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drawings/drawing11.xml" ContentType="application/vnd.openxmlformats-officedocument.drawingml.chartsha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omments3.xml" ContentType="application/vnd.openxmlformats-officedocument.spreadsheetml.comments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04/Inflation RB/"/>
    </mc:Choice>
  </mc:AlternateContent>
  <xr:revisionPtr revIDLastSave="3644" documentId="13_ncr:1_{416F4216-3449-4166-8F9E-6A3238254E6C}" xr6:coauthVersionLast="47" xr6:coauthVersionMax="47" xr10:uidLastSave="{D97AAF69-E417-44F6-8C88-0FA44A5BA4F5}"/>
  <bookViews>
    <workbookView xWindow="-110" yWindow="-110" windowWidth="19420" windowHeight="10300" tabRatio="915" firstSheet="5" activeTab="7" xr2:uid="{30956AFC-5195-4CD8-87CA-E859A4C569A1}"/>
  </bookViews>
  <sheets>
    <sheet name="Chart data" sheetId="31" r:id="rId1"/>
    <sheet name="OE vs BoE fcast" sheetId="47" r:id="rId2"/>
    <sheet name="HAVERM" sheetId="15" r:id="rId3"/>
    <sheet name="HAVER - UK Gas" sheetId="3" r:id="rId4"/>
    <sheet name="BoE feb MPR" sheetId="46" r:id="rId5"/>
    <sheet name="Charts &gt;&gt;&gt;" sheetId="33" r:id="rId6"/>
    <sheet name="Conts to CPI fcast" sheetId="49" r:id="rId7"/>
    <sheet name="Gas futures" sheetId="43" r:id="rId8"/>
    <sheet name="Food prices" sheetId="32" r:id="rId9"/>
    <sheet name="Food MoM" sheetId="35" r:id="rId10"/>
    <sheet name="Energy stuff &gt;&gt;&gt;" sheetId="30" r:id="rId11"/>
    <sheet name="EPC history" sheetId="14" r:id="rId12"/>
    <sheet name="EPC calculation" sheetId="13" r:id="rId13"/>
    <sheet name="Chart - Gas Ofgem" sheetId="7" r:id="rId14"/>
    <sheet name="Chart - Electricity Ofgem" sheetId="11" r:id="rId15"/>
    <sheet name="Chart - gas futures" sheetId="17" r:id="rId16"/>
    <sheet name="Chart - gas futures &amp; BoE" sheetId="27" state="hidden" r:id="rId17"/>
    <sheet name="Futures Curves" sheetId="16" r:id="rId18"/>
    <sheet name="Ofgem - summary" sheetId="5" r:id="rId19"/>
    <sheet name="Ofgem time series - Gas" sheetId="6" r:id="rId20"/>
    <sheet name="Ofgem time series - Electricity" sheetId="10" r:id="rId21"/>
    <sheet name="HAVER - UK Electricity" sheetId="2" r:id="rId22"/>
    <sheet name="Macro model data" sheetId="21" r:id="rId23"/>
    <sheet name="$template-default" sheetId="29" state="hidden" r:id="rId24"/>
    <sheet name="GMW" sheetId="20" r:id="rId25"/>
  </sheets>
  <externalReferences>
    <externalReference r:id="rId26"/>
    <externalReference r:id="rId27"/>
  </externalReferences>
  <definedNames>
    <definedName name="_DLX1.INC">HAVERM!$I$1:$BB$6</definedName>
    <definedName name="_DLX2.INC">'HAVER - UK Electricity'!$B$2:$DB$7</definedName>
    <definedName name="_DLX3.INC">'HAVER - UK Gas'!$B$2:$DB$7</definedName>
    <definedName name="_DLX4.INC">HAVERM!$A$1:$F$6</definedName>
    <definedName name="_DLX5.INC">'BoE feb MPR'!$O$1:$U$6</definedName>
    <definedName name="_xlnm._FilterDatabase" localSheetId="0" hidden="1">'Chart data'!$B$5:$C$5</definedName>
    <definedName name="Annual_Data" localSheetId="23">'$template-default'!$A$1:$A$2</definedName>
    <definedName name="Annual_Data" localSheetId="24">GMW!$A$1:$A$2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46" l="1"/>
  <c r="T17" i="46"/>
  <c r="AH87" i="31"/>
  <c r="AH85" i="31"/>
  <c r="AH84" i="31"/>
  <c r="AH82" i="31"/>
  <c r="AH81" i="31"/>
  <c r="AH79" i="31"/>
  <c r="AH78" i="31"/>
  <c r="AH76" i="31"/>
  <c r="AH75" i="31"/>
  <c r="AH73" i="31"/>
  <c r="AH72" i="31"/>
  <c r="AH70" i="31"/>
  <c r="AH69" i="31"/>
  <c r="AH67" i="31"/>
  <c r="AH66" i="31"/>
  <c r="AH64" i="31"/>
  <c r="AH63" i="31"/>
  <c r="AH65" i="31"/>
  <c r="AH61" i="31"/>
  <c r="AH60" i="31"/>
  <c r="AH58" i="31"/>
  <c r="AH57" i="31"/>
  <c r="AH56" i="31"/>
  <c r="AH55" i="31"/>
  <c r="AH54" i="31"/>
  <c r="AH53" i="31"/>
  <c r="AH52" i="31"/>
  <c r="AH51" i="31"/>
  <c r="AH50" i="31"/>
  <c r="AH49" i="31"/>
  <c r="AH48" i="31"/>
  <c r="AH47" i="31"/>
  <c r="AH46" i="31"/>
  <c r="AH45" i="31"/>
  <c r="AH44" i="31"/>
  <c r="AH43" i="31"/>
  <c r="AH42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H27" i="31"/>
  <c r="AH26" i="31"/>
  <c r="AH25" i="31"/>
  <c r="AH24" i="31"/>
  <c r="AH23" i="31"/>
  <c r="AH22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H6" i="31"/>
  <c r="AH5" i="31"/>
  <c r="AH4" i="31"/>
  <c r="AG59" i="31"/>
  <c r="AG60" i="31"/>
  <c r="AG61" i="31"/>
  <c r="AG62" i="31"/>
  <c r="AG63" i="31"/>
  <c r="AG64" i="31"/>
  <c r="AG65" i="31"/>
  <c r="AG66" i="31"/>
  <c r="AG67" i="31"/>
  <c r="AG68" i="31"/>
  <c r="AG69" i="31"/>
  <c r="AG70" i="31"/>
  <c r="AG71" i="31"/>
  <c r="AG72" i="31"/>
  <c r="AG73" i="31"/>
  <c r="AG74" i="31"/>
  <c r="AG75" i="31"/>
  <c r="AG76" i="31"/>
  <c r="AG77" i="31"/>
  <c r="AG78" i="31"/>
  <c r="AG79" i="31"/>
  <c r="AG80" i="31"/>
  <c r="AG81" i="31"/>
  <c r="AG82" i="31"/>
  <c r="AG83" i="31"/>
  <c r="AG84" i="31"/>
  <c r="AG85" i="31"/>
  <c r="AG86" i="31"/>
  <c r="AG87" i="31"/>
  <c r="AG58" i="31"/>
  <c r="AG5" i="31"/>
  <c r="AG6" i="31"/>
  <c r="AG7" i="31"/>
  <c r="AG8" i="31"/>
  <c r="AG9" i="31"/>
  <c r="AG10" i="31"/>
  <c r="AG11" i="31"/>
  <c r="AG12" i="31"/>
  <c r="AG13" i="31"/>
  <c r="AG14" i="31"/>
  <c r="AG15" i="31"/>
  <c r="AG16" i="31"/>
  <c r="AG17" i="31"/>
  <c r="AG18" i="31"/>
  <c r="AG19" i="31"/>
  <c r="AG20" i="31"/>
  <c r="AG21" i="31"/>
  <c r="AG22" i="31"/>
  <c r="AG23" i="31"/>
  <c r="AG24" i="31"/>
  <c r="AG25" i="31"/>
  <c r="AG26" i="31"/>
  <c r="AG27" i="31"/>
  <c r="AG28" i="31"/>
  <c r="AG29" i="31"/>
  <c r="AG30" i="31"/>
  <c r="AG31" i="31"/>
  <c r="AG32" i="31"/>
  <c r="AG33" i="31"/>
  <c r="AG34" i="31"/>
  <c r="AG35" i="31"/>
  <c r="AG36" i="31"/>
  <c r="AG37" i="31"/>
  <c r="AG38" i="31"/>
  <c r="AG39" i="31"/>
  <c r="AG40" i="31"/>
  <c r="AG41" i="31"/>
  <c r="AG42" i="31"/>
  <c r="AG43" i="31"/>
  <c r="AG44" i="31"/>
  <c r="AG45" i="31"/>
  <c r="AG46" i="31"/>
  <c r="AG47" i="31"/>
  <c r="AG48" i="31"/>
  <c r="AG49" i="31"/>
  <c r="AG50" i="31"/>
  <c r="AG51" i="31"/>
  <c r="AG4" i="31"/>
  <c r="AH80" i="31"/>
  <c r="AH83" i="31"/>
  <c r="AH86" i="31"/>
  <c r="AH62" i="31"/>
  <c r="AH68" i="31"/>
  <c r="AH71" i="31"/>
  <c r="AH74" i="31"/>
  <c r="AH77" i="31"/>
  <c r="AH59" i="31"/>
  <c r="AG53" i="31"/>
  <c r="AG54" i="31"/>
  <c r="AG55" i="31"/>
  <c r="AG56" i="31"/>
  <c r="AG57" i="31"/>
  <c r="AG52" i="31"/>
  <c r="AF5" i="31"/>
  <c r="AF6" i="31"/>
  <c r="AF7" i="31"/>
  <c r="AF8" i="31"/>
  <c r="AF9" i="31"/>
  <c r="AF10" i="31"/>
  <c r="AF11" i="31"/>
  <c r="AF12" i="31"/>
  <c r="AF13" i="31"/>
  <c r="AF14" i="31"/>
  <c r="AF15" i="31"/>
  <c r="AF16" i="31"/>
  <c r="AF17" i="31"/>
  <c r="AF18" i="31"/>
  <c r="AF19" i="31"/>
  <c r="AF20" i="31"/>
  <c r="AF21" i="31"/>
  <c r="AF22" i="31"/>
  <c r="AF23" i="31"/>
  <c r="AF24" i="31"/>
  <c r="AF25" i="31"/>
  <c r="AF26" i="31"/>
  <c r="AF27" i="31"/>
  <c r="AF28" i="31"/>
  <c r="AF29" i="31"/>
  <c r="AF30" i="31"/>
  <c r="AF31" i="31"/>
  <c r="AF32" i="31"/>
  <c r="AF33" i="31"/>
  <c r="AF34" i="31"/>
  <c r="AF35" i="31"/>
  <c r="AF36" i="31"/>
  <c r="AF37" i="31"/>
  <c r="AF38" i="31"/>
  <c r="AF39" i="31"/>
  <c r="AF40" i="31"/>
  <c r="AF41" i="31"/>
  <c r="AF42" i="31"/>
  <c r="AF43" i="31"/>
  <c r="AF44" i="31"/>
  <c r="AF45" i="31"/>
  <c r="AF46" i="31"/>
  <c r="AF47" i="31"/>
  <c r="AF48" i="31"/>
  <c r="AF49" i="31"/>
  <c r="AF50" i="31"/>
  <c r="AF51" i="31"/>
  <c r="AF52" i="31"/>
  <c r="AF53" i="31"/>
  <c r="AF4" i="31"/>
  <c r="AQ65" i="31" l="1"/>
  <c r="AM65" i="31" l="1"/>
  <c r="AN65" i="31"/>
  <c r="AL65" i="31"/>
  <c r="AQ64" i="31"/>
  <c r="AL64" i="31"/>
  <c r="AN64" i="31"/>
  <c r="AM64" i="31"/>
  <c r="AQ63" i="31" l="1"/>
  <c r="AQ62" i="31"/>
  <c r="AQ4" i="31"/>
  <c r="AM30" i="31"/>
  <c r="AN30" i="31"/>
  <c r="AL30" i="31"/>
  <c r="AL59" i="31"/>
  <c r="AQ53" i="31"/>
  <c r="AN33" i="31"/>
  <c r="AM33" i="31"/>
  <c r="AL33" i="31"/>
  <c r="AN62" i="31"/>
  <c r="AM62" i="31"/>
  <c r="AL62" i="31"/>
  <c r="AN10" i="31"/>
  <c r="AN52" i="31"/>
  <c r="AM52" i="31"/>
  <c r="AL52" i="31"/>
  <c r="AN32" i="31"/>
  <c r="AN28" i="31"/>
  <c r="AN9" i="31"/>
  <c r="AM28" i="31"/>
  <c r="AL28" i="31"/>
  <c r="AM58" i="31"/>
  <c r="AL58" i="31"/>
  <c r="AQ54" i="31"/>
  <c r="AL57" i="31"/>
  <c r="AN11" i="31"/>
  <c r="AM34" i="31"/>
  <c r="AL11" i="31"/>
  <c r="AN34" i="31"/>
  <c r="AL34" i="31"/>
  <c r="AM8" i="31"/>
  <c r="AL8" i="31"/>
  <c r="AM35" i="31"/>
  <c r="AL35" i="31"/>
  <c r="AN35" i="31"/>
  <c r="AN41" i="31"/>
  <c r="AM42" i="31"/>
  <c r="AL61" i="31"/>
  <c r="AQ34" i="31"/>
  <c r="AQ47" i="31"/>
  <c r="AQ11" i="31"/>
  <c r="AN46" i="31"/>
  <c r="AQ30" i="31"/>
  <c r="AM49" i="31"/>
  <c r="AQ52" i="31"/>
  <c r="AQ46" i="31"/>
  <c r="AN47" i="31"/>
  <c r="AQ13" i="31"/>
  <c r="AM46" i="31"/>
  <c r="AQ35" i="31"/>
  <c r="AQ38" i="31"/>
  <c r="AQ58" i="31"/>
  <c r="AQ61" i="31"/>
  <c r="AQ42" i="31"/>
  <c r="AQ45" i="31"/>
  <c r="AN56" i="31"/>
  <c r="AM47" i="31"/>
  <c r="AQ9" i="31"/>
  <c r="AL46" i="31"/>
  <c r="AQ36" i="31"/>
  <c r="AQ29" i="31"/>
  <c r="AQ27" i="31"/>
  <c r="AM56" i="31"/>
  <c r="AM45" i="31"/>
  <c r="AL47" i="31"/>
  <c r="AQ8" i="31"/>
  <c r="AQ19" i="31"/>
  <c r="AQ28" i="31"/>
  <c r="AQ37" i="31"/>
  <c r="AM38" i="31"/>
  <c r="AN29" i="31"/>
  <c r="AN36" i="31"/>
  <c r="AQ56" i="31"/>
  <c r="AL56" i="31"/>
  <c r="AN45" i="31"/>
  <c r="AQ48" i="31"/>
  <c r="AQ33" i="31"/>
  <c r="AN38" i="31"/>
  <c r="AM29" i="31"/>
  <c r="AM36" i="31"/>
  <c r="AQ55" i="31"/>
  <c r="AQ49" i="31"/>
  <c r="AQ23" i="31"/>
  <c r="AL45" i="31"/>
  <c r="AQ15" i="31"/>
  <c r="AQ16" i="31"/>
  <c r="AL38" i="31"/>
  <c r="AL29" i="31"/>
  <c r="AL36" i="31"/>
  <c r="AQ40" i="31"/>
  <c r="AQ6" i="31"/>
  <c r="AQ59" i="31"/>
  <c r="AQ44" i="31"/>
  <c r="AQ22" i="31"/>
  <c r="AQ10" i="31"/>
  <c r="AN13" i="31" l="1"/>
  <c r="AL55" i="31"/>
  <c r="AN40" i="31"/>
  <c r="AM40" i="31"/>
  <c r="AM61" i="31"/>
  <c r="AL44" i="31"/>
  <c r="AN49" i="31"/>
  <c r="AM9" i="31"/>
  <c r="AM37" i="31"/>
  <c r="AN55" i="31"/>
  <c r="AL6" i="31"/>
  <c r="AN59" i="31"/>
  <c r="AL23" i="31"/>
  <c r="AM11" i="31"/>
  <c r="AM13" i="31"/>
  <c r="AN58" i="31"/>
  <c r="AN6" i="31"/>
  <c r="AL12" i="31"/>
  <c r="AM44" i="31"/>
  <c r="AL49" i="31"/>
  <c r="AN42" i="31"/>
  <c r="AN23" i="31"/>
  <c r="AL10" i="31"/>
  <c r="AN61" i="31"/>
  <c r="AL42" i="31"/>
  <c r="AM59" i="31"/>
  <c r="AM55" i="31"/>
  <c r="AN44" i="31"/>
  <c r="AM23" i="31"/>
  <c r="AM10" i="31"/>
  <c r="AL40" i="31"/>
  <c r="AN8" i="31"/>
  <c r="AL9" i="31"/>
  <c r="AL13" i="31"/>
  <c r="AL37" i="31"/>
  <c r="AN37" i="31"/>
  <c r="AM6" i="31"/>
  <c r="AM63" i="31"/>
  <c r="AL63" i="31"/>
  <c r="AN63" i="31"/>
  <c r="AQ14" i="31"/>
  <c r="AQ12" i="31"/>
  <c r="AM53" i="31"/>
  <c r="AQ7" i="31"/>
  <c r="AQ5" i="31"/>
  <c r="AL53" i="31"/>
  <c r="AQ31" i="31"/>
  <c r="AQ57" i="31"/>
  <c r="AQ32" i="31"/>
  <c r="AL60" i="31"/>
  <c r="AQ60" i="31"/>
  <c r="AQ41" i="31"/>
  <c r="AQ26" i="31"/>
  <c r="AN26" i="31"/>
  <c r="AQ21" i="31"/>
  <c r="AQ20" i="31"/>
  <c r="AM17" i="31"/>
  <c r="AN25" i="31"/>
  <c r="AL25" i="31"/>
  <c r="AL17" i="31"/>
  <c r="AQ43" i="31"/>
  <c r="AQ24" i="31"/>
  <c r="AQ25" i="31"/>
  <c r="AQ51" i="31"/>
  <c r="AQ17" i="31"/>
  <c r="AN43" i="31"/>
  <c r="AQ18" i="31"/>
  <c r="AL15" i="31"/>
  <c r="AQ50" i="31"/>
  <c r="AN19" i="31"/>
  <c r="AN20" i="31"/>
  <c r="AM25" i="31"/>
  <c r="AM43" i="31"/>
  <c r="AN24" i="31"/>
  <c r="AM24" i="31"/>
  <c r="AM21" i="31"/>
  <c r="AL21" i="31"/>
  <c r="AQ39" i="31"/>
  <c r="AN16" i="31" l="1"/>
  <c r="AM15" i="31"/>
  <c r="AN14" i="31"/>
  <c r="AL51" i="31"/>
  <c r="AN21" i="31"/>
  <c r="AM39" i="31"/>
  <c r="AM51" i="31"/>
  <c r="AN60" i="31"/>
  <c r="AM57" i="31"/>
  <c r="AM5" i="31"/>
  <c r="AM60" i="31"/>
  <c r="AL39" i="31"/>
  <c r="AN48" i="31"/>
  <c r="AN54" i="31"/>
  <c r="AM12" i="31"/>
  <c r="AM14" i="31"/>
  <c r="AL43" i="31"/>
  <c r="AN18" i="31"/>
  <c r="AM20" i="31"/>
  <c r="AL50" i="31"/>
  <c r="AM41" i="31"/>
  <c r="AN57" i="31"/>
  <c r="AN7" i="31"/>
  <c r="AL7" i="31"/>
  <c r="AN17" i="31"/>
  <c r="AM32" i="31"/>
  <c r="AL27" i="31"/>
  <c r="AN22" i="31"/>
  <c r="AL24" i="31"/>
  <c r="AM19" i="31"/>
  <c r="AL32" i="31"/>
  <c r="AN31" i="31"/>
  <c r="AL31" i="31"/>
  <c r="AL22" i="31"/>
  <c r="AN39" i="31"/>
  <c r="AL19" i="31"/>
  <c r="AN15" i="31"/>
  <c r="AM48" i="31"/>
  <c r="AM50" i="31"/>
  <c r="AL26" i="31"/>
  <c r="AM7" i="31"/>
  <c r="AN53" i="31"/>
  <c r="AM26" i="31"/>
  <c r="AM27" i="31"/>
  <c r="AN51" i="31"/>
  <c r="AN50" i="31"/>
  <c r="AM18" i="31"/>
  <c r="AM31" i="31"/>
  <c r="AL5" i="31"/>
  <c r="AL54" i="31"/>
  <c r="AL14" i="31"/>
  <c r="AN12" i="31"/>
  <c r="AL48" i="31"/>
  <c r="AL18" i="31"/>
  <c r="AN5" i="31"/>
  <c r="AL16" i="31"/>
  <c r="AM16" i="31"/>
  <c r="AN27" i="31"/>
  <c r="AM22" i="31"/>
  <c r="AL20" i="31"/>
  <c r="AL41" i="31"/>
  <c r="AM54" i="31"/>
  <c r="AN4" i="31"/>
  <c r="AM4" i="31"/>
  <c r="AL4" i="31"/>
  <c r="AO24" i="31"/>
  <c r="AO19" i="31"/>
  <c r="AO21" i="31"/>
  <c r="AO25" i="31"/>
  <c r="AO6" i="31" l="1"/>
  <c r="AO7" i="31"/>
  <c r="AO12" i="31"/>
  <c r="AO17" i="31"/>
  <c r="AO14" i="31"/>
  <c r="AO8" i="31"/>
  <c r="AO4" i="31"/>
  <c r="AO11" i="31"/>
  <c r="AO15" i="31"/>
  <c r="AP65" i="31" l="1"/>
  <c r="AP64" i="31"/>
  <c r="AO30" i="31"/>
  <c r="AO18" i="31"/>
  <c r="AP46" i="31"/>
  <c r="AP24" i="31"/>
  <c r="AP44" i="31"/>
  <c r="AO13" i="31"/>
  <c r="AP8" i="31"/>
  <c r="AO23" i="31"/>
  <c r="AO29" i="31"/>
  <c r="AP23" i="31"/>
  <c r="AO36" i="31"/>
  <c r="AP43" i="31"/>
  <c r="AO34" i="31"/>
  <c r="AP22" i="31"/>
  <c r="AP50" i="31"/>
  <c r="AO28" i="31"/>
  <c r="AP19" i="31"/>
  <c r="AO5" i="31"/>
  <c r="AO26" i="31"/>
  <c r="AO32" i="31"/>
  <c r="AP25" i="31"/>
  <c r="AP49" i="31"/>
  <c r="AO16" i="31"/>
  <c r="AO20" i="31"/>
  <c r="AP36" i="31"/>
  <c r="AO38" i="31"/>
  <c r="AP17" i="31"/>
  <c r="AP48" i="31"/>
  <c r="AP41" i="31"/>
  <c r="AP16" i="31"/>
  <c r="AO33" i="31"/>
  <c r="AO31" i="31"/>
  <c r="AP15" i="31"/>
  <c r="AP40" i="31"/>
  <c r="AO10" i="31"/>
  <c r="AO35" i="31"/>
  <c r="AO27" i="31"/>
  <c r="AP20" i="31"/>
  <c r="AP42" i="31"/>
  <c r="AP26" i="31"/>
  <c r="AP45" i="31"/>
  <c r="AP47" i="31"/>
  <c r="AO37" i="31"/>
  <c r="AP18" i="31"/>
  <c r="AP21" i="31"/>
  <c r="AP6" i="31"/>
  <c r="AO48" i="31" l="1"/>
  <c r="AO42" i="31"/>
  <c r="AP39" i="31"/>
  <c r="AP51" i="31"/>
  <c r="AP52" i="31"/>
  <c r="AP14" i="31"/>
  <c r="AP37" i="31"/>
  <c r="AP27" i="31"/>
  <c r="AP9" i="31"/>
  <c r="AO46" i="31"/>
  <c r="AO43" i="31"/>
  <c r="AO41" i="31"/>
  <c r="AP10" i="31"/>
  <c r="AP38" i="31"/>
  <c r="AO49" i="31"/>
  <c r="AP5" i="31"/>
  <c r="AP53" i="31"/>
  <c r="AO40" i="31"/>
  <c r="AO39" i="31"/>
  <c r="AP11" i="31"/>
  <c r="AO51" i="31"/>
  <c r="AP33" i="31"/>
  <c r="AP29" i="31"/>
  <c r="AP35" i="31"/>
  <c r="AP7" i="31"/>
  <c r="AP13" i="31"/>
  <c r="AO22" i="31"/>
  <c r="AP12" i="31"/>
  <c r="AO44" i="31"/>
  <c r="AP34" i="31"/>
  <c r="AO9" i="31"/>
  <c r="AO45" i="31"/>
  <c r="AO47" i="31"/>
  <c r="AP4" i="31"/>
  <c r="AP31" i="31"/>
  <c r="AP30" i="31"/>
  <c r="AP32" i="31"/>
  <c r="AP28" i="31"/>
  <c r="AO50" i="31"/>
  <c r="AP59" i="31" l="1"/>
  <c r="AP57" i="31"/>
  <c r="AP54" i="31"/>
  <c r="AP60" i="31"/>
  <c r="AP55" i="31"/>
  <c r="AP56" i="31"/>
  <c r="AP63" i="31" l="1"/>
  <c r="AP58" i="31"/>
  <c r="AP61" i="31"/>
  <c r="AP62" i="31"/>
  <c r="AO65" i="31" l="1"/>
  <c r="AO64" i="31"/>
  <c r="AO54" i="31"/>
  <c r="AO61" i="31"/>
  <c r="AO59" i="31"/>
  <c r="AO62" i="31"/>
  <c r="AO63" i="31"/>
  <c r="AO56" i="31"/>
  <c r="AO52" i="31"/>
  <c r="AO53" i="31"/>
  <c r="AO57" i="31"/>
  <c r="AO58" i="31"/>
  <c r="AO60" i="31"/>
  <c r="AO55" i="31"/>
  <c r="AM72" i="31" l="1"/>
  <c r="AM71" i="31"/>
  <c r="AM74" i="31"/>
  <c r="AM70" i="31"/>
  <c r="AN67" i="31"/>
  <c r="AM67" i="31"/>
  <c r="AM75" i="31"/>
  <c r="AM69" i="31"/>
  <c r="AM66" i="31"/>
  <c r="AN66" i="31"/>
  <c r="AN68" i="31"/>
  <c r="AM68" i="31"/>
  <c r="AM73" i="31"/>
  <c r="AN69" i="31" l="1"/>
  <c r="AN70" i="31" l="1"/>
  <c r="AN71" i="31" l="1"/>
  <c r="AN72" i="31" l="1"/>
  <c r="AN73" i="31" l="1"/>
  <c r="AN74" i="31" l="1"/>
  <c r="AN75" i="31" l="1"/>
  <c r="AL66" i="31" l="1"/>
  <c r="AL67" i="31" l="1"/>
  <c r="AL68" i="31" l="1"/>
  <c r="AL69" i="31" l="1"/>
  <c r="AL70" i="31" l="1"/>
  <c r="AL71" i="31" l="1"/>
  <c r="AL72" i="31" l="1"/>
  <c r="AL73" i="31" l="1"/>
  <c r="AL74" i="31" l="1"/>
  <c r="AL75" i="31" l="1"/>
  <c r="AO66" i="31" l="1"/>
  <c r="AP66" i="31"/>
  <c r="AF54" i="31" l="1"/>
  <c r="AO67" i="31"/>
  <c r="AP67" i="31"/>
  <c r="AF55" i="31" l="1"/>
  <c r="AP68" i="31"/>
  <c r="AO68" i="31"/>
  <c r="AQ66" i="31" l="1"/>
  <c r="AF56" i="31"/>
  <c r="AP69" i="31"/>
  <c r="AO69" i="31"/>
  <c r="AQ67" i="31"/>
  <c r="AF57" i="31" l="1"/>
  <c r="AQ68" i="31"/>
  <c r="AO70" i="31"/>
  <c r="AP70" i="31"/>
  <c r="AQ69" i="31" l="1"/>
  <c r="AP71" i="31"/>
  <c r="AF58" i="31"/>
  <c r="AO71" i="31"/>
  <c r="AO72" i="31" l="1"/>
  <c r="AP72" i="31"/>
  <c r="AQ70" i="31"/>
  <c r="AF59" i="31"/>
  <c r="AP73" i="31" l="1"/>
  <c r="AO73" i="31"/>
  <c r="AQ71" i="31"/>
  <c r="AF60" i="31"/>
  <c r="AP74" i="31" l="1"/>
  <c r="AQ72" i="31"/>
  <c r="AF61" i="31"/>
  <c r="AO74" i="31"/>
  <c r="AQ73" i="31" l="1"/>
  <c r="AO75" i="31"/>
  <c r="AF62" i="31"/>
  <c r="AP75" i="31"/>
  <c r="AQ74" i="31" l="1"/>
  <c r="AF63" i="31"/>
  <c r="AQ75" i="31" l="1"/>
  <c r="AF64" i="31"/>
  <c r="AF65" i="31" l="1"/>
  <c r="AO80" i="31" l="1"/>
  <c r="AF66" i="31"/>
  <c r="AM76" i="31"/>
  <c r="AO76" i="31"/>
  <c r="AP76" i="31"/>
  <c r="AN76" i="31"/>
  <c r="AQ76" i="31"/>
  <c r="AL76" i="31"/>
  <c r="AN81" i="31"/>
  <c r="AL81" i="31"/>
  <c r="AM81" i="31"/>
  <c r="AP79" i="31"/>
  <c r="AM79" i="31"/>
  <c r="AO79" i="31"/>
  <c r="AN79" i="31"/>
  <c r="AL79" i="31"/>
  <c r="AM82" i="31"/>
  <c r="AL82" i="31"/>
  <c r="AN82" i="31"/>
  <c r="AM83" i="31"/>
  <c r="AN83" i="31"/>
  <c r="AL83" i="31"/>
  <c r="AL85" i="31"/>
  <c r="AM85" i="31"/>
  <c r="AN85" i="31"/>
  <c r="AM84" i="31"/>
  <c r="AL84" i="31"/>
  <c r="AN84" i="31"/>
  <c r="AN78" i="31"/>
  <c r="AL78" i="31"/>
  <c r="AO78" i="31"/>
  <c r="AP78" i="31"/>
  <c r="AM78" i="31"/>
  <c r="AM87" i="31"/>
  <c r="AN87" i="31"/>
  <c r="AL87" i="31"/>
  <c r="AN80" i="31"/>
  <c r="AM80" i="31"/>
  <c r="AL80" i="31"/>
  <c r="AM86" i="31"/>
  <c r="AL86" i="31"/>
  <c r="AN86" i="31"/>
  <c r="AM77" i="31"/>
  <c r="AL77" i="31"/>
  <c r="AQ77" i="31"/>
  <c r="AO77" i="31"/>
  <c r="AP77" i="31"/>
  <c r="AN77" i="31"/>
  <c r="AP80" i="31" l="1"/>
  <c r="AQ78" i="31"/>
  <c r="AF67" i="31"/>
  <c r="AP81" i="31" l="1"/>
  <c r="AO81" i="31"/>
  <c r="AF68" i="31"/>
  <c r="AQ79" i="31" l="1"/>
  <c r="AP82" i="31"/>
  <c r="AO82" i="31"/>
  <c r="AF69" i="31"/>
  <c r="AQ80" i="31" l="1"/>
  <c r="AP83" i="31"/>
  <c r="AO83" i="31"/>
  <c r="AF70" i="31"/>
  <c r="AQ81" i="31" l="1"/>
  <c r="AF71" i="31"/>
  <c r="AO84" i="31"/>
  <c r="AP84" i="31"/>
  <c r="AQ82" i="31" l="1"/>
  <c r="AF72" i="31"/>
  <c r="AP85" i="31"/>
  <c r="AO85" i="31"/>
  <c r="AQ83" i="31" l="1"/>
  <c r="AQ84" i="31"/>
  <c r="AO86" i="31"/>
  <c r="AF73" i="31"/>
  <c r="AP86" i="31"/>
  <c r="AF74" i="31" l="1"/>
  <c r="AP87" i="31"/>
  <c r="AO87" i="31"/>
  <c r="AQ85" i="31" l="1"/>
  <c r="AF75" i="31"/>
  <c r="AQ86" i="31" l="1"/>
  <c r="AF76" i="31"/>
  <c r="AQ87" i="31"/>
  <c r="AF77" i="31" l="1"/>
  <c r="AP92" i="31" l="1"/>
  <c r="AO91" i="31"/>
  <c r="AM91" i="31"/>
  <c r="AN91" i="31"/>
  <c r="AP91" i="31"/>
  <c r="AL91" i="31"/>
  <c r="AL93" i="31"/>
  <c r="AM93" i="31"/>
  <c r="AN93" i="31"/>
  <c r="AO90" i="31"/>
  <c r="AP90" i="31"/>
  <c r="AN90" i="31"/>
  <c r="AM90" i="31"/>
  <c r="AL90" i="31"/>
  <c r="AL99" i="31"/>
  <c r="AN99" i="31"/>
  <c r="AM99" i="31"/>
  <c r="AN98" i="31"/>
  <c r="AM98" i="31"/>
  <c r="AL98" i="31"/>
  <c r="AM97" i="31"/>
  <c r="AL97" i="31"/>
  <c r="AN97" i="31"/>
  <c r="AP88" i="31"/>
  <c r="AL88" i="31"/>
  <c r="AM88" i="31"/>
  <c r="AN88" i="31"/>
  <c r="AQ88" i="31"/>
  <c r="AO88" i="31"/>
  <c r="AQ89" i="31"/>
  <c r="AM89" i="31"/>
  <c r="AN89" i="31"/>
  <c r="AO89" i="31"/>
  <c r="AP89" i="31"/>
  <c r="AL89" i="31"/>
  <c r="AN92" i="31"/>
  <c r="AL92" i="31"/>
  <c r="AM92" i="31"/>
  <c r="AL95" i="31"/>
  <c r="AN95" i="31"/>
  <c r="AM95" i="31"/>
  <c r="AM96" i="31"/>
  <c r="AN96" i="31"/>
  <c r="AL96" i="31"/>
  <c r="AM94" i="31"/>
  <c r="AN94" i="31"/>
  <c r="AL94" i="31"/>
  <c r="AF78" i="31"/>
  <c r="AO92" i="31" l="1"/>
  <c r="AQ90" i="31"/>
  <c r="AF79" i="31"/>
  <c r="AF80" i="31" l="1"/>
  <c r="AP93" i="31"/>
  <c r="AO93" i="31"/>
  <c r="AQ91" i="31" l="1"/>
  <c r="AF81" i="31"/>
  <c r="AO94" i="31"/>
  <c r="AP94" i="31"/>
  <c r="AQ92" i="31" l="1"/>
  <c r="AF82" i="31"/>
  <c r="AQ93" i="31"/>
  <c r="AO95" i="31"/>
  <c r="AP95" i="31"/>
  <c r="AF83" i="31" l="1"/>
  <c r="AQ94" i="31"/>
  <c r="AO96" i="31"/>
  <c r="AP96" i="31"/>
  <c r="AF84" i="31" l="1"/>
  <c r="AP97" i="31"/>
  <c r="AO97" i="31"/>
  <c r="AQ95" i="31"/>
  <c r="AF85" i="31" l="1"/>
  <c r="AQ96" i="31"/>
  <c r="AO98" i="31"/>
  <c r="AP98" i="31"/>
  <c r="AF86" i="31" l="1"/>
  <c r="AO99" i="31"/>
  <c r="AP99" i="31"/>
  <c r="AQ97" i="31"/>
  <c r="AF87" i="31" l="1"/>
  <c r="AQ98" i="31"/>
  <c r="AQ99" i="31" l="1"/>
  <c r="S372" i="31" l="1"/>
  <c r="S373" i="31"/>
  <c r="S365" i="31"/>
  <c r="S366" i="31"/>
  <c r="S367" i="31"/>
  <c r="S368" i="31"/>
  <c r="S369" i="31"/>
  <c r="S370" i="31"/>
  <c r="S371" i="31"/>
  <c r="S10" i="31"/>
  <c r="S11" i="31"/>
  <c r="S16" i="31" s="1"/>
  <c r="S21" i="31" s="1"/>
  <c r="S26" i="31" s="1"/>
  <c r="S12" i="31"/>
  <c r="S13" i="31"/>
  <c r="S14" i="31"/>
  <c r="S19" i="31" s="1"/>
  <c r="S17" i="31"/>
  <c r="S22" i="31" s="1"/>
  <c r="S18" i="31"/>
  <c r="S9" i="31"/>
  <c r="A1291" i="6"/>
  <c r="U327" i="31"/>
  <c r="U263" i="31"/>
  <c r="U258" i="31"/>
  <c r="U72" i="31"/>
  <c r="U5" i="31"/>
  <c r="U6" i="31"/>
  <c r="U7" i="31"/>
  <c r="U8" i="31"/>
  <c r="U9" i="31"/>
  <c r="U10" i="31"/>
  <c r="U11" i="31"/>
  <c r="U12" i="31"/>
  <c r="U13" i="31"/>
  <c r="U14" i="31"/>
  <c r="U15" i="31"/>
  <c r="U16" i="31"/>
  <c r="U17" i="31"/>
  <c r="U18" i="31"/>
  <c r="U19" i="31"/>
  <c r="U20" i="31"/>
  <c r="U21" i="31"/>
  <c r="U22" i="31"/>
  <c r="U23" i="31"/>
  <c r="U24" i="31"/>
  <c r="U25" i="31"/>
  <c r="U26" i="31"/>
  <c r="U27" i="31"/>
  <c r="U28" i="31"/>
  <c r="U29" i="31"/>
  <c r="U30" i="31"/>
  <c r="U31" i="31"/>
  <c r="U32" i="31"/>
  <c r="U33" i="31"/>
  <c r="U34" i="31"/>
  <c r="U35" i="31"/>
  <c r="U36" i="31"/>
  <c r="U37" i="31"/>
  <c r="U38" i="31"/>
  <c r="U39" i="31"/>
  <c r="U40" i="31"/>
  <c r="U41" i="31"/>
  <c r="U42" i="31"/>
  <c r="U43" i="31"/>
  <c r="U44" i="31"/>
  <c r="U45" i="31"/>
  <c r="U46" i="31"/>
  <c r="U47" i="31"/>
  <c r="U48" i="31"/>
  <c r="U49" i="31"/>
  <c r="U50" i="31"/>
  <c r="U51" i="31"/>
  <c r="U52" i="31"/>
  <c r="U53" i="31"/>
  <c r="U54" i="31"/>
  <c r="U55" i="31"/>
  <c r="U56" i="31"/>
  <c r="U57" i="31"/>
  <c r="U58" i="31"/>
  <c r="U59" i="31"/>
  <c r="U60" i="31"/>
  <c r="U61" i="31"/>
  <c r="U62" i="31"/>
  <c r="U63" i="31"/>
  <c r="U64" i="31"/>
  <c r="U65" i="31"/>
  <c r="U66" i="31"/>
  <c r="U67" i="31"/>
  <c r="U68" i="31"/>
  <c r="U69" i="31"/>
  <c r="U70" i="31"/>
  <c r="U71" i="31"/>
  <c r="U73" i="31"/>
  <c r="U74" i="31"/>
  <c r="U75" i="31"/>
  <c r="U76" i="31"/>
  <c r="U77" i="31"/>
  <c r="U78" i="31"/>
  <c r="U79" i="31"/>
  <c r="U80" i="31"/>
  <c r="U81" i="31"/>
  <c r="U82" i="31"/>
  <c r="U83" i="31"/>
  <c r="U84" i="31"/>
  <c r="U85" i="31"/>
  <c r="U86" i="31"/>
  <c r="U87" i="31"/>
  <c r="U88" i="31"/>
  <c r="U89" i="31"/>
  <c r="U90" i="31"/>
  <c r="U91" i="31"/>
  <c r="U92" i="31"/>
  <c r="U93" i="31"/>
  <c r="U94" i="31"/>
  <c r="U95" i="31"/>
  <c r="U96" i="31"/>
  <c r="U97" i="31"/>
  <c r="U98" i="31"/>
  <c r="U99" i="31"/>
  <c r="U100" i="31"/>
  <c r="U101" i="31"/>
  <c r="U102" i="31"/>
  <c r="U103" i="31"/>
  <c r="U104" i="31"/>
  <c r="U105" i="31"/>
  <c r="U106" i="31"/>
  <c r="U107" i="31"/>
  <c r="U108" i="31"/>
  <c r="U109" i="31"/>
  <c r="U110" i="31"/>
  <c r="U111" i="31"/>
  <c r="U112" i="31"/>
  <c r="U113" i="31"/>
  <c r="U114" i="31"/>
  <c r="U115" i="31"/>
  <c r="U116" i="31"/>
  <c r="U117" i="31"/>
  <c r="U118" i="31"/>
  <c r="U119" i="31"/>
  <c r="U120" i="31"/>
  <c r="U121" i="31"/>
  <c r="U122" i="31"/>
  <c r="U123" i="31"/>
  <c r="U124" i="31"/>
  <c r="U125" i="31"/>
  <c r="U126" i="31"/>
  <c r="U127" i="31"/>
  <c r="U128" i="31"/>
  <c r="U129" i="31"/>
  <c r="U130" i="31"/>
  <c r="U131" i="31"/>
  <c r="U132" i="31"/>
  <c r="U133" i="31"/>
  <c r="U134" i="31"/>
  <c r="U135" i="31"/>
  <c r="U136" i="31"/>
  <c r="U137" i="31"/>
  <c r="U138" i="31"/>
  <c r="U139" i="31"/>
  <c r="U140" i="31"/>
  <c r="U141" i="31"/>
  <c r="U142" i="31"/>
  <c r="U143" i="31"/>
  <c r="U144" i="31"/>
  <c r="U145" i="31"/>
  <c r="U146" i="31"/>
  <c r="U147" i="31"/>
  <c r="U148" i="31"/>
  <c r="U149" i="31"/>
  <c r="U150" i="31"/>
  <c r="U151" i="31"/>
  <c r="U152" i="31"/>
  <c r="U153" i="31"/>
  <c r="U154" i="31"/>
  <c r="U155" i="31"/>
  <c r="U156" i="31"/>
  <c r="U157" i="31"/>
  <c r="U158" i="31"/>
  <c r="U159" i="31"/>
  <c r="U160" i="31"/>
  <c r="U161" i="31"/>
  <c r="U162" i="31"/>
  <c r="U163" i="31"/>
  <c r="U164" i="31"/>
  <c r="U165" i="31"/>
  <c r="U166" i="31"/>
  <c r="U167" i="31"/>
  <c r="U168" i="31"/>
  <c r="U169" i="31"/>
  <c r="U170" i="31"/>
  <c r="U171" i="31"/>
  <c r="U172" i="31"/>
  <c r="U173" i="31"/>
  <c r="U174" i="31"/>
  <c r="U175" i="31"/>
  <c r="U176" i="31"/>
  <c r="U177" i="31"/>
  <c r="U178" i="31"/>
  <c r="U179" i="31"/>
  <c r="U180" i="31"/>
  <c r="U181" i="31"/>
  <c r="U182" i="31"/>
  <c r="U183" i="31"/>
  <c r="U184" i="31"/>
  <c r="U185" i="31"/>
  <c r="U186" i="31"/>
  <c r="U187" i="31"/>
  <c r="U188" i="31"/>
  <c r="U189" i="31"/>
  <c r="U190" i="31"/>
  <c r="U191" i="31"/>
  <c r="U192" i="31"/>
  <c r="U193" i="31"/>
  <c r="U194" i="31"/>
  <c r="U195" i="31"/>
  <c r="U196" i="31"/>
  <c r="U197" i="31"/>
  <c r="U198" i="31"/>
  <c r="U199" i="31"/>
  <c r="U200" i="31"/>
  <c r="U201" i="31"/>
  <c r="U202" i="31"/>
  <c r="U203" i="31"/>
  <c r="U204" i="31"/>
  <c r="U205" i="31"/>
  <c r="U206" i="31"/>
  <c r="U207" i="31"/>
  <c r="U208" i="31"/>
  <c r="U209" i="31"/>
  <c r="U210" i="31"/>
  <c r="U211" i="31"/>
  <c r="U212" i="31"/>
  <c r="U213" i="31"/>
  <c r="U214" i="31"/>
  <c r="U215" i="31"/>
  <c r="U216" i="31"/>
  <c r="U217" i="31"/>
  <c r="U218" i="31"/>
  <c r="U219" i="31"/>
  <c r="U220" i="31"/>
  <c r="U221" i="31"/>
  <c r="U222" i="31"/>
  <c r="U223" i="31"/>
  <c r="U224" i="31"/>
  <c r="U225" i="31"/>
  <c r="U226" i="31"/>
  <c r="U227" i="31"/>
  <c r="U228" i="31"/>
  <c r="U229" i="31"/>
  <c r="U230" i="31"/>
  <c r="U231" i="31"/>
  <c r="U232" i="31"/>
  <c r="U233" i="31"/>
  <c r="U234" i="31"/>
  <c r="U235" i="31"/>
  <c r="U236" i="31"/>
  <c r="U237" i="31"/>
  <c r="U238" i="31"/>
  <c r="U239" i="31"/>
  <c r="U240" i="31"/>
  <c r="U241" i="31"/>
  <c r="U242" i="31"/>
  <c r="U243" i="31"/>
  <c r="U244" i="31"/>
  <c r="U245" i="31"/>
  <c r="U246" i="31"/>
  <c r="U247" i="31"/>
  <c r="U248" i="31"/>
  <c r="U249" i="31"/>
  <c r="U250" i="31"/>
  <c r="U251" i="31"/>
  <c r="U252" i="31"/>
  <c r="U253" i="31"/>
  <c r="U254" i="31"/>
  <c r="U255" i="31"/>
  <c r="U256" i="31"/>
  <c r="U257" i="31"/>
  <c r="U259" i="31"/>
  <c r="U260" i="31"/>
  <c r="U261" i="31"/>
  <c r="U262" i="31"/>
  <c r="U264" i="31"/>
  <c r="U265" i="31"/>
  <c r="U266" i="31"/>
  <c r="U267" i="31"/>
  <c r="U268" i="31"/>
  <c r="U269" i="31"/>
  <c r="U270" i="31"/>
  <c r="U271" i="31"/>
  <c r="U272" i="31"/>
  <c r="U273" i="31"/>
  <c r="U274" i="31"/>
  <c r="U275" i="31"/>
  <c r="U276" i="31"/>
  <c r="U277" i="31"/>
  <c r="U278" i="31"/>
  <c r="U279" i="31"/>
  <c r="U280" i="31"/>
  <c r="U281" i="31"/>
  <c r="U282" i="31"/>
  <c r="U283" i="31"/>
  <c r="U284" i="31"/>
  <c r="U285" i="31"/>
  <c r="U286" i="31"/>
  <c r="U287" i="31"/>
  <c r="U288" i="31"/>
  <c r="U289" i="31"/>
  <c r="U290" i="31"/>
  <c r="U291" i="31"/>
  <c r="U292" i="31"/>
  <c r="U293" i="31"/>
  <c r="U294" i="31"/>
  <c r="U295" i="31"/>
  <c r="U296" i="31"/>
  <c r="U297" i="31"/>
  <c r="U298" i="31"/>
  <c r="U299" i="31"/>
  <c r="U300" i="31"/>
  <c r="U301" i="31"/>
  <c r="U302" i="31"/>
  <c r="U303" i="31"/>
  <c r="U304" i="31"/>
  <c r="U305" i="31"/>
  <c r="U306" i="31"/>
  <c r="U307" i="31"/>
  <c r="U308" i="31"/>
  <c r="U309" i="31"/>
  <c r="U310" i="31"/>
  <c r="U311" i="31"/>
  <c r="U312" i="31"/>
  <c r="U313" i="31"/>
  <c r="U314" i="31"/>
  <c r="U315" i="31"/>
  <c r="U316" i="31"/>
  <c r="U317" i="31"/>
  <c r="U318" i="31"/>
  <c r="U319" i="31"/>
  <c r="U320" i="31"/>
  <c r="U321" i="31"/>
  <c r="U322" i="31"/>
  <c r="U323" i="31"/>
  <c r="U324" i="31"/>
  <c r="U325" i="31"/>
  <c r="U326" i="31"/>
  <c r="U328" i="31"/>
  <c r="U329" i="31"/>
  <c r="U4" i="31"/>
  <c r="C1287" i="6"/>
  <c r="A1287" i="6"/>
  <c r="H7" i="31"/>
  <c r="H8" i="31"/>
  <c r="H9" i="31"/>
  <c r="H10" i="31"/>
  <c r="H11" i="31"/>
  <c r="H12" i="31"/>
  <c r="H13" i="31"/>
  <c r="H14" i="31"/>
  <c r="H15" i="31"/>
  <c r="H6" i="31"/>
  <c r="J4" i="31"/>
  <c r="J5" i="31"/>
  <c r="J6" i="31"/>
  <c r="J7" i="31"/>
  <c r="J8" i="31"/>
  <c r="J9" i="31"/>
  <c r="J10" i="31"/>
  <c r="J11" i="31"/>
  <c r="J12" i="31"/>
  <c r="J13" i="31"/>
  <c r="J14" i="31"/>
  <c r="J15" i="31"/>
  <c r="I4" i="31"/>
  <c r="H21" i="31"/>
  <c r="H22" i="31"/>
  <c r="H23" i="31"/>
  <c r="H24" i="31"/>
  <c r="H25" i="31"/>
  <c r="H26" i="31"/>
  <c r="H27" i="31"/>
  <c r="H28" i="31"/>
  <c r="H29" i="31"/>
  <c r="H30" i="31"/>
  <c r="H31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J20" i="31"/>
  <c r="J21" i="31"/>
  <c r="J22" i="31"/>
  <c r="J23" i="31"/>
  <c r="J24" i="31"/>
  <c r="J25" i="31"/>
  <c r="J26" i="31"/>
  <c r="J27" i="31"/>
  <c r="J28" i="31"/>
  <c r="J29" i="31"/>
  <c r="J30" i="31"/>
  <c r="J31" i="31"/>
  <c r="K20" i="31"/>
  <c r="K21" i="31"/>
  <c r="K22" i="31"/>
  <c r="K23" i="31"/>
  <c r="K24" i="31"/>
  <c r="K25" i="31"/>
  <c r="K26" i="31"/>
  <c r="K27" i="31"/>
  <c r="K28" i="31"/>
  <c r="K29" i="31"/>
  <c r="K30" i="31"/>
  <c r="K31" i="31"/>
  <c r="L20" i="31"/>
  <c r="L21" i="31"/>
  <c r="L22" i="31"/>
  <c r="L23" i="31"/>
  <c r="L24" i="31"/>
  <c r="L25" i="31"/>
  <c r="L26" i="31"/>
  <c r="L27" i="31"/>
  <c r="L28" i="31"/>
  <c r="L29" i="31"/>
  <c r="L30" i="31"/>
  <c r="L31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H20" i="31"/>
  <c r="W109" i="31" l="1"/>
  <c r="V90" i="31"/>
  <c r="Y240" i="31"/>
  <c r="X183" i="31"/>
  <c r="W116" i="31"/>
  <c r="X176" i="31"/>
  <c r="Y265" i="31"/>
  <c r="V43" i="31"/>
  <c r="S27" i="31"/>
  <c r="S24" i="31"/>
  <c r="S31" i="31"/>
  <c r="S23" i="31"/>
  <c r="S15" i="31"/>
  <c r="V66" i="31"/>
  <c r="W156" i="31"/>
  <c r="X231" i="31"/>
  <c r="X199" i="31"/>
  <c r="Y289" i="31"/>
  <c r="Y241" i="31"/>
  <c r="V97" i="31"/>
  <c r="V89" i="31"/>
  <c r="V81" i="31"/>
  <c r="V73" i="31"/>
  <c r="V65" i="31"/>
  <c r="V57" i="31"/>
  <c r="V49" i="31"/>
  <c r="V41" i="31"/>
  <c r="W163" i="31"/>
  <c r="W155" i="31"/>
  <c r="W147" i="31"/>
  <c r="W139" i="31"/>
  <c r="W131" i="31"/>
  <c r="W123" i="31"/>
  <c r="W115" i="31"/>
  <c r="W107" i="31"/>
  <c r="X230" i="31"/>
  <c r="X222" i="31"/>
  <c r="X214" i="31"/>
  <c r="X206" i="31"/>
  <c r="X198" i="31"/>
  <c r="X190" i="31"/>
  <c r="X182" i="31"/>
  <c r="X174" i="31"/>
  <c r="Y296" i="31"/>
  <c r="Y288" i="31"/>
  <c r="Y280" i="31"/>
  <c r="Y272" i="31"/>
  <c r="Y264" i="31"/>
  <c r="Y256" i="31"/>
  <c r="Y248" i="31"/>
  <c r="V98" i="31"/>
  <c r="V58" i="31"/>
  <c r="W124" i="31"/>
  <c r="X207" i="31"/>
  <c r="Y273" i="31"/>
  <c r="AB252" i="31"/>
  <c r="V96" i="31"/>
  <c r="V88" i="31"/>
  <c r="V80" i="31"/>
  <c r="V72" i="31"/>
  <c r="V64" i="31"/>
  <c r="V56" i="31"/>
  <c r="V48" i="31"/>
  <c r="V40" i="31"/>
  <c r="W162" i="31"/>
  <c r="W154" i="31"/>
  <c r="W146" i="31"/>
  <c r="W138" i="31"/>
  <c r="W130" i="31"/>
  <c r="W122" i="31"/>
  <c r="W114" i="31"/>
  <c r="W106" i="31"/>
  <c r="X229" i="31"/>
  <c r="X221" i="31"/>
  <c r="X213" i="31"/>
  <c r="X205" i="31"/>
  <c r="X197" i="31"/>
  <c r="X189" i="31"/>
  <c r="X181" i="31"/>
  <c r="X173" i="31"/>
  <c r="Y295" i="31"/>
  <c r="Y287" i="31"/>
  <c r="Y279" i="31"/>
  <c r="Y271" i="31"/>
  <c r="Y263" i="31"/>
  <c r="Y255" i="31"/>
  <c r="Y247" i="31"/>
  <c r="Y239" i="31"/>
  <c r="V50" i="31"/>
  <c r="W132" i="31"/>
  <c r="X215" i="31"/>
  <c r="Y257" i="31"/>
  <c r="V39" i="31"/>
  <c r="V95" i="31"/>
  <c r="V87" i="31"/>
  <c r="V79" i="31"/>
  <c r="V71" i="31"/>
  <c r="V63" i="31"/>
  <c r="V55" i="31"/>
  <c r="V47" i="31"/>
  <c r="W103" i="31"/>
  <c r="W161" i="31"/>
  <c r="W153" i="31"/>
  <c r="W145" i="31"/>
  <c r="W137" i="31"/>
  <c r="W129" i="31"/>
  <c r="W121" i="31"/>
  <c r="W113" i="31"/>
  <c r="W105" i="31"/>
  <c r="X228" i="31"/>
  <c r="X220" i="31"/>
  <c r="X212" i="31"/>
  <c r="X204" i="31"/>
  <c r="X196" i="31"/>
  <c r="X188" i="31"/>
  <c r="X180" i="31"/>
  <c r="X172" i="31"/>
  <c r="Y294" i="31"/>
  <c r="Y286" i="31"/>
  <c r="Y278" i="31"/>
  <c r="Y270" i="31"/>
  <c r="Y262" i="31"/>
  <c r="Y254" i="31"/>
  <c r="Y246" i="31"/>
  <c r="Y238" i="31"/>
  <c r="V82" i="31"/>
  <c r="W148" i="31"/>
  <c r="L4" i="31"/>
  <c r="V102" i="31"/>
  <c r="V94" i="31"/>
  <c r="V86" i="31"/>
  <c r="V78" i="31"/>
  <c r="V70" i="31"/>
  <c r="V62" i="31"/>
  <c r="V54" i="31"/>
  <c r="V46" i="31"/>
  <c r="W168" i="31"/>
  <c r="W160" i="31"/>
  <c r="W152" i="31"/>
  <c r="W144" i="31"/>
  <c r="W136" i="31"/>
  <c r="W128" i="31"/>
  <c r="W120" i="31"/>
  <c r="W112" i="31"/>
  <c r="W104" i="31"/>
  <c r="X227" i="31"/>
  <c r="X219" i="31"/>
  <c r="X211" i="31"/>
  <c r="X203" i="31"/>
  <c r="X195" i="31"/>
  <c r="X187" i="31"/>
  <c r="X179" i="31"/>
  <c r="X171" i="31"/>
  <c r="Y293" i="31"/>
  <c r="Y285" i="31"/>
  <c r="Y277" i="31"/>
  <c r="Y269" i="31"/>
  <c r="Y261" i="31"/>
  <c r="Y253" i="31"/>
  <c r="Y245" i="31"/>
  <c r="Y237" i="31"/>
  <c r="V42" i="31"/>
  <c r="W108" i="31"/>
  <c r="X191" i="31"/>
  <c r="Y281" i="31"/>
  <c r="V101" i="31"/>
  <c r="V93" i="31"/>
  <c r="V85" i="31"/>
  <c r="V77" i="31"/>
  <c r="V69" i="31"/>
  <c r="V61" i="31"/>
  <c r="V53" i="31"/>
  <c r="V45" i="31"/>
  <c r="W167" i="31"/>
  <c r="W159" i="31"/>
  <c r="W151" i="31"/>
  <c r="W143" i="31"/>
  <c r="W135" i="31"/>
  <c r="W127" i="31"/>
  <c r="W119" i="31"/>
  <c r="W111" i="31"/>
  <c r="X169" i="31"/>
  <c r="X226" i="31"/>
  <c r="X218" i="31"/>
  <c r="X210" i="31"/>
  <c r="X202" i="31"/>
  <c r="X194" i="31"/>
  <c r="X186" i="31"/>
  <c r="X178" i="31"/>
  <c r="X170" i="31"/>
  <c r="Y292" i="31"/>
  <c r="Y284" i="31"/>
  <c r="Y276" i="31"/>
  <c r="Y268" i="31"/>
  <c r="Y260" i="31"/>
  <c r="Y252" i="31"/>
  <c r="Y244" i="31"/>
  <c r="Y236" i="31"/>
  <c r="V74" i="31"/>
  <c r="W140" i="31"/>
  <c r="X223" i="31"/>
  <c r="X175" i="31"/>
  <c r="Y297" i="31"/>
  <c r="Y249" i="31"/>
  <c r="V100" i="31"/>
  <c r="V92" i="31"/>
  <c r="V84" i="31"/>
  <c r="V76" i="31"/>
  <c r="V68" i="31"/>
  <c r="V60" i="31"/>
  <c r="V52" i="31"/>
  <c r="V44" i="31"/>
  <c r="W166" i="31"/>
  <c r="W158" i="31"/>
  <c r="W150" i="31"/>
  <c r="W142" i="31"/>
  <c r="W134" i="31"/>
  <c r="W126" i="31"/>
  <c r="W118" i="31"/>
  <c r="W110" i="31"/>
  <c r="X233" i="31"/>
  <c r="X225" i="31"/>
  <c r="X217" i="31"/>
  <c r="X209" i="31"/>
  <c r="X201" i="31"/>
  <c r="X193" i="31"/>
  <c r="X185" i="31"/>
  <c r="X177" i="31"/>
  <c r="Y234" i="31"/>
  <c r="Y291" i="31"/>
  <c r="Y283" i="31"/>
  <c r="Y275" i="31"/>
  <c r="Y267" i="31"/>
  <c r="Y259" i="31"/>
  <c r="Y251" i="31"/>
  <c r="Y243" i="31"/>
  <c r="Y235" i="31"/>
  <c r="W164" i="31"/>
  <c r="V99" i="31"/>
  <c r="V91" i="31"/>
  <c r="V83" i="31"/>
  <c r="V75" i="31"/>
  <c r="V67" i="31"/>
  <c r="V59" i="31"/>
  <c r="V51" i="31"/>
  <c r="W165" i="31"/>
  <c r="W157" i="31"/>
  <c r="W149" i="31"/>
  <c r="W141" i="31"/>
  <c r="W133" i="31"/>
  <c r="W125" i="31"/>
  <c r="W117" i="31"/>
  <c r="X232" i="31"/>
  <c r="X224" i="31"/>
  <c r="X216" i="31"/>
  <c r="X208" i="31"/>
  <c r="X200" i="31"/>
  <c r="X192" i="31"/>
  <c r="X184" i="31"/>
  <c r="Y298" i="31"/>
  <c r="Y1" i="31" s="1"/>
  <c r="Y290" i="31"/>
  <c r="Y282" i="31"/>
  <c r="Y274" i="31"/>
  <c r="Y266" i="31"/>
  <c r="Y258" i="31"/>
  <c r="Y250" i="31"/>
  <c r="Y242" i="31"/>
  <c r="AB104" i="31"/>
  <c r="AB260" i="31"/>
  <c r="AB194" i="31"/>
  <c r="AB127" i="31"/>
  <c r="AB69" i="31"/>
  <c r="AB237" i="31"/>
  <c r="AB193" i="31"/>
  <c r="AB118" i="31"/>
  <c r="AB52" i="31"/>
  <c r="AB171" i="31"/>
  <c r="AB141" i="31"/>
  <c r="AB59" i="31"/>
  <c r="AB46" i="31"/>
  <c r="AB93" i="31"/>
  <c r="AB61" i="31"/>
  <c r="AB159" i="31"/>
  <c r="AB135" i="31"/>
  <c r="AB119" i="31"/>
  <c r="AB218" i="31"/>
  <c r="AB186" i="31"/>
  <c r="AB284" i="31"/>
  <c r="AB244" i="31"/>
  <c r="AB92" i="31"/>
  <c r="AB44" i="31"/>
  <c r="AB142" i="31"/>
  <c r="AB110" i="31"/>
  <c r="AB209" i="31"/>
  <c r="AB185" i="31"/>
  <c r="AB283" i="31"/>
  <c r="AB235" i="31"/>
  <c r="AB99" i="31"/>
  <c r="AB67" i="31"/>
  <c r="AB149" i="31"/>
  <c r="AB109" i="31"/>
  <c r="AB200" i="31"/>
  <c r="AB290" i="31"/>
  <c r="AB98" i="31"/>
  <c r="AB90" i="31"/>
  <c r="AB82" i="31"/>
  <c r="AB74" i="31"/>
  <c r="AB66" i="31"/>
  <c r="AB58" i="31"/>
  <c r="AB50" i="31"/>
  <c r="AB42" i="31"/>
  <c r="AB164" i="31"/>
  <c r="AB156" i="31"/>
  <c r="AB148" i="31"/>
  <c r="AB140" i="31"/>
  <c r="AB132" i="31"/>
  <c r="AB124" i="31"/>
  <c r="AB116" i="31"/>
  <c r="AB108" i="31"/>
  <c r="AB231" i="31"/>
  <c r="AB223" i="31"/>
  <c r="AB215" i="31"/>
  <c r="AB207" i="31"/>
  <c r="AB199" i="31"/>
  <c r="AB191" i="31"/>
  <c r="AB183" i="31"/>
  <c r="AB175" i="31"/>
  <c r="AB297" i="31"/>
  <c r="AB289" i="31"/>
  <c r="AB281" i="31"/>
  <c r="AB273" i="31"/>
  <c r="AB265" i="31"/>
  <c r="AB257" i="31"/>
  <c r="AB249" i="31"/>
  <c r="AB241" i="31"/>
  <c r="AB85" i="31"/>
  <c r="AB45" i="31"/>
  <c r="AB143" i="31"/>
  <c r="AB111" i="31"/>
  <c r="AB210" i="31"/>
  <c r="AB170" i="31"/>
  <c r="AB236" i="31"/>
  <c r="AB100" i="31"/>
  <c r="AB68" i="31"/>
  <c r="AB158" i="31"/>
  <c r="AB126" i="31"/>
  <c r="AB233" i="31"/>
  <c r="AB201" i="31"/>
  <c r="AB177" i="31"/>
  <c r="AB291" i="31"/>
  <c r="AB259" i="31"/>
  <c r="AB91" i="31"/>
  <c r="AB43" i="31"/>
  <c r="AB125" i="31"/>
  <c r="AB224" i="31"/>
  <c r="AB184" i="31"/>
  <c r="AB258" i="31"/>
  <c r="AB97" i="31"/>
  <c r="AB89" i="31"/>
  <c r="AB81" i="31"/>
  <c r="AB73" i="31"/>
  <c r="AB65" i="31"/>
  <c r="AB57" i="31"/>
  <c r="AB49" i="31"/>
  <c r="AB41" i="31"/>
  <c r="AB163" i="31"/>
  <c r="AB155" i="31"/>
  <c r="AB147" i="31"/>
  <c r="AB139" i="31"/>
  <c r="AB131" i="31"/>
  <c r="AB123" i="31"/>
  <c r="AB115" i="31"/>
  <c r="AB107" i="31"/>
  <c r="AB230" i="31"/>
  <c r="AB222" i="31"/>
  <c r="AB214" i="31"/>
  <c r="AB206" i="31"/>
  <c r="AB198" i="31"/>
  <c r="AB190" i="31"/>
  <c r="AB182" i="31"/>
  <c r="AB174" i="31"/>
  <c r="AB296" i="31"/>
  <c r="AB288" i="31"/>
  <c r="AB280" i="31"/>
  <c r="AB272" i="31"/>
  <c r="AB264" i="31"/>
  <c r="AB256" i="31"/>
  <c r="AB248" i="31"/>
  <c r="AB240" i="31"/>
  <c r="AB77" i="31"/>
  <c r="AB53" i="31"/>
  <c r="AB151" i="31"/>
  <c r="AB169" i="31"/>
  <c r="AB202" i="31"/>
  <c r="AB178" i="31"/>
  <c r="AB276" i="31"/>
  <c r="AB268" i="31"/>
  <c r="AB76" i="31"/>
  <c r="AB166" i="31"/>
  <c r="AB134" i="31"/>
  <c r="AB225" i="31"/>
  <c r="AB234" i="31"/>
  <c r="AB251" i="31"/>
  <c r="AB75" i="31"/>
  <c r="AB157" i="31"/>
  <c r="AB133" i="31"/>
  <c r="AB216" i="31"/>
  <c r="AB298" i="31"/>
  <c r="AB242" i="31"/>
  <c r="AB96" i="31"/>
  <c r="AB88" i="31"/>
  <c r="AB80" i="31"/>
  <c r="AB72" i="31"/>
  <c r="AB64" i="31"/>
  <c r="AB56" i="31"/>
  <c r="AB48" i="31"/>
  <c r="AB40" i="31"/>
  <c r="AB162" i="31"/>
  <c r="AB154" i="31"/>
  <c r="AB146" i="31"/>
  <c r="AB138" i="31"/>
  <c r="AB130" i="31"/>
  <c r="AB122" i="31"/>
  <c r="AB114" i="31"/>
  <c r="AB106" i="31"/>
  <c r="AB229" i="31"/>
  <c r="AB221" i="31"/>
  <c r="AB213" i="31"/>
  <c r="AB205" i="31"/>
  <c r="AB197" i="31"/>
  <c r="AB189" i="31"/>
  <c r="AB181" i="31"/>
  <c r="AB173" i="31"/>
  <c r="AB295" i="31"/>
  <c r="AB287" i="31"/>
  <c r="AB279" i="31"/>
  <c r="AB271" i="31"/>
  <c r="AB263" i="31"/>
  <c r="AB255" i="31"/>
  <c r="AB247" i="31"/>
  <c r="AB239" i="31"/>
  <c r="AB101" i="31"/>
  <c r="AB167" i="31"/>
  <c r="AB226" i="31"/>
  <c r="AB292" i="31"/>
  <c r="AB60" i="31"/>
  <c r="AB267" i="31"/>
  <c r="AB83" i="31"/>
  <c r="AB51" i="31"/>
  <c r="AB117" i="31"/>
  <c r="AB208" i="31"/>
  <c r="AB176" i="31"/>
  <c r="AB250" i="31"/>
  <c r="AB39" i="31"/>
  <c r="AB95" i="31"/>
  <c r="AB87" i="31"/>
  <c r="AB79" i="31"/>
  <c r="AB71" i="31"/>
  <c r="AB63" i="31"/>
  <c r="AB55" i="31"/>
  <c r="AB47" i="31"/>
  <c r="AB103" i="31"/>
  <c r="AB161" i="31"/>
  <c r="AB153" i="31"/>
  <c r="AB145" i="31"/>
  <c r="AB137" i="31"/>
  <c r="AB129" i="31"/>
  <c r="AB121" i="31"/>
  <c r="AB113" i="31"/>
  <c r="AB105" i="31"/>
  <c r="AB228" i="31"/>
  <c r="AB220" i="31"/>
  <c r="AB212" i="31"/>
  <c r="AB204" i="31"/>
  <c r="AB196" i="31"/>
  <c r="AB188" i="31"/>
  <c r="AB180" i="31"/>
  <c r="AB172" i="31"/>
  <c r="AB294" i="31"/>
  <c r="AB286" i="31"/>
  <c r="AB278" i="31"/>
  <c r="AB270" i="31"/>
  <c r="AB262" i="31"/>
  <c r="AB254" i="31"/>
  <c r="AB246" i="31"/>
  <c r="AB238" i="31"/>
  <c r="AB84" i="31"/>
  <c r="AB150" i="31"/>
  <c r="AB217" i="31"/>
  <c r="AB275" i="31"/>
  <c r="AB243" i="31"/>
  <c r="AB165" i="31"/>
  <c r="AB232" i="31"/>
  <c r="AB192" i="31"/>
  <c r="AB282" i="31"/>
  <c r="AB274" i="31"/>
  <c r="AB266" i="31"/>
  <c r="AB102" i="31"/>
  <c r="AB94" i="31"/>
  <c r="AB86" i="31"/>
  <c r="AB78" i="31"/>
  <c r="AB70" i="31"/>
  <c r="AB62" i="31"/>
  <c r="AB54" i="31"/>
  <c r="AB168" i="31"/>
  <c r="AB160" i="31"/>
  <c r="AB152" i="31"/>
  <c r="AB144" i="31"/>
  <c r="AB136" i="31"/>
  <c r="AB128" i="31"/>
  <c r="AB120" i="31"/>
  <c r="AB112" i="31"/>
  <c r="AB227" i="31"/>
  <c r="AB219" i="31"/>
  <c r="AB211" i="31"/>
  <c r="AB203" i="31"/>
  <c r="AB195" i="31"/>
  <c r="AB187" i="31"/>
  <c r="AB179" i="31"/>
  <c r="AB293" i="31"/>
  <c r="AB285" i="31"/>
  <c r="AB277" i="31"/>
  <c r="AB269" i="31"/>
  <c r="AB261" i="31"/>
  <c r="AB253" i="31"/>
  <c r="AB245" i="31"/>
  <c r="M7" i="31"/>
  <c r="K15" i="31"/>
  <c r="L7" i="31"/>
  <c r="L11" i="31"/>
  <c r="K7" i="31"/>
  <c r="M15" i="31"/>
  <c r="M13" i="31"/>
  <c r="L9" i="31"/>
  <c r="L8" i="31"/>
  <c r="M11" i="31"/>
  <c r="K11" i="31"/>
  <c r="M12" i="31"/>
  <c r="L15" i="31"/>
  <c r="M5" i="31"/>
  <c r="M14" i="31"/>
  <c r="K6" i="31"/>
  <c r="L10" i="31"/>
  <c r="L14" i="31"/>
  <c r="K9" i="31"/>
  <c r="L13" i="31"/>
  <c r="L5" i="31"/>
  <c r="M9" i="31"/>
  <c r="K4" i="31"/>
  <c r="K8" i="31"/>
  <c r="L12" i="31"/>
  <c r="M4" i="31"/>
  <c r="N4" i="31" s="1"/>
  <c r="M8" i="31"/>
  <c r="L6" i="31"/>
  <c r="M6" i="31"/>
  <c r="K10" i="31"/>
  <c r="K14" i="31"/>
  <c r="K13" i="31"/>
  <c r="K5" i="31"/>
  <c r="M10" i="31"/>
  <c r="K12" i="31"/>
  <c r="I5" i="31"/>
  <c r="I6" i="31"/>
  <c r="I7" i="31"/>
  <c r="I8" i="31"/>
  <c r="I9" i="31"/>
  <c r="I10" i="31"/>
  <c r="I11" i="31"/>
  <c r="I12" i="31"/>
  <c r="I13" i="31"/>
  <c r="I14" i="31"/>
  <c r="I15" i="31"/>
  <c r="H4" i="31"/>
  <c r="H5" i="31"/>
  <c r="C154" i="31"/>
  <c r="C155" i="31"/>
  <c r="C152" i="31"/>
  <c r="C153" i="31"/>
  <c r="C150" i="31"/>
  <c r="C151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4" i="31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R3" i="15" s="1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Q231" i="15"/>
  <c r="Q232" i="15"/>
  <c r="Q233" i="15"/>
  <c r="Q234" i="15"/>
  <c r="Q235" i="15"/>
  <c r="Q236" i="15"/>
  <c r="Q237" i="15"/>
  <c r="Q238" i="15"/>
  <c r="Q239" i="15"/>
  <c r="Q240" i="15"/>
  <c r="Q241" i="15"/>
  <c r="Q242" i="15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Q264" i="15"/>
  <c r="Q265" i="15"/>
  <c r="Q266" i="15"/>
  <c r="Q267" i="15"/>
  <c r="Q268" i="15"/>
  <c r="Q269" i="15"/>
  <c r="Q270" i="15"/>
  <c r="Q271" i="15"/>
  <c r="Q272" i="15"/>
  <c r="Q273" i="15"/>
  <c r="Q274" i="15"/>
  <c r="Q275" i="15"/>
  <c r="Q276" i="15"/>
  <c r="Q277" i="15"/>
  <c r="Q278" i="15"/>
  <c r="Q279" i="15"/>
  <c r="Q280" i="15"/>
  <c r="Q281" i="15"/>
  <c r="Q282" i="15"/>
  <c r="Q283" i="15"/>
  <c r="Q284" i="15"/>
  <c r="Q285" i="15"/>
  <c r="Q286" i="15"/>
  <c r="Q287" i="15"/>
  <c r="Q288" i="15"/>
  <c r="Q289" i="15"/>
  <c r="Q290" i="15"/>
  <c r="Q291" i="15"/>
  <c r="Q292" i="15"/>
  <c r="Q293" i="15"/>
  <c r="Q294" i="15"/>
  <c r="Q295" i="15"/>
  <c r="Q296" i="15"/>
  <c r="Q297" i="15"/>
  <c r="Q7" i="15"/>
  <c r="S28" i="31" l="1"/>
  <c r="S36" i="31"/>
  <c r="S29" i="31"/>
  <c r="S20" i="31"/>
  <c r="S32" i="31"/>
  <c r="AB352" i="31"/>
  <c r="AB302" i="31"/>
  <c r="AB355" i="31"/>
  <c r="AB320" i="31"/>
  <c r="AB349" i="31"/>
  <c r="AB323" i="31"/>
  <c r="AB360" i="31"/>
  <c r="AB312" i="31"/>
  <c r="AB341" i="31"/>
  <c r="AB330" i="31"/>
  <c r="AB351" i="31"/>
  <c r="AB317" i="31"/>
  <c r="AB306" i="31"/>
  <c r="AB327" i="31"/>
  <c r="AB299" i="31"/>
  <c r="AB334" i="31"/>
  <c r="AB319" i="31"/>
  <c r="AB332" i="31"/>
  <c r="AB353" i="31"/>
  <c r="AB300" i="31"/>
  <c r="AB344" i="31"/>
  <c r="AB303" i="31"/>
  <c r="AB325" i="31"/>
  <c r="AB363" i="31"/>
  <c r="N8" i="31"/>
  <c r="N7" i="31"/>
  <c r="AB329" i="31"/>
  <c r="AB326" i="31"/>
  <c r="AB356" i="31"/>
  <c r="AB321" i="31"/>
  <c r="N10" i="31"/>
  <c r="N11" i="31"/>
  <c r="AB359" i="31"/>
  <c r="AB310" i="31"/>
  <c r="AB340" i="31"/>
  <c r="AB362" i="31"/>
  <c r="AB358" i="31"/>
  <c r="AB361" i="31"/>
  <c r="AB309" i="31"/>
  <c r="AB324" i="31"/>
  <c r="AB347" i="31"/>
  <c r="AB354" i="31"/>
  <c r="AB336" i="31"/>
  <c r="AB343" i="31"/>
  <c r="AB350" i="31"/>
  <c r="AB313" i="31"/>
  <c r="AB301" i="31"/>
  <c r="AB316" i="31"/>
  <c r="AB339" i="31"/>
  <c r="AB346" i="31"/>
  <c r="AB328" i="31"/>
  <c r="AB335" i="31"/>
  <c r="AB342" i="31"/>
  <c r="AB357" i="31"/>
  <c r="AB305" i="31"/>
  <c r="AB308" i="31"/>
  <c r="AB331" i="31"/>
  <c r="AB338" i="31"/>
  <c r="AB315" i="31"/>
  <c r="AB322" i="31"/>
  <c r="AB345" i="31"/>
  <c r="AB304" i="31"/>
  <c r="AB311" i="31"/>
  <c r="AB318" i="31"/>
  <c r="AB333" i="31"/>
  <c r="AB348" i="31"/>
  <c r="AB337" i="31"/>
  <c r="AB307" i="31"/>
  <c r="AB314" i="31"/>
  <c r="N5" i="31"/>
  <c r="N9" i="31"/>
  <c r="N15" i="31"/>
  <c r="N14" i="31"/>
  <c r="N12" i="31"/>
  <c r="N6" i="31"/>
  <c r="N13" i="31"/>
  <c r="R296" i="15"/>
  <c r="R280" i="15"/>
  <c r="R272" i="15"/>
  <c r="R256" i="15"/>
  <c r="R240" i="15"/>
  <c r="R216" i="15"/>
  <c r="R200" i="15"/>
  <c r="R184" i="15"/>
  <c r="R168" i="15"/>
  <c r="R152" i="15"/>
  <c r="R136" i="15"/>
  <c r="R120" i="15"/>
  <c r="R104" i="15"/>
  <c r="R88" i="15"/>
  <c r="R72" i="15"/>
  <c r="R56" i="15"/>
  <c r="R40" i="15"/>
  <c r="R32" i="15"/>
  <c r="R295" i="15"/>
  <c r="R279" i="15"/>
  <c r="R255" i="15"/>
  <c r="R223" i="15"/>
  <c r="R199" i="15"/>
  <c r="R175" i="15"/>
  <c r="D35" i="31" s="1"/>
  <c r="R143" i="15"/>
  <c r="R111" i="15"/>
  <c r="R79" i="15"/>
  <c r="R47" i="15"/>
  <c r="R31" i="15"/>
  <c r="R278" i="15"/>
  <c r="R254" i="15"/>
  <c r="R230" i="15"/>
  <c r="D90" i="31" s="1"/>
  <c r="R206" i="15"/>
  <c r="R182" i="15"/>
  <c r="R166" i="15"/>
  <c r="R158" i="15"/>
  <c r="R150" i="15"/>
  <c r="D10" i="31" s="1"/>
  <c r="R142" i="15"/>
  <c r="R118" i="15"/>
  <c r="R110" i="15"/>
  <c r="R102" i="15"/>
  <c r="R94" i="15"/>
  <c r="R86" i="15"/>
  <c r="R78" i="15"/>
  <c r="R70" i="15"/>
  <c r="R62" i="15"/>
  <c r="R54" i="15"/>
  <c r="R46" i="15"/>
  <c r="R38" i="15"/>
  <c r="R30" i="15"/>
  <c r="R22" i="15"/>
  <c r="R14" i="15"/>
  <c r="R18" i="15"/>
  <c r="R26" i="15"/>
  <c r="R34" i="15"/>
  <c r="R42" i="15"/>
  <c r="R50" i="15"/>
  <c r="R58" i="15"/>
  <c r="R66" i="15"/>
  <c r="R74" i="15"/>
  <c r="R82" i="15"/>
  <c r="R90" i="15"/>
  <c r="R98" i="15"/>
  <c r="R106" i="15"/>
  <c r="R114" i="15"/>
  <c r="R122" i="15"/>
  <c r="R130" i="15"/>
  <c r="R138" i="15"/>
  <c r="R146" i="15"/>
  <c r="R154" i="15"/>
  <c r="D14" i="31" s="1"/>
  <c r="R162" i="15"/>
  <c r="D22" i="31" s="1"/>
  <c r="R170" i="15"/>
  <c r="D30" i="31" s="1"/>
  <c r="R178" i="15"/>
  <c r="R186" i="15"/>
  <c r="R194" i="15"/>
  <c r="D54" i="31" s="1"/>
  <c r="R202" i="15"/>
  <c r="R210" i="15"/>
  <c r="R218" i="15"/>
  <c r="D78" i="31" s="1"/>
  <c r="R226" i="15"/>
  <c r="R234" i="15"/>
  <c r="D94" i="31" s="1"/>
  <c r="R242" i="15"/>
  <c r="R250" i="15"/>
  <c r="R258" i="15"/>
  <c r="R266" i="15"/>
  <c r="D126" i="31" s="1"/>
  <c r="R274" i="15"/>
  <c r="R282" i="15"/>
  <c r="R290" i="15"/>
  <c r="D150" i="31" s="1"/>
  <c r="R7" i="15"/>
  <c r="R19" i="15"/>
  <c r="R27" i="15"/>
  <c r="R35" i="15"/>
  <c r="R43" i="15"/>
  <c r="R51" i="15"/>
  <c r="R59" i="15"/>
  <c r="R67" i="15"/>
  <c r="R75" i="15"/>
  <c r="R83" i="15"/>
  <c r="R91" i="15"/>
  <c r="R99" i="15"/>
  <c r="R107" i="15"/>
  <c r="R115" i="15"/>
  <c r="R123" i="15"/>
  <c r="R131" i="15"/>
  <c r="R139" i="15"/>
  <c r="R147" i="15"/>
  <c r="R155" i="15"/>
  <c r="D15" i="31" s="1"/>
  <c r="R163" i="15"/>
  <c r="R171" i="15"/>
  <c r="R179" i="15"/>
  <c r="D39" i="31" s="1"/>
  <c r="R187" i="15"/>
  <c r="R195" i="15"/>
  <c r="R203" i="15"/>
  <c r="D63" i="31" s="1"/>
  <c r="R211" i="15"/>
  <c r="D71" i="31" s="1"/>
  <c r="R219" i="15"/>
  <c r="R227" i="15"/>
  <c r="R235" i="15"/>
  <c r="D95" i="31" s="1"/>
  <c r="R243" i="15"/>
  <c r="D103" i="31" s="1"/>
  <c r="R251" i="15"/>
  <c r="R259" i="15"/>
  <c r="R267" i="15"/>
  <c r="D127" i="31" s="1"/>
  <c r="R275" i="15"/>
  <c r="R283" i="15"/>
  <c r="R291" i="15"/>
  <c r="D151" i="31" s="1"/>
  <c r="R12" i="15"/>
  <c r="R20" i="15"/>
  <c r="R28" i="15"/>
  <c r="R36" i="15"/>
  <c r="R44" i="15"/>
  <c r="R52" i="15"/>
  <c r="R60" i="15"/>
  <c r="R68" i="15"/>
  <c r="R76" i="15"/>
  <c r="R84" i="15"/>
  <c r="R92" i="15"/>
  <c r="R100" i="15"/>
  <c r="R108" i="15"/>
  <c r="R116" i="15"/>
  <c r="R124" i="15"/>
  <c r="R132" i="15"/>
  <c r="R140" i="15"/>
  <c r="R148" i="15"/>
  <c r="D8" i="31" s="1"/>
  <c r="R156" i="15"/>
  <c r="R164" i="15"/>
  <c r="D24" i="31" s="1"/>
  <c r="R172" i="15"/>
  <c r="R180" i="15"/>
  <c r="D40" i="31" s="1"/>
  <c r="R188" i="15"/>
  <c r="R196" i="15"/>
  <c r="R204" i="15"/>
  <c r="R212" i="15"/>
  <c r="D72" i="31" s="1"/>
  <c r="R220" i="15"/>
  <c r="R228" i="15"/>
  <c r="D88" i="31" s="1"/>
  <c r="R236" i="15"/>
  <c r="D96" i="31" s="1"/>
  <c r="R244" i="15"/>
  <c r="R252" i="15"/>
  <c r="D112" i="31" s="1"/>
  <c r="R260" i="15"/>
  <c r="R268" i="15"/>
  <c r="D128" i="31" s="1"/>
  <c r="R276" i="15"/>
  <c r="R284" i="15"/>
  <c r="D144" i="31" s="1"/>
  <c r="R292" i="15"/>
  <c r="D152" i="31" s="1"/>
  <c r="R21" i="15"/>
  <c r="R29" i="15"/>
  <c r="R37" i="15"/>
  <c r="R45" i="15"/>
  <c r="R53" i="15"/>
  <c r="R61" i="15"/>
  <c r="R69" i="15"/>
  <c r="R77" i="15"/>
  <c r="R85" i="15"/>
  <c r="R93" i="15"/>
  <c r="R101" i="15"/>
  <c r="R109" i="15"/>
  <c r="R125" i="15"/>
  <c r="R133" i="15"/>
  <c r="R141" i="15"/>
  <c r="R149" i="15"/>
  <c r="R157" i="15"/>
  <c r="R165" i="15"/>
  <c r="R173" i="15"/>
  <c r="R181" i="15"/>
  <c r="R189" i="15"/>
  <c r="R197" i="15"/>
  <c r="D57" i="31" s="1"/>
  <c r="R205" i="15"/>
  <c r="D65" i="31" s="1"/>
  <c r="R213" i="15"/>
  <c r="R221" i="15"/>
  <c r="R229" i="15"/>
  <c r="R237" i="15"/>
  <c r="R245" i="15"/>
  <c r="R253" i="15"/>
  <c r="R261" i="15"/>
  <c r="D121" i="31" s="1"/>
  <c r="R269" i="15"/>
  <c r="D129" i="31" s="1"/>
  <c r="R277" i="15"/>
  <c r="R285" i="15"/>
  <c r="R293" i="15"/>
  <c r="R167" i="15"/>
  <c r="D27" i="31" s="1"/>
  <c r="R135" i="15"/>
  <c r="R103" i="15"/>
  <c r="R71" i="15"/>
  <c r="R15" i="15"/>
  <c r="R294" i="15"/>
  <c r="D154" i="31" s="1"/>
  <c r="R270" i="15"/>
  <c r="D130" i="31" s="1"/>
  <c r="R238" i="15"/>
  <c r="D98" i="31" s="1"/>
  <c r="R222" i="15"/>
  <c r="D82" i="31" s="1"/>
  <c r="R198" i="15"/>
  <c r="D58" i="31" s="1"/>
  <c r="R174" i="15"/>
  <c r="D34" i="31" s="1"/>
  <c r="R134" i="15"/>
  <c r="R117" i="15"/>
  <c r="R13" i="15"/>
  <c r="R16" i="15"/>
  <c r="R287" i="15"/>
  <c r="D147" i="31" s="1"/>
  <c r="R263" i="15"/>
  <c r="D123" i="31" s="1"/>
  <c r="R231" i="15"/>
  <c r="D91" i="31" s="1"/>
  <c r="R207" i="15"/>
  <c r="D67" i="31" s="1"/>
  <c r="R159" i="15"/>
  <c r="D19" i="31" s="1"/>
  <c r="R127" i="15"/>
  <c r="R95" i="15"/>
  <c r="R63" i="15"/>
  <c r="R23" i="15"/>
  <c r="R286" i="15"/>
  <c r="D146" i="31" s="1"/>
  <c r="R262" i="15"/>
  <c r="D122" i="31" s="1"/>
  <c r="R246" i="15"/>
  <c r="R214" i="15"/>
  <c r="D74" i="31" s="1"/>
  <c r="R190" i="15"/>
  <c r="D50" i="31" s="1"/>
  <c r="R126" i="15"/>
  <c r="R288" i="15"/>
  <c r="D148" i="31" s="1"/>
  <c r="R264" i="15"/>
  <c r="D124" i="31" s="1"/>
  <c r="R248" i="15"/>
  <c r="R232" i="15"/>
  <c r="D92" i="31" s="1"/>
  <c r="R224" i="15"/>
  <c r="R208" i="15"/>
  <c r="D68" i="31" s="1"/>
  <c r="R192" i="15"/>
  <c r="D52" i="31" s="1"/>
  <c r="R176" i="15"/>
  <c r="D36" i="31" s="1"/>
  <c r="R160" i="15"/>
  <c r="D20" i="31" s="1"/>
  <c r="R144" i="15"/>
  <c r="D4" i="31" s="1"/>
  <c r="R128" i="15"/>
  <c r="R112" i="15"/>
  <c r="R96" i="15"/>
  <c r="R80" i="15"/>
  <c r="R64" i="15"/>
  <c r="R48" i="15"/>
  <c r="R24" i="15"/>
  <c r="R271" i="15"/>
  <c r="D131" i="31" s="1"/>
  <c r="R239" i="15"/>
  <c r="D99" i="31" s="1"/>
  <c r="R215" i="15"/>
  <c r="R183" i="15"/>
  <c r="D43" i="31" s="1"/>
  <c r="R151" i="15"/>
  <c r="R119" i="15"/>
  <c r="R87" i="15"/>
  <c r="R55" i="15"/>
  <c r="R39" i="15"/>
  <c r="R11" i="15"/>
  <c r="R10" i="15"/>
  <c r="R8" i="15"/>
  <c r="R247" i="15"/>
  <c r="D107" i="31" s="1"/>
  <c r="R297" i="15"/>
  <c r="R289" i="15"/>
  <c r="D149" i="31" s="1"/>
  <c r="R281" i="15"/>
  <c r="D141" i="31" s="1"/>
  <c r="R273" i="15"/>
  <c r="D133" i="31" s="1"/>
  <c r="R265" i="15"/>
  <c r="D125" i="31" s="1"/>
  <c r="R257" i="15"/>
  <c r="D117" i="31" s="1"/>
  <c r="R249" i="15"/>
  <c r="D109" i="31" s="1"/>
  <c r="R241" i="15"/>
  <c r="D101" i="31" s="1"/>
  <c r="R233" i="15"/>
  <c r="R225" i="15"/>
  <c r="D85" i="31" s="1"/>
  <c r="R217" i="15"/>
  <c r="D77" i="31" s="1"/>
  <c r="R209" i="15"/>
  <c r="D69" i="31" s="1"/>
  <c r="R201" i="15"/>
  <c r="D61" i="31" s="1"/>
  <c r="R193" i="15"/>
  <c r="D53" i="31" s="1"/>
  <c r="R185" i="15"/>
  <c r="D45" i="31" s="1"/>
  <c r="R177" i="15"/>
  <c r="D37" i="31" s="1"/>
  <c r="R169" i="15"/>
  <c r="R161" i="15"/>
  <c r="D21" i="31" s="1"/>
  <c r="R153" i="15"/>
  <c r="D13" i="31" s="1"/>
  <c r="R145" i="15"/>
  <c r="D5" i="31" s="1"/>
  <c r="R137" i="15"/>
  <c r="R129" i="15"/>
  <c r="R121" i="15"/>
  <c r="R113" i="15"/>
  <c r="R105" i="15"/>
  <c r="R97" i="15"/>
  <c r="R89" i="15"/>
  <c r="R81" i="15"/>
  <c r="R73" i="15"/>
  <c r="R65" i="15"/>
  <c r="R57" i="15"/>
  <c r="R49" i="15"/>
  <c r="R41" i="15"/>
  <c r="R33" i="15"/>
  <c r="R25" i="15"/>
  <c r="R17" i="15"/>
  <c r="R9" i="15"/>
  <c r="R191" i="15"/>
  <c r="D51" i="31" s="1"/>
  <c r="S25" i="31" l="1"/>
  <c r="S33" i="31"/>
  <c r="S34" i="31"/>
  <c r="S41" i="31"/>
  <c r="S37" i="31"/>
  <c r="D17" i="31"/>
  <c r="D32" i="31"/>
  <c r="D44" i="31"/>
  <c r="D137" i="31"/>
  <c r="D73" i="31"/>
  <c r="D9" i="31"/>
  <c r="D119" i="31"/>
  <c r="D55" i="31"/>
  <c r="D86" i="31"/>
  <c r="D114" i="31"/>
  <c r="D59" i="31"/>
  <c r="D60" i="31"/>
  <c r="D80" i="31"/>
  <c r="D16" i="31"/>
  <c r="D111" i="31"/>
  <c r="D47" i="31"/>
  <c r="D142" i="31"/>
  <c r="D138" i="31"/>
  <c r="D83" i="31"/>
  <c r="D76" i="31"/>
  <c r="D134" i="31"/>
  <c r="D70" i="31"/>
  <c r="D6" i="31"/>
  <c r="D115" i="31"/>
  <c r="D100" i="31"/>
  <c r="D81" i="31"/>
  <c r="D11" i="31"/>
  <c r="D84" i="31"/>
  <c r="D106" i="31"/>
  <c r="D113" i="31"/>
  <c r="D49" i="31"/>
  <c r="D64" i="31"/>
  <c r="D31" i="31"/>
  <c r="D62" i="31"/>
  <c r="D18" i="31"/>
  <c r="D139" i="31"/>
  <c r="D116" i="31"/>
  <c r="D93" i="31"/>
  <c r="D75" i="31"/>
  <c r="D105" i="31"/>
  <c r="D41" i="31"/>
  <c r="D120" i="31"/>
  <c r="D56" i="31"/>
  <c r="D87" i="31"/>
  <c r="D23" i="31"/>
  <c r="D118" i="31"/>
  <c r="D26" i="31"/>
  <c r="D155" i="31"/>
  <c r="D132" i="31"/>
  <c r="D145" i="31"/>
  <c r="D29" i="31"/>
  <c r="D136" i="31"/>
  <c r="D108" i="31"/>
  <c r="D97" i="31"/>
  <c r="D33" i="31"/>
  <c r="D48" i="31"/>
  <c r="D143" i="31"/>
  <c r="D79" i="31"/>
  <c r="D110" i="31"/>
  <c r="D46" i="31"/>
  <c r="D42" i="31"/>
  <c r="D12" i="31"/>
  <c r="D140" i="31"/>
  <c r="D153" i="31"/>
  <c r="D89" i="31"/>
  <c r="D25" i="31"/>
  <c r="D104" i="31"/>
  <c r="D135" i="31"/>
  <c r="D7" i="31"/>
  <c r="D102" i="31"/>
  <c r="D38" i="31"/>
  <c r="D66" i="31"/>
  <c r="D28" i="31"/>
  <c r="D156" i="31"/>
  <c r="S46" i="31" l="1"/>
  <c r="S39" i="31"/>
  <c r="S42" i="31"/>
  <c r="S38" i="31"/>
  <c r="S30" i="31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B4" i="31" s="1"/>
  <c r="K152" i="15"/>
  <c r="B5" i="31" s="1"/>
  <c r="K153" i="15"/>
  <c r="B6" i="31" s="1"/>
  <c r="K154" i="15"/>
  <c r="B7" i="31" s="1"/>
  <c r="K155" i="15"/>
  <c r="B8" i="31" s="1"/>
  <c r="K156" i="15"/>
  <c r="B9" i="31" s="1"/>
  <c r="K157" i="15"/>
  <c r="B10" i="31" s="1"/>
  <c r="K158" i="15"/>
  <c r="B11" i="31" s="1"/>
  <c r="K159" i="15"/>
  <c r="B12" i="31" s="1"/>
  <c r="K160" i="15"/>
  <c r="B13" i="31" s="1"/>
  <c r="K161" i="15"/>
  <c r="B14" i="31" s="1"/>
  <c r="K162" i="15"/>
  <c r="B15" i="31" s="1"/>
  <c r="K163" i="15"/>
  <c r="B16" i="31" s="1"/>
  <c r="K164" i="15"/>
  <c r="B17" i="31" s="1"/>
  <c r="K165" i="15"/>
  <c r="B18" i="31" s="1"/>
  <c r="K166" i="15"/>
  <c r="B19" i="31" s="1"/>
  <c r="K167" i="15"/>
  <c r="B20" i="31" s="1"/>
  <c r="K168" i="15"/>
  <c r="B21" i="31" s="1"/>
  <c r="K169" i="15"/>
  <c r="B22" i="31" s="1"/>
  <c r="K170" i="15"/>
  <c r="B23" i="31" s="1"/>
  <c r="K171" i="15"/>
  <c r="B24" i="31" s="1"/>
  <c r="K172" i="15"/>
  <c r="B25" i="31" s="1"/>
  <c r="K173" i="15"/>
  <c r="B26" i="31" s="1"/>
  <c r="K174" i="15"/>
  <c r="B27" i="31" s="1"/>
  <c r="K175" i="15"/>
  <c r="B28" i="31" s="1"/>
  <c r="K176" i="15"/>
  <c r="B29" i="31" s="1"/>
  <c r="K177" i="15"/>
  <c r="B30" i="31" s="1"/>
  <c r="K178" i="15"/>
  <c r="B31" i="31" s="1"/>
  <c r="K179" i="15"/>
  <c r="B32" i="31" s="1"/>
  <c r="K180" i="15"/>
  <c r="B33" i="31" s="1"/>
  <c r="K181" i="15"/>
  <c r="B34" i="31" s="1"/>
  <c r="K182" i="15"/>
  <c r="B35" i="31" s="1"/>
  <c r="K183" i="15"/>
  <c r="B36" i="31" s="1"/>
  <c r="K184" i="15"/>
  <c r="B37" i="31" s="1"/>
  <c r="K185" i="15"/>
  <c r="B38" i="31" s="1"/>
  <c r="K186" i="15"/>
  <c r="B39" i="31" s="1"/>
  <c r="K187" i="15"/>
  <c r="B40" i="31" s="1"/>
  <c r="K188" i="15"/>
  <c r="B41" i="31" s="1"/>
  <c r="K189" i="15"/>
  <c r="B42" i="31" s="1"/>
  <c r="K190" i="15"/>
  <c r="B43" i="31" s="1"/>
  <c r="K191" i="15"/>
  <c r="B44" i="31" s="1"/>
  <c r="K192" i="15"/>
  <c r="B45" i="31" s="1"/>
  <c r="K193" i="15"/>
  <c r="B46" i="31" s="1"/>
  <c r="K194" i="15"/>
  <c r="B47" i="31" s="1"/>
  <c r="K195" i="15"/>
  <c r="B48" i="31" s="1"/>
  <c r="K196" i="15"/>
  <c r="B49" i="31" s="1"/>
  <c r="K197" i="15"/>
  <c r="B50" i="31" s="1"/>
  <c r="K198" i="15"/>
  <c r="B51" i="31" s="1"/>
  <c r="K199" i="15"/>
  <c r="B52" i="31" s="1"/>
  <c r="K200" i="15"/>
  <c r="B53" i="31" s="1"/>
  <c r="K201" i="15"/>
  <c r="B54" i="31" s="1"/>
  <c r="K202" i="15"/>
  <c r="B55" i="31" s="1"/>
  <c r="K203" i="15"/>
  <c r="B56" i="31" s="1"/>
  <c r="K204" i="15"/>
  <c r="B57" i="31" s="1"/>
  <c r="K205" i="15"/>
  <c r="B58" i="31" s="1"/>
  <c r="K206" i="15"/>
  <c r="B59" i="31" s="1"/>
  <c r="K207" i="15"/>
  <c r="B60" i="31" s="1"/>
  <c r="K208" i="15"/>
  <c r="B61" i="31" s="1"/>
  <c r="K209" i="15"/>
  <c r="B62" i="31" s="1"/>
  <c r="K210" i="15"/>
  <c r="B63" i="31" s="1"/>
  <c r="K211" i="15"/>
  <c r="B64" i="31" s="1"/>
  <c r="K212" i="15"/>
  <c r="B65" i="31" s="1"/>
  <c r="K213" i="15"/>
  <c r="B66" i="31" s="1"/>
  <c r="K214" i="15"/>
  <c r="B67" i="31" s="1"/>
  <c r="K215" i="15"/>
  <c r="B68" i="31" s="1"/>
  <c r="K216" i="15"/>
  <c r="B69" i="31" s="1"/>
  <c r="K217" i="15"/>
  <c r="B70" i="31" s="1"/>
  <c r="K218" i="15"/>
  <c r="B71" i="31" s="1"/>
  <c r="K219" i="15"/>
  <c r="B72" i="31" s="1"/>
  <c r="K220" i="15"/>
  <c r="B73" i="31" s="1"/>
  <c r="K221" i="15"/>
  <c r="B74" i="31" s="1"/>
  <c r="K222" i="15"/>
  <c r="B75" i="31" s="1"/>
  <c r="K223" i="15"/>
  <c r="B76" i="31" s="1"/>
  <c r="K224" i="15"/>
  <c r="B77" i="31" s="1"/>
  <c r="K225" i="15"/>
  <c r="B78" i="31" s="1"/>
  <c r="K226" i="15"/>
  <c r="B79" i="31" s="1"/>
  <c r="K227" i="15"/>
  <c r="B80" i="31" s="1"/>
  <c r="K228" i="15"/>
  <c r="B81" i="31" s="1"/>
  <c r="K229" i="15"/>
  <c r="B82" i="31" s="1"/>
  <c r="K230" i="15"/>
  <c r="B83" i="31" s="1"/>
  <c r="K231" i="15"/>
  <c r="B84" i="31" s="1"/>
  <c r="K232" i="15"/>
  <c r="B85" i="31" s="1"/>
  <c r="K233" i="15"/>
  <c r="B86" i="31" s="1"/>
  <c r="K234" i="15"/>
  <c r="B87" i="31" s="1"/>
  <c r="K235" i="15"/>
  <c r="B88" i="31" s="1"/>
  <c r="K236" i="15"/>
  <c r="B89" i="31" s="1"/>
  <c r="K237" i="15"/>
  <c r="B90" i="31" s="1"/>
  <c r="K238" i="15"/>
  <c r="B91" i="31" s="1"/>
  <c r="K239" i="15"/>
  <c r="B92" i="31" s="1"/>
  <c r="K240" i="15"/>
  <c r="B93" i="31" s="1"/>
  <c r="K241" i="15"/>
  <c r="B94" i="31" s="1"/>
  <c r="K242" i="15"/>
  <c r="B95" i="31" s="1"/>
  <c r="K243" i="15"/>
  <c r="B96" i="31" s="1"/>
  <c r="K244" i="15"/>
  <c r="B97" i="31" s="1"/>
  <c r="K245" i="15"/>
  <c r="B98" i="31" s="1"/>
  <c r="K246" i="15"/>
  <c r="B99" i="31" s="1"/>
  <c r="K247" i="15"/>
  <c r="B100" i="31" s="1"/>
  <c r="K248" i="15"/>
  <c r="B101" i="31" s="1"/>
  <c r="K249" i="15"/>
  <c r="B102" i="31" s="1"/>
  <c r="K250" i="15"/>
  <c r="B103" i="31" s="1"/>
  <c r="K251" i="15"/>
  <c r="B104" i="31" s="1"/>
  <c r="K252" i="15"/>
  <c r="B105" i="31" s="1"/>
  <c r="K253" i="15"/>
  <c r="B106" i="31" s="1"/>
  <c r="K254" i="15"/>
  <c r="B107" i="31" s="1"/>
  <c r="K255" i="15"/>
  <c r="B108" i="31" s="1"/>
  <c r="K256" i="15"/>
  <c r="B109" i="31" s="1"/>
  <c r="K257" i="15"/>
  <c r="B110" i="31" s="1"/>
  <c r="K258" i="15"/>
  <c r="B111" i="31" s="1"/>
  <c r="K259" i="15"/>
  <c r="B112" i="31" s="1"/>
  <c r="K260" i="15"/>
  <c r="B113" i="31" s="1"/>
  <c r="K261" i="15"/>
  <c r="B114" i="31" s="1"/>
  <c r="K262" i="15"/>
  <c r="B115" i="31" s="1"/>
  <c r="K263" i="15"/>
  <c r="B116" i="31" s="1"/>
  <c r="K264" i="15"/>
  <c r="B117" i="31" s="1"/>
  <c r="K265" i="15"/>
  <c r="B118" i="31" s="1"/>
  <c r="K266" i="15"/>
  <c r="B119" i="31" s="1"/>
  <c r="K267" i="15"/>
  <c r="B120" i="31" s="1"/>
  <c r="K268" i="15"/>
  <c r="B121" i="31" s="1"/>
  <c r="K269" i="15"/>
  <c r="B122" i="31" s="1"/>
  <c r="K270" i="15"/>
  <c r="B123" i="31" s="1"/>
  <c r="K271" i="15"/>
  <c r="B124" i="31" s="1"/>
  <c r="K272" i="15"/>
  <c r="B125" i="31" s="1"/>
  <c r="K273" i="15"/>
  <c r="B126" i="31" s="1"/>
  <c r="K274" i="15"/>
  <c r="B127" i="31" s="1"/>
  <c r="K275" i="15"/>
  <c r="B128" i="31" s="1"/>
  <c r="K276" i="15"/>
  <c r="B129" i="31" s="1"/>
  <c r="K277" i="15"/>
  <c r="B130" i="31" s="1"/>
  <c r="K278" i="15"/>
  <c r="B131" i="31" s="1"/>
  <c r="K279" i="15"/>
  <c r="B132" i="31" s="1"/>
  <c r="K280" i="15"/>
  <c r="B133" i="31" s="1"/>
  <c r="K281" i="15"/>
  <c r="B134" i="31" s="1"/>
  <c r="K282" i="15"/>
  <c r="B135" i="31" s="1"/>
  <c r="K283" i="15"/>
  <c r="B136" i="31" s="1"/>
  <c r="K284" i="15"/>
  <c r="B137" i="31" s="1"/>
  <c r="K285" i="15"/>
  <c r="B138" i="31" s="1"/>
  <c r="K286" i="15"/>
  <c r="B139" i="31" s="1"/>
  <c r="K287" i="15"/>
  <c r="B140" i="31" s="1"/>
  <c r="K288" i="15"/>
  <c r="B141" i="31" s="1"/>
  <c r="K289" i="15"/>
  <c r="B142" i="31" s="1"/>
  <c r="K290" i="15"/>
  <c r="B143" i="31" s="1"/>
  <c r="K291" i="15"/>
  <c r="B144" i="31" s="1"/>
  <c r="K292" i="15"/>
  <c r="B145" i="31" s="1"/>
  <c r="K293" i="15"/>
  <c r="B146" i="31" s="1"/>
  <c r="K294" i="15"/>
  <c r="B147" i="31" s="1"/>
  <c r="K295" i="15"/>
  <c r="B148" i="31" s="1"/>
  <c r="K296" i="15"/>
  <c r="B149" i="31" s="1"/>
  <c r="L8" i="15"/>
  <c r="L9" i="15"/>
  <c r="L10" i="15"/>
  <c r="L11" i="15"/>
  <c r="L12" i="15"/>
  <c r="L13" i="15"/>
  <c r="L14" i="15"/>
  <c r="L15" i="15"/>
  <c r="L16" i="15"/>
  <c r="L17" i="15"/>
  <c r="L18" i="15"/>
  <c r="L19" i="15"/>
  <c r="K19" i="15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3" i="13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581" i="10"/>
  <c r="S35" i="31" l="1"/>
  <c r="S43" i="31"/>
  <c r="S51" i="31"/>
  <c r="S47" i="31"/>
  <c r="S44" i="31"/>
  <c r="O17" i="13"/>
  <c r="O16" i="13"/>
  <c r="P20" i="14"/>
  <c r="O20" i="14"/>
  <c r="L21" i="14"/>
  <c r="M21" i="14"/>
  <c r="N20" i="13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18" i="13"/>
  <c r="N19" i="13" s="1"/>
  <c r="O7" i="13"/>
  <c r="O8" i="13"/>
  <c r="O9" i="13"/>
  <c r="O10" i="13"/>
  <c r="O11" i="13"/>
  <c r="O12" i="13"/>
  <c r="O13" i="13"/>
  <c r="O14" i="13"/>
  <c r="O15" i="13"/>
  <c r="S40" i="31" l="1"/>
  <c r="S49" i="31"/>
  <c r="S52" i="31"/>
  <c r="S56" i="31"/>
  <c r="S48" i="31"/>
  <c r="E17" i="13"/>
  <c r="D17" i="13"/>
  <c r="G21" i="14"/>
  <c r="D21" i="14"/>
  <c r="S57" i="31" l="1"/>
  <c r="S54" i="31"/>
  <c r="S61" i="31"/>
  <c r="S53" i="31"/>
  <c r="S45" i="31"/>
  <c r="F21" i="14"/>
  <c r="A1937" i="2"/>
  <c r="A1942" i="2" s="1"/>
  <c r="A1947" i="2" s="1"/>
  <c r="A1952" i="2" s="1"/>
  <c r="A1957" i="2" s="1"/>
  <c r="A1962" i="2" s="1"/>
  <c r="A1967" i="2" s="1"/>
  <c r="A1972" i="2" s="1"/>
  <c r="A1977" i="2" s="1"/>
  <c r="A1982" i="2" s="1"/>
  <c r="A1987" i="2" s="1"/>
  <c r="A1992" i="2" s="1"/>
  <c r="A1997" i="2" s="1"/>
  <c r="A2002" i="2" s="1"/>
  <c r="A2007" i="2" s="1"/>
  <c r="A1938" i="2"/>
  <c r="A1943" i="2" s="1"/>
  <c r="A1948" i="2" s="1"/>
  <c r="A1953" i="2" s="1"/>
  <c r="A1958" i="2" s="1"/>
  <c r="A1963" i="2" s="1"/>
  <c r="A1968" i="2" s="1"/>
  <c r="A1973" i="2" s="1"/>
  <c r="A1978" i="2" s="1"/>
  <c r="A1983" i="2" s="1"/>
  <c r="A1988" i="2" s="1"/>
  <c r="A1993" i="2" s="1"/>
  <c r="A1998" i="2" s="1"/>
  <c r="A2003" i="2" s="1"/>
  <c r="A1939" i="2"/>
  <c r="A1944" i="2" s="1"/>
  <c r="A1949" i="2" s="1"/>
  <c r="A1954" i="2" s="1"/>
  <c r="A1959" i="2" s="1"/>
  <c r="A1964" i="2" s="1"/>
  <c r="A1969" i="2" s="1"/>
  <c r="A1974" i="2" s="1"/>
  <c r="A1979" i="2" s="1"/>
  <c r="A1984" i="2" s="1"/>
  <c r="A1989" i="2" s="1"/>
  <c r="A1994" i="2" s="1"/>
  <c r="A1999" i="2" s="1"/>
  <c r="A2004" i="2" s="1"/>
  <c r="A1940" i="2"/>
  <c r="A1945" i="2" s="1"/>
  <c r="A1950" i="2" s="1"/>
  <c r="A1955" i="2" s="1"/>
  <c r="A1960" i="2" s="1"/>
  <c r="A1965" i="2" s="1"/>
  <c r="A1970" i="2" s="1"/>
  <c r="A1975" i="2" s="1"/>
  <c r="A1980" i="2" s="1"/>
  <c r="A1985" i="2" s="1"/>
  <c r="A1990" i="2" s="1"/>
  <c r="A1995" i="2" s="1"/>
  <c r="A2000" i="2" s="1"/>
  <c r="A2005" i="2" s="1"/>
  <c r="A1941" i="2"/>
  <c r="A1946" i="2" s="1"/>
  <c r="A1951" i="2" s="1"/>
  <c r="A1956" i="2" s="1"/>
  <c r="A1961" i="2" s="1"/>
  <c r="A1966" i="2" s="1"/>
  <c r="A1971" i="2" s="1"/>
  <c r="A1976" i="2" s="1"/>
  <c r="A1981" i="2" s="1"/>
  <c r="A1986" i="2" s="1"/>
  <c r="A1991" i="2" s="1"/>
  <c r="A1996" i="2" s="1"/>
  <c r="A2001" i="2" s="1"/>
  <c r="A2006" i="2" s="1"/>
  <c r="A1868" i="2"/>
  <c r="A1869" i="2"/>
  <c r="A1870" i="2"/>
  <c r="A1871" i="2"/>
  <c r="A1876" i="2" s="1"/>
  <c r="A1881" i="2" s="1"/>
  <c r="A1886" i="2" s="1"/>
  <c r="A1891" i="2" s="1"/>
  <c r="A1896" i="2" s="1"/>
  <c r="A1901" i="2" s="1"/>
  <c r="A1906" i="2" s="1"/>
  <c r="A1911" i="2" s="1"/>
  <c r="A1916" i="2" s="1"/>
  <c r="A1921" i="2" s="1"/>
  <c r="A1926" i="2" s="1"/>
  <c r="A1931" i="2" s="1"/>
  <c r="A1936" i="2" s="1"/>
  <c r="A1872" i="2"/>
  <c r="A1873" i="2"/>
  <c r="A1878" i="2" s="1"/>
  <c r="A1883" i="2" s="1"/>
  <c r="A1888" i="2" s="1"/>
  <c r="A1893" i="2" s="1"/>
  <c r="A1898" i="2" s="1"/>
  <c r="A1903" i="2" s="1"/>
  <c r="A1908" i="2" s="1"/>
  <c r="A1913" i="2" s="1"/>
  <c r="A1918" i="2" s="1"/>
  <c r="A1923" i="2" s="1"/>
  <c r="A1928" i="2" s="1"/>
  <c r="A1933" i="2" s="1"/>
  <c r="A1874" i="2"/>
  <c r="A1879" i="2" s="1"/>
  <c r="A1884" i="2" s="1"/>
  <c r="A1889" i="2" s="1"/>
  <c r="A1894" i="2" s="1"/>
  <c r="A1899" i="2" s="1"/>
  <c r="A1904" i="2" s="1"/>
  <c r="A1909" i="2" s="1"/>
  <c r="A1914" i="2" s="1"/>
  <c r="A1919" i="2" s="1"/>
  <c r="A1924" i="2" s="1"/>
  <c r="A1929" i="2" s="1"/>
  <c r="A1934" i="2" s="1"/>
  <c r="A1875" i="2"/>
  <c r="A1880" i="2" s="1"/>
  <c r="A1885" i="2" s="1"/>
  <c r="A1890" i="2" s="1"/>
  <c r="A1895" i="2" s="1"/>
  <c r="A1900" i="2" s="1"/>
  <c r="A1905" i="2" s="1"/>
  <c r="A1910" i="2" s="1"/>
  <c r="A1915" i="2" s="1"/>
  <c r="A1920" i="2" s="1"/>
  <c r="A1925" i="2" s="1"/>
  <c r="A1930" i="2" s="1"/>
  <c r="A1935" i="2" s="1"/>
  <c r="A1877" i="2"/>
  <c r="A1882" i="2"/>
  <c r="A1887" i="2" s="1"/>
  <c r="A1892" i="2" s="1"/>
  <c r="A1897" i="2" s="1"/>
  <c r="A1902" i="2" s="1"/>
  <c r="A1907" i="2" s="1"/>
  <c r="A1912" i="2" s="1"/>
  <c r="A1917" i="2" s="1"/>
  <c r="A1922" i="2" s="1"/>
  <c r="A1927" i="2" s="1"/>
  <c r="A1932" i="2" s="1"/>
  <c r="A2005" i="3"/>
  <c r="A2006" i="3"/>
  <c r="A2007" i="3"/>
  <c r="A1960" i="3"/>
  <c r="A1961" i="3"/>
  <c r="A1966" i="3" s="1"/>
  <c r="A1971" i="3" s="1"/>
  <c r="A1976" i="3" s="1"/>
  <c r="A1981" i="3" s="1"/>
  <c r="A1986" i="3" s="1"/>
  <c r="A1991" i="3" s="1"/>
  <c r="A1996" i="3" s="1"/>
  <c r="A2001" i="3" s="1"/>
  <c r="A1962" i="3"/>
  <c r="A1963" i="3"/>
  <c r="A1964" i="3"/>
  <c r="A1965" i="3"/>
  <c r="A1970" i="3" s="1"/>
  <c r="A1975" i="3" s="1"/>
  <c r="A1980" i="3" s="1"/>
  <c r="A1985" i="3" s="1"/>
  <c r="A1990" i="3" s="1"/>
  <c r="A1995" i="3" s="1"/>
  <c r="A2000" i="3" s="1"/>
  <c r="A1967" i="3"/>
  <c r="A1968" i="3"/>
  <c r="A1969" i="3"/>
  <c r="A1974" i="3" s="1"/>
  <c r="A1979" i="3" s="1"/>
  <c r="A1984" i="3" s="1"/>
  <c r="A1989" i="3" s="1"/>
  <c r="A1994" i="3" s="1"/>
  <c r="A1999" i="3" s="1"/>
  <c r="A2004" i="3" s="1"/>
  <c r="A1972" i="3"/>
  <c r="A1973" i="3"/>
  <c r="A1978" i="3" s="1"/>
  <c r="A1983" i="3" s="1"/>
  <c r="A1988" i="3" s="1"/>
  <c r="A1993" i="3" s="1"/>
  <c r="A1998" i="3" s="1"/>
  <c r="A2003" i="3" s="1"/>
  <c r="A1977" i="3"/>
  <c r="A1982" i="3" s="1"/>
  <c r="A1987" i="3" s="1"/>
  <c r="A1992" i="3" s="1"/>
  <c r="A1997" i="3" s="1"/>
  <c r="A2002" i="3" s="1"/>
  <c r="A1868" i="3"/>
  <c r="A1873" i="3" s="1"/>
  <c r="A1878" i="3" s="1"/>
  <c r="A1883" i="3" s="1"/>
  <c r="A1888" i="3" s="1"/>
  <c r="A1893" i="3" s="1"/>
  <c r="A1898" i="3" s="1"/>
  <c r="A1903" i="3" s="1"/>
  <c r="A1908" i="3" s="1"/>
  <c r="A1913" i="3" s="1"/>
  <c r="A1918" i="3" s="1"/>
  <c r="A1923" i="3" s="1"/>
  <c r="A1928" i="3" s="1"/>
  <c r="A1933" i="3" s="1"/>
  <c r="A1938" i="3" s="1"/>
  <c r="A1943" i="3" s="1"/>
  <c r="A1948" i="3" s="1"/>
  <c r="A1953" i="3" s="1"/>
  <c r="A1958" i="3" s="1"/>
  <c r="A1869" i="3"/>
  <c r="A1874" i="3" s="1"/>
  <c r="A1879" i="3" s="1"/>
  <c r="A1884" i="3" s="1"/>
  <c r="A1889" i="3" s="1"/>
  <c r="A1894" i="3" s="1"/>
  <c r="A1899" i="3" s="1"/>
  <c r="A1904" i="3" s="1"/>
  <c r="A1909" i="3" s="1"/>
  <c r="A1914" i="3" s="1"/>
  <c r="A1919" i="3" s="1"/>
  <c r="A1924" i="3" s="1"/>
  <c r="A1929" i="3" s="1"/>
  <c r="A1934" i="3" s="1"/>
  <c r="A1939" i="3" s="1"/>
  <c r="A1944" i="3" s="1"/>
  <c r="A1949" i="3" s="1"/>
  <c r="A1954" i="3" s="1"/>
  <c r="A1959" i="3" s="1"/>
  <c r="A1870" i="3"/>
  <c r="A1875" i="3" s="1"/>
  <c r="A1880" i="3" s="1"/>
  <c r="A1885" i="3" s="1"/>
  <c r="A1890" i="3" s="1"/>
  <c r="A1895" i="3" s="1"/>
  <c r="A1900" i="3" s="1"/>
  <c r="A1905" i="3" s="1"/>
  <c r="A1910" i="3" s="1"/>
  <c r="A1915" i="3" s="1"/>
  <c r="A1920" i="3" s="1"/>
  <c r="A1925" i="3" s="1"/>
  <c r="A1930" i="3" s="1"/>
  <c r="A1935" i="3" s="1"/>
  <c r="A1940" i="3" s="1"/>
  <c r="A1945" i="3" s="1"/>
  <c r="A1950" i="3" s="1"/>
  <c r="A1955" i="3" s="1"/>
  <c r="A1871" i="3"/>
  <c r="A1872" i="3"/>
  <c r="A1876" i="3"/>
  <c r="A1881" i="3" s="1"/>
  <c r="A1886" i="3" s="1"/>
  <c r="A1891" i="3" s="1"/>
  <c r="A1896" i="3" s="1"/>
  <c r="A1901" i="3" s="1"/>
  <c r="A1906" i="3" s="1"/>
  <c r="A1911" i="3" s="1"/>
  <c r="A1916" i="3" s="1"/>
  <c r="A1921" i="3" s="1"/>
  <c r="A1926" i="3" s="1"/>
  <c r="A1931" i="3" s="1"/>
  <c r="A1936" i="3" s="1"/>
  <c r="A1941" i="3" s="1"/>
  <c r="A1946" i="3" s="1"/>
  <c r="A1951" i="3" s="1"/>
  <c r="A1956" i="3" s="1"/>
  <c r="A1877" i="3"/>
  <c r="A1882" i="3" s="1"/>
  <c r="A1887" i="3" s="1"/>
  <c r="A1892" i="3" s="1"/>
  <c r="A1897" i="3" s="1"/>
  <c r="A1902" i="3" s="1"/>
  <c r="A1907" i="3" s="1"/>
  <c r="A1912" i="3" s="1"/>
  <c r="A1917" i="3" s="1"/>
  <c r="A1922" i="3" s="1"/>
  <c r="A1927" i="3" s="1"/>
  <c r="A1932" i="3" s="1"/>
  <c r="A1937" i="3" s="1"/>
  <c r="A1942" i="3" s="1"/>
  <c r="A1947" i="3" s="1"/>
  <c r="A1952" i="3" s="1"/>
  <c r="A1957" i="3" s="1"/>
  <c r="A1713" i="10"/>
  <c r="A1714" i="10"/>
  <c r="A1715" i="10"/>
  <c r="A1716" i="10"/>
  <c r="A1717" i="10"/>
  <c r="A1718" i="10"/>
  <c r="A1719" i="10"/>
  <c r="A1720" i="10"/>
  <c r="A1630" i="10"/>
  <c r="A1631" i="10"/>
  <c r="A1632" i="10"/>
  <c r="A1633" i="10"/>
  <c r="A1638" i="10" s="1"/>
  <c r="A1643" i="10" s="1"/>
  <c r="A1648" i="10" s="1"/>
  <c r="A1653" i="10" s="1"/>
  <c r="A1658" i="10" s="1"/>
  <c r="A1663" i="10" s="1"/>
  <c r="A1668" i="10" s="1"/>
  <c r="A1673" i="10" s="1"/>
  <c r="A1678" i="10" s="1"/>
  <c r="A1683" i="10" s="1"/>
  <c r="A1688" i="10" s="1"/>
  <c r="A1693" i="10" s="1"/>
  <c r="A1698" i="10" s="1"/>
  <c r="A1703" i="10" s="1"/>
  <c r="A1708" i="10" s="1"/>
  <c r="A1634" i="10"/>
  <c r="A1639" i="10" s="1"/>
  <c r="A1644" i="10" s="1"/>
  <c r="A1649" i="10" s="1"/>
  <c r="A1654" i="10" s="1"/>
  <c r="A1659" i="10" s="1"/>
  <c r="A1664" i="10" s="1"/>
  <c r="A1669" i="10" s="1"/>
  <c r="A1674" i="10" s="1"/>
  <c r="A1679" i="10" s="1"/>
  <c r="A1684" i="10" s="1"/>
  <c r="A1689" i="10" s="1"/>
  <c r="A1694" i="10" s="1"/>
  <c r="A1699" i="10" s="1"/>
  <c r="A1704" i="10" s="1"/>
  <c r="A1709" i="10" s="1"/>
  <c r="A1635" i="10"/>
  <c r="A1640" i="10" s="1"/>
  <c r="A1645" i="10" s="1"/>
  <c r="A1650" i="10" s="1"/>
  <c r="A1655" i="10" s="1"/>
  <c r="A1660" i="10" s="1"/>
  <c r="A1665" i="10" s="1"/>
  <c r="A1670" i="10" s="1"/>
  <c r="A1675" i="10" s="1"/>
  <c r="A1680" i="10" s="1"/>
  <c r="A1685" i="10" s="1"/>
  <c r="A1690" i="10" s="1"/>
  <c r="A1695" i="10" s="1"/>
  <c r="A1700" i="10" s="1"/>
  <c r="A1705" i="10" s="1"/>
  <c r="A1710" i="10" s="1"/>
  <c r="A1636" i="10"/>
  <c r="A1641" i="10" s="1"/>
  <c r="A1646" i="10" s="1"/>
  <c r="A1651" i="10" s="1"/>
  <c r="A1656" i="10" s="1"/>
  <c r="A1661" i="10" s="1"/>
  <c r="A1666" i="10" s="1"/>
  <c r="A1671" i="10" s="1"/>
  <c r="A1676" i="10" s="1"/>
  <c r="A1681" i="10" s="1"/>
  <c r="A1686" i="10" s="1"/>
  <c r="A1691" i="10" s="1"/>
  <c r="A1696" i="10" s="1"/>
  <c r="A1701" i="10" s="1"/>
  <c r="A1706" i="10" s="1"/>
  <c r="A1711" i="10" s="1"/>
  <c r="A1637" i="10"/>
  <c r="A1642" i="10" s="1"/>
  <c r="A1647" i="10" s="1"/>
  <c r="A1652" i="10" s="1"/>
  <c r="A1657" i="10" s="1"/>
  <c r="A1662" i="10" s="1"/>
  <c r="A1667" i="10" s="1"/>
  <c r="A1672" i="10" s="1"/>
  <c r="A1677" i="10" s="1"/>
  <c r="A1682" i="10" s="1"/>
  <c r="A1687" i="10" s="1"/>
  <c r="A1692" i="10" s="1"/>
  <c r="A1697" i="10" s="1"/>
  <c r="A1702" i="10" s="1"/>
  <c r="A1707" i="10" s="1"/>
  <c r="A1712" i="10" s="1"/>
  <c r="A1581" i="10"/>
  <c r="A1586" i="10" s="1"/>
  <c r="A1591" i="10" s="1"/>
  <c r="A1596" i="10" s="1"/>
  <c r="A1601" i="10" s="1"/>
  <c r="A1606" i="10" s="1"/>
  <c r="A1611" i="10" s="1"/>
  <c r="A1616" i="10" s="1"/>
  <c r="A1621" i="10" s="1"/>
  <c r="A1626" i="10" s="1"/>
  <c r="A1582" i="10"/>
  <c r="A1587" i="10" s="1"/>
  <c r="A1592" i="10" s="1"/>
  <c r="A1597" i="10" s="1"/>
  <c r="A1602" i="10" s="1"/>
  <c r="A1607" i="10" s="1"/>
  <c r="A1612" i="10" s="1"/>
  <c r="A1617" i="10" s="1"/>
  <c r="A1622" i="10" s="1"/>
  <c r="A1627" i="10" s="1"/>
  <c r="A1583" i="10"/>
  <c r="A1588" i="10" s="1"/>
  <c r="A1593" i="10" s="1"/>
  <c r="A1598" i="10" s="1"/>
  <c r="A1603" i="10" s="1"/>
  <c r="A1608" i="10" s="1"/>
  <c r="A1613" i="10" s="1"/>
  <c r="A1618" i="10" s="1"/>
  <c r="A1623" i="10" s="1"/>
  <c r="A1628" i="10" s="1"/>
  <c r="A1584" i="10"/>
  <c r="A1589" i="10" s="1"/>
  <c r="A1594" i="10" s="1"/>
  <c r="A1599" i="10" s="1"/>
  <c r="A1604" i="10" s="1"/>
  <c r="A1609" i="10" s="1"/>
  <c r="A1614" i="10" s="1"/>
  <c r="A1619" i="10" s="1"/>
  <c r="A1624" i="10" s="1"/>
  <c r="A1629" i="10" s="1"/>
  <c r="A1585" i="10"/>
  <c r="A1590" i="10" s="1"/>
  <c r="A1595" i="10" s="1"/>
  <c r="A1600" i="10" s="1"/>
  <c r="A1605" i="10" s="1"/>
  <c r="A1610" i="10" s="1"/>
  <c r="A1615" i="10" s="1"/>
  <c r="A1620" i="10" s="1"/>
  <c r="A1625" i="10" s="1"/>
  <c r="A1718" i="6"/>
  <c r="A1719" i="6"/>
  <c r="A1720" i="6"/>
  <c r="A1712" i="6"/>
  <c r="A1717" i="6" s="1"/>
  <c r="A1713" i="6"/>
  <c r="A1714" i="6"/>
  <c r="A1715" i="6"/>
  <c r="A1716" i="6"/>
  <c r="A1663" i="6"/>
  <c r="A1668" i="6" s="1"/>
  <c r="A1673" i="6" s="1"/>
  <c r="A1678" i="6" s="1"/>
  <c r="A1683" i="6" s="1"/>
  <c r="A1688" i="6" s="1"/>
  <c r="A1693" i="6" s="1"/>
  <c r="A1698" i="6" s="1"/>
  <c r="A1703" i="6" s="1"/>
  <c r="A1708" i="6" s="1"/>
  <c r="A1664" i="6"/>
  <c r="A1669" i="6" s="1"/>
  <c r="A1674" i="6" s="1"/>
  <c r="A1679" i="6" s="1"/>
  <c r="A1684" i="6" s="1"/>
  <c r="A1689" i="6" s="1"/>
  <c r="A1694" i="6" s="1"/>
  <c r="A1699" i="6" s="1"/>
  <c r="A1704" i="6" s="1"/>
  <c r="A1709" i="6" s="1"/>
  <c r="A1665" i="6"/>
  <c r="A1666" i="6"/>
  <c r="A1671" i="6" s="1"/>
  <c r="A1676" i="6" s="1"/>
  <c r="A1681" i="6" s="1"/>
  <c r="A1686" i="6" s="1"/>
  <c r="A1691" i="6" s="1"/>
  <c r="A1696" i="6" s="1"/>
  <c r="A1701" i="6" s="1"/>
  <c r="A1706" i="6" s="1"/>
  <c r="A1711" i="6" s="1"/>
  <c r="A1667" i="6"/>
  <c r="A1670" i="6"/>
  <c r="A1675" i="6" s="1"/>
  <c r="A1680" i="6" s="1"/>
  <c r="A1685" i="6" s="1"/>
  <c r="A1690" i="6" s="1"/>
  <c r="A1695" i="6" s="1"/>
  <c r="A1700" i="6" s="1"/>
  <c r="A1705" i="6" s="1"/>
  <c r="A1710" i="6" s="1"/>
  <c r="A1672" i="6"/>
  <c r="A1677" i="6" s="1"/>
  <c r="A1682" i="6" s="1"/>
  <c r="A1687" i="6" s="1"/>
  <c r="A1692" i="6" s="1"/>
  <c r="A1697" i="6" s="1"/>
  <c r="A1702" i="6" s="1"/>
  <c r="A1707" i="6" s="1"/>
  <c r="A1621" i="6"/>
  <c r="A1626" i="6" s="1"/>
  <c r="A1631" i="6" s="1"/>
  <c r="A1636" i="6" s="1"/>
  <c r="A1641" i="6" s="1"/>
  <c r="A1646" i="6" s="1"/>
  <c r="A1651" i="6" s="1"/>
  <c r="A1656" i="6" s="1"/>
  <c r="A1661" i="6" s="1"/>
  <c r="A1622" i="6"/>
  <c r="A1627" i="6" s="1"/>
  <c r="A1632" i="6" s="1"/>
  <c r="A1637" i="6" s="1"/>
  <c r="A1642" i="6" s="1"/>
  <c r="A1647" i="6" s="1"/>
  <c r="A1652" i="6" s="1"/>
  <c r="A1657" i="6" s="1"/>
  <c r="A1662" i="6" s="1"/>
  <c r="A1623" i="6"/>
  <c r="A1624" i="6"/>
  <c r="A1625" i="6"/>
  <c r="A1628" i="6"/>
  <c r="A1633" i="6" s="1"/>
  <c r="A1638" i="6" s="1"/>
  <c r="A1643" i="6" s="1"/>
  <c r="A1648" i="6" s="1"/>
  <c r="A1653" i="6" s="1"/>
  <c r="A1658" i="6" s="1"/>
  <c r="A1629" i="6"/>
  <c r="A1634" i="6" s="1"/>
  <c r="A1639" i="6" s="1"/>
  <c r="A1644" i="6" s="1"/>
  <c r="A1649" i="6" s="1"/>
  <c r="A1654" i="6" s="1"/>
  <c r="A1659" i="6" s="1"/>
  <c r="A1630" i="6"/>
  <c r="A1635" i="6" s="1"/>
  <c r="A1640" i="6" s="1"/>
  <c r="A1645" i="6" s="1"/>
  <c r="A1650" i="6" s="1"/>
  <c r="A1655" i="6" s="1"/>
  <c r="A1660" i="6" s="1"/>
  <c r="A1581" i="6"/>
  <c r="A1582" i="6"/>
  <c r="A1583" i="6"/>
  <c r="A1584" i="6"/>
  <c r="A1585" i="6"/>
  <c r="A1586" i="6"/>
  <c r="A1591" i="6" s="1"/>
  <c r="A1596" i="6" s="1"/>
  <c r="A1601" i="6" s="1"/>
  <c r="A1606" i="6" s="1"/>
  <c r="A1611" i="6" s="1"/>
  <c r="A1616" i="6" s="1"/>
  <c r="A1587" i="6"/>
  <c r="A1592" i="6" s="1"/>
  <c r="A1597" i="6" s="1"/>
  <c r="A1602" i="6" s="1"/>
  <c r="A1607" i="6" s="1"/>
  <c r="A1612" i="6" s="1"/>
  <c r="A1617" i="6" s="1"/>
  <c r="A1588" i="6"/>
  <c r="A1593" i="6" s="1"/>
  <c r="A1598" i="6" s="1"/>
  <c r="A1603" i="6" s="1"/>
  <c r="A1608" i="6" s="1"/>
  <c r="A1613" i="6" s="1"/>
  <c r="A1618" i="6" s="1"/>
  <c r="A1589" i="6"/>
  <c r="A1590" i="6"/>
  <c r="A1594" i="6"/>
  <c r="A1599" i="6" s="1"/>
  <c r="A1604" i="6" s="1"/>
  <c r="A1609" i="6" s="1"/>
  <c r="A1614" i="6" s="1"/>
  <c r="A1619" i="6" s="1"/>
  <c r="A1595" i="6"/>
  <c r="A1600" i="6" s="1"/>
  <c r="A1605" i="6" s="1"/>
  <c r="A1610" i="6" s="1"/>
  <c r="A1615" i="6" s="1"/>
  <c r="A1620" i="6" s="1"/>
  <c r="S58" i="31" l="1"/>
  <c r="S50" i="31"/>
  <c r="S66" i="31"/>
  <c r="S59" i="31"/>
  <c r="S62" i="31"/>
  <c r="B41" i="16"/>
  <c r="B40" i="16"/>
  <c r="B39" i="16"/>
  <c r="S63" i="31" l="1"/>
  <c r="S64" i="31"/>
  <c r="S71" i="31"/>
  <c r="S67" i="31"/>
  <c r="S55" i="31"/>
  <c r="C1541" i="10"/>
  <c r="C1546" i="10"/>
  <c r="AY35" i="16"/>
  <c r="AZ35" i="16" s="1"/>
  <c r="BA35" i="16" s="1"/>
  <c r="BB35" i="16" s="1"/>
  <c r="BC35" i="16" s="1"/>
  <c r="BD35" i="16" s="1"/>
  <c r="BE35" i="16" s="1"/>
  <c r="BF35" i="16" s="1"/>
  <c r="BG35" i="16" s="1"/>
  <c r="BH35" i="16" s="1"/>
  <c r="BI35" i="16" s="1"/>
  <c r="AM35" i="16"/>
  <c r="AN35" i="16" s="1"/>
  <c r="AO35" i="16" s="1"/>
  <c r="AP35" i="16" s="1"/>
  <c r="AQ35" i="16" s="1"/>
  <c r="AR35" i="16" s="1"/>
  <c r="AS35" i="16" s="1"/>
  <c r="AT35" i="16" s="1"/>
  <c r="AU35" i="16" s="1"/>
  <c r="AV35" i="16" s="1"/>
  <c r="AW35" i="16" s="1"/>
  <c r="AX35" i="16" s="1"/>
  <c r="BJ3" i="16"/>
  <c r="S60" i="31" l="1"/>
  <c r="S72" i="31"/>
  <c r="S76" i="31"/>
  <c r="S68" i="31"/>
  <c r="S69" i="31"/>
  <c r="G16" i="13"/>
  <c r="M20" i="14"/>
  <c r="L20" i="14"/>
  <c r="C15" i="13"/>
  <c r="D15" i="13" s="1"/>
  <c r="G15" i="13"/>
  <c r="P17" i="14"/>
  <c r="O17" i="14"/>
  <c r="G20" i="14"/>
  <c r="F20" i="14"/>
  <c r="S74" i="31" l="1"/>
  <c r="S81" i="31"/>
  <c r="S77" i="31"/>
  <c r="S65" i="31"/>
  <c r="S73" i="31"/>
  <c r="E15" i="13"/>
  <c r="E16" i="13"/>
  <c r="D16" i="13"/>
  <c r="S70" i="31" l="1"/>
  <c r="S82" i="31"/>
  <c r="S86" i="31"/>
  <c r="S79" i="31"/>
  <c r="S78" i="31"/>
  <c r="DJ3" i="16"/>
  <c r="DK3" i="16"/>
  <c r="DL3" i="16"/>
  <c r="DM3" i="16"/>
  <c r="DN3" i="16"/>
  <c r="DO3" i="16"/>
  <c r="DP3" i="16"/>
  <c r="DQ3" i="16"/>
  <c r="DR3" i="16"/>
  <c r="DS3" i="16"/>
  <c r="DT3" i="16"/>
  <c r="DU3" i="16"/>
  <c r="AY3" i="16"/>
  <c r="AZ3" i="16"/>
  <c r="BA3" i="16"/>
  <c r="BB3" i="16"/>
  <c r="BC3" i="16"/>
  <c r="BD3" i="16"/>
  <c r="BE3" i="16"/>
  <c r="BF3" i="16"/>
  <c r="BG3" i="16"/>
  <c r="BH3" i="16"/>
  <c r="BI3" i="16"/>
  <c r="C27" i="16"/>
  <c r="C20" i="16"/>
  <c r="C13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M23" i="16"/>
  <c r="AN23" i="16"/>
  <c r="AO23" i="16"/>
  <c r="AP23" i="16"/>
  <c r="AQ23" i="16"/>
  <c r="AR23" i="16"/>
  <c r="AS23" i="16"/>
  <c r="AT23" i="16"/>
  <c r="AU23" i="16"/>
  <c r="AV23" i="16"/>
  <c r="AW23" i="16"/>
  <c r="AX23" i="16"/>
  <c r="CX23" i="16"/>
  <c r="CY23" i="16"/>
  <c r="CZ23" i="16"/>
  <c r="DA23" i="16"/>
  <c r="DB23" i="16"/>
  <c r="DC23" i="16"/>
  <c r="DD23" i="16"/>
  <c r="DE23" i="16"/>
  <c r="DF23" i="16"/>
  <c r="DG23" i="16"/>
  <c r="DH23" i="16"/>
  <c r="DI23" i="16"/>
  <c r="CX16" i="16"/>
  <c r="CY16" i="16"/>
  <c r="CZ16" i="16"/>
  <c r="DA16" i="16"/>
  <c r="DB16" i="16"/>
  <c r="DC16" i="16"/>
  <c r="DD16" i="16"/>
  <c r="DE16" i="16"/>
  <c r="DF16" i="16"/>
  <c r="DG16" i="16"/>
  <c r="DH16" i="16"/>
  <c r="DI16" i="16"/>
  <c r="CX9" i="16"/>
  <c r="CY9" i="16"/>
  <c r="CZ9" i="16"/>
  <c r="DA9" i="16"/>
  <c r="DB9" i="16"/>
  <c r="DC9" i="16"/>
  <c r="DD9" i="16"/>
  <c r="DE9" i="16"/>
  <c r="DF9" i="16"/>
  <c r="DG9" i="16"/>
  <c r="DH9" i="16"/>
  <c r="DI9" i="16"/>
  <c r="CX3" i="16"/>
  <c r="CY3" i="16"/>
  <c r="CZ3" i="16"/>
  <c r="DA3" i="16"/>
  <c r="DB3" i="16"/>
  <c r="DC3" i="16"/>
  <c r="DD3" i="16"/>
  <c r="DE3" i="16"/>
  <c r="DF3" i="16"/>
  <c r="DG3" i="16"/>
  <c r="DH3" i="16"/>
  <c r="DI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S84" i="31" l="1"/>
  <c r="S75" i="31"/>
  <c r="S91" i="31"/>
  <c r="S87" i="31"/>
  <c r="S83" i="31"/>
  <c r="P16" i="14"/>
  <c r="O16" i="14"/>
  <c r="L17" i="14"/>
  <c r="M17" i="14"/>
  <c r="G17" i="14"/>
  <c r="F17" i="14"/>
  <c r="S88" i="31" l="1"/>
  <c r="S92" i="31"/>
  <c r="S96" i="31"/>
  <c r="S89" i="31"/>
  <c r="S80" i="31"/>
  <c r="D32" i="16"/>
  <c r="C14" i="13"/>
  <c r="G14" i="13"/>
  <c r="P15" i="14"/>
  <c r="O15" i="14"/>
  <c r="L16" i="14"/>
  <c r="M16" i="14"/>
  <c r="F16" i="14"/>
  <c r="G16" i="14"/>
  <c r="S94" i="31" l="1"/>
  <c r="S101" i="31"/>
  <c r="S97" i="31"/>
  <c r="S85" i="31"/>
  <c r="S93" i="31"/>
  <c r="A1458" i="10"/>
  <c r="A1463" i="10" s="1"/>
  <c r="A1468" i="10" s="1"/>
  <c r="A1473" i="10" s="1"/>
  <c r="A1478" i="10" s="1"/>
  <c r="A1483" i="10" s="1"/>
  <c r="A1488" i="10" s="1"/>
  <c r="A1493" i="10" s="1"/>
  <c r="A1498" i="10" s="1"/>
  <c r="A1503" i="10" s="1"/>
  <c r="A1508" i="10" s="1"/>
  <c r="A1513" i="10" s="1"/>
  <c r="A1518" i="10" s="1"/>
  <c r="A1523" i="10" s="1"/>
  <c r="A1528" i="10" s="1"/>
  <c r="A1533" i="10" s="1"/>
  <c r="A1538" i="10" s="1"/>
  <c r="A1543" i="10" s="1"/>
  <c r="A1548" i="10" s="1"/>
  <c r="A1553" i="10" s="1"/>
  <c r="A1558" i="10" s="1"/>
  <c r="A1563" i="10" s="1"/>
  <c r="A1568" i="10" s="1"/>
  <c r="A1573" i="10" s="1"/>
  <c r="A1578" i="10" s="1"/>
  <c r="A1457" i="10"/>
  <c r="A1462" i="10" s="1"/>
  <c r="A1467" i="10" s="1"/>
  <c r="A1472" i="10" s="1"/>
  <c r="A1477" i="10" s="1"/>
  <c r="A1482" i="10" s="1"/>
  <c r="A1487" i="10" s="1"/>
  <c r="A1492" i="10" s="1"/>
  <c r="A1497" i="10" s="1"/>
  <c r="A1502" i="10" s="1"/>
  <c r="A1507" i="10" s="1"/>
  <c r="A1512" i="10" s="1"/>
  <c r="A1517" i="10" s="1"/>
  <c r="A1522" i="10" s="1"/>
  <c r="A1527" i="10" s="1"/>
  <c r="A1532" i="10" s="1"/>
  <c r="A1537" i="10" s="1"/>
  <c r="A1542" i="10" s="1"/>
  <c r="A1547" i="10" s="1"/>
  <c r="A1552" i="10" s="1"/>
  <c r="A1557" i="10" s="1"/>
  <c r="A1562" i="10" s="1"/>
  <c r="A1567" i="10" s="1"/>
  <c r="A1572" i="10" s="1"/>
  <c r="A1577" i="10" s="1"/>
  <c r="A1454" i="10"/>
  <c r="A1459" i="10" s="1"/>
  <c r="A1464" i="10" s="1"/>
  <c r="A1469" i="10" s="1"/>
  <c r="A1474" i="10" s="1"/>
  <c r="A1479" i="10" s="1"/>
  <c r="A1484" i="10" s="1"/>
  <c r="A1489" i="10" s="1"/>
  <c r="A1494" i="10" s="1"/>
  <c r="A1499" i="10" s="1"/>
  <c r="A1504" i="10" s="1"/>
  <c r="A1509" i="10" s="1"/>
  <c r="A1514" i="10" s="1"/>
  <c r="A1519" i="10" s="1"/>
  <c r="A1524" i="10" s="1"/>
  <c r="A1529" i="10" s="1"/>
  <c r="A1534" i="10" s="1"/>
  <c r="A1539" i="10" s="1"/>
  <c r="A1544" i="10" s="1"/>
  <c r="A1549" i="10" s="1"/>
  <c r="A1554" i="10" s="1"/>
  <c r="A1559" i="10" s="1"/>
  <c r="A1564" i="10" s="1"/>
  <c r="A1569" i="10" s="1"/>
  <c r="A1574" i="10" s="1"/>
  <c r="A1579" i="10" s="1"/>
  <c r="A1453" i="10"/>
  <c r="A1452" i="10"/>
  <c r="A1451" i="10"/>
  <c r="A1456" i="10" s="1"/>
  <c r="A1461" i="10" s="1"/>
  <c r="A1466" i="10" s="1"/>
  <c r="A1471" i="10" s="1"/>
  <c r="A1476" i="10" s="1"/>
  <c r="A1481" i="10" s="1"/>
  <c r="A1486" i="10" s="1"/>
  <c r="A1491" i="10" s="1"/>
  <c r="A1496" i="10" s="1"/>
  <c r="A1501" i="10" s="1"/>
  <c r="A1506" i="10" s="1"/>
  <c r="A1511" i="10" s="1"/>
  <c r="A1516" i="10" s="1"/>
  <c r="A1521" i="10" s="1"/>
  <c r="A1526" i="10" s="1"/>
  <c r="A1531" i="10" s="1"/>
  <c r="A1536" i="10" s="1"/>
  <c r="A1541" i="10" s="1"/>
  <c r="A1546" i="10" s="1"/>
  <c r="A1551" i="10" s="1"/>
  <c r="A1556" i="10" s="1"/>
  <c r="A1561" i="10" s="1"/>
  <c r="A1566" i="10" s="1"/>
  <c r="A1571" i="10" s="1"/>
  <c r="A1576" i="10" s="1"/>
  <c r="A1450" i="10"/>
  <c r="A1455" i="10" s="1"/>
  <c r="A1460" i="10" s="1"/>
  <c r="A1465" i="10" s="1"/>
  <c r="A1470" i="10" s="1"/>
  <c r="A1475" i="10" s="1"/>
  <c r="A1480" i="10" s="1"/>
  <c r="A1485" i="10" s="1"/>
  <c r="A1490" i="10" s="1"/>
  <c r="A1495" i="10" s="1"/>
  <c r="A1500" i="10" s="1"/>
  <c r="A1505" i="10" s="1"/>
  <c r="A1510" i="10" s="1"/>
  <c r="A1515" i="10" s="1"/>
  <c r="A1520" i="10" s="1"/>
  <c r="A1525" i="10" s="1"/>
  <c r="A1530" i="10" s="1"/>
  <c r="A1535" i="10" s="1"/>
  <c r="A1540" i="10" s="1"/>
  <c r="A1545" i="10" s="1"/>
  <c r="A1550" i="10" s="1"/>
  <c r="A1555" i="10" s="1"/>
  <c r="A1560" i="10" s="1"/>
  <c r="A1565" i="10" s="1"/>
  <c r="A1570" i="10" s="1"/>
  <c r="A1575" i="10" s="1"/>
  <c r="A1580" i="10" s="1"/>
  <c r="A1837" i="3"/>
  <c r="A1838" i="3"/>
  <c r="A1839" i="3"/>
  <c r="A1840" i="3"/>
  <c r="A1841" i="3"/>
  <c r="A1846" i="3" s="1"/>
  <c r="A1851" i="3" s="1"/>
  <c r="A1856" i="3" s="1"/>
  <c r="A1861" i="3" s="1"/>
  <c r="A1866" i="3" s="1"/>
  <c r="A1842" i="3"/>
  <c r="A1847" i="3" s="1"/>
  <c r="A1852" i="3" s="1"/>
  <c r="A1857" i="3" s="1"/>
  <c r="A1862" i="3" s="1"/>
  <c r="A1867" i="3" s="1"/>
  <c r="A1843" i="3"/>
  <c r="A1848" i="3" s="1"/>
  <c r="A1853" i="3" s="1"/>
  <c r="A1858" i="3" s="1"/>
  <c r="A1863" i="3" s="1"/>
  <c r="A1844" i="3"/>
  <c r="A1849" i="3" s="1"/>
  <c r="A1854" i="3" s="1"/>
  <c r="A1859" i="3" s="1"/>
  <c r="A1864" i="3" s="1"/>
  <c r="A1845" i="3"/>
  <c r="A1850" i="3"/>
  <c r="A1855" i="3" s="1"/>
  <c r="A1860" i="3" s="1"/>
  <c r="A1865" i="3" s="1"/>
  <c r="A1791" i="3"/>
  <c r="A1796" i="3" s="1"/>
  <c r="A1801" i="3" s="1"/>
  <c r="A1806" i="3" s="1"/>
  <c r="A1811" i="3" s="1"/>
  <c r="A1816" i="3" s="1"/>
  <c r="A1821" i="3" s="1"/>
  <c r="A1826" i="3" s="1"/>
  <c r="A1831" i="3" s="1"/>
  <c r="A1836" i="3" s="1"/>
  <c r="A1792" i="3"/>
  <c r="A1797" i="3" s="1"/>
  <c r="A1802" i="3" s="1"/>
  <c r="A1807" i="3" s="1"/>
  <c r="A1812" i="3" s="1"/>
  <c r="A1817" i="3" s="1"/>
  <c r="A1822" i="3" s="1"/>
  <c r="A1827" i="3" s="1"/>
  <c r="A1832" i="3" s="1"/>
  <c r="A1793" i="3"/>
  <c r="A1798" i="3" s="1"/>
  <c r="A1803" i="3" s="1"/>
  <c r="A1808" i="3" s="1"/>
  <c r="A1813" i="3" s="1"/>
  <c r="A1818" i="3" s="1"/>
  <c r="A1823" i="3" s="1"/>
  <c r="A1828" i="3" s="1"/>
  <c r="A1833" i="3" s="1"/>
  <c r="A1794" i="3"/>
  <c r="A1795" i="3"/>
  <c r="A1799" i="3"/>
  <c r="A1804" i="3" s="1"/>
  <c r="A1809" i="3" s="1"/>
  <c r="A1814" i="3" s="1"/>
  <c r="A1819" i="3" s="1"/>
  <c r="A1824" i="3" s="1"/>
  <c r="A1829" i="3" s="1"/>
  <c r="A1834" i="3" s="1"/>
  <c r="A1800" i="3"/>
  <c r="A1805" i="3" s="1"/>
  <c r="A1810" i="3" s="1"/>
  <c r="A1815" i="3" s="1"/>
  <c r="A1820" i="3" s="1"/>
  <c r="A1825" i="3" s="1"/>
  <c r="A1830" i="3" s="1"/>
  <c r="A1835" i="3" s="1"/>
  <c r="A1737" i="3"/>
  <c r="A1738" i="3"/>
  <c r="A1743" i="3" s="1"/>
  <c r="A1748" i="3" s="1"/>
  <c r="A1753" i="3" s="1"/>
  <c r="A1758" i="3" s="1"/>
  <c r="A1763" i="3" s="1"/>
  <c r="A1768" i="3" s="1"/>
  <c r="A1773" i="3" s="1"/>
  <c r="A1778" i="3" s="1"/>
  <c r="A1783" i="3" s="1"/>
  <c r="A1788" i="3" s="1"/>
  <c r="A1739" i="3"/>
  <c r="A1740" i="3"/>
  <c r="A1741" i="3"/>
  <c r="A1742" i="3"/>
  <c r="A1747" i="3" s="1"/>
  <c r="A1752" i="3" s="1"/>
  <c r="A1757" i="3" s="1"/>
  <c r="A1762" i="3" s="1"/>
  <c r="A1767" i="3" s="1"/>
  <c r="A1772" i="3" s="1"/>
  <c r="A1777" i="3" s="1"/>
  <c r="A1782" i="3" s="1"/>
  <c r="A1787" i="3" s="1"/>
  <c r="A1744" i="3"/>
  <c r="A1749" i="3" s="1"/>
  <c r="A1754" i="3" s="1"/>
  <c r="A1759" i="3" s="1"/>
  <c r="A1764" i="3" s="1"/>
  <c r="A1769" i="3" s="1"/>
  <c r="A1774" i="3" s="1"/>
  <c r="A1779" i="3" s="1"/>
  <c r="A1784" i="3" s="1"/>
  <c r="A1789" i="3" s="1"/>
  <c r="A1745" i="3"/>
  <c r="A1746" i="3"/>
  <c r="A1750" i="3"/>
  <c r="A1755" i="3" s="1"/>
  <c r="A1760" i="3" s="1"/>
  <c r="A1765" i="3" s="1"/>
  <c r="A1770" i="3" s="1"/>
  <c r="A1775" i="3" s="1"/>
  <c r="A1780" i="3" s="1"/>
  <c r="A1785" i="3" s="1"/>
  <c r="A1790" i="3" s="1"/>
  <c r="A1751" i="3"/>
  <c r="A1756" i="3"/>
  <c r="A1761" i="3"/>
  <c r="A1766" i="3"/>
  <c r="A1771" i="3" s="1"/>
  <c r="A1776" i="3" s="1"/>
  <c r="A1781" i="3" s="1"/>
  <c r="A1786" i="3" s="1"/>
  <c r="A1863" i="2"/>
  <c r="A1864" i="2"/>
  <c r="A1865" i="2"/>
  <c r="A1866" i="2"/>
  <c r="A1867" i="2"/>
  <c r="A1847" i="2"/>
  <c r="A1848" i="2"/>
  <c r="A1849" i="2"/>
  <c r="A1850" i="2"/>
  <c r="A1851" i="2"/>
  <c r="A1856" i="2" s="1"/>
  <c r="A1861" i="2" s="1"/>
  <c r="A1852" i="2"/>
  <c r="A1857" i="2" s="1"/>
  <c r="A1862" i="2" s="1"/>
  <c r="A1853" i="2"/>
  <c r="A1858" i="2" s="1"/>
  <c r="A1854" i="2"/>
  <c r="A1859" i="2" s="1"/>
  <c r="A1855" i="2"/>
  <c r="A1860" i="2"/>
  <c r="A1737" i="2"/>
  <c r="A1738" i="2"/>
  <c r="A1739" i="2"/>
  <c r="A1740" i="2"/>
  <c r="A1741" i="2"/>
  <c r="A1746" i="2" s="1"/>
  <c r="A1751" i="2" s="1"/>
  <c r="A1756" i="2" s="1"/>
  <c r="A1761" i="2" s="1"/>
  <c r="A1766" i="2" s="1"/>
  <c r="A1771" i="2" s="1"/>
  <c r="A1776" i="2" s="1"/>
  <c r="A1781" i="2" s="1"/>
  <c r="A1786" i="2" s="1"/>
  <c r="A1791" i="2" s="1"/>
  <c r="A1796" i="2" s="1"/>
  <c r="A1801" i="2" s="1"/>
  <c r="A1806" i="2" s="1"/>
  <c r="A1811" i="2" s="1"/>
  <c r="A1816" i="2" s="1"/>
  <c r="A1821" i="2" s="1"/>
  <c r="A1826" i="2" s="1"/>
  <c r="A1831" i="2" s="1"/>
  <c r="A1836" i="2" s="1"/>
  <c r="A1841" i="2" s="1"/>
  <c r="A1846" i="2" s="1"/>
  <c r="A1742" i="2"/>
  <c r="A1747" i="2" s="1"/>
  <c r="A1752" i="2" s="1"/>
  <c r="A1757" i="2" s="1"/>
  <c r="A1762" i="2" s="1"/>
  <c r="A1767" i="2" s="1"/>
  <c r="A1772" i="2" s="1"/>
  <c r="A1777" i="2" s="1"/>
  <c r="A1782" i="2" s="1"/>
  <c r="A1787" i="2" s="1"/>
  <c r="A1792" i="2" s="1"/>
  <c r="A1797" i="2" s="1"/>
  <c r="A1802" i="2" s="1"/>
  <c r="A1807" i="2" s="1"/>
  <c r="A1812" i="2" s="1"/>
  <c r="A1817" i="2" s="1"/>
  <c r="A1822" i="2" s="1"/>
  <c r="A1827" i="2" s="1"/>
  <c r="A1832" i="2" s="1"/>
  <c r="A1837" i="2" s="1"/>
  <c r="A1842" i="2" s="1"/>
  <c r="A1743" i="2"/>
  <c r="A1748" i="2" s="1"/>
  <c r="A1753" i="2" s="1"/>
  <c r="A1758" i="2" s="1"/>
  <c r="A1763" i="2" s="1"/>
  <c r="A1768" i="2" s="1"/>
  <c r="A1773" i="2" s="1"/>
  <c r="A1778" i="2" s="1"/>
  <c r="A1783" i="2" s="1"/>
  <c r="A1788" i="2" s="1"/>
  <c r="A1793" i="2" s="1"/>
  <c r="A1798" i="2" s="1"/>
  <c r="A1803" i="2" s="1"/>
  <c r="A1808" i="2" s="1"/>
  <c r="A1813" i="2" s="1"/>
  <c r="A1818" i="2" s="1"/>
  <c r="A1823" i="2" s="1"/>
  <c r="A1828" i="2" s="1"/>
  <c r="A1833" i="2" s="1"/>
  <c r="A1838" i="2" s="1"/>
  <c r="A1843" i="2" s="1"/>
  <c r="A1744" i="2"/>
  <c r="A1749" i="2" s="1"/>
  <c r="A1754" i="2" s="1"/>
  <c r="A1759" i="2" s="1"/>
  <c r="A1764" i="2" s="1"/>
  <c r="A1769" i="2" s="1"/>
  <c r="A1774" i="2" s="1"/>
  <c r="A1779" i="2" s="1"/>
  <c r="A1784" i="2" s="1"/>
  <c r="A1789" i="2" s="1"/>
  <c r="A1794" i="2" s="1"/>
  <c r="A1799" i="2" s="1"/>
  <c r="A1804" i="2" s="1"/>
  <c r="A1809" i="2" s="1"/>
  <c r="A1814" i="2" s="1"/>
  <c r="A1819" i="2" s="1"/>
  <c r="A1824" i="2" s="1"/>
  <c r="A1829" i="2" s="1"/>
  <c r="A1834" i="2" s="1"/>
  <c r="A1839" i="2" s="1"/>
  <c r="A1844" i="2" s="1"/>
  <c r="A1745" i="2"/>
  <c r="A1750" i="2"/>
  <c r="A1755" i="2" s="1"/>
  <c r="A1760" i="2" s="1"/>
  <c r="A1765" i="2" s="1"/>
  <c r="A1770" i="2" s="1"/>
  <c r="A1775" i="2" s="1"/>
  <c r="A1780" i="2" s="1"/>
  <c r="A1785" i="2" s="1"/>
  <c r="A1790" i="2" s="1"/>
  <c r="A1795" i="2" s="1"/>
  <c r="A1800" i="2" s="1"/>
  <c r="A1805" i="2" s="1"/>
  <c r="A1810" i="2" s="1"/>
  <c r="A1815" i="2" s="1"/>
  <c r="A1820" i="2" s="1"/>
  <c r="A1825" i="2" s="1"/>
  <c r="A1830" i="2" s="1"/>
  <c r="A1835" i="2" s="1"/>
  <c r="A1840" i="2" s="1"/>
  <c r="A1845" i="2" s="1"/>
  <c r="A1576" i="6"/>
  <c r="A1577" i="6"/>
  <c r="A1578" i="6"/>
  <c r="A1579" i="6"/>
  <c r="A1580" i="6"/>
  <c r="A1538" i="6"/>
  <c r="A1543" i="6" s="1"/>
  <c r="A1548" i="6" s="1"/>
  <c r="A1553" i="6" s="1"/>
  <c r="A1558" i="6" s="1"/>
  <c r="A1563" i="6" s="1"/>
  <c r="A1568" i="6" s="1"/>
  <c r="A1573" i="6" s="1"/>
  <c r="A1539" i="6"/>
  <c r="A1544" i="6" s="1"/>
  <c r="A1549" i="6" s="1"/>
  <c r="A1554" i="6" s="1"/>
  <c r="A1559" i="6" s="1"/>
  <c r="A1564" i="6" s="1"/>
  <c r="A1569" i="6" s="1"/>
  <c r="A1574" i="6" s="1"/>
  <c r="A1540" i="6"/>
  <c r="A1545" i="6" s="1"/>
  <c r="A1550" i="6" s="1"/>
  <c r="A1555" i="6" s="1"/>
  <c r="A1560" i="6" s="1"/>
  <c r="A1565" i="6" s="1"/>
  <c r="A1570" i="6" s="1"/>
  <c r="A1575" i="6" s="1"/>
  <c r="A1541" i="6"/>
  <c r="A1542" i="6"/>
  <c r="A1546" i="6"/>
  <c r="A1551" i="6" s="1"/>
  <c r="A1556" i="6" s="1"/>
  <c r="A1561" i="6" s="1"/>
  <c r="A1566" i="6" s="1"/>
  <c r="A1571" i="6" s="1"/>
  <c r="A1547" i="6"/>
  <c r="A1552" i="6" s="1"/>
  <c r="A1557" i="6" s="1"/>
  <c r="A1562" i="6" s="1"/>
  <c r="A1567" i="6" s="1"/>
  <c r="A1572" i="6" s="1"/>
  <c r="A1450" i="6"/>
  <c r="A1451" i="6"/>
  <c r="A1452" i="6"/>
  <c r="A1453" i="6"/>
  <c r="A1458" i="6" s="1"/>
  <c r="A1463" i="6" s="1"/>
  <c r="A1468" i="6" s="1"/>
  <c r="A1473" i="6" s="1"/>
  <c r="A1478" i="6" s="1"/>
  <c r="A1483" i="6" s="1"/>
  <c r="A1488" i="6" s="1"/>
  <c r="A1493" i="6" s="1"/>
  <c r="A1498" i="6" s="1"/>
  <c r="A1503" i="6" s="1"/>
  <c r="A1508" i="6" s="1"/>
  <c r="A1513" i="6" s="1"/>
  <c r="A1518" i="6" s="1"/>
  <c r="A1523" i="6" s="1"/>
  <c r="A1528" i="6" s="1"/>
  <c r="A1533" i="6" s="1"/>
  <c r="A1454" i="6"/>
  <c r="A1459" i="6" s="1"/>
  <c r="A1464" i="6" s="1"/>
  <c r="A1469" i="6" s="1"/>
  <c r="A1474" i="6" s="1"/>
  <c r="A1479" i="6" s="1"/>
  <c r="A1484" i="6" s="1"/>
  <c r="A1489" i="6" s="1"/>
  <c r="A1494" i="6" s="1"/>
  <c r="A1499" i="6" s="1"/>
  <c r="A1504" i="6" s="1"/>
  <c r="A1509" i="6" s="1"/>
  <c r="A1514" i="6" s="1"/>
  <c r="A1519" i="6" s="1"/>
  <c r="A1524" i="6" s="1"/>
  <c r="A1529" i="6" s="1"/>
  <c r="A1534" i="6" s="1"/>
  <c r="A1455" i="6"/>
  <c r="A1460" i="6" s="1"/>
  <c r="A1465" i="6" s="1"/>
  <c r="A1470" i="6" s="1"/>
  <c r="A1475" i="6" s="1"/>
  <c r="A1480" i="6" s="1"/>
  <c r="A1485" i="6" s="1"/>
  <c r="A1490" i="6" s="1"/>
  <c r="A1495" i="6" s="1"/>
  <c r="A1500" i="6" s="1"/>
  <c r="A1505" i="6" s="1"/>
  <c r="A1510" i="6" s="1"/>
  <c r="A1515" i="6" s="1"/>
  <c r="A1520" i="6" s="1"/>
  <c r="A1525" i="6" s="1"/>
  <c r="A1530" i="6" s="1"/>
  <c r="A1535" i="6" s="1"/>
  <c r="A1456" i="6"/>
  <c r="A1461" i="6" s="1"/>
  <c r="A1466" i="6" s="1"/>
  <c r="A1471" i="6" s="1"/>
  <c r="A1476" i="6" s="1"/>
  <c r="A1481" i="6" s="1"/>
  <c r="A1486" i="6" s="1"/>
  <c r="A1491" i="6" s="1"/>
  <c r="A1496" i="6" s="1"/>
  <c r="A1501" i="6" s="1"/>
  <c r="A1506" i="6" s="1"/>
  <c r="A1511" i="6" s="1"/>
  <c r="A1516" i="6" s="1"/>
  <c r="A1521" i="6" s="1"/>
  <c r="A1526" i="6" s="1"/>
  <c r="A1531" i="6" s="1"/>
  <c r="A1536" i="6" s="1"/>
  <c r="A1457" i="6"/>
  <c r="A1462" i="6" s="1"/>
  <c r="A1467" i="6" s="1"/>
  <c r="A1472" i="6" s="1"/>
  <c r="A1477" i="6" s="1"/>
  <c r="A1482" i="6" s="1"/>
  <c r="A1487" i="6" s="1"/>
  <c r="A1492" i="6" s="1"/>
  <c r="A1497" i="6" s="1"/>
  <c r="A1502" i="6" s="1"/>
  <c r="A1507" i="6" s="1"/>
  <c r="A1512" i="6" s="1"/>
  <c r="A1517" i="6" s="1"/>
  <c r="A1522" i="6" s="1"/>
  <c r="A1527" i="6" s="1"/>
  <c r="A1532" i="6" s="1"/>
  <c r="A1537" i="6" s="1"/>
  <c r="D13" i="13"/>
  <c r="D8" i="13"/>
  <c r="E8" i="13"/>
  <c r="D9" i="13"/>
  <c r="E9" i="13"/>
  <c r="D10" i="13"/>
  <c r="E10" i="13"/>
  <c r="D11" i="13"/>
  <c r="E11" i="13"/>
  <c r="D12" i="13"/>
  <c r="E12" i="13"/>
  <c r="E7" i="13"/>
  <c r="D7" i="13"/>
  <c r="G13" i="13"/>
  <c r="P14" i="14"/>
  <c r="O14" i="14"/>
  <c r="M15" i="14"/>
  <c r="F15" i="14"/>
  <c r="G15" i="14"/>
  <c r="S90" i="31" l="1"/>
  <c r="S102" i="31"/>
  <c r="S106" i="31"/>
  <c r="S98" i="31"/>
  <c r="S99" i="31"/>
  <c r="E13" i="13"/>
  <c r="L15" i="14"/>
  <c r="D35" i="16"/>
  <c r="E35" i="16" s="1"/>
  <c r="F35" i="16" s="1"/>
  <c r="G35" i="16" s="1"/>
  <c r="H35" i="16" s="1"/>
  <c r="I35" i="16" s="1"/>
  <c r="J35" i="16" s="1"/>
  <c r="K35" i="16" s="1"/>
  <c r="L35" i="16" s="1"/>
  <c r="M35" i="16" s="1"/>
  <c r="N35" i="16" s="1"/>
  <c r="O35" i="16" s="1"/>
  <c r="P35" i="16" s="1"/>
  <c r="Q35" i="16" s="1"/>
  <c r="R35" i="16" s="1"/>
  <c r="S35" i="16" s="1"/>
  <c r="T35" i="16" s="1"/>
  <c r="U35" i="16" s="1"/>
  <c r="V35" i="16" s="1"/>
  <c r="W35" i="16" s="1"/>
  <c r="X35" i="16" s="1"/>
  <c r="Y35" i="16" s="1"/>
  <c r="Z35" i="16" s="1"/>
  <c r="AA35" i="16" s="1"/>
  <c r="AB35" i="16" s="1"/>
  <c r="AC35" i="16" s="1"/>
  <c r="AD35" i="16" s="1"/>
  <c r="AE35" i="16" s="1"/>
  <c r="AF35" i="16" s="1"/>
  <c r="AG35" i="16" s="1"/>
  <c r="AH35" i="16" s="1"/>
  <c r="AI35" i="16" s="1"/>
  <c r="AJ35" i="16" s="1"/>
  <c r="AK35" i="16" s="1"/>
  <c r="AL35" i="16" s="1"/>
  <c r="BJ35" i="16" s="1"/>
  <c r="BL35" i="16" s="1"/>
  <c r="S107" i="31" l="1"/>
  <c r="S103" i="31"/>
  <c r="S111" i="31"/>
  <c r="S104" i="31"/>
  <c r="S95" i="31"/>
  <c r="B6" i="16"/>
  <c r="S109" i="31" l="1"/>
  <c r="S116" i="31"/>
  <c r="S108" i="31"/>
  <c r="S100" i="31"/>
  <c r="S112" i="31"/>
  <c r="G12" i="13"/>
  <c r="P13" i="14"/>
  <c r="O13" i="14"/>
  <c r="L14" i="14"/>
  <c r="M14" i="14"/>
  <c r="F14" i="14"/>
  <c r="G14" i="14"/>
  <c r="S105" i="31" l="1"/>
  <c r="S113" i="31"/>
  <c r="S121" i="31"/>
  <c r="S117" i="31"/>
  <c r="S114" i="31"/>
  <c r="A1254" i="10"/>
  <c r="A1255" i="10"/>
  <c r="A1256" i="10"/>
  <c r="A1257" i="10"/>
  <c r="A1262" i="10" s="1"/>
  <c r="A1267" i="10" s="1"/>
  <c r="A1272" i="10" s="1"/>
  <c r="A1277" i="10" s="1"/>
  <c r="A1282" i="10" s="1"/>
  <c r="A1287" i="10" s="1"/>
  <c r="A1292" i="10" s="1"/>
  <c r="A1297" i="10" s="1"/>
  <c r="A1302" i="10" s="1"/>
  <c r="A1307" i="10" s="1"/>
  <c r="A1312" i="10" s="1"/>
  <c r="A1317" i="10" s="1"/>
  <c r="A1322" i="10" s="1"/>
  <c r="A1327" i="10" s="1"/>
  <c r="A1332" i="10" s="1"/>
  <c r="A1337" i="10" s="1"/>
  <c r="A1342" i="10" s="1"/>
  <c r="A1347" i="10" s="1"/>
  <c r="A1352" i="10" s="1"/>
  <c r="A1357" i="10" s="1"/>
  <c r="A1362" i="10" s="1"/>
  <c r="A1367" i="10" s="1"/>
  <c r="A1372" i="10" s="1"/>
  <c r="A1377" i="10" s="1"/>
  <c r="A1382" i="10" s="1"/>
  <c r="A1387" i="10" s="1"/>
  <c r="A1392" i="10" s="1"/>
  <c r="A1397" i="10" s="1"/>
  <c r="A1402" i="10" s="1"/>
  <c r="A1407" i="10" s="1"/>
  <c r="A1412" i="10" s="1"/>
  <c r="A1417" i="10" s="1"/>
  <c r="A1422" i="10" s="1"/>
  <c r="A1427" i="10" s="1"/>
  <c r="A1432" i="10" s="1"/>
  <c r="A1437" i="10" s="1"/>
  <c r="A1442" i="10" s="1"/>
  <c r="A1447" i="10" s="1"/>
  <c r="A1258" i="10"/>
  <c r="A1263" i="10" s="1"/>
  <c r="A1268" i="10" s="1"/>
  <c r="A1273" i="10" s="1"/>
  <c r="A1278" i="10" s="1"/>
  <c r="A1283" i="10" s="1"/>
  <c r="A1288" i="10" s="1"/>
  <c r="A1293" i="10" s="1"/>
  <c r="A1298" i="10" s="1"/>
  <c r="A1303" i="10" s="1"/>
  <c r="A1308" i="10" s="1"/>
  <c r="A1313" i="10" s="1"/>
  <c r="A1318" i="10" s="1"/>
  <c r="A1323" i="10" s="1"/>
  <c r="A1328" i="10" s="1"/>
  <c r="A1333" i="10" s="1"/>
  <c r="A1338" i="10" s="1"/>
  <c r="A1343" i="10" s="1"/>
  <c r="A1348" i="10" s="1"/>
  <c r="A1353" i="10" s="1"/>
  <c r="A1358" i="10" s="1"/>
  <c r="A1363" i="10" s="1"/>
  <c r="A1368" i="10" s="1"/>
  <c r="A1373" i="10" s="1"/>
  <c r="A1378" i="10" s="1"/>
  <c r="A1383" i="10" s="1"/>
  <c r="A1388" i="10" s="1"/>
  <c r="A1393" i="10" s="1"/>
  <c r="A1398" i="10" s="1"/>
  <c r="A1403" i="10" s="1"/>
  <c r="A1408" i="10" s="1"/>
  <c r="A1413" i="10" s="1"/>
  <c r="A1418" i="10" s="1"/>
  <c r="A1423" i="10" s="1"/>
  <c r="A1428" i="10" s="1"/>
  <c r="A1433" i="10" s="1"/>
  <c r="A1438" i="10" s="1"/>
  <c r="A1443" i="10" s="1"/>
  <c r="A1448" i="10" s="1"/>
  <c r="A1259" i="10"/>
  <c r="A1264" i="10" s="1"/>
  <c r="A1269" i="10" s="1"/>
  <c r="A1274" i="10" s="1"/>
  <c r="A1279" i="10" s="1"/>
  <c r="A1284" i="10" s="1"/>
  <c r="A1289" i="10" s="1"/>
  <c r="A1294" i="10" s="1"/>
  <c r="A1299" i="10" s="1"/>
  <c r="A1304" i="10" s="1"/>
  <c r="A1309" i="10" s="1"/>
  <c r="A1314" i="10" s="1"/>
  <c r="A1319" i="10" s="1"/>
  <c r="A1324" i="10" s="1"/>
  <c r="A1329" i="10" s="1"/>
  <c r="A1334" i="10" s="1"/>
  <c r="A1339" i="10" s="1"/>
  <c r="A1344" i="10" s="1"/>
  <c r="A1349" i="10" s="1"/>
  <c r="A1354" i="10" s="1"/>
  <c r="A1359" i="10" s="1"/>
  <c r="A1364" i="10" s="1"/>
  <c r="A1369" i="10" s="1"/>
  <c r="A1374" i="10" s="1"/>
  <c r="A1379" i="10" s="1"/>
  <c r="A1384" i="10" s="1"/>
  <c r="A1389" i="10" s="1"/>
  <c r="A1394" i="10" s="1"/>
  <c r="A1399" i="10" s="1"/>
  <c r="A1404" i="10" s="1"/>
  <c r="A1409" i="10" s="1"/>
  <c r="A1414" i="10" s="1"/>
  <c r="A1419" i="10" s="1"/>
  <c r="A1424" i="10" s="1"/>
  <c r="A1429" i="10" s="1"/>
  <c r="A1434" i="10" s="1"/>
  <c r="A1439" i="10" s="1"/>
  <c r="A1444" i="10" s="1"/>
  <c r="A1449" i="10" s="1"/>
  <c r="A1260" i="10"/>
  <c r="A1265" i="10" s="1"/>
  <c r="A1270" i="10" s="1"/>
  <c r="A1275" i="10" s="1"/>
  <c r="A1280" i="10" s="1"/>
  <c r="A1285" i="10" s="1"/>
  <c r="A1290" i="10" s="1"/>
  <c r="A1295" i="10" s="1"/>
  <c r="A1300" i="10" s="1"/>
  <c r="A1305" i="10" s="1"/>
  <c r="A1310" i="10" s="1"/>
  <c r="A1315" i="10" s="1"/>
  <c r="A1320" i="10" s="1"/>
  <c r="A1325" i="10" s="1"/>
  <c r="A1330" i="10" s="1"/>
  <c r="A1335" i="10" s="1"/>
  <c r="A1340" i="10" s="1"/>
  <c r="A1345" i="10" s="1"/>
  <c r="A1350" i="10" s="1"/>
  <c r="A1355" i="10" s="1"/>
  <c r="A1360" i="10" s="1"/>
  <c r="A1365" i="10" s="1"/>
  <c r="A1370" i="10" s="1"/>
  <c r="A1375" i="10" s="1"/>
  <c r="A1380" i="10" s="1"/>
  <c r="A1385" i="10" s="1"/>
  <c r="A1390" i="10" s="1"/>
  <c r="A1395" i="10" s="1"/>
  <c r="A1400" i="10" s="1"/>
  <c r="A1405" i="10" s="1"/>
  <c r="A1410" i="10" s="1"/>
  <c r="A1415" i="10" s="1"/>
  <c r="A1420" i="10" s="1"/>
  <c r="A1425" i="10" s="1"/>
  <c r="A1430" i="10" s="1"/>
  <c r="A1435" i="10" s="1"/>
  <c r="A1440" i="10" s="1"/>
  <c r="A1445" i="10" s="1"/>
  <c r="A1261" i="10"/>
  <c r="A1266" i="10" s="1"/>
  <c r="A1271" i="10" s="1"/>
  <c r="A1276" i="10" s="1"/>
  <c r="A1281" i="10" s="1"/>
  <c r="A1286" i="10" s="1"/>
  <c r="A1291" i="10" s="1"/>
  <c r="A1296" i="10" s="1"/>
  <c r="A1301" i="10" s="1"/>
  <c r="A1306" i="10" s="1"/>
  <c r="A1311" i="10" s="1"/>
  <c r="A1316" i="10" s="1"/>
  <c r="A1321" i="10" s="1"/>
  <c r="A1326" i="10" s="1"/>
  <c r="A1331" i="10" s="1"/>
  <c r="A1336" i="10" s="1"/>
  <c r="A1341" i="10" s="1"/>
  <c r="A1346" i="10" s="1"/>
  <c r="A1351" i="10" s="1"/>
  <c r="A1356" i="10" s="1"/>
  <c r="A1361" i="10" s="1"/>
  <c r="A1366" i="10" s="1"/>
  <c r="A1371" i="10" s="1"/>
  <c r="A1376" i="10" s="1"/>
  <c r="A1381" i="10" s="1"/>
  <c r="A1386" i="10" s="1"/>
  <c r="A1391" i="10" s="1"/>
  <c r="A1396" i="10" s="1"/>
  <c r="A1401" i="10" s="1"/>
  <c r="A1406" i="10" s="1"/>
  <c r="A1411" i="10" s="1"/>
  <c r="A1416" i="10" s="1"/>
  <c r="A1421" i="10" s="1"/>
  <c r="A1426" i="10" s="1"/>
  <c r="A1431" i="10" s="1"/>
  <c r="A1436" i="10" s="1"/>
  <c r="A1441" i="10" s="1"/>
  <c r="A1446" i="10" s="1"/>
  <c r="S126" i="31" l="1"/>
  <c r="S118" i="31"/>
  <c r="S122" i="31"/>
  <c r="S110" i="31"/>
  <c r="S119" i="31"/>
  <c r="AF13" i="13"/>
  <c r="AF12" i="13"/>
  <c r="AF11" i="13"/>
  <c r="AF10" i="13"/>
  <c r="AF9" i="13"/>
  <c r="AF8" i="13"/>
  <c r="L11" i="13"/>
  <c r="G11" i="13"/>
  <c r="L13" i="14"/>
  <c r="M13" i="14"/>
  <c r="F13" i="14"/>
  <c r="G13" i="14"/>
  <c r="S115" i="31" l="1"/>
  <c r="S127" i="31"/>
  <c r="S124" i="31"/>
  <c r="S123" i="31"/>
  <c r="S131" i="31"/>
  <c r="AF15" i="13"/>
  <c r="AF14" i="13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1187" i="10"/>
  <c r="C1188" i="10" s="1"/>
  <c r="C1189" i="10" s="1"/>
  <c r="C1190" i="10" s="1"/>
  <c r="C1191" i="10" s="1"/>
  <c r="C1192" i="10" s="1"/>
  <c r="C1193" i="10" s="1"/>
  <c r="C1194" i="10" s="1"/>
  <c r="C1195" i="10" s="1"/>
  <c r="C1196" i="10" s="1"/>
  <c r="C1197" i="10" s="1"/>
  <c r="C1198" i="10" s="1"/>
  <c r="C1199" i="10" s="1"/>
  <c r="C1200" i="10" s="1"/>
  <c r="C1201" i="10" s="1"/>
  <c r="C1202" i="10" s="1"/>
  <c r="C1203" i="10" s="1"/>
  <c r="C1204" i="10" s="1"/>
  <c r="C1205" i="10" s="1"/>
  <c r="C1206" i="10" s="1"/>
  <c r="C1207" i="10" s="1"/>
  <c r="C1208" i="10" s="1"/>
  <c r="C1209" i="10" s="1"/>
  <c r="C1210" i="10" s="1"/>
  <c r="C1211" i="10" s="1"/>
  <c r="C1212" i="10" s="1"/>
  <c r="C1213" i="10" s="1"/>
  <c r="C1214" i="10" s="1"/>
  <c r="C1215" i="10" s="1"/>
  <c r="C1216" i="10" s="1"/>
  <c r="C1217" i="10" s="1"/>
  <c r="C1218" i="10" s="1"/>
  <c r="C1219" i="10" s="1"/>
  <c r="C1220" i="10" s="1"/>
  <c r="C1221" i="10" s="1"/>
  <c r="C1222" i="10" s="1"/>
  <c r="C1223" i="10" s="1"/>
  <c r="C1224" i="10" s="1"/>
  <c r="C1225" i="10" s="1"/>
  <c r="C1226" i="10" s="1"/>
  <c r="C1227" i="10" s="1"/>
  <c r="C1228" i="10" s="1"/>
  <c r="C1229" i="10" s="1"/>
  <c r="C1230" i="10" s="1"/>
  <c r="C1231" i="10" s="1"/>
  <c r="C1232" i="10" s="1"/>
  <c r="C1233" i="10" s="1"/>
  <c r="C1234" i="10" s="1"/>
  <c r="C1235" i="10" s="1"/>
  <c r="C1236" i="10" s="1"/>
  <c r="C1237" i="10" s="1"/>
  <c r="C1238" i="10" s="1"/>
  <c r="C1239" i="10" s="1"/>
  <c r="C1240" i="10" s="1"/>
  <c r="C1241" i="10" s="1"/>
  <c r="C1242" i="10" s="1"/>
  <c r="C1243" i="10" s="1"/>
  <c r="C1244" i="10" s="1"/>
  <c r="C1245" i="10" s="1"/>
  <c r="C1246" i="10" s="1"/>
  <c r="C1247" i="10" s="1"/>
  <c r="C1248" i="10" s="1"/>
  <c r="C1249" i="10" s="1"/>
  <c r="C1250" i="10" s="1"/>
  <c r="C1251" i="10" s="1"/>
  <c r="C1252" i="10" s="1"/>
  <c r="C1253" i="10" s="1"/>
  <c r="C1254" i="10" s="1"/>
  <c r="C1186" i="10"/>
  <c r="C1185" i="10"/>
  <c r="C1184" i="10"/>
  <c r="C1183" i="10"/>
  <c r="C1182" i="10"/>
  <c r="C1181" i="10"/>
  <c r="C1180" i="10"/>
  <c r="C1179" i="10"/>
  <c r="C1178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59" i="10"/>
  <c r="C1158" i="10"/>
  <c r="C1157" i="10"/>
  <c r="C1156" i="10"/>
  <c r="C1155" i="10"/>
  <c r="C1154" i="10"/>
  <c r="C1153" i="10"/>
  <c r="C1152" i="10"/>
  <c r="C1151" i="10"/>
  <c r="C1150" i="10"/>
  <c r="C1149" i="10"/>
  <c r="C1148" i="10"/>
  <c r="C1147" i="10"/>
  <c r="C1146" i="10"/>
  <c r="C1145" i="10"/>
  <c r="C1144" i="10"/>
  <c r="C1143" i="10"/>
  <c r="C1142" i="10"/>
  <c r="C1141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110" i="10"/>
  <c r="C1109" i="10"/>
  <c r="C1108" i="10"/>
  <c r="C1107" i="10"/>
  <c r="C1106" i="10"/>
  <c r="C1105" i="10"/>
  <c r="C1104" i="10"/>
  <c r="C1103" i="10"/>
  <c r="C1102" i="10"/>
  <c r="C1101" i="10"/>
  <c r="C1100" i="10"/>
  <c r="C1099" i="10"/>
  <c r="C1098" i="10"/>
  <c r="C1097" i="10"/>
  <c r="C1096" i="10"/>
  <c r="C1095" i="10"/>
  <c r="C1094" i="10"/>
  <c r="C1093" i="10"/>
  <c r="C1092" i="10"/>
  <c r="C1091" i="10"/>
  <c r="C1090" i="10"/>
  <c r="C1089" i="10"/>
  <c r="C1088" i="10"/>
  <c r="C1087" i="10"/>
  <c r="C1086" i="10"/>
  <c r="C1085" i="10"/>
  <c r="C1084" i="10"/>
  <c r="C1083" i="10"/>
  <c r="C1082" i="10"/>
  <c r="C1081" i="10"/>
  <c r="C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67" i="10"/>
  <c r="C1066" i="10"/>
  <c r="C1065" i="10"/>
  <c r="C1064" i="10"/>
  <c r="C1063" i="10"/>
  <c r="C1062" i="10"/>
  <c r="C1061" i="10"/>
  <c r="C1060" i="10"/>
  <c r="C1059" i="10"/>
  <c r="C1058" i="10"/>
  <c r="C1057" i="10"/>
  <c r="C1056" i="10"/>
  <c r="C1055" i="10"/>
  <c r="C1054" i="10"/>
  <c r="C1053" i="10"/>
  <c r="C1052" i="10"/>
  <c r="C1051" i="10"/>
  <c r="C1050" i="10"/>
  <c r="C1049" i="10"/>
  <c r="C1048" i="10"/>
  <c r="C1047" i="10"/>
  <c r="C1046" i="10"/>
  <c r="C1045" i="10"/>
  <c r="C1044" i="10"/>
  <c r="C1043" i="10"/>
  <c r="C1042" i="10"/>
  <c r="C1041" i="10"/>
  <c r="C1040" i="10"/>
  <c r="C1039" i="10"/>
  <c r="C1038" i="10"/>
  <c r="C1037" i="10"/>
  <c r="C1036" i="10"/>
  <c r="C1035" i="10"/>
  <c r="C1034" i="10"/>
  <c r="C1033" i="10"/>
  <c r="C1032" i="10"/>
  <c r="C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26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03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981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60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38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1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 s="1"/>
  <c r="C1189" i="6" s="1"/>
  <c r="C1190" i="6" s="1"/>
  <c r="C1191" i="6" s="1"/>
  <c r="C1192" i="6" s="1"/>
  <c r="C1193" i="6" s="1"/>
  <c r="C1194" i="6" s="1"/>
  <c r="C1195" i="6" s="1"/>
  <c r="C1196" i="6" s="1"/>
  <c r="C1197" i="6" s="1"/>
  <c r="C1198" i="6" s="1"/>
  <c r="C1199" i="6" s="1"/>
  <c r="C1200" i="6" s="1"/>
  <c r="C1201" i="6" s="1"/>
  <c r="C1202" i="6" s="1"/>
  <c r="C1203" i="6" s="1"/>
  <c r="C1204" i="6" s="1"/>
  <c r="C1205" i="6" s="1"/>
  <c r="C1206" i="6" s="1"/>
  <c r="C1207" i="6" s="1"/>
  <c r="C1208" i="6" s="1"/>
  <c r="C1209" i="6" s="1"/>
  <c r="C1210" i="6" s="1"/>
  <c r="C1211" i="6" s="1"/>
  <c r="C1212" i="6" s="1"/>
  <c r="C1213" i="6" s="1"/>
  <c r="C1214" i="6" s="1"/>
  <c r="C1215" i="6" s="1"/>
  <c r="C1216" i="6" s="1"/>
  <c r="C1217" i="6" s="1"/>
  <c r="C1218" i="6" s="1"/>
  <c r="C1219" i="6" s="1"/>
  <c r="C1220" i="6" s="1"/>
  <c r="C1221" i="6" s="1"/>
  <c r="C1222" i="6" s="1"/>
  <c r="C1223" i="6" s="1"/>
  <c r="C1224" i="6" s="1"/>
  <c r="C1225" i="6" s="1"/>
  <c r="C1226" i="6" s="1"/>
  <c r="C1227" i="6" s="1"/>
  <c r="C1228" i="6" s="1"/>
  <c r="C1229" i="6" s="1"/>
  <c r="C1230" i="6" s="1"/>
  <c r="C1231" i="6" s="1"/>
  <c r="C1232" i="6" s="1"/>
  <c r="C1233" i="6" s="1"/>
  <c r="C1234" i="6" s="1"/>
  <c r="C1235" i="6" s="1"/>
  <c r="C1236" i="6" s="1"/>
  <c r="C1237" i="6" s="1"/>
  <c r="C1238" i="6" s="1"/>
  <c r="C1239" i="6" s="1"/>
  <c r="C1240" i="6" s="1"/>
  <c r="C1241" i="6" s="1"/>
  <c r="C1242" i="6" s="1"/>
  <c r="C1243" i="6" s="1"/>
  <c r="C1244" i="6" s="1"/>
  <c r="C1245" i="6" s="1"/>
  <c r="C1246" i="6" s="1"/>
  <c r="C1247" i="6" s="1"/>
  <c r="C1248" i="6" s="1"/>
  <c r="C1249" i="6" s="1"/>
  <c r="C1250" i="6" s="1"/>
  <c r="C1251" i="6" s="1"/>
  <c r="C1252" i="6" s="1"/>
  <c r="C1253" i="6" s="1"/>
  <c r="C1254" i="6" s="1"/>
  <c r="C1176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55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33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11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090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6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47" i="6"/>
  <c r="A1703" i="2"/>
  <c r="A1708" i="2" s="1"/>
  <c r="A1713" i="2" s="1"/>
  <c r="A1718" i="2" s="1"/>
  <c r="A1723" i="2" s="1"/>
  <c r="A1728" i="2" s="1"/>
  <c r="A1733" i="2" s="1"/>
  <c r="A1704" i="2"/>
  <c r="A1705" i="2"/>
  <c r="A1706" i="2"/>
  <c r="A1707" i="2"/>
  <c r="A1709" i="2"/>
  <c r="A1714" i="2" s="1"/>
  <c r="A1719" i="2" s="1"/>
  <c r="A1724" i="2" s="1"/>
  <c r="A1729" i="2" s="1"/>
  <c r="A1734" i="2" s="1"/>
  <c r="A1710" i="2"/>
  <c r="A1715" i="2" s="1"/>
  <c r="A1720" i="2" s="1"/>
  <c r="A1725" i="2" s="1"/>
  <c r="A1730" i="2" s="1"/>
  <c r="A1735" i="2" s="1"/>
  <c r="A1711" i="2"/>
  <c r="A1716" i="2" s="1"/>
  <c r="A1721" i="2" s="1"/>
  <c r="A1726" i="2" s="1"/>
  <c r="A1731" i="2" s="1"/>
  <c r="A1736" i="2" s="1"/>
  <c r="A1712" i="2"/>
  <c r="A1717" i="2"/>
  <c r="A1722" i="2" s="1"/>
  <c r="A1727" i="2" s="1"/>
  <c r="A1732" i="2" s="1"/>
  <c r="A1732" i="3"/>
  <c r="A1733" i="3"/>
  <c r="A1734" i="3"/>
  <c r="A1735" i="3"/>
  <c r="A1736" i="3"/>
  <c r="A1703" i="3"/>
  <c r="A1708" i="3" s="1"/>
  <c r="A1713" i="3" s="1"/>
  <c r="A1718" i="3" s="1"/>
  <c r="A1723" i="3" s="1"/>
  <c r="A1728" i="3" s="1"/>
  <c r="A1704" i="3"/>
  <c r="A1705" i="3"/>
  <c r="A1710" i="3" s="1"/>
  <c r="A1715" i="3" s="1"/>
  <c r="A1720" i="3" s="1"/>
  <c r="A1725" i="3" s="1"/>
  <c r="A1730" i="3" s="1"/>
  <c r="A1706" i="3"/>
  <c r="A1707" i="3"/>
  <c r="A1712" i="3" s="1"/>
  <c r="A1717" i="3" s="1"/>
  <c r="A1722" i="3" s="1"/>
  <c r="A1727" i="3" s="1"/>
  <c r="A1709" i="3"/>
  <c r="A1714" i="3" s="1"/>
  <c r="A1719" i="3" s="1"/>
  <c r="A1724" i="3" s="1"/>
  <c r="A1729" i="3" s="1"/>
  <c r="A1711" i="3"/>
  <c r="A1716" i="3" s="1"/>
  <c r="A1721" i="3" s="1"/>
  <c r="A1726" i="3" s="1"/>
  <c r="A1731" i="3" s="1"/>
  <c r="A1696" i="2"/>
  <c r="A1701" i="2" s="1"/>
  <c r="A1697" i="2"/>
  <c r="A1702" i="2" s="1"/>
  <c r="A1698" i="2"/>
  <c r="A1699" i="2"/>
  <c r="A1700" i="2"/>
  <c r="A1674" i="2"/>
  <c r="A1675" i="2"/>
  <c r="A1680" i="2" s="1"/>
  <c r="A1685" i="2" s="1"/>
  <c r="A1690" i="2" s="1"/>
  <c r="A1695" i="2" s="1"/>
  <c r="A1676" i="2"/>
  <c r="A1681" i="2" s="1"/>
  <c r="A1686" i="2" s="1"/>
  <c r="A1691" i="2" s="1"/>
  <c r="A1677" i="2"/>
  <c r="A1678" i="2"/>
  <c r="A1683" i="2" s="1"/>
  <c r="A1688" i="2" s="1"/>
  <c r="A1693" i="2" s="1"/>
  <c r="A1679" i="2"/>
  <c r="A1684" i="2" s="1"/>
  <c r="A1689" i="2" s="1"/>
  <c r="A1694" i="2" s="1"/>
  <c r="A1682" i="2"/>
  <c r="A1687" i="2"/>
  <c r="A1692" i="2" s="1"/>
  <c r="A1590" i="2"/>
  <c r="A1595" i="2" s="1"/>
  <c r="A1600" i="2" s="1"/>
  <c r="A1605" i="2" s="1"/>
  <c r="A1610" i="2" s="1"/>
  <c r="A1615" i="2" s="1"/>
  <c r="A1620" i="2" s="1"/>
  <c r="A1625" i="2" s="1"/>
  <c r="A1630" i="2" s="1"/>
  <c r="A1635" i="2" s="1"/>
  <c r="A1640" i="2" s="1"/>
  <c r="A1645" i="2" s="1"/>
  <c r="A1650" i="2" s="1"/>
  <c r="A1655" i="2" s="1"/>
  <c r="A1660" i="2" s="1"/>
  <c r="A1665" i="2" s="1"/>
  <c r="A1670" i="2" s="1"/>
  <c r="A1591" i="2"/>
  <c r="A1596" i="2" s="1"/>
  <c r="A1601" i="2" s="1"/>
  <c r="A1606" i="2" s="1"/>
  <c r="A1611" i="2" s="1"/>
  <c r="A1616" i="2" s="1"/>
  <c r="A1621" i="2" s="1"/>
  <c r="A1626" i="2" s="1"/>
  <c r="A1631" i="2" s="1"/>
  <c r="A1636" i="2" s="1"/>
  <c r="A1641" i="2" s="1"/>
  <c r="A1646" i="2" s="1"/>
  <c r="A1651" i="2" s="1"/>
  <c r="A1656" i="2" s="1"/>
  <c r="A1661" i="2" s="1"/>
  <c r="A1666" i="2" s="1"/>
  <c r="A1671" i="2" s="1"/>
  <c r="A1592" i="2"/>
  <c r="A1597" i="2" s="1"/>
  <c r="A1602" i="2" s="1"/>
  <c r="A1607" i="2" s="1"/>
  <c r="A1612" i="2" s="1"/>
  <c r="A1617" i="2" s="1"/>
  <c r="A1622" i="2" s="1"/>
  <c r="A1627" i="2" s="1"/>
  <c r="A1632" i="2" s="1"/>
  <c r="A1637" i="2" s="1"/>
  <c r="A1642" i="2" s="1"/>
  <c r="A1647" i="2" s="1"/>
  <c r="A1652" i="2" s="1"/>
  <c r="A1657" i="2" s="1"/>
  <c r="A1662" i="2" s="1"/>
  <c r="A1667" i="2" s="1"/>
  <c r="A1672" i="2" s="1"/>
  <c r="A1593" i="2"/>
  <c r="A1598" i="2" s="1"/>
  <c r="A1603" i="2" s="1"/>
  <c r="A1608" i="2" s="1"/>
  <c r="A1613" i="2" s="1"/>
  <c r="A1618" i="2" s="1"/>
  <c r="A1623" i="2" s="1"/>
  <c r="A1628" i="2" s="1"/>
  <c r="A1633" i="2" s="1"/>
  <c r="A1638" i="2" s="1"/>
  <c r="A1643" i="2" s="1"/>
  <c r="A1648" i="2" s="1"/>
  <c r="A1653" i="2" s="1"/>
  <c r="A1658" i="2" s="1"/>
  <c r="A1663" i="2" s="1"/>
  <c r="A1668" i="2" s="1"/>
  <c r="A1673" i="2" s="1"/>
  <c r="A1594" i="2"/>
  <c r="A1599" i="2" s="1"/>
  <c r="A1604" i="2" s="1"/>
  <c r="A1609" i="2" s="1"/>
  <c r="A1614" i="2" s="1"/>
  <c r="A1619" i="2" s="1"/>
  <c r="A1624" i="2" s="1"/>
  <c r="A1629" i="2" s="1"/>
  <c r="A1634" i="2" s="1"/>
  <c r="A1639" i="2" s="1"/>
  <c r="A1644" i="2" s="1"/>
  <c r="A1649" i="2" s="1"/>
  <c r="A1654" i="2" s="1"/>
  <c r="A1659" i="2" s="1"/>
  <c r="A1664" i="2" s="1"/>
  <c r="A1669" i="2" s="1"/>
  <c r="A1486" i="2"/>
  <c r="A1487" i="2"/>
  <c r="A1492" i="2" s="1"/>
  <c r="A1497" i="2" s="1"/>
  <c r="A1502" i="2" s="1"/>
  <c r="A1507" i="2" s="1"/>
  <c r="A1512" i="2" s="1"/>
  <c r="A1517" i="2" s="1"/>
  <c r="A1522" i="2" s="1"/>
  <c r="A1527" i="2" s="1"/>
  <c r="A1532" i="2" s="1"/>
  <c r="A1537" i="2" s="1"/>
  <c r="A1542" i="2" s="1"/>
  <c r="A1547" i="2" s="1"/>
  <c r="A1552" i="2" s="1"/>
  <c r="A1557" i="2" s="1"/>
  <c r="A1562" i="2" s="1"/>
  <c r="A1567" i="2" s="1"/>
  <c r="A1572" i="2" s="1"/>
  <c r="A1577" i="2" s="1"/>
  <c r="A1582" i="2" s="1"/>
  <c r="A1587" i="2" s="1"/>
  <c r="A1488" i="2"/>
  <c r="A1489" i="2"/>
  <c r="A1490" i="2"/>
  <c r="A1491" i="2"/>
  <c r="A1496" i="2" s="1"/>
  <c r="A1501" i="2" s="1"/>
  <c r="A1506" i="2" s="1"/>
  <c r="A1511" i="2" s="1"/>
  <c r="A1516" i="2" s="1"/>
  <c r="A1521" i="2" s="1"/>
  <c r="A1526" i="2" s="1"/>
  <c r="A1531" i="2" s="1"/>
  <c r="A1536" i="2" s="1"/>
  <c r="A1541" i="2" s="1"/>
  <c r="A1546" i="2" s="1"/>
  <c r="A1551" i="2" s="1"/>
  <c r="A1556" i="2" s="1"/>
  <c r="A1561" i="2" s="1"/>
  <c r="A1566" i="2" s="1"/>
  <c r="A1571" i="2" s="1"/>
  <c r="A1576" i="2" s="1"/>
  <c r="A1581" i="2" s="1"/>
  <c r="A1586" i="2" s="1"/>
  <c r="A1493" i="2"/>
  <c r="A1498" i="2" s="1"/>
  <c r="A1503" i="2" s="1"/>
  <c r="A1508" i="2" s="1"/>
  <c r="A1513" i="2" s="1"/>
  <c r="A1518" i="2" s="1"/>
  <c r="A1523" i="2" s="1"/>
  <c r="A1528" i="2" s="1"/>
  <c r="A1533" i="2" s="1"/>
  <c r="A1538" i="2" s="1"/>
  <c r="A1543" i="2" s="1"/>
  <c r="A1548" i="2" s="1"/>
  <c r="A1553" i="2" s="1"/>
  <c r="A1558" i="2" s="1"/>
  <c r="A1563" i="2" s="1"/>
  <c r="A1568" i="2" s="1"/>
  <c r="A1573" i="2" s="1"/>
  <c r="A1578" i="2" s="1"/>
  <c r="A1583" i="2" s="1"/>
  <c r="A1588" i="2" s="1"/>
  <c r="A1494" i="2"/>
  <c r="A1495" i="2"/>
  <c r="A1500" i="2" s="1"/>
  <c r="A1505" i="2" s="1"/>
  <c r="A1510" i="2" s="1"/>
  <c r="A1515" i="2" s="1"/>
  <c r="A1520" i="2" s="1"/>
  <c r="A1525" i="2" s="1"/>
  <c r="A1530" i="2" s="1"/>
  <c r="A1535" i="2" s="1"/>
  <c r="A1540" i="2" s="1"/>
  <c r="A1545" i="2" s="1"/>
  <c r="A1550" i="2" s="1"/>
  <c r="A1555" i="2" s="1"/>
  <c r="A1560" i="2" s="1"/>
  <c r="A1565" i="2" s="1"/>
  <c r="A1570" i="2" s="1"/>
  <c r="A1575" i="2" s="1"/>
  <c r="A1580" i="2" s="1"/>
  <c r="A1585" i="2" s="1"/>
  <c r="A1499" i="2"/>
  <c r="A1504" i="2" s="1"/>
  <c r="A1509" i="2" s="1"/>
  <c r="A1514" i="2" s="1"/>
  <c r="A1519" i="2" s="1"/>
  <c r="A1524" i="2" s="1"/>
  <c r="A1529" i="2" s="1"/>
  <c r="A1534" i="2" s="1"/>
  <c r="A1539" i="2" s="1"/>
  <c r="A1544" i="2" s="1"/>
  <c r="A1549" i="2" s="1"/>
  <c r="A1554" i="2" s="1"/>
  <c r="A1559" i="2" s="1"/>
  <c r="A1564" i="2" s="1"/>
  <c r="A1569" i="2" s="1"/>
  <c r="A1574" i="2" s="1"/>
  <c r="A1579" i="2" s="1"/>
  <c r="A1584" i="2" s="1"/>
  <c r="A1589" i="2" s="1"/>
  <c r="A1577" i="3"/>
  <c r="A1578" i="3"/>
  <c r="A1583" i="3" s="1"/>
  <c r="A1588" i="3" s="1"/>
  <c r="A1593" i="3" s="1"/>
  <c r="A1598" i="3" s="1"/>
  <c r="A1603" i="3" s="1"/>
  <c r="A1608" i="3" s="1"/>
  <c r="A1613" i="3" s="1"/>
  <c r="A1618" i="3" s="1"/>
  <c r="A1623" i="3" s="1"/>
  <c r="A1628" i="3" s="1"/>
  <c r="A1633" i="3" s="1"/>
  <c r="A1638" i="3" s="1"/>
  <c r="A1643" i="3" s="1"/>
  <c r="A1648" i="3" s="1"/>
  <c r="A1653" i="3" s="1"/>
  <c r="A1658" i="3" s="1"/>
  <c r="A1663" i="3" s="1"/>
  <c r="A1668" i="3" s="1"/>
  <c r="A1673" i="3" s="1"/>
  <c r="A1678" i="3" s="1"/>
  <c r="A1683" i="3" s="1"/>
  <c r="A1688" i="3" s="1"/>
  <c r="A1693" i="3" s="1"/>
  <c r="A1698" i="3" s="1"/>
  <c r="A1579" i="3"/>
  <c r="A1584" i="3" s="1"/>
  <c r="A1589" i="3" s="1"/>
  <c r="A1594" i="3" s="1"/>
  <c r="A1599" i="3" s="1"/>
  <c r="A1604" i="3" s="1"/>
  <c r="A1609" i="3" s="1"/>
  <c r="A1614" i="3" s="1"/>
  <c r="A1619" i="3" s="1"/>
  <c r="A1624" i="3" s="1"/>
  <c r="A1629" i="3" s="1"/>
  <c r="A1634" i="3" s="1"/>
  <c r="A1639" i="3" s="1"/>
  <c r="A1644" i="3" s="1"/>
  <c r="A1649" i="3" s="1"/>
  <c r="A1654" i="3" s="1"/>
  <c r="A1659" i="3" s="1"/>
  <c r="A1664" i="3" s="1"/>
  <c r="A1669" i="3" s="1"/>
  <c r="A1674" i="3" s="1"/>
  <c r="A1679" i="3" s="1"/>
  <c r="A1684" i="3" s="1"/>
  <c r="A1689" i="3" s="1"/>
  <c r="A1694" i="3" s="1"/>
  <c r="A1699" i="3" s="1"/>
  <c r="A1580" i="3"/>
  <c r="A1585" i="3" s="1"/>
  <c r="A1590" i="3" s="1"/>
  <c r="A1595" i="3" s="1"/>
  <c r="A1600" i="3" s="1"/>
  <c r="A1605" i="3" s="1"/>
  <c r="A1610" i="3" s="1"/>
  <c r="A1615" i="3" s="1"/>
  <c r="A1620" i="3" s="1"/>
  <c r="A1625" i="3" s="1"/>
  <c r="A1630" i="3" s="1"/>
  <c r="A1635" i="3" s="1"/>
  <c r="A1640" i="3" s="1"/>
  <c r="A1645" i="3" s="1"/>
  <c r="A1650" i="3" s="1"/>
  <c r="A1655" i="3" s="1"/>
  <c r="A1660" i="3" s="1"/>
  <c r="A1665" i="3" s="1"/>
  <c r="A1670" i="3" s="1"/>
  <c r="A1675" i="3" s="1"/>
  <c r="A1680" i="3" s="1"/>
  <c r="A1685" i="3" s="1"/>
  <c r="A1690" i="3" s="1"/>
  <c r="A1695" i="3" s="1"/>
  <c r="A1700" i="3" s="1"/>
  <c r="A1581" i="3"/>
  <c r="A1582" i="3"/>
  <c r="A1586" i="3"/>
  <c r="A1591" i="3" s="1"/>
  <c r="A1596" i="3" s="1"/>
  <c r="A1601" i="3" s="1"/>
  <c r="A1606" i="3" s="1"/>
  <c r="A1611" i="3" s="1"/>
  <c r="A1616" i="3" s="1"/>
  <c r="A1621" i="3" s="1"/>
  <c r="A1626" i="3" s="1"/>
  <c r="A1631" i="3" s="1"/>
  <c r="A1636" i="3" s="1"/>
  <c r="A1641" i="3" s="1"/>
  <c r="A1646" i="3" s="1"/>
  <c r="A1651" i="3" s="1"/>
  <c r="A1656" i="3" s="1"/>
  <c r="A1661" i="3" s="1"/>
  <c r="A1666" i="3" s="1"/>
  <c r="A1671" i="3" s="1"/>
  <c r="A1676" i="3" s="1"/>
  <c r="A1681" i="3" s="1"/>
  <c r="A1686" i="3" s="1"/>
  <c r="A1691" i="3" s="1"/>
  <c r="A1696" i="3" s="1"/>
  <c r="A1701" i="3" s="1"/>
  <c r="A1587" i="3"/>
  <c r="A1592" i="3" s="1"/>
  <c r="A1597" i="3" s="1"/>
  <c r="A1602" i="3" s="1"/>
  <c r="A1607" i="3" s="1"/>
  <c r="A1612" i="3" s="1"/>
  <c r="A1617" i="3" s="1"/>
  <c r="A1622" i="3" s="1"/>
  <c r="A1627" i="3" s="1"/>
  <c r="A1632" i="3" s="1"/>
  <c r="A1637" i="3" s="1"/>
  <c r="A1642" i="3" s="1"/>
  <c r="A1647" i="3" s="1"/>
  <c r="A1652" i="3" s="1"/>
  <c r="A1657" i="3" s="1"/>
  <c r="A1662" i="3" s="1"/>
  <c r="A1667" i="3" s="1"/>
  <c r="A1672" i="3" s="1"/>
  <c r="A1677" i="3" s="1"/>
  <c r="A1682" i="3" s="1"/>
  <c r="A1687" i="3" s="1"/>
  <c r="A1692" i="3" s="1"/>
  <c r="A1697" i="3" s="1"/>
  <c r="A1702" i="3" s="1"/>
  <c r="A1486" i="3"/>
  <c r="A1487" i="3"/>
  <c r="A1488" i="3"/>
  <c r="A1493" i="3" s="1"/>
  <c r="A1498" i="3" s="1"/>
  <c r="A1503" i="3" s="1"/>
  <c r="A1508" i="3" s="1"/>
  <c r="A1513" i="3" s="1"/>
  <c r="A1518" i="3" s="1"/>
  <c r="A1523" i="3" s="1"/>
  <c r="A1528" i="3" s="1"/>
  <c r="A1533" i="3" s="1"/>
  <c r="A1538" i="3" s="1"/>
  <c r="A1543" i="3" s="1"/>
  <c r="A1548" i="3" s="1"/>
  <c r="A1553" i="3" s="1"/>
  <c r="A1558" i="3" s="1"/>
  <c r="A1563" i="3" s="1"/>
  <c r="A1568" i="3" s="1"/>
  <c r="A1573" i="3" s="1"/>
  <c r="A1489" i="3"/>
  <c r="A1490" i="3"/>
  <c r="A1495" i="3" s="1"/>
  <c r="A1500" i="3" s="1"/>
  <c r="A1505" i="3" s="1"/>
  <c r="A1510" i="3" s="1"/>
  <c r="A1515" i="3" s="1"/>
  <c r="A1520" i="3" s="1"/>
  <c r="A1525" i="3" s="1"/>
  <c r="A1530" i="3" s="1"/>
  <c r="A1535" i="3" s="1"/>
  <c r="A1540" i="3" s="1"/>
  <c r="A1545" i="3" s="1"/>
  <c r="A1550" i="3" s="1"/>
  <c r="A1555" i="3" s="1"/>
  <c r="A1560" i="3" s="1"/>
  <c r="A1565" i="3" s="1"/>
  <c r="A1570" i="3" s="1"/>
  <c r="A1575" i="3" s="1"/>
  <c r="A1491" i="3"/>
  <c r="A1496" i="3" s="1"/>
  <c r="A1501" i="3" s="1"/>
  <c r="A1506" i="3" s="1"/>
  <c r="A1511" i="3" s="1"/>
  <c r="A1516" i="3" s="1"/>
  <c r="A1521" i="3" s="1"/>
  <c r="A1526" i="3" s="1"/>
  <c r="A1531" i="3" s="1"/>
  <c r="A1536" i="3" s="1"/>
  <c r="A1541" i="3" s="1"/>
  <c r="A1546" i="3" s="1"/>
  <c r="A1551" i="3" s="1"/>
  <c r="A1556" i="3" s="1"/>
  <c r="A1561" i="3" s="1"/>
  <c r="A1566" i="3" s="1"/>
  <c r="A1571" i="3" s="1"/>
  <c r="A1576" i="3" s="1"/>
  <c r="A1492" i="3"/>
  <c r="A1497" i="3" s="1"/>
  <c r="A1502" i="3" s="1"/>
  <c r="A1507" i="3" s="1"/>
  <c r="A1512" i="3" s="1"/>
  <c r="A1517" i="3" s="1"/>
  <c r="A1522" i="3" s="1"/>
  <c r="A1527" i="3" s="1"/>
  <c r="A1532" i="3" s="1"/>
  <c r="A1537" i="3" s="1"/>
  <c r="A1542" i="3" s="1"/>
  <c r="A1547" i="3" s="1"/>
  <c r="A1552" i="3" s="1"/>
  <c r="A1557" i="3" s="1"/>
  <c r="A1562" i="3" s="1"/>
  <c r="A1567" i="3" s="1"/>
  <c r="A1572" i="3" s="1"/>
  <c r="A1494" i="3"/>
  <c r="A1499" i="3"/>
  <c r="A1504" i="3" s="1"/>
  <c r="A1509" i="3" s="1"/>
  <c r="A1514" i="3" s="1"/>
  <c r="A1519" i="3" s="1"/>
  <c r="A1524" i="3" s="1"/>
  <c r="A1529" i="3" s="1"/>
  <c r="A1534" i="3" s="1"/>
  <c r="A1539" i="3" s="1"/>
  <c r="A1544" i="3" s="1"/>
  <c r="A1549" i="3" s="1"/>
  <c r="A1554" i="3" s="1"/>
  <c r="A1559" i="3" s="1"/>
  <c r="A1564" i="3" s="1"/>
  <c r="A1569" i="3" s="1"/>
  <c r="A1574" i="3" s="1"/>
  <c r="A1478" i="2"/>
  <c r="A1479" i="2"/>
  <c r="A1480" i="2"/>
  <c r="A1481" i="2"/>
  <c r="A1482" i="2"/>
  <c r="A1483" i="2"/>
  <c r="A1484" i="2"/>
  <c r="A1485" i="2"/>
  <c r="A1463" i="2"/>
  <c r="A1468" i="2" s="1"/>
  <c r="A1473" i="2" s="1"/>
  <c r="A1464" i="2"/>
  <c r="A1465" i="2"/>
  <c r="A1466" i="2"/>
  <c r="A1467" i="2"/>
  <c r="A1469" i="2"/>
  <c r="A1474" i="2" s="1"/>
  <c r="A1470" i="2"/>
  <c r="A1475" i="2" s="1"/>
  <c r="A1471" i="2"/>
  <c r="A1476" i="2" s="1"/>
  <c r="A1472" i="2"/>
  <c r="A1477" i="2"/>
  <c r="A1478" i="3"/>
  <c r="A1483" i="3" s="1"/>
  <c r="A1479" i="3"/>
  <c r="A1484" i="3" s="1"/>
  <c r="A1480" i="3"/>
  <c r="A1485" i="3" s="1"/>
  <c r="A1481" i="3"/>
  <c r="A1482" i="3"/>
  <c r="A1463" i="3"/>
  <c r="A1464" i="3"/>
  <c r="A1465" i="3"/>
  <c r="A1466" i="3"/>
  <c r="A1467" i="3"/>
  <c r="A1472" i="3" s="1"/>
  <c r="A1477" i="3" s="1"/>
  <c r="A1468" i="3"/>
  <c r="A1473" i="3" s="1"/>
  <c r="A1469" i="3"/>
  <c r="A1474" i="3" s="1"/>
  <c r="A1470" i="3"/>
  <c r="A1475" i="3" s="1"/>
  <c r="A1471" i="3"/>
  <c r="A1476" i="3"/>
  <c r="A1461" i="2"/>
  <c r="A1462" i="2"/>
  <c r="A1454" i="2"/>
  <c r="A1459" i="2" s="1"/>
  <c r="A1455" i="2"/>
  <c r="A1456" i="2"/>
  <c r="A1457" i="2"/>
  <c r="A1458" i="2"/>
  <c r="A1460" i="2"/>
  <c r="A1448" i="2"/>
  <c r="A1453" i="2" s="1"/>
  <c r="A1449" i="2"/>
  <c r="A1450" i="2"/>
  <c r="A1451" i="2"/>
  <c r="A1452" i="2"/>
  <c r="A4" i="13"/>
  <c r="A5" i="13"/>
  <c r="A6" i="13"/>
  <c r="A3" i="13"/>
  <c r="A1445" i="2"/>
  <c r="A1446" i="2"/>
  <c r="A1447" i="2"/>
  <c r="V2" i="6"/>
  <c r="U2" i="6"/>
  <c r="T2" i="6"/>
  <c r="S2" i="6"/>
  <c r="V2" i="10"/>
  <c r="U2" i="10"/>
  <c r="T2" i="10"/>
  <c r="S2" i="10"/>
  <c r="AA12" i="13"/>
  <c r="AB12" i="13"/>
  <c r="AC12" i="13"/>
  <c r="AD12" i="13"/>
  <c r="AE12" i="13"/>
  <c r="S128" i="31" l="1"/>
  <c r="S129" i="31"/>
  <c r="S132" i="31"/>
  <c r="S136" i="31"/>
  <c r="S120" i="31"/>
  <c r="C1255" i="10"/>
  <c r="C1256" i="10" s="1"/>
  <c r="C1257" i="10" s="1"/>
  <c r="C1258" i="10" s="1"/>
  <c r="C1259" i="10" s="1"/>
  <c r="C1260" i="10" s="1"/>
  <c r="C1261" i="10" s="1"/>
  <c r="C1262" i="10" s="1"/>
  <c r="C1263" i="10" s="1"/>
  <c r="C1264" i="10" s="1"/>
  <c r="C1265" i="10" s="1"/>
  <c r="C1266" i="10" s="1"/>
  <c r="C1267" i="10" s="1"/>
  <c r="C1268" i="10" s="1"/>
  <c r="C1269" i="10" s="1"/>
  <c r="C1270" i="10" s="1"/>
  <c r="C1271" i="10" s="1"/>
  <c r="C1272" i="10" s="1"/>
  <c r="C1273" i="10" s="1"/>
  <c r="C1274" i="10" s="1"/>
  <c r="C1275" i="10" s="1"/>
  <c r="C1276" i="10" s="1"/>
  <c r="C1277" i="10" s="1"/>
  <c r="C1278" i="10" s="1"/>
  <c r="C1279" i="10" s="1"/>
  <c r="C1280" i="10" s="1"/>
  <c r="C1281" i="10" s="1"/>
  <c r="C1282" i="10" s="1"/>
  <c r="C1283" i="10" s="1"/>
  <c r="C1284" i="10" s="1"/>
  <c r="C1285" i="10" s="1"/>
  <c r="C1286" i="10" s="1"/>
  <c r="C1287" i="10" s="1"/>
  <c r="C1288" i="10" s="1"/>
  <c r="C1289" i="10" s="1"/>
  <c r="C1290" i="10" s="1"/>
  <c r="C1291" i="10" s="1"/>
  <c r="C1292" i="10" s="1"/>
  <c r="C1293" i="10" s="1"/>
  <c r="C1294" i="10" s="1"/>
  <c r="C1295" i="10" s="1"/>
  <c r="C1296" i="10" s="1"/>
  <c r="C1297" i="10" s="1"/>
  <c r="C1298" i="10" s="1"/>
  <c r="C1299" i="10" s="1"/>
  <c r="C1300" i="10" s="1"/>
  <c r="C1301" i="10" s="1"/>
  <c r="C1302" i="10" s="1"/>
  <c r="C1303" i="10" s="1"/>
  <c r="C1304" i="10" s="1"/>
  <c r="C1305" i="10" s="1"/>
  <c r="C1306" i="10" s="1"/>
  <c r="C1307" i="10" s="1"/>
  <c r="C1308" i="10" s="1"/>
  <c r="C1309" i="10" s="1"/>
  <c r="C1310" i="10" s="1"/>
  <c r="C1311" i="10" s="1"/>
  <c r="C1312" i="10" s="1"/>
  <c r="C1313" i="10" s="1"/>
  <c r="C1314" i="10" s="1"/>
  <c r="C1315" i="10" s="1"/>
  <c r="C1316" i="10" s="1"/>
  <c r="C1317" i="10" s="1"/>
  <c r="C1318" i="10" s="1"/>
  <c r="C1319" i="10" s="1"/>
  <c r="C1320" i="10" s="1"/>
  <c r="C1321" i="10" s="1"/>
  <c r="C1255" i="6"/>
  <c r="C1256" i="6" s="1"/>
  <c r="C1257" i="6" s="1"/>
  <c r="C1258" i="6" s="1"/>
  <c r="C1259" i="6" s="1"/>
  <c r="C1260" i="6" s="1"/>
  <c r="C1261" i="6" s="1"/>
  <c r="C1262" i="6" s="1"/>
  <c r="C1263" i="6" s="1"/>
  <c r="C1264" i="6" s="1"/>
  <c r="C1265" i="6" s="1"/>
  <c r="C1266" i="6" s="1"/>
  <c r="C1267" i="6" s="1"/>
  <c r="C1268" i="6" s="1"/>
  <c r="C1269" i="6" s="1"/>
  <c r="C1270" i="6" s="1"/>
  <c r="C1271" i="6" s="1"/>
  <c r="C1272" i="6" s="1"/>
  <c r="C1273" i="6" s="1"/>
  <c r="C1274" i="6" s="1"/>
  <c r="C1275" i="6" s="1"/>
  <c r="C1276" i="6" s="1"/>
  <c r="C1277" i="6" s="1"/>
  <c r="C1278" i="6" s="1"/>
  <c r="C1279" i="6" s="1"/>
  <c r="C1280" i="6" s="1"/>
  <c r="C1281" i="6" s="1"/>
  <c r="C1282" i="6" s="1"/>
  <c r="C1283" i="6" s="1"/>
  <c r="C1284" i="6" s="1"/>
  <c r="C1285" i="6" s="1"/>
  <c r="C1286" i="6" s="1"/>
  <c r="C1288" i="6" s="1"/>
  <c r="C1289" i="6" s="1"/>
  <c r="C1290" i="6" s="1"/>
  <c r="C1291" i="6" s="1"/>
  <c r="C1292" i="6" s="1"/>
  <c r="C1293" i="6" s="1"/>
  <c r="C1294" i="6" s="1"/>
  <c r="C1295" i="6" s="1"/>
  <c r="C1296" i="6" s="1"/>
  <c r="C1297" i="6" s="1"/>
  <c r="C1298" i="6" s="1"/>
  <c r="C1299" i="6" s="1"/>
  <c r="C1300" i="6" s="1"/>
  <c r="C1301" i="6" s="1"/>
  <c r="C1302" i="6" s="1"/>
  <c r="C1303" i="6" s="1"/>
  <c r="C1304" i="6" s="1"/>
  <c r="C1305" i="6" s="1"/>
  <c r="C1306" i="6" s="1"/>
  <c r="C1307" i="6" s="1"/>
  <c r="C1308" i="6" s="1"/>
  <c r="C1309" i="6" s="1"/>
  <c r="C1310" i="6" s="1"/>
  <c r="C1311" i="6" s="1"/>
  <c r="C1312" i="6" s="1"/>
  <c r="C1313" i="6" s="1"/>
  <c r="C1314" i="6" s="1"/>
  <c r="C1315" i="6" s="1"/>
  <c r="C1316" i="6" s="1"/>
  <c r="C1317" i="6" s="1"/>
  <c r="C1318" i="6" s="1"/>
  <c r="C1319" i="6" s="1"/>
  <c r="C1320" i="6" s="1"/>
  <c r="C1321" i="6" s="1"/>
  <c r="D1183" i="10"/>
  <c r="D1175" i="10"/>
  <c r="D1167" i="10"/>
  <c r="D1159" i="10"/>
  <c r="D1151" i="10"/>
  <c r="D1143" i="10"/>
  <c r="D1135" i="10"/>
  <c r="D1127" i="10"/>
  <c r="D1119" i="10"/>
  <c r="D1111" i="10"/>
  <c r="D1103" i="10"/>
  <c r="D1095" i="10"/>
  <c r="D1087" i="10"/>
  <c r="D1079" i="10"/>
  <c r="D1071" i="10"/>
  <c r="D1063" i="10"/>
  <c r="D1055" i="10"/>
  <c r="D1047" i="10"/>
  <c r="C33" i="5" s="1"/>
  <c r="D1179" i="10"/>
  <c r="D1147" i="10"/>
  <c r="D1123" i="10"/>
  <c r="D1091" i="10"/>
  <c r="D1059" i="10"/>
  <c r="D1182" i="10"/>
  <c r="D1174" i="10"/>
  <c r="D1166" i="10"/>
  <c r="D1158" i="10"/>
  <c r="D1150" i="10"/>
  <c r="D1142" i="10"/>
  <c r="D1134" i="10"/>
  <c r="D1126" i="10"/>
  <c r="D1118" i="10"/>
  <c r="D1110" i="10"/>
  <c r="D1102" i="10"/>
  <c r="D1094" i="10"/>
  <c r="D1086" i="10"/>
  <c r="D1078" i="10"/>
  <c r="D1070" i="10"/>
  <c r="D1062" i="10"/>
  <c r="D1054" i="10"/>
  <c r="D1187" i="10"/>
  <c r="D1155" i="10"/>
  <c r="D1139" i="10"/>
  <c r="D1099" i="10"/>
  <c r="D1083" i="10"/>
  <c r="D1051" i="10"/>
  <c r="D1181" i="10"/>
  <c r="D1173" i="10"/>
  <c r="D1165" i="10"/>
  <c r="D1157" i="10"/>
  <c r="D1149" i="10"/>
  <c r="D1141" i="10"/>
  <c r="D1133" i="10"/>
  <c r="D1125" i="10"/>
  <c r="D1117" i="10"/>
  <c r="D1109" i="10"/>
  <c r="D1101" i="10"/>
  <c r="D1093" i="10"/>
  <c r="D1085" i="10"/>
  <c r="D1077" i="10"/>
  <c r="D1069" i="10"/>
  <c r="D1061" i="10"/>
  <c r="D1053" i="10"/>
  <c r="D1163" i="10"/>
  <c r="D1107" i="10"/>
  <c r="D1067" i="10"/>
  <c r="D1188" i="10"/>
  <c r="D1180" i="10"/>
  <c r="D1172" i="10"/>
  <c r="D1164" i="10"/>
  <c r="D1156" i="10"/>
  <c r="D1148" i="10"/>
  <c r="D1140" i="10"/>
  <c r="D1132" i="10"/>
  <c r="D1124" i="10"/>
  <c r="D1116" i="10"/>
  <c r="D1108" i="10"/>
  <c r="D1100" i="10"/>
  <c r="D1092" i="10"/>
  <c r="D1084" i="10"/>
  <c r="D1076" i="10"/>
  <c r="D1068" i="10"/>
  <c r="D1060" i="10"/>
  <c r="D1052" i="10"/>
  <c r="D1171" i="10"/>
  <c r="D1115" i="10"/>
  <c r="D1075" i="10"/>
  <c r="D1131" i="10"/>
  <c r="D1186" i="10"/>
  <c r="D1178" i="10"/>
  <c r="D1170" i="10"/>
  <c r="D1162" i="10"/>
  <c r="D1154" i="10"/>
  <c r="D1146" i="10"/>
  <c r="D1138" i="10"/>
  <c r="D1130" i="10"/>
  <c r="D1122" i="10"/>
  <c r="D1114" i="10"/>
  <c r="D1106" i="10"/>
  <c r="D1098" i="10"/>
  <c r="D1090" i="10"/>
  <c r="D1082" i="10"/>
  <c r="D1074" i="10"/>
  <c r="D1066" i="10"/>
  <c r="D1058" i="10"/>
  <c r="D1050" i="10"/>
  <c r="D1064" i="10"/>
  <c r="D1185" i="10"/>
  <c r="D1177" i="10"/>
  <c r="D1169" i="10"/>
  <c r="D1161" i="10"/>
  <c r="D1153" i="10"/>
  <c r="D1145" i="10"/>
  <c r="D1137" i="10"/>
  <c r="D1129" i="10"/>
  <c r="D1121" i="10"/>
  <c r="D1113" i="10"/>
  <c r="D1105" i="10"/>
  <c r="D1097" i="10"/>
  <c r="D1089" i="10"/>
  <c r="D1081" i="10"/>
  <c r="D1073" i="10"/>
  <c r="D1065" i="10"/>
  <c r="D1057" i="10"/>
  <c r="D1049" i="10"/>
  <c r="D1184" i="10"/>
  <c r="D1176" i="10"/>
  <c r="D1168" i="10"/>
  <c r="D1160" i="10"/>
  <c r="D1152" i="10"/>
  <c r="D1144" i="10"/>
  <c r="D1136" i="10"/>
  <c r="D1128" i="10"/>
  <c r="D1120" i="10"/>
  <c r="D1112" i="10"/>
  <c r="D1104" i="10"/>
  <c r="D1096" i="10"/>
  <c r="D1088" i="10"/>
  <c r="D1080" i="10"/>
  <c r="D1072" i="10"/>
  <c r="D1056" i="10"/>
  <c r="D1048" i="10"/>
  <c r="D786" i="6"/>
  <c r="C10" i="5" s="1"/>
  <c r="D1248" i="10"/>
  <c r="D1240" i="10"/>
  <c r="D1232" i="10"/>
  <c r="D1224" i="10"/>
  <c r="D1216" i="10"/>
  <c r="D1208" i="10"/>
  <c r="D1200" i="10"/>
  <c r="D1192" i="10"/>
  <c r="D1228" i="10"/>
  <c r="D1212" i="10"/>
  <c r="D1196" i="10"/>
  <c r="D1247" i="10"/>
  <c r="D1239" i="10"/>
  <c r="D1231" i="10"/>
  <c r="D1223" i="10"/>
  <c r="D1215" i="10"/>
  <c r="D1207" i="10"/>
  <c r="D1199" i="10"/>
  <c r="D1191" i="10"/>
  <c r="D1244" i="10"/>
  <c r="D1204" i="10"/>
  <c r="D1246" i="10"/>
  <c r="D1238" i="10"/>
  <c r="D1230" i="10"/>
  <c r="D1222" i="10"/>
  <c r="D1214" i="10"/>
  <c r="D1206" i="10"/>
  <c r="D1198" i="10"/>
  <c r="D1190" i="10"/>
  <c r="C34" i="5" s="1"/>
  <c r="D1236" i="10"/>
  <c r="D1245" i="10"/>
  <c r="D1237" i="10"/>
  <c r="D1229" i="10"/>
  <c r="D1221" i="10"/>
  <c r="D1213" i="10"/>
  <c r="D1205" i="10"/>
  <c r="D1197" i="10"/>
  <c r="D1220" i="10"/>
  <c r="D1252" i="10"/>
  <c r="D1251" i="10"/>
  <c r="D1243" i="10"/>
  <c r="D1235" i="10"/>
  <c r="D1227" i="10"/>
  <c r="D1219" i="10"/>
  <c r="D1211" i="10"/>
  <c r="D1203" i="10"/>
  <c r="D1195" i="10"/>
  <c r="D1250" i="10"/>
  <c r="D1242" i="10"/>
  <c r="D1234" i="10"/>
  <c r="D1226" i="10"/>
  <c r="D1218" i="10"/>
  <c r="D1210" i="10"/>
  <c r="D1202" i="10"/>
  <c r="D1194" i="10"/>
  <c r="D1249" i="10"/>
  <c r="D1241" i="10"/>
  <c r="D1233" i="10"/>
  <c r="D1225" i="10"/>
  <c r="D1217" i="10"/>
  <c r="D1209" i="10"/>
  <c r="D1201" i="10"/>
  <c r="D1193" i="10"/>
  <c r="D1192" i="6"/>
  <c r="D1200" i="6"/>
  <c r="D1208" i="6"/>
  <c r="D1216" i="6"/>
  <c r="D1224" i="6"/>
  <c r="D1232" i="6"/>
  <c r="D1240" i="6"/>
  <c r="D1248" i="6"/>
  <c r="D1210" i="6"/>
  <c r="D1226" i="6"/>
  <c r="D1250" i="6"/>
  <c r="D1219" i="6"/>
  <c r="D1251" i="6"/>
  <c r="D1193" i="6"/>
  <c r="D1201" i="6"/>
  <c r="D1209" i="6"/>
  <c r="D1217" i="6"/>
  <c r="D1225" i="6"/>
  <c r="D1233" i="6"/>
  <c r="D1241" i="6"/>
  <c r="D1249" i="6"/>
  <c r="D1202" i="6"/>
  <c r="D1218" i="6"/>
  <c r="D1242" i="6"/>
  <c r="D1227" i="6"/>
  <c r="D1196" i="6"/>
  <c r="D1194" i="6"/>
  <c r="D1234" i="6"/>
  <c r="D1203" i="6"/>
  <c r="D1235" i="6"/>
  <c r="D1195" i="6"/>
  <c r="D1211" i="6"/>
  <c r="D1243" i="6"/>
  <c r="D1197" i="6"/>
  <c r="D1205" i="6"/>
  <c r="D1213" i="6"/>
  <c r="D1221" i="6"/>
  <c r="D1229" i="6"/>
  <c r="D1237" i="6"/>
  <c r="D1245" i="6"/>
  <c r="D1190" i="6"/>
  <c r="C13" i="5" s="1"/>
  <c r="D1198" i="6"/>
  <c r="D1206" i="6"/>
  <c r="D1214" i="6"/>
  <c r="D1222" i="6"/>
  <c r="D1230" i="6"/>
  <c r="D1238" i="6"/>
  <c r="D1246" i="6"/>
  <c r="D1191" i="6"/>
  <c r="D1228" i="6"/>
  <c r="D1199" i="6"/>
  <c r="D1231" i="6"/>
  <c r="D1204" i="6"/>
  <c r="D1236" i="6"/>
  <c r="D1247" i="6"/>
  <c r="D1207" i="6"/>
  <c r="D1239" i="6"/>
  <c r="D1244" i="6"/>
  <c r="D1212" i="6"/>
  <c r="D1215" i="6"/>
  <c r="D1220" i="6"/>
  <c r="D1252" i="6"/>
  <c r="D1223" i="6"/>
  <c r="D1054" i="6"/>
  <c r="D1062" i="6"/>
  <c r="D1070" i="6"/>
  <c r="D1078" i="6"/>
  <c r="D1086" i="6"/>
  <c r="D1094" i="6"/>
  <c r="D1102" i="6"/>
  <c r="D1110" i="6"/>
  <c r="D1118" i="6"/>
  <c r="D1126" i="6"/>
  <c r="D1134" i="6"/>
  <c r="D1142" i="6"/>
  <c r="D1150" i="6"/>
  <c r="D1158" i="6"/>
  <c r="D1166" i="6"/>
  <c r="D1174" i="6"/>
  <c r="D1182" i="6"/>
  <c r="D1088" i="6"/>
  <c r="D1136" i="6"/>
  <c r="D1160" i="6"/>
  <c r="D1184" i="6"/>
  <c r="D1185" i="6"/>
  <c r="D1066" i="6"/>
  <c r="D1098" i="6"/>
  <c r="D1138" i="6"/>
  <c r="D1186" i="6"/>
  <c r="D1047" i="6"/>
  <c r="C12" i="5" s="1"/>
  <c r="D1055" i="6"/>
  <c r="D1063" i="6"/>
  <c r="D1071" i="6"/>
  <c r="D1079" i="6"/>
  <c r="D1087" i="6"/>
  <c r="D1095" i="6"/>
  <c r="D1103" i="6"/>
  <c r="D1111" i="6"/>
  <c r="D1119" i="6"/>
  <c r="D1127" i="6"/>
  <c r="D1135" i="6"/>
  <c r="D1143" i="6"/>
  <c r="D1151" i="6"/>
  <c r="D1159" i="6"/>
  <c r="D1167" i="6"/>
  <c r="D1175" i="6"/>
  <c r="D1183" i="6"/>
  <c r="D1080" i="6"/>
  <c r="D1144" i="6"/>
  <c r="D1176" i="6"/>
  <c r="D1177" i="6"/>
  <c r="D1074" i="6"/>
  <c r="D1114" i="6"/>
  <c r="D1154" i="6"/>
  <c r="D1048" i="6"/>
  <c r="D1056" i="6"/>
  <c r="D1064" i="6"/>
  <c r="D1072" i="6"/>
  <c r="D1096" i="6"/>
  <c r="D1104" i="6"/>
  <c r="D1112" i="6"/>
  <c r="D1120" i="6"/>
  <c r="D1128" i="6"/>
  <c r="D1152" i="6"/>
  <c r="D1168" i="6"/>
  <c r="D1161" i="6"/>
  <c r="D1082" i="6"/>
  <c r="D1106" i="6"/>
  <c r="D1146" i="6"/>
  <c r="D1170" i="6"/>
  <c r="D1049" i="6"/>
  <c r="D1057" i="6"/>
  <c r="D1065" i="6"/>
  <c r="D1073" i="6"/>
  <c r="D1081" i="6"/>
  <c r="D1089" i="6"/>
  <c r="D1097" i="6"/>
  <c r="D1105" i="6"/>
  <c r="D1113" i="6"/>
  <c r="D1121" i="6"/>
  <c r="D1129" i="6"/>
  <c r="D1137" i="6"/>
  <c r="D1145" i="6"/>
  <c r="D1153" i="6"/>
  <c r="D1169" i="6"/>
  <c r="D1058" i="6"/>
  <c r="D1090" i="6"/>
  <c r="D1130" i="6"/>
  <c r="D1162" i="6"/>
  <c r="D1050" i="6"/>
  <c r="D1122" i="6"/>
  <c r="D1178" i="6"/>
  <c r="D1051" i="6"/>
  <c r="D1059" i="6"/>
  <c r="D1067" i="6"/>
  <c r="D1075" i="6"/>
  <c r="D1083" i="6"/>
  <c r="D1091" i="6"/>
  <c r="D1099" i="6"/>
  <c r="D1107" i="6"/>
  <c r="D1115" i="6"/>
  <c r="D1123" i="6"/>
  <c r="D1131" i="6"/>
  <c r="D1139" i="6"/>
  <c r="D1147" i="6"/>
  <c r="D1155" i="6"/>
  <c r="D1163" i="6"/>
  <c r="D1171" i="6"/>
  <c r="D1179" i="6"/>
  <c r="D1187" i="6"/>
  <c r="D1069" i="6"/>
  <c r="D1093" i="6"/>
  <c r="D1109" i="6"/>
  <c r="D1125" i="6"/>
  <c r="D1141" i="6"/>
  <c r="D1157" i="6"/>
  <c r="D1165" i="6"/>
  <c r="D1181" i="6"/>
  <c r="D1052" i="6"/>
  <c r="D1060" i="6"/>
  <c r="D1068" i="6"/>
  <c r="D1076" i="6"/>
  <c r="D1084" i="6"/>
  <c r="D1092" i="6"/>
  <c r="D1100" i="6"/>
  <c r="D1108" i="6"/>
  <c r="D1116" i="6"/>
  <c r="D1124" i="6"/>
  <c r="D1132" i="6"/>
  <c r="D1140" i="6"/>
  <c r="D1148" i="6"/>
  <c r="D1156" i="6"/>
  <c r="D1164" i="6"/>
  <c r="D1172" i="6"/>
  <c r="D1180" i="6"/>
  <c r="D1188" i="6"/>
  <c r="D1053" i="6"/>
  <c r="D1061" i="6"/>
  <c r="D1077" i="6"/>
  <c r="D1085" i="6"/>
  <c r="D1101" i="6"/>
  <c r="D1117" i="6"/>
  <c r="D1133" i="6"/>
  <c r="D1149" i="6"/>
  <c r="D1173" i="6"/>
  <c r="D897" i="6"/>
  <c r="D857" i="6"/>
  <c r="D793" i="6"/>
  <c r="D912" i="6"/>
  <c r="D904" i="6"/>
  <c r="D896" i="6"/>
  <c r="D888" i="6"/>
  <c r="D880" i="6"/>
  <c r="D872" i="6"/>
  <c r="D864" i="6"/>
  <c r="D856" i="6"/>
  <c r="D848" i="6"/>
  <c r="D840" i="6"/>
  <c r="D832" i="6"/>
  <c r="D824" i="6"/>
  <c r="D816" i="6"/>
  <c r="D808" i="6"/>
  <c r="D800" i="6"/>
  <c r="D792" i="6"/>
  <c r="D913" i="6"/>
  <c r="D873" i="6"/>
  <c r="D801" i="6"/>
  <c r="D911" i="6"/>
  <c r="D903" i="6"/>
  <c r="D895" i="6"/>
  <c r="D887" i="6"/>
  <c r="D879" i="6"/>
  <c r="D871" i="6"/>
  <c r="D863" i="6"/>
  <c r="D855" i="6"/>
  <c r="D847" i="6"/>
  <c r="D839" i="6"/>
  <c r="D831" i="6"/>
  <c r="D823" i="6"/>
  <c r="D815" i="6"/>
  <c r="D807" i="6"/>
  <c r="D799" i="6"/>
  <c r="D791" i="6"/>
  <c r="D905" i="6"/>
  <c r="D881" i="6"/>
  <c r="D865" i="6"/>
  <c r="D841" i="6"/>
  <c r="D833" i="6"/>
  <c r="D817" i="6"/>
  <c r="D910" i="6"/>
  <c r="D902" i="6"/>
  <c r="D894" i="6"/>
  <c r="D886" i="6"/>
  <c r="D878" i="6"/>
  <c r="D870" i="6"/>
  <c r="D862" i="6"/>
  <c r="D854" i="6"/>
  <c r="D846" i="6"/>
  <c r="D838" i="6"/>
  <c r="D830" i="6"/>
  <c r="D822" i="6"/>
  <c r="D814" i="6"/>
  <c r="D806" i="6"/>
  <c r="D798" i="6"/>
  <c r="D790" i="6"/>
  <c r="D889" i="6"/>
  <c r="D849" i="6"/>
  <c r="D809" i="6"/>
  <c r="D909" i="6"/>
  <c r="D901" i="6"/>
  <c r="D893" i="6"/>
  <c r="D885" i="6"/>
  <c r="D877" i="6"/>
  <c r="D869" i="6"/>
  <c r="D861" i="6"/>
  <c r="D853" i="6"/>
  <c r="D845" i="6"/>
  <c r="D837" i="6"/>
  <c r="D829" i="6"/>
  <c r="D821" i="6"/>
  <c r="D813" i="6"/>
  <c r="D805" i="6"/>
  <c r="D797" i="6"/>
  <c r="D789" i="6"/>
  <c r="D825" i="6"/>
  <c r="D908" i="6"/>
  <c r="D900" i="6"/>
  <c r="D892" i="6"/>
  <c r="D884" i="6"/>
  <c r="D876" i="6"/>
  <c r="D868" i="6"/>
  <c r="D860" i="6"/>
  <c r="D852" i="6"/>
  <c r="D844" i="6"/>
  <c r="D836" i="6"/>
  <c r="D828" i="6"/>
  <c r="D820" i="6"/>
  <c r="D812" i="6"/>
  <c r="D804" i="6"/>
  <c r="D796" i="6"/>
  <c r="D788" i="6"/>
  <c r="D907" i="6"/>
  <c r="D899" i="6"/>
  <c r="D891" i="6"/>
  <c r="D883" i="6"/>
  <c r="D875" i="6"/>
  <c r="D867" i="6"/>
  <c r="D859" i="6"/>
  <c r="D851" i="6"/>
  <c r="D843" i="6"/>
  <c r="D835" i="6"/>
  <c r="D827" i="6"/>
  <c r="D819" i="6"/>
  <c r="D811" i="6"/>
  <c r="D803" i="6"/>
  <c r="D795" i="6"/>
  <c r="D787" i="6"/>
  <c r="D914" i="6"/>
  <c r="D906" i="6"/>
  <c r="D898" i="6"/>
  <c r="D890" i="6"/>
  <c r="D882" i="6"/>
  <c r="D874" i="6"/>
  <c r="D866" i="6"/>
  <c r="D858" i="6"/>
  <c r="D850" i="6"/>
  <c r="D842" i="6"/>
  <c r="D834" i="6"/>
  <c r="D826" i="6"/>
  <c r="D818" i="6"/>
  <c r="D810" i="6"/>
  <c r="D802" i="6"/>
  <c r="D794" i="6"/>
  <c r="D1045" i="10"/>
  <c r="D955" i="6"/>
  <c r="D916" i="6"/>
  <c r="C11" i="5" s="1"/>
  <c r="D918" i="10"/>
  <c r="D922" i="10"/>
  <c r="D926" i="10"/>
  <c r="D930" i="10"/>
  <c r="D934" i="10"/>
  <c r="D938" i="10"/>
  <c r="D942" i="10"/>
  <c r="D946" i="10"/>
  <c r="D950" i="10"/>
  <c r="D954" i="10"/>
  <c r="D958" i="10"/>
  <c r="D962" i="10"/>
  <c r="D966" i="10"/>
  <c r="D970" i="10"/>
  <c r="D974" i="10"/>
  <c r="D978" i="10"/>
  <c r="D982" i="10"/>
  <c r="D986" i="10"/>
  <c r="D990" i="10"/>
  <c r="D994" i="10"/>
  <c r="D998" i="10"/>
  <c r="D1002" i="10"/>
  <c r="D1006" i="10"/>
  <c r="D1010" i="10"/>
  <c r="D1014" i="10"/>
  <c r="D1018" i="10"/>
  <c r="D1022" i="10"/>
  <c r="D1026" i="10"/>
  <c r="D1030" i="10"/>
  <c r="D1034" i="10"/>
  <c r="D1038" i="10"/>
  <c r="D1042" i="10"/>
  <c r="D919" i="10"/>
  <c r="D923" i="10"/>
  <c r="D927" i="10"/>
  <c r="D931" i="10"/>
  <c r="D935" i="10"/>
  <c r="D939" i="10"/>
  <c r="D943" i="10"/>
  <c r="D947" i="10"/>
  <c r="D951" i="10"/>
  <c r="D955" i="10"/>
  <c r="D959" i="10"/>
  <c r="D963" i="10"/>
  <c r="D967" i="10"/>
  <c r="D971" i="10"/>
  <c r="D975" i="10"/>
  <c r="D979" i="10"/>
  <c r="D983" i="10"/>
  <c r="D987" i="10"/>
  <c r="D991" i="10"/>
  <c r="D995" i="10"/>
  <c r="D999" i="10"/>
  <c r="D1003" i="10"/>
  <c r="D1007" i="10"/>
  <c r="D1011" i="10"/>
  <c r="D1015" i="10"/>
  <c r="D1019" i="10"/>
  <c r="D1023" i="10"/>
  <c r="D1027" i="10"/>
  <c r="D1031" i="10"/>
  <c r="D1035" i="10"/>
  <c r="D1039" i="10"/>
  <c r="D1043" i="10"/>
  <c r="D916" i="10"/>
  <c r="C32" i="5" s="1"/>
  <c r="D920" i="10"/>
  <c r="D924" i="10"/>
  <c r="D928" i="10"/>
  <c r="D932" i="10"/>
  <c r="D936" i="10"/>
  <c r="D940" i="10"/>
  <c r="D944" i="10"/>
  <c r="D948" i="10"/>
  <c r="D952" i="10"/>
  <c r="D956" i="10"/>
  <c r="D960" i="10"/>
  <c r="D964" i="10"/>
  <c r="D968" i="10"/>
  <c r="D972" i="10"/>
  <c r="D976" i="10"/>
  <c r="D980" i="10"/>
  <c r="D984" i="10"/>
  <c r="D988" i="10"/>
  <c r="D992" i="10"/>
  <c r="D996" i="10"/>
  <c r="D1000" i="10"/>
  <c r="D1004" i="10"/>
  <c r="D1008" i="10"/>
  <c r="D1012" i="10"/>
  <c r="D1016" i="10"/>
  <c r="D1020" i="10"/>
  <c r="D1024" i="10"/>
  <c r="D1028" i="10"/>
  <c r="D1032" i="10"/>
  <c r="D1036" i="10"/>
  <c r="D1040" i="10"/>
  <c r="D1044" i="10"/>
  <c r="D917" i="10"/>
  <c r="D921" i="10"/>
  <c r="D925" i="10"/>
  <c r="D929" i="10"/>
  <c r="D933" i="10"/>
  <c r="D937" i="10"/>
  <c r="D941" i="10"/>
  <c r="D945" i="10"/>
  <c r="D949" i="10"/>
  <c r="D953" i="10"/>
  <c r="D957" i="10"/>
  <c r="D961" i="10"/>
  <c r="D965" i="10"/>
  <c r="D969" i="10"/>
  <c r="D973" i="10"/>
  <c r="D977" i="10"/>
  <c r="D981" i="10"/>
  <c r="D985" i="10"/>
  <c r="D989" i="10"/>
  <c r="D993" i="10"/>
  <c r="D997" i="10"/>
  <c r="D1001" i="10"/>
  <c r="D1005" i="10"/>
  <c r="D1009" i="10"/>
  <c r="D1013" i="10"/>
  <c r="D1017" i="10"/>
  <c r="D1021" i="10"/>
  <c r="D1025" i="10"/>
  <c r="D1029" i="10"/>
  <c r="D1033" i="10"/>
  <c r="D1037" i="10"/>
  <c r="D1041" i="10"/>
  <c r="D987" i="6"/>
  <c r="D923" i="6"/>
  <c r="D1042" i="6"/>
  <c r="D1034" i="6"/>
  <c r="D1026" i="6"/>
  <c r="D1018" i="6"/>
  <c r="D1010" i="6"/>
  <c r="D1002" i="6"/>
  <c r="D994" i="6"/>
  <c r="D986" i="6"/>
  <c r="D978" i="6"/>
  <c r="D970" i="6"/>
  <c r="D962" i="6"/>
  <c r="D954" i="6"/>
  <c r="D946" i="6"/>
  <c r="D938" i="6"/>
  <c r="D930" i="6"/>
  <c r="D922" i="6"/>
  <c r="D1043" i="6"/>
  <c r="D931" i="6"/>
  <c r="D1041" i="6"/>
  <c r="D1033" i="6"/>
  <c r="D1025" i="6"/>
  <c r="D1017" i="6"/>
  <c r="D1009" i="6"/>
  <c r="D1001" i="6"/>
  <c r="D993" i="6"/>
  <c r="D985" i="6"/>
  <c r="D977" i="6"/>
  <c r="D969" i="6"/>
  <c r="D961" i="6"/>
  <c r="D953" i="6"/>
  <c r="D945" i="6"/>
  <c r="D937" i="6"/>
  <c r="D929" i="6"/>
  <c r="D921" i="6"/>
  <c r="D1011" i="6"/>
  <c r="D939" i="6"/>
  <c r="D1040" i="6"/>
  <c r="D1032" i="6"/>
  <c r="D1024" i="6"/>
  <c r="D1016" i="6"/>
  <c r="D1008" i="6"/>
  <c r="D1000" i="6"/>
  <c r="D992" i="6"/>
  <c r="D984" i="6"/>
  <c r="D976" i="6"/>
  <c r="D968" i="6"/>
  <c r="D960" i="6"/>
  <c r="D952" i="6"/>
  <c r="D944" i="6"/>
  <c r="D936" i="6"/>
  <c r="D928" i="6"/>
  <c r="D920" i="6"/>
  <c r="D1035" i="6"/>
  <c r="D995" i="6"/>
  <c r="D979" i="6"/>
  <c r="D963" i="6"/>
  <c r="D1039" i="6"/>
  <c r="D1031" i="6"/>
  <c r="D1023" i="6"/>
  <c r="D1015" i="6"/>
  <c r="D1007" i="6"/>
  <c r="D999" i="6"/>
  <c r="D991" i="6"/>
  <c r="D983" i="6"/>
  <c r="D975" i="6"/>
  <c r="D967" i="6"/>
  <c r="D959" i="6"/>
  <c r="D951" i="6"/>
  <c r="D943" i="6"/>
  <c r="D935" i="6"/>
  <c r="D927" i="6"/>
  <c r="D919" i="6"/>
  <c r="D1019" i="6"/>
  <c r="D971" i="6"/>
  <c r="D1038" i="6"/>
  <c r="D1030" i="6"/>
  <c r="D1022" i="6"/>
  <c r="D1014" i="6"/>
  <c r="D1006" i="6"/>
  <c r="D998" i="6"/>
  <c r="D990" i="6"/>
  <c r="D982" i="6"/>
  <c r="D974" i="6"/>
  <c r="D966" i="6"/>
  <c r="D958" i="6"/>
  <c r="D950" i="6"/>
  <c r="D942" i="6"/>
  <c r="D934" i="6"/>
  <c r="D926" i="6"/>
  <c r="D918" i="6"/>
  <c r="D1027" i="6"/>
  <c r="D947" i="6"/>
  <c r="D1045" i="6"/>
  <c r="D1037" i="6"/>
  <c r="D1029" i="6"/>
  <c r="D1021" i="6"/>
  <c r="D1013" i="6"/>
  <c r="D1005" i="6"/>
  <c r="D997" i="6"/>
  <c r="D989" i="6"/>
  <c r="D981" i="6"/>
  <c r="D973" i="6"/>
  <c r="D965" i="6"/>
  <c r="D957" i="6"/>
  <c r="D949" i="6"/>
  <c r="D941" i="6"/>
  <c r="D933" i="6"/>
  <c r="D925" i="6"/>
  <c r="D917" i="6"/>
  <c r="D1003" i="6"/>
  <c r="D1044" i="6"/>
  <c r="D1036" i="6"/>
  <c r="D1028" i="6"/>
  <c r="D1020" i="6"/>
  <c r="D1012" i="6"/>
  <c r="D1004" i="6"/>
  <c r="D996" i="6"/>
  <c r="D988" i="6"/>
  <c r="D980" i="6"/>
  <c r="D972" i="6"/>
  <c r="D964" i="6"/>
  <c r="D956" i="6"/>
  <c r="D948" i="6"/>
  <c r="D940" i="6"/>
  <c r="D932" i="6"/>
  <c r="D924" i="6"/>
  <c r="C1322" i="6"/>
  <c r="C1323" i="6" s="1"/>
  <c r="C1324" i="6" s="1"/>
  <c r="C1325" i="6" s="1"/>
  <c r="C1326" i="6" s="1"/>
  <c r="C1327" i="6" s="1"/>
  <c r="C1328" i="6" s="1"/>
  <c r="C1329" i="6" s="1"/>
  <c r="C1330" i="6" s="1"/>
  <c r="C1331" i="6" s="1"/>
  <c r="C1332" i="6" s="1"/>
  <c r="C1333" i="6" s="1"/>
  <c r="C1334" i="6" s="1"/>
  <c r="C1335" i="6" s="1"/>
  <c r="C1336" i="6" s="1"/>
  <c r="C1337" i="6" s="1"/>
  <c r="C1338" i="6" s="1"/>
  <c r="C1339" i="6" s="1"/>
  <c r="C1340" i="6" s="1"/>
  <c r="C1341" i="6" s="1"/>
  <c r="C1342" i="6" s="1"/>
  <c r="C1343" i="6" s="1"/>
  <c r="C1344" i="6" s="1"/>
  <c r="C1345" i="6" s="1"/>
  <c r="C1346" i="6" s="1"/>
  <c r="C1347" i="6" s="1"/>
  <c r="C1348" i="6" s="1"/>
  <c r="C1349" i="6" s="1"/>
  <c r="C1350" i="6" s="1"/>
  <c r="C1351" i="6" s="1"/>
  <c r="C1352" i="6" s="1"/>
  <c r="C1353" i="6" s="1"/>
  <c r="C1354" i="6" s="1"/>
  <c r="C1355" i="6" s="1"/>
  <c r="C1356" i="6" s="1"/>
  <c r="C1357" i="6" s="1"/>
  <c r="C1358" i="6" s="1"/>
  <c r="C1359" i="6" s="1"/>
  <c r="C1360" i="6" s="1"/>
  <c r="C1361" i="6" s="1"/>
  <c r="C1362" i="6" s="1"/>
  <c r="C1363" i="6" s="1"/>
  <c r="C1364" i="6" s="1"/>
  <c r="C1365" i="6" s="1"/>
  <c r="C1366" i="6" s="1"/>
  <c r="C1367" i="6" s="1"/>
  <c r="C1368" i="6" s="1"/>
  <c r="C1369" i="6" s="1"/>
  <c r="C1370" i="6" s="1"/>
  <c r="C1371" i="6" s="1"/>
  <c r="C1372" i="6" s="1"/>
  <c r="C1373" i="6" s="1"/>
  <c r="C1374" i="6" s="1"/>
  <c r="C1375" i="6" s="1"/>
  <c r="C1376" i="6" s="1"/>
  <c r="C1377" i="6" s="1"/>
  <c r="C1378" i="6" s="1"/>
  <c r="C1379" i="6" s="1"/>
  <c r="C1380" i="6" s="1"/>
  <c r="C1381" i="6" s="1"/>
  <c r="C1382" i="6" s="1"/>
  <c r="C1383" i="6" s="1"/>
  <c r="C1384" i="6" s="1"/>
  <c r="C1385" i="6" s="1"/>
  <c r="AE13" i="13"/>
  <c r="Z12" i="13"/>
  <c r="S137" i="31" l="1"/>
  <c r="S141" i="31"/>
  <c r="S134" i="31"/>
  <c r="S125" i="31"/>
  <c r="S133" i="31"/>
  <c r="C1322" i="10"/>
  <c r="C1323" i="10" s="1"/>
  <c r="C1324" i="10" s="1"/>
  <c r="C1325" i="10" s="1"/>
  <c r="C1326" i="10" s="1"/>
  <c r="C1327" i="10" s="1"/>
  <c r="C1328" i="10" s="1"/>
  <c r="C1329" i="10" s="1"/>
  <c r="C1330" i="10" s="1"/>
  <c r="C1331" i="10" s="1"/>
  <c r="C1332" i="10" s="1"/>
  <c r="C1333" i="10" s="1"/>
  <c r="C1334" i="10" s="1"/>
  <c r="C1335" i="10" s="1"/>
  <c r="C1336" i="10" s="1"/>
  <c r="C1337" i="10" s="1"/>
  <c r="C1338" i="10" s="1"/>
  <c r="C1339" i="10" s="1"/>
  <c r="C1340" i="10" s="1"/>
  <c r="C1341" i="10" s="1"/>
  <c r="C1342" i="10" s="1"/>
  <c r="C1343" i="10" s="1"/>
  <c r="C1344" i="10" s="1"/>
  <c r="C1345" i="10" s="1"/>
  <c r="C1346" i="10" s="1"/>
  <c r="C1347" i="10" s="1"/>
  <c r="C1348" i="10" s="1"/>
  <c r="C1349" i="10" s="1"/>
  <c r="C1350" i="10" s="1"/>
  <c r="C1351" i="10" s="1"/>
  <c r="C1352" i="10" s="1"/>
  <c r="C1353" i="10" s="1"/>
  <c r="C1354" i="10" s="1"/>
  <c r="C1355" i="10" s="1"/>
  <c r="C1356" i="10" s="1"/>
  <c r="C1357" i="10" s="1"/>
  <c r="C1358" i="10" s="1"/>
  <c r="C1359" i="10" s="1"/>
  <c r="C1360" i="10" s="1"/>
  <c r="C1361" i="10" s="1"/>
  <c r="C1362" i="10" s="1"/>
  <c r="C1363" i="10" s="1"/>
  <c r="C1364" i="10" s="1"/>
  <c r="C1365" i="10" s="1"/>
  <c r="C1366" i="10" s="1"/>
  <c r="C1367" i="10" s="1"/>
  <c r="C1368" i="10" s="1"/>
  <c r="C1369" i="10" s="1"/>
  <c r="C1370" i="10" s="1"/>
  <c r="C1371" i="10" s="1"/>
  <c r="C1372" i="10" s="1"/>
  <c r="C1373" i="10" s="1"/>
  <c r="C1374" i="10" s="1"/>
  <c r="C1375" i="10" s="1"/>
  <c r="C1376" i="10" s="1"/>
  <c r="C1377" i="10" s="1"/>
  <c r="C1378" i="10" s="1"/>
  <c r="C1379" i="10" s="1"/>
  <c r="C1380" i="10" s="1"/>
  <c r="C1381" i="10" s="1"/>
  <c r="C1382" i="10" s="1"/>
  <c r="C1383" i="10" s="1"/>
  <c r="C1384" i="10" s="1"/>
  <c r="C1385" i="10" s="1"/>
  <c r="C1386" i="10" s="1"/>
  <c r="C1387" i="10" s="1"/>
  <c r="C1388" i="10" s="1"/>
  <c r="C1389" i="10" s="1"/>
  <c r="C1390" i="10" s="1"/>
  <c r="C1391" i="10" s="1"/>
  <c r="C1392" i="10" s="1"/>
  <c r="C1393" i="10" s="1"/>
  <c r="C1394" i="10" s="1"/>
  <c r="C1395" i="10" s="1"/>
  <c r="C1396" i="10" s="1"/>
  <c r="C1397" i="10" s="1"/>
  <c r="C1398" i="10" s="1"/>
  <c r="C1399" i="10" s="1"/>
  <c r="C1400" i="10" s="1"/>
  <c r="C1401" i="10" s="1"/>
  <c r="C1402" i="10" s="1"/>
  <c r="C1403" i="10" s="1"/>
  <c r="C1404" i="10" s="1"/>
  <c r="C1405" i="10" s="1"/>
  <c r="C1406" i="10" s="1"/>
  <c r="C1407" i="10" s="1"/>
  <c r="C1408" i="10" s="1"/>
  <c r="C1409" i="10" s="1"/>
  <c r="C1410" i="10" s="1"/>
  <c r="C1411" i="10" s="1"/>
  <c r="C1412" i="10" s="1"/>
  <c r="C1413" i="10" s="1"/>
  <c r="C1414" i="10" s="1"/>
  <c r="C1415" i="10" s="1"/>
  <c r="C1416" i="10" s="1"/>
  <c r="C1417" i="10" s="1"/>
  <c r="C1418" i="10" s="1"/>
  <c r="C1419" i="10" s="1"/>
  <c r="C1420" i="10" s="1"/>
  <c r="C1421" i="10" s="1"/>
  <c r="C1422" i="10" s="1"/>
  <c r="C1423" i="10" s="1"/>
  <c r="C1424" i="10" s="1"/>
  <c r="C1425" i="10" s="1"/>
  <c r="C1426" i="10" s="1"/>
  <c r="C1427" i="10" s="1"/>
  <c r="C1428" i="10" s="1"/>
  <c r="C1429" i="10" s="1"/>
  <c r="C1430" i="10" s="1"/>
  <c r="C1431" i="10" s="1"/>
  <c r="C1432" i="10" s="1"/>
  <c r="C1433" i="10" s="1"/>
  <c r="C1434" i="10" s="1"/>
  <c r="C1435" i="10" s="1"/>
  <c r="C1436" i="10" s="1"/>
  <c r="C1437" i="10" s="1"/>
  <c r="C1438" i="10" s="1"/>
  <c r="C1439" i="10" s="1"/>
  <c r="C1440" i="10" s="1"/>
  <c r="C1441" i="10" s="1"/>
  <c r="C1442" i="10" s="1"/>
  <c r="C1443" i="10" s="1"/>
  <c r="C1444" i="10" s="1"/>
  <c r="C1445" i="10" s="1"/>
  <c r="C1446" i="10" s="1"/>
  <c r="C1447" i="10" s="1"/>
  <c r="C1448" i="10" s="1"/>
  <c r="C1449" i="10" s="1"/>
  <c r="C1450" i="10" s="1"/>
  <c r="C1451" i="10" s="1"/>
  <c r="C1452" i="10" s="1"/>
  <c r="C1453" i="10" s="1"/>
  <c r="C1454" i="10" s="1"/>
  <c r="C1455" i="10" s="1"/>
  <c r="C1456" i="10" s="1"/>
  <c r="C1457" i="10" s="1"/>
  <c r="C1458" i="10" s="1"/>
  <c r="C1459" i="10" s="1"/>
  <c r="C1460" i="10" s="1"/>
  <c r="C1461" i="10" s="1"/>
  <c r="C1462" i="10" s="1"/>
  <c r="C1463" i="10" s="1"/>
  <c r="C1464" i="10" s="1"/>
  <c r="C1465" i="10" s="1"/>
  <c r="C1466" i="10" s="1"/>
  <c r="C1467" i="10" s="1"/>
  <c r="C1468" i="10" s="1"/>
  <c r="C1469" i="10" s="1"/>
  <c r="C1470" i="10" s="1"/>
  <c r="C1471" i="10" s="1"/>
  <c r="C1472" i="10" s="1"/>
  <c r="C1473" i="10" s="1"/>
  <c r="C1474" i="10" s="1"/>
  <c r="C1475" i="10" s="1"/>
  <c r="C1476" i="10" s="1"/>
  <c r="C1477" i="10" s="1"/>
  <c r="C1478" i="10" s="1"/>
  <c r="C1479" i="10" s="1"/>
  <c r="C1480" i="10" s="1"/>
  <c r="C1481" i="10" s="1"/>
  <c r="C1482" i="10" s="1"/>
  <c r="C1483" i="10" s="1"/>
  <c r="C1484" i="10" s="1"/>
  <c r="C1485" i="10" s="1"/>
  <c r="C1486" i="10" s="1"/>
  <c r="C1487" i="10" s="1"/>
  <c r="C1488" i="10" s="1"/>
  <c r="C1489" i="10" s="1"/>
  <c r="C1490" i="10" s="1"/>
  <c r="C1491" i="10" s="1"/>
  <c r="C1492" i="10" s="1"/>
  <c r="C1493" i="10" s="1"/>
  <c r="C1494" i="10" s="1"/>
  <c r="C1495" i="10" s="1"/>
  <c r="C1496" i="10" s="1"/>
  <c r="C1497" i="10" s="1"/>
  <c r="C1498" i="10" s="1"/>
  <c r="C1499" i="10" s="1"/>
  <c r="C1500" i="10" s="1"/>
  <c r="C1501" i="10" s="1"/>
  <c r="C1502" i="10" s="1"/>
  <c r="C1503" i="10" s="1"/>
  <c r="C1504" i="10" s="1"/>
  <c r="C1505" i="10" s="1"/>
  <c r="C1506" i="10" s="1"/>
  <c r="C1507" i="10" s="1"/>
  <c r="C1508" i="10" s="1"/>
  <c r="C1509" i="10" s="1"/>
  <c r="C1510" i="10" s="1"/>
  <c r="C1511" i="10" s="1"/>
  <c r="C1512" i="10" s="1"/>
  <c r="C1513" i="10" s="1"/>
  <c r="C1514" i="10" s="1"/>
  <c r="C1515" i="10" s="1"/>
  <c r="D1329" i="6"/>
  <c r="D1355" i="6"/>
  <c r="D1379" i="6"/>
  <c r="D1348" i="6"/>
  <c r="D1372" i="6"/>
  <c r="D1332" i="6"/>
  <c r="D1331" i="6"/>
  <c r="D1324" i="6"/>
  <c r="D1325" i="6"/>
  <c r="D1333" i="6"/>
  <c r="D1341" i="6"/>
  <c r="D1349" i="6"/>
  <c r="D1357" i="6"/>
  <c r="D1365" i="6"/>
  <c r="D1373" i="6"/>
  <c r="D1381" i="6"/>
  <c r="D1326" i="6"/>
  <c r="D1334" i="6"/>
  <c r="D1342" i="6"/>
  <c r="D1350" i="6"/>
  <c r="D1358" i="6"/>
  <c r="D1366" i="6"/>
  <c r="D1374" i="6"/>
  <c r="D1382" i="6"/>
  <c r="D1327" i="6"/>
  <c r="D1335" i="6"/>
  <c r="D1343" i="6"/>
  <c r="D1359" i="6"/>
  <c r="D1367" i="6"/>
  <c r="D1375" i="6"/>
  <c r="D1383" i="6"/>
  <c r="D1356" i="6"/>
  <c r="D1364" i="6"/>
  <c r="D1351" i="6"/>
  <c r="D1328" i="6"/>
  <c r="D1336" i="6"/>
  <c r="D1344" i="6"/>
  <c r="D1352" i="6"/>
  <c r="D1360" i="6"/>
  <c r="D1368" i="6"/>
  <c r="D1376" i="6"/>
  <c r="D1321" i="6"/>
  <c r="C15" i="5" s="1"/>
  <c r="T15" i="5" s="1"/>
  <c r="D1337" i="6"/>
  <c r="D1345" i="6"/>
  <c r="D1353" i="6"/>
  <c r="D1361" i="6"/>
  <c r="D1369" i="6"/>
  <c r="D1377" i="6"/>
  <c r="D1322" i="6"/>
  <c r="D1330" i="6"/>
  <c r="D1338" i="6"/>
  <c r="D1346" i="6"/>
  <c r="D1354" i="6"/>
  <c r="D1362" i="6"/>
  <c r="D1370" i="6"/>
  <c r="D1378" i="6"/>
  <c r="D1323" i="6"/>
  <c r="D1339" i="6"/>
  <c r="D1347" i="6"/>
  <c r="D1363" i="6"/>
  <c r="D1371" i="6"/>
  <c r="D1340" i="6"/>
  <c r="D1380" i="6"/>
  <c r="D1305" i="10"/>
  <c r="D1290" i="10"/>
  <c r="D1306" i="10"/>
  <c r="D1303" i="10"/>
  <c r="D1262" i="10"/>
  <c r="D1316" i="10"/>
  <c r="D1302" i="10"/>
  <c r="D1307" i="10"/>
  <c r="D1303" i="6"/>
  <c r="D1294" i="6"/>
  <c r="D1272" i="6"/>
  <c r="D1277" i="6"/>
  <c r="D1315" i="6"/>
  <c r="D1282" i="6"/>
  <c r="D1260" i="6"/>
  <c r="D1289" i="6"/>
  <c r="D1295" i="6"/>
  <c r="D1318" i="6"/>
  <c r="D1286" i="6"/>
  <c r="D1269" i="6"/>
  <c r="D1299" i="6"/>
  <c r="D1274" i="6"/>
  <c r="D1307" i="6"/>
  <c r="D1281" i="6"/>
  <c r="D1297" i="10"/>
  <c r="D1266" i="10"/>
  <c r="D1282" i="10"/>
  <c r="D1295" i="10"/>
  <c r="D1261" i="10"/>
  <c r="D1308" i="10"/>
  <c r="D1286" i="10"/>
  <c r="D1299" i="10"/>
  <c r="D1287" i="6"/>
  <c r="D1302" i="6"/>
  <c r="D1270" i="6"/>
  <c r="D1261" i="6"/>
  <c r="D1283" i="6"/>
  <c r="D1266" i="6"/>
  <c r="D1291" i="6"/>
  <c r="D1273" i="6"/>
  <c r="D1289" i="10"/>
  <c r="D1312" i="10"/>
  <c r="D1258" i="10"/>
  <c r="D1287" i="10"/>
  <c r="D1310" i="10"/>
  <c r="D1300" i="10"/>
  <c r="D1270" i="10"/>
  <c r="D1291" i="10"/>
  <c r="D1279" i="6"/>
  <c r="D1278" i="6"/>
  <c r="D1317" i="6"/>
  <c r="D1308" i="6"/>
  <c r="D1267" i="6"/>
  <c r="D1258" i="6"/>
  <c r="D1275" i="6"/>
  <c r="D1265" i="6"/>
  <c r="D1281" i="10"/>
  <c r="D1296" i="10"/>
  <c r="D1254" i="10"/>
  <c r="D1279" i="10"/>
  <c r="D1294" i="10"/>
  <c r="D1292" i="10"/>
  <c r="D1309" i="10"/>
  <c r="D1283" i="10"/>
  <c r="D1312" i="6"/>
  <c r="D1271" i="6"/>
  <c r="D1262" i="6"/>
  <c r="D1309" i="6"/>
  <c r="D1288" i="6"/>
  <c r="D1314" i="6"/>
  <c r="D1304" i="6"/>
  <c r="D1259" i="6"/>
  <c r="D1257" i="6"/>
  <c r="D1273" i="10"/>
  <c r="D1280" i="10"/>
  <c r="D1304" i="10"/>
  <c r="D1271" i="10"/>
  <c r="D1278" i="10"/>
  <c r="D1284" i="10"/>
  <c r="D1293" i="10"/>
  <c r="D1275" i="10"/>
  <c r="D1264" i="6"/>
  <c r="D1263" i="6"/>
  <c r="D1296" i="6"/>
  <c r="D1301" i="6"/>
  <c r="D1300" i="6"/>
  <c r="D1306" i="6"/>
  <c r="D1316" i="6"/>
  <c r="D1313" i="6"/>
  <c r="D1280" i="6"/>
  <c r="D1265" i="10"/>
  <c r="D1272" i="10"/>
  <c r="D1288" i="10"/>
  <c r="D1263" i="10"/>
  <c r="D1317" i="10"/>
  <c r="D1276" i="10"/>
  <c r="D1285" i="10"/>
  <c r="D1267" i="10"/>
  <c r="D1319" i="6"/>
  <c r="D1255" i="6"/>
  <c r="D1256" i="6"/>
  <c r="D1293" i="6"/>
  <c r="D1284" i="6"/>
  <c r="D1298" i="6"/>
  <c r="D1292" i="6"/>
  <c r="D1305" i="6"/>
  <c r="D1298" i="10"/>
  <c r="D1257" i="10"/>
  <c r="D1264" i="10"/>
  <c r="D1319" i="10"/>
  <c r="D1255" i="10"/>
  <c r="D1301" i="10"/>
  <c r="D1268" i="10"/>
  <c r="D1277" i="10"/>
  <c r="D1259" i="10"/>
  <c r="D1311" i="6"/>
  <c r="D1254" i="6"/>
  <c r="C14" i="5" s="1"/>
  <c r="D1310" i="6"/>
  <c r="D1285" i="6"/>
  <c r="D1268" i="6"/>
  <c r="D1290" i="6"/>
  <c r="D1276" i="6"/>
  <c r="D1297" i="6"/>
  <c r="D1313" i="10"/>
  <c r="D1314" i="10"/>
  <c r="D1256" i="10"/>
  <c r="D1311" i="10"/>
  <c r="D1318" i="10"/>
  <c r="D1269" i="10"/>
  <c r="D1260" i="10"/>
  <c r="D1315" i="10"/>
  <c r="D1274" i="10"/>
  <c r="AF16" i="13"/>
  <c r="D34" i="5"/>
  <c r="D13" i="5"/>
  <c r="D12" i="5"/>
  <c r="D33" i="5"/>
  <c r="C1386" i="6"/>
  <c r="C1387" i="6" s="1"/>
  <c r="C1388" i="6" s="1"/>
  <c r="C1389" i="6" s="1"/>
  <c r="C1390" i="6" s="1"/>
  <c r="C1391" i="6" s="1"/>
  <c r="C1392" i="6" s="1"/>
  <c r="C1393" i="6" s="1"/>
  <c r="C1394" i="6" s="1"/>
  <c r="C1395" i="6" s="1"/>
  <c r="C1396" i="6" s="1"/>
  <c r="C1397" i="6" s="1"/>
  <c r="C1398" i="6" s="1"/>
  <c r="C1399" i="6" s="1"/>
  <c r="C1400" i="6" s="1"/>
  <c r="C1401" i="6" s="1"/>
  <c r="C1402" i="6" s="1"/>
  <c r="C1403" i="6" s="1"/>
  <c r="C1404" i="6" s="1"/>
  <c r="C1405" i="6" s="1"/>
  <c r="C1406" i="6" s="1"/>
  <c r="C1407" i="6" s="1"/>
  <c r="C1408" i="6" s="1"/>
  <c r="C1409" i="6" s="1"/>
  <c r="C1410" i="6" s="1"/>
  <c r="C1411" i="6" s="1"/>
  <c r="C1412" i="6" s="1"/>
  <c r="C1413" i="6" s="1"/>
  <c r="C1414" i="6" s="1"/>
  <c r="C1415" i="6" s="1"/>
  <c r="C1416" i="6" s="1"/>
  <c r="C1417" i="6" s="1"/>
  <c r="C1418" i="6" s="1"/>
  <c r="C1419" i="6" s="1"/>
  <c r="C1420" i="6" s="1"/>
  <c r="C1421" i="6" s="1"/>
  <c r="C1422" i="6" s="1"/>
  <c r="C1423" i="6" s="1"/>
  <c r="C1424" i="6" s="1"/>
  <c r="C1425" i="6" s="1"/>
  <c r="C1426" i="6" s="1"/>
  <c r="C1427" i="6" s="1"/>
  <c r="C1428" i="6" s="1"/>
  <c r="C1429" i="6" s="1"/>
  <c r="C1430" i="6" s="1"/>
  <c r="C1431" i="6" s="1"/>
  <c r="C1432" i="6" s="1"/>
  <c r="C1433" i="6" s="1"/>
  <c r="C1434" i="6" s="1"/>
  <c r="C1435" i="6" s="1"/>
  <c r="C1436" i="6" s="1"/>
  <c r="C1437" i="6" s="1"/>
  <c r="C1438" i="6" s="1"/>
  <c r="C1439" i="6" s="1"/>
  <c r="C1440" i="6" s="1"/>
  <c r="C1441" i="6" s="1"/>
  <c r="C1442" i="6" s="1"/>
  <c r="C1443" i="6" s="1"/>
  <c r="C1444" i="6" s="1"/>
  <c r="C1445" i="6" s="1"/>
  <c r="C1446" i="6" s="1"/>
  <c r="C1447" i="6" s="1"/>
  <c r="C1448" i="6" s="1"/>
  <c r="C1449" i="6" s="1"/>
  <c r="C1450" i="6" s="1"/>
  <c r="AC13" i="13"/>
  <c r="AA13" i="13"/>
  <c r="AD13" i="13"/>
  <c r="AB13" i="13"/>
  <c r="Z13" i="13"/>
  <c r="S130" i="31" l="1"/>
  <c r="S139" i="31"/>
  <c r="S146" i="31"/>
  <c r="S142" i="31"/>
  <c r="S138" i="31"/>
  <c r="D1327" i="10"/>
  <c r="D1365" i="10"/>
  <c r="D1367" i="10"/>
  <c r="D1375" i="10"/>
  <c r="D1349" i="10"/>
  <c r="D1351" i="10"/>
  <c r="D1328" i="10"/>
  <c r="D1355" i="10"/>
  <c r="D1357" i="10"/>
  <c r="D1339" i="10"/>
  <c r="D1341" i="10"/>
  <c r="D1330" i="10"/>
  <c r="D1378" i="10"/>
  <c r="D1321" i="10"/>
  <c r="D1377" i="10"/>
  <c r="D1359" i="10"/>
  <c r="D1333" i="10"/>
  <c r="D1331" i="10"/>
  <c r="D1376" i="10"/>
  <c r="D1326" i="10"/>
  <c r="D1335" i="10"/>
  <c r="D1380" i="10"/>
  <c r="D1369" i="10"/>
  <c r="D1343" i="10"/>
  <c r="D1372" i="10"/>
  <c r="D1370" i="10"/>
  <c r="D1368" i="10"/>
  <c r="D1325" i="10"/>
  <c r="D1382" i="10"/>
  <c r="D1364" i="10"/>
  <c r="D1361" i="10"/>
  <c r="D1374" i="10"/>
  <c r="D1356" i="10"/>
  <c r="D1362" i="10"/>
  <c r="D1360" i="10"/>
  <c r="D1324" i="10"/>
  <c r="D1366" i="10"/>
  <c r="D1348" i="10"/>
  <c r="D1353" i="10"/>
  <c r="D1358" i="10"/>
  <c r="D1340" i="10"/>
  <c r="D1354" i="10"/>
  <c r="D1352" i="10"/>
  <c r="D1323" i="10"/>
  <c r="D1350" i="10"/>
  <c r="D1332" i="10"/>
  <c r="D1345" i="10"/>
  <c r="D1342" i="10"/>
  <c r="D1379" i="10"/>
  <c r="D1346" i="10"/>
  <c r="D1344" i="10"/>
  <c r="D1322" i="10"/>
  <c r="D1334" i="10"/>
  <c r="D1371" i="10"/>
  <c r="D1337" i="10"/>
  <c r="D1381" i="10"/>
  <c r="D1363" i="10"/>
  <c r="D1338" i="10"/>
  <c r="D1336" i="10"/>
  <c r="D1383" i="10"/>
  <c r="D1373" i="10"/>
  <c r="D1347" i="10"/>
  <c r="D1329" i="10"/>
  <c r="D1482" i="10"/>
  <c r="D1474" i="10"/>
  <c r="D1513" i="10"/>
  <c r="D1505" i="10"/>
  <c r="D1506" i="10"/>
  <c r="D1495" i="10"/>
  <c r="D1472" i="10"/>
  <c r="D1456" i="10"/>
  <c r="D1475" i="10"/>
  <c r="D1465" i="10"/>
  <c r="D1511" i="10"/>
  <c r="D1479" i="10"/>
  <c r="D1512" i="10"/>
  <c r="D1459" i="10"/>
  <c r="D1468" i="10"/>
  <c r="D1466" i="10"/>
  <c r="D1509" i="10"/>
  <c r="D1469" i="10"/>
  <c r="D1451" i="10"/>
  <c r="C38" i="5" s="1"/>
  <c r="D1458" i="10"/>
  <c r="D1501" i="10"/>
  <c r="D1484" i="10"/>
  <c r="D1510" i="10"/>
  <c r="D1460" i="10"/>
  <c r="D1463" i="10"/>
  <c r="D1514" i="10"/>
  <c r="D1496" i="10"/>
  <c r="D1478" i="10"/>
  <c r="D1462" i="10"/>
  <c r="D1508" i="10"/>
  <c r="D1461" i="10"/>
  <c r="D1507" i="10"/>
  <c r="D1471" i="10"/>
  <c r="D1452" i="10"/>
  <c r="D1473" i="10"/>
  <c r="D1486" i="10"/>
  <c r="D1483" i="10"/>
  <c r="D1502" i="10"/>
  <c r="D1455" i="10"/>
  <c r="D1453" i="10"/>
  <c r="C1451" i="6"/>
  <c r="C1452" i="6" s="1"/>
  <c r="C1453" i="6" s="1"/>
  <c r="C1454" i="6" s="1"/>
  <c r="C1455" i="6" s="1"/>
  <c r="C1456" i="6" s="1"/>
  <c r="C1457" i="6" s="1"/>
  <c r="C1458" i="6" s="1"/>
  <c r="C1459" i="6" s="1"/>
  <c r="C1460" i="6" s="1"/>
  <c r="C1461" i="6" s="1"/>
  <c r="C1462" i="6" s="1"/>
  <c r="C1463" i="6" s="1"/>
  <c r="C1464" i="6" s="1"/>
  <c r="C1465" i="6" s="1"/>
  <c r="C1466" i="6" s="1"/>
  <c r="C1467" i="6" s="1"/>
  <c r="C1468" i="6" s="1"/>
  <c r="C1469" i="6" s="1"/>
  <c r="C1470" i="6" s="1"/>
  <c r="C1471" i="6" s="1"/>
  <c r="C1472" i="6" s="1"/>
  <c r="C1473" i="6" s="1"/>
  <c r="C1474" i="6" s="1"/>
  <c r="C1475" i="6" s="1"/>
  <c r="C1476" i="6" s="1"/>
  <c r="C1477" i="6" s="1"/>
  <c r="C1478" i="6" s="1"/>
  <c r="C1479" i="6" s="1"/>
  <c r="C1480" i="6" s="1"/>
  <c r="C1481" i="6" s="1"/>
  <c r="C1482" i="6" s="1"/>
  <c r="C1483" i="6" s="1"/>
  <c r="C1484" i="6" s="1"/>
  <c r="C1485" i="6" s="1"/>
  <c r="C1486" i="6" s="1"/>
  <c r="C1487" i="6" s="1"/>
  <c r="C1488" i="6" s="1"/>
  <c r="C1489" i="6" s="1"/>
  <c r="C1490" i="6" s="1"/>
  <c r="C1491" i="6" s="1"/>
  <c r="C1492" i="6" s="1"/>
  <c r="C1493" i="6" s="1"/>
  <c r="C1494" i="6" s="1"/>
  <c r="C1495" i="6" s="1"/>
  <c r="C1496" i="6" s="1"/>
  <c r="C1497" i="6" s="1"/>
  <c r="C1498" i="6" s="1"/>
  <c r="C1499" i="6" s="1"/>
  <c r="C1500" i="6" s="1"/>
  <c r="C1501" i="6" s="1"/>
  <c r="C1502" i="6" s="1"/>
  <c r="C1503" i="6" s="1"/>
  <c r="C1504" i="6" s="1"/>
  <c r="C1505" i="6" s="1"/>
  <c r="C1506" i="6" s="1"/>
  <c r="C1507" i="6" s="1"/>
  <c r="C1508" i="6" s="1"/>
  <c r="C1509" i="6" s="1"/>
  <c r="C1510" i="6" s="1"/>
  <c r="C1511" i="6" s="1"/>
  <c r="C1512" i="6" s="1"/>
  <c r="C1513" i="6" s="1"/>
  <c r="C1514" i="6" s="1"/>
  <c r="C1515" i="6" s="1"/>
  <c r="D1492" i="10"/>
  <c r="D1498" i="10"/>
  <c r="D1497" i="10"/>
  <c r="D1489" i="10"/>
  <c r="D1488" i="10"/>
  <c r="D1470" i="10"/>
  <c r="D1477" i="10"/>
  <c r="D1480" i="10"/>
  <c r="D1490" i="10"/>
  <c r="D1485" i="10"/>
  <c r="D1476" i="10"/>
  <c r="D1464" i="10"/>
  <c r="D1503" i="10"/>
  <c r="D1504" i="10"/>
  <c r="D1467" i="10"/>
  <c r="D1500" i="10"/>
  <c r="D1491" i="10"/>
  <c r="D1481" i="10"/>
  <c r="D1454" i="10"/>
  <c r="D1487" i="10"/>
  <c r="D1494" i="10"/>
  <c r="D1457" i="10"/>
  <c r="D1493" i="10"/>
  <c r="D1499" i="10"/>
  <c r="C1516" i="10"/>
  <c r="C1517" i="10" s="1"/>
  <c r="C1518" i="10" s="1"/>
  <c r="C1519" i="10" s="1"/>
  <c r="C1520" i="10" s="1"/>
  <c r="C1521" i="10" s="1"/>
  <c r="C1522" i="10" s="1"/>
  <c r="C1523" i="10" s="1"/>
  <c r="C1524" i="10" s="1"/>
  <c r="C1525" i="10" s="1"/>
  <c r="C1526" i="10" s="1"/>
  <c r="C1527" i="10" s="1"/>
  <c r="C1528" i="10" s="1"/>
  <c r="C1529" i="10" s="1"/>
  <c r="C1530" i="10" s="1"/>
  <c r="C1531" i="10" s="1"/>
  <c r="C1532" i="10" s="1"/>
  <c r="C1533" i="10" s="1"/>
  <c r="C1534" i="10" s="1"/>
  <c r="C1535" i="10" s="1"/>
  <c r="C1536" i="10" s="1"/>
  <c r="C1537" i="10" s="1"/>
  <c r="C1538" i="10" s="1"/>
  <c r="C1539" i="10" s="1"/>
  <c r="C1540" i="10" s="1"/>
  <c r="C1542" i="10" s="1"/>
  <c r="C1543" i="10" s="1"/>
  <c r="C1544" i="10" s="1"/>
  <c r="C1545" i="10" s="1"/>
  <c r="C1547" i="10" s="1"/>
  <c r="C1548" i="10" s="1"/>
  <c r="C1549" i="10" s="1"/>
  <c r="C1550" i="10" s="1"/>
  <c r="C1551" i="10" s="1"/>
  <c r="C1552" i="10" s="1"/>
  <c r="C1553" i="10" s="1"/>
  <c r="C1554" i="10" s="1"/>
  <c r="C1555" i="10" s="1"/>
  <c r="C1556" i="10" s="1"/>
  <c r="C1557" i="10" s="1"/>
  <c r="C1558" i="10" s="1"/>
  <c r="C1559" i="10" s="1"/>
  <c r="C1560" i="10" s="1"/>
  <c r="C1561" i="10" s="1"/>
  <c r="C1562" i="10" s="1"/>
  <c r="C1563" i="10" s="1"/>
  <c r="C1564" i="10" s="1"/>
  <c r="C1565" i="10" s="1"/>
  <c r="C1566" i="10" s="1"/>
  <c r="C1567" i="10" s="1"/>
  <c r="C1568" i="10" s="1"/>
  <c r="C1569" i="10" s="1"/>
  <c r="C1570" i="10" s="1"/>
  <c r="C1571" i="10" s="1"/>
  <c r="C1572" i="10" s="1"/>
  <c r="C1573" i="10" s="1"/>
  <c r="C1574" i="10" s="1"/>
  <c r="C1575" i="10" s="1"/>
  <c r="C1576" i="10" s="1"/>
  <c r="C1577" i="10" s="1"/>
  <c r="C1578" i="10" s="1"/>
  <c r="C1579" i="10" s="1"/>
  <c r="C1580" i="10" s="1"/>
  <c r="C1581" i="10" s="1"/>
  <c r="D15" i="5"/>
  <c r="D14" i="5"/>
  <c r="M18" i="13"/>
  <c r="AF17" i="13"/>
  <c r="C35" i="5"/>
  <c r="D1413" i="6"/>
  <c r="D1443" i="6"/>
  <c r="D1394" i="6"/>
  <c r="D1416" i="6"/>
  <c r="D1414" i="6"/>
  <c r="D1412" i="6"/>
  <c r="D1435" i="6"/>
  <c r="D1385" i="6"/>
  <c r="C16" i="5" s="1"/>
  <c r="D16" i="5" s="1"/>
  <c r="D1386" i="6"/>
  <c r="D1409" i="6"/>
  <c r="D1408" i="6"/>
  <c r="D1399" i="6"/>
  <c r="D1406" i="6"/>
  <c r="D1410" i="6"/>
  <c r="D1423" i="6"/>
  <c r="D1387" i="6"/>
  <c r="D1415" i="6"/>
  <c r="D1420" i="6"/>
  <c r="D1417" i="6"/>
  <c r="D1407" i="6"/>
  <c r="D1404" i="6"/>
  <c r="D1400" i="6"/>
  <c r="D1397" i="6"/>
  <c r="D1425" i="6"/>
  <c r="D1421" i="6"/>
  <c r="D1427" i="6"/>
  <c r="D1442" i="6"/>
  <c r="D1445" i="6"/>
  <c r="D1401" i="6"/>
  <c r="D1391" i="6"/>
  <c r="D1398" i="6"/>
  <c r="D1429" i="6"/>
  <c r="D1396" i="6"/>
  <c r="D1419" i="6"/>
  <c r="D1434" i="6"/>
  <c r="D1389" i="6"/>
  <c r="D1393" i="6"/>
  <c r="D1392" i="6"/>
  <c r="D1431" i="6"/>
  <c r="D1390" i="6"/>
  <c r="D1395" i="6"/>
  <c r="D1405" i="6"/>
  <c r="D1388" i="6"/>
  <c r="D1411" i="6"/>
  <c r="D1426" i="6"/>
  <c r="D1449" i="6"/>
  <c r="D1448" i="6"/>
  <c r="D1447" i="6"/>
  <c r="D1446" i="6"/>
  <c r="D1444" i="6"/>
  <c r="D1437" i="6"/>
  <c r="D1403" i="6"/>
  <c r="D1418" i="6"/>
  <c r="D1441" i="6"/>
  <c r="D1440" i="6"/>
  <c r="D1439" i="6"/>
  <c r="D1438" i="6"/>
  <c r="D1432" i="6"/>
  <c r="D1436" i="6"/>
  <c r="D1433" i="6"/>
  <c r="D1430" i="6"/>
  <c r="D1428" i="6"/>
  <c r="D1402" i="6"/>
  <c r="D1424" i="6"/>
  <c r="D1422" i="6"/>
  <c r="AD14" i="13"/>
  <c r="Z14" i="13"/>
  <c r="AA14" i="13"/>
  <c r="AB14" i="13"/>
  <c r="AC14" i="13"/>
  <c r="S147" i="31" l="1"/>
  <c r="S151" i="31"/>
  <c r="S144" i="31"/>
  <c r="S143" i="31"/>
  <c r="S135" i="31"/>
  <c r="C1582" i="10"/>
  <c r="C1583" i="10" s="1"/>
  <c r="C1584" i="10" s="1"/>
  <c r="C1585" i="10" s="1"/>
  <c r="C1586" i="10" s="1"/>
  <c r="C1587" i="10" s="1"/>
  <c r="C1588" i="10" s="1"/>
  <c r="C1589" i="10" s="1"/>
  <c r="C1590" i="10" s="1"/>
  <c r="C1591" i="10" s="1"/>
  <c r="C1592" i="10" s="1"/>
  <c r="C1593" i="10" s="1"/>
  <c r="C1594" i="10" s="1"/>
  <c r="C1595" i="10" s="1"/>
  <c r="C1596" i="10" s="1"/>
  <c r="C1597" i="10" s="1"/>
  <c r="C1598" i="10" s="1"/>
  <c r="C1599" i="10" s="1"/>
  <c r="C1600" i="10" s="1"/>
  <c r="C1601" i="10" s="1"/>
  <c r="C1602" i="10" s="1"/>
  <c r="C1603" i="10" s="1"/>
  <c r="C1604" i="10" s="1"/>
  <c r="C1605" i="10" s="1"/>
  <c r="C1606" i="10" s="1"/>
  <c r="C1607" i="10" s="1"/>
  <c r="C1608" i="10" s="1"/>
  <c r="C1609" i="10" s="1"/>
  <c r="C1610" i="10" s="1"/>
  <c r="C1611" i="10" s="1"/>
  <c r="C1612" i="10" s="1"/>
  <c r="C1613" i="10" s="1"/>
  <c r="C1614" i="10" s="1"/>
  <c r="C1615" i="10" s="1"/>
  <c r="C1616" i="10" s="1"/>
  <c r="C1617" i="10" s="1"/>
  <c r="C1618" i="10" s="1"/>
  <c r="C1619" i="10" s="1"/>
  <c r="C1620" i="10" s="1"/>
  <c r="C1621" i="10" s="1"/>
  <c r="C1622" i="10" s="1"/>
  <c r="C1623" i="10" s="1"/>
  <c r="C1624" i="10" s="1"/>
  <c r="C1625" i="10" s="1"/>
  <c r="C1626" i="10" s="1"/>
  <c r="C1627" i="10" s="1"/>
  <c r="C1628" i="10" s="1"/>
  <c r="C1629" i="10" s="1"/>
  <c r="C1630" i="10" s="1"/>
  <c r="C1631" i="10" s="1"/>
  <c r="C1632" i="10" s="1"/>
  <c r="C1633" i="10" s="1"/>
  <c r="C1634" i="10" s="1"/>
  <c r="C1635" i="10" s="1"/>
  <c r="C1636" i="10" s="1"/>
  <c r="C1637" i="10" s="1"/>
  <c r="C1638" i="10" s="1"/>
  <c r="C1639" i="10" s="1"/>
  <c r="C1640" i="10" s="1"/>
  <c r="C1641" i="10" s="1"/>
  <c r="C1642" i="10" s="1"/>
  <c r="C1643" i="10" s="1"/>
  <c r="C1644" i="10" s="1"/>
  <c r="C1645" i="10" s="1"/>
  <c r="C1646" i="10" s="1"/>
  <c r="D1572" i="10"/>
  <c r="D1534" i="10"/>
  <c r="D1544" i="10"/>
  <c r="D1556" i="10"/>
  <c r="D1563" i="10"/>
  <c r="D1562" i="10"/>
  <c r="D1561" i="10"/>
  <c r="D1536" i="10"/>
  <c r="D1527" i="10"/>
  <c r="D1526" i="10"/>
  <c r="D1571" i="10"/>
  <c r="D1535" i="10"/>
  <c r="D1520" i="10"/>
  <c r="D1548" i="10"/>
  <c r="D1555" i="10"/>
  <c r="D1554" i="10"/>
  <c r="D1553" i="10"/>
  <c r="D1528" i="10"/>
  <c r="D1519" i="10"/>
  <c r="D1518" i="10"/>
  <c r="D1552" i="10"/>
  <c r="D1573" i="10"/>
  <c r="D1540" i="10"/>
  <c r="D1547" i="10"/>
  <c r="D1546" i="10"/>
  <c r="D1545" i="10"/>
  <c r="D1575" i="10"/>
  <c r="D1574" i="10"/>
  <c r="D1565" i="10"/>
  <c r="D1569" i="10"/>
  <c r="D1557" i="10"/>
  <c r="D1532" i="10"/>
  <c r="D1539" i="10"/>
  <c r="D1538" i="10"/>
  <c r="D1537" i="10"/>
  <c r="D1567" i="10"/>
  <c r="D1566" i="10"/>
  <c r="D1549" i="10"/>
  <c r="D1560" i="10"/>
  <c r="D1570" i="10"/>
  <c r="D1541" i="10"/>
  <c r="D1524" i="10"/>
  <c r="D1531" i="10"/>
  <c r="D1530" i="10"/>
  <c r="D1529" i="10"/>
  <c r="D1559" i="10"/>
  <c r="D1558" i="10"/>
  <c r="D1533" i="10"/>
  <c r="D1525" i="10"/>
  <c r="D1516" i="10"/>
  <c r="C39" i="5" s="1"/>
  <c r="D39" i="5" s="1"/>
  <c r="D1523" i="10"/>
  <c r="D1522" i="10"/>
  <c r="D1521" i="10"/>
  <c r="D1551" i="10"/>
  <c r="D1550" i="10"/>
  <c r="D1517" i="10"/>
  <c r="D1576" i="10"/>
  <c r="D1579" i="10"/>
  <c r="D1578" i="10"/>
  <c r="D1577" i="10"/>
  <c r="D1568" i="10"/>
  <c r="D1543" i="10"/>
  <c r="D1542" i="10"/>
  <c r="D1564" i="10"/>
  <c r="D1496" i="6"/>
  <c r="D1461" i="6"/>
  <c r="D1451" i="6"/>
  <c r="C17" i="5" s="1"/>
  <c r="D1464" i="6"/>
  <c r="D1510" i="6"/>
  <c r="D1454" i="6"/>
  <c r="D1504" i="6"/>
  <c r="D1468" i="6"/>
  <c r="D1514" i="6"/>
  <c r="D1493" i="6"/>
  <c r="D1481" i="6"/>
  <c r="D1453" i="6"/>
  <c r="D1459" i="6"/>
  <c r="D1511" i="6"/>
  <c r="D1470" i="6"/>
  <c r="D1487" i="6"/>
  <c r="D1469" i="6"/>
  <c r="D1494" i="6"/>
  <c r="D1485" i="6"/>
  <c r="D1501" i="6"/>
  <c r="D1458" i="6"/>
  <c r="D1479" i="6"/>
  <c r="D1492" i="6"/>
  <c r="D1499" i="6"/>
  <c r="D1456" i="6"/>
  <c r="D1486" i="6"/>
  <c r="D1455" i="6"/>
  <c r="D1509" i="6"/>
  <c r="D1478" i="6"/>
  <c r="D1476" i="6"/>
  <c r="D1471" i="6"/>
  <c r="D1462" i="6"/>
  <c r="D1512" i="6"/>
  <c r="D1503" i="6"/>
  <c r="D1474" i="6"/>
  <c r="D1473" i="6"/>
  <c r="D1483" i="6"/>
  <c r="D1495" i="6"/>
  <c r="D1465" i="6"/>
  <c r="D1488" i="6"/>
  <c r="D1491" i="6"/>
  <c r="D1506" i="6"/>
  <c r="D1463" i="6"/>
  <c r="D1498" i="6"/>
  <c r="D1482" i="6"/>
  <c r="D1477" i="6"/>
  <c r="D1475" i="6"/>
  <c r="D1490" i="6"/>
  <c r="D1513" i="6"/>
  <c r="D1502" i="6"/>
  <c r="D1500" i="6"/>
  <c r="D1508" i="6"/>
  <c r="D1484" i="6"/>
  <c r="D1452" i="6"/>
  <c r="D1467" i="6"/>
  <c r="D1472" i="6"/>
  <c r="C1516" i="6"/>
  <c r="C1517" i="6" s="1"/>
  <c r="C1518" i="6" s="1"/>
  <c r="C1519" i="6" s="1"/>
  <c r="C1520" i="6" s="1"/>
  <c r="C1521" i="6" s="1"/>
  <c r="C1522" i="6" s="1"/>
  <c r="C1523" i="6" s="1"/>
  <c r="C1524" i="6" s="1"/>
  <c r="C1525" i="6" s="1"/>
  <c r="C1526" i="6" s="1"/>
  <c r="C1527" i="6" s="1"/>
  <c r="C1528" i="6" s="1"/>
  <c r="C1529" i="6" s="1"/>
  <c r="C1530" i="6" s="1"/>
  <c r="C1531" i="6" s="1"/>
  <c r="C1532" i="6" s="1"/>
  <c r="C1533" i="6" s="1"/>
  <c r="C1534" i="6" s="1"/>
  <c r="C1535" i="6" s="1"/>
  <c r="C1536" i="6" s="1"/>
  <c r="C1537" i="6" s="1"/>
  <c r="C1538" i="6" s="1"/>
  <c r="C1539" i="6" s="1"/>
  <c r="C1540" i="6" s="1"/>
  <c r="C1541" i="6" s="1"/>
  <c r="C1542" i="6" s="1"/>
  <c r="C1543" i="6" s="1"/>
  <c r="C1544" i="6" s="1"/>
  <c r="C1545" i="6" s="1"/>
  <c r="C1546" i="6" s="1"/>
  <c r="C1547" i="6" s="1"/>
  <c r="C1548" i="6" s="1"/>
  <c r="C1549" i="6" s="1"/>
  <c r="C1550" i="6" s="1"/>
  <c r="C1551" i="6" s="1"/>
  <c r="C1552" i="6" s="1"/>
  <c r="C1553" i="6" s="1"/>
  <c r="C1554" i="6" s="1"/>
  <c r="C1555" i="6" s="1"/>
  <c r="C1556" i="6" s="1"/>
  <c r="C1557" i="6" s="1"/>
  <c r="C1558" i="6" s="1"/>
  <c r="C1559" i="6" s="1"/>
  <c r="C1560" i="6" s="1"/>
  <c r="C1561" i="6" s="1"/>
  <c r="C1562" i="6" s="1"/>
  <c r="C1563" i="6" s="1"/>
  <c r="C1564" i="6" s="1"/>
  <c r="C1565" i="6" s="1"/>
  <c r="C1566" i="6" s="1"/>
  <c r="C1567" i="6" s="1"/>
  <c r="C1568" i="6" s="1"/>
  <c r="C1569" i="6" s="1"/>
  <c r="C1570" i="6" s="1"/>
  <c r="C1571" i="6" s="1"/>
  <c r="C1572" i="6" s="1"/>
  <c r="C1573" i="6" s="1"/>
  <c r="C1574" i="6" s="1"/>
  <c r="C1575" i="6" s="1"/>
  <c r="C1576" i="6" s="1"/>
  <c r="C1577" i="6" s="1"/>
  <c r="C1578" i="6" s="1"/>
  <c r="C1579" i="6" s="1"/>
  <c r="C1580" i="6" s="1"/>
  <c r="C1581" i="6" s="1"/>
  <c r="D1460" i="6"/>
  <c r="D1457" i="6"/>
  <c r="D1480" i="6"/>
  <c r="D1505" i="6"/>
  <c r="D1489" i="6"/>
  <c r="D1507" i="6"/>
  <c r="D1466" i="6"/>
  <c r="D1497" i="6"/>
  <c r="D35" i="5"/>
  <c r="M19" i="13"/>
  <c r="AF18" i="13"/>
  <c r="C36" i="5"/>
  <c r="AA15" i="13"/>
  <c r="Z15" i="13"/>
  <c r="AC15" i="13"/>
  <c r="AD15" i="13"/>
  <c r="AB15" i="13"/>
  <c r="S148" i="31" l="1"/>
  <c r="S149" i="31"/>
  <c r="S156" i="31"/>
  <c r="S140" i="31"/>
  <c r="S152" i="31"/>
  <c r="C40" i="5"/>
  <c r="D40" i="5" s="1"/>
  <c r="C1582" i="6"/>
  <c r="C1583" i="6" s="1"/>
  <c r="C1584" i="6" s="1"/>
  <c r="C1585" i="6" s="1"/>
  <c r="C1586" i="6" s="1"/>
  <c r="C1587" i="6" s="1"/>
  <c r="C1588" i="6" s="1"/>
  <c r="C1589" i="6" s="1"/>
  <c r="C1647" i="10"/>
  <c r="C1648" i="10" s="1"/>
  <c r="C1649" i="10" s="1"/>
  <c r="C1650" i="10" s="1"/>
  <c r="C1651" i="10" s="1"/>
  <c r="C1652" i="10" s="1"/>
  <c r="C1653" i="10" s="1"/>
  <c r="C1654" i="10" s="1"/>
  <c r="C1655" i="10" s="1"/>
  <c r="C1656" i="10" s="1"/>
  <c r="C1657" i="10" s="1"/>
  <c r="C1658" i="10" s="1"/>
  <c r="C1659" i="10" s="1"/>
  <c r="C1660" i="10" s="1"/>
  <c r="C1661" i="10" s="1"/>
  <c r="C1662" i="10" s="1"/>
  <c r="C1663" i="10" s="1"/>
  <c r="C1664" i="10" s="1"/>
  <c r="C1665" i="10" s="1"/>
  <c r="C1666" i="10" s="1"/>
  <c r="C1667" i="10" s="1"/>
  <c r="C1668" i="10" s="1"/>
  <c r="C1669" i="10" s="1"/>
  <c r="C1670" i="10" s="1"/>
  <c r="C1671" i="10" s="1"/>
  <c r="C1672" i="10" s="1"/>
  <c r="C1673" i="10" s="1"/>
  <c r="C1674" i="10" s="1"/>
  <c r="C1675" i="10" s="1"/>
  <c r="C1676" i="10" s="1"/>
  <c r="C1677" i="10" s="1"/>
  <c r="C1678" i="10" s="1"/>
  <c r="C1679" i="10" s="1"/>
  <c r="C1680" i="10" s="1"/>
  <c r="C1681" i="10" s="1"/>
  <c r="C1682" i="10" s="1"/>
  <c r="C1683" i="10" s="1"/>
  <c r="C1684" i="10" s="1"/>
  <c r="C1685" i="10" s="1"/>
  <c r="C1686" i="10" s="1"/>
  <c r="C1687" i="10" s="1"/>
  <c r="C1688" i="10" s="1"/>
  <c r="C1689" i="10" s="1"/>
  <c r="C1690" i="10" s="1"/>
  <c r="C1691" i="10" s="1"/>
  <c r="C1692" i="10" s="1"/>
  <c r="C1693" i="10" s="1"/>
  <c r="C1694" i="10" s="1"/>
  <c r="C1695" i="10" s="1"/>
  <c r="C1696" i="10" s="1"/>
  <c r="C1697" i="10" s="1"/>
  <c r="C1698" i="10" s="1"/>
  <c r="C1699" i="10" s="1"/>
  <c r="C1700" i="10" s="1"/>
  <c r="C1701" i="10" s="1"/>
  <c r="C1702" i="10" s="1"/>
  <c r="C1703" i="10" s="1"/>
  <c r="C1704" i="10" s="1"/>
  <c r="C1705" i="10" s="1"/>
  <c r="C1706" i="10" s="1"/>
  <c r="C1707" i="10" s="1"/>
  <c r="C1708" i="10" s="1"/>
  <c r="C1709" i="10" s="1"/>
  <c r="C1710" i="10" s="1"/>
  <c r="C1711" i="10" s="1"/>
  <c r="C1712" i="10" s="1"/>
  <c r="C1713" i="10" s="1"/>
  <c r="C1714" i="10" s="1"/>
  <c r="C1715" i="10" s="1"/>
  <c r="C1716" i="10" s="1"/>
  <c r="C1717" i="10" s="1"/>
  <c r="C1718" i="10" s="1"/>
  <c r="C1719" i="10" s="1"/>
  <c r="C1720" i="10" s="1"/>
  <c r="D1557" i="6"/>
  <c r="D1546" i="6"/>
  <c r="D1538" i="6"/>
  <c r="D1550" i="6"/>
  <c r="D1549" i="6"/>
  <c r="D1556" i="6"/>
  <c r="D1555" i="6"/>
  <c r="D1530" i="6"/>
  <c r="D1521" i="6"/>
  <c r="D1520" i="6"/>
  <c r="D1558" i="6"/>
  <c r="D1529" i="6"/>
  <c r="D1522" i="6"/>
  <c r="D1542" i="6"/>
  <c r="D1541" i="6"/>
  <c r="D1548" i="6"/>
  <c r="D1547" i="6"/>
  <c r="D1577" i="6"/>
  <c r="D1576" i="6"/>
  <c r="D1519" i="6"/>
  <c r="D1528" i="6"/>
  <c r="D1575" i="6"/>
  <c r="D1526" i="6"/>
  <c r="D1533" i="6"/>
  <c r="D1540" i="6"/>
  <c r="D1539" i="6"/>
  <c r="D1569" i="6"/>
  <c r="D1568" i="6"/>
  <c r="D1567" i="6"/>
  <c r="D1559" i="6"/>
  <c r="D1518" i="6"/>
  <c r="D1525" i="6"/>
  <c r="D1532" i="6"/>
  <c r="D1531" i="6"/>
  <c r="D1561" i="6"/>
  <c r="D1560" i="6"/>
  <c r="D1551" i="6"/>
  <c r="D1564" i="6"/>
  <c r="D1535" i="6"/>
  <c r="D1516" i="6"/>
  <c r="C18" i="5" s="1"/>
  <c r="D18" i="5" s="1"/>
  <c r="D1517" i="6"/>
  <c r="D1524" i="6"/>
  <c r="D1523" i="6"/>
  <c r="D1553" i="6"/>
  <c r="D1552" i="6"/>
  <c r="D1543" i="6"/>
  <c r="D1574" i="6"/>
  <c r="D1573" i="6"/>
  <c r="D1579" i="6"/>
  <c r="D1578" i="6"/>
  <c r="D1545" i="6"/>
  <c r="D1544" i="6"/>
  <c r="D1527" i="6"/>
  <c r="D1554" i="6"/>
  <c r="D1563" i="6"/>
  <c r="D1570" i="6"/>
  <c r="D1566" i="6"/>
  <c r="D1565" i="6"/>
  <c r="D1572" i="6"/>
  <c r="D1571" i="6"/>
  <c r="D1562" i="6"/>
  <c r="D1537" i="6"/>
  <c r="D1536" i="6"/>
  <c r="D1534" i="6"/>
  <c r="D17" i="5"/>
  <c r="D36" i="5"/>
  <c r="T36" i="5"/>
  <c r="M20" i="13"/>
  <c r="AF19" i="13"/>
  <c r="F19" i="13"/>
  <c r="D1390" i="10"/>
  <c r="D1422" i="10"/>
  <c r="D1391" i="10"/>
  <c r="D1423" i="10"/>
  <c r="D1392" i="10"/>
  <c r="D1424" i="10"/>
  <c r="D1389" i="10"/>
  <c r="D1421" i="10"/>
  <c r="D1394" i="10"/>
  <c r="D1426" i="10"/>
  <c r="D1395" i="10"/>
  <c r="D1427" i="10"/>
  <c r="D1396" i="10"/>
  <c r="D1428" i="10"/>
  <c r="D1393" i="10"/>
  <c r="D1425" i="10"/>
  <c r="D1398" i="10"/>
  <c r="D1430" i="10"/>
  <c r="D1399" i="10"/>
  <c r="D1431" i="10"/>
  <c r="D1400" i="10"/>
  <c r="D1432" i="10"/>
  <c r="D1397" i="10"/>
  <c r="D1429" i="10"/>
  <c r="D1402" i="10"/>
  <c r="D1434" i="10"/>
  <c r="D1403" i="10"/>
  <c r="D1435" i="10"/>
  <c r="D1404" i="10"/>
  <c r="D1436" i="10"/>
  <c r="D1401" i="10"/>
  <c r="D1433" i="10"/>
  <c r="D1406" i="10"/>
  <c r="D1438" i="10"/>
  <c r="D1407" i="10"/>
  <c r="D1439" i="10"/>
  <c r="D1408" i="10"/>
  <c r="D1440" i="10"/>
  <c r="D1405" i="10"/>
  <c r="D1437" i="10"/>
  <c r="D1410" i="10"/>
  <c r="D1442" i="10"/>
  <c r="D1411" i="10"/>
  <c r="D1443" i="10"/>
  <c r="D1412" i="10"/>
  <c r="D1444" i="10"/>
  <c r="D1409" i="10"/>
  <c r="D1441" i="10"/>
  <c r="D1414" i="10"/>
  <c r="D1446" i="10"/>
  <c r="D1415" i="10"/>
  <c r="D1447" i="10"/>
  <c r="D1416" i="10"/>
  <c r="D1448" i="10"/>
  <c r="D1413" i="10"/>
  <c r="D1445" i="10"/>
  <c r="D1386" i="10"/>
  <c r="D1418" i="10"/>
  <c r="D1387" i="10"/>
  <c r="D1419" i="10"/>
  <c r="D1388" i="10"/>
  <c r="D1420" i="10"/>
  <c r="D1385" i="10"/>
  <c r="C37" i="5" s="1"/>
  <c r="D1417" i="10"/>
  <c r="D1449" i="10"/>
  <c r="AC16" i="13"/>
  <c r="Z16" i="13"/>
  <c r="AD16" i="13"/>
  <c r="AB16" i="13"/>
  <c r="AA16" i="13"/>
  <c r="S145" i="31" l="1"/>
  <c r="S153" i="31"/>
  <c r="S161" i="31"/>
  <c r="S154" i="31"/>
  <c r="S157" i="31"/>
  <c r="D1649" i="10"/>
  <c r="D1656" i="10"/>
  <c r="D1709" i="10"/>
  <c r="D1646" i="10"/>
  <c r="C41" i="5" s="1"/>
  <c r="D41" i="5" s="1"/>
  <c r="D1653" i="10"/>
  <c r="D1703" i="10"/>
  <c r="D1708" i="10"/>
  <c r="D1688" i="10"/>
  <c r="D1660" i="10"/>
  <c r="D1647" i="10"/>
  <c r="D1686" i="10"/>
  <c r="D1651" i="10"/>
  <c r="D1678" i="10"/>
  <c r="D1658" i="10"/>
  <c r="D1695" i="10"/>
  <c r="D1672" i="10"/>
  <c r="D1670" i="10"/>
  <c r="D1701" i="10"/>
  <c r="D1700" i="10"/>
  <c r="D1707" i="10"/>
  <c r="D1706" i="10"/>
  <c r="D1705" i="10"/>
  <c r="D1687" i="10"/>
  <c r="D1664" i="10"/>
  <c r="D1662" i="10"/>
  <c r="D1693" i="10"/>
  <c r="D1692" i="10"/>
  <c r="D1699" i="10"/>
  <c r="D1698" i="10"/>
  <c r="D1697" i="10"/>
  <c r="D1679" i="10"/>
  <c r="D1648" i="10"/>
  <c r="D1654" i="10"/>
  <c r="D1685" i="10"/>
  <c r="D1684" i="10"/>
  <c r="D1691" i="10"/>
  <c r="D1690" i="10"/>
  <c r="D1689" i="10"/>
  <c r="C1590" i="6"/>
  <c r="D1671" i="10"/>
  <c r="D1710" i="10"/>
  <c r="D1704" i="10"/>
  <c r="D1677" i="10"/>
  <c r="D1676" i="10"/>
  <c r="D1683" i="10"/>
  <c r="D1682" i="10"/>
  <c r="D1681" i="10"/>
  <c r="D1663" i="10"/>
  <c r="D1702" i="10"/>
  <c r="D1696" i="10"/>
  <c r="D1669" i="10"/>
  <c r="D1668" i="10"/>
  <c r="D1675" i="10"/>
  <c r="D1674" i="10"/>
  <c r="D1673" i="10"/>
  <c r="D1655" i="10"/>
  <c r="D1694" i="10"/>
  <c r="D1680" i="10"/>
  <c r="D1661" i="10"/>
  <c r="D1652" i="10"/>
  <c r="D1667" i="10"/>
  <c r="D1666" i="10"/>
  <c r="D1665" i="10"/>
  <c r="D1659" i="10"/>
  <c r="D1650" i="10"/>
  <c r="D1657" i="10"/>
  <c r="D37" i="5"/>
  <c r="D38" i="5"/>
  <c r="M21" i="13"/>
  <c r="AF20" i="13"/>
  <c r="F20" i="13"/>
  <c r="AD17" i="13"/>
  <c r="Z17" i="13"/>
  <c r="G18" i="13"/>
  <c r="I18" i="13"/>
  <c r="AB17" i="13"/>
  <c r="AA17" i="13"/>
  <c r="H18" i="13"/>
  <c r="AC17" i="13"/>
  <c r="J18" i="13"/>
  <c r="S159" i="31" l="1"/>
  <c r="S166" i="31"/>
  <c r="S158" i="31"/>
  <c r="S150" i="31"/>
  <c r="S162" i="31"/>
  <c r="C1591" i="6"/>
  <c r="M22" i="13"/>
  <c r="AF21" i="13"/>
  <c r="F21" i="13"/>
  <c r="AA18" i="13"/>
  <c r="H19" i="13"/>
  <c r="I19" i="13"/>
  <c r="AB18" i="13"/>
  <c r="G19" i="13"/>
  <c r="Z18" i="13"/>
  <c r="AC18" i="13"/>
  <c r="J19" i="13"/>
  <c r="S155" i="31" l="1"/>
  <c r="S163" i="31"/>
  <c r="S171" i="31"/>
  <c r="S164" i="31"/>
  <c r="S167" i="31"/>
  <c r="C1592" i="6"/>
  <c r="M23" i="13"/>
  <c r="AF22" i="13"/>
  <c r="F22" i="13"/>
  <c r="AC19" i="13"/>
  <c r="J20" i="13"/>
  <c r="I20" i="13"/>
  <c r="AB19" i="13"/>
  <c r="AA19" i="13"/>
  <c r="H20" i="13"/>
  <c r="Z19" i="13"/>
  <c r="G20" i="13"/>
  <c r="S169" i="31" l="1"/>
  <c r="S176" i="31"/>
  <c r="S168" i="31"/>
  <c r="S172" i="31"/>
  <c r="S160" i="31"/>
  <c r="C1593" i="6"/>
  <c r="M24" i="13"/>
  <c r="AF23" i="13"/>
  <c r="F23" i="13"/>
  <c r="I21" i="13"/>
  <c r="AB20" i="13"/>
  <c r="G21" i="13"/>
  <c r="Z20" i="13"/>
  <c r="AC20" i="13"/>
  <c r="J21" i="13"/>
  <c r="AA20" i="13"/>
  <c r="H21" i="13"/>
  <c r="S177" i="31" l="1"/>
  <c r="S181" i="31"/>
  <c r="S173" i="31"/>
  <c r="S165" i="31"/>
  <c r="S174" i="31"/>
  <c r="C1594" i="6"/>
  <c r="M25" i="13"/>
  <c r="AF24" i="13"/>
  <c r="F24" i="13"/>
  <c r="AC21" i="13"/>
  <c r="J22" i="13"/>
  <c r="I22" i="13"/>
  <c r="AB21" i="13"/>
  <c r="Z21" i="13"/>
  <c r="G22" i="13"/>
  <c r="AA21" i="13"/>
  <c r="H22" i="13"/>
  <c r="S170" i="31" l="1"/>
  <c r="S178" i="31"/>
  <c r="S186" i="31"/>
  <c r="S182" i="31"/>
  <c r="S179" i="31"/>
  <c r="C1595" i="6"/>
  <c r="M26" i="13"/>
  <c r="AF25" i="13"/>
  <c r="F25" i="13"/>
  <c r="G23" i="13"/>
  <c r="Z22" i="13"/>
  <c r="I23" i="13"/>
  <c r="AB22" i="13"/>
  <c r="AC22" i="13"/>
  <c r="J23" i="13"/>
  <c r="AA22" i="13"/>
  <c r="H23" i="13"/>
  <c r="S187" i="31" l="1"/>
  <c r="S191" i="31"/>
  <c r="S183" i="31"/>
  <c r="S184" i="31"/>
  <c r="S175" i="31"/>
  <c r="C1596" i="6"/>
  <c r="M27" i="13"/>
  <c r="AF26" i="13"/>
  <c r="F26" i="13"/>
  <c r="I24" i="13"/>
  <c r="AB23" i="13"/>
  <c r="AA23" i="13"/>
  <c r="H24" i="13"/>
  <c r="AC23" i="13"/>
  <c r="J24" i="13"/>
  <c r="Z23" i="13"/>
  <c r="G24" i="13"/>
  <c r="S189" i="31" l="1"/>
  <c r="S188" i="31"/>
  <c r="S196" i="31"/>
  <c r="S180" i="31"/>
  <c r="S192" i="31"/>
  <c r="C1597" i="6"/>
  <c r="C1598" i="6" s="1"/>
  <c r="C1599" i="6" s="1"/>
  <c r="C1600" i="6" s="1"/>
  <c r="C1601" i="6" s="1"/>
  <c r="C1602" i="6" s="1"/>
  <c r="C1603" i="6" s="1"/>
  <c r="C1604" i="6" s="1"/>
  <c r="C1605" i="6" s="1"/>
  <c r="C1606" i="6" s="1"/>
  <c r="C1607" i="6" s="1"/>
  <c r="C1608" i="6" s="1"/>
  <c r="C1609" i="6" s="1"/>
  <c r="M28" i="13"/>
  <c r="AF27" i="13"/>
  <c r="F27" i="13"/>
  <c r="AC24" i="13"/>
  <c r="J25" i="13"/>
  <c r="G25" i="13"/>
  <c r="Z24" i="13"/>
  <c r="AA24" i="13"/>
  <c r="H25" i="13"/>
  <c r="I25" i="13"/>
  <c r="AB24" i="13"/>
  <c r="S185" i="31" l="1"/>
  <c r="S201" i="31"/>
  <c r="S193" i="31"/>
  <c r="S197" i="31"/>
  <c r="S194" i="31"/>
  <c r="C1610" i="6"/>
  <c r="C1611" i="6" s="1"/>
  <c r="C1612" i="6" s="1"/>
  <c r="C1613" i="6" s="1"/>
  <c r="C1614" i="6" s="1"/>
  <c r="C1615" i="6" s="1"/>
  <c r="C1616" i="6" s="1"/>
  <c r="C1617" i="6" s="1"/>
  <c r="C1618" i="6" s="1"/>
  <c r="C1619" i="6" s="1"/>
  <c r="C1620" i="6" s="1"/>
  <c r="C1621" i="6" s="1"/>
  <c r="C1622" i="6" s="1"/>
  <c r="C1623" i="6" s="1"/>
  <c r="C1624" i="6" s="1"/>
  <c r="C1625" i="6" s="1"/>
  <c r="C1626" i="6" s="1"/>
  <c r="C1627" i="6" s="1"/>
  <c r="C1628" i="6" s="1"/>
  <c r="C1629" i="6" s="1"/>
  <c r="C1630" i="6" s="1"/>
  <c r="C1631" i="6" s="1"/>
  <c r="C1632" i="6" s="1"/>
  <c r="C1633" i="6" s="1"/>
  <c r="C1634" i="6" s="1"/>
  <c r="C1635" i="6" s="1"/>
  <c r="C1636" i="6" s="1"/>
  <c r="C1637" i="6" s="1"/>
  <c r="C1638" i="6" s="1"/>
  <c r="C1639" i="6" s="1"/>
  <c r="C1640" i="6" s="1"/>
  <c r="C1641" i="6" s="1"/>
  <c r="C1642" i="6" s="1"/>
  <c r="C1643" i="6" s="1"/>
  <c r="C1644" i="6" s="1"/>
  <c r="C1645" i="6" s="1"/>
  <c r="C1646" i="6" s="1"/>
  <c r="M29" i="13"/>
  <c r="AF28" i="13"/>
  <c r="F28" i="13"/>
  <c r="Z25" i="13"/>
  <c r="G26" i="13"/>
  <c r="AC25" i="13"/>
  <c r="J26" i="13"/>
  <c r="I26" i="13"/>
  <c r="AB25" i="13"/>
  <c r="AA25" i="13"/>
  <c r="H26" i="13"/>
  <c r="D1613" i="6" l="1"/>
  <c r="D1587" i="6"/>
  <c r="D1607" i="6"/>
  <c r="D1584" i="6"/>
  <c r="D1617" i="6"/>
  <c r="D1630" i="6"/>
  <c r="D1637" i="6"/>
  <c r="D1591" i="6"/>
  <c r="D1636" i="6"/>
  <c r="D1625" i="6"/>
  <c r="D1634" i="6"/>
  <c r="D1638" i="6"/>
  <c r="D1592" i="6"/>
  <c r="D1599" i="6"/>
  <c r="D1644" i="6"/>
  <c r="D1596" i="6"/>
  <c r="D1627" i="6"/>
  <c r="D1595" i="6"/>
  <c r="D1609" i="6"/>
  <c r="D1612" i="6"/>
  <c r="D1582" i="6"/>
  <c r="D1608" i="6"/>
  <c r="D1581" i="6"/>
  <c r="C19" i="5" s="1"/>
  <c r="D19" i="5" s="1"/>
  <c r="D1623" i="6"/>
  <c r="D1586" i="6"/>
  <c r="D1643" i="6"/>
  <c r="D1605" i="6"/>
  <c r="D1642" i="6"/>
  <c r="S202" i="31"/>
  <c r="S198" i="31"/>
  <c r="S206" i="31"/>
  <c r="S190" i="31"/>
  <c r="S199" i="31"/>
  <c r="D1628" i="6"/>
  <c r="D1590" i="6"/>
  <c r="D1594" i="6"/>
  <c r="D1597" i="6"/>
  <c r="D1624" i="6"/>
  <c r="D1616" i="6"/>
  <c r="D1614" i="6"/>
  <c r="D1610" i="6"/>
  <c r="D1633" i="6"/>
  <c r="D1602" i="6"/>
  <c r="D1641" i="6"/>
  <c r="D1589" i="6"/>
  <c r="D1620" i="6"/>
  <c r="D1593" i="6"/>
  <c r="D1619" i="6"/>
  <c r="D1600" i="6"/>
  <c r="D1632" i="6"/>
  <c r="D1639" i="6"/>
  <c r="D1603" i="6"/>
  <c r="D1622" i="6"/>
  <c r="D1618" i="6"/>
  <c r="D1598" i="6"/>
  <c r="D1611" i="6"/>
  <c r="D1621" i="6"/>
  <c r="D1640" i="6"/>
  <c r="D1583" i="6"/>
  <c r="D1606" i="6"/>
  <c r="D1629" i="6"/>
  <c r="D1631" i="6"/>
  <c r="D1588" i="6"/>
  <c r="D1626" i="6"/>
  <c r="D1585" i="6"/>
  <c r="D1615" i="6"/>
  <c r="D1604" i="6"/>
  <c r="D1635" i="6"/>
  <c r="D1601" i="6"/>
  <c r="C1647" i="6"/>
  <c r="C1648" i="6" s="1"/>
  <c r="C1649" i="6" s="1"/>
  <c r="C1650" i="6" s="1"/>
  <c r="C1651" i="6" s="1"/>
  <c r="C1652" i="6" s="1"/>
  <c r="C1653" i="6" s="1"/>
  <c r="C1654" i="6" s="1"/>
  <c r="C1655" i="6" s="1"/>
  <c r="M30" i="13"/>
  <c r="AF29" i="13"/>
  <c r="F29" i="13"/>
  <c r="AC26" i="13"/>
  <c r="J27" i="13"/>
  <c r="AA26" i="13"/>
  <c r="H27" i="13"/>
  <c r="G27" i="13"/>
  <c r="Z26" i="13"/>
  <c r="I27" i="13"/>
  <c r="AB26" i="13"/>
  <c r="S195" i="31" l="1"/>
  <c r="S211" i="31"/>
  <c r="S203" i="31"/>
  <c r="S204" i="31"/>
  <c r="S207" i="31"/>
  <c r="C1656" i="6"/>
  <c r="M31" i="13"/>
  <c r="AF30" i="13"/>
  <c r="F30" i="13"/>
  <c r="Z27" i="13"/>
  <c r="G28" i="13"/>
  <c r="I28" i="13"/>
  <c r="AB27" i="13"/>
  <c r="AC27" i="13"/>
  <c r="J28" i="13"/>
  <c r="AA27" i="13"/>
  <c r="H28" i="13"/>
  <c r="S209" i="31" l="1"/>
  <c r="S208" i="31"/>
  <c r="S216" i="31"/>
  <c r="S212" i="31"/>
  <c r="S200" i="31"/>
  <c r="C1657" i="6"/>
  <c r="C1658" i="6" s="1"/>
  <c r="C1659" i="6" s="1"/>
  <c r="C1660" i="6" s="1"/>
  <c r="C1661" i="6" s="1"/>
  <c r="C1662" i="6" s="1"/>
  <c r="C1663" i="6" s="1"/>
  <c r="C1664" i="6" s="1"/>
  <c r="C1665" i="6" s="1"/>
  <c r="C1666" i="6" s="1"/>
  <c r="C1667" i="6" s="1"/>
  <c r="C1668" i="6" s="1"/>
  <c r="C1669" i="6" s="1"/>
  <c r="C1670" i="6" s="1"/>
  <c r="C1671" i="6" s="1"/>
  <c r="C1672" i="6" s="1"/>
  <c r="C1673" i="6" s="1"/>
  <c r="C1674" i="6" s="1"/>
  <c r="C1675" i="6" s="1"/>
  <c r="C1676" i="6" s="1"/>
  <c r="C1677" i="6" s="1"/>
  <c r="C1678" i="6" s="1"/>
  <c r="C1679" i="6" s="1"/>
  <c r="C1680" i="6" s="1"/>
  <c r="C1681" i="6" s="1"/>
  <c r="C1682" i="6" s="1"/>
  <c r="C1683" i="6" s="1"/>
  <c r="C1684" i="6" s="1"/>
  <c r="C1685" i="6" s="1"/>
  <c r="C1686" i="6" s="1"/>
  <c r="C1687" i="6" s="1"/>
  <c r="C1688" i="6" s="1"/>
  <c r="C1689" i="6" s="1"/>
  <c r="C1690" i="6" s="1"/>
  <c r="C1691" i="6" s="1"/>
  <c r="C1692" i="6" s="1"/>
  <c r="C1693" i="6" s="1"/>
  <c r="C1694" i="6" s="1"/>
  <c r="C1695" i="6" s="1"/>
  <c r="C1696" i="6" s="1"/>
  <c r="C1697" i="6" s="1"/>
  <c r="C1698" i="6" s="1"/>
  <c r="C1699" i="6" s="1"/>
  <c r="C1700" i="6" s="1"/>
  <c r="C1701" i="6" s="1"/>
  <c r="C1702" i="6" s="1"/>
  <c r="C1703" i="6" s="1"/>
  <c r="C1704" i="6" s="1"/>
  <c r="C1705" i="6" s="1"/>
  <c r="C1706" i="6" s="1"/>
  <c r="C1707" i="6" s="1"/>
  <c r="C1708" i="6" s="1"/>
  <c r="C1709" i="6" s="1"/>
  <c r="C1710" i="6" s="1"/>
  <c r="C1711" i="6" s="1"/>
  <c r="C1712" i="6" s="1"/>
  <c r="C1713" i="6" s="1"/>
  <c r="C1714" i="6" s="1"/>
  <c r="C1715" i="6" s="1"/>
  <c r="C1716" i="6" s="1"/>
  <c r="C1717" i="6" s="1"/>
  <c r="C1718" i="6" s="1"/>
  <c r="C1719" i="6" s="1"/>
  <c r="C1720" i="6" s="1"/>
  <c r="M32" i="13"/>
  <c r="AF31" i="13"/>
  <c r="F31" i="13"/>
  <c r="AC28" i="13"/>
  <c r="J29" i="13"/>
  <c r="I29" i="13"/>
  <c r="AB28" i="13"/>
  <c r="AA28" i="13"/>
  <c r="H29" i="13"/>
  <c r="G29" i="13"/>
  <c r="Z28" i="13"/>
  <c r="S221" i="31" l="1"/>
  <c r="S217" i="31"/>
  <c r="S213" i="31"/>
  <c r="S205" i="31"/>
  <c r="S214" i="31"/>
  <c r="D1670" i="6"/>
  <c r="D1710" i="6"/>
  <c r="D1706" i="6"/>
  <c r="D1700" i="6"/>
  <c r="D1680" i="6"/>
  <c r="D1683" i="6"/>
  <c r="D1646" i="6"/>
  <c r="C20" i="5" s="1"/>
  <c r="D20" i="5" s="1"/>
  <c r="D1671" i="6"/>
  <c r="D1678" i="6"/>
  <c r="D1701" i="6"/>
  <c r="D1652" i="6"/>
  <c r="D1647" i="6"/>
  <c r="D1698" i="6"/>
  <c r="D1655" i="6"/>
  <c r="D1684" i="6"/>
  <c r="D1694" i="6"/>
  <c r="D1653" i="6"/>
  <c r="D1677" i="6"/>
  <c r="D1705" i="6"/>
  <c r="D1675" i="6"/>
  <c r="D1662" i="6"/>
  <c r="D1696" i="6"/>
  <c r="D1682" i="6"/>
  <c r="D1688" i="6"/>
  <c r="D1681" i="6"/>
  <c r="D1663" i="6"/>
  <c r="D1650" i="6"/>
  <c r="D1695" i="6"/>
  <c r="D1693" i="6"/>
  <c r="D1702" i="6"/>
  <c r="D1664" i="6"/>
  <c r="D1685" i="6"/>
  <c r="D1699" i="6"/>
  <c r="D1654" i="6"/>
  <c r="D1697" i="6"/>
  <c r="D1660" i="6"/>
  <c r="D1667" i="6"/>
  <c r="D1674" i="6"/>
  <c r="D1707" i="6"/>
  <c r="D1704" i="6"/>
  <c r="D1689" i="6"/>
  <c r="D1658" i="6"/>
  <c r="D1708" i="6"/>
  <c r="D1687" i="6"/>
  <c r="D1656" i="6"/>
  <c r="D1676" i="6"/>
  <c r="D1703" i="6"/>
  <c r="D1649" i="6"/>
  <c r="D1665" i="6"/>
  <c r="D1669" i="6"/>
  <c r="D1686" i="6"/>
  <c r="D1690" i="6"/>
  <c r="D1661" i="6"/>
  <c r="D1668" i="6"/>
  <c r="D1673" i="6"/>
  <c r="D1692" i="6"/>
  <c r="D1666" i="6"/>
  <c r="D1659" i="6"/>
  <c r="D1651" i="6"/>
  <c r="D1648" i="6"/>
  <c r="D1691" i="6"/>
  <c r="D1709" i="6"/>
  <c r="D1679" i="6"/>
  <c r="D1672" i="6"/>
  <c r="D1657" i="6"/>
  <c r="M33" i="13"/>
  <c r="AF32" i="13"/>
  <c r="F32" i="13"/>
  <c r="I30" i="13"/>
  <c r="AB29" i="13"/>
  <c r="AC29" i="13"/>
  <c r="J30" i="13"/>
  <c r="Z29" i="13"/>
  <c r="G30" i="13"/>
  <c r="AA29" i="13"/>
  <c r="H30" i="13"/>
  <c r="S210" i="31" l="1"/>
  <c r="S218" i="31"/>
  <c r="S222" i="31"/>
  <c r="S219" i="31"/>
  <c r="S226" i="31"/>
  <c r="M34" i="13"/>
  <c r="AF33" i="13"/>
  <c r="F33" i="13"/>
  <c r="AA30" i="13"/>
  <c r="H31" i="13"/>
  <c r="G31" i="13"/>
  <c r="Z30" i="13"/>
  <c r="AC30" i="13"/>
  <c r="J31" i="13"/>
  <c r="I31" i="13"/>
  <c r="AB30" i="13"/>
  <c r="S224" i="31" l="1"/>
  <c r="S227" i="31"/>
  <c r="S223" i="31"/>
  <c r="S231" i="31"/>
  <c r="S215" i="31"/>
  <c r="M35" i="13"/>
  <c r="AF34" i="13"/>
  <c r="F34" i="13"/>
  <c r="AC31" i="13"/>
  <c r="J32" i="13"/>
  <c r="I32" i="13"/>
  <c r="AB31" i="13"/>
  <c r="Z31" i="13"/>
  <c r="G32" i="13"/>
  <c r="AA31" i="13"/>
  <c r="H32" i="13"/>
  <c r="S236" i="31" l="1"/>
  <c r="S228" i="31"/>
  <c r="S232" i="31"/>
  <c r="S220" i="31"/>
  <c r="S229" i="31"/>
  <c r="M36" i="13"/>
  <c r="AF35" i="13"/>
  <c r="F35" i="13"/>
  <c r="G33" i="13"/>
  <c r="Z32" i="13"/>
  <c r="I33" i="13"/>
  <c r="AB32" i="13"/>
  <c r="AA32" i="13"/>
  <c r="H33" i="13"/>
  <c r="AC32" i="13"/>
  <c r="J33" i="13"/>
  <c r="S225" i="31" l="1"/>
  <c r="S237" i="31"/>
  <c r="S233" i="31"/>
  <c r="S234" i="31"/>
  <c r="S241" i="31"/>
  <c r="M37" i="13"/>
  <c r="AF36" i="13"/>
  <c r="F36" i="13"/>
  <c r="AC33" i="13"/>
  <c r="J34" i="13"/>
  <c r="AA33" i="13"/>
  <c r="H34" i="13"/>
  <c r="I34" i="13"/>
  <c r="AB33" i="13"/>
  <c r="Z33" i="13"/>
  <c r="G34" i="13"/>
  <c r="S239" i="31" l="1"/>
  <c r="S238" i="31"/>
  <c r="S242" i="31"/>
  <c r="S246" i="31"/>
  <c r="S230" i="31"/>
  <c r="M38" i="13"/>
  <c r="AF37" i="13"/>
  <c r="F37" i="13"/>
  <c r="I35" i="13"/>
  <c r="AB34" i="13"/>
  <c r="AA34" i="13"/>
  <c r="H35" i="13"/>
  <c r="AC34" i="13"/>
  <c r="J35" i="13"/>
  <c r="G35" i="13"/>
  <c r="Z34" i="13"/>
  <c r="S251" i="31" l="1"/>
  <c r="S247" i="31"/>
  <c r="S243" i="31"/>
  <c r="S244" i="31"/>
  <c r="S235" i="31"/>
  <c r="M39" i="13"/>
  <c r="AF38" i="13"/>
  <c r="F38" i="13"/>
  <c r="AC35" i="13"/>
  <c r="J36" i="13"/>
  <c r="AA35" i="13"/>
  <c r="H36" i="13"/>
  <c r="Z35" i="13"/>
  <c r="G36" i="13"/>
  <c r="I36" i="13"/>
  <c r="I37" i="13" s="1"/>
  <c r="I38" i="13" s="1"/>
  <c r="I39" i="13" s="1"/>
  <c r="I40" i="13" s="1"/>
  <c r="AB35" i="13"/>
  <c r="S252" i="31" l="1"/>
  <c r="S249" i="31"/>
  <c r="S248" i="31"/>
  <c r="S240" i="31"/>
  <c r="S256" i="31"/>
  <c r="J37" i="13"/>
  <c r="M40" i="13"/>
  <c r="AF39" i="13"/>
  <c r="F39" i="13"/>
  <c r="I41" i="13"/>
  <c r="AB40" i="13"/>
  <c r="AA36" i="13"/>
  <c r="H37" i="13"/>
  <c r="H38" i="13" s="1"/>
  <c r="H39" i="13" s="1"/>
  <c r="H40" i="13" s="1"/>
  <c r="AB36" i="13"/>
  <c r="G37" i="13"/>
  <c r="Z36" i="13"/>
  <c r="AC36" i="13"/>
  <c r="S245" i="31" l="1"/>
  <c r="S253" i="31"/>
  <c r="S254" i="31"/>
  <c r="S261" i="31"/>
  <c r="S257" i="31"/>
  <c r="J38" i="13"/>
  <c r="M41" i="13"/>
  <c r="AF40" i="13"/>
  <c r="G38" i="13"/>
  <c r="F40" i="13"/>
  <c r="AB41" i="13"/>
  <c r="I42" i="13"/>
  <c r="AA40" i="13"/>
  <c r="H41" i="13"/>
  <c r="AB37" i="13"/>
  <c r="AA37" i="13"/>
  <c r="AC37" i="13"/>
  <c r="Z37" i="13"/>
  <c r="S266" i="31" l="1"/>
  <c r="S259" i="31"/>
  <c r="S258" i="31"/>
  <c r="S262" i="31"/>
  <c r="S250" i="31"/>
  <c r="J39" i="13"/>
  <c r="M42" i="13"/>
  <c r="AF41" i="13"/>
  <c r="F41" i="13"/>
  <c r="G39" i="13"/>
  <c r="AA41" i="13"/>
  <c r="H42" i="13"/>
  <c r="AB42" i="13"/>
  <c r="I43" i="13"/>
  <c r="AA38" i="13"/>
  <c r="Z38" i="13"/>
  <c r="AC38" i="13"/>
  <c r="AB38" i="13"/>
  <c r="S267" i="31" l="1"/>
  <c r="S263" i="31"/>
  <c r="S264" i="31"/>
  <c r="S255" i="31"/>
  <c r="S271" i="31"/>
  <c r="AB43" i="13"/>
  <c r="I44" i="13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J40" i="13"/>
  <c r="M43" i="13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AF42" i="13"/>
  <c r="G40" i="13"/>
  <c r="F42" i="13"/>
  <c r="H43" i="13"/>
  <c r="AA42" i="13"/>
  <c r="Z39" i="13"/>
  <c r="AB39" i="13"/>
  <c r="AC39" i="13"/>
  <c r="AA39" i="13"/>
  <c r="S268" i="31" l="1"/>
  <c r="S260" i="31"/>
  <c r="S269" i="31"/>
  <c r="S276" i="31"/>
  <c r="S272" i="31"/>
  <c r="AA43" i="13"/>
  <c r="H44" i="13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H58" i="13" s="1"/>
  <c r="H59" i="13" s="1"/>
  <c r="H60" i="13" s="1"/>
  <c r="H61" i="13" s="1"/>
  <c r="H62" i="13" s="1"/>
  <c r="H63" i="13" s="1"/>
  <c r="H64" i="13" s="1"/>
  <c r="H65" i="13" s="1"/>
  <c r="J41" i="13"/>
  <c r="AC40" i="13"/>
  <c r="AF43" i="13"/>
  <c r="Z40" i="13"/>
  <c r="G41" i="13"/>
  <c r="F43" i="13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S265" i="31" l="1"/>
  <c r="S281" i="31"/>
  <c r="S274" i="31"/>
  <c r="S277" i="31"/>
  <c r="S273" i="31"/>
  <c r="J42" i="13"/>
  <c r="AC41" i="13"/>
  <c r="G42" i="13"/>
  <c r="Z41" i="13"/>
  <c r="G1158" i="10"/>
  <c r="G1159" i="10" s="1"/>
  <c r="G1160" i="10" s="1"/>
  <c r="G1161" i="10" s="1"/>
  <c r="G1162" i="10" s="1"/>
  <c r="G1163" i="10" s="1"/>
  <c r="G1164" i="10" s="1"/>
  <c r="G1165" i="10" s="1"/>
  <c r="G1166" i="10" s="1"/>
  <c r="G1167" i="10" s="1"/>
  <c r="G1168" i="10" s="1"/>
  <c r="G1169" i="10" s="1"/>
  <c r="G1170" i="10" s="1"/>
  <c r="G1171" i="10" s="1"/>
  <c r="G1172" i="10" s="1"/>
  <c r="G1173" i="10" s="1"/>
  <c r="G1174" i="10" s="1"/>
  <c r="G1175" i="10" s="1"/>
  <c r="G1176" i="10" s="1"/>
  <c r="G1177" i="10" s="1"/>
  <c r="G1178" i="10" s="1"/>
  <c r="G1179" i="10" s="1"/>
  <c r="G1180" i="10" s="1"/>
  <c r="G1181" i="10" s="1"/>
  <c r="G1182" i="10" s="1"/>
  <c r="G1183" i="10" s="1"/>
  <c r="G1184" i="10" s="1"/>
  <c r="G1185" i="10" s="1"/>
  <c r="G1186" i="10" s="1"/>
  <c r="G1187" i="10" s="1"/>
  <c r="G1188" i="10" s="1"/>
  <c r="G1189" i="10" s="1"/>
  <c r="G1190" i="10" s="1"/>
  <c r="G1191" i="10" s="1"/>
  <c r="G1192" i="10" s="1"/>
  <c r="G1193" i="10" s="1"/>
  <c r="G1194" i="10" s="1"/>
  <c r="G1195" i="10" s="1"/>
  <c r="G1196" i="10" s="1"/>
  <c r="G1197" i="10" s="1"/>
  <c r="G1198" i="10" s="1"/>
  <c r="G1199" i="10" s="1"/>
  <c r="G1200" i="10" s="1"/>
  <c r="G1201" i="10" s="1"/>
  <c r="G1202" i="10" s="1"/>
  <c r="G1203" i="10" s="1"/>
  <c r="G1204" i="10" s="1"/>
  <c r="G1205" i="10" s="1"/>
  <c r="G1206" i="10" s="1"/>
  <c r="G1207" i="10" s="1"/>
  <c r="G1208" i="10" s="1"/>
  <c r="G1209" i="10" s="1"/>
  <c r="G1210" i="10" s="1"/>
  <c r="G1211" i="10" s="1"/>
  <c r="G1212" i="10" s="1"/>
  <c r="G1213" i="10" s="1"/>
  <c r="G1214" i="10" s="1"/>
  <c r="G1215" i="10" s="1"/>
  <c r="G1216" i="10" s="1"/>
  <c r="G1217" i="10" s="1"/>
  <c r="G1218" i="10" s="1"/>
  <c r="G1219" i="10" s="1"/>
  <c r="G1220" i="10" s="1"/>
  <c r="G1221" i="10" s="1"/>
  <c r="G1222" i="10" s="1"/>
  <c r="G1223" i="10" s="1"/>
  <c r="G1224" i="10" s="1"/>
  <c r="G1225" i="10" s="1"/>
  <c r="G1226" i="10" s="1"/>
  <c r="G1227" i="10" s="1"/>
  <c r="G1228" i="10" s="1"/>
  <c r="G1229" i="10" s="1"/>
  <c r="G1230" i="10" s="1"/>
  <c r="G1231" i="10" s="1"/>
  <c r="G1232" i="10" s="1"/>
  <c r="G1233" i="10" s="1"/>
  <c r="G1234" i="10" s="1"/>
  <c r="G1235" i="10" s="1"/>
  <c r="G1236" i="10" s="1"/>
  <c r="G1237" i="10" s="1"/>
  <c r="G1238" i="10" s="1"/>
  <c r="G1239" i="10" s="1"/>
  <c r="G1240" i="10" s="1"/>
  <c r="G1241" i="10" s="1"/>
  <c r="G1242" i="10" s="1"/>
  <c r="G1243" i="10" s="1"/>
  <c r="G1244" i="10" s="1"/>
  <c r="G1245" i="10" s="1"/>
  <c r="G1246" i="10" s="1"/>
  <c r="G1247" i="10" s="1"/>
  <c r="G1248" i="10" s="1"/>
  <c r="G1249" i="10" s="1"/>
  <c r="G1250" i="10" s="1"/>
  <c r="G1251" i="10" s="1"/>
  <c r="G1252" i="10" s="1"/>
  <c r="G1253" i="10" s="1"/>
  <c r="J1158" i="10"/>
  <c r="J1159" i="10" s="1"/>
  <c r="J1160" i="10" s="1"/>
  <c r="J1161" i="10" s="1"/>
  <c r="J1162" i="10" s="1"/>
  <c r="J1163" i="10" s="1"/>
  <c r="J1164" i="10" s="1"/>
  <c r="J1165" i="10" s="1"/>
  <c r="J1166" i="10" s="1"/>
  <c r="J1167" i="10" s="1"/>
  <c r="J1168" i="10" s="1"/>
  <c r="J1169" i="10" s="1"/>
  <c r="J1170" i="10" s="1"/>
  <c r="J1171" i="10" s="1"/>
  <c r="J1172" i="10" s="1"/>
  <c r="J1173" i="10" s="1"/>
  <c r="J1174" i="10" s="1"/>
  <c r="J1175" i="10" s="1"/>
  <c r="J1176" i="10" s="1"/>
  <c r="J1177" i="10" s="1"/>
  <c r="J1178" i="10" s="1"/>
  <c r="J1179" i="10" s="1"/>
  <c r="J1180" i="10" s="1"/>
  <c r="J1181" i="10" s="1"/>
  <c r="J1182" i="10" s="1"/>
  <c r="J1183" i="10" s="1"/>
  <c r="J1184" i="10" s="1"/>
  <c r="J1185" i="10" s="1"/>
  <c r="J1186" i="10" s="1"/>
  <c r="J1187" i="10" s="1"/>
  <c r="J1188" i="10" s="1"/>
  <c r="J1189" i="10" s="1"/>
  <c r="J1190" i="10" s="1"/>
  <c r="J1191" i="10" s="1"/>
  <c r="J1192" i="10" s="1"/>
  <c r="J1193" i="10" s="1"/>
  <c r="J1194" i="10" s="1"/>
  <c r="J1195" i="10" s="1"/>
  <c r="J1196" i="10" s="1"/>
  <c r="J1197" i="10" s="1"/>
  <c r="J1198" i="10" s="1"/>
  <c r="J1199" i="10" s="1"/>
  <c r="J1200" i="10" s="1"/>
  <c r="J1201" i="10" s="1"/>
  <c r="J1202" i="10" s="1"/>
  <c r="J1203" i="10" s="1"/>
  <c r="J1204" i="10" s="1"/>
  <c r="J1205" i="10" s="1"/>
  <c r="J1206" i="10" s="1"/>
  <c r="J1207" i="10" s="1"/>
  <c r="J1208" i="10" s="1"/>
  <c r="J1209" i="10" s="1"/>
  <c r="J1210" i="10" s="1"/>
  <c r="J1211" i="10" s="1"/>
  <c r="J1212" i="10" s="1"/>
  <c r="J1213" i="10" s="1"/>
  <c r="J1214" i="10" s="1"/>
  <c r="J1215" i="10" s="1"/>
  <c r="J1216" i="10" s="1"/>
  <c r="J1217" i="10" s="1"/>
  <c r="J1218" i="10" s="1"/>
  <c r="J1219" i="10" s="1"/>
  <c r="J1220" i="10" s="1"/>
  <c r="J1221" i="10" s="1"/>
  <c r="J1222" i="10" s="1"/>
  <c r="J1223" i="10" s="1"/>
  <c r="J1224" i="10" s="1"/>
  <c r="J1225" i="10" s="1"/>
  <c r="J1226" i="10" s="1"/>
  <c r="J1227" i="10" s="1"/>
  <c r="J1228" i="10" s="1"/>
  <c r="J1229" i="10" s="1"/>
  <c r="J1230" i="10" s="1"/>
  <c r="J1231" i="10" s="1"/>
  <c r="J1232" i="10" s="1"/>
  <c r="J1233" i="10" s="1"/>
  <c r="J1234" i="10" s="1"/>
  <c r="J1235" i="10" s="1"/>
  <c r="J1236" i="10" s="1"/>
  <c r="J1237" i="10" s="1"/>
  <c r="J1238" i="10" s="1"/>
  <c r="J1239" i="10" s="1"/>
  <c r="J1240" i="10" s="1"/>
  <c r="J1241" i="10" s="1"/>
  <c r="J1242" i="10" s="1"/>
  <c r="J1243" i="10" s="1"/>
  <c r="J1244" i="10" s="1"/>
  <c r="J1245" i="10" s="1"/>
  <c r="J1246" i="10" s="1"/>
  <c r="J1247" i="10" s="1"/>
  <c r="J1248" i="10" s="1"/>
  <c r="J1249" i="10" s="1"/>
  <c r="J1250" i="10" s="1"/>
  <c r="J1251" i="10" s="1"/>
  <c r="J1252" i="10" s="1"/>
  <c r="J1253" i="10" s="1"/>
  <c r="G1157" i="10"/>
  <c r="H1157" i="10"/>
  <c r="H1158" i="10" s="1"/>
  <c r="H1159" i="10" s="1"/>
  <c r="H1160" i="10" s="1"/>
  <c r="H1161" i="10" s="1"/>
  <c r="H1162" i="10" s="1"/>
  <c r="H1163" i="10" s="1"/>
  <c r="H1164" i="10" s="1"/>
  <c r="H1165" i="10" s="1"/>
  <c r="H1166" i="10" s="1"/>
  <c r="H1167" i="10" s="1"/>
  <c r="H1168" i="10" s="1"/>
  <c r="H1169" i="10" s="1"/>
  <c r="H1170" i="10" s="1"/>
  <c r="H1171" i="10" s="1"/>
  <c r="H1172" i="10" s="1"/>
  <c r="H1173" i="10" s="1"/>
  <c r="H1174" i="10" s="1"/>
  <c r="H1175" i="10" s="1"/>
  <c r="H1176" i="10" s="1"/>
  <c r="H1177" i="10" s="1"/>
  <c r="H1178" i="10" s="1"/>
  <c r="H1179" i="10" s="1"/>
  <c r="H1180" i="10" s="1"/>
  <c r="H1181" i="10" s="1"/>
  <c r="H1182" i="10" s="1"/>
  <c r="H1183" i="10" s="1"/>
  <c r="H1184" i="10" s="1"/>
  <c r="H1185" i="10" s="1"/>
  <c r="H1186" i="10" s="1"/>
  <c r="H1187" i="10" s="1"/>
  <c r="H1188" i="10" s="1"/>
  <c r="H1189" i="10" s="1"/>
  <c r="H1190" i="10" s="1"/>
  <c r="H1191" i="10" s="1"/>
  <c r="H1192" i="10" s="1"/>
  <c r="H1193" i="10" s="1"/>
  <c r="H1194" i="10" s="1"/>
  <c r="H1195" i="10" s="1"/>
  <c r="H1196" i="10" s="1"/>
  <c r="H1197" i="10" s="1"/>
  <c r="H1198" i="10" s="1"/>
  <c r="H1199" i="10" s="1"/>
  <c r="H1200" i="10" s="1"/>
  <c r="H1201" i="10" s="1"/>
  <c r="H1202" i="10" s="1"/>
  <c r="H1203" i="10" s="1"/>
  <c r="H1204" i="10" s="1"/>
  <c r="H1205" i="10" s="1"/>
  <c r="H1206" i="10" s="1"/>
  <c r="H1207" i="10" s="1"/>
  <c r="H1208" i="10" s="1"/>
  <c r="H1209" i="10" s="1"/>
  <c r="H1210" i="10" s="1"/>
  <c r="H1211" i="10" s="1"/>
  <c r="H1212" i="10" s="1"/>
  <c r="H1213" i="10" s="1"/>
  <c r="H1214" i="10" s="1"/>
  <c r="H1215" i="10" s="1"/>
  <c r="H1216" i="10" s="1"/>
  <c r="H1217" i="10" s="1"/>
  <c r="H1218" i="10" s="1"/>
  <c r="H1219" i="10" s="1"/>
  <c r="H1220" i="10" s="1"/>
  <c r="H1221" i="10" s="1"/>
  <c r="H1222" i="10" s="1"/>
  <c r="H1223" i="10" s="1"/>
  <c r="H1224" i="10" s="1"/>
  <c r="H1225" i="10" s="1"/>
  <c r="H1226" i="10" s="1"/>
  <c r="H1227" i="10" s="1"/>
  <c r="H1228" i="10" s="1"/>
  <c r="H1229" i="10" s="1"/>
  <c r="H1230" i="10" s="1"/>
  <c r="H1231" i="10" s="1"/>
  <c r="H1232" i="10" s="1"/>
  <c r="H1233" i="10" s="1"/>
  <c r="H1234" i="10" s="1"/>
  <c r="H1235" i="10" s="1"/>
  <c r="H1236" i="10" s="1"/>
  <c r="H1237" i="10" s="1"/>
  <c r="H1238" i="10" s="1"/>
  <c r="H1239" i="10" s="1"/>
  <c r="H1240" i="10" s="1"/>
  <c r="H1241" i="10" s="1"/>
  <c r="H1242" i="10" s="1"/>
  <c r="H1243" i="10" s="1"/>
  <c r="H1244" i="10" s="1"/>
  <c r="H1245" i="10" s="1"/>
  <c r="H1246" i="10" s="1"/>
  <c r="H1247" i="10" s="1"/>
  <c r="H1248" i="10" s="1"/>
  <c r="H1249" i="10" s="1"/>
  <c r="H1250" i="10" s="1"/>
  <c r="H1251" i="10" s="1"/>
  <c r="H1252" i="10" s="1"/>
  <c r="H1253" i="10" s="1"/>
  <c r="I1157" i="10"/>
  <c r="I1158" i="10" s="1"/>
  <c r="I1159" i="10" s="1"/>
  <c r="I1160" i="10" s="1"/>
  <c r="I1161" i="10" s="1"/>
  <c r="I1162" i="10" s="1"/>
  <c r="I1163" i="10" s="1"/>
  <c r="I1164" i="10" s="1"/>
  <c r="I1165" i="10" s="1"/>
  <c r="I1166" i="10" s="1"/>
  <c r="I1167" i="10" s="1"/>
  <c r="I1168" i="10" s="1"/>
  <c r="I1169" i="10" s="1"/>
  <c r="I1170" i="10" s="1"/>
  <c r="I1171" i="10" s="1"/>
  <c r="I1172" i="10" s="1"/>
  <c r="I1173" i="10" s="1"/>
  <c r="I1174" i="10" s="1"/>
  <c r="I1175" i="10" s="1"/>
  <c r="I1176" i="10" s="1"/>
  <c r="I1177" i="10" s="1"/>
  <c r="I1178" i="10" s="1"/>
  <c r="I1179" i="10" s="1"/>
  <c r="I1180" i="10" s="1"/>
  <c r="I1181" i="10" s="1"/>
  <c r="I1182" i="10" s="1"/>
  <c r="I1183" i="10" s="1"/>
  <c r="I1184" i="10" s="1"/>
  <c r="I1185" i="10" s="1"/>
  <c r="I1186" i="10" s="1"/>
  <c r="I1187" i="10" s="1"/>
  <c r="I1188" i="10" s="1"/>
  <c r="I1189" i="10" s="1"/>
  <c r="I1190" i="10" s="1"/>
  <c r="I1191" i="10" s="1"/>
  <c r="I1192" i="10" s="1"/>
  <c r="I1193" i="10" s="1"/>
  <c r="I1194" i="10" s="1"/>
  <c r="I1195" i="10" s="1"/>
  <c r="I1196" i="10" s="1"/>
  <c r="I1197" i="10" s="1"/>
  <c r="I1198" i="10" s="1"/>
  <c r="I1199" i="10" s="1"/>
  <c r="I1200" i="10" s="1"/>
  <c r="I1201" i="10" s="1"/>
  <c r="I1202" i="10" s="1"/>
  <c r="I1203" i="10" s="1"/>
  <c r="I1204" i="10" s="1"/>
  <c r="I1205" i="10" s="1"/>
  <c r="I1206" i="10" s="1"/>
  <c r="I1207" i="10" s="1"/>
  <c r="I1208" i="10" s="1"/>
  <c r="I1209" i="10" s="1"/>
  <c r="I1210" i="10" s="1"/>
  <c r="I1211" i="10" s="1"/>
  <c r="I1212" i="10" s="1"/>
  <c r="I1213" i="10" s="1"/>
  <c r="I1214" i="10" s="1"/>
  <c r="I1215" i="10" s="1"/>
  <c r="I1216" i="10" s="1"/>
  <c r="I1217" i="10" s="1"/>
  <c r="I1218" i="10" s="1"/>
  <c r="I1219" i="10" s="1"/>
  <c r="I1220" i="10" s="1"/>
  <c r="I1221" i="10" s="1"/>
  <c r="I1222" i="10" s="1"/>
  <c r="I1223" i="10" s="1"/>
  <c r="I1224" i="10" s="1"/>
  <c r="I1225" i="10" s="1"/>
  <c r="I1226" i="10" s="1"/>
  <c r="I1227" i="10" s="1"/>
  <c r="I1228" i="10" s="1"/>
  <c r="I1229" i="10" s="1"/>
  <c r="I1230" i="10" s="1"/>
  <c r="I1231" i="10" s="1"/>
  <c r="I1232" i="10" s="1"/>
  <c r="I1233" i="10" s="1"/>
  <c r="I1234" i="10" s="1"/>
  <c r="I1235" i="10" s="1"/>
  <c r="I1236" i="10" s="1"/>
  <c r="I1237" i="10" s="1"/>
  <c r="I1238" i="10" s="1"/>
  <c r="I1239" i="10" s="1"/>
  <c r="I1240" i="10" s="1"/>
  <c r="I1241" i="10" s="1"/>
  <c r="I1242" i="10" s="1"/>
  <c r="I1243" i="10" s="1"/>
  <c r="I1244" i="10" s="1"/>
  <c r="I1245" i="10" s="1"/>
  <c r="I1246" i="10" s="1"/>
  <c r="I1247" i="10" s="1"/>
  <c r="I1248" i="10" s="1"/>
  <c r="I1249" i="10" s="1"/>
  <c r="I1250" i="10" s="1"/>
  <c r="I1251" i="10" s="1"/>
  <c r="I1252" i="10" s="1"/>
  <c r="I1253" i="10" s="1"/>
  <c r="J1157" i="10"/>
  <c r="F1157" i="10"/>
  <c r="F1158" i="10" s="1"/>
  <c r="F1159" i="10" s="1"/>
  <c r="F1160" i="10" s="1"/>
  <c r="F1161" i="10" s="1"/>
  <c r="F1162" i="10" s="1"/>
  <c r="F1163" i="10" s="1"/>
  <c r="F1164" i="10" s="1"/>
  <c r="F1165" i="10" s="1"/>
  <c r="F1166" i="10" s="1"/>
  <c r="F1167" i="10" s="1"/>
  <c r="F1168" i="10" s="1"/>
  <c r="F1169" i="10" s="1"/>
  <c r="F1170" i="10" s="1"/>
  <c r="F1171" i="10" s="1"/>
  <c r="F1172" i="10" s="1"/>
  <c r="F1173" i="10" s="1"/>
  <c r="F1174" i="10" s="1"/>
  <c r="F1175" i="10" s="1"/>
  <c r="F1176" i="10" s="1"/>
  <c r="F1177" i="10" s="1"/>
  <c r="F1178" i="10" s="1"/>
  <c r="F1179" i="10" s="1"/>
  <c r="F1180" i="10" s="1"/>
  <c r="F1181" i="10" s="1"/>
  <c r="F1182" i="10" s="1"/>
  <c r="F1183" i="10" s="1"/>
  <c r="F1184" i="10" s="1"/>
  <c r="F1185" i="10" s="1"/>
  <c r="F1186" i="10" s="1"/>
  <c r="F1187" i="10" s="1"/>
  <c r="F1188" i="10" s="1"/>
  <c r="F1189" i="10" s="1"/>
  <c r="F1190" i="10" s="1"/>
  <c r="F1191" i="10" s="1"/>
  <c r="F1192" i="10" s="1"/>
  <c r="F1193" i="10" s="1"/>
  <c r="F1194" i="10" s="1"/>
  <c r="F1195" i="10" s="1"/>
  <c r="F1196" i="10" s="1"/>
  <c r="F1197" i="10" s="1"/>
  <c r="F1198" i="10" s="1"/>
  <c r="F1199" i="10" s="1"/>
  <c r="F1200" i="10" s="1"/>
  <c r="F1201" i="10" s="1"/>
  <c r="F1202" i="10" s="1"/>
  <c r="F1203" i="10" s="1"/>
  <c r="F1204" i="10" s="1"/>
  <c r="F1205" i="10" s="1"/>
  <c r="F1206" i="10" s="1"/>
  <c r="F1207" i="10" s="1"/>
  <c r="F1208" i="10" s="1"/>
  <c r="F1209" i="10" s="1"/>
  <c r="F1210" i="10" s="1"/>
  <c r="F1211" i="10" s="1"/>
  <c r="F1212" i="10" s="1"/>
  <c r="F1213" i="10" s="1"/>
  <c r="F1214" i="10" s="1"/>
  <c r="F1215" i="10" s="1"/>
  <c r="F1216" i="10" s="1"/>
  <c r="F1217" i="10" s="1"/>
  <c r="F1218" i="10" s="1"/>
  <c r="F1219" i="10" s="1"/>
  <c r="F1220" i="10" s="1"/>
  <c r="F1221" i="10" s="1"/>
  <c r="F1222" i="10" s="1"/>
  <c r="F1223" i="10" s="1"/>
  <c r="F1224" i="10" s="1"/>
  <c r="F1225" i="10" s="1"/>
  <c r="F1226" i="10" s="1"/>
  <c r="F1227" i="10" s="1"/>
  <c r="F1228" i="10" s="1"/>
  <c r="F1229" i="10" s="1"/>
  <c r="F1230" i="10" s="1"/>
  <c r="F1231" i="10" s="1"/>
  <c r="F1232" i="10" s="1"/>
  <c r="F1233" i="10" s="1"/>
  <c r="F1234" i="10" s="1"/>
  <c r="F1235" i="10" s="1"/>
  <c r="F1236" i="10" s="1"/>
  <c r="F1237" i="10" s="1"/>
  <c r="F1238" i="10" s="1"/>
  <c r="F1239" i="10" s="1"/>
  <c r="F1240" i="10" s="1"/>
  <c r="F1241" i="10" s="1"/>
  <c r="F1242" i="10" s="1"/>
  <c r="F1243" i="10" s="1"/>
  <c r="F1244" i="10" s="1"/>
  <c r="F1245" i="10" s="1"/>
  <c r="F1246" i="10" s="1"/>
  <c r="F1247" i="10" s="1"/>
  <c r="F1248" i="10" s="1"/>
  <c r="F1249" i="10" s="1"/>
  <c r="F1250" i="10" s="1"/>
  <c r="F1251" i="10" s="1"/>
  <c r="F1252" i="10" s="1"/>
  <c r="F1253" i="10" s="1"/>
  <c r="F1158" i="6"/>
  <c r="H1158" i="6"/>
  <c r="H1159" i="6" s="1"/>
  <c r="H1160" i="6" s="1"/>
  <c r="H1161" i="6" s="1"/>
  <c r="H1162" i="6" s="1"/>
  <c r="H1163" i="6" s="1"/>
  <c r="H1164" i="6" s="1"/>
  <c r="H1165" i="6" s="1"/>
  <c r="H1166" i="6" s="1"/>
  <c r="H1167" i="6" s="1"/>
  <c r="H1168" i="6" s="1"/>
  <c r="H1169" i="6" s="1"/>
  <c r="H1170" i="6" s="1"/>
  <c r="H1171" i="6" s="1"/>
  <c r="H1172" i="6" s="1"/>
  <c r="H1173" i="6" s="1"/>
  <c r="H1174" i="6" s="1"/>
  <c r="H1175" i="6" s="1"/>
  <c r="H1176" i="6" s="1"/>
  <c r="H1177" i="6" s="1"/>
  <c r="H1178" i="6" s="1"/>
  <c r="H1179" i="6" s="1"/>
  <c r="H1180" i="6" s="1"/>
  <c r="H1181" i="6" s="1"/>
  <c r="H1182" i="6" s="1"/>
  <c r="H1183" i="6" s="1"/>
  <c r="H1184" i="6" s="1"/>
  <c r="H1185" i="6" s="1"/>
  <c r="H1186" i="6" s="1"/>
  <c r="H1187" i="6" s="1"/>
  <c r="H1188" i="6" s="1"/>
  <c r="H1189" i="6" s="1"/>
  <c r="H1190" i="6" s="1"/>
  <c r="H1191" i="6" s="1"/>
  <c r="H1192" i="6" s="1"/>
  <c r="H1193" i="6" s="1"/>
  <c r="H1194" i="6" s="1"/>
  <c r="H1195" i="6" s="1"/>
  <c r="H1196" i="6" s="1"/>
  <c r="H1197" i="6" s="1"/>
  <c r="H1198" i="6" s="1"/>
  <c r="H1199" i="6" s="1"/>
  <c r="H1200" i="6" s="1"/>
  <c r="H1201" i="6" s="1"/>
  <c r="H1202" i="6" s="1"/>
  <c r="H1203" i="6" s="1"/>
  <c r="H1204" i="6" s="1"/>
  <c r="H1205" i="6" s="1"/>
  <c r="H1206" i="6" s="1"/>
  <c r="H1207" i="6" s="1"/>
  <c r="H1208" i="6" s="1"/>
  <c r="H1209" i="6" s="1"/>
  <c r="H1210" i="6" s="1"/>
  <c r="H1211" i="6" s="1"/>
  <c r="H1212" i="6" s="1"/>
  <c r="H1213" i="6" s="1"/>
  <c r="H1214" i="6" s="1"/>
  <c r="H1215" i="6" s="1"/>
  <c r="H1216" i="6" s="1"/>
  <c r="H1217" i="6" s="1"/>
  <c r="H1218" i="6" s="1"/>
  <c r="H1219" i="6" s="1"/>
  <c r="H1220" i="6" s="1"/>
  <c r="H1221" i="6" s="1"/>
  <c r="H1222" i="6" s="1"/>
  <c r="H1223" i="6" s="1"/>
  <c r="H1224" i="6" s="1"/>
  <c r="H1225" i="6" s="1"/>
  <c r="H1226" i="6" s="1"/>
  <c r="H1227" i="6" s="1"/>
  <c r="H1228" i="6" s="1"/>
  <c r="H1229" i="6" s="1"/>
  <c r="H1230" i="6" s="1"/>
  <c r="H1231" i="6" s="1"/>
  <c r="H1232" i="6" s="1"/>
  <c r="H1233" i="6" s="1"/>
  <c r="H1234" i="6" s="1"/>
  <c r="H1235" i="6" s="1"/>
  <c r="H1236" i="6" s="1"/>
  <c r="H1237" i="6" s="1"/>
  <c r="H1238" i="6" s="1"/>
  <c r="H1239" i="6" s="1"/>
  <c r="H1240" i="6" s="1"/>
  <c r="H1241" i="6" s="1"/>
  <c r="H1242" i="6" s="1"/>
  <c r="H1243" i="6" s="1"/>
  <c r="H1244" i="6" s="1"/>
  <c r="H1245" i="6" s="1"/>
  <c r="H1246" i="6" s="1"/>
  <c r="H1247" i="6" s="1"/>
  <c r="H1248" i="6" s="1"/>
  <c r="H1249" i="6" s="1"/>
  <c r="H1250" i="6" s="1"/>
  <c r="H1251" i="6" s="1"/>
  <c r="H1252" i="6" s="1"/>
  <c r="H1253" i="6" s="1"/>
  <c r="F1159" i="6"/>
  <c r="F1160" i="6" s="1"/>
  <c r="F1161" i="6" s="1"/>
  <c r="F1162" i="6" s="1"/>
  <c r="F1163" i="6" s="1"/>
  <c r="F1164" i="6" s="1"/>
  <c r="F1165" i="6" s="1"/>
  <c r="F1166" i="6" s="1"/>
  <c r="F1167" i="6" s="1"/>
  <c r="F1168" i="6" s="1"/>
  <c r="F1169" i="6" s="1"/>
  <c r="F1170" i="6" s="1"/>
  <c r="F1171" i="6" s="1"/>
  <c r="F1172" i="6" s="1"/>
  <c r="F1173" i="6" s="1"/>
  <c r="F1174" i="6" s="1"/>
  <c r="F1175" i="6" s="1"/>
  <c r="F1176" i="6" s="1"/>
  <c r="F1177" i="6" s="1"/>
  <c r="F1178" i="6" s="1"/>
  <c r="F1179" i="6" s="1"/>
  <c r="F1180" i="6" s="1"/>
  <c r="F1181" i="6" s="1"/>
  <c r="F1182" i="6" s="1"/>
  <c r="F1183" i="6" s="1"/>
  <c r="F1184" i="6" s="1"/>
  <c r="F1185" i="6" s="1"/>
  <c r="F1186" i="6" s="1"/>
  <c r="F1187" i="6" s="1"/>
  <c r="F1188" i="6" s="1"/>
  <c r="F1189" i="6" s="1"/>
  <c r="F1190" i="6" s="1"/>
  <c r="F1191" i="6" s="1"/>
  <c r="F1192" i="6" s="1"/>
  <c r="F1193" i="6" s="1"/>
  <c r="F1194" i="6" s="1"/>
  <c r="F1195" i="6" s="1"/>
  <c r="F1196" i="6" s="1"/>
  <c r="F1197" i="6" s="1"/>
  <c r="F1198" i="6" s="1"/>
  <c r="F1199" i="6" s="1"/>
  <c r="F1200" i="6" s="1"/>
  <c r="F1201" i="6" s="1"/>
  <c r="F1202" i="6" s="1"/>
  <c r="F1203" i="6" s="1"/>
  <c r="F1204" i="6" s="1"/>
  <c r="F1205" i="6" s="1"/>
  <c r="F1206" i="6" s="1"/>
  <c r="F1207" i="6" s="1"/>
  <c r="F1208" i="6" s="1"/>
  <c r="F1209" i="6" s="1"/>
  <c r="F1210" i="6" s="1"/>
  <c r="F1211" i="6" s="1"/>
  <c r="F1212" i="6" s="1"/>
  <c r="F1213" i="6" s="1"/>
  <c r="F1214" i="6" s="1"/>
  <c r="F1215" i="6" s="1"/>
  <c r="F1216" i="6" s="1"/>
  <c r="F1217" i="6" s="1"/>
  <c r="F1218" i="6" s="1"/>
  <c r="F1219" i="6" s="1"/>
  <c r="F1220" i="6" s="1"/>
  <c r="F1221" i="6" s="1"/>
  <c r="F1222" i="6" s="1"/>
  <c r="F1223" i="6" s="1"/>
  <c r="F1224" i="6" s="1"/>
  <c r="F1225" i="6" s="1"/>
  <c r="F1226" i="6" s="1"/>
  <c r="F1227" i="6" s="1"/>
  <c r="F1228" i="6" s="1"/>
  <c r="F1229" i="6" s="1"/>
  <c r="F1230" i="6" s="1"/>
  <c r="F1231" i="6" s="1"/>
  <c r="F1232" i="6" s="1"/>
  <c r="F1233" i="6" s="1"/>
  <c r="F1234" i="6" s="1"/>
  <c r="F1235" i="6" s="1"/>
  <c r="F1236" i="6" s="1"/>
  <c r="F1237" i="6" s="1"/>
  <c r="F1238" i="6" s="1"/>
  <c r="F1239" i="6" s="1"/>
  <c r="F1240" i="6" s="1"/>
  <c r="F1241" i="6" s="1"/>
  <c r="F1242" i="6" s="1"/>
  <c r="F1243" i="6" s="1"/>
  <c r="F1244" i="6" s="1"/>
  <c r="F1245" i="6" s="1"/>
  <c r="F1246" i="6" s="1"/>
  <c r="F1247" i="6" s="1"/>
  <c r="F1248" i="6" s="1"/>
  <c r="F1249" i="6" s="1"/>
  <c r="F1250" i="6" s="1"/>
  <c r="F1251" i="6" s="1"/>
  <c r="F1252" i="6" s="1"/>
  <c r="F1253" i="6" s="1"/>
  <c r="G1157" i="6"/>
  <c r="G1158" i="6" s="1"/>
  <c r="G1159" i="6" s="1"/>
  <c r="G1160" i="6" s="1"/>
  <c r="G1161" i="6" s="1"/>
  <c r="G1162" i="6" s="1"/>
  <c r="G1163" i="6" s="1"/>
  <c r="G1164" i="6" s="1"/>
  <c r="G1165" i="6" s="1"/>
  <c r="G1166" i="6" s="1"/>
  <c r="G1167" i="6" s="1"/>
  <c r="G1168" i="6" s="1"/>
  <c r="G1169" i="6" s="1"/>
  <c r="G1170" i="6" s="1"/>
  <c r="G1171" i="6" s="1"/>
  <c r="G1172" i="6" s="1"/>
  <c r="G1173" i="6" s="1"/>
  <c r="G1174" i="6" s="1"/>
  <c r="G1175" i="6" s="1"/>
  <c r="G1176" i="6" s="1"/>
  <c r="G1177" i="6" s="1"/>
  <c r="G1178" i="6" s="1"/>
  <c r="G1179" i="6" s="1"/>
  <c r="G1180" i="6" s="1"/>
  <c r="G1181" i="6" s="1"/>
  <c r="G1182" i="6" s="1"/>
  <c r="G1183" i="6" s="1"/>
  <c r="G1184" i="6" s="1"/>
  <c r="G1185" i="6" s="1"/>
  <c r="G1186" i="6" s="1"/>
  <c r="G1187" i="6" s="1"/>
  <c r="G1188" i="6" s="1"/>
  <c r="G1189" i="6" s="1"/>
  <c r="G1190" i="6" s="1"/>
  <c r="G1191" i="6" s="1"/>
  <c r="G1192" i="6" s="1"/>
  <c r="G1193" i="6" s="1"/>
  <c r="G1194" i="6" s="1"/>
  <c r="G1195" i="6" s="1"/>
  <c r="G1196" i="6" s="1"/>
  <c r="G1197" i="6" s="1"/>
  <c r="G1198" i="6" s="1"/>
  <c r="G1199" i="6" s="1"/>
  <c r="G1200" i="6" s="1"/>
  <c r="G1201" i="6" s="1"/>
  <c r="G1202" i="6" s="1"/>
  <c r="G1203" i="6" s="1"/>
  <c r="G1204" i="6" s="1"/>
  <c r="G1205" i="6" s="1"/>
  <c r="G1206" i="6" s="1"/>
  <c r="G1207" i="6" s="1"/>
  <c r="G1208" i="6" s="1"/>
  <c r="G1209" i="6" s="1"/>
  <c r="G1210" i="6" s="1"/>
  <c r="G1211" i="6" s="1"/>
  <c r="G1212" i="6" s="1"/>
  <c r="G1213" i="6" s="1"/>
  <c r="G1214" i="6" s="1"/>
  <c r="G1215" i="6" s="1"/>
  <c r="G1216" i="6" s="1"/>
  <c r="G1217" i="6" s="1"/>
  <c r="G1218" i="6" s="1"/>
  <c r="G1219" i="6" s="1"/>
  <c r="G1220" i="6" s="1"/>
  <c r="G1221" i="6" s="1"/>
  <c r="G1222" i="6" s="1"/>
  <c r="G1223" i="6" s="1"/>
  <c r="G1224" i="6" s="1"/>
  <c r="G1225" i="6" s="1"/>
  <c r="G1226" i="6" s="1"/>
  <c r="G1227" i="6" s="1"/>
  <c r="G1228" i="6" s="1"/>
  <c r="G1229" i="6" s="1"/>
  <c r="G1230" i="6" s="1"/>
  <c r="G1231" i="6" s="1"/>
  <c r="G1232" i="6" s="1"/>
  <c r="G1233" i="6" s="1"/>
  <c r="G1234" i="6" s="1"/>
  <c r="G1235" i="6" s="1"/>
  <c r="G1236" i="6" s="1"/>
  <c r="G1237" i="6" s="1"/>
  <c r="G1238" i="6" s="1"/>
  <c r="G1239" i="6" s="1"/>
  <c r="G1240" i="6" s="1"/>
  <c r="G1241" i="6" s="1"/>
  <c r="G1242" i="6" s="1"/>
  <c r="G1243" i="6" s="1"/>
  <c r="G1244" i="6" s="1"/>
  <c r="G1245" i="6" s="1"/>
  <c r="G1246" i="6" s="1"/>
  <c r="G1247" i="6" s="1"/>
  <c r="G1248" i="6" s="1"/>
  <c r="G1249" i="6" s="1"/>
  <c r="G1250" i="6" s="1"/>
  <c r="G1251" i="6" s="1"/>
  <c r="G1252" i="6" s="1"/>
  <c r="G1253" i="6" s="1"/>
  <c r="H1157" i="6"/>
  <c r="I1157" i="6"/>
  <c r="I1158" i="6" s="1"/>
  <c r="I1159" i="6" s="1"/>
  <c r="I1160" i="6" s="1"/>
  <c r="I1161" i="6" s="1"/>
  <c r="I1162" i="6" s="1"/>
  <c r="I1163" i="6" s="1"/>
  <c r="I1164" i="6" s="1"/>
  <c r="I1165" i="6" s="1"/>
  <c r="I1166" i="6" s="1"/>
  <c r="I1167" i="6" s="1"/>
  <c r="I1168" i="6" s="1"/>
  <c r="I1169" i="6" s="1"/>
  <c r="I1170" i="6" s="1"/>
  <c r="I1171" i="6" s="1"/>
  <c r="I1172" i="6" s="1"/>
  <c r="I1173" i="6" s="1"/>
  <c r="I1174" i="6" s="1"/>
  <c r="I1175" i="6" s="1"/>
  <c r="I1176" i="6" s="1"/>
  <c r="I1177" i="6" s="1"/>
  <c r="I1178" i="6" s="1"/>
  <c r="I1179" i="6" s="1"/>
  <c r="I1180" i="6" s="1"/>
  <c r="I1181" i="6" s="1"/>
  <c r="I1182" i="6" s="1"/>
  <c r="I1183" i="6" s="1"/>
  <c r="I1184" i="6" s="1"/>
  <c r="I1185" i="6" s="1"/>
  <c r="I1186" i="6" s="1"/>
  <c r="I1187" i="6" s="1"/>
  <c r="I1188" i="6" s="1"/>
  <c r="I1189" i="6" s="1"/>
  <c r="I1190" i="6" s="1"/>
  <c r="I1191" i="6" s="1"/>
  <c r="I1192" i="6" s="1"/>
  <c r="I1193" i="6" s="1"/>
  <c r="I1194" i="6" s="1"/>
  <c r="I1195" i="6" s="1"/>
  <c r="I1196" i="6" s="1"/>
  <c r="I1197" i="6" s="1"/>
  <c r="I1198" i="6" s="1"/>
  <c r="I1199" i="6" s="1"/>
  <c r="I1200" i="6" s="1"/>
  <c r="I1201" i="6" s="1"/>
  <c r="I1202" i="6" s="1"/>
  <c r="I1203" i="6" s="1"/>
  <c r="I1204" i="6" s="1"/>
  <c r="I1205" i="6" s="1"/>
  <c r="I1206" i="6" s="1"/>
  <c r="I1207" i="6" s="1"/>
  <c r="I1208" i="6" s="1"/>
  <c r="I1209" i="6" s="1"/>
  <c r="I1210" i="6" s="1"/>
  <c r="I1211" i="6" s="1"/>
  <c r="I1212" i="6" s="1"/>
  <c r="I1213" i="6" s="1"/>
  <c r="I1214" i="6" s="1"/>
  <c r="I1215" i="6" s="1"/>
  <c r="I1216" i="6" s="1"/>
  <c r="I1217" i="6" s="1"/>
  <c r="I1218" i="6" s="1"/>
  <c r="I1219" i="6" s="1"/>
  <c r="I1220" i="6" s="1"/>
  <c r="I1221" i="6" s="1"/>
  <c r="I1222" i="6" s="1"/>
  <c r="I1223" i="6" s="1"/>
  <c r="I1224" i="6" s="1"/>
  <c r="I1225" i="6" s="1"/>
  <c r="I1226" i="6" s="1"/>
  <c r="I1227" i="6" s="1"/>
  <c r="I1228" i="6" s="1"/>
  <c r="I1229" i="6" s="1"/>
  <c r="I1230" i="6" s="1"/>
  <c r="I1231" i="6" s="1"/>
  <c r="I1232" i="6" s="1"/>
  <c r="I1233" i="6" s="1"/>
  <c r="I1234" i="6" s="1"/>
  <c r="I1235" i="6" s="1"/>
  <c r="I1236" i="6" s="1"/>
  <c r="I1237" i="6" s="1"/>
  <c r="I1238" i="6" s="1"/>
  <c r="I1239" i="6" s="1"/>
  <c r="I1240" i="6" s="1"/>
  <c r="I1241" i="6" s="1"/>
  <c r="I1242" i="6" s="1"/>
  <c r="I1243" i="6" s="1"/>
  <c r="I1244" i="6" s="1"/>
  <c r="I1245" i="6" s="1"/>
  <c r="I1246" i="6" s="1"/>
  <c r="I1247" i="6" s="1"/>
  <c r="I1248" i="6" s="1"/>
  <c r="I1249" i="6" s="1"/>
  <c r="I1250" i="6" s="1"/>
  <c r="I1251" i="6" s="1"/>
  <c r="I1252" i="6" s="1"/>
  <c r="I1253" i="6" s="1"/>
  <c r="J1157" i="6"/>
  <c r="J1158" i="6" s="1"/>
  <c r="J1159" i="6" s="1"/>
  <c r="J1160" i="6" s="1"/>
  <c r="J1161" i="6" s="1"/>
  <c r="J1162" i="6" s="1"/>
  <c r="J1163" i="6" s="1"/>
  <c r="J1164" i="6" s="1"/>
  <c r="J1165" i="6" s="1"/>
  <c r="J1166" i="6" s="1"/>
  <c r="J1167" i="6" s="1"/>
  <c r="J1168" i="6" s="1"/>
  <c r="J1169" i="6" s="1"/>
  <c r="J1170" i="6" s="1"/>
  <c r="J1171" i="6" s="1"/>
  <c r="J1172" i="6" s="1"/>
  <c r="J1173" i="6" s="1"/>
  <c r="J1174" i="6" s="1"/>
  <c r="J1175" i="6" s="1"/>
  <c r="J1176" i="6" s="1"/>
  <c r="J1177" i="6" s="1"/>
  <c r="J1178" i="6" s="1"/>
  <c r="J1179" i="6" s="1"/>
  <c r="J1180" i="6" s="1"/>
  <c r="J1181" i="6" s="1"/>
  <c r="J1182" i="6" s="1"/>
  <c r="J1183" i="6" s="1"/>
  <c r="J1184" i="6" s="1"/>
  <c r="J1185" i="6" s="1"/>
  <c r="J1186" i="6" s="1"/>
  <c r="J1187" i="6" s="1"/>
  <c r="J1188" i="6" s="1"/>
  <c r="J1189" i="6" s="1"/>
  <c r="J1190" i="6" s="1"/>
  <c r="J1191" i="6" s="1"/>
  <c r="J1192" i="6" s="1"/>
  <c r="J1193" i="6" s="1"/>
  <c r="J1194" i="6" s="1"/>
  <c r="J1195" i="6" s="1"/>
  <c r="J1196" i="6" s="1"/>
  <c r="J1197" i="6" s="1"/>
  <c r="J1198" i="6" s="1"/>
  <c r="J1199" i="6" s="1"/>
  <c r="J1200" i="6" s="1"/>
  <c r="J1201" i="6" s="1"/>
  <c r="J1202" i="6" s="1"/>
  <c r="J1203" i="6" s="1"/>
  <c r="J1204" i="6" s="1"/>
  <c r="J1205" i="6" s="1"/>
  <c r="J1206" i="6" s="1"/>
  <c r="J1207" i="6" s="1"/>
  <c r="J1208" i="6" s="1"/>
  <c r="J1209" i="6" s="1"/>
  <c r="J1210" i="6" s="1"/>
  <c r="J1211" i="6" s="1"/>
  <c r="J1212" i="6" s="1"/>
  <c r="J1213" i="6" s="1"/>
  <c r="J1214" i="6" s="1"/>
  <c r="J1215" i="6" s="1"/>
  <c r="J1216" i="6" s="1"/>
  <c r="J1217" i="6" s="1"/>
  <c r="J1218" i="6" s="1"/>
  <c r="J1219" i="6" s="1"/>
  <c r="J1220" i="6" s="1"/>
  <c r="J1221" i="6" s="1"/>
  <c r="J1222" i="6" s="1"/>
  <c r="J1223" i="6" s="1"/>
  <c r="J1224" i="6" s="1"/>
  <c r="J1225" i="6" s="1"/>
  <c r="J1226" i="6" s="1"/>
  <c r="J1227" i="6" s="1"/>
  <c r="J1228" i="6" s="1"/>
  <c r="J1229" i="6" s="1"/>
  <c r="J1230" i="6" s="1"/>
  <c r="J1231" i="6" s="1"/>
  <c r="J1232" i="6" s="1"/>
  <c r="J1233" i="6" s="1"/>
  <c r="J1234" i="6" s="1"/>
  <c r="J1235" i="6" s="1"/>
  <c r="J1236" i="6" s="1"/>
  <c r="J1237" i="6" s="1"/>
  <c r="J1238" i="6" s="1"/>
  <c r="J1239" i="6" s="1"/>
  <c r="J1240" i="6" s="1"/>
  <c r="J1241" i="6" s="1"/>
  <c r="J1242" i="6" s="1"/>
  <c r="J1243" i="6" s="1"/>
  <c r="J1244" i="6" s="1"/>
  <c r="J1245" i="6" s="1"/>
  <c r="J1246" i="6" s="1"/>
  <c r="J1247" i="6" s="1"/>
  <c r="J1248" i="6" s="1"/>
  <c r="J1249" i="6" s="1"/>
  <c r="J1250" i="6" s="1"/>
  <c r="J1251" i="6" s="1"/>
  <c r="J1252" i="6" s="1"/>
  <c r="J1253" i="6" s="1"/>
  <c r="F1157" i="6"/>
  <c r="V8" i="13"/>
  <c r="Y8" i="13"/>
  <c r="Z8" i="13"/>
  <c r="AA8" i="13"/>
  <c r="AB8" i="13"/>
  <c r="AC8" i="13"/>
  <c r="AD8" i="13"/>
  <c r="AE8" i="13"/>
  <c r="V9" i="13"/>
  <c r="Y9" i="13"/>
  <c r="Z9" i="13"/>
  <c r="AA9" i="13"/>
  <c r="AB9" i="13"/>
  <c r="AC9" i="13"/>
  <c r="AD9" i="13"/>
  <c r="AE9" i="13"/>
  <c r="AB11" i="13"/>
  <c r="AE11" i="13"/>
  <c r="AC11" i="13"/>
  <c r="AE10" i="13"/>
  <c r="AD10" i="13"/>
  <c r="AC10" i="13"/>
  <c r="AB10" i="13"/>
  <c r="AA10" i="13"/>
  <c r="Z10" i="13"/>
  <c r="Y10" i="13"/>
  <c r="V10" i="13"/>
  <c r="D6" i="21" a="1"/>
  <c r="D6" i="21" s="1"/>
  <c r="E6" i="21" a="1"/>
  <c r="E6" i="21" s="1"/>
  <c r="F6" i="21" a="1"/>
  <c r="F6" i="21" s="1"/>
  <c r="C6" i="21" a="1"/>
  <c r="C6" i="21" s="1"/>
  <c r="C1" i="21"/>
  <c r="D1" i="21" s="1"/>
  <c r="B7" i="21"/>
  <c r="F1156" i="6"/>
  <c r="G1156" i="6"/>
  <c r="H1156" i="6"/>
  <c r="I1156" i="6"/>
  <c r="J1156" i="6"/>
  <c r="F1156" i="10"/>
  <c r="G1156" i="10"/>
  <c r="H1156" i="10"/>
  <c r="I1156" i="10"/>
  <c r="J1156" i="10"/>
  <c r="BO23" i="16"/>
  <c r="BP23" i="16"/>
  <c r="BQ23" i="16"/>
  <c r="BR23" i="16"/>
  <c r="BS23" i="16"/>
  <c r="BT23" i="16"/>
  <c r="BU23" i="16"/>
  <c r="BV23" i="16"/>
  <c r="BW23" i="16"/>
  <c r="BX23" i="16"/>
  <c r="BY23" i="16"/>
  <c r="BZ23" i="16"/>
  <c r="CA23" i="16"/>
  <c r="CB23" i="16"/>
  <c r="CC23" i="16"/>
  <c r="CD23" i="16"/>
  <c r="CE23" i="16"/>
  <c r="CF23" i="16"/>
  <c r="CG23" i="16"/>
  <c r="CH23" i="16"/>
  <c r="CI23" i="16"/>
  <c r="CJ23" i="16"/>
  <c r="CK23" i="16"/>
  <c r="CL23" i="16"/>
  <c r="CM23" i="16"/>
  <c r="CN23" i="16"/>
  <c r="CO23" i="16"/>
  <c r="CP23" i="16"/>
  <c r="CQ23" i="16"/>
  <c r="CR23" i="16"/>
  <c r="CS23" i="16"/>
  <c r="CT23" i="16"/>
  <c r="CU23" i="16"/>
  <c r="CV23" i="16"/>
  <c r="CW23" i="16"/>
  <c r="BN23" i="16"/>
  <c r="BO16" i="16"/>
  <c r="BP16" i="16"/>
  <c r="BQ16" i="16"/>
  <c r="BR16" i="16"/>
  <c r="BS16" i="16"/>
  <c r="BT16" i="16"/>
  <c r="BU16" i="16"/>
  <c r="BV16" i="16"/>
  <c r="BW16" i="16"/>
  <c r="BX16" i="16"/>
  <c r="BY16" i="16"/>
  <c r="BZ16" i="16"/>
  <c r="CA16" i="16"/>
  <c r="CB16" i="16"/>
  <c r="CC16" i="16"/>
  <c r="CD16" i="16"/>
  <c r="CE16" i="16"/>
  <c r="CF16" i="16"/>
  <c r="CG16" i="16"/>
  <c r="CH16" i="16"/>
  <c r="CI16" i="16"/>
  <c r="CJ16" i="16"/>
  <c r="CK16" i="16"/>
  <c r="CL16" i="16"/>
  <c r="CM16" i="16"/>
  <c r="CN16" i="16"/>
  <c r="CO16" i="16"/>
  <c r="CP16" i="16"/>
  <c r="CQ16" i="16"/>
  <c r="CR16" i="16"/>
  <c r="CS16" i="16"/>
  <c r="CT16" i="16"/>
  <c r="CU16" i="16"/>
  <c r="CV16" i="16"/>
  <c r="CW16" i="16"/>
  <c r="BN16" i="16"/>
  <c r="BO9" i="16"/>
  <c r="BP9" i="16"/>
  <c r="BQ9" i="16"/>
  <c r="BR9" i="16"/>
  <c r="BS9" i="16"/>
  <c r="BT9" i="16"/>
  <c r="BU9" i="16"/>
  <c r="BV9" i="16"/>
  <c r="BW9" i="16"/>
  <c r="BX9" i="16"/>
  <c r="BY9" i="16"/>
  <c r="BZ9" i="16"/>
  <c r="CA9" i="16"/>
  <c r="CB9" i="16"/>
  <c r="CC9" i="16"/>
  <c r="CD9" i="16"/>
  <c r="CE9" i="16"/>
  <c r="CF9" i="16"/>
  <c r="CG9" i="16"/>
  <c r="CH9" i="16"/>
  <c r="CI9" i="16"/>
  <c r="CJ9" i="16"/>
  <c r="CK9" i="16"/>
  <c r="CL9" i="16"/>
  <c r="CM9" i="16"/>
  <c r="CN9" i="16"/>
  <c r="CO9" i="16"/>
  <c r="CP9" i="16"/>
  <c r="CQ9" i="16"/>
  <c r="CR9" i="16"/>
  <c r="CS9" i="16"/>
  <c r="CT9" i="16"/>
  <c r="CU9" i="16"/>
  <c r="CV9" i="16"/>
  <c r="CW9" i="16"/>
  <c r="BN9" i="16"/>
  <c r="BM27" i="16"/>
  <c r="BM20" i="16"/>
  <c r="BM13" i="16"/>
  <c r="BP24" i="16"/>
  <c r="BQ24" i="16" s="1"/>
  <c r="BO22" i="16"/>
  <c r="BP22" i="16" s="1"/>
  <c r="BP17" i="16"/>
  <c r="BQ17" i="16" s="1"/>
  <c r="BO15" i="16"/>
  <c r="BP10" i="16"/>
  <c r="BQ10" i="16" s="1"/>
  <c r="BO8" i="16"/>
  <c r="BP8" i="16" s="1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J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V3" i="16"/>
  <c r="BU3" i="16"/>
  <c r="BT3" i="16"/>
  <c r="BS3" i="16"/>
  <c r="BR3" i="16"/>
  <c r="BQ3" i="16"/>
  <c r="BP3" i="16"/>
  <c r="BO3" i="16"/>
  <c r="BN3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C16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C23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C9" i="16"/>
  <c r="C25" i="16"/>
  <c r="E24" i="16"/>
  <c r="F24" i="16" s="1"/>
  <c r="G24" i="16" s="1"/>
  <c r="H24" i="16" s="1"/>
  <c r="I24" i="16" s="1"/>
  <c r="J24" i="16" s="1"/>
  <c r="D22" i="16"/>
  <c r="C18" i="16"/>
  <c r="E17" i="16"/>
  <c r="F17" i="16" s="1"/>
  <c r="D15" i="16"/>
  <c r="D20" i="16" s="1"/>
  <c r="C11" i="16"/>
  <c r="E10" i="16"/>
  <c r="F10" i="16" s="1"/>
  <c r="G10" i="16" s="1"/>
  <c r="H10" i="16" s="1"/>
  <c r="I10" i="16" s="1"/>
  <c r="J10" i="16" s="1"/>
  <c r="K10" i="16" s="1"/>
  <c r="L10" i="16" s="1"/>
  <c r="M10" i="16" s="1"/>
  <c r="N10" i="16" s="1"/>
  <c r="O10" i="16" s="1"/>
  <c r="P10" i="16" s="1"/>
  <c r="Q10" i="16" s="1"/>
  <c r="R10" i="16" s="1"/>
  <c r="S10" i="16" s="1"/>
  <c r="T10" i="16" s="1"/>
  <c r="U10" i="16" s="1"/>
  <c r="V10" i="16" s="1"/>
  <c r="W10" i="16" s="1"/>
  <c r="X10" i="16" s="1"/>
  <c r="D8" i="16"/>
  <c r="D13" i="16" s="1"/>
  <c r="A6" i="16"/>
  <c r="K32" i="16" s="1"/>
  <c r="B5" i="16"/>
  <c r="A5" i="16" s="1"/>
  <c r="K31" i="16" s="1"/>
  <c r="B4" i="16"/>
  <c r="A4" i="16" s="1"/>
  <c r="K30" i="16" s="1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D1" i="16"/>
  <c r="BO1" i="16" s="1"/>
  <c r="S282" i="31" l="1"/>
  <c r="S279" i="31"/>
  <c r="S286" i="31"/>
  <c r="S278" i="31"/>
  <c r="S270" i="31"/>
  <c r="C19" i="16"/>
  <c r="E22" i="16"/>
  <c r="E27" i="16" s="1"/>
  <c r="D27" i="16"/>
  <c r="BM4" i="16"/>
  <c r="BL4" i="16" s="1"/>
  <c r="BP13" i="16"/>
  <c r="BN13" i="16"/>
  <c r="BO13" i="16"/>
  <c r="BN18" i="16"/>
  <c r="BN19" i="16" s="1"/>
  <c r="BO20" i="16"/>
  <c r="BN20" i="16"/>
  <c r="BM6" i="16"/>
  <c r="BL6" i="16" s="1"/>
  <c r="BP27" i="16"/>
  <c r="BO27" i="16"/>
  <c r="BN27" i="16"/>
  <c r="BP11" i="16"/>
  <c r="BP12" i="16" s="1"/>
  <c r="J43" i="13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AC42" i="13"/>
  <c r="G25" i="16"/>
  <c r="G26" i="16" s="1"/>
  <c r="H25" i="16"/>
  <c r="H26" i="16" s="1"/>
  <c r="Z42" i="13"/>
  <c r="G43" i="13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BP25" i="16"/>
  <c r="BP26" i="16" s="1"/>
  <c r="I25" i="16"/>
  <c r="W9" i="13"/>
  <c r="Y11" i="13"/>
  <c r="Y12" i="13"/>
  <c r="X8" i="13"/>
  <c r="W8" i="13"/>
  <c r="X9" i="13"/>
  <c r="Z11" i="13"/>
  <c r="AD11" i="13"/>
  <c r="W10" i="13"/>
  <c r="X10" i="13"/>
  <c r="AA11" i="13"/>
  <c r="D7" i="21" a="1"/>
  <c r="D7" i="21" s="1"/>
  <c r="E7" i="21" a="1"/>
  <c r="E7" i="21" s="1"/>
  <c r="F7" i="21" a="1"/>
  <c r="F7" i="21" s="1"/>
  <c r="C7" i="21" a="1"/>
  <c r="C7" i="21" s="1"/>
  <c r="B8" i="21"/>
  <c r="E1" i="21"/>
  <c r="F1" i="21"/>
  <c r="BQ8" i="16"/>
  <c r="BQ13" i="16" s="1"/>
  <c r="BQ11" i="16"/>
  <c r="BQ12" i="16" s="1"/>
  <c r="BO18" i="16"/>
  <c r="BO19" i="16" s="1"/>
  <c r="BO11" i="16"/>
  <c r="BO12" i="16" s="1"/>
  <c r="BP18" i="16"/>
  <c r="BP19" i="16" s="1"/>
  <c r="BM5" i="16"/>
  <c r="BL5" i="16" s="1"/>
  <c r="BP15" i="16"/>
  <c r="BP20" i="16" s="1"/>
  <c r="BQ25" i="16"/>
  <c r="BQ26" i="16" s="1"/>
  <c r="BO25" i="16"/>
  <c r="BO26" i="16" s="1"/>
  <c r="BN25" i="16"/>
  <c r="BN26" i="16" s="1"/>
  <c r="BN11" i="16"/>
  <c r="BN12" i="16" s="1"/>
  <c r="BR10" i="16"/>
  <c r="BR17" i="16"/>
  <c r="BQ18" i="16"/>
  <c r="BQ19" i="16" s="1"/>
  <c r="BQ22" i="16"/>
  <c r="BQ27" i="16" s="1"/>
  <c r="BR24" i="16"/>
  <c r="E8" i="16"/>
  <c r="E13" i="16" s="1"/>
  <c r="E15" i="16"/>
  <c r="E20" i="16" s="1"/>
  <c r="E18" i="16"/>
  <c r="E19" i="16" s="1"/>
  <c r="J25" i="16"/>
  <c r="J26" i="16" s="1"/>
  <c r="Y10" i="16"/>
  <c r="Z10" i="16" s="1"/>
  <c r="AA10" i="16" s="1"/>
  <c r="AB10" i="16" s="1"/>
  <c r="AC10" i="16" s="1"/>
  <c r="AD10" i="16" s="1"/>
  <c r="AE10" i="16" s="1"/>
  <c r="AF10" i="16" s="1"/>
  <c r="AG10" i="16" s="1"/>
  <c r="AH10" i="16" s="1"/>
  <c r="AI10" i="16" s="1"/>
  <c r="AJ10" i="16" s="1"/>
  <c r="AK10" i="16" s="1"/>
  <c r="AL10" i="16" s="1"/>
  <c r="AM10" i="16" s="1"/>
  <c r="AN10" i="16" s="1"/>
  <c r="AO10" i="16" s="1"/>
  <c r="AP10" i="16" s="1"/>
  <c r="AQ10" i="16" s="1"/>
  <c r="AR10" i="16" s="1"/>
  <c r="AS10" i="16" s="1"/>
  <c r="AT10" i="16" s="1"/>
  <c r="AU10" i="16" s="1"/>
  <c r="AV10" i="16" s="1"/>
  <c r="AW10" i="16" s="1"/>
  <c r="AX10" i="16" s="1"/>
  <c r="AX11" i="16" s="1"/>
  <c r="AX12" i="16" s="1"/>
  <c r="X11" i="16"/>
  <c r="X12" i="16" s="1"/>
  <c r="W11" i="16"/>
  <c r="W12" i="16" s="1"/>
  <c r="O11" i="16"/>
  <c r="O12" i="16" s="1"/>
  <c r="G11" i="16"/>
  <c r="G12" i="16" s="1"/>
  <c r="R11" i="16"/>
  <c r="R12" i="16" s="1"/>
  <c r="J11" i="16"/>
  <c r="J12" i="16" s="1"/>
  <c r="V11" i="16"/>
  <c r="V12" i="16" s="1"/>
  <c r="L11" i="16"/>
  <c r="L12" i="16" s="1"/>
  <c r="U11" i="16"/>
  <c r="U12" i="16" s="1"/>
  <c r="K11" i="16"/>
  <c r="K12" i="16" s="1"/>
  <c r="T11" i="16"/>
  <c r="T12" i="16" s="1"/>
  <c r="I11" i="16"/>
  <c r="I12" i="16" s="1"/>
  <c r="C12" i="16"/>
  <c r="S11" i="16"/>
  <c r="S12" i="16" s="1"/>
  <c r="H11" i="16"/>
  <c r="H12" i="16" s="1"/>
  <c r="N11" i="16"/>
  <c r="N12" i="16" s="1"/>
  <c r="D11" i="16"/>
  <c r="D12" i="16" s="1"/>
  <c r="E11" i="16"/>
  <c r="E12" i="16" s="1"/>
  <c r="F11" i="16"/>
  <c r="F12" i="16" s="1"/>
  <c r="M11" i="16"/>
  <c r="M12" i="16" s="1"/>
  <c r="P11" i="16"/>
  <c r="P12" i="16" s="1"/>
  <c r="Q11" i="16"/>
  <c r="Q12" i="16" s="1"/>
  <c r="G17" i="16"/>
  <c r="F18" i="16"/>
  <c r="F19" i="16" s="1"/>
  <c r="K24" i="16"/>
  <c r="L24" i="16" s="1"/>
  <c r="M24" i="16" s="1"/>
  <c r="N24" i="16" s="1"/>
  <c r="F25" i="16"/>
  <c r="F26" i="16" s="1"/>
  <c r="D25" i="16"/>
  <c r="D26" i="16" s="1"/>
  <c r="E25" i="16"/>
  <c r="E26" i="16" s="1"/>
  <c r="C26" i="16"/>
  <c r="D18" i="16"/>
  <c r="D19" i="16" s="1"/>
  <c r="I26" i="16"/>
  <c r="S291" i="31" l="1"/>
  <c r="S283" i="31"/>
  <c r="S284" i="31"/>
  <c r="S275" i="31"/>
  <c r="S287" i="31"/>
  <c r="AQ11" i="16"/>
  <c r="AQ12" i="16" s="1"/>
  <c r="AO11" i="16"/>
  <c r="AO12" i="16" s="1"/>
  <c r="AW11" i="16"/>
  <c r="AW12" i="16" s="1"/>
  <c r="AM11" i="16"/>
  <c r="AM12" i="16" s="1"/>
  <c r="F8" i="16"/>
  <c r="F13" i="16" s="1"/>
  <c r="M4" i="16" s="1"/>
  <c r="AV11" i="16"/>
  <c r="AV12" i="16" s="1"/>
  <c r="AN11" i="16"/>
  <c r="AN12" i="16" s="1"/>
  <c r="AU11" i="16"/>
  <c r="AU12" i="16" s="1"/>
  <c r="AT11" i="16"/>
  <c r="AT12" i="16" s="1"/>
  <c r="AS11" i="16"/>
  <c r="AS12" i="16" s="1"/>
  <c r="BR8" i="16"/>
  <c r="BR13" i="16" s="1"/>
  <c r="AR11" i="16"/>
  <c r="AR12" i="16" s="1"/>
  <c r="F22" i="16"/>
  <c r="F27" i="16" s="1"/>
  <c r="AP11" i="16"/>
  <c r="AP12" i="16" s="1"/>
  <c r="AC43" i="13"/>
  <c r="Z43" i="13"/>
  <c r="AG10" i="13"/>
  <c r="Y14" i="13"/>
  <c r="Y13" i="13"/>
  <c r="AG8" i="13"/>
  <c r="AG9" i="13"/>
  <c r="C8" i="21" a="1"/>
  <c r="C8" i="21" s="1"/>
  <c r="D8" i="21" a="1"/>
  <c r="D8" i="21" s="1"/>
  <c r="E8" i="21" a="1"/>
  <c r="E8" i="21" s="1"/>
  <c r="F8" i="21" a="1"/>
  <c r="F8" i="21" s="1"/>
  <c r="B9" i="21"/>
  <c r="BQ15" i="16"/>
  <c r="BQ20" i="16" s="1"/>
  <c r="BS24" i="16"/>
  <c r="BR25" i="16"/>
  <c r="BR26" i="16" s="1"/>
  <c r="BS8" i="16"/>
  <c r="BS13" i="16" s="1"/>
  <c r="BR22" i="16"/>
  <c r="BR27" i="16" s="1"/>
  <c r="BR18" i="16"/>
  <c r="BR19" i="16" s="1"/>
  <c r="BS17" i="16"/>
  <c r="BR11" i="16"/>
  <c r="BR12" i="16" s="1"/>
  <c r="BS10" i="16"/>
  <c r="AB11" i="16"/>
  <c r="AB12" i="16" s="1"/>
  <c r="F15" i="16"/>
  <c r="F20" i="16" s="1"/>
  <c r="L25" i="16"/>
  <c r="L26" i="16" s="1"/>
  <c r="K25" i="16"/>
  <c r="K26" i="16" s="1"/>
  <c r="M25" i="16"/>
  <c r="M26" i="16" s="1"/>
  <c r="AG11" i="16"/>
  <c r="AG12" i="16" s="1"/>
  <c r="O24" i="16"/>
  <c r="N25" i="16"/>
  <c r="N26" i="16" s="1"/>
  <c r="AK11" i="16"/>
  <c r="AK12" i="16" s="1"/>
  <c r="Y11" i="16"/>
  <c r="Y12" i="16" s="1"/>
  <c r="AD11" i="16"/>
  <c r="AD12" i="16" s="1"/>
  <c r="AA11" i="16"/>
  <c r="AA12" i="16" s="1"/>
  <c r="G22" i="16"/>
  <c r="G27" i="16" s="1"/>
  <c r="AJ11" i="16"/>
  <c r="AJ12" i="16" s="1"/>
  <c r="Z11" i="16"/>
  <c r="Z12" i="16" s="1"/>
  <c r="AE11" i="16"/>
  <c r="AE12" i="16" s="1"/>
  <c r="H17" i="16"/>
  <c r="G18" i="16"/>
  <c r="G19" i="16" s="1"/>
  <c r="AI11" i="16"/>
  <c r="AI12" i="16" s="1"/>
  <c r="AH11" i="16"/>
  <c r="AH12" i="16" s="1"/>
  <c r="G8" i="16"/>
  <c r="G13" i="16" s="1"/>
  <c r="N4" i="16" s="1"/>
  <c r="AL11" i="16"/>
  <c r="AL12" i="16" s="1"/>
  <c r="AF11" i="16"/>
  <c r="AF12" i="16" s="1"/>
  <c r="AC11" i="16"/>
  <c r="AC12" i="16" s="1"/>
  <c r="K4" i="16" l="1"/>
  <c r="L4" i="16"/>
  <c r="S280" i="31"/>
  <c r="S289" i="31"/>
  <c r="S288" i="31"/>
  <c r="S292" i="31"/>
  <c r="S296" i="31"/>
  <c r="J4" i="16"/>
  <c r="BR15" i="16"/>
  <c r="BR20" i="16" s="1"/>
  <c r="E4" i="16"/>
  <c r="I4" i="16"/>
  <c r="H4" i="16"/>
  <c r="C4" i="16"/>
  <c r="F4" i="16"/>
  <c r="D4" i="16"/>
  <c r="G4" i="16"/>
  <c r="Y16" i="13"/>
  <c r="Y15" i="13"/>
  <c r="D9" i="21" a="1"/>
  <c r="D9" i="21" s="1"/>
  <c r="E9" i="21" a="1"/>
  <c r="E9" i="21" s="1"/>
  <c r="F9" i="21" a="1"/>
  <c r="F9" i="21" s="1"/>
  <c r="C9" i="21" a="1"/>
  <c r="C9" i="21" s="1"/>
  <c r="B10" i="21"/>
  <c r="B11" i="21"/>
  <c r="BT8" i="16"/>
  <c r="BT13" i="16" s="1"/>
  <c r="BS11" i="16"/>
  <c r="BS12" i="16" s="1"/>
  <c r="BT10" i="16"/>
  <c r="BS22" i="16"/>
  <c r="BS27" i="16" s="1"/>
  <c r="BT17" i="16"/>
  <c r="BS18" i="16"/>
  <c r="BS19" i="16" s="1"/>
  <c r="BT24" i="16"/>
  <c r="BS25" i="16"/>
  <c r="BS26" i="16" s="1"/>
  <c r="G15" i="16"/>
  <c r="G20" i="16" s="1"/>
  <c r="I17" i="16"/>
  <c r="H18" i="16"/>
  <c r="H19" i="16" s="1"/>
  <c r="H22" i="16"/>
  <c r="H27" i="16" s="1"/>
  <c r="P24" i="16"/>
  <c r="O25" i="16"/>
  <c r="O26" i="16" s="1"/>
  <c r="H8" i="16"/>
  <c r="H13" i="16" s="1"/>
  <c r="S297" i="31" l="1"/>
  <c r="S293" i="31"/>
  <c r="S294" i="31"/>
  <c r="S301" i="31"/>
  <c r="S285" i="31"/>
  <c r="O4" i="16"/>
  <c r="BS15" i="16"/>
  <c r="BS20" i="16" s="1"/>
  <c r="Y17" i="13"/>
  <c r="Y18" i="13"/>
  <c r="D11" i="21" a="1"/>
  <c r="D11" i="21" s="1"/>
  <c r="E11" i="21" a="1"/>
  <c r="E11" i="21" s="1"/>
  <c r="F11" i="21" a="1"/>
  <c r="F11" i="21" s="1"/>
  <c r="C11" i="21" a="1"/>
  <c r="C11" i="21" s="1"/>
  <c r="C10" i="21" a="1"/>
  <c r="C10" i="21" s="1"/>
  <c r="D10" i="21" a="1"/>
  <c r="D10" i="21" s="1"/>
  <c r="E10" i="21" a="1"/>
  <c r="E10" i="21" s="1"/>
  <c r="F10" i="21" a="1"/>
  <c r="F10" i="21" s="1"/>
  <c r="B12" i="21"/>
  <c r="BT22" i="16"/>
  <c r="BT27" i="16" s="1"/>
  <c r="BU10" i="16"/>
  <c r="BT11" i="16"/>
  <c r="BT12" i="16" s="1"/>
  <c r="BU8" i="16"/>
  <c r="BU13" i="16" s="1"/>
  <c r="BU24" i="16"/>
  <c r="BT25" i="16"/>
  <c r="BT26" i="16" s="1"/>
  <c r="BT18" i="16"/>
  <c r="BT19" i="16" s="1"/>
  <c r="BU17" i="16"/>
  <c r="H15" i="16"/>
  <c r="H20" i="16" s="1"/>
  <c r="J17" i="16"/>
  <c r="I18" i="16"/>
  <c r="I19" i="16" s="1"/>
  <c r="I22" i="16"/>
  <c r="I8" i="16"/>
  <c r="Q24" i="16"/>
  <c r="Q25" i="16" s="1"/>
  <c r="P25" i="16"/>
  <c r="P26" i="16" s="1"/>
  <c r="S306" i="31" l="1"/>
  <c r="S299" i="31"/>
  <c r="S298" i="31"/>
  <c r="S302" i="31"/>
  <c r="S290" i="31"/>
  <c r="BT15" i="16"/>
  <c r="BT20" i="16" s="1"/>
  <c r="I13" i="16"/>
  <c r="I27" i="16"/>
  <c r="Y19" i="13"/>
  <c r="Y20" i="13"/>
  <c r="C12" i="21" a="1"/>
  <c r="C12" i="21" s="1"/>
  <c r="D12" i="21" a="1"/>
  <c r="D12" i="21" s="1"/>
  <c r="F12" i="21" a="1"/>
  <c r="F12" i="21" s="1"/>
  <c r="E12" i="21" a="1"/>
  <c r="E12" i="21" s="1"/>
  <c r="B13" i="21"/>
  <c r="BU22" i="16"/>
  <c r="BU27" i="16" s="1"/>
  <c r="BV8" i="16"/>
  <c r="BV13" i="16" s="1"/>
  <c r="BV10" i="16"/>
  <c r="BU11" i="16"/>
  <c r="BU12" i="16" s="1"/>
  <c r="BU18" i="16"/>
  <c r="BU19" i="16" s="1"/>
  <c r="BV17" i="16"/>
  <c r="BU25" i="16"/>
  <c r="BU26" i="16" s="1"/>
  <c r="BV24" i="16"/>
  <c r="I15" i="16"/>
  <c r="I20" i="16" s="1"/>
  <c r="J8" i="16"/>
  <c r="J18" i="16"/>
  <c r="J19" i="16" s="1"/>
  <c r="K17" i="16"/>
  <c r="J22" i="16"/>
  <c r="J27" i="16" s="1"/>
  <c r="R24" i="16"/>
  <c r="Q26" i="16"/>
  <c r="S303" i="31" l="1"/>
  <c r="S307" i="31"/>
  <c r="S304" i="31"/>
  <c r="S295" i="31"/>
  <c r="S311" i="31"/>
  <c r="P4" i="16"/>
  <c r="BU15" i="16"/>
  <c r="BU20" i="16" s="1"/>
  <c r="D30" i="16"/>
  <c r="J13" i="16"/>
  <c r="Q4" i="16" s="1"/>
  <c r="Y21" i="13"/>
  <c r="Y22" i="13"/>
  <c r="C13" i="21" a="1"/>
  <c r="C13" i="21" s="1"/>
  <c r="D13" i="21" a="1"/>
  <c r="D13" i="21" s="1"/>
  <c r="E13" i="21" a="1"/>
  <c r="E13" i="21" s="1"/>
  <c r="F13" i="21" a="1"/>
  <c r="F13" i="21" s="1"/>
  <c r="B14" i="21"/>
  <c r="BW8" i="16"/>
  <c r="BW13" i="16" s="1"/>
  <c r="BW10" i="16"/>
  <c r="BV11" i="16"/>
  <c r="BV12" i="16" s="1"/>
  <c r="BW24" i="16"/>
  <c r="BV25" i="16"/>
  <c r="BV26" i="16" s="1"/>
  <c r="BV22" i="16"/>
  <c r="BV27" i="16" s="1"/>
  <c r="BV18" i="16"/>
  <c r="BV19" i="16" s="1"/>
  <c r="BW17" i="16"/>
  <c r="BV15" i="16"/>
  <c r="BV20" i="16" s="1"/>
  <c r="J15" i="16"/>
  <c r="J20" i="16" s="1"/>
  <c r="R25" i="16"/>
  <c r="R26" i="16" s="1"/>
  <c r="S24" i="16"/>
  <c r="K22" i="16"/>
  <c r="K27" i="16" s="1"/>
  <c r="L17" i="16"/>
  <c r="K18" i="16"/>
  <c r="K19" i="16" s="1"/>
  <c r="K8" i="16"/>
  <c r="S312" i="31" l="1"/>
  <c r="S300" i="31"/>
  <c r="S309" i="31"/>
  <c r="S316" i="31"/>
  <c r="S308" i="31"/>
  <c r="K13" i="16"/>
  <c r="R4" i="16" s="1"/>
  <c r="Y23" i="13"/>
  <c r="Y24" i="13"/>
  <c r="F14" i="21" a="1"/>
  <c r="F14" i="21" s="1"/>
  <c r="C14" i="21" a="1"/>
  <c r="C14" i="21" s="1"/>
  <c r="E14" i="21" a="1"/>
  <c r="E14" i="21" s="1"/>
  <c r="D14" i="21" a="1"/>
  <c r="D14" i="21" s="1"/>
  <c r="B15" i="21"/>
  <c r="BW22" i="16"/>
  <c r="BW27" i="16" s="1"/>
  <c r="BW25" i="16"/>
  <c r="BW26" i="16" s="1"/>
  <c r="BX24" i="16"/>
  <c r="BW15" i="16"/>
  <c r="BW20" i="16" s="1"/>
  <c r="BW11" i="16"/>
  <c r="BW12" i="16" s="1"/>
  <c r="BX10" i="16"/>
  <c r="BX17" i="16"/>
  <c r="BW18" i="16"/>
  <c r="BW19" i="16" s="1"/>
  <c r="BX8" i="16"/>
  <c r="BX13" i="16" s="1"/>
  <c r="K15" i="16"/>
  <c r="K20" i="16" s="1"/>
  <c r="L22" i="16"/>
  <c r="L27" i="16" s="1"/>
  <c r="L8" i="16"/>
  <c r="T24" i="16"/>
  <c r="S25" i="16"/>
  <c r="S26" i="16" s="1"/>
  <c r="M17" i="16"/>
  <c r="L18" i="16"/>
  <c r="L19" i="16" s="1"/>
  <c r="S305" i="31" l="1"/>
  <c r="S321" i="31"/>
  <c r="S314" i="31"/>
  <c r="S313" i="31"/>
  <c r="S317" i="31"/>
  <c r="L13" i="16"/>
  <c r="S4" i="16" s="1"/>
  <c r="Y25" i="13"/>
  <c r="Y26" i="13"/>
  <c r="C15" i="21" a="1"/>
  <c r="C15" i="21" s="1"/>
  <c r="D15" i="21" a="1"/>
  <c r="D15" i="21" s="1"/>
  <c r="E15" i="21" a="1"/>
  <c r="E15" i="21" s="1"/>
  <c r="F15" i="21" a="1"/>
  <c r="F15" i="21" s="1"/>
  <c r="B16" i="21"/>
  <c r="BY8" i="16"/>
  <c r="BY13" i="16" s="1"/>
  <c r="BX25" i="16"/>
  <c r="BX26" i="16" s="1"/>
  <c r="BY24" i="16"/>
  <c r="BY10" i="16"/>
  <c r="BX11" i="16"/>
  <c r="BX12" i="16" s="1"/>
  <c r="BX15" i="16"/>
  <c r="BX20" i="16" s="1"/>
  <c r="BY17" i="16"/>
  <c r="BX18" i="16"/>
  <c r="BX19" i="16" s="1"/>
  <c r="BX22" i="16"/>
  <c r="BX27" i="16" s="1"/>
  <c r="L15" i="16"/>
  <c r="L20" i="16" s="1"/>
  <c r="M8" i="16"/>
  <c r="U24" i="16"/>
  <c r="T25" i="16"/>
  <c r="T26" i="16" s="1"/>
  <c r="M22" i="16"/>
  <c r="M27" i="16" s="1"/>
  <c r="M18" i="16"/>
  <c r="M19" i="16" s="1"/>
  <c r="N17" i="16"/>
  <c r="S326" i="31" l="1"/>
  <c r="S318" i="31"/>
  <c r="S319" i="31"/>
  <c r="S310" i="31"/>
  <c r="S322" i="31"/>
  <c r="M13" i="16"/>
  <c r="T4" i="16" s="1"/>
  <c r="Y27" i="13"/>
  <c r="Y28" i="13"/>
  <c r="E16" i="21" a="1"/>
  <c r="E16" i="21" s="1"/>
  <c r="F16" i="21" a="1"/>
  <c r="F16" i="21" s="1"/>
  <c r="D16" i="21" a="1"/>
  <c r="D16" i="21" s="1"/>
  <c r="C16" i="21" a="1"/>
  <c r="C16" i="21" s="1"/>
  <c r="B17" i="21"/>
  <c r="BY15" i="16"/>
  <c r="BY20" i="16" s="1"/>
  <c r="CJ5" i="16" s="1"/>
  <c r="BY11" i="16"/>
  <c r="BY12" i="16" s="1"/>
  <c r="BZ10" i="16"/>
  <c r="BY25" i="16"/>
  <c r="BY26" i="16" s="1"/>
  <c r="BZ24" i="16"/>
  <c r="BY22" i="16"/>
  <c r="BY27" i="16" s="1"/>
  <c r="BZ17" i="16"/>
  <c r="BY18" i="16"/>
  <c r="BY19" i="16" s="1"/>
  <c r="BZ8" i="16"/>
  <c r="BZ13" i="16" s="1"/>
  <c r="M15" i="16"/>
  <c r="M20" i="16" s="1"/>
  <c r="V24" i="16"/>
  <c r="U25" i="16"/>
  <c r="U26" i="16" s="1"/>
  <c r="N22" i="16"/>
  <c r="N27" i="16" s="1"/>
  <c r="C41" i="16" s="1"/>
  <c r="O17" i="16"/>
  <c r="N18" i="16"/>
  <c r="N19" i="16" s="1"/>
  <c r="N8" i="16"/>
  <c r="S315" i="31" l="1"/>
  <c r="S323" i="31"/>
  <c r="S324" i="31"/>
  <c r="S327" i="31"/>
  <c r="S331" i="31"/>
  <c r="N13" i="16"/>
  <c r="U4" i="16" s="1"/>
  <c r="Y29" i="13"/>
  <c r="Y30" i="13"/>
  <c r="C17" i="21" a="1"/>
  <c r="C17" i="21" s="1"/>
  <c r="D17" i="21" a="1"/>
  <c r="D17" i="21" s="1"/>
  <c r="E17" i="21" a="1"/>
  <c r="E17" i="21" s="1"/>
  <c r="F17" i="21" a="1"/>
  <c r="F17" i="21" s="1"/>
  <c r="B18" i="21"/>
  <c r="BZ22" i="16"/>
  <c r="BZ27" i="16" s="1"/>
  <c r="CA8" i="16"/>
  <c r="CA13" i="16" s="1"/>
  <c r="BZ11" i="16"/>
  <c r="BZ12" i="16" s="1"/>
  <c r="CA10" i="16"/>
  <c r="CA24" i="16"/>
  <c r="BZ25" i="16"/>
  <c r="BZ26" i="16" s="1"/>
  <c r="BZ15" i="16"/>
  <c r="BZ20" i="16" s="1"/>
  <c r="CK5" i="16" s="1"/>
  <c r="BZ18" i="16"/>
  <c r="BZ19" i="16" s="1"/>
  <c r="CA17" i="16"/>
  <c r="N15" i="16"/>
  <c r="N20" i="16" s="1"/>
  <c r="P17" i="16"/>
  <c r="O18" i="16"/>
  <c r="O19" i="16" s="1"/>
  <c r="W24" i="16"/>
  <c r="V25" i="16"/>
  <c r="V26" i="16" s="1"/>
  <c r="O8" i="16"/>
  <c r="O22" i="16"/>
  <c r="O27" i="16" s="1"/>
  <c r="S332" i="31" l="1"/>
  <c r="S328" i="31"/>
  <c r="S329" i="31"/>
  <c r="S336" i="31"/>
  <c r="S320" i="31"/>
  <c r="O13" i="16"/>
  <c r="V4" i="16" s="1"/>
  <c r="Y31" i="13"/>
  <c r="Y32" i="13"/>
  <c r="E18" i="21" a="1"/>
  <c r="E18" i="21" s="1"/>
  <c r="F18" i="21" a="1"/>
  <c r="F18" i="21" s="1"/>
  <c r="D18" i="21" a="1"/>
  <c r="D18" i="21" s="1"/>
  <c r="C18" i="21" a="1"/>
  <c r="C18" i="21" s="1"/>
  <c r="B19" i="21"/>
  <c r="CA11" i="16"/>
  <c r="CA12" i="16" s="1"/>
  <c r="CB10" i="16"/>
  <c r="CB17" i="16"/>
  <c r="CA18" i="16"/>
  <c r="CA19" i="16" s="1"/>
  <c r="CB8" i="16"/>
  <c r="CB13" i="16" s="1"/>
  <c r="CB24" i="16"/>
  <c r="CA25" i="16"/>
  <c r="CA26" i="16" s="1"/>
  <c r="CA15" i="16"/>
  <c r="CA20" i="16" s="1"/>
  <c r="CL5" i="16" s="1"/>
  <c r="CA22" i="16"/>
  <c r="CA27" i="16" s="1"/>
  <c r="O15" i="16"/>
  <c r="O20" i="16" s="1"/>
  <c r="P8" i="16"/>
  <c r="X24" i="16"/>
  <c r="W25" i="16"/>
  <c r="W26" i="16" s="1"/>
  <c r="Q17" i="16"/>
  <c r="P18" i="16"/>
  <c r="P19" i="16" s="1"/>
  <c r="P22" i="16"/>
  <c r="P27" i="16" s="1"/>
  <c r="S333" i="31" l="1"/>
  <c r="S341" i="31"/>
  <c r="S334" i="31"/>
  <c r="S325" i="31"/>
  <c r="S337" i="31"/>
  <c r="P13" i="16"/>
  <c r="W4" i="16" s="1"/>
  <c r="Y33" i="13"/>
  <c r="Y34" i="13"/>
  <c r="C19" i="21" a="1"/>
  <c r="C19" i="21" s="1"/>
  <c r="D19" i="21" a="1"/>
  <c r="D19" i="21" s="1"/>
  <c r="E19" i="21" a="1"/>
  <c r="E19" i="21" s="1"/>
  <c r="F19" i="21" a="1"/>
  <c r="F19" i="21" s="1"/>
  <c r="B20" i="21"/>
  <c r="CC24" i="16"/>
  <c r="CB25" i="16"/>
  <c r="CB26" i="16" s="1"/>
  <c r="CC8" i="16"/>
  <c r="CC13" i="16" s="1"/>
  <c r="CB22" i="16"/>
  <c r="CB27" i="16" s="1"/>
  <c r="CB18" i="16"/>
  <c r="CB19" i="16" s="1"/>
  <c r="CC17" i="16"/>
  <c r="CB15" i="16"/>
  <c r="CB20" i="16" s="1"/>
  <c r="CM5" i="16" s="1"/>
  <c r="CC10" i="16"/>
  <c r="CB11" i="16"/>
  <c r="CB12" i="16" s="1"/>
  <c r="P15" i="16"/>
  <c r="P20" i="16" s="1"/>
  <c r="C40" i="16" s="1"/>
  <c r="D40" i="16" s="1"/>
  <c r="R17" i="16"/>
  <c r="Q18" i="16"/>
  <c r="Q19" i="16" s="1"/>
  <c r="Y24" i="16"/>
  <c r="X25" i="16"/>
  <c r="X26" i="16" s="1"/>
  <c r="Q22" i="16"/>
  <c r="Q27" i="16" s="1"/>
  <c r="Q8" i="16"/>
  <c r="S346" i="31" l="1"/>
  <c r="S339" i="31"/>
  <c r="S330" i="31"/>
  <c r="S342" i="31"/>
  <c r="S338" i="31"/>
  <c r="Q13" i="16"/>
  <c r="X4" i="16" s="1"/>
  <c r="Y35" i="13"/>
  <c r="Y36" i="13"/>
  <c r="D20" i="21" a="1"/>
  <c r="D20" i="21" s="1"/>
  <c r="E20" i="21" a="1"/>
  <c r="E20" i="21" s="1"/>
  <c r="F20" i="21" a="1"/>
  <c r="F20" i="21" s="1"/>
  <c r="C20" i="21" a="1"/>
  <c r="C20" i="21" s="1"/>
  <c r="B21" i="21"/>
  <c r="CC22" i="16"/>
  <c r="CC27" i="16" s="1"/>
  <c r="CD10" i="16"/>
  <c r="CC11" i="16"/>
  <c r="CC12" i="16" s="1"/>
  <c r="CD8" i="16"/>
  <c r="CD13" i="16" s="1"/>
  <c r="CC18" i="16"/>
  <c r="CC19" i="16" s="1"/>
  <c r="CD17" i="16"/>
  <c r="CC15" i="16"/>
  <c r="CC20" i="16" s="1"/>
  <c r="CN5" i="16" s="1"/>
  <c r="CC25" i="16"/>
  <c r="CC26" i="16" s="1"/>
  <c r="CD24" i="16"/>
  <c r="Q15" i="16"/>
  <c r="Q20" i="16" s="1"/>
  <c r="Z24" i="16"/>
  <c r="Y25" i="16"/>
  <c r="Y26" i="16" s="1"/>
  <c r="R22" i="16"/>
  <c r="R27" i="16" s="1"/>
  <c r="AD6" i="16" s="1"/>
  <c r="R18" i="16"/>
  <c r="R19" i="16" s="1"/>
  <c r="S17" i="16"/>
  <c r="R8" i="16"/>
  <c r="S347" i="31" l="1"/>
  <c r="S335" i="31"/>
  <c r="S344" i="31"/>
  <c r="S343" i="31"/>
  <c r="S351" i="31"/>
  <c r="R13" i="16"/>
  <c r="Y4" i="16" s="1"/>
  <c r="Y40" i="13"/>
  <c r="Y37" i="13"/>
  <c r="C21" i="21" a="1"/>
  <c r="C21" i="21" s="1"/>
  <c r="D21" i="21" a="1"/>
  <c r="D21" i="21" s="1"/>
  <c r="F21" i="21" a="1"/>
  <c r="F21" i="21" s="1"/>
  <c r="E21" i="21" a="1"/>
  <c r="E21" i="21" s="1"/>
  <c r="B22" i="21"/>
  <c r="CE8" i="16"/>
  <c r="CE13" i="16" s="1"/>
  <c r="CE24" i="16"/>
  <c r="CD25" i="16"/>
  <c r="CD26" i="16" s="1"/>
  <c r="CE10" i="16"/>
  <c r="CD11" i="16"/>
  <c r="CD12" i="16" s="1"/>
  <c r="CD18" i="16"/>
  <c r="CD19" i="16" s="1"/>
  <c r="CE17" i="16"/>
  <c r="CD15" i="16"/>
  <c r="CD20" i="16" s="1"/>
  <c r="CO5" i="16" s="1"/>
  <c r="CD22" i="16"/>
  <c r="CD27" i="16" s="1"/>
  <c r="R15" i="16"/>
  <c r="R20" i="16" s="1"/>
  <c r="S22" i="16"/>
  <c r="S27" i="16" s="1"/>
  <c r="AE6" i="16" s="1"/>
  <c r="S8" i="16"/>
  <c r="Z25" i="16"/>
  <c r="Z26" i="16" s="1"/>
  <c r="AA24" i="16"/>
  <c r="T17" i="16"/>
  <c r="S18" i="16"/>
  <c r="S19" i="16" s="1"/>
  <c r="S340" i="31" l="1"/>
  <c r="S348" i="31"/>
  <c r="S349" i="31"/>
  <c r="S356" i="31"/>
  <c r="S352" i="31"/>
  <c r="S13" i="16"/>
  <c r="Y41" i="13"/>
  <c r="Y42" i="13"/>
  <c r="Y38" i="13"/>
  <c r="Y39" i="13"/>
  <c r="C22" i="21" a="1"/>
  <c r="C22" i="21" s="1"/>
  <c r="D22" i="21" a="1"/>
  <c r="D22" i="21" s="1"/>
  <c r="E22" i="21" a="1"/>
  <c r="E22" i="21" s="1"/>
  <c r="F22" i="21" a="1"/>
  <c r="F22" i="21" s="1"/>
  <c r="B23" i="21"/>
  <c r="CE11" i="16"/>
  <c r="CE12" i="16" s="1"/>
  <c r="CF10" i="16"/>
  <c r="CE25" i="16"/>
  <c r="CE26" i="16" s="1"/>
  <c r="CF24" i="16"/>
  <c r="CF17" i="16"/>
  <c r="CE18" i="16"/>
  <c r="CE19" i="16" s="1"/>
  <c r="CE22" i="16"/>
  <c r="CE15" i="16"/>
  <c r="CE20" i="16" s="1"/>
  <c r="CP5" i="16" s="1"/>
  <c r="CF8" i="16"/>
  <c r="CF13" i="16" s="1"/>
  <c r="S15" i="16"/>
  <c r="S20" i="16" s="1"/>
  <c r="T22" i="16"/>
  <c r="T8" i="16"/>
  <c r="U17" i="16"/>
  <c r="T18" i="16"/>
  <c r="T19" i="16" s="1"/>
  <c r="AB24" i="16"/>
  <c r="AA25" i="16"/>
  <c r="AA26" i="16" s="1"/>
  <c r="S353" i="31" l="1"/>
  <c r="S361" i="31"/>
  <c r="S354" i="31"/>
  <c r="S357" i="31"/>
  <c r="S345" i="31"/>
  <c r="Z4" i="16"/>
  <c r="C39" i="16"/>
  <c r="CE27" i="16"/>
  <c r="T13" i="16"/>
  <c r="AA4" i="16" s="1"/>
  <c r="T27" i="16"/>
  <c r="AF6" i="16" s="1"/>
  <c r="Y43" i="13"/>
  <c r="F23" i="21" a="1"/>
  <c r="F23" i="21" s="1"/>
  <c r="C23" i="21" a="1"/>
  <c r="C23" i="21" s="1"/>
  <c r="D23" i="21" a="1"/>
  <c r="D23" i="21" s="1"/>
  <c r="E23" i="21" a="1"/>
  <c r="E23" i="21" s="1"/>
  <c r="B24" i="21"/>
  <c r="CG8" i="16"/>
  <c r="CG13" i="16" s="1"/>
  <c r="CF22" i="16"/>
  <c r="CG17" i="16"/>
  <c r="CF18" i="16"/>
  <c r="CF19" i="16" s="1"/>
  <c r="CF25" i="16"/>
  <c r="CF26" i="16" s="1"/>
  <c r="CG24" i="16"/>
  <c r="CG10" i="16"/>
  <c r="CF11" i="16"/>
  <c r="CF12" i="16" s="1"/>
  <c r="CF15" i="16"/>
  <c r="CF20" i="16" s="1"/>
  <c r="CQ5" i="16" s="1"/>
  <c r="T15" i="16"/>
  <c r="T20" i="16" s="1"/>
  <c r="U8" i="16"/>
  <c r="U22" i="16"/>
  <c r="U27" i="16" s="1"/>
  <c r="AG6" i="16" s="1"/>
  <c r="AC24" i="16"/>
  <c r="AB25" i="16"/>
  <c r="AB26" i="16" s="1"/>
  <c r="U18" i="16"/>
  <c r="U19" i="16" s="1"/>
  <c r="V17" i="16"/>
  <c r="S359" i="31" l="1"/>
  <c r="S362" i="31"/>
  <c r="S350" i="31"/>
  <c r="S358" i="31"/>
  <c r="D39" i="16"/>
  <c r="U13" i="16"/>
  <c r="AB4" i="16" s="1"/>
  <c r="CF27" i="16"/>
  <c r="D31" i="16"/>
  <c r="C24" i="21" a="1"/>
  <c r="C24" i="21" s="1"/>
  <c r="D24" i="21" a="1"/>
  <c r="D24" i="21" s="1"/>
  <c r="E24" i="21" a="1"/>
  <c r="E24" i="21" s="1"/>
  <c r="F24" i="21" a="1"/>
  <c r="F24" i="21" s="1"/>
  <c r="B25" i="21"/>
  <c r="CG25" i="16"/>
  <c r="CG26" i="16" s="1"/>
  <c r="CH24" i="16"/>
  <c r="CH17" i="16"/>
  <c r="CG18" i="16"/>
  <c r="CG19" i="16" s="1"/>
  <c r="CG22" i="16"/>
  <c r="CG27" i="16" s="1"/>
  <c r="CG15" i="16"/>
  <c r="CG20" i="16" s="1"/>
  <c r="CR5" i="16" s="1"/>
  <c r="CG11" i="16"/>
  <c r="CG12" i="16" s="1"/>
  <c r="CH10" i="16"/>
  <c r="CH8" i="16"/>
  <c r="CH13" i="16" s="1"/>
  <c r="U15" i="16"/>
  <c r="U20" i="16" s="1"/>
  <c r="V8" i="16"/>
  <c r="AD24" i="16"/>
  <c r="AC25" i="16"/>
  <c r="AC26" i="16" s="1"/>
  <c r="V22" i="16"/>
  <c r="W17" i="16"/>
  <c r="V18" i="16"/>
  <c r="V19" i="16" s="1"/>
  <c r="S363" i="31" l="1"/>
  <c r="S355" i="31"/>
  <c r="S364" i="31"/>
  <c r="V13" i="16"/>
  <c r="AC4" i="16" s="1"/>
  <c r="V27" i="16"/>
  <c r="AH6" i="16" s="1"/>
  <c r="F25" i="21" a="1"/>
  <c r="F25" i="21" s="1"/>
  <c r="C25" i="21" a="1"/>
  <c r="C25" i="21" s="1"/>
  <c r="E25" i="21" a="1"/>
  <c r="E25" i="21" s="1"/>
  <c r="D25" i="21" a="1"/>
  <c r="D25" i="21" s="1"/>
  <c r="B26" i="21"/>
  <c r="CH15" i="16"/>
  <c r="CH20" i="16" s="1"/>
  <c r="CS5" i="16" s="1"/>
  <c r="CH22" i="16"/>
  <c r="CI8" i="16"/>
  <c r="CI13" i="16" s="1"/>
  <c r="CH18" i="16"/>
  <c r="CH19" i="16" s="1"/>
  <c r="CI17" i="16"/>
  <c r="CH11" i="16"/>
  <c r="CH12" i="16" s="1"/>
  <c r="CO4" i="16" s="1"/>
  <c r="CI10" i="16"/>
  <c r="CI24" i="16"/>
  <c r="CH25" i="16"/>
  <c r="CH26" i="16" s="1"/>
  <c r="V15" i="16"/>
  <c r="V20" i="16" s="1"/>
  <c r="X17" i="16"/>
  <c r="W18" i="16"/>
  <c r="W19" i="16" s="1"/>
  <c r="W22" i="16"/>
  <c r="AE24" i="16"/>
  <c r="AD25" i="16"/>
  <c r="AD26" i="16" s="1"/>
  <c r="W8" i="16"/>
  <c r="S360" i="31" l="1"/>
  <c r="CH27" i="16"/>
  <c r="W13" i="16"/>
  <c r="AD4" i="16" s="1"/>
  <c r="W27" i="16"/>
  <c r="C26" i="21" a="1"/>
  <c r="C26" i="21" s="1"/>
  <c r="D26" i="21" a="1"/>
  <c r="D26" i="21" s="1"/>
  <c r="E26" i="21" a="1"/>
  <c r="E26" i="21" s="1"/>
  <c r="F26" i="21" a="1"/>
  <c r="F26" i="21" s="1"/>
  <c r="B27" i="21"/>
  <c r="CJ8" i="16"/>
  <c r="CJ13" i="16" s="1"/>
  <c r="CI22" i="16"/>
  <c r="CJ17" i="16"/>
  <c r="CI18" i="16"/>
  <c r="CI19" i="16" s="1"/>
  <c r="CJ24" i="16"/>
  <c r="CI25" i="16"/>
  <c r="CI26" i="16" s="1"/>
  <c r="CI11" i="16"/>
  <c r="CI12" i="16" s="1"/>
  <c r="CP4" i="16" s="1"/>
  <c r="CJ10" i="16"/>
  <c r="CI15" i="16"/>
  <c r="CI20" i="16" s="1"/>
  <c r="CT5" i="16" s="1"/>
  <c r="W15" i="16"/>
  <c r="W20" i="16" s="1"/>
  <c r="AF24" i="16"/>
  <c r="AE25" i="16"/>
  <c r="AE26" i="16" s="1"/>
  <c r="X22" i="16"/>
  <c r="X8" i="16"/>
  <c r="Y17" i="16"/>
  <c r="X18" i="16"/>
  <c r="X19" i="16" s="1"/>
  <c r="X27" i="16" l="1"/>
  <c r="CI27" i="16"/>
  <c r="X13" i="16"/>
  <c r="AE4" i="16" s="1"/>
  <c r="E27" i="21" a="1"/>
  <c r="E27" i="21" s="1"/>
  <c r="F27" i="21" a="1"/>
  <c r="F27" i="21" s="1"/>
  <c r="D27" i="21" a="1"/>
  <c r="D27" i="21" s="1"/>
  <c r="C27" i="21" a="1"/>
  <c r="C27" i="21" s="1"/>
  <c r="B28" i="21"/>
  <c r="CK24" i="16"/>
  <c r="CJ25" i="16"/>
  <c r="CJ26" i="16" s="1"/>
  <c r="CJ18" i="16"/>
  <c r="CJ19" i="16" s="1"/>
  <c r="CK17" i="16"/>
  <c r="CJ15" i="16"/>
  <c r="CJ20" i="16" s="1"/>
  <c r="CU5" i="16" s="1"/>
  <c r="CJ22" i="16"/>
  <c r="CK10" i="16"/>
  <c r="CJ11" i="16"/>
  <c r="CJ12" i="16" s="1"/>
  <c r="CQ4" i="16" s="1"/>
  <c r="CK8" i="16"/>
  <c r="CK13" i="16" s="1"/>
  <c r="X15" i="16"/>
  <c r="X20" i="16" s="1"/>
  <c r="Y8" i="16"/>
  <c r="Y22" i="16"/>
  <c r="Z17" i="16"/>
  <c r="Y18" i="16"/>
  <c r="Y19" i="16" s="1"/>
  <c r="AG24" i="16"/>
  <c r="AF25" i="16"/>
  <c r="AF26" i="16" s="1"/>
  <c r="Y27" i="16" l="1"/>
  <c r="Y13" i="16"/>
  <c r="AF4" i="16" s="1"/>
  <c r="CJ27" i="16"/>
  <c r="C28" i="21" a="1"/>
  <c r="C28" i="21" s="1"/>
  <c r="D28" i="21" a="1"/>
  <c r="D28" i="21" s="1"/>
  <c r="E28" i="21" a="1"/>
  <c r="E28" i="21" s="1"/>
  <c r="F28" i="21" a="1"/>
  <c r="F28" i="21" s="1"/>
  <c r="B29" i="21"/>
  <c r="CK22" i="16"/>
  <c r="CK15" i="16"/>
  <c r="CK20" i="16" s="1"/>
  <c r="CV5" i="16" s="1"/>
  <c r="CK18" i="16"/>
  <c r="CK19" i="16" s="1"/>
  <c r="CL17" i="16"/>
  <c r="CL8" i="16"/>
  <c r="CL13" i="16" s="1"/>
  <c r="CL10" i="16"/>
  <c r="CK11" i="16"/>
  <c r="CK12" i="16" s="1"/>
  <c r="CR4" i="16" s="1"/>
  <c r="CK25" i="16"/>
  <c r="CK26" i="16" s="1"/>
  <c r="CL24" i="16"/>
  <c r="Y15" i="16"/>
  <c r="Y20" i="16" s="1"/>
  <c r="Z18" i="16"/>
  <c r="Z19" i="16" s="1"/>
  <c r="AA17" i="16"/>
  <c r="Z22" i="16"/>
  <c r="Z8" i="16"/>
  <c r="AH24" i="16"/>
  <c r="AG25" i="16"/>
  <c r="AG26" i="16" s="1"/>
  <c r="CK27" i="16" l="1"/>
  <c r="Z27" i="16"/>
  <c r="Z13" i="16"/>
  <c r="AG4" i="16" s="1"/>
  <c r="D29" i="21" a="1"/>
  <c r="D29" i="21" s="1"/>
  <c r="E29" i="21" a="1"/>
  <c r="E29" i="21" s="1"/>
  <c r="F29" i="21" a="1"/>
  <c r="F29" i="21" s="1"/>
  <c r="C29" i="21" a="1"/>
  <c r="C29" i="21" s="1"/>
  <c r="B30" i="21"/>
  <c r="CL15" i="16"/>
  <c r="CL20" i="16" s="1"/>
  <c r="CW5" i="16" s="1"/>
  <c r="CM8" i="16"/>
  <c r="CM13" i="16" s="1"/>
  <c r="CM24" i="16"/>
  <c r="CL25" i="16"/>
  <c r="CL26" i="16" s="1"/>
  <c r="CL22" i="16"/>
  <c r="CL18" i="16"/>
  <c r="CL19" i="16" s="1"/>
  <c r="CM17" i="16"/>
  <c r="CM10" i="16"/>
  <c r="CL11" i="16"/>
  <c r="CL12" i="16" s="1"/>
  <c r="CS4" i="16" s="1"/>
  <c r="Z15" i="16"/>
  <c r="Z20" i="16" s="1"/>
  <c r="AH25" i="16"/>
  <c r="AH26" i="16" s="1"/>
  <c r="AI24" i="16"/>
  <c r="AB17" i="16"/>
  <c r="AA18" i="16"/>
  <c r="AA19" i="16" s="1"/>
  <c r="AA22" i="16"/>
  <c r="AA8" i="16"/>
  <c r="AA13" i="16" l="1"/>
  <c r="AH4" i="16" s="1"/>
  <c r="CL27" i="16"/>
  <c r="AA27" i="16"/>
  <c r="C30" i="21" a="1"/>
  <c r="C30" i="21" s="1"/>
  <c r="D30" i="21" a="1"/>
  <c r="D30" i="21" s="1"/>
  <c r="F30" i="21" a="1"/>
  <c r="F30" i="21" s="1"/>
  <c r="E30" i="21" a="1"/>
  <c r="E30" i="21" s="1"/>
  <c r="B31" i="21"/>
  <c r="CM22" i="16"/>
  <c r="CM25" i="16"/>
  <c r="CM26" i="16" s="1"/>
  <c r="CN24" i="16"/>
  <c r="CM11" i="16"/>
  <c r="CM12" i="16" s="1"/>
  <c r="CT4" i="16" s="1"/>
  <c r="CN10" i="16"/>
  <c r="CN8" i="16"/>
  <c r="CN13" i="16" s="1"/>
  <c r="CN17" i="16"/>
  <c r="CM18" i="16"/>
  <c r="CM19" i="16" s="1"/>
  <c r="CM15" i="16"/>
  <c r="AA15" i="16"/>
  <c r="AA20" i="16" s="1"/>
  <c r="AC17" i="16"/>
  <c r="AB18" i="16"/>
  <c r="AB19" i="16" s="1"/>
  <c r="AJ24" i="16"/>
  <c r="AI25" i="16"/>
  <c r="AI26" i="16" s="1"/>
  <c r="AB8" i="16"/>
  <c r="AB22" i="16"/>
  <c r="CM20" i="16" l="1"/>
  <c r="CX5" i="16" s="1"/>
  <c r="CM27" i="16"/>
  <c r="AB27" i="16"/>
  <c r="AB13" i="16"/>
  <c r="AI4" i="16" s="1"/>
  <c r="C31" i="21" a="1"/>
  <c r="C31" i="21" s="1"/>
  <c r="D31" i="21" a="1"/>
  <c r="D31" i="21" s="1"/>
  <c r="E31" i="21" a="1"/>
  <c r="E31" i="21" s="1"/>
  <c r="F31" i="21" a="1"/>
  <c r="F31" i="21" s="1"/>
  <c r="B32" i="21"/>
  <c r="CO10" i="16"/>
  <c r="CN11" i="16"/>
  <c r="CN12" i="16" s="1"/>
  <c r="CU4" i="16" s="1"/>
  <c r="CO8" i="16"/>
  <c r="CO13" i="16" s="1"/>
  <c r="CN15" i="16"/>
  <c r="CN25" i="16"/>
  <c r="CN26" i="16" s="1"/>
  <c r="CO24" i="16"/>
  <c r="CO17" i="16"/>
  <c r="CN18" i="16"/>
  <c r="CN19" i="16" s="1"/>
  <c r="CN22" i="16"/>
  <c r="AB15" i="16"/>
  <c r="AC8" i="16"/>
  <c r="AK24" i="16"/>
  <c r="AJ25" i="16"/>
  <c r="AJ26" i="16" s="1"/>
  <c r="AC22" i="16"/>
  <c r="AC18" i="16"/>
  <c r="AC19" i="16" s="1"/>
  <c r="AD17" i="16"/>
  <c r="AC13" i="16" l="1"/>
  <c r="AJ4" i="16" s="1"/>
  <c r="AC27" i="16"/>
  <c r="AB20" i="16"/>
  <c r="CN27" i="16"/>
  <c r="CN20" i="16"/>
  <c r="CY5" i="16" s="1"/>
  <c r="E32" i="21" a="1"/>
  <c r="E32" i="21" s="1"/>
  <c r="F32" i="21" a="1"/>
  <c r="F32" i="21" s="1"/>
  <c r="D32" i="21" a="1"/>
  <c r="D32" i="21" s="1"/>
  <c r="C32" i="21" a="1"/>
  <c r="C32" i="21" s="1"/>
  <c r="B33" i="21"/>
  <c r="CO15" i="16"/>
  <c r="CO25" i="16"/>
  <c r="CO26" i="16" s="1"/>
  <c r="CP24" i="16"/>
  <c r="CO22" i="16"/>
  <c r="CP8" i="16"/>
  <c r="CP13" i="16" s="1"/>
  <c r="CP17" i="16"/>
  <c r="CO18" i="16"/>
  <c r="CO19" i="16" s="1"/>
  <c r="CO11" i="16"/>
  <c r="CO12" i="16" s="1"/>
  <c r="CV4" i="16" s="1"/>
  <c r="CP10" i="16"/>
  <c r="AC15" i="16"/>
  <c r="AL24" i="16"/>
  <c r="AM24" i="16" s="1"/>
  <c r="AK25" i="16"/>
  <c r="AK26" i="16" s="1"/>
  <c r="AD8" i="16"/>
  <c r="AE17" i="16"/>
  <c r="AD18" i="16"/>
  <c r="AD19" i="16" s="1"/>
  <c r="AD22" i="16"/>
  <c r="AD27" i="16" l="1"/>
  <c r="CO20" i="16"/>
  <c r="CZ5" i="16" s="1"/>
  <c r="AD13" i="16"/>
  <c r="AK4" i="16" s="1"/>
  <c r="CO27" i="16"/>
  <c r="AN24" i="16"/>
  <c r="AM25" i="16"/>
  <c r="AM26" i="16" s="1"/>
  <c r="AC20" i="16"/>
  <c r="C33" i="21" a="1"/>
  <c r="C33" i="21" s="1"/>
  <c r="D33" i="21" a="1"/>
  <c r="D33" i="21" s="1"/>
  <c r="E33" i="21" a="1"/>
  <c r="E33" i="21" s="1"/>
  <c r="F33" i="21" a="1"/>
  <c r="F33" i="21" s="1"/>
  <c r="B34" i="21"/>
  <c r="CP22" i="16"/>
  <c r="CQ8" i="16"/>
  <c r="CP11" i="16"/>
  <c r="CP12" i="16" s="1"/>
  <c r="CW4" i="16" s="1"/>
  <c r="CQ10" i="16"/>
  <c r="CQ24" i="16"/>
  <c r="CP25" i="16"/>
  <c r="CP26" i="16" s="1"/>
  <c r="CP15" i="16"/>
  <c r="CP18" i="16"/>
  <c r="CP19" i="16" s="1"/>
  <c r="CQ17" i="16"/>
  <c r="AD15" i="16"/>
  <c r="AE8" i="16"/>
  <c r="AF17" i="16"/>
  <c r="AE18" i="16"/>
  <c r="AE19" i="16" s="1"/>
  <c r="AE22" i="16"/>
  <c r="AL25" i="16"/>
  <c r="AL26" i="16" s="1"/>
  <c r="AE27" i="16" l="1"/>
  <c r="AD20" i="16"/>
  <c r="AE13" i="16"/>
  <c r="AL4" i="16" s="1"/>
  <c r="CP20" i="16"/>
  <c r="DA5" i="16" s="1"/>
  <c r="CQ13" i="16"/>
  <c r="CX4" i="16" s="1"/>
  <c r="CP27" i="16"/>
  <c r="AO24" i="16"/>
  <c r="AN25" i="16"/>
  <c r="AN26" i="16" s="1"/>
  <c r="E34" i="21" a="1"/>
  <c r="E34" i="21" s="1"/>
  <c r="F34" i="21" a="1"/>
  <c r="F34" i="21" s="1"/>
  <c r="D34" i="21" a="1"/>
  <c r="D34" i="21" s="1"/>
  <c r="C34" i="21" a="1"/>
  <c r="C34" i="21" s="1"/>
  <c r="B35" i="21"/>
  <c r="CR8" i="16"/>
  <c r="CR24" i="16"/>
  <c r="CQ25" i="16"/>
  <c r="CQ26" i="16" s="1"/>
  <c r="CQ15" i="16"/>
  <c r="CQ22" i="16"/>
  <c r="CQ27" i="16" s="1"/>
  <c r="CQ11" i="16"/>
  <c r="CQ12" i="16" s="1"/>
  <c r="CR10" i="16"/>
  <c r="CR17" i="16"/>
  <c r="CQ18" i="16"/>
  <c r="CQ19" i="16" s="1"/>
  <c r="AE15" i="16"/>
  <c r="AF22" i="16"/>
  <c r="AF27" i="16" s="1"/>
  <c r="AG17" i="16"/>
  <c r="AF18" i="16"/>
  <c r="AF19" i="16" s="1"/>
  <c r="AF8" i="16"/>
  <c r="AF13" i="16" s="1"/>
  <c r="AM4" i="16" l="1"/>
  <c r="CQ20" i="16"/>
  <c r="DB5" i="16" s="1"/>
  <c r="AE20" i="16"/>
  <c r="AP24" i="16"/>
  <c r="AO25" i="16"/>
  <c r="AO26" i="16" s="1"/>
  <c r="CR13" i="16"/>
  <c r="CY4" i="16" s="1"/>
  <c r="L30" i="16"/>
  <c r="C35" i="21" a="1"/>
  <c r="C35" i="21" s="1"/>
  <c r="D35" i="21" a="1"/>
  <c r="D35" i="21" s="1"/>
  <c r="E35" i="21" a="1"/>
  <c r="E35" i="21" s="1"/>
  <c r="F35" i="21" a="1"/>
  <c r="F35" i="21" s="1"/>
  <c r="B36" i="21"/>
  <c r="CR15" i="16"/>
  <c r="CR18" i="16"/>
  <c r="CR19" i="16" s="1"/>
  <c r="CS17" i="16"/>
  <c r="CS24" i="16"/>
  <c r="CR25" i="16"/>
  <c r="CR26" i="16" s="1"/>
  <c r="CS10" i="16"/>
  <c r="CR11" i="16"/>
  <c r="CR12" i="16" s="1"/>
  <c r="CR22" i="16"/>
  <c r="CR27" i="16" s="1"/>
  <c r="CS8" i="16"/>
  <c r="AF15" i="16"/>
  <c r="AG8" i="16"/>
  <c r="AG13" i="16" s="1"/>
  <c r="AN4" i="16" s="1"/>
  <c r="AH17" i="16"/>
  <c r="AG18" i="16"/>
  <c r="AG19" i="16" s="1"/>
  <c r="AG22" i="16"/>
  <c r="AG27" i="16" s="1"/>
  <c r="CS13" i="16" l="1"/>
  <c r="CZ4" i="16" s="1"/>
  <c r="CR20" i="16"/>
  <c r="DC5" i="16" s="1"/>
  <c r="AQ24" i="16"/>
  <c r="AP25" i="16"/>
  <c r="AP26" i="16" s="1"/>
  <c r="AF20" i="16"/>
  <c r="D36" i="21" a="1"/>
  <c r="D36" i="21" s="1"/>
  <c r="E36" i="21" a="1"/>
  <c r="E36" i="21" s="1"/>
  <c r="F36" i="21" a="1"/>
  <c r="F36" i="21" s="1"/>
  <c r="C36" i="21" a="1"/>
  <c r="C36" i="21" s="1"/>
  <c r="B37" i="21"/>
  <c r="CS25" i="16"/>
  <c r="CS26" i="16" s="1"/>
  <c r="CT24" i="16"/>
  <c r="CS18" i="16"/>
  <c r="CS19" i="16" s="1"/>
  <c r="CT17" i="16"/>
  <c r="CT8" i="16"/>
  <c r="CT10" i="16"/>
  <c r="CS11" i="16"/>
  <c r="CS12" i="16" s="1"/>
  <c r="CS22" i="16"/>
  <c r="CS27" i="16" s="1"/>
  <c r="CS15" i="16"/>
  <c r="AG15" i="16"/>
  <c r="AH22" i="16"/>
  <c r="AH27" i="16" s="1"/>
  <c r="AH18" i="16"/>
  <c r="AH19" i="16" s="1"/>
  <c r="AI17" i="16"/>
  <c r="AH8" i="16"/>
  <c r="AH13" i="16" s="1"/>
  <c r="AO4" i="16" s="1"/>
  <c r="AR24" i="16" l="1"/>
  <c r="AQ25" i="16"/>
  <c r="AQ26" i="16" s="1"/>
  <c r="CT13" i="16"/>
  <c r="DA4" i="16" s="1"/>
  <c r="CS20" i="16"/>
  <c r="DD5" i="16" s="1"/>
  <c r="AG20" i="16"/>
  <c r="C37" i="21" a="1"/>
  <c r="C37" i="21" s="1"/>
  <c r="D37" i="21" a="1"/>
  <c r="D37" i="21" s="1"/>
  <c r="F37" i="21" a="1"/>
  <c r="F37" i="21" s="1"/>
  <c r="E37" i="21" a="1"/>
  <c r="E37" i="21" s="1"/>
  <c r="B38" i="21"/>
  <c r="CU10" i="16"/>
  <c r="CT11" i="16"/>
  <c r="CT12" i="16" s="1"/>
  <c r="CU8" i="16"/>
  <c r="CT15" i="16"/>
  <c r="CT18" i="16"/>
  <c r="CT19" i="16" s="1"/>
  <c r="CU17" i="16"/>
  <c r="CT22" i="16"/>
  <c r="CT27" i="16" s="1"/>
  <c r="CU24" i="16"/>
  <c r="CT25" i="16"/>
  <c r="CT26" i="16" s="1"/>
  <c r="AH15" i="16"/>
  <c r="AI8" i="16"/>
  <c r="AI13" i="16" s="1"/>
  <c r="AI22" i="16"/>
  <c r="AI27" i="16" s="1"/>
  <c r="AJ17" i="16"/>
  <c r="AI18" i="16"/>
  <c r="AI19" i="16" s="1"/>
  <c r="CT20" i="16" l="1"/>
  <c r="DE5" i="16" s="1"/>
  <c r="CU13" i="16"/>
  <c r="DB4" i="16" s="1"/>
  <c r="AH20" i="16"/>
  <c r="AS24" i="16"/>
  <c r="AR25" i="16"/>
  <c r="AR26" i="16" s="1"/>
  <c r="C38" i="21" a="1"/>
  <c r="C38" i="21" s="1"/>
  <c r="D38" i="21" a="1"/>
  <c r="D38" i="21" s="1"/>
  <c r="E38" i="21" a="1"/>
  <c r="E38" i="21" s="1"/>
  <c r="F38" i="21" a="1"/>
  <c r="F38" i="21" s="1"/>
  <c r="B39" i="21"/>
  <c r="CV17" i="16"/>
  <c r="CU18" i="16"/>
  <c r="CU19" i="16" s="1"/>
  <c r="CU15" i="16"/>
  <c r="CU25" i="16"/>
  <c r="CU26" i="16" s="1"/>
  <c r="CV24" i="16"/>
  <c r="CV8" i="16"/>
  <c r="CU22" i="16"/>
  <c r="CU27" i="16" s="1"/>
  <c r="CU11" i="16"/>
  <c r="CU12" i="16" s="1"/>
  <c r="CV10" i="16"/>
  <c r="AI15" i="16"/>
  <c r="AJ22" i="16"/>
  <c r="AJ27" i="16" s="1"/>
  <c r="AK17" i="16"/>
  <c r="AJ18" i="16"/>
  <c r="AJ19" i="16" s="1"/>
  <c r="AJ8" i="16"/>
  <c r="AJ13" i="16" s="1"/>
  <c r="AQ4" i="16" s="1"/>
  <c r="AT24" i="16" l="1"/>
  <c r="AS25" i="16"/>
  <c r="AS26" i="16" s="1"/>
  <c r="CV13" i="16"/>
  <c r="DC4" i="16" s="1"/>
  <c r="CU20" i="16"/>
  <c r="DF5" i="16" s="1"/>
  <c r="AI20" i="16"/>
  <c r="E39" i="21" a="1"/>
  <c r="E39" i="21" s="1"/>
  <c r="F39" i="21" a="1"/>
  <c r="F39" i="21" s="1"/>
  <c r="C39" i="21" a="1"/>
  <c r="C39" i="21" s="1"/>
  <c r="D39" i="21" a="1"/>
  <c r="D39" i="21" s="1"/>
  <c r="B40" i="21"/>
  <c r="CW10" i="16"/>
  <c r="CV11" i="16"/>
  <c r="CV12" i="16" s="1"/>
  <c r="CV15" i="16"/>
  <c r="CW8" i="16"/>
  <c r="CV25" i="16"/>
  <c r="CV26" i="16" s="1"/>
  <c r="CW24" i="16"/>
  <c r="CV22" i="16"/>
  <c r="CV27" i="16" s="1"/>
  <c r="CW17" i="16"/>
  <c r="CV18" i="16"/>
  <c r="CV19" i="16" s="1"/>
  <c r="AJ15" i="16"/>
  <c r="AK8" i="16"/>
  <c r="AK13" i="16" s="1"/>
  <c r="AR4" i="16" s="1"/>
  <c r="AK18" i="16"/>
  <c r="AK19" i="16" s="1"/>
  <c r="AL17" i="16"/>
  <c r="AM17" i="16" s="1"/>
  <c r="AK22" i="16"/>
  <c r="AK27" i="16" s="1"/>
  <c r="CW18" i="16" l="1"/>
  <c r="CW19" i="16" s="1"/>
  <c r="CX17" i="16"/>
  <c r="AN17" i="16"/>
  <c r="AM18" i="16"/>
  <c r="AM19" i="16" s="1"/>
  <c r="CW25" i="16"/>
  <c r="CW26" i="16" s="1"/>
  <c r="CX24" i="16"/>
  <c r="CW11" i="16"/>
  <c r="CW12" i="16" s="1"/>
  <c r="CX10" i="16"/>
  <c r="CX8" i="16"/>
  <c r="CW13" i="16"/>
  <c r="DD4" i="16" s="1"/>
  <c r="CV20" i="16"/>
  <c r="DG5" i="16" s="1"/>
  <c r="AJ20" i="16"/>
  <c r="AU24" i="16"/>
  <c r="AT25" i="16"/>
  <c r="AT26" i="16" s="1"/>
  <c r="C40" i="21" a="1"/>
  <c r="C40" i="21" s="1"/>
  <c r="D40" i="21" a="1"/>
  <c r="D40" i="21" s="1"/>
  <c r="E40" i="21" a="1"/>
  <c r="E40" i="21" s="1"/>
  <c r="F40" i="21" a="1"/>
  <c r="F40" i="21" s="1"/>
  <c r="B41" i="21"/>
  <c r="CW15" i="16"/>
  <c r="CW22" i="16"/>
  <c r="AK15" i="16"/>
  <c r="AL18" i="16"/>
  <c r="AL19" i="16" s="1"/>
  <c r="AL22" i="16"/>
  <c r="AL8" i="16"/>
  <c r="AK20" i="16" l="1"/>
  <c r="CX22" i="16"/>
  <c r="CW27" i="16"/>
  <c r="CY24" i="16"/>
  <c r="CX25" i="16"/>
  <c r="CX26" i="16" s="1"/>
  <c r="CY10" i="16"/>
  <c r="CX11" i="16"/>
  <c r="CX12" i="16" s="1"/>
  <c r="CX15" i="16"/>
  <c r="CW20" i="16"/>
  <c r="DH5" i="16" s="1"/>
  <c r="AO17" i="16"/>
  <c r="AN18" i="16"/>
  <c r="AN19" i="16" s="1"/>
  <c r="AV24" i="16"/>
  <c r="AU25" i="16"/>
  <c r="AU26" i="16" s="1"/>
  <c r="AM8" i="16"/>
  <c r="AL13" i="16"/>
  <c r="AS4" i="16" s="1"/>
  <c r="CY8" i="16"/>
  <c r="CX13" i="16"/>
  <c r="CY17" i="16"/>
  <c r="CX18" i="16"/>
  <c r="CX19" i="16" s="1"/>
  <c r="AL27" i="16"/>
  <c r="AM22" i="16"/>
  <c r="E41" i="21" a="1"/>
  <c r="E41" i="21" s="1"/>
  <c r="F41" i="21" a="1"/>
  <c r="F41" i="21" s="1"/>
  <c r="D41" i="21" a="1"/>
  <c r="D41" i="21" s="1"/>
  <c r="C41" i="21" a="1"/>
  <c r="C41" i="21" s="1"/>
  <c r="B42" i="21"/>
  <c r="AL15" i="16"/>
  <c r="DE4" i="16" l="1"/>
  <c r="CZ8" i="16"/>
  <c r="CY13" i="16"/>
  <c r="DF4" i="16" s="1"/>
  <c r="CZ10" i="16"/>
  <c r="CY11" i="16"/>
  <c r="CY12" i="16" s="1"/>
  <c r="AN8" i="16"/>
  <c r="AM13" i="16"/>
  <c r="AT4" i="16" s="1"/>
  <c r="CZ24" i="16"/>
  <c r="CY25" i="16"/>
  <c r="CY26" i="16" s="1"/>
  <c r="AN22" i="16"/>
  <c r="AM27" i="16"/>
  <c r="AW24" i="16"/>
  <c r="AV25" i="16"/>
  <c r="AV26" i="16" s="1"/>
  <c r="CY22" i="16"/>
  <c r="CX27" i="16"/>
  <c r="CY15" i="16"/>
  <c r="CX20" i="16"/>
  <c r="DI5" i="16" s="1"/>
  <c r="AL20" i="16"/>
  <c r="AM15" i="16"/>
  <c r="CZ17" i="16"/>
  <c r="CY18" i="16"/>
  <c r="CY19" i="16" s="1"/>
  <c r="AP17" i="16"/>
  <c r="AO18" i="16"/>
  <c r="AO19" i="16" s="1"/>
  <c r="C42" i="21" a="1"/>
  <c r="C42" i="21" s="1"/>
  <c r="D42" i="21" a="1"/>
  <c r="D42" i="21" s="1"/>
  <c r="E42" i="21" a="1"/>
  <c r="E42" i="21" s="1"/>
  <c r="F42" i="21" a="1"/>
  <c r="F42" i="21" s="1"/>
  <c r="B43" i="21"/>
  <c r="CZ15" i="16" l="1"/>
  <c r="CY20" i="16"/>
  <c r="DJ5" i="16" s="1"/>
  <c r="DA24" i="16"/>
  <c r="CZ25" i="16"/>
  <c r="CZ26" i="16" s="1"/>
  <c r="AQ17" i="16"/>
  <c r="AP18" i="16"/>
  <c r="AP19" i="16" s="1"/>
  <c r="CZ22" i="16"/>
  <c r="CY27" i="16"/>
  <c r="AN13" i="16"/>
  <c r="AU4" i="16" s="1"/>
  <c r="AO8" i="16"/>
  <c r="DA17" i="16"/>
  <c r="CZ18" i="16"/>
  <c r="CZ19" i="16" s="1"/>
  <c r="AN15" i="16"/>
  <c r="AM20" i="16"/>
  <c r="AX24" i="16"/>
  <c r="AX25" i="16" s="1"/>
  <c r="AX26" i="16" s="1"/>
  <c r="AW25" i="16"/>
  <c r="AW26" i="16" s="1"/>
  <c r="DA10" i="16"/>
  <c r="CZ11" i="16"/>
  <c r="CZ12" i="16" s="1"/>
  <c r="AN27" i="16"/>
  <c r="AO22" i="16"/>
  <c r="DA8" i="16"/>
  <c r="CZ13" i="16"/>
  <c r="DG4" i="16" s="1"/>
  <c r="E43" i="21" a="1"/>
  <c r="E43" i="21" s="1"/>
  <c r="F43" i="21" a="1"/>
  <c r="F43" i="21" s="1"/>
  <c r="D43" i="21" a="1"/>
  <c r="D43" i="21" s="1"/>
  <c r="C43" i="21" a="1"/>
  <c r="C43" i="21" s="1"/>
  <c r="B44" i="21"/>
  <c r="P12" i="14"/>
  <c r="O12" i="14"/>
  <c r="P11" i="14"/>
  <c r="O11" i="14"/>
  <c r="P10" i="14"/>
  <c r="O10" i="14"/>
  <c r="P9" i="14"/>
  <c r="O9" i="14"/>
  <c r="P7" i="14"/>
  <c r="O7" i="14"/>
  <c r="P6" i="14"/>
  <c r="O6" i="14"/>
  <c r="P5" i="14"/>
  <c r="O5" i="14"/>
  <c r="M12" i="14"/>
  <c r="L12" i="14"/>
  <c r="G12" i="14"/>
  <c r="F12" i="14"/>
  <c r="M11" i="14"/>
  <c r="L11" i="14"/>
  <c r="G11" i="14"/>
  <c r="F11" i="14"/>
  <c r="G10" i="14"/>
  <c r="F10" i="14"/>
  <c r="G9" i="14"/>
  <c r="F9" i="14"/>
  <c r="G7" i="14"/>
  <c r="F7" i="14"/>
  <c r="G6" i="14"/>
  <c r="F6" i="14"/>
  <c r="D4" i="14"/>
  <c r="G5" i="14" s="1"/>
  <c r="C4" i="14"/>
  <c r="N2" i="10"/>
  <c r="O2" i="10"/>
  <c r="P2" i="10"/>
  <c r="M2" i="10"/>
  <c r="H2" i="10"/>
  <c r="I2" i="10"/>
  <c r="J2" i="10"/>
  <c r="G2" i="10"/>
  <c r="N2" i="6"/>
  <c r="O2" i="6"/>
  <c r="P2" i="6"/>
  <c r="M2" i="6"/>
  <c r="H2" i="6"/>
  <c r="I2" i="6"/>
  <c r="J2" i="6"/>
  <c r="G2" i="6"/>
  <c r="I24" i="5"/>
  <c r="O24" i="5" s="1"/>
  <c r="I3" i="5"/>
  <c r="O3" i="5" s="1"/>
  <c r="G1155" i="10"/>
  <c r="G1154" i="10"/>
  <c r="G1153" i="10"/>
  <c r="G1152" i="10"/>
  <c r="G1151" i="10"/>
  <c r="G1150" i="10"/>
  <c r="G1149" i="10"/>
  <c r="G1148" i="10"/>
  <c r="G1147" i="10"/>
  <c r="G1146" i="10"/>
  <c r="G1145" i="10"/>
  <c r="G1144" i="10"/>
  <c r="G1143" i="10"/>
  <c r="G1142" i="10"/>
  <c r="G1141" i="10"/>
  <c r="G1140" i="10"/>
  <c r="G1139" i="10"/>
  <c r="G1138" i="10"/>
  <c r="G1137" i="10"/>
  <c r="G1136" i="10"/>
  <c r="G1135" i="10"/>
  <c r="G1134" i="10"/>
  <c r="G1133" i="10"/>
  <c r="G1132" i="10"/>
  <c r="G1131" i="10"/>
  <c r="G1130" i="10"/>
  <c r="G1129" i="10"/>
  <c r="G1128" i="10"/>
  <c r="G1127" i="10"/>
  <c r="G1126" i="10"/>
  <c r="G1125" i="10"/>
  <c r="G1124" i="10"/>
  <c r="G1123" i="10"/>
  <c r="G1122" i="10"/>
  <c r="G1121" i="10"/>
  <c r="G1120" i="10"/>
  <c r="G1119" i="10"/>
  <c r="G1118" i="10"/>
  <c r="G1117" i="10"/>
  <c r="G1116" i="10"/>
  <c r="G1115" i="10"/>
  <c r="G1114" i="10"/>
  <c r="G1113" i="10"/>
  <c r="G1112" i="10"/>
  <c r="G1111" i="10"/>
  <c r="G1110" i="10"/>
  <c r="G1109" i="10"/>
  <c r="G1108" i="10"/>
  <c r="G1107" i="10"/>
  <c r="G1106" i="10"/>
  <c r="G1105" i="10"/>
  <c r="G1104" i="10"/>
  <c r="G1103" i="10"/>
  <c r="G1102" i="10"/>
  <c r="G1101" i="10"/>
  <c r="G1100" i="10"/>
  <c r="G1099" i="10"/>
  <c r="G1098" i="10"/>
  <c r="G1097" i="10"/>
  <c r="G1096" i="10"/>
  <c r="G1095" i="10"/>
  <c r="G1094" i="10"/>
  <c r="G1093" i="10"/>
  <c r="G1092" i="10"/>
  <c r="G1091" i="10"/>
  <c r="G1090" i="10"/>
  <c r="G1089" i="10"/>
  <c r="G1088" i="10"/>
  <c r="G1087" i="10"/>
  <c r="G1086" i="10"/>
  <c r="G1085" i="10"/>
  <c r="G1084" i="10"/>
  <c r="G1083" i="10"/>
  <c r="G1082" i="10"/>
  <c r="G1081" i="10"/>
  <c r="G1080" i="10"/>
  <c r="G1079" i="10"/>
  <c r="G1078" i="10"/>
  <c r="G1077" i="10"/>
  <c r="G1076" i="10"/>
  <c r="G1075" i="10"/>
  <c r="G1074" i="10"/>
  <c r="G1073" i="10"/>
  <c r="G1072" i="10"/>
  <c r="G1071" i="10"/>
  <c r="G1070" i="10"/>
  <c r="G1069" i="10"/>
  <c r="G1068" i="10"/>
  <c r="G1067" i="10"/>
  <c r="G1066" i="10"/>
  <c r="G1065" i="10"/>
  <c r="G1064" i="10"/>
  <c r="G1063" i="10"/>
  <c r="G1062" i="10"/>
  <c r="G1061" i="10"/>
  <c r="G1060" i="10"/>
  <c r="G1059" i="10"/>
  <c r="G1058" i="10"/>
  <c r="G1057" i="10"/>
  <c r="G1056" i="10"/>
  <c r="G1055" i="10"/>
  <c r="G1054" i="10"/>
  <c r="G1053" i="10"/>
  <c r="G1052" i="10"/>
  <c r="G1051" i="10"/>
  <c r="G1050" i="10"/>
  <c r="G1049" i="10"/>
  <c r="G1048" i="10"/>
  <c r="G1047" i="10"/>
  <c r="G1046" i="10"/>
  <c r="G1045" i="10"/>
  <c r="G1044" i="10"/>
  <c r="G1043" i="10"/>
  <c r="G1042" i="10"/>
  <c r="G1041" i="10"/>
  <c r="G1040" i="10"/>
  <c r="G1039" i="10"/>
  <c r="G1038" i="10"/>
  <c r="G1037" i="10"/>
  <c r="G1036" i="10"/>
  <c r="G1035" i="10"/>
  <c r="G1034" i="10"/>
  <c r="G1033" i="10"/>
  <c r="G1032" i="10"/>
  <c r="G1031" i="10"/>
  <c r="G1030" i="10"/>
  <c r="G1029" i="10"/>
  <c r="G1028" i="10"/>
  <c r="G1027" i="10"/>
  <c r="G1026" i="10"/>
  <c r="G1025" i="10"/>
  <c r="G1024" i="10"/>
  <c r="G1023" i="10"/>
  <c r="G1022" i="10"/>
  <c r="G1021" i="10"/>
  <c r="G1020" i="10"/>
  <c r="G1019" i="10"/>
  <c r="G1018" i="10"/>
  <c r="G1017" i="10"/>
  <c r="G1016" i="10"/>
  <c r="G1015" i="10"/>
  <c r="G1014" i="10"/>
  <c r="G1013" i="10"/>
  <c r="G1012" i="10"/>
  <c r="G1011" i="10"/>
  <c r="G1010" i="10"/>
  <c r="G1009" i="10"/>
  <c r="G1008" i="10"/>
  <c r="G1007" i="10"/>
  <c r="G1006" i="10"/>
  <c r="G1005" i="10"/>
  <c r="G1004" i="10"/>
  <c r="G1003" i="10"/>
  <c r="G1002" i="10"/>
  <c r="G1001" i="10"/>
  <c r="G1000" i="10"/>
  <c r="G999" i="10"/>
  <c r="G998" i="10"/>
  <c r="G997" i="10"/>
  <c r="G996" i="10"/>
  <c r="G995" i="10"/>
  <c r="G994" i="10"/>
  <c r="G993" i="10"/>
  <c r="G992" i="10"/>
  <c r="G991" i="10"/>
  <c r="G990" i="10"/>
  <c r="G989" i="10"/>
  <c r="G988" i="10"/>
  <c r="G987" i="10"/>
  <c r="G986" i="10"/>
  <c r="G985" i="10"/>
  <c r="G984" i="10"/>
  <c r="G983" i="10"/>
  <c r="G982" i="10"/>
  <c r="G981" i="10"/>
  <c r="G980" i="10"/>
  <c r="G979" i="10"/>
  <c r="G978" i="10"/>
  <c r="G977" i="10"/>
  <c r="G976" i="10"/>
  <c r="G975" i="10"/>
  <c r="G974" i="10"/>
  <c r="G973" i="10"/>
  <c r="G972" i="10"/>
  <c r="G971" i="10"/>
  <c r="G970" i="10"/>
  <c r="G969" i="10"/>
  <c r="G968" i="10"/>
  <c r="G967" i="10"/>
  <c r="G966" i="10"/>
  <c r="G965" i="10"/>
  <c r="G964" i="10"/>
  <c r="G963" i="10"/>
  <c r="G962" i="10"/>
  <c r="G961" i="10"/>
  <c r="G960" i="10"/>
  <c r="G959" i="10"/>
  <c r="G958" i="10"/>
  <c r="G957" i="10"/>
  <c r="G956" i="10"/>
  <c r="G955" i="10"/>
  <c r="G954" i="10"/>
  <c r="G953" i="10"/>
  <c r="G952" i="10"/>
  <c r="G951" i="10"/>
  <c r="G950" i="10"/>
  <c r="G949" i="10"/>
  <c r="G948" i="10"/>
  <c r="G947" i="10"/>
  <c r="G946" i="10"/>
  <c r="G945" i="10"/>
  <c r="G944" i="10"/>
  <c r="G943" i="10"/>
  <c r="G942" i="10"/>
  <c r="G941" i="10"/>
  <c r="G940" i="10"/>
  <c r="G939" i="10"/>
  <c r="G938" i="10"/>
  <c r="G937" i="10"/>
  <c r="G936" i="10"/>
  <c r="G935" i="10"/>
  <c r="G934" i="10"/>
  <c r="G933" i="10"/>
  <c r="G932" i="10"/>
  <c r="G931" i="10"/>
  <c r="G930" i="10"/>
  <c r="G929" i="10"/>
  <c r="G928" i="10"/>
  <c r="G927" i="10"/>
  <c r="G926" i="10"/>
  <c r="G925" i="10"/>
  <c r="G924" i="10"/>
  <c r="G923" i="10"/>
  <c r="G922" i="10"/>
  <c r="G921" i="10"/>
  <c r="G920" i="10"/>
  <c r="G919" i="10"/>
  <c r="G918" i="10"/>
  <c r="G917" i="10"/>
  <c r="G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G1155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33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11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090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6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47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894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72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51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29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0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786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65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42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21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699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77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56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33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11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590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68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4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26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03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481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60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37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16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394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7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51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28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06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28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65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42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21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199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7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56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33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11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26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03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981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60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38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16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90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67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46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2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4" i="6"/>
  <c r="L24" i="5"/>
  <c r="R24" i="5" s="1"/>
  <c r="K24" i="5"/>
  <c r="Q24" i="5" s="1"/>
  <c r="J24" i="5"/>
  <c r="P24" i="5" s="1"/>
  <c r="H24" i="5"/>
  <c r="N24" i="5" s="1"/>
  <c r="J1155" i="10"/>
  <c r="I1155" i="10"/>
  <c r="H1155" i="10"/>
  <c r="F1155" i="10"/>
  <c r="J1154" i="10"/>
  <c r="I1154" i="10"/>
  <c r="H1154" i="10"/>
  <c r="F1154" i="10"/>
  <c r="J1153" i="10"/>
  <c r="I1153" i="10"/>
  <c r="H1153" i="10"/>
  <c r="F1153" i="10"/>
  <c r="J1152" i="10"/>
  <c r="I1152" i="10"/>
  <c r="H1152" i="10"/>
  <c r="F1152" i="10"/>
  <c r="J1151" i="10"/>
  <c r="I1151" i="10"/>
  <c r="H1151" i="10"/>
  <c r="F1151" i="10"/>
  <c r="J1150" i="10"/>
  <c r="I1150" i="10"/>
  <c r="H1150" i="10"/>
  <c r="F1150" i="10"/>
  <c r="J1149" i="10"/>
  <c r="I1149" i="10"/>
  <c r="H1149" i="10"/>
  <c r="F1149" i="10"/>
  <c r="J1148" i="10"/>
  <c r="I1148" i="10"/>
  <c r="H1148" i="10"/>
  <c r="F1148" i="10"/>
  <c r="J1147" i="10"/>
  <c r="I1147" i="10"/>
  <c r="H1147" i="10"/>
  <c r="F1147" i="10"/>
  <c r="J1146" i="10"/>
  <c r="I1146" i="10"/>
  <c r="H1146" i="10"/>
  <c r="F1146" i="10"/>
  <c r="J1145" i="10"/>
  <c r="I1145" i="10"/>
  <c r="H1145" i="10"/>
  <c r="F1145" i="10"/>
  <c r="J1144" i="10"/>
  <c r="I1144" i="10"/>
  <c r="H1144" i="10"/>
  <c r="F1144" i="10"/>
  <c r="J1143" i="10"/>
  <c r="I1143" i="10"/>
  <c r="H1143" i="10"/>
  <c r="F1143" i="10"/>
  <c r="J1142" i="10"/>
  <c r="I1142" i="10"/>
  <c r="H1142" i="10"/>
  <c r="F1142" i="10"/>
  <c r="J1141" i="10"/>
  <c r="I1141" i="10"/>
  <c r="H1141" i="10"/>
  <c r="F1141" i="10"/>
  <c r="J1140" i="10"/>
  <c r="I1140" i="10"/>
  <c r="H1140" i="10"/>
  <c r="F1140" i="10"/>
  <c r="J1139" i="10"/>
  <c r="I1139" i="10"/>
  <c r="H1139" i="10"/>
  <c r="F1139" i="10"/>
  <c r="J1138" i="10"/>
  <c r="I1138" i="10"/>
  <c r="H1138" i="10"/>
  <c r="F1138" i="10"/>
  <c r="J1137" i="10"/>
  <c r="I1137" i="10"/>
  <c r="H1137" i="10"/>
  <c r="F1137" i="10"/>
  <c r="J1136" i="10"/>
  <c r="I1136" i="10"/>
  <c r="H1136" i="10"/>
  <c r="F1136" i="10"/>
  <c r="J1135" i="10"/>
  <c r="I1135" i="10"/>
  <c r="H1135" i="10"/>
  <c r="F1135" i="10"/>
  <c r="J1134" i="10"/>
  <c r="I1134" i="10"/>
  <c r="H1134" i="10"/>
  <c r="F1134" i="10"/>
  <c r="J1133" i="10"/>
  <c r="I1133" i="10"/>
  <c r="H1133" i="10"/>
  <c r="F1133" i="10"/>
  <c r="J1132" i="10"/>
  <c r="I1132" i="10"/>
  <c r="H1132" i="10"/>
  <c r="F1132" i="10"/>
  <c r="J1131" i="10"/>
  <c r="I1131" i="10"/>
  <c r="H1131" i="10"/>
  <c r="F1131" i="10"/>
  <c r="J1130" i="10"/>
  <c r="I1130" i="10"/>
  <c r="H1130" i="10"/>
  <c r="F1130" i="10"/>
  <c r="J1129" i="10"/>
  <c r="I1129" i="10"/>
  <c r="H1129" i="10"/>
  <c r="F1129" i="10"/>
  <c r="J1128" i="10"/>
  <c r="I1128" i="10"/>
  <c r="H1128" i="10"/>
  <c r="F1128" i="10"/>
  <c r="J1127" i="10"/>
  <c r="I1127" i="10"/>
  <c r="H1127" i="10"/>
  <c r="F1127" i="10"/>
  <c r="J1126" i="10"/>
  <c r="I1126" i="10"/>
  <c r="H1126" i="10"/>
  <c r="F1126" i="10"/>
  <c r="J1125" i="10"/>
  <c r="I1125" i="10"/>
  <c r="H1125" i="10"/>
  <c r="F1125" i="10"/>
  <c r="J1124" i="10"/>
  <c r="I1124" i="10"/>
  <c r="H1124" i="10"/>
  <c r="F1124" i="10"/>
  <c r="J1123" i="10"/>
  <c r="I1123" i="10"/>
  <c r="H1123" i="10"/>
  <c r="F1123" i="10"/>
  <c r="J1122" i="10"/>
  <c r="I1122" i="10"/>
  <c r="H1122" i="10"/>
  <c r="F1122" i="10"/>
  <c r="J1121" i="10"/>
  <c r="I1121" i="10"/>
  <c r="H1121" i="10"/>
  <c r="F1121" i="10"/>
  <c r="J1120" i="10"/>
  <c r="I1120" i="10"/>
  <c r="H1120" i="10"/>
  <c r="F1120" i="10"/>
  <c r="J1119" i="10"/>
  <c r="I1119" i="10"/>
  <c r="H1119" i="10"/>
  <c r="F1119" i="10"/>
  <c r="J1118" i="10"/>
  <c r="I1118" i="10"/>
  <c r="H1118" i="10"/>
  <c r="F1118" i="10"/>
  <c r="J1117" i="10"/>
  <c r="I1117" i="10"/>
  <c r="H1117" i="10"/>
  <c r="F1117" i="10"/>
  <c r="J1116" i="10"/>
  <c r="I1116" i="10"/>
  <c r="H1116" i="10"/>
  <c r="F1116" i="10"/>
  <c r="J1115" i="10"/>
  <c r="I1115" i="10"/>
  <c r="H1115" i="10"/>
  <c r="F1115" i="10"/>
  <c r="J1114" i="10"/>
  <c r="I1114" i="10"/>
  <c r="H1114" i="10"/>
  <c r="F1114" i="10"/>
  <c r="J1113" i="10"/>
  <c r="I1113" i="10"/>
  <c r="H1113" i="10"/>
  <c r="F1113" i="10"/>
  <c r="J1112" i="10"/>
  <c r="I1112" i="10"/>
  <c r="H1112" i="10"/>
  <c r="F1112" i="10"/>
  <c r="J1111" i="10"/>
  <c r="I1111" i="10"/>
  <c r="H1111" i="10"/>
  <c r="F1111" i="10"/>
  <c r="J1110" i="10"/>
  <c r="I1110" i="10"/>
  <c r="H1110" i="10"/>
  <c r="F1110" i="10"/>
  <c r="J1109" i="10"/>
  <c r="I1109" i="10"/>
  <c r="H1109" i="10"/>
  <c r="F1109" i="10"/>
  <c r="J1108" i="10"/>
  <c r="I1108" i="10"/>
  <c r="H1108" i="10"/>
  <c r="F1108" i="10"/>
  <c r="J1107" i="10"/>
  <c r="I1107" i="10"/>
  <c r="H1107" i="10"/>
  <c r="F1107" i="10"/>
  <c r="J1106" i="10"/>
  <c r="I1106" i="10"/>
  <c r="H1106" i="10"/>
  <c r="F1106" i="10"/>
  <c r="J1105" i="10"/>
  <c r="I1105" i="10"/>
  <c r="H1105" i="10"/>
  <c r="F1105" i="10"/>
  <c r="J1104" i="10"/>
  <c r="I1104" i="10"/>
  <c r="H1104" i="10"/>
  <c r="F1104" i="10"/>
  <c r="J1103" i="10"/>
  <c r="I1103" i="10"/>
  <c r="H1103" i="10"/>
  <c r="F1103" i="10"/>
  <c r="J1102" i="10"/>
  <c r="I1102" i="10"/>
  <c r="H1102" i="10"/>
  <c r="F1102" i="10"/>
  <c r="J1101" i="10"/>
  <c r="I1101" i="10"/>
  <c r="H1101" i="10"/>
  <c r="F1101" i="10"/>
  <c r="J1100" i="10"/>
  <c r="I1100" i="10"/>
  <c r="H1100" i="10"/>
  <c r="F1100" i="10"/>
  <c r="J1099" i="10"/>
  <c r="I1099" i="10"/>
  <c r="H1099" i="10"/>
  <c r="F1099" i="10"/>
  <c r="J1098" i="10"/>
  <c r="I1098" i="10"/>
  <c r="H1098" i="10"/>
  <c r="F1098" i="10"/>
  <c r="J1097" i="10"/>
  <c r="I1097" i="10"/>
  <c r="H1097" i="10"/>
  <c r="F1097" i="10"/>
  <c r="J1096" i="10"/>
  <c r="I1096" i="10"/>
  <c r="H1096" i="10"/>
  <c r="F1096" i="10"/>
  <c r="J1095" i="10"/>
  <c r="I1095" i="10"/>
  <c r="H1095" i="10"/>
  <c r="F1095" i="10"/>
  <c r="J1094" i="10"/>
  <c r="I1094" i="10"/>
  <c r="H1094" i="10"/>
  <c r="F1094" i="10"/>
  <c r="J1093" i="10"/>
  <c r="I1093" i="10"/>
  <c r="H1093" i="10"/>
  <c r="F1093" i="10"/>
  <c r="J1092" i="10"/>
  <c r="I1092" i="10"/>
  <c r="H1092" i="10"/>
  <c r="F1092" i="10"/>
  <c r="J1091" i="10"/>
  <c r="I1091" i="10"/>
  <c r="H1091" i="10"/>
  <c r="F1091" i="10"/>
  <c r="J1090" i="10"/>
  <c r="I1090" i="10"/>
  <c r="H1090" i="10"/>
  <c r="F1090" i="10"/>
  <c r="J1089" i="10"/>
  <c r="I1089" i="10"/>
  <c r="H1089" i="10"/>
  <c r="F1089" i="10"/>
  <c r="J1088" i="10"/>
  <c r="I1088" i="10"/>
  <c r="H1088" i="10"/>
  <c r="F1088" i="10"/>
  <c r="J1087" i="10"/>
  <c r="I1087" i="10"/>
  <c r="H1087" i="10"/>
  <c r="F1087" i="10"/>
  <c r="J1086" i="10"/>
  <c r="I1086" i="10"/>
  <c r="H1086" i="10"/>
  <c r="F1086" i="10"/>
  <c r="J1085" i="10"/>
  <c r="I1085" i="10"/>
  <c r="H1085" i="10"/>
  <c r="F1085" i="10"/>
  <c r="J1084" i="10"/>
  <c r="I1084" i="10"/>
  <c r="H1084" i="10"/>
  <c r="F1084" i="10"/>
  <c r="J1083" i="10"/>
  <c r="I1083" i="10"/>
  <c r="H1083" i="10"/>
  <c r="F1083" i="10"/>
  <c r="J1082" i="10"/>
  <c r="I1082" i="10"/>
  <c r="H1082" i="10"/>
  <c r="F1082" i="10"/>
  <c r="J1081" i="10"/>
  <c r="I1081" i="10"/>
  <c r="H1081" i="10"/>
  <c r="F1081" i="10"/>
  <c r="J1080" i="10"/>
  <c r="I1080" i="10"/>
  <c r="H1080" i="10"/>
  <c r="F1080" i="10"/>
  <c r="J1079" i="10"/>
  <c r="I1079" i="10"/>
  <c r="H1079" i="10"/>
  <c r="F1079" i="10"/>
  <c r="J1078" i="10"/>
  <c r="I1078" i="10"/>
  <c r="H1078" i="10"/>
  <c r="F1078" i="10"/>
  <c r="J1077" i="10"/>
  <c r="I1077" i="10"/>
  <c r="H1077" i="10"/>
  <c r="F1077" i="10"/>
  <c r="J1076" i="10"/>
  <c r="I1076" i="10"/>
  <c r="H1076" i="10"/>
  <c r="F1076" i="10"/>
  <c r="J1075" i="10"/>
  <c r="I1075" i="10"/>
  <c r="H1075" i="10"/>
  <c r="F1075" i="10"/>
  <c r="J1074" i="10"/>
  <c r="I1074" i="10"/>
  <c r="H1074" i="10"/>
  <c r="F1074" i="10"/>
  <c r="J1073" i="10"/>
  <c r="I1073" i="10"/>
  <c r="H1073" i="10"/>
  <c r="F1073" i="10"/>
  <c r="J1072" i="10"/>
  <c r="I1072" i="10"/>
  <c r="H1072" i="10"/>
  <c r="F1072" i="10"/>
  <c r="J1071" i="10"/>
  <c r="I1071" i="10"/>
  <c r="H1071" i="10"/>
  <c r="F1071" i="10"/>
  <c r="J1070" i="10"/>
  <c r="I1070" i="10"/>
  <c r="H1070" i="10"/>
  <c r="F1070" i="10"/>
  <c r="J1069" i="10"/>
  <c r="I1069" i="10"/>
  <c r="H1069" i="10"/>
  <c r="F1069" i="10"/>
  <c r="J1068" i="10"/>
  <c r="I1068" i="10"/>
  <c r="H1068" i="10"/>
  <c r="F1068" i="10"/>
  <c r="J1067" i="10"/>
  <c r="I1067" i="10"/>
  <c r="H1067" i="10"/>
  <c r="F1067" i="10"/>
  <c r="J1066" i="10"/>
  <c r="I1066" i="10"/>
  <c r="H1066" i="10"/>
  <c r="F1066" i="10"/>
  <c r="J1065" i="10"/>
  <c r="I1065" i="10"/>
  <c r="H1065" i="10"/>
  <c r="F1065" i="10"/>
  <c r="J1064" i="10"/>
  <c r="I1064" i="10"/>
  <c r="H1064" i="10"/>
  <c r="F1064" i="10"/>
  <c r="J1063" i="10"/>
  <c r="I1063" i="10"/>
  <c r="H1063" i="10"/>
  <c r="F1063" i="10"/>
  <c r="J1062" i="10"/>
  <c r="I1062" i="10"/>
  <c r="H1062" i="10"/>
  <c r="F1062" i="10"/>
  <c r="J1061" i="10"/>
  <c r="I1061" i="10"/>
  <c r="H1061" i="10"/>
  <c r="F1061" i="10"/>
  <c r="J1060" i="10"/>
  <c r="I1060" i="10"/>
  <c r="H1060" i="10"/>
  <c r="F1060" i="10"/>
  <c r="J1059" i="10"/>
  <c r="I1059" i="10"/>
  <c r="H1059" i="10"/>
  <c r="F1059" i="10"/>
  <c r="J1058" i="10"/>
  <c r="I1058" i="10"/>
  <c r="H1058" i="10"/>
  <c r="F1058" i="10"/>
  <c r="J1057" i="10"/>
  <c r="I1057" i="10"/>
  <c r="H1057" i="10"/>
  <c r="F1057" i="10"/>
  <c r="J1056" i="10"/>
  <c r="I1056" i="10"/>
  <c r="H1056" i="10"/>
  <c r="F1056" i="10"/>
  <c r="J1055" i="10"/>
  <c r="I1055" i="10"/>
  <c r="H1055" i="10"/>
  <c r="F1055" i="10"/>
  <c r="J1054" i="10"/>
  <c r="I1054" i="10"/>
  <c r="H1054" i="10"/>
  <c r="F1054" i="10"/>
  <c r="J1053" i="10"/>
  <c r="I1053" i="10"/>
  <c r="H1053" i="10"/>
  <c r="F1053" i="10"/>
  <c r="J1052" i="10"/>
  <c r="I1052" i="10"/>
  <c r="H1052" i="10"/>
  <c r="F1052" i="10"/>
  <c r="J1051" i="10"/>
  <c r="I1051" i="10"/>
  <c r="H1051" i="10"/>
  <c r="F1051" i="10"/>
  <c r="J1050" i="10"/>
  <c r="I1050" i="10"/>
  <c r="H1050" i="10"/>
  <c r="F1050" i="10"/>
  <c r="J1049" i="10"/>
  <c r="I1049" i="10"/>
  <c r="H1049" i="10"/>
  <c r="F1049" i="10"/>
  <c r="J1048" i="10"/>
  <c r="I1048" i="10"/>
  <c r="H1048" i="10"/>
  <c r="F1048" i="10"/>
  <c r="J1047" i="10"/>
  <c r="I1047" i="10"/>
  <c r="H1047" i="10"/>
  <c r="F1047" i="10"/>
  <c r="J1046" i="10"/>
  <c r="I1046" i="10"/>
  <c r="H1046" i="10"/>
  <c r="F1046" i="10"/>
  <c r="J1045" i="10"/>
  <c r="I1045" i="10"/>
  <c r="H1045" i="10"/>
  <c r="F1045" i="10"/>
  <c r="J1044" i="10"/>
  <c r="I1044" i="10"/>
  <c r="H1044" i="10"/>
  <c r="F1044" i="10"/>
  <c r="J1043" i="10"/>
  <c r="I1043" i="10"/>
  <c r="H1043" i="10"/>
  <c r="F1043" i="10"/>
  <c r="J1042" i="10"/>
  <c r="I1042" i="10"/>
  <c r="H1042" i="10"/>
  <c r="F1042" i="10"/>
  <c r="J1041" i="10"/>
  <c r="I1041" i="10"/>
  <c r="H1041" i="10"/>
  <c r="F1041" i="10"/>
  <c r="J1040" i="10"/>
  <c r="I1040" i="10"/>
  <c r="H1040" i="10"/>
  <c r="F1040" i="10"/>
  <c r="J1039" i="10"/>
  <c r="I1039" i="10"/>
  <c r="H1039" i="10"/>
  <c r="F1039" i="10"/>
  <c r="J1038" i="10"/>
  <c r="I1038" i="10"/>
  <c r="H1038" i="10"/>
  <c r="F1038" i="10"/>
  <c r="J1037" i="10"/>
  <c r="I1037" i="10"/>
  <c r="H1037" i="10"/>
  <c r="F1037" i="10"/>
  <c r="J1036" i="10"/>
  <c r="I1036" i="10"/>
  <c r="H1036" i="10"/>
  <c r="F1036" i="10"/>
  <c r="J1035" i="10"/>
  <c r="I1035" i="10"/>
  <c r="H1035" i="10"/>
  <c r="F1035" i="10"/>
  <c r="J1034" i="10"/>
  <c r="I1034" i="10"/>
  <c r="H1034" i="10"/>
  <c r="F1034" i="10"/>
  <c r="J1033" i="10"/>
  <c r="I1033" i="10"/>
  <c r="H1033" i="10"/>
  <c r="F1033" i="10"/>
  <c r="J1032" i="10"/>
  <c r="I1032" i="10"/>
  <c r="H1032" i="10"/>
  <c r="F1032" i="10"/>
  <c r="J1031" i="10"/>
  <c r="I1031" i="10"/>
  <c r="H1031" i="10"/>
  <c r="F1031" i="10"/>
  <c r="J1030" i="10"/>
  <c r="I1030" i="10"/>
  <c r="H1030" i="10"/>
  <c r="F1030" i="10"/>
  <c r="J1029" i="10"/>
  <c r="I1029" i="10"/>
  <c r="H1029" i="10"/>
  <c r="F1029" i="10"/>
  <c r="J1028" i="10"/>
  <c r="I1028" i="10"/>
  <c r="H1028" i="10"/>
  <c r="F1028" i="10"/>
  <c r="J1027" i="10"/>
  <c r="I1027" i="10"/>
  <c r="H1027" i="10"/>
  <c r="F1027" i="10"/>
  <c r="J1026" i="10"/>
  <c r="I1026" i="10"/>
  <c r="H1026" i="10"/>
  <c r="F1026" i="10"/>
  <c r="J1025" i="10"/>
  <c r="I1025" i="10"/>
  <c r="H1025" i="10"/>
  <c r="F1025" i="10"/>
  <c r="J1024" i="10"/>
  <c r="I1024" i="10"/>
  <c r="H1024" i="10"/>
  <c r="F1024" i="10"/>
  <c r="J1023" i="10"/>
  <c r="I1023" i="10"/>
  <c r="H1023" i="10"/>
  <c r="F1023" i="10"/>
  <c r="J1022" i="10"/>
  <c r="I1022" i="10"/>
  <c r="H1022" i="10"/>
  <c r="F1022" i="10"/>
  <c r="J1021" i="10"/>
  <c r="I1021" i="10"/>
  <c r="H1021" i="10"/>
  <c r="F1021" i="10"/>
  <c r="J1020" i="10"/>
  <c r="I1020" i="10"/>
  <c r="H1020" i="10"/>
  <c r="F1020" i="10"/>
  <c r="J1019" i="10"/>
  <c r="I1019" i="10"/>
  <c r="H1019" i="10"/>
  <c r="F1019" i="10"/>
  <c r="J1018" i="10"/>
  <c r="I1018" i="10"/>
  <c r="H1018" i="10"/>
  <c r="F1018" i="10"/>
  <c r="J1017" i="10"/>
  <c r="I1017" i="10"/>
  <c r="H1017" i="10"/>
  <c r="F1017" i="10"/>
  <c r="J1016" i="10"/>
  <c r="I1016" i="10"/>
  <c r="H1016" i="10"/>
  <c r="F1016" i="10"/>
  <c r="J1015" i="10"/>
  <c r="I1015" i="10"/>
  <c r="H1015" i="10"/>
  <c r="F1015" i="10"/>
  <c r="J1014" i="10"/>
  <c r="I1014" i="10"/>
  <c r="H1014" i="10"/>
  <c r="F1014" i="10"/>
  <c r="J1013" i="10"/>
  <c r="I1013" i="10"/>
  <c r="H1013" i="10"/>
  <c r="F1013" i="10"/>
  <c r="J1012" i="10"/>
  <c r="I1012" i="10"/>
  <c r="H1012" i="10"/>
  <c r="F1012" i="10"/>
  <c r="J1011" i="10"/>
  <c r="I1011" i="10"/>
  <c r="H1011" i="10"/>
  <c r="F1011" i="10"/>
  <c r="J1010" i="10"/>
  <c r="I1010" i="10"/>
  <c r="H1010" i="10"/>
  <c r="F1010" i="10"/>
  <c r="J1009" i="10"/>
  <c r="I1009" i="10"/>
  <c r="H1009" i="10"/>
  <c r="F1009" i="10"/>
  <c r="J1008" i="10"/>
  <c r="I1008" i="10"/>
  <c r="H1008" i="10"/>
  <c r="F1008" i="10"/>
  <c r="J1007" i="10"/>
  <c r="I1007" i="10"/>
  <c r="H1007" i="10"/>
  <c r="F1007" i="10"/>
  <c r="J1006" i="10"/>
  <c r="I1006" i="10"/>
  <c r="H1006" i="10"/>
  <c r="F1006" i="10"/>
  <c r="J1005" i="10"/>
  <c r="I1005" i="10"/>
  <c r="H1005" i="10"/>
  <c r="F1005" i="10"/>
  <c r="J1004" i="10"/>
  <c r="I1004" i="10"/>
  <c r="H1004" i="10"/>
  <c r="F1004" i="10"/>
  <c r="J1003" i="10"/>
  <c r="I1003" i="10"/>
  <c r="H1003" i="10"/>
  <c r="F1003" i="10"/>
  <c r="J1002" i="10"/>
  <c r="I1002" i="10"/>
  <c r="H1002" i="10"/>
  <c r="F1002" i="10"/>
  <c r="J1001" i="10"/>
  <c r="I1001" i="10"/>
  <c r="H1001" i="10"/>
  <c r="F1001" i="10"/>
  <c r="J1000" i="10"/>
  <c r="I1000" i="10"/>
  <c r="H1000" i="10"/>
  <c r="F1000" i="10"/>
  <c r="J999" i="10"/>
  <c r="I999" i="10"/>
  <c r="H999" i="10"/>
  <c r="F999" i="10"/>
  <c r="J998" i="10"/>
  <c r="I998" i="10"/>
  <c r="H998" i="10"/>
  <c r="F998" i="10"/>
  <c r="J997" i="10"/>
  <c r="I997" i="10"/>
  <c r="H997" i="10"/>
  <c r="F997" i="10"/>
  <c r="J996" i="10"/>
  <c r="I996" i="10"/>
  <c r="H996" i="10"/>
  <c r="F996" i="10"/>
  <c r="J995" i="10"/>
  <c r="I995" i="10"/>
  <c r="H995" i="10"/>
  <c r="F995" i="10"/>
  <c r="J994" i="10"/>
  <c r="I994" i="10"/>
  <c r="H994" i="10"/>
  <c r="F994" i="10"/>
  <c r="J993" i="10"/>
  <c r="I993" i="10"/>
  <c r="H993" i="10"/>
  <c r="F993" i="10"/>
  <c r="J992" i="10"/>
  <c r="I992" i="10"/>
  <c r="H992" i="10"/>
  <c r="F992" i="10"/>
  <c r="J991" i="10"/>
  <c r="I991" i="10"/>
  <c r="H991" i="10"/>
  <c r="F991" i="10"/>
  <c r="J990" i="10"/>
  <c r="I990" i="10"/>
  <c r="H990" i="10"/>
  <c r="F990" i="10"/>
  <c r="J989" i="10"/>
  <c r="I989" i="10"/>
  <c r="H989" i="10"/>
  <c r="F989" i="10"/>
  <c r="J988" i="10"/>
  <c r="I988" i="10"/>
  <c r="H988" i="10"/>
  <c r="F988" i="10"/>
  <c r="J987" i="10"/>
  <c r="I987" i="10"/>
  <c r="H987" i="10"/>
  <c r="F987" i="10"/>
  <c r="J986" i="10"/>
  <c r="I986" i="10"/>
  <c r="H986" i="10"/>
  <c r="F986" i="10"/>
  <c r="J985" i="10"/>
  <c r="I985" i="10"/>
  <c r="H985" i="10"/>
  <c r="F985" i="10"/>
  <c r="J984" i="10"/>
  <c r="I984" i="10"/>
  <c r="H984" i="10"/>
  <c r="F984" i="10"/>
  <c r="J983" i="10"/>
  <c r="I983" i="10"/>
  <c r="H983" i="10"/>
  <c r="F983" i="10"/>
  <c r="J982" i="10"/>
  <c r="I982" i="10"/>
  <c r="H982" i="10"/>
  <c r="F982" i="10"/>
  <c r="J981" i="10"/>
  <c r="I981" i="10"/>
  <c r="H981" i="10"/>
  <c r="F981" i="10"/>
  <c r="J980" i="10"/>
  <c r="I980" i="10"/>
  <c r="H980" i="10"/>
  <c r="F980" i="10"/>
  <c r="J979" i="10"/>
  <c r="I979" i="10"/>
  <c r="H979" i="10"/>
  <c r="F979" i="10"/>
  <c r="J978" i="10"/>
  <c r="I978" i="10"/>
  <c r="H978" i="10"/>
  <c r="F978" i="10"/>
  <c r="J977" i="10"/>
  <c r="I977" i="10"/>
  <c r="H977" i="10"/>
  <c r="F977" i="10"/>
  <c r="J976" i="10"/>
  <c r="I976" i="10"/>
  <c r="H976" i="10"/>
  <c r="F976" i="10"/>
  <c r="J975" i="10"/>
  <c r="I975" i="10"/>
  <c r="H975" i="10"/>
  <c r="F975" i="10"/>
  <c r="J974" i="10"/>
  <c r="I974" i="10"/>
  <c r="H974" i="10"/>
  <c r="F974" i="10"/>
  <c r="J973" i="10"/>
  <c r="I973" i="10"/>
  <c r="H973" i="10"/>
  <c r="F973" i="10"/>
  <c r="J972" i="10"/>
  <c r="I972" i="10"/>
  <c r="H972" i="10"/>
  <c r="F972" i="10"/>
  <c r="J971" i="10"/>
  <c r="I971" i="10"/>
  <c r="H971" i="10"/>
  <c r="F971" i="10"/>
  <c r="J970" i="10"/>
  <c r="I970" i="10"/>
  <c r="H970" i="10"/>
  <c r="F970" i="10"/>
  <c r="J969" i="10"/>
  <c r="I969" i="10"/>
  <c r="H969" i="10"/>
  <c r="F969" i="10"/>
  <c r="J968" i="10"/>
  <c r="I968" i="10"/>
  <c r="H968" i="10"/>
  <c r="F968" i="10"/>
  <c r="J967" i="10"/>
  <c r="I967" i="10"/>
  <c r="H967" i="10"/>
  <c r="F967" i="10"/>
  <c r="J966" i="10"/>
  <c r="I966" i="10"/>
  <c r="H966" i="10"/>
  <c r="F966" i="10"/>
  <c r="J965" i="10"/>
  <c r="I965" i="10"/>
  <c r="H965" i="10"/>
  <c r="F965" i="10"/>
  <c r="J964" i="10"/>
  <c r="I964" i="10"/>
  <c r="H964" i="10"/>
  <c r="F964" i="10"/>
  <c r="J963" i="10"/>
  <c r="I963" i="10"/>
  <c r="H963" i="10"/>
  <c r="F963" i="10"/>
  <c r="J962" i="10"/>
  <c r="I962" i="10"/>
  <c r="H962" i="10"/>
  <c r="F962" i="10"/>
  <c r="J961" i="10"/>
  <c r="I961" i="10"/>
  <c r="H961" i="10"/>
  <c r="F961" i="10"/>
  <c r="J960" i="10"/>
  <c r="I960" i="10"/>
  <c r="H960" i="10"/>
  <c r="F960" i="10"/>
  <c r="J959" i="10"/>
  <c r="I959" i="10"/>
  <c r="H959" i="10"/>
  <c r="F959" i="10"/>
  <c r="J958" i="10"/>
  <c r="I958" i="10"/>
  <c r="H958" i="10"/>
  <c r="F958" i="10"/>
  <c r="J957" i="10"/>
  <c r="I957" i="10"/>
  <c r="H957" i="10"/>
  <c r="F957" i="10"/>
  <c r="J956" i="10"/>
  <c r="I956" i="10"/>
  <c r="H956" i="10"/>
  <c r="F956" i="10"/>
  <c r="J955" i="10"/>
  <c r="I955" i="10"/>
  <c r="H955" i="10"/>
  <c r="F955" i="10"/>
  <c r="J954" i="10"/>
  <c r="I954" i="10"/>
  <c r="H954" i="10"/>
  <c r="F954" i="10"/>
  <c r="J953" i="10"/>
  <c r="I953" i="10"/>
  <c r="H953" i="10"/>
  <c r="F953" i="10"/>
  <c r="J952" i="10"/>
  <c r="I952" i="10"/>
  <c r="H952" i="10"/>
  <c r="F952" i="10"/>
  <c r="J951" i="10"/>
  <c r="I951" i="10"/>
  <c r="H951" i="10"/>
  <c r="F951" i="10"/>
  <c r="J950" i="10"/>
  <c r="I950" i="10"/>
  <c r="H950" i="10"/>
  <c r="F950" i="10"/>
  <c r="J949" i="10"/>
  <c r="I949" i="10"/>
  <c r="H949" i="10"/>
  <c r="F949" i="10"/>
  <c r="J948" i="10"/>
  <c r="I948" i="10"/>
  <c r="H948" i="10"/>
  <c r="F948" i="10"/>
  <c r="J947" i="10"/>
  <c r="I947" i="10"/>
  <c r="H947" i="10"/>
  <c r="F947" i="10"/>
  <c r="J946" i="10"/>
  <c r="I946" i="10"/>
  <c r="H946" i="10"/>
  <c r="F946" i="10"/>
  <c r="J945" i="10"/>
  <c r="I945" i="10"/>
  <c r="H945" i="10"/>
  <c r="F945" i="10"/>
  <c r="J944" i="10"/>
  <c r="I944" i="10"/>
  <c r="H944" i="10"/>
  <c r="F944" i="10"/>
  <c r="J943" i="10"/>
  <c r="I943" i="10"/>
  <c r="H943" i="10"/>
  <c r="F943" i="10"/>
  <c r="J942" i="10"/>
  <c r="I942" i="10"/>
  <c r="H942" i="10"/>
  <c r="F942" i="10"/>
  <c r="J941" i="10"/>
  <c r="I941" i="10"/>
  <c r="H941" i="10"/>
  <c r="F941" i="10"/>
  <c r="J940" i="10"/>
  <c r="I940" i="10"/>
  <c r="H940" i="10"/>
  <c r="F940" i="10"/>
  <c r="J939" i="10"/>
  <c r="I939" i="10"/>
  <c r="H939" i="10"/>
  <c r="F939" i="10"/>
  <c r="J938" i="10"/>
  <c r="I938" i="10"/>
  <c r="H938" i="10"/>
  <c r="F938" i="10"/>
  <c r="J937" i="10"/>
  <c r="I937" i="10"/>
  <c r="H937" i="10"/>
  <c r="F937" i="10"/>
  <c r="J936" i="10"/>
  <c r="I936" i="10"/>
  <c r="H936" i="10"/>
  <c r="F936" i="10"/>
  <c r="J935" i="10"/>
  <c r="I935" i="10"/>
  <c r="H935" i="10"/>
  <c r="F935" i="10"/>
  <c r="J934" i="10"/>
  <c r="I934" i="10"/>
  <c r="H934" i="10"/>
  <c r="F934" i="10"/>
  <c r="J933" i="10"/>
  <c r="I933" i="10"/>
  <c r="H933" i="10"/>
  <c r="F933" i="10"/>
  <c r="J932" i="10"/>
  <c r="I932" i="10"/>
  <c r="H932" i="10"/>
  <c r="F932" i="10"/>
  <c r="J931" i="10"/>
  <c r="I931" i="10"/>
  <c r="H931" i="10"/>
  <c r="F931" i="10"/>
  <c r="J930" i="10"/>
  <c r="I930" i="10"/>
  <c r="H930" i="10"/>
  <c r="F930" i="10"/>
  <c r="J929" i="10"/>
  <c r="I929" i="10"/>
  <c r="H929" i="10"/>
  <c r="F929" i="10"/>
  <c r="J928" i="10"/>
  <c r="I928" i="10"/>
  <c r="H928" i="10"/>
  <c r="F928" i="10"/>
  <c r="J927" i="10"/>
  <c r="I927" i="10"/>
  <c r="H927" i="10"/>
  <c r="F927" i="10"/>
  <c r="J926" i="10"/>
  <c r="I926" i="10"/>
  <c r="H926" i="10"/>
  <c r="F926" i="10"/>
  <c r="J925" i="10"/>
  <c r="I925" i="10"/>
  <c r="H925" i="10"/>
  <c r="F925" i="10"/>
  <c r="J924" i="10"/>
  <c r="I924" i="10"/>
  <c r="H924" i="10"/>
  <c r="F924" i="10"/>
  <c r="J923" i="10"/>
  <c r="I923" i="10"/>
  <c r="H923" i="10"/>
  <c r="F923" i="10"/>
  <c r="J922" i="10"/>
  <c r="I922" i="10"/>
  <c r="H922" i="10"/>
  <c r="F922" i="10"/>
  <c r="J921" i="10"/>
  <c r="I921" i="10"/>
  <c r="H921" i="10"/>
  <c r="F921" i="10"/>
  <c r="J920" i="10"/>
  <c r="I920" i="10"/>
  <c r="H920" i="10"/>
  <c r="F920" i="10"/>
  <c r="J919" i="10"/>
  <c r="I919" i="10"/>
  <c r="H919" i="10"/>
  <c r="F919" i="10"/>
  <c r="J918" i="10"/>
  <c r="I918" i="10"/>
  <c r="H918" i="10"/>
  <c r="F918" i="10"/>
  <c r="J917" i="10"/>
  <c r="I917" i="10"/>
  <c r="H917" i="10"/>
  <c r="F917" i="10"/>
  <c r="J916" i="10"/>
  <c r="I916" i="10"/>
  <c r="H916" i="10"/>
  <c r="F916" i="10"/>
  <c r="J915" i="10"/>
  <c r="I915" i="10"/>
  <c r="H915" i="10"/>
  <c r="F915" i="10"/>
  <c r="J914" i="10"/>
  <c r="I914" i="10"/>
  <c r="H914" i="10"/>
  <c r="F914" i="10"/>
  <c r="J913" i="10"/>
  <c r="I913" i="10"/>
  <c r="H913" i="10"/>
  <c r="F913" i="10"/>
  <c r="J912" i="10"/>
  <c r="I912" i="10"/>
  <c r="H912" i="10"/>
  <c r="F912" i="10"/>
  <c r="J911" i="10"/>
  <c r="I911" i="10"/>
  <c r="H911" i="10"/>
  <c r="F911" i="10"/>
  <c r="J910" i="10"/>
  <c r="I910" i="10"/>
  <c r="H910" i="10"/>
  <c r="F910" i="10"/>
  <c r="J909" i="10"/>
  <c r="I909" i="10"/>
  <c r="H909" i="10"/>
  <c r="F909" i="10"/>
  <c r="J908" i="10"/>
  <c r="I908" i="10"/>
  <c r="H908" i="10"/>
  <c r="F908" i="10"/>
  <c r="J907" i="10"/>
  <c r="I907" i="10"/>
  <c r="H907" i="10"/>
  <c r="F907" i="10"/>
  <c r="J906" i="10"/>
  <c r="I906" i="10"/>
  <c r="H906" i="10"/>
  <c r="F906" i="10"/>
  <c r="J905" i="10"/>
  <c r="I905" i="10"/>
  <c r="H905" i="10"/>
  <c r="F905" i="10"/>
  <c r="J904" i="10"/>
  <c r="I904" i="10"/>
  <c r="H904" i="10"/>
  <c r="F904" i="10"/>
  <c r="J903" i="10"/>
  <c r="I903" i="10"/>
  <c r="H903" i="10"/>
  <c r="F903" i="10"/>
  <c r="J902" i="10"/>
  <c r="I902" i="10"/>
  <c r="H902" i="10"/>
  <c r="F902" i="10"/>
  <c r="J901" i="10"/>
  <c r="I901" i="10"/>
  <c r="H901" i="10"/>
  <c r="F901" i="10"/>
  <c r="J900" i="10"/>
  <c r="I900" i="10"/>
  <c r="H900" i="10"/>
  <c r="F900" i="10"/>
  <c r="J899" i="10"/>
  <c r="I899" i="10"/>
  <c r="H899" i="10"/>
  <c r="F899" i="10"/>
  <c r="J898" i="10"/>
  <c r="I898" i="10"/>
  <c r="H898" i="10"/>
  <c r="F898" i="10"/>
  <c r="J897" i="10"/>
  <c r="I897" i="10"/>
  <c r="H897" i="10"/>
  <c r="F897" i="10"/>
  <c r="J896" i="10"/>
  <c r="I896" i="10"/>
  <c r="H896" i="10"/>
  <c r="F896" i="10"/>
  <c r="J895" i="10"/>
  <c r="I895" i="10"/>
  <c r="H895" i="10"/>
  <c r="F895" i="10"/>
  <c r="J894" i="10"/>
  <c r="I894" i="10"/>
  <c r="H894" i="10"/>
  <c r="F894" i="10"/>
  <c r="J893" i="10"/>
  <c r="I893" i="10"/>
  <c r="H893" i="10"/>
  <c r="F893" i="10"/>
  <c r="J892" i="10"/>
  <c r="I892" i="10"/>
  <c r="H892" i="10"/>
  <c r="F892" i="10"/>
  <c r="J891" i="10"/>
  <c r="I891" i="10"/>
  <c r="H891" i="10"/>
  <c r="F891" i="10"/>
  <c r="J890" i="10"/>
  <c r="I890" i="10"/>
  <c r="H890" i="10"/>
  <c r="F890" i="10"/>
  <c r="J889" i="10"/>
  <c r="I889" i="10"/>
  <c r="H889" i="10"/>
  <c r="F889" i="10"/>
  <c r="J888" i="10"/>
  <c r="I888" i="10"/>
  <c r="H888" i="10"/>
  <c r="F888" i="10"/>
  <c r="J887" i="10"/>
  <c r="I887" i="10"/>
  <c r="H887" i="10"/>
  <c r="F887" i="10"/>
  <c r="J886" i="10"/>
  <c r="I886" i="10"/>
  <c r="H886" i="10"/>
  <c r="F886" i="10"/>
  <c r="J885" i="10"/>
  <c r="I885" i="10"/>
  <c r="H885" i="10"/>
  <c r="F885" i="10"/>
  <c r="J884" i="10"/>
  <c r="I884" i="10"/>
  <c r="H884" i="10"/>
  <c r="F884" i="10"/>
  <c r="J883" i="10"/>
  <c r="I883" i="10"/>
  <c r="H883" i="10"/>
  <c r="F883" i="10"/>
  <c r="J882" i="10"/>
  <c r="I882" i="10"/>
  <c r="H882" i="10"/>
  <c r="F882" i="10"/>
  <c r="J881" i="10"/>
  <c r="I881" i="10"/>
  <c r="H881" i="10"/>
  <c r="F881" i="10"/>
  <c r="J880" i="10"/>
  <c r="I880" i="10"/>
  <c r="H880" i="10"/>
  <c r="F880" i="10"/>
  <c r="J879" i="10"/>
  <c r="I879" i="10"/>
  <c r="H879" i="10"/>
  <c r="F879" i="10"/>
  <c r="J878" i="10"/>
  <c r="I878" i="10"/>
  <c r="H878" i="10"/>
  <c r="F878" i="10"/>
  <c r="J877" i="10"/>
  <c r="I877" i="10"/>
  <c r="H877" i="10"/>
  <c r="F877" i="10"/>
  <c r="J876" i="10"/>
  <c r="I876" i="10"/>
  <c r="H876" i="10"/>
  <c r="F876" i="10"/>
  <c r="J875" i="10"/>
  <c r="I875" i="10"/>
  <c r="H875" i="10"/>
  <c r="F875" i="10"/>
  <c r="J874" i="10"/>
  <c r="I874" i="10"/>
  <c r="H874" i="10"/>
  <c r="F874" i="10"/>
  <c r="J873" i="10"/>
  <c r="I873" i="10"/>
  <c r="H873" i="10"/>
  <c r="F873" i="10"/>
  <c r="J872" i="10"/>
  <c r="I872" i="10"/>
  <c r="H872" i="10"/>
  <c r="F872" i="10"/>
  <c r="J871" i="10"/>
  <c r="I871" i="10"/>
  <c r="H871" i="10"/>
  <c r="F871" i="10"/>
  <c r="J870" i="10"/>
  <c r="I870" i="10"/>
  <c r="H870" i="10"/>
  <c r="F870" i="10"/>
  <c r="J869" i="10"/>
  <c r="I869" i="10"/>
  <c r="H869" i="10"/>
  <c r="F869" i="10"/>
  <c r="J868" i="10"/>
  <c r="I868" i="10"/>
  <c r="H868" i="10"/>
  <c r="F868" i="10"/>
  <c r="J867" i="10"/>
  <c r="I867" i="10"/>
  <c r="H867" i="10"/>
  <c r="F867" i="10"/>
  <c r="J866" i="10"/>
  <c r="I866" i="10"/>
  <c r="H866" i="10"/>
  <c r="F866" i="10"/>
  <c r="J865" i="10"/>
  <c r="I865" i="10"/>
  <c r="H865" i="10"/>
  <c r="F865" i="10"/>
  <c r="J864" i="10"/>
  <c r="I864" i="10"/>
  <c r="H864" i="10"/>
  <c r="F864" i="10"/>
  <c r="J863" i="10"/>
  <c r="I863" i="10"/>
  <c r="H863" i="10"/>
  <c r="F863" i="10"/>
  <c r="J862" i="10"/>
  <c r="I862" i="10"/>
  <c r="H862" i="10"/>
  <c r="F862" i="10"/>
  <c r="J861" i="10"/>
  <c r="I861" i="10"/>
  <c r="H861" i="10"/>
  <c r="F861" i="10"/>
  <c r="J860" i="10"/>
  <c r="I860" i="10"/>
  <c r="H860" i="10"/>
  <c r="F860" i="10"/>
  <c r="J859" i="10"/>
  <c r="I859" i="10"/>
  <c r="H859" i="10"/>
  <c r="F859" i="10"/>
  <c r="J858" i="10"/>
  <c r="I858" i="10"/>
  <c r="H858" i="10"/>
  <c r="F858" i="10"/>
  <c r="J857" i="10"/>
  <c r="I857" i="10"/>
  <c r="H857" i="10"/>
  <c r="F857" i="10"/>
  <c r="J856" i="10"/>
  <c r="I856" i="10"/>
  <c r="H856" i="10"/>
  <c r="F856" i="10"/>
  <c r="J855" i="10"/>
  <c r="I855" i="10"/>
  <c r="H855" i="10"/>
  <c r="F855" i="10"/>
  <c r="J854" i="10"/>
  <c r="I854" i="10"/>
  <c r="H854" i="10"/>
  <c r="F854" i="10"/>
  <c r="J853" i="10"/>
  <c r="I853" i="10"/>
  <c r="H853" i="10"/>
  <c r="F853" i="10"/>
  <c r="J852" i="10"/>
  <c r="I852" i="10"/>
  <c r="H852" i="10"/>
  <c r="F852" i="10"/>
  <c r="J851" i="10"/>
  <c r="I851" i="10"/>
  <c r="H851" i="10"/>
  <c r="F851" i="10"/>
  <c r="J850" i="10"/>
  <c r="I850" i="10"/>
  <c r="H850" i="10"/>
  <c r="F850" i="10"/>
  <c r="J849" i="10"/>
  <c r="I849" i="10"/>
  <c r="H849" i="10"/>
  <c r="F849" i="10"/>
  <c r="J848" i="10"/>
  <c r="I848" i="10"/>
  <c r="H848" i="10"/>
  <c r="F848" i="10"/>
  <c r="J847" i="10"/>
  <c r="I847" i="10"/>
  <c r="H847" i="10"/>
  <c r="F847" i="10"/>
  <c r="J846" i="10"/>
  <c r="I846" i="10"/>
  <c r="H846" i="10"/>
  <c r="F846" i="10"/>
  <c r="J845" i="10"/>
  <c r="I845" i="10"/>
  <c r="H845" i="10"/>
  <c r="F845" i="10"/>
  <c r="J844" i="10"/>
  <c r="I844" i="10"/>
  <c r="H844" i="10"/>
  <c r="F844" i="10"/>
  <c r="J843" i="10"/>
  <c r="I843" i="10"/>
  <c r="H843" i="10"/>
  <c r="F843" i="10"/>
  <c r="J842" i="10"/>
  <c r="I842" i="10"/>
  <c r="H842" i="10"/>
  <c r="F842" i="10"/>
  <c r="J841" i="10"/>
  <c r="I841" i="10"/>
  <c r="H841" i="10"/>
  <c r="F841" i="10"/>
  <c r="J840" i="10"/>
  <c r="I840" i="10"/>
  <c r="H840" i="10"/>
  <c r="F840" i="10"/>
  <c r="J839" i="10"/>
  <c r="I839" i="10"/>
  <c r="H839" i="10"/>
  <c r="F839" i="10"/>
  <c r="J838" i="10"/>
  <c r="I838" i="10"/>
  <c r="H838" i="10"/>
  <c r="F838" i="10"/>
  <c r="J837" i="10"/>
  <c r="I837" i="10"/>
  <c r="H837" i="10"/>
  <c r="F837" i="10"/>
  <c r="J836" i="10"/>
  <c r="I836" i="10"/>
  <c r="H836" i="10"/>
  <c r="F836" i="10"/>
  <c r="J835" i="10"/>
  <c r="I835" i="10"/>
  <c r="H835" i="10"/>
  <c r="F835" i="10"/>
  <c r="J834" i="10"/>
  <c r="I834" i="10"/>
  <c r="H834" i="10"/>
  <c r="F834" i="10"/>
  <c r="J833" i="10"/>
  <c r="I833" i="10"/>
  <c r="H833" i="10"/>
  <c r="F833" i="10"/>
  <c r="J832" i="10"/>
  <c r="I832" i="10"/>
  <c r="H832" i="10"/>
  <c r="F832" i="10"/>
  <c r="J831" i="10"/>
  <c r="I831" i="10"/>
  <c r="H831" i="10"/>
  <c r="F831" i="10"/>
  <c r="J830" i="10"/>
  <c r="I830" i="10"/>
  <c r="H830" i="10"/>
  <c r="F830" i="10"/>
  <c r="J829" i="10"/>
  <c r="I829" i="10"/>
  <c r="H829" i="10"/>
  <c r="F829" i="10"/>
  <c r="J828" i="10"/>
  <c r="I828" i="10"/>
  <c r="H828" i="10"/>
  <c r="F828" i="10"/>
  <c r="J827" i="10"/>
  <c r="I827" i="10"/>
  <c r="H827" i="10"/>
  <c r="F827" i="10"/>
  <c r="J826" i="10"/>
  <c r="I826" i="10"/>
  <c r="H826" i="10"/>
  <c r="F826" i="10"/>
  <c r="J825" i="10"/>
  <c r="I825" i="10"/>
  <c r="H825" i="10"/>
  <c r="F825" i="10"/>
  <c r="J824" i="10"/>
  <c r="I824" i="10"/>
  <c r="H824" i="10"/>
  <c r="F824" i="10"/>
  <c r="J823" i="10"/>
  <c r="I823" i="10"/>
  <c r="H823" i="10"/>
  <c r="F823" i="10"/>
  <c r="J822" i="10"/>
  <c r="I822" i="10"/>
  <c r="H822" i="10"/>
  <c r="F822" i="10"/>
  <c r="J821" i="10"/>
  <c r="I821" i="10"/>
  <c r="H821" i="10"/>
  <c r="F821" i="10"/>
  <c r="J820" i="10"/>
  <c r="I820" i="10"/>
  <c r="H820" i="10"/>
  <c r="F820" i="10"/>
  <c r="J819" i="10"/>
  <c r="I819" i="10"/>
  <c r="H819" i="10"/>
  <c r="F819" i="10"/>
  <c r="J818" i="10"/>
  <c r="I818" i="10"/>
  <c r="H818" i="10"/>
  <c r="F818" i="10"/>
  <c r="J817" i="10"/>
  <c r="I817" i="10"/>
  <c r="H817" i="10"/>
  <c r="F817" i="10"/>
  <c r="J816" i="10"/>
  <c r="I816" i="10"/>
  <c r="H816" i="10"/>
  <c r="F816" i="10"/>
  <c r="J815" i="10"/>
  <c r="I815" i="10"/>
  <c r="H815" i="10"/>
  <c r="F815" i="10"/>
  <c r="J814" i="10"/>
  <c r="I814" i="10"/>
  <c r="H814" i="10"/>
  <c r="F814" i="10"/>
  <c r="J813" i="10"/>
  <c r="I813" i="10"/>
  <c r="H813" i="10"/>
  <c r="F813" i="10"/>
  <c r="J812" i="10"/>
  <c r="I812" i="10"/>
  <c r="H812" i="10"/>
  <c r="F812" i="10"/>
  <c r="J811" i="10"/>
  <c r="I811" i="10"/>
  <c r="H811" i="10"/>
  <c r="F811" i="10"/>
  <c r="J810" i="10"/>
  <c r="I810" i="10"/>
  <c r="H810" i="10"/>
  <c r="F810" i="10"/>
  <c r="J809" i="10"/>
  <c r="I809" i="10"/>
  <c r="H809" i="10"/>
  <c r="F809" i="10"/>
  <c r="J808" i="10"/>
  <c r="I808" i="10"/>
  <c r="H808" i="10"/>
  <c r="F808" i="10"/>
  <c r="J807" i="10"/>
  <c r="I807" i="10"/>
  <c r="H807" i="10"/>
  <c r="F807" i="10"/>
  <c r="J806" i="10"/>
  <c r="I806" i="10"/>
  <c r="H806" i="10"/>
  <c r="F806" i="10"/>
  <c r="J805" i="10"/>
  <c r="I805" i="10"/>
  <c r="H805" i="10"/>
  <c r="F805" i="10"/>
  <c r="J804" i="10"/>
  <c r="I804" i="10"/>
  <c r="H804" i="10"/>
  <c r="F804" i="10"/>
  <c r="J803" i="10"/>
  <c r="I803" i="10"/>
  <c r="H803" i="10"/>
  <c r="F803" i="10"/>
  <c r="J802" i="10"/>
  <c r="I802" i="10"/>
  <c r="H802" i="10"/>
  <c r="F802" i="10"/>
  <c r="J801" i="10"/>
  <c r="I801" i="10"/>
  <c r="H801" i="10"/>
  <c r="F801" i="10"/>
  <c r="J800" i="10"/>
  <c r="I800" i="10"/>
  <c r="H800" i="10"/>
  <c r="F800" i="10"/>
  <c r="J799" i="10"/>
  <c r="I799" i="10"/>
  <c r="H799" i="10"/>
  <c r="F799" i="10"/>
  <c r="J798" i="10"/>
  <c r="I798" i="10"/>
  <c r="H798" i="10"/>
  <c r="F798" i="10"/>
  <c r="J797" i="10"/>
  <c r="I797" i="10"/>
  <c r="H797" i="10"/>
  <c r="F797" i="10"/>
  <c r="J796" i="10"/>
  <c r="I796" i="10"/>
  <c r="H796" i="10"/>
  <c r="F796" i="10"/>
  <c r="J795" i="10"/>
  <c r="I795" i="10"/>
  <c r="H795" i="10"/>
  <c r="F795" i="10"/>
  <c r="J794" i="10"/>
  <c r="I794" i="10"/>
  <c r="H794" i="10"/>
  <c r="F794" i="10"/>
  <c r="J793" i="10"/>
  <c r="I793" i="10"/>
  <c r="H793" i="10"/>
  <c r="F793" i="10"/>
  <c r="J792" i="10"/>
  <c r="I792" i="10"/>
  <c r="H792" i="10"/>
  <c r="F792" i="10"/>
  <c r="J791" i="10"/>
  <c r="I791" i="10"/>
  <c r="H791" i="10"/>
  <c r="F791" i="10"/>
  <c r="J790" i="10"/>
  <c r="I790" i="10"/>
  <c r="H790" i="10"/>
  <c r="F790" i="10"/>
  <c r="J789" i="10"/>
  <c r="I789" i="10"/>
  <c r="H789" i="10"/>
  <c r="F789" i="10"/>
  <c r="J788" i="10"/>
  <c r="I788" i="10"/>
  <c r="H788" i="10"/>
  <c r="F788" i="10"/>
  <c r="J787" i="10"/>
  <c r="I787" i="10"/>
  <c r="H787" i="10"/>
  <c r="F787" i="10"/>
  <c r="J786" i="10"/>
  <c r="I786" i="10"/>
  <c r="H786" i="10"/>
  <c r="F786" i="10"/>
  <c r="J785" i="10"/>
  <c r="I785" i="10"/>
  <c r="H785" i="10"/>
  <c r="F785" i="10"/>
  <c r="J784" i="10"/>
  <c r="I784" i="10"/>
  <c r="H784" i="10"/>
  <c r="F784" i="10"/>
  <c r="J783" i="10"/>
  <c r="I783" i="10"/>
  <c r="H783" i="10"/>
  <c r="F783" i="10"/>
  <c r="J782" i="10"/>
  <c r="I782" i="10"/>
  <c r="H782" i="10"/>
  <c r="F782" i="10"/>
  <c r="J781" i="10"/>
  <c r="I781" i="10"/>
  <c r="H781" i="10"/>
  <c r="F781" i="10"/>
  <c r="J780" i="10"/>
  <c r="I780" i="10"/>
  <c r="H780" i="10"/>
  <c r="F780" i="10"/>
  <c r="J779" i="10"/>
  <c r="I779" i="10"/>
  <c r="H779" i="10"/>
  <c r="F779" i="10"/>
  <c r="J778" i="10"/>
  <c r="I778" i="10"/>
  <c r="H778" i="10"/>
  <c r="F778" i="10"/>
  <c r="J777" i="10"/>
  <c r="I777" i="10"/>
  <c r="H777" i="10"/>
  <c r="F777" i="10"/>
  <c r="J776" i="10"/>
  <c r="I776" i="10"/>
  <c r="H776" i="10"/>
  <c r="F776" i="10"/>
  <c r="J775" i="10"/>
  <c r="I775" i="10"/>
  <c r="H775" i="10"/>
  <c r="F775" i="10"/>
  <c r="J774" i="10"/>
  <c r="I774" i="10"/>
  <c r="H774" i="10"/>
  <c r="F774" i="10"/>
  <c r="J773" i="10"/>
  <c r="I773" i="10"/>
  <c r="H773" i="10"/>
  <c r="F773" i="10"/>
  <c r="J772" i="10"/>
  <c r="I772" i="10"/>
  <c r="H772" i="10"/>
  <c r="F772" i="10"/>
  <c r="J771" i="10"/>
  <c r="I771" i="10"/>
  <c r="H771" i="10"/>
  <c r="F771" i="10"/>
  <c r="J770" i="10"/>
  <c r="I770" i="10"/>
  <c r="H770" i="10"/>
  <c r="F770" i="10"/>
  <c r="J769" i="10"/>
  <c r="I769" i="10"/>
  <c r="H769" i="10"/>
  <c r="F769" i="10"/>
  <c r="J768" i="10"/>
  <c r="I768" i="10"/>
  <c r="H768" i="10"/>
  <c r="F768" i="10"/>
  <c r="J767" i="10"/>
  <c r="I767" i="10"/>
  <c r="H767" i="10"/>
  <c r="F767" i="10"/>
  <c r="J766" i="10"/>
  <c r="I766" i="10"/>
  <c r="H766" i="10"/>
  <c r="F766" i="10"/>
  <c r="J765" i="10"/>
  <c r="I765" i="10"/>
  <c r="H765" i="10"/>
  <c r="F765" i="10"/>
  <c r="J764" i="10"/>
  <c r="I764" i="10"/>
  <c r="H764" i="10"/>
  <c r="F764" i="10"/>
  <c r="J763" i="10"/>
  <c r="I763" i="10"/>
  <c r="H763" i="10"/>
  <c r="F763" i="10"/>
  <c r="J762" i="10"/>
  <c r="I762" i="10"/>
  <c r="H762" i="10"/>
  <c r="F762" i="10"/>
  <c r="J761" i="10"/>
  <c r="I761" i="10"/>
  <c r="H761" i="10"/>
  <c r="F761" i="10"/>
  <c r="J760" i="10"/>
  <c r="I760" i="10"/>
  <c r="H760" i="10"/>
  <c r="F760" i="10"/>
  <c r="J759" i="10"/>
  <c r="I759" i="10"/>
  <c r="H759" i="10"/>
  <c r="F759" i="10"/>
  <c r="J758" i="10"/>
  <c r="I758" i="10"/>
  <c r="H758" i="10"/>
  <c r="F758" i="10"/>
  <c r="J757" i="10"/>
  <c r="I757" i="10"/>
  <c r="H757" i="10"/>
  <c r="F757" i="10"/>
  <c r="J756" i="10"/>
  <c r="I756" i="10"/>
  <c r="H756" i="10"/>
  <c r="F756" i="10"/>
  <c r="J755" i="10"/>
  <c r="I755" i="10"/>
  <c r="H755" i="10"/>
  <c r="F755" i="10"/>
  <c r="J754" i="10"/>
  <c r="I754" i="10"/>
  <c r="H754" i="10"/>
  <c r="F754" i="10"/>
  <c r="J753" i="10"/>
  <c r="I753" i="10"/>
  <c r="H753" i="10"/>
  <c r="F753" i="10"/>
  <c r="J752" i="10"/>
  <c r="I752" i="10"/>
  <c r="H752" i="10"/>
  <c r="F752" i="10"/>
  <c r="J751" i="10"/>
  <c r="I751" i="10"/>
  <c r="H751" i="10"/>
  <c r="F751" i="10"/>
  <c r="J750" i="10"/>
  <c r="I750" i="10"/>
  <c r="H750" i="10"/>
  <c r="F750" i="10"/>
  <c r="J749" i="10"/>
  <c r="I749" i="10"/>
  <c r="H749" i="10"/>
  <c r="F749" i="10"/>
  <c r="J748" i="10"/>
  <c r="I748" i="10"/>
  <c r="H748" i="10"/>
  <c r="F748" i="10"/>
  <c r="J747" i="10"/>
  <c r="I747" i="10"/>
  <c r="H747" i="10"/>
  <c r="F747" i="10"/>
  <c r="J746" i="10"/>
  <c r="I746" i="10"/>
  <c r="H746" i="10"/>
  <c r="F746" i="10"/>
  <c r="J745" i="10"/>
  <c r="I745" i="10"/>
  <c r="H745" i="10"/>
  <c r="F745" i="10"/>
  <c r="J744" i="10"/>
  <c r="I744" i="10"/>
  <c r="H744" i="10"/>
  <c r="F744" i="10"/>
  <c r="J743" i="10"/>
  <c r="I743" i="10"/>
  <c r="H743" i="10"/>
  <c r="F743" i="10"/>
  <c r="J742" i="10"/>
  <c r="I742" i="10"/>
  <c r="H742" i="10"/>
  <c r="F742" i="10"/>
  <c r="J741" i="10"/>
  <c r="I741" i="10"/>
  <c r="H741" i="10"/>
  <c r="F741" i="10"/>
  <c r="J740" i="10"/>
  <c r="I740" i="10"/>
  <c r="H740" i="10"/>
  <c r="F740" i="10"/>
  <c r="J739" i="10"/>
  <c r="I739" i="10"/>
  <c r="H739" i="10"/>
  <c r="F739" i="10"/>
  <c r="J738" i="10"/>
  <c r="I738" i="10"/>
  <c r="H738" i="10"/>
  <c r="F738" i="10"/>
  <c r="J737" i="10"/>
  <c r="I737" i="10"/>
  <c r="H737" i="10"/>
  <c r="F737" i="10"/>
  <c r="J736" i="10"/>
  <c r="I736" i="10"/>
  <c r="H736" i="10"/>
  <c r="F736" i="10"/>
  <c r="J735" i="10"/>
  <c r="I735" i="10"/>
  <c r="H735" i="10"/>
  <c r="F735" i="10"/>
  <c r="J734" i="10"/>
  <c r="I734" i="10"/>
  <c r="H734" i="10"/>
  <c r="F734" i="10"/>
  <c r="J733" i="10"/>
  <c r="I733" i="10"/>
  <c r="H733" i="10"/>
  <c r="F733" i="10"/>
  <c r="J732" i="10"/>
  <c r="I732" i="10"/>
  <c r="H732" i="10"/>
  <c r="F732" i="10"/>
  <c r="J731" i="10"/>
  <c r="I731" i="10"/>
  <c r="H731" i="10"/>
  <c r="F731" i="10"/>
  <c r="J730" i="10"/>
  <c r="I730" i="10"/>
  <c r="H730" i="10"/>
  <c r="F730" i="10"/>
  <c r="J729" i="10"/>
  <c r="I729" i="10"/>
  <c r="H729" i="10"/>
  <c r="F729" i="10"/>
  <c r="J728" i="10"/>
  <c r="I728" i="10"/>
  <c r="H728" i="10"/>
  <c r="F728" i="10"/>
  <c r="J727" i="10"/>
  <c r="I727" i="10"/>
  <c r="H727" i="10"/>
  <c r="F727" i="10"/>
  <c r="J726" i="10"/>
  <c r="I726" i="10"/>
  <c r="H726" i="10"/>
  <c r="F726" i="10"/>
  <c r="J725" i="10"/>
  <c r="I725" i="10"/>
  <c r="H725" i="10"/>
  <c r="F725" i="10"/>
  <c r="J724" i="10"/>
  <c r="I724" i="10"/>
  <c r="H724" i="10"/>
  <c r="F724" i="10"/>
  <c r="J723" i="10"/>
  <c r="I723" i="10"/>
  <c r="H723" i="10"/>
  <c r="F723" i="10"/>
  <c r="J722" i="10"/>
  <c r="I722" i="10"/>
  <c r="H722" i="10"/>
  <c r="F722" i="10"/>
  <c r="J721" i="10"/>
  <c r="I721" i="10"/>
  <c r="H721" i="10"/>
  <c r="F721" i="10"/>
  <c r="J720" i="10"/>
  <c r="I720" i="10"/>
  <c r="H720" i="10"/>
  <c r="F720" i="10"/>
  <c r="J719" i="10"/>
  <c r="I719" i="10"/>
  <c r="H719" i="10"/>
  <c r="F719" i="10"/>
  <c r="J718" i="10"/>
  <c r="I718" i="10"/>
  <c r="H718" i="10"/>
  <c r="F718" i="10"/>
  <c r="J717" i="10"/>
  <c r="I717" i="10"/>
  <c r="H717" i="10"/>
  <c r="F717" i="10"/>
  <c r="J716" i="10"/>
  <c r="I716" i="10"/>
  <c r="H716" i="10"/>
  <c r="F716" i="10"/>
  <c r="J715" i="10"/>
  <c r="I715" i="10"/>
  <c r="H715" i="10"/>
  <c r="F715" i="10"/>
  <c r="J714" i="10"/>
  <c r="I714" i="10"/>
  <c r="H714" i="10"/>
  <c r="F714" i="10"/>
  <c r="J713" i="10"/>
  <c r="I713" i="10"/>
  <c r="H713" i="10"/>
  <c r="F713" i="10"/>
  <c r="J712" i="10"/>
  <c r="I712" i="10"/>
  <c r="H712" i="10"/>
  <c r="F712" i="10"/>
  <c r="J711" i="10"/>
  <c r="I711" i="10"/>
  <c r="H711" i="10"/>
  <c r="F711" i="10"/>
  <c r="J710" i="10"/>
  <c r="I710" i="10"/>
  <c r="H710" i="10"/>
  <c r="F710" i="10"/>
  <c r="J709" i="10"/>
  <c r="I709" i="10"/>
  <c r="H709" i="10"/>
  <c r="F709" i="10"/>
  <c r="J708" i="10"/>
  <c r="I708" i="10"/>
  <c r="H708" i="10"/>
  <c r="F708" i="10"/>
  <c r="J707" i="10"/>
  <c r="I707" i="10"/>
  <c r="H707" i="10"/>
  <c r="F707" i="10"/>
  <c r="J706" i="10"/>
  <c r="I706" i="10"/>
  <c r="H706" i="10"/>
  <c r="F706" i="10"/>
  <c r="J705" i="10"/>
  <c r="I705" i="10"/>
  <c r="H705" i="10"/>
  <c r="F705" i="10"/>
  <c r="J704" i="10"/>
  <c r="I704" i="10"/>
  <c r="H704" i="10"/>
  <c r="F704" i="10"/>
  <c r="J703" i="10"/>
  <c r="I703" i="10"/>
  <c r="H703" i="10"/>
  <c r="F703" i="10"/>
  <c r="J702" i="10"/>
  <c r="I702" i="10"/>
  <c r="H702" i="10"/>
  <c r="F702" i="10"/>
  <c r="J701" i="10"/>
  <c r="I701" i="10"/>
  <c r="H701" i="10"/>
  <c r="F701" i="10"/>
  <c r="J700" i="10"/>
  <c r="I700" i="10"/>
  <c r="H700" i="10"/>
  <c r="F700" i="10"/>
  <c r="J699" i="10"/>
  <c r="I699" i="10"/>
  <c r="H699" i="10"/>
  <c r="F699" i="10"/>
  <c r="J698" i="10"/>
  <c r="I698" i="10"/>
  <c r="H698" i="10"/>
  <c r="F698" i="10"/>
  <c r="J697" i="10"/>
  <c r="I697" i="10"/>
  <c r="H697" i="10"/>
  <c r="F697" i="10"/>
  <c r="J696" i="10"/>
  <c r="I696" i="10"/>
  <c r="H696" i="10"/>
  <c r="F696" i="10"/>
  <c r="J695" i="10"/>
  <c r="I695" i="10"/>
  <c r="H695" i="10"/>
  <c r="F695" i="10"/>
  <c r="J694" i="10"/>
  <c r="I694" i="10"/>
  <c r="H694" i="10"/>
  <c r="F694" i="10"/>
  <c r="J693" i="10"/>
  <c r="I693" i="10"/>
  <c r="H693" i="10"/>
  <c r="F693" i="10"/>
  <c r="J692" i="10"/>
  <c r="I692" i="10"/>
  <c r="H692" i="10"/>
  <c r="F692" i="10"/>
  <c r="J691" i="10"/>
  <c r="I691" i="10"/>
  <c r="H691" i="10"/>
  <c r="F691" i="10"/>
  <c r="J690" i="10"/>
  <c r="I690" i="10"/>
  <c r="H690" i="10"/>
  <c r="F690" i="10"/>
  <c r="J689" i="10"/>
  <c r="I689" i="10"/>
  <c r="H689" i="10"/>
  <c r="F689" i="10"/>
  <c r="J688" i="10"/>
  <c r="I688" i="10"/>
  <c r="H688" i="10"/>
  <c r="F688" i="10"/>
  <c r="J687" i="10"/>
  <c r="I687" i="10"/>
  <c r="H687" i="10"/>
  <c r="F687" i="10"/>
  <c r="J686" i="10"/>
  <c r="I686" i="10"/>
  <c r="H686" i="10"/>
  <c r="F686" i="10"/>
  <c r="J685" i="10"/>
  <c r="I685" i="10"/>
  <c r="H685" i="10"/>
  <c r="F685" i="10"/>
  <c r="J684" i="10"/>
  <c r="I684" i="10"/>
  <c r="H684" i="10"/>
  <c r="F684" i="10"/>
  <c r="J683" i="10"/>
  <c r="I683" i="10"/>
  <c r="H683" i="10"/>
  <c r="F683" i="10"/>
  <c r="J682" i="10"/>
  <c r="I682" i="10"/>
  <c r="H682" i="10"/>
  <c r="F682" i="10"/>
  <c r="J681" i="10"/>
  <c r="I681" i="10"/>
  <c r="H681" i="10"/>
  <c r="F681" i="10"/>
  <c r="J680" i="10"/>
  <c r="I680" i="10"/>
  <c r="H680" i="10"/>
  <c r="F680" i="10"/>
  <c r="J679" i="10"/>
  <c r="I679" i="10"/>
  <c r="H679" i="10"/>
  <c r="F679" i="10"/>
  <c r="J678" i="10"/>
  <c r="I678" i="10"/>
  <c r="H678" i="10"/>
  <c r="F678" i="10"/>
  <c r="J677" i="10"/>
  <c r="I677" i="10"/>
  <c r="H677" i="10"/>
  <c r="F677" i="10"/>
  <c r="J676" i="10"/>
  <c r="I676" i="10"/>
  <c r="H676" i="10"/>
  <c r="F676" i="10"/>
  <c r="J675" i="10"/>
  <c r="I675" i="10"/>
  <c r="H675" i="10"/>
  <c r="F675" i="10"/>
  <c r="J674" i="10"/>
  <c r="I674" i="10"/>
  <c r="H674" i="10"/>
  <c r="F674" i="10"/>
  <c r="J673" i="10"/>
  <c r="I673" i="10"/>
  <c r="H673" i="10"/>
  <c r="F673" i="10"/>
  <c r="J672" i="10"/>
  <c r="I672" i="10"/>
  <c r="H672" i="10"/>
  <c r="F672" i="10"/>
  <c r="J671" i="10"/>
  <c r="I671" i="10"/>
  <c r="H671" i="10"/>
  <c r="F671" i="10"/>
  <c r="J670" i="10"/>
  <c r="I670" i="10"/>
  <c r="H670" i="10"/>
  <c r="F670" i="10"/>
  <c r="J669" i="10"/>
  <c r="I669" i="10"/>
  <c r="H669" i="10"/>
  <c r="F669" i="10"/>
  <c r="J668" i="10"/>
  <c r="I668" i="10"/>
  <c r="H668" i="10"/>
  <c r="F668" i="10"/>
  <c r="J667" i="10"/>
  <c r="I667" i="10"/>
  <c r="H667" i="10"/>
  <c r="F667" i="10"/>
  <c r="J666" i="10"/>
  <c r="I666" i="10"/>
  <c r="H666" i="10"/>
  <c r="F666" i="10"/>
  <c r="J665" i="10"/>
  <c r="I665" i="10"/>
  <c r="H665" i="10"/>
  <c r="F665" i="10"/>
  <c r="J664" i="10"/>
  <c r="I664" i="10"/>
  <c r="H664" i="10"/>
  <c r="F664" i="10"/>
  <c r="J663" i="10"/>
  <c r="I663" i="10"/>
  <c r="H663" i="10"/>
  <c r="F663" i="10"/>
  <c r="J662" i="10"/>
  <c r="I662" i="10"/>
  <c r="H662" i="10"/>
  <c r="F662" i="10"/>
  <c r="J661" i="10"/>
  <c r="I661" i="10"/>
  <c r="H661" i="10"/>
  <c r="F661" i="10"/>
  <c r="J660" i="10"/>
  <c r="I660" i="10"/>
  <c r="H660" i="10"/>
  <c r="F660" i="10"/>
  <c r="J659" i="10"/>
  <c r="I659" i="10"/>
  <c r="H659" i="10"/>
  <c r="F659" i="10"/>
  <c r="J658" i="10"/>
  <c r="I658" i="10"/>
  <c r="H658" i="10"/>
  <c r="F658" i="10"/>
  <c r="J657" i="10"/>
  <c r="I657" i="10"/>
  <c r="H657" i="10"/>
  <c r="F657" i="10"/>
  <c r="J656" i="10"/>
  <c r="I656" i="10"/>
  <c r="H656" i="10"/>
  <c r="F656" i="10"/>
  <c r="J655" i="10"/>
  <c r="I655" i="10"/>
  <c r="H655" i="10"/>
  <c r="F655" i="10"/>
  <c r="J654" i="10"/>
  <c r="I654" i="10"/>
  <c r="H654" i="10"/>
  <c r="F654" i="10"/>
  <c r="J653" i="10"/>
  <c r="I653" i="10"/>
  <c r="H653" i="10"/>
  <c r="F653" i="10"/>
  <c r="J652" i="10"/>
  <c r="I652" i="10"/>
  <c r="H652" i="10"/>
  <c r="F652" i="10"/>
  <c r="J651" i="10"/>
  <c r="I651" i="10"/>
  <c r="H651" i="10"/>
  <c r="F651" i="10"/>
  <c r="J650" i="10"/>
  <c r="I650" i="10"/>
  <c r="H650" i="10"/>
  <c r="F650" i="10"/>
  <c r="J649" i="10"/>
  <c r="I649" i="10"/>
  <c r="H649" i="10"/>
  <c r="F649" i="10"/>
  <c r="J648" i="10"/>
  <c r="I648" i="10"/>
  <c r="H648" i="10"/>
  <c r="F648" i="10"/>
  <c r="J647" i="10"/>
  <c r="I647" i="10"/>
  <c r="H647" i="10"/>
  <c r="F647" i="10"/>
  <c r="J646" i="10"/>
  <c r="I646" i="10"/>
  <c r="H646" i="10"/>
  <c r="F646" i="10"/>
  <c r="J645" i="10"/>
  <c r="I645" i="10"/>
  <c r="H645" i="10"/>
  <c r="F645" i="10"/>
  <c r="J644" i="10"/>
  <c r="I644" i="10"/>
  <c r="H644" i="10"/>
  <c r="F644" i="10"/>
  <c r="J643" i="10"/>
  <c r="I643" i="10"/>
  <c r="H643" i="10"/>
  <c r="F643" i="10"/>
  <c r="J642" i="10"/>
  <c r="I642" i="10"/>
  <c r="H642" i="10"/>
  <c r="F642" i="10"/>
  <c r="J641" i="10"/>
  <c r="I641" i="10"/>
  <c r="H641" i="10"/>
  <c r="F641" i="10"/>
  <c r="J640" i="10"/>
  <c r="I640" i="10"/>
  <c r="H640" i="10"/>
  <c r="F640" i="10"/>
  <c r="J639" i="10"/>
  <c r="I639" i="10"/>
  <c r="H639" i="10"/>
  <c r="F639" i="10"/>
  <c r="J638" i="10"/>
  <c r="I638" i="10"/>
  <c r="H638" i="10"/>
  <c r="F638" i="10"/>
  <c r="J637" i="10"/>
  <c r="I637" i="10"/>
  <c r="H637" i="10"/>
  <c r="F637" i="10"/>
  <c r="J636" i="10"/>
  <c r="I636" i="10"/>
  <c r="H636" i="10"/>
  <c r="F636" i="10"/>
  <c r="J635" i="10"/>
  <c r="I635" i="10"/>
  <c r="H635" i="10"/>
  <c r="F635" i="10"/>
  <c r="J634" i="10"/>
  <c r="I634" i="10"/>
  <c r="H634" i="10"/>
  <c r="F634" i="10"/>
  <c r="J633" i="10"/>
  <c r="I633" i="10"/>
  <c r="H633" i="10"/>
  <c r="F633" i="10"/>
  <c r="J632" i="10"/>
  <c r="I632" i="10"/>
  <c r="H632" i="10"/>
  <c r="F632" i="10"/>
  <c r="J631" i="10"/>
  <c r="I631" i="10"/>
  <c r="H631" i="10"/>
  <c r="F631" i="10"/>
  <c r="J630" i="10"/>
  <c r="I630" i="10"/>
  <c r="H630" i="10"/>
  <c r="F630" i="10"/>
  <c r="J629" i="10"/>
  <c r="I629" i="10"/>
  <c r="H629" i="10"/>
  <c r="F629" i="10"/>
  <c r="J628" i="10"/>
  <c r="I628" i="10"/>
  <c r="H628" i="10"/>
  <c r="F628" i="10"/>
  <c r="J627" i="10"/>
  <c r="I627" i="10"/>
  <c r="H627" i="10"/>
  <c r="F627" i="10"/>
  <c r="J626" i="10"/>
  <c r="I626" i="10"/>
  <c r="H626" i="10"/>
  <c r="F626" i="10"/>
  <c r="J625" i="10"/>
  <c r="I625" i="10"/>
  <c r="H625" i="10"/>
  <c r="F625" i="10"/>
  <c r="J624" i="10"/>
  <c r="I624" i="10"/>
  <c r="H624" i="10"/>
  <c r="F624" i="10"/>
  <c r="J623" i="10"/>
  <c r="I623" i="10"/>
  <c r="H623" i="10"/>
  <c r="F623" i="10"/>
  <c r="J622" i="10"/>
  <c r="I622" i="10"/>
  <c r="H622" i="10"/>
  <c r="F622" i="10"/>
  <c r="J621" i="10"/>
  <c r="I621" i="10"/>
  <c r="H621" i="10"/>
  <c r="F621" i="10"/>
  <c r="J620" i="10"/>
  <c r="I620" i="10"/>
  <c r="H620" i="10"/>
  <c r="F620" i="10"/>
  <c r="J619" i="10"/>
  <c r="I619" i="10"/>
  <c r="H619" i="10"/>
  <c r="F619" i="10"/>
  <c r="J618" i="10"/>
  <c r="I618" i="10"/>
  <c r="H618" i="10"/>
  <c r="F618" i="10"/>
  <c r="J617" i="10"/>
  <c r="I617" i="10"/>
  <c r="H617" i="10"/>
  <c r="F617" i="10"/>
  <c r="J616" i="10"/>
  <c r="I616" i="10"/>
  <c r="H616" i="10"/>
  <c r="F616" i="10"/>
  <c r="J615" i="10"/>
  <c r="I615" i="10"/>
  <c r="H615" i="10"/>
  <c r="F615" i="10"/>
  <c r="J614" i="10"/>
  <c r="I614" i="10"/>
  <c r="H614" i="10"/>
  <c r="F614" i="10"/>
  <c r="J613" i="10"/>
  <c r="I613" i="10"/>
  <c r="H613" i="10"/>
  <c r="F613" i="10"/>
  <c r="J612" i="10"/>
  <c r="I612" i="10"/>
  <c r="H612" i="10"/>
  <c r="F612" i="10"/>
  <c r="J611" i="10"/>
  <c r="I611" i="10"/>
  <c r="H611" i="10"/>
  <c r="F611" i="10"/>
  <c r="J610" i="10"/>
  <c r="I610" i="10"/>
  <c r="H610" i="10"/>
  <c r="F610" i="10"/>
  <c r="J609" i="10"/>
  <c r="I609" i="10"/>
  <c r="H609" i="10"/>
  <c r="F609" i="10"/>
  <c r="J608" i="10"/>
  <c r="I608" i="10"/>
  <c r="H608" i="10"/>
  <c r="F608" i="10"/>
  <c r="J607" i="10"/>
  <c r="I607" i="10"/>
  <c r="H607" i="10"/>
  <c r="F607" i="10"/>
  <c r="J606" i="10"/>
  <c r="I606" i="10"/>
  <c r="H606" i="10"/>
  <c r="F606" i="10"/>
  <c r="J605" i="10"/>
  <c r="I605" i="10"/>
  <c r="H605" i="10"/>
  <c r="F605" i="10"/>
  <c r="J604" i="10"/>
  <c r="I604" i="10"/>
  <c r="H604" i="10"/>
  <c r="F604" i="10"/>
  <c r="J603" i="10"/>
  <c r="I603" i="10"/>
  <c r="H603" i="10"/>
  <c r="F603" i="10"/>
  <c r="J602" i="10"/>
  <c r="I602" i="10"/>
  <c r="H602" i="10"/>
  <c r="F602" i="10"/>
  <c r="J601" i="10"/>
  <c r="I601" i="10"/>
  <c r="H601" i="10"/>
  <c r="F601" i="10"/>
  <c r="J600" i="10"/>
  <c r="I600" i="10"/>
  <c r="H600" i="10"/>
  <c r="F600" i="10"/>
  <c r="J599" i="10"/>
  <c r="I599" i="10"/>
  <c r="H599" i="10"/>
  <c r="F599" i="10"/>
  <c r="J598" i="10"/>
  <c r="I598" i="10"/>
  <c r="H598" i="10"/>
  <c r="F598" i="10"/>
  <c r="J597" i="10"/>
  <c r="I597" i="10"/>
  <c r="H597" i="10"/>
  <c r="F597" i="10"/>
  <c r="J596" i="10"/>
  <c r="I596" i="10"/>
  <c r="H596" i="10"/>
  <c r="F596" i="10"/>
  <c r="J595" i="10"/>
  <c r="I595" i="10"/>
  <c r="H595" i="10"/>
  <c r="F595" i="10"/>
  <c r="J594" i="10"/>
  <c r="I594" i="10"/>
  <c r="H594" i="10"/>
  <c r="F594" i="10"/>
  <c r="J593" i="10"/>
  <c r="I593" i="10"/>
  <c r="H593" i="10"/>
  <c r="F593" i="10"/>
  <c r="J592" i="10"/>
  <c r="I592" i="10"/>
  <c r="H592" i="10"/>
  <c r="F592" i="10"/>
  <c r="J591" i="10"/>
  <c r="I591" i="10"/>
  <c r="H591" i="10"/>
  <c r="F591" i="10"/>
  <c r="J590" i="10"/>
  <c r="I590" i="10"/>
  <c r="H590" i="10"/>
  <c r="F590" i="10"/>
  <c r="J589" i="10"/>
  <c r="I589" i="10"/>
  <c r="H589" i="10"/>
  <c r="F589" i="10"/>
  <c r="J588" i="10"/>
  <c r="I588" i="10"/>
  <c r="H588" i="10"/>
  <c r="F588" i="10"/>
  <c r="J587" i="10"/>
  <c r="I587" i="10"/>
  <c r="H587" i="10"/>
  <c r="F587" i="10"/>
  <c r="J586" i="10"/>
  <c r="I586" i="10"/>
  <c r="H586" i="10"/>
  <c r="F586" i="10"/>
  <c r="J585" i="10"/>
  <c r="I585" i="10"/>
  <c r="H585" i="10"/>
  <c r="F585" i="10"/>
  <c r="J584" i="10"/>
  <c r="I584" i="10"/>
  <c r="H584" i="10"/>
  <c r="F584" i="10"/>
  <c r="J583" i="10"/>
  <c r="I583" i="10"/>
  <c r="H583" i="10"/>
  <c r="F583" i="10"/>
  <c r="J582" i="10"/>
  <c r="I582" i="10"/>
  <c r="H582" i="10"/>
  <c r="F582" i="10"/>
  <c r="J581" i="10"/>
  <c r="I581" i="10"/>
  <c r="H581" i="10"/>
  <c r="F581" i="10"/>
  <c r="J580" i="10"/>
  <c r="I580" i="10"/>
  <c r="H580" i="10"/>
  <c r="F580" i="10"/>
  <c r="J579" i="10"/>
  <c r="I579" i="10"/>
  <c r="H579" i="10"/>
  <c r="F579" i="10"/>
  <c r="J578" i="10"/>
  <c r="I578" i="10"/>
  <c r="H578" i="10"/>
  <c r="F578" i="10"/>
  <c r="J577" i="10"/>
  <c r="I577" i="10"/>
  <c r="H577" i="10"/>
  <c r="F577" i="10"/>
  <c r="J576" i="10"/>
  <c r="I576" i="10"/>
  <c r="H576" i="10"/>
  <c r="F576" i="10"/>
  <c r="J575" i="10"/>
  <c r="I575" i="10"/>
  <c r="H575" i="10"/>
  <c r="F575" i="10"/>
  <c r="J574" i="10"/>
  <c r="I574" i="10"/>
  <c r="H574" i="10"/>
  <c r="F574" i="10"/>
  <c r="J573" i="10"/>
  <c r="I573" i="10"/>
  <c r="H573" i="10"/>
  <c r="F573" i="10"/>
  <c r="J572" i="10"/>
  <c r="I572" i="10"/>
  <c r="H572" i="10"/>
  <c r="F572" i="10"/>
  <c r="J571" i="10"/>
  <c r="I571" i="10"/>
  <c r="H571" i="10"/>
  <c r="F571" i="10"/>
  <c r="J570" i="10"/>
  <c r="I570" i="10"/>
  <c r="H570" i="10"/>
  <c r="F570" i="10"/>
  <c r="J569" i="10"/>
  <c r="I569" i="10"/>
  <c r="H569" i="10"/>
  <c r="F569" i="10"/>
  <c r="J568" i="10"/>
  <c r="I568" i="10"/>
  <c r="H568" i="10"/>
  <c r="F568" i="10"/>
  <c r="J567" i="10"/>
  <c r="I567" i="10"/>
  <c r="H567" i="10"/>
  <c r="F567" i="10"/>
  <c r="J566" i="10"/>
  <c r="I566" i="10"/>
  <c r="H566" i="10"/>
  <c r="F566" i="10"/>
  <c r="J565" i="10"/>
  <c r="I565" i="10"/>
  <c r="H565" i="10"/>
  <c r="F565" i="10"/>
  <c r="J564" i="10"/>
  <c r="I564" i="10"/>
  <c r="H564" i="10"/>
  <c r="F564" i="10"/>
  <c r="J563" i="10"/>
  <c r="I563" i="10"/>
  <c r="H563" i="10"/>
  <c r="F563" i="10"/>
  <c r="J562" i="10"/>
  <c r="I562" i="10"/>
  <c r="H562" i="10"/>
  <c r="F562" i="10"/>
  <c r="J561" i="10"/>
  <c r="I561" i="10"/>
  <c r="H561" i="10"/>
  <c r="F561" i="10"/>
  <c r="J560" i="10"/>
  <c r="I560" i="10"/>
  <c r="H560" i="10"/>
  <c r="F560" i="10"/>
  <c r="J559" i="10"/>
  <c r="I559" i="10"/>
  <c r="H559" i="10"/>
  <c r="F559" i="10"/>
  <c r="J558" i="10"/>
  <c r="I558" i="10"/>
  <c r="H558" i="10"/>
  <c r="F558" i="10"/>
  <c r="J557" i="10"/>
  <c r="I557" i="10"/>
  <c r="H557" i="10"/>
  <c r="F557" i="10"/>
  <c r="J556" i="10"/>
  <c r="I556" i="10"/>
  <c r="H556" i="10"/>
  <c r="F556" i="10"/>
  <c r="J555" i="10"/>
  <c r="I555" i="10"/>
  <c r="H555" i="10"/>
  <c r="F555" i="10"/>
  <c r="J554" i="10"/>
  <c r="I554" i="10"/>
  <c r="H554" i="10"/>
  <c r="F554" i="10"/>
  <c r="J553" i="10"/>
  <c r="I553" i="10"/>
  <c r="H553" i="10"/>
  <c r="F553" i="10"/>
  <c r="J552" i="10"/>
  <c r="I552" i="10"/>
  <c r="H552" i="10"/>
  <c r="F552" i="10"/>
  <c r="J551" i="10"/>
  <c r="I551" i="10"/>
  <c r="H551" i="10"/>
  <c r="F551" i="10"/>
  <c r="J550" i="10"/>
  <c r="I550" i="10"/>
  <c r="H550" i="10"/>
  <c r="F550" i="10"/>
  <c r="J549" i="10"/>
  <c r="I549" i="10"/>
  <c r="H549" i="10"/>
  <c r="F549" i="10"/>
  <c r="J548" i="10"/>
  <c r="I548" i="10"/>
  <c r="H548" i="10"/>
  <c r="F548" i="10"/>
  <c r="J547" i="10"/>
  <c r="I547" i="10"/>
  <c r="H547" i="10"/>
  <c r="F547" i="10"/>
  <c r="J546" i="10"/>
  <c r="I546" i="10"/>
  <c r="H546" i="10"/>
  <c r="F546" i="10"/>
  <c r="J545" i="10"/>
  <c r="I545" i="10"/>
  <c r="H545" i="10"/>
  <c r="F545" i="10"/>
  <c r="J544" i="10"/>
  <c r="I544" i="10"/>
  <c r="H544" i="10"/>
  <c r="F544" i="10"/>
  <c r="J543" i="10"/>
  <c r="I543" i="10"/>
  <c r="H543" i="10"/>
  <c r="F543" i="10"/>
  <c r="J542" i="10"/>
  <c r="I542" i="10"/>
  <c r="H542" i="10"/>
  <c r="F542" i="10"/>
  <c r="J541" i="10"/>
  <c r="I541" i="10"/>
  <c r="H541" i="10"/>
  <c r="F541" i="10"/>
  <c r="J540" i="10"/>
  <c r="I540" i="10"/>
  <c r="H540" i="10"/>
  <c r="F540" i="10"/>
  <c r="J539" i="10"/>
  <c r="I539" i="10"/>
  <c r="H539" i="10"/>
  <c r="F539" i="10"/>
  <c r="J538" i="10"/>
  <c r="I538" i="10"/>
  <c r="H538" i="10"/>
  <c r="F538" i="10"/>
  <c r="J537" i="10"/>
  <c r="I537" i="10"/>
  <c r="H537" i="10"/>
  <c r="F537" i="10"/>
  <c r="J536" i="10"/>
  <c r="I536" i="10"/>
  <c r="H536" i="10"/>
  <c r="F536" i="10"/>
  <c r="J535" i="10"/>
  <c r="I535" i="10"/>
  <c r="H535" i="10"/>
  <c r="F535" i="10"/>
  <c r="J534" i="10"/>
  <c r="I534" i="10"/>
  <c r="H534" i="10"/>
  <c r="F534" i="10"/>
  <c r="J533" i="10"/>
  <c r="I533" i="10"/>
  <c r="H533" i="10"/>
  <c r="F533" i="10"/>
  <c r="J532" i="10"/>
  <c r="I532" i="10"/>
  <c r="H532" i="10"/>
  <c r="F532" i="10"/>
  <c r="J531" i="10"/>
  <c r="I531" i="10"/>
  <c r="H531" i="10"/>
  <c r="F531" i="10"/>
  <c r="J530" i="10"/>
  <c r="I530" i="10"/>
  <c r="H530" i="10"/>
  <c r="F530" i="10"/>
  <c r="J529" i="10"/>
  <c r="I529" i="10"/>
  <c r="H529" i="10"/>
  <c r="F529" i="10"/>
  <c r="J528" i="10"/>
  <c r="I528" i="10"/>
  <c r="H528" i="10"/>
  <c r="F528" i="10"/>
  <c r="J527" i="10"/>
  <c r="I527" i="10"/>
  <c r="H527" i="10"/>
  <c r="F527" i="10"/>
  <c r="J526" i="10"/>
  <c r="I526" i="10"/>
  <c r="H526" i="10"/>
  <c r="F526" i="10"/>
  <c r="J525" i="10"/>
  <c r="I525" i="10"/>
  <c r="H525" i="10"/>
  <c r="F525" i="10"/>
  <c r="J524" i="10"/>
  <c r="I524" i="10"/>
  <c r="H524" i="10"/>
  <c r="F524" i="10"/>
  <c r="J523" i="10"/>
  <c r="I523" i="10"/>
  <c r="H523" i="10"/>
  <c r="F523" i="10"/>
  <c r="J522" i="10"/>
  <c r="I522" i="10"/>
  <c r="H522" i="10"/>
  <c r="F522" i="10"/>
  <c r="J521" i="10"/>
  <c r="I521" i="10"/>
  <c r="H521" i="10"/>
  <c r="F521" i="10"/>
  <c r="J520" i="10"/>
  <c r="I520" i="10"/>
  <c r="H520" i="10"/>
  <c r="F520" i="10"/>
  <c r="J519" i="10"/>
  <c r="I519" i="10"/>
  <c r="H519" i="10"/>
  <c r="F519" i="10"/>
  <c r="J518" i="10"/>
  <c r="I518" i="10"/>
  <c r="H518" i="10"/>
  <c r="F518" i="10"/>
  <c r="J517" i="10"/>
  <c r="I517" i="10"/>
  <c r="H517" i="10"/>
  <c r="F517" i="10"/>
  <c r="J516" i="10"/>
  <c r="I516" i="10"/>
  <c r="H516" i="10"/>
  <c r="F516" i="10"/>
  <c r="J515" i="10"/>
  <c r="I515" i="10"/>
  <c r="H515" i="10"/>
  <c r="F515" i="10"/>
  <c r="J514" i="10"/>
  <c r="I514" i="10"/>
  <c r="H514" i="10"/>
  <c r="F514" i="10"/>
  <c r="J513" i="10"/>
  <c r="I513" i="10"/>
  <c r="H513" i="10"/>
  <c r="F513" i="10"/>
  <c r="J512" i="10"/>
  <c r="I512" i="10"/>
  <c r="H512" i="10"/>
  <c r="F512" i="10"/>
  <c r="J511" i="10"/>
  <c r="I511" i="10"/>
  <c r="H511" i="10"/>
  <c r="F511" i="10"/>
  <c r="J510" i="10"/>
  <c r="I510" i="10"/>
  <c r="H510" i="10"/>
  <c r="F510" i="10"/>
  <c r="J509" i="10"/>
  <c r="I509" i="10"/>
  <c r="H509" i="10"/>
  <c r="F509" i="10"/>
  <c r="J508" i="10"/>
  <c r="I508" i="10"/>
  <c r="H508" i="10"/>
  <c r="F508" i="10"/>
  <c r="J507" i="10"/>
  <c r="I507" i="10"/>
  <c r="H507" i="10"/>
  <c r="F507" i="10"/>
  <c r="J506" i="10"/>
  <c r="I506" i="10"/>
  <c r="H506" i="10"/>
  <c r="F506" i="10"/>
  <c r="J505" i="10"/>
  <c r="I505" i="10"/>
  <c r="H505" i="10"/>
  <c r="F505" i="10"/>
  <c r="J504" i="10"/>
  <c r="I504" i="10"/>
  <c r="H504" i="10"/>
  <c r="F504" i="10"/>
  <c r="J503" i="10"/>
  <c r="I503" i="10"/>
  <c r="H503" i="10"/>
  <c r="F503" i="10"/>
  <c r="J502" i="10"/>
  <c r="I502" i="10"/>
  <c r="H502" i="10"/>
  <c r="F502" i="10"/>
  <c r="J501" i="10"/>
  <c r="I501" i="10"/>
  <c r="H501" i="10"/>
  <c r="F501" i="10"/>
  <c r="J500" i="10"/>
  <c r="I500" i="10"/>
  <c r="H500" i="10"/>
  <c r="F500" i="10"/>
  <c r="J499" i="10"/>
  <c r="I499" i="10"/>
  <c r="H499" i="10"/>
  <c r="F499" i="10"/>
  <c r="J498" i="10"/>
  <c r="I498" i="10"/>
  <c r="H498" i="10"/>
  <c r="F498" i="10"/>
  <c r="J497" i="10"/>
  <c r="I497" i="10"/>
  <c r="H497" i="10"/>
  <c r="F497" i="10"/>
  <c r="J496" i="10"/>
  <c r="I496" i="10"/>
  <c r="H496" i="10"/>
  <c r="F496" i="10"/>
  <c r="J495" i="10"/>
  <c r="I495" i="10"/>
  <c r="H495" i="10"/>
  <c r="F495" i="10"/>
  <c r="J494" i="10"/>
  <c r="I494" i="10"/>
  <c r="H494" i="10"/>
  <c r="F494" i="10"/>
  <c r="J493" i="10"/>
  <c r="I493" i="10"/>
  <c r="H493" i="10"/>
  <c r="F493" i="10"/>
  <c r="J492" i="10"/>
  <c r="I492" i="10"/>
  <c r="H492" i="10"/>
  <c r="F492" i="10"/>
  <c r="J491" i="10"/>
  <c r="I491" i="10"/>
  <c r="H491" i="10"/>
  <c r="F491" i="10"/>
  <c r="J490" i="10"/>
  <c r="I490" i="10"/>
  <c r="H490" i="10"/>
  <c r="F490" i="10"/>
  <c r="J489" i="10"/>
  <c r="I489" i="10"/>
  <c r="H489" i="10"/>
  <c r="F489" i="10"/>
  <c r="J488" i="10"/>
  <c r="I488" i="10"/>
  <c r="H488" i="10"/>
  <c r="F488" i="10"/>
  <c r="J487" i="10"/>
  <c r="I487" i="10"/>
  <c r="H487" i="10"/>
  <c r="F487" i="10"/>
  <c r="J486" i="10"/>
  <c r="I486" i="10"/>
  <c r="H486" i="10"/>
  <c r="F486" i="10"/>
  <c r="J485" i="10"/>
  <c r="I485" i="10"/>
  <c r="H485" i="10"/>
  <c r="F485" i="10"/>
  <c r="J484" i="10"/>
  <c r="I484" i="10"/>
  <c r="H484" i="10"/>
  <c r="F484" i="10"/>
  <c r="J483" i="10"/>
  <c r="I483" i="10"/>
  <c r="H483" i="10"/>
  <c r="F483" i="10"/>
  <c r="J482" i="10"/>
  <c r="I482" i="10"/>
  <c r="H482" i="10"/>
  <c r="F482" i="10"/>
  <c r="J481" i="10"/>
  <c r="I481" i="10"/>
  <c r="H481" i="10"/>
  <c r="F481" i="10"/>
  <c r="J480" i="10"/>
  <c r="I480" i="10"/>
  <c r="H480" i="10"/>
  <c r="F480" i="10"/>
  <c r="J479" i="10"/>
  <c r="I479" i="10"/>
  <c r="H479" i="10"/>
  <c r="F479" i="10"/>
  <c r="J478" i="10"/>
  <c r="I478" i="10"/>
  <c r="H478" i="10"/>
  <c r="F478" i="10"/>
  <c r="J477" i="10"/>
  <c r="I477" i="10"/>
  <c r="H477" i="10"/>
  <c r="F477" i="10"/>
  <c r="J476" i="10"/>
  <c r="I476" i="10"/>
  <c r="H476" i="10"/>
  <c r="F476" i="10"/>
  <c r="J475" i="10"/>
  <c r="I475" i="10"/>
  <c r="H475" i="10"/>
  <c r="F475" i="10"/>
  <c r="J474" i="10"/>
  <c r="I474" i="10"/>
  <c r="H474" i="10"/>
  <c r="F474" i="10"/>
  <c r="J473" i="10"/>
  <c r="I473" i="10"/>
  <c r="H473" i="10"/>
  <c r="F473" i="10"/>
  <c r="J472" i="10"/>
  <c r="I472" i="10"/>
  <c r="H472" i="10"/>
  <c r="F472" i="10"/>
  <c r="J471" i="10"/>
  <c r="I471" i="10"/>
  <c r="H471" i="10"/>
  <c r="F471" i="10"/>
  <c r="J470" i="10"/>
  <c r="I470" i="10"/>
  <c r="H470" i="10"/>
  <c r="F470" i="10"/>
  <c r="J469" i="10"/>
  <c r="I469" i="10"/>
  <c r="H469" i="10"/>
  <c r="F469" i="10"/>
  <c r="J468" i="10"/>
  <c r="I468" i="10"/>
  <c r="H468" i="10"/>
  <c r="F468" i="10"/>
  <c r="J467" i="10"/>
  <c r="I467" i="10"/>
  <c r="H467" i="10"/>
  <c r="F467" i="10"/>
  <c r="J466" i="10"/>
  <c r="I466" i="10"/>
  <c r="H466" i="10"/>
  <c r="F466" i="10"/>
  <c r="J465" i="10"/>
  <c r="I465" i="10"/>
  <c r="H465" i="10"/>
  <c r="F465" i="10"/>
  <c r="J464" i="10"/>
  <c r="I464" i="10"/>
  <c r="H464" i="10"/>
  <c r="F464" i="10"/>
  <c r="J463" i="10"/>
  <c r="I463" i="10"/>
  <c r="H463" i="10"/>
  <c r="F463" i="10"/>
  <c r="J462" i="10"/>
  <c r="I462" i="10"/>
  <c r="H462" i="10"/>
  <c r="F462" i="10"/>
  <c r="J461" i="10"/>
  <c r="I461" i="10"/>
  <c r="H461" i="10"/>
  <c r="F461" i="10"/>
  <c r="J460" i="10"/>
  <c r="I460" i="10"/>
  <c r="H460" i="10"/>
  <c r="F460" i="10"/>
  <c r="J459" i="10"/>
  <c r="I459" i="10"/>
  <c r="H459" i="10"/>
  <c r="F459" i="10"/>
  <c r="J458" i="10"/>
  <c r="I458" i="10"/>
  <c r="H458" i="10"/>
  <c r="F458" i="10"/>
  <c r="J457" i="10"/>
  <c r="I457" i="10"/>
  <c r="H457" i="10"/>
  <c r="F457" i="10"/>
  <c r="J456" i="10"/>
  <c r="I456" i="10"/>
  <c r="H456" i="10"/>
  <c r="F456" i="10"/>
  <c r="J455" i="10"/>
  <c r="I455" i="10"/>
  <c r="H455" i="10"/>
  <c r="F455" i="10"/>
  <c r="J454" i="10"/>
  <c r="I454" i="10"/>
  <c r="H454" i="10"/>
  <c r="F454" i="10"/>
  <c r="J453" i="10"/>
  <c r="I453" i="10"/>
  <c r="H453" i="10"/>
  <c r="F453" i="10"/>
  <c r="J452" i="10"/>
  <c r="I452" i="10"/>
  <c r="H452" i="10"/>
  <c r="F452" i="10"/>
  <c r="J451" i="10"/>
  <c r="I451" i="10"/>
  <c r="H451" i="10"/>
  <c r="F451" i="10"/>
  <c r="J450" i="10"/>
  <c r="I450" i="10"/>
  <c r="H450" i="10"/>
  <c r="F450" i="10"/>
  <c r="J449" i="10"/>
  <c r="I449" i="10"/>
  <c r="H449" i="10"/>
  <c r="F449" i="10"/>
  <c r="J448" i="10"/>
  <c r="I448" i="10"/>
  <c r="H448" i="10"/>
  <c r="F448" i="10"/>
  <c r="J447" i="10"/>
  <c r="I447" i="10"/>
  <c r="H447" i="10"/>
  <c r="F447" i="10"/>
  <c r="J446" i="10"/>
  <c r="I446" i="10"/>
  <c r="H446" i="10"/>
  <c r="F446" i="10"/>
  <c r="J445" i="10"/>
  <c r="I445" i="10"/>
  <c r="H445" i="10"/>
  <c r="F445" i="10"/>
  <c r="J444" i="10"/>
  <c r="I444" i="10"/>
  <c r="H444" i="10"/>
  <c r="F444" i="10"/>
  <c r="J443" i="10"/>
  <c r="I443" i="10"/>
  <c r="H443" i="10"/>
  <c r="F443" i="10"/>
  <c r="J442" i="10"/>
  <c r="I442" i="10"/>
  <c r="H442" i="10"/>
  <c r="F442" i="10"/>
  <c r="J441" i="10"/>
  <c r="I441" i="10"/>
  <c r="H441" i="10"/>
  <c r="F441" i="10"/>
  <c r="J440" i="10"/>
  <c r="I440" i="10"/>
  <c r="H440" i="10"/>
  <c r="F440" i="10"/>
  <c r="J439" i="10"/>
  <c r="I439" i="10"/>
  <c r="H439" i="10"/>
  <c r="F439" i="10"/>
  <c r="J438" i="10"/>
  <c r="I438" i="10"/>
  <c r="H438" i="10"/>
  <c r="F438" i="10"/>
  <c r="J437" i="10"/>
  <c r="I437" i="10"/>
  <c r="H437" i="10"/>
  <c r="F437" i="10"/>
  <c r="J436" i="10"/>
  <c r="I436" i="10"/>
  <c r="H436" i="10"/>
  <c r="F436" i="10"/>
  <c r="J435" i="10"/>
  <c r="I435" i="10"/>
  <c r="H435" i="10"/>
  <c r="F435" i="10"/>
  <c r="J434" i="10"/>
  <c r="I434" i="10"/>
  <c r="H434" i="10"/>
  <c r="F434" i="10"/>
  <c r="J433" i="10"/>
  <c r="I433" i="10"/>
  <c r="H433" i="10"/>
  <c r="F433" i="10"/>
  <c r="J432" i="10"/>
  <c r="I432" i="10"/>
  <c r="H432" i="10"/>
  <c r="F432" i="10"/>
  <c r="J431" i="10"/>
  <c r="I431" i="10"/>
  <c r="H431" i="10"/>
  <c r="F431" i="10"/>
  <c r="J430" i="10"/>
  <c r="I430" i="10"/>
  <c r="H430" i="10"/>
  <c r="F430" i="10"/>
  <c r="J429" i="10"/>
  <c r="I429" i="10"/>
  <c r="H429" i="10"/>
  <c r="F429" i="10"/>
  <c r="J428" i="10"/>
  <c r="I428" i="10"/>
  <c r="H428" i="10"/>
  <c r="F428" i="10"/>
  <c r="J427" i="10"/>
  <c r="I427" i="10"/>
  <c r="H427" i="10"/>
  <c r="F427" i="10"/>
  <c r="J426" i="10"/>
  <c r="I426" i="10"/>
  <c r="H426" i="10"/>
  <c r="F426" i="10"/>
  <c r="J425" i="10"/>
  <c r="I425" i="10"/>
  <c r="H425" i="10"/>
  <c r="F425" i="10"/>
  <c r="J424" i="10"/>
  <c r="I424" i="10"/>
  <c r="H424" i="10"/>
  <c r="F424" i="10"/>
  <c r="J423" i="10"/>
  <c r="I423" i="10"/>
  <c r="H423" i="10"/>
  <c r="F423" i="10"/>
  <c r="J422" i="10"/>
  <c r="I422" i="10"/>
  <c r="H422" i="10"/>
  <c r="F422" i="10"/>
  <c r="J421" i="10"/>
  <c r="I421" i="10"/>
  <c r="H421" i="10"/>
  <c r="F421" i="10"/>
  <c r="J420" i="10"/>
  <c r="I420" i="10"/>
  <c r="H420" i="10"/>
  <c r="F420" i="10"/>
  <c r="J419" i="10"/>
  <c r="I419" i="10"/>
  <c r="H419" i="10"/>
  <c r="F419" i="10"/>
  <c r="J418" i="10"/>
  <c r="I418" i="10"/>
  <c r="H418" i="10"/>
  <c r="F418" i="10"/>
  <c r="J417" i="10"/>
  <c r="I417" i="10"/>
  <c r="H417" i="10"/>
  <c r="F417" i="10"/>
  <c r="J416" i="10"/>
  <c r="I416" i="10"/>
  <c r="H416" i="10"/>
  <c r="F416" i="10"/>
  <c r="J415" i="10"/>
  <c r="I415" i="10"/>
  <c r="H415" i="10"/>
  <c r="F415" i="10"/>
  <c r="J414" i="10"/>
  <c r="I414" i="10"/>
  <c r="H414" i="10"/>
  <c r="F414" i="10"/>
  <c r="J413" i="10"/>
  <c r="I413" i="10"/>
  <c r="H413" i="10"/>
  <c r="F413" i="10"/>
  <c r="J412" i="10"/>
  <c r="I412" i="10"/>
  <c r="H412" i="10"/>
  <c r="F412" i="10"/>
  <c r="J411" i="10"/>
  <c r="I411" i="10"/>
  <c r="H411" i="10"/>
  <c r="F411" i="10"/>
  <c r="J410" i="10"/>
  <c r="I410" i="10"/>
  <c r="H410" i="10"/>
  <c r="F410" i="10"/>
  <c r="J409" i="10"/>
  <c r="I409" i="10"/>
  <c r="H409" i="10"/>
  <c r="F409" i="10"/>
  <c r="J408" i="10"/>
  <c r="I408" i="10"/>
  <c r="H408" i="10"/>
  <c r="F408" i="10"/>
  <c r="J407" i="10"/>
  <c r="I407" i="10"/>
  <c r="H407" i="10"/>
  <c r="F407" i="10"/>
  <c r="J406" i="10"/>
  <c r="I406" i="10"/>
  <c r="H406" i="10"/>
  <c r="F406" i="10"/>
  <c r="J405" i="10"/>
  <c r="I405" i="10"/>
  <c r="H405" i="10"/>
  <c r="F405" i="10"/>
  <c r="J404" i="10"/>
  <c r="I404" i="10"/>
  <c r="H404" i="10"/>
  <c r="F404" i="10"/>
  <c r="J403" i="10"/>
  <c r="I403" i="10"/>
  <c r="H403" i="10"/>
  <c r="F403" i="10"/>
  <c r="J402" i="10"/>
  <c r="I402" i="10"/>
  <c r="H402" i="10"/>
  <c r="F402" i="10"/>
  <c r="J401" i="10"/>
  <c r="I401" i="10"/>
  <c r="H401" i="10"/>
  <c r="F401" i="10"/>
  <c r="J400" i="10"/>
  <c r="I400" i="10"/>
  <c r="H400" i="10"/>
  <c r="F400" i="10"/>
  <c r="J399" i="10"/>
  <c r="I399" i="10"/>
  <c r="H399" i="10"/>
  <c r="F399" i="10"/>
  <c r="J398" i="10"/>
  <c r="I398" i="10"/>
  <c r="H398" i="10"/>
  <c r="F398" i="10"/>
  <c r="J397" i="10"/>
  <c r="I397" i="10"/>
  <c r="H397" i="10"/>
  <c r="F397" i="10"/>
  <c r="J396" i="10"/>
  <c r="I396" i="10"/>
  <c r="H396" i="10"/>
  <c r="F396" i="10"/>
  <c r="J395" i="10"/>
  <c r="I395" i="10"/>
  <c r="H395" i="10"/>
  <c r="F395" i="10"/>
  <c r="J394" i="10"/>
  <c r="I394" i="10"/>
  <c r="H394" i="10"/>
  <c r="F394" i="10"/>
  <c r="J393" i="10"/>
  <c r="I393" i="10"/>
  <c r="H393" i="10"/>
  <c r="F393" i="10"/>
  <c r="J392" i="10"/>
  <c r="I392" i="10"/>
  <c r="H392" i="10"/>
  <c r="F392" i="10"/>
  <c r="J391" i="10"/>
  <c r="I391" i="10"/>
  <c r="H391" i="10"/>
  <c r="F391" i="10"/>
  <c r="J390" i="10"/>
  <c r="I390" i="10"/>
  <c r="H390" i="10"/>
  <c r="F390" i="10"/>
  <c r="J389" i="10"/>
  <c r="I389" i="10"/>
  <c r="H389" i="10"/>
  <c r="F389" i="10"/>
  <c r="J388" i="10"/>
  <c r="I388" i="10"/>
  <c r="H388" i="10"/>
  <c r="F388" i="10"/>
  <c r="J387" i="10"/>
  <c r="I387" i="10"/>
  <c r="H387" i="10"/>
  <c r="F387" i="10"/>
  <c r="J386" i="10"/>
  <c r="I386" i="10"/>
  <c r="H386" i="10"/>
  <c r="F386" i="10"/>
  <c r="J385" i="10"/>
  <c r="I385" i="10"/>
  <c r="H385" i="10"/>
  <c r="F385" i="10"/>
  <c r="J384" i="10"/>
  <c r="I384" i="10"/>
  <c r="H384" i="10"/>
  <c r="F384" i="10"/>
  <c r="J383" i="10"/>
  <c r="I383" i="10"/>
  <c r="H383" i="10"/>
  <c r="F383" i="10"/>
  <c r="J382" i="10"/>
  <c r="I382" i="10"/>
  <c r="H382" i="10"/>
  <c r="F382" i="10"/>
  <c r="J381" i="10"/>
  <c r="I381" i="10"/>
  <c r="H381" i="10"/>
  <c r="F381" i="10"/>
  <c r="J380" i="10"/>
  <c r="I380" i="10"/>
  <c r="H380" i="10"/>
  <c r="F380" i="10"/>
  <c r="J379" i="10"/>
  <c r="I379" i="10"/>
  <c r="H379" i="10"/>
  <c r="F379" i="10"/>
  <c r="J378" i="10"/>
  <c r="I378" i="10"/>
  <c r="H378" i="10"/>
  <c r="F378" i="10"/>
  <c r="J377" i="10"/>
  <c r="I377" i="10"/>
  <c r="H377" i="10"/>
  <c r="F377" i="10"/>
  <c r="J376" i="10"/>
  <c r="I376" i="10"/>
  <c r="H376" i="10"/>
  <c r="F376" i="10"/>
  <c r="J375" i="10"/>
  <c r="I375" i="10"/>
  <c r="H375" i="10"/>
  <c r="F375" i="10"/>
  <c r="J374" i="10"/>
  <c r="I374" i="10"/>
  <c r="H374" i="10"/>
  <c r="F374" i="10"/>
  <c r="J373" i="10"/>
  <c r="I373" i="10"/>
  <c r="H373" i="10"/>
  <c r="F373" i="10"/>
  <c r="J372" i="10"/>
  <c r="I372" i="10"/>
  <c r="H372" i="10"/>
  <c r="F372" i="10"/>
  <c r="J371" i="10"/>
  <c r="I371" i="10"/>
  <c r="H371" i="10"/>
  <c r="F371" i="10"/>
  <c r="J370" i="10"/>
  <c r="I370" i="10"/>
  <c r="H370" i="10"/>
  <c r="F370" i="10"/>
  <c r="J369" i="10"/>
  <c r="I369" i="10"/>
  <c r="H369" i="10"/>
  <c r="F369" i="10"/>
  <c r="J368" i="10"/>
  <c r="I368" i="10"/>
  <c r="H368" i="10"/>
  <c r="F368" i="10"/>
  <c r="J367" i="10"/>
  <c r="I367" i="10"/>
  <c r="H367" i="10"/>
  <c r="F367" i="10"/>
  <c r="J366" i="10"/>
  <c r="I366" i="10"/>
  <c r="H366" i="10"/>
  <c r="F366" i="10"/>
  <c r="J365" i="10"/>
  <c r="I365" i="10"/>
  <c r="H365" i="10"/>
  <c r="F365" i="10"/>
  <c r="J364" i="10"/>
  <c r="I364" i="10"/>
  <c r="H364" i="10"/>
  <c r="F364" i="10"/>
  <c r="J363" i="10"/>
  <c r="I363" i="10"/>
  <c r="H363" i="10"/>
  <c r="F363" i="10"/>
  <c r="J362" i="10"/>
  <c r="I362" i="10"/>
  <c r="H362" i="10"/>
  <c r="F362" i="10"/>
  <c r="J361" i="10"/>
  <c r="I361" i="10"/>
  <c r="H361" i="10"/>
  <c r="F361" i="10"/>
  <c r="J360" i="10"/>
  <c r="I360" i="10"/>
  <c r="H360" i="10"/>
  <c r="F360" i="10"/>
  <c r="J359" i="10"/>
  <c r="I359" i="10"/>
  <c r="H359" i="10"/>
  <c r="F359" i="10"/>
  <c r="J358" i="10"/>
  <c r="I358" i="10"/>
  <c r="H358" i="10"/>
  <c r="F358" i="10"/>
  <c r="J357" i="10"/>
  <c r="I357" i="10"/>
  <c r="H357" i="10"/>
  <c r="F357" i="10"/>
  <c r="J356" i="10"/>
  <c r="I356" i="10"/>
  <c r="H356" i="10"/>
  <c r="F356" i="10"/>
  <c r="J355" i="10"/>
  <c r="I355" i="10"/>
  <c r="H355" i="10"/>
  <c r="F355" i="10"/>
  <c r="J354" i="10"/>
  <c r="I354" i="10"/>
  <c r="H354" i="10"/>
  <c r="F354" i="10"/>
  <c r="J353" i="10"/>
  <c r="I353" i="10"/>
  <c r="H353" i="10"/>
  <c r="F353" i="10"/>
  <c r="J352" i="10"/>
  <c r="I352" i="10"/>
  <c r="H352" i="10"/>
  <c r="F352" i="10"/>
  <c r="J351" i="10"/>
  <c r="I351" i="10"/>
  <c r="H351" i="10"/>
  <c r="F351" i="10"/>
  <c r="J350" i="10"/>
  <c r="I350" i="10"/>
  <c r="H350" i="10"/>
  <c r="F350" i="10"/>
  <c r="J349" i="10"/>
  <c r="I349" i="10"/>
  <c r="H349" i="10"/>
  <c r="F349" i="10"/>
  <c r="J348" i="10"/>
  <c r="I348" i="10"/>
  <c r="H348" i="10"/>
  <c r="F348" i="10"/>
  <c r="J347" i="10"/>
  <c r="I347" i="10"/>
  <c r="H347" i="10"/>
  <c r="F347" i="10"/>
  <c r="J346" i="10"/>
  <c r="I346" i="10"/>
  <c r="H346" i="10"/>
  <c r="F346" i="10"/>
  <c r="J345" i="10"/>
  <c r="I345" i="10"/>
  <c r="H345" i="10"/>
  <c r="F345" i="10"/>
  <c r="J344" i="10"/>
  <c r="I344" i="10"/>
  <c r="H344" i="10"/>
  <c r="F344" i="10"/>
  <c r="J343" i="10"/>
  <c r="I343" i="10"/>
  <c r="H343" i="10"/>
  <c r="F343" i="10"/>
  <c r="J342" i="10"/>
  <c r="I342" i="10"/>
  <c r="H342" i="10"/>
  <c r="F342" i="10"/>
  <c r="J341" i="10"/>
  <c r="I341" i="10"/>
  <c r="H341" i="10"/>
  <c r="F341" i="10"/>
  <c r="J340" i="10"/>
  <c r="I340" i="10"/>
  <c r="H340" i="10"/>
  <c r="F340" i="10"/>
  <c r="J339" i="10"/>
  <c r="I339" i="10"/>
  <c r="H339" i="10"/>
  <c r="F339" i="10"/>
  <c r="J338" i="10"/>
  <c r="I338" i="10"/>
  <c r="H338" i="10"/>
  <c r="F338" i="10"/>
  <c r="J337" i="10"/>
  <c r="I337" i="10"/>
  <c r="H337" i="10"/>
  <c r="F337" i="10"/>
  <c r="J336" i="10"/>
  <c r="I336" i="10"/>
  <c r="H336" i="10"/>
  <c r="F336" i="10"/>
  <c r="J335" i="10"/>
  <c r="I335" i="10"/>
  <c r="H335" i="10"/>
  <c r="F335" i="10"/>
  <c r="J334" i="10"/>
  <c r="I334" i="10"/>
  <c r="H334" i="10"/>
  <c r="F334" i="10"/>
  <c r="J333" i="10"/>
  <c r="I333" i="10"/>
  <c r="H333" i="10"/>
  <c r="F333" i="10"/>
  <c r="J332" i="10"/>
  <c r="I332" i="10"/>
  <c r="H332" i="10"/>
  <c r="F332" i="10"/>
  <c r="J331" i="10"/>
  <c r="I331" i="10"/>
  <c r="H331" i="10"/>
  <c r="F331" i="10"/>
  <c r="J330" i="10"/>
  <c r="I330" i="10"/>
  <c r="H330" i="10"/>
  <c r="F330" i="10"/>
  <c r="J329" i="10"/>
  <c r="I329" i="10"/>
  <c r="H329" i="10"/>
  <c r="F329" i="10"/>
  <c r="J328" i="10"/>
  <c r="I328" i="10"/>
  <c r="H328" i="10"/>
  <c r="F328" i="10"/>
  <c r="J327" i="10"/>
  <c r="I327" i="10"/>
  <c r="H327" i="10"/>
  <c r="F327" i="10"/>
  <c r="J326" i="10"/>
  <c r="I326" i="10"/>
  <c r="H326" i="10"/>
  <c r="F326" i="10"/>
  <c r="J325" i="10"/>
  <c r="I325" i="10"/>
  <c r="H325" i="10"/>
  <c r="F325" i="10"/>
  <c r="J324" i="10"/>
  <c r="I324" i="10"/>
  <c r="H324" i="10"/>
  <c r="F324" i="10"/>
  <c r="J323" i="10"/>
  <c r="I323" i="10"/>
  <c r="H323" i="10"/>
  <c r="F323" i="10"/>
  <c r="J322" i="10"/>
  <c r="I322" i="10"/>
  <c r="H322" i="10"/>
  <c r="F322" i="10"/>
  <c r="J321" i="10"/>
  <c r="I321" i="10"/>
  <c r="H321" i="10"/>
  <c r="F321" i="10"/>
  <c r="J320" i="10"/>
  <c r="I320" i="10"/>
  <c r="H320" i="10"/>
  <c r="F320" i="10"/>
  <c r="J319" i="10"/>
  <c r="I319" i="10"/>
  <c r="H319" i="10"/>
  <c r="F319" i="10"/>
  <c r="J318" i="10"/>
  <c r="I318" i="10"/>
  <c r="H318" i="10"/>
  <c r="F318" i="10"/>
  <c r="J317" i="10"/>
  <c r="I317" i="10"/>
  <c r="H317" i="10"/>
  <c r="F317" i="10"/>
  <c r="J316" i="10"/>
  <c r="I316" i="10"/>
  <c r="H316" i="10"/>
  <c r="F316" i="10"/>
  <c r="J315" i="10"/>
  <c r="I315" i="10"/>
  <c r="H315" i="10"/>
  <c r="F315" i="10"/>
  <c r="J314" i="10"/>
  <c r="I314" i="10"/>
  <c r="H314" i="10"/>
  <c r="F314" i="10"/>
  <c r="J313" i="10"/>
  <c r="I313" i="10"/>
  <c r="H313" i="10"/>
  <c r="F313" i="10"/>
  <c r="J312" i="10"/>
  <c r="I312" i="10"/>
  <c r="H312" i="10"/>
  <c r="F312" i="10"/>
  <c r="J311" i="10"/>
  <c r="I311" i="10"/>
  <c r="H311" i="10"/>
  <c r="F311" i="10"/>
  <c r="J310" i="10"/>
  <c r="I310" i="10"/>
  <c r="H310" i="10"/>
  <c r="F310" i="10"/>
  <c r="J309" i="10"/>
  <c r="I309" i="10"/>
  <c r="H309" i="10"/>
  <c r="F309" i="10"/>
  <c r="J308" i="10"/>
  <c r="I308" i="10"/>
  <c r="H308" i="10"/>
  <c r="F308" i="10"/>
  <c r="J307" i="10"/>
  <c r="I307" i="10"/>
  <c r="H307" i="10"/>
  <c r="F307" i="10"/>
  <c r="J306" i="10"/>
  <c r="I306" i="10"/>
  <c r="H306" i="10"/>
  <c r="F306" i="10"/>
  <c r="J305" i="10"/>
  <c r="I305" i="10"/>
  <c r="H305" i="10"/>
  <c r="F305" i="10"/>
  <c r="J304" i="10"/>
  <c r="I304" i="10"/>
  <c r="H304" i="10"/>
  <c r="F304" i="10"/>
  <c r="J303" i="10"/>
  <c r="I303" i="10"/>
  <c r="H303" i="10"/>
  <c r="F303" i="10"/>
  <c r="J302" i="10"/>
  <c r="I302" i="10"/>
  <c r="H302" i="10"/>
  <c r="F302" i="10"/>
  <c r="J301" i="10"/>
  <c r="I301" i="10"/>
  <c r="H301" i="10"/>
  <c r="F301" i="10"/>
  <c r="J300" i="10"/>
  <c r="I300" i="10"/>
  <c r="H300" i="10"/>
  <c r="F300" i="10"/>
  <c r="J299" i="10"/>
  <c r="I299" i="10"/>
  <c r="H299" i="10"/>
  <c r="F299" i="10"/>
  <c r="J298" i="10"/>
  <c r="I298" i="10"/>
  <c r="H298" i="10"/>
  <c r="F298" i="10"/>
  <c r="J297" i="10"/>
  <c r="I297" i="10"/>
  <c r="H297" i="10"/>
  <c r="F297" i="10"/>
  <c r="J296" i="10"/>
  <c r="I296" i="10"/>
  <c r="H296" i="10"/>
  <c r="F296" i="10"/>
  <c r="J295" i="10"/>
  <c r="I295" i="10"/>
  <c r="H295" i="10"/>
  <c r="F295" i="10"/>
  <c r="J294" i="10"/>
  <c r="I294" i="10"/>
  <c r="H294" i="10"/>
  <c r="F294" i="10"/>
  <c r="J293" i="10"/>
  <c r="I293" i="10"/>
  <c r="H293" i="10"/>
  <c r="F293" i="10"/>
  <c r="J292" i="10"/>
  <c r="I292" i="10"/>
  <c r="H292" i="10"/>
  <c r="F292" i="10"/>
  <c r="J291" i="10"/>
  <c r="I291" i="10"/>
  <c r="H291" i="10"/>
  <c r="F291" i="10"/>
  <c r="J290" i="10"/>
  <c r="I290" i="10"/>
  <c r="H290" i="10"/>
  <c r="F290" i="10"/>
  <c r="J289" i="10"/>
  <c r="I289" i="10"/>
  <c r="H289" i="10"/>
  <c r="F289" i="10"/>
  <c r="J288" i="10"/>
  <c r="I288" i="10"/>
  <c r="H288" i="10"/>
  <c r="F288" i="10"/>
  <c r="J287" i="10"/>
  <c r="I287" i="10"/>
  <c r="H287" i="10"/>
  <c r="F287" i="10"/>
  <c r="J286" i="10"/>
  <c r="I286" i="10"/>
  <c r="H286" i="10"/>
  <c r="F286" i="10"/>
  <c r="J285" i="10"/>
  <c r="I285" i="10"/>
  <c r="H285" i="10"/>
  <c r="F285" i="10"/>
  <c r="J284" i="10"/>
  <c r="I284" i="10"/>
  <c r="H284" i="10"/>
  <c r="F284" i="10"/>
  <c r="J283" i="10"/>
  <c r="I283" i="10"/>
  <c r="H283" i="10"/>
  <c r="F283" i="10"/>
  <c r="J282" i="10"/>
  <c r="I282" i="10"/>
  <c r="H282" i="10"/>
  <c r="F282" i="10"/>
  <c r="J281" i="10"/>
  <c r="I281" i="10"/>
  <c r="H281" i="10"/>
  <c r="F281" i="10"/>
  <c r="J280" i="10"/>
  <c r="I280" i="10"/>
  <c r="H280" i="10"/>
  <c r="F280" i="10"/>
  <c r="J279" i="10"/>
  <c r="I279" i="10"/>
  <c r="H279" i="10"/>
  <c r="F279" i="10"/>
  <c r="J278" i="10"/>
  <c r="I278" i="10"/>
  <c r="H278" i="10"/>
  <c r="F278" i="10"/>
  <c r="J277" i="10"/>
  <c r="I277" i="10"/>
  <c r="H277" i="10"/>
  <c r="F277" i="10"/>
  <c r="J276" i="10"/>
  <c r="I276" i="10"/>
  <c r="H276" i="10"/>
  <c r="F276" i="10"/>
  <c r="J275" i="10"/>
  <c r="I275" i="10"/>
  <c r="H275" i="10"/>
  <c r="F275" i="10"/>
  <c r="J274" i="10"/>
  <c r="I274" i="10"/>
  <c r="H274" i="10"/>
  <c r="F274" i="10"/>
  <c r="J273" i="10"/>
  <c r="I273" i="10"/>
  <c r="H273" i="10"/>
  <c r="F273" i="10"/>
  <c r="J272" i="10"/>
  <c r="I272" i="10"/>
  <c r="H272" i="10"/>
  <c r="F272" i="10"/>
  <c r="J271" i="10"/>
  <c r="I271" i="10"/>
  <c r="H271" i="10"/>
  <c r="F271" i="10"/>
  <c r="J270" i="10"/>
  <c r="I270" i="10"/>
  <c r="H270" i="10"/>
  <c r="F270" i="10"/>
  <c r="J269" i="10"/>
  <c r="I269" i="10"/>
  <c r="H269" i="10"/>
  <c r="F269" i="10"/>
  <c r="J268" i="10"/>
  <c r="I268" i="10"/>
  <c r="H268" i="10"/>
  <c r="F268" i="10"/>
  <c r="J267" i="10"/>
  <c r="I267" i="10"/>
  <c r="H267" i="10"/>
  <c r="F267" i="10"/>
  <c r="J266" i="10"/>
  <c r="I266" i="10"/>
  <c r="H266" i="10"/>
  <c r="F266" i="10"/>
  <c r="J265" i="10"/>
  <c r="I265" i="10"/>
  <c r="H265" i="10"/>
  <c r="F265" i="10"/>
  <c r="J264" i="10"/>
  <c r="I264" i="10"/>
  <c r="H264" i="10"/>
  <c r="F264" i="10"/>
  <c r="J263" i="10"/>
  <c r="I263" i="10"/>
  <c r="H263" i="10"/>
  <c r="F263" i="10"/>
  <c r="J262" i="10"/>
  <c r="I262" i="10"/>
  <c r="H262" i="10"/>
  <c r="F262" i="10"/>
  <c r="J261" i="10"/>
  <c r="I261" i="10"/>
  <c r="H261" i="10"/>
  <c r="F261" i="10"/>
  <c r="J260" i="10"/>
  <c r="I260" i="10"/>
  <c r="H260" i="10"/>
  <c r="F260" i="10"/>
  <c r="J259" i="10"/>
  <c r="I259" i="10"/>
  <c r="H259" i="10"/>
  <c r="F259" i="10"/>
  <c r="J258" i="10"/>
  <c r="I258" i="10"/>
  <c r="H258" i="10"/>
  <c r="F258" i="10"/>
  <c r="J257" i="10"/>
  <c r="I257" i="10"/>
  <c r="H257" i="10"/>
  <c r="F257" i="10"/>
  <c r="J256" i="10"/>
  <c r="I256" i="10"/>
  <c r="H256" i="10"/>
  <c r="F256" i="10"/>
  <c r="J255" i="10"/>
  <c r="I255" i="10"/>
  <c r="H255" i="10"/>
  <c r="F255" i="10"/>
  <c r="J254" i="10"/>
  <c r="I254" i="10"/>
  <c r="H254" i="10"/>
  <c r="F254" i="10"/>
  <c r="J253" i="10"/>
  <c r="I253" i="10"/>
  <c r="H253" i="10"/>
  <c r="F253" i="10"/>
  <c r="J252" i="10"/>
  <c r="I252" i="10"/>
  <c r="H252" i="10"/>
  <c r="F252" i="10"/>
  <c r="J251" i="10"/>
  <c r="I251" i="10"/>
  <c r="H251" i="10"/>
  <c r="F251" i="10"/>
  <c r="J250" i="10"/>
  <c r="I250" i="10"/>
  <c r="H250" i="10"/>
  <c r="F250" i="10"/>
  <c r="J249" i="10"/>
  <c r="I249" i="10"/>
  <c r="H249" i="10"/>
  <c r="F249" i="10"/>
  <c r="J248" i="10"/>
  <c r="I248" i="10"/>
  <c r="H248" i="10"/>
  <c r="F248" i="10"/>
  <c r="J247" i="10"/>
  <c r="I247" i="10"/>
  <c r="H247" i="10"/>
  <c r="F247" i="10"/>
  <c r="J246" i="10"/>
  <c r="I246" i="10"/>
  <c r="H246" i="10"/>
  <c r="F246" i="10"/>
  <c r="J245" i="10"/>
  <c r="I245" i="10"/>
  <c r="H245" i="10"/>
  <c r="F245" i="10"/>
  <c r="J244" i="10"/>
  <c r="I244" i="10"/>
  <c r="H244" i="10"/>
  <c r="F244" i="10"/>
  <c r="J243" i="10"/>
  <c r="I243" i="10"/>
  <c r="H243" i="10"/>
  <c r="F243" i="10"/>
  <c r="J242" i="10"/>
  <c r="I242" i="10"/>
  <c r="H242" i="10"/>
  <c r="F242" i="10"/>
  <c r="J241" i="10"/>
  <c r="I241" i="10"/>
  <c r="H241" i="10"/>
  <c r="F241" i="10"/>
  <c r="J240" i="10"/>
  <c r="I240" i="10"/>
  <c r="H240" i="10"/>
  <c r="F240" i="10"/>
  <c r="J239" i="10"/>
  <c r="I239" i="10"/>
  <c r="H239" i="10"/>
  <c r="F239" i="10"/>
  <c r="J238" i="10"/>
  <c r="I238" i="10"/>
  <c r="H238" i="10"/>
  <c r="F238" i="10"/>
  <c r="J237" i="10"/>
  <c r="I237" i="10"/>
  <c r="H237" i="10"/>
  <c r="F237" i="10"/>
  <c r="J236" i="10"/>
  <c r="I236" i="10"/>
  <c r="H236" i="10"/>
  <c r="F236" i="10"/>
  <c r="J235" i="10"/>
  <c r="I235" i="10"/>
  <c r="H235" i="10"/>
  <c r="F235" i="10"/>
  <c r="J234" i="10"/>
  <c r="I234" i="10"/>
  <c r="H234" i="10"/>
  <c r="F234" i="10"/>
  <c r="J233" i="10"/>
  <c r="I233" i="10"/>
  <c r="H233" i="10"/>
  <c r="F233" i="10"/>
  <c r="J232" i="10"/>
  <c r="I232" i="10"/>
  <c r="H232" i="10"/>
  <c r="F232" i="10"/>
  <c r="J231" i="10"/>
  <c r="I231" i="10"/>
  <c r="H231" i="10"/>
  <c r="F231" i="10"/>
  <c r="J230" i="10"/>
  <c r="I230" i="10"/>
  <c r="H230" i="10"/>
  <c r="F230" i="10"/>
  <c r="J229" i="10"/>
  <c r="I229" i="10"/>
  <c r="H229" i="10"/>
  <c r="F229" i="10"/>
  <c r="J228" i="10"/>
  <c r="I228" i="10"/>
  <c r="H228" i="10"/>
  <c r="F228" i="10"/>
  <c r="J227" i="10"/>
  <c r="I227" i="10"/>
  <c r="H227" i="10"/>
  <c r="F227" i="10"/>
  <c r="J226" i="10"/>
  <c r="I226" i="10"/>
  <c r="H226" i="10"/>
  <c r="F226" i="10"/>
  <c r="J225" i="10"/>
  <c r="I225" i="10"/>
  <c r="H225" i="10"/>
  <c r="F225" i="10"/>
  <c r="J224" i="10"/>
  <c r="I224" i="10"/>
  <c r="H224" i="10"/>
  <c r="F224" i="10"/>
  <c r="J223" i="10"/>
  <c r="I223" i="10"/>
  <c r="H223" i="10"/>
  <c r="F223" i="10"/>
  <c r="J222" i="10"/>
  <c r="I222" i="10"/>
  <c r="H222" i="10"/>
  <c r="F222" i="10"/>
  <c r="J221" i="10"/>
  <c r="I221" i="10"/>
  <c r="H221" i="10"/>
  <c r="F221" i="10"/>
  <c r="J220" i="10"/>
  <c r="I220" i="10"/>
  <c r="H220" i="10"/>
  <c r="F220" i="10"/>
  <c r="J219" i="10"/>
  <c r="I219" i="10"/>
  <c r="H219" i="10"/>
  <c r="F219" i="10"/>
  <c r="J218" i="10"/>
  <c r="I218" i="10"/>
  <c r="H218" i="10"/>
  <c r="F218" i="10"/>
  <c r="J217" i="10"/>
  <c r="I217" i="10"/>
  <c r="H217" i="10"/>
  <c r="F217" i="10"/>
  <c r="J216" i="10"/>
  <c r="I216" i="10"/>
  <c r="H216" i="10"/>
  <c r="F216" i="10"/>
  <c r="J215" i="10"/>
  <c r="I215" i="10"/>
  <c r="H215" i="10"/>
  <c r="F215" i="10"/>
  <c r="J214" i="10"/>
  <c r="I214" i="10"/>
  <c r="H214" i="10"/>
  <c r="F214" i="10"/>
  <c r="J213" i="10"/>
  <c r="I213" i="10"/>
  <c r="H213" i="10"/>
  <c r="F213" i="10"/>
  <c r="J212" i="10"/>
  <c r="I212" i="10"/>
  <c r="H212" i="10"/>
  <c r="F212" i="10"/>
  <c r="J211" i="10"/>
  <c r="I211" i="10"/>
  <c r="H211" i="10"/>
  <c r="F211" i="10"/>
  <c r="J210" i="10"/>
  <c r="I210" i="10"/>
  <c r="H210" i="10"/>
  <c r="F210" i="10"/>
  <c r="J209" i="10"/>
  <c r="I209" i="10"/>
  <c r="H209" i="10"/>
  <c r="F209" i="10"/>
  <c r="J208" i="10"/>
  <c r="I208" i="10"/>
  <c r="H208" i="10"/>
  <c r="F208" i="10"/>
  <c r="J207" i="10"/>
  <c r="I207" i="10"/>
  <c r="H207" i="10"/>
  <c r="F207" i="10"/>
  <c r="J206" i="10"/>
  <c r="I206" i="10"/>
  <c r="H206" i="10"/>
  <c r="F206" i="10"/>
  <c r="J205" i="10"/>
  <c r="I205" i="10"/>
  <c r="H205" i="10"/>
  <c r="F205" i="10"/>
  <c r="J204" i="10"/>
  <c r="I204" i="10"/>
  <c r="H204" i="10"/>
  <c r="F204" i="10"/>
  <c r="J203" i="10"/>
  <c r="I203" i="10"/>
  <c r="H203" i="10"/>
  <c r="F203" i="10"/>
  <c r="J202" i="10"/>
  <c r="I202" i="10"/>
  <c r="H202" i="10"/>
  <c r="F202" i="10"/>
  <c r="J201" i="10"/>
  <c r="I201" i="10"/>
  <c r="H201" i="10"/>
  <c r="F201" i="10"/>
  <c r="J200" i="10"/>
  <c r="I200" i="10"/>
  <c r="H200" i="10"/>
  <c r="F200" i="10"/>
  <c r="J199" i="10"/>
  <c r="I199" i="10"/>
  <c r="H199" i="10"/>
  <c r="F199" i="10"/>
  <c r="J198" i="10"/>
  <c r="I198" i="10"/>
  <c r="H198" i="10"/>
  <c r="F198" i="10"/>
  <c r="J197" i="10"/>
  <c r="I197" i="10"/>
  <c r="H197" i="10"/>
  <c r="F197" i="10"/>
  <c r="J196" i="10"/>
  <c r="I196" i="10"/>
  <c r="H196" i="10"/>
  <c r="F196" i="10"/>
  <c r="J195" i="10"/>
  <c r="I195" i="10"/>
  <c r="H195" i="10"/>
  <c r="F195" i="10"/>
  <c r="J194" i="10"/>
  <c r="I194" i="10"/>
  <c r="H194" i="10"/>
  <c r="F194" i="10"/>
  <c r="J193" i="10"/>
  <c r="I193" i="10"/>
  <c r="H193" i="10"/>
  <c r="F193" i="10"/>
  <c r="J192" i="10"/>
  <c r="I192" i="10"/>
  <c r="H192" i="10"/>
  <c r="F192" i="10"/>
  <c r="J191" i="10"/>
  <c r="I191" i="10"/>
  <c r="H191" i="10"/>
  <c r="F191" i="10"/>
  <c r="J190" i="10"/>
  <c r="I190" i="10"/>
  <c r="H190" i="10"/>
  <c r="F190" i="10"/>
  <c r="J189" i="10"/>
  <c r="I189" i="10"/>
  <c r="H189" i="10"/>
  <c r="F189" i="10"/>
  <c r="J188" i="10"/>
  <c r="I188" i="10"/>
  <c r="H188" i="10"/>
  <c r="F188" i="10"/>
  <c r="J187" i="10"/>
  <c r="I187" i="10"/>
  <c r="H187" i="10"/>
  <c r="F187" i="10"/>
  <c r="J186" i="10"/>
  <c r="I186" i="10"/>
  <c r="H186" i="10"/>
  <c r="F186" i="10"/>
  <c r="J185" i="10"/>
  <c r="I185" i="10"/>
  <c r="H185" i="10"/>
  <c r="F185" i="10"/>
  <c r="J184" i="10"/>
  <c r="I184" i="10"/>
  <c r="H184" i="10"/>
  <c r="F184" i="10"/>
  <c r="J183" i="10"/>
  <c r="I183" i="10"/>
  <c r="H183" i="10"/>
  <c r="F183" i="10"/>
  <c r="J182" i="10"/>
  <c r="I182" i="10"/>
  <c r="H182" i="10"/>
  <c r="F182" i="10"/>
  <c r="J181" i="10"/>
  <c r="I181" i="10"/>
  <c r="H181" i="10"/>
  <c r="F181" i="10"/>
  <c r="J180" i="10"/>
  <c r="I180" i="10"/>
  <c r="H180" i="10"/>
  <c r="F180" i="10"/>
  <c r="J179" i="10"/>
  <c r="I179" i="10"/>
  <c r="H179" i="10"/>
  <c r="F179" i="10"/>
  <c r="J178" i="10"/>
  <c r="I178" i="10"/>
  <c r="H178" i="10"/>
  <c r="F178" i="10"/>
  <c r="J177" i="10"/>
  <c r="I177" i="10"/>
  <c r="H177" i="10"/>
  <c r="F177" i="10"/>
  <c r="J176" i="10"/>
  <c r="I176" i="10"/>
  <c r="H176" i="10"/>
  <c r="F176" i="10"/>
  <c r="J175" i="10"/>
  <c r="I175" i="10"/>
  <c r="H175" i="10"/>
  <c r="F175" i="10"/>
  <c r="J174" i="10"/>
  <c r="I174" i="10"/>
  <c r="H174" i="10"/>
  <c r="F174" i="10"/>
  <c r="J173" i="10"/>
  <c r="I173" i="10"/>
  <c r="H173" i="10"/>
  <c r="F173" i="10"/>
  <c r="J172" i="10"/>
  <c r="I172" i="10"/>
  <c r="H172" i="10"/>
  <c r="F172" i="10"/>
  <c r="J171" i="10"/>
  <c r="I171" i="10"/>
  <c r="H171" i="10"/>
  <c r="F171" i="10"/>
  <c r="J170" i="10"/>
  <c r="I170" i="10"/>
  <c r="H170" i="10"/>
  <c r="F170" i="10"/>
  <c r="J169" i="10"/>
  <c r="I169" i="10"/>
  <c r="H169" i="10"/>
  <c r="F169" i="10"/>
  <c r="J168" i="10"/>
  <c r="I168" i="10"/>
  <c r="H168" i="10"/>
  <c r="F168" i="10"/>
  <c r="J167" i="10"/>
  <c r="I167" i="10"/>
  <c r="H167" i="10"/>
  <c r="F167" i="10"/>
  <c r="J166" i="10"/>
  <c r="I166" i="10"/>
  <c r="H166" i="10"/>
  <c r="F166" i="10"/>
  <c r="J165" i="10"/>
  <c r="I165" i="10"/>
  <c r="H165" i="10"/>
  <c r="F165" i="10"/>
  <c r="J164" i="10"/>
  <c r="I164" i="10"/>
  <c r="H164" i="10"/>
  <c r="F164" i="10"/>
  <c r="J163" i="10"/>
  <c r="I163" i="10"/>
  <c r="H163" i="10"/>
  <c r="F163" i="10"/>
  <c r="J162" i="10"/>
  <c r="I162" i="10"/>
  <c r="H162" i="10"/>
  <c r="F162" i="10"/>
  <c r="J161" i="10"/>
  <c r="I161" i="10"/>
  <c r="H161" i="10"/>
  <c r="F161" i="10"/>
  <c r="J160" i="10"/>
  <c r="I160" i="10"/>
  <c r="H160" i="10"/>
  <c r="F160" i="10"/>
  <c r="J159" i="10"/>
  <c r="I159" i="10"/>
  <c r="H159" i="10"/>
  <c r="F159" i="10"/>
  <c r="J158" i="10"/>
  <c r="I158" i="10"/>
  <c r="H158" i="10"/>
  <c r="F158" i="10"/>
  <c r="J157" i="10"/>
  <c r="I157" i="10"/>
  <c r="H157" i="10"/>
  <c r="F157" i="10"/>
  <c r="J156" i="10"/>
  <c r="I156" i="10"/>
  <c r="H156" i="10"/>
  <c r="F156" i="10"/>
  <c r="J155" i="10"/>
  <c r="I155" i="10"/>
  <c r="H155" i="10"/>
  <c r="F155" i="10"/>
  <c r="J154" i="10"/>
  <c r="I154" i="10"/>
  <c r="H154" i="10"/>
  <c r="F154" i="10"/>
  <c r="J153" i="10"/>
  <c r="I153" i="10"/>
  <c r="H153" i="10"/>
  <c r="F153" i="10"/>
  <c r="J152" i="10"/>
  <c r="I152" i="10"/>
  <c r="H152" i="10"/>
  <c r="F152" i="10"/>
  <c r="J151" i="10"/>
  <c r="I151" i="10"/>
  <c r="H151" i="10"/>
  <c r="F151" i="10"/>
  <c r="J150" i="10"/>
  <c r="I150" i="10"/>
  <c r="H150" i="10"/>
  <c r="F150" i="10"/>
  <c r="J149" i="10"/>
  <c r="I149" i="10"/>
  <c r="H149" i="10"/>
  <c r="F149" i="10"/>
  <c r="J148" i="10"/>
  <c r="I148" i="10"/>
  <c r="H148" i="10"/>
  <c r="F148" i="10"/>
  <c r="J147" i="10"/>
  <c r="I147" i="10"/>
  <c r="H147" i="10"/>
  <c r="F147" i="10"/>
  <c r="J146" i="10"/>
  <c r="I146" i="10"/>
  <c r="H146" i="10"/>
  <c r="F146" i="10"/>
  <c r="J145" i="10"/>
  <c r="I145" i="10"/>
  <c r="H145" i="10"/>
  <c r="F145" i="10"/>
  <c r="J144" i="10"/>
  <c r="I144" i="10"/>
  <c r="H144" i="10"/>
  <c r="F144" i="10"/>
  <c r="J143" i="10"/>
  <c r="I143" i="10"/>
  <c r="H143" i="10"/>
  <c r="F143" i="10"/>
  <c r="J142" i="10"/>
  <c r="I142" i="10"/>
  <c r="H142" i="10"/>
  <c r="F142" i="10"/>
  <c r="J141" i="10"/>
  <c r="I141" i="10"/>
  <c r="H141" i="10"/>
  <c r="F141" i="10"/>
  <c r="J140" i="10"/>
  <c r="I140" i="10"/>
  <c r="H140" i="10"/>
  <c r="F140" i="10"/>
  <c r="J139" i="10"/>
  <c r="I139" i="10"/>
  <c r="H139" i="10"/>
  <c r="F139" i="10"/>
  <c r="J138" i="10"/>
  <c r="I138" i="10"/>
  <c r="H138" i="10"/>
  <c r="F138" i="10"/>
  <c r="J137" i="10"/>
  <c r="I137" i="10"/>
  <c r="H137" i="10"/>
  <c r="F137" i="10"/>
  <c r="J136" i="10"/>
  <c r="I136" i="10"/>
  <c r="H136" i="10"/>
  <c r="F136" i="10"/>
  <c r="J135" i="10"/>
  <c r="I135" i="10"/>
  <c r="H135" i="10"/>
  <c r="F135" i="10"/>
  <c r="J134" i="10"/>
  <c r="I134" i="10"/>
  <c r="H134" i="10"/>
  <c r="F134" i="10"/>
  <c r="J133" i="10"/>
  <c r="I133" i="10"/>
  <c r="H133" i="10"/>
  <c r="F133" i="10"/>
  <c r="J132" i="10"/>
  <c r="I132" i="10"/>
  <c r="H132" i="10"/>
  <c r="F132" i="10"/>
  <c r="J131" i="10"/>
  <c r="I131" i="10"/>
  <c r="H131" i="10"/>
  <c r="F131" i="10"/>
  <c r="J130" i="10"/>
  <c r="I130" i="10"/>
  <c r="H130" i="10"/>
  <c r="F130" i="10"/>
  <c r="J129" i="10"/>
  <c r="I129" i="10"/>
  <c r="H129" i="10"/>
  <c r="F129" i="10"/>
  <c r="J128" i="10"/>
  <c r="I128" i="10"/>
  <c r="H128" i="10"/>
  <c r="F128" i="10"/>
  <c r="J127" i="10"/>
  <c r="I127" i="10"/>
  <c r="H127" i="10"/>
  <c r="F127" i="10"/>
  <c r="J126" i="10"/>
  <c r="I126" i="10"/>
  <c r="H126" i="10"/>
  <c r="F126" i="10"/>
  <c r="J125" i="10"/>
  <c r="I125" i="10"/>
  <c r="H125" i="10"/>
  <c r="F125" i="10"/>
  <c r="J124" i="10"/>
  <c r="I124" i="10"/>
  <c r="H124" i="10"/>
  <c r="F124" i="10"/>
  <c r="J123" i="10"/>
  <c r="I123" i="10"/>
  <c r="H123" i="10"/>
  <c r="F123" i="10"/>
  <c r="J122" i="10"/>
  <c r="I122" i="10"/>
  <c r="H122" i="10"/>
  <c r="F122" i="10"/>
  <c r="J121" i="10"/>
  <c r="I121" i="10"/>
  <c r="H121" i="10"/>
  <c r="F121" i="10"/>
  <c r="J120" i="10"/>
  <c r="I120" i="10"/>
  <c r="H120" i="10"/>
  <c r="F120" i="10"/>
  <c r="J119" i="10"/>
  <c r="I119" i="10"/>
  <c r="H119" i="10"/>
  <c r="F119" i="10"/>
  <c r="J118" i="10"/>
  <c r="I118" i="10"/>
  <c r="H118" i="10"/>
  <c r="F118" i="10"/>
  <c r="J117" i="10"/>
  <c r="I117" i="10"/>
  <c r="H117" i="10"/>
  <c r="F117" i="10"/>
  <c r="J116" i="10"/>
  <c r="I116" i="10"/>
  <c r="H116" i="10"/>
  <c r="F116" i="10"/>
  <c r="J115" i="10"/>
  <c r="I115" i="10"/>
  <c r="H115" i="10"/>
  <c r="F115" i="10"/>
  <c r="J114" i="10"/>
  <c r="I114" i="10"/>
  <c r="H114" i="10"/>
  <c r="F114" i="10"/>
  <c r="J113" i="10"/>
  <c r="I113" i="10"/>
  <c r="H113" i="10"/>
  <c r="F113" i="10"/>
  <c r="J112" i="10"/>
  <c r="I112" i="10"/>
  <c r="H112" i="10"/>
  <c r="F112" i="10"/>
  <c r="J111" i="10"/>
  <c r="I111" i="10"/>
  <c r="H111" i="10"/>
  <c r="F111" i="10"/>
  <c r="J110" i="10"/>
  <c r="I110" i="10"/>
  <c r="H110" i="10"/>
  <c r="F110" i="10"/>
  <c r="J109" i="10"/>
  <c r="I109" i="10"/>
  <c r="H109" i="10"/>
  <c r="F109" i="10"/>
  <c r="J108" i="10"/>
  <c r="I108" i="10"/>
  <c r="H108" i="10"/>
  <c r="F108" i="10"/>
  <c r="J107" i="10"/>
  <c r="I107" i="10"/>
  <c r="H107" i="10"/>
  <c r="F107" i="10"/>
  <c r="J106" i="10"/>
  <c r="I106" i="10"/>
  <c r="H106" i="10"/>
  <c r="F106" i="10"/>
  <c r="J105" i="10"/>
  <c r="I105" i="10"/>
  <c r="H105" i="10"/>
  <c r="F105" i="10"/>
  <c r="J104" i="10"/>
  <c r="I104" i="10"/>
  <c r="H104" i="10"/>
  <c r="F104" i="10"/>
  <c r="J103" i="10"/>
  <c r="I103" i="10"/>
  <c r="H103" i="10"/>
  <c r="F103" i="10"/>
  <c r="J102" i="10"/>
  <c r="I102" i="10"/>
  <c r="H102" i="10"/>
  <c r="F102" i="10"/>
  <c r="J101" i="10"/>
  <c r="I101" i="10"/>
  <c r="H101" i="10"/>
  <c r="F101" i="10"/>
  <c r="J100" i="10"/>
  <c r="I100" i="10"/>
  <c r="H100" i="10"/>
  <c r="F100" i="10"/>
  <c r="J99" i="10"/>
  <c r="I99" i="10"/>
  <c r="H99" i="10"/>
  <c r="F99" i="10"/>
  <c r="J98" i="10"/>
  <c r="I98" i="10"/>
  <c r="H98" i="10"/>
  <c r="F98" i="10"/>
  <c r="J97" i="10"/>
  <c r="I97" i="10"/>
  <c r="H97" i="10"/>
  <c r="F97" i="10"/>
  <c r="J96" i="10"/>
  <c r="I96" i="10"/>
  <c r="H96" i="10"/>
  <c r="F96" i="10"/>
  <c r="J95" i="10"/>
  <c r="I95" i="10"/>
  <c r="H95" i="10"/>
  <c r="F95" i="10"/>
  <c r="J94" i="10"/>
  <c r="I94" i="10"/>
  <c r="H94" i="10"/>
  <c r="F94" i="10"/>
  <c r="J93" i="10"/>
  <c r="I93" i="10"/>
  <c r="H93" i="10"/>
  <c r="F93" i="10"/>
  <c r="J92" i="10"/>
  <c r="I92" i="10"/>
  <c r="H92" i="10"/>
  <c r="F92" i="10"/>
  <c r="J91" i="10"/>
  <c r="I91" i="10"/>
  <c r="H91" i="10"/>
  <c r="F91" i="10"/>
  <c r="J90" i="10"/>
  <c r="I90" i="10"/>
  <c r="H90" i="10"/>
  <c r="F90" i="10"/>
  <c r="J89" i="10"/>
  <c r="I89" i="10"/>
  <c r="H89" i="10"/>
  <c r="F89" i="10"/>
  <c r="J88" i="10"/>
  <c r="I88" i="10"/>
  <c r="H88" i="10"/>
  <c r="F88" i="10"/>
  <c r="J87" i="10"/>
  <c r="I87" i="10"/>
  <c r="H87" i="10"/>
  <c r="F87" i="10"/>
  <c r="J86" i="10"/>
  <c r="I86" i="10"/>
  <c r="H86" i="10"/>
  <c r="F86" i="10"/>
  <c r="J85" i="10"/>
  <c r="I85" i="10"/>
  <c r="H85" i="10"/>
  <c r="F85" i="10"/>
  <c r="J84" i="10"/>
  <c r="I84" i="10"/>
  <c r="H84" i="10"/>
  <c r="F84" i="10"/>
  <c r="J83" i="10"/>
  <c r="I83" i="10"/>
  <c r="H83" i="10"/>
  <c r="F83" i="10"/>
  <c r="J82" i="10"/>
  <c r="I82" i="10"/>
  <c r="H82" i="10"/>
  <c r="F82" i="10"/>
  <c r="J81" i="10"/>
  <c r="I81" i="10"/>
  <c r="H81" i="10"/>
  <c r="F81" i="10"/>
  <c r="J80" i="10"/>
  <c r="I80" i="10"/>
  <c r="H80" i="10"/>
  <c r="F80" i="10"/>
  <c r="J79" i="10"/>
  <c r="I79" i="10"/>
  <c r="H79" i="10"/>
  <c r="F79" i="10"/>
  <c r="J78" i="10"/>
  <c r="I78" i="10"/>
  <c r="H78" i="10"/>
  <c r="F78" i="10"/>
  <c r="J77" i="10"/>
  <c r="I77" i="10"/>
  <c r="H77" i="10"/>
  <c r="F77" i="10"/>
  <c r="J76" i="10"/>
  <c r="I76" i="10"/>
  <c r="H76" i="10"/>
  <c r="F76" i="10"/>
  <c r="J75" i="10"/>
  <c r="I75" i="10"/>
  <c r="H75" i="10"/>
  <c r="F75" i="10"/>
  <c r="J74" i="10"/>
  <c r="I74" i="10"/>
  <c r="H74" i="10"/>
  <c r="F74" i="10"/>
  <c r="J73" i="10"/>
  <c r="I73" i="10"/>
  <c r="H73" i="10"/>
  <c r="F73" i="10"/>
  <c r="J72" i="10"/>
  <c r="I72" i="10"/>
  <c r="H72" i="10"/>
  <c r="F72" i="10"/>
  <c r="J71" i="10"/>
  <c r="I71" i="10"/>
  <c r="H71" i="10"/>
  <c r="F71" i="10"/>
  <c r="J70" i="10"/>
  <c r="I70" i="10"/>
  <c r="H70" i="10"/>
  <c r="F70" i="10"/>
  <c r="J69" i="10"/>
  <c r="I69" i="10"/>
  <c r="H69" i="10"/>
  <c r="F69" i="10"/>
  <c r="J68" i="10"/>
  <c r="I68" i="10"/>
  <c r="H68" i="10"/>
  <c r="F68" i="10"/>
  <c r="J67" i="10"/>
  <c r="I67" i="10"/>
  <c r="H67" i="10"/>
  <c r="F67" i="10"/>
  <c r="J66" i="10"/>
  <c r="I66" i="10"/>
  <c r="H66" i="10"/>
  <c r="F66" i="10"/>
  <c r="J65" i="10"/>
  <c r="I65" i="10"/>
  <c r="H65" i="10"/>
  <c r="F65" i="10"/>
  <c r="J64" i="10"/>
  <c r="I64" i="10"/>
  <c r="H64" i="10"/>
  <c r="F64" i="10"/>
  <c r="J63" i="10"/>
  <c r="I63" i="10"/>
  <c r="H63" i="10"/>
  <c r="F63" i="10"/>
  <c r="J62" i="10"/>
  <c r="I62" i="10"/>
  <c r="H62" i="10"/>
  <c r="F62" i="10"/>
  <c r="J61" i="10"/>
  <c r="I61" i="10"/>
  <c r="H61" i="10"/>
  <c r="F61" i="10"/>
  <c r="J60" i="10"/>
  <c r="I60" i="10"/>
  <c r="H60" i="10"/>
  <c r="F60" i="10"/>
  <c r="J59" i="10"/>
  <c r="I59" i="10"/>
  <c r="H59" i="10"/>
  <c r="F59" i="10"/>
  <c r="J58" i="10"/>
  <c r="I58" i="10"/>
  <c r="H58" i="10"/>
  <c r="F58" i="10"/>
  <c r="J57" i="10"/>
  <c r="I57" i="10"/>
  <c r="H57" i="10"/>
  <c r="F57" i="10"/>
  <c r="J56" i="10"/>
  <c r="I56" i="10"/>
  <c r="H56" i="10"/>
  <c r="F56" i="10"/>
  <c r="J55" i="10"/>
  <c r="I55" i="10"/>
  <c r="H55" i="10"/>
  <c r="F55" i="10"/>
  <c r="J54" i="10"/>
  <c r="I54" i="10"/>
  <c r="H54" i="10"/>
  <c r="F54" i="10"/>
  <c r="J53" i="10"/>
  <c r="I53" i="10"/>
  <c r="H53" i="10"/>
  <c r="F53" i="10"/>
  <c r="J52" i="10"/>
  <c r="I52" i="10"/>
  <c r="H52" i="10"/>
  <c r="F52" i="10"/>
  <c r="J51" i="10"/>
  <c r="I51" i="10"/>
  <c r="H51" i="10"/>
  <c r="F51" i="10"/>
  <c r="J50" i="10"/>
  <c r="I50" i="10"/>
  <c r="H50" i="10"/>
  <c r="F50" i="10"/>
  <c r="J49" i="10"/>
  <c r="I49" i="10"/>
  <c r="H49" i="10"/>
  <c r="F49" i="10"/>
  <c r="J48" i="10"/>
  <c r="I48" i="10"/>
  <c r="H48" i="10"/>
  <c r="F48" i="10"/>
  <c r="J47" i="10"/>
  <c r="I47" i="10"/>
  <c r="H47" i="10"/>
  <c r="F47" i="10"/>
  <c r="J46" i="10"/>
  <c r="I46" i="10"/>
  <c r="H46" i="10"/>
  <c r="F46" i="10"/>
  <c r="J45" i="10"/>
  <c r="I45" i="10"/>
  <c r="H45" i="10"/>
  <c r="F45" i="10"/>
  <c r="J44" i="10"/>
  <c r="I44" i="10"/>
  <c r="H44" i="10"/>
  <c r="F44" i="10"/>
  <c r="J43" i="10"/>
  <c r="I43" i="10"/>
  <c r="H43" i="10"/>
  <c r="F43" i="10"/>
  <c r="J42" i="10"/>
  <c r="I42" i="10"/>
  <c r="H42" i="10"/>
  <c r="F42" i="10"/>
  <c r="J41" i="10"/>
  <c r="I41" i="10"/>
  <c r="H41" i="10"/>
  <c r="F41" i="10"/>
  <c r="J40" i="10"/>
  <c r="I40" i="10"/>
  <c r="H40" i="10"/>
  <c r="F40" i="10"/>
  <c r="J39" i="10"/>
  <c r="I39" i="10"/>
  <c r="H39" i="10"/>
  <c r="F39" i="10"/>
  <c r="J38" i="10"/>
  <c r="I38" i="10"/>
  <c r="H38" i="10"/>
  <c r="F38" i="10"/>
  <c r="J37" i="10"/>
  <c r="I37" i="10"/>
  <c r="H37" i="10"/>
  <c r="F37" i="10"/>
  <c r="J36" i="10"/>
  <c r="I36" i="10"/>
  <c r="H36" i="10"/>
  <c r="F36" i="10"/>
  <c r="J35" i="10"/>
  <c r="I35" i="10"/>
  <c r="H35" i="10"/>
  <c r="F35" i="10"/>
  <c r="J34" i="10"/>
  <c r="I34" i="10"/>
  <c r="H34" i="10"/>
  <c r="F34" i="10"/>
  <c r="J33" i="10"/>
  <c r="I33" i="10"/>
  <c r="H33" i="10"/>
  <c r="F33" i="10"/>
  <c r="J32" i="10"/>
  <c r="I32" i="10"/>
  <c r="H32" i="10"/>
  <c r="F32" i="10"/>
  <c r="J31" i="10"/>
  <c r="I31" i="10"/>
  <c r="H31" i="10"/>
  <c r="F31" i="10"/>
  <c r="J30" i="10"/>
  <c r="I30" i="10"/>
  <c r="H30" i="10"/>
  <c r="F30" i="10"/>
  <c r="J29" i="10"/>
  <c r="I29" i="10"/>
  <c r="H29" i="10"/>
  <c r="F29" i="10"/>
  <c r="J28" i="10"/>
  <c r="I28" i="10"/>
  <c r="H28" i="10"/>
  <c r="F28" i="10"/>
  <c r="J27" i="10"/>
  <c r="I27" i="10"/>
  <c r="H27" i="10"/>
  <c r="F27" i="10"/>
  <c r="J26" i="10"/>
  <c r="I26" i="10"/>
  <c r="H26" i="10"/>
  <c r="F26" i="10"/>
  <c r="J25" i="10"/>
  <c r="I25" i="10"/>
  <c r="H25" i="10"/>
  <c r="F25" i="10"/>
  <c r="J24" i="10"/>
  <c r="I24" i="10"/>
  <c r="H24" i="10"/>
  <c r="F24" i="10"/>
  <c r="J23" i="10"/>
  <c r="I23" i="10"/>
  <c r="H23" i="10"/>
  <c r="F23" i="10"/>
  <c r="J22" i="10"/>
  <c r="I22" i="10"/>
  <c r="H22" i="10"/>
  <c r="F22" i="10"/>
  <c r="J21" i="10"/>
  <c r="I21" i="10"/>
  <c r="H21" i="10"/>
  <c r="F21" i="10"/>
  <c r="J20" i="10"/>
  <c r="I20" i="10"/>
  <c r="H20" i="10"/>
  <c r="F20" i="10"/>
  <c r="J19" i="10"/>
  <c r="I19" i="10"/>
  <c r="H19" i="10"/>
  <c r="F19" i="10"/>
  <c r="J18" i="10"/>
  <c r="I18" i="10"/>
  <c r="H18" i="10"/>
  <c r="F18" i="10"/>
  <c r="J17" i="10"/>
  <c r="I17" i="10"/>
  <c r="H17" i="10"/>
  <c r="F17" i="10"/>
  <c r="J16" i="10"/>
  <c r="I16" i="10"/>
  <c r="H16" i="10"/>
  <c r="F16" i="10"/>
  <c r="J15" i="10"/>
  <c r="I15" i="10"/>
  <c r="H15" i="10"/>
  <c r="F15" i="10"/>
  <c r="J14" i="10"/>
  <c r="I14" i="10"/>
  <c r="H14" i="10"/>
  <c r="F14" i="10"/>
  <c r="J13" i="10"/>
  <c r="I13" i="10"/>
  <c r="H13" i="10"/>
  <c r="F13" i="10"/>
  <c r="J12" i="10"/>
  <c r="I12" i="10"/>
  <c r="H12" i="10"/>
  <c r="F12" i="10"/>
  <c r="J11" i="10"/>
  <c r="I11" i="10"/>
  <c r="H11" i="10"/>
  <c r="F11" i="10"/>
  <c r="J10" i="10"/>
  <c r="I10" i="10"/>
  <c r="H10" i="10"/>
  <c r="F10" i="10"/>
  <c r="J9" i="10"/>
  <c r="I9" i="10"/>
  <c r="H9" i="10"/>
  <c r="F9" i="10"/>
  <c r="J8" i="10"/>
  <c r="I8" i="10"/>
  <c r="H8" i="10"/>
  <c r="F8" i="10"/>
  <c r="J7" i="10"/>
  <c r="I7" i="10"/>
  <c r="H7" i="10"/>
  <c r="F7" i="10"/>
  <c r="J6" i="10"/>
  <c r="I6" i="10"/>
  <c r="H6" i="10"/>
  <c r="F6" i="10"/>
  <c r="J5" i="10"/>
  <c r="I5" i="10"/>
  <c r="H5" i="10"/>
  <c r="F5" i="10"/>
  <c r="J4" i="10"/>
  <c r="I4" i="10"/>
  <c r="H4" i="10"/>
  <c r="F4" i="10"/>
  <c r="A13" i="10"/>
  <c r="A18" i="10" s="1"/>
  <c r="A23" i="10" s="1"/>
  <c r="A28" i="10" s="1"/>
  <c r="A33" i="10" s="1"/>
  <c r="A38" i="10" s="1"/>
  <c r="A43" i="10" s="1"/>
  <c r="A48" i="10" s="1"/>
  <c r="A53" i="10" s="1"/>
  <c r="A58" i="10" s="1"/>
  <c r="A63" i="10" s="1"/>
  <c r="A68" i="10" s="1"/>
  <c r="A73" i="10" s="1"/>
  <c r="A78" i="10" s="1"/>
  <c r="A83" i="10" s="1"/>
  <c r="A88" i="10" s="1"/>
  <c r="A93" i="10" s="1"/>
  <c r="A98" i="10" s="1"/>
  <c r="A103" i="10" s="1"/>
  <c r="A108" i="10" s="1"/>
  <c r="A113" i="10" s="1"/>
  <c r="A118" i="10" s="1"/>
  <c r="A123" i="10" s="1"/>
  <c r="A128" i="10" s="1"/>
  <c r="A133" i="10" s="1"/>
  <c r="A138" i="10" s="1"/>
  <c r="A143" i="10" s="1"/>
  <c r="A148" i="10" s="1"/>
  <c r="A153" i="10" s="1"/>
  <c r="A158" i="10" s="1"/>
  <c r="A163" i="10" s="1"/>
  <c r="A168" i="10" s="1"/>
  <c r="A173" i="10" s="1"/>
  <c r="A178" i="10" s="1"/>
  <c r="A183" i="10" s="1"/>
  <c r="A188" i="10" s="1"/>
  <c r="A193" i="10" s="1"/>
  <c r="A198" i="10" s="1"/>
  <c r="A203" i="10" s="1"/>
  <c r="A208" i="10" s="1"/>
  <c r="A213" i="10" s="1"/>
  <c r="A218" i="10" s="1"/>
  <c r="A223" i="10" s="1"/>
  <c r="A228" i="10" s="1"/>
  <c r="A233" i="10" s="1"/>
  <c r="A238" i="10" s="1"/>
  <c r="A243" i="10" s="1"/>
  <c r="A248" i="10" s="1"/>
  <c r="A253" i="10" s="1"/>
  <c r="A258" i="10" s="1"/>
  <c r="A263" i="10" s="1"/>
  <c r="A268" i="10" s="1"/>
  <c r="A273" i="10" s="1"/>
  <c r="A278" i="10" s="1"/>
  <c r="A283" i="10" s="1"/>
  <c r="A288" i="10" s="1"/>
  <c r="A293" i="10" s="1"/>
  <c r="A298" i="10" s="1"/>
  <c r="A303" i="10" s="1"/>
  <c r="A308" i="10" s="1"/>
  <c r="A313" i="10" s="1"/>
  <c r="A318" i="10" s="1"/>
  <c r="A323" i="10" s="1"/>
  <c r="A328" i="10" s="1"/>
  <c r="A333" i="10" s="1"/>
  <c r="A338" i="10" s="1"/>
  <c r="A343" i="10" s="1"/>
  <c r="A348" i="10" s="1"/>
  <c r="A353" i="10" s="1"/>
  <c r="A358" i="10" s="1"/>
  <c r="A363" i="10" s="1"/>
  <c r="A368" i="10" s="1"/>
  <c r="A373" i="10" s="1"/>
  <c r="A378" i="10" s="1"/>
  <c r="A383" i="10" s="1"/>
  <c r="A388" i="10" s="1"/>
  <c r="A393" i="10" s="1"/>
  <c r="A398" i="10" s="1"/>
  <c r="A403" i="10" s="1"/>
  <c r="A408" i="10" s="1"/>
  <c r="A413" i="10" s="1"/>
  <c r="A418" i="10" s="1"/>
  <c r="A423" i="10" s="1"/>
  <c r="A428" i="10" s="1"/>
  <c r="A433" i="10" s="1"/>
  <c r="A438" i="10" s="1"/>
  <c r="A443" i="10" s="1"/>
  <c r="A448" i="10" s="1"/>
  <c r="A453" i="10" s="1"/>
  <c r="A458" i="10" s="1"/>
  <c r="A463" i="10" s="1"/>
  <c r="A468" i="10" s="1"/>
  <c r="A473" i="10" s="1"/>
  <c r="A478" i="10" s="1"/>
  <c r="A483" i="10" s="1"/>
  <c r="A488" i="10" s="1"/>
  <c r="A493" i="10" s="1"/>
  <c r="A498" i="10" s="1"/>
  <c r="A503" i="10" s="1"/>
  <c r="A508" i="10" s="1"/>
  <c r="A513" i="10" s="1"/>
  <c r="A518" i="10" s="1"/>
  <c r="A523" i="10" s="1"/>
  <c r="A528" i="10" s="1"/>
  <c r="A533" i="10" s="1"/>
  <c r="A538" i="10" s="1"/>
  <c r="A543" i="10" s="1"/>
  <c r="A548" i="10" s="1"/>
  <c r="A553" i="10" s="1"/>
  <c r="A558" i="10" s="1"/>
  <c r="A563" i="10" s="1"/>
  <c r="A568" i="10" s="1"/>
  <c r="A573" i="10" s="1"/>
  <c r="A578" i="10" s="1"/>
  <c r="A583" i="10" s="1"/>
  <c r="A588" i="10" s="1"/>
  <c r="A593" i="10" s="1"/>
  <c r="A598" i="10" s="1"/>
  <c r="A603" i="10" s="1"/>
  <c r="A608" i="10" s="1"/>
  <c r="A613" i="10" s="1"/>
  <c r="A618" i="10" s="1"/>
  <c r="A623" i="10" s="1"/>
  <c r="A628" i="10" s="1"/>
  <c r="A633" i="10" s="1"/>
  <c r="A638" i="10" s="1"/>
  <c r="A643" i="10" s="1"/>
  <c r="A648" i="10" s="1"/>
  <c r="A653" i="10" s="1"/>
  <c r="A658" i="10" s="1"/>
  <c r="A663" i="10" s="1"/>
  <c r="A668" i="10" s="1"/>
  <c r="A673" i="10" s="1"/>
  <c r="A678" i="10" s="1"/>
  <c r="A683" i="10" s="1"/>
  <c r="A688" i="10" s="1"/>
  <c r="A693" i="10" s="1"/>
  <c r="A698" i="10" s="1"/>
  <c r="A703" i="10" s="1"/>
  <c r="A708" i="10" s="1"/>
  <c r="A713" i="10" s="1"/>
  <c r="A718" i="10" s="1"/>
  <c r="A723" i="10" s="1"/>
  <c r="A728" i="10" s="1"/>
  <c r="A733" i="10" s="1"/>
  <c r="A738" i="10" s="1"/>
  <c r="A743" i="10" s="1"/>
  <c r="A748" i="10" s="1"/>
  <c r="A753" i="10" s="1"/>
  <c r="A758" i="10" s="1"/>
  <c r="A763" i="10" s="1"/>
  <c r="A768" i="10" s="1"/>
  <c r="A773" i="10" s="1"/>
  <c r="A778" i="10" s="1"/>
  <c r="A783" i="10" s="1"/>
  <c r="A788" i="10" s="1"/>
  <c r="A793" i="10" s="1"/>
  <c r="A798" i="10" s="1"/>
  <c r="A803" i="10" s="1"/>
  <c r="A808" i="10" s="1"/>
  <c r="A813" i="10" s="1"/>
  <c r="A818" i="10" s="1"/>
  <c r="A823" i="10" s="1"/>
  <c r="A828" i="10" s="1"/>
  <c r="A833" i="10" s="1"/>
  <c r="A838" i="10" s="1"/>
  <c r="A843" i="10" s="1"/>
  <c r="A848" i="10" s="1"/>
  <c r="A853" i="10" s="1"/>
  <c r="A858" i="10" s="1"/>
  <c r="A863" i="10" s="1"/>
  <c r="A868" i="10" s="1"/>
  <c r="A873" i="10" s="1"/>
  <c r="A878" i="10" s="1"/>
  <c r="A883" i="10" s="1"/>
  <c r="A888" i="10" s="1"/>
  <c r="A893" i="10" s="1"/>
  <c r="A898" i="10" s="1"/>
  <c r="A903" i="10" s="1"/>
  <c r="A908" i="10" s="1"/>
  <c r="A913" i="10" s="1"/>
  <c r="A918" i="10" s="1"/>
  <c r="A923" i="10" s="1"/>
  <c r="A928" i="10" s="1"/>
  <c r="A933" i="10" s="1"/>
  <c r="A938" i="10" s="1"/>
  <c r="A943" i="10" s="1"/>
  <c r="A948" i="10" s="1"/>
  <c r="A953" i="10" s="1"/>
  <c r="A958" i="10" s="1"/>
  <c r="A963" i="10" s="1"/>
  <c r="A968" i="10" s="1"/>
  <c r="A973" i="10" s="1"/>
  <c r="A978" i="10" s="1"/>
  <c r="A983" i="10" s="1"/>
  <c r="A988" i="10" s="1"/>
  <c r="A993" i="10" s="1"/>
  <c r="A998" i="10" s="1"/>
  <c r="A1003" i="10" s="1"/>
  <c r="A1008" i="10" s="1"/>
  <c r="A1013" i="10" s="1"/>
  <c r="A1018" i="10" s="1"/>
  <c r="A1023" i="10" s="1"/>
  <c r="A1028" i="10" s="1"/>
  <c r="A1033" i="10" s="1"/>
  <c r="A1038" i="10" s="1"/>
  <c r="A1043" i="10" s="1"/>
  <c r="A1048" i="10" s="1"/>
  <c r="A1053" i="10" s="1"/>
  <c r="A1058" i="10" s="1"/>
  <c r="A1063" i="10" s="1"/>
  <c r="A1068" i="10" s="1"/>
  <c r="A1073" i="10" s="1"/>
  <c r="A1078" i="10" s="1"/>
  <c r="A1083" i="10" s="1"/>
  <c r="A1088" i="10" s="1"/>
  <c r="A1093" i="10" s="1"/>
  <c r="A1098" i="10" s="1"/>
  <c r="A1103" i="10" s="1"/>
  <c r="A1108" i="10" s="1"/>
  <c r="A1113" i="10" s="1"/>
  <c r="A1118" i="10" s="1"/>
  <c r="A1123" i="10" s="1"/>
  <c r="A1128" i="10" s="1"/>
  <c r="A1133" i="10" s="1"/>
  <c r="A1138" i="10" s="1"/>
  <c r="A1143" i="10" s="1"/>
  <c r="A1148" i="10" s="1"/>
  <c r="A1153" i="10" s="1"/>
  <c r="A1158" i="10" s="1"/>
  <c r="A1163" i="10" s="1"/>
  <c r="A1168" i="10" s="1"/>
  <c r="A1173" i="10" s="1"/>
  <c r="A1178" i="10" s="1"/>
  <c r="A1183" i="10" s="1"/>
  <c r="A1188" i="10" s="1"/>
  <c r="A1193" i="10" s="1"/>
  <c r="A1198" i="10" s="1"/>
  <c r="A1203" i="10" s="1"/>
  <c r="A1208" i="10" s="1"/>
  <c r="A1213" i="10" s="1"/>
  <c r="A1218" i="10" s="1"/>
  <c r="A1223" i="10" s="1"/>
  <c r="A1228" i="10" s="1"/>
  <c r="A1233" i="10" s="1"/>
  <c r="A1238" i="10" s="1"/>
  <c r="A1243" i="10" s="1"/>
  <c r="A1248" i="10" s="1"/>
  <c r="A1253" i="10" s="1"/>
  <c r="A12" i="10"/>
  <c r="A17" i="10" s="1"/>
  <c r="A22" i="10" s="1"/>
  <c r="A27" i="10" s="1"/>
  <c r="A32" i="10" s="1"/>
  <c r="A37" i="10" s="1"/>
  <c r="A42" i="10" s="1"/>
  <c r="A47" i="10" s="1"/>
  <c r="A52" i="10" s="1"/>
  <c r="A57" i="10" s="1"/>
  <c r="A62" i="10" s="1"/>
  <c r="A67" i="10" s="1"/>
  <c r="A72" i="10" s="1"/>
  <c r="A77" i="10" s="1"/>
  <c r="A82" i="10" s="1"/>
  <c r="A87" i="10" s="1"/>
  <c r="A92" i="10" s="1"/>
  <c r="A97" i="10" s="1"/>
  <c r="A102" i="10" s="1"/>
  <c r="A107" i="10" s="1"/>
  <c r="A112" i="10" s="1"/>
  <c r="A117" i="10" s="1"/>
  <c r="A122" i="10" s="1"/>
  <c r="A127" i="10" s="1"/>
  <c r="A132" i="10" s="1"/>
  <c r="A137" i="10" s="1"/>
  <c r="A142" i="10" s="1"/>
  <c r="A147" i="10" s="1"/>
  <c r="A152" i="10" s="1"/>
  <c r="A157" i="10" s="1"/>
  <c r="A162" i="10" s="1"/>
  <c r="A167" i="10" s="1"/>
  <c r="A172" i="10" s="1"/>
  <c r="A177" i="10" s="1"/>
  <c r="A182" i="10" s="1"/>
  <c r="A187" i="10" s="1"/>
  <c r="A192" i="10" s="1"/>
  <c r="A197" i="10" s="1"/>
  <c r="A202" i="10" s="1"/>
  <c r="A207" i="10" s="1"/>
  <c r="A212" i="10" s="1"/>
  <c r="A217" i="10" s="1"/>
  <c r="A222" i="10" s="1"/>
  <c r="A227" i="10" s="1"/>
  <c r="A232" i="10" s="1"/>
  <c r="A237" i="10" s="1"/>
  <c r="A242" i="10" s="1"/>
  <c r="A247" i="10" s="1"/>
  <c r="A252" i="10" s="1"/>
  <c r="A257" i="10" s="1"/>
  <c r="A262" i="10" s="1"/>
  <c r="A267" i="10" s="1"/>
  <c r="A272" i="10" s="1"/>
  <c r="A277" i="10" s="1"/>
  <c r="A282" i="10" s="1"/>
  <c r="A287" i="10" s="1"/>
  <c r="A292" i="10" s="1"/>
  <c r="A297" i="10" s="1"/>
  <c r="A302" i="10" s="1"/>
  <c r="A307" i="10" s="1"/>
  <c r="A312" i="10" s="1"/>
  <c r="A317" i="10" s="1"/>
  <c r="A322" i="10" s="1"/>
  <c r="A327" i="10" s="1"/>
  <c r="A332" i="10" s="1"/>
  <c r="A337" i="10" s="1"/>
  <c r="A342" i="10" s="1"/>
  <c r="A347" i="10" s="1"/>
  <c r="A352" i="10" s="1"/>
  <c r="A357" i="10" s="1"/>
  <c r="A362" i="10" s="1"/>
  <c r="A367" i="10" s="1"/>
  <c r="A372" i="10" s="1"/>
  <c r="A377" i="10" s="1"/>
  <c r="A382" i="10" s="1"/>
  <c r="A387" i="10" s="1"/>
  <c r="A392" i="10" s="1"/>
  <c r="A397" i="10" s="1"/>
  <c r="A402" i="10" s="1"/>
  <c r="A407" i="10" s="1"/>
  <c r="A412" i="10" s="1"/>
  <c r="A417" i="10" s="1"/>
  <c r="A422" i="10" s="1"/>
  <c r="A427" i="10" s="1"/>
  <c r="A432" i="10" s="1"/>
  <c r="A437" i="10" s="1"/>
  <c r="A442" i="10" s="1"/>
  <c r="A447" i="10" s="1"/>
  <c r="A452" i="10" s="1"/>
  <c r="A457" i="10" s="1"/>
  <c r="A462" i="10" s="1"/>
  <c r="A467" i="10" s="1"/>
  <c r="A472" i="10" s="1"/>
  <c r="A477" i="10" s="1"/>
  <c r="A482" i="10" s="1"/>
  <c r="A487" i="10" s="1"/>
  <c r="A492" i="10" s="1"/>
  <c r="A497" i="10" s="1"/>
  <c r="A502" i="10" s="1"/>
  <c r="A507" i="10" s="1"/>
  <c r="A512" i="10" s="1"/>
  <c r="A517" i="10" s="1"/>
  <c r="A522" i="10" s="1"/>
  <c r="A527" i="10" s="1"/>
  <c r="A532" i="10" s="1"/>
  <c r="A537" i="10" s="1"/>
  <c r="A542" i="10" s="1"/>
  <c r="A547" i="10" s="1"/>
  <c r="A552" i="10" s="1"/>
  <c r="A557" i="10" s="1"/>
  <c r="A562" i="10" s="1"/>
  <c r="A567" i="10" s="1"/>
  <c r="A572" i="10" s="1"/>
  <c r="A577" i="10" s="1"/>
  <c r="A582" i="10" s="1"/>
  <c r="A587" i="10" s="1"/>
  <c r="A592" i="10" s="1"/>
  <c r="A597" i="10" s="1"/>
  <c r="A602" i="10" s="1"/>
  <c r="A607" i="10" s="1"/>
  <c r="A612" i="10" s="1"/>
  <c r="A617" i="10" s="1"/>
  <c r="A622" i="10" s="1"/>
  <c r="A627" i="10" s="1"/>
  <c r="A632" i="10" s="1"/>
  <c r="A637" i="10" s="1"/>
  <c r="A642" i="10" s="1"/>
  <c r="A647" i="10" s="1"/>
  <c r="A652" i="10" s="1"/>
  <c r="A657" i="10" s="1"/>
  <c r="A662" i="10" s="1"/>
  <c r="A667" i="10" s="1"/>
  <c r="A672" i="10" s="1"/>
  <c r="A677" i="10" s="1"/>
  <c r="A682" i="10" s="1"/>
  <c r="A687" i="10" s="1"/>
  <c r="A692" i="10" s="1"/>
  <c r="A697" i="10" s="1"/>
  <c r="A702" i="10" s="1"/>
  <c r="A707" i="10" s="1"/>
  <c r="A712" i="10" s="1"/>
  <c r="A717" i="10" s="1"/>
  <c r="A722" i="10" s="1"/>
  <c r="A727" i="10" s="1"/>
  <c r="A732" i="10" s="1"/>
  <c r="A737" i="10" s="1"/>
  <c r="A742" i="10" s="1"/>
  <c r="A747" i="10" s="1"/>
  <c r="A752" i="10" s="1"/>
  <c r="A757" i="10" s="1"/>
  <c r="A762" i="10" s="1"/>
  <c r="A767" i="10" s="1"/>
  <c r="A772" i="10" s="1"/>
  <c r="A777" i="10" s="1"/>
  <c r="A782" i="10" s="1"/>
  <c r="A787" i="10" s="1"/>
  <c r="A792" i="10" s="1"/>
  <c r="A797" i="10" s="1"/>
  <c r="A802" i="10" s="1"/>
  <c r="A807" i="10" s="1"/>
  <c r="A812" i="10" s="1"/>
  <c r="A817" i="10" s="1"/>
  <c r="A822" i="10" s="1"/>
  <c r="A827" i="10" s="1"/>
  <c r="A832" i="10" s="1"/>
  <c r="A837" i="10" s="1"/>
  <c r="A842" i="10" s="1"/>
  <c r="A847" i="10" s="1"/>
  <c r="A852" i="10" s="1"/>
  <c r="A857" i="10" s="1"/>
  <c r="A862" i="10" s="1"/>
  <c r="A867" i="10" s="1"/>
  <c r="A872" i="10" s="1"/>
  <c r="A877" i="10" s="1"/>
  <c r="A882" i="10" s="1"/>
  <c r="A887" i="10" s="1"/>
  <c r="A892" i="10" s="1"/>
  <c r="A897" i="10" s="1"/>
  <c r="A902" i="10" s="1"/>
  <c r="A907" i="10" s="1"/>
  <c r="A912" i="10" s="1"/>
  <c r="A917" i="10" s="1"/>
  <c r="A922" i="10" s="1"/>
  <c r="A927" i="10" s="1"/>
  <c r="A932" i="10" s="1"/>
  <c r="A937" i="10" s="1"/>
  <c r="A942" i="10" s="1"/>
  <c r="A947" i="10" s="1"/>
  <c r="A952" i="10" s="1"/>
  <c r="A957" i="10" s="1"/>
  <c r="A962" i="10" s="1"/>
  <c r="A967" i="10" s="1"/>
  <c r="A972" i="10" s="1"/>
  <c r="A977" i="10" s="1"/>
  <c r="A982" i="10" s="1"/>
  <c r="A987" i="10" s="1"/>
  <c r="A992" i="10" s="1"/>
  <c r="A997" i="10" s="1"/>
  <c r="A1002" i="10" s="1"/>
  <c r="A1007" i="10" s="1"/>
  <c r="A1012" i="10" s="1"/>
  <c r="A1017" i="10" s="1"/>
  <c r="A1022" i="10" s="1"/>
  <c r="A1027" i="10" s="1"/>
  <c r="A1032" i="10" s="1"/>
  <c r="A1037" i="10" s="1"/>
  <c r="A1042" i="10" s="1"/>
  <c r="A1047" i="10" s="1"/>
  <c r="A1052" i="10" s="1"/>
  <c r="A1057" i="10" s="1"/>
  <c r="A1062" i="10" s="1"/>
  <c r="A1067" i="10" s="1"/>
  <c r="A1072" i="10" s="1"/>
  <c r="A1077" i="10" s="1"/>
  <c r="A1082" i="10" s="1"/>
  <c r="A1087" i="10" s="1"/>
  <c r="A1092" i="10" s="1"/>
  <c r="A1097" i="10" s="1"/>
  <c r="A1102" i="10" s="1"/>
  <c r="A1107" i="10" s="1"/>
  <c r="A1112" i="10" s="1"/>
  <c r="A1117" i="10" s="1"/>
  <c r="A1122" i="10" s="1"/>
  <c r="A1127" i="10" s="1"/>
  <c r="A1132" i="10" s="1"/>
  <c r="A1137" i="10" s="1"/>
  <c r="A1142" i="10" s="1"/>
  <c r="A1147" i="10" s="1"/>
  <c r="A1152" i="10" s="1"/>
  <c r="A1157" i="10" s="1"/>
  <c r="A1162" i="10" s="1"/>
  <c r="A1167" i="10" s="1"/>
  <c r="A1172" i="10" s="1"/>
  <c r="A1177" i="10" s="1"/>
  <c r="A1182" i="10" s="1"/>
  <c r="A1187" i="10" s="1"/>
  <c r="A1192" i="10" s="1"/>
  <c r="A1197" i="10" s="1"/>
  <c r="A1202" i="10" s="1"/>
  <c r="A1207" i="10" s="1"/>
  <c r="A1212" i="10" s="1"/>
  <c r="A1217" i="10" s="1"/>
  <c r="A1222" i="10" s="1"/>
  <c r="A1227" i="10" s="1"/>
  <c r="A1232" i="10" s="1"/>
  <c r="A1237" i="10" s="1"/>
  <c r="A1242" i="10" s="1"/>
  <c r="A1247" i="10" s="1"/>
  <c r="A1252" i="10" s="1"/>
  <c r="A11" i="10"/>
  <c r="A16" i="10" s="1"/>
  <c r="A21" i="10" s="1"/>
  <c r="A26" i="10" s="1"/>
  <c r="A31" i="10" s="1"/>
  <c r="A36" i="10" s="1"/>
  <c r="A41" i="10" s="1"/>
  <c r="A46" i="10" s="1"/>
  <c r="A51" i="10" s="1"/>
  <c r="A56" i="10" s="1"/>
  <c r="A61" i="10" s="1"/>
  <c r="A66" i="10" s="1"/>
  <c r="A71" i="10" s="1"/>
  <c r="A76" i="10" s="1"/>
  <c r="A81" i="10" s="1"/>
  <c r="A86" i="10" s="1"/>
  <c r="A91" i="10" s="1"/>
  <c r="A96" i="10" s="1"/>
  <c r="A101" i="10" s="1"/>
  <c r="A106" i="10" s="1"/>
  <c r="A111" i="10" s="1"/>
  <c r="A116" i="10" s="1"/>
  <c r="A121" i="10" s="1"/>
  <c r="A126" i="10" s="1"/>
  <c r="A131" i="10" s="1"/>
  <c r="A136" i="10" s="1"/>
  <c r="A141" i="10" s="1"/>
  <c r="A146" i="10" s="1"/>
  <c r="A151" i="10" s="1"/>
  <c r="A156" i="10" s="1"/>
  <c r="A161" i="10" s="1"/>
  <c r="A166" i="10" s="1"/>
  <c r="A171" i="10" s="1"/>
  <c r="A176" i="10" s="1"/>
  <c r="A181" i="10" s="1"/>
  <c r="A186" i="10" s="1"/>
  <c r="A191" i="10" s="1"/>
  <c r="A196" i="10" s="1"/>
  <c r="A201" i="10" s="1"/>
  <c r="A206" i="10" s="1"/>
  <c r="A211" i="10" s="1"/>
  <c r="A216" i="10" s="1"/>
  <c r="A221" i="10" s="1"/>
  <c r="A226" i="10" s="1"/>
  <c r="A231" i="10" s="1"/>
  <c r="A236" i="10" s="1"/>
  <c r="A241" i="10" s="1"/>
  <c r="A246" i="10" s="1"/>
  <c r="A251" i="10" s="1"/>
  <c r="A256" i="10" s="1"/>
  <c r="A261" i="10" s="1"/>
  <c r="A266" i="10" s="1"/>
  <c r="A271" i="10" s="1"/>
  <c r="A276" i="10" s="1"/>
  <c r="A281" i="10" s="1"/>
  <c r="A286" i="10" s="1"/>
  <c r="A291" i="10" s="1"/>
  <c r="A296" i="10" s="1"/>
  <c r="A301" i="10" s="1"/>
  <c r="A306" i="10" s="1"/>
  <c r="A311" i="10" s="1"/>
  <c r="A316" i="10" s="1"/>
  <c r="A321" i="10" s="1"/>
  <c r="A326" i="10" s="1"/>
  <c r="A331" i="10" s="1"/>
  <c r="A336" i="10" s="1"/>
  <c r="A341" i="10" s="1"/>
  <c r="A346" i="10" s="1"/>
  <c r="A351" i="10" s="1"/>
  <c r="A356" i="10" s="1"/>
  <c r="A361" i="10" s="1"/>
  <c r="A366" i="10" s="1"/>
  <c r="A371" i="10" s="1"/>
  <c r="A376" i="10" s="1"/>
  <c r="A381" i="10" s="1"/>
  <c r="A386" i="10" s="1"/>
  <c r="A391" i="10" s="1"/>
  <c r="A396" i="10" s="1"/>
  <c r="A401" i="10" s="1"/>
  <c r="A406" i="10" s="1"/>
  <c r="A411" i="10" s="1"/>
  <c r="A416" i="10" s="1"/>
  <c r="A421" i="10" s="1"/>
  <c r="A426" i="10" s="1"/>
  <c r="A431" i="10" s="1"/>
  <c r="A436" i="10" s="1"/>
  <c r="A441" i="10" s="1"/>
  <c r="A446" i="10" s="1"/>
  <c r="A451" i="10" s="1"/>
  <c r="A456" i="10" s="1"/>
  <c r="A461" i="10" s="1"/>
  <c r="A466" i="10" s="1"/>
  <c r="A471" i="10" s="1"/>
  <c r="A476" i="10" s="1"/>
  <c r="A481" i="10" s="1"/>
  <c r="A486" i="10" s="1"/>
  <c r="A491" i="10" s="1"/>
  <c r="A496" i="10" s="1"/>
  <c r="A501" i="10" s="1"/>
  <c r="A506" i="10" s="1"/>
  <c r="A511" i="10" s="1"/>
  <c r="A516" i="10" s="1"/>
  <c r="A521" i="10" s="1"/>
  <c r="A526" i="10" s="1"/>
  <c r="A531" i="10" s="1"/>
  <c r="A536" i="10" s="1"/>
  <c r="A541" i="10" s="1"/>
  <c r="A546" i="10" s="1"/>
  <c r="A551" i="10" s="1"/>
  <c r="A556" i="10" s="1"/>
  <c r="A561" i="10" s="1"/>
  <c r="A566" i="10" s="1"/>
  <c r="A571" i="10" s="1"/>
  <c r="A576" i="10" s="1"/>
  <c r="A581" i="10" s="1"/>
  <c r="A586" i="10" s="1"/>
  <c r="A591" i="10" s="1"/>
  <c r="A596" i="10" s="1"/>
  <c r="A601" i="10" s="1"/>
  <c r="A606" i="10" s="1"/>
  <c r="A611" i="10" s="1"/>
  <c r="A616" i="10" s="1"/>
  <c r="A621" i="10" s="1"/>
  <c r="A626" i="10" s="1"/>
  <c r="A631" i="10" s="1"/>
  <c r="A636" i="10" s="1"/>
  <c r="A641" i="10" s="1"/>
  <c r="A646" i="10" s="1"/>
  <c r="A651" i="10" s="1"/>
  <c r="A656" i="10" s="1"/>
  <c r="A661" i="10" s="1"/>
  <c r="A666" i="10" s="1"/>
  <c r="A671" i="10" s="1"/>
  <c r="A676" i="10" s="1"/>
  <c r="A681" i="10" s="1"/>
  <c r="A686" i="10" s="1"/>
  <c r="A691" i="10" s="1"/>
  <c r="A696" i="10" s="1"/>
  <c r="A701" i="10" s="1"/>
  <c r="A706" i="10" s="1"/>
  <c r="A711" i="10" s="1"/>
  <c r="A716" i="10" s="1"/>
  <c r="A721" i="10" s="1"/>
  <c r="A726" i="10" s="1"/>
  <c r="A731" i="10" s="1"/>
  <c r="A736" i="10" s="1"/>
  <c r="A741" i="10" s="1"/>
  <c r="A746" i="10" s="1"/>
  <c r="A751" i="10" s="1"/>
  <c r="A756" i="10" s="1"/>
  <c r="A761" i="10" s="1"/>
  <c r="A766" i="10" s="1"/>
  <c r="A771" i="10" s="1"/>
  <c r="A776" i="10" s="1"/>
  <c r="A781" i="10" s="1"/>
  <c r="A786" i="10" s="1"/>
  <c r="A791" i="10" s="1"/>
  <c r="A796" i="10" s="1"/>
  <c r="A801" i="10" s="1"/>
  <c r="A806" i="10" s="1"/>
  <c r="A811" i="10" s="1"/>
  <c r="A816" i="10" s="1"/>
  <c r="A821" i="10" s="1"/>
  <c r="A826" i="10" s="1"/>
  <c r="A831" i="10" s="1"/>
  <c r="A836" i="10" s="1"/>
  <c r="A841" i="10" s="1"/>
  <c r="A846" i="10" s="1"/>
  <c r="A851" i="10" s="1"/>
  <c r="A856" i="10" s="1"/>
  <c r="A861" i="10" s="1"/>
  <c r="A866" i="10" s="1"/>
  <c r="A871" i="10" s="1"/>
  <c r="A876" i="10" s="1"/>
  <c r="A881" i="10" s="1"/>
  <c r="A886" i="10" s="1"/>
  <c r="A891" i="10" s="1"/>
  <c r="A896" i="10" s="1"/>
  <c r="A901" i="10" s="1"/>
  <c r="A906" i="10" s="1"/>
  <c r="A911" i="10" s="1"/>
  <c r="A916" i="10" s="1"/>
  <c r="A921" i="10" s="1"/>
  <c r="A926" i="10" s="1"/>
  <c r="A931" i="10" s="1"/>
  <c r="A936" i="10" s="1"/>
  <c r="A941" i="10" s="1"/>
  <c r="A946" i="10" s="1"/>
  <c r="A951" i="10" s="1"/>
  <c r="A956" i="10" s="1"/>
  <c r="A961" i="10" s="1"/>
  <c r="A966" i="10" s="1"/>
  <c r="A971" i="10" s="1"/>
  <c r="A976" i="10" s="1"/>
  <c r="A981" i="10" s="1"/>
  <c r="A986" i="10" s="1"/>
  <c r="A991" i="10" s="1"/>
  <c r="A996" i="10" s="1"/>
  <c r="A1001" i="10" s="1"/>
  <c r="A1006" i="10" s="1"/>
  <c r="A1011" i="10" s="1"/>
  <c r="A1016" i="10" s="1"/>
  <c r="A1021" i="10" s="1"/>
  <c r="A1026" i="10" s="1"/>
  <c r="A1031" i="10" s="1"/>
  <c r="A1036" i="10" s="1"/>
  <c r="A1041" i="10" s="1"/>
  <c r="A1046" i="10" s="1"/>
  <c r="A1051" i="10" s="1"/>
  <c r="A1056" i="10" s="1"/>
  <c r="A1061" i="10" s="1"/>
  <c r="A1066" i="10" s="1"/>
  <c r="A1071" i="10" s="1"/>
  <c r="A1076" i="10" s="1"/>
  <c r="A1081" i="10" s="1"/>
  <c r="A1086" i="10" s="1"/>
  <c r="A1091" i="10" s="1"/>
  <c r="A1096" i="10" s="1"/>
  <c r="A1101" i="10" s="1"/>
  <c r="A1106" i="10" s="1"/>
  <c r="A1111" i="10" s="1"/>
  <c r="A1116" i="10" s="1"/>
  <c r="A1121" i="10" s="1"/>
  <c r="A1126" i="10" s="1"/>
  <c r="A1131" i="10" s="1"/>
  <c r="A1136" i="10" s="1"/>
  <c r="A1141" i="10" s="1"/>
  <c r="A1146" i="10" s="1"/>
  <c r="A1151" i="10" s="1"/>
  <c r="A1156" i="10" s="1"/>
  <c r="A1161" i="10" s="1"/>
  <c r="A1166" i="10" s="1"/>
  <c r="A1171" i="10" s="1"/>
  <c r="A1176" i="10" s="1"/>
  <c r="A1181" i="10" s="1"/>
  <c r="A1186" i="10" s="1"/>
  <c r="A1191" i="10" s="1"/>
  <c r="A1196" i="10" s="1"/>
  <c r="A1201" i="10" s="1"/>
  <c r="A1206" i="10" s="1"/>
  <c r="A1211" i="10" s="1"/>
  <c r="A1216" i="10" s="1"/>
  <c r="A1221" i="10" s="1"/>
  <c r="A1226" i="10" s="1"/>
  <c r="A1231" i="10" s="1"/>
  <c r="A1236" i="10" s="1"/>
  <c r="A1241" i="10" s="1"/>
  <c r="A1246" i="10" s="1"/>
  <c r="A1251" i="10" s="1"/>
  <c r="A10" i="10"/>
  <c r="A15" i="10" s="1"/>
  <c r="A20" i="10" s="1"/>
  <c r="A25" i="10" s="1"/>
  <c r="A30" i="10" s="1"/>
  <c r="A35" i="10" s="1"/>
  <c r="A40" i="10" s="1"/>
  <c r="A45" i="10" s="1"/>
  <c r="A50" i="10" s="1"/>
  <c r="A55" i="10" s="1"/>
  <c r="A60" i="10" s="1"/>
  <c r="A65" i="10" s="1"/>
  <c r="A70" i="10" s="1"/>
  <c r="A75" i="10" s="1"/>
  <c r="A80" i="10" s="1"/>
  <c r="A85" i="10" s="1"/>
  <c r="A90" i="10" s="1"/>
  <c r="A95" i="10" s="1"/>
  <c r="A100" i="10" s="1"/>
  <c r="A105" i="10" s="1"/>
  <c r="A110" i="10" s="1"/>
  <c r="A115" i="10" s="1"/>
  <c r="A120" i="10" s="1"/>
  <c r="A125" i="10" s="1"/>
  <c r="A130" i="10" s="1"/>
  <c r="A135" i="10" s="1"/>
  <c r="A140" i="10" s="1"/>
  <c r="A145" i="10" s="1"/>
  <c r="A150" i="10" s="1"/>
  <c r="A155" i="10" s="1"/>
  <c r="A160" i="10" s="1"/>
  <c r="A165" i="10" s="1"/>
  <c r="A170" i="10" s="1"/>
  <c r="A175" i="10" s="1"/>
  <c r="A180" i="10" s="1"/>
  <c r="A185" i="10" s="1"/>
  <c r="A190" i="10" s="1"/>
  <c r="A195" i="10" s="1"/>
  <c r="A200" i="10" s="1"/>
  <c r="A205" i="10" s="1"/>
  <c r="A210" i="10" s="1"/>
  <c r="A215" i="10" s="1"/>
  <c r="A220" i="10" s="1"/>
  <c r="A225" i="10" s="1"/>
  <c r="A230" i="10" s="1"/>
  <c r="A235" i="10" s="1"/>
  <c r="A240" i="10" s="1"/>
  <c r="A245" i="10" s="1"/>
  <c r="A250" i="10" s="1"/>
  <c r="A255" i="10" s="1"/>
  <c r="A260" i="10" s="1"/>
  <c r="A265" i="10" s="1"/>
  <c r="A270" i="10" s="1"/>
  <c r="A275" i="10" s="1"/>
  <c r="A280" i="10" s="1"/>
  <c r="A285" i="10" s="1"/>
  <c r="A290" i="10" s="1"/>
  <c r="A295" i="10" s="1"/>
  <c r="A300" i="10" s="1"/>
  <c r="A305" i="10" s="1"/>
  <c r="A310" i="10" s="1"/>
  <c r="A315" i="10" s="1"/>
  <c r="A320" i="10" s="1"/>
  <c r="A325" i="10" s="1"/>
  <c r="A330" i="10" s="1"/>
  <c r="A335" i="10" s="1"/>
  <c r="A340" i="10" s="1"/>
  <c r="A345" i="10" s="1"/>
  <c r="A350" i="10" s="1"/>
  <c r="A355" i="10" s="1"/>
  <c r="A360" i="10" s="1"/>
  <c r="A365" i="10" s="1"/>
  <c r="A370" i="10" s="1"/>
  <c r="A375" i="10" s="1"/>
  <c r="A380" i="10" s="1"/>
  <c r="A385" i="10" s="1"/>
  <c r="A390" i="10" s="1"/>
  <c r="A395" i="10" s="1"/>
  <c r="A400" i="10" s="1"/>
  <c r="A405" i="10" s="1"/>
  <c r="A410" i="10" s="1"/>
  <c r="A415" i="10" s="1"/>
  <c r="A420" i="10" s="1"/>
  <c r="A425" i="10" s="1"/>
  <c r="A430" i="10" s="1"/>
  <c r="A435" i="10" s="1"/>
  <c r="A440" i="10" s="1"/>
  <c r="A445" i="10" s="1"/>
  <c r="A450" i="10" s="1"/>
  <c r="A455" i="10" s="1"/>
  <c r="A460" i="10" s="1"/>
  <c r="A465" i="10" s="1"/>
  <c r="A470" i="10" s="1"/>
  <c r="A475" i="10" s="1"/>
  <c r="A480" i="10" s="1"/>
  <c r="A485" i="10" s="1"/>
  <c r="A490" i="10" s="1"/>
  <c r="A495" i="10" s="1"/>
  <c r="A500" i="10" s="1"/>
  <c r="A505" i="10" s="1"/>
  <c r="A510" i="10" s="1"/>
  <c r="A515" i="10" s="1"/>
  <c r="A520" i="10" s="1"/>
  <c r="A525" i="10" s="1"/>
  <c r="A530" i="10" s="1"/>
  <c r="A535" i="10" s="1"/>
  <c r="A540" i="10" s="1"/>
  <c r="A545" i="10" s="1"/>
  <c r="A550" i="10" s="1"/>
  <c r="A555" i="10" s="1"/>
  <c r="A560" i="10" s="1"/>
  <c r="A565" i="10" s="1"/>
  <c r="A570" i="10" s="1"/>
  <c r="A575" i="10" s="1"/>
  <c r="A580" i="10" s="1"/>
  <c r="A585" i="10" s="1"/>
  <c r="A590" i="10" s="1"/>
  <c r="A595" i="10" s="1"/>
  <c r="A600" i="10" s="1"/>
  <c r="A605" i="10" s="1"/>
  <c r="A610" i="10" s="1"/>
  <c r="A615" i="10" s="1"/>
  <c r="A620" i="10" s="1"/>
  <c r="A625" i="10" s="1"/>
  <c r="A630" i="10" s="1"/>
  <c r="A635" i="10" s="1"/>
  <c r="A640" i="10" s="1"/>
  <c r="A645" i="10" s="1"/>
  <c r="A650" i="10" s="1"/>
  <c r="A655" i="10" s="1"/>
  <c r="A660" i="10" s="1"/>
  <c r="A665" i="10" s="1"/>
  <c r="A670" i="10" s="1"/>
  <c r="A675" i="10" s="1"/>
  <c r="A680" i="10" s="1"/>
  <c r="A685" i="10" s="1"/>
  <c r="A690" i="10" s="1"/>
  <c r="A695" i="10" s="1"/>
  <c r="A700" i="10" s="1"/>
  <c r="A705" i="10" s="1"/>
  <c r="A710" i="10" s="1"/>
  <c r="A715" i="10" s="1"/>
  <c r="A720" i="10" s="1"/>
  <c r="A725" i="10" s="1"/>
  <c r="A730" i="10" s="1"/>
  <c r="A735" i="10" s="1"/>
  <c r="A740" i="10" s="1"/>
  <c r="A745" i="10" s="1"/>
  <c r="A750" i="10" s="1"/>
  <c r="A755" i="10" s="1"/>
  <c r="A760" i="10" s="1"/>
  <c r="A765" i="10" s="1"/>
  <c r="A770" i="10" s="1"/>
  <c r="A775" i="10" s="1"/>
  <c r="A780" i="10" s="1"/>
  <c r="A785" i="10" s="1"/>
  <c r="A790" i="10" s="1"/>
  <c r="A795" i="10" s="1"/>
  <c r="A800" i="10" s="1"/>
  <c r="A805" i="10" s="1"/>
  <c r="A810" i="10" s="1"/>
  <c r="A815" i="10" s="1"/>
  <c r="A820" i="10" s="1"/>
  <c r="A825" i="10" s="1"/>
  <c r="A830" i="10" s="1"/>
  <c r="A835" i="10" s="1"/>
  <c r="A840" i="10" s="1"/>
  <c r="A845" i="10" s="1"/>
  <c r="A850" i="10" s="1"/>
  <c r="A855" i="10" s="1"/>
  <c r="A860" i="10" s="1"/>
  <c r="A865" i="10" s="1"/>
  <c r="A870" i="10" s="1"/>
  <c r="A875" i="10" s="1"/>
  <c r="A880" i="10" s="1"/>
  <c r="A885" i="10" s="1"/>
  <c r="A890" i="10" s="1"/>
  <c r="A895" i="10" s="1"/>
  <c r="A900" i="10" s="1"/>
  <c r="A905" i="10" s="1"/>
  <c r="A910" i="10" s="1"/>
  <c r="A915" i="10" s="1"/>
  <c r="A920" i="10" s="1"/>
  <c r="A925" i="10" s="1"/>
  <c r="A930" i="10" s="1"/>
  <c r="A935" i="10" s="1"/>
  <c r="A940" i="10" s="1"/>
  <c r="A945" i="10" s="1"/>
  <c r="A950" i="10" s="1"/>
  <c r="A955" i="10" s="1"/>
  <c r="A960" i="10" s="1"/>
  <c r="A965" i="10" s="1"/>
  <c r="A970" i="10" s="1"/>
  <c r="A975" i="10" s="1"/>
  <c r="A980" i="10" s="1"/>
  <c r="A985" i="10" s="1"/>
  <c r="A990" i="10" s="1"/>
  <c r="A995" i="10" s="1"/>
  <c r="A1000" i="10" s="1"/>
  <c r="A1005" i="10" s="1"/>
  <c r="A1010" i="10" s="1"/>
  <c r="A1015" i="10" s="1"/>
  <c r="A1020" i="10" s="1"/>
  <c r="A1025" i="10" s="1"/>
  <c r="A1030" i="10" s="1"/>
  <c r="A1035" i="10" s="1"/>
  <c r="A1040" i="10" s="1"/>
  <c r="A1045" i="10" s="1"/>
  <c r="A1050" i="10" s="1"/>
  <c r="A1055" i="10" s="1"/>
  <c r="A1060" i="10" s="1"/>
  <c r="A1065" i="10" s="1"/>
  <c r="A1070" i="10" s="1"/>
  <c r="A1075" i="10" s="1"/>
  <c r="A1080" i="10" s="1"/>
  <c r="A1085" i="10" s="1"/>
  <c r="A1090" i="10" s="1"/>
  <c r="A1095" i="10" s="1"/>
  <c r="A1100" i="10" s="1"/>
  <c r="A1105" i="10" s="1"/>
  <c r="A1110" i="10" s="1"/>
  <c r="A1115" i="10" s="1"/>
  <c r="A1120" i="10" s="1"/>
  <c r="A1125" i="10" s="1"/>
  <c r="A1130" i="10" s="1"/>
  <c r="A1135" i="10" s="1"/>
  <c r="A1140" i="10" s="1"/>
  <c r="A1145" i="10" s="1"/>
  <c r="A1150" i="10" s="1"/>
  <c r="A1155" i="10" s="1"/>
  <c r="A1160" i="10" s="1"/>
  <c r="A1165" i="10" s="1"/>
  <c r="A1170" i="10" s="1"/>
  <c r="A1175" i="10" s="1"/>
  <c r="A1180" i="10" s="1"/>
  <c r="A1185" i="10" s="1"/>
  <c r="A1190" i="10" s="1"/>
  <c r="A1195" i="10" s="1"/>
  <c r="A1200" i="10" s="1"/>
  <c r="A1205" i="10" s="1"/>
  <c r="A1210" i="10" s="1"/>
  <c r="A1215" i="10" s="1"/>
  <c r="A1220" i="10" s="1"/>
  <c r="A1225" i="10" s="1"/>
  <c r="A1230" i="10" s="1"/>
  <c r="A1235" i="10" s="1"/>
  <c r="A1240" i="10" s="1"/>
  <c r="A1245" i="10" s="1"/>
  <c r="A1250" i="10" s="1"/>
  <c r="A9" i="10"/>
  <c r="A14" i="10" s="1"/>
  <c r="A19" i="10" s="1"/>
  <c r="A24" i="10" s="1"/>
  <c r="A29" i="10" s="1"/>
  <c r="A34" i="10" s="1"/>
  <c r="A39" i="10" s="1"/>
  <c r="A44" i="10" s="1"/>
  <c r="A49" i="10" s="1"/>
  <c r="A54" i="10" s="1"/>
  <c r="A59" i="10" s="1"/>
  <c r="A64" i="10" s="1"/>
  <c r="A69" i="10" s="1"/>
  <c r="A74" i="10" s="1"/>
  <c r="A79" i="10" s="1"/>
  <c r="A84" i="10" s="1"/>
  <c r="A89" i="10" s="1"/>
  <c r="A94" i="10" s="1"/>
  <c r="A99" i="10" s="1"/>
  <c r="A104" i="10" s="1"/>
  <c r="A109" i="10" s="1"/>
  <c r="A114" i="10" s="1"/>
  <c r="A119" i="10" s="1"/>
  <c r="A124" i="10" s="1"/>
  <c r="A129" i="10" s="1"/>
  <c r="A134" i="10" s="1"/>
  <c r="A139" i="10" s="1"/>
  <c r="A144" i="10" s="1"/>
  <c r="A149" i="10" s="1"/>
  <c r="A154" i="10" s="1"/>
  <c r="A159" i="10" s="1"/>
  <c r="A164" i="10" s="1"/>
  <c r="A169" i="10" s="1"/>
  <c r="A174" i="10" s="1"/>
  <c r="A179" i="10" s="1"/>
  <c r="A184" i="10" s="1"/>
  <c r="A189" i="10" s="1"/>
  <c r="A194" i="10" s="1"/>
  <c r="A199" i="10" s="1"/>
  <c r="A204" i="10" s="1"/>
  <c r="A209" i="10" s="1"/>
  <c r="A214" i="10" s="1"/>
  <c r="A219" i="10" s="1"/>
  <c r="A224" i="10" s="1"/>
  <c r="A229" i="10" s="1"/>
  <c r="A234" i="10" s="1"/>
  <c r="A239" i="10" s="1"/>
  <c r="A244" i="10" s="1"/>
  <c r="A249" i="10" s="1"/>
  <c r="A254" i="10" s="1"/>
  <c r="A259" i="10" s="1"/>
  <c r="A264" i="10" s="1"/>
  <c r="A269" i="10" s="1"/>
  <c r="A274" i="10" s="1"/>
  <c r="A279" i="10" s="1"/>
  <c r="A284" i="10" s="1"/>
  <c r="A289" i="10" s="1"/>
  <c r="A294" i="10" s="1"/>
  <c r="A299" i="10" s="1"/>
  <c r="A304" i="10" s="1"/>
  <c r="A309" i="10" s="1"/>
  <c r="A314" i="10" s="1"/>
  <c r="A319" i="10" s="1"/>
  <c r="A324" i="10" s="1"/>
  <c r="A329" i="10" s="1"/>
  <c r="A334" i="10" s="1"/>
  <c r="A339" i="10" s="1"/>
  <c r="A344" i="10" s="1"/>
  <c r="A349" i="10" s="1"/>
  <c r="A354" i="10" s="1"/>
  <c r="A359" i="10" s="1"/>
  <c r="A364" i="10" s="1"/>
  <c r="A369" i="10" s="1"/>
  <c r="A374" i="10" s="1"/>
  <c r="A379" i="10" s="1"/>
  <c r="A384" i="10" s="1"/>
  <c r="A389" i="10" s="1"/>
  <c r="A394" i="10" s="1"/>
  <c r="A399" i="10" s="1"/>
  <c r="A404" i="10" s="1"/>
  <c r="A409" i="10" s="1"/>
  <c r="A414" i="10" s="1"/>
  <c r="A419" i="10" s="1"/>
  <c r="A424" i="10" s="1"/>
  <c r="A429" i="10" s="1"/>
  <c r="A434" i="10" s="1"/>
  <c r="A439" i="10" s="1"/>
  <c r="A444" i="10" s="1"/>
  <c r="A449" i="10" s="1"/>
  <c r="A454" i="10" s="1"/>
  <c r="A459" i="10" s="1"/>
  <c r="A464" i="10" s="1"/>
  <c r="A469" i="10" s="1"/>
  <c r="A474" i="10" s="1"/>
  <c r="A479" i="10" s="1"/>
  <c r="A484" i="10" s="1"/>
  <c r="A489" i="10" s="1"/>
  <c r="A494" i="10" s="1"/>
  <c r="A499" i="10" s="1"/>
  <c r="A504" i="10" s="1"/>
  <c r="A509" i="10" s="1"/>
  <c r="A514" i="10" s="1"/>
  <c r="A519" i="10" s="1"/>
  <c r="A524" i="10" s="1"/>
  <c r="A529" i="10" s="1"/>
  <c r="A534" i="10" s="1"/>
  <c r="A539" i="10" s="1"/>
  <c r="A544" i="10" s="1"/>
  <c r="A549" i="10" s="1"/>
  <c r="A554" i="10" s="1"/>
  <c r="A559" i="10" s="1"/>
  <c r="A564" i="10" s="1"/>
  <c r="A569" i="10" s="1"/>
  <c r="A574" i="10" s="1"/>
  <c r="A579" i="10" s="1"/>
  <c r="A584" i="10" s="1"/>
  <c r="A589" i="10" s="1"/>
  <c r="A594" i="10" s="1"/>
  <c r="A599" i="10" s="1"/>
  <c r="A604" i="10" s="1"/>
  <c r="A609" i="10" s="1"/>
  <c r="A614" i="10" s="1"/>
  <c r="A619" i="10" s="1"/>
  <c r="A624" i="10" s="1"/>
  <c r="A629" i="10" s="1"/>
  <c r="A634" i="10" s="1"/>
  <c r="A639" i="10" s="1"/>
  <c r="A644" i="10" s="1"/>
  <c r="A649" i="10" s="1"/>
  <c r="A654" i="10" s="1"/>
  <c r="A659" i="10" s="1"/>
  <c r="A664" i="10" s="1"/>
  <c r="A669" i="10" s="1"/>
  <c r="A674" i="10" s="1"/>
  <c r="A679" i="10" s="1"/>
  <c r="A684" i="10" s="1"/>
  <c r="A689" i="10" s="1"/>
  <c r="A694" i="10" s="1"/>
  <c r="A699" i="10" s="1"/>
  <c r="A704" i="10" s="1"/>
  <c r="A709" i="10" s="1"/>
  <c r="A714" i="10" s="1"/>
  <c r="A719" i="10" s="1"/>
  <c r="A724" i="10" s="1"/>
  <c r="A729" i="10" s="1"/>
  <c r="A734" i="10" s="1"/>
  <c r="A739" i="10" s="1"/>
  <c r="A744" i="10" s="1"/>
  <c r="A749" i="10" s="1"/>
  <c r="A754" i="10" s="1"/>
  <c r="A759" i="10" s="1"/>
  <c r="A764" i="10" s="1"/>
  <c r="A769" i="10" s="1"/>
  <c r="A774" i="10" s="1"/>
  <c r="A779" i="10" s="1"/>
  <c r="A784" i="10" s="1"/>
  <c r="A789" i="10" s="1"/>
  <c r="A794" i="10" s="1"/>
  <c r="A799" i="10" s="1"/>
  <c r="A804" i="10" s="1"/>
  <c r="A809" i="10" s="1"/>
  <c r="A814" i="10" s="1"/>
  <c r="A819" i="10" s="1"/>
  <c r="A824" i="10" s="1"/>
  <c r="A829" i="10" s="1"/>
  <c r="A834" i="10" s="1"/>
  <c r="A839" i="10" s="1"/>
  <c r="A844" i="10" s="1"/>
  <c r="A849" i="10" s="1"/>
  <c r="A854" i="10" s="1"/>
  <c r="A859" i="10" s="1"/>
  <c r="A864" i="10" s="1"/>
  <c r="A869" i="10" s="1"/>
  <c r="A874" i="10" s="1"/>
  <c r="A879" i="10" s="1"/>
  <c r="A884" i="10" s="1"/>
  <c r="A889" i="10" s="1"/>
  <c r="A894" i="10" s="1"/>
  <c r="A899" i="10" s="1"/>
  <c r="A904" i="10" s="1"/>
  <c r="A909" i="10" s="1"/>
  <c r="A914" i="10" s="1"/>
  <c r="A919" i="10" s="1"/>
  <c r="A924" i="10" s="1"/>
  <c r="A929" i="10" s="1"/>
  <c r="A934" i="10" s="1"/>
  <c r="A939" i="10" s="1"/>
  <c r="A944" i="10" s="1"/>
  <c r="A949" i="10" s="1"/>
  <c r="A954" i="10" s="1"/>
  <c r="A959" i="10" s="1"/>
  <c r="A964" i="10" s="1"/>
  <c r="A969" i="10" s="1"/>
  <c r="A974" i="10" s="1"/>
  <c r="A979" i="10" s="1"/>
  <c r="A984" i="10" s="1"/>
  <c r="A989" i="10" s="1"/>
  <c r="A994" i="10" s="1"/>
  <c r="A999" i="10" s="1"/>
  <c r="A1004" i="10" s="1"/>
  <c r="A1009" i="10" s="1"/>
  <c r="A1014" i="10" s="1"/>
  <c r="A1019" i="10" s="1"/>
  <c r="A1024" i="10" s="1"/>
  <c r="A1029" i="10" s="1"/>
  <c r="A1034" i="10" s="1"/>
  <c r="A1039" i="10" s="1"/>
  <c r="A1044" i="10" s="1"/>
  <c r="A1049" i="10" s="1"/>
  <c r="A1054" i="10" s="1"/>
  <c r="A1059" i="10" s="1"/>
  <c r="A1064" i="10" s="1"/>
  <c r="A1069" i="10" s="1"/>
  <c r="A1074" i="10" s="1"/>
  <c r="A1079" i="10" s="1"/>
  <c r="A1084" i="10" s="1"/>
  <c r="A1089" i="10" s="1"/>
  <c r="A1094" i="10" s="1"/>
  <c r="A1099" i="10" s="1"/>
  <c r="A1104" i="10" s="1"/>
  <c r="A1109" i="10" s="1"/>
  <c r="A1114" i="10" s="1"/>
  <c r="A1119" i="10" s="1"/>
  <c r="A1124" i="10" s="1"/>
  <c r="A1129" i="10" s="1"/>
  <c r="A1134" i="10" s="1"/>
  <c r="A1139" i="10" s="1"/>
  <c r="A1144" i="10" s="1"/>
  <c r="A1149" i="10" s="1"/>
  <c r="A1154" i="10" s="1"/>
  <c r="A1159" i="10" s="1"/>
  <c r="A1164" i="10" s="1"/>
  <c r="A1169" i="10" s="1"/>
  <c r="A1174" i="10" s="1"/>
  <c r="A1179" i="10" s="1"/>
  <c r="A1184" i="10" s="1"/>
  <c r="A1189" i="10" s="1"/>
  <c r="A1194" i="10" s="1"/>
  <c r="A1199" i="10" s="1"/>
  <c r="A1204" i="10" s="1"/>
  <c r="A1209" i="10" s="1"/>
  <c r="A1214" i="10" s="1"/>
  <c r="A1219" i="10" s="1"/>
  <c r="A1224" i="10" s="1"/>
  <c r="A1229" i="10" s="1"/>
  <c r="A1234" i="10" s="1"/>
  <c r="A1239" i="10" s="1"/>
  <c r="A1244" i="10" s="1"/>
  <c r="A1249" i="10" s="1"/>
  <c r="J3" i="5"/>
  <c r="P3" i="5" s="1"/>
  <c r="K3" i="5"/>
  <c r="Q3" i="5" s="1"/>
  <c r="L3" i="5"/>
  <c r="R3" i="5" s="1"/>
  <c r="H3" i="5"/>
  <c r="N3" i="5" s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4" i="6"/>
  <c r="F1155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33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11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090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6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47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26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03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981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60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38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16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894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72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51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29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0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786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65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42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21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699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77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56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33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11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590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68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4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26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03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481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60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37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16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394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7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51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28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06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28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65" i="6"/>
  <c r="A10" i="6"/>
  <c r="A15" i="6" s="1"/>
  <c r="A20" i="6" s="1"/>
  <c r="A25" i="6" s="1"/>
  <c r="A30" i="6" s="1"/>
  <c r="A35" i="6" s="1"/>
  <c r="A40" i="6" s="1"/>
  <c r="A45" i="6" s="1"/>
  <c r="A50" i="6" s="1"/>
  <c r="A55" i="6" s="1"/>
  <c r="A60" i="6" s="1"/>
  <c r="A65" i="6" s="1"/>
  <c r="A70" i="6" s="1"/>
  <c r="A75" i="6" s="1"/>
  <c r="A80" i="6" s="1"/>
  <c r="A85" i="6" s="1"/>
  <c r="A90" i="6" s="1"/>
  <c r="A95" i="6" s="1"/>
  <c r="A100" i="6" s="1"/>
  <c r="A105" i="6" s="1"/>
  <c r="A110" i="6" s="1"/>
  <c r="A115" i="6" s="1"/>
  <c r="A120" i="6" s="1"/>
  <c r="A125" i="6" s="1"/>
  <c r="A130" i="6" s="1"/>
  <c r="A135" i="6" s="1"/>
  <c r="A140" i="6" s="1"/>
  <c r="A145" i="6" s="1"/>
  <c r="A150" i="6" s="1"/>
  <c r="A155" i="6" s="1"/>
  <c r="A160" i="6" s="1"/>
  <c r="A165" i="6" s="1"/>
  <c r="A170" i="6" s="1"/>
  <c r="A175" i="6" s="1"/>
  <c r="A180" i="6" s="1"/>
  <c r="A185" i="6" s="1"/>
  <c r="A190" i="6" s="1"/>
  <c r="A195" i="6" s="1"/>
  <c r="A200" i="6" s="1"/>
  <c r="A205" i="6" s="1"/>
  <c r="A210" i="6" s="1"/>
  <c r="A215" i="6" s="1"/>
  <c r="A220" i="6" s="1"/>
  <c r="A225" i="6" s="1"/>
  <c r="A230" i="6" s="1"/>
  <c r="A235" i="6" s="1"/>
  <c r="A240" i="6" s="1"/>
  <c r="A245" i="6" s="1"/>
  <c r="A250" i="6" s="1"/>
  <c r="A255" i="6" s="1"/>
  <c r="A260" i="6" s="1"/>
  <c r="A265" i="6" s="1"/>
  <c r="A270" i="6" s="1"/>
  <c r="A275" i="6" s="1"/>
  <c r="A280" i="6" s="1"/>
  <c r="A285" i="6" s="1"/>
  <c r="A290" i="6" s="1"/>
  <c r="A295" i="6" s="1"/>
  <c r="A300" i="6" s="1"/>
  <c r="A305" i="6" s="1"/>
  <c r="A310" i="6" s="1"/>
  <c r="A315" i="6" s="1"/>
  <c r="A320" i="6" s="1"/>
  <c r="A325" i="6" s="1"/>
  <c r="A330" i="6" s="1"/>
  <c r="A335" i="6" s="1"/>
  <c r="A340" i="6" s="1"/>
  <c r="A345" i="6" s="1"/>
  <c r="A350" i="6" s="1"/>
  <c r="A355" i="6" s="1"/>
  <c r="A360" i="6" s="1"/>
  <c r="A365" i="6" s="1"/>
  <c r="A370" i="6" s="1"/>
  <c r="A375" i="6" s="1"/>
  <c r="A380" i="6" s="1"/>
  <c r="A385" i="6" s="1"/>
  <c r="A390" i="6" s="1"/>
  <c r="A395" i="6" s="1"/>
  <c r="A400" i="6" s="1"/>
  <c r="A405" i="6" s="1"/>
  <c r="A410" i="6" s="1"/>
  <c r="A415" i="6" s="1"/>
  <c r="A420" i="6" s="1"/>
  <c r="A425" i="6" s="1"/>
  <c r="A430" i="6" s="1"/>
  <c r="A435" i="6" s="1"/>
  <c r="A440" i="6" s="1"/>
  <c r="A445" i="6" s="1"/>
  <c r="A450" i="6" s="1"/>
  <c r="A455" i="6" s="1"/>
  <c r="A460" i="6" s="1"/>
  <c r="A465" i="6" s="1"/>
  <c r="A470" i="6" s="1"/>
  <c r="A475" i="6" s="1"/>
  <c r="A480" i="6" s="1"/>
  <c r="A485" i="6" s="1"/>
  <c r="A490" i="6" s="1"/>
  <c r="A495" i="6" s="1"/>
  <c r="A500" i="6" s="1"/>
  <c r="A505" i="6" s="1"/>
  <c r="A510" i="6" s="1"/>
  <c r="A515" i="6" s="1"/>
  <c r="A520" i="6" s="1"/>
  <c r="A525" i="6" s="1"/>
  <c r="A530" i="6" s="1"/>
  <c r="A535" i="6" s="1"/>
  <c r="A540" i="6" s="1"/>
  <c r="A545" i="6" s="1"/>
  <c r="A550" i="6" s="1"/>
  <c r="A555" i="6" s="1"/>
  <c r="A560" i="6" s="1"/>
  <c r="A565" i="6" s="1"/>
  <c r="A570" i="6" s="1"/>
  <c r="A575" i="6" s="1"/>
  <c r="A580" i="6" s="1"/>
  <c r="A585" i="6" s="1"/>
  <c r="A590" i="6" s="1"/>
  <c r="A595" i="6" s="1"/>
  <c r="A600" i="6" s="1"/>
  <c r="A605" i="6" s="1"/>
  <c r="A610" i="6" s="1"/>
  <c r="A615" i="6" s="1"/>
  <c r="A620" i="6" s="1"/>
  <c r="A625" i="6" s="1"/>
  <c r="A630" i="6" s="1"/>
  <c r="A635" i="6" s="1"/>
  <c r="A640" i="6" s="1"/>
  <c r="A645" i="6" s="1"/>
  <c r="A650" i="6" s="1"/>
  <c r="A655" i="6" s="1"/>
  <c r="A660" i="6" s="1"/>
  <c r="A665" i="6" s="1"/>
  <c r="A670" i="6" s="1"/>
  <c r="A675" i="6" s="1"/>
  <c r="A680" i="6" s="1"/>
  <c r="A685" i="6" s="1"/>
  <c r="A690" i="6" s="1"/>
  <c r="A695" i="6" s="1"/>
  <c r="A700" i="6" s="1"/>
  <c r="A705" i="6" s="1"/>
  <c r="A710" i="6" s="1"/>
  <c r="A715" i="6" s="1"/>
  <c r="A720" i="6" s="1"/>
  <c r="A725" i="6" s="1"/>
  <c r="A730" i="6" s="1"/>
  <c r="A735" i="6" s="1"/>
  <c r="A740" i="6" s="1"/>
  <c r="A745" i="6" s="1"/>
  <c r="A750" i="6" s="1"/>
  <c r="A755" i="6" s="1"/>
  <c r="A760" i="6" s="1"/>
  <c r="A765" i="6" s="1"/>
  <c r="A770" i="6" s="1"/>
  <c r="A775" i="6" s="1"/>
  <c r="A780" i="6" s="1"/>
  <c r="A785" i="6" s="1"/>
  <c r="A790" i="6" s="1"/>
  <c r="A795" i="6" s="1"/>
  <c r="A800" i="6" s="1"/>
  <c r="A805" i="6" s="1"/>
  <c r="A810" i="6" s="1"/>
  <c r="A815" i="6" s="1"/>
  <c r="A820" i="6" s="1"/>
  <c r="A825" i="6" s="1"/>
  <c r="A830" i="6" s="1"/>
  <c r="A835" i="6" s="1"/>
  <c r="A840" i="6" s="1"/>
  <c r="A845" i="6" s="1"/>
  <c r="A850" i="6" s="1"/>
  <c r="A855" i="6" s="1"/>
  <c r="A860" i="6" s="1"/>
  <c r="A865" i="6" s="1"/>
  <c r="A870" i="6" s="1"/>
  <c r="A875" i="6" s="1"/>
  <c r="A880" i="6" s="1"/>
  <c r="A885" i="6" s="1"/>
  <c r="A890" i="6" s="1"/>
  <c r="A895" i="6" s="1"/>
  <c r="A900" i="6" s="1"/>
  <c r="A905" i="6" s="1"/>
  <c r="A910" i="6" s="1"/>
  <c r="A915" i="6" s="1"/>
  <c r="A920" i="6" s="1"/>
  <c r="A925" i="6" s="1"/>
  <c r="A930" i="6" s="1"/>
  <c r="A935" i="6" s="1"/>
  <c r="A940" i="6" s="1"/>
  <c r="A945" i="6" s="1"/>
  <c r="A950" i="6" s="1"/>
  <c r="A955" i="6" s="1"/>
  <c r="A960" i="6" s="1"/>
  <c r="A965" i="6" s="1"/>
  <c r="A970" i="6" s="1"/>
  <c r="A975" i="6" s="1"/>
  <c r="A980" i="6" s="1"/>
  <c r="A985" i="6" s="1"/>
  <c r="A990" i="6" s="1"/>
  <c r="A995" i="6" s="1"/>
  <c r="A1000" i="6" s="1"/>
  <c r="A1005" i="6" s="1"/>
  <c r="A1010" i="6" s="1"/>
  <c r="A1015" i="6" s="1"/>
  <c r="A1020" i="6" s="1"/>
  <c r="A1025" i="6" s="1"/>
  <c r="A1030" i="6" s="1"/>
  <c r="A1035" i="6" s="1"/>
  <c r="A1040" i="6" s="1"/>
  <c r="A1045" i="6" s="1"/>
  <c r="A1050" i="6" s="1"/>
  <c r="A1055" i="6" s="1"/>
  <c r="A1060" i="6" s="1"/>
  <c r="A1065" i="6" s="1"/>
  <c r="A1070" i="6" s="1"/>
  <c r="A1075" i="6" s="1"/>
  <c r="A1080" i="6" s="1"/>
  <c r="A1085" i="6" s="1"/>
  <c r="A1090" i="6" s="1"/>
  <c r="A1095" i="6" s="1"/>
  <c r="A1100" i="6" s="1"/>
  <c r="A1105" i="6" s="1"/>
  <c r="A1110" i="6" s="1"/>
  <c r="A1115" i="6" s="1"/>
  <c r="A1120" i="6" s="1"/>
  <c r="A1125" i="6" s="1"/>
  <c r="A1130" i="6" s="1"/>
  <c r="A1135" i="6" s="1"/>
  <c r="A1140" i="6" s="1"/>
  <c r="A1145" i="6" s="1"/>
  <c r="A1150" i="6" s="1"/>
  <c r="A1155" i="6" s="1"/>
  <c r="A1160" i="6" s="1"/>
  <c r="A1165" i="6" s="1"/>
  <c r="A1170" i="6" s="1"/>
  <c r="A1175" i="6" s="1"/>
  <c r="A1180" i="6" s="1"/>
  <c r="A1185" i="6" s="1"/>
  <c r="A1190" i="6" s="1"/>
  <c r="A1195" i="6" s="1"/>
  <c r="A1200" i="6" s="1"/>
  <c r="A1205" i="6" s="1"/>
  <c r="A1210" i="6" s="1"/>
  <c r="A1215" i="6" s="1"/>
  <c r="A1220" i="6" s="1"/>
  <c r="A1225" i="6" s="1"/>
  <c r="A1230" i="6" s="1"/>
  <c r="A1235" i="6" s="1"/>
  <c r="A1240" i="6" s="1"/>
  <c r="A1245" i="6" s="1"/>
  <c r="A1250" i="6" s="1"/>
  <c r="A1255" i="6" s="1"/>
  <c r="A1260" i="6" s="1"/>
  <c r="A1265" i="6" s="1"/>
  <c r="A1270" i="6" s="1"/>
  <c r="A1275" i="6" s="1"/>
  <c r="A1280" i="6" s="1"/>
  <c r="A1285" i="6" s="1"/>
  <c r="A1290" i="6" s="1"/>
  <c r="A1295" i="6" s="1"/>
  <c r="A1300" i="6" s="1"/>
  <c r="A1305" i="6" s="1"/>
  <c r="A1310" i="6" s="1"/>
  <c r="A1315" i="6" s="1"/>
  <c r="A1320" i="6" s="1"/>
  <c r="A1325" i="6" s="1"/>
  <c r="A1330" i="6" s="1"/>
  <c r="A1335" i="6" s="1"/>
  <c r="A1340" i="6" s="1"/>
  <c r="A1345" i="6" s="1"/>
  <c r="A1350" i="6" s="1"/>
  <c r="A1355" i="6" s="1"/>
  <c r="A1360" i="6" s="1"/>
  <c r="A1365" i="6" s="1"/>
  <c r="A1370" i="6" s="1"/>
  <c r="A1375" i="6" s="1"/>
  <c r="A1380" i="6" s="1"/>
  <c r="A1385" i="6" s="1"/>
  <c r="A1390" i="6" s="1"/>
  <c r="A1395" i="6" s="1"/>
  <c r="A1400" i="6" s="1"/>
  <c r="A1405" i="6" s="1"/>
  <c r="A1410" i="6" s="1"/>
  <c r="A1415" i="6" s="1"/>
  <c r="A1420" i="6" s="1"/>
  <c r="A1425" i="6" s="1"/>
  <c r="A1430" i="6" s="1"/>
  <c r="A1435" i="6" s="1"/>
  <c r="A1440" i="6" s="1"/>
  <c r="A1445" i="6" s="1"/>
  <c r="A12" i="6"/>
  <c r="A17" i="6" s="1"/>
  <c r="A22" i="6" s="1"/>
  <c r="A27" i="6" s="1"/>
  <c r="A32" i="6" s="1"/>
  <c r="A37" i="6" s="1"/>
  <c r="A42" i="6" s="1"/>
  <c r="A47" i="6" s="1"/>
  <c r="A52" i="6" s="1"/>
  <c r="A57" i="6" s="1"/>
  <c r="A62" i="6" s="1"/>
  <c r="A67" i="6" s="1"/>
  <c r="A72" i="6" s="1"/>
  <c r="A77" i="6" s="1"/>
  <c r="A82" i="6" s="1"/>
  <c r="A87" i="6" s="1"/>
  <c r="A92" i="6" s="1"/>
  <c r="A97" i="6" s="1"/>
  <c r="A102" i="6" s="1"/>
  <c r="A107" i="6" s="1"/>
  <c r="A112" i="6" s="1"/>
  <c r="A117" i="6" s="1"/>
  <c r="A122" i="6" s="1"/>
  <c r="A127" i="6" s="1"/>
  <c r="A132" i="6" s="1"/>
  <c r="A137" i="6" s="1"/>
  <c r="A142" i="6" s="1"/>
  <c r="A147" i="6" s="1"/>
  <c r="A152" i="6" s="1"/>
  <c r="A157" i="6" s="1"/>
  <c r="A162" i="6" s="1"/>
  <c r="A167" i="6" s="1"/>
  <c r="A172" i="6" s="1"/>
  <c r="A177" i="6" s="1"/>
  <c r="A182" i="6" s="1"/>
  <c r="A187" i="6" s="1"/>
  <c r="A192" i="6" s="1"/>
  <c r="A197" i="6" s="1"/>
  <c r="A202" i="6" s="1"/>
  <c r="A207" i="6" s="1"/>
  <c r="A212" i="6" s="1"/>
  <c r="A217" i="6" s="1"/>
  <c r="A222" i="6" s="1"/>
  <c r="A227" i="6" s="1"/>
  <c r="A232" i="6" s="1"/>
  <c r="A237" i="6" s="1"/>
  <c r="A242" i="6" s="1"/>
  <c r="A247" i="6" s="1"/>
  <c r="A252" i="6" s="1"/>
  <c r="A257" i="6" s="1"/>
  <c r="A262" i="6" s="1"/>
  <c r="A267" i="6" s="1"/>
  <c r="A272" i="6" s="1"/>
  <c r="A277" i="6" s="1"/>
  <c r="A282" i="6" s="1"/>
  <c r="A287" i="6" s="1"/>
  <c r="A292" i="6" s="1"/>
  <c r="A297" i="6" s="1"/>
  <c r="A302" i="6" s="1"/>
  <c r="A307" i="6" s="1"/>
  <c r="A312" i="6" s="1"/>
  <c r="A317" i="6" s="1"/>
  <c r="A322" i="6" s="1"/>
  <c r="A327" i="6" s="1"/>
  <c r="A332" i="6" s="1"/>
  <c r="A337" i="6" s="1"/>
  <c r="A342" i="6" s="1"/>
  <c r="A347" i="6" s="1"/>
  <c r="A352" i="6" s="1"/>
  <c r="A357" i="6" s="1"/>
  <c r="A362" i="6" s="1"/>
  <c r="A367" i="6" s="1"/>
  <c r="A372" i="6" s="1"/>
  <c r="A377" i="6" s="1"/>
  <c r="A382" i="6" s="1"/>
  <c r="A387" i="6" s="1"/>
  <c r="A392" i="6" s="1"/>
  <c r="A397" i="6" s="1"/>
  <c r="A402" i="6" s="1"/>
  <c r="A407" i="6" s="1"/>
  <c r="A412" i="6" s="1"/>
  <c r="A417" i="6" s="1"/>
  <c r="A422" i="6" s="1"/>
  <c r="A427" i="6" s="1"/>
  <c r="A432" i="6" s="1"/>
  <c r="A437" i="6" s="1"/>
  <c r="A442" i="6" s="1"/>
  <c r="A447" i="6" s="1"/>
  <c r="A452" i="6" s="1"/>
  <c r="A457" i="6" s="1"/>
  <c r="A462" i="6" s="1"/>
  <c r="A467" i="6" s="1"/>
  <c r="A472" i="6" s="1"/>
  <c r="A477" i="6" s="1"/>
  <c r="A482" i="6" s="1"/>
  <c r="A487" i="6" s="1"/>
  <c r="A492" i="6" s="1"/>
  <c r="A497" i="6" s="1"/>
  <c r="A502" i="6" s="1"/>
  <c r="A507" i="6" s="1"/>
  <c r="A512" i="6" s="1"/>
  <c r="A517" i="6" s="1"/>
  <c r="A522" i="6" s="1"/>
  <c r="A527" i="6" s="1"/>
  <c r="A532" i="6" s="1"/>
  <c r="A537" i="6" s="1"/>
  <c r="A542" i="6" s="1"/>
  <c r="A547" i="6" s="1"/>
  <c r="A552" i="6" s="1"/>
  <c r="A557" i="6" s="1"/>
  <c r="A562" i="6" s="1"/>
  <c r="A567" i="6" s="1"/>
  <c r="A572" i="6" s="1"/>
  <c r="A577" i="6" s="1"/>
  <c r="A582" i="6" s="1"/>
  <c r="A587" i="6" s="1"/>
  <c r="A592" i="6" s="1"/>
  <c r="A597" i="6" s="1"/>
  <c r="A602" i="6" s="1"/>
  <c r="A607" i="6" s="1"/>
  <c r="A612" i="6" s="1"/>
  <c r="A617" i="6" s="1"/>
  <c r="A622" i="6" s="1"/>
  <c r="A627" i="6" s="1"/>
  <c r="A632" i="6" s="1"/>
  <c r="A637" i="6" s="1"/>
  <c r="A642" i="6" s="1"/>
  <c r="A647" i="6" s="1"/>
  <c r="A652" i="6" s="1"/>
  <c r="A657" i="6" s="1"/>
  <c r="A662" i="6" s="1"/>
  <c r="A667" i="6" s="1"/>
  <c r="A672" i="6" s="1"/>
  <c r="A677" i="6" s="1"/>
  <c r="A682" i="6" s="1"/>
  <c r="A687" i="6" s="1"/>
  <c r="A692" i="6" s="1"/>
  <c r="A697" i="6" s="1"/>
  <c r="A702" i="6" s="1"/>
  <c r="A707" i="6" s="1"/>
  <c r="A712" i="6" s="1"/>
  <c r="A717" i="6" s="1"/>
  <c r="A722" i="6" s="1"/>
  <c r="A727" i="6" s="1"/>
  <c r="A732" i="6" s="1"/>
  <c r="A737" i="6" s="1"/>
  <c r="A742" i="6" s="1"/>
  <c r="A747" i="6" s="1"/>
  <c r="A752" i="6" s="1"/>
  <c r="A757" i="6" s="1"/>
  <c r="A762" i="6" s="1"/>
  <c r="A767" i="6" s="1"/>
  <c r="A772" i="6" s="1"/>
  <c r="A777" i="6" s="1"/>
  <c r="A782" i="6" s="1"/>
  <c r="A787" i="6" s="1"/>
  <c r="A792" i="6" s="1"/>
  <c r="A797" i="6" s="1"/>
  <c r="A802" i="6" s="1"/>
  <c r="A807" i="6" s="1"/>
  <c r="A812" i="6" s="1"/>
  <c r="A817" i="6" s="1"/>
  <c r="A822" i="6" s="1"/>
  <c r="A827" i="6" s="1"/>
  <c r="A832" i="6" s="1"/>
  <c r="A837" i="6" s="1"/>
  <c r="A842" i="6" s="1"/>
  <c r="A847" i="6" s="1"/>
  <c r="A852" i="6" s="1"/>
  <c r="A857" i="6" s="1"/>
  <c r="A862" i="6" s="1"/>
  <c r="A867" i="6" s="1"/>
  <c r="A872" i="6" s="1"/>
  <c r="A877" i="6" s="1"/>
  <c r="A882" i="6" s="1"/>
  <c r="A887" i="6" s="1"/>
  <c r="A892" i="6" s="1"/>
  <c r="A897" i="6" s="1"/>
  <c r="A902" i="6" s="1"/>
  <c r="A907" i="6" s="1"/>
  <c r="A912" i="6" s="1"/>
  <c r="A917" i="6" s="1"/>
  <c r="A922" i="6" s="1"/>
  <c r="A927" i="6" s="1"/>
  <c r="A932" i="6" s="1"/>
  <c r="A937" i="6" s="1"/>
  <c r="A942" i="6" s="1"/>
  <c r="A947" i="6" s="1"/>
  <c r="A952" i="6" s="1"/>
  <c r="A957" i="6" s="1"/>
  <c r="A962" i="6" s="1"/>
  <c r="A967" i="6" s="1"/>
  <c r="A972" i="6" s="1"/>
  <c r="A977" i="6" s="1"/>
  <c r="A982" i="6" s="1"/>
  <c r="A987" i="6" s="1"/>
  <c r="A992" i="6" s="1"/>
  <c r="A997" i="6" s="1"/>
  <c r="A1002" i="6" s="1"/>
  <c r="A1007" i="6" s="1"/>
  <c r="A1012" i="6" s="1"/>
  <c r="A1017" i="6" s="1"/>
  <c r="A1022" i="6" s="1"/>
  <c r="A1027" i="6" s="1"/>
  <c r="A1032" i="6" s="1"/>
  <c r="A1037" i="6" s="1"/>
  <c r="A1042" i="6" s="1"/>
  <c r="A1047" i="6" s="1"/>
  <c r="A1052" i="6" s="1"/>
  <c r="A1057" i="6" s="1"/>
  <c r="A1062" i="6" s="1"/>
  <c r="A1067" i="6" s="1"/>
  <c r="A1072" i="6" s="1"/>
  <c r="A1077" i="6" s="1"/>
  <c r="A1082" i="6" s="1"/>
  <c r="A1087" i="6" s="1"/>
  <c r="A1092" i="6" s="1"/>
  <c r="A1097" i="6" s="1"/>
  <c r="A1102" i="6" s="1"/>
  <c r="A1107" i="6" s="1"/>
  <c r="A1112" i="6" s="1"/>
  <c r="A1117" i="6" s="1"/>
  <c r="A1122" i="6" s="1"/>
  <c r="A1127" i="6" s="1"/>
  <c r="A1132" i="6" s="1"/>
  <c r="A1137" i="6" s="1"/>
  <c r="A1142" i="6" s="1"/>
  <c r="A1147" i="6" s="1"/>
  <c r="A1152" i="6" s="1"/>
  <c r="A1157" i="6" s="1"/>
  <c r="A1162" i="6" s="1"/>
  <c r="A1167" i="6" s="1"/>
  <c r="A1172" i="6" s="1"/>
  <c r="A1177" i="6" s="1"/>
  <c r="A1182" i="6" s="1"/>
  <c r="A1187" i="6" s="1"/>
  <c r="A1192" i="6" s="1"/>
  <c r="A1197" i="6" s="1"/>
  <c r="A1202" i="6" s="1"/>
  <c r="A1207" i="6" s="1"/>
  <c r="A1212" i="6" s="1"/>
  <c r="A1217" i="6" s="1"/>
  <c r="A1222" i="6" s="1"/>
  <c r="A1227" i="6" s="1"/>
  <c r="A1232" i="6" s="1"/>
  <c r="A1237" i="6" s="1"/>
  <c r="A1242" i="6" s="1"/>
  <c r="A1247" i="6" s="1"/>
  <c r="A1252" i="6" s="1"/>
  <c r="A1257" i="6" s="1"/>
  <c r="A1262" i="6" s="1"/>
  <c r="A1267" i="6" s="1"/>
  <c r="A1272" i="6" s="1"/>
  <c r="A1277" i="6" s="1"/>
  <c r="A1282" i="6" s="1"/>
  <c r="A1292" i="6" s="1"/>
  <c r="A1297" i="6" s="1"/>
  <c r="A1302" i="6" s="1"/>
  <c r="A1307" i="6" s="1"/>
  <c r="A1312" i="6" s="1"/>
  <c r="A1317" i="6" s="1"/>
  <c r="A1322" i="6" s="1"/>
  <c r="A1327" i="6" s="1"/>
  <c r="A1332" i="6" s="1"/>
  <c r="A1337" i="6" s="1"/>
  <c r="A1342" i="6" s="1"/>
  <c r="A1347" i="6" s="1"/>
  <c r="A1352" i="6" s="1"/>
  <c r="A1357" i="6" s="1"/>
  <c r="A1362" i="6" s="1"/>
  <c r="A1367" i="6" s="1"/>
  <c r="A1372" i="6" s="1"/>
  <c r="A1377" i="6" s="1"/>
  <c r="A1382" i="6" s="1"/>
  <c r="A1387" i="6" s="1"/>
  <c r="A1392" i="6" s="1"/>
  <c r="A1397" i="6" s="1"/>
  <c r="A1402" i="6" s="1"/>
  <c r="A1407" i="6" s="1"/>
  <c r="A1412" i="6" s="1"/>
  <c r="A1417" i="6" s="1"/>
  <c r="A1422" i="6" s="1"/>
  <c r="A1427" i="6" s="1"/>
  <c r="A1432" i="6" s="1"/>
  <c r="A1437" i="6" s="1"/>
  <c r="A1442" i="6" s="1"/>
  <c r="A1447" i="6" s="1"/>
  <c r="A13" i="6"/>
  <c r="A18" i="6" s="1"/>
  <c r="A23" i="6" s="1"/>
  <c r="A28" i="6" s="1"/>
  <c r="A33" i="6" s="1"/>
  <c r="A38" i="6" s="1"/>
  <c r="A43" i="6" s="1"/>
  <c r="A48" i="6" s="1"/>
  <c r="A53" i="6" s="1"/>
  <c r="A58" i="6" s="1"/>
  <c r="A63" i="6" s="1"/>
  <c r="A68" i="6" s="1"/>
  <c r="A73" i="6" s="1"/>
  <c r="A78" i="6" s="1"/>
  <c r="A83" i="6" s="1"/>
  <c r="A88" i="6" s="1"/>
  <c r="A93" i="6" s="1"/>
  <c r="A98" i="6" s="1"/>
  <c r="A103" i="6" s="1"/>
  <c r="A108" i="6" s="1"/>
  <c r="A113" i="6" s="1"/>
  <c r="A118" i="6" s="1"/>
  <c r="A123" i="6" s="1"/>
  <c r="A128" i="6" s="1"/>
  <c r="A133" i="6" s="1"/>
  <c r="A138" i="6" s="1"/>
  <c r="A143" i="6" s="1"/>
  <c r="A148" i="6" s="1"/>
  <c r="A153" i="6" s="1"/>
  <c r="A158" i="6" s="1"/>
  <c r="A163" i="6" s="1"/>
  <c r="A168" i="6" s="1"/>
  <c r="A173" i="6" s="1"/>
  <c r="A178" i="6" s="1"/>
  <c r="A183" i="6" s="1"/>
  <c r="A188" i="6" s="1"/>
  <c r="A193" i="6" s="1"/>
  <c r="A198" i="6" s="1"/>
  <c r="A203" i="6" s="1"/>
  <c r="A208" i="6" s="1"/>
  <c r="A213" i="6" s="1"/>
  <c r="A218" i="6" s="1"/>
  <c r="A223" i="6" s="1"/>
  <c r="A228" i="6" s="1"/>
  <c r="A233" i="6" s="1"/>
  <c r="A238" i="6" s="1"/>
  <c r="A243" i="6" s="1"/>
  <c r="A248" i="6" s="1"/>
  <c r="A253" i="6" s="1"/>
  <c r="A258" i="6" s="1"/>
  <c r="A263" i="6" s="1"/>
  <c r="A268" i="6" s="1"/>
  <c r="A273" i="6" s="1"/>
  <c r="A278" i="6" s="1"/>
  <c r="A283" i="6" s="1"/>
  <c r="A288" i="6" s="1"/>
  <c r="A293" i="6" s="1"/>
  <c r="A298" i="6" s="1"/>
  <c r="A303" i="6" s="1"/>
  <c r="A308" i="6" s="1"/>
  <c r="A313" i="6" s="1"/>
  <c r="A318" i="6" s="1"/>
  <c r="A323" i="6" s="1"/>
  <c r="A328" i="6" s="1"/>
  <c r="A333" i="6" s="1"/>
  <c r="A338" i="6" s="1"/>
  <c r="A343" i="6" s="1"/>
  <c r="A348" i="6" s="1"/>
  <c r="A353" i="6" s="1"/>
  <c r="A358" i="6" s="1"/>
  <c r="A363" i="6" s="1"/>
  <c r="A368" i="6" s="1"/>
  <c r="A373" i="6" s="1"/>
  <c r="A378" i="6" s="1"/>
  <c r="A383" i="6" s="1"/>
  <c r="A388" i="6" s="1"/>
  <c r="A393" i="6" s="1"/>
  <c r="A398" i="6" s="1"/>
  <c r="A403" i="6" s="1"/>
  <c r="A408" i="6" s="1"/>
  <c r="A413" i="6" s="1"/>
  <c r="A418" i="6" s="1"/>
  <c r="A423" i="6" s="1"/>
  <c r="A428" i="6" s="1"/>
  <c r="A433" i="6" s="1"/>
  <c r="A438" i="6" s="1"/>
  <c r="A443" i="6" s="1"/>
  <c r="A448" i="6" s="1"/>
  <c r="A453" i="6" s="1"/>
  <c r="A458" i="6" s="1"/>
  <c r="A463" i="6" s="1"/>
  <c r="A468" i="6" s="1"/>
  <c r="A473" i="6" s="1"/>
  <c r="A478" i="6" s="1"/>
  <c r="A483" i="6" s="1"/>
  <c r="A488" i="6" s="1"/>
  <c r="A493" i="6" s="1"/>
  <c r="A498" i="6" s="1"/>
  <c r="A503" i="6" s="1"/>
  <c r="A508" i="6" s="1"/>
  <c r="A513" i="6" s="1"/>
  <c r="A518" i="6" s="1"/>
  <c r="A523" i="6" s="1"/>
  <c r="A528" i="6" s="1"/>
  <c r="A533" i="6" s="1"/>
  <c r="A538" i="6" s="1"/>
  <c r="A543" i="6" s="1"/>
  <c r="A548" i="6" s="1"/>
  <c r="A553" i="6" s="1"/>
  <c r="A558" i="6" s="1"/>
  <c r="A563" i="6" s="1"/>
  <c r="A568" i="6" s="1"/>
  <c r="A573" i="6" s="1"/>
  <c r="A578" i="6" s="1"/>
  <c r="A583" i="6" s="1"/>
  <c r="A588" i="6" s="1"/>
  <c r="A593" i="6" s="1"/>
  <c r="A598" i="6" s="1"/>
  <c r="A603" i="6" s="1"/>
  <c r="A608" i="6" s="1"/>
  <c r="A613" i="6" s="1"/>
  <c r="A618" i="6" s="1"/>
  <c r="A623" i="6" s="1"/>
  <c r="A628" i="6" s="1"/>
  <c r="A633" i="6" s="1"/>
  <c r="A638" i="6" s="1"/>
  <c r="A643" i="6" s="1"/>
  <c r="A648" i="6" s="1"/>
  <c r="A653" i="6" s="1"/>
  <c r="A658" i="6" s="1"/>
  <c r="A663" i="6" s="1"/>
  <c r="A668" i="6" s="1"/>
  <c r="A673" i="6" s="1"/>
  <c r="A678" i="6" s="1"/>
  <c r="A683" i="6" s="1"/>
  <c r="A688" i="6" s="1"/>
  <c r="A693" i="6" s="1"/>
  <c r="A698" i="6" s="1"/>
  <c r="A703" i="6" s="1"/>
  <c r="A708" i="6" s="1"/>
  <c r="A713" i="6" s="1"/>
  <c r="A718" i="6" s="1"/>
  <c r="A723" i="6" s="1"/>
  <c r="A728" i="6" s="1"/>
  <c r="A733" i="6" s="1"/>
  <c r="A738" i="6" s="1"/>
  <c r="A743" i="6" s="1"/>
  <c r="A748" i="6" s="1"/>
  <c r="A753" i="6" s="1"/>
  <c r="A758" i="6" s="1"/>
  <c r="A763" i="6" s="1"/>
  <c r="A768" i="6" s="1"/>
  <c r="A773" i="6" s="1"/>
  <c r="A778" i="6" s="1"/>
  <c r="A783" i="6" s="1"/>
  <c r="A788" i="6" s="1"/>
  <c r="A793" i="6" s="1"/>
  <c r="A798" i="6" s="1"/>
  <c r="A803" i="6" s="1"/>
  <c r="A808" i="6" s="1"/>
  <c r="A813" i="6" s="1"/>
  <c r="A818" i="6" s="1"/>
  <c r="A823" i="6" s="1"/>
  <c r="A828" i="6" s="1"/>
  <c r="A833" i="6" s="1"/>
  <c r="A838" i="6" s="1"/>
  <c r="A843" i="6" s="1"/>
  <c r="A848" i="6" s="1"/>
  <c r="A853" i="6" s="1"/>
  <c r="A858" i="6" s="1"/>
  <c r="A863" i="6" s="1"/>
  <c r="A868" i="6" s="1"/>
  <c r="A873" i="6" s="1"/>
  <c r="A878" i="6" s="1"/>
  <c r="A883" i="6" s="1"/>
  <c r="A888" i="6" s="1"/>
  <c r="A893" i="6" s="1"/>
  <c r="A898" i="6" s="1"/>
  <c r="A903" i="6" s="1"/>
  <c r="A908" i="6" s="1"/>
  <c r="A913" i="6" s="1"/>
  <c r="A918" i="6" s="1"/>
  <c r="A923" i="6" s="1"/>
  <c r="A928" i="6" s="1"/>
  <c r="A933" i="6" s="1"/>
  <c r="A938" i="6" s="1"/>
  <c r="A943" i="6" s="1"/>
  <c r="A948" i="6" s="1"/>
  <c r="A953" i="6" s="1"/>
  <c r="A958" i="6" s="1"/>
  <c r="A963" i="6" s="1"/>
  <c r="A968" i="6" s="1"/>
  <c r="A973" i="6" s="1"/>
  <c r="A978" i="6" s="1"/>
  <c r="A983" i="6" s="1"/>
  <c r="A988" i="6" s="1"/>
  <c r="A993" i="6" s="1"/>
  <c r="A998" i="6" s="1"/>
  <c r="A1003" i="6" s="1"/>
  <c r="A1008" i="6" s="1"/>
  <c r="A1013" i="6" s="1"/>
  <c r="A1018" i="6" s="1"/>
  <c r="A1023" i="6" s="1"/>
  <c r="A1028" i="6" s="1"/>
  <c r="A1033" i="6" s="1"/>
  <c r="A1038" i="6" s="1"/>
  <c r="A1043" i="6" s="1"/>
  <c r="A1048" i="6" s="1"/>
  <c r="A1053" i="6" s="1"/>
  <c r="A1058" i="6" s="1"/>
  <c r="A1063" i="6" s="1"/>
  <c r="A1068" i="6" s="1"/>
  <c r="A1073" i="6" s="1"/>
  <c r="A1078" i="6" s="1"/>
  <c r="A1083" i="6" s="1"/>
  <c r="A1088" i="6" s="1"/>
  <c r="A1093" i="6" s="1"/>
  <c r="A1098" i="6" s="1"/>
  <c r="A1103" i="6" s="1"/>
  <c r="A1108" i="6" s="1"/>
  <c r="A1113" i="6" s="1"/>
  <c r="A1118" i="6" s="1"/>
  <c r="A1123" i="6" s="1"/>
  <c r="A1128" i="6" s="1"/>
  <c r="A1133" i="6" s="1"/>
  <c r="A1138" i="6" s="1"/>
  <c r="A1143" i="6" s="1"/>
  <c r="A1148" i="6" s="1"/>
  <c r="A1153" i="6" s="1"/>
  <c r="A1158" i="6" s="1"/>
  <c r="A1163" i="6" s="1"/>
  <c r="A1168" i="6" s="1"/>
  <c r="A1173" i="6" s="1"/>
  <c r="A1178" i="6" s="1"/>
  <c r="A1183" i="6" s="1"/>
  <c r="A1188" i="6" s="1"/>
  <c r="A1193" i="6" s="1"/>
  <c r="A1198" i="6" s="1"/>
  <c r="A1203" i="6" s="1"/>
  <c r="A1208" i="6" s="1"/>
  <c r="A1213" i="6" s="1"/>
  <c r="A1218" i="6" s="1"/>
  <c r="A1223" i="6" s="1"/>
  <c r="A1228" i="6" s="1"/>
  <c r="A1233" i="6" s="1"/>
  <c r="A1238" i="6" s="1"/>
  <c r="A1243" i="6" s="1"/>
  <c r="A1248" i="6" s="1"/>
  <c r="A1253" i="6" s="1"/>
  <c r="A1258" i="6" s="1"/>
  <c r="A1263" i="6" s="1"/>
  <c r="A1268" i="6" s="1"/>
  <c r="A1273" i="6" s="1"/>
  <c r="A1278" i="6" s="1"/>
  <c r="A1283" i="6" s="1"/>
  <c r="A1288" i="6" s="1"/>
  <c r="A1293" i="6" s="1"/>
  <c r="A1298" i="6" s="1"/>
  <c r="A1303" i="6" s="1"/>
  <c r="A1308" i="6" s="1"/>
  <c r="A1313" i="6" s="1"/>
  <c r="A1318" i="6" s="1"/>
  <c r="A1323" i="6" s="1"/>
  <c r="A1328" i="6" s="1"/>
  <c r="A1333" i="6" s="1"/>
  <c r="A1338" i="6" s="1"/>
  <c r="A1343" i="6" s="1"/>
  <c r="A1348" i="6" s="1"/>
  <c r="A1353" i="6" s="1"/>
  <c r="A1358" i="6" s="1"/>
  <c r="A1363" i="6" s="1"/>
  <c r="A1368" i="6" s="1"/>
  <c r="A1373" i="6" s="1"/>
  <c r="A1378" i="6" s="1"/>
  <c r="A1383" i="6" s="1"/>
  <c r="A1388" i="6" s="1"/>
  <c r="A1393" i="6" s="1"/>
  <c r="A1398" i="6" s="1"/>
  <c r="A1403" i="6" s="1"/>
  <c r="A1408" i="6" s="1"/>
  <c r="A1413" i="6" s="1"/>
  <c r="A1418" i="6" s="1"/>
  <c r="A1423" i="6" s="1"/>
  <c r="A1428" i="6" s="1"/>
  <c r="A1433" i="6" s="1"/>
  <c r="A1438" i="6" s="1"/>
  <c r="A1443" i="6" s="1"/>
  <c r="A1448" i="6" s="1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42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21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199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7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56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33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11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90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67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46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2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4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A9" i="6"/>
  <c r="A14" i="6" s="1"/>
  <c r="A19" i="6" s="1"/>
  <c r="A24" i="6" s="1"/>
  <c r="A29" i="6" s="1"/>
  <c r="A34" i="6" s="1"/>
  <c r="A39" i="6" s="1"/>
  <c r="A44" i="6" s="1"/>
  <c r="A49" i="6" s="1"/>
  <c r="A54" i="6" s="1"/>
  <c r="A59" i="6" s="1"/>
  <c r="A64" i="6" s="1"/>
  <c r="A69" i="6" s="1"/>
  <c r="A74" i="6" s="1"/>
  <c r="A79" i="6" s="1"/>
  <c r="A84" i="6" s="1"/>
  <c r="A89" i="6" s="1"/>
  <c r="A94" i="6" s="1"/>
  <c r="A99" i="6" s="1"/>
  <c r="A104" i="6" s="1"/>
  <c r="A109" i="6" s="1"/>
  <c r="A114" i="6" s="1"/>
  <c r="A119" i="6" s="1"/>
  <c r="A124" i="6" s="1"/>
  <c r="A129" i="6" s="1"/>
  <c r="A134" i="6" s="1"/>
  <c r="A139" i="6" s="1"/>
  <c r="A144" i="6" s="1"/>
  <c r="A149" i="6" s="1"/>
  <c r="A154" i="6" s="1"/>
  <c r="A159" i="6" s="1"/>
  <c r="A164" i="6" s="1"/>
  <c r="A169" i="6" s="1"/>
  <c r="A174" i="6" s="1"/>
  <c r="A179" i="6" s="1"/>
  <c r="A184" i="6" s="1"/>
  <c r="A189" i="6" s="1"/>
  <c r="A194" i="6" s="1"/>
  <c r="A199" i="6" s="1"/>
  <c r="A204" i="6" s="1"/>
  <c r="A209" i="6" s="1"/>
  <c r="A214" i="6" s="1"/>
  <c r="A219" i="6" s="1"/>
  <c r="A224" i="6" s="1"/>
  <c r="A229" i="6" s="1"/>
  <c r="A234" i="6" s="1"/>
  <c r="A239" i="6" s="1"/>
  <c r="A244" i="6" s="1"/>
  <c r="A249" i="6" s="1"/>
  <c r="A254" i="6" s="1"/>
  <c r="A259" i="6" s="1"/>
  <c r="A264" i="6" s="1"/>
  <c r="A269" i="6" s="1"/>
  <c r="A274" i="6" s="1"/>
  <c r="A279" i="6" s="1"/>
  <c r="A284" i="6" s="1"/>
  <c r="A289" i="6" s="1"/>
  <c r="A294" i="6" s="1"/>
  <c r="A299" i="6" s="1"/>
  <c r="A304" i="6" s="1"/>
  <c r="A309" i="6" s="1"/>
  <c r="A314" i="6" s="1"/>
  <c r="A319" i="6" s="1"/>
  <c r="A324" i="6" s="1"/>
  <c r="A329" i="6" s="1"/>
  <c r="A334" i="6" s="1"/>
  <c r="A339" i="6" s="1"/>
  <c r="A344" i="6" s="1"/>
  <c r="A349" i="6" s="1"/>
  <c r="A354" i="6" s="1"/>
  <c r="A359" i="6" s="1"/>
  <c r="A364" i="6" s="1"/>
  <c r="A369" i="6" s="1"/>
  <c r="A374" i="6" s="1"/>
  <c r="A379" i="6" s="1"/>
  <c r="A384" i="6" s="1"/>
  <c r="A389" i="6" s="1"/>
  <c r="A394" i="6" s="1"/>
  <c r="A399" i="6" s="1"/>
  <c r="A404" i="6" s="1"/>
  <c r="A409" i="6" s="1"/>
  <c r="A414" i="6" s="1"/>
  <c r="A419" i="6" s="1"/>
  <c r="A424" i="6" s="1"/>
  <c r="A429" i="6" s="1"/>
  <c r="A434" i="6" s="1"/>
  <c r="A439" i="6" s="1"/>
  <c r="A444" i="6" s="1"/>
  <c r="A449" i="6" s="1"/>
  <c r="A454" i="6" s="1"/>
  <c r="A459" i="6" s="1"/>
  <c r="A464" i="6" s="1"/>
  <c r="A469" i="6" s="1"/>
  <c r="A474" i="6" s="1"/>
  <c r="A479" i="6" s="1"/>
  <c r="A484" i="6" s="1"/>
  <c r="A489" i="6" s="1"/>
  <c r="A494" i="6" s="1"/>
  <c r="A499" i="6" s="1"/>
  <c r="A504" i="6" s="1"/>
  <c r="A509" i="6" s="1"/>
  <c r="A514" i="6" s="1"/>
  <c r="A519" i="6" s="1"/>
  <c r="A524" i="6" s="1"/>
  <c r="A529" i="6" s="1"/>
  <c r="A534" i="6" s="1"/>
  <c r="A539" i="6" s="1"/>
  <c r="A544" i="6" s="1"/>
  <c r="A549" i="6" s="1"/>
  <c r="A554" i="6" s="1"/>
  <c r="A559" i="6" s="1"/>
  <c r="A564" i="6" s="1"/>
  <c r="A569" i="6" s="1"/>
  <c r="A574" i="6" s="1"/>
  <c r="A579" i="6" s="1"/>
  <c r="A584" i="6" s="1"/>
  <c r="A589" i="6" s="1"/>
  <c r="A594" i="6" s="1"/>
  <c r="A599" i="6" s="1"/>
  <c r="A604" i="6" s="1"/>
  <c r="A609" i="6" s="1"/>
  <c r="A614" i="6" s="1"/>
  <c r="A619" i="6" s="1"/>
  <c r="A624" i="6" s="1"/>
  <c r="A629" i="6" s="1"/>
  <c r="A634" i="6" s="1"/>
  <c r="A639" i="6" s="1"/>
  <c r="A644" i="6" s="1"/>
  <c r="A649" i="6" s="1"/>
  <c r="A654" i="6" s="1"/>
  <c r="A659" i="6" s="1"/>
  <c r="A664" i="6" s="1"/>
  <c r="A669" i="6" s="1"/>
  <c r="A674" i="6" s="1"/>
  <c r="A679" i="6" s="1"/>
  <c r="A684" i="6" s="1"/>
  <c r="A689" i="6" s="1"/>
  <c r="A694" i="6" s="1"/>
  <c r="A699" i="6" s="1"/>
  <c r="A704" i="6" s="1"/>
  <c r="A709" i="6" s="1"/>
  <c r="A714" i="6" s="1"/>
  <c r="A719" i="6" s="1"/>
  <c r="A724" i="6" s="1"/>
  <c r="A729" i="6" s="1"/>
  <c r="A734" i="6" s="1"/>
  <c r="A739" i="6" s="1"/>
  <c r="A744" i="6" s="1"/>
  <c r="A749" i="6" s="1"/>
  <c r="A754" i="6" s="1"/>
  <c r="A759" i="6" s="1"/>
  <c r="A764" i="6" s="1"/>
  <c r="A769" i="6" s="1"/>
  <c r="A774" i="6" s="1"/>
  <c r="A779" i="6" s="1"/>
  <c r="A784" i="6" s="1"/>
  <c r="A789" i="6" s="1"/>
  <c r="A794" i="6" s="1"/>
  <c r="A799" i="6" s="1"/>
  <c r="A804" i="6" s="1"/>
  <c r="A809" i="6" s="1"/>
  <c r="A814" i="6" s="1"/>
  <c r="A819" i="6" s="1"/>
  <c r="A824" i="6" s="1"/>
  <c r="A829" i="6" s="1"/>
  <c r="A834" i="6" s="1"/>
  <c r="A839" i="6" s="1"/>
  <c r="A844" i="6" s="1"/>
  <c r="A849" i="6" s="1"/>
  <c r="A854" i="6" s="1"/>
  <c r="A859" i="6" s="1"/>
  <c r="A864" i="6" s="1"/>
  <c r="A869" i="6" s="1"/>
  <c r="A874" i="6" s="1"/>
  <c r="A879" i="6" s="1"/>
  <c r="A884" i="6" s="1"/>
  <c r="A889" i="6" s="1"/>
  <c r="A894" i="6" s="1"/>
  <c r="A899" i="6" s="1"/>
  <c r="A904" i="6" s="1"/>
  <c r="A909" i="6" s="1"/>
  <c r="A914" i="6" s="1"/>
  <c r="A919" i="6" s="1"/>
  <c r="A924" i="6" s="1"/>
  <c r="A929" i="6" s="1"/>
  <c r="A934" i="6" s="1"/>
  <c r="A939" i="6" s="1"/>
  <c r="A944" i="6" s="1"/>
  <c r="A949" i="6" s="1"/>
  <c r="A954" i="6" s="1"/>
  <c r="A959" i="6" s="1"/>
  <c r="A964" i="6" s="1"/>
  <c r="A969" i="6" s="1"/>
  <c r="A974" i="6" s="1"/>
  <c r="A979" i="6" s="1"/>
  <c r="A984" i="6" s="1"/>
  <c r="A989" i="6" s="1"/>
  <c r="A994" i="6" s="1"/>
  <c r="A999" i="6" s="1"/>
  <c r="A1004" i="6" s="1"/>
  <c r="A1009" i="6" s="1"/>
  <c r="A1014" i="6" s="1"/>
  <c r="A1019" i="6" s="1"/>
  <c r="A1024" i="6" s="1"/>
  <c r="A1029" i="6" s="1"/>
  <c r="A1034" i="6" s="1"/>
  <c r="A1039" i="6" s="1"/>
  <c r="A1044" i="6" s="1"/>
  <c r="A1049" i="6" s="1"/>
  <c r="A1054" i="6" s="1"/>
  <c r="A1059" i="6" s="1"/>
  <c r="A1064" i="6" s="1"/>
  <c r="A1069" i="6" s="1"/>
  <c r="A1074" i="6" s="1"/>
  <c r="A1079" i="6" s="1"/>
  <c r="A1084" i="6" s="1"/>
  <c r="A1089" i="6" s="1"/>
  <c r="A1094" i="6" s="1"/>
  <c r="A1099" i="6" s="1"/>
  <c r="A1104" i="6" s="1"/>
  <c r="A1109" i="6" s="1"/>
  <c r="A1114" i="6" s="1"/>
  <c r="A1119" i="6" s="1"/>
  <c r="A1124" i="6" s="1"/>
  <c r="A1129" i="6" s="1"/>
  <c r="A1134" i="6" s="1"/>
  <c r="A1139" i="6" s="1"/>
  <c r="A1144" i="6" s="1"/>
  <c r="A1149" i="6" s="1"/>
  <c r="A1154" i="6" s="1"/>
  <c r="A1159" i="6" s="1"/>
  <c r="A1164" i="6" s="1"/>
  <c r="A1169" i="6" s="1"/>
  <c r="A1174" i="6" s="1"/>
  <c r="A1179" i="6" s="1"/>
  <c r="A1184" i="6" s="1"/>
  <c r="A1189" i="6" s="1"/>
  <c r="A1194" i="6" s="1"/>
  <c r="A1199" i="6" s="1"/>
  <c r="A1204" i="6" s="1"/>
  <c r="A1209" i="6" s="1"/>
  <c r="A1214" i="6" s="1"/>
  <c r="A1219" i="6" s="1"/>
  <c r="A1224" i="6" s="1"/>
  <c r="A1229" i="6" s="1"/>
  <c r="A1234" i="6" s="1"/>
  <c r="A1239" i="6" s="1"/>
  <c r="A1244" i="6" s="1"/>
  <c r="A1249" i="6" s="1"/>
  <c r="A1254" i="6" s="1"/>
  <c r="A1259" i="6" s="1"/>
  <c r="A1264" i="6" s="1"/>
  <c r="A1269" i="6" s="1"/>
  <c r="A1274" i="6" s="1"/>
  <c r="A1279" i="6" s="1"/>
  <c r="A1284" i="6" s="1"/>
  <c r="A1289" i="6" s="1"/>
  <c r="A1294" i="6" s="1"/>
  <c r="A1299" i="6" s="1"/>
  <c r="A1304" i="6" s="1"/>
  <c r="A1309" i="6" s="1"/>
  <c r="A1314" i="6" s="1"/>
  <c r="A1319" i="6" s="1"/>
  <c r="A1324" i="6" s="1"/>
  <c r="A1329" i="6" s="1"/>
  <c r="A1334" i="6" s="1"/>
  <c r="A1339" i="6" s="1"/>
  <c r="A1344" i="6" s="1"/>
  <c r="A1349" i="6" s="1"/>
  <c r="A1354" i="6" s="1"/>
  <c r="A1359" i="6" s="1"/>
  <c r="A1364" i="6" s="1"/>
  <c r="A1369" i="6" s="1"/>
  <c r="A1374" i="6" s="1"/>
  <c r="A1379" i="6" s="1"/>
  <c r="A1384" i="6" s="1"/>
  <c r="A1389" i="6" s="1"/>
  <c r="A1394" i="6" s="1"/>
  <c r="A1399" i="6" s="1"/>
  <c r="A1404" i="6" s="1"/>
  <c r="A1409" i="6" s="1"/>
  <c r="A1414" i="6" s="1"/>
  <c r="A1419" i="6" s="1"/>
  <c r="A1424" i="6" s="1"/>
  <c r="A1429" i="6" s="1"/>
  <c r="A1434" i="6" s="1"/>
  <c r="A1439" i="6" s="1"/>
  <c r="A1444" i="6" s="1"/>
  <c r="A1449" i="6" s="1"/>
  <c r="A11" i="6"/>
  <c r="A16" i="6" s="1"/>
  <c r="A21" i="6" s="1"/>
  <c r="A26" i="6" s="1"/>
  <c r="A31" i="6" s="1"/>
  <c r="A36" i="6" s="1"/>
  <c r="A41" i="6" s="1"/>
  <c r="A46" i="6" s="1"/>
  <c r="A51" i="6" s="1"/>
  <c r="A56" i="6" s="1"/>
  <c r="A61" i="6" s="1"/>
  <c r="A66" i="6" s="1"/>
  <c r="A71" i="6" s="1"/>
  <c r="A76" i="6" s="1"/>
  <c r="A81" i="6" s="1"/>
  <c r="A86" i="6" s="1"/>
  <c r="A91" i="6" s="1"/>
  <c r="A96" i="6" s="1"/>
  <c r="A101" i="6" s="1"/>
  <c r="A106" i="6" s="1"/>
  <c r="A111" i="6" s="1"/>
  <c r="A116" i="6" s="1"/>
  <c r="A121" i="6" s="1"/>
  <c r="A126" i="6" s="1"/>
  <c r="A131" i="6" s="1"/>
  <c r="A136" i="6" s="1"/>
  <c r="A141" i="6" s="1"/>
  <c r="A146" i="6" s="1"/>
  <c r="A151" i="6" s="1"/>
  <c r="A156" i="6" s="1"/>
  <c r="A161" i="6" s="1"/>
  <c r="A166" i="6" s="1"/>
  <c r="A171" i="6" s="1"/>
  <c r="A176" i="6" s="1"/>
  <c r="A181" i="6" s="1"/>
  <c r="A186" i="6" s="1"/>
  <c r="A191" i="6" s="1"/>
  <c r="A196" i="6" s="1"/>
  <c r="A201" i="6" s="1"/>
  <c r="A206" i="6" s="1"/>
  <c r="A211" i="6" s="1"/>
  <c r="A216" i="6" s="1"/>
  <c r="A221" i="6" s="1"/>
  <c r="A226" i="6" s="1"/>
  <c r="A231" i="6" s="1"/>
  <c r="A236" i="6" s="1"/>
  <c r="A241" i="6" s="1"/>
  <c r="A246" i="6" s="1"/>
  <c r="A251" i="6" s="1"/>
  <c r="A256" i="6" s="1"/>
  <c r="A261" i="6" s="1"/>
  <c r="A266" i="6" s="1"/>
  <c r="A271" i="6" s="1"/>
  <c r="A276" i="6" s="1"/>
  <c r="A281" i="6" s="1"/>
  <c r="A286" i="6" s="1"/>
  <c r="A291" i="6" s="1"/>
  <c r="A296" i="6" s="1"/>
  <c r="A301" i="6" s="1"/>
  <c r="A306" i="6" s="1"/>
  <c r="A311" i="6" s="1"/>
  <c r="A316" i="6" s="1"/>
  <c r="A321" i="6" s="1"/>
  <c r="A326" i="6" s="1"/>
  <c r="A331" i="6" s="1"/>
  <c r="A336" i="6" s="1"/>
  <c r="A341" i="6" s="1"/>
  <c r="A346" i="6" s="1"/>
  <c r="A351" i="6" s="1"/>
  <c r="A356" i="6" s="1"/>
  <c r="A361" i="6" s="1"/>
  <c r="A366" i="6" s="1"/>
  <c r="A371" i="6" s="1"/>
  <c r="A376" i="6" s="1"/>
  <c r="A381" i="6" s="1"/>
  <c r="A386" i="6" s="1"/>
  <c r="A391" i="6" s="1"/>
  <c r="A396" i="6" s="1"/>
  <c r="A401" i="6" s="1"/>
  <c r="A406" i="6" s="1"/>
  <c r="A411" i="6" s="1"/>
  <c r="A416" i="6" s="1"/>
  <c r="A421" i="6" s="1"/>
  <c r="A426" i="6" s="1"/>
  <c r="A431" i="6" s="1"/>
  <c r="A436" i="6" s="1"/>
  <c r="A441" i="6" s="1"/>
  <c r="A446" i="6" s="1"/>
  <c r="A451" i="6" s="1"/>
  <c r="A456" i="6" s="1"/>
  <c r="A461" i="6" s="1"/>
  <c r="A466" i="6" s="1"/>
  <c r="A471" i="6" s="1"/>
  <c r="A476" i="6" s="1"/>
  <c r="A481" i="6" s="1"/>
  <c r="A486" i="6" s="1"/>
  <c r="A491" i="6" s="1"/>
  <c r="A496" i="6" s="1"/>
  <c r="A501" i="6" s="1"/>
  <c r="A506" i="6" s="1"/>
  <c r="A511" i="6" s="1"/>
  <c r="A516" i="6" s="1"/>
  <c r="A521" i="6" s="1"/>
  <c r="A526" i="6" s="1"/>
  <c r="A531" i="6" s="1"/>
  <c r="A536" i="6" s="1"/>
  <c r="A541" i="6" s="1"/>
  <c r="A546" i="6" s="1"/>
  <c r="A551" i="6" s="1"/>
  <c r="A556" i="6" s="1"/>
  <c r="A561" i="6" s="1"/>
  <c r="A566" i="6" s="1"/>
  <c r="A571" i="6" s="1"/>
  <c r="A576" i="6" s="1"/>
  <c r="A581" i="6" s="1"/>
  <c r="A586" i="6" s="1"/>
  <c r="A591" i="6" s="1"/>
  <c r="A596" i="6" s="1"/>
  <c r="A601" i="6" s="1"/>
  <c r="A606" i="6" s="1"/>
  <c r="A611" i="6" s="1"/>
  <c r="A616" i="6" s="1"/>
  <c r="A621" i="6" s="1"/>
  <c r="A626" i="6" s="1"/>
  <c r="A631" i="6" s="1"/>
  <c r="A636" i="6" s="1"/>
  <c r="A641" i="6" s="1"/>
  <c r="A646" i="6" s="1"/>
  <c r="A651" i="6" s="1"/>
  <c r="A656" i="6" s="1"/>
  <c r="A661" i="6" s="1"/>
  <c r="A666" i="6" s="1"/>
  <c r="A671" i="6" s="1"/>
  <c r="A676" i="6" s="1"/>
  <c r="A681" i="6" s="1"/>
  <c r="A686" i="6" s="1"/>
  <c r="A691" i="6" s="1"/>
  <c r="A696" i="6" s="1"/>
  <c r="A701" i="6" s="1"/>
  <c r="A706" i="6" s="1"/>
  <c r="A711" i="6" s="1"/>
  <c r="A716" i="6" s="1"/>
  <c r="A721" i="6" s="1"/>
  <c r="A726" i="6" s="1"/>
  <c r="A731" i="6" s="1"/>
  <c r="A736" i="6" s="1"/>
  <c r="A741" i="6" s="1"/>
  <c r="A746" i="6" s="1"/>
  <c r="A751" i="6" s="1"/>
  <c r="A756" i="6" s="1"/>
  <c r="A761" i="6" s="1"/>
  <c r="A766" i="6" s="1"/>
  <c r="A771" i="6" s="1"/>
  <c r="A776" i="6" s="1"/>
  <c r="A781" i="6" s="1"/>
  <c r="A786" i="6" s="1"/>
  <c r="A791" i="6" s="1"/>
  <c r="A796" i="6" s="1"/>
  <c r="A801" i="6" s="1"/>
  <c r="A806" i="6" s="1"/>
  <c r="A811" i="6" s="1"/>
  <c r="A816" i="6" s="1"/>
  <c r="A821" i="6" s="1"/>
  <c r="A826" i="6" s="1"/>
  <c r="A831" i="6" s="1"/>
  <c r="A836" i="6" s="1"/>
  <c r="A841" i="6" s="1"/>
  <c r="A846" i="6" s="1"/>
  <c r="A851" i="6" s="1"/>
  <c r="A856" i="6" s="1"/>
  <c r="A861" i="6" s="1"/>
  <c r="A866" i="6" s="1"/>
  <c r="A871" i="6" s="1"/>
  <c r="A876" i="6" s="1"/>
  <c r="A881" i="6" s="1"/>
  <c r="A886" i="6" s="1"/>
  <c r="A891" i="6" s="1"/>
  <c r="A896" i="6" s="1"/>
  <c r="A901" i="6" s="1"/>
  <c r="A906" i="6" s="1"/>
  <c r="A911" i="6" s="1"/>
  <c r="A916" i="6" s="1"/>
  <c r="A921" i="6" s="1"/>
  <c r="A926" i="6" s="1"/>
  <c r="A931" i="6" s="1"/>
  <c r="A936" i="6" s="1"/>
  <c r="A941" i="6" s="1"/>
  <c r="A946" i="6" s="1"/>
  <c r="A951" i="6" s="1"/>
  <c r="A956" i="6" s="1"/>
  <c r="A961" i="6" s="1"/>
  <c r="A966" i="6" s="1"/>
  <c r="A971" i="6" s="1"/>
  <c r="A976" i="6" s="1"/>
  <c r="A981" i="6" s="1"/>
  <c r="A986" i="6" s="1"/>
  <c r="A991" i="6" s="1"/>
  <c r="A996" i="6" s="1"/>
  <c r="A1001" i="6" s="1"/>
  <c r="A1006" i="6" s="1"/>
  <c r="A1011" i="6" s="1"/>
  <c r="A1016" i="6" s="1"/>
  <c r="A1021" i="6" s="1"/>
  <c r="A1026" i="6" s="1"/>
  <c r="A1031" i="6" s="1"/>
  <c r="A1036" i="6" s="1"/>
  <c r="A1041" i="6" s="1"/>
  <c r="A1046" i="6" s="1"/>
  <c r="A1051" i="6" s="1"/>
  <c r="A1056" i="6" s="1"/>
  <c r="A1061" i="6" s="1"/>
  <c r="A1066" i="6" s="1"/>
  <c r="A1071" i="6" s="1"/>
  <c r="A1076" i="6" s="1"/>
  <c r="A1081" i="6" s="1"/>
  <c r="A1086" i="6" s="1"/>
  <c r="A1091" i="6" s="1"/>
  <c r="A1096" i="6" s="1"/>
  <c r="A1101" i="6" s="1"/>
  <c r="A1106" i="6" s="1"/>
  <c r="A1111" i="6" s="1"/>
  <c r="A1116" i="6" s="1"/>
  <c r="A1121" i="6" s="1"/>
  <c r="A1126" i="6" s="1"/>
  <c r="A1131" i="6" s="1"/>
  <c r="A1136" i="6" s="1"/>
  <c r="A1141" i="6" s="1"/>
  <c r="A1146" i="6" s="1"/>
  <c r="A1151" i="6" s="1"/>
  <c r="A1156" i="6" s="1"/>
  <c r="A1161" i="6" s="1"/>
  <c r="A1166" i="6" s="1"/>
  <c r="A1171" i="6" s="1"/>
  <c r="A1176" i="6" s="1"/>
  <c r="A1181" i="6" s="1"/>
  <c r="A1186" i="6" s="1"/>
  <c r="A1191" i="6" s="1"/>
  <c r="A1196" i="6" s="1"/>
  <c r="A1201" i="6" s="1"/>
  <c r="A1206" i="6" s="1"/>
  <c r="A1211" i="6" s="1"/>
  <c r="A1216" i="6" s="1"/>
  <c r="A1221" i="6" s="1"/>
  <c r="A1226" i="6" s="1"/>
  <c r="A1231" i="6" s="1"/>
  <c r="A1236" i="6" s="1"/>
  <c r="A1241" i="6" s="1"/>
  <c r="A1246" i="6" s="1"/>
  <c r="A1251" i="6" s="1"/>
  <c r="A1256" i="6" s="1"/>
  <c r="A1261" i="6" s="1"/>
  <c r="A1266" i="6" s="1"/>
  <c r="A1271" i="6" s="1"/>
  <c r="A1276" i="6" s="1"/>
  <c r="A1281" i="6" s="1"/>
  <c r="A1286" i="6" s="1"/>
  <c r="A1296" i="6" s="1"/>
  <c r="A1301" i="6" s="1"/>
  <c r="A1306" i="6" s="1"/>
  <c r="A1311" i="6" s="1"/>
  <c r="A1316" i="6" s="1"/>
  <c r="A1321" i="6" s="1"/>
  <c r="A1326" i="6" s="1"/>
  <c r="A1331" i="6" s="1"/>
  <c r="A1336" i="6" s="1"/>
  <c r="A1341" i="6" s="1"/>
  <c r="A1346" i="6" s="1"/>
  <c r="A1351" i="6" s="1"/>
  <c r="A1356" i="6" s="1"/>
  <c r="A1361" i="6" s="1"/>
  <c r="A1366" i="6" s="1"/>
  <c r="A1371" i="6" s="1"/>
  <c r="A1376" i="6" s="1"/>
  <c r="A1381" i="6" s="1"/>
  <c r="A1386" i="6" s="1"/>
  <c r="A1391" i="6" s="1"/>
  <c r="A1396" i="6" s="1"/>
  <c r="A1401" i="6" s="1"/>
  <c r="A1406" i="6" s="1"/>
  <c r="A1411" i="6" s="1"/>
  <c r="A1416" i="6" s="1"/>
  <c r="A1421" i="6" s="1"/>
  <c r="A1426" i="6" s="1"/>
  <c r="A1431" i="6" s="1"/>
  <c r="A1436" i="6" s="1"/>
  <c r="A1441" i="6" s="1"/>
  <c r="A1446" i="6" s="1"/>
  <c r="A1443" i="3"/>
  <c r="A1444" i="3"/>
  <c r="A1445" i="3"/>
  <c r="A1446" i="3"/>
  <c r="A1451" i="3" s="1"/>
  <c r="A1456" i="3" s="1"/>
  <c r="A1461" i="3" s="1"/>
  <c r="A1447" i="3"/>
  <c r="A1452" i="3" s="1"/>
  <c r="A1457" i="3" s="1"/>
  <c r="A1462" i="3" s="1"/>
  <c r="A1448" i="3"/>
  <c r="A1449" i="3"/>
  <c r="A1454" i="3" s="1"/>
  <c r="A1459" i="3" s="1"/>
  <c r="A1450" i="3"/>
  <c r="A1453" i="3"/>
  <c r="A1455" i="3"/>
  <c r="A1460" i="3" s="1"/>
  <c r="A1458" i="3"/>
  <c r="P989" i="10" l="1"/>
  <c r="F5" i="14"/>
  <c r="DA22" i="16"/>
  <c r="CZ27" i="16"/>
  <c r="DB8" i="16"/>
  <c r="DA13" i="16"/>
  <c r="DH4" i="16" s="1"/>
  <c r="AO27" i="16"/>
  <c r="AP22" i="16"/>
  <c r="AN20" i="16"/>
  <c r="BJ5" i="16" s="1"/>
  <c r="AO15" i="16"/>
  <c r="AR17" i="16"/>
  <c r="AQ18" i="16"/>
  <c r="AQ19" i="16" s="1"/>
  <c r="DB17" i="16"/>
  <c r="DA18" i="16"/>
  <c r="DA19" i="16" s="1"/>
  <c r="DB24" i="16"/>
  <c r="DA25" i="16"/>
  <c r="DA26" i="16" s="1"/>
  <c r="AO13" i="16"/>
  <c r="AV4" i="16" s="1"/>
  <c r="AP8" i="16"/>
  <c r="DB10" i="16"/>
  <c r="DA11" i="16"/>
  <c r="DA12" i="16" s="1"/>
  <c r="DA15" i="16"/>
  <c r="CZ20" i="16"/>
  <c r="DK5" i="16" s="1"/>
  <c r="P789" i="10"/>
  <c r="P678" i="10"/>
  <c r="P701" i="10"/>
  <c r="N791" i="10"/>
  <c r="N527" i="10"/>
  <c r="O442" i="10"/>
  <c r="N277" i="10"/>
  <c r="N411" i="10"/>
  <c r="N580" i="10"/>
  <c r="D133" i="10"/>
  <c r="D133" i="6"/>
  <c r="L133" i="10"/>
  <c r="H26" i="5" s="1"/>
  <c r="D114" i="10"/>
  <c r="D122" i="10"/>
  <c r="D130" i="10"/>
  <c r="D111" i="10"/>
  <c r="D119" i="10"/>
  <c r="D127" i="10"/>
  <c r="D116" i="10"/>
  <c r="D124" i="10"/>
  <c r="D113" i="10"/>
  <c r="D121" i="10"/>
  <c r="D129" i="10"/>
  <c r="D118" i="10"/>
  <c r="D126" i="10"/>
  <c r="D120" i="10"/>
  <c r="D115" i="10"/>
  <c r="D123" i="10"/>
  <c r="D131" i="10"/>
  <c r="D128" i="10"/>
  <c r="D112" i="10"/>
  <c r="D117" i="10"/>
  <c r="D125" i="10"/>
  <c r="N139" i="10"/>
  <c r="N147" i="10"/>
  <c r="N155" i="10"/>
  <c r="N163" i="10"/>
  <c r="N171" i="10"/>
  <c r="N179" i="10"/>
  <c r="N187" i="10"/>
  <c r="N195" i="10"/>
  <c r="N203" i="10"/>
  <c r="N211" i="10"/>
  <c r="N219" i="10"/>
  <c r="N227" i="10"/>
  <c r="N235" i="10"/>
  <c r="N243" i="10"/>
  <c r="N251" i="10"/>
  <c r="N259" i="10"/>
  <c r="N222" i="10"/>
  <c r="N254" i="10"/>
  <c r="N261" i="10"/>
  <c r="N134" i="10"/>
  <c r="N142" i="10"/>
  <c r="N150" i="10"/>
  <c r="N158" i="10"/>
  <c r="N166" i="10"/>
  <c r="N174" i="10"/>
  <c r="N182" i="10"/>
  <c r="N190" i="10"/>
  <c r="N198" i="10"/>
  <c r="N206" i="10"/>
  <c r="N214" i="10"/>
  <c r="N230" i="10"/>
  <c r="N238" i="10"/>
  <c r="N246" i="10"/>
  <c r="N262" i="10"/>
  <c r="N141" i="10"/>
  <c r="N221" i="10"/>
  <c r="N245" i="10"/>
  <c r="N137" i="10"/>
  <c r="N145" i="10"/>
  <c r="N153" i="10"/>
  <c r="N161" i="10"/>
  <c r="N169" i="10"/>
  <c r="N177" i="10"/>
  <c r="N185" i="10"/>
  <c r="N193" i="10"/>
  <c r="N201" i="10"/>
  <c r="N209" i="10"/>
  <c r="N217" i="10"/>
  <c r="N225" i="10"/>
  <c r="N233" i="10"/>
  <c r="N241" i="10"/>
  <c r="N249" i="10"/>
  <c r="N257" i="10"/>
  <c r="N157" i="10"/>
  <c r="N205" i="10"/>
  <c r="N229" i="10"/>
  <c r="N140" i="10"/>
  <c r="N148" i="10"/>
  <c r="N156" i="10"/>
  <c r="N164" i="10"/>
  <c r="N172" i="10"/>
  <c r="N180" i="10"/>
  <c r="N188" i="10"/>
  <c r="N196" i="10"/>
  <c r="N204" i="10"/>
  <c r="N212" i="10"/>
  <c r="N220" i="10"/>
  <c r="N228" i="10"/>
  <c r="N236" i="10"/>
  <c r="N244" i="10"/>
  <c r="N252" i="10"/>
  <c r="N260" i="10"/>
  <c r="N197" i="10"/>
  <c r="N135" i="10"/>
  <c r="N143" i="10"/>
  <c r="N151" i="10"/>
  <c r="N159" i="10"/>
  <c r="N167" i="10"/>
  <c r="N175" i="10"/>
  <c r="N183" i="10"/>
  <c r="N191" i="10"/>
  <c r="N199" i="10"/>
  <c r="N207" i="10"/>
  <c r="N215" i="10"/>
  <c r="N223" i="10"/>
  <c r="N231" i="10"/>
  <c r="N239" i="10"/>
  <c r="N247" i="10"/>
  <c r="N255" i="10"/>
  <c r="N263" i="10"/>
  <c r="N149" i="10"/>
  <c r="N173" i="10"/>
  <c r="N189" i="10"/>
  <c r="N253" i="10"/>
  <c r="N138" i="10"/>
  <c r="N146" i="10"/>
  <c r="N154" i="10"/>
  <c r="N162" i="10"/>
  <c r="N170" i="10"/>
  <c r="N178" i="10"/>
  <c r="N186" i="10"/>
  <c r="N194" i="10"/>
  <c r="N202" i="10"/>
  <c r="N210" i="10"/>
  <c r="N218" i="10"/>
  <c r="N226" i="10"/>
  <c r="N234" i="10"/>
  <c r="N242" i="10"/>
  <c r="N250" i="10"/>
  <c r="N258" i="10"/>
  <c r="N165" i="10"/>
  <c r="N181" i="10"/>
  <c r="N237" i="10"/>
  <c r="N136" i="10"/>
  <c r="N144" i="10"/>
  <c r="N152" i="10"/>
  <c r="N160" i="10"/>
  <c r="N168" i="10"/>
  <c r="N176" i="10"/>
  <c r="N184" i="10"/>
  <c r="N192" i="10"/>
  <c r="N200" i="10"/>
  <c r="N208" i="10"/>
  <c r="N216" i="10"/>
  <c r="N224" i="10"/>
  <c r="N232" i="10"/>
  <c r="N240" i="10"/>
  <c r="N248" i="10"/>
  <c r="N256" i="10"/>
  <c r="N133" i="10"/>
  <c r="J26" i="5" s="1"/>
  <c r="N213" i="10"/>
  <c r="L133" i="6"/>
  <c r="H5" i="5" s="1"/>
  <c r="O136" i="10"/>
  <c r="O144" i="10"/>
  <c r="O152" i="10"/>
  <c r="O160" i="10"/>
  <c r="O168" i="10"/>
  <c r="O176" i="10"/>
  <c r="O184" i="10"/>
  <c r="O192" i="10"/>
  <c r="O200" i="10"/>
  <c r="O208" i="10"/>
  <c r="O216" i="10"/>
  <c r="O224" i="10"/>
  <c r="O232" i="10"/>
  <c r="O240" i="10"/>
  <c r="O248" i="10"/>
  <c r="O256" i="10"/>
  <c r="O133" i="10"/>
  <c r="K26" i="5" s="1"/>
  <c r="O235" i="10"/>
  <c r="O243" i="10"/>
  <c r="O259" i="10"/>
  <c r="O226" i="10"/>
  <c r="O242" i="10"/>
  <c r="O139" i="10"/>
  <c r="O147" i="10"/>
  <c r="O155" i="10"/>
  <c r="O163" i="10"/>
  <c r="O171" i="10"/>
  <c r="O179" i="10"/>
  <c r="O187" i="10"/>
  <c r="O195" i="10"/>
  <c r="O203" i="10"/>
  <c r="O211" i="10"/>
  <c r="O219" i="10"/>
  <c r="O227" i="10"/>
  <c r="O251" i="10"/>
  <c r="O194" i="10"/>
  <c r="O134" i="10"/>
  <c r="O142" i="10"/>
  <c r="O150" i="10"/>
  <c r="O158" i="10"/>
  <c r="O166" i="10"/>
  <c r="O174" i="10"/>
  <c r="O182" i="10"/>
  <c r="O190" i="10"/>
  <c r="O198" i="10"/>
  <c r="O206" i="10"/>
  <c r="O214" i="10"/>
  <c r="O222" i="10"/>
  <c r="O230" i="10"/>
  <c r="O238" i="10"/>
  <c r="O246" i="10"/>
  <c r="O254" i="10"/>
  <c r="O262" i="10"/>
  <c r="O146" i="10"/>
  <c r="O178" i="10"/>
  <c r="O250" i="10"/>
  <c r="O137" i="10"/>
  <c r="O145" i="10"/>
  <c r="O153" i="10"/>
  <c r="O161" i="10"/>
  <c r="O169" i="10"/>
  <c r="O177" i="10"/>
  <c r="O185" i="10"/>
  <c r="O193" i="10"/>
  <c r="O201" i="10"/>
  <c r="O209" i="10"/>
  <c r="O217" i="10"/>
  <c r="O225" i="10"/>
  <c r="O233" i="10"/>
  <c r="O241" i="10"/>
  <c r="O249" i="10"/>
  <c r="O257" i="10"/>
  <c r="O154" i="10"/>
  <c r="O162" i="10"/>
  <c r="O186" i="10"/>
  <c r="O210" i="10"/>
  <c r="O258" i="10"/>
  <c r="O140" i="10"/>
  <c r="O148" i="10"/>
  <c r="O156" i="10"/>
  <c r="O164" i="10"/>
  <c r="O172" i="10"/>
  <c r="O180" i="10"/>
  <c r="O188" i="10"/>
  <c r="O196" i="10"/>
  <c r="O204" i="10"/>
  <c r="O212" i="10"/>
  <c r="O220" i="10"/>
  <c r="O228" i="10"/>
  <c r="O236" i="10"/>
  <c r="O244" i="10"/>
  <c r="O252" i="10"/>
  <c r="O260" i="10"/>
  <c r="O202" i="10"/>
  <c r="O218" i="10"/>
  <c r="O135" i="10"/>
  <c r="O143" i="10"/>
  <c r="O151" i="10"/>
  <c r="O159" i="10"/>
  <c r="O167" i="10"/>
  <c r="O175" i="10"/>
  <c r="O183" i="10"/>
  <c r="O191" i="10"/>
  <c r="O199" i="10"/>
  <c r="O207" i="10"/>
  <c r="O215" i="10"/>
  <c r="O223" i="10"/>
  <c r="O231" i="10"/>
  <c r="O239" i="10"/>
  <c r="O247" i="10"/>
  <c r="O255" i="10"/>
  <c r="O263" i="10"/>
  <c r="O138" i="10"/>
  <c r="O141" i="10"/>
  <c r="O149" i="10"/>
  <c r="O157" i="10"/>
  <c r="O165" i="10"/>
  <c r="O173" i="10"/>
  <c r="O181" i="10"/>
  <c r="O189" i="10"/>
  <c r="O197" i="10"/>
  <c r="O205" i="10"/>
  <c r="O213" i="10"/>
  <c r="O221" i="10"/>
  <c r="O229" i="10"/>
  <c r="O237" i="10"/>
  <c r="O245" i="10"/>
  <c r="O253" i="10"/>
  <c r="O261" i="10"/>
  <c r="O170" i="10"/>
  <c r="O234" i="10"/>
  <c r="O133" i="6"/>
  <c r="K5" i="5" s="1"/>
  <c r="P133" i="6"/>
  <c r="L5" i="5" s="1"/>
  <c r="P141" i="10"/>
  <c r="P149" i="10"/>
  <c r="P157" i="10"/>
  <c r="P165" i="10"/>
  <c r="P173" i="10"/>
  <c r="P181" i="10"/>
  <c r="P189" i="10"/>
  <c r="P197" i="10"/>
  <c r="P205" i="10"/>
  <c r="P213" i="10"/>
  <c r="P221" i="10"/>
  <c r="P229" i="10"/>
  <c r="P237" i="10"/>
  <c r="P245" i="10"/>
  <c r="P253" i="10"/>
  <c r="P261" i="10"/>
  <c r="P248" i="10"/>
  <c r="P133" i="10"/>
  <c r="L26" i="5" s="1"/>
  <c r="P183" i="10"/>
  <c r="P207" i="10"/>
  <c r="P136" i="10"/>
  <c r="P144" i="10"/>
  <c r="P152" i="10"/>
  <c r="P160" i="10"/>
  <c r="P168" i="10"/>
  <c r="P176" i="10"/>
  <c r="P184" i="10"/>
  <c r="P192" i="10"/>
  <c r="P200" i="10"/>
  <c r="P208" i="10"/>
  <c r="P216" i="10"/>
  <c r="P224" i="10"/>
  <c r="P232" i="10"/>
  <c r="P240" i="10"/>
  <c r="P256" i="10"/>
  <c r="P139" i="10"/>
  <c r="P147" i="10"/>
  <c r="P155" i="10"/>
  <c r="P163" i="10"/>
  <c r="P171" i="10"/>
  <c r="P179" i="10"/>
  <c r="P187" i="10"/>
  <c r="P195" i="10"/>
  <c r="P203" i="10"/>
  <c r="P211" i="10"/>
  <c r="P219" i="10"/>
  <c r="P227" i="10"/>
  <c r="P235" i="10"/>
  <c r="P243" i="10"/>
  <c r="P251" i="10"/>
  <c r="P259" i="10"/>
  <c r="P167" i="10"/>
  <c r="P191" i="10"/>
  <c r="P134" i="10"/>
  <c r="P142" i="10"/>
  <c r="P150" i="10"/>
  <c r="P158" i="10"/>
  <c r="P166" i="10"/>
  <c r="P174" i="10"/>
  <c r="P182" i="10"/>
  <c r="P190" i="10"/>
  <c r="P198" i="10"/>
  <c r="P206" i="10"/>
  <c r="P214" i="10"/>
  <c r="P222" i="10"/>
  <c r="P230" i="10"/>
  <c r="P238" i="10"/>
  <c r="P246" i="10"/>
  <c r="P254" i="10"/>
  <c r="P262" i="10"/>
  <c r="P143" i="10"/>
  <c r="P175" i="10"/>
  <c r="P223" i="10"/>
  <c r="P239" i="10"/>
  <c r="P137" i="10"/>
  <c r="P145" i="10"/>
  <c r="P153" i="10"/>
  <c r="P161" i="10"/>
  <c r="P169" i="10"/>
  <c r="P177" i="10"/>
  <c r="P185" i="10"/>
  <c r="P193" i="10"/>
  <c r="P201" i="10"/>
  <c r="P209" i="10"/>
  <c r="P217" i="10"/>
  <c r="P225" i="10"/>
  <c r="P233" i="10"/>
  <c r="P241" i="10"/>
  <c r="P249" i="10"/>
  <c r="P257" i="10"/>
  <c r="P135" i="10"/>
  <c r="P159" i="10"/>
  <c r="P231" i="10"/>
  <c r="P140" i="10"/>
  <c r="P148" i="10"/>
  <c r="P156" i="10"/>
  <c r="P164" i="10"/>
  <c r="P172" i="10"/>
  <c r="P180" i="10"/>
  <c r="P188" i="10"/>
  <c r="P196" i="10"/>
  <c r="P204" i="10"/>
  <c r="P212" i="10"/>
  <c r="P220" i="10"/>
  <c r="P228" i="10"/>
  <c r="P236" i="10"/>
  <c r="P244" i="10"/>
  <c r="P252" i="10"/>
  <c r="P260" i="10"/>
  <c r="P151" i="10"/>
  <c r="P199" i="10"/>
  <c r="P215" i="10"/>
  <c r="P263" i="10"/>
  <c r="P247" i="10"/>
  <c r="P138" i="10"/>
  <c r="P146" i="10"/>
  <c r="P154" i="10"/>
  <c r="P162" i="10"/>
  <c r="P170" i="10"/>
  <c r="P178" i="10"/>
  <c r="P186" i="10"/>
  <c r="P194" i="10"/>
  <c r="P202" i="10"/>
  <c r="P210" i="10"/>
  <c r="P218" i="10"/>
  <c r="P226" i="10"/>
  <c r="P234" i="10"/>
  <c r="P242" i="10"/>
  <c r="P250" i="10"/>
  <c r="P258" i="10"/>
  <c r="P255" i="10"/>
  <c r="L111" i="10"/>
  <c r="L119" i="10"/>
  <c r="L127" i="10"/>
  <c r="L116" i="10"/>
  <c r="L124" i="10"/>
  <c r="L113" i="10"/>
  <c r="L121" i="10"/>
  <c r="L129" i="10"/>
  <c r="L117" i="10"/>
  <c r="L118" i="10"/>
  <c r="L126" i="10"/>
  <c r="L115" i="10"/>
  <c r="L123" i="10"/>
  <c r="L131" i="10"/>
  <c r="L125" i="10"/>
  <c r="L112" i="10"/>
  <c r="L120" i="10"/>
  <c r="L128" i="10"/>
  <c r="L114" i="10"/>
  <c r="L122" i="10"/>
  <c r="L130" i="10"/>
  <c r="N104" i="10"/>
  <c r="N117" i="10"/>
  <c r="N125" i="10"/>
  <c r="N114" i="10"/>
  <c r="N122" i="10"/>
  <c r="N130" i="10"/>
  <c r="N111" i="10"/>
  <c r="N119" i="10"/>
  <c r="N127" i="10"/>
  <c r="N116" i="10"/>
  <c r="N124" i="10"/>
  <c r="N131" i="10"/>
  <c r="N113" i="10"/>
  <c r="N121" i="10"/>
  <c r="N129" i="10"/>
  <c r="N115" i="10"/>
  <c r="N118" i="10"/>
  <c r="N126" i="10"/>
  <c r="N123" i="10"/>
  <c r="N112" i="10"/>
  <c r="N120" i="10"/>
  <c r="N128" i="10"/>
  <c r="O112" i="10"/>
  <c r="O120" i="10"/>
  <c r="O128" i="10"/>
  <c r="O126" i="10"/>
  <c r="O117" i="10"/>
  <c r="O125" i="10"/>
  <c r="O114" i="10"/>
  <c r="O122" i="10"/>
  <c r="O130" i="10"/>
  <c r="O111" i="10"/>
  <c r="O119" i="10"/>
  <c r="O127" i="10"/>
  <c r="O118" i="10"/>
  <c r="O116" i="10"/>
  <c r="O124" i="10"/>
  <c r="O113" i="10"/>
  <c r="O121" i="10"/>
  <c r="O129" i="10"/>
  <c r="O115" i="10"/>
  <c r="O123" i="10"/>
  <c r="O131" i="10"/>
  <c r="N133" i="6"/>
  <c r="J5" i="5" s="1"/>
  <c r="P115" i="10"/>
  <c r="P123" i="10"/>
  <c r="P131" i="10"/>
  <c r="P112" i="10"/>
  <c r="P120" i="10"/>
  <c r="P128" i="10"/>
  <c r="P117" i="10"/>
  <c r="P125" i="10"/>
  <c r="P129" i="10"/>
  <c r="P114" i="10"/>
  <c r="P122" i="10"/>
  <c r="P130" i="10"/>
  <c r="P111" i="10"/>
  <c r="P119" i="10"/>
  <c r="P127" i="10"/>
  <c r="P121" i="10"/>
  <c r="P116" i="10"/>
  <c r="P124" i="10"/>
  <c r="P113" i="10"/>
  <c r="P118" i="10"/>
  <c r="P126" i="10"/>
  <c r="T1197" i="10"/>
  <c r="T1205" i="10"/>
  <c r="T1213" i="10"/>
  <c r="T1221" i="10"/>
  <c r="T1229" i="10"/>
  <c r="T1237" i="10"/>
  <c r="T1245" i="10"/>
  <c r="T1242" i="10"/>
  <c r="T1250" i="10"/>
  <c r="T1235" i="10"/>
  <c r="T1194" i="10"/>
  <c r="T1202" i="10"/>
  <c r="T1210" i="10"/>
  <c r="T1226" i="10"/>
  <c r="T1234" i="10"/>
  <c r="T1251" i="10"/>
  <c r="T1191" i="10"/>
  <c r="T1199" i="10"/>
  <c r="T1207" i="10"/>
  <c r="T1215" i="10"/>
  <c r="T1223" i="10"/>
  <c r="T1231" i="10"/>
  <c r="T1239" i="10"/>
  <c r="T1247" i="10"/>
  <c r="T1252" i="10"/>
  <c r="T1233" i="10"/>
  <c r="T1190" i="10"/>
  <c r="J34" i="5" s="1"/>
  <c r="T1243" i="10"/>
  <c r="T1196" i="10"/>
  <c r="T1204" i="10"/>
  <c r="T1212" i="10"/>
  <c r="T1220" i="10"/>
  <c r="T1228" i="10"/>
  <c r="T1236" i="10"/>
  <c r="T1244" i="10"/>
  <c r="T1217" i="10"/>
  <c r="T1241" i="10"/>
  <c r="T1249" i="10"/>
  <c r="T1227" i="10"/>
  <c r="T1193" i="10"/>
  <c r="T1201" i="10"/>
  <c r="T1209" i="10"/>
  <c r="T1225" i="10"/>
  <c r="T1203" i="10"/>
  <c r="T1219" i="10"/>
  <c r="T1198" i="10"/>
  <c r="T1206" i="10"/>
  <c r="T1214" i="10"/>
  <c r="T1222" i="10"/>
  <c r="T1230" i="10"/>
  <c r="T1238" i="10"/>
  <c r="T1246" i="10"/>
  <c r="T1195" i="10"/>
  <c r="T1211" i="10"/>
  <c r="T1192" i="10"/>
  <c r="T1200" i="10"/>
  <c r="T1208" i="10"/>
  <c r="T1216" i="10"/>
  <c r="T1224" i="10"/>
  <c r="T1232" i="10"/>
  <c r="T1240" i="10"/>
  <c r="T1248" i="10"/>
  <c r="T1253" i="10"/>
  <c r="T1218" i="10"/>
  <c r="U1192" i="10"/>
  <c r="U1200" i="10"/>
  <c r="U1208" i="10"/>
  <c r="U1216" i="10"/>
  <c r="U1224" i="10"/>
  <c r="U1232" i="10"/>
  <c r="U1240" i="10"/>
  <c r="U1248" i="10"/>
  <c r="U1237" i="10"/>
  <c r="U1245" i="10"/>
  <c r="U1197" i="10"/>
  <c r="U1205" i="10"/>
  <c r="U1213" i="10"/>
  <c r="U1221" i="10"/>
  <c r="U1253" i="10"/>
  <c r="U1206" i="10"/>
  <c r="U1194" i="10"/>
  <c r="U1202" i="10"/>
  <c r="U1210" i="10"/>
  <c r="U1218" i="10"/>
  <c r="U1226" i="10"/>
  <c r="U1234" i="10"/>
  <c r="U1242" i="10"/>
  <c r="U1250" i="10"/>
  <c r="U1247" i="10"/>
  <c r="U1214" i="10"/>
  <c r="U1191" i="10"/>
  <c r="U1199" i="10"/>
  <c r="U1207" i="10"/>
  <c r="U1215" i="10"/>
  <c r="U1223" i="10"/>
  <c r="U1231" i="10"/>
  <c r="U1239" i="10"/>
  <c r="U1228" i="10"/>
  <c r="U1236" i="10"/>
  <c r="U1244" i="10"/>
  <c r="U1196" i="10"/>
  <c r="U1204" i="10"/>
  <c r="U1212" i="10"/>
  <c r="U1220" i="10"/>
  <c r="U1252" i="10"/>
  <c r="U1230" i="10"/>
  <c r="U1193" i="10"/>
  <c r="U1201" i="10"/>
  <c r="U1209" i="10"/>
  <c r="U1217" i="10"/>
  <c r="U1225" i="10"/>
  <c r="U1233" i="10"/>
  <c r="U1241" i="10"/>
  <c r="U1249" i="10"/>
  <c r="U1190" i="10"/>
  <c r="K34" i="5" s="1"/>
  <c r="U1198" i="10"/>
  <c r="U1222" i="10"/>
  <c r="U1246" i="10"/>
  <c r="U1195" i="10"/>
  <c r="U1203" i="10"/>
  <c r="U1211" i="10"/>
  <c r="U1219" i="10"/>
  <c r="U1227" i="10"/>
  <c r="U1235" i="10"/>
  <c r="U1243" i="10"/>
  <c r="U1251" i="10"/>
  <c r="U1229" i="10"/>
  <c r="U1238" i="10"/>
  <c r="V1228" i="6"/>
  <c r="V1201" i="6"/>
  <c r="V1207" i="6"/>
  <c r="V1241" i="6"/>
  <c r="V1226" i="6"/>
  <c r="V1204" i="6"/>
  <c r="V1252" i="6"/>
  <c r="V1194" i="6"/>
  <c r="V1215" i="6"/>
  <c r="V1225" i="6"/>
  <c r="V1199" i="6"/>
  <c r="V1212" i="6"/>
  <c r="V1249" i="6"/>
  <c r="V1221" i="6"/>
  <c r="V1197" i="6"/>
  <c r="V1239" i="6"/>
  <c r="V1193" i="6"/>
  <c r="V1209" i="6"/>
  <c r="V1235" i="6"/>
  <c r="V1230" i="6"/>
  <c r="V1250" i="6"/>
  <c r="V1231" i="6"/>
  <c r="V1192" i="6"/>
  <c r="V1251" i="6"/>
  <c r="V1224" i="6"/>
  <c r="V1247" i="6"/>
  <c r="V1217" i="6"/>
  <c r="V1216" i="6"/>
  <c r="V1211" i="6"/>
  <c r="V1234" i="6"/>
  <c r="V1208" i="6"/>
  <c r="V1213" i="6"/>
  <c r="V1206" i="6"/>
  <c r="V1227" i="6"/>
  <c r="V1222" i="6"/>
  <c r="V1223" i="6"/>
  <c r="V1229" i="6"/>
  <c r="V1191" i="6"/>
  <c r="V1220" i="6"/>
  <c r="V1195" i="6"/>
  <c r="V1236" i="6"/>
  <c r="V1238" i="6"/>
  <c r="V1246" i="6"/>
  <c r="V1198" i="6"/>
  <c r="V1245" i="6"/>
  <c r="V1240" i="6"/>
  <c r="V1218" i="6"/>
  <c r="V1244" i="6"/>
  <c r="V1190" i="6"/>
  <c r="L13" i="5" s="1"/>
  <c r="V1202" i="6"/>
  <c r="V1248" i="6"/>
  <c r="V1242" i="6"/>
  <c r="V1210" i="6"/>
  <c r="V1232" i="6"/>
  <c r="V1196" i="6"/>
  <c r="V1205" i="6"/>
  <c r="V1214" i="6"/>
  <c r="V1233" i="6"/>
  <c r="V1253" i="6"/>
  <c r="V1200" i="6"/>
  <c r="V1243" i="6"/>
  <c r="V1219" i="6"/>
  <c r="V1237" i="6"/>
  <c r="V1203" i="6"/>
  <c r="R1191" i="10"/>
  <c r="R1199" i="10"/>
  <c r="R1207" i="10"/>
  <c r="R1215" i="10"/>
  <c r="R1223" i="10"/>
  <c r="R1231" i="10"/>
  <c r="R1239" i="10"/>
  <c r="R1247" i="10"/>
  <c r="R1220" i="10"/>
  <c r="R1228" i="10"/>
  <c r="R1205" i="10"/>
  <c r="R1213" i="10"/>
  <c r="R1245" i="10"/>
  <c r="R1196" i="10"/>
  <c r="R1204" i="10"/>
  <c r="R1212" i="10"/>
  <c r="R1244" i="10"/>
  <c r="R1221" i="10"/>
  <c r="R1193" i="10"/>
  <c r="R1201" i="10"/>
  <c r="R1209" i="10"/>
  <c r="R1217" i="10"/>
  <c r="R1225" i="10"/>
  <c r="R1233" i="10"/>
  <c r="R1241" i="10"/>
  <c r="R1249" i="10"/>
  <c r="R1227" i="10"/>
  <c r="R1251" i="10"/>
  <c r="R1197" i="10"/>
  <c r="R1229" i="10"/>
  <c r="R1198" i="10"/>
  <c r="R1206" i="10"/>
  <c r="R1214" i="10"/>
  <c r="R1222" i="10"/>
  <c r="R1230" i="10"/>
  <c r="R1238" i="10"/>
  <c r="R1246" i="10"/>
  <c r="R1237" i="10"/>
  <c r="R1195" i="10"/>
  <c r="R1203" i="10"/>
  <c r="R1211" i="10"/>
  <c r="R1219" i="10"/>
  <c r="R1235" i="10"/>
  <c r="R1243" i="10"/>
  <c r="R1192" i="10"/>
  <c r="R1200" i="10"/>
  <c r="R1208" i="10"/>
  <c r="R1216" i="10"/>
  <c r="R1224" i="10"/>
  <c r="R1232" i="10"/>
  <c r="R1240" i="10"/>
  <c r="R1248" i="10"/>
  <c r="R1194" i="10"/>
  <c r="R1202" i="10"/>
  <c r="R1210" i="10"/>
  <c r="R1218" i="10"/>
  <c r="R1226" i="10"/>
  <c r="R1234" i="10"/>
  <c r="R1242" i="10"/>
  <c r="R1250" i="10"/>
  <c r="R1190" i="10"/>
  <c r="H34" i="5" s="1"/>
  <c r="R1236" i="10"/>
  <c r="R1252" i="10"/>
  <c r="R1253" i="10"/>
  <c r="V1195" i="10"/>
  <c r="V1203" i="10"/>
  <c r="V1211" i="10"/>
  <c r="V1219" i="10"/>
  <c r="V1227" i="10"/>
  <c r="V1235" i="10"/>
  <c r="V1243" i="10"/>
  <c r="V1251" i="10"/>
  <c r="V1224" i="10"/>
  <c r="V1232" i="10"/>
  <c r="V1192" i="10"/>
  <c r="V1200" i="10"/>
  <c r="V1208" i="10"/>
  <c r="V1216" i="10"/>
  <c r="V1248" i="10"/>
  <c r="V1241" i="10"/>
  <c r="V1197" i="10"/>
  <c r="V1205" i="10"/>
  <c r="V1213" i="10"/>
  <c r="V1221" i="10"/>
  <c r="V1229" i="10"/>
  <c r="V1237" i="10"/>
  <c r="V1245" i="10"/>
  <c r="V1253" i="10"/>
  <c r="V1215" i="10"/>
  <c r="V1239" i="10"/>
  <c r="V1190" i="10"/>
  <c r="L34" i="5" s="1"/>
  <c r="V1194" i="10"/>
  <c r="V1202" i="10"/>
  <c r="V1210" i="10"/>
  <c r="V1218" i="10"/>
  <c r="V1226" i="10"/>
  <c r="V1234" i="10"/>
  <c r="V1242" i="10"/>
  <c r="V1250" i="10"/>
  <c r="V1223" i="10"/>
  <c r="V1231" i="10"/>
  <c r="V1217" i="10"/>
  <c r="V1191" i="10"/>
  <c r="V1199" i="10"/>
  <c r="V1207" i="10"/>
  <c r="V1247" i="10"/>
  <c r="V1249" i="10"/>
  <c r="V1196" i="10"/>
  <c r="V1204" i="10"/>
  <c r="V1212" i="10"/>
  <c r="V1220" i="10"/>
  <c r="V1228" i="10"/>
  <c r="V1236" i="10"/>
  <c r="V1244" i="10"/>
  <c r="V1252" i="10"/>
  <c r="V1193" i="10"/>
  <c r="V1209" i="10"/>
  <c r="V1233" i="10"/>
  <c r="V1198" i="10"/>
  <c r="V1206" i="10"/>
  <c r="V1214" i="10"/>
  <c r="V1222" i="10"/>
  <c r="V1230" i="10"/>
  <c r="V1238" i="10"/>
  <c r="V1246" i="10"/>
  <c r="V1240" i="10"/>
  <c r="V1201" i="10"/>
  <c r="V1225" i="10"/>
  <c r="S1241" i="6"/>
  <c r="S1245" i="6"/>
  <c r="S1226" i="6"/>
  <c r="S1197" i="6"/>
  <c r="S1224" i="6"/>
  <c r="S1203" i="6"/>
  <c r="S1229" i="6"/>
  <c r="S1211" i="6"/>
  <c r="S1249" i="6"/>
  <c r="S1191" i="6"/>
  <c r="S1244" i="6"/>
  <c r="S1228" i="6"/>
  <c r="S1195" i="6"/>
  <c r="S1212" i="6"/>
  <c r="S1225" i="6"/>
  <c r="S1190" i="6"/>
  <c r="I13" i="5" s="1"/>
  <c r="S1237" i="6"/>
  <c r="S1233" i="6"/>
  <c r="S1206" i="6"/>
  <c r="S1221" i="6"/>
  <c r="S1236" i="6"/>
  <c r="S1250" i="6"/>
  <c r="S1238" i="6"/>
  <c r="S1204" i="6"/>
  <c r="S1220" i="6"/>
  <c r="S1217" i="6"/>
  <c r="S1194" i="6"/>
  <c r="S1218" i="6"/>
  <c r="S1234" i="6"/>
  <c r="S1214" i="6"/>
  <c r="S1231" i="6"/>
  <c r="S1240" i="6"/>
  <c r="S1253" i="6"/>
  <c r="S1219" i="6"/>
  <c r="S1216" i="6"/>
  <c r="S1239" i="6"/>
  <c r="S1207" i="6"/>
  <c r="S1193" i="6"/>
  <c r="S1198" i="6"/>
  <c r="S1208" i="6"/>
  <c r="S1232" i="6"/>
  <c r="S1215" i="6"/>
  <c r="S1252" i="6"/>
  <c r="S1227" i="6"/>
  <c r="S1222" i="6"/>
  <c r="S1199" i="6"/>
  <c r="S1205" i="6"/>
  <c r="S1242" i="6"/>
  <c r="S1251" i="6"/>
  <c r="S1201" i="6"/>
  <c r="S1243" i="6"/>
  <c r="S1209" i="6"/>
  <c r="S1223" i="6"/>
  <c r="S1210" i="6"/>
  <c r="S1192" i="6"/>
  <c r="S1247" i="6"/>
  <c r="S1235" i="6"/>
  <c r="S1202" i="6"/>
  <c r="S1246" i="6"/>
  <c r="S1230" i="6"/>
  <c r="S1248" i="6"/>
  <c r="S1200" i="6"/>
  <c r="S1213" i="6"/>
  <c r="S1196" i="6"/>
  <c r="S1194" i="10"/>
  <c r="S1202" i="10"/>
  <c r="S1210" i="10"/>
  <c r="S1218" i="10"/>
  <c r="S1226" i="10"/>
  <c r="S1234" i="10"/>
  <c r="S1242" i="10"/>
  <c r="S1250" i="10"/>
  <c r="S1224" i="10"/>
  <c r="S1191" i="10"/>
  <c r="S1199" i="10"/>
  <c r="S1207" i="10"/>
  <c r="S1215" i="10"/>
  <c r="S1223" i="10"/>
  <c r="S1231" i="10"/>
  <c r="S1239" i="10"/>
  <c r="S1232" i="10"/>
  <c r="S1196" i="10"/>
  <c r="S1204" i="10"/>
  <c r="S1212" i="10"/>
  <c r="S1220" i="10"/>
  <c r="S1228" i="10"/>
  <c r="S1236" i="10"/>
  <c r="S1244" i="10"/>
  <c r="S1252" i="10"/>
  <c r="S1246" i="10"/>
  <c r="S1193" i="10"/>
  <c r="S1201" i="10"/>
  <c r="S1209" i="10"/>
  <c r="S1217" i="10"/>
  <c r="S1225" i="10"/>
  <c r="S1233" i="10"/>
  <c r="S1241" i="10"/>
  <c r="S1249" i="10"/>
  <c r="S1190" i="10"/>
  <c r="I34" i="5" s="1"/>
  <c r="S1200" i="10"/>
  <c r="S1248" i="10"/>
  <c r="S1198" i="10"/>
  <c r="S1206" i="10"/>
  <c r="S1214" i="10"/>
  <c r="S1222" i="10"/>
  <c r="S1230" i="10"/>
  <c r="S1238" i="10"/>
  <c r="S1240" i="10"/>
  <c r="S1195" i="10"/>
  <c r="S1203" i="10"/>
  <c r="S1211" i="10"/>
  <c r="S1219" i="10"/>
  <c r="S1227" i="10"/>
  <c r="S1235" i="10"/>
  <c r="S1243" i="10"/>
  <c r="S1251" i="10"/>
  <c r="S1192" i="10"/>
  <c r="S1208" i="10"/>
  <c r="S1216" i="10"/>
  <c r="S1197" i="10"/>
  <c r="S1205" i="10"/>
  <c r="S1213" i="10"/>
  <c r="S1221" i="10"/>
  <c r="S1229" i="10"/>
  <c r="S1237" i="10"/>
  <c r="S1245" i="10"/>
  <c r="S1253" i="10"/>
  <c r="S1247" i="10"/>
  <c r="T1191" i="6"/>
  <c r="T1217" i="6"/>
  <c r="T1202" i="6"/>
  <c r="T1201" i="6"/>
  <c r="T1248" i="6"/>
  <c r="T1241" i="6"/>
  <c r="T1204" i="6"/>
  <c r="T1228" i="6"/>
  <c r="T1238" i="6"/>
  <c r="T1233" i="6"/>
  <c r="T1239" i="6"/>
  <c r="T1240" i="6"/>
  <c r="T1213" i="6"/>
  <c r="T1245" i="6"/>
  <c r="T1196" i="6"/>
  <c r="T1246" i="6"/>
  <c r="T1207" i="6"/>
  <c r="T1219" i="6"/>
  <c r="T1232" i="6"/>
  <c r="T1236" i="6"/>
  <c r="T1214" i="6"/>
  <c r="T1225" i="6"/>
  <c r="T1218" i="6"/>
  <c r="T1197" i="6"/>
  <c r="T1253" i="6"/>
  <c r="T1211" i="6"/>
  <c r="T1244" i="6"/>
  <c r="T1200" i="6"/>
  <c r="T1242" i="6"/>
  <c r="T1247" i="6"/>
  <c r="T1235" i="6"/>
  <c r="T1215" i="6"/>
  <c r="T1216" i="6"/>
  <c r="T1221" i="6"/>
  <c r="T1192" i="6"/>
  <c r="T1226" i="6"/>
  <c r="T1252" i="6"/>
  <c r="T1222" i="6"/>
  <c r="T1198" i="6"/>
  <c r="T1209" i="6"/>
  <c r="T1208" i="6"/>
  <c r="T1194" i="6"/>
  <c r="T1203" i="6"/>
  <c r="T1210" i="6"/>
  <c r="T1206" i="6"/>
  <c r="T1230" i="6"/>
  <c r="T1231" i="6"/>
  <c r="T1195" i="6"/>
  <c r="T1237" i="6"/>
  <c r="T1190" i="6"/>
  <c r="J13" i="5" s="1"/>
  <c r="T1249" i="6"/>
  <c r="T1212" i="6"/>
  <c r="T1227" i="6"/>
  <c r="T1234" i="6"/>
  <c r="T1243" i="6"/>
  <c r="T1223" i="6"/>
  <c r="T1205" i="6"/>
  <c r="T1199" i="6"/>
  <c r="T1251" i="6"/>
  <c r="T1229" i="6"/>
  <c r="T1250" i="6"/>
  <c r="T1220" i="6"/>
  <c r="T1224" i="6"/>
  <c r="T1193" i="6"/>
  <c r="R1191" i="6"/>
  <c r="R1195" i="6"/>
  <c r="R1241" i="6"/>
  <c r="R1220" i="6"/>
  <c r="R1221" i="6"/>
  <c r="R1235" i="6"/>
  <c r="R1200" i="6"/>
  <c r="R1213" i="6"/>
  <c r="R1222" i="6"/>
  <c r="R1218" i="6"/>
  <c r="R1229" i="6"/>
  <c r="R1214" i="6"/>
  <c r="R1232" i="6"/>
  <c r="R1201" i="6"/>
  <c r="R1246" i="6"/>
  <c r="R1247" i="6"/>
  <c r="R1207" i="6"/>
  <c r="R1243" i="6"/>
  <c r="R1236" i="6"/>
  <c r="R1204" i="6"/>
  <c r="R1226" i="6"/>
  <c r="R1230" i="6"/>
  <c r="R1202" i="6"/>
  <c r="R1238" i="6"/>
  <c r="R1244" i="6"/>
  <c r="R1206" i="6"/>
  <c r="R1239" i="6"/>
  <c r="R1192" i="6"/>
  <c r="R1196" i="6"/>
  <c r="R1212" i="6"/>
  <c r="R1240" i="6"/>
  <c r="R1227" i="6"/>
  <c r="R1210" i="6"/>
  <c r="R1234" i="6"/>
  <c r="R1217" i="6"/>
  <c r="R1209" i="6"/>
  <c r="R1251" i="6"/>
  <c r="R1208" i="6"/>
  <c r="R1245" i="6"/>
  <c r="R1253" i="6"/>
  <c r="R1228" i="6"/>
  <c r="R1225" i="6"/>
  <c r="R1203" i="6"/>
  <c r="R1219" i="6"/>
  <c r="R1198" i="6"/>
  <c r="R1250" i="6"/>
  <c r="R1248" i="6"/>
  <c r="R1205" i="6"/>
  <c r="R1190" i="6"/>
  <c r="H13" i="5" s="1"/>
  <c r="R1252" i="6"/>
  <c r="R1216" i="6"/>
  <c r="R1199" i="6"/>
  <c r="R1223" i="6"/>
  <c r="R1237" i="6"/>
  <c r="R1215" i="6"/>
  <c r="R1233" i="6"/>
  <c r="R1197" i="6"/>
  <c r="R1249" i="6"/>
  <c r="R1211" i="6"/>
  <c r="R1231" i="6"/>
  <c r="R1224" i="6"/>
  <c r="R1242" i="6"/>
  <c r="R1194" i="6"/>
  <c r="R1193" i="6"/>
  <c r="U1209" i="6"/>
  <c r="U1217" i="6"/>
  <c r="U1190" i="6"/>
  <c r="K13" i="5" s="1"/>
  <c r="U1203" i="6"/>
  <c r="U1233" i="6"/>
  <c r="U1224" i="6"/>
  <c r="U1236" i="6"/>
  <c r="U1220" i="6"/>
  <c r="U1238" i="6"/>
  <c r="U1215" i="6"/>
  <c r="U1249" i="6"/>
  <c r="U1191" i="6"/>
  <c r="U1195" i="6"/>
  <c r="U1212" i="6"/>
  <c r="U1206" i="6"/>
  <c r="U1243" i="6"/>
  <c r="U1248" i="6"/>
  <c r="U1194" i="6"/>
  <c r="U1252" i="6"/>
  <c r="U1193" i="6"/>
  <c r="U1227" i="6"/>
  <c r="U1208" i="6"/>
  <c r="U1228" i="6"/>
  <c r="U1251" i="6"/>
  <c r="U1216" i="6"/>
  <c r="U1241" i="6"/>
  <c r="U1225" i="6"/>
  <c r="U1210" i="6"/>
  <c r="U1192" i="6"/>
  <c r="U1240" i="6"/>
  <c r="U1205" i="6"/>
  <c r="U1213" i="6"/>
  <c r="U1234" i="6"/>
  <c r="U1207" i="6"/>
  <c r="U1235" i="6"/>
  <c r="U1201" i="6"/>
  <c r="U1219" i="6"/>
  <c r="U1198" i="6"/>
  <c r="U1244" i="6"/>
  <c r="U1237" i="6"/>
  <c r="U1242" i="6"/>
  <c r="U1226" i="6"/>
  <c r="U1232" i="6"/>
  <c r="U1200" i="6"/>
  <c r="U1204" i="6"/>
  <c r="U1231" i="6"/>
  <c r="U1230" i="6"/>
  <c r="U1229" i="6"/>
  <c r="U1239" i="6"/>
  <c r="U1196" i="6"/>
  <c r="U1253" i="6"/>
  <c r="U1199" i="6"/>
  <c r="U1245" i="6"/>
  <c r="U1211" i="6"/>
  <c r="U1221" i="6"/>
  <c r="U1247" i="6"/>
  <c r="U1246" i="6"/>
  <c r="U1214" i="6"/>
  <c r="U1223" i="6"/>
  <c r="U1218" i="6"/>
  <c r="U1197" i="6"/>
  <c r="U1202" i="6"/>
  <c r="U1250" i="6"/>
  <c r="U1222" i="6"/>
  <c r="N1007" i="10"/>
  <c r="L1051" i="6"/>
  <c r="L1059" i="6"/>
  <c r="L1067" i="6"/>
  <c r="L1075" i="6"/>
  <c r="L1083" i="6"/>
  <c r="L1091" i="6"/>
  <c r="L1099" i="6"/>
  <c r="L1107" i="6"/>
  <c r="L1115" i="6"/>
  <c r="L1123" i="6"/>
  <c r="L1131" i="6"/>
  <c r="L1139" i="6"/>
  <c r="L1053" i="6"/>
  <c r="L1061" i="6"/>
  <c r="L1069" i="6"/>
  <c r="L1077" i="6"/>
  <c r="L1085" i="6"/>
  <c r="L1093" i="6"/>
  <c r="L1101" i="6"/>
  <c r="L1109" i="6"/>
  <c r="L1117" i="6"/>
  <c r="L1125" i="6"/>
  <c r="L1133" i="6"/>
  <c r="L1141" i="6"/>
  <c r="L1050" i="6"/>
  <c r="L1058" i="6"/>
  <c r="L1066" i="6"/>
  <c r="L1074" i="6"/>
  <c r="L1082" i="6"/>
  <c r="L1090" i="6"/>
  <c r="L1098" i="6"/>
  <c r="L1106" i="6"/>
  <c r="L1114" i="6"/>
  <c r="L1122" i="6"/>
  <c r="L1130" i="6"/>
  <c r="L1138" i="6"/>
  <c r="L1055" i="6"/>
  <c r="L1063" i="6"/>
  <c r="L1071" i="6"/>
  <c r="L1079" i="6"/>
  <c r="L1087" i="6"/>
  <c r="L1095" i="6"/>
  <c r="L1103" i="6"/>
  <c r="L1111" i="6"/>
  <c r="L1119" i="6"/>
  <c r="L1127" i="6"/>
  <c r="L1135" i="6"/>
  <c r="L1143" i="6"/>
  <c r="L1052" i="6"/>
  <c r="L1060" i="6"/>
  <c r="L1068" i="6"/>
  <c r="L1076" i="6"/>
  <c r="L1084" i="6"/>
  <c r="L1092" i="6"/>
  <c r="L1100" i="6"/>
  <c r="L1108" i="6"/>
  <c r="L1116" i="6"/>
  <c r="L1124" i="6"/>
  <c r="L1132" i="6"/>
  <c r="L1140" i="6"/>
  <c r="L1049" i="6"/>
  <c r="L1057" i="6"/>
  <c r="L1065" i="6"/>
  <c r="L1073" i="6"/>
  <c r="L1081" i="6"/>
  <c r="L1089" i="6"/>
  <c r="L1097" i="6"/>
  <c r="L1105" i="6"/>
  <c r="L1113" i="6"/>
  <c r="L1121" i="6"/>
  <c r="L1129" i="6"/>
  <c r="L1137" i="6"/>
  <c r="L1145" i="6"/>
  <c r="L1048" i="6"/>
  <c r="L1080" i="6"/>
  <c r="L1112" i="6"/>
  <c r="L1144" i="6"/>
  <c r="L1153" i="6"/>
  <c r="L1161" i="6"/>
  <c r="L1169" i="6"/>
  <c r="L1177" i="6"/>
  <c r="L1185" i="6"/>
  <c r="L1183" i="6"/>
  <c r="L1086" i="6"/>
  <c r="L1156" i="6"/>
  <c r="L1062" i="6"/>
  <c r="L1094" i="6"/>
  <c r="L1126" i="6"/>
  <c r="L1150" i="6"/>
  <c r="L1158" i="6"/>
  <c r="L1166" i="6"/>
  <c r="L1174" i="6"/>
  <c r="L1182" i="6"/>
  <c r="L1159" i="6"/>
  <c r="L1164" i="6"/>
  <c r="L1056" i="6"/>
  <c r="L1088" i="6"/>
  <c r="L1120" i="6"/>
  <c r="L1147" i="6"/>
  <c r="L1155" i="6"/>
  <c r="L1163" i="6"/>
  <c r="L1171" i="6"/>
  <c r="L1179" i="6"/>
  <c r="L1187" i="6"/>
  <c r="L1118" i="6"/>
  <c r="L1172" i="6"/>
  <c r="L1070" i="6"/>
  <c r="L1102" i="6"/>
  <c r="L1134" i="6"/>
  <c r="L1152" i="6"/>
  <c r="L1160" i="6"/>
  <c r="L1168" i="6"/>
  <c r="L1176" i="6"/>
  <c r="L1184" i="6"/>
  <c r="L1151" i="6"/>
  <c r="L1167" i="6"/>
  <c r="L1054" i="6"/>
  <c r="L1064" i="6"/>
  <c r="L1096" i="6"/>
  <c r="L1128" i="6"/>
  <c r="L1149" i="6"/>
  <c r="L1157" i="6"/>
  <c r="L1165" i="6"/>
  <c r="L1173" i="6"/>
  <c r="L1181" i="6"/>
  <c r="L1189" i="6"/>
  <c r="L1072" i="6"/>
  <c r="L1188" i="6"/>
  <c r="L1078" i="6"/>
  <c r="L1110" i="6"/>
  <c r="L1142" i="6"/>
  <c r="L1146" i="6"/>
  <c r="L1154" i="6"/>
  <c r="L1162" i="6"/>
  <c r="L1170" i="6"/>
  <c r="L1178" i="6"/>
  <c r="L1186" i="6"/>
  <c r="L1047" i="6"/>
  <c r="L1104" i="6"/>
  <c r="L1148" i="6"/>
  <c r="L1136" i="6"/>
  <c r="L1175" i="6"/>
  <c r="L1180" i="6"/>
  <c r="P291" i="10"/>
  <c r="P530" i="10"/>
  <c r="O1052" i="6"/>
  <c r="O1060" i="6"/>
  <c r="O1068" i="6"/>
  <c r="O1076" i="6"/>
  <c r="O1084" i="6"/>
  <c r="O1092" i="6"/>
  <c r="O1100" i="6"/>
  <c r="O1108" i="6"/>
  <c r="O1116" i="6"/>
  <c r="O1124" i="6"/>
  <c r="O1132" i="6"/>
  <c r="O1140" i="6"/>
  <c r="O1054" i="6"/>
  <c r="O1062" i="6"/>
  <c r="O1070" i="6"/>
  <c r="O1078" i="6"/>
  <c r="O1086" i="6"/>
  <c r="O1094" i="6"/>
  <c r="O1102" i="6"/>
  <c r="O1110" i="6"/>
  <c r="O1118" i="6"/>
  <c r="O1126" i="6"/>
  <c r="O1134" i="6"/>
  <c r="O1142" i="6"/>
  <c r="O1051" i="6"/>
  <c r="O1059" i="6"/>
  <c r="O1067" i="6"/>
  <c r="O1075" i="6"/>
  <c r="O1083" i="6"/>
  <c r="O1091" i="6"/>
  <c r="O1099" i="6"/>
  <c r="O1107" i="6"/>
  <c r="O1115" i="6"/>
  <c r="O1123" i="6"/>
  <c r="O1131" i="6"/>
  <c r="O1139" i="6"/>
  <c r="O1048" i="6"/>
  <c r="O1056" i="6"/>
  <c r="O1064" i="6"/>
  <c r="O1072" i="6"/>
  <c r="O1080" i="6"/>
  <c r="O1088" i="6"/>
  <c r="O1096" i="6"/>
  <c r="O1104" i="6"/>
  <c r="O1112" i="6"/>
  <c r="O1120" i="6"/>
  <c r="O1128" i="6"/>
  <c r="O1136" i="6"/>
  <c r="O1144" i="6"/>
  <c r="O1053" i="6"/>
  <c r="O1061" i="6"/>
  <c r="O1069" i="6"/>
  <c r="O1077" i="6"/>
  <c r="O1085" i="6"/>
  <c r="O1093" i="6"/>
  <c r="O1101" i="6"/>
  <c r="O1109" i="6"/>
  <c r="O1117" i="6"/>
  <c r="O1125" i="6"/>
  <c r="O1133" i="6"/>
  <c r="O1141" i="6"/>
  <c r="O1050" i="6"/>
  <c r="O1058" i="6"/>
  <c r="O1066" i="6"/>
  <c r="O1074" i="6"/>
  <c r="O1082" i="6"/>
  <c r="O1090" i="6"/>
  <c r="O1098" i="6"/>
  <c r="O1106" i="6"/>
  <c r="O1114" i="6"/>
  <c r="O1122" i="6"/>
  <c r="O1130" i="6"/>
  <c r="O1138" i="6"/>
  <c r="O1073" i="6"/>
  <c r="O1105" i="6"/>
  <c r="O1137" i="6"/>
  <c r="O1146" i="6"/>
  <c r="O1154" i="6"/>
  <c r="O1162" i="6"/>
  <c r="O1170" i="6"/>
  <c r="O1178" i="6"/>
  <c r="O1186" i="6"/>
  <c r="O1055" i="6"/>
  <c r="O1087" i="6"/>
  <c r="O1119" i="6"/>
  <c r="O1151" i="6"/>
  <c r="O1159" i="6"/>
  <c r="O1167" i="6"/>
  <c r="O1175" i="6"/>
  <c r="O1183" i="6"/>
  <c r="O1065" i="6"/>
  <c r="O1149" i="6"/>
  <c r="O1189" i="6"/>
  <c r="O1049" i="6"/>
  <c r="O1081" i="6"/>
  <c r="O1113" i="6"/>
  <c r="O1148" i="6"/>
  <c r="O1156" i="6"/>
  <c r="O1164" i="6"/>
  <c r="O1172" i="6"/>
  <c r="O1180" i="6"/>
  <c r="O1188" i="6"/>
  <c r="O1129" i="6"/>
  <c r="O1160" i="6"/>
  <c r="O1168" i="6"/>
  <c r="O1063" i="6"/>
  <c r="O1095" i="6"/>
  <c r="O1127" i="6"/>
  <c r="O1145" i="6"/>
  <c r="O1153" i="6"/>
  <c r="O1161" i="6"/>
  <c r="O1169" i="6"/>
  <c r="O1177" i="6"/>
  <c r="O1185" i="6"/>
  <c r="O1047" i="6"/>
  <c r="O1181" i="6"/>
  <c r="O1057" i="6"/>
  <c r="O1089" i="6"/>
  <c r="O1121" i="6"/>
  <c r="O1150" i="6"/>
  <c r="O1158" i="6"/>
  <c r="O1166" i="6"/>
  <c r="O1174" i="6"/>
  <c r="O1182" i="6"/>
  <c r="O1176" i="6"/>
  <c r="O1143" i="6"/>
  <c r="O1071" i="6"/>
  <c r="O1103" i="6"/>
  <c r="O1135" i="6"/>
  <c r="O1147" i="6"/>
  <c r="O1155" i="6"/>
  <c r="O1163" i="6"/>
  <c r="O1171" i="6"/>
  <c r="O1179" i="6"/>
  <c r="O1187" i="6"/>
  <c r="O1152" i="6"/>
  <c r="O1184" i="6"/>
  <c r="O1079" i="6"/>
  <c r="O1157" i="6"/>
  <c r="O1173" i="6"/>
  <c r="O1097" i="6"/>
  <c r="O1111" i="6"/>
  <c r="O1165" i="6"/>
  <c r="P1055" i="6"/>
  <c r="P1063" i="6"/>
  <c r="P1071" i="6"/>
  <c r="P1079" i="6"/>
  <c r="P1087" i="6"/>
  <c r="P1095" i="6"/>
  <c r="P1103" i="6"/>
  <c r="P1111" i="6"/>
  <c r="P1119" i="6"/>
  <c r="P1127" i="6"/>
  <c r="P1135" i="6"/>
  <c r="P1143" i="6"/>
  <c r="P1049" i="6"/>
  <c r="P1057" i="6"/>
  <c r="P1065" i="6"/>
  <c r="P1073" i="6"/>
  <c r="P1081" i="6"/>
  <c r="P1089" i="6"/>
  <c r="P1097" i="6"/>
  <c r="P1105" i="6"/>
  <c r="P1113" i="6"/>
  <c r="P1121" i="6"/>
  <c r="P1129" i="6"/>
  <c r="P1137" i="6"/>
  <c r="P1054" i="6"/>
  <c r="P1062" i="6"/>
  <c r="P1070" i="6"/>
  <c r="P1078" i="6"/>
  <c r="P1086" i="6"/>
  <c r="P1094" i="6"/>
  <c r="P1102" i="6"/>
  <c r="P1110" i="6"/>
  <c r="P1118" i="6"/>
  <c r="P1126" i="6"/>
  <c r="P1134" i="6"/>
  <c r="P1142" i="6"/>
  <c r="P1051" i="6"/>
  <c r="P1059" i="6"/>
  <c r="P1067" i="6"/>
  <c r="P1075" i="6"/>
  <c r="P1083" i="6"/>
  <c r="P1091" i="6"/>
  <c r="P1099" i="6"/>
  <c r="P1107" i="6"/>
  <c r="P1115" i="6"/>
  <c r="P1123" i="6"/>
  <c r="P1131" i="6"/>
  <c r="P1139" i="6"/>
  <c r="P1048" i="6"/>
  <c r="P1056" i="6"/>
  <c r="P1064" i="6"/>
  <c r="P1072" i="6"/>
  <c r="P1080" i="6"/>
  <c r="P1088" i="6"/>
  <c r="P1096" i="6"/>
  <c r="P1104" i="6"/>
  <c r="P1112" i="6"/>
  <c r="P1120" i="6"/>
  <c r="P1128" i="6"/>
  <c r="P1136" i="6"/>
  <c r="P1144" i="6"/>
  <c r="P1053" i="6"/>
  <c r="P1061" i="6"/>
  <c r="P1069" i="6"/>
  <c r="P1077" i="6"/>
  <c r="P1085" i="6"/>
  <c r="P1093" i="6"/>
  <c r="P1101" i="6"/>
  <c r="P1109" i="6"/>
  <c r="P1117" i="6"/>
  <c r="P1125" i="6"/>
  <c r="P1133" i="6"/>
  <c r="P1141" i="6"/>
  <c r="P1060" i="6"/>
  <c r="P1092" i="6"/>
  <c r="P1124" i="6"/>
  <c r="P1149" i="6"/>
  <c r="P1157" i="6"/>
  <c r="P1165" i="6"/>
  <c r="P1173" i="6"/>
  <c r="P1181" i="6"/>
  <c r="P1189" i="6"/>
  <c r="P1052" i="6"/>
  <c r="P1171" i="6"/>
  <c r="P1074" i="6"/>
  <c r="P1106" i="6"/>
  <c r="P1138" i="6"/>
  <c r="P1146" i="6"/>
  <c r="P1154" i="6"/>
  <c r="P1162" i="6"/>
  <c r="P1170" i="6"/>
  <c r="P1178" i="6"/>
  <c r="P1186" i="6"/>
  <c r="P1176" i="6"/>
  <c r="P1068" i="6"/>
  <c r="P1100" i="6"/>
  <c r="P1132" i="6"/>
  <c r="P1151" i="6"/>
  <c r="P1159" i="6"/>
  <c r="P1167" i="6"/>
  <c r="P1175" i="6"/>
  <c r="P1183" i="6"/>
  <c r="P1147" i="6"/>
  <c r="P1155" i="6"/>
  <c r="P1160" i="6"/>
  <c r="P1184" i="6"/>
  <c r="P1050" i="6"/>
  <c r="P1082" i="6"/>
  <c r="P1114" i="6"/>
  <c r="P1148" i="6"/>
  <c r="P1156" i="6"/>
  <c r="P1164" i="6"/>
  <c r="P1172" i="6"/>
  <c r="P1180" i="6"/>
  <c r="P1188" i="6"/>
  <c r="P1084" i="6"/>
  <c r="P1179" i="6"/>
  <c r="P1130" i="6"/>
  <c r="P1152" i="6"/>
  <c r="P1168" i="6"/>
  <c r="P1076" i="6"/>
  <c r="P1108" i="6"/>
  <c r="P1140" i="6"/>
  <c r="P1145" i="6"/>
  <c r="P1153" i="6"/>
  <c r="P1161" i="6"/>
  <c r="P1169" i="6"/>
  <c r="P1177" i="6"/>
  <c r="P1185" i="6"/>
  <c r="P1047" i="6"/>
  <c r="P1163" i="6"/>
  <c r="P1187" i="6"/>
  <c r="P1098" i="6"/>
  <c r="P1058" i="6"/>
  <c r="P1090" i="6"/>
  <c r="P1122" i="6"/>
  <c r="P1150" i="6"/>
  <c r="P1158" i="6"/>
  <c r="P1166" i="6"/>
  <c r="P1174" i="6"/>
  <c r="P1182" i="6"/>
  <c r="P1066" i="6"/>
  <c r="P1116" i="6"/>
  <c r="L1054" i="10"/>
  <c r="L1062" i="10"/>
  <c r="L1070" i="10"/>
  <c r="L1078" i="10"/>
  <c r="L1086" i="10"/>
  <c r="L1094" i="10"/>
  <c r="L1102" i="10"/>
  <c r="L1110" i="10"/>
  <c r="L1118" i="10"/>
  <c r="L1126" i="10"/>
  <c r="L1134" i="10"/>
  <c r="L1142" i="10"/>
  <c r="L1150" i="10"/>
  <c r="L1158" i="10"/>
  <c r="L1166" i="10"/>
  <c r="L1174" i="10"/>
  <c r="L1182" i="10"/>
  <c r="L1051" i="10"/>
  <c r="L1059" i="10"/>
  <c r="L1067" i="10"/>
  <c r="L1075" i="10"/>
  <c r="L1083" i="10"/>
  <c r="L1091" i="10"/>
  <c r="L1099" i="10"/>
  <c r="L1107" i="10"/>
  <c r="L1115" i="10"/>
  <c r="L1123" i="10"/>
  <c r="L1131" i="10"/>
  <c r="L1139" i="10"/>
  <c r="L1147" i="10"/>
  <c r="L1155" i="10"/>
  <c r="L1163" i="10"/>
  <c r="L1171" i="10"/>
  <c r="L1179" i="10"/>
  <c r="L1048" i="10"/>
  <c r="L1056" i="10"/>
  <c r="L1064" i="10"/>
  <c r="L1072" i="10"/>
  <c r="L1080" i="10"/>
  <c r="L1088" i="10"/>
  <c r="L1096" i="10"/>
  <c r="L1104" i="10"/>
  <c r="L1112" i="10"/>
  <c r="L1120" i="10"/>
  <c r="L1128" i="10"/>
  <c r="L1136" i="10"/>
  <c r="L1144" i="10"/>
  <c r="L1152" i="10"/>
  <c r="L1160" i="10"/>
  <c r="L1168" i="10"/>
  <c r="L1176" i="10"/>
  <c r="L1053" i="10"/>
  <c r="L1061" i="10"/>
  <c r="L1069" i="10"/>
  <c r="L1077" i="10"/>
  <c r="L1085" i="10"/>
  <c r="L1093" i="10"/>
  <c r="L1101" i="10"/>
  <c r="L1109" i="10"/>
  <c r="L1117" i="10"/>
  <c r="L1125" i="10"/>
  <c r="L1133" i="10"/>
  <c r="L1141" i="10"/>
  <c r="L1149" i="10"/>
  <c r="L1157" i="10"/>
  <c r="L1165" i="10"/>
  <c r="L1173" i="10"/>
  <c r="L1181" i="10"/>
  <c r="L1050" i="10"/>
  <c r="L1058" i="10"/>
  <c r="L1066" i="10"/>
  <c r="L1074" i="10"/>
  <c r="L1082" i="10"/>
  <c r="L1090" i="10"/>
  <c r="L1098" i="10"/>
  <c r="L1106" i="10"/>
  <c r="L1114" i="10"/>
  <c r="L1122" i="10"/>
  <c r="L1130" i="10"/>
  <c r="L1138" i="10"/>
  <c r="L1146" i="10"/>
  <c r="L1154" i="10"/>
  <c r="L1162" i="10"/>
  <c r="L1170" i="10"/>
  <c r="L1178" i="10"/>
  <c r="L1055" i="10"/>
  <c r="L1063" i="10"/>
  <c r="L1071" i="10"/>
  <c r="L1079" i="10"/>
  <c r="L1087" i="10"/>
  <c r="L1095" i="10"/>
  <c r="L1103" i="10"/>
  <c r="L1111" i="10"/>
  <c r="L1119" i="10"/>
  <c r="L1127" i="10"/>
  <c r="L1135" i="10"/>
  <c r="L1143" i="10"/>
  <c r="L1151" i="10"/>
  <c r="L1159" i="10"/>
  <c r="L1167" i="10"/>
  <c r="L1175" i="10"/>
  <c r="L1183" i="10"/>
  <c r="L1052" i="10"/>
  <c r="L1060" i="10"/>
  <c r="L1068" i="10"/>
  <c r="L1076" i="10"/>
  <c r="L1084" i="10"/>
  <c r="L1092" i="10"/>
  <c r="L1100" i="10"/>
  <c r="L1108" i="10"/>
  <c r="L1049" i="10"/>
  <c r="L1132" i="10"/>
  <c r="L1164" i="10"/>
  <c r="L1188" i="10"/>
  <c r="L1065" i="10"/>
  <c r="L1140" i="10"/>
  <c r="L1172" i="10"/>
  <c r="L1105" i="10"/>
  <c r="L1121" i="10"/>
  <c r="L1153" i="10"/>
  <c r="L1187" i="10"/>
  <c r="L1081" i="10"/>
  <c r="L1116" i="10"/>
  <c r="L1148" i="10"/>
  <c r="L1180" i="10"/>
  <c r="L1184" i="10"/>
  <c r="L1057" i="10"/>
  <c r="L1129" i="10"/>
  <c r="L1161" i="10"/>
  <c r="L1189" i="10"/>
  <c r="L1097" i="10"/>
  <c r="L1124" i="10"/>
  <c r="L1156" i="10"/>
  <c r="L1186" i="10"/>
  <c r="L1047" i="10"/>
  <c r="H33" i="5" s="1"/>
  <c r="L1137" i="10"/>
  <c r="L1113" i="10"/>
  <c r="L1185" i="10"/>
  <c r="L1073" i="10"/>
  <c r="L1169" i="10"/>
  <c r="L1145" i="10"/>
  <c r="L1089" i="10"/>
  <c r="L1177" i="10"/>
  <c r="N1052" i="10"/>
  <c r="N1060" i="10"/>
  <c r="N1068" i="10"/>
  <c r="N1076" i="10"/>
  <c r="N1084" i="10"/>
  <c r="N1092" i="10"/>
  <c r="N1100" i="10"/>
  <c r="N1108" i="10"/>
  <c r="N1116" i="10"/>
  <c r="N1124" i="10"/>
  <c r="N1132" i="10"/>
  <c r="N1140" i="10"/>
  <c r="N1148" i="10"/>
  <c r="N1156" i="10"/>
  <c r="N1164" i="10"/>
  <c r="N1172" i="10"/>
  <c r="N1180" i="10"/>
  <c r="N1049" i="10"/>
  <c r="N1057" i="10"/>
  <c r="N1065" i="10"/>
  <c r="N1073" i="10"/>
  <c r="N1081" i="10"/>
  <c r="N1089" i="10"/>
  <c r="N1097" i="10"/>
  <c r="N1105" i="10"/>
  <c r="N1113" i="10"/>
  <c r="N1121" i="10"/>
  <c r="N1129" i="10"/>
  <c r="N1137" i="10"/>
  <c r="N1145" i="10"/>
  <c r="N1153" i="10"/>
  <c r="N1161" i="10"/>
  <c r="N1169" i="10"/>
  <c r="N1177" i="10"/>
  <c r="N1054" i="10"/>
  <c r="N1062" i="10"/>
  <c r="N1070" i="10"/>
  <c r="N1078" i="10"/>
  <c r="N1086" i="10"/>
  <c r="N1094" i="10"/>
  <c r="N1102" i="10"/>
  <c r="N1110" i="10"/>
  <c r="N1118" i="10"/>
  <c r="N1126" i="10"/>
  <c r="N1134" i="10"/>
  <c r="N1142" i="10"/>
  <c r="N1150" i="10"/>
  <c r="N1158" i="10"/>
  <c r="N1166" i="10"/>
  <c r="N1174" i="10"/>
  <c r="N1182" i="10"/>
  <c r="N1051" i="10"/>
  <c r="N1059" i="10"/>
  <c r="N1067" i="10"/>
  <c r="N1075" i="10"/>
  <c r="N1083" i="10"/>
  <c r="N1091" i="10"/>
  <c r="N1099" i="10"/>
  <c r="N1107" i="10"/>
  <c r="N1115" i="10"/>
  <c r="N1123" i="10"/>
  <c r="N1131" i="10"/>
  <c r="N1139" i="10"/>
  <c r="N1147" i="10"/>
  <c r="N1155" i="10"/>
  <c r="N1163" i="10"/>
  <c r="N1171" i="10"/>
  <c r="N1179" i="10"/>
  <c r="N1048" i="10"/>
  <c r="N1056" i="10"/>
  <c r="N1064" i="10"/>
  <c r="N1072" i="10"/>
  <c r="N1080" i="10"/>
  <c r="N1088" i="10"/>
  <c r="N1096" i="10"/>
  <c r="N1104" i="10"/>
  <c r="N1112" i="10"/>
  <c r="N1120" i="10"/>
  <c r="N1128" i="10"/>
  <c r="N1136" i="10"/>
  <c r="N1144" i="10"/>
  <c r="N1152" i="10"/>
  <c r="N1160" i="10"/>
  <c r="N1168" i="10"/>
  <c r="N1176" i="10"/>
  <c r="N1053" i="10"/>
  <c r="N1061" i="10"/>
  <c r="N1069" i="10"/>
  <c r="N1077" i="10"/>
  <c r="N1085" i="10"/>
  <c r="N1093" i="10"/>
  <c r="N1101" i="10"/>
  <c r="N1109" i="10"/>
  <c r="N1117" i="10"/>
  <c r="N1125" i="10"/>
  <c r="N1133" i="10"/>
  <c r="N1141" i="10"/>
  <c r="N1149" i="10"/>
  <c r="N1157" i="10"/>
  <c r="N1165" i="10"/>
  <c r="N1173" i="10"/>
  <c r="N1181" i="10"/>
  <c r="N1050" i="10"/>
  <c r="N1058" i="10"/>
  <c r="N1066" i="10"/>
  <c r="N1074" i="10"/>
  <c r="N1082" i="10"/>
  <c r="N1090" i="10"/>
  <c r="N1098" i="10"/>
  <c r="N1106" i="10"/>
  <c r="N1087" i="10"/>
  <c r="N1138" i="10"/>
  <c r="N1170" i="10"/>
  <c r="N1186" i="10"/>
  <c r="N1103" i="10"/>
  <c r="N1114" i="10"/>
  <c r="N1146" i="10"/>
  <c r="N1178" i="10"/>
  <c r="N1188" i="10"/>
  <c r="N1079" i="10"/>
  <c r="N1127" i="10"/>
  <c r="N1159" i="10"/>
  <c r="N1185" i="10"/>
  <c r="N1047" i="10"/>
  <c r="J33" i="5" s="1"/>
  <c r="N1055" i="10"/>
  <c r="N1122" i="10"/>
  <c r="N1154" i="10"/>
  <c r="N1095" i="10"/>
  <c r="N1135" i="10"/>
  <c r="N1167" i="10"/>
  <c r="N1187" i="10"/>
  <c r="N1071" i="10"/>
  <c r="N1130" i="10"/>
  <c r="N1162" i="10"/>
  <c r="N1184" i="10"/>
  <c r="N1183" i="10"/>
  <c r="N1111" i="10"/>
  <c r="N1063" i="10"/>
  <c r="N1143" i="10"/>
  <c r="N1119" i="10"/>
  <c r="N1189" i="10"/>
  <c r="N1175" i="10"/>
  <c r="N1151" i="10"/>
  <c r="O1055" i="10"/>
  <c r="O1063" i="10"/>
  <c r="O1071" i="10"/>
  <c r="O1079" i="10"/>
  <c r="O1087" i="10"/>
  <c r="O1095" i="10"/>
  <c r="O1103" i="10"/>
  <c r="O1111" i="10"/>
  <c r="O1119" i="10"/>
  <c r="O1127" i="10"/>
  <c r="O1135" i="10"/>
  <c r="O1143" i="10"/>
  <c r="O1151" i="10"/>
  <c r="O1159" i="10"/>
  <c r="O1167" i="10"/>
  <c r="O1175" i="10"/>
  <c r="O1052" i="10"/>
  <c r="O1060" i="10"/>
  <c r="O1068" i="10"/>
  <c r="O1076" i="10"/>
  <c r="O1084" i="10"/>
  <c r="O1092" i="10"/>
  <c r="O1100" i="10"/>
  <c r="O1108" i="10"/>
  <c r="O1116" i="10"/>
  <c r="O1124" i="10"/>
  <c r="O1132" i="10"/>
  <c r="O1140" i="10"/>
  <c r="O1148" i="10"/>
  <c r="O1156" i="10"/>
  <c r="O1164" i="10"/>
  <c r="O1172" i="10"/>
  <c r="O1180" i="10"/>
  <c r="O1049" i="10"/>
  <c r="O1057" i="10"/>
  <c r="O1065" i="10"/>
  <c r="O1073" i="10"/>
  <c r="O1081" i="10"/>
  <c r="O1089" i="10"/>
  <c r="O1097" i="10"/>
  <c r="O1105" i="10"/>
  <c r="O1113" i="10"/>
  <c r="O1121" i="10"/>
  <c r="O1129" i="10"/>
  <c r="O1137" i="10"/>
  <c r="O1145" i="10"/>
  <c r="O1153" i="10"/>
  <c r="O1161" i="10"/>
  <c r="O1169" i="10"/>
  <c r="O1177" i="10"/>
  <c r="O1054" i="10"/>
  <c r="O1062" i="10"/>
  <c r="O1070" i="10"/>
  <c r="O1078" i="10"/>
  <c r="O1086" i="10"/>
  <c r="O1094" i="10"/>
  <c r="O1102" i="10"/>
  <c r="O1110" i="10"/>
  <c r="O1118" i="10"/>
  <c r="O1126" i="10"/>
  <c r="O1134" i="10"/>
  <c r="O1142" i="10"/>
  <c r="O1150" i="10"/>
  <c r="O1158" i="10"/>
  <c r="O1166" i="10"/>
  <c r="O1174" i="10"/>
  <c r="O1182" i="10"/>
  <c r="O1051" i="10"/>
  <c r="O1059" i="10"/>
  <c r="O1067" i="10"/>
  <c r="O1075" i="10"/>
  <c r="O1083" i="10"/>
  <c r="O1091" i="10"/>
  <c r="O1099" i="10"/>
  <c r="O1107" i="10"/>
  <c r="O1115" i="10"/>
  <c r="O1123" i="10"/>
  <c r="O1131" i="10"/>
  <c r="O1139" i="10"/>
  <c r="O1147" i="10"/>
  <c r="O1155" i="10"/>
  <c r="O1163" i="10"/>
  <c r="O1171" i="10"/>
  <c r="O1179" i="10"/>
  <c r="O1048" i="10"/>
  <c r="O1056" i="10"/>
  <c r="O1064" i="10"/>
  <c r="O1072" i="10"/>
  <c r="O1080" i="10"/>
  <c r="O1088" i="10"/>
  <c r="O1096" i="10"/>
  <c r="O1104" i="10"/>
  <c r="O1112" i="10"/>
  <c r="O1120" i="10"/>
  <c r="O1128" i="10"/>
  <c r="O1136" i="10"/>
  <c r="O1144" i="10"/>
  <c r="O1152" i="10"/>
  <c r="O1160" i="10"/>
  <c r="O1168" i="10"/>
  <c r="O1176" i="10"/>
  <c r="O1053" i="10"/>
  <c r="O1061" i="10"/>
  <c r="O1069" i="10"/>
  <c r="O1077" i="10"/>
  <c r="O1085" i="10"/>
  <c r="O1093" i="10"/>
  <c r="O1101" i="10"/>
  <c r="O1109" i="10"/>
  <c r="O1074" i="10"/>
  <c r="O1125" i="10"/>
  <c r="O1157" i="10"/>
  <c r="O1189" i="10"/>
  <c r="O1090" i="10"/>
  <c r="O1133" i="10"/>
  <c r="O1165" i="10"/>
  <c r="O1183" i="10"/>
  <c r="O1066" i="10"/>
  <c r="O1114" i="10"/>
  <c r="O1146" i="10"/>
  <c r="O1178" i="10"/>
  <c r="O1188" i="10"/>
  <c r="O1106" i="10"/>
  <c r="O1141" i="10"/>
  <c r="O1173" i="10"/>
  <c r="O1185" i="10"/>
  <c r="O1047" i="10"/>
  <c r="K33" i="5" s="1"/>
  <c r="O1082" i="10"/>
  <c r="O1122" i="10"/>
  <c r="O1154" i="10"/>
  <c r="O1058" i="10"/>
  <c r="O1117" i="10"/>
  <c r="O1149" i="10"/>
  <c r="O1181" i="10"/>
  <c r="O1187" i="10"/>
  <c r="O1050" i="10"/>
  <c r="O1162" i="10"/>
  <c r="O1184" i="10"/>
  <c r="O1130" i="10"/>
  <c r="O1138" i="10"/>
  <c r="O1170" i="10"/>
  <c r="O1186" i="10"/>
  <c r="O1098" i="10"/>
  <c r="P1050" i="10"/>
  <c r="P1058" i="10"/>
  <c r="P1066" i="10"/>
  <c r="P1074" i="10"/>
  <c r="P1082" i="10"/>
  <c r="P1090" i="10"/>
  <c r="P1098" i="10"/>
  <c r="P1106" i="10"/>
  <c r="P1114" i="10"/>
  <c r="P1122" i="10"/>
  <c r="P1130" i="10"/>
  <c r="P1138" i="10"/>
  <c r="P1146" i="10"/>
  <c r="P1154" i="10"/>
  <c r="P1162" i="10"/>
  <c r="P1170" i="10"/>
  <c r="P1178" i="10"/>
  <c r="P1055" i="10"/>
  <c r="P1063" i="10"/>
  <c r="P1071" i="10"/>
  <c r="P1079" i="10"/>
  <c r="P1087" i="10"/>
  <c r="P1095" i="10"/>
  <c r="P1103" i="10"/>
  <c r="P1111" i="10"/>
  <c r="P1119" i="10"/>
  <c r="P1127" i="10"/>
  <c r="P1135" i="10"/>
  <c r="P1143" i="10"/>
  <c r="P1151" i="10"/>
  <c r="P1159" i="10"/>
  <c r="P1167" i="10"/>
  <c r="P1175" i="10"/>
  <c r="P1052" i="10"/>
  <c r="P1060" i="10"/>
  <c r="P1068" i="10"/>
  <c r="P1076" i="10"/>
  <c r="P1084" i="10"/>
  <c r="P1092" i="10"/>
  <c r="P1100" i="10"/>
  <c r="P1108" i="10"/>
  <c r="P1116" i="10"/>
  <c r="P1124" i="10"/>
  <c r="P1132" i="10"/>
  <c r="P1140" i="10"/>
  <c r="P1148" i="10"/>
  <c r="P1156" i="10"/>
  <c r="P1164" i="10"/>
  <c r="P1172" i="10"/>
  <c r="P1180" i="10"/>
  <c r="P1049" i="10"/>
  <c r="P1057" i="10"/>
  <c r="P1065" i="10"/>
  <c r="P1073" i="10"/>
  <c r="P1081" i="10"/>
  <c r="P1089" i="10"/>
  <c r="P1097" i="10"/>
  <c r="P1105" i="10"/>
  <c r="P1113" i="10"/>
  <c r="P1121" i="10"/>
  <c r="P1129" i="10"/>
  <c r="P1137" i="10"/>
  <c r="P1145" i="10"/>
  <c r="P1153" i="10"/>
  <c r="P1161" i="10"/>
  <c r="P1169" i="10"/>
  <c r="P1177" i="10"/>
  <c r="P1054" i="10"/>
  <c r="P1062" i="10"/>
  <c r="P1070" i="10"/>
  <c r="P1078" i="10"/>
  <c r="P1086" i="10"/>
  <c r="P1094" i="10"/>
  <c r="P1102" i="10"/>
  <c r="P1110" i="10"/>
  <c r="P1118" i="10"/>
  <c r="P1126" i="10"/>
  <c r="P1134" i="10"/>
  <c r="P1142" i="10"/>
  <c r="P1150" i="10"/>
  <c r="P1158" i="10"/>
  <c r="P1166" i="10"/>
  <c r="P1174" i="10"/>
  <c r="P1182" i="10"/>
  <c r="P1051" i="10"/>
  <c r="P1059" i="10"/>
  <c r="P1067" i="10"/>
  <c r="P1075" i="10"/>
  <c r="P1083" i="10"/>
  <c r="P1091" i="10"/>
  <c r="P1099" i="10"/>
  <c r="P1107" i="10"/>
  <c r="P1115" i="10"/>
  <c r="P1123" i="10"/>
  <c r="P1131" i="10"/>
  <c r="P1139" i="10"/>
  <c r="P1147" i="10"/>
  <c r="P1155" i="10"/>
  <c r="P1163" i="10"/>
  <c r="P1171" i="10"/>
  <c r="P1179" i="10"/>
  <c r="P1048" i="10"/>
  <c r="P1056" i="10"/>
  <c r="P1064" i="10"/>
  <c r="P1072" i="10"/>
  <c r="P1080" i="10"/>
  <c r="P1088" i="10"/>
  <c r="P1096" i="10"/>
  <c r="P1104" i="10"/>
  <c r="P1061" i="10"/>
  <c r="P1112" i="10"/>
  <c r="P1144" i="10"/>
  <c r="P1176" i="10"/>
  <c r="P1184" i="10"/>
  <c r="P1077" i="10"/>
  <c r="P1120" i="10"/>
  <c r="P1152" i="10"/>
  <c r="P1186" i="10"/>
  <c r="P1053" i="10"/>
  <c r="P1133" i="10"/>
  <c r="P1165" i="10"/>
  <c r="P1183" i="10"/>
  <c r="P1093" i="10"/>
  <c r="P1128" i="10"/>
  <c r="P1160" i="10"/>
  <c r="P1188" i="10"/>
  <c r="P1069" i="10"/>
  <c r="P1141" i="10"/>
  <c r="P1173" i="10"/>
  <c r="P1185" i="10"/>
  <c r="P1047" i="10"/>
  <c r="L33" i="5" s="1"/>
  <c r="P1109" i="10"/>
  <c r="P1136" i="10"/>
  <c r="P1168" i="10"/>
  <c r="P1101" i="10"/>
  <c r="P1157" i="10"/>
  <c r="P1189" i="10"/>
  <c r="P1181" i="10"/>
  <c r="P1117" i="10"/>
  <c r="P1085" i="10"/>
  <c r="P1149" i="10"/>
  <c r="P1187" i="10"/>
  <c r="P1125" i="10"/>
  <c r="M1054" i="6"/>
  <c r="M1062" i="6"/>
  <c r="M1070" i="6"/>
  <c r="M1078" i="6"/>
  <c r="M1086" i="6"/>
  <c r="M1094" i="6"/>
  <c r="M1102" i="6"/>
  <c r="M1110" i="6"/>
  <c r="M1118" i="6"/>
  <c r="M1126" i="6"/>
  <c r="M1134" i="6"/>
  <c r="M1142" i="6"/>
  <c r="M1048" i="6"/>
  <c r="M1056" i="6"/>
  <c r="M1064" i="6"/>
  <c r="M1072" i="6"/>
  <c r="M1080" i="6"/>
  <c r="M1088" i="6"/>
  <c r="M1096" i="6"/>
  <c r="M1104" i="6"/>
  <c r="M1112" i="6"/>
  <c r="M1120" i="6"/>
  <c r="M1128" i="6"/>
  <c r="M1136" i="6"/>
  <c r="M1144" i="6"/>
  <c r="M1053" i="6"/>
  <c r="M1061" i="6"/>
  <c r="M1069" i="6"/>
  <c r="M1077" i="6"/>
  <c r="M1085" i="6"/>
  <c r="M1093" i="6"/>
  <c r="M1101" i="6"/>
  <c r="M1109" i="6"/>
  <c r="M1117" i="6"/>
  <c r="M1125" i="6"/>
  <c r="M1133" i="6"/>
  <c r="M1141" i="6"/>
  <c r="M1050" i="6"/>
  <c r="M1058" i="6"/>
  <c r="M1066" i="6"/>
  <c r="M1074" i="6"/>
  <c r="M1082" i="6"/>
  <c r="M1090" i="6"/>
  <c r="M1098" i="6"/>
  <c r="M1106" i="6"/>
  <c r="M1114" i="6"/>
  <c r="M1122" i="6"/>
  <c r="M1130" i="6"/>
  <c r="M1138" i="6"/>
  <c r="M1055" i="6"/>
  <c r="M1063" i="6"/>
  <c r="M1071" i="6"/>
  <c r="M1079" i="6"/>
  <c r="M1087" i="6"/>
  <c r="M1095" i="6"/>
  <c r="M1103" i="6"/>
  <c r="M1111" i="6"/>
  <c r="M1119" i="6"/>
  <c r="M1127" i="6"/>
  <c r="M1135" i="6"/>
  <c r="M1143" i="6"/>
  <c r="M1052" i="6"/>
  <c r="M1060" i="6"/>
  <c r="M1068" i="6"/>
  <c r="M1076" i="6"/>
  <c r="M1084" i="6"/>
  <c r="M1092" i="6"/>
  <c r="M1100" i="6"/>
  <c r="M1108" i="6"/>
  <c r="M1116" i="6"/>
  <c r="M1124" i="6"/>
  <c r="M1132" i="6"/>
  <c r="M1140" i="6"/>
  <c r="M1067" i="6"/>
  <c r="M1099" i="6"/>
  <c r="M1131" i="6"/>
  <c r="M1148" i="6"/>
  <c r="M1156" i="6"/>
  <c r="M1164" i="6"/>
  <c r="M1172" i="6"/>
  <c r="M1180" i="6"/>
  <c r="M1188" i="6"/>
  <c r="M1137" i="6"/>
  <c r="M1167" i="6"/>
  <c r="M1175" i="6"/>
  <c r="M1183" i="6"/>
  <c r="M1049" i="6"/>
  <c r="M1081" i="6"/>
  <c r="M1113" i="6"/>
  <c r="M1145" i="6"/>
  <c r="M1153" i="6"/>
  <c r="M1161" i="6"/>
  <c r="M1169" i="6"/>
  <c r="M1177" i="6"/>
  <c r="M1185" i="6"/>
  <c r="M1047" i="6"/>
  <c r="I12" i="5" s="1"/>
  <c r="M1146" i="6"/>
  <c r="M1170" i="6"/>
  <c r="M1178" i="6"/>
  <c r="M1105" i="6"/>
  <c r="M1075" i="6"/>
  <c r="M1107" i="6"/>
  <c r="M1139" i="6"/>
  <c r="M1150" i="6"/>
  <c r="M1158" i="6"/>
  <c r="M1166" i="6"/>
  <c r="M1174" i="6"/>
  <c r="M1182" i="6"/>
  <c r="M1073" i="6"/>
  <c r="M1057" i="6"/>
  <c r="M1089" i="6"/>
  <c r="M1121" i="6"/>
  <c r="M1147" i="6"/>
  <c r="M1155" i="6"/>
  <c r="M1163" i="6"/>
  <c r="M1171" i="6"/>
  <c r="M1179" i="6"/>
  <c r="M1187" i="6"/>
  <c r="M1051" i="6"/>
  <c r="M1083" i="6"/>
  <c r="M1115" i="6"/>
  <c r="M1152" i="6"/>
  <c r="M1160" i="6"/>
  <c r="M1168" i="6"/>
  <c r="M1176" i="6"/>
  <c r="M1184" i="6"/>
  <c r="M1159" i="6"/>
  <c r="M1065" i="6"/>
  <c r="M1097" i="6"/>
  <c r="M1129" i="6"/>
  <c r="M1149" i="6"/>
  <c r="M1157" i="6"/>
  <c r="M1165" i="6"/>
  <c r="M1173" i="6"/>
  <c r="M1181" i="6"/>
  <c r="M1189" i="6"/>
  <c r="M1091" i="6"/>
  <c r="M1123" i="6"/>
  <c r="M1162" i="6"/>
  <c r="M1059" i="6"/>
  <c r="M1154" i="6"/>
  <c r="M1186" i="6"/>
  <c r="M1151" i="6"/>
  <c r="M1049" i="10"/>
  <c r="M1057" i="10"/>
  <c r="M1065" i="10"/>
  <c r="M1073" i="10"/>
  <c r="M1081" i="10"/>
  <c r="M1089" i="10"/>
  <c r="M1097" i="10"/>
  <c r="M1105" i="10"/>
  <c r="M1113" i="10"/>
  <c r="M1121" i="10"/>
  <c r="M1129" i="10"/>
  <c r="M1137" i="10"/>
  <c r="M1145" i="10"/>
  <c r="M1153" i="10"/>
  <c r="M1161" i="10"/>
  <c r="M1169" i="10"/>
  <c r="M1177" i="10"/>
  <c r="M1054" i="10"/>
  <c r="M1062" i="10"/>
  <c r="M1070" i="10"/>
  <c r="M1078" i="10"/>
  <c r="M1086" i="10"/>
  <c r="M1094" i="10"/>
  <c r="M1102" i="10"/>
  <c r="M1110" i="10"/>
  <c r="M1118" i="10"/>
  <c r="M1126" i="10"/>
  <c r="M1134" i="10"/>
  <c r="M1142" i="10"/>
  <c r="M1150" i="10"/>
  <c r="M1158" i="10"/>
  <c r="M1166" i="10"/>
  <c r="M1174" i="10"/>
  <c r="M1182" i="10"/>
  <c r="M1051" i="10"/>
  <c r="M1059" i="10"/>
  <c r="M1067" i="10"/>
  <c r="M1075" i="10"/>
  <c r="M1083" i="10"/>
  <c r="M1091" i="10"/>
  <c r="M1099" i="10"/>
  <c r="M1107" i="10"/>
  <c r="M1115" i="10"/>
  <c r="M1123" i="10"/>
  <c r="M1131" i="10"/>
  <c r="M1139" i="10"/>
  <c r="M1147" i="10"/>
  <c r="M1155" i="10"/>
  <c r="M1163" i="10"/>
  <c r="M1171" i="10"/>
  <c r="M1179" i="10"/>
  <c r="M1048" i="10"/>
  <c r="M1056" i="10"/>
  <c r="M1064" i="10"/>
  <c r="M1072" i="10"/>
  <c r="M1080" i="10"/>
  <c r="M1088" i="10"/>
  <c r="M1096" i="10"/>
  <c r="M1104" i="10"/>
  <c r="M1112" i="10"/>
  <c r="M1120" i="10"/>
  <c r="M1128" i="10"/>
  <c r="M1136" i="10"/>
  <c r="M1144" i="10"/>
  <c r="M1152" i="10"/>
  <c r="M1160" i="10"/>
  <c r="M1168" i="10"/>
  <c r="M1176" i="10"/>
  <c r="M1053" i="10"/>
  <c r="M1061" i="10"/>
  <c r="M1069" i="10"/>
  <c r="M1077" i="10"/>
  <c r="M1085" i="10"/>
  <c r="M1093" i="10"/>
  <c r="M1101" i="10"/>
  <c r="M1109" i="10"/>
  <c r="M1117" i="10"/>
  <c r="M1125" i="10"/>
  <c r="M1133" i="10"/>
  <c r="M1141" i="10"/>
  <c r="M1149" i="10"/>
  <c r="M1157" i="10"/>
  <c r="M1165" i="10"/>
  <c r="M1173" i="10"/>
  <c r="M1181" i="10"/>
  <c r="M1050" i="10"/>
  <c r="M1058" i="10"/>
  <c r="M1066" i="10"/>
  <c r="M1074" i="10"/>
  <c r="M1082" i="10"/>
  <c r="M1090" i="10"/>
  <c r="M1098" i="10"/>
  <c r="M1106" i="10"/>
  <c r="M1114" i="10"/>
  <c r="M1122" i="10"/>
  <c r="M1130" i="10"/>
  <c r="M1138" i="10"/>
  <c r="M1146" i="10"/>
  <c r="M1154" i="10"/>
  <c r="M1162" i="10"/>
  <c r="M1170" i="10"/>
  <c r="M1178" i="10"/>
  <c r="M1055" i="10"/>
  <c r="M1063" i="10"/>
  <c r="M1071" i="10"/>
  <c r="M1079" i="10"/>
  <c r="M1087" i="10"/>
  <c r="M1095" i="10"/>
  <c r="M1103" i="10"/>
  <c r="M1111" i="10"/>
  <c r="M1100" i="10"/>
  <c r="M1119" i="10"/>
  <c r="M1151" i="10"/>
  <c r="M1183" i="10"/>
  <c r="M1052" i="10"/>
  <c r="M1127" i="10"/>
  <c r="M1159" i="10"/>
  <c r="M1185" i="10"/>
  <c r="M1047" i="10"/>
  <c r="I33" i="5" s="1"/>
  <c r="M1092" i="10"/>
  <c r="M1140" i="10"/>
  <c r="M1172" i="10"/>
  <c r="M1068" i="10"/>
  <c r="M1135" i="10"/>
  <c r="M1167" i="10"/>
  <c r="M1187" i="10"/>
  <c r="M1108" i="10"/>
  <c r="M1116" i="10"/>
  <c r="M1148" i="10"/>
  <c r="M1180" i="10"/>
  <c r="M1184" i="10"/>
  <c r="M1084" i="10"/>
  <c r="M1143" i="10"/>
  <c r="M1175" i="10"/>
  <c r="M1189" i="10"/>
  <c r="M1132" i="10"/>
  <c r="M1060" i="10"/>
  <c r="M1164" i="10"/>
  <c r="M1186" i="10"/>
  <c r="M1076" i="10"/>
  <c r="M1124" i="10"/>
  <c r="M1156" i="10"/>
  <c r="M1188" i="10"/>
  <c r="N1049" i="6"/>
  <c r="N1057" i="6"/>
  <c r="N1065" i="6"/>
  <c r="N1073" i="6"/>
  <c r="N1081" i="6"/>
  <c r="N1089" i="6"/>
  <c r="N1097" i="6"/>
  <c r="N1105" i="6"/>
  <c r="N1113" i="6"/>
  <c r="N1121" i="6"/>
  <c r="N1129" i="6"/>
  <c r="N1137" i="6"/>
  <c r="N1051" i="6"/>
  <c r="N1059" i="6"/>
  <c r="N1067" i="6"/>
  <c r="N1075" i="6"/>
  <c r="N1083" i="6"/>
  <c r="N1091" i="6"/>
  <c r="N1099" i="6"/>
  <c r="N1107" i="6"/>
  <c r="N1115" i="6"/>
  <c r="N1123" i="6"/>
  <c r="N1131" i="6"/>
  <c r="N1139" i="6"/>
  <c r="N1048" i="6"/>
  <c r="N1056" i="6"/>
  <c r="N1064" i="6"/>
  <c r="N1072" i="6"/>
  <c r="N1080" i="6"/>
  <c r="N1088" i="6"/>
  <c r="N1096" i="6"/>
  <c r="N1104" i="6"/>
  <c r="N1112" i="6"/>
  <c r="N1120" i="6"/>
  <c r="N1128" i="6"/>
  <c r="N1136" i="6"/>
  <c r="N1144" i="6"/>
  <c r="N1053" i="6"/>
  <c r="N1061" i="6"/>
  <c r="N1069" i="6"/>
  <c r="N1077" i="6"/>
  <c r="N1085" i="6"/>
  <c r="N1093" i="6"/>
  <c r="N1101" i="6"/>
  <c r="N1109" i="6"/>
  <c r="N1117" i="6"/>
  <c r="N1125" i="6"/>
  <c r="N1133" i="6"/>
  <c r="N1141" i="6"/>
  <c r="N1050" i="6"/>
  <c r="N1058" i="6"/>
  <c r="N1066" i="6"/>
  <c r="N1074" i="6"/>
  <c r="N1082" i="6"/>
  <c r="N1090" i="6"/>
  <c r="N1098" i="6"/>
  <c r="N1106" i="6"/>
  <c r="N1114" i="6"/>
  <c r="N1122" i="6"/>
  <c r="N1130" i="6"/>
  <c r="N1138" i="6"/>
  <c r="N1055" i="6"/>
  <c r="N1063" i="6"/>
  <c r="N1071" i="6"/>
  <c r="N1079" i="6"/>
  <c r="N1087" i="6"/>
  <c r="N1095" i="6"/>
  <c r="N1103" i="6"/>
  <c r="N1111" i="6"/>
  <c r="N1119" i="6"/>
  <c r="N1127" i="6"/>
  <c r="N1135" i="6"/>
  <c r="N1143" i="6"/>
  <c r="N1054" i="6"/>
  <c r="N1086" i="6"/>
  <c r="N1118" i="6"/>
  <c r="N1151" i="6"/>
  <c r="N1159" i="6"/>
  <c r="N1167" i="6"/>
  <c r="N1175" i="6"/>
  <c r="N1183" i="6"/>
  <c r="N1157" i="6"/>
  <c r="N1068" i="6"/>
  <c r="N1100" i="6"/>
  <c r="N1132" i="6"/>
  <c r="N1148" i="6"/>
  <c r="N1156" i="6"/>
  <c r="N1164" i="6"/>
  <c r="N1172" i="6"/>
  <c r="N1180" i="6"/>
  <c r="N1188" i="6"/>
  <c r="N1189" i="6"/>
  <c r="N1062" i="6"/>
  <c r="N1094" i="6"/>
  <c r="N1126" i="6"/>
  <c r="N1145" i="6"/>
  <c r="N1153" i="6"/>
  <c r="N1161" i="6"/>
  <c r="N1169" i="6"/>
  <c r="N1177" i="6"/>
  <c r="N1185" i="6"/>
  <c r="N1047" i="6"/>
  <c r="N1078" i="6"/>
  <c r="N1110" i="6"/>
  <c r="N1181" i="6"/>
  <c r="N1060" i="6"/>
  <c r="N1146" i="6"/>
  <c r="N1154" i="6"/>
  <c r="N1076" i="6"/>
  <c r="N1108" i="6"/>
  <c r="N1140" i="6"/>
  <c r="N1150" i="6"/>
  <c r="N1158" i="6"/>
  <c r="N1166" i="6"/>
  <c r="N1174" i="6"/>
  <c r="N1182" i="6"/>
  <c r="N1092" i="6"/>
  <c r="N1070" i="6"/>
  <c r="N1102" i="6"/>
  <c r="N1134" i="6"/>
  <c r="N1147" i="6"/>
  <c r="N1155" i="6"/>
  <c r="N1163" i="6"/>
  <c r="N1171" i="6"/>
  <c r="N1179" i="6"/>
  <c r="N1187" i="6"/>
  <c r="N1149" i="6"/>
  <c r="N1170" i="6"/>
  <c r="N1178" i="6"/>
  <c r="N1052" i="6"/>
  <c r="N1084" i="6"/>
  <c r="N1116" i="6"/>
  <c r="N1152" i="6"/>
  <c r="N1160" i="6"/>
  <c r="N1168" i="6"/>
  <c r="N1176" i="6"/>
  <c r="N1184" i="6"/>
  <c r="N1142" i="6"/>
  <c r="N1173" i="6"/>
  <c r="N1124" i="6"/>
  <c r="N1162" i="6"/>
  <c r="N1186" i="6"/>
  <c r="N1165" i="6"/>
  <c r="P638" i="10"/>
  <c r="O434" i="10"/>
  <c r="O5" i="6"/>
  <c r="P662" i="10"/>
  <c r="C44" i="21" a="1"/>
  <c r="C44" i="21" s="1"/>
  <c r="D44" i="21" a="1"/>
  <c r="D44" i="21" s="1"/>
  <c r="E44" i="21" a="1"/>
  <c r="E44" i="21" s="1"/>
  <c r="F44" i="21" a="1"/>
  <c r="F44" i="21" s="1"/>
  <c r="B45" i="21"/>
  <c r="D129" i="6"/>
  <c r="N231" i="6"/>
  <c r="N72" i="6"/>
  <c r="L30" i="6"/>
  <c r="D105" i="6"/>
  <c r="N247" i="6"/>
  <c r="N131" i="6"/>
  <c r="L100" i="6"/>
  <c r="L225" i="6"/>
  <c r="O211" i="6"/>
  <c r="O53" i="6"/>
  <c r="P257" i="6"/>
  <c r="P76" i="6"/>
  <c r="O191" i="6"/>
  <c r="P193" i="6"/>
  <c r="P26" i="6"/>
  <c r="P275" i="10"/>
  <c r="D121" i="6"/>
  <c r="P425" i="10"/>
  <c r="N129" i="6"/>
  <c r="O115" i="6"/>
  <c r="N61" i="6"/>
  <c r="N6" i="6"/>
  <c r="L131" i="6"/>
  <c r="N127" i="6"/>
  <c r="N125" i="6"/>
  <c r="L123" i="6"/>
  <c r="L121" i="6"/>
  <c r="P118" i="6"/>
  <c r="P114" i="6"/>
  <c r="L107" i="6"/>
  <c r="N99" i="6"/>
  <c r="O91" i="6"/>
  <c r="P83" i="6"/>
  <c r="L76" i="6"/>
  <c r="N68" i="6"/>
  <c r="O60" i="6"/>
  <c r="P52" i="6"/>
  <c r="P44" i="6"/>
  <c r="P36" i="6"/>
  <c r="L16" i="6"/>
  <c r="L257" i="6"/>
  <c r="L246" i="6"/>
  <c r="O235" i="6"/>
  <c r="P209" i="6"/>
  <c r="L135" i="6"/>
  <c r="L137" i="6"/>
  <c r="L139" i="6"/>
  <c r="L141" i="6"/>
  <c r="L143" i="6"/>
  <c r="L145" i="6"/>
  <c r="L147" i="6"/>
  <c r="L149" i="6"/>
  <c r="L151" i="6"/>
  <c r="L153" i="6"/>
  <c r="L155" i="6"/>
  <c r="L157" i="6"/>
  <c r="L159" i="6"/>
  <c r="L161" i="6"/>
  <c r="L163" i="6"/>
  <c r="L165" i="6"/>
  <c r="L167" i="6"/>
  <c r="L169" i="6"/>
  <c r="L171" i="6"/>
  <c r="L173" i="6"/>
  <c r="L175" i="6"/>
  <c r="L177" i="6"/>
  <c r="L179" i="6"/>
  <c r="L181" i="6"/>
  <c r="L183" i="6"/>
  <c r="L185" i="6"/>
  <c r="L187" i="6"/>
  <c r="L189" i="6"/>
  <c r="L191" i="6"/>
  <c r="L193" i="6"/>
  <c r="L195" i="6"/>
  <c r="L197" i="6"/>
  <c r="L199" i="6"/>
  <c r="L201" i="6"/>
  <c r="L203" i="6"/>
  <c r="L205" i="6"/>
  <c r="L207" i="6"/>
  <c r="L209" i="6"/>
  <c r="L211" i="6"/>
  <c r="L213" i="6"/>
  <c r="L215" i="6"/>
  <c r="L217" i="6"/>
  <c r="L219" i="6"/>
  <c r="L221" i="6"/>
  <c r="L223" i="6"/>
  <c r="L134" i="6"/>
  <c r="L136" i="6"/>
  <c r="L138" i="6"/>
  <c r="L140" i="6"/>
  <c r="L142" i="6"/>
  <c r="L144" i="6"/>
  <c r="L146" i="6"/>
  <c r="L148" i="6"/>
  <c r="L150" i="6"/>
  <c r="L152" i="6"/>
  <c r="L154" i="6"/>
  <c r="L156" i="6"/>
  <c r="L158" i="6"/>
  <c r="L160" i="6"/>
  <c r="L162" i="6"/>
  <c r="L164" i="6"/>
  <c r="L166" i="6"/>
  <c r="L168" i="6"/>
  <c r="L170" i="6"/>
  <c r="L172" i="6"/>
  <c r="L174" i="6"/>
  <c r="L176" i="6"/>
  <c r="L178" i="6"/>
  <c r="L226" i="6"/>
  <c r="L229" i="6"/>
  <c r="L234" i="6"/>
  <c r="L237" i="6"/>
  <c r="L242" i="6"/>
  <c r="L245" i="6"/>
  <c r="L250" i="6"/>
  <c r="L253" i="6"/>
  <c r="L258" i="6"/>
  <c r="L261" i="6"/>
  <c r="L184" i="6"/>
  <c r="L188" i="6"/>
  <c r="L192" i="6"/>
  <c r="L196" i="6"/>
  <c r="L200" i="6"/>
  <c r="L204" i="6"/>
  <c r="L208" i="6"/>
  <c r="L212" i="6"/>
  <c r="L216" i="6"/>
  <c r="L220" i="6"/>
  <c r="L224" i="6"/>
  <c r="L227" i="6"/>
  <c r="L232" i="6"/>
  <c r="L235" i="6"/>
  <c r="L240" i="6"/>
  <c r="L243" i="6"/>
  <c r="L248" i="6"/>
  <c r="L251" i="6"/>
  <c r="L256" i="6"/>
  <c r="L259" i="6"/>
  <c r="L180" i="6"/>
  <c r="L186" i="6"/>
  <c r="L190" i="6"/>
  <c r="L194" i="6"/>
  <c r="L198" i="6"/>
  <c r="L202" i="6"/>
  <c r="L206" i="6"/>
  <c r="L210" i="6"/>
  <c r="L214" i="6"/>
  <c r="L218" i="6"/>
  <c r="L222" i="6"/>
  <c r="L182" i="6"/>
  <c r="L228" i="6"/>
  <c r="L231" i="6"/>
  <c r="L236" i="6"/>
  <c r="L239" i="6"/>
  <c r="L244" i="6"/>
  <c r="L247" i="6"/>
  <c r="L252" i="6"/>
  <c r="L255" i="6"/>
  <c r="L260" i="6"/>
  <c r="L263" i="6"/>
  <c r="L119" i="6"/>
  <c r="L69" i="6"/>
  <c r="O27" i="6"/>
  <c r="N236" i="6"/>
  <c r="P134" i="6"/>
  <c r="P136" i="6"/>
  <c r="P138" i="6"/>
  <c r="P140" i="6"/>
  <c r="P142" i="6"/>
  <c r="P144" i="6"/>
  <c r="P146" i="6"/>
  <c r="P148" i="6"/>
  <c r="P150" i="6"/>
  <c r="P152" i="6"/>
  <c r="P154" i="6"/>
  <c r="P156" i="6"/>
  <c r="P158" i="6"/>
  <c r="P160" i="6"/>
  <c r="P162" i="6"/>
  <c r="P164" i="6"/>
  <c r="P166" i="6"/>
  <c r="P168" i="6"/>
  <c r="P170" i="6"/>
  <c r="P172" i="6"/>
  <c r="P174" i="6"/>
  <c r="P176" i="6"/>
  <c r="P178" i="6"/>
  <c r="P180" i="6"/>
  <c r="P182" i="6"/>
  <c r="P184" i="6"/>
  <c r="P186" i="6"/>
  <c r="P188" i="6"/>
  <c r="P190" i="6"/>
  <c r="P192" i="6"/>
  <c r="P194" i="6"/>
  <c r="P196" i="6"/>
  <c r="P198" i="6"/>
  <c r="P200" i="6"/>
  <c r="P202" i="6"/>
  <c r="P204" i="6"/>
  <c r="P206" i="6"/>
  <c r="P208" i="6"/>
  <c r="P210" i="6"/>
  <c r="P212" i="6"/>
  <c r="P214" i="6"/>
  <c r="P216" i="6"/>
  <c r="P218" i="6"/>
  <c r="P220" i="6"/>
  <c r="P222" i="6"/>
  <c r="P224" i="6"/>
  <c r="P226" i="6"/>
  <c r="P228" i="6"/>
  <c r="P230" i="6"/>
  <c r="P232" i="6"/>
  <c r="P234" i="6"/>
  <c r="P236" i="6"/>
  <c r="P238" i="6"/>
  <c r="P240" i="6"/>
  <c r="P242" i="6"/>
  <c r="P244" i="6"/>
  <c r="P246" i="6"/>
  <c r="P248" i="6"/>
  <c r="P250" i="6"/>
  <c r="P252" i="6"/>
  <c r="P254" i="6"/>
  <c r="P256" i="6"/>
  <c r="P258" i="6"/>
  <c r="P260" i="6"/>
  <c r="P262" i="6"/>
  <c r="P135" i="6"/>
  <c r="P137" i="6"/>
  <c r="P139" i="6"/>
  <c r="P141" i="6"/>
  <c r="P143" i="6"/>
  <c r="P145" i="6"/>
  <c r="P147" i="6"/>
  <c r="P149" i="6"/>
  <c r="P151" i="6"/>
  <c r="P153" i="6"/>
  <c r="P155" i="6"/>
  <c r="P157" i="6"/>
  <c r="P159" i="6"/>
  <c r="P161" i="6"/>
  <c r="P163" i="6"/>
  <c r="P165" i="6"/>
  <c r="P167" i="6"/>
  <c r="P169" i="6"/>
  <c r="P171" i="6"/>
  <c r="P173" i="6"/>
  <c r="P175" i="6"/>
  <c r="P177" i="6"/>
  <c r="P179" i="6"/>
  <c r="P181" i="6"/>
  <c r="P183" i="6"/>
  <c r="P187" i="6"/>
  <c r="P191" i="6"/>
  <c r="P195" i="6"/>
  <c r="P199" i="6"/>
  <c r="P203" i="6"/>
  <c r="P207" i="6"/>
  <c r="P211" i="6"/>
  <c r="P215" i="6"/>
  <c r="P219" i="6"/>
  <c r="P223" i="6"/>
  <c r="P231" i="6"/>
  <c r="P239" i="6"/>
  <c r="P247" i="6"/>
  <c r="P255" i="6"/>
  <c r="P263" i="6"/>
  <c r="P229" i="6"/>
  <c r="P237" i="6"/>
  <c r="P245" i="6"/>
  <c r="P253" i="6"/>
  <c r="P261" i="6"/>
  <c r="P227" i="6"/>
  <c r="P235" i="6"/>
  <c r="P243" i="6"/>
  <c r="P251" i="6"/>
  <c r="P259" i="6"/>
  <c r="O24" i="6"/>
  <c r="O26" i="6"/>
  <c r="O28" i="6"/>
  <c r="O30" i="6"/>
  <c r="O32" i="6"/>
  <c r="O34" i="6"/>
  <c r="O4" i="6"/>
  <c r="K4" i="5" s="1"/>
  <c r="O6" i="6"/>
  <c r="O8" i="6"/>
  <c r="O10" i="6"/>
  <c r="O12" i="6"/>
  <c r="O14" i="6"/>
  <c r="O16" i="6"/>
  <c r="O18" i="6"/>
  <c r="O20" i="6"/>
  <c r="O22" i="6"/>
  <c r="O9" i="6"/>
  <c r="O17" i="6"/>
  <c r="O57" i="6"/>
  <c r="O59" i="6"/>
  <c r="O61" i="6"/>
  <c r="O63" i="6"/>
  <c r="O90" i="6"/>
  <c r="O92" i="6"/>
  <c r="O94" i="6"/>
  <c r="O96" i="6"/>
  <c r="O25" i="6"/>
  <c r="O33" i="6"/>
  <c r="O65" i="6"/>
  <c r="O67" i="6"/>
  <c r="O69" i="6"/>
  <c r="O71" i="6"/>
  <c r="O98" i="6"/>
  <c r="O100" i="6"/>
  <c r="O102" i="6"/>
  <c r="O104" i="6"/>
  <c r="O7" i="6"/>
  <c r="O15" i="6"/>
  <c r="O73" i="6"/>
  <c r="O75" i="6"/>
  <c r="O77" i="6"/>
  <c r="O79" i="6"/>
  <c r="O106" i="6"/>
  <c r="O108" i="6"/>
  <c r="O110" i="6"/>
  <c r="O112" i="6"/>
  <c r="O23" i="6"/>
  <c r="O31" i="6"/>
  <c r="O36" i="6"/>
  <c r="O38" i="6"/>
  <c r="O40" i="6"/>
  <c r="O42" i="6"/>
  <c r="O44" i="6"/>
  <c r="O46" i="6"/>
  <c r="O48" i="6"/>
  <c r="O50" i="6"/>
  <c r="O52" i="6"/>
  <c r="O54" i="6"/>
  <c r="O56" i="6"/>
  <c r="O81" i="6"/>
  <c r="O83" i="6"/>
  <c r="O85" i="6"/>
  <c r="O87" i="6"/>
  <c r="O114" i="6"/>
  <c r="O116" i="6"/>
  <c r="O29" i="6"/>
  <c r="O66" i="6"/>
  <c r="O68" i="6"/>
  <c r="O70" i="6"/>
  <c r="O72" i="6"/>
  <c r="O97" i="6"/>
  <c r="O99" i="6"/>
  <c r="O101" i="6"/>
  <c r="O103" i="6"/>
  <c r="O11" i="6"/>
  <c r="O19" i="6"/>
  <c r="O74" i="6"/>
  <c r="O76" i="6"/>
  <c r="O78" i="6"/>
  <c r="O80" i="6"/>
  <c r="O105" i="6"/>
  <c r="O107" i="6"/>
  <c r="O109" i="6"/>
  <c r="O111" i="6"/>
  <c r="P4" i="6"/>
  <c r="L4" i="5" s="1"/>
  <c r="P6" i="6"/>
  <c r="P8" i="6"/>
  <c r="P10" i="6"/>
  <c r="P12" i="6"/>
  <c r="P14" i="6"/>
  <c r="P16" i="6"/>
  <c r="P18" i="6"/>
  <c r="P20" i="6"/>
  <c r="P22" i="6"/>
  <c r="P27" i="6"/>
  <c r="P30" i="6"/>
  <c r="P35" i="6"/>
  <c r="P37" i="6"/>
  <c r="P39" i="6"/>
  <c r="P41" i="6"/>
  <c r="P43" i="6"/>
  <c r="P45" i="6"/>
  <c r="P47" i="6"/>
  <c r="P49" i="6"/>
  <c r="P51" i="6"/>
  <c r="P53" i="6"/>
  <c r="P55" i="6"/>
  <c r="P82" i="6"/>
  <c r="P84" i="6"/>
  <c r="P86" i="6"/>
  <c r="P88" i="6"/>
  <c r="P113" i="6"/>
  <c r="P115" i="6"/>
  <c r="P9" i="6"/>
  <c r="P17" i="6"/>
  <c r="P57" i="6"/>
  <c r="P59" i="6"/>
  <c r="P61" i="6"/>
  <c r="P63" i="6"/>
  <c r="P90" i="6"/>
  <c r="P92" i="6"/>
  <c r="P94" i="6"/>
  <c r="P96" i="6"/>
  <c r="P25" i="6"/>
  <c r="P28" i="6"/>
  <c r="P33" i="6"/>
  <c r="P65" i="6"/>
  <c r="P67" i="6"/>
  <c r="P69" i="6"/>
  <c r="P71" i="6"/>
  <c r="P98" i="6"/>
  <c r="P100" i="6"/>
  <c r="P102" i="6"/>
  <c r="P104" i="6"/>
  <c r="P7" i="6"/>
  <c r="P15" i="6"/>
  <c r="P73" i="6"/>
  <c r="P75" i="6"/>
  <c r="P77" i="6"/>
  <c r="P79" i="6"/>
  <c r="P106" i="6"/>
  <c r="P108" i="6"/>
  <c r="P110" i="6"/>
  <c r="P112" i="6"/>
  <c r="P5" i="6"/>
  <c r="P13" i="6"/>
  <c r="P21" i="6"/>
  <c r="P58" i="6"/>
  <c r="P60" i="6"/>
  <c r="P62" i="6"/>
  <c r="P64" i="6"/>
  <c r="P89" i="6"/>
  <c r="P91" i="6"/>
  <c r="P93" i="6"/>
  <c r="P95" i="6"/>
  <c r="P24" i="6"/>
  <c r="P29" i="6"/>
  <c r="P32" i="6"/>
  <c r="P66" i="6"/>
  <c r="P68" i="6"/>
  <c r="P70" i="6"/>
  <c r="P72" i="6"/>
  <c r="P97" i="6"/>
  <c r="P99" i="6"/>
  <c r="P101" i="6"/>
  <c r="P103" i="6"/>
  <c r="N540" i="10"/>
  <c r="P130" i="6"/>
  <c r="L129" i="6"/>
  <c r="L127" i="6"/>
  <c r="L125" i="6"/>
  <c r="P122" i="6"/>
  <c r="P120" i="6"/>
  <c r="O118" i="6"/>
  <c r="O113" i="6"/>
  <c r="P105" i="6"/>
  <c r="L98" i="6"/>
  <c r="N90" i="6"/>
  <c r="O82" i="6"/>
  <c r="P74" i="6"/>
  <c r="L67" i="6"/>
  <c r="N59" i="6"/>
  <c r="O51" i="6"/>
  <c r="O43" i="6"/>
  <c r="O35" i="6"/>
  <c r="L25" i="6"/>
  <c r="N14" i="6"/>
  <c r="N255" i="6"/>
  <c r="N244" i="6"/>
  <c r="P233" i="6"/>
  <c r="N223" i="6"/>
  <c r="O207" i="6"/>
  <c r="N123" i="6"/>
  <c r="O45" i="6"/>
  <c r="O135" i="6"/>
  <c r="O137" i="6"/>
  <c r="O139" i="6"/>
  <c r="O141" i="6"/>
  <c r="O143" i="6"/>
  <c r="O145" i="6"/>
  <c r="O147" i="6"/>
  <c r="O149" i="6"/>
  <c r="O151" i="6"/>
  <c r="O153" i="6"/>
  <c r="O155" i="6"/>
  <c r="O157" i="6"/>
  <c r="O159" i="6"/>
  <c r="O161" i="6"/>
  <c r="O163" i="6"/>
  <c r="O165" i="6"/>
  <c r="O167" i="6"/>
  <c r="O169" i="6"/>
  <c r="O171" i="6"/>
  <c r="O173" i="6"/>
  <c r="O175" i="6"/>
  <c r="O177" i="6"/>
  <c r="O179" i="6"/>
  <c r="O134" i="6"/>
  <c r="O136" i="6"/>
  <c r="O138" i="6"/>
  <c r="O140" i="6"/>
  <c r="O142" i="6"/>
  <c r="O144" i="6"/>
  <c r="O146" i="6"/>
  <c r="O148" i="6"/>
  <c r="O150" i="6"/>
  <c r="O152" i="6"/>
  <c r="O154" i="6"/>
  <c r="O156" i="6"/>
  <c r="O158" i="6"/>
  <c r="O160" i="6"/>
  <c r="O162" i="6"/>
  <c r="O164" i="6"/>
  <c r="O166" i="6"/>
  <c r="O168" i="6"/>
  <c r="O170" i="6"/>
  <c r="O172" i="6"/>
  <c r="O174" i="6"/>
  <c r="O176" i="6"/>
  <c r="O178" i="6"/>
  <c r="O180" i="6"/>
  <c r="O182" i="6"/>
  <c r="O184" i="6"/>
  <c r="O186" i="6"/>
  <c r="O188" i="6"/>
  <c r="O190" i="6"/>
  <c r="O192" i="6"/>
  <c r="O194" i="6"/>
  <c r="O196" i="6"/>
  <c r="O198" i="6"/>
  <c r="O200" i="6"/>
  <c r="O202" i="6"/>
  <c r="O204" i="6"/>
  <c r="O206" i="6"/>
  <c r="O208" i="6"/>
  <c r="O210" i="6"/>
  <c r="O212" i="6"/>
  <c r="O214" i="6"/>
  <c r="O216" i="6"/>
  <c r="O218" i="6"/>
  <c r="O220" i="6"/>
  <c r="O222" i="6"/>
  <c r="O224" i="6"/>
  <c r="O226" i="6"/>
  <c r="O228" i="6"/>
  <c r="O230" i="6"/>
  <c r="O232" i="6"/>
  <c r="O234" i="6"/>
  <c r="O236" i="6"/>
  <c r="O238" i="6"/>
  <c r="O240" i="6"/>
  <c r="O242" i="6"/>
  <c r="O244" i="6"/>
  <c r="O246" i="6"/>
  <c r="O248" i="6"/>
  <c r="O250" i="6"/>
  <c r="O252" i="6"/>
  <c r="O254" i="6"/>
  <c r="O256" i="6"/>
  <c r="O258" i="6"/>
  <c r="O260" i="6"/>
  <c r="O262" i="6"/>
  <c r="O183" i="6"/>
  <c r="O223" i="6"/>
  <c r="O231" i="6"/>
  <c r="O239" i="6"/>
  <c r="O247" i="6"/>
  <c r="O255" i="6"/>
  <c r="O263" i="6"/>
  <c r="O229" i="6"/>
  <c r="O237" i="6"/>
  <c r="O245" i="6"/>
  <c r="O253" i="6"/>
  <c r="O261" i="6"/>
  <c r="O185" i="6"/>
  <c r="O189" i="6"/>
  <c r="O193" i="6"/>
  <c r="O197" i="6"/>
  <c r="O201" i="6"/>
  <c r="O205" i="6"/>
  <c r="O209" i="6"/>
  <c r="O213" i="6"/>
  <c r="O217" i="6"/>
  <c r="O221" i="6"/>
  <c r="O181" i="6"/>
  <c r="O225" i="6"/>
  <c r="O233" i="6"/>
  <c r="O241" i="6"/>
  <c r="O249" i="6"/>
  <c r="O257" i="6"/>
  <c r="O130" i="6"/>
  <c r="P128" i="6"/>
  <c r="P126" i="6"/>
  <c r="P124" i="6"/>
  <c r="O122" i="6"/>
  <c r="O120" i="6"/>
  <c r="P117" i="6"/>
  <c r="L113" i="6"/>
  <c r="N97" i="6"/>
  <c r="O89" i="6"/>
  <c r="P81" i="6"/>
  <c r="L74" i="6"/>
  <c r="N66" i="6"/>
  <c r="O58" i="6"/>
  <c r="P50" i="6"/>
  <c r="P42" i="6"/>
  <c r="P34" i="6"/>
  <c r="P23" i="6"/>
  <c r="O13" i="6"/>
  <c r="L254" i="6"/>
  <c r="O243" i="6"/>
  <c r="L233" i="6"/>
  <c r="P221" i="6"/>
  <c r="P205" i="6"/>
  <c r="P189" i="6"/>
  <c r="O125" i="6"/>
  <c r="N92" i="6"/>
  <c r="O37" i="6"/>
  <c r="P225" i="6"/>
  <c r="L257" i="10"/>
  <c r="L369" i="10"/>
  <c r="D73" i="6"/>
  <c r="D23" i="6"/>
  <c r="D81" i="6"/>
  <c r="D89" i="6"/>
  <c r="D97" i="6"/>
  <c r="D113" i="6"/>
  <c r="D57" i="6"/>
  <c r="N130" i="6"/>
  <c r="O128" i="6"/>
  <c r="O126" i="6"/>
  <c r="O124" i="6"/>
  <c r="N122" i="6"/>
  <c r="L120" i="6"/>
  <c r="O117" i="6"/>
  <c r="P111" i="6"/>
  <c r="L104" i="6"/>
  <c r="N96" i="6"/>
  <c r="O88" i="6"/>
  <c r="P80" i="6"/>
  <c r="L73" i="6"/>
  <c r="D65" i="6"/>
  <c r="N57" i="6"/>
  <c r="O49" i="6"/>
  <c r="O41" i="6"/>
  <c r="L33" i="6"/>
  <c r="N22" i="6"/>
  <c r="P11" i="6"/>
  <c r="N263" i="6"/>
  <c r="N252" i="6"/>
  <c r="P241" i="6"/>
  <c r="O219" i="6"/>
  <c r="O203" i="6"/>
  <c r="O187" i="6"/>
  <c r="O84" i="6"/>
  <c r="N17" i="6"/>
  <c r="O195" i="6"/>
  <c r="N135" i="6"/>
  <c r="N137" i="6"/>
  <c r="N139" i="6"/>
  <c r="N141" i="6"/>
  <c r="N143" i="6"/>
  <c r="N145" i="6"/>
  <c r="N147" i="6"/>
  <c r="N149" i="6"/>
  <c r="N151" i="6"/>
  <c r="N153" i="6"/>
  <c r="N155" i="6"/>
  <c r="N157" i="6"/>
  <c r="N159" i="6"/>
  <c r="N161" i="6"/>
  <c r="N163" i="6"/>
  <c r="N165" i="6"/>
  <c r="N167" i="6"/>
  <c r="N169" i="6"/>
  <c r="N171" i="6"/>
  <c r="N173" i="6"/>
  <c r="N175" i="6"/>
  <c r="N177" i="6"/>
  <c r="N179" i="6"/>
  <c r="N181" i="6"/>
  <c r="N183" i="6"/>
  <c r="N185" i="6"/>
  <c r="N187" i="6"/>
  <c r="N189" i="6"/>
  <c r="N191" i="6"/>
  <c r="N193" i="6"/>
  <c r="N195" i="6"/>
  <c r="N197" i="6"/>
  <c r="N199" i="6"/>
  <c r="N201" i="6"/>
  <c r="N203" i="6"/>
  <c r="N205" i="6"/>
  <c r="N207" i="6"/>
  <c r="N209" i="6"/>
  <c r="N211" i="6"/>
  <c r="N213" i="6"/>
  <c r="N215" i="6"/>
  <c r="N217" i="6"/>
  <c r="N219" i="6"/>
  <c r="N221" i="6"/>
  <c r="N134" i="6"/>
  <c r="N136" i="6"/>
  <c r="N138" i="6"/>
  <c r="N140" i="6"/>
  <c r="N142" i="6"/>
  <c r="N144" i="6"/>
  <c r="N146" i="6"/>
  <c r="N148" i="6"/>
  <c r="N150" i="6"/>
  <c r="N152" i="6"/>
  <c r="N154" i="6"/>
  <c r="N156" i="6"/>
  <c r="N158" i="6"/>
  <c r="N160" i="6"/>
  <c r="N162" i="6"/>
  <c r="N164" i="6"/>
  <c r="N166" i="6"/>
  <c r="N168" i="6"/>
  <c r="N170" i="6"/>
  <c r="N172" i="6"/>
  <c r="N174" i="6"/>
  <c r="N176" i="6"/>
  <c r="N226" i="6"/>
  <c r="N229" i="6"/>
  <c r="N234" i="6"/>
  <c r="N237" i="6"/>
  <c r="N242" i="6"/>
  <c r="N245" i="6"/>
  <c r="N250" i="6"/>
  <c r="N253" i="6"/>
  <c r="N258" i="6"/>
  <c r="N261" i="6"/>
  <c r="N178" i="6"/>
  <c r="N184" i="6"/>
  <c r="N188" i="6"/>
  <c r="N192" i="6"/>
  <c r="N196" i="6"/>
  <c r="N200" i="6"/>
  <c r="N204" i="6"/>
  <c r="N208" i="6"/>
  <c r="N212" i="6"/>
  <c r="N216" i="6"/>
  <c r="N220" i="6"/>
  <c r="N224" i="6"/>
  <c r="N227" i="6"/>
  <c r="N232" i="6"/>
  <c r="N235" i="6"/>
  <c r="N240" i="6"/>
  <c r="N243" i="6"/>
  <c r="N248" i="6"/>
  <c r="N251" i="6"/>
  <c r="N256" i="6"/>
  <c r="N259" i="6"/>
  <c r="N225" i="6"/>
  <c r="N230" i="6"/>
  <c r="N233" i="6"/>
  <c r="N238" i="6"/>
  <c r="N241" i="6"/>
  <c r="N246" i="6"/>
  <c r="N249" i="6"/>
  <c r="N254" i="6"/>
  <c r="N257" i="6"/>
  <c r="N262" i="6"/>
  <c r="N186" i="6"/>
  <c r="N190" i="6"/>
  <c r="N194" i="6"/>
  <c r="N198" i="6"/>
  <c r="N202" i="6"/>
  <c r="N206" i="6"/>
  <c r="N210" i="6"/>
  <c r="N214" i="6"/>
  <c r="N218" i="6"/>
  <c r="N222" i="6"/>
  <c r="L130" i="6"/>
  <c r="N128" i="6"/>
  <c r="N126" i="6"/>
  <c r="N124" i="6"/>
  <c r="P121" i="6"/>
  <c r="P119" i="6"/>
  <c r="N117" i="6"/>
  <c r="L111" i="6"/>
  <c r="N103" i="6"/>
  <c r="O95" i="6"/>
  <c r="P87" i="6"/>
  <c r="L80" i="6"/>
  <c r="O64" i="6"/>
  <c r="P56" i="6"/>
  <c r="P48" i="6"/>
  <c r="P40" i="6"/>
  <c r="P31" i="6"/>
  <c r="O21" i="6"/>
  <c r="L11" i="6"/>
  <c r="L262" i="6"/>
  <c r="O251" i="6"/>
  <c r="L241" i="6"/>
  <c r="L230" i="6"/>
  <c r="P217" i="6"/>
  <c r="P201" i="6"/>
  <c r="P185" i="6"/>
  <c r="O127" i="6"/>
  <c r="P107" i="6"/>
  <c r="N24" i="6"/>
  <c r="N26" i="6"/>
  <c r="N28" i="6"/>
  <c r="N30" i="6"/>
  <c r="N32" i="6"/>
  <c r="N34" i="6"/>
  <c r="N25" i="6"/>
  <c r="N33" i="6"/>
  <c r="N65" i="6"/>
  <c r="N67" i="6"/>
  <c r="N69" i="6"/>
  <c r="N71" i="6"/>
  <c r="N98" i="6"/>
  <c r="N100" i="6"/>
  <c r="N102" i="6"/>
  <c r="N104" i="6"/>
  <c r="N4" i="6"/>
  <c r="N7" i="6"/>
  <c r="N12" i="6"/>
  <c r="N15" i="6"/>
  <c r="N20" i="6"/>
  <c r="N73" i="6"/>
  <c r="N75" i="6"/>
  <c r="N77" i="6"/>
  <c r="N79" i="6"/>
  <c r="N106" i="6"/>
  <c r="N108" i="6"/>
  <c r="N110" i="6"/>
  <c r="N112" i="6"/>
  <c r="N23" i="6"/>
  <c r="N31" i="6"/>
  <c r="N36" i="6"/>
  <c r="N38" i="6"/>
  <c r="N40" i="6"/>
  <c r="N42" i="6"/>
  <c r="N44" i="6"/>
  <c r="N46" i="6"/>
  <c r="N48" i="6"/>
  <c r="N50" i="6"/>
  <c r="N52" i="6"/>
  <c r="N54" i="6"/>
  <c r="N56" i="6"/>
  <c r="N81" i="6"/>
  <c r="N83" i="6"/>
  <c r="N85" i="6"/>
  <c r="N87" i="6"/>
  <c r="N114" i="6"/>
  <c r="N116" i="6"/>
  <c r="N118" i="6"/>
  <c r="N120" i="6"/>
  <c r="N5" i="6"/>
  <c r="N10" i="6"/>
  <c r="N13" i="6"/>
  <c r="N18" i="6"/>
  <c r="N21" i="6"/>
  <c r="N58" i="6"/>
  <c r="N60" i="6"/>
  <c r="N62" i="6"/>
  <c r="N64" i="6"/>
  <c r="N89" i="6"/>
  <c r="N91" i="6"/>
  <c r="N93" i="6"/>
  <c r="N95" i="6"/>
  <c r="N8" i="6"/>
  <c r="N11" i="6"/>
  <c r="N16" i="6"/>
  <c r="N19" i="6"/>
  <c r="N74" i="6"/>
  <c r="N76" i="6"/>
  <c r="N78" i="6"/>
  <c r="N80" i="6"/>
  <c r="N105" i="6"/>
  <c r="N107" i="6"/>
  <c r="N109" i="6"/>
  <c r="N111" i="6"/>
  <c r="N27" i="6"/>
  <c r="N35" i="6"/>
  <c r="N37" i="6"/>
  <c r="N39" i="6"/>
  <c r="N41" i="6"/>
  <c r="N43" i="6"/>
  <c r="N45" i="6"/>
  <c r="N47" i="6"/>
  <c r="N49" i="6"/>
  <c r="N51" i="6"/>
  <c r="N53" i="6"/>
  <c r="N55" i="6"/>
  <c r="N82" i="6"/>
  <c r="N84" i="6"/>
  <c r="N86" i="6"/>
  <c r="N88" i="6"/>
  <c r="N113" i="6"/>
  <c r="N115" i="6"/>
  <c r="N427" i="10"/>
  <c r="P131" i="6"/>
  <c r="P129" i="6"/>
  <c r="L128" i="6"/>
  <c r="L126" i="6"/>
  <c r="P123" i="6"/>
  <c r="O121" i="6"/>
  <c r="O119" i="6"/>
  <c r="L117" i="6"/>
  <c r="P109" i="6"/>
  <c r="L102" i="6"/>
  <c r="N94" i="6"/>
  <c r="O86" i="6"/>
  <c r="P78" i="6"/>
  <c r="L71" i="6"/>
  <c r="N63" i="6"/>
  <c r="O55" i="6"/>
  <c r="O47" i="6"/>
  <c r="O39" i="6"/>
  <c r="P19" i="6"/>
  <c r="N9" i="6"/>
  <c r="N260" i="6"/>
  <c r="P249" i="6"/>
  <c r="N239" i="6"/>
  <c r="N228" i="6"/>
  <c r="O215" i="6"/>
  <c r="O199" i="6"/>
  <c r="N182" i="6"/>
  <c r="L4" i="6"/>
  <c r="L7" i="6"/>
  <c r="L12" i="6"/>
  <c r="L15" i="6"/>
  <c r="L20" i="6"/>
  <c r="L23" i="6"/>
  <c r="L75" i="6"/>
  <c r="L77" i="6"/>
  <c r="L79" i="6"/>
  <c r="L81" i="6"/>
  <c r="L106" i="6"/>
  <c r="L108" i="6"/>
  <c r="L110" i="6"/>
  <c r="L112" i="6"/>
  <c r="L28" i="6"/>
  <c r="L31" i="6"/>
  <c r="L36" i="6"/>
  <c r="L38" i="6"/>
  <c r="L40" i="6"/>
  <c r="L42" i="6"/>
  <c r="L44" i="6"/>
  <c r="L46" i="6"/>
  <c r="L48" i="6"/>
  <c r="L50" i="6"/>
  <c r="L52" i="6"/>
  <c r="L54" i="6"/>
  <c r="L56" i="6"/>
  <c r="L83" i="6"/>
  <c r="L85" i="6"/>
  <c r="L87" i="6"/>
  <c r="L89" i="6"/>
  <c r="L114" i="6"/>
  <c r="L116" i="6"/>
  <c r="L118" i="6"/>
  <c r="L5" i="6"/>
  <c r="L10" i="6"/>
  <c r="L13" i="6"/>
  <c r="L18" i="6"/>
  <c r="L21" i="6"/>
  <c r="L58" i="6"/>
  <c r="L60" i="6"/>
  <c r="L62" i="6"/>
  <c r="L64" i="6"/>
  <c r="L91" i="6"/>
  <c r="L93" i="6"/>
  <c r="L95" i="6"/>
  <c r="L97" i="6"/>
  <c r="L122" i="6"/>
  <c r="L124" i="6"/>
  <c r="L26" i="6"/>
  <c r="L29" i="6"/>
  <c r="L34" i="6"/>
  <c r="L66" i="6"/>
  <c r="L68" i="6"/>
  <c r="L70" i="6"/>
  <c r="L72" i="6"/>
  <c r="L99" i="6"/>
  <c r="L101" i="6"/>
  <c r="L103" i="6"/>
  <c r="L105" i="6"/>
  <c r="L24" i="6"/>
  <c r="L27" i="6"/>
  <c r="L32" i="6"/>
  <c r="L35" i="6"/>
  <c r="L37" i="6"/>
  <c r="L39" i="6"/>
  <c r="L41" i="6"/>
  <c r="L43" i="6"/>
  <c r="L45" i="6"/>
  <c r="L47" i="6"/>
  <c r="L49" i="6"/>
  <c r="L51" i="6"/>
  <c r="L53" i="6"/>
  <c r="L55" i="6"/>
  <c r="L57" i="6"/>
  <c r="L82" i="6"/>
  <c r="L84" i="6"/>
  <c r="L86" i="6"/>
  <c r="L88" i="6"/>
  <c r="L115" i="6"/>
  <c r="L6" i="6"/>
  <c r="L9" i="6"/>
  <c r="L14" i="6"/>
  <c r="L17" i="6"/>
  <c r="L22" i="6"/>
  <c r="L59" i="6"/>
  <c r="L61" i="6"/>
  <c r="L63" i="6"/>
  <c r="L65" i="6"/>
  <c r="L90" i="6"/>
  <c r="L92" i="6"/>
  <c r="L94" i="6"/>
  <c r="L96" i="6"/>
  <c r="N443" i="10"/>
  <c r="O131" i="6"/>
  <c r="O129" i="6"/>
  <c r="P127" i="6"/>
  <c r="P125" i="6"/>
  <c r="O123" i="6"/>
  <c r="N121" i="6"/>
  <c r="N119" i="6"/>
  <c r="P116" i="6"/>
  <c r="L109" i="6"/>
  <c r="N101" i="6"/>
  <c r="O93" i="6"/>
  <c r="P85" i="6"/>
  <c r="L78" i="6"/>
  <c r="N70" i="6"/>
  <c r="O62" i="6"/>
  <c r="P54" i="6"/>
  <c r="P46" i="6"/>
  <c r="P38" i="6"/>
  <c r="N29" i="6"/>
  <c r="L19" i="6"/>
  <c r="L8" i="6"/>
  <c r="O259" i="6"/>
  <c r="L249" i="6"/>
  <c r="L238" i="6"/>
  <c r="O227" i="6"/>
  <c r="P213" i="6"/>
  <c r="P197" i="6"/>
  <c r="N180" i="6"/>
  <c r="D70" i="10"/>
  <c r="D9" i="6"/>
  <c r="D78" i="10"/>
  <c r="D142" i="10"/>
  <c r="N436" i="10"/>
  <c r="L519" i="10"/>
  <c r="L511" i="10"/>
  <c r="L503" i="10"/>
  <c r="L495" i="10"/>
  <c r="L487" i="10"/>
  <c r="L479" i="10"/>
  <c r="L471" i="10"/>
  <c r="L463" i="10"/>
  <c r="L455" i="10"/>
  <c r="L447" i="10"/>
  <c r="L439" i="10"/>
  <c r="L431" i="10"/>
  <c r="L423" i="10"/>
  <c r="L415" i="10"/>
  <c r="L407" i="10"/>
  <c r="L399" i="10"/>
  <c r="L518" i="10"/>
  <c r="L510" i="10"/>
  <c r="L502" i="10"/>
  <c r="L494" i="10"/>
  <c r="L486" i="10"/>
  <c r="L478" i="10"/>
  <c r="L470" i="10"/>
  <c r="L462" i="10"/>
  <c r="L454" i="10"/>
  <c r="L446" i="10"/>
  <c r="L438" i="10"/>
  <c r="L430" i="10"/>
  <c r="L422" i="10"/>
  <c r="L414" i="10"/>
  <c r="L406" i="10"/>
  <c r="L398" i="10"/>
  <c r="L517" i="10"/>
  <c r="L509" i="10"/>
  <c r="L501" i="10"/>
  <c r="L493" i="10"/>
  <c r="L485" i="10"/>
  <c r="L477" i="10"/>
  <c r="L469" i="10"/>
  <c r="L461" i="10"/>
  <c r="L453" i="10"/>
  <c r="L445" i="10"/>
  <c r="L437" i="10"/>
  <c r="L429" i="10"/>
  <c r="L421" i="10"/>
  <c r="L413" i="10"/>
  <c r="L405" i="10"/>
  <c r="L397" i="10"/>
  <c r="L524" i="10"/>
  <c r="L516" i="10"/>
  <c r="L508" i="10"/>
  <c r="L500" i="10"/>
  <c r="L492" i="10"/>
  <c r="L484" i="10"/>
  <c r="L476" i="10"/>
  <c r="L468" i="10"/>
  <c r="L460" i="10"/>
  <c r="L452" i="10"/>
  <c r="L444" i="10"/>
  <c r="L436" i="10"/>
  <c r="L428" i="10"/>
  <c r="L420" i="10"/>
  <c r="L412" i="10"/>
  <c r="L404" i="10"/>
  <c r="L396" i="10"/>
  <c r="L523" i="10"/>
  <c r="L515" i="10"/>
  <c r="L507" i="10"/>
  <c r="L499" i="10"/>
  <c r="L491" i="10"/>
  <c r="L483" i="10"/>
  <c r="L475" i="10"/>
  <c r="L467" i="10"/>
  <c r="L459" i="10"/>
  <c r="L451" i="10"/>
  <c r="L443" i="10"/>
  <c r="L435" i="10"/>
  <c r="L427" i="10"/>
  <c r="L419" i="10"/>
  <c r="L411" i="10"/>
  <c r="L403" i="10"/>
  <c r="L395" i="10"/>
  <c r="L522" i="10"/>
  <c r="L514" i="10"/>
  <c r="L506" i="10"/>
  <c r="L498" i="10"/>
  <c r="L490" i="10"/>
  <c r="L482" i="10"/>
  <c r="L474" i="10"/>
  <c r="L466" i="10"/>
  <c r="L458" i="10"/>
  <c r="L450" i="10"/>
  <c r="L442" i="10"/>
  <c r="L434" i="10"/>
  <c r="L426" i="10"/>
  <c r="L418" i="10"/>
  <c r="L410" i="10"/>
  <c r="L402" i="10"/>
  <c r="L394" i="10"/>
  <c r="H28" i="5" s="1"/>
  <c r="L647" i="10"/>
  <c r="L639" i="10"/>
  <c r="L631" i="10"/>
  <c r="L623" i="10"/>
  <c r="L615" i="10"/>
  <c r="L607" i="10"/>
  <c r="L599" i="10"/>
  <c r="L591" i="10"/>
  <c r="L583" i="10"/>
  <c r="L575" i="10"/>
  <c r="L567" i="10"/>
  <c r="L559" i="10"/>
  <c r="L551" i="10"/>
  <c r="L543" i="10"/>
  <c r="L535" i="10"/>
  <c r="L527" i="10"/>
  <c r="L654" i="10"/>
  <c r="L646" i="10"/>
  <c r="L638" i="10"/>
  <c r="L630" i="10"/>
  <c r="L622" i="10"/>
  <c r="L614" i="10"/>
  <c r="L606" i="10"/>
  <c r="L598" i="10"/>
  <c r="L590" i="10"/>
  <c r="L582" i="10"/>
  <c r="L574" i="10"/>
  <c r="L566" i="10"/>
  <c r="L558" i="10"/>
  <c r="L550" i="10"/>
  <c r="L542" i="10"/>
  <c r="L534" i="10"/>
  <c r="L526" i="10"/>
  <c r="H29" i="5" s="1"/>
  <c r="L653" i="10"/>
  <c r="L645" i="10"/>
  <c r="L637" i="10"/>
  <c r="L629" i="10"/>
  <c r="L621" i="10"/>
  <c r="L613" i="10"/>
  <c r="L605" i="10"/>
  <c r="L597" i="10"/>
  <c r="L589" i="10"/>
  <c r="L581" i="10"/>
  <c r="L573" i="10"/>
  <c r="L565" i="10"/>
  <c r="L557" i="10"/>
  <c r="L549" i="10"/>
  <c r="L541" i="10"/>
  <c r="L533" i="10"/>
  <c r="L652" i="10"/>
  <c r="L644" i="10"/>
  <c r="L636" i="10"/>
  <c r="L628" i="10"/>
  <c r="L620" i="10"/>
  <c r="L612" i="10"/>
  <c r="L604" i="10"/>
  <c r="L596" i="10"/>
  <c r="L588" i="10"/>
  <c r="L580" i="10"/>
  <c r="L572" i="10"/>
  <c r="L564" i="10"/>
  <c r="L556" i="10"/>
  <c r="L548" i="10"/>
  <c r="L540" i="10"/>
  <c r="L532" i="10"/>
  <c r="L651" i="10"/>
  <c r="L643" i="10"/>
  <c r="L635" i="10"/>
  <c r="L627" i="10"/>
  <c r="L619" i="10"/>
  <c r="L611" i="10"/>
  <c r="L603" i="10"/>
  <c r="L595" i="10"/>
  <c r="L587" i="10"/>
  <c r="L579" i="10"/>
  <c r="L571" i="10"/>
  <c r="L563" i="10"/>
  <c r="L555" i="10"/>
  <c r="L547" i="10"/>
  <c r="L539" i="10"/>
  <c r="L531" i="10"/>
  <c r="L650" i="10"/>
  <c r="L642" i="10"/>
  <c r="L634" i="10"/>
  <c r="L626" i="10"/>
  <c r="L618" i="10"/>
  <c r="L610" i="10"/>
  <c r="L602" i="10"/>
  <c r="L594" i="10"/>
  <c r="L586" i="10"/>
  <c r="L578" i="10"/>
  <c r="L570" i="10"/>
  <c r="L562" i="10"/>
  <c r="L554" i="10"/>
  <c r="L546" i="10"/>
  <c r="L538" i="10"/>
  <c r="L530" i="10"/>
  <c r="L783" i="10"/>
  <c r="L775" i="10"/>
  <c r="L767" i="10"/>
  <c r="L759" i="10"/>
  <c r="L751" i="10"/>
  <c r="L743" i="10"/>
  <c r="L735" i="10"/>
  <c r="L727" i="10"/>
  <c r="L719" i="10"/>
  <c r="L711" i="10"/>
  <c r="L703" i="10"/>
  <c r="L695" i="10"/>
  <c r="L687" i="10"/>
  <c r="L679" i="10"/>
  <c r="L671" i="10"/>
  <c r="L663" i="10"/>
  <c r="L782" i="10"/>
  <c r="L774" i="10"/>
  <c r="L766" i="10"/>
  <c r="L758" i="10"/>
  <c r="L750" i="10"/>
  <c r="L742" i="10"/>
  <c r="L734" i="10"/>
  <c r="L726" i="10"/>
  <c r="L718" i="10"/>
  <c r="L710" i="10"/>
  <c r="L702" i="10"/>
  <c r="L694" i="10"/>
  <c r="L686" i="10"/>
  <c r="L678" i="10"/>
  <c r="L670" i="10"/>
  <c r="L662" i="10"/>
  <c r="L781" i="10"/>
  <c r="L773" i="10"/>
  <c r="L765" i="10"/>
  <c r="L757" i="10"/>
  <c r="L749" i="10"/>
  <c r="L741" i="10"/>
  <c r="L733" i="10"/>
  <c r="L725" i="10"/>
  <c r="L717" i="10"/>
  <c r="L709" i="10"/>
  <c r="L701" i="10"/>
  <c r="L693" i="10"/>
  <c r="L685" i="10"/>
  <c r="L677" i="10"/>
  <c r="L669" i="10"/>
  <c r="L661" i="10"/>
  <c r="L780" i="10"/>
  <c r="L772" i="10"/>
  <c r="L764" i="10"/>
  <c r="L756" i="10"/>
  <c r="L748" i="10"/>
  <c r="L740" i="10"/>
  <c r="L732" i="10"/>
  <c r="L724" i="10"/>
  <c r="L716" i="10"/>
  <c r="L708" i="10"/>
  <c r="L700" i="10"/>
  <c r="L692" i="10"/>
  <c r="L684" i="10"/>
  <c r="L676" i="10"/>
  <c r="L668" i="10"/>
  <c r="L660" i="10"/>
  <c r="L779" i="10"/>
  <c r="L771" i="10"/>
  <c r="L763" i="10"/>
  <c r="L755" i="10"/>
  <c r="L747" i="10"/>
  <c r="L739" i="10"/>
  <c r="L731" i="10"/>
  <c r="L723" i="10"/>
  <c r="L715" i="10"/>
  <c r="L707" i="10"/>
  <c r="L699" i="10"/>
  <c r="L691" i="10"/>
  <c r="L683" i="10"/>
  <c r="L675" i="10"/>
  <c r="L667" i="10"/>
  <c r="L659" i="10"/>
  <c r="L778" i="10"/>
  <c r="L770" i="10"/>
  <c r="L762" i="10"/>
  <c r="L754" i="10"/>
  <c r="L746" i="10"/>
  <c r="L738" i="10"/>
  <c r="L730" i="10"/>
  <c r="L722" i="10"/>
  <c r="L714" i="10"/>
  <c r="L706" i="10"/>
  <c r="L698" i="10"/>
  <c r="L690" i="10"/>
  <c r="L682" i="10"/>
  <c r="L674" i="10"/>
  <c r="L666" i="10"/>
  <c r="L658" i="10"/>
  <c r="L912" i="10"/>
  <c r="L904" i="10"/>
  <c r="L896" i="10"/>
  <c r="L888" i="10"/>
  <c r="L880" i="10"/>
  <c r="L872" i="10"/>
  <c r="L864" i="10"/>
  <c r="L856" i="10"/>
  <c r="L848" i="10"/>
  <c r="L840" i="10"/>
  <c r="L832" i="10"/>
  <c r="L824" i="10"/>
  <c r="L816" i="10"/>
  <c r="L911" i="10"/>
  <c r="L903" i="10"/>
  <c r="L895" i="10"/>
  <c r="L887" i="10"/>
  <c r="L879" i="10"/>
  <c r="L871" i="10"/>
  <c r="L863" i="10"/>
  <c r="L855" i="10"/>
  <c r="L847" i="10"/>
  <c r="L839" i="10"/>
  <c r="L831" i="10"/>
  <c r="L823" i="10"/>
  <c r="L910" i="10"/>
  <c r="L902" i="10"/>
  <c r="L894" i="10"/>
  <c r="L886" i="10"/>
  <c r="L878" i="10"/>
  <c r="L870" i="10"/>
  <c r="L862" i="10"/>
  <c r="L854" i="10"/>
  <c r="L846" i="10"/>
  <c r="L838" i="10"/>
  <c r="L830" i="10"/>
  <c r="L822" i="10"/>
  <c r="L909" i="10"/>
  <c r="L901" i="10"/>
  <c r="L893" i="10"/>
  <c r="L885" i="10"/>
  <c r="L877" i="10"/>
  <c r="L869" i="10"/>
  <c r="L861" i="10"/>
  <c r="L853" i="10"/>
  <c r="L845" i="10"/>
  <c r="L837" i="10"/>
  <c r="L829" i="10"/>
  <c r="L821" i="10"/>
  <c r="L908" i="10"/>
  <c r="L900" i="10"/>
  <c r="L892" i="10"/>
  <c r="L884" i="10"/>
  <c r="L876" i="10"/>
  <c r="L868" i="10"/>
  <c r="L860" i="10"/>
  <c r="L852" i="10"/>
  <c r="L844" i="10"/>
  <c r="L836" i="10"/>
  <c r="L828" i="10"/>
  <c r="L820" i="10"/>
  <c r="L907" i="10"/>
  <c r="L899" i="10"/>
  <c r="L891" i="10"/>
  <c r="L883" i="10"/>
  <c r="L875" i="10"/>
  <c r="L867" i="10"/>
  <c r="L859" i="10"/>
  <c r="L851" i="10"/>
  <c r="L843" i="10"/>
  <c r="L913" i="10"/>
  <c r="L905" i="10"/>
  <c r="L897" i="10"/>
  <c r="L889" i="10"/>
  <c r="L881" i="10"/>
  <c r="L873" i="10"/>
  <c r="L865" i="10"/>
  <c r="L857" i="10"/>
  <c r="L849" i="10"/>
  <c r="L841" i="10"/>
  <c r="L833" i="10"/>
  <c r="L825" i="10"/>
  <c r="L817" i="10"/>
  <c r="L914" i="10"/>
  <c r="L850" i="10"/>
  <c r="L815" i="10"/>
  <c r="L807" i="10"/>
  <c r="L799" i="10"/>
  <c r="L791" i="10"/>
  <c r="L906" i="10"/>
  <c r="L842" i="10"/>
  <c r="L814" i="10"/>
  <c r="L806" i="10"/>
  <c r="L798" i="10"/>
  <c r="L790" i="10"/>
  <c r="L898" i="10"/>
  <c r="L835" i="10"/>
  <c r="L813" i="10"/>
  <c r="L805" i="10"/>
  <c r="L797" i="10"/>
  <c r="L789" i="10"/>
  <c r="L890" i="10"/>
  <c r="L834" i="10"/>
  <c r="L812" i="10"/>
  <c r="L804" i="10"/>
  <c r="L796" i="10"/>
  <c r="L788" i="10"/>
  <c r="L882" i="10"/>
  <c r="L827" i="10"/>
  <c r="L811" i="10"/>
  <c r="L803" i="10"/>
  <c r="L795" i="10"/>
  <c r="L787" i="10"/>
  <c r="L874" i="10"/>
  <c r="L826" i="10"/>
  <c r="L810" i="10"/>
  <c r="L802" i="10"/>
  <c r="L794" i="10"/>
  <c r="L786" i="10"/>
  <c r="H31" i="5" s="1"/>
  <c r="L1040" i="10"/>
  <c r="L1032" i="10"/>
  <c r="L1024" i="10"/>
  <c r="L1016" i="10"/>
  <c r="L1008" i="10"/>
  <c r="L1000" i="10"/>
  <c r="L992" i="10"/>
  <c r="L984" i="10"/>
  <c r="L976" i="10"/>
  <c r="L968" i="10"/>
  <c r="L960" i="10"/>
  <c r="L952" i="10"/>
  <c r="L944" i="10"/>
  <c r="L936" i="10"/>
  <c r="L928" i="10"/>
  <c r="L920" i="10"/>
  <c r="L1039" i="10"/>
  <c r="L1031" i="10"/>
  <c r="L1023" i="10"/>
  <c r="L1015" i="10"/>
  <c r="L1007" i="10"/>
  <c r="L999" i="10"/>
  <c r="L991" i="10"/>
  <c r="L983" i="10"/>
  <c r="L975" i="10"/>
  <c r="L967" i="10"/>
  <c r="L959" i="10"/>
  <c r="L951" i="10"/>
  <c r="L943" i="10"/>
  <c r="L935" i="10"/>
  <c r="L927" i="10"/>
  <c r="L919" i="10"/>
  <c r="L1038" i="10"/>
  <c r="L1030" i="10"/>
  <c r="L1022" i="10"/>
  <c r="L1014" i="10"/>
  <c r="L1006" i="10"/>
  <c r="L998" i="10"/>
  <c r="L990" i="10"/>
  <c r="L982" i="10"/>
  <c r="L974" i="10"/>
  <c r="L966" i="10"/>
  <c r="L958" i="10"/>
  <c r="L950" i="10"/>
  <c r="L942" i="10"/>
  <c r="L934" i="10"/>
  <c r="L926" i="10"/>
  <c r="L918" i="10"/>
  <c r="L1045" i="10"/>
  <c r="L1037" i="10"/>
  <c r="L1029" i="10"/>
  <c r="L1021" i="10"/>
  <c r="L1013" i="10"/>
  <c r="L1005" i="10"/>
  <c r="L997" i="10"/>
  <c r="L989" i="10"/>
  <c r="L981" i="10"/>
  <c r="L973" i="10"/>
  <c r="L965" i="10"/>
  <c r="L957" i="10"/>
  <c r="L949" i="10"/>
  <c r="L941" i="10"/>
  <c r="L933" i="10"/>
  <c r="L925" i="10"/>
  <c r="L917" i="10"/>
  <c r="L1044" i="10"/>
  <c r="L1036" i="10"/>
  <c r="L1028" i="10"/>
  <c r="L1020" i="10"/>
  <c r="L1012" i="10"/>
  <c r="L1004" i="10"/>
  <c r="L996" i="10"/>
  <c r="L988" i="10"/>
  <c r="L980" i="10"/>
  <c r="L972" i="10"/>
  <c r="L964" i="10"/>
  <c r="L956" i="10"/>
  <c r="L948" i="10"/>
  <c r="L940" i="10"/>
  <c r="L932" i="10"/>
  <c r="L924" i="10"/>
  <c r="L916" i="10"/>
  <c r="H32" i="5" s="1"/>
  <c r="L1043" i="10"/>
  <c r="L1035" i="10"/>
  <c r="L1027" i="10"/>
  <c r="L1019" i="10"/>
  <c r="L1011" i="10"/>
  <c r="L1003" i="10"/>
  <c r="L995" i="10"/>
  <c r="L987" i="10"/>
  <c r="L979" i="10"/>
  <c r="L971" i="10"/>
  <c r="L963" i="10"/>
  <c r="L955" i="10"/>
  <c r="L947" i="10"/>
  <c r="L939" i="10"/>
  <c r="L931" i="10"/>
  <c r="L923" i="10"/>
  <c r="L1041" i="10"/>
  <c r="L1033" i="10"/>
  <c r="L1025" i="10"/>
  <c r="L1017" i="10"/>
  <c r="L1009" i="10"/>
  <c r="L1001" i="10"/>
  <c r="L993" i="10"/>
  <c r="L985" i="10"/>
  <c r="L977" i="10"/>
  <c r="L969" i="10"/>
  <c r="L961" i="10"/>
  <c r="L953" i="10"/>
  <c r="L945" i="10"/>
  <c r="L937" i="10"/>
  <c r="L929" i="10"/>
  <c r="L921" i="10"/>
  <c r="L1042" i="10"/>
  <c r="L978" i="10"/>
  <c r="L1034" i="10"/>
  <c r="L970" i="10"/>
  <c r="L1026" i="10"/>
  <c r="L962" i="10"/>
  <c r="L1018" i="10"/>
  <c r="L954" i="10"/>
  <c r="L1010" i="10"/>
  <c r="L946" i="10"/>
  <c r="L1002" i="10"/>
  <c r="L938" i="10"/>
  <c r="D390" i="10"/>
  <c r="D382" i="10"/>
  <c r="D374" i="10"/>
  <c r="D366" i="10"/>
  <c r="D358" i="10"/>
  <c r="D350" i="10"/>
  <c r="D342" i="10"/>
  <c r="D334" i="10"/>
  <c r="D326" i="10"/>
  <c r="D318" i="10"/>
  <c r="D310" i="10"/>
  <c r="D302" i="10"/>
  <c r="D294" i="10"/>
  <c r="D286" i="10"/>
  <c r="D278" i="10"/>
  <c r="D270" i="10"/>
  <c r="D389" i="10"/>
  <c r="D381" i="10"/>
  <c r="D373" i="10"/>
  <c r="D365" i="10"/>
  <c r="D357" i="10"/>
  <c r="D349" i="10"/>
  <c r="D341" i="10"/>
  <c r="D333" i="10"/>
  <c r="D325" i="10"/>
  <c r="D317" i="10"/>
  <c r="D309" i="10"/>
  <c r="D301" i="10"/>
  <c r="D293" i="10"/>
  <c r="D285" i="10"/>
  <c r="D277" i="10"/>
  <c r="D269" i="10"/>
  <c r="D388" i="10"/>
  <c r="D380" i="10"/>
  <c r="D372" i="10"/>
  <c r="D364" i="10"/>
  <c r="D356" i="10"/>
  <c r="D348" i="10"/>
  <c r="D340" i="10"/>
  <c r="D332" i="10"/>
  <c r="D324" i="10"/>
  <c r="D316" i="10"/>
  <c r="D308" i="10"/>
  <c r="D300" i="10"/>
  <c r="D292" i="10"/>
  <c r="D284" i="10"/>
  <c r="D276" i="10"/>
  <c r="D268" i="10"/>
  <c r="D387" i="10"/>
  <c r="D379" i="10"/>
  <c r="D371" i="10"/>
  <c r="D363" i="10"/>
  <c r="D355" i="10"/>
  <c r="D347" i="10"/>
  <c r="D339" i="10"/>
  <c r="D331" i="10"/>
  <c r="D323" i="10"/>
  <c r="D315" i="10"/>
  <c r="D307" i="10"/>
  <c r="D299" i="10"/>
  <c r="D291" i="10"/>
  <c r="D283" i="10"/>
  <c r="D275" i="10"/>
  <c r="D267" i="10"/>
  <c r="D386" i="10"/>
  <c r="D378" i="10"/>
  <c r="D370" i="10"/>
  <c r="D362" i="10"/>
  <c r="D354" i="10"/>
  <c r="D346" i="10"/>
  <c r="D338" i="10"/>
  <c r="D330" i="10"/>
  <c r="D322" i="10"/>
  <c r="D314" i="10"/>
  <c r="D306" i="10"/>
  <c r="D298" i="10"/>
  <c r="D290" i="10"/>
  <c r="D282" i="10"/>
  <c r="D274" i="10"/>
  <c r="D266" i="10"/>
  <c r="D385" i="10"/>
  <c r="D377" i="10"/>
  <c r="D369" i="10"/>
  <c r="D361" i="10"/>
  <c r="D353" i="10"/>
  <c r="D345" i="10"/>
  <c r="D337" i="10"/>
  <c r="D329" i="10"/>
  <c r="D321" i="10"/>
  <c r="D313" i="10"/>
  <c r="D305" i="10"/>
  <c r="D297" i="10"/>
  <c r="D289" i="10"/>
  <c r="D281" i="10"/>
  <c r="D273" i="10"/>
  <c r="D265" i="10"/>
  <c r="D392" i="10"/>
  <c r="D384" i="10"/>
  <c r="D376" i="10"/>
  <c r="D368" i="10"/>
  <c r="D360" i="10"/>
  <c r="D352" i="10"/>
  <c r="D344" i="10"/>
  <c r="D336" i="10"/>
  <c r="D328" i="10"/>
  <c r="D320" i="10"/>
  <c r="D312" i="10"/>
  <c r="D304" i="10"/>
  <c r="D296" i="10"/>
  <c r="D288" i="10"/>
  <c r="D280" i="10"/>
  <c r="D272" i="10"/>
  <c r="D335" i="10"/>
  <c r="D271" i="10"/>
  <c r="D391" i="10"/>
  <c r="D327" i="10"/>
  <c r="D383" i="10"/>
  <c r="D319" i="10"/>
  <c r="D375" i="10"/>
  <c r="D311" i="10"/>
  <c r="D367" i="10"/>
  <c r="D303" i="10"/>
  <c r="D359" i="10"/>
  <c r="D295" i="10"/>
  <c r="D343" i="10"/>
  <c r="D279" i="10"/>
  <c r="D351" i="10"/>
  <c r="D287" i="10"/>
  <c r="L9" i="10"/>
  <c r="L17" i="10"/>
  <c r="L25" i="10"/>
  <c r="L33" i="10"/>
  <c r="L41" i="10"/>
  <c r="L49" i="10"/>
  <c r="L57" i="10"/>
  <c r="L65" i="10"/>
  <c r="L73" i="10"/>
  <c r="L81" i="10"/>
  <c r="L89" i="10"/>
  <c r="L97" i="10"/>
  <c r="L105" i="10"/>
  <c r="L137" i="10"/>
  <c r="L145" i="10"/>
  <c r="L153" i="10"/>
  <c r="L161" i="10"/>
  <c r="L169" i="10"/>
  <c r="L177" i="10"/>
  <c r="L185" i="10"/>
  <c r="L193" i="10"/>
  <c r="L201" i="10"/>
  <c r="L209" i="10"/>
  <c r="L217" i="10"/>
  <c r="L226" i="10"/>
  <c r="L249" i="10"/>
  <c r="L272" i="10"/>
  <c r="L296" i="10"/>
  <c r="L328" i="10"/>
  <c r="L360" i="10"/>
  <c r="L392" i="10"/>
  <c r="L424" i="10"/>
  <c r="L456" i="10"/>
  <c r="L488" i="10"/>
  <c r="L520" i="10"/>
  <c r="L552" i="10"/>
  <c r="L584" i="10"/>
  <c r="L616" i="10"/>
  <c r="L648" i="10"/>
  <c r="L680" i="10"/>
  <c r="L712" i="10"/>
  <c r="L744" i="10"/>
  <c r="L776" i="10"/>
  <c r="L808" i="10"/>
  <c r="L986" i="10"/>
  <c r="D517" i="10"/>
  <c r="D509" i="10"/>
  <c r="D501" i="10"/>
  <c r="D521" i="10"/>
  <c r="D513" i="10"/>
  <c r="D505" i="10"/>
  <c r="D497" i="10"/>
  <c r="D515" i="10"/>
  <c r="D504" i="10"/>
  <c r="D494" i="10"/>
  <c r="D486" i="10"/>
  <c r="D478" i="10"/>
  <c r="D470" i="10"/>
  <c r="D462" i="10"/>
  <c r="D454" i="10"/>
  <c r="D446" i="10"/>
  <c r="D438" i="10"/>
  <c r="D430" i="10"/>
  <c r="D422" i="10"/>
  <c r="D414" i="10"/>
  <c r="D406" i="10"/>
  <c r="D398" i="10"/>
  <c r="D524" i="10"/>
  <c r="D514" i="10"/>
  <c r="D503" i="10"/>
  <c r="D493" i="10"/>
  <c r="D485" i="10"/>
  <c r="D477" i="10"/>
  <c r="D469" i="10"/>
  <c r="D461" i="10"/>
  <c r="D453" i="10"/>
  <c r="D445" i="10"/>
  <c r="D437" i="10"/>
  <c r="D429" i="10"/>
  <c r="D421" i="10"/>
  <c r="D413" i="10"/>
  <c r="D405" i="10"/>
  <c r="D397" i="10"/>
  <c r="D523" i="10"/>
  <c r="D512" i="10"/>
  <c r="D502" i="10"/>
  <c r="D492" i="10"/>
  <c r="D484" i="10"/>
  <c r="D476" i="10"/>
  <c r="D468" i="10"/>
  <c r="D460" i="10"/>
  <c r="D452" i="10"/>
  <c r="D444" i="10"/>
  <c r="D436" i="10"/>
  <c r="D428" i="10"/>
  <c r="D420" i="10"/>
  <c r="D412" i="10"/>
  <c r="D404" i="10"/>
  <c r="D396" i="10"/>
  <c r="D522" i="10"/>
  <c r="D511" i="10"/>
  <c r="D500" i="10"/>
  <c r="D491" i="10"/>
  <c r="D483" i="10"/>
  <c r="D475" i="10"/>
  <c r="D467" i="10"/>
  <c r="D459" i="10"/>
  <c r="D451" i="10"/>
  <c r="D443" i="10"/>
  <c r="D435" i="10"/>
  <c r="D427" i="10"/>
  <c r="D419" i="10"/>
  <c r="D411" i="10"/>
  <c r="D403" i="10"/>
  <c r="D395" i="10"/>
  <c r="D520" i="10"/>
  <c r="D510" i="10"/>
  <c r="D499" i="10"/>
  <c r="D490" i="10"/>
  <c r="D482" i="10"/>
  <c r="D474" i="10"/>
  <c r="D466" i="10"/>
  <c r="D458" i="10"/>
  <c r="D450" i="10"/>
  <c r="D442" i="10"/>
  <c r="D434" i="10"/>
  <c r="D426" i="10"/>
  <c r="D418" i="10"/>
  <c r="D410" i="10"/>
  <c r="D402" i="10"/>
  <c r="D394" i="10"/>
  <c r="D519" i="10"/>
  <c r="D508" i="10"/>
  <c r="D498" i="10"/>
  <c r="D489" i="10"/>
  <c r="D481" i="10"/>
  <c r="D473" i="10"/>
  <c r="D465" i="10"/>
  <c r="D457" i="10"/>
  <c r="D449" i="10"/>
  <c r="D441" i="10"/>
  <c r="D433" i="10"/>
  <c r="D425" i="10"/>
  <c r="D417" i="10"/>
  <c r="D409" i="10"/>
  <c r="D401" i="10"/>
  <c r="D518" i="10"/>
  <c r="D507" i="10"/>
  <c r="D496" i="10"/>
  <c r="D488" i="10"/>
  <c r="D480" i="10"/>
  <c r="D472" i="10"/>
  <c r="D464" i="10"/>
  <c r="D456" i="10"/>
  <c r="D448" i="10"/>
  <c r="D440" i="10"/>
  <c r="D432" i="10"/>
  <c r="D424" i="10"/>
  <c r="D416" i="10"/>
  <c r="D408" i="10"/>
  <c r="D400" i="10"/>
  <c r="D463" i="10"/>
  <c r="D399" i="10"/>
  <c r="D455" i="10"/>
  <c r="D516" i="10"/>
  <c r="D447" i="10"/>
  <c r="D506" i="10"/>
  <c r="D439" i="10"/>
  <c r="D495" i="10"/>
  <c r="D431" i="10"/>
  <c r="D487" i="10"/>
  <c r="D423" i="10"/>
  <c r="D471" i="10"/>
  <c r="D407" i="10"/>
  <c r="D909" i="10"/>
  <c r="D901" i="10"/>
  <c r="D893" i="10"/>
  <c r="D885" i="10"/>
  <c r="D877" i="10"/>
  <c r="D869" i="10"/>
  <c r="D861" i="10"/>
  <c r="D853" i="10"/>
  <c r="D845" i="10"/>
  <c r="D837" i="10"/>
  <c r="D829" i="10"/>
  <c r="D821" i="10"/>
  <c r="D813" i="10"/>
  <c r="D805" i="10"/>
  <c r="D797" i="10"/>
  <c r="D789" i="10"/>
  <c r="D908" i="10"/>
  <c r="D900" i="10"/>
  <c r="D892" i="10"/>
  <c r="D884" i="10"/>
  <c r="D876" i="10"/>
  <c r="D868" i="10"/>
  <c r="D860" i="10"/>
  <c r="D852" i="10"/>
  <c r="D844" i="10"/>
  <c r="D836" i="10"/>
  <c r="D828" i="10"/>
  <c r="D820" i="10"/>
  <c r="D812" i="10"/>
  <c r="D804" i="10"/>
  <c r="D796" i="10"/>
  <c r="D788" i="10"/>
  <c r="D913" i="10"/>
  <c r="D905" i="10"/>
  <c r="D897" i="10"/>
  <c r="D889" i="10"/>
  <c r="D881" i="10"/>
  <c r="D873" i="10"/>
  <c r="D865" i="10"/>
  <c r="D857" i="10"/>
  <c r="D849" i="10"/>
  <c r="D841" i="10"/>
  <c r="D833" i="10"/>
  <c r="D825" i="10"/>
  <c r="D817" i="10"/>
  <c r="D809" i="10"/>
  <c r="D801" i="10"/>
  <c r="D793" i="10"/>
  <c r="D914" i="10"/>
  <c r="D902" i="10"/>
  <c r="D888" i="10"/>
  <c r="D875" i="10"/>
  <c r="D863" i="10"/>
  <c r="D850" i="10"/>
  <c r="D838" i="10"/>
  <c r="D824" i="10"/>
  <c r="D811" i="10"/>
  <c r="D799" i="10"/>
  <c r="D786" i="10"/>
  <c r="D912" i="10"/>
  <c r="D899" i="10"/>
  <c r="D887" i="10"/>
  <c r="D874" i="10"/>
  <c r="D862" i="10"/>
  <c r="D848" i="10"/>
  <c r="D835" i="10"/>
  <c r="D823" i="10"/>
  <c r="D810" i="10"/>
  <c r="D798" i="10"/>
  <c r="D911" i="10"/>
  <c r="D898" i="10"/>
  <c r="D886" i="10"/>
  <c r="D872" i="10"/>
  <c r="D859" i="10"/>
  <c r="D847" i="10"/>
  <c r="D834" i="10"/>
  <c r="D822" i="10"/>
  <c r="D808" i="10"/>
  <c r="D795" i="10"/>
  <c r="D910" i="10"/>
  <c r="D896" i="10"/>
  <c r="D883" i="10"/>
  <c r="D871" i="10"/>
  <c r="D858" i="10"/>
  <c r="D846" i="10"/>
  <c r="D832" i="10"/>
  <c r="D819" i="10"/>
  <c r="D807" i="10"/>
  <c r="D794" i="10"/>
  <c r="D907" i="10"/>
  <c r="D895" i="10"/>
  <c r="D882" i="10"/>
  <c r="D870" i="10"/>
  <c r="D856" i="10"/>
  <c r="D843" i="10"/>
  <c r="D831" i="10"/>
  <c r="D818" i="10"/>
  <c r="D806" i="10"/>
  <c r="D792" i="10"/>
  <c r="D906" i="10"/>
  <c r="D894" i="10"/>
  <c r="D880" i="10"/>
  <c r="D867" i="10"/>
  <c r="D855" i="10"/>
  <c r="D842" i="10"/>
  <c r="D830" i="10"/>
  <c r="D816" i="10"/>
  <c r="D803" i="10"/>
  <c r="D791" i="10"/>
  <c r="D904" i="10"/>
  <c r="D891" i="10"/>
  <c r="D879" i="10"/>
  <c r="D866" i="10"/>
  <c r="D854" i="10"/>
  <c r="D840" i="10"/>
  <c r="D827" i="10"/>
  <c r="D815" i="10"/>
  <c r="D802" i="10"/>
  <c r="D790" i="10"/>
  <c r="D814" i="10"/>
  <c r="D903" i="10"/>
  <c r="D800" i="10"/>
  <c r="D890" i="10"/>
  <c r="D787" i="10"/>
  <c r="D878" i="10"/>
  <c r="D864" i="10"/>
  <c r="D851" i="10"/>
  <c r="D826" i="10"/>
  <c r="D839" i="10"/>
  <c r="L10" i="10"/>
  <c r="L18" i="10"/>
  <c r="L26" i="10"/>
  <c r="L34" i="10"/>
  <c r="L42" i="10"/>
  <c r="L50" i="10"/>
  <c r="L58" i="10"/>
  <c r="L66" i="10"/>
  <c r="L74" i="10"/>
  <c r="L82" i="10"/>
  <c r="L90" i="10"/>
  <c r="L98" i="10"/>
  <c r="L106" i="10"/>
  <c r="L138" i="10"/>
  <c r="L146" i="10"/>
  <c r="L154" i="10"/>
  <c r="L162" i="10"/>
  <c r="L170" i="10"/>
  <c r="L178" i="10"/>
  <c r="L186" i="10"/>
  <c r="L194" i="10"/>
  <c r="L202" i="10"/>
  <c r="L210" i="10"/>
  <c r="L218" i="10"/>
  <c r="L232" i="10"/>
  <c r="L250" i="10"/>
  <c r="L273" i="10"/>
  <c r="L297" i="10"/>
  <c r="L329" i="10"/>
  <c r="L361" i="10"/>
  <c r="L425" i="10"/>
  <c r="L457" i="10"/>
  <c r="L489" i="10"/>
  <c r="L521" i="10"/>
  <c r="L553" i="10"/>
  <c r="L585" i="10"/>
  <c r="L617" i="10"/>
  <c r="L649" i="10"/>
  <c r="L681" i="10"/>
  <c r="L713" i="10"/>
  <c r="L745" i="10"/>
  <c r="L777" i="10"/>
  <c r="L809" i="10"/>
  <c r="L994" i="10"/>
  <c r="N309" i="10"/>
  <c r="O103" i="10"/>
  <c r="O410" i="10"/>
  <c r="O547" i="10"/>
  <c r="O1006" i="10"/>
  <c r="L11" i="10"/>
  <c r="L19" i="10"/>
  <c r="L27" i="10"/>
  <c r="L35" i="10"/>
  <c r="L43" i="10"/>
  <c r="L51" i="10"/>
  <c r="L59" i="10"/>
  <c r="L67" i="10"/>
  <c r="L75" i="10"/>
  <c r="L83" i="10"/>
  <c r="L91" i="10"/>
  <c r="L99" i="10"/>
  <c r="L107" i="10"/>
  <c r="L139" i="10"/>
  <c r="L147" i="10"/>
  <c r="L155" i="10"/>
  <c r="L163" i="10"/>
  <c r="L171" i="10"/>
  <c r="L179" i="10"/>
  <c r="L187" i="10"/>
  <c r="L195" i="10"/>
  <c r="L203" i="10"/>
  <c r="L211" i="10"/>
  <c r="L219" i="10"/>
  <c r="L233" i="10"/>
  <c r="L256" i="10"/>
  <c r="L274" i="10"/>
  <c r="L304" i="10"/>
  <c r="L336" i="10"/>
  <c r="L368" i="10"/>
  <c r="L400" i="10"/>
  <c r="L432" i="10"/>
  <c r="L464" i="10"/>
  <c r="L496" i="10"/>
  <c r="L528" i="10"/>
  <c r="L560" i="10"/>
  <c r="L592" i="10"/>
  <c r="L624" i="10"/>
  <c r="L656" i="10"/>
  <c r="H30" i="5" s="1"/>
  <c r="L688" i="10"/>
  <c r="L720" i="10"/>
  <c r="L752" i="10"/>
  <c r="L784" i="10"/>
  <c r="L818" i="10"/>
  <c r="D134" i="10"/>
  <c r="O268" i="10"/>
  <c r="P355" i="10"/>
  <c r="P670" i="10"/>
  <c r="P110" i="10"/>
  <c r="D108" i="10"/>
  <c r="D100" i="10"/>
  <c r="D92" i="10"/>
  <c r="D84" i="10"/>
  <c r="D76" i="10"/>
  <c r="D68" i="10"/>
  <c r="D60" i="10"/>
  <c r="D52" i="10"/>
  <c r="D44" i="10"/>
  <c r="D36" i="10"/>
  <c r="D28" i="10"/>
  <c r="D20" i="10"/>
  <c r="D12" i="10"/>
  <c r="D4" i="10"/>
  <c r="D107" i="10"/>
  <c r="D99" i="10"/>
  <c r="D91" i="10"/>
  <c r="D83" i="10"/>
  <c r="D75" i="10"/>
  <c r="D67" i="10"/>
  <c r="D59" i="10"/>
  <c r="D51" i="10"/>
  <c r="D43" i="10"/>
  <c r="D35" i="10"/>
  <c r="D27" i="10"/>
  <c r="D19" i="10"/>
  <c r="D11" i="10"/>
  <c r="D106" i="10"/>
  <c r="D98" i="10"/>
  <c r="D90" i="10"/>
  <c r="D82" i="10"/>
  <c r="D74" i="10"/>
  <c r="D66" i="10"/>
  <c r="D58" i="10"/>
  <c r="D50" i="10"/>
  <c r="D42" i="10"/>
  <c r="D34" i="10"/>
  <c r="D26" i="10"/>
  <c r="D18" i="10"/>
  <c r="D10" i="10"/>
  <c r="D105" i="10"/>
  <c r="D97" i="10"/>
  <c r="D89" i="10"/>
  <c r="D81" i="10"/>
  <c r="D73" i="10"/>
  <c r="D65" i="10"/>
  <c r="D57" i="10"/>
  <c r="D49" i="10"/>
  <c r="D41" i="10"/>
  <c r="D33" i="10"/>
  <c r="D25" i="10"/>
  <c r="D17" i="10"/>
  <c r="D9" i="10"/>
  <c r="D104" i="10"/>
  <c r="D96" i="10"/>
  <c r="D88" i="10"/>
  <c r="D80" i="10"/>
  <c r="D72" i="10"/>
  <c r="D64" i="10"/>
  <c r="D56" i="10"/>
  <c r="D48" i="10"/>
  <c r="D40" i="10"/>
  <c r="D32" i="10"/>
  <c r="D24" i="10"/>
  <c r="D16" i="10"/>
  <c r="D8" i="10"/>
  <c r="D103" i="10"/>
  <c r="D95" i="10"/>
  <c r="D87" i="10"/>
  <c r="D79" i="10"/>
  <c r="D71" i="10"/>
  <c r="D63" i="10"/>
  <c r="D55" i="10"/>
  <c r="D47" i="10"/>
  <c r="D39" i="10"/>
  <c r="D31" i="10"/>
  <c r="D23" i="10"/>
  <c r="D15" i="10"/>
  <c r="D7" i="10"/>
  <c r="D109" i="10"/>
  <c r="D101" i="10"/>
  <c r="D93" i="10"/>
  <c r="D85" i="10"/>
  <c r="D77" i="10"/>
  <c r="D69" i="10"/>
  <c r="D61" i="10"/>
  <c r="D53" i="10"/>
  <c r="D45" i="10"/>
  <c r="D37" i="10"/>
  <c r="D29" i="10"/>
  <c r="D21" i="10"/>
  <c r="D13" i="10"/>
  <c r="D5" i="10"/>
  <c r="D62" i="10"/>
  <c r="D54" i="10"/>
  <c r="D110" i="10"/>
  <c r="D46" i="10"/>
  <c r="D102" i="10"/>
  <c r="D38" i="10"/>
  <c r="D94" i="10"/>
  <c r="D30" i="10"/>
  <c r="D86" i="10"/>
  <c r="D22" i="10"/>
  <c r="M1045" i="10"/>
  <c r="M1037" i="10"/>
  <c r="M1029" i="10"/>
  <c r="M1021" i="10"/>
  <c r="M1013" i="10"/>
  <c r="M1005" i="10"/>
  <c r="M997" i="10"/>
  <c r="M989" i="10"/>
  <c r="M981" i="10"/>
  <c r="M973" i="10"/>
  <c r="M965" i="10"/>
  <c r="M957" i="10"/>
  <c r="M949" i="10"/>
  <c r="M941" i="10"/>
  <c r="M933" i="10"/>
  <c r="M925" i="10"/>
  <c r="M917" i="10"/>
  <c r="M1044" i="10"/>
  <c r="M1036" i="10"/>
  <c r="M1028" i="10"/>
  <c r="M1020" i="10"/>
  <c r="M1012" i="10"/>
  <c r="M1004" i="10"/>
  <c r="M996" i="10"/>
  <c r="M988" i="10"/>
  <c r="M980" i="10"/>
  <c r="M972" i="10"/>
  <c r="M964" i="10"/>
  <c r="M956" i="10"/>
  <c r="M948" i="10"/>
  <c r="M940" i="10"/>
  <c r="M932" i="10"/>
  <c r="M924" i="10"/>
  <c r="M916" i="10"/>
  <c r="I32" i="5" s="1"/>
  <c r="M1041" i="10"/>
  <c r="M1033" i="10"/>
  <c r="M1025" i="10"/>
  <c r="M1017" i="10"/>
  <c r="M1009" i="10"/>
  <c r="M1001" i="10"/>
  <c r="M993" i="10"/>
  <c r="M985" i="10"/>
  <c r="M977" i="10"/>
  <c r="M969" i="10"/>
  <c r="M961" i="10"/>
  <c r="M953" i="10"/>
  <c r="M945" i="10"/>
  <c r="M937" i="10"/>
  <c r="M929" i="10"/>
  <c r="M921" i="10"/>
  <c r="M1042" i="10"/>
  <c r="M1030" i="10"/>
  <c r="M1016" i="10"/>
  <c r="M1003" i="10"/>
  <c r="M991" i="10"/>
  <c r="M978" i="10"/>
  <c r="M966" i="10"/>
  <c r="M952" i="10"/>
  <c r="M939" i="10"/>
  <c r="M927" i="10"/>
  <c r="M1040" i="10"/>
  <c r="M1027" i="10"/>
  <c r="M1015" i="10"/>
  <c r="M1002" i="10"/>
  <c r="M990" i="10"/>
  <c r="M976" i="10"/>
  <c r="M963" i="10"/>
  <c r="M951" i="10"/>
  <c r="M938" i="10"/>
  <c r="M926" i="10"/>
  <c r="M1039" i="10"/>
  <c r="M1026" i="10"/>
  <c r="M1014" i="10"/>
  <c r="M1000" i="10"/>
  <c r="M987" i="10"/>
  <c r="M975" i="10"/>
  <c r="M962" i="10"/>
  <c r="M950" i="10"/>
  <c r="M936" i="10"/>
  <c r="M923" i="10"/>
  <c r="M1038" i="10"/>
  <c r="M1024" i="10"/>
  <c r="M1011" i="10"/>
  <c r="M999" i="10"/>
  <c r="M986" i="10"/>
  <c r="M974" i="10"/>
  <c r="M960" i="10"/>
  <c r="M947" i="10"/>
  <c r="M935" i="10"/>
  <c r="M922" i="10"/>
  <c r="M1035" i="10"/>
  <c r="M1023" i="10"/>
  <c r="M1010" i="10"/>
  <c r="M998" i="10"/>
  <c r="M984" i="10"/>
  <c r="M971" i="10"/>
  <c r="M959" i="10"/>
  <c r="M946" i="10"/>
  <c r="M934" i="10"/>
  <c r="M920" i="10"/>
  <c r="M1034" i="10"/>
  <c r="M1022" i="10"/>
  <c r="M1008" i="10"/>
  <c r="M995" i="10"/>
  <c r="M983" i="10"/>
  <c r="M970" i="10"/>
  <c r="M958" i="10"/>
  <c r="M944" i="10"/>
  <c r="M931" i="10"/>
  <c r="M919" i="10"/>
  <c r="M1032" i="10"/>
  <c r="M1019" i="10"/>
  <c r="M1007" i="10"/>
  <c r="M994" i="10"/>
  <c r="M982" i="10"/>
  <c r="M968" i="10"/>
  <c r="M955" i="10"/>
  <c r="M943" i="10"/>
  <c r="M930" i="10"/>
  <c r="M918" i="10"/>
  <c r="M1018" i="10"/>
  <c r="M1006" i="10"/>
  <c r="M992" i="10"/>
  <c r="M979" i="10"/>
  <c r="M967" i="10"/>
  <c r="M954" i="10"/>
  <c r="M1031" i="10"/>
  <c r="M928" i="10"/>
  <c r="M1043" i="10"/>
  <c r="M942" i="10"/>
  <c r="L4" i="10"/>
  <c r="H25" i="5" s="1"/>
  <c r="L12" i="10"/>
  <c r="L20" i="10"/>
  <c r="L28" i="10"/>
  <c r="L36" i="10"/>
  <c r="L44" i="10"/>
  <c r="L52" i="10"/>
  <c r="L60" i="10"/>
  <c r="L68" i="10"/>
  <c r="L76" i="10"/>
  <c r="L84" i="10"/>
  <c r="L92" i="10"/>
  <c r="L100" i="10"/>
  <c r="L108" i="10"/>
  <c r="L140" i="10"/>
  <c r="L148" i="10"/>
  <c r="L156" i="10"/>
  <c r="L164" i="10"/>
  <c r="L172" i="10"/>
  <c r="L180" i="10"/>
  <c r="L188" i="10"/>
  <c r="L196" i="10"/>
  <c r="L204" i="10"/>
  <c r="L212" i="10"/>
  <c r="L220" i="10"/>
  <c r="L234" i="10"/>
  <c r="L280" i="10"/>
  <c r="L305" i="10"/>
  <c r="L337" i="10"/>
  <c r="L401" i="10"/>
  <c r="L433" i="10"/>
  <c r="L465" i="10"/>
  <c r="L497" i="10"/>
  <c r="L529" i="10"/>
  <c r="L561" i="10"/>
  <c r="L593" i="10"/>
  <c r="L625" i="10"/>
  <c r="L657" i="10"/>
  <c r="L689" i="10"/>
  <c r="L721" i="10"/>
  <c r="L753" i="10"/>
  <c r="L819" i="10"/>
  <c r="L263" i="10"/>
  <c r="L255" i="10"/>
  <c r="L247" i="10"/>
  <c r="L239" i="10"/>
  <c r="L231" i="10"/>
  <c r="L223" i="10"/>
  <c r="L262" i="10"/>
  <c r="L254" i="10"/>
  <c r="L246" i="10"/>
  <c r="L238" i="10"/>
  <c r="L230" i="10"/>
  <c r="L261" i="10"/>
  <c r="L253" i="10"/>
  <c r="L245" i="10"/>
  <c r="L237" i="10"/>
  <c r="L229" i="10"/>
  <c r="L260" i="10"/>
  <c r="L252" i="10"/>
  <c r="L244" i="10"/>
  <c r="L236" i="10"/>
  <c r="L228" i="10"/>
  <c r="L259" i="10"/>
  <c r="L251" i="10"/>
  <c r="L243" i="10"/>
  <c r="L235" i="10"/>
  <c r="L227" i="10"/>
  <c r="L391" i="10"/>
  <c r="L383" i="10"/>
  <c r="L375" i="10"/>
  <c r="L367" i="10"/>
  <c r="L359" i="10"/>
  <c r="L351" i="10"/>
  <c r="L343" i="10"/>
  <c r="L335" i="10"/>
  <c r="L327" i="10"/>
  <c r="L319" i="10"/>
  <c r="L311" i="10"/>
  <c r="L303" i="10"/>
  <c r="L295" i="10"/>
  <c r="L287" i="10"/>
  <c r="L279" i="10"/>
  <c r="L271" i="10"/>
  <c r="L390" i="10"/>
  <c r="L382" i="10"/>
  <c r="L374" i="10"/>
  <c r="L366" i="10"/>
  <c r="L358" i="10"/>
  <c r="L350" i="10"/>
  <c r="L342" i="10"/>
  <c r="L334" i="10"/>
  <c r="L326" i="10"/>
  <c r="L318" i="10"/>
  <c r="L310" i="10"/>
  <c r="L302" i="10"/>
  <c r="L294" i="10"/>
  <c r="L286" i="10"/>
  <c r="L278" i="10"/>
  <c r="L270" i="10"/>
  <c r="L389" i="10"/>
  <c r="L381" i="10"/>
  <c r="L373" i="10"/>
  <c r="L365" i="10"/>
  <c r="L357" i="10"/>
  <c r="L349" i="10"/>
  <c r="L341" i="10"/>
  <c r="L333" i="10"/>
  <c r="L325" i="10"/>
  <c r="L317" i="10"/>
  <c r="L309" i="10"/>
  <c r="L301" i="10"/>
  <c r="L293" i="10"/>
  <c r="L285" i="10"/>
  <c r="L277" i="10"/>
  <c r="L269" i="10"/>
  <c r="L388" i="10"/>
  <c r="L380" i="10"/>
  <c r="L372" i="10"/>
  <c r="L364" i="10"/>
  <c r="L356" i="10"/>
  <c r="L348" i="10"/>
  <c r="L340" i="10"/>
  <c r="L332" i="10"/>
  <c r="L324" i="10"/>
  <c r="L316" i="10"/>
  <c r="L308" i="10"/>
  <c r="L300" i="10"/>
  <c r="L292" i="10"/>
  <c r="L284" i="10"/>
  <c r="L276" i="10"/>
  <c r="L268" i="10"/>
  <c r="L387" i="10"/>
  <c r="L379" i="10"/>
  <c r="L371" i="10"/>
  <c r="L363" i="10"/>
  <c r="L355" i="10"/>
  <c r="L347" i="10"/>
  <c r="L339" i="10"/>
  <c r="L331" i="10"/>
  <c r="L323" i="10"/>
  <c r="L315" i="10"/>
  <c r="L307" i="10"/>
  <c r="L299" i="10"/>
  <c r="L291" i="10"/>
  <c r="L283" i="10"/>
  <c r="L275" i="10"/>
  <c r="L267" i="10"/>
  <c r="L386" i="10"/>
  <c r="L378" i="10"/>
  <c r="L370" i="10"/>
  <c r="L362" i="10"/>
  <c r="L354" i="10"/>
  <c r="L346" i="10"/>
  <c r="L338" i="10"/>
  <c r="L330" i="10"/>
  <c r="L322" i="10"/>
  <c r="L314" i="10"/>
  <c r="L306" i="10"/>
  <c r="L298" i="10"/>
  <c r="L290" i="10"/>
  <c r="D262" i="10"/>
  <c r="D254" i="10"/>
  <c r="D246" i="10"/>
  <c r="D261" i="10"/>
  <c r="D253" i="10"/>
  <c r="D245" i="10"/>
  <c r="D260" i="10"/>
  <c r="D252" i="10"/>
  <c r="D244" i="10"/>
  <c r="D236" i="10"/>
  <c r="D259" i="10"/>
  <c r="D251" i="10"/>
  <c r="D243" i="10"/>
  <c r="D258" i="10"/>
  <c r="D250" i="10"/>
  <c r="D242" i="10"/>
  <c r="D257" i="10"/>
  <c r="D249" i="10"/>
  <c r="D256" i="10"/>
  <c r="D248" i="10"/>
  <c r="D237" i="10"/>
  <c r="D228" i="10"/>
  <c r="D220" i="10"/>
  <c r="D212" i="10"/>
  <c r="D204" i="10"/>
  <c r="D196" i="10"/>
  <c r="D188" i="10"/>
  <c r="D180" i="10"/>
  <c r="D172" i="10"/>
  <c r="D164" i="10"/>
  <c r="D156" i="10"/>
  <c r="D148" i="10"/>
  <c r="D140" i="10"/>
  <c r="D263" i="10"/>
  <c r="D235" i="10"/>
  <c r="D227" i="10"/>
  <c r="D219" i="10"/>
  <c r="D211" i="10"/>
  <c r="D203" i="10"/>
  <c r="D195" i="10"/>
  <c r="D187" i="10"/>
  <c r="D179" i="10"/>
  <c r="D171" i="10"/>
  <c r="D163" i="10"/>
  <c r="D155" i="10"/>
  <c r="D147" i="10"/>
  <c r="D139" i="10"/>
  <c r="D255" i="10"/>
  <c r="D234" i="10"/>
  <c r="D226" i="10"/>
  <c r="D218" i="10"/>
  <c r="D210" i="10"/>
  <c r="D202" i="10"/>
  <c r="D194" i="10"/>
  <c r="D186" i="10"/>
  <c r="D178" i="10"/>
  <c r="D170" i="10"/>
  <c r="D162" i="10"/>
  <c r="D154" i="10"/>
  <c r="D146" i="10"/>
  <c r="D138" i="10"/>
  <c r="D247" i="10"/>
  <c r="D233" i="10"/>
  <c r="D225" i="10"/>
  <c r="D217" i="10"/>
  <c r="D209" i="10"/>
  <c r="D201" i="10"/>
  <c r="D193" i="10"/>
  <c r="D185" i="10"/>
  <c r="D177" i="10"/>
  <c r="D169" i="10"/>
  <c r="D161" i="10"/>
  <c r="D153" i="10"/>
  <c r="D145" i="10"/>
  <c r="D137" i="10"/>
  <c r="D241" i="10"/>
  <c r="D232" i="10"/>
  <c r="D224" i="10"/>
  <c r="D216" i="10"/>
  <c r="D208" i="10"/>
  <c r="D200" i="10"/>
  <c r="D192" i="10"/>
  <c r="D184" i="10"/>
  <c r="D176" i="10"/>
  <c r="D168" i="10"/>
  <c r="D160" i="10"/>
  <c r="D152" i="10"/>
  <c r="D144" i="10"/>
  <c r="D136" i="10"/>
  <c r="D240" i="10"/>
  <c r="D231" i="10"/>
  <c r="D223" i="10"/>
  <c r="D215" i="10"/>
  <c r="D207" i="10"/>
  <c r="D199" i="10"/>
  <c r="D191" i="10"/>
  <c r="D183" i="10"/>
  <c r="D175" i="10"/>
  <c r="D167" i="10"/>
  <c r="D159" i="10"/>
  <c r="D151" i="10"/>
  <c r="D143" i="10"/>
  <c r="D135" i="10"/>
  <c r="D238" i="10"/>
  <c r="D229" i="10"/>
  <c r="D221" i="10"/>
  <c r="D213" i="10"/>
  <c r="D205" i="10"/>
  <c r="D197" i="10"/>
  <c r="D189" i="10"/>
  <c r="D181" i="10"/>
  <c r="D173" i="10"/>
  <c r="D165" i="10"/>
  <c r="D157" i="10"/>
  <c r="D149" i="10"/>
  <c r="D141" i="10"/>
  <c r="D190" i="10"/>
  <c r="D182" i="10"/>
  <c r="D239" i="10"/>
  <c r="D174" i="10"/>
  <c r="D230" i="10"/>
  <c r="D166" i="10"/>
  <c r="D222" i="10"/>
  <c r="D158" i="10"/>
  <c r="D214" i="10"/>
  <c r="D150" i="10"/>
  <c r="L5" i="10"/>
  <c r="L13" i="10"/>
  <c r="L21" i="10"/>
  <c r="L29" i="10"/>
  <c r="L37" i="10"/>
  <c r="L45" i="10"/>
  <c r="L53" i="10"/>
  <c r="L61" i="10"/>
  <c r="L69" i="10"/>
  <c r="L77" i="10"/>
  <c r="L85" i="10"/>
  <c r="L93" i="10"/>
  <c r="L101" i="10"/>
  <c r="L109" i="10"/>
  <c r="L141" i="10"/>
  <c r="L149" i="10"/>
  <c r="L157" i="10"/>
  <c r="L165" i="10"/>
  <c r="L173" i="10"/>
  <c r="L181" i="10"/>
  <c r="L189" i="10"/>
  <c r="L197" i="10"/>
  <c r="L205" i="10"/>
  <c r="L213" i="10"/>
  <c r="L221" i="10"/>
  <c r="L240" i="10"/>
  <c r="L258" i="10"/>
  <c r="L281" i="10"/>
  <c r="L312" i="10"/>
  <c r="L344" i="10"/>
  <c r="L376" i="10"/>
  <c r="L408" i="10"/>
  <c r="L440" i="10"/>
  <c r="L472" i="10"/>
  <c r="L504" i="10"/>
  <c r="L536" i="10"/>
  <c r="L568" i="10"/>
  <c r="L600" i="10"/>
  <c r="L632" i="10"/>
  <c r="L664" i="10"/>
  <c r="L696" i="10"/>
  <c r="L728" i="10"/>
  <c r="L760" i="10"/>
  <c r="L792" i="10"/>
  <c r="L858" i="10"/>
  <c r="D198" i="10"/>
  <c r="D653" i="10"/>
  <c r="D645" i="10"/>
  <c r="D637" i="10"/>
  <c r="D629" i="10"/>
  <c r="D621" i="10"/>
  <c r="D613" i="10"/>
  <c r="D605" i="10"/>
  <c r="D597" i="10"/>
  <c r="D589" i="10"/>
  <c r="D581" i="10"/>
  <c r="D573" i="10"/>
  <c r="D565" i="10"/>
  <c r="D557" i="10"/>
  <c r="D549" i="10"/>
  <c r="D541" i="10"/>
  <c r="D533" i="10"/>
  <c r="D649" i="10"/>
  <c r="D641" i="10"/>
  <c r="D633" i="10"/>
  <c r="D625" i="10"/>
  <c r="D617" i="10"/>
  <c r="D609" i="10"/>
  <c r="D601" i="10"/>
  <c r="D593" i="10"/>
  <c r="D585" i="10"/>
  <c r="D577" i="10"/>
  <c r="D569" i="10"/>
  <c r="D561" i="10"/>
  <c r="D553" i="10"/>
  <c r="D545" i="10"/>
  <c r="D537" i="10"/>
  <c r="D529" i="10"/>
  <c r="D654" i="10"/>
  <c r="D643" i="10"/>
  <c r="D632" i="10"/>
  <c r="D622" i="10"/>
  <c r="D611" i="10"/>
  <c r="D600" i="10"/>
  <c r="D590" i="10"/>
  <c r="D579" i="10"/>
  <c r="D568" i="10"/>
  <c r="D558" i="10"/>
  <c r="D547" i="10"/>
  <c r="D536" i="10"/>
  <c r="D526" i="10"/>
  <c r="D652" i="10"/>
  <c r="D642" i="10"/>
  <c r="D631" i="10"/>
  <c r="D620" i="10"/>
  <c r="D610" i="10"/>
  <c r="D599" i="10"/>
  <c r="D588" i="10"/>
  <c r="D578" i="10"/>
  <c r="D567" i="10"/>
  <c r="D556" i="10"/>
  <c r="D546" i="10"/>
  <c r="D535" i="10"/>
  <c r="D651" i="10"/>
  <c r="D640" i="10"/>
  <c r="D630" i="10"/>
  <c r="D619" i="10"/>
  <c r="D608" i="10"/>
  <c r="D598" i="10"/>
  <c r="D587" i="10"/>
  <c r="D576" i="10"/>
  <c r="D566" i="10"/>
  <c r="D555" i="10"/>
  <c r="D544" i="10"/>
  <c r="D534" i="10"/>
  <c r="D650" i="10"/>
  <c r="D639" i="10"/>
  <c r="D628" i="10"/>
  <c r="D618" i="10"/>
  <c r="D607" i="10"/>
  <c r="D596" i="10"/>
  <c r="D586" i="10"/>
  <c r="D575" i="10"/>
  <c r="D564" i="10"/>
  <c r="D554" i="10"/>
  <c r="D543" i="10"/>
  <c r="D532" i="10"/>
  <c r="D648" i="10"/>
  <c r="D638" i="10"/>
  <c r="D627" i="10"/>
  <c r="D616" i="10"/>
  <c r="D606" i="10"/>
  <c r="D595" i="10"/>
  <c r="D584" i="10"/>
  <c r="D574" i="10"/>
  <c r="D563" i="10"/>
  <c r="D552" i="10"/>
  <c r="D542" i="10"/>
  <c r="D531" i="10"/>
  <c r="D647" i="10"/>
  <c r="D636" i="10"/>
  <c r="D626" i="10"/>
  <c r="D615" i="10"/>
  <c r="D604" i="10"/>
  <c r="D594" i="10"/>
  <c r="D583" i="10"/>
  <c r="D572" i="10"/>
  <c r="D562" i="10"/>
  <c r="D551" i="10"/>
  <c r="D540" i="10"/>
  <c r="D530" i="10"/>
  <c r="D646" i="10"/>
  <c r="D635" i="10"/>
  <c r="D624" i="10"/>
  <c r="D614" i="10"/>
  <c r="D603" i="10"/>
  <c r="D592" i="10"/>
  <c r="D582" i="10"/>
  <c r="D571" i="10"/>
  <c r="D560" i="10"/>
  <c r="D550" i="10"/>
  <c r="D539" i="10"/>
  <c r="D528" i="10"/>
  <c r="D623" i="10"/>
  <c r="D538" i="10"/>
  <c r="D612" i="10"/>
  <c r="D527" i="10"/>
  <c r="D602" i="10"/>
  <c r="D591" i="10"/>
  <c r="D580" i="10"/>
  <c r="D570" i="10"/>
  <c r="D634" i="10"/>
  <c r="D548" i="10"/>
  <c r="D644" i="10"/>
  <c r="D559" i="10"/>
  <c r="L6" i="10"/>
  <c r="L14" i="10"/>
  <c r="L22" i="10"/>
  <c r="L30" i="10"/>
  <c r="L38" i="10"/>
  <c r="L46" i="10"/>
  <c r="L54" i="10"/>
  <c r="L62" i="10"/>
  <c r="L70" i="10"/>
  <c r="L78" i="10"/>
  <c r="L86" i="10"/>
  <c r="L94" i="10"/>
  <c r="L102" i="10"/>
  <c r="L110" i="10"/>
  <c r="L134" i="10"/>
  <c r="L142" i="10"/>
  <c r="L150" i="10"/>
  <c r="L158" i="10"/>
  <c r="L166" i="10"/>
  <c r="L174" i="10"/>
  <c r="L182" i="10"/>
  <c r="L190" i="10"/>
  <c r="L198" i="10"/>
  <c r="L206" i="10"/>
  <c r="L214" i="10"/>
  <c r="L222" i="10"/>
  <c r="L241" i="10"/>
  <c r="L282" i="10"/>
  <c r="L313" i="10"/>
  <c r="L345" i="10"/>
  <c r="L377" i="10"/>
  <c r="L409" i="10"/>
  <c r="L441" i="10"/>
  <c r="L473" i="10"/>
  <c r="L505" i="10"/>
  <c r="L537" i="10"/>
  <c r="L569" i="10"/>
  <c r="L601" i="10"/>
  <c r="L633" i="10"/>
  <c r="L665" i="10"/>
  <c r="L697" i="10"/>
  <c r="L729" i="10"/>
  <c r="L761" i="10"/>
  <c r="L793" i="10"/>
  <c r="L866" i="10"/>
  <c r="D206" i="10"/>
  <c r="L7" i="10"/>
  <c r="L15" i="10"/>
  <c r="L23" i="10"/>
  <c r="L31" i="10"/>
  <c r="L39" i="10"/>
  <c r="L47" i="10"/>
  <c r="L55" i="10"/>
  <c r="L63" i="10"/>
  <c r="L71" i="10"/>
  <c r="L79" i="10"/>
  <c r="L87" i="10"/>
  <c r="L95" i="10"/>
  <c r="L103" i="10"/>
  <c r="L135" i="10"/>
  <c r="L143" i="10"/>
  <c r="L151" i="10"/>
  <c r="L159" i="10"/>
  <c r="L167" i="10"/>
  <c r="L175" i="10"/>
  <c r="L183" i="10"/>
  <c r="L191" i="10"/>
  <c r="L199" i="10"/>
  <c r="L207" i="10"/>
  <c r="L215" i="10"/>
  <c r="L224" i="10"/>
  <c r="L242" i="10"/>
  <c r="L265" i="10"/>
  <c r="H27" i="5" s="1"/>
  <c r="L288" i="10"/>
  <c r="L320" i="10"/>
  <c r="L352" i="10"/>
  <c r="L384" i="10"/>
  <c r="L416" i="10"/>
  <c r="L448" i="10"/>
  <c r="L480" i="10"/>
  <c r="L512" i="10"/>
  <c r="L544" i="10"/>
  <c r="L576" i="10"/>
  <c r="L608" i="10"/>
  <c r="L640" i="10"/>
  <c r="L672" i="10"/>
  <c r="L704" i="10"/>
  <c r="L736" i="10"/>
  <c r="L768" i="10"/>
  <c r="L800" i="10"/>
  <c r="L922" i="10"/>
  <c r="D6" i="10"/>
  <c r="D415" i="10"/>
  <c r="D781" i="10"/>
  <c r="D773" i="10"/>
  <c r="D765" i="10"/>
  <c r="D757" i="10"/>
  <c r="D749" i="10"/>
  <c r="D741" i="10"/>
  <c r="D733" i="10"/>
  <c r="D725" i="10"/>
  <c r="D717" i="10"/>
  <c r="D709" i="10"/>
  <c r="D701" i="10"/>
  <c r="D693" i="10"/>
  <c r="D685" i="10"/>
  <c r="D677" i="10"/>
  <c r="D669" i="10"/>
  <c r="D661" i="10"/>
  <c r="D780" i="10"/>
  <c r="D772" i="10"/>
  <c r="D764" i="10"/>
  <c r="D756" i="10"/>
  <c r="D748" i="10"/>
  <c r="D740" i="10"/>
  <c r="D732" i="10"/>
  <c r="D724" i="10"/>
  <c r="D716" i="10"/>
  <c r="D708" i="10"/>
  <c r="D700" i="10"/>
  <c r="D777" i="10"/>
  <c r="D769" i="10"/>
  <c r="D761" i="10"/>
  <c r="D753" i="10"/>
  <c r="D745" i="10"/>
  <c r="D737" i="10"/>
  <c r="D729" i="10"/>
  <c r="D721" i="10"/>
  <c r="D713" i="10"/>
  <c r="D705" i="10"/>
  <c r="D697" i="10"/>
  <c r="D689" i="10"/>
  <c r="D681" i="10"/>
  <c r="D673" i="10"/>
  <c r="D665" i="10"/>
  <c r="D657" i="10"/>
  <c r="D774" i="10"/>
  <c r="D760" i="10"/>
  <c r="D747" i="10"/>
  <c r="D735" i="10"/>
  <c r="D722" i="10"/>
  <c r="D710" i="10"/>
  <c r="D696" i="10"/>
  <c r="D686" i="10"/>
  <c r="D675" i="10"/>
  <c r="D664" i="10"/>
  <c r="D784" i="10"/>
  <c r="D771" i="10"/>
  <c r="D759" i="10"/>
  <c r="D746" i="10"/>
  <c r="D734" i="10"/>
  <c r="D720" i="10"/>
  <c r="D707" i="10"/>
  <c r="D695" i="10"/>
  <c r="D684" i="10"/>
  <c r="D674" i="10"/>
  <c r="D663" i="10"/>
  <c r="D783" i="10"/>
  <c r="D770" i="10"/>
  <c r="D758" i="10"/>
  <c r="D744" i="10"/>
  <c r="D731" i="10"/>
  <c r="D719" i="10"/>
  <c r="D706" i="10"/>
  <c r="D694" i="10"/>
  <c r="D683" i="10"/>
  <c r="D672" i="10"/>
  <c r="D662" i="10"/>
  <c r="D782" i="10"/>
  <c r="D768" i="10"/>
  <c r="D755" i="10"/>
  <c r="D743" i="10"/>
  <c r="D730" i="10"/>
  <c r="D718" i="10"/>
  <c r="D704" i="10"/>
  <c r="D692" i="10"/>
  <c r="D682" i="10"/>
  <c r="D671" i="10"/>
  <c r="D660" i="10"/>
  <c r="D779" i="10"/>
  <c r="D767" i="10"/>
  <c r="D754" i="10"/>
  <c r="D742" i="10"/>
  <c r="D728" i="10"/>
  <c r="D715" i="10"/>
  <c r="D703" i="10"/>
  <c r="D691" i="10"/>
  <c r="D680" i="10"/>
  <c r="D670" i="10"/>
  <c r="D659" i="10"/>
  <c r="D778" i="10"/>
  <c r="D766" i="10"/>
  <c r="D752" i="10"/>
  <c r="D739" i="10"/>
  <c r="D727" i="10"/>
  <c r="D714" i="10"/>
  <c r="D702" i="10"/>
  <c r="D690" i="10"/>
  <c r="D679" i="10"/>
  <c r="D668" i="10"/>
  <c r="D658" i="10"/>
  <c r="D776" i="10"/>
  <c r="D763" i="10"/>
  <c r="D751" i="10"/>
  <c r="D738" i="10"/>
  <c r="D726" i="10"/>
  <c r="D712" i="10"/>
  <c r="D699" i="10"/>
  <c r="D688" i="10"/>
  <c r="D678" i="10"/>
  <c r="D667" i="10"/>
  <c r="D656" i="10"/>
  <c r="D711" i="10"/>
  <c r="D698" i="10"/>
  <c r="D687" i="10"/>
  <c r="D775" i="10"/>
  <c r="D676" i="10"/>
  <c r="D762" i="10"/>
  <c r="D666" i="10"/>
  <c r="D750" i="10"/>
  <c r="D723" i="10"/>
  <c r="D736" i="10"/>
  <c r="L8" i="10"/>
  <c r="L16" i="10"/>
  <c r="L24" i="10"/>
  <c r="L32" i="10"/>
  <c r="L40" i="10"/>
  <c r="L48" i="10"/>
  <c r="L56" i="10"/>
  <c r="L64" i="10"/>
  <c r="L72" i="10"/>
  <c r="L80" i="10"/>
  <c r="L88" i="10"/>
  <c r="L96" i="10"/>
  <c r="L104" i="10"/>
  <c r="L136" i="10"/>
  <c r="L144" i="10"/>
  <c r="L152" i="10"/>
  <c r="L160" i="10"/>
  <c r="L168" i="10"/>
  <c r="L176" i="10"/>
  <c r="L184" i="10"/>
  <c r="L192" i="10"/>
  <c r="L200" i="10"/>
  <c r="L208" i="10"/>
  <c r="L216" i="10"/>
  <c r="L225" i="10"/>
  <c r="L248" i="10"/>
  <c r="L266" i="10"/>
  <c r="L289" i="10"/>
  <c r="L321" i="10"/>
  <c r="L353" i="10"/>
  <c r="L385" i="10"/>
  <c r="L417" i="10"/>
  <c r="L449" i="10"/>
  <c r="L481" i="10"/>
  <c r="L513" i="10"/>
  <c r="L545" i="10"/>
  <c r="L577" i="10"/>
  <c r="L609" i="10"/>
  <c r="L641" i="10"/>
  <c r="L673" i="10"/>
  <c r="L705" i="10"/>
  <c r="L737" i="10"/>
  <c r="L769" i="10"/>
  <c r="L801" i="10"/>
  <c r="L930" i="10"/>
  <c r="D14" i="10"/>
  <c r="D479" i="10"/>
  <c r="O324" i="10"/>
  <c r="O942" i="10"/>
  <c r="O916" i="10"/>
  <c r="K32" i="5" s="1"/>
  <c r="O402" i="10"/>
  <c r="O924" i="10"/>
  <c r="O284" i="10"/>
  <c r="O926" i="10"/>
  <c r="O300" i="10"/>
  <c r="O950" i="10"/>
  <c r="M796" i="6"/>
  <c r="D668" i="6"/>
  <c r="D624" i="6"/>
  <c r="D646" i="6"/>
  <c r="D500" i="6"/>
  <c r="D482" i="6"/>
  <c r="D418" i="6"/>
  <c r="D370" i="6"/>
  <c r="D290" i="6"/>
  <c r="D354" i="6"/>
  <c r="D204" i="6"/>
  <c r="D254" i="6"/>
  <c r="D139" i="6"/>
  <c r="D173" i="6"/>
  <c r="D247" i="6"/>
  <c r="D229" i="6"/>
  <c r="D175" i="6"/>
  <c r="D145" i="6"/>
  <c r="D134" i="6"/>
  <c r="D182" i="6"/>
  <c r="D261" i="6"/>
  <c r="D236" i="6"/>
  <c r="D189" i="6"/>
  <c r="D180" i="6"/>
  <c r="D158" i="6"/>
  <c r="D137" i="6"/>
  <c r="D223" i="6"/>
  <c r="D241" i="6"/>
  <c r="D230" i="6"/>
  <c r="D215" i="6"/>
  <c r="D185" i="6"/>
  <c r="D255" i="6"/>
  <c r="D239" i="6"/>
  <c r="D209" i="6"/>
  <c r="D196" i="6"/>
  <c r="D183" i="6"/>
  <c r="D165" i="6"/>
  <c r="D262" i="6"/>
  <c r="D246" i="6"/>
  <c r="D237" i="6"/>
  <c r="D190" i="6"/>
  <c r="D159" i="6"/>
  <c r="D140" i="6"/>
  <c r="D253" i="6"/>
  <c r="D244" i="6"/>
  <c r="D222" i="6"/>
  <c r="D201" i="6"/>
  <c r="D172" i="6"/>
  <c r="D260" i="6"/>
  <c r="D249" i="6"/>
  <c r="D197" i="6"/>
  <c r="D177" i="6"/>
  <c r="D166" i="6"/>
  <c r="D151" i="6"/>
  <c r="D263" i="6"/>
  <c r="D225" i="6"/>
  <c r="D220" i="6"/>
  <c r="D213" i="6"/>
  <c r="D206" i="6"/>
  <c r="D199" i="6"/>
  <c r="D161" i="6"/>
  <c r="D156" i="6"/>
  <c r="D149" i="6"/>
  <c r="D142" i="6"/>
  <c r="D135" i="6"/>
  <c r="D233" i="6"/>
  <c r="D228" i="6"/>
  <c r="D221" i="6"/>
  <c r="D214" i="6"/>
  <c r="D207" i="6"/>
  <c r="D169" i="6"/>
  <c r="D164" i="6"/>
  <c r="D157" i="6"/>
  <c r="D150" i="6"/>
  <c r="D143" i="6"/>
  <c r="D257" i="6"/>
  <c r="D252" i="6"/>
  <c r="D245" i="6"/>
  <c r="D238" i="6"/>
  <c r="D231" i="6"/>
  <c r="D193" i="6"/>
  <c r="D188" i="6"/>
  <c r="D181" i="6"/>
  <c r="D174" i="6"/>
  <c r="D167" i="6"/>
  <c r="D217" i="6"/>
  <c r="D212" i="6"/>
  <c r="D205" i="6"/>
  <c r="D198" i="6"/>
  <c r="D191" i="6"/>
  <c r="D153" i="6"/>
  <c r="D148" i="6"/>
  <c r="D141" i="6"/>
  <c r="D258" i="6"/>
  <c r="D250" i="6"/>
  <c r="D242" i="6"/>
  <c r="D234" i="6"/>
  <c r="D226" i="6"/>
  <c r="D218" i="6"/>
  <c r="D210" i="6"/>
  <c r="D202" i="6"/>
  <c r="D194" i="6"/>
  <c r="D186" i="6"/>
  <c r="D178" i="6"/>
  <c r="D170" i="6"/>
  <c r="D162" i="6"/>
  <c r="D154" i="6"/>
  <c r="D146" i="6"/>
  <c r="D138" i="6"/>
  <c r="D256" i="6"/>
  <c r="D248" i="6"/>
  <c r="D240" i="6"/>
  <c r="D232" i="6"/>
  <c r="D224" i="6"/>
  <c r="D216" i="6"/>
  <c r="D208" i="6"/>
  <c r="D200" i="6"/>
  <c r="D192" i="6"/>
  <c r="D184" i="6"/>
  <c r="D176" i="6"/>
  <c r="D168" i="6"/>
  <c r="D160" i="6"/>
  <c r="D152" i="6"/>
  <c r="D144" i="6"/>
  <c r="D136" i="6"/>
  <c r="D259" i="6"/>
  <c r="D251" i="6"/>
  <c r="D243" i="6"/>
  <c r="D235" i="6"/>
  <c r="D227" i="6"/>
  <c r="D219" i="6"/>
  <c r="D211" i="6"/>
  <c r="D203" i="6"/>
  <c r="D195" i="6"/>
  <c r="D187" i="6"/>
  <c r="D179" i="6"/>
  <c r="D171" i="6"/>
  <c r="D163" i="6"/>
  <c r="D155" i="6"/>
  <c r="D147" i="6"/>
  <c r="D126" i="6"/>
  <c r="D118" i="6"/>
  <c r="D110" i="6"/>
  <c r="D102" i="6"/>
  <c r="D94" i="6"/>
  <c r="D86" i="6"/>
  <c r="D78" i="6"/>
  <c r="D70" i="6"/>
  <c r="D62" i="6"/>
  <c r="D54" i="6"/>
  <c r="D49" i="6"/>
  <c r="D44" i="6"/>
  <c r="D37" i="6"/>
  <c r="D25" i="6"/>
  <c r="D124" i="6"/>
  <c r="D116" i="6"/>
  <c r="D108" i="6"/>
  <c r="D100" i="6"/>
  <c r="D92" i="6"/>
  <c r="D84" i="6"/>
  <c r="D76" i="6"/>
  <c r="D68" i="6"/>
  <c r="D60" i="6"/>
  <c r="D52" i="6"/>
  <c r="D47" i="6"/>
  <c r="D35" i="6"/>
  <c r="D28" i="6"/>
  <c r="D21" i="6"/>
  <c r="D6" i="6"/>
  <c r="D127" i="6"/>
  <c r="D119" i="6"/>
  <c r="D111" i="6"/>
  <c r="D103" i="6"/>
  <c r="D95" i="6"/>
  <c r="D87" i="6"/>
  <c r="D79" i="6"/>
  <c r="D71" i="6"/>
  <c r="D63" i="6"/>
  <c r="D55" i="6"/>
  <c r="D45" i="6"/>
  <c r="D33" i="6"/>
  <c r="D19" i="6"/>
  <c r="D130" i="6"/>
  <c r="D122" i="6"/>
  <c r="D114" i="6"/>
  <c r="D106" i="6"/>
  <c r="D98" i="6"/>
  <c r="D90" i="6"/>
  <c r="D82" i="6"/>
  <c r="D74" i="6"/>
  <c r="D66" i="6"/>
  <c r="D58" i="6"/>
  <c r="D31" i="6"/>
  <c r="D17" i="6"/>
  <c r="D125" i="6"/>
  <c r="D117" i="6"/>
  <c r="D109" i="6"/>
  <c r="D101" i="6"/>
  <c r="D93" i="6"/>
  <c r="D85" i="6"/>
  <c r="D77" i="6"/>
  <c r="D69" i="6"/>
  <c r="D61" i="6"/>
  <c r="D53" i="6"/>
  <c r="D48" i="6"/>
  <c r="D43" i="6"/>
  <c r="D36" i="6"/>
  <c r="D29" i="6"/>
  <c r="D15" i="6"/>
  <c r="D128" i="6"/>
  <c r="D120" i="6"/>
  <c r="D112" i="6"/>
  <c r="D104" i="6"/>
  <c r="D96" i="6"/>
  <c r="D88" i="6"/>
  <c r="D80" i="6"/>
  <c r="D72" i="6"/>
  <c r="D64" i="6"/>
  <c r="D56" i="6"/>
  <c r="D41" i="6"/>
  <c r="D11" i="6"/>
  <c r="D131" i="6"/>
  <c r="D123" i="6"/>
  <c r="D115" i="6"/>
  <c r="D107" i="6"/>
  <c r="D99" i="6"/>
  <c r="D91" i="6"/>
  <c r="D83" i="6"/>
  <c r="D75" i="6"/>
  <c r="D67" i="6"/>
  <c r="D59" i="6"/>
  <c r="D51" i="6"/>
  <c r="D39" i="6"/>
  <c r="D27" i="6"/>
  <c r="D20" i="6"/>
  <c r="D12" i="6"/>
  <c r="D4" i="6"/>
  <c r="D7" i="6"/>
  <c r="D50" i="6"/>
  <c r="D42" i="6"/>
  <c r="D34" i="6"/>
  <c r="D26" i="6"/>
  <c r="D18" i="6"/>
  <c r="D10" i="6"/>
  <c r="D13" i="6"/>
  <c r="D5" i="6"/>
  <c r="D40" i="6"/>
  <c r="D32" i="6"/>
  <c r="D24" i="6"/>
  <c r="D16" i="6"/>
  <c r="D8" i="6"/>
  <c r="D46" i="6"/>
  <c r="D38" i="6"/>
  <c r="D30" i="6"/>
  <c r="D22" i="6"/>
  <c r="D14" i="6"/>
  <c r="D766" i="6"/>
  <c r="D298" i="6"/>
  <c r="D362" i="6"/>
  <c r="D426" i="6"/>
  <c r="D490" i="6"/>
  <c r="D306" i="6"/>
  <c r="D434" i="6"/>
  <c r="D389" i="6"/>
  <c r="D381" i="6"/>
  <c r="D373" i="6"/>
  <c r="D365" i="6"/>
  <c r="D357" i="6"/>
  <c r="D349" i="6"/>
  <c r="D341" i="6"/>
  <c r="D333" i="6"/>
  <c r="D325" i="6"/>
  <c r="D317" i="6"/>
  <c r="D309" i="6"/>
  <c r="D301" i="6"/>
  <c r="D293" i="6"/>
  <c r="D285" i="6"/>
  <c r="D277" i="6"/>
  <c r="D269" i="6"/>
  <c r="D519" i="6"/>
  <c r="D511" i="6"/>
  <c r="D503" i="6"/>
  <c r="D517" i="6"/>
  <c r="D509" i="6"/>
  <c r="D501" i="6"/>
  <c r="D523" i="6"/>
  <c r="D515" i="6"/>
  <c r="D522" i="6"/>
  <c r="D514" i="6"/>
  <c r="D506" i="6"/>
  <c r="D498" i="6"/>
  <c r="D521" i="6"/>
  <c r="D513" i="6"/>
  <c r="D505" i="6"/>
  <c r="D497" i="6"/>
  <c r="D516" i="6"/>
  <c r="D499" i="6"/>
  <c r="D489" i="6"/>
  <c r="D481" i="6"/>
  <c r="D473" i="6"/>
  <c r="D465" i="6"/>
  <c r="D457" i="6"/>
  <c r="D449" i="6"/>
  <c r="D441" i="6"/>
  <c r="D433" i="6"/>
  <c r="D425" i="6"/>
  <c r="D417" i="6"/>
  <c r="D409" i="6"/>
  <c r="D401" i="6"/>
  <c r="D512" i="6"/>
  <c r="D496" i="6"/>
  <c r="D488" i="6"/>
  <c r="D480" i="6"/>
  <c r="D472" i="6"/>
  <c r="D464" i="6"/>
  <c r="D456" i="6"/>
  <c r="D448" i="6"/>
  <c r="D440" i="6"/>
  <c r="D432" i="6"/>
  <c r="D424" i="6"/>
  <c r="D416" i="6"/>
  <c r="D408" i="6"/>
  <c r="D400" i="6"/>
  <c r="D510" i="6"/>
  <c r="D495" i="6"/>
  <c r="D487" i="6"/>
  <c r="D479" i="6"/>
  <c r="D471" i="6"/>
  <c r="D463" i="6"/>
  <c r="D455" i="6"/>
  <c r="D447" i="6"/>
  <c r="D439" i="6"/>
  <c r="D431" i="6"/>
  <c r="D423" i="6"/>
  <c r="D415" i="6"/>
  <c r="D407" i="6"/>
  <c r="D399" i="6"/>
  <c r="D508" i="6"/>
  <c r="D494" i="6"/>
  <c r="D486" i="6"/>
  <c r="D478" i="6"/>
  <c r="D470" i="6"/>
  <c r="D462" i="6"/>
  <c r="D454" i="6"/>
  <c r="D446" i="6"/>
  <c r="D438" i="6"/>
  <c r="D430" i="6"/>
  <c r="D422" i="6"/>
  <c r="D414" i="6"/>
  <c r="D406" i="6"/>
  <c r="D398" i="6"/>
  <c r="D507" i="6"/>
  <c r="D493" i="6"/>
  <c r="D485" i="6"/>
  <c r="D477" i="6"/>
  <c r="D469" i="6"/>
  <c r="D461" i="6"/>
  <c r="D453" i="6"/>
  <c r="D445" i="6"/>
  <c r="D437" i="6"/>
  <c r="D429" i="6"/>
  <c r="D421" i="6"/>
  <c r="D413" i="6"/>
  <c r="D405" i="6"/>
  <c r="D397" i="6"/>
  <c r="D524" i="6"/>
  <c r="D504" i="6"/>
  <c r="D492" i="6"/>
  <c r="D484" i="6"/>
  <c r="D476" i="6"/>
  <c r="D468" i="6"/>
  <c r="D460" i="6"/>
  <c r="D452" i="6"/>
  <c r="D444" i="6"/>
  <c r="D436" i="6"/>
  <c r="D428" i="6"/>
  <c r="D420" i="6"/>
  <c r="D412" i="6"/>
  <c r="D404" i="6"/>
  <c r="D396" i="6"/>
  <c r="D520" i="6"/>
  <c r="D502" i="6"/>
  <c r="D491" i="6"/>
  <c r="D483" i="6"/>
  <c r="D475" i="6"/>
  <c r="D467" i="6"/>
  <c r="D459" i="6"/>
  <c r="D451" i="6"/>
  <c r="D443" i="6"/>
  <c r="D435" i="6"/>
  <c r="D427" i="6"/>
  <c r="D419" i="6"/>
  <c r="D411" i="6"/>
  <c r="D403" i="6"/>
  <c r="D395" i="6"/>
  <c r="D654" i="6"/>
  <c r="D632" i="6"/>
  <c r="D612" i="6"/>
  <c r="D590" i="6"/>
  <c r="D568" i="6"/>
  <c r="D548" i="6"/>
  <c r="D526" i="6"/>
  <c r="D782" i="6"/>
  <c r="D760" i="6"/>
  <c r="D740" i="6"/>
  <c r="D718" i="6"/>
  <c r="D696" i="6"/>
  <c r="D676" i="6"/>
  <c r="M911" i="6"/>
  <c r="M903" i="6"/>
  <c r="M895" i="6"/>
  <c r="M887" i="6"/>
  <c r="M879" i="6"/>
  <c r="M871" i="6"/>
  <c r="M863" i="6"/>
  <c r="M855" i="6"/>
  <c r="M847" i="6"/>
  <c r="M839" i="6"/>
  <c r="M831" i="6"/>
  <c r="M823" i="6"/>
  <c r="M815" i="6"/>
  <c r="M807" i="6"/>
  <c r="M799" i="6"/>
  <c r="M791" i="6"/>
  <c r="M910" i="6"/>
  <c r="M902" i="6"/>
  <c r="M894" i="6"/>
  <c r="M886" i="6"/>
  <c r="M878" i="6"/>
  <c r="M870" i="6"/>
  <c r="M862" i="6"/>
  <c r="M854" i="6"/>
  <c r="M846" i="6"/>
  <c r="M838" i="6"/>
  <c r="M830" i="6"/>
  <c r="M822" i="6"/>
  <c r="M814" i="6"/>
  <c r="M806" i="6"/>
  <c r="M798" i="6"/>
  <c r="M909" i="6"/>
  <c r="M901" i="6"/>
  <c r="M893" i="6"/>
  <c r="M885" i="6"/>
  <c r="M877" i="6"/>
  <c r="M869" i="6"/>
  <c r="M861" i="6"/>
  <c r="M853" i="6"/>
  <c r="M845" i="6"/>
  <c r="M837" i="6"/>
  <c r="M829" i="6"/>
  <c r="M821" i="6"/>
  <c r="M813" i="6"/>
  <c r="M805" i="6"/>
  <c r="M797" i="6"/>
  <c r="M789" i="6"/>
  <c r="M908" i="6"/>
  <c r="M900" i="6"/>
  <c r="M892" i="6"/>
  <c r="M884" i="6"/>
  <c r="M876" i="6"/>
  <c r="M868" i="6"/>
  <c r="M860" i="6"/>
  <c r="M852" i="6"/>
  <c r="M844" i="6"/>
  <c r="M836" i="6"/>
  <c r="M828" i="6"/>
  <c r="M820" i="6"/>
  <c r="M812" i="6"/>
  <c r="M804" i="6"/>
  <c r="M907" i="6"/>
  <c r="M899" i="6"/>
  <c r="M891" i="6"/>
  <c r="M883" i="6"/>
  <c r="M875" i="6"/>
  <c r="M867" i="6"/>
  <c r="M859" i="6"/>
  <c r="M851" i="6"/>
  <c r="M843" i="6"/>
  <c r="M835" i="6"/>
  <c r="M827" i="6"/>
  <c r="M819" i="6"/>
  <c r="M811" i="6"/>
  <c r="M803" i="6"/>
  <c r="M795" i="6"/>
  <c r="M787" i="6"/>
  <c r="M914" i="6"/>
  <c r="M906" i="6"/>
  <c r="M898" i="6"/>
  <c r="M890" i="6"/>
  <c r="M882" i="6"/>
  <c r="M874" i="6"/>
  <c r="M866" i="6"/>
  <c r="M858" i="6"/>
  <c r="M850" i="6"/>
  <c r="M842" i="6"/>
  <c r="M834" i="6"/>
  <c r="M826" i="6"/>
  <c r="M818" i="6"/>
  <c r="M810" i="6"/>
  <c r="M802" i="6"/>
  <c r="M794" i="6"/>
  <c r="M786" i="6"/>
  <c r="I10" i="5" s="1"/>
  <c r="M913" i="6"/>
  <c r="M905" i="6"/>
  <c r="M897" i="6"/>
  <c r="M889" i="6"/>
  <c r="M881" i="6"/>
  <c r="M873" i="6"/>
  <c r="M865" i="6"/>
  <c r="M857" i="6"/>
  <c r="M849" i="6"/>
  <c r="M841" i="6"/>
  <c r="M833" i="6"/>
  <c r="M825" i="6"/>
  <c r="M817" i="6"/>
  <c r="M809" i="6"/>
  <c r="M801" i="6"/>
  <c r="M793" i="6"/>
  <c r="M912" i="6"/>
  <c r="M848" i="6"/>
  <c r="M792" i="6"/>
  <c r="M904" i="6"/>
  <c r="M840" i="6"/>
  <c r="M790" i="6"/>
  <c r="M896" i="6"/>
  <c r="M832" i="6"/>
  <c r="M788" i="6"/>
  <c r="M888" i="6"/>
  <c r="M824" i="6"/>
  <c r="M880" i="6"/>
  <c r="M816" i="6"/>
  <c r="M872" i="6"/>
  <c r="M808" i="6"/>
  <c r="M864" i="6"/>
  <c r="M800" i="6"/>
  <c r="M856" i="6"/>
  <c r="M984" i="6"/>
  <c r="M920" i="6"/>
  <c r="D314" i="6"/>
  <c r="D378" i="6"/>
  <c r="D442" i="6"/>
  <c r="D518" i="6"/>
  <c r="D688" i="6"/>
  <c r="D322" i="6"/>
  <c r="D386" i="6"/>
  <c r="D450" i="6"/>
  <c r="D540" i="6"/>
  <c r="D710" i="6"/>
  <c r="M992" i="6"/>
  <c r="D266" i="6"/>
  <c r="D330" i="6"/>
  <c r="D394" i="6"/>
  <c r="D458" i="6"/>
  <c r="D560" i="6"/>
  <c r="D732" i="6"/>
  <c r="M1008" i="6"/>
  <c r="D274" i="6"/>
  <c r="D338" i="6"/>
  <c r="D402" i="6"/>
  <c r="D466" i="6"/>
  <c r="D582" i="6"/>
  <c r="D752" i="6"/>
  <c r="D652" i="6"/>
  <c r="D282" i="6"/>
  <c r="D346" i="6"/>
  <c r="D410" i="6"/>
  <c r="D474" i="6"/>
  <c r="D604" i="6"/>
  <c r="D774" i="6"/>
  <c r="D267" i="6"/>
  <c r="D275" i="6"/>
  <c r="D283" i="6"/>
  <c r="D291" i="6"/>
  <c r="D299" i="6"/>
  <c r="D307" i="6"/>
  <c r="D315" i="6"/>
  <c r="D323" i="6"/>
  <c r="D331" i="6"/>
  <c r="D339" i="6"/>
  <c r="D347" i="6"/>
  <c r="D355" i="6"/>
  <c r="D363" i="6"/>
  <c r="D371" i="6"/>
  <c r="D379" i="6"/>
  <c r="D387" i="6"/>
  <c r="D542" i="6"/>
  <c r="D564" i="6"/>
  <c r="D584" i="6"/>
  <c r="D606" i="6"/>
  <c r="D628" i="6"/>
  <c r="D648" i="6"/>
  <c r="D670" i="6"/>
  <c r="D692" i="6"/>
  <c r="D712" i="6"/>
  <c r="D734" i="6"/>
  <c r="D756" i="6"/>
  <c r="D776" i="6"/>
  <c r="M928" i="6"/>
  <c r="M1039" i="6"/>
  <c r="M1031" i="6"/>
  <c r="M1023" i="6"/>
  <c r="M1015" i="6"/>
  <c r="M1007" i="6"/>
  <c r="M999" i="6"/>
  <c r="M991" i="6"/>
  <c r="M983" i="6"/>
  <c r="M975" i="6"/>
  <c r="M967" i="6"/>
  <c r="M959" i="6"/>
  <c r="M951" i="6"/>
  <c r="M943" i="6"/>
  <c r="M935" i="6"/>
  <c r="M927" i="6"/>
  <c r="M919" i="6"/>
  <c r="M1038" i="6"/>
  <c r="M1030" i="6"/>
  <c r="M1022" i="6"/>
  <c r="M1014" i="6"/>
  <c r="M1006" i="6"/>
  <c r="M998" i="6"/>
  <c r="M990" i="6"/>
  <c r="M982" i="6"/>
  <c r="M974" i="6"/>
  <c r="M966" i="6"/>
  <c r="M958" i="6"/>
  <c r="M950" i="6"/>
  <c r="M942" i="6"/>
  <c r="M934" i="6"/>
  <c r="M926" i="6"/>
  <c r="M918" i="6"/>
  <c r="M1045" i="6"/>
  <c r="M1037" i="6"/>
  <c r="M1029" i="6"/>
  <c r="M1021" i="6"/>
  <c r="M1013" i="6"/>
  <c r="M1005" i="6"/>
  <c r="M997" i="6"/>
  <c r="M989" i="6"/>
  <c r="M981" i="6"/>
  <c r="M973" i="6"/>
  <c r="M965" i="6"/>
  <c r="M957" i="6"/>
  <c r="M949" i="6"/>
  <c r="M941" i="6"/>
  <c r="M933" i="6"/>
  <c r="M925" i="6"/>
  <c r="M917" i="6"/>
  <c r="M1044" i="6"/>
  <c r="M1036" i="6"/>
  <c r="M1028" i="6"/>
  <c r="M1020" i="6"/>
  <c r="M1012" i="6"/>
  <c r="M1004" i="6"/>
  <c r="M996" i="6"/>
  <c r="M988" i="6"/>
  <c r="M980" i="6"/>
  <c r="M972" i="6"/>
  <c r="M964" i="6"/>
  <c r="M956" i="6"/>
  <c r="M948" i="6"/>
  <c r="M940" i="6"/>
  <c r="M932" i="6"/>
  <c r="M924" i="6"/>
  <c r="M916" i="6"/>
  <c r="I11" i="5" s="1"/>
  <c r="M1043" i="6"/>
  <c r="M1035" i="6"/>
  <c r="M1027" i="6"/>
  <c r="M1019" i="6"/>
  <c r="M1011" i="6"/>
  <c r="M1003" i="6"/>
  <c r="M995" i="6"/>
  <c r="M987" i="6"/>
  <c r="M979" i="6"/>
  <c r="M971" i="6"/>
  <c r="M963" i="6"/>
  <c r="M955" i="6"/>
  <c r="M947" i="6"/>
  <c r="M939" i="6"/>
  <c r="M931" i="6"/>
  <c r="M923" i="6"/>
  <c r="M1042" i="6"/>
  <c r="M1034" i="6"/>
  <c r="M1026" i="6"/>
  <c r="M1018" i="6"/>
  <c r="M1010" i="6"/>
  <c r="M1002" i="6"/>
  <c r="M994" i="6"/>
  <c r="M986" i="6"/>
  <c r="M978" i="6"/>
  <c r="M970" i="6"/>
  <c r="M962" i="6"/>
  <c r="M954" i="6"/>
  <c r="M946" i="6"/>
  <c r="M938" i="6"/>
  <c r="M930" i="6"/>
  <c r="M922" i="6"/>
  <c r="M1041" i="6"/>
  <c r="M1033" i="6"/>
  <c r="M1025" i="6"/>
  <c r="M1017" i="6"/>
  <c r="M1009" i="6"/>
  <c r="M1001" i="6"/>
  <c r="M993" i="6"/>
  <c r="M985" i="6"/>
  <c r="M977" i="6"/>
  <c r="M969" i="6"/>
  <c r="M961" i="6"/>
  <c r="M953" i="6"/>
  <c r="M945" i="6"/>
  <c r="M937" i="6"/>
  <c r="M929" i="6"/>
  <c r="M921" i="6"/>
  <c r="D268" i="6"/>
  <c r="D276" i="6"/>
  <c r="D284" i="6"/>
  <c r="D292" i="6"/>
  <c r="D300" i="6"/>
  <c r="D308" i="6"/>
  <c r="D316" i="6"/>
  <c r="D324" i="6"/>
  <c r="D332" i="6"/>
  <c r="D340" i="6"/>
  <c r="D348" i="6"/>
  <c r="D356" i="6"/>
  <c r="D364" i="6"/>
  <c r="D372" i="6"/>
  <c r="D380" i="6"/>
  <c r="D388" i="6"/>
  <c r="D544" i="6"/>
  <c r="D566" i="6"/>
  <c r="D588" i="6"/>
  <c r="D608" i="6"/>
  <c r="D630" i="6"/>
  <c r="D672" i="6"/>
  <c r="D694" i="6"/>
  <c r="D716" i="6"/>
  <c r="D736" i="6"/>
  <c r="D758" i="6"/>
  <c r="D780" i="6"/>
  <c r="M936" i="6"/>
  <c r="M1000" i="6"/>
  <c r="M944" i="6"/>
  <c r="D647" i="6"/>
  <c r="D639" i="6"/>
  <c r="D631" i="6"/>
  <c r="D623" i="6"/>
  <c r="D615" i="6"/>
  <c r="D607" i="6"/>
  <c r="D599" i="6"/>
  <c r="D591" i="6"/>
  <c r="D583" i="6"/>
  <c r="D575" i="6"/>
  <c r="D567" i="6"/>
  <c r="D559" i="6"/>
  <c r="D551" i="6"/>
  <c r="D543" i="6"/>
  <c r="D535" i="6"/>
  <c r="D527" i="6"/>
  <c r="D653" i="6"/>
  <c r="D645" i="6"/>
  <c r="D637" i="6"/>
  <c r="D629" i="6"/>
  <c r="D621" i="6"/>
  <c r="D613" i="6"/>
  <c r="D605" i="6"/>
  <c r="D597" i="6"/>
  <c r="D589" i="6"/>
  <c r="D581" i="6"/>
  <c r="D573" i="6"/>
  <c r="D565" i="6"/>
  <c r="D557" i="6"/>
  <c r="D549" i="6"/>
  <c r="D541" i="6"/>
  <c r="D533" i="6"/>
  <c r="D651" i="6"/>
  <c r="D643" i="6"/>
  <c r="D635" i="6"/>
  <c r="D627" i="6"/>
  <c r="D619" i="6"/>
  <c r="D611" i="6"/>
  <c r="D603" i="6"/>
  <c r="D595" i="6"/>
  <c r="D587" i="6"/>
  <c r="D579" i="6"/>
  <c r="D571" i="6"/>
  <c r="D563" i="6"/>
  <c r="D555" i="6"/>
  <c r="D547" i="6"/>
  <c r="D539" i="6"/>
  <c r="D531" i="6"/>
  <c r="D650" i="6"/>
  <c r="D642" i="6"/>
  <c r="D634" i="6"/>
  <c r="D626" i="6"/>
  <c r="D618" i="6"/>
  <c r="D610" i="6"/>
  <c r="D602" i="6"/>
  <c r="D594" i="6"/>
  <c r="D586" i="6"/>
  <c r="D578" i="6"/>
  <c r="D570" i="6"/>
  <c r="D562" i="6"/>
  <c r="D554" i="6"/>
  <c r="D546" i="6"/>
  <c r="D538" i="6"/>
  <c r="D530" i="6"/>
  <c r="D649" i="6"/>
  <c r="D641" i="6"/>
  <c r="D633" i="6"/>
  <c r="D625" i="6"/>
  <c r="D617" i="6"/>
  <c r="D609" i="6"/>
  <c r="D601" i="6"/>
  <c r="D593" i="6"/>
  <c r="D585" i="6"/>
  <c r="D577" i="6"/>
  <c r="D569" i="6"/>
  <c r="D561" i="6"/>
  <c r="D553" i="6"/>
  <c r="D545" i="6"/>
  <c r="D537" i="6"/>
  <c r="D529" i="6"/>
  <c r="D270" i="6"/>
  <c r="D278" i="6"/>
  <c r="D286" i="6"/>
  <c r="D294" i="6"/>
  <c r="D302" i="6"/>
  <c r="D310" i="6"/>
  <c r="D318" i="6"/>
  <c r="D326" i="6"/>
  <c r="D334" i="6"/>
  <c r="D342" i="6"/>
  <c r="D350" i="6"/>
  <c r="D358" i="6"/>
  <c r="D366" i="6"/>
  <c r="D374" i="6"/>
  <c r="D382" i="6"/>
  <c r="D390" i="6"/>
  <c r="D528" i="6"/>
  <c r="D550" i="6"/>
  <c r="D572" i="6"/>
  <c r="D592" i="6"/>
  <c r="D614" i="6"/>
  <c r="D636" i="6"/>
  <c r="D656" i="6"/>
  <c r="D678" i="6"/>
  <c r="D700" i="6"/>
  <c r="D720" i="6"/>
  <c r="D742" i="6"/>
  <c r="D764" i="6"/>
  <c r="D784" i="6"/>
  <c r="M952" i="6"/>
  <c r="M1016" i="6"/>
  <c r="D271" i="6"/>
  <c r="D279" i="6"/>
  <c r="D287" i="6"/>
  <c r="D295" i="6"/>
  <c r="D303" i="6"/>
  <c r="D311" i="6"/>
  <c r="D319" i="6"/>
  <c r="D327" i="6"/>
  <c r="D335" i="6"/>
  <c r="D343" i="6"/>
  <c r="D351" i="6"/>
  <c r="D359" i="6"/>
  <c r="D367" i="6"/>
  <c r="D375" i="6"/>
  <c r="D383" i="6"/>
  <c r="D391" i="6"/>
  <c r="D532" i="6"/>
  <c r="D552" i="6"/>
  <c r="D574" i="6"/>
  <c r="D596" i="6"/>
  <c r="D616" i="6"/>
  <c r="D638" i="6"/>
  <c r="D660" i="6"/>
  <c r="D680" i="6"/>
  <c r="D702" i="6"/>
  <c r="D724" i="6"/>
  <c r="D744" i="6"/>
  <c r="M960" i="6"/>
  <c r="M1024" i="6"/>
  <c r="D783" i="6"/>
  <c r="D775" i="6"/>
  <c r="D767" i="6"/>
  <c r="D759" i="6"/>
  <c r="D751" i="6"/>
  <c r="D743" i="6"/>
  <c r="D735" i="6"/>
  <c r="D727" i="6"/>
  <c r="D719" i="6"/>
  <c r="D711" i="6"/>
  <c r="D703" i="6"/>
  <c r="D695" i="6"/>
  <c r="D687" i="6"/>
  <c r="D679" i="6"/>
  <c r="D671" i="6"/>
  <c r="D663" i="6"/>
  <c r="D781" i="6"/>
  <c r="D773" i="6"/>
  <c r="D765" i="6"/>
  <c r="D757" i="6"/>
  <c r="D749" i="6"/>
  <c r="D741" i="6"/>
  <c r="D733" i="6"/>
  <c r="D725" i="6"/>
  <c r="D717" i="6"/>
  <c r="D709" i="6"/>
  <c r="D701" i="6"/>
  <c r="D693" i="6"/>
  <c r="D685" i="6"/>
  <c r="D677" i="6"/>
  <c r="D669" i="6"/>
  <c r="D661" i="6"/>
  <c r="D779" i="6"/>
  <c r="D771" i="6"/>
  <c r="D763" i="6"/>
  <c r="D755" i="6"/>
  <c r="D747" i="6"/>
  <c r="D739" i="6"/>
  <c r="D731" i="6"/>
  <c r="D723" i="6"/>
  <c r="D715" i="6"/>
  <c r="D707" i="6"/>
  <c r="D699" i="6"/>
  <c r="D691" i="6"/>
  <c r="D683" i="6"/>
  <c r="D675" i="6"/>
  <c r="D667" i="6"/>
  <c r="D659" i="6"/>
  <c r="D778" i="6"/>
  <c r="D770" i="6"/>
  <c r="D762" i="6"/>
  <c r="D754" i="6"/>
  <c r="D746" i="6"/>
  <c r="D738" i="6"/>
  <c r="D730" i="6"/>
  <c r="D722" i="6"/>
  <c r="D714" i="6"/>
  <c r="D706" i="6"/>
  <c r="D698" i="6"/>
  <c r="D690" i="6"/>
  <c r="D682" i="6"/>
  <c r="D674" i="6"/>
  <c r="D666" i="6"/>
  <c r="D658" i="6"/>
  <c r="D777" i="6"/>
  <c r="D769" i="6"/>
  <c r="D761" i="6"/>
  <c r="D753" i="6"/>
  <c r="D745" i="6"/>
  <c r="D737" i="6"/>
  <c r="D729" i="6"/>
  <c r="D721" i="6"/>
  <c r="D713" i="6"/>
  <c r="D705" i="6"/>
  <c r="D697" i="6"/>
  <c r="D689" i="6"/>
  <c r="D681" i="6"/>
  <c r="D673" i="6"/>
  <c r="D665" i="6"/>
  <c r="D657" i="6"/>
  <c r="D272" i="6"/>
  <c r="D280" i="6"/>
  <c r="D288" i="6"/>
  <c r="D296" i="6"/>
  <c r="D304" i="6"/>
  <c r="D312" i="6"/>
  <c r="D320" i="6"/>
  <c r="D328" i="6"/>
  <c r="D336" i="6"/>
  <c r="D344" i="6"/>
  <c r="D352" i="6"/>
  <c r="D360" i="6"/>
  <c r="D368" i="6"/>
  <c r="D376" i="6"/>
  <c r="D384" i="6"/>
  <c r="D392" i="6"/>
  <c r="D534" i="6"/>
  <c r="D556" i="6"/>
  <c r="D576" i="6"/>
  <c r="D598" i="6"/>
  <c r="D620" i="6"/>
  <c r="D640" i="6"/>
  <c r="D662" i="6"/>
  <c r="D684" i="6"/>
  <c r="D704" i="6"/>
  <c r="D726" i="6"/>
  <c r="D748" i="6"/>
  <c r="D768" i="6"/>
  <c r="M968" i="6"/>
  <c r="M1032" i="6"/>
  <c r="D265" i="6"/>
  <c r="D273" i="6"/>
  <c r="D281" i="6"/>
  <c r="D289" i="6"/>
  <c r="D297" i="6"/>
  <c r="D305" i="6"/>
  <c r="D313" i="6"/>
  <c r="D321" i="6"/>
  <c r="D329" i="6"/>
  <c r="D337" i="6"/>
  <c r="D345" i="6"/>
  <c r="D353" i="6"/>
  <c r="D361" i="6"/>
  <c r="D369" i="6"/>
  <c r="D377" i="6"/>
  <c r="D385" i="6"/>
  <c r="D536" i="6"/>
  <c r="D558" i="6"/>
  <c r="D580" i="6"/>
  <c r="D600" i="6"/>
  <c r="D622" i="6"/>
  <c r="D644" i="6"/>
  <c r="D664" i="6"/>
  <c r="D686" i="6"/>
  <c r="D708" i="6"/>
  <c r="D728" i="6"/>
  <c r="D750" i="6"/>
  <c r="D772" i="6"/>
  <c r="M976" i="6"/>
  <c r="M1040" i="6"/>
  <c r="L508" i="6"/>
  <c r="O4" i="10"/>
  <c r="K25" i="5" s="1"/>
  <c r="O5" i="10"/>
  <c r="O6" i="10"/>
  <c r="O7" i="10"/>
  <c r="O8" i="10"/>
  <c r="N9" i="10"/>
  <c r="P15" i="10"/>
  <c r="O16" i="10"/>
  <c r="N17" i="10"/>
  <c r="P23" i="10"/>
  <c r="O24" i="10"/>
  <c r="N25" i="10"/>
  <c r="P31" i="10"/>
  <c r="O32" i="10"/>
  <c r="N33" i="10"/>
  <c r="P39" i="10"/>
  <c r="O40" i="10"/>
  <c r="N41" i="10"/>
  <c r="P47" i="10"/>
  <c r="O48" i="10"/>
  <c r="N49" i="10"/>
  <c r="P55" i="10"/>
  <c r="O56" i="10"/>
  <c r="N57" i="10"/>
  <c r="P63" i="10"/>
  <c r="O64" i="10"/>
  <c r="N65" i="10"/>
  <c r="P71" i="10"/>
  <c r="O72" i="10"/>
  <c r="N73" i="10"/>
  <c r="P79" i="10"/>
  <c r="O80" i="10"/>
  <c r="N81" i="10"/>
  <c r="P87" i="10"/>
  <c r="O88" i="10"/>
  <c r="N89" i="10"/>
  <c r="P95" i="10"/>
  <c r="O96" i="10"/>
  <c r="N97" i="10"/>
  <c r="P103" i="10"/>
  <c r="O104" i="10"/>
  <c r="N105" i="10"/>
  <c r="N293" i="10"/>
  <c r="P307" i="10"/>
  <c r="P361" i="10"/>
  <c r="P4" i="10"/>
  <c r="L25" i="5" s="1"/>
  <c r="P5" i="10"/>
  <c r="P6" i="10"/>
  <c r="P7" i="10"/>
  <c r="P8" i="10"/>
  <c r="O9" i="10"/>
  <c r="N10" i="10"/>
  <c r="P16" i="10"/>
  <c r="O17" i="10"/>
  <c r="N18" i="10"/>
  <c r="P24" i="10"/>
  <c r="O25" i="10"/>
  <c r="N26" i="10"/>
  <c r="P32" i="10"/>
  <c r="O33" i="10"/>
  <c r="N34" i="10"/>
  <c r="P40" i="10"/>
  <c r="O41" i="10"/>
  <c r="N42" i="10"/>
  <c r="P48" i="10"/>
  <c r="O49" i="10"/>
  <c r="N50" i="10"/>
  <c r="P56" i="10"/>
  <c r="O57" i="10"/>
  <c r="N58" i="10"/>
  <c r="P64" i="10"/>
  <c r="O65" i="10"/>
  <c r="N66" i="10"/>
  <c r="P72" i="10"/>
  <c r="O73" i="10"/>
  <c r="N74" i="10"/>
  <c r="P80" i="10"/>
  <c r="O81" i="10"/>
  <c r="N82" i="10"/>
  <c r="P88" i="10"/>
  <c r="O89" i="10"/>
  <c r="N90" i="10"/>
  <c r="P96" i="10"/>
  <c r="O97" i="10"/>
  <c r="N98" i="10"/>
  <c r="P104" i="10"/>
  <c r="O105" i="10"/>
  <c r="N106" i="10"/>
  <c r="N269" i="10"/>
  <c r="O276" i="10"/>
  <c r="P283" i="10"/>
  <c r="O333" i="10"/>
  <c r="O348" i="10"/>
  <c r="P9" i="10"/>
  <c r="O10" i="10"/>
  <c r="N11" i="10"/>
  <c r="P17" i="10"/>
  <c r="O18" i="10"/>
  <c r="N19" i="10"/>
  <c r="P25" i="10"/>
  <c r="O26" i="10"/>
  <c r="N27" i="10"/>
  <c r="P33" i="10"/>
  <c r="O34" i="10"/>
  <c r="N35" i="10"/>
  <c r="P41" i="10"/>
  <c r="O42" i="10"/>
  <c r="N43" i="10"/>
  <c r="P49" i="10"/>
  <c r="O50" i="10"/>
  <c r="N51" i="10"/>
  <c r="P57" i="10"/>
  <c r="O58" i="10"/>
  <c r="N59" i="10"/>
  <c r="P65" i="10"/>
  <c r="O66" i="10"/>
  <c r="N67" i="10"/>
  <c r="P73" i="10"/>
  <c r="O74" i="10"/>
  <c r="N75" i="10"/>
  <c r="P81" i="10"/>
  <c r="O82" i="10"/>
  <c r="N83" i="10"/>
  <c r="P89" i="10"/>
  <c r="O90" i="10"/>
  <c r="N91" i="10"/>
  <c r="P97" i="10"/>
  <c r="O98" i="10"/>
  <c r="N99" i="10"/>
  <c r="P105" i="10"/>
  <c r="O106" i="10"/>
  <c r="N107" i="10"/>
  <c r="O316" i="10"/>
  <c r="P323" i="10"/>
  <c r="P354" i="10"/>
  <c r="P394" i="10"/>
  <c r="L28" i="5" s="1"/>
  <c r="P10" i="10"/>
  <c r="O11" i="10"/>
  <c r="N12" i="10"/>
  <c r="P18" i="10"/>
  <c r="O19" i="10"/>
  <c r="N20" i="10"/>
  <c r="P26" i="10"/>
  <c r="O27" i="10"/>
  <c r="N28" i="10"/>
  <c r="P34" i="10"/>
  <c r="O35" i="10"/>
  <c r="N36" i="10"/>
  <c r="P42" i="10"/>
  <c r="O43" i="10"/>
  <c r="N44" i="10"/>
  <c r="P50" i="10"/>
  <c r="O51" i="10"/>
  <c r="N52" i="10"/>
  <c r="P58" i="10"/>
  <c r="O59" i="10"/>
  <c r="N60" i="10"/>
  <c r="P66" i="10"/>
  <c r="O67" i="10"/>
  <c r="N68" i="10"/>
  <c r="P74" i="10"/>
  <c r="O75" i="10"/>
  <c r="N76" i="10"/>
  <c r="P82" i="10"/>
  <c r="O83" i="10"/>
  <c r="N84" i="10"/>
  <c r="P90" i="10"/>
  <c r="O91" i="10"/>
  <c r="N92" i="10"/>
  <c r="P98" i="10"/>
  <c r="O99" i="10"/>
  <c r="N100" i="10"/>
  <c r="P106" i="10"/>
  <c r="O107" i="10"/>
  <c r="N108" i="10"/>
  <c r="N386" i="10"/>
  <c r="N378" i="10"/>
  <c r="N370" i="10"/>
  <c r="N362" i="10"/>
  <c r="N354" i="10"/>
  <c r="N346" i="10"/>
  <c r="N338" i="10"/>
  <c r="N385" i="10"/>
  <c r="N377" i="10"/>
  <c r="N369" i="10"/>
  <c r="N361" i="10"/>
  <c r="N353" i="10"/>
  <c r="N345" i="10"/>
  <c r="N337" i="10"/>
  <c r="N392" i="10"/>
  <c r="N384" i="10"/>
  <c r="N376" i="10"/>
  <c r="N368" i="10"/>
  <c r="N360" i="10"/>
  <c r="N352" i="10"/>
  <c r="N344" i="10"/>
  <c r="N336" i="10"/>
  <c r="N391" i="10"/>
  <c r="N383" i="10"/>
  <c r="N375" i="10"/>
  <c r="N367" i="10"/>
  <c r="N359" i="10"/>
  <c r="N351" i="10"/>
  <c r="N343" i="10"/>
  <c r="N335" i="10"/>
  <c r="N390" i="10"/>
  <c r="N382" i="10"/>
  <c r="N374" i="10"/>
  <c r="N366" i="10"/>
  <c r="N358" i="10"/>
  <c r="N350" i="10"/>
  <c r="N389" i="10"/>
  <c r="N381" i="10"/>
  <c r="N373" i="10"/>
  <c r="N365" i="10"/>
  <c r="N380" i="10"/>
  <c r="N348" i="10"/>
  <c r="N333" i="10"/>
  <c r="N332" i="10"/>
  <c r="N324" i="10"/>
  <c r="N316" i="10"/>
  <c r="N308" i="10"/>
  <c r="N300" i="10"/>
  <c r="N292" i="10"/>
  <c r="N284" i="10"/>
  <c r="N276" i="10"/>
  <c r="N268" i="10"/>
  <c r="N371" i="10"/>
  <c r="N356" i="10"/>
  <c r="N355" i="10"/>
  <c r="N349" i="10"/>
  <c r="N347" i="10"/>
  <c r="N334" i="10"/>
  <c r="N331" i="10"/>
  <c r="N323" i="10"/>
  <c r="N315" i="10"/>
  <c r="N307" i="10"/>
  <c r="N299" i="10"/>
  <c r="N291" i="10"/>
  <c r="N283" i="10"/>
  <c r="N275" i="10"/>
  <c r="N267" i="10"/>
  <c r="N372" i="10"/>
  <c r="N357" i="10"/>
  <c r="N330" i="10"/>
  <c r="N322" i="10"/>
  <c r="N314" i="10"/>
  <c r="N306" i="10"/>
  <c r="N298" i="10"/>
  <c r="N290" i="10"/>
  <c r="N282" i="10"/>
  <c r="N274" i="10"/>
  <c r="N266" i="10"/>
  <c r="N363" i="10"/>
  <c r="N329" i="10"/>
  <c r="N321" i="10"/>
  <c r="N313" i="10"/>
  <c r="N305" i="10"/>
  <c r="N297" i="10"/>
  <c r="N289" i="10"/>
  <c r="N281" i="10"/>
  <c r="N273" i="10"/>
  <c r="N265" i="10"/>
  <c r="J27" i="5" s="1"/>
  <c r="N364" i="10"/>
  <c r="N341" i="10"/>
  <c r="N340" i="10"/>
  <c r="N328" i="10"/>
  <c r="N320" i="10"/>
  <c r="N312" i="10"/>
  <c r="N304" i="10"/>
  <c r="N296" i="10"/>
  <c r="N288" i="10"/>
  <c r="N280" i="10"/>
  <c r="N272" i="10"/>
  <c r="N387" i="10"/>
  <c r="N342" i="10"/>
  <c r="N339" i="10"/>
  <c r="N327" i="10"/>
  <c r="N319" i="10"/>
  <c r="N311" i="10"/>
  <c r="N303" i="10"/>
  <c r="N295" i="10"/>
  <c r="N287" i="10"/>
  <c r="N279" i="10"/>
  <c r="N271" i="10"/>
  <c r="N388" i="10"/>
  <c r="N326" i="10"/>
  <c r="N318" i="10"/>
  <c r="N310" i="10"/>
  <c r="N302" i="10"/>
  <c r="N294" i="10"/>
  <c r="N286" i="10"/>
  <c r="N278" i="10"/>
  <c r="N270" i="10"/>
  <c r="N285" i="10"/>
  <c r="O292" i="10"/>
  <c r="P299" i="10"/>
  <c r="N379" i="10"/>
  <c r="P11" i="10"/>
  <c r="O12" i="10"/>
  <c r="N13" i="10"/>
  <c r="P19" i="10"/>
  <c r="O20" i="10"/>
  <c r="N21" i="10"/>
  <c r="P27" i="10"/>
  <c r="O28" i="10"/>
  <c r="N29" i="10"/>
  <c r="P35" i="10"/>
  <c r="O36" i="10"/>
  <c r="N37" i="10"/>
  <c r="P43" i="10"/>
  <c r="O44" i="10"/>
  <c r="N45" i="10"/>
  <c r="P51" i="10"/>
  <c r="O52" i="10"/>
  <c r="N53" i="10"/>
  <c r="P59" i="10"/>
  <c r="O60" i="10"/>
  <c r="N61" i="10"/>
  <c r="P67" i="10"/>
  <c r="O68" i="10"/>
  <c r="N69" i="10"/>
  <c r="P75" i="10"/>
  <c r="O76" i="10"/>
  <c r="N77" i="10"/>
  <c r="P83" i="10"/>
  <c r="O84" i="10"/>
  <c r="N85" i="10"/>
  <c r="P91" i="10"/>
  <c r="O92" i="10"/>
  <c r="N93" i="10"/>
  <c r="P99" i="10"/>
  <c r="O100" i="10"/>
  <c r="N101" i="10"/>
  <c r="P107" i="10"/>
  <c r="O108" i="10"/>
  <c r="N109" i="10"/>
  <c r="N325" i="10"/>
  <c r="O332" i="10"/>
  <c r="P347" i="10"/>
  <c r="P401" i="10"/>
  <c r="P402" i="10"/>
  <c r="P12" i="10"/>
  <c r="O13" i="10"/>
  <c r="N14" i="10"/>
  <c r="P20" i="10"/>
  <c r="O21" i="10"/>
  <c r="N22" i="10"/>
  <c r="P28" i="10"/>
  <c r="O29" i="10"/>
  <c r="N30" i="10"/>
  <c r="P36" i="10"/>
  <c r="O37" i="10"/>
  <c r="N38" i="10"/>
  <c r="P44" i="10"/>
  <c r="O45" i="10"/>
  <c r="N46" i="10"/>
  <c r="P52" i="10"/>
  <c r="O53" i="10"/>
  <c r="N54" i="10"/>
  <c r="P60" i="10"/>
  <c r="O61" i="10"/>
  <c r="N62" i="10"/>
  <c r="P68" i="10"/>
  <c r="O69" i="10"/>
  <c r="N70" i="10"/>
  <c r="P76" i="10"/>
  <c r="O77" i="10"/>
  <c r="N78" i="10"/>
  <c r="P84" i="10"/>
  <c r="O85" i="10"/>
  <c r="N86" i="10"/>
  <c r="P92" i="10"/>
  <c r="O93" i="10"/>
  <c r="N94" i="10"/>
  <c r="P100" i="10"/>
  <c r="O101" i="10"/>
  <c r="N102" i="10"/>
  <c r="P108" i="10"/>
  <c r="O109" i="10"/>
  <c r="N110" i="10"/>
  <c r="P370" i="10"/>
  <c r="N301" i="10"/>
  <c r="O308" i="10"/>
  <c r="P315" i="10"/>
  <c r="P449" i="10"/>
  <c r="P13" i="10"/>
  <c r="O14" i="10"/>
  <c r="N15" i="10"/>
  <c r="P21" i="10"/>
  <c r="O22" i="10"/>
  <c r="N23" i="10"/>
  <c r="P29" i="10"/>
  <c r="O30" i="10"/>
  <c r="N31" i="10"/>
  <c r="P37" i="10"/>
  <c r="O38" i="10"/>
  <c r="N39" i="10"/>
  <c r="P45" i="10"/>
  <c r="O46" i="10"/>
  <c r="N47" i="10"/>
  <c r="P53" i="10"/>
  <c r="O54" i="10"/>
  <c r="N55" i="10"/>
  <c r="P61" i="10"/>
  <c r="O62" i="10"/>
  <c r="N63" i="10"/>
  <c r="P69" i="10"/>
  <c r="O70" i="10"/>
  <c r="N71" i="10"/>
  <c r="P77" i="10"/>
  <c r="O78" i="10"/>
  <c r="N79" i="10"/>
  <c r="P85" i="10"/>
  <c r="O86" i="10"/>
  <c r="N87" i="10"/>
  <c r="P93" i="10"/>
  <c r="O94" i="10"/>
  <c r="N95" i="10"/>
  <c r="P101" i="10"/>
  <c r="O102" i="10"/>
  <c r="N103" i="10"/>
  <c r="P109" i="10"/>
  <c r="O110" i="10"/>
  <c r="O370" i="10"/>
  <c r="N4" i="10"/>
  <c r="J25" i="5" s="1"/>
  <c r="N5" i="10"/>
  <c r="N6" i="10"/>
  <c r="N7" i="10"/>
  <c r="N8" i="10"/>
  <c r="P14" i="10"/>
  <c r="O15" i="10"/>
  <c r="N16" i="10"/>
  <c r="P22" i="10"/>
  <c r="O23" i="10"/>
  <c r="N24" i="10"/>
  <c r="P30" i="10"/>
  <c r="O31" i="10"/>
  <c r="N32" i="10"/>
  <c r="P38" i="10"/>
  <c r="O39" i="10"/>
  <c r="N40" i="10"/>
  <c r="P46" i="10"/>
  <c r="O47" i="10"/>
  <c r="N48" i="10"/>
  <c r="P54" i="10"/>
  <c r="O55" i="10"/>
  <c r="N56" i="10"/>
  <c r="P62" i="10"/>
  <c r="O63" i="10"/>
  <c r="N64" i="10"/>
  <c r="P70" i="10"/>
  <c r="O71" i="10"/>
  <c r="N72" i="10"/>
  <c r="P78" i="10"/>
  <c r="O79" i="10"/>
  <c r="N80" i="10"/>
  <c r="P86" i="10"/>
  <c r="O87" i="10"/>
  <c r="N88" i="10"/>
  <c r="P94" i="10"/>
  <c r="O95" i="10"/>
  <c r="N96" i="10"/>
  <c r="P102" i="10"/>
  <c r="P267" i="10"/>
  <c r="N317" i="10"/>
  <c r="P331" i="10"/>
  <c r="P346" i="10"/>
  <c r="P457" i="10"/>
  <c r="O385" i="10"/>
  <c r="O377" i="10"/>
  <c r="O369" i="10"/>
  <c r="O361" i="10"/>
  <c r="O353" i="10"/>
  <c r="O345" i="10"/>
  <c r="O337" i="10"/>
  <c r="O392" i="10"/>
  <c r="O384" i="10"/>
  <c r="O376" i="10"/>
  <c r="O368" i="10"/>
  <c r="O360" i="10"/>
  <c r="O352" i="10"/>
  <c r="O344" i="10"/>
  <c r="O336" i="10"/>
  <c r="O391" i="10"/>
  <c r="O383" i="10"/>
  <c r="O375" i="10"/>
  <c r="O367" i="10"/>
  <c r="O359" i="10"/>
  <c r="O351" i="10"/>
  <c r="O343" i="10"/>
  <c r="O335" i="10"/>
  <c r="O390" i="10"/>
  <c r="O382" i="10"/>
  <c r="O374" i="10"/>
  <c r="O366" i="10"/>
  <c r="O358" i="10"/>
  <c r="O350" i="10"/>
  <c r="O342" i="10"/>
  <c r="O334" i="10"/>
  <c r="O389" i="10"/>
  <c r="O381" i="10"/>
  <c r="O373" i="10"/>
  <c r="O365" i="10"/>
  <c r="O357" i="10"/>
  <c r="O349" i="10"/>
  <c r="O388" i="10"/>
  <c r="O380" i="10"/>
  <c r="O372" i="10"/>
  <c r="O364" i="10"/>
  <c r="P268" i="10"/>
  <c r="O269" i="10"/>
  <c r="P276" i="10"/>
  <c r="O277" i="10"/>
  <c r="P284" i="10"/>
  <c r="O285" i="10"/>
  <c r="P292" i="10"/>
  <c r="O293" i="10"/>
  <c r="P300" i="10"/>
  <c r="O301" i="10"/>
  <c r="P308" i="10"/>
  <c r="O309" i="10"/>
  <c r="P316" i="10"/>
  <c r="O317" i="10"/>
  <c r="P324" i="10"/>
  <c r="O325" i="10"/>
  <c r="P332" i="10"/>
  <c r="P345" i="10"/>
  <c r="P353" i="10"/>
  <c r="O379" i="10"/>
  <c r="O411" i="10"/>
  <c r="N420" i="10"/>
  <c r="P434" i="10"/>
  <c r="O443" i="10"/>
  <c r="N452" i="10"/>
  <c r="N476" i="10"/>
  <c r="N664" i="10"/>
  <c r="N688" i="10"/>
  <c r="P392" i="10"/>
  <c r="P384" i="10"/>
  <c r="P376" i="10"/>
  <c r="P368" i="10"/>
  <c r="P360" i="10"/>
  <c r="P352" i="10"/>
  <c r="P344" i="10"/>
  <c r="P336" i="10"/>
  <c r="P391" i="10"/>
  <c r="P383" i="10"/>
  <c r="P375" i="10"/>
  <c r="P367" i="10"/>
  <c r="P359" i="10"/>
  <c r="P351" i="10"/>
  <c r="P343" i="10"/>
  <c r="P335" i="10"/>
  <c r="P390" i="10"/>
  <c r="P382" i="10"/>
  <c r="P374" i="10"/>
  <c r="P366" i="10"/>
  <c r="P358" i="10"/>
  <c r="P350" i="10"/>
  <c r="P342" i="10"/>
  <c r="P334" i="10"/>
  <c r="P389" i="10"/>
  <c r="P381" i="10"/>
  <c r="P373" i="10"/>
  <c r="P365" i="10"/>
  <c r="P357" i="10"/>
  <c r="P349" i="10"/>
  <c r="P341" i="10"/>
  <c r="P333" i="10"/>
  <c r="P388" i="10"/>
  <c r="P380" i="10"/>
  <c r="P372" i="10"/>
  <c r="P364" i="10"/>
  <c r="P356" i="10"/>
  <c r="P348" i="10"/>
  <c r="P387" i="10"/>
  <c r="P379" i="10"/>
  <c r="P371" i="10"/>
  <c r="P363" i="10"/>
  <c r="P269" i="10"/>
  <c r="O270" i="10"/>
  <c r="P277" i="10"/>
  <c r="O278" i="10"/>
  <c r="P285" i="10"/>
  <c r="O286" i="10"/>
  <c r="P293" i="10"/>
  <c r="O294" i="10"/>
  <c r="P301" i="10"/>
  <c r="O302" i="10"/>
  <c r="P309" i="10"/>
  <c r="O310" i="10"/>
  <c r="P317" i="10"/>
  <c r="O318" i="10"/>
  <c r="P325" i="10"/>
  <c r="O326" i="10"/>
  <c r="P369" i="10"/>
  <c r="O378" i="10"/>
  <c r="N419" i="10"/>
  <c r="P433" i="10"/>
  <c r="N451" i="10"/>
  <c r="P270" i="10"/>
  <c r="O271" i="10"/>
  <c r="P278" i="10"/>
  <c r="O279" i="10"/>
  <c r="P286" i="10"/>
  <c r="O287" i="10"/>
  <c r="P294" i="10"/>
  <c r="O295" i="10"/>
  <c r="P302" i="10"/>
  <c r="O303" i="10"/>
  <c r="P310" i="10"/>
  <c r="O311" i="10"/>
  <c r="P318" i="10"/>
  <c r="O319" i="10"/>
  <c r="P326" i="10"/>
  <c r="O327" i="10"/>
  <c r="O338" i="10"/>
  <c r="O339" i="10"/>
  <c r="P378" i="10"/>
  <c r="O387" i="10"/>
  <c r="N492" i="10"/>
  <c r="N396" i="10"/>
  <c r="O405" i="10"/>
  <c r="O397" i="10"/>
  <c r="O420" i="10"/>
  <c r="O412" i="10"/>
  <c r="O404" i="10"/>
  <c r="O396" i="10"/>
  <c r="P410" i="10"/>
  <c r="O419" i="10"/>
  <c r="N428" i="10"/>
  <c r="P442" i="10"/>
  <c r="O451" i="10"/>
  <c r="N460" i="10"/>
  <c r="P490" i="10"/>
  <c r="O523" i="10"/>
  <c r="P546" i="10"/>
  <c r="P570" i="10"/>
  <c r="P271" i="10"/>
  <c r="O272" i="10"/>
  <c r="P279" i="10"/>
  <c r="O280" i="10"/>
  <c r="P287" i="10"/>
  <c r="O288" i="10"/>
  <c r="P295" i="10"/>
  <c r="O296" i="10"/>
  <c r="P303" i="10"/>
  <c r="O304" i="10"/>
  <c r="P311" i="10"/>
  <c r="O312" i="10"/>
  <c r="P319" i="10"/>
  <c r="O320" i="10"/>
  <c r="P327" i="10"/>
  <c r="O328" i="10"/>
  <c r="P338" i="10"/>
  <c r="P339" i="10"/>
  <c r="O340" i="10"/>
  <c r="O341" i="10"/>
  <c r="P377" i="10"/>
  <c r="O386" i="10"/>
  <c r="O475" i="10"/>
  <c r="N395" i="10"/>
  <c r="P409" i="10"/>
  <c r="O418" i="10"/>
  <c r="P441" i="10"/>
  <c r="O450" i="10"/>
  <c r="N459" i="10"/>
  <c r="O265" i="10"/>
  <c r="K27" i="5" s="1"/>
  <c r="P272" i="10"/>
  <c r="O273" i="10"/>
  <c r="P280" i="10"/>
  <c r="O281" i="10"/>
  <c r="P288" i="10"/>
  <c r="O289" i="10"/>
  <c r="P296" i="10"/>
  <c r="O297" i="10"/>
  <c r="P304" i="10"/>
  <c r="O305" i="10"/>
  <c r="P312" i="10"/>
  <c r="O313" i="10"/>
  <c r="P320" i="10"/>
  <c r="O321" i="10"/>
  <c r="P328" i="10"/>
  <c r="O329" i="10"/>
  <c r="P337" i="10"/>
  <c r="P340" i="10"/>
  <c r="O363" i="10"/>
  <c r="P386" i="10"/>
  <c r="P522" i="10"/>
  <c r="O395" i="10"/>
  <c r="N404" i="10"/>
  <c r="P418" i="10"/>
  <c r="O427" i="10"/>
  <c r="P450" i="10"/>
  <c r="O459" i="10"/>
  <c r="P466" i="10"/>
  <c r="N572" i="10"/>
  <c r="P554" i="10"/>
  <c r="P265" i="10"/>
  <c r="L27" i="5" s="1"/>
  <c r="O266" i="10"/>
  <c r="P273" i="10"/>
  <c r="O274" i="10"/>
  <c r="P281" i="10"/>
  <c r="O282" i="10"/>
  <c r="P289" i="10"/>
  <c r="O290" i="10"/>
  <c r="P297" i="10"/>
  <c r="O298" i="10"/>
  <c r="P305" i="10"/>
  <c r="O306" i="10"/>
  <c r="P313" i="10"/>
  <c r="O314" i="10"/>
  <c r="P321" i="10"/>
  <c r="O322" i="10"/>
  <c r="P329" i="10"/>
  <c r="O330" i="10"/>
  <c r="O362" i="10"/>
  <c r="P385" i="10"/>
  <c r="O394" i="10"/>
  <c r="K28" i="5" s="1"/>
  <c r="N405" i="10"/>
  <c r="N397" i="10"/>
  <c r="N403" i="10"/>
  <c r="P417" i="10"/>
  <c r="O426" i="10"/>
  <c r="N435" i="10"/>
  <c r="O458" i="10"/>
  <c r="O483" i="10"/>
  <c r="N516" i="10"/>
  <c r="P266" i="10"/>
  <c r="O267" i="10"/>
  <c r="P274" i="10"/>
  <c r="O275" i="10"/>
  <c r="P282" i="10"/>
  <c r="O283" i="10"/>
  <c r="P290" i="10"/>
  <c r="O291" i="10"/>
  <c r="P298" i="10"/>
  <c r="O299" i="10"/>
  <c r="P306" i="10"/>
  <c r="O307" i="10"/>
  <c r="P314" i="10"/>
  <c r="O315" i="10"/>
  <c r="P322" i="10"/>
  <c r="O323" i="10"/>
  <c r="P330" i="10"/>
  <c r="O331" i="10"/>
  <c r="O346" i="10"/>
  <c r="O347" i="10"/>
  <c r="O354" i="10"/>
  <c r="O355" i="10"/>
  <c r="O356" i="10"/>
  <c r="P362" i="10"/>
  <c r="O371" i="10"/>
  <c r="P412" i="10"/>
  <c r="P404" i="10"/>
  <c r="P396" i="10"/>
  <c r="P419" i="10"/>
  <c r="P411" i="10"/>
  <c r="P403" i="10"/>
  <c r="P395" i="10"/>
  <c r="O403" i="10"/>
  <c r="N412" i="10"/>
  <c r="P426" i="10"/>
  <c r="O435" i="10"/>
  <c r="N444" i="10"/>
  <c r="P458" i="10"/>
  <c r="P538" i="10"/>
  <c r="N532" i="10"/>
  <c r="N413" i="10"/>
  <c r="N421" i="10"/>
  <c r="P427" i="10"/>
  <c r="O428" i="10"/>
  <c r="N429" i="10"/>
  <c r="P435" i="10"/>
  <c r="O436" i="10"/>
  <c r="N437" i="10"/>
  <c r="P443" i="10"/>
  <c r="O444" i="10"/>
  <c r="N445" i="10"/>
  <c r="P451" i="10"/>
  <c r="O452" i="10"/>
  <c r="N453" i="10"/>
  <c r="P459" i="10"/>
  <c r="O460" i="10"/>
  <c r="N461" i="10"/>
  <c r="O499" i="10"/>
  <c r="P506" i="10"/>
  <c r="O532" i="10"/>
  <c r="N556" i="10"/>
  <c r="O563" i="10"/>
  <c r="O584" i="10"/>
  <c r="N522" i="10"/>
  <c r="N514" i="10"/>
  <c r="N506" i="10"/>
  <c r="N498" i="10"/>
  <c r="N490" i="10"/>
  <c r="N482" i="10"/>
  <c r="N474" i="10"/>
  <c r="N466" i="10"/>
  <c r="N521" i="10"/>
  <c r="N513" i="10"/>
  <c r="N505" i="10"/>
  <c r="N497" i="10"/>
  <c r="N489" i="10"/>
  <c r="N481" i="10"/>
  <c r="N473" i="10"/>
  <c r="N465" i="10"/>
  <c r="N520" i="10"/>
  <c r="N512" i="10"/>
  <c r="N504" i="10"/>
  <c r="N496" i="10"/>
  <c r="N488" i="10"/>
  <c r="N480" i="10"/>
  <c r="N472" i="10"/>
  <c r="N464" i="10"/>
  <c r="N519" i="10"/>
  <c r="N511" i="10"/>
  <c r="N503" i="10"/>
  <c r="N495" i="10"/>
  <c r="N487" i="10"/>
  <c r="N479" i="10"/>
  <c r="N471" i="10"/>
  <c r="N518" i="10"/>
  <c r="N510" i="10"/>
  <c r="N502" i="10"/>
  <c r="N494" i="10"/>
  <c r="N486" i="10"/>
  <c r="N478" i="10"/>
  <c r="N517" i="10"/>
  <c r="N509" i="10"/>
  <c r="N501" i="10"/>
  <c r="N493" i="10"/>
  <c r="N485" i="10"/>
  <c r="N477" i="10"/>
  <c r="N523" i="10"/>
  <c r="N515" i="10"/>
  <c r="N507" i="10"/>
  <c r="N499" i="10"/>
  <c r="N491" i="10"/>
  <c r="N483" i="10"/>
  <c r="N475" i="10"/>
  <c r="N467" i="10"/>
  <c r="N398" i="10"/>
  <c r="N406" i="10"/>
  <c r="O413" i="10"/>
  <c r="N414" i="10"/>
  <c r="P420" i="10"/>
  <c r="O421" i="10"/>
  <c r="N422" i="10"/>
  <c r="P428" i="10"/>
  <c r="O429" i="10"/>
  <c r="N430" i="10"/>
  <c r="P436" i="10"/>
  <c r="O437" i="10"/>
  <c r="N438" i="10"/>
  <c r="P444" i="10"/>
  <c r="O445" i="10"/>
  <c r="N446" i="10"/>
  <c r="P452" i="10"/>
  <c r="O453" i="10"/>
  <c r="N454" i="10"/>
  <c r="P460" i="10"/>
  <c r="O461" i="10"/>
  <c r="N462" i="10"/>
  <c r="P482" i="10"/>
  <c r="O539" i="10"/>
  <c r="O631" i="10"/>
  <c r="O521" i="10"/>
  <c r="O513" i="10"/>
  <c r="O505" i="10"/>
  <c r="O497" i="10"/>
  <c r="O489" i="10"/>
  <c r="O481" i="10"/>
  <c r="O473" i="10"/>
  <c r="O465" i="10"/>
  <c r="O520" i="10"/>
  <c r="O512" i="10"/>
  <c r="O504" i="10"/>
  <c r="O496" i="10"/>
  <c r="O488" i="10"/>
  <c r="O480" i="10"/>
  <c r="O472" i="10"/>
  <c r="O464" i="10"/>
  <c r="O519" i="10"/>
  <c r="O511" i="10"/>
  <c r="O503" i="10"/>
  <c r="O495" i="10"/>
  <c r="O487" i="10"/>
  <c r="O479" i="10"/>
  <c r="O471" i="10"/>
  <c r="O518" i="10"/>
  <c r="O510" i="10"/>
  <c r="O502" i="10"/>
  <c r="O494" i="10"/>
  <c r="O486" i="10"/>
  <c r="O478" i="10"/>
  <c r="O470" i="10"/>
  <c r="O517" i="10"/>
  <c r="O509" i="10"/>
  <c r="O501" i="10"/>
  <c r="O493" i="10"/>
  <c r="O485" i="10"/>
  <c r="O477" i="10"/>
  <c r="O524" i="10"/>
  <c r="O516" i="10"/>
  <c r="O508" i="10"/>
  <c r="O500" i="10"/>
  <c r="O492" i="10"/>
  <c r="O484" i="10"/>
  <c r="O476" i="10"/>
  <c r="O522" i="10"/>
  <c r="O514" i="10"/>
  <c r="O506" i="10"/>
  <c r="O498" i="10"/>
  <c r="O490" i="10"/>
  <c r="O482" i="10"/>
  <c r="O474" i="10"/>
  <c r="O466" i="10"/>
  <c r="P397" i="10"/>
  <c r="O398" i="10"/>
  <c r="N399" i="10"/>
  <c r="P405" i="10"/>
  <c r="O406" i="10"/>
  <c r="N407" i="10"/>
  <c r="P413" i="10"/>
  <c r="O414" i="10"/>
  <c r="N415" i="10"/>
  <c r="P421" i="10"/>
  <c r="O422" i="10"/>
  <c r="N423" i="10"/>
  <c r="P429" i="10"/>
  <c r="O430" i="10"/>
  <c r="N431" i="10"/>
  <c r="P437" i="10"/>
  <c r="O438" i="10"/>
  <c r="N439" i="10"/>
  <c r="P445" i="10"/>
  <c r="O446" i="10"/>
  <c r="N447" i="10"/>
  <c r="P453" i="10"/>
  <c r="O454" i="10"/>
  <c r="N455" i="10"/>
  <c r="P461" i="10"/>
  <c r="O462" i="10"/>
  <c r="N463" i="10"/>
  <c r="N470" i="10"/>
  <c r="N508" i="10"/>
  <c r="O515" i="10"/>
  <c r="O579" i="10"/>
  <c r="O666" i="10"/>
  <c r="O658" i="10"/>
  <c r="O665" i="10"/>
  <c r="O657" i="10"/>
  <c r="O664" i="10"/>
  <c r="O656" i="10"/>
  <c r="K30" i="5" s="1"/>
  <c r="O679" i="10"/>
  <c r="O663" i="10"/>
  <c r="O687" i="10"/>
  <c r="O758" i="10"/>
  <c r="O671" i="10"/>
  <c r="P520" i="10"/>
  <c r="P512" i="10"/>
  <c r="P504" i="10"/>
  <c r="P496" i="10"/>
  <c r="P488" i="10"/>
  <c r="P480" i="10"/>
  <c r="P472" i="10"/>
  <c r="P519" i="10"/>
  <c r="P511" i="10"/>
  <c r="P503" i="10"/>
  <c r="P495" i="10"/>
  <c r="P487" i="10"/>
  <c r="P479" i="10"/>
  <c r="P471" i="10"/>
  <c r="P518" i="10"/>
  <c r="P510" i="10"/>
  <c r="P502" i="10"/>
  <c r="P494" i="10"/>
  <c r="P486" i="10"/>
  <c r="P478" i="10"/>
  <c r="P470" i="10"/>
  <c r="P517" i="10"/>
  <c r="P509" i="10"/>
  <c r="P501" i="10"/>
  <c r="P493" i="10"/>
  <c r="P485" i="10"/>
  <c r="P477" i="10"/>
  <c r="P469" i="10"/>
  <c r="P524" i="10"/>
  <c r="P516" i="10"/>
  <c r="P508" i="10"/>
  <c r="P500" i="10"/>
  <c r="P492" i="10"/>
  <c r="P484" i="10"/>
  <c r="P476" i="10"/>
  <c r="P523" i="10"/>
  <c r="P515" i="10"/>
  <c r="P507" i="10"/>
  <c r="P499" i="10"/>
  <c r="P491" i="10"/>
  <c r="P483" i="10"/>
  <c r="P475" i="10"/>
  <c r="P521" i="10"/>
  <c r="P513" i="10"/>
  <c r="P505" i="10"/>
  <c r="P497" i="10"/>
  <c r="P489" i="10"/>
  <c r="P481" i="10"/>
  <c r="P473" i="10"/>
  <c r="P465" i="10"/>
  <c r="P398" i="10"/>
  <c r="O399" i="10"/>
  <c r="N400" i="10"/>
  <c r="P406" i="10"/>
  <c r="O407" i="10"/>
  <c r="N408" i="10"/>
  <c r="P414" i="10"/>
  <c r="O415" i="10"/>
  <c r="N416" i="10"/>
  <c r="P422" i="10"/>
  <c r="O423" i="10"/>
  <c r="N424" i="10"/>
  <c r="P430" i="10"/>
  <c r="O431" i="10"/>
  <c r="N432" i="10"/>
  <c r="P438" i="10"/>
  <c r="O439" i="10"/>
  <c r="N440" i="10"/>
  <c r="P446" i="10"/>
  <c r="O447" i="10"/>
  <c r="N448" i="10"/>
  <c r="P454" i="10"/>
  <c r="O455" i="10"/>
  <c r="N456" i="10"/>
  <c r="P462" i="10"/>
  <c r="O463" i="10"/>
  <c r="P464" i="10"/>
  <c r="N468" i="10"/>
  <c r="N469" i="10"/>
  <c r="N484" i="10"/>
  <c r="O491" i="10"/>
  <c r="P498" i="10"/>
  <c r="N632" i="10"/>
  <c r="N526" i="10"/>
  <c r="J29" i="5" s="1"/>
  <c r="N533" i="10"/>
  <c r="N548" i="10"/>
  <c r="O555" i="10"/>
  <c r="P562" i="10"/>
  <c r="P399" i="10"/>
  <c r="O400" i="10"/>
  <c r="N401" i="10"/>
  <c r="P407" i="10"/>
  <c r="O408" i="10"/>
  <c r="N409" i="10"/>
  <c r="P415" i="10"/>
  <c r="O416" i="10"/>
  <c r="N417" i="10"/>
  <c r="P423" i="10"/>
  <c r="O424" i="10"/>
  <c r="N425" i="10"/>
  <c r="P431" i="10"/>
  <c r="O432" i="10"/>
  <c r="N433" i="10"/>
  <c r="P439" i="10"/>
  <c r="O440" i="10"/>
  <c r="N441" i="10"/>
  <c r="P447" i="10"/>
  <c r="O448" i="10"/>
  <c r="N449" i="10"/>
  <c r="P455" i="10"/>
  <c r="O456" i="10"/>
  <c r="N457" i="10"/>
  <c r="P463" i="10"/>
  <c r="O467" i="10"/>
  <c r="O468" i="10"/>
  <c r="O469" i="10"/>
  <c r="P474" i="10"/>
  <c r="N524" i="10"/>
  <c r="O531" i="10"/>
  <c r="N624" i="10"/>
  <c r="N394" i="10"/>
  <c r="J28" i="5" s="1"/>
  <c r="P400" i="10"/>
  <c r="O401" i="10"/>
  <c r="N402" i="10"/>
  <c r="P408" i="10"/>
  <c r="O409" i="10"/>
  <c r="N410" i="10"/>
  <c r="P416" i="10"/>
  <c r="O417" i="10"/>
  <c r="N418" i="10"/>
  <c r="P424" i="10"/>
  <c r="O425" i="10"/>
  <c r="N426" i="10"/>
  <c r="P432" i="10"/>
  <c r="O433" i="10"/>
  <c r="N434" i="10"/>
  <c r="P440" i="10"/>
  <c r="O441" i="10"/>
  <c r="N442" i="10"/>
  <c r="P448" i="10"/>
  <c r="O449" i="10"/>
  <c r="N450" i="10"/>
  <c r="P456" i="10"/>
  <c r="O457" i="10"/>
  <c r="N458" i="10"/>
  <c r="P467" i="10"/>
  <c r="P468" i="10"/>
  <c r="N500" i="10"/>
  <c r="O507" i="10"/>
  <c r="P514" i="10"/>
  <c r="P653" i="10"/>
  <c r="P645" i="10"/>
  <c r="P637" i="10"/>
  <c r="P629" i="10"/>
  <c r="P621" i="10"/>
  <c r="P613" i="10"/>
  <c r="P605" i="10"/>
  <c r="P597" i="10"/>
  <c r="P589" i="10"/>
  <c r="P581" i="10"/>
  <c r="P652" i="10"/>
  <c r="P644" i="10"/>
  <c r="P636" i="10"/>
  <c r="P628" i="10"/>
  <c r="P620" i="10"/>
  <c r="P612" i="10"/>
  <c r="P604" i="10"/>
  <c r="P596" i="10"/>
  <c r="P588" i="10"/>
  <c r="P651" i="10"/>
  <c r="P643" i="10"/>
  <c r="P635" i="10"/>
  <c r="P627" i="10"/>
  <c r="P619" i="10"/>
  <c r="P611" i="10"/>
  <c r="P603" i="10"/>
  <c r="P595" i="10"/>
  <c r="P587" i="10"/>
  <c r="P650" i="10"/>
  <c r="P642" i="10"/>
  <c r="P634" i="10"/>
  <c r="P626" i="10"/>
  <c r="P618" i="10"/>
  <c r="P610" i="10"/>
  <c r="P602" i="10"/>
  <c r="P594" i="10"/>
  <c r="P586" i="10"/>
  <c r="P649" i="10"/>
  <c r="P641" i="10"/>
  <c r="P633" i="10"/>
  <c r="P625" i="10"/>
  <c r="P617" i="10"/>
  <c r="P609" i="10"/>
  <c r="P601" i="10"/>
  <c r="P593" i="10"/>
  <c r="P648" i="10"/>
  <c r="P640" i="10"/>
  <c r="P632" i="10"/>
  <c r="P624" i="10"/>
  <c r="P616" i="10"/>
  <c r="P608" i="10"/>
  <c r="P600" i="10"/>
  <c r="P592" i="10"/>
  <c r="P584" i="10"/>
  <c r="P647" i="10"/>
  <c r="P639" i="10"/>
  <c r="P631" i="10"/>
  <c r="P623" i="10"/>
  <c r="P615" i="10"/>
  <c r="P607" i="10"/>
  <c r="P599" i="10"/>
  <c r="P591" i="10"/>
  <c r="P622" i="10"/>
  <c r="P576" i="10"/>
  <c r="P568" i="10"/>
  <c r="P560" i="10"/>
  <c r="P552" i="10"/>
  <c r="P544" i="10"/>
  <c r="P536" i="10"/>
  <c r="P528" i="10"/>
  <c r="P646" i="10"/>
  <c r="P575" i="10"/>
  <c r="P567" i="10"/>
  <c r="P559" i="10"/>
  <c r="P551" i="10"/>
  <c r="P543" i="10"/>
  <c r="P535" i="10"/>
  <c r="P527" i="10"/>
  <c r="P606" i="10"/>
  <c r="P574" i="10"/>
  <c r="P566" i="10"/>
  <c r="P558" i="10"/>
  <c r="P550" i="10"/>
  <c r="P542" i="10"/>
  <c r="P534" i="10"/>
  <c r="P526" i="10"/>
  <c r="L29" i="5" s="1"/>
  <c r="P630" i="10"/>
  <c r="P582" i="10"/>
  <c r="P573" i="10"/>
  <c r="P565" i="10"/>
  <c r="P557" i="10"/>
  <c r="P549" i="10"/>
  <c r="P541" i="10"/>
  <c r="P533" i="10"/>
  <c r="P654" i="10"/>
  <c r="P590" i="10"/>
  <c r="P583" i="10"/>
  <c r="P572" i="10"/>
  <c r="P564" i="10"/>
  <c r="P556" i="10"/>
  <c r="P548" i="10"/>
  <c r="P540" i="10"/>
  <c r="P532" i="10"/>
  <c r="P614" i="10"/>
  <c r="P580" i="10"/>
  <c r="P579" i="10"/>
  <c r="P571" i="10"/>
  <c r="P563" i="10"/>
  <c r="P555" i="10"/>
  <c r="P547" i="10"/>
  <c r="P539" i="10"/>
  <c r="P531" i="10"/>
  <c r="P598" i="10"/>
  <c r="P577" i="10"/>
  <c r="P569" i="10"/>
  <c r="P561" i="10"/>
  <c r="P553" i="10"/>
  <c r="P545" i="10"/>
  <c r="P537" i="10"/>
  <c r="P529" i="10"/>
  <c r="N564" i="10"/>
  <c r="O571" i="10"/>
  <c r="P578" i="10"/>
  <c r="P585" i="10"/>
  <c r="N694" i="10"/>
  <c r="O654" i="10"/>
  <c r="O646" i="10"/>
  <c r="O638" i="10"/>
  <c r="O630" i="10"/>
  <c r="O622" i="10"/>
  <c r="O614" i="10"/>
  <c r="O606" i="10"/>
  <c r="O598" i="10"/>
  <c r="O590" i="10"/>
  <c r="O582" i="10"/>
  <c r="O653" i="10"/>
  <c r="O645" i="10"/>
  <c r="O637" i="10"/>
  <c r="O629" i="10"/>
  <c r="O621" i="10"/>
  <c r="O613" i="10"/>
  <c r="O605" i="10"/>
  <c r="O597" i="10"/>
  <c r="O589" i="10"/>
  <c r="O581" i="10"/>
  <c r="O652" i="10"/>
  <c r="O644" i="10"/>
  <c r="O636" i="10"/>
  <c r="O628" i="10"/>
  <c r="O620" i="10"/>
  <c r="O612" i="10"/>
  <c r="O604" i="10"/>
  <c r="O596" i="10"/>
  <c r="O588" i="10"/>
  <c r="O580" i="10"/>
  <c r="O651" i="10"/>
  <c r="O643" i="10"/>
  <c r="O635" i="10"/>
  <c r="O627" i="10"/>
  <c r="O619" i="10"/>
  <c r="O611" i="10"/>
  <c r="O603" i="10"/>
  <c r="O595" i="10"/>
  <c r="O587" i="10"/>
  <c r="O650" i="10"/>
  <c r="O642" i="10"/>
  <c r="O634" i="10"/>
  <c r="O626" i="10"/>
  <c r="O618" i="10"/>
  <c r="O610" i="10"/>
  <c r="O602" i="10"/>
  <c r="O594" i="10"/>
  <c r="O649" i="10"/>
  <c r="O641" i="10"/>
  <c r="O633" i="10"/>
  <c r="O625" i="10"/>
  <c r="O617" i="10"/>
  <c r="O609" i="10"/>
  <c r="O601" i="10"/>
  <c r="O593" i="10"/>
  <c r="O585" i="10"/>
  <c r="O648" i="10"/>
  <c r="O640" i="10"/>
  <c r="O632" i="10"/>
  <c r="O624" i="10"/>
  <c r="O616" i="10"/>
  <c r="O608" i="10"/>
  <c r="O600" i="10"/>
  <c r="O592" i="10"/>
  <c r="O530" i="10"/>
  <c r="N531" i="10"/>
  <c r="O538" i="10"/>
  <c r="N539" i="10"/>
  <c r="O546" i="10"/>
  <c r="N547" i="10"/>
  <c r="O554" i="10"/>
  <c r="N555" i="10"/>
  <c r="O562" i="10"/>
  <c r="N563" i="10"/>
  <c r="O570" i="10"/>
  <c r="N571" i="10"/>
  <c r="O578" i="10"/>
  <c r="N579" i="10"/>
  <c r="N584" i="10"/>
  <c r="N585" i="10"/>
  <c r="O591" i="10"/>
  <c r="N648" i="10"/>
  <c r="O540" i="10"/>
  <c r="N541" i="10"/>
  <c r="O548" i="10"/>
  <c r="N549" i="10"/>
  <c r="O556" i="10"/>
  <c r="N557" i="10"/>
  <c r="O564" i="10"/>
  <c r="N565" i="10"/>
  <c r="O572" i="10"/>
  <c r="N573" i="10"/>
  <c r="O583" i="10"/>
  <c r="N600" i="10"/>
  <c r="O607" i="10"/>
  <c r="N743" i="10"/>
  <c r="O533" i="10"/>
  <c r="N534" i="10"/>
  <c r="O541" i="10"/>
  <c r="N542" i="10"/>
  <c r="O549" i="10"/>
  <c r="N550" i="10"/>
  <c r="O557" i="10"/>
  <c r="N558" i="10"/>
  <c r="O565" i="10"/>
  <c r="N566" i="10"/>
  <c r="O573" i="10"/>
  <c r="N574" i="10"/>
  <c r="N640" i="10"/>
  <c r="O647" i="10"/>
  <c r="O726" i="10"/>
  <c r="O907" i="10"/>
  <c r="O899" i="10"/>
  <c r="O891" i="10"/>
  <c r="O883" i="10"/>
  <c r="O875" i="10"/>
  <c r="O867" i="10"/>
  <c r="O859" i="10"/>
  <c r="O851" i="10"/>
  <c r="O843" i="10"/>
  <c r="O835" i="10"/>
  <c r="O827" i="10"/>
  <c r="O819" i="10"/>
  <c r="O811" i="10"/>
  <c r="O914" i="10"/>
  <c r="O906" i="10"/>
  <c r="O898" i="10"/>
  <c r="O890" i="10"/>
  <c r="O882" i="10"/>
  <c r="O874" i="10"/>
  <c r="O866" i="10"/>
  <c r="O858" i="10"/>
  <c r="O850" i="10"/>
  <c r="O842" i="10"/>
  <c r="O834" i="10"/>
  <c r="O826" i="10"/>
  <c r="O818" i="10"/>
  <c r="O810" i="10"/>
  <c r="O913" i="10"/>
  <c r="O905" i="10"/>
  <c r="O897" i="10"/>
  <c r="O889" i="10"/>
  <c r="O881" i="10"/>
  <c r="O873" i="10"/>
  <c r="O865" i="10"/>
  <c r="O857" i="10"/>
  <c r="O849" i="10"/>
  <c r="O841" i="10"/>
  <c r="O833" i="10"/>
  <c r="O825" i="10"/>
  <c r="O817" i="10"/>
  <c r="O809" i="10"/>
  <c r="O912" i="10"/>
  <c r="O904" i="10"/>
  <c r="O896" i="10"/>
  <c r="O888" i="10"/>
  <c r="O880" i="10"/>
  <c r="O872" i="10"/>
  <c r="O864" i="10"/>
  <c r="O856" i="10"/>
  <c r="O848" i="10"/>
  <c r="O840" i="10"/>
  <c r="O832" i="10"/>
  <c r="O824" i="10"/>
  <c r="O816" i="10"/>
  <c r="O911" i="10"/>
  <c r="O903" i="10"/>
  <c r="O895" i="10"/>
  <c r="O887" i="10"/>
  <c r="O879" i="10"/>
  <c r="O871" i="10"/>
  <c r="O863" i="10"/>
  <c r="O855" i="10"/>
  <c r="O847" i="10"/>
  <c r="O839" i="10"/>
  <c r="O831" i="10"/>
  <c r="O823" i="10"/>
  <c r="O910" i="10"/>
  <c r="O902" i="10"/>
  <c r="O894" i="10"/>
  <c r="O886" i="10"/>
  <c r="O878" i="10"/>
  <c r="O870" i="10"/>
  <c r="O862" i="10"/>
  <c r="O854" i="10"/>
  <c r="O846" i="10"/>
  <c r="O838" i="10"/>
  <c r="O830" i="10"/>
  <c r="O822" i="10"/>
  <c r="O814" i="10"/>
  <c r="O909" i="10"/>
  <c r="O901" i="10"/>
  <c r="O893" i="10"/>
  <c r="O885" i="10"/>
  <c r="O877" i="10"/>
  <c r="O869" i="10"/>
  <c r="O861" i="10"/>
  <c r="O853" i="10"/>
  <c r="O845" i="10"/>
  <c r="O837" i="10"/>
  <c r="O829" i="10"/>
  <c r="O821" i="10"/>
  <c r="O868" i="10"/>
  <c r="O804" i="10"/>
  <c r="O796" i="10"/>
  <c r="O788" i="10"/>
  <c r="O892" i="10"/>
  <c r="O828" i="10"/>
  <c r="O803" i="10"/>
  <c r="O795" i="10"/>
  <c r="O787" i="10"/>
  <c r="O852" i="10"/>
  <c r="O802" i="10"/>
  <c r="O794" i="10"/>
  <c r="O786" i="10"/>
  <c r="K31" i="5" s="1"/>
  <c r="O876" i="10"/>
  <c r="O801" i="10"/>
  <c r="O793" i="10"/>
  <c r="O900" i="10"/>
  <c r="O836" i="10"/>
  <c r="O812" i="10"/>
  <c r="O808" i="10"/>
  <c r="O800" i="10"/>
  <c r="O792" i="10"/>
  <c r="O860" i="10"/>
  <c r="O813" i="10"/>
  <c r="O807" i="10"/>
  <c r="O799" i="10"/>
  <c r="O791" i="10"/>
  <c r="O908" i="10"/>
  <c r="O844" i="10"/>
  <c r="O815" i="10"/>
  <c r="O805" i="10"/>
  <c r="O797" i="10"/>
  <c r="O789" i="10"/>
  <c r="O806" i="10"/>
  <c r="O820" i="10"/>
  <c r="O790" i="10"/>
  <c r="O884" i="10"/>
  <c r="O798" i="10"/>
  <c r="O526" i="10"/>
  <c r="K29" i="5" s="1"/>
  <c r="O534" i="10"/>
  <c r="N535" i="10"/>
  <c r="O542" i="10"/>
  <c r="N543" i="10"/>
  <c r="O550" i="10"/>
  <c r="N551" i="10"/>
  <c r="O558" i="10"/>
  <c r="N559" i="10"/>
  <c r="O566" i="10"/>
  <c r="N567" i="10"/>
  <c r="O574" i="10"/>
  <c r="N575" i="10"/>
  <c r="N587" i="10"/>
  <c r="N616" i="10"/>
  <c r="O623" i="10"/>
  <c r="P773" i="10"/>
  <c r="N667" i="10"/>
  <c r="N659" i="10"/>
  <c r="N666" i="10"/>
  <c r="N658" i="10"/>
  <c r="N665" i="10"/>
  <c r="N657" i="10"/>
  <c r="N680" i="10"/>
  <c r="O527" i="10"/>
  <c r="N528" i="10"/>
  <c r="O535" i="10"/>
  <c r="N536" i="10"/>
  <c r="O543" i="10"/>
  <c r="N544" i="10"/>
  <c r="O551" i="10"/>
  <c r="N552" i="10"/>
  <c r="O559" i="10"/>
  <c r="N560" i="10"/>
  <c r="O567" i="10"/>
  <c r="N568" i="10"/>
  <c r="O575" i="10"/>
  <c r="N576" i="10"/>
  <c r="N592" i="10"/>
  <c r="O599" i="10"/>
  <c r="N656" i="10"/>
  <c r="J30" i="5" s="1"/>
  <c r="N751" i="10"/>
  <c r="O528" i="10"/>
  <c r="N529" i="10"/>
  <c r="O536" i="10"/>
  <c r="N537" i="10"/>
  <c r="O544" i="10"/>
  <c r="N545" i="10"/>
  <c r="O552" i="10"/>
  <c r="N553" i="10"/>
  <c r="O560" i="10"/>
  <c r="N561" i="10"/>
  <c r="O568" i="10"/>
  <c r="N569" i="10"/>
  <c r="O576" i="10"/>
  <c r="N577" i="10"/>
  <c r="O639" i="10"/>
  <c r="P665" i="10"/>
  <c r="P657" i="10"/>
  <c r="P664" i="10"/>
  <c r="P656" i="10"/>
  <c r="L30" i="5" s="1"/>
  <c r="P663" i="10"/>
  <c r="N647" i="10"/>
  <c r="N639" i="10"/>
  <c r="N631" i="10"/>
  <c r="N623" i="10"/>
  <c r="N615" i="10"/>
  <c r="N607" i="10"/>
  <c r="N599" i="10"/>
  <c r="N591" i="10"/>
  <c r="N583" i="10"/>
  <c r="N654" i="10"/>
  <c r="N646" i="10"/>
  <c r="N638" i="10"/>
  <c r="N630" i="10"/>
  <c r="N622" i="10"/>
  <c r="N614" i="10"/>
  <c r="N606" i="10"/>
  <c r="N598" i="10"/>
  <c r="N590" i="10"/>
  <c r="N582" i="10"/>
  <c r="N653" i="10"/>
  <c r="N645" i="10"/>
  <c r="N637" i="10"/>
  <c r="N629" i="10"/>
  <c r="N621" i="10"/>
  <c r="N613" i="10"/>
  <c r="N605" i="10"/>
  <c r="N597" i="10"/>
  <c r="N589" i="10"/>
  <c r="N581" i="10"/>
  <c r="N652" i="10"/>
  <c r="N644" i="10"/>
  <c r="N636" i="10"/>
  <c r="N628" i="10"/>
  <c r="N620" i="10"/>
  <c r="N612" i="10"/>
  <c r="N604" i="10"/>
  <c r="N596" i="10"/>
  <c r="N588" i="10"/>
  <c r="N651" i="10"/>
  <c r="N643" i="10"/>
  <c r="N635" i="10"/>
  <c r="N627" i="10"/>
  <c r="N619" i="10"/>
  <c r="N611" i="10"/>
  <c r="N603" i="10"/>
  <c r="N595" i="10"/>
  <c r="N650" i="10"/>
  <c r="N642" i="10"/>
  <c r="N634" i="10"/>
  <c r="N626" i="10"/>
  <c r="N618" i="10"/>
  <c r="N610" i="10"/>
  <c r="N602" i="10"/>
  <c r="N594" i="10"/>
  <c r="N586" i="10"/>
  <c r="N649" i="10"/>
  <c r="N641" i="10"/>
  <c r="N633" i="10"/>
  <c r="N625" i="10"/>
  <c r="N617" i="10"/>
  <c r="N609" i="10"/>
  <c r="N601" i="10"/>
  <c r="N593" i="10"/>
  <c r="O529" i="10"/>
  <c r="N530" i="10"/>
  <c r="O537" i="10"/>
  <c r="N538" i="10"/>
  <c r="O545" i="10"/>
  <c r="N546" i="10"/>
  <c r="O553" i="10"/>
  <c r="N554" i="10"/>
  <c r="O561" i="10"/>
  <c r="N562" i="10"/>
  <c r="O569" i="10"/>
  <c r="N570" i="10"/>
  <c r="O577" i="10"/>
  <c r="N578" i="10"/>
  <c r="O586" i="10"/>
  <c r="N608" i="10"/>
  <c r="O615" i="10"/>
  <c r="N672" i="10"/>
  <c r="P686" i="10"/>
  <c r="P765" i="10"/>
  <c r="P671" i="10"/>
  <c r="O672" i="10"/>
  <c r="N673" i="10"/>
  <c r="P679" i="10"/>
  <c r="O680" i="10"/>
  <c r="N681" i="10"/>
  <c r="P687" i="10"/>
  <c r="O688" i="10"/>
  <c r="N689" i="10"/>
  <c r="O693" i="10"/>
  <c r="O694" i="10"/>
  <c r="N695" i="10"/>
  <c r="N698" i="10"/>
  <c r="N727" i="10"/>
  <c r="O734" i="10"/>
  <c r="P741" i="10"/>
  <c r="P805" i="10"/>
  <c r="P827" i="10"/>
  <c r="P672" i="10"/>
  <c r="O673" i="10"/>
  <c r="N674" i="10"/>
  <c r="P680" i="10"/>
  <c r="O681" i="10"/>
  <c r="N682" i="10"/>
  <c r="P688" i="10"/>
  <c r="O689" i="10"/>
  <c r="N690" i="10"/>
  <c r="P693" i="10"/>
  <c r="P694" i="10"/>
  <c r="O695" i="10"/>
  <c r="N696" i="10"/>
  <c r="N697" i="10"/>
  <c r="N703" i="10"/>
  <c r="O710" i="10"/>
  <c r="P717" i="10"/>
  <c r="N767" i="10"/>
  <c r="O774" i="10"/>
  <c r="P781" i="10"/>
  <c r="P673" i="10"/>
  <c r="O674" i="10"/>
  <c r="N675" i="10"/>
  <c r="P681" i="10"/>
  <c r="O682" i="10"/>
  <c r="N683" i="10"/>
  <c r="P689" i="10"/>
  <c r="O690" i="10"/>
  <c r="N691" i="10"/>
  <c r="P692" i="10"/>
  <c r="P695" i="10"/>
  <c r="O696" i="10"/>
  <c r="O697" i="10"/>
  <c r="O750" i="10"/>
  <c r="P757" i="10"/>
  <c r="N786" i="10"/>
  <c r="J31" i="5" s="1"/>
  <c r="N807" i="10"/>
  <c r="N814" i="10"/>
  <c r="N781" i="10"/>
  <c r="N773" i="10"/>
  <c r="N765" i="10"/>
  <c r="N757" i="10"/>
  <c r="N749" i="10"/>
  <c r="N741" i="10"/>
  <c r="N733" i="10"/>
  <c r="N725" i="10"/>
  <c r="N717" i="10"/>
  <c r="N709" i="10"/>
  <c r="N701" i="10"/>
  <c r="N693" i="10"/>
  <c r="N780" i="10"/>
  <c r="N772" i="10"/>
  <c r="N764" i="10"/>
  <c r="N756" i="10"/>
  <c r="N748" i="10"/>
  <c r="N740" i="10"/>
  <c r="N732" i="10"/>
  <c r="N724" i="10"/>
  <c r="N716" i="10"/>
  <c r="N708" i="10"/>
  <c r="N700" i="10"/>
  <c r="N692" i="10"/>
  <c r="N779" i="10"/>
  <c r="N771" i="10"/>
  <c r="N763" i="10"/>
  <c r="N755" i="10"/>
  <c r="N747" i="10"/>
  <c r="N739" i="10"/>
  <c r="N731" i="10"/>
  <c r="N723" i="10"/>
  <c r="N715" i="10"/>
  <c r="N707" i="10"/>
  <c r="N699" i="10"/>
  <c r="N778" i="10"/>
  <c r="N770" i="10"/>
  <c r="N762" i="10"/>
  <c r="N754" i="10"/>
  <c r="N746" i="10"/>
  <c r="N738" i="10"/>
  <c r="N730" i="10"/>
  <c r="N722" i="10"/>
  <c r="N714" i="10"/>
  <c r="N706" i="10"/>
  <c r="N777" i="10"/>
  <c r="N769" i="10"/>
  <c r="N761" i="10"/>
  <c r="N753" i="10"/>
  <c r="N745" i="10"/>
  <c r="N737" i="10"/>
  <c r="N729" i="10"/>
  <c r="N721" i="10"/>
  <c r="N713" i="10"/>
  <c r="N705" i="10"/>
  <c r="N784" i="10"/>
  <c r="N776" i="10"/>
  <c r="N768" i="10"/>
  <c r="N760" i="10"/>
  <c r="N752" i="10"/>
  <c r="N744" i="10"/>
  <c r="N736" i="10"/>
  <c r="N728" i="10"/>
  <c r="N720" i="10"/>
  <c r="N712" i="10"/>
  <c r="N704" i="10"/>
  <c r="N782" i="10"/>
  <c r="N774" i="10"/>
  <c r="N766" i="10"/>
  <c r="N758" i="10"/>
  <c r="N750" i="10"/>
  <c r="N742" i="10"/>
  <c r="N734" i="10"/>
  <c r="N726" i="10"/>
  <c r="N718" i="10"/>
  <c r="N710" i="10"/>
  <c r="N702" i="10"/>
  <c r="P658" i="10"/>
  <c r="O659" i="10"/>
  <c r="N660" i="10"/>
  <c r="P666" i="10"/>
  <c r="O667" i="10"/>
  <c r="N668" i="10"/>
  <c r="P674" i="10"/>
  <c r="O675" i="10"/>
  <c r="N676" i="10"/>
  <c r="P682" i="10"/>
  <c r="O683" i="10"/>
  <c r="N684" i="10"/>
  <c r="P690" i="10"/>
  <c r="O691" i="10"/>
  <c r="P696" i="10"/>
  <c r="N719" i="10"/>
  <c r="P733" i="10"/>
  <c r="N783" i="10"/>
  <c r="P797" i="10"/>
  <c r="N877" i="10"/>
  <c r="O780" i="10"/>
  <c r="O772" i="10"/>
  <c r="O764" i="10"/>
  <c r="O756" i="10"/>
  <c r="O748" i="10"/>
  <c r="O740" i="10"/>
  <c r="O732" i="10"/>
  <c r="O724" i="10"/>
  <c r="O716" i="10"/>
  <c r="O708" i="10"/>
  <c r="O700" i="10"/>
  <c r="O692" i="10"/>
  <c r="O779" i="10"/>
  <c r="O771" i="10"/>
  <c r="O763" i="10"/>
  <c r="O755" i="10"/>
  <c r="O747" i="10"/>
  <c r="O739" i="10"/>
  <c r="O731" i="10"/>
  <c r="O723" i="10"/>
  <c r="O715" i="10"/>
  <c r="O707" i="10"/>
  <c r="O699" i="10"/>
  <c r="O778" i="10"/>
  <c r="O770" i="10"/>
  <c r="O762" i="10"/>
  <c r="O754" i="10"/>
  <c r="O746" i="10"/>
  <c r="O738" i="10"/>
  <c r="O730" i="10"/>
  <c r="O722" i="10"/>
  <c r="O714" i="10"/>
  <c r="O706" i="10"/>
  <c r="O698" i="10"/>
  <c r="O777" i="10"/>
  <c r="O769" i="10"/>
  <c r="O761" i="10"/>
  <c r="O753" i="10"/>
  <c r="O745" i="10"/>
  <c r="O737" i="10"/>
  <c r="O729" i="10"/>
  <c r="O721" i="10"/>
  <c r="O713" i="10"/>
  <c r="O705" i="10"/>
  <c r="O784" i="10"/>
  <c r="O776" i="10"/>
  <c r="O768" i="10"/>
  <c r="O760" i="10"/>
  <c r="O752" i="10"/>
  <c r="O744" i="10"/>
  <c r="O736" i="10"/>
  <c r="O728" i="10"/>
  <c r="O720" i="10"/>
  <c r="O712" i="10"/>
  <c r="O704" i="10"/>
  <c r="O783" i="10"/>
  <c r="O775" i="10"/>
  <c r="O767" i="10"/>
  <c r="O759" i="10"/>
  <c r="O751" i="10"/>
  <c r="O743" i="10"/>
  <c r="O735" i="10"/>
  <c r="O727" i="10"/>
  <c r="O719" i="10"/>
  <c r="O711" i="10"/>
  <c r="O703" i="10"/>
  <c r="O781" i="10"/>
  <c r="O773" i="10"/>
  <c r="O765" i="10"/>
  <c r="O757" i="10"/>
  <c r="O749" i="10"/>
  <c r="O741" i="10"/>
  <c r="O733" i="10"/>
  <c r="O725" i="10"/>
  <c r="O717" i="10"/>
  <c r="O709" i="10"/>
  <c r="O701" i="10"/>
  <c r="P659" i="10"/>
  <c r="O660" i="10"/>
  <c r="N661" i="10"/>
  <c r="P667" i="10"/>
  <c r="O668" i="10"/>
  <c r="N669" i="10"/>
  <c r="P675" i="10"/>
  <c r="O676" i="10"/>
  <c r="N677" i="10"/>
  <c r="P683" i="10"/>
  <c r="O684" i="10"/>
  <c r="N685" i="10"/>
  <c r="P691" i="10"/>
  <c r="O702" i="10"/>
  <c r="P709" i="10"/>
  <c r="N759" i="10"/>
  <c r="O766" i="10"/>
  <c r="N925" i="10"/>
  <c r="N930" i="10"/>
  <c r="N943" i="10"/>
  <c r="N917" i="10"/>
  <c r="P779" i="10"/>
  <c r="P771" i="10"/>
  <c r="P763" i="10"/>
  <c r="P755" i="10"/>
  <c r="P747" i="10"/>
  <c r="P739" i="10"/>
  <c r="P731" i="10"/>
  <c r="P723" i="10"/>
  <c r="P715" i="10"/>
  <c r="P707" i="10"/>
  <c r="P699" i="10"/>
  <c r="P778" i="10"/>
  <c r="P770" i="10"/>
  <c r="P762" i="10"/>
  <c r="P754" i="10"/>
  <c r="P746" i="10"/>
  <c r="P738" i="10"/>
  <c r="P730" i="10"/>
  <c r="P722" i="10"/>
  <c r="P714" i="10"/>
  <c r="P706" i="10"/>
  <c r="P698" i="10"/>
  <c r="P777" i="10"/>
  <c r="P769" i="10"/>
  <c r="P761" i="10"/>
  <c r="P753" i="10"/>
  <c r="P745" i="10"/>
  <c r="P737" i="10"/>
  <c r="P729" i="10"/>
  <c r="P721" i="10"/>
  <c r="P713" i="10"/>
  <c r="P705" i="10"/>
  <c r="P697" i="10"/>
  <c r="P784" i="10"/>
  <c r="P776" i="10"/>
  <c r="P768" i="10"/>
  <c r="P760" i="10"/>
  <c r="P752" i="10"/>
  <c r="P744" i="10"/>
  <c r="P736" i="10"/>
  <c r="P728" i="10"/>
  <c r="P720" i="10"/>
  <c r="P712" i="10"/>
  <c r="P704" i="10"/>
  <c r="P783" i="10"/>
  <c r="P775" i="10"/>
  <c r="P767" i="10"/>
  <c r="P759" i="10"/>
  <c r="P751" i="10"/>
  <c r="P743" i="10"/>
  <c r="P735" i="10"/>
  <c r="P727" i="10"/>
  <c r="P719" i="10"/>
  <c r="P711" i="10"/>
  <c r="P703" i="10"/>
  <c r="P782" i="10"/>
  <c r="P774" i="10"/>
  <c r="P766" i="10"/>
  <c r="P758" i="10"/>
  <c r="P750" i="10"/>
  <c r="P742" i="10"/>
  <c r="P734" i="10"/>
  <c r="P726" i="10"/>
  <c r="P718" i="10"/>
  <c r="P710" i="10"/>
  <c r="P702" i="10"/>
  <c r="P780" i="10"/>
  <c r="P772" i="10"/>
  <c r="P764" i="10"/>
  <c r="P756" i="10"/>
  <c r="P748" i="10"/>
  <c r="P740" i="10"/>
  <c r="P732" i="10"/>
  <c r="P724" i="10"/>
  <c r="P716" i="10"/>
  <c r="P708" i="10"/>
  <c r="P700" i="10"/>
  <c r="P660" i="10"/>
  <c r="O661" i="10"/>
  <c r="N662" i="10"/>
  <c r="P668" i="10"/>
  <c r="O669" i="10"/>
  <c r="N670" i="10"/>
  <c r="P676" i="10"/>
  <c r="O677" i="10"/>
  <c r="N678" i="10"/>
  <c r="P684" i="10"/>
  <c r="O685" i="10"/>
  <c r="N686" i="10"/>
  <c r="N735" i="10"/>
  <c r="O742" i="10"/>
  <c r="P749" i="10"/>
  <c r="N799" i="10"/>
  <c r="N813" i="10"/>
  <c r="P891" i="10"/>
  <c r="P661" i="10"/>
  <c r="O662" i="10"/>
  <c r="N663" i="10"/>
  <c r="P669" i="10"/>
  <c r="O670" i="10"/>
  <c r="N671" i="10"/>
  <c r="P677" i="10"/>
  <c r="O678" i="10"/>
  <c r="N679" i="10"/>
  <c r="P685" i="10"/>
  <c r="O686" i="10"/>
  <c r="N687" i="10"/>
  <c r="N711" i="10"/>
  <c r="O718" i="10"/>
  <c r="P725" i="10"/>
  <c r="N775" i="10"/>
  <c r="O782" i="10"/>
  <c r="N908" i="10"/>
  <c r="N900" i="10"/>
  <c r="N892" i="10"/>
  <c r="N884" i="10"/>
  <c r="N876" i="10"/>
  <c r="N868" i="10"/>
  <c r="N860" i="10"/>
  <c r="N852" i="10"/>
  <c r="N844" i="10"/>
  <c r="N836" i="10"/>
  <c r="N828" i="10"/>
  <c r="N820" i="10"/>
  <c r="N812" i="10"/>
  <c r="N907" i="10"/>
  <c r="N899" i="10"/>
  <c r="N891" i="10"/>
  <c r="N883" i="10"/>
  <c r="N875" i="10"/>
  <c r="N867" i="10"/>
  <c r="N859" i="10"/>
  <c r="N851" i="10"/>
  <c r="N843" i="10"/>
  <c r="N835" i="10"/>
  <c r="N827" i="10"/>
  <c r="N819" i="10"/>
  <c r="N811" i="10"/>
  <c r="N914" i="10"/>
  <c r="N906" i="10"/>
  <c r="N898" i="10"/>
  <c r="N890" i="10"/>
  <c r="N882" i="10"/>
  <c r="N874" i="10"/>
  <c r="N866" i="10"/>
  <c r="N858" i="10"/>
  <c r="N850" i="10"/>
  <c r="N842" i="10"/>
  <c r="N834" i="10"/>
  <c r="N826" i="10"/>
  <c r="N818" i="10"/>
  <c r="N810" i="10"/>
  <c r="N913" i="10"/>
  <c r="N905" i="10"/>
  <c r="N897" i="10"/>
  <c r="N889" i="10"/>
  <c r="N881" i="10"/>
  <c r="N873" i="10"/>
  <c r="N865" i="10"/>
  <c r="N857" i="10"/>
  <c r="N849" i="10"/>
  <c r="N841" i="10"/>
  <c r="N833" i="10"/>
  <c r="N825" i="10"/>
  <c r="N817" i="10"/>
  <c r="N809" i="10"/>
  <c r="N912" i="10"/>
  <c r="N904" i="10"/>
  <c r="N896" i="10"/>
  <c r="N888" i="10"/>
  <c r="N880" i="10"/>
  <c r="N872" i="10"/>
  <c r="N864" i="10"/>
  <c r="N856" i="10"/>
  <c r="N848" i="10"/>
  <c r="N840" i="10"/>
  <c r="N832" i="10"/>
  <c r="N824" i="10"/>
  <c r="N911" i="10"/>
  <c r="N903" i="10"/>
  <c r="N895" i="10"/>
  <c r="N887" i="10"/>
  <c r="N879" i="10"/>
  <c r="N871" i="10"/>
  <c r="N863" i="10"/>
  <c r="N855" i="10"/>
  <c r="N847" i="10"/>
  <c r="N839" i="10"/>
  <c r="N831" i="10"/>
  <c r="N823" i="10"/>
  <c r="N815" i="10"/>
  <c r="N910" i="10"/>
  <c r="N902" i="10"/>
  <c r="N894" i="10"/>
  <c r="N886" i="10"/>
  <c r="N878" i="10"/>
  <c r="N870" i="10"/>
  <c r="N862" i="10"/>
  <c r="N854" i="10"/>
  <c r="N846" i="10"/>
  <c r="N838" i="10"/>
  <c r="N830" i="10"/>
  <c r="N822" i="10"/>
  <c r="P788" i="10"/>
  <c r="N790" i="10"/>
  <c r="P796" i="10"/>
  <c r="N798" i="10"/>
  <c r="P804" i="10"/>
  <c r="N806" i="10"/>
  <c r="N837" i="10"/>
  <c r="P851" i="10"/>
  <c r="N901" i="10"/>
  <c r="P914" i="10"/>
  <c r="P906" i="10"/>
  <c r="P898" i="10"/>
  <c r="P890" i="10"/>
  <c r="P882" i="10"/>
  <c r="P874" i="10"/>
  <c r="P866" i="10"/>
  <c r="P858" i="10"/>
  <c r="P850" i="10"/>
  <c r="P842" i="10"/>
  <c r="P834" i="10"/>
  <c r="P826" i="10"/>
  <c r="P818" i="10"/>
  <c r="P913" i="10"/>
  <c r="P905" i="10"/>
  <c r="P897" i="10"/>
  <c r="P889" i="10"/>
  <c r="P881" i="10"/>
  <c r="P873" i="10"/>
  <c r="P865" i="10"/>
  <c r="P857" i="10"/>
  <c r="P849" i="10"/>
  <c r="P841" i="10"/>
  <c r="P833" i="10"/>
  <c r="P825" i="10"/>
  <c r="P817" i="10"/>
  <c r="P809" i="10"/>
  <c r="P912" i="10"/>
  <c r="P904" i="10"/>
  <c r="P896" i="10"/>
  <c r="P888" i="10"/>
  <c r="P880" i="10"/>
  <c r="P872" i="10"/>
  <c r="P864" i="10"/>
  <c r="P856" i="10"/>
  <c r="P848" i="10"/>
  <c r="P840" i="10"/>
  <c r="P832" i="10"/>
  <c r="P824" i="10"/>
  <c r="P816" i="10"/>
  <c r="P911" i="10"/>
  <c r="P903" i="10"/>
  <c r="P895" i="10"/>
  <c r="P887" i="10"/>
  <c r="P879" i="10"/>
  <c r="P871" i="10"/>
  <c r="P863" i="10"/>
  <c r="P855" i="10"/>
  <c r="P847" i="10"/>
  <c r="P839" i="10"/>
  <c r="P831" i="10"/>
  <c r="P823" i="10"/>
  <c r="P815" i="10"/>
  <c r="P910" i="10"/>
  <c r="P902" i="10"/>
  <c r="P894" i="10"/>
  <c r="P886" i="10"/>
  <c r="P878" i="10"/>
  <c r="P870" i="10"/>
  <c r="P862" i="10"/>
  <c r="P854" i="10"/>
  <c r="P846" i="10"/>
  <c r="P838" i="10"/>
  <c r="P830" i="10"/>
  <c r="P822" i="10"/>
  <c r="P909" i="10"/>
  <c r="P901" i="10"/>
  <c r="P893" i="10"/>
  <c r="P885" i="10"/>
  <c r="P877" i="10"/>
  <c r="P869" i="10"/>
  <c r="P861" i="10"/>
  <c r="P853" i="10"/>
  <c r="P845" i="10"/>
  <c r="P837" i="10"/>
  <c r="P829" i="10"/>
  <c r="P821" i="10"/>
  <c r="P813" i="10"/>
  <c r="P908" i="10"/>
  <c r="P900" i="10"/>
  <c r="P892" i="10"/>
  <c r="P884" i="10"/>
  <c r="P876" i="10"/>
  <c r="P868" i="10"/>
  <c r="P860" i="10"/>
  <c r="P852" i="10"/>
  <c r="P844" i="10"/>
  <c r="P836" i="10"/>
  <c r="P828" i="10"/>
  <c r="P820" i="10"/>
  <c r="P790" i="10"/>
  <c r="N792" i="10"/>
  <c r="P798" i="10"/>
  <c r="N800" i="10"/>
  <c r="P806" i="10"/>
  <c r="N808" i="10"/>
  <c r="P814" i="10"/>
  <c r="N853" i="10"/>
  <c r="P867" i="10"/>
  <c r="N1023" i="10"/>
  <c r="P791" i="10"/>
  <c r="N793" i="10"/>
  <c r="P799" i="10"/>
  <c r="N801" i="10"/>
  <c r="P807" i="10"/>
  <c r="N829" i="10"/>
  <c r="P843" i="10"/>
  <c r="N893" i="10"/>
  <c r="P907" i="10"/>
  <c r="P918" i="10"/>
  <c r="P917" i="10"/>
  <c r="P924" i="10"/>
  <c r="P916" i="10"/>
  <c r="L32" i="5" s="1"/>
  <c r="P1021" i="10"/>
  <c r="P792" i="10"/>
  <c r="N794" i="10"/>
  <c r="P800" i="10"/>
  <c r="N802" i="10"/>
  <c r="P808" i="10"/>
  <c r="P812" i="10"/>
  <c r="P819" i="10"/>
  <c r="N869" i="10"/>
  <c r="P883" i="10"/>
  <c r="N787" i="10"/>
  <c r="P793" i="10"/>
  <c r="N795" i="10"/>
  <c r="P801" i="10"/>
  <c r="N803" i="10"/>
  <c r="P811" i="10"/>
  <c r="N816" i="10"/>
  <c r="N845" i="10"/>
  <c r="P859" i="10"/>
  <c r="N909" i="10"/>
  <c r="P923" i="10"/>
  <c r="P786" i="10"/>
  <c r="L31" i="5" s="1"/>
  <c r="N788" i="10"/>
  <c r="P794" i="10"/>
  <c r="N796" i="10"/>
  <c r="P802" i="10"/>
  <c r="N804" i="10"/>
  <c r="N821" i="10"/>
  <c r="P835" i="10"/>
  <c r="N885" i="10"/>
  <c r="P899" i="10"/>
  <c r="O929" i="10"/>
  <c r="O919" i="10"/>
  <c r="O918" i="10"/>
  <c r="O925" i="10"/>
  <c r="O917" i="10"/>
  <c r="P957" i="10"/>
  <c r="O1014" i="10"/>
  <c r="P787" i="10"/>
  <c r="N789" i="10"/>
  <c r="P795" i="10"/>
  <c r="N797" i="10"/>
  <c r="P803" i="10"/>
  <c r="N805" i="10"/>
  <c r="P810" i="10"/>
  <c r="N861" i="10"/>
  <c r="P875" i="10"/>
  <c r="P936" i="10"/>
  <c r="N918" i="10"/>
  <c r="P926" i="10"/>
  <c r="N935" i="10"/>
  <c r="N983" i="10"/>
  <c r="O990" i="10"/>
  <c r="P997" i="10"/>
  <c r="N919" i="10"/>
  <c r="P925" i="10"/>
  <c r="N959" i="10"/>
  <c r="O966" i="10"/>
  <c r="P973" i="10"/>
  <c r="O1030" i="10"/>
  <c r="P1037" i="10"/>
  <c r="N1041" i="10"/>
  <c r="N1045" i="10"/>
  <c r="N1044" i="10"/>
  <c r="N1043" i="10"/>
  <c r="N1042" i="10"/>
  <c r="N1038" i="10"/>
  <c r="N1030" i="10"/>
  <c r="N1022" i="10"/>
  <c r="N1014" i="10"/>
  <c r="N1006" i="10"/>
  <c r="N998" i="10"/>
  <c r="N990" i="10"/>
  <c r="N982" i="10"/>
  <c r="N974" i="10"/>
  <c r="N966" i="10"/>
  <c r="N958" i="10"/>
  <c r="N950" i="10"/>
  <c r="N942" i="10"/>
  <c r="N934" i="10"/>
  <c r="N926" i="10"/>
  <c r="N1037" i="10"/>
  <c r="N1029" i="10"/>
  <c r="N1021" i="10"/>
  <c r="N1013" i="10"/>
  <c r="N1005" i="10"/>
  <c r="N997" i="10"/>
  <c r="N989" i="10"/>
  <c r="N981" i="10"/>
  <c r="N973" i="10"/>
  <c r="N965" i="10"/>
  <c r="N957" i="10"/>
  <c r="N949" i="10"/>
  <c r="N941" i="10"/>
  <c r="N933" i="10"/>
  <c r="N1036" i="10"/>
  <c r="N1028" i="10"/>
  <c r="N1020" i="10"/>
  <c r="N1012" i="10"/>
  <c r="N1004" i="10"/>
  <c r="N996" i="10"/>
  <c r="N988" i="10"/>
  <c r="N980" i="10"/>
  <c r="N972" i="10"/>
  <c r="N964" i="10"/>
  <c r="N956" i="10"/>
  <c r="N948" i="10"/>
  <c r="N940" i="10"/>
  <c r="N932" i="10"/>
  <c r="N1035" i="10"/>
  <c r="N1027" i="10"/>
  <c r="N1019" i="10"/>
  <c r="N1011" i="10"/>
  <c r="N1003" i="10"/>
  <c r="N995" i="10"/>
  <c r="N987" i="10"/>
  <c r="N979" i="10"/>
  <c r="N971" i="10"/>
  <c r="N963" i="10"/>
  <c r="N955" i="10"/>
  <c r="N947" i="10"/>
  <c r="N939" i="10"/>
  <c r="N931" i="10"/>
  <c r="N1034" i="10"/>
  <c r="N1026" i="10"/>
  <c r="N1018" i="10"/>
  <c r="N1010" i="10"/>
  <c r="N1002" i="10"/>
  <c r="N994" i="10"/>
  <c r="N986" i="10"/>
  <c r="N978" i="10"/>
  <c r="N970" i="10"/>
  <c r="N962" i="10"/>
  <c r="N954" i="10"/>
  <c r="N946" i="10"/>
  <c r="N938" i="10"/>
  <c r="N1033" i="10"/>
  <c r="N1025" i="10"/>
  <c r="N1017" i="10"/>
  <c r="N1009" i="10"/>
  <c r="N1001" i="10"/>
  <c r="N993" i="10"/>
  <c r="N985" i="10"/>
  <c r="N977" i="10"/>
  <c r="N969" i="10"/>
  <c r="N961" i="10"/>
  <c r="N953" i="10"/>
  <c r="N945" i="10"/>
  <c r="N937" i="10"/>
  <c r="N929" i="10"/>
  <c r="N1040" i="10"/>
  <c r="N1032" i="10"/>
  <c r="N1024" i="10"/>
  <c r="N1016" i="10"/>
  <c r="N1008" i="10"/>
  <c r="N1000" i="10"/>
  <c r="N992" i="10"/>
  <c r="N984" i="10"/>
  <c r="N976" i="10"/>
  <c r="N968" i="10"/>
  <c r="N960" i="10"/>
  <c r="N952" i="10"/>
  <c r="N944" i="10"/>
  <c r="N936" i="10"/>
  <c r="N928" i="10"/>
  <c r="N920" i="10"/>
  <c r="P949" i="10"/>
  <c r="N999" i="10"/>
  <c r="P1013" i="10"/>
  <c r="O1045" i="10"/>
  <c r="O1044" i="10"/>
  <c r="O1043" i="10"/>
  <c r="O1042" i="10"/>
  <c r="O1037" i="10"/>
  <c r="O1029" i="10"/>
  <c r="O1021" i="10"/>
  <c r="O1013" i="10"/>
  <c r="O1005" i="10"/>
  <c r="O997" i="10"/>
  <c r="O989" i="10"/>
  <c r="O981" i="10"/>
  <c r="O973" i="10"/>
  <c r="O965" i="10"/>
  <c r="O957" i="10"/>
  <c r="O949" i="10"/>
  <c r="O941" i="10"/>
  <c r="O933" i="10"/>
  <c r="O1036" i="10"/>
  <c r="O1028" i="10"/>
  <c r="O1020" i="10"/>
  <c r="O1012" i="10"/>
  <c r="O1004" i="10"/>
  <c r="O996" i="10"/>
  <c r="O988" i="10"/>
  <c r="O980" i="10"/>
  <c r="O972" i="10"/>
  <c r="O964" i="10"/>
  <c r="O956" i="10"/>
  <c r="O948" i="10"/>
  <c r="O940" i="10"/>
  <c r="O932" i="10"/>
  <c r="O1035" i="10"/>
  <c r="O1027" i="10"/>
  <c r="O1019" i="10"/>
  <c r="O1011" i="10"/>
  <c r="O1003" i="10"/>
  <c r="O995" i="10"/>
  <c r="O987" i="10"/>
  <c r="O979" i="10"/>
  <c r="O971" i="10"/>
  <c r="O963" i="10"/>
  <c r="O955" i="10"/>
  <c r="O947" i="10"/>
  <c r="O939" i="10"/>
  <c r="O931" i="10"/>
  <c r="O1034" i="10"/>
  <c r="O1026" i="10"/>
  <c r="O1018" i="10"/>
  <c r="O1010" i="10"/>
  <c r="O1002" i="10"/>
  <c r="O994" i="10"/>
  <c r="O986" i="10"/>
  <c r="O978" i="10"/>
  <c r="O970" i="10"/>
  <c r="O962" i="10"/>
  <c r="O954" i="10"/>
  <c r="O946" i="10"/>
  <c r="O938" i="10"/>
  <c r="O930" i="10"/>
  <c r="O1033" i="10"/>
  <c r="O1025" i="10"/>
  <c r="O1017" i="10"/>
  <c r="O1009" i="10"/>
  <c r="O1001" i="10"/>
  <c r="O993" i="10"/>
  <c r="O985" i="10"/>
  <c r="O977" i="10"/>
  <c r="O969" i="10"/>
  <c r="O961" i="10"/>
  <c r="O953" i="10"/>
  <c r="O945" i="10"/>
  <c r="O937" i="10"/>
  <c r="O1041" i="10"/>
  <c r="O1040" i="10"/>
  <c r="O1032" i="10"/>
  <c r="O1024" i="10"/>
  <c r="O1016" i="10"/>
  <c r="O1008" i="10"/>
  <c r="O1000" i="10"/>
  <c r="O992" i="10"/>
  <c r="O984" i="10"/>
  <c r="O976" i="10"/>
  <c r="O968" i="10"/>
  <c r="O960" i="10"/>
  <c r="O952" i="10"/>
  <c r="O944" i="10"/>
  <c r="O936" i="10"/>
  <c r="O928" i="10"/>
  <c r="O1039" i="10"/>
  <c r="O1031" i="10"/>
  <c r="O1023" i="10"/>
  <c r="O1015" i="10"/>
  <c r="O1007" i="10"/>
  <c r="O999" i="10"/>
  <c r="O991" i="10"/>
  <c r="O983" i="10"/>
  <c r="O975" i="10"/>
  <c r="O967" i="10"/>
  <c r="O959" i="10"/>
  <c r="O951" i="10"/>
  <c r="O943" i="10"/>
  <c r="O935" i="10"/>
  <c r="O927" i="10"/>
  <c r="P919" i="10"/>
  <c r="O920" i="10"/>
  <c r="N921" i="10"/>
  <c r="O934" i="10"/>
  <c r="N975" i="10"/>
  <c r="O982" i="10"/>
  <c r="N1039" i="10"/>
  <c r="P1045" i="10"/>
  <c r="P1044" i="10"/>
  <c r="P1043" i="10"/>
  <c r="P1042" i="10"/>
  <c r="P1041" i="10"/>
  <c r="P1036" i="10"/>
  <c r="P1028" i="10"/>
  <c r="P1020" i="10"/>
  <c r="P1012" i="10"/>
  <c r="P1004" i="10"/>
  <c r="P996" i="10"/>
  <c r="P988" i="10"/>
  <c r="P980" i="10"/>
  <c r="P972" i="10"/>
  <c r="P964" i="10"/>
  <c r="P956" i="10"/>
  <c r="P948" i="10"/>
  <c r="P940" i="10"/>
  <c r="P932" i="10"/>
  <c r="P1035" i="10"/>
  <c r="P1027" i="10"/>
  <c r="P1019" i="10"/>
  <c r="P1011" i="10"/>
  <c r="P1003" i="10"/>
  <c r="P995" i="10"/>
  <c r="P987" i="10"/>
  <c r="P979" i="10"/>
  <c r="P971" i="10"/>
  <c r="P963" i="10"/>
  <c r="P955" i="10"/>
  <c r="P947" i="10"/>
  <c r="P939" i="10"/>
  <c r="P931" i="10"/>
  <c r="P1034" i="10"/>
  <c r="P1026" i="10"/>
  <c r="P1018" i="10"/>
  <c r="P1010" i="10"/>
  <c r="P1002" i="10"/>
  <c r="P994" i="10"/>
  <c r="P986" i="10"/>
  <c r="P978" i="10"/>
  <c r="P970" i="10"/>
  <c r="P962" i="10"/>
  <c r="P954" i="10"/>
  <c r="P946" i="10"/>
  <c r="P938" i="10"/>
  <c r="P930" i="10"/>
  <c r="P1033" i="10"/>
  <c r="P1025" i="10"/>
  <c r="P1017" i="10"/>
  <c r="P1009" i="10"/>
  <c r="P1001" i="10"/>
  <c r="P993" i="10"/>
  <c r="P985" i="10"/>
  <c r="P977" i="10"/>
  <c r="P969" i="10"/>
  <c r="P961" i="10"/>
  <c r="P953" i="10"/>
  <c r="P945" i="10"/>
  <c r="P937" i="10"/>
  <c r="P929" i="10"/>
  <c r="P1040" i="10"/>
  <c r="P1032" i="10"/>
  <c r="P1024" i="10"/>
  <c r="P1016" i="10"/>
  <c r="P1008" i="10"/>
  <c r="P1000" i="10"/>
  <c r="P992" i="10"/>
  <c r="P984" i="10"/>
  <c r="P976" i="10"/>
  <c r="P968" i="10"/>
  <c r="P960" i="10"/>
  <c r="P952" i="10"/>
  <c r="P944" i="10"/>
  <c r="P1039" i="10"/>
  <c r="P1031" i="10"/>
  <c r="P1023" i="10"/>
  <c r="P1015" i="10"/>
  <c r="P1007" i="10"/>
  <c r="P999" i="10"/>
  <c r="P991" i="10"/>
  <c r="P983" i="10"/>
  <c r="P975" i="10"/>
  <c r="P967" i="10"/>
  <c r="P959" i="10"/>
  <c r="P951" i="10"/>
  <c r="P943" i="10"/>
  <c r="P935" i="10"/>
  <c r="P927" i="10"/>
  <c r="P1038" i="10"/>
  <c r="P1030" i="10"/>
  <c r="P1022" i="10"/>
  <c r="P1014" i="10"/>
  <c r="P1006" i="10"/>
  <c r="P998" i="10"/>
  <c r="P990" i="10"/>
  <c r="P982" i="10"/>
  <c r="P974" i="10"/>
  <c r="P966" i="10"/>
  <c r="P958" i="10"/>
  <c r="P950" i="10"/>
  <c r="P942" i="10"/>
  <c r="P934" i="10"/>
  <c r="P920" i="10"/>
  <c r="O921" i="10"/>
  <c r="N922" i="10"/>
  <c r="N951" i="10"/>
  <c r="O958" i="10"/>
  <c r="P965" i="10"/>
  <c r="N1015" i="10"/>
  <c r="O1022" i="10"/>
  <c r="P1029" i="10"/>
  <c r="P921" i="10"/>
  <c r="O922" i="10"/>
  <c r="N923" i="10"/>
  <c r="P928" i="10"/>
  <c r="P941" i="10"/>
  <c r="N991" i="10"/>
  <c r="O998" i="10"/>
  <c r="P1005" i="10"/>
  <c r="N916" i="10"/>
  <c r="J32" i="5" s="1"/>
  <c r="P922" i="10"/>
  <c r="O923" i="10"/>
  <c r="N924" i="10"/>
  <c r="N927" i="10"/>
  <c r="P933" i="10"/>
  <c r="N967" i="10"/>
  <c r="O974" i="10"/>
  <c r="P981" i="10"/>
  <c r="N1031" i="10"/>
  <c r="O1038" i="10"/>
  <c r="N289" i="6"/>
  <c r="L265" i="6"/>
  <c r="H6" i="5" s="1"/>
  <c r="N465" i="6"/>
  <c r="H4" i="5"/>
  <c r="O918" i="6"/>
  <c r="O920" i="6"/>
  <c r="O922" i="6"/>
  <c r="O924" i="6"/>
  <c r="O926" i="6"/>
  <c r="O928" i="6"/>
  <c r="O917" i="6"/>
  <c r="O929" i="6"/>
  <c r="O934" i="6"/>
  <c r="O945" i="6"/>
  <c r="O949" i="6"/>
  <c r="O951" i="6"/>
  <c r="O953" i="6"/>
  <c r="O955" i="6"/>
  <c r="O957" i="6"/>
  <c r="O959" i="6"/>
  <c r="O961" i="6"/>
  <c r="O963" i="6"/>
  <c r="O965" i="6"/>
  <c r="O967" i="6"/>
  <c r="O969" i="6"/>
  <c r="O971" i="6"/>
  <c r="O973" i="6"/>
  <c r="O975" i="6"/>
  <c r="O977" i="6"/>
  <c r="O979" i="6"/>
  <c r="O981" i="6"/>
  <c r="O983" i="6"/>
  <c r="O985" i="6"/>
  <c r="O987" i="6"/>
  <c r="O989" i="6"/>
  <c r="O991" i="6"/>
  <c r="O993" i="6"/>
  <c r="O995" i="6"/>
  <c r="O997" i="6"/>
  <c r="O999" i="6"/>
  <c r="O1001" i="6"/>
  <c r="O1003" i="6"/>
  <c r="O1005" i="6"/>
  <c r="O1007" i="6"/>
  <c r="O1009" i="6"/>
  <c r="O1011" i="6"/>
  <c r="O1013" i="6"/>
  <c r="O1015" i="6"/>
  <c r="O1017" i="6"/>
  <c r="O1019" i="6"/>
  <c r="O1021" i="6"/>
  <c r="O1023" i="6"/>
  <c r="O1025" i="6"/>
  <c r="O1027" i="6"/>
  <c r="O1029" i="6"/>
  <c r="O1031" i="6"/>
  <c r="O1033" i="6"/>
  <c r="O1035" i="6"/>
  <c r="O1037" i="6"/>
  <c r="O1039" i="6"/>
  <c r="O1041" i="6"/>
  <c r="O1043" i="6"/>
  <c r="O1045" i="6"/>
  <c r="O921" i="6"/>
  <c r="O930" i="6"/>
  <c r="O941" i="6"/>
  <c r="O946" i="6"/>
  <c r="O923" i="6"/>
  <c r="O931" i="6"/>
  <c r="O936" i="6"/>
  <c r="O947" i="6"/>
  <c r="O925" i="6"/>
  <c r="O937" i="6"/>
  <c r="O942" i="6"/>
  <c r="O950" i="6"/>
  <c r="O952" i="6"/>
  <c r="O954" i="6"/>
  <c r="O956" i="6"/>
  <c r="O958" i="6"/>
  <c r="O960" i="6"/>
  <c r="O962" i="6"/>
  <c r="O964" i="6"/>
  <c r="O966" i="6"/>
  <c r="O968" i="6"/>
  <c r="O970" i="6"/>
  <c r="O972" i="6"/>
  <c r="O974" i="6"/>
  <c r="O976" i="6"/>
  <c r="O978" i="6"/>
  <c r="O980" i="6"/>
  <c r="O982" i="6"/>
  <c r="O984" i="6"/>
  <c r="O986" i="6"/>
  <c r="O988" i="6"/>
  <c r="O990" i="6"/>
  <c r="O992" i="6"/>
  <c r="O994" i="6"/>
  <c r="O996" i="6"/>
  <c r="O998" i="6"/>
  <c r="O1000" i="6"/>
  <c r="O1002" i="6"/>
  <c r="O1004" i="6"/>
  <c r="O1006" i="6"/>
  <c r="O1008" i="6"/>
  <c r="O1010" i="6"/>
  <c r="O1012" i="6"/>
  <c r="O1014" i="6"/>
  <c r="O1016" i="6"/>
  <c r="O1018" i="6"/>
  <c r="O1020" i="6"/>
  <c r="O1022" i="6"/>
  <c r="O1024" i="6"/>
  <c r="O1026" i="6"/>
  <c r="O1028" i="6"/>
  <c r="O1030" i="6"/>
  <c r="O1032" i="6"/>
  <c r="O1034" i="6"/>
  <c r="O1036" i="6"/>
  <c r="O1038" i="6"/>
  <c r="O1040" i="6"/>
  <c r="O1042" i="6"/>
  <c r="O1044" i="6"/>
  <c r="O927" i="6"/>
  <c r="O933" i="6"/>
  <c r="O938" i="6"/>
  <c r="O943" i="6"/>
  <c r="O948" i="6"/>
  <c r="O935" i="6"/>
  <c r="O940" i="6"/>
  <c r="O916" i="6"/>
  <c r="K11" i="5" s="1"/>
  <c r="O939" i="6"/>
  <c r="O919" i="6"/>
  <c r="O932" i="6"/>
  <c r="O944" i="6"/>
  <c r="P917" i="6"/>
  <c r="P919" i="6"/>
  <c r="P921" i="6"/>
  <c r="P923" i="6"/>
  <c r="P918" i="6"/>
  <c r="P920" i="6"/>
  <c r="P922" i="6"/>
  <c r="P924" i="6"/>
  <c r="P926" i="6"/>
  <c r="P928" i="6"/>
  <c r="P930" i="6"/>
  <c r="P932" i="6"/>
  <c r="P934" i="6"/>
  <c r="P936" i="6"/>
  <c r="P938" i="6"/>
  <c r="P940" i="6"/>
  <c r="P942" i="6"/>
  <c r="P944" i="6"/>
  <c r="P946" i="6"/>
  <c r="P948" i="6"/>
  <c r="P939" i="6"/>
  <c r="P916" i="6"/>
  <c r="L11" i="5" s="1"/>
  <c r="P935" i="6"/>
  <c r="P941" i="6"/>
  <c r="P931" i="6"/>
  <c r="P947" i="6"/>
  <c r="P943" i="6"/>
  <c r="P927" i="6"/>
  <c r="P951" i="6"/>
  <c r="P962" i="6"/>
  <c r="P967" i="6"/>
  <c r="P978" i="6"/>
  <c r="P983" i="6"/>
  <c r="P994" i="6"/>
  <c r="P999" i="6"/>
  <c r="P1010" i="6"/>
  <c r="P1015" i="6"/>
  <c r="P1026" i="6"/>
  <c r="P1031" i="6"/>
  <c r="P1042" i="6"/>
  <c r="P933" i="6"/>
  <c r="P953" i="6"/>
  <c r="P964" i="6"/>
  <c r="P969" i="6"/>
  <c r="P980" i="6"/>
  <c r="P985" i="6"/>
  <c r="P996" i="6"/>
  <c r="P1001" i="6"/>
  <c r="P1012" i="6"/>
  <c r="P1017" i="6"/>
  <c r="P954" i="6"/>
  <c r="P959" i="6"/>
  <c r="P970" i="6"/>
  <c r="P975" i="6"/>
  <c r="P986" i="6"/>
  <c r="P991" i="6"/>
  <c r="P1002" i="6"/>
  <c r="P1007" i="6"/>
  <c r="P1018" i="6"/>
  <c r="P1023" i="6"/>
  <c r="P1034" i="6"/>
  <c r="P1039" i="6"/>
  <c r="P937" i="6"/>
  <c r="P949" i="6"/>
  <c r="P960" i="6"/>
  <c r="P965" i="6"/>
  <c r="P976" i="6"/>
  <c r="P981" i="6"/>
  <c r="P992" i="6"/>
  <c r="P997" i="6"/>
  <c r="P1008" i="6"/>
  <c r="P1013" i="6"/>
  <c r="P1024" i="6"/>
  <c r="P1029" i="6"/>
  <c r="P1040" i="6"/>
  <c r="P1045" i="6"/>
  <c r="P925" i="6"/>
  <c r="P956" i="6"/>
  <c r="P961" i="6"/>
  <c r="P972" i="6"/>
  <c r="P977" i="6"/>
  <c r="P988" i="6"/>
  <c r="P993" i="6"/>
  <c r="P1004" i="6"/>
  <c r="P1009" i="6"/>
  <c r="P1020" i="6"/>
  <c r="P1025" i="6"/>
  <c r="P1036" i="6"/>
  <c r="P1041" i="6"/>
  <c r="P958" i="6"/>
  <c r="P973" i="6"/>
  <c r="P987" i="6"/>
  <c r="P1016" i="6"/>
  <c r="P1028" i="6"/>
  <c r="P950" i="6"/>
  <c r="P963" i="6"/>
  <c r="P1006" i="6"/>
  <c r="P1021" i="6"/>
  <c r="P1043" i="6"/>
  <c r="P952" i="6"/>
  <c r="P966" i="6"/>
  <c r="P979" i="6"/>
  <c r="P1022" i="6"/>
  <c r="P1033" i="6"/>
  <c r="P1044" i="6"/>
  <c r="P968" i="6"/>
  <c r="P982" i="6"/>
  <c r="P995" i="6"/>
  <c r="P1035" i="6"/>
  <c r="P957" i="6"/>
  <c r="P971" i="6"/>
  <c r="P1000" i="6"/>
  <c r="P1014" i="6"/>
  <c r="P1027" i="6"/>
  <c r="P1038" i="6"/>
  <c r="P984" i="6"/>
  <c r="P1019" i="6"/>
  <c r="P998" i="6"/>
  <c r="P1032" i="6"/>
  <c r="P1003" i="6"/>
  <c r="P1037" i="6"/>
  <c r="P1005" i="6"/>
  <c r="P929" i="6"/>
  <c r="P989" i="6"/>
  <c r="P1030" i="6"/>
  <c r="P945" i="6"/>
  <c r="P974" i="6"/>
  <c r="P955" i="6"/>
  <c r="P990" i="6"/>
  <c r="P1011" i="6"/>
  <c r="N658" i="6"/>
  <c r="N666" i="6"/>
  <c r="N668" i="6"/>
  <c r="N670" i="6"/>
  <c r="N672" i="6"/>
  <c r="N674" i="6"/>
  <c r="N676" i="6"/>
  <c r="N678" i="6"/>
  <c r="N680" i="6"/>
  <c r="N682" i="6"/>
  <c r="N684" i="6"/>
  <c r="N686" i="6"/>
  <c r="N688" i="6"/>
  <c r="N690" i="6"/>
  <c r="N692" i="6"/>
  <c r="N694" i="6"/>
  <c r="N696" i="6"/>
  <c r="N698" i="6"/>
  <c r="N700" i="6"/>
  <c r="N702" i="6"/>
  <c r="N704" i="6"/>
  <c r="N706" i="6"/>
  <c r="N708" i="6"/>
  <c r="N710" i="6"/>
  <c r="N712" i="6"/>
  <c r="N714" i="6"/>
  <c r="N716" i="6"/>
  <c r="N718" i="6"/>
  <c r="N720" i="6"/>
  <c r="N722" i="6"/>
  <c r="N724" i="6"/>
  <c r="N726" i="6"/>
  <c r="N728" i="6"/>
  <c r="N730" i="6"/>
  <c r="N732" i="6"/>
  <c r="N734" i="6"/>
  <c r="N736" i="6"/>
  <c r="N738" i="6"/>
  <c r="N740" i="6"/>
  <c r="N742" i="6"/>
  <c r="N744" i="6"/>
  <c r="N746" i="6"/>
  <c r="N748" i="6"/>
  <c r="N750" i="6"/>
  <c r="N659" i="6"/>
  <c r="N662" i="6"/>
  <c r="N667" i="6"/>
  <c r="N669" i="6"/>
  <c r="N671" i="6"/>
  <c r="N673" i="6"/>
  <c r="N675" i="6"/>
  <c r="N677" i="6"/>
  <c r="N679" i="6"/>
  <c r="N681" i="6"/>
  <c r="N683" i="6"/>
  <c r="N685" i="6"/>
  <c r="N687" i="6"/>
  <c r="N689" i="6"/>
  <c r="N691" i="6"/>
  <c r="N693" i="6"/>
  <c r="N695" i="6"/>
  <c r="N697" i="6"/>
  <c r="N699" i="6"/>
  <c r="N701" i="6"/>
  <c r="N703" i="6"/>
  <c r="N705" i="6"/>
  <c r="N707" i="6"/>
  <c r="N709" i="6"/>
  <c r="N711" i="6"/>
  <c r="N713" i="6"/>
  <c r="N715" i="6"/>
  <c r="N717" i="6"/>
  <c r="N719" i="6"/>
  <c r="N721" i="6"/>
  <c r="N723" i="6"/>
  <c r="N725" i="6"/>
  <c r="N657" i="6"/>
  <c r="N665" i="6"/>
  <c r="N663" i="6"/>
  <c r="N737" i="6"/>
  <c r="N731" i="6"/>
  <c r="N747" i="6"/>
  <c r="N660" i="6"/>
  <c r="N729" i="6"/>
  <c r="N745" i="6"/>
  <c r="N656" i="6"/>
  <c r="J9" i="5" s="1"/>
  <c r="N661" i="6"/>
  <c r="N727" i="6"/>
  <c r="N743" i="6"/>
  <c r="N752" i="6"/>
  <c r="N754" i="6"/>
  <c r="N756" i="6"/>
  <c r="N758" i="6"/>
  <c r="N760" i="6"/>
  <c r="N762" i="6"/>
  <c r="N764" i="6"/>
  <c r="N766" i="6"/>
  <c r="N768" i="6"/>
  <c r="N770" i="6"/>
  <c r="N772" i="6"/>
  <c r="N774" i="6"/>
  <c r="N776" i="6"/>
  <c r="N778" i="6"/>
  <c r="N780" i="6"/>
  <c r="N782" i="6"/>
  <c r="N784" i="6"/>
  <c r="N739" i="6"/>
  <c r="N733" i="6"/>
  <c r="N757" i="6"/>
  <c r="N773" i="6"/>
  <c r="N759" i="6"/>
  <c r="N775" i="6"/>
  <c r="N765" i="6"/>
  <c r="N781" i="6"/>
  <c r="N749" i="6"/>
  <c r="N755" i="6"/>
  <c r="N771" i="6"/>
  <c r="N751" i="6"/>
  <c r="N767" i="6"/>
  <c r="N783" i="6"/>
  <c r="N753" i="6"/>
  <c r="N769" i="6"/>
  <c r="N741" i="6"/>
  <c r="N761" i="6"/>
  <c r="N664" i="6"/>
  <c r="N763" i="6"/>
  <c r="N777" i="6"/>
  <c r="N735" i="6"/>
  <c r="N779" i="6"/>
  <c r="N528" i="6"/>
  <c r="N530" i="6"/>
  <c r="N532" i="6"/>
  <c r="N534" i="6"/>
  <c r="N536" i="6"/>
  <c r="N538" i="6"/>
  <c r="N540" i="6"/>
  <c r="N542" i="6"/>
  <c r="N544" i="6"/>
  <c r="N546" i="6"/>
  <c r="N548" i="6"/>
  <c r="N550" i="6"/>
  <c r="N552" i="6"/>
  <c r="N554" i="6"/>
  <c r="N556" i="6"/>
  <c r="N558" i="6"/>
  <c r="N560" i="6"/>
  <c r="N562" i="6"/>
  <c r="N564" i="6"/>
  <c r="N566" i="6"/>
  <c r="N568" i="6"/>
  <c r="N570" i="6"/>
  <c r="N572" i="6"/>
  <c r="N574" i="6"/>
  <c r="N576" i="6"/>
  <c r="N578" i="6"/>
  <c r="N580" i="6"/>
  <c r="N582" i="6"/>
  <c r="N529" i="6"/>
  <c r="N545" i="6"/>
  <c r="N577" i="6"/>
  <c r="N587" i="6"/>
  <c r="N531" i="6"/>
  <c r="N547" i="6"/>
  <c r="N590" i="6"/>
  <c r="N537" i="6"/>
  <c r="N553" i="6"/>
  <c r="N573" i="6"/>
  <c r="N581" i="6"/>
  <c r="N588" i="6"/>
  <c r="N527" i="6"/>
  <c r="N543" i="6"/>
  <c r="N559" i="6"/>
  <c r="N563" i="6"/>
  <c r="N567" i="6"/>
  <c r="N586" i="6"/>
  <c r="N539" i="6"/>
  <c r="N555" i="6"/>
  <c r="N589" i="6"/>
  <c r="N551" i="6"/>
  <c r="N592" i="6"/>
  <c r="N603" i="6"/>
  <c r="N608" i="6"/>
  <c r="N619" i="6"/>
  <c r="N624" i="6"/>
  <c r="N635" i="6"/>
  <c r="N640" i="6"/>
  <c r="N651" i="6"/>
  <c r="N565" i="6"/>
  <c r="N593" i="6"/>
  <c r="N598" i="6"/>
  <c r="N609" i="6"/>
  <c r="N614" i="6"/>
  <c r="N625" i="6"/>
  <c r="N630" i="6"/>
  <c r="N641" i="6"/>
  <c r="N646" i="6"/>
  <c r="N599" i="6"/>
  <c r="N604" i="6"/>
  <c r="N615" i="6"/>
  <c r="N620" i="6"/>
  <c r="N631" i="6"/>
  <c r="N636" i="6"/>
  <c r="N647" i="6"/>
  <c r="N652" i="6"/>
  <c r="N541" i="6"/>
  <c r="N575" i="6"/>
  <c r="N594" i="6"/>
  <c r="N605" i="6"/>
  <c r="N610" i="6"/>
  <c r="N621" i="6"/>
  <c r="N626" i="6"/>
  <c r="N637" i="6"/>
  <c r="N642" i="6"/>
  <c r="N653" i="6"/>
  <c r="N557" i="6"/>
  <c r="N569" i="6"/>
  <c r="N583" i="6"/>
  <c r="N595" i="6"/>
  <c r="N600" i="6"/>
  <c r="N611" i="6"/>
  <c r="N616" i="6"/>
  <c r="N627" i="6"/>
  <c r="N632" i="6"/>
  <c r="N643" i="6"/>
  <c r="N648" i="6"/>
  <c r="N584" i="6"/>
  <c r="N601" i="6"/>
  <c r="N606" i="6"/>
  <c r="N617" i="6"/>
  <c r="N622" i="6"/>
  <c r="N633" i="6"/>
  <c r="N638" i="6"/>
  <c r="N649" i="6"/>
  <c r="N654" i="6"/>
  <c r="N535" i="6"/>
  <c r="N549" i="6"/>
  <c r="N579" i="6"/>
  <c r="N597" i="6"/>
  <c r="N602" i="6"/>
  <c r="N613" i="6"/>
  <c r="N618" i="6"/>
  <c r="N629" i="6"/>
  <c r="N634" i="6"/>
  <c r="N645" i="6"/>
  <c r="N650" i="6"/>
  <c r="N526" i="6"/>
  <c r="J8" i="5" s="1"/>
  <c r="N623" i="6"/>
  <c r="N585" i="6"/>
  <c r="N628" i="6"/>
  <c r="N591" i="6"/>
  <c r="N596" i="6"/>
  <c r="N639" i="6"/>
  <c r="N533" i="6"/>
  <c r="N644" i="6"/>
  <c r="N607" i="6"/>
  <c r="N561" i="6"/>
  <c r="N612" i="6"/>
  <c r="N571" i="6"/>
  <c r="L527" i="6"/>
  <c r="L529" i="6"/>
  <c r="L531" i="6"/>
  <c r="L533" i="6"/>
  <c r="L535" i="6"/>
  <c r="L537" i="6"/>
  <c r="L539" i="6"/>
  <c r="L541" i="6"/>
  <c r="L543" i="6"/>
  <c r="L545" i="6"/>
  <c r="L547" i="6"/>
  <c r="L549" i="6"/>
  <c r="L551" i="6"/>
  <c r="L553" i="6"/>
  <c r="L555" i="6"/>
  <c r="L557" i="6"/>
  <c r="L559" i="6"/>
  <c r="L561" i="6"/>
  <c r="L563" i="6"/>
  <c r="L565" i="6"/>
  <c r="L567" i="6"/>
  <c r="L569" i="6"/>
  <c r="L571" i="6"/>
  <c r="L573" i="6"/>
  <c r="L575" i="6"/>
  <c r="L577" i="6"/>
  <c r="L579" i="6"/>
  <c r="L581" i="6"/>
  <c r="L583" i="6"/>
  <c r="L585" i="6"/>
  <c r="L587" i="6"/>
  <c r="L589" i="6"/>
  <c r="L591" i="6"/>
  <c r="L528" i="6"/>
  <c r="L530" i="6"/>
  <c r="L532" i="6"/>
  <c r="L534" i="6"/>
  <c r="L536" i="6"/>
  <c r="L538" i="6"/>
  <c r="L540" i="6"/>
  <c r="L542" i="6"/>
  <c r="L544" i="6"/>
  <c r="L546" i="6"/>
  <c r="L548" i="6"/>
  <c r="L550" i="6"/>
  <c r="L552" i="6"/>
  <c r="L554" i="6"/>
  <c r="L556" i="6"/>
  <c r="L558" i="6"/>
  <c r="L560" i="6"/>
  <c r="L562" i="6"/>
  <c r="L564" i="6"/>
  <c r="L566" i="6"/>
  <c r="L568" i="6"/>
  <c r="L578" i="6"/>
  <c r="L588" i="6"/>
  <c r="L570" i="6"/>
  <c r="L586" i="6"/>
  <c r="L526" i="6"/>
  <c r="H8" i="5" s="1"/>
  <c r="L576" i="6"/>
  <c r="L584" i="6"/>
  <c r="L593" i="6"/>
  <c r="L595" i="6"/>
  <c r="L597" i="6"/>
  <c r="L599" i="6"/>
  <c r="L601" i="6"/>
  <c r="L603" i="6"/>
  <c r="L605" i="6"/>
  <c r="L607" i="6"/>
  <c r="L609" i="6"/>
  <c r="L611" i="6"/>
  <c r="L613" i="6"/>
  <c r="L615" i="6"/>
  <c r="L617" i="6"/>
  <c r="L619" i="6"/>
  <c r="L621" i="6"/>
  <c r="L623" i="6"/>
  <c r="L625" i="6"/>
  <c r="L627" i="6"/>
  <c r="L629" i="6"/>
  <c r="L631" i="6"/>
  <c r="L633" i="6"/>
  <c r="L635" i="6"/>
  <c r="L637" i="6"/>
  <c r="L639" i="6"/>
  <c r="L641" i="6"/>
  <c r="L643" i="6"/>
  <c r="L645" i="6"/>
  <c r="L647" i="6"/>
  <c r="L649" i="6"/>
  <c r="L651" i="6"/>
  <c r="L653" i="6"/>
  <c r="L574" i="6"/>
  <c r="L582" i="6"/>
  <c r="L580" i="6"/>
  <c r="L598" i="6"/>
  <c r="L614" i="6"/>
  <c r="L630" i="6"/>
  <c r="L646" i="6"/>
  <c r="L604" i="6"/>
  <c r="L620" i="6"/>
  <c r="L636" i="6"/>
  <c r="L652" i="6"/>
  <c r="L594" i="6"/>
  <c r="L610" i="6"/>
  <c r="L626" i="6"/>
  <c r="L642" i="6"/>
  <c r="L600" i="6"/>
  <c r="L616" i="6"/>
  <c r="L632" i="6"/>
  <c r="L648" i="6"/>
  <c r="L606" i="6"/>
  <c r="L622" i="6"/>
  <c r="L638" i="6"/>
  <c r="L654" i="6"/>
  <c r="L590" i="6"/>
  <c r="L596" i="6"/>
  <c r="L612" i="6"/>
  <c r="L628" i="6"/>
  <c r="L644" i="6"/>
  <c r="L572" i="6"/>
  <c r="L592" i="6"/>
  <c r="L608" i="6"/>
  <c r="L624" i="6"/>
  <c r="L640" i="6"/>
  <c r="L634" i="6"/>
  <c r="L602" i="6"/>
  <c r="L650" i="6"/>
  <c r="O896" i="6"/>
  <c r="O898" i="6"/>
  <c r="O900" i="6"/>
  <c r="O902" i="6"/>
  <c r="O904" i="6"/>
  <c r="O906" i="6"/>
  <c r="O908" i="6"/>
  <c r="O910" i="6"/>
  <c r="O912" i="6"/>
  <c r="O914" i="6"/>
  <c r="O787" i="6"/>
  <c r="O789" i="6"/>
  <c r="O791" i="6"/>
  <c r="O793" i="6"/>
  <c r="O795" i="6"/>
  <c r="O797" i="6"/>
  <c r="O895" i="6"/>
  <c r="O897" i="6"/>
  <c r="O899" i="6"/>
  <c r="O901" i="6"/>
  <c r="O903" i="6"/>
  <c r="O905" i="6"/>
  <c r="O913" i="6"/>
  <c r="O799" i="6"/>
  <c r="O806" i="6"/>
  <c r="O792" i="6"/>
  <c r="O798" i="6"/>
  <c r="O807" i="6"/>
  <c r="O805" i="6"/>
  <c r="O909" i="6"/>
  <c r="O790" i="6"/>
  <c r="O801" i="6"/>
  <c r="O808" i="6"/>
  <c r="O907" i="6"/>
  <c r="O886" i="6"/>
  <c r="O894" i="6"/>
  <c r="O788" i="6"/>
  <c r="O813" i="6"/>
  <c r="O817" i="6"/>
  <c r="O821" i="6"/>
  <c r="O825" i="6"/>
  <c r="O829" i="6"/>
  <c r="O833" i="6"/>
  <c r="O837" i="6"/>
  <c r="O841" i="6"/>
  <c r="O845" i="6"/>
  <c r="O849" i="6"/>
  <c r="O853" i="6"/>
  <c r="O857" i="6"/>
  <c r="O861" i="6"/>
  <c r="O865" i="6"/>
  <c r="O869" i="6"/>
  <c r="O873" i="6"/>
  <c r="O877" i="6"/>
  <c r="O881" i="6"/>
  <c r="O887" i="6"/>
  <c r="O911" i="6"/>
  <c r="O800" i="6"/>
  <c r="O809" i="6"/>
  <c r="O890" i="6"/>
  <c r="O796" i="6"/>
  <c r="O810" i="6"/>
  <c r="O814" i="6"/>
  <c r="O818" i="6"/>
  <c r="O822" i="6"/>
  <c r="O826" i="6"/>
  <c r="O830" i="6"/>
  <c r="O834" i="6"/>
  <c r="O838" i="6"/>
  <c r="O842" i="6"/>
  <c r="O846" i="6"/>
  <c r="O850" i="6"/>
  <c r="O854" i="6"/>
  <c r="O858" i="6"/>
  <c r="O862" i="6"/>
  <c r="O866" i="6"/>
  <c r="O870" i="6"/>
  <c r="O874" i="6"/>
  <c r="O878" i="6"/>
  <c r="O882" i="6"/>
  <c r="O885" i="6"/>
  <c r="O893" i="6"/>
  <c r="O802" i="6"/>
  <c r="O811" i="6"/>
  <c r="O815" i="6"/>
  <c r="O819" i="6"/>
  <c r="O823" i="6"/>
  <c r="O827" i="6"/>
  <c r="O831" i="6"/>
  <c r="O835" i="6"/>
  <c r="O839" i="6"/>
  <c r="O843" i="6"/>
  <c r="O847" i="6"/>
  <c r="O851" i="6"/>
  <c r="O855" i="6"/>
  <c r="O859" i="6"/>
  <c r="O863" i="6"/>
  <c r="O867" i="6"/>
  <c r="O871" i="6"/>
  <c r="O875" i="6"/>
  <c r="O879" i="6"/>
  <c r="O883" i="6"/>
  <c r="O891" i="6"/>
  <c r="O804" i="6"/>
  <c r="O816" i="6"/>
  <c r="O848" i="6"/>
  <c r="O880" i="6"/>
  <c r="O888" i="6"/>
  <c r="O786" i="6"/>
  <c r="K10" i="5" s="1"/>
  <c r="O820" i="6"/>
  <c r="O852" i="6"/>
  <c r="O832" i="6"/>
  <c r="O864" i="6"/>
  <c r="O884" i="6"/>
  <c r="O812" i="6"/>
  <c r="O844" i="6"/>
  <c r="O876" i="6"/>
  <c r="O892" i="6"/>
  <c r="O803" i="6"/>
  <c r="O836" i="6"/>
  <c r="O868" i="6"/>
  <c r="O860" i="6"/>
  <c r="O889" i="6"/>
  <c r="O872" i="6"/>
  <c r="O794" i="6"/>
  <c r="O824" i="6"/>
  <c r="O828" i="6"/>
  <c r="O840" i="6"/>
  <c r="O856" i="6"/>
  <c r="O396" i="6"/>
  <c r="O398" i="6"/>
  <c r="O400" i="6"/>
  <c r="O402" i="6"/>
  <c r="O404" i="6"/>
  <c r="O406" i="6"/>
  <c r="O408" i="6"/>
  <c r="O410" i="6"/>
  <c r="O412" i="6"/>
  <c r="O414" i="6"/>
  <c r="O416" i="6"/>
  <c r="O418" i="6"/>
  <c r="O420" i="6"/>
  <c r="O422" i="6"/>
  <c r="O424" i="6"/>
  <c r="O395" i="6"/>
  <c r="O397" i="6"/>
  <c r="O399" i="6"/>
  <c r="O401" i="6"/>
  <c r="O403" i="6"/>
  <c r="O405" i="6"/>
  <c r="O407" i="6"/>
  <c r="O409" i="6"/>
  <c r="O411" i="6"/>
  <c r="O413" i="6"/>
  <c r="O415" i="6"/>
  <c r="O417" i="6"/>
  <c r="O419" i="6"/>
  <c r="O421" i="6"/>
  <c r="O433" i="6"/>
  <c r="O431" i="6"/>
  <c r="O429" i="6"/>
  <c r="O427" i="6"/>
  <c r="O434" i="6"/>
  <c r="O436" i="6"/>
  <c r="O438" i="6"/>
  <c r="O440" i="6"/>
  <c r="O442" i="6"/>
  <c r="O444" i="6"/>
  <c r="O446" i="6"/>
  <c r="O448" i="6"/>
  <c r="O450" i="6"/>
  <c r="O452" i="6"/>
  <c r="O454" i="6"/>
  <c r="O456" i="6"/>
  <c r="O458" i="6"/>
  <c r="O460" i="6"/>
  <c r="O462" i="6"/>
  <c r="O464" i="6"/>
  <c r="O466" i="6"/>
  <c r="O468" i="6"/>
  <c r="O470" i="6"/>
  <c r="O472" i="6"/>
  <c r="O474" i="6"/>
  <c r="O476" i="6"/>
  <c r="O478" i="6"/>
  <c r="O480" i="6"/>
  <c r="O482" i="6"/>
  <c r="O484" i="6"/>
  <c r="O486" i="6"/>
  <c r="O488" i="6"/>
  <c r="O490" i="6"/>
  <c r="O492" i="6"/>
  <c r="O494" i="6"/>
  <c r="O496" i="6"/>
  <c r="O498" i="6"/>
  <c r="O500" i="6"/>
  <c r="O502" i="6"/>
  <c r="O504" i="6"/>
  <c r="O506" i="6"/>
  <c r="O508" i="6"/>
  <c r="O510" i="6"/>
  <c r="O512" i="6"/>
  <c r="O514" i="6"/>
  <c r="O516" i="6"/>
  <c r="O518" i="6"/>
  <c r="O520" i="6"/>
  <c r="O522" i="6"/>
  <c r="O524" i="6"/>
  <c r="O425" i="6"/>
  <c r="O432" i="6"/>
  <c r="O430" i="6"/>
  <c r="O426" i="6"/>
  <c r="O435" i="6"/>
  <c r="O437" i="6"/>
  <c r="O439" i="6"/>
  <c r="O441" i="6"/>
  <c r="O443" i="6"/>
  <c r="O445" i="6"/>
  <c r="O447" i="6"/>
  <c r="O449" i="6"/>
  <c r="O451" i="6"/>
  <c r="O453" i="6"/>
  <c r="O455" i="6"/>
  <c r="O457" i="6"/>
  <c r="O459" i="6"/>
  <c r="O461" i="6"/>
  <c r="O463" i="6"/>
  <c r="O465" i="6"/>
  <c r="O467" i="6"/>
  <c r="O469" i="6"/>
  <c r="O471" i="6"/>
  <c r="O473" i="6"/>
  <c r="O475" i="6"/>
  <c r="O477" i="6"/>
  <c r="O479" i="6"/>
  <c r="O481" i="6"/>
  <c r="O483" i="6"/>
  <c r="O485" i="6"/>
  <c r="O487" i="6"/>
  <c r="O489" i="6"/>
  <c r="O491" i="6"/>
  <c r="O493" i="6"/>
  <c r="O495" i="6"/>
  <c r="O497" i="6"/>
  <c r="O499" i="6"/>
  <c r="O501" i="6"/>
  <c r="O503" i="6"/>
  <c r="O505" i="6"/>
  <c r="O507" i="6"/>
  <c r="O509" i="6"/>
  <c r="O511" i="6"/>
  <c r="O513" i="6"/>
  <c r="O515" i="6"/>
  <c r="O517" i="6"/>
  <c r="O519" i="6"/>
  <c r="O521" i="6"/>
  <c r="O523" i="6"/>
  <c r="O394" i="6"/>
  <c r="K7" i="5" s="1"/>
  <c r="O423" i="6"/>
  <c r="O428" i="6"/>
  <c r="P905" i="6"/>
  <c r="P909" i="6"/>
  <c r="P790" i="6"/>
  <c r="P793" i="6"/>
  <c r="P801" i="6"/>
  <c r="P808" i="6"/>
  <c r="P897" i="6"/>
  <c r="P902" i="6"/>
  <c r="P907" i="6"/>
  <c r="P911" i="6"/>
  <c r="P914" i="6"/>
  <c r="P800" i="6"/>
  <c r="P809" i="6"/>
  <c r="P903" i="6"/>
  <c r="P792" i="6"/>
  <c r="P795" i="6"/>
  <c r="P798" i="6"/>
  <c r="P807" i="6"/>
  <c r="P899" i="6"/>
  <c r="P904" i="6"/>
  <c r="P912" i="6"/>
  <c r="P796" i="6"/>
  <c r="P803" i="6"/>
  <c r="P810" i="6"/>
  <c r="P812" i="6"/>
  <c r="P814" i="6"/>
  <c r="P816" i="6"/>
  <c r="P818" i="6"/>
  <c r="P820" i="6"/>
  <c r="P822" i="6"/>
  <c r="P824" i="6"/>
  <c r="P826" i="6"/>
  <c r="P828" i="6"/>
  <c r="P830" i="6"/>
  <c r="P832" i="6"/>
  <c r="P834" i="6"/>
  <c r="P836" i="6"/>
  <c r="P838" i="6"/>
  <c r="P840" i="6"/>
  <c r="P842" i="6"/>
  <c r="P844" i="6"/>
  <c r="P846" i="6"/>
  <c r="P848" i="6"/>
  <c r="P850" i="6"/>
  <c r="P852" i="6"/>
  <c r="P854" i="6"/>
  <c r="P856" i="6"/>
  <c r="P858" i="6"/>
  <c r="P860" i="6"/>
  <c r="P862" i="6"/>
  <c r="P864" i="6"/>
  <c r="P866" i="6"/>
  <c r="P868" i="6"/>
  <c r="P870" i="6"/>
  <c r="P872" i="6"/>
  <c r="P874" i="6"/>
  <c r="P876" i="6"/>
  <c r="P878" i="6"/>
  <c r="P880" i="6"/>
  <c r="P882" i="6"/>
  <c r="P896" i="6"/>
  <c r="P791" i="6"/>
  <c r="P802" i="6"/>
  <c r="P811" i="6"/>
  <c r="P815" i="6"/>
  <c r="P819" i="6"/>
  <c r="P823" i="6"/>
  <c r="P827" i="6"/>
  <c r="P831" i="6"/>
  <c r="P835" i="6"/>
  <c r="P839" i="6"/>
  <c r="P843" i="6"/>
  <c r="P847" i="6"/>
  <c r="P851" i="6"/>
  <c r="P855" i="6"/>
  <c r="P859" i="6"/>
  <c r="P863" i="6"/>
  <c r="P867" i="6"/>
  <c r="P871" i="6"/>
  <c r="P875" i="6"/>
  <c r="P879" i="6"/>
  <c r="P883" i="6"/>
  <c r="P891" i="6"/>
  <c r="P901" i="6"/>
  <c r="P910" i="6"/>
  <c r="P794" i="6"/>
  <c r="P804" i="6"/>
  <c r="P884" i="6"/>
  <c r="P892" i="6"/>
  <c r="P786" i="6"/>
  <c r="L10" i="5" s="1"/>
  <c r="P788" i="6"/>
  <c r="P813" i="6"/>
  <c r="P817" i="6"/>
  <c r="P821" i="6"/>
  <c r="P825" i="6"/>
  <c r="P829" i="6"/>
  <c r="P833" i="6"/>
  <c r="P837" i="6"/>
  <c r="P841" i="6"/>
  <c r="P845" i="6"/>
  <c r="P849" i="6"/>
  <c r="P853" i="6"/>
  <c r="P857" i="6"/>
  <c r="P861" i="6"/>
  <c r="P865" i="6"/>
  <c r="P869" i="6"/>
  <c r="P873" i="6"/>
  <c r="P877" i="6"/>
  <c r="P881" i="6"/>
  <c r="P887" i="6"/>
  <c r="P789" i="6"/>
  <c r="P805" i="6"/>
  <c r="P890" i="6"/>
  <c r="P906" i="6"/>
  <c r="P797" i="6"/>
  <c r="P888" i="6"/>
  <c r="P898" i="6"/>
  <c r="P908" i="6"/>
  <c r="P913" i="6"/>
  <c r="P799" i="6"/>
  <c r="P885" i="6"/>
  <c r="P895" i="6"/>
  <c r="P787" i="6"/>
  <c r="P894" i="6"/>
  <c r="P886" i="6"/>
  <c r="P806" i="6"/>
  <c r="P889" i="6"/>
  <c r="P893" i="6"/>
  <c r="P900" i="6"/>
  <c r="O267" i="6"/>
  <c r="O269" i="6"/>
  <c r="O271" i="6"/>
  <c r="O273" i="6"/>
  <c r="O275" i="6"/>
  <c r="O277" i="6"/>
  <c r="O279" i="6"/>
  <c r="O281" i="6"/>
  <c r="O283" i="6"/>
  <c r="O285" i="6"/>
  <c r="O287" i="6"/>
  <c r="O289" i="6"/>
  <c r="O291" i="6"/>
  <c r="O293" i="6"/>
  <c r="O295" i="6"/>
  <c r="O297" i="6"/>
  <c r="O299" i="6"/>
  <c r="O301" i="6"/>
  <c r="O303" i="6"/>
  <c r="O305" i="6"/>
  <c r="O307" i="6"/>
  <c r="O309" i="6"/>
  <c r="O311" i="6"/>
  <c r="O313" i="6"/>
  <c r="O315" i="6"/>
  <c r="O317" i="6"/>
  <c r="O319" i="6"/>
  <c r="O321" i="6"/>
  <c r="O323" i="6"/>
  <c r="O325" i="6"/>
  <c r="O327" i="6"/>
  <c r="O329" i="6"/>
  <c r="O331" i="6"/>
  <c r="O333" i="6"/>
  <c r="O335" i="6"/>
  <c r="O337" i="6"/>
  <c r="O339" i="6"/>
  <c r="O341" i="6"/>
  <c r="O343" i="6"/>
  <c r="O345" i="6"/>
  <c r="O347" i="6"/>
  <c r="O349" i="6"/>
  <c r="O351" i="6"/>
  <c r="O353" i="6"/>
  <c r="O355" i="6"/>
  <c r="O357" i="6"/>
  <c r="O359" i="6"/>
  <c r="O361" i="6"/>
  <c r="O363" i="6"/>
  <c r="O365" i="6"/>
  <c r="O367" i="6"/>
  <c r="O369" i="6"/>
  <c r="O371" i="6"/>
  <c r="O373" i="6"/>
  <c r="O375" i="6"/>
  <c r="O377" i="6"/>
  <c r="O379" i="6"/>
  <c r="O381" i="6"/>
  <c r="O383" i="6"/>
  <c r="O385" i="6"/>
  <c r="O387" i="6"/>
  <c r="O389" i="6"/>
  <c r="O391" i="6"/>
  <c r="O266" i="6"/>
  <c r="O268" i="6"/>
  <c r="O270" i="6"/>
  <c r="O272" i="6"/>
  <c r="O274" i="6"/>
  <c r="O276" i="6"/>
  <c r="O278" i="6"/>
  <c r="O280" i="6"/>
  <c r="O282" i="6"/>
  <c r="O284" i="6"/>
  <c r="O286" i="6"/>
  <c r="O288" i="6"/>
  <c r="O290" i="6"/>
  <c r="O292" i="6"/>
  <c r="O294" i="6"/>
  <c r="O296" i="6"/>
  <c r="O298" i="6"/>
  <c r="O300" i="6"/>
  <c r="O302" i="6"/>
  <c r="O304" i="6"/>
  <c r="O306" i="6"/>
  <c r="O308" i="6"/>
  <c r="O310" i="6"/>
  <c r="O312" i="6"/>
  <c r="O314" i="6"/>
  <c r="O316" i="6"/>
  <c r="O318" i="6"/>
  <c r="O320" i="6"/>
  <c r="O322" i="6"/>
  <c r="O324" i="6"/>
  <c r="O326" i="6"/>
  <c r="O328" i="6"/>
  <c r="O330" i="6"/>
  <c r="O332" i="6"/>
  <c r="O334" i="6"/>
  <c r="O336" i="6"/>
  <c r="O338" i="6"/>
  <c r="O340" i="6"/>
  <c r="O342" i="6"/>
  <c r="O344" i="6"/>
  <c r="O346" i="6"/>
  <c r="O348" i="6"/>
  <c r="O350" i="6"/>
  <c r="O352" i="6"/>
  <c r="O354" i="6"/>
  <c r="O356" i="6"/>
  <c r="O358" i="6"/>
  <c r="O360" i="6"/>
  <c r="O362" i="6"/>
  <c r="O364" i="6"/>
  <c r="O366" i="6"/>
  <c r="O368" i="6"/>
  <c r="O370" i="6"/>
  <c r="O372" i="6"/>
  <c r="O374" i="6"/>
  <c r="O376" i="6"/>
  <c r="O378" i="6"/>
  <c r="O380" i="6"/>
  <c r="O382" i="6"/>
  <c r="O384" i="6"/>
  <c r="O386" i="6"/>
  <c r="O388" i="6"/>
  <c r="O390" i="6"/>
  <c r="O392" i="6"/>
  <c r="O265" i="6"/>
  <c r="K6" i="5" s="1"/>
  <c r="L618" i="6"/>
  <c r="L918" i="6"/>
  <c r="L920" i="6"/>
  <c r="L922" i="6"/>
  <c r="L924" i="6"/>
  <c r="L926" i="6"/>
  <c r="L928" i="6"/>
  <c r="L930" i="6"/>
  <c r="L932" i="6"/>
  <c r="L934" i="6"/>
  <c r="L936" i="6"/>
  <c r="L938" i="6"/>
  <c r="L940" i="6"/>
  <c r="L942" i="6"/>
  <c r="L944" i="6"/>
  <c r="L946" i="6"/>
  <c r="L948" i="6"/>
  <c r="L917" i="6"/>
  <c r="L919" i="6"/>
  <c r="L921" i="6"/>
  <c r="L923" i="6"/>
  <c r="L925" i="6"/>
  <c r="L927" i="6"/>
  <c r="L929" i="6"/>
  <c r="L931" i="6"/>
  <c r="L933" i="6"/>
  <c r="L935" i="6"/>
  <c r="L937" i="6"/>
  <c r="L939" i="6"/>
  <c r="L941" i="6"/>
  <c r="L943" i="6"/>
  <c r="L945" i="6"/>
  <c r="L947" i="6"/>
  <c r="L950" i="6"/>
  <c r="L952" i="6"/>
  <c r="L954" i="6"/>
  <c r="L956" i="6"/>
  <c r="L958" i="6"/>
  <c r="L960" i="6"/>
  <c r="L962" i="6"/>
  <c r="L964" i="6"/>
  <c r="L966" i="6"/>
  <c r="L968" i="6"/>
  <c r="L970" i="6"/>
  <c r="L972" i="6"/>
  <c r="L974" i="6"/>
  <c r="L976" i="6"/>
  <c r="L978" i="6"/>
  <c r="L980" i="6"/>
  <c r="L982" i="6"/>
  <c r="L984" i="6"/>
  <c r="L986" i="6"/>
  <c r="L988" i="6"/>
  <c r="L990" i="6"/>
  <c r="L992" i="6"/>
  <c r="L994" i="6"/>
  <c r="L996" i="6"/>
  <c r="L998" i="6"/>
  <c r="L1000" i="6"/>
  <c r="L1002" i="6"/>
  <c r="L1004" i="6"/>
  <c r="L1006" i="6"/>
  <c r="L1008" i="6"/>
  <c r="L1010" i="6"/>
  <c r="L1012" i="6"/>
  <c r="L1014" i="6"/>
  <c r="L1016" i="6"/>
  <c r="L1018" i="6"/>
  <c r="L1020" i="6"/>
  <c r="L1022" i="6"/>
  <c r="L1024" i="6"/>
  <c r="L1026" i="6"/>
  <c r="L1028" i="6"/>
  <c r="L1030" i="6"/>
  <c r="L1032" i="6"/>
  <c r="L1034" i="6"/>
  <c r="L1036" i="6"/>
  <c r="L1038" i="6"/>
  <c r="L1040" i="6"/>
  <c r="L1042" i="6"/>
  <c r="L1044" i="6"/>
  <c r="L949" i="6"/>
  <c r="L951" i="6"/>
  <c r="L953" i="6"/>
  <c r="L955" i="6"/>
  <c r="L957" i="6"/>
  <c r="L959" i="6"/>
  <c r="L961" i="6"/>
  <c r="L963" i="6"/>
  <c r="L965" i="6"/>
  <c r="L967" i="6"/>
  <c r="L969" i="6"/>
  <c r="L971" i="6"/>
  <c r="L973" i="6"/>
  <c r="L975" i="6"/>
  <c r="L977" i="6"/>
  <c r="L979" i="6"/>
  <c r="L981" i="6"/>
  <c r="L983" i="6"/>
  <c r="L985" i="6"/>
  <c r="L987" i="6"/>
  <c r="L989" i="6"/>
  <c r="L991" i="6"/>
  <c r="L993" i="6"/>
  <c r="L995" i="6"/>
  <c r="L997" i="6"/>
  <c r="L999" i="6"/>
  <c r="L1001" i="6"/>
  <c r="L1003" i="6"/>
  <c r="L1005" i="6"/>
  <c r="L1007" i="6"/>
  <c r="L1009" i="6"/>
  <c r="L1011" i="6"/>
  <c r="L1013" i="6"/>
  <c r="L1015" i="6"/>
  <c r="L1017" i="6"/>
  <c r="L1019" i="6"/>
  <c r="L1021" i="6"/>
  <c r="L1023" i="6"/>
  <c r="L1025" i="6"/>
  <c r="L1027" i="6"/>
  <c r="L1029" i="6"/>
  <c r="L1031" i="6"/>
  <c r="L1033" i="6"/>
  <c r="L1035" i="6"/>
  <c r="L1037" i="6"/>
  <c r="L1039" i="6"/>
  <c r="L1041" i="6"/>
  <c r="L1043" i="6"/>
  <c r="L1045" i="6"/>
  <c r="L916" i="6"/>
  <c r="H11" i="5" s="1"/>
  <c r="J4" i="5"/>
  <c r="L658" i="6"/>
  <c r="L660" i="6"/>
  <c r="L662" i="6"/>
  <c r="L664" i="6"/>
  <c r="L666" i="6"/>
  <c r="L657" i="6"/>
  <c r="L659" i="6"/>
  <c r="L661" i="6"/>
  <c r="L663" i="6"/>
  <c r="L665" i="6"/>
  <c r="L667" i="6"/>
  <c r="L669" i="6"/>
  <c r="L671" i="6"/>
  <c r="L673" i="6"/>
  <c r="L675" i="6"/>
  <c r="L677" i="6"/>
  <c r="L679" i="6"/>
  <c r="L681" i="6"/>
  <c r="L683" i="6"/>
  <c r="L685" i="6"/>
  <c r="L687" i="6"/>
  <c r="L689" i="6"/>
  <c r="L691" i="6"/>
  <c r="L693" i="6"/>
  <c r="L695" i="6"/>
  <c r="L697" i="6"/>
  <c r="L699" i="6"/>
  <c r="L701" i="6"/>
  <c r="L703" i="6"/>
  <c r="L705" i="6"/>
  <c r="L707" i="6"/>
  <c r="L709" i="6"/>
  <c r="L711" i="6"/>
  <c r="L713" i="6"/>
  <c r="L715" i="6"/>
  <c r="L717" i="6"/>
  <c r="L719" i="6"/>
  <c r="L721" i="6"/>
  <c r="L723" i="6"/>
  <c r="L725" i="6"/>
  <c r="L727" i="6"/>
  <c r="L668" i="6"/>
  <c r="L670" i="6"/>
  <c r="L672" i="6"/>
  <c r="L674" i="6"/>
  <c r="L676" i="6"/>
  <c r="L678" i="6"/>
  <c r="L680" i="6"/>
  <c r="L682" i="6"/>
  <c r="L684" i="6"/>
  <c r="L686" i="6"/>
  <c r="L688" i="6"/>
  <c r="L690" i="6"/>
  <c r="L692" i="6"/>
  <c r="L694" i="6"/>
  <c r="L696" i="6"/>
  <c r="L698" i="6"/>
  <c r="L700" i="6"/>
  <c r="L702" i="6"/>
  <c r="L704" i="6"/>
  <c r="L706" i="6"/>
  <c r="L708" i="6"/>
  <c r="L710" i="6"/>
  <c r="L712" i="6"/>
  <c r="L714" i="6"/>
  <c r="L716" i="6"/>
  <c r="L718" i="6"/>
  <c r="L720" i="6"/>
  <c r="L722" i="6"/>
  <c r="L724" i="6"/>
  <c r="L726" i="6"/>
  <c r="L728" i="6"/>
  <c r="L735" i="6"/>
  <c r="L744" i="6"/>
  <c r="L751" i="6"/>
  <c r="L753" i="6"/>
  <c r="L755" i="6"/>
  <c r="L757" i="6"/>
  <c r="L759" i="6"/>
  <c r="L761" i="6"/>
  <c r="L763" i="6"/>
  <c r="L765" i="6"/>
  <c r="L767" i="6"/>
  <c r="L769" i="6"/>
  <c r="L771" i="6"/>
  <c r="L773" i="6"/>
  <c r="L775" i="6"/>
  <c r="L777" i="6"/>
  <c r="L779" i="6"/>
  <c r="L781" i="6"/>
  <c r="L783" i="6"/>
  <c r="L729" i="6"/>
  <c r="L738" i="6"/>
  <c r="L745" i="6"/>
  <c r="L736" i="6"/>
  <c r="L743" i="6"/>
  <c r="L752" i="6"/>
  <c r="L754" i="6"/>
  <c r="L756" i="6"/>
  <c r="L758" i="6"/>
  <c r="L760" i="6"/>
  <c r="L762" i="6"/>
  <c r="L764" i="6"/>
  <c r="L766" i="6"/>
  <c r="L768" i="6"/>
  <c r="L770" i="6"/>
  <c r="L772" i="6"/>
  <c r="L774" i="6"/>
  <c r="L776" i="6"/>
  <c r="L778" i="6"/>
  <c r="L780" i="6"/>
  <c r="L782" i="6"/>
  <c r="L784" i="6"/>
  <c r="L734" i="6"/>
  <c r="L741" i="6"/>
  <c r="L750" i="6"/>
  <c r="L730" i="6"/>
  <c r="L737" i="6"/>
  <c r="L746" i="6"/>
  <c r="L656" i="6"/>
  <c r="H9" i="5" s="1"/>
  <c r="L742" i="6"/>
  <c r="L748" i="6"/>
  <c r="L749" i="6"/>
  <c r="L731" i="6"/>
  <c r="L733" i="6"/>
  <c r="L739" i="6"/>
  <c r="L740" i="6"/>
  <c r="L732" i="6"/>
  <c r="L747" i="6"/>
  <c r="O663" i="6"/>
  <c r="O664" i="6"/>
  <c r="O659" i="6"/>
  <c r="O662" i="6"/>
  <c r="O667" i="6"/>
  <c r="O669" i="6"/>
  <c r="O671" i="6"/>
  <c r="O673" i="6"/>
  <c r="O675" i="6"/>
  <c r="O677" i="6"/>
  <c r="O679" i="6"/>
  <c r="O681" i="6"/>
  <c r="O683" i="6"/>
  <c r="O685" i="6"/>
  <c r="O687" i="6"/>
  <c r="O689" i="6"/>
  <c r="O691" i="6"/>
  <c r="O693" i="6"/>
  <c r="O695" i="6"/>
  <c r="O697" i="6"/>
  <c r="O699" i="6"/>
  <c r="O701" i="6"/>
  <c r="O703" i="6"/>
  <c r="O705" i="6"/>
  <c r="O707" i="6"/>
  <c r="O709" i="6"/>
  <c r="O711" i="6"/>
  <c r="O713" i="6"/>
  <c r="O660" i="6"/>
  <c r="O680" i="6"/>
  <c r="O696" i="6"/>
  <c r="O712" i="6"/>
  <c r="O730" i="6"/>
  <c r="O739" i="6"/>
  <c r="O746" i="6"/>
  <c r="O666" i="6"/>
  <c r="O682" i="6"/>
  <c r="O698" i="6"/>
  <c r="O714" i="6"/>
  <c r="O718" i="6"/>
  <c r="O722" i="6"/>
  <c r="O726" i="6"/>
  <c r="O733" i="6"/>
  <c r="O740" i="6"/>
  <c r="O749" i="6"/>
  <c r="O672" i="6"/>
  <c r="O688" i="6"/>
  <c r="O704" i="6"/>
  <c r="O731" i="6"/>
  <c r="O738" i="6"/>
  <c r="O747" i="6"/>
  <c r="O678" i="6"/>
  <c r="O694" i="6"/>
  <c r="O710" i="6"/>
  <c r="O715" i="6"/>
  <c r="O719" i="6"/>
  <c r="O723" i="6"/>
  <c r="O729" i="6"/>
  <c r="O736" i="6"/>
  <c r="O745" i="6"/>
  <c r="O656" i="6"/>
  <c r="K9" i="5" s="1"/>
  <c r="O674" i="6"/>
  <c r="O690" i="6"/>
  <c r="O706" i="6"/>
  <c r="O716" i="6"/>
  <c r="O720" i="6"/>
  <c r="O724" i="6"/>
  <c r="O732" i="6"/>
  <c r="O741" i="6"/>
  <c r="O748" i="6"/>
  <c r="O658" i="6"/>
  <c r="O717" i="6"/>
  <c r="O727" i="6"/>
  <c r="O751" i="6"/>
  <c r="O762" i="6"/>
  <c r="O767" i="6"/>
  <c r="O778" i="6"/>
  <c r="O783" i="6"/>
  <c r="O665" i="6"/>
  <c r="O708" i="6"/>
  <c r="O721" i="6"/>
  <c r="O735" i="6"/>
  <c r="O753" i="6"/>
  <c r="O764" i="6"/>
  <c r="O769" i="6"/>
  <c r="O780" i="6"/>
  <c r="O668" i="6"/>
  <c r="O742" i="6"/>
  <c r="O754" i="6"/>
  <c r="O759" i="6"/>
  <c r="O770" i="6"/>
  <c r="O775" i="6"/>
  <c r="O670" i="6"/>
  <c r="O684" i="6"/>
  <c r="O737" i="6"/>
  <c r="O743" i="6"/>
  <c r="O760" i="6"/>
  <c r="O765" i="6"/>
  <c r="O776" i="6"/>
  <c r="O781" i="6"/>
  <c r="O657" i="6"/>
  <c r="O702" i="6"/>
  <c r="O756" i="6"/>
  <c r="O761" i="6"/>
  <c r="O772" i="6"/>
  <c r="O777" i="6"/>
  <c r="O768" i="6"/>
  <c r="O782" i="6"/>
  <c r="O686" i="6"/>
  <c r="O755" i="6"/>
  <c r="O784" i="6"/>
  <c r="O725" i="6"/>
  <c r="O757" i="6"/>
  <c r="O771" i="6"/>
  <c r="O692" i="6"/>
  <c r="O728" i="6"/>
  <c r="O744" i="6"/>
  <c r="O758" i="6"/>
  <c r="O773" i="6"/>
  <c r="O661" i="6"/>
  <c r="O700" i="6"/>
  <c r="O774" i="6"/>
  <c r="O676" i="6"/>
  <c r="O752" i="6"/>
  <c r="O766" i="6"/>
  <c r="O779" i="6"/>
  <c r="O734" i="6"/>
  <c r="O750" i="6"/>
  <c r="O763" i="6"/>
  <c r="P660" i="6"/>
  <c r="P661" i="6"/>
  <c r="P664" i="6"/>
  <c r="P659" i="6"/>
  <c r="P657" i="6"/>
  <c r="P665" i="6"/>
  <c r="P663" i="6"/>
  <c r="P669" i="6"/>
  <c r="P674" i="6"/>
  <c r="P685" i="6"/>
  <c r="P690" i="6"/>
  <c r="P701" i="6"/>
  <c r="P706" i="6"/>
  <c r="P716" i="6"/>
  <c r="P720" i="6"/>
  <c r="P724" i="6"/>
  <c r="P732" i="6"/>
  <c r="P741" i="6"/>
  <c r="P748" i="6"/>
  <c r="P658" i="6"/>
  <c r="P671" i="6"/>
  <c r="P676" i="6"/>
  <c r="P687" i="6"/>
  <c r="P692" i="6"/>
  <c r="P703" i="6"/>
  <c r="P708" i="6"/>
  <c r="P735" i="6"/>
  <c r="P742" i="6"/>
  <c r="P751" i="6"/>
  <c r="P753" i="6"/>
  <c r="P755" i="6"/>
  <c r="P757" i="6"/>
  <c r="P759" i="6"/>
  <c r="P761" i="6"/>
  <c r="P763" i="6"/>
  <c r="P765" i="6"/>
  <c r="P767" i="6"/>
  <c r="P769" i="6"/>
  <c r="P771" i="6"/>
  <c r="P773" i="6"/>
  <c r="P775" i="6"/>
  <c r="P777" i="6"/>
  <c r="P779" i="6"/>
  <c r="P781" i="6"/>
  <c r="P783" i="6"/>
  <c r="P666" i="6"/>
  <c r="P677" i="6"/>
  <c r="P682" i="6"/>
  <c r="P693" i="6"/>
  <c r="P698" i="6"/>
  <c r="P709" i="6"/>
  <c r="P714" i="6"/>
  <c r="P718" i="6"/>
  <c r="P722" i="6"/>
  <c r="P726" i="6"/>
  <c r="P733" i="6"/>
  <c r="P740" i="6"/>
  <c r="P749" i="6"/>
  <c r="P667" i="6"/>
  <c r="P672" i="6"/>
  <c r="P683" i="6"/>
  <c r="P688" i="6"/>
  <c r="P699" i="6"/>
  <c r="P704" i="6"/>
  <c r="P731" i="6"/>
  <c r="P738" i="6"/>
  <c r="P747" i="6"/>
  <c r="P662" i="6"/>
  <c r="P668" i="6"/>
  <c r="P679" i="6"/>
  <c r="P684" i="6"/>
  <c r="P695" i="6"/>
  <c r="P700" i="6"/>
  <c r="P711" i="6"/>
  <c r="P727" i="6"/>
  <c r="P734" i="6"/>
  <c r="P743" i="6"/>
  <c r="P750" i="6"/>
  <c r="P752" i="6"/>
  <c r="P754" i="6"/>
  <c r="P756" i="6"/>
  <c r="P758" i="6"/>
  <c r="P760" i="6"/>
  <c r="P762" i="6"/>
  <c r="P764" i="6"/>
  <c r="P766" i="6"/>
  <c r="P768" i="6"/>
  <c r="P770" i="6"/>
  <c r="P772" i="6"/>
  <c r="P774" i="6"/>
  <c r="P776" i="6"/>
  <c r="P778" i="6"/>
  <c r="P780" i="6"/>
  <c r="P782" i="6"/>
  <c r="P784" i="6"/>
  <c r="P675" i="6"/>
  <c r="P689" i="6"/>
  <c r="P702" i="6"/>
  <c r="P739" i="6"/>
  <c r="P745" i="6"/>
  <c r="P680" i="6"/>
  <c r="P694" i="6"/>
  <c r="P729" i="6"/>
  <c r="P681" i="6"/>
  <c r="P696" i="6"/>
  <c r="P710" i="6"/>
  <c r="P721" i="6"/>
  <c r="P730" i="6"/>
  <c r="P736" i="6"/>
  <c r="P656" i="6"/>
  <c r="L9" i="5" s="1"/>
  <c r="P697" i="6"/>
  <c r="P712" i="6"/>
  <c r="P723" i="6"/>
  <c r="P673" i="6"/>
  <c r="P686" i="6"/>
  <c r="P715" i="6"/>
  <c r="P725" i="6"/>
  <c r="P744" i="6"/>
  <c r="P678" i="6"/>
  <c r="P717" i="6"/>
  <c r="P737" i="6"/>
  <c r="P719" i="6"/>
  <c r="P691" i="6"/>
  <c r="P728" i="6"/>
  <c r="P746" i="6"/>
  <c r="P705" i="6"/>
  <c r="P713" i="6"/>
  <c r="P670" i="6"/>
  <c r="P707" i="6"/>
  <c r="L266" i="6"/>
  <c r="L268" i="6"/>
  <c r="L270" i="6"/>
  <c r="L272" i="6"/>
  <c r="L274" i="6"/>
  <c r="L276" i="6"/>
  <c r="L278" i="6"/>
  <c r="L280" i="6"/>
  <c r="L282" i="6"/>
  <c r="L284" i="6"/>
  <c r="L286" i="6"/>
  <c r="L288" i="6"/>
  <c r="L290" i="6"/>
  <c r="L292" i="6"/>
  <c r="L294" i="6"/>
  <c r="L296" i="6"/>
  <c r="L298" i="6"/>
  <c r="L300" i="6"/>
  <c r="L302" i="6"/>
  <c r="L304" i="6"/>
  <c r="L306" i="6"/>
  <c r="L308" i="6"/>
  <c r="L310" i="6"/>
  <c r="L312" i="6"/>
  <c r="L314" i="6"/>
  <c r="L316" i="6"/>
  <c r="L318" i="6"/>
  <c r="L320" i="6"/>
  <c r="L322" i="6"/>
  <c r="L324" i="6"/>
  <c r="L326" i="6"/>
  <c r="L328" i="6"/>
  <c r="L330" i="6"/>
  <c r="L332" i="6"/>
  <c r="L334" i="6"/>
  <c r="L336" i="6"/>
  <c r="L338" i="6"/>
  <c r="L340" i="6"/>
  <c r="L342" i="6"/>
  <c r="L344" i="6"/>
  <c r="L346" i="6"/>
  <c r="L348" i="6"/>
  <c r="L350" i="6"/>
  <c r="L352" i="6"/>
  <c r="L354" i="6"/>
  <c r="L356" i="6"/>
  <c r="L358" i="6"/>
  <c r="L360" i="6"/>
  <c r="L362" i="6"/>
  <c r="L364" i="6"/>
  <c r="L366" i="6"/>
  <c r="L368" i="6"/>
  <c r="L370" i="6"/>
  <c r="L372" i="6"/>
  <c r="L374" i="6"/>
  <c r="L376" i="6"/>
  <c r="L378" i="6"/>
  <c r="L380" i="6"/>
  <c r="L382" i="6"/>
  <c r="L384" i="6"/>
  <c r="L386" i="6"/>
  <c r="L388" i="6"/>
  <c r="L390" i="6"/>
  <c r="L392" i="6"/>
  <c r="L269" i="6"/>
  <c r="L285" i="6"/>
  <c r="L301" i="6"/>
  <c r="L317" i="6"/>
  <c r="L333" i="6"/>
  <c r="L349" i="6"/>
  <c r="L365" i="6"/>
  <c r="L381" i="6"/>
  <c r="L275" i="6"/>
  <c r="L291" i="6"/>
  <c r="L307" i="6"/>
  <c r="L323" i="6"/>
  <c r="L339" i="6"/>
  <c r="L355" i="6"/>
  <c r="L371" i="6"/>
  <c r="L387" i="6"/>
  <c r="L281" i="6"/>
  <c r="L297" i="6"/>
  <c r="L313" i="6"/>
  <c r="L329" i="6"/>
  <c r="L345" i="6"/>
  <c r="L361" i="6"/>
  <c r="L377" i="6"/>
  <c r="L271" i="6"/>
  <c r="L287" i="6"/>
  <c r="L303" i="6"/>
  <c r="L319" i="6"/>
  <c r="L335" i="6"/>
  <c r="L351" i="6"/>
  <c r="L367" i="6"/>
  <c r="L383" i="6"/>
  <c r="L277" i="6"/>
  <c r="L293" i="6"/>
  <c r="L309" i="6"/>
  <c r="L325" i="6"/>
  <c r="L341" i="6"/>
  <c r="L357" i="6"/>
  <c r="L373" i="6"/>
  <c r="L389" i="6"/>
  <c r="L267" i="6"/>
  <c r="L283" i="6"/>
  <c r="L299" i="6"/>
  <c r="L315" i="6"/>
  <c r="L331" i="6"/>
  <c r="L347" i="6"/>
  <c r="L363" i="6"/>
  <c r="L379" i="6"/>
  <c r="L273" i="6"/>
  <c r="L289" i="6"/>
  <c r="L305" i="6"/>
  <c r="L321" i="6"/>
  <c r="L337" i="6"/>
  <c r="L353" i="6"/>
  <c r="L369" i="6"/>
  <c r="L385" i="6"/>
  <c r="L343" i="6"/>
  <c r="L391" i="6"/>
  <c r="L311" i="6"/>
  <c r="L359" i="6"/>
  <c r="L279" i="6"/>
  <c r="L327" i="6"/>
  <c r="L295" i="6"/>
  <c r="N918" i="6"/>
  <c r="N920" i="6"/>
  <c r="N922" i="6"/>
  <c r="N924" i="6"/>
  <c r="N926" i="6"/>
  <c r="N928" i="6"/>
  <c r="N930" i="6"/>
  <c r="N932" i="6"/>
  <c r="N934" i="6"/>
  <c r="N936" i="6"/>
  <c r="N938" i="6"/>
  <c r="N940" i="6"/>
  <c r="N942" i="6"/>
  <c r="N944" i="6"/>
  <c r="N946" i="6"/>
  <c r="N948" i="6"/>
  <c r="N917" i="6"/>
  <c r="N919" i="6"/>
  <c r="N921" i="6"/>
  <c r="N923" i="6"/>
  <c r="N925" i="6"/>
  <c r="N927" i="6"/>
  <c r="N929" i="6"/>
  <c r="N931" i="6"/>
  <c r="N933" i="6"/>
  <c r="N935" i="6"/>
  <c r="N937" i="6"/>
  <c r="N939" i="6"/>
  <c r="N941" i="6"/>
  <c r="N943" i="6"/>
  <c r="N945" i="6"/>
  <c r="N947" i="6"/>
  <c r="N950" i="6"/>
  <c r="N952" i="6"/>
  <c r="N954" i="6"/>
  <c r="N956" i="6"/>
  <c r="N958" i="6"/>
  <c r="N960" i="6"/>
  <c r="N962" i="6"/>
  <c r="N964" i="6"/>
  <c r="N966" i="6"/>
  <c r="N968" i="6"/>
  <c r="N970" i="6"/>
  <c r="N972" i="6"/>
  <c r="N974" i="6"/>
  <c r="N976" i="6"/>
  <c r="N978" i="6"/>
  <c r="N980" i="6"/>
  <c r="N982" i="6"/>
  <c r="N984" i="6"/>
  <c r="N986" i="6"/>
  <c r="N988" i="6"/>
  <c r="N990" i="6"/>
  <c r="N992" i="6"/>
  <c r="N994" i="6"/>
  <c r="N996" i="6"/>
  <c r="N998" i="6"/>
  <c r="N1000" i="6"/>
  <c r="N1002" i="6"/>
  <c r="N1004" i="6"/>
  <c r="N1006" i="6"/>
  <c r="N1008" i="6"/>
  <c r="N1010" i="6"/>
  <c r="N1012" i="6"/>
  <c r="N1014" i="6"/>
  <c r="N1016" i="6"/>
  <c r="N1018" i="6"/>
  <c r="N1020" i="6"/>
  <c r="N1022" i="6"/>
  <c r="N1024" i="6"/>
  <c r="N1026" i="6"/>
  <c r="N1028" i="6"/>
  <c r="N1030" i="6"/>
  <c r="N1032" i="6"/>
  <c r="N1034" i="6"/>
  <c r="N1036" i="6"/>
  <c r="N1038" i="6"/>
  <c r="N1040" i="6"/>
  <c r="N1042" i="6"/>
  <c r="N1044" i="6"/>
  <c r="N916" i="6"/>
  <c r="J11" i="5" s="1"/>
  <c r="N957" i="6"/>
  <c r="N973" i="6"/>
  <c r="N989" i="6"/>
  <c r="N1005" i="6"/>
  <c r="N1021" i="6"/>
  <c r="N1037" i="6"/>
  <c r="N959" i="6"/>
  <c r="N975" i="6"/>
  <c r="N991" i="6"/>
  <c r="N1007" i="6"/>
  <c r="N1023" i="6"/>
  <c r="N949" i="6"/>
  <c r="N965" i="6"/>
  <c r="N981" i="6"/>
  <c r="N997" i="6"/>
  <c r="N1013" i="6"/>
  <c r="N1029" i="6"/>
  <c r="N1045" i="6"/>
  <c r="N955" i="6"/>
  <c r="N971" i="6"/>
  <c r="N987" i="6"/>
  <c r="N1003" i="6"/>
  <c r="N1019" i="6"/>
  <c r="N1035" i="6"/>
  <c r="N951" i="6"/>
  <c r="N967" i="6"/>
  <c r="N983" i="6"/>
  <c r="N999" i="6"/>
  <c r="N1015" i="6"/>
  <c r="N1031" i="6"/>
  <c r="N1001" i="6"/>
  <c r="N1039" i="6"/>
  <c r="N979" i="6"/>
  <c r="N993" i="6"/>
  <c r="N1033" i="6"/>
  <c r="N995" i="6"/>
  <c r="N1009" i="6"/>
  <c r="N953" i="6"/>
  <c r="N1011" i="6"/>
  <c r="N1025" i="6"/>
  <c r="N985" i="6"/>
  <c r="N961" i="6"/>
  <c r="N963" i="6"/>
  <c r="N969" i="6"/>
  <c r="N1041" i="6"/>
  <c r="N977" i="6"/>
  <c r="N1017" i="6"/>
  <c r="N1027" i="6"/>
  <c r="N1043" i="6"/>
  <c r="N895" i="6"/>
  <c r="N897" i="6"/>
  <c r="N899" i="6"/>
  <c r="N901" i="6"/>
  <c r="N903" i="6"/>
  <c r="N905" i="6"/>
  <c r="N907" i="6"/>
  <c r="N909" i="6"/>
  <c r="N911" i="6"/>
  <c r="N913" i="6"/>
  <c r="N788" i="6"/>
  <c r="N790" i="6"/>
  <c r="N792" i="6"/>
  <c r="N794" i="6"/>
  <c r="N796" i="6"/>
  <c r="N900" i="6"/>
  <c r="N787" i="6"/>
  <c r="N804" i="6"/>
  <c r="N786" i="6"/>
  <c r="J10" i="5" s="1"/>
  <c r="N795" i="6"/>
  <c r="N805" i="6"/>
  <c r="N898" i="6"/>
  <c r="N908" i="6"/>
  <c r="N789" i="6"/>
  <c r="N803" i="6"/>
  <c r="N810" i="6"/>
  <c r="N812" i="6"/>
  <c r="N814" i="6"/>
  <c r="N816" i="6"/>
  <c r="N818" i="6"/>
  <c r="N820" i="6"/>
  <c r="N822" i="6"/>
  <c r="N824" i="6"/>
  <c r="N826" i="6"/>
  <c r="N828" i="6"/>
  <c r="N830" i="6"/>
  <c r="N832" i="6"/>
  <c r="N834" i="6"/>
  <c r="N836" i="6"/>
  <c r="N838" i="6"/>
  <c r="N840" i="6"/>
  <c r="N842" i="6"/>
  <c r="N844" i="6"/>
  <c r="N846" i="6"/>
  <c r="N848" i="6"/>
  <c r="N850" i="6"/>
  <c r="N852" i="6"/>
  <c r="N854" i="6"/>
  <c r="N856" i="6"/>
  <c r="N858" i="6"/>
  <c r="N860" i="6"/>
  <c r="N862" i="6"/>
  <c r="N864" i="6"/>
  <c r="N866" i="6"/>
  <c r="N868" i="6"/>
  <c r="N870" i="6"/>
  <c r="N872" i="6"/>
  <c r="N874" i="6"/>
  <c r="N876" i="6"/>
  <c r="N878" i="6"/>
  <c r="N880" i="6"/>
  <c r="N882" i="6"/>
  <c r="N793" i="6"/>
  <c r="N799" i="6"/>
  <c r="N806" i="6"/>
  <c r="N914" i="6"/>
  <c r="N798" i="6"/>
  <c r="N807" i="6"/>
  <c r="N889" i="6"/>
  <c r="N800" i="6"/>
  <c r="N809" i="6"/>
  <c r="N890" i="6"/>
  <c r="N902" i="6"/>
  <c r="N885" i="6"/>
  <c r="N893" i="6"/>
  <c r="N904" i="6"/>
  <c r="N912" i="6"/>
  <c r="N801" i="6"/>
  <c r="N888" i="6"/>
  <c r="N896" i="6"/>
  <c r="N791" i="6"/>
  <c r="N886" i="6"/>
  <c r="N894" i="6"/>
  <c r="N827" i="6"/>
  <c r="N837" i="6"/>
  <c r="N859" i="6"/>
  <c r="N869" i="6"/>
  <c r="N797" i="6"/>
  <c r="N831" i="6"/>
  <c r="N841" i="6"/>
  <c r="N863" i="6"/>
  <c r="N873" i="6"/>
  <c r="N884" i="6"/>
  <c r="N891" i="6"/>
  <c r="N910" i="6"/>
  <c r="N811" i="6"/>
  <c r="N821" i="6"/>
  <c r="N843" i="6"/>
  <c r="N853" i="6"/>
  <c r="N875" i="6"/>
  <c r="N892" i="6"/>
  <c r="N823" i="6"/>
  <c r="N833" i="6"/>
  <c r="N855" i="6"/>
  <c r="N865" i="6"/>
  <c r="N815" i="6"/>
  <c r="N825" i="6"/>
  <c r="N847" i="6"/>
  <c r="N857" i="6"/>
  <c r="N879" i="6"/>
  <c r="N887" i="6"/>
  <c r="N819" i="6"/>
  <c r="N849" i="6"/>
  <c r="N877" i="6"/>
  <c r="N802" i="6"/>
  <c r="N829" i="6"/>
  <c r="N835" i="6"/>
  <c r="N861" i="6"/>
  <c r="N808" i="6"/>
  <c r="N839" i="6"/>
  <c r="N867" i="6"/>
  <c r="N906" i="6"/>
  <c r="N817" i="6"/>
  <c r="N845" i="6"/>
  <c r="N871" i="6"/>
  <c r="N881" i="6"/>
  <c r="N813" i="6"/>
  <c r="N883" i="6"/>
  <c r="N851" i="6"/>
  <c r="N405" i="6"/>
  <c r="N410" i="6"/>
  <c r="N414" i="6"/>
  <c r="N418" i="6"/>
  <c r="N421" i="6"/>
  <c r="N424" i="6"/>
  <c r="N431" i="6"/>
  <c r="N395" i="6"/>
  <c r="N400" i="6"/>
  <c r="N429" i="6"/>
  <c r="N401" i="6"/>
  <c r="N406" i="6"/>
  <c r="N411" i="6"/>
  <c r="N415" i="6"/>
  <c r="N422" i="6"/>
  <c r="N427" i="6"/>
  <c r="N434" i="6"/>
  <c r="N396" i="6"/>
  <c r="N407" i="6"/>
  <c r="N419" i="6"/>
  <c r="N425" i="6"/>
  <c r="N432" i="6"/>
  <c r="N397" i="6"/>
  <c r="N402" i="6"/>
  <c r="N412" i="6"/>
  <c r="N416" i="6"/>
  <c r="N430" i="6"/>
  <c r="N403" i="6"/>
  <c r="N408" i="6"/>
  <c r="N420" i="6"/>
  <c r="N423" i="6"/>
  <c r="N428" i="6"/>
  <c r="N399" i="6"/>
  <c r="N404" i="6"/>
  <c r="N433" i="6"/>
  <c r="N439" i="6"/>
  <c r="N444" i="6"/>
  <c r="N455" i="6"/>
  <c r="N460" i="6"/>
  <c r="N471" i="6"/>
  <c r="N476" i="6"/>
  <c r="N487" i="6"/>
  <c r="N492" i="6"/>
  <c r="N503" i="6"/>
  <c r="N508" i="6"/>
  <c r="N519" i="6"/>
  <c r="N524" i="6"/>
  <c r="N409" i="6"/>
  <c r="N445" i="6"/>
  <c r="N450" i="6"/>
  <c r="N461" i="6"/>
  <c r="N466" i="6"/>
  <c r="N477" i="6"/>
  <c r="N482" i="6"/>
  <c r="N493" i="6"/>
  <c r="N498" i="6"/>
  <c r="N509" i="6"/>
  <c r="N514" i="6"/>
  <c r="N413" i="6"/>
  <c r="N435" i="6"/>
  <c r="N440" i="6"/>
  <c r="N451" i="6"/>
  <c r="N456" i="6"/>
  <c r="N467" i="6"/>
  <c r="N472" i="6"/>
  <c r="N483" i="6"/>
  <c r="N488" i="6"/>
  <c r="N499" i="6"/>
  <c r="N504" i="6"/>
  <c r="N515" i="6"/>
  <c r="N520" i="6"/>
  <c r="N394" i="6"/>
  <c r="J7" i="5" s="1"/>
  <c r="N417" i="6"/>
  <c r="N441" i="6"/>
  <c r="N446" i="6"/>
  <c r="N457" i="6"/>
  <c r="N462" i="6"/>
  <c r="N473" i="6"/>
  <c r="N478" i="6"/>
  <c r="N489" i="6"/>
  <c r="N494" i="6"/>
  <c r="N505" i="6"/>
  <c r="N510" i="6"/>
  <c r="N521" i="6"/>
  <c r="N436" i="6"/>
  <c r="N447" i="6"/>
  <c r="N452" i="6"/>
  <c r="N463" i="6"/>
  <c r="N468" i="6"/>
  <c r="N479" i="6"/>
  <c r="N484" i="6"/>
  <c r="N495" i="6"/>
  <c r="N500" i="6"/>
  <c r="N511" i="6"/>
  <c r="N516" i="6"/>
  <c r="N437" i="6"/>
  <c r="N442" i="6"/>
  <c r="N453" i="6"/>
  <c r="N458" i="6"/>
  <c r="N469" i="6"/>
  <c r="N474" i="6"/>
  <c r="N485" i="6"/>
  <c r="N490" i="6"/>
  <c r="N501" i="6"/>
  <c r="N506" i="6"/>
  <c r="N517" i="6"/>
  <c r="N522" i="6"/>
  <c r="N426" i="6"/>
  <c r="N443" i="6"/>
  <c r="N448" i="6"/>
  <c r="N459" i="6"/>
  <c r="N464" i="6"/>
  <c r="N475" i="6"/>
  <c r="N480" i="6"/>
  <c r="N491" i="6"/>
  <c r="N496" i="6"/>
  <c r="N507" i="6"/>
  <c r="N512" i="6"/>
  <c r="N523" i="6"/>
  <c r="N518" i="6"/>
  <c r="N438" i="6"/>
  <c r="N481" i="6"/>
  <c r="N486" i="6"/>
  <c r="N449" i="6"/>
  <c r="N454" i="6"/>
  <c r="N497" i="6"/>
  <c r="N502" i="6"/>
  <c r="N398" i="6"/>
  <c r="N470" i="6"/>
  <c r="N513" i="6"/>
  <c r="L395" i="6"/>
  <c r="L397" i="6"/>
  <c r="L399" i="6"/>
  <c r="L401" i="6"/>
  <c r="L403" i="6"/>
  <c r="L405" i="6"/>
  <c r="L407" i="6"/>
  <c r="L409" i="6"/>
  <c r="L400" i="6"/>
  <c r="L429" i="6"/>
  <c r="L406" i="6"/>
  <c r="L411" i="6"/>
  <c r="L415" i="6"/>
  <c r="L422" i="6"/>
  <c r="L427" i="6"/>
  <c r="L434" i="6"/>
  <c r="L396" i="6"/>
  <c r="L419" i="6"/>
  <c r="L425" i="6"/>
  <c r="L432" i="6"/>
  <c r="L402" i="6"/>
  <c r="L412" i="6"/>
  <c r="L416" i="6"/>
  <c r="L430" i="6"/>
  <c r="L408" i="6"/>
  <c r="L420" i="6"/>
  <c r="L423" i="6"/>
  <c r="L428" i="6"/>
  <c r="L394" i="6"/>
  <c r="H7" i="5" s="1"/>
  <c r="L398" i="6"/>
  <c r="L413" i="6"/>
  <c r="L417" i="6"/>
  <c r="L426" i="6"/>
  <c r="L435" i="6"/>
  <c r="L437" i="6"/>
  <c r="L439" i="6"/>
  <c r="L441" i="6"/>
  <c r="L443" i="6"/>
  <c r="L445" i="6"/>
  <c r="L447" i="6"/>
  <c r="L449" i="6"/>
  <c r="L451" i="6"/>
  <c r="L453" i="6"/>
  <c r="L455" i="6"/>
  <c r="L457" i="6"/>
  <c r="L459" i="6"/>
  <c r="L461" i="6"/>
  <c r="L463" i="6"/>
  <c r="L465" i="6"/>
  <c r="L467" i="6"/>
  <c r="L469" i="6"/>
  <c r="L471" i="6"/>
  <c r="L473" i="6"/>
  <c r="L475" i="6"/>
  <c r="L477" i="6"/>
  <c r="L479" i="6"/>
  <c r="L481" i="6"/>
  <c r="L483" i="6"/>
  <c r="L485" i="6"/>
  <c r="L487" i="6"/>
  <c r="L489" i="6"/>
  <c r="L491" i="6"/>
  <c r="L493" i="6"/>
  <c r="L495" i="6"/>
  <c r="L497" i="6"/>
  <c r="L499" i="6"/>
  <c r="L501" i="6"/>
  <c r="L503" i="6"/>
  <c r="L505" i="6"/>
  <c r="L507" i="6"/>
  <c r="L509" i="6"/>
  <c r="L511" i="6"/>
  <c r="L513" i="6"/>
  <c r="L515" i="6"/>
  <c r="L517" i="6"/>
  <c r="L519" i="6"/>
  <c r="L521" i="6"/>
  <c r="L523" i="6"/>
  <c r="L410" i="6"/>
  <c r="L414" i="6"/>
  <c r="L418" i="6"/>
  <c r="L421" i="6"/>
  <c r="L424" i="6"/>
  <c r="L431" i="6"/>
  <c r="L404" i="6"/>
  <c r="L450" i="6"/>
  <c r="L466" i="6"/>
  <c r="L482" i="6"/>
  <c r="L498" i="6"/>
  <c r="L514" i="6"/>
  <c r="L433" i="6"/>
  <c r="L440" i="6"/>
  <c r="L456" i="6"/>
  <c r="L472" i="6"/>
  <c r="L488" i="6"/>
  <c r="L504" i="6"/>
  <c r="L520" i="6"/>
  <c r="L446" i="6"/>
  <c r="L462" i="6"/>
  <c r="L478" i="6"/>
  <c r="L494" i="6"/>
  <c r="L510" i="6"/>
  <c r="L436" i="6"/>
  <c r="L452" i="6"/>
  <c r="L468" i="6"/>
  <c r="L484" i="6"/>
  <c r="L500" i="6"/>
  <c r="L516" i="6"/>
  <c r="L442" i="6"/>
  <c r="L458" i="6"/>
  <c r="L474" i="6"/>
  <c r="L490" i="6"/>
  <c r="L506" i="6"/>
  <c r="L522" i="6"/>
  <c r="L448" i="6"/>
  <c r="L464" i="6"/>
  <c r="L480" i="6"/>
  <c r="L496" i="6"/>
  <c r="L512" i="6"/>
  <c r="L438" i="6"/>
  <c r="L454" i="6"/>
  <c r="L470" i="6"/>
  <c r="L486" i="6"/>
  <c r="L502" i="6"/>
  <c r="L518" i="6"/>
  <c r="L476" i="6"/>
  <c r="L524" i="6"/>
  <c r="L444" i="6"/>
  <c r="L492" i="6"/>
  <c r="L460" i="6"/>
  <c r="L895" i="6"/>
  <c r="L897" i="6"/>
  <c r="L899" i="6"/>
  <c r="L901" i="6"/>
  <c r="L903" i="6"/>
  <c r="L905" i="6"/>
  <c r="L907" i="6"/>
  <c r="L909" i="6"/>
  <c r="L911" i="6"/>
  <c r="L913" i="6"/>
  <c r="L788" i="6"/>
  <c r="L790" i="6"/>
  <c r="L792" i="6"/>
  <c r="L794" i="6"/>
  <c r="L796" i="6"/>
  <c r="L798" i="6"/>
  <c r="L800" i="6"/>
  <c r="L802" i="6"/>
  <c r="L804" i="6"/>
  <c r="L806" i="6"/>
  <c r="L808" i="6"/>
  <c r="L810" i="6"/>
  <c r="L896" i="6"/>
  <c r="L898" i="6"/>
  <c r="L900" i="6"/>
  <c r="L902" i="6"/>
  <c r="L904" i="6"/>
  <c r="L906" i="6"/>
  <c r="L908" i="6"/>
  <c r="L910" i="6"/>
  <c r="L797" i="6"/>
  <c r="L811" i="6"/>
  <c r="L813" i="6"/>
  <c r="L815" i="6"/>
  <c r="L817" i="6"/>
  <c r="L819" i="6"/>
  <c r="L821" i="6"/>
  <c r="L823" i="6"/>
  <c r="L825" i="6"/>
  <c r="L827" i="6"/>
  <c r="L829" i="6"/>
  <c r="L831" i="6"/>
  <c r="L833" i="6"/>
  <c r="L835" i="6"/>
  <c r="L837" i="6"/>
  <c r="L839" i="6"/>
  <c r="L841" i="6"/>
  <c r="L843" i="6"/>
  <c r="L845" i="6"/>
  <c r="L847" i="6"/>
  <c r="L849" i="6"/>
  <c r="L851" i="6"/>
  <c r="L853" i="6"/>
  <c r="L855" i="6"/>
  <c r="L857" i="6"/>
  <c r="L859" i="6"/>
  <c r="L861" i="6"/>
  <c r="L863" i="6"/>
  <c r="L865" i="6"/>
  <c r="L867" i="6"/>
  <c r="L869" i="6"/>
  <c r="L871" i="6"/>
  <c r="L873" i="6"/>
  <c r="L875" i="6"/>
  <c r="L877" i="6"/>
  <c r="L879" i="6"/>
  <c r="L881" i="6"/>
  <c r="L883" i="6"/>
  <c r="L885" i="6"/>
  <c r="L887" i="6"/>
  <c r="L889" i="6"/>
  <c r="L891" i="6"/>
  <c r="L893" i="6"/>
  <c r="L789" i="6"/>
  <c r="L803" i="6"/>
  <c r="L812" i="6"/>
  <c r="L814" i="6"/>
  <c r="L816" i="6"/>
  <c r="L818" i="6"/>
  <c r="L820" i="6"/>
  <c r="L822" i="6"/>
  <c r="L824" i="6"/>
  <c r="L826" i="6"/>
  <c r="L828" i="6"/>
  <c r="L830" i="6"/>
  <c r="L832" i="6"/>
  <c r="L834" i="6"/>
  <c r="L836" i="6"/>
  <c r="L838" i="6"/>
  <c r="L840" i="6"/>
  <c r="L842" i="6"/>
  <c r="L844" i="6"/>
  <c r="L846" i="6"/>
  <c r="L848" i="6"/>
  <c r="L850" i="6"/>
  <c r="L852" i="6"/>
  <c r="L854" i="6"/>
  <c r="L856" i="6"/>
  <c r="L858" i="6"/>
  <c r="L860" i="6"/>
  <c r="L862" i="6"/>
  <c r="L864" i="6"/>
  <c r="L866" i="6"/>
  <c r="L868" i="6"/>
  <c r="L870" i="6"/>
  <c r="L872" i="6"/>
  <c r="L874" i="6"/>
  <c r="L876" i="6"/>
  <c r="L878" i="6"/>
  <c r="L880" i="6"/>
  <c r="L882" i="6"/>
  <c r="L884" i="6"/>
  <c r="L886" i="6"/>
  <c r="L888" i="6"/>
  <c r="L890" i="6"/>
  <c r="L892" i="6"/>
  <c r="L894" i="6"/>
  <c r="L912" i="6"/>
  <c r="L801" i="6"/>
  <c r="L787" i="6"/>
  <c r="L795" i="6"/>
  <c r="L805" i="6"/>
  <c r="L786" i="6"/>
  <c r="H10" i="5" s="1"/>
  <c r="L914" i="6"/>
  <c r="L807" i="6"/>
  <c r="L791" i="6"/>
  <c r="L809" i="6"/>
  <c r="L799" i="6"/>
  <c r="L793" i="6"/>
  <c r="O534" i="6"/>
  <c r="O539" i="6"/>
  <c r="O550" i="6"/>
  <c r="O555" i="6"/>
  <c r="O560" i="6"/>
  <c r="O564" i="6"/>
  <c r="O568" i="6"/>
  <c r="O574" i="6"/>
  <c r="O582" i="6"/>
  <c r="O589" i="6"/>
  <c r="O536" i="6"/>
  <c r="O541" i="6"/>
  <c r="O552" i="6"/>
  <c r="O557" i="6"/>
  <c r="O575" i="6"/>
  <c r="O583" i="6"/>
  <c r="O592" i="6"/>
  <c r="O594" i="6"/>
  <c r="O596" i="6"/>
  <c r="O598" i="6"/>
  <c r="O600" i="6"/>
  <c r="O602" i="6"/>
  <c r="O604" i="6"/>
  <c r="O606" i="6"/>
  <c r="O608" i="6"/>
  <c r="O610" i="6"/>
  <c r="O612" i="6"/>
  <c r="O614" i="6"/>
  <c r="O616" i="6"/>
  <c r="O618" i="6"/>
  <c r="O620" i="6"/>
  <c r="O622" i="6"/>
  <c r="O624" i="6"/>
  <c r="O626" i="6"/>
  <c r="O628" i="6"/>
  <c r="O630" i="6"/>
  <c r="O632" i="6"/>
  <c r="O634" i="6"/>
  <c r="O636" i="6"/>
  <c r="O638" i="6"/>
  <c r="O640" i="6"/>
  <c r="O642" i="6"/>
  <c r="O644" i="6"/>
  <c r="O646" i="6"/>
  <c r="O648" i="6"/>
  <c r="O650" i="6"/>
  <c r="O652" i="6"/>
  <c r="O654" i="6"/>
  <c r="O531" i="6"/>
  <c r="O542" i="6"/>
  <c r="O547" i="6"/>
  <c r="O558" i="6"/>
  <c r="O562" i="6"/>
  <c r="O566" i="6"/>
  <c r="O578" i="6"/>
  <c r="O590" i="6"/>
  <c r="O532" i="6"/>
  <c r="O537" i="6"/>
  <c r="O548" i="6"/>
  <c r="O553" i="6"/>
  <c r="O570" i="6"/>
  <c r="O573" i="6"/>
  <c r="O581" i="6"/>
  <c r="O588" i="6"/>
  <c r="O528" i="6"/>
  <c r="O533" i="6"/>
  <c r="O544" i="6"/>
  <c r="O549" i="6"/>
  <c r="O571" i="6"/>
  <c r="O579" i="6"/>
  <c r="O584" i="6"/>
  <c r="O591" i="6"/>
  <c r="O593" i="6"/>
  <c r="O595" i="6"/>
  <c r="O597" i="6"/>
  <c r="O599" i="6"/>
  <c r="O601" i="6"/>
  <c r="O603" i="6"/>
  <c r="O605" i="6"/>
  <c r="O607" i="6"/>
  <c r="O609" i="6"/>
  <c r="O611" i="6"/>
  <c r="O613" i="6"/>
  <c r="O615" i="6"/>
  <c r="O617" i="6"/>
  <c r="O619" i="6"/>
  <c r="O621" i="6"/>
  <c r="O623" i="6"/>
  <c r="O625" i="6"/>
  <c r="O627" i="6"/>
  <c r="O629" i="6"/>
  <c r="O631" i="6"/>
  <c r="O633" i="6"/>
  <c r="O635" i="6"/>
  <c r="O637" i="6"/>
  <c r="O639" i="6"/>
  <c r="O641" i="6"/>
  <c r="O643" i="6"/>
  <c r="O645" i="6"/>
  <c r="O647" i="6"/>
  <c r="O649" i="6"/>
  <c r="O651" i="6"/>
  <c r="O653" i="6"/>
  <c r="O535" i="6"/>
  <c r="O563" i="6"/>
  <c r="O572" i="6"/>
  <c r="O586" i="6"/>
  <c r="O526" i="6"/>
  <c r="K8" i="5" s="1"/>
  <c r="O538" i="6"/>
  <c r="O551" i="6"/>
  <c r="O580" i="6"/>
  <c r="O587" i="6"/>
  <c r="O540" i="6"/>
  <c r="O554" i="6"/>
  <c r="O565" i="6"/>
  <c r="O527" i="6"/>
  <c r="O556" i="6"/>
  <c r="O567" i="6"/>
  <c r="O529" i="6"/>
  <c r="O543" i="6"/>
  <c r="O576" i="6"/>
  <c r="O530" i="6"/>
  <c r="O545" i="6"/>
  <c r="O559" i="6"/>
  <c r="O569" i="6"/>
  <c r="O577" i="6"/>
  <c r="O561" i="6"/>
  <c r="O585" i="6"/>
  <c r="O546" i="6"/>
  <c r="P527" i="6"/>
  <c r="P529" i="6"/>
  <c r="P531" i="6"/>
  <c r="P533" i="6"/>
  <c r="P535" i="6"/>
  <c r="P537" i="6"/>
  <c r="P539" i="6"/>
  <c r="P541" i="6"/>
  <c r="P543" i="6"/>
  <c r="P545" i="6"/>
  <c r="P547" i="6"/>
  <c r="P549" i="6"/>
  <c r="P551" i="6"/>
  <c r="P553" i="6"/>
  <c r="P555" i="6"/>
  <c r="P557" i="6"/>
  <c r="P528" i="6"/>
  <c r="P530" i="6"/>
  <c r="P532" i="6"/>
  <c r="P534" i="6"/>
  <c r="P536" i="6"/>
  <c r="P538" i="6"/>
  <c r="P540" i="6"/>
  <c r="P542" i="6"/>
  <c r="P544" i="6"/>
  <c r="P546" i="6"/>
  <c r="P548" i="6"/>
  <c r="P550" i="6"/>
  <c r="P552" i="6"/>
  <c r="P554" i="6"/>
  <c r="P556" i="6"/>
  <c r="P558" i="6"/>
  <c r="P560" i="6"/>
  <c r="P562" i="6"/>
  <c r="P564" i="6"/>
  <c r="P566" i="6"/>
  <c r="P568" i="6"/>
  <c r="P570" i="6"/>
  <c r="P571" i="6"/>
  <c r="P579" i="6"/>
  <c r="P584" i="6"/>
  <c r="P591" i="6"/>
  <c r="P593" i="6"/>
  <c r="P595" i="6"/>
  <c r="P597" i="6"/>
  <c r="P599" i="6"/>
  <c r="P601" i="6"/>
  <c r="P603" i="6"/>
  <c r="P605" i="6"/>
  <c r="P607" i="6"/>
  <c r="P609" i="6"/>
  <c r="P611" i="6"/>
  <c r="P613" i="6"/>
  <c r="P615" i="6"/>
  <c r="P617" i="6"/>
  <c r="P619" i="6"/>
  <c r="P621" i="6"/>
  <c r="P623" i="6"/>
  <c r="P625" i="6"/>
  <c r="P627" i="6"/>
  <c r="P629" i="6"/>
  <c r="P631" i="6"/>
  <c r="P633" i="6"/>
  <c r="P635" i="6"/>
  <c r="P637" i="6"/>
  <c r="P639" i="6"/>
  <c r="P641" i="6"/>
  <c r="P643" i="6"/>
  <c r="P645" i="6"/>
  <c r="P647" i="6"/>
  <c r="P649" i="6"/>
  <c r="P651" i="6"/>
  <c r="P653" i="6"/>
  <c r="P561" i="6"/>
  <c r="P565" i="6"/>
  <c r="P569" i="6"/>
  <c r="P572" i="6"/>
  <c r="P580" i="6"/>
  <c r="P585" i="6"/>
  <c r="P526" i="6"/>
  <c r="L8" i="5" s="1"/>
  <c r="P575" i="6"/>
  <c r="P583" i="6"/>
  <c r="P592" i="6"/>
  <c r="P594" i="6"/>
  <c r="P596" i="6"/>
  <c r="P598" i="6"/>
  <c r="P600" i="6"/>
  <c r="P602" i="6"/>
  <c r="P604" i="6"/>
  <c r="P606" i="6"/>
  <c r="P608" i="6"/>
  <c r="P610" i="6"/>
  <c r="P612" i="6"/>
  <c r="P614" i="6"/>
  <c r="P616" i="6"/>
  <c r="P618" i="6"/>
  <c r="P620" i="6"/>
  <c r="P622" i="6"/>
  <c r="P624" i="6"/>
  <c r="P626" i="6"/>
  <c r="P628" i="6"/>
  <c r="P630" i="6"/>
  <c r="P632" i="6"/>
  <c r="P634" i="6"/>
  <c r="P636" i="6"/>
  <c r="P638" i="6"/>
  <c r="P640" i="6"/>
  <c r="P642" i="6"/>
  <c r="P644" i="6"/>
  <c r="P646" i="6"/>
  <c r="P648" i="6"/>
  <c r="P650" i="6"/>
  <c r="P652" i="6"/>
  <c r="P654" i="6"/>
  <c r="P578" i="6"/>
  <c r="P590" i="6"/>
  <c r="P559" i="6"/>
  <c r="P563" i="6"/>
  <c r="P567" i="6"/>
  <c r="P576" i="6"/>
  <c r="P586" i="6"/>
  <c r="P573" i="6"/>
  <c r="P574" i="6"/>
  <c r="P581" i="6"/>
  <c r="P587" i="6"/>
  <c r="P582" i="6"/>
  <c r="P588" i="6"/>
  <c r="P589" i="6"/>
  <c r="P577" i="6"/>
  <c r="L375" i="6"/>
  <c r="N265" i="6"/>
  <c r="J6" i="5" s="1"/>
  <c r="N274" i="6"/>
  <c r="N279" i="6"/>
  <c r="N290" i="6"/>
  <c r="N295" i="6"/>
  <c r="N306" i="6"/>
  <c r="N311" i="6"/>
  <c r="N322" i="6"/>
  <c r="N327" i="6"/>
  <c r="N338" i="6"/>
  <c r="N343" i="6"/>
  <c r="N354" i="6"/>
  <c r="N359" i="6"/>
  <c r="N370" i="6"/>
  <c r="N375" i="6"/>
  <c r="N386" i="6"/>
  <c r="N391" i="6"/>
  <c r="N269" i="6"/>
  <c r="N280" i="6"/>
  <c r="N285" i="6"/>
  <c r="N296" i="6"/>
  <c r="N301" i="6"/>
  <c r="N312" i="6"/>
  <c r="N317" i="6"/>
  <c r="N328" i="6"/>
  <c r="N333" i="6"/>
  <c r="N344" i="6"/>
  <c r="N349" i="6"/>
  <c r="N360" i="6"/>
  <c r="N365" i="6"/>
  <c r="N376" i="6"/>
  <c r="N381" i="6"/>
  <c r="N392" i="6"/>
  <c r="N270" i="6"/>
  <c r="N275" i="6"/>
  <c r="N286" i="6"/>
  <c r="N291" i="6"/>
  <c r="N302" i="6"/>
  <c r="N307" i="6"/>
  <c r="N318" i="6"/>
  <c r="N323" i="6"/>
  <c r="N334" i="6"/>
  <c r="N339" i="6"/>
  <c r="N350" i="6"/>
  <c r="N355" i="6"/>
  <c r="N366" i="6"/>
  <c r="N371" i="6"/>
  <c r="N382" i="6"/>
  <c r="N387" i="6"/>
  <c r="N276" i="6"/>
  <c r="N281" i="6"/>
  <c r="N292" i="6"/>
  <c r="N297" i="6"/>
  <c r="N308" i="6"/>
  <c r="N313" i="6"/>
  <c r="N324" i="6"/>
  <c r="N329" i="6"/>
  <c r="N340" i="6"/>
  <c r="N345" i="6"/>
  <c r="N356" i="6"/>
  <c r="N361" i="6"/>
  <c r="N372" i="6"/>
  <c r="N377" i="6"/>
  <c r="N388" i="6"/>
  <c r="N266" i="6"/>
  <c r="N271" i="6"/>
  <c r="N282" i="6"/>
  <c r="N287" i="6"/>
  <c r="N298" i="6"/>
  <c r="N303" i="6"/>
  <c r="N314" i="6"/>
  <c r="N319" i="6"/>
  <c r="N330" i="6"/>
  <c r="N335" i="6"/>
  <c r="N346" i="6"/>
  <c r="N351" i="6"/>
  <c r="N362" i="6"/>
  <c r="N367" i="6"/>
  <c r="N378" i="6"/>
  <c r="N383" i="6"/>
  <c r="N272" i="6"/>
  <c r="N277" i="6"/>
  <c r="N288" i="6"/>
  <c r="N293" i="6"/>
  <c r="N304" i="6"/>
  <c r="N309" i="6"/>
  <c r="N320" i="6"/>
  <c r="N325" i="6"/>
  <c r="N336" i="6"/>
  <c r="N341" i="6"/>
  <c r="N352" i="6"/>
  <c r="N357" i="6"/>
  <c r="N368" i="6"/>
  <c r="N373" i="6"/>
  <c r="N384" i="6"/>
  <c r="N389" i="6"/>
  <c r="N267" i="6"/>
  <c r="N278" i="6"/>
  <c r="N283" i="6"/>
  <c r="N294" i="6"/>
  <c r="N299" i="6"/>
  <c r="N310" i="6"/>
  <c r="N315" i="6"/>
  <c r="N326" i="6"/>
  <c r="N331" i="6"/>
  <c r="N342" i="6"/>
  <c r="N347" i="6"/>
  <c r="N358" i="6"/>
  <c r="N363" i="6"/>
  <c r="N374" i="6"/>
  <c r="N379" i="6"/>
  <c r="N390" i="6"/>
  <c r="N300" i="6"/>
  <c r="N385" i="6"/>
  <c r="N305" i="6"/>
  <c r="N348" i="6"/>
  <c r="N268" i="6"/>
  <c r="N353" i="6"/>
  <c r="N273" i="6"/>
  <c r="N316" i="6"/>
  <c r="N321" i="6"/>
  <c r="N364" i="6"/>
  <c r="N284" i="6"/>
  <c r="N369" i="6"/>
  <c r="N337" i="6"/>
  <c r="N380" i="6"/>
  <c r="N332" i="6"/>
  <c r="P266" i="6"/>
  <c r="P268" i="6"/>
  <c r="P270" i="6"/>
  <c r="P272" i="6"/>
  <c r="P274" i="6"/>
  <c r="P276" i="6"/>
  <c r="P278" i="6"/>
  <c r="P280" i="6"/>
  <c r="P282" i="6"/>
  <c r="P284" i="6"/>
  <c r="P286" i="6"/>
  <c r="P288" i="6"/>
  <c r="P290" i="6"/>
  <c r="P292" i="6"/>
  <c r="P294" i="6"/>
  <c r="P296" i="6"/>
  <c r="P298" i="6"/>
  <c r="P300" i="6"/>
  <c r="P302" i="6"/>
  <c r="P304" i="6"/>
  <c r="P306" i="6"/>
  <c r="P308" i="6"/>
  <c r="P310" i="6"/>
  <c r="P312" i="6"/>
  <c r="P314" i="6"/>
  <c r="P316" i="6"/>
  <c r="P318" i="6"/>
  <c r="P320" i="6"/>
  <c r="P322" i="6"/>
  <c r="P324" i="6"/>
  <c r="P326" i="6"/>
  <c r="P328" i="6"/>
  <c r="P330" i="6"/>
  <c r="P332" i="6"/>
  <c r="P334" i="6"/>
  <c r="P336" i="6"/>
  <c r="P338" i="6"/>
  <c r="P340" i="6"/>
  <c r="P342" i="6"/>
  <c r="P344" i="6"/>
  <c r="P346" i="6"/>
  <c r="P348" i="6"/>
  <c r="P350" i="6"/>
  <c r="P352" i="6"/>
  <c r="P354" i="6"/>
  <c r="P356" i="6"/>
  <c r="P358" i="6"/>
  <c r="P360" i="6"/>
  <c r="P362" i="6"/>
  <c r="P364" i="6"/>
  <c r="P366" i="6"/>
  <c r="P368" i="6"/>
  <c r="P370" i="6"/>
  <c r="P372" i="6"/>
  <c r="P374" i="6"/>
  <c r="P376" i="6"/>
  <c r="P378" i="6"/>
  <c r="P380" i="6"/>
  <c r="P382" i="6"/>
  <c r="P384" i="6"/>
  <c r="P386" i="6"/>
  <c r="P388" i="6"/>
  <c r="P390" i="6"/>
  <c r="P392" i="6"/>
  <c r="P267" i="6"/>
  <c r="P269" i="6"/>
  <c r="P271" i="6"/>
  <c r="P273" i="6"/>
  <c r="P275" i="6"/>
  <c r="P277" i="6"/>
  <c r="P279" i="6"/>
  <c r="P281" i="6"/>
  <c r="P283" i="6"/>
  <c r="P285" i="6"/>
  <c r="P287" i="6"/>
  <c r="P289" i="6"/>
  <c r="P291" i="6"/>
  <c r="P293" i="6"/>
  <c r="P295" i="6"/>
  <c r="P297" i="6"/>
  <c r="P299" i="6"/>
  <c r="P301" i="6"/>
  <c r="P303" i="6"/>
  <c r="P305" i="6"/>
  <c r="P307" i="6"/>
  <c r="P309" i="6"/>
  <c r="P311" i="6"/>
  <c r="P313" i="6"/>
  <c r="P315" i="6"/>
  <c r="P317" i="6"/>
  <c r="P319" i="6"/>
  <c r="P321" i="6"/>
  <c r="P323" i="6"/>
  <c r="P325" i="6"/>
  <c r="P327" i="6"/>
  <c r="P329" i="6"/>
  <c r="P331" i="6"/>
  <c r="P333" i="6"/>
  <c r="P335" i="6"/>
  <c r="P337" i="6"/>
  <c r="P339" i="6"/>
  <c r="P341" i="6"/>
  <c r="P343" i="6"/>
  <c r="P345" i="6"/>
  <c r="P347" i="6"/>
  <c r="P349" i="6"/>
  <c r="P351" i="6"/>
  <c r="P353" i="6"/>
  <c r="P355" i="6"/>
  <c r="P357" i="6"/>
  <c r="P359" i="6"/>
  <c r="P361" i="6"/>
  <c r="P363" i="6"/>
  <c r="P365" i="6"/>
  <c r="P367" i="6"/>
  <c r="P369" i="6"/>
  <c r="P371" i="6"/>
  <c r="P373" i="6"/>
  <c r="P375" i="6"/>
  <c r="P377" i="6"/>
  <c r="P379" i="6"/>
  <c r="P381" i="6"/>
  <c r="P383" i="6"/>
  <c r="P385" i="6"/>
  <c r="P387" i="6"/>
  <c r="P389" i="6"/>
  <c r="P391" i="6"/>
  <c r="P265" i="6"/>
  <c r="L6" i="5" s="1"/>
  <c r="P395" i="6"/>
  <c r="P397" i="6"/>
  <c r="P399" i="6"/>
  <c r="P401" i="6"/>
  <c r="P403" i="6"/>
  <c r="P405" i="6"/>
  <c r="P407" i="6"/>
  <c r="P409" i="6"/>
  <c r="P411" i="6"/>
  <c r="P413" i="6"/>
  <c r="P415" i="6"/>
  <c r="P417" i="6"/>
  <c r="P419" i="6"/>
  <c r="P421" i="6"/>
  <c r="P423" i="6"/>
  <c r="P425" i="6"/>
  <c r="P427" i="6"/>
  <c r="P429" i="6"/>
  <c r="P431" i="6"/>
  <c r="P433" i="6"/>
  <c r="P396" i="6"/>
  <c r="P398" i="6"/>
  <c r="P400" i="6"/>
  <c r="P402" i="6"/>
  <c r="P404" i="6"/>
  <c r="P406" i="6"/>
  <c r="P408" i="6"/>
  <c r="P410" i="6"/>
  <c r="P412" i="6"/>
  <c r="P414" i="6"/>
  <c r="P416" i="6"/>
  <c r="P426" i="6"/>
  <c r="P435" i="6"/>
  <c r="P437" i="6"/>
  <c r="P439" i="6"/>
  <c r="P441" i="6"/>
  <c r="P443" i="6"/>
  <c r="P445" i="6"/>
  <c r="P447" i="6"/>
  <c r="P449" i="6"/>
  <c r="P451" i="6"/>
  <c r="P453" i="6"/>
  <c r="P455" i="6"/>
  <c r="P457" i="6"/>
  <c r="P459" i="6"/>
  <c r="P461" i="6"/>
  <c r="P463" i="6"/>
  <c r="P465" i="6"/>
  <c r="P467" i="6"/>
  <c r="P469" i="6"/>
  <c r="P471" i="6"/>
  <c r="P473" i="6"/>
  <c r="P475" i="6"/>
  <c r="P477" i="6"/>
  <c r="P479" i="6"/>
  <c r="P481" i="6"/>
  <c r="P483" i="6"/>
  <c r="P485" i="6"/>
  <c r="P487" i="6"/>
  <c r="P489" i="6"/>
  <c r="P491" i="6"/>
  <c r="P493" i="6"/>
  <c r="P495" i="6"/>
  <c r="P497" i="6"/>
  <c r="P499" i="6"/>
  <c r="P501" i="6"/>
  <c r="P503" i="6"/>
  <c r="P505" i="6"/>
  <c r="P507" i="6"/>
  <c r="P509" i="6"/>
  <c r="P511" i="6"/>
  <c r="P513" i="6"/>
  <c r="P515" i="6"/>
  <c r="P517" i="6"/>
  <c r="P519" i="6"/>
  <c r="P521" i="6"/>
  <c r="P523" i="6"/>
  <c r="P418" i="6"/>
  <c r="P424" i="6"/>
  <c r="P422" i="6"/>
  <c r="P394" i="6"/>
  <c r="L7" i="5" s="1"/>
  <c r="P434" i="6"/>
  <c r="P436" i="6"/>
  <c r="P438" i="6"/>
  <c r="P440" i="6"/>
  <c r="P442" i="6"/>
  <c r="P444" i="6"/>
  <c r="P446" i="6"/>
  <c r="P448" i="6"/>
  <c r="P450" i="6"/>
  <c r="P452" i="6"/>
  <c r="P454" i="6"/>
  <c r="P456" i="6"/>
  <c r="P458" i="6"/>
  <c r="P460" i="6"/>
  <c r="P462" i="6"/>
  <c r="P464" i="6"/>
  <c r="P466" i="6"/>
  <c r="P468" i="6"/>
  <c r="P470" i="6"/>
  <c r="P472" i="6"/>
  <c r="P474" i="6"/>
  <c r="P476" i="6"/>
  <c r="P478" i="6"/>
  <c r="P480" i="6"/>
  <c r="P482" i="6"/>
  <c r="P484" i="6"/>
  <c r="P486" i="6"/>
  <c r="P488" i="6"/>
  <c r="P490" i="6"/>
  <c r="P492" i="6"/>
  <c r="P494" i="6"/>
  <c r="P496" i="6"/>
  <c r="P498" i="6"/>
  <c r="P500" i="6"/>
  <c r="P502" i="6"/>
  <c r="P504" i="6"/>
  <c r="P506" i="6"/>
  <c r="P508" i="6"/>
  <c r="P510" i="6"/>
  <c r="P512" i="6"/>
  <c r="P514" i="6"/>
  <c r="P516" i="6"/>
  <c r="P518" i="6"/>
  <c r="P520" i="6"/>
  <c r="P522" i="6"/>
  <c r="P524" i="6"/>
  <c r="P432" i="6"/>
  <c r="P428" i="6"/>
  <c r="P430" i="6"/>
  <c r="P420" i="6"/>
  <c r="R27" i="5" l="1"/>
  <c r="AO20" i="16"/>
  <c r="AP15" i="16"/>
  <c r="AP13" i="16"/>
  <c r="AW4" i="16" s="1"/>
  <c r="AQ8" i="16"/>
  <c r="AP27" i="16"/>
  <c r="AQ22" i="16"/>
  <c r="DC24" i="16"/>
  <c r="DB25" i="16"/>
  <c r="DB26" i="16" s="1"/>
  <c r="DB15" i="16"/>
  <c r="DA20" i="16"/>
  <c r="DL5" i="16" s="1"/>
  <c r="DC17" i="16"/>
  <c r="DB18" i="16"/>
  <c r="DB19" i="16" s="1"/>
  <c r="DC8" i="16"/>
  <c r="DB13" i="16"/>
  <c r="DI4" i="16" s="1"/>
  <c r="DC10" i="16"/>
  <c r="DB11" i="16"/>
  <c r="DB12" i="16" s="1"/>
  <c r="AS17" i="16"/>
  <c r="AR18" i="16"/>
  <c r="AR19" i="16" s="1"/>
  <c r="DB22" i="16"/>
  <c r="DA27" i="16"/>
  <c r="R5" i="5"/>
  <c r="R33" i="5"/>
  <c r="I8" i="5"/>
  <c r="C8" i="5"/>
  <c r="I31" i="5"/>
  <c r="O32" i="5" s="1"/>
  <c r="C31" i="5"/>
  <c r="D32" i="5" s="1"/>
  <c r="I6" i="5"/>
  <c r="C6" i="5"/>
  <c r="I27" i="5"/>
  <c r="C27" i="5"/>
  <c r="I7" i="5"/>
  <c r="C7" i="5"/>
  <c r="D8" i="5" s="1"/>
  <c r="I25" i="5"/>
  <c r="C25" i="5"/>
  <c r="I5" i="5"/>
  <c r="O6" i="5" s="1"/>
  <c r="C5" i="5"/>
  <c r="I26" i="5"/>
  <c r="C26" i="5"/>
  <c r="I30" i="5"/>
  <c r="C30" i="5"/>
  <c r="I9" i="5"/>
  <c r="O10" i="5" s="1"/>
  <c r="C9" i="5"/>
  <c r="D10" i="5" s="1"/>
  <c r="I4" i="5"/>
  <c r="C4" i="5"/>
  <c r="I29" i="5"/>
  <c r="C29" i="5"/>
  <c r="I28" i="5"/>
  <c r="C28" i="5"/>
  <c r="D11" i="5"/>
  <c r="Q8" i="5"/>
  <c r="Q5" i="5"/>
  <c r="O33" i="5"/>
  <c r="O13" i="5"/>
  <c r="N34" i="5"/>
  <c r="O34" i="5"/>
  <c r="R34" i="5"/>
  <c r="Q34" i="5"/>
  <c r="P34" i="5"/>
  <c r="X11" i="13"/>
  <c r="Q10" i="5"/>
  <c r="R30" i="5"/>
  <c r="Q28" i="5"/>
  <c r="O12" i="5"/>
  <c r="N7" i="5"/>
  <c r="D45" i="21" a="1"/>
  <c r="D45" i="21" s="1"/>
  <c r="E45" i="21" a="1"/>
  <c r="E45" i="21" s="1"/>
  <c r="F45" i="21" a="1"/>
  <c r="F45" i="21" s="1"/>
  <c r="C45" i="21" a="1"/>
  <c r="C45" i="21" s="1"/>
  <c r="B46" i="21"/>
  <c r="N8" i="5"/>
  <c r="N5" i="5"/>
  <c r="N6" i="5"/>
  <c r="O11" i="5"/>
  <c r="Q26" i="5"/>
  <c r="P10" i="5"/>
  <c r="P28" i="5"/>
  <c r="P27" i="5"/>
  <c r="N29" i="5"/>
  <c r="Q27" i="5"/>
  <c r="N30" i="5"/>
  <c r="R31" i="5"/>
  <c r="R32" i="5"/>
  <c r="Q31" i="5"/>
  <c r="R29" i="5"/>
  <c r="P29" i="5"/>
  <c r="N26" i="5"/>
  <c r="N33" i="5"/>
  <c r="N32" i="5"/>
  <c r="P26" i="5"/>
  <c r="N27" i="5"/>
  <c r="Q32" i="5"/>
  <c r="N28" i="5"/>
  <c r="P33" i="5"/>
  <c r="P31" i="5"/>
  <c r="Q30" i="5"/>
  <c r="Q29" i="5"/>
  <c r="R26" i="5"/>
  <c r="Q33" i="5"/>
  <c r="P32" i="5"/>
  <c r="N31" i="5"/>
  <c r="R28" i="5"/>
  <c r="P30" i="5"/>
  <c r="N10" i="5"/>
  <c r="P5" i="5"/>
  <c r="P9" i="5"/>
  <c r="R11" i="5"/>
  <c r="R7" i="5"/>
  <c r="N9" i="5"/>
  <c r="R8" i="5"/>
  <c r="P8" i="5"/>
  <c r="P6" i="5"/>
  <c r="P7" i="5"/>
  <c r="N11" i="5"/>
  <c r="R10" i="5"/>
  <c r="R9" i="5"/>
  <c r="Q11" i="5"/>
  <c r="P11" i="5"/>
  <c r="Q6" i="5"/>
  <c r="Q7" i="5"/>
  <c r="R6" i="5"/>
  <c r="Q9" i="5"/>
  <c r="DD10" i="16" l="1"/>
  <c r="DC11" i="16"/>
  <c r="DC12" i="16" s="1"/>
  <c r="DD24" i="16"/>
  <c r="DC25" i="16"/>
  <c r="DC26" i="16" s="1"/>
  <c r="AQ27" i="16"/>
  <c r="AR22" i="16"/>
  <c r="DD8" i="16"/>
  <c r="DC13" i="16"/>
  <c r="DJ4" i="16" s="1"/>
  <c r="AQ13" i="16"/>
  <c r="BJ4" i="16" s="1"/>
  <c r="AR8" i="16"/>
  <c r="DC22" i="16"/>
  <c r="DB27" i="16"/>
  <c r="DD17" i="16"/>
  <c r="DC18" i="16"/>
  <c r="DC19" i="16" s="1"/>
  <c r="AP20" i="16"/>
  <c r="AQ15" i="16"/>
  <c r="AT17" i="16"/>
  <c r="AS18" i="16"/>
  <c r="AS19" i="16" s="1"/>
  <c r="DC15" i="16"/>
  <c r="DB20" i="16"/>
  <c r="DM5" i="16" s="1"/>
  <c r="O26" i="5"/>
  <c r="O5" i="5"/>
  <c r="D31" i="5"/>
  <c r="O31" i="5"/>
  <c r="O9" i="5"/>
  <c r="O7" i="5"/>
  <c r="O8" i="5"/>
  <c r="D28" i="5"/>
  <c r="D29" i="5"/>
  <c r="D26" i="5"/>
  <c r="D27" i="5"/>
  <c r="D5" i="5"/>
  <c r="D6" i="5"/>
  <c r="O27" i="5"/>
  <c r="O30" i="5"/>
  <c r="D9" i="5"/>
  <c r="O28" i="5"/>
  <c r="D30" i="5"/>
  <c r="O29" i="5"/>
  <c r="D7" i="5"/>
  <c r="AG11" i="13"/>
  <c r="V11" i="13"/>
  <c r="W11" i="13"/>
  <c r="C46" i="21" a="1"/>
  <c r="C46" i="21" s="1"/>
  <c r="D46" i="21" a="1"/>
  <c r="D46" i="21" s="1"/>
  <c r="F46" i="21" a="1"/>
  <c r="F46" i="21" s="1"/>
  <c r="E46" i="21" a="1"/>
  <c r="E46" i="21" s="1"/>
  <c r="B47" i="21"/>
  <c r="BH4" i="16" l="1"/>
  <c r="BI4" i="16"/>
  <c r="AX4" i="16"/>
  <c r="DE8" i="16"/>
  <c r="DD13" i="16"/>
  <c r="DK4" i="16" s="1"/>
  <c r="AR27" i="16"/>
  <c r="AS22" i="16"/>
  <c r="AQ20" i="16"/>
  <c r="AR15" i="16"/>
  <c r="DD15" i="16"/>
  <c r="DC20" i="16"/>
  <c r="DN5" i="16" s="1"/>
  <c r="DD22" i="16"/>
  <c r="DC27" i="16"/>
  <c r="DE24" i="16"/>
  <c r="DD25" i="16"/>
  <c r="DD26" i="16" s="1"/>
  <c r="AR13" i="16"/>
  <c r="AY4" i="16" s="1"/>
  <c r="AS8" i="16"/>
  <c r="DE17" i="16"/>
  <c r="DD18" i="16"/>
  <c r="DD19" i="16" s="1"/>
  <c r="AU17" i="16"/>
  <c r="AT18" i="16"/>
  <c r="AT19" i="16" s="1"/>
  <c r="DE10" i="16"/>
  <c r="DD11" i="16"/>
  <c r="DD12" i="16" s="1"/>
  <c r="C47" i="21" a="1"/>
  <c r="C47" i="21" s="1"/>
  <c r="D47" i="21" a="1"/>
  <c r="D47" i="21" s="1"/>
  <c r="E47" i="21" a="1"/>
  <c r="E47" i="21" s="1"/>
  <c r="F47" i="21" a="1"/>
  <c r="F47" i="21" s="1"/>
  <c r="B48" i="21"/>
  <c r="A1443" i="2"/>
  <c r="A1444" i="2"/>
  <c r="A14" i="2"/>
  <c r="A19" i="2" s="1"/>
  <c r="A24" i="2" s="1"/>
  <c r="A29" i="2" s="1"/>
  <c r="A34" i="2" s="1"/>
  <c r="A39" i="2" s="1"/>
  <c r="A44" i="2" s="1"/>
  <c r="A49" i="2" s="1"/>
  <c r="A54" i="2" s="1"/>
  <c r="A59" i="2" s="1"/>
  <c r="A64" i="2" s="1"/>
  <c r="A69" i="2" s="1"/>
  <c r="A74" i="2" s="1"/>
  <c r="A79" i="2" s="1"/>
  <c r="A84" i="2" s="1"/>
  <c r="A89" i="2" s="1"/>
  <c r="A94" i="2" s="1"/>
  <c r="A99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A174" i="2" s="1"/>
  <c r="A179" i="2" s="1"/>
  <c r="A184" i="2" s="1"/>
  <c r="A189" i="2" s="1"/>
  <c r="A194" i="2" s="1"/>
  <c r="A199" i="2" s="1"/>
  <c r="A204" i="2" s="1"/>
  <c r="A209" i="2" s="1"/>
  <c r="A214" i="2" s="1"/>
  <c r="A219" i="2" s="1"/>
  <c r="A224" i="2" s="1"/>
  <c r="A229" i="2" s="1"/>
  <c r="A234" i="2" s="1"/>
  <c r="A239" i="2" s="1"/>
  <c r="A244" i="2" s="1"/>
  <c r="A249" i="2" s="1"/>
  <c r="A254" i="2" s="1"/>
  <c r="A259" i="2" s="1"/>
  <c r="A264" i="2" s="1"/>
  <c r="A269" i="2" s="1"/>
  <c r="A274" i="2" s="1"/>
  <c r="A279" i="2" s="1"/>
  <c r="A284" i="2" s="1"/>
  <c r="A289" i="2" s="1"/>
  <c r="A294" i="2" s="1"/>
  <c r="A299" i="2" s="1"/>
  <c r="A304" i="2" s="1"/>
  <c r="A309" i="2" s="1"/>
  <c r="A314" i="2" s="1"/>
  <c r="A319" i="2" s="1"/>
  <c r="A324" i="2" s="1"/>
  <c r="A329" i="2" s="1"/>
  <c r="A334" i="2" s="1"/>
  <c r="A339" i="2" s="1"/>
  <c r="A344" i="2" s="1"/>
  <c r="A349" i="2" s="1"/>
  <c r="A354" i="2" s="1"/>
  <c r="A359" i="2" s="1"/>
  <c r="A364" i="2" s="1"/>
  <c r="A369" i="2" s="1"/>
  <c r="A374" i="2" s="1"/>
  <c r="A379" i="2" s="1"/>
  <c r="A384" i="2" s="1"/>
  <c r="A389" i="2" s="1"/>
  <c r="A394" i="2" s="1"/>
  <c r="A399" i="2" s="1"/>
  <c r="A404" i="2" s="1"/>
  <c r="A409" i="2" s="1"/>
  <c r="A414" i="2" s="1"/>
  <c r="A419" i="2" s="1"/>
  <c r="A424" i="2" s="1"/>
  <c r="A429" i="2" s="1"/>
  <c r="A434" i="2" s="1"/>
  <c r="A439" i="2" s="1"/>
  <c r="A444" i="2" s="1"/>
  <c r="A449" i="2" s="1"/>
  <c r="A454" i="2" s="1"/>
  <c r="A459" i="2" s="1"/>
  <c r="A464" i="2" s="1"/>
  <c r="A469" i="2" s="1"/>
  <c r="A474" i="2" s="1"/>
  <c r="A479" i="2" s="1"/>
  <c r="A484" i="2" s="1"/>
  <c r="A489" i="2" s="1"/>
  <c r="A494" i="2" s="1"/>
  <c r="A499" i="2" s="1"/>
  <c r="A504" i="2" s="1"/>
  <c r="A509" i="2" s="1"/>
  <c r="A514" i="2" s="1"/>
  <c r="A519" i="2" s="1"/>
  <c r="A524" i="2" s="1"/>
  <c r="A529" i="2" s="1"/>
  <c r="A534" i="2" s="1"/>
  <c r="A539" i="2" s="1"/>
  <c r="A544" i="2" s="1"/>
  <c r="A549" i="2" s="1"/>
  <c r="A554" i="2" s="1"/>
  <c r="A559" i="2" s="1"/>
  <c r="A564" i="2" s="1"/>
  <c r="A569" i="2" s="1"/>
  <c r="A574" i="2" s="1"/>
  <c r="A579" i="2" s="1"/>
  <c r="A584" i="2" s="1"/>
  <c r="A589" i="2" s="1"/>
  <c r="A594" i="2" s="1"/>
  <c r="A599" i="2" s="1"/>
  <c r="A604" i="2" s="1"/>
  <c r="A609" i="2" s="1"/>
  <c r="A614" i="2" s="1"/>
  <c r="A619" i="2" s="1"/>
  <c r="A624" i="2" s="1"/>
  <c r="A629" i="2" s="1"/>
  <c r="A634" i="2" s="1"/>
  <c r="A639" i="2" s="1"/>
  <c r="A644" i="2" s="1"/>
  <c r="A649" i="2" s="1"/>
  <c r="A654" i="2" s="1"/>
  <c r="A659" i="2" s="1"/>
  <c r="A664" i="2" s="1"/>
  <c r="A669" i="2" s="1"/>
  <c r="A674" i="2" s="1"/>
  <c r="A679" i="2" s="1"/>
  <c r="A684" i="2" s="1"/>
  <c r="A689" i="2" s="1"/>
  <c r="A694" i="2" s="1"/>
  <c r="A699" i="2" s="1"/>
  <c r="A704" i="2" s="1"/>
  <c r="A709" i="2" s="1"/>
  <c r="A714" i="2" s="1"/>
  <c r="A719" i="2" s="1"/>
  <c r="A724" i="2" s="1"/>
  <c r="A729" i="2" s="1"/>
  <c r="A734" i="2" s="1"/>
  <c r="A739" i="2" s="1"/>
  <c r="A744" i="2" s="1"/>
  <c r="A749" i="2" s="1"/>
  <c r="A754" i="2" s="1"/>
  <c r="A759" i="2" s="1"/>
  <c r="A764" i="2" s="1"/>
  <c r="A769" i="2" s="1"/>
  <c r="A774" i="2" s="1"/>
  <c r="A779" i="2" s="1"/>
  <c r="A784" i="2" s="1"/>
  <c r="A789" i="2" s="1"/>
  <c r="A794" i="2" s="1"/>
  <c r="A799" i="2" s="1"/>
  <c r="A804" i="2" s="1"/>
  <c r="A809" i="2" s="1"/>
  <c r="A814" i="2" s="1"/>
  <c r="A819" i="2" s="1"/>
  <c r="A824" i="2" s="1"/>
  <c r="A829" i="2" s="1"/>
  <c r="A834" i="2" s="1"/>
  <c r="A839" i="2" s="1"/>
  <c r="A844" i="2" s="1"/>
  <c r="A849" i="2" s="1"/>
  <c r="A854" i="2" s="1"/>
  <c r="A859" i="2" s="1"/>
  <c r="A864" i="2" s="1"/>
  <c r="A869" i="2" s="1"/>
  <c r="A874" i="2" s="1"/>
  <c r="A879" i="2" s="1"/>
  <c r="A884" i="2" s="1"/>
  <c r="A889" i="2" s="1"/>
  <c r="A894" i="2" s="1"/>
  <c r="A899" i="2" s="1"/>
  <c r="A904" i="2" s="1"/>
  <c r="A909" i="2" s="1"/>
  <c r="A914" i="2" s="1"/>
  <c r="A919" i="2" s="1"/>
  <c r="A924" i="2" s="1"/>
  <c r="A929" i="2" s="1"/>
  <c r="A934" i="2" s="1"/>
  <c r="A939" i="2" s="1"/>
  <c r="A944" i="2" s="1"/>
  <c r="A949" i="2" s="1"/>
  <c r="A954" i="2" s="1"/>
  <c r="A959" i="2" s="1"/>
  <c r="A964" i="2" s="1"/>
  <c r="A969" i="2" s="1"/>
  <c r="A974" i="2" s="1"/>
  <c r="A979" i="2" s="1"/>
  <c r="A984" i="2" s="1"/>
  <c r="A989" i="2" s="1"/>
  <c r="A994" i="2" s="1"/>
  <c r="A999" i="2" s="1"/>
  <c r="A1004" i="2" s="1"/>
  <c r="A1009" i="2" s="1"/>
  <c r="A1014" i="2" s="1"/>
  <c r="A1019" i="2" s="1"/>
  <c r="A1024" i="2" s="1"/>
  <c r="A1029" i="2" s="1"/>
  <c r="A1034" i="2" s="1"/>
  <c r="A1039" i="2" s="1"/>
  <c r="A1044" i="2" s="1"/>
  <c r="A1049" i="2" s="1"/>
  <c r="A1054" i="2" s="1"/>
  <c r="A1059" i="2" s="1"/>
  <c r="A1064" i="2" s="1"/>
  <c r="A1069" i="2" s="1"/>
  <c r="A1074" i="2" s="1"/>
  <c r="A1079" i="2" s="1"/>
  <c r="A1084" i="2" s="1"/>
  <c r="A1089" i="2" s="1"/>
  <c r="A1094" i="2" s="1"/>
  <c r="A1099" i="2" s="1"/>
  <c r="A1104" i="2" s="1"/>
  <c r="A1109" i="2" s="1"/>
  <c r="A1114" i="2" s="1"/>
  <c r="A1119" i="2" s="1"/>
  <c r="A1124" i="2" s="1"/>
  <c r="A1129" i="2" s="1"/>
  <c r="A1134" i="2" s="1"/>
  <c r="A1139" i="2" s="1"/>
  <c r="A1144" i="2" s="1"/>
  <c r="A1149" i="2" s="1"/>
  <c r="A1154" i="2" s="1"/>
  <c r="A1159" i="2" s="1"/>
  <c r="A1164" i="2" s="1"/>
  <c r="A1169" i="2" s="1"/>
  <c r="A1174" i="2" s="1"/>
  <c r="A1179" i="2" s="1"/>
  <c r="A1184" i="2" s="1"/>
  <c r="A1189" i="2" s="1"/>
  <c r="A1194" i="2" s="1"/>
  <c r="A1199" i="2" s="1"/>
  <c r="A1204" i="2" s="1"/>
  <c r="A1209" i="2" s="1"/>
  <c r="A1214" i="2" s="1"/>
  <c r="A1219" i="2" s="1"/>
  <c r="A1224" i="2" s="1"/>
  <c r="A1229" i="2" s="1"/>
  <c r="A1234" i="2" s="1"/>
  <c r="A1239" i="2" s="1"/>
  <c r="A1244" i="2" s="1"/>
  <c r="A1249" i="2" s="1"/>
  <c r="A1254" i="2" s="1"/>
  <c r="A1259" i="2" s="1"/>
  <c r="A1264" i="2" s="1"/>
  <c r="A1269" i="2" s="1"/>
  <c r="A1274" i="2" s="1"/>
  <c r="A1279" i="2" s="1"/>
  <c r="A1284" i="2" s="1"/>
  <c r="A1289" i="2" s="1"/>
  <c r="A1294" i="2" s="1"/>
  <c r="A1299" i="2" s="1"/>
  <c r="A1304" i="2" s="1"/>
  <c r="A1309" i="2" s="1"/>
  <c r="A1314" i="2" s="1"/>
  <c r="A1319" i="2" s="1"/>
  <c r="A1324" i="2" s="1"/>
  <c r="A1329" i="2" s="1"/>
  <c r="A1334" i="2" s="1"/>
  <c r="A1339" i="2" s="1"/>
  <c r="A1344" i="2" s="1"/>
  <c r="A1349" i="2" s="1"/>
  <c r="A1354" i="2" s="1"/>
  <c r="A1359" i="2" s="1"/>
  <c r="A1364" i="2" s="1"/>
  <c r="A1369" i="2" s="1"/>
  <c r="A1374" i="2" s="1"/>
  <c r="A1379" i="2" s="1"/>
  <c r="A1384" i="2" s="1"/>
  <c r="A1389" i="2" s="1"/>
  <c r="A1394" i="2" s="1"/>
  <c r="A1399" i="2" s="1"/>
  <c r="A1404" i="2" s="1"/>
  <c r="A1409" i="2" s="1"/>
  <c r="A1414" i="2" s="1"/>
  <c r="A1419" i="2" s="1"/>
  <c r="A1424" i="2" s="1"/>
  <c r="A1429" i="2" s="1"/>
  <c r="A1434" i="2" s="1"/>
  <c r="A1439" i="2" s="1"/>
  <c r="A13" i="2"/>
  <c r="A18" i="2" s="1"/>
  <c r="A23" i="2" s="1"/>
  <c r="A28" i="2" s="1"/>
  <c r="A33" i="2" s="1"/>
  <c r="A38" i="2" s="1"/>
  <c r="A43" i="2" s="1"/>
  <c r="A48" i="2" s="1"/>
  <c r="A53" i="2" s="1"/>
  <c r="A58" i="2" s="1"/>
  <c r="A63" i="2" s="1"/>
  <c r="A68" i="2" s="1"/>
  <c r="A73" i="2" s="1"/>
  <c r="A78" i="2" s="1"/>
  <c r="A83" i="2" s="1"/>
  <c r="A88" i="2" s="1"/>
  <c r="A93" i="2" s="1"/>
  <c r="A98" i="2" s="1"/>
  <c r="A103" i="2" s="1"/>
  <c r="A108" i="2" s="1"/>
  <c r="A113" i="2" s="1"/>
  <c r="A118" i="2" s="1"/>
  <c r="A123" i="2" s="1"/>
  <c r="A128" i="2" s="1"/>
  <c r="A133" i="2" s="1"/>
  <c r="A138" i="2" s="1"/>
  <c r="A143" i="2" s="1"/>
  <c r="A148" i="2" s="1"/>
  <c r="A153" i="2" s="1"/>
  <c r="A158" i="2" s="1"/>
  <c r="A163" i="2" s="1"/>
  <c r="A168" i="2" s="1"/>
  <c r="A173" i="2" s="1"/>
  <c r="A178" i="2" s="1"/>
  <c r="A183" i="2" s="1"/>
  <c r="A188" i="2" s="1"/>
  <c r="A193" i="2" s="1"/>
  <c r="A198" i="2" s="1"/>
  <c r="A203" i="2" s="1"/>
  <c r="A208" i="2" s="1"/>
  <c r="A213" i="2" s="1"/>
  <c r="A218" i="2" s="1"/>
  <c r="A223" i="2" s="1"/>
  <c r="A228" i="2" s="1"/>
  <c r="A233" i="2" s="1"/>
  <c r="A238" i="2" s="1"/>
  <c r="A243" i="2" s="1"/>
  <c r="A248" i="2" s="1"/>
  <c r="A253" i="2" s="1"/>
  <c r="A258" i="2" s="1"/>
  <c r="A263" i="2" s="1"/>
  <c r="A268" i="2" s="1"/>
  <c r="A273" i="2" s="1"/>
  <c r="A278" i="2" s="1"/>
  <c r="A283" i="2" s="1"/>
  <c r="A288" i="2" s="1"/>
  <c r="A293" i="2" s="1"/>
  <c r="A298" i="2" s="1"/>
  <c r="A303" i="2" s="1"/>
  <c r="A308" i="2" s="1"/>
  <c r="A313" i="2" s="1"/>
  <c r="A318" i="2" s="1"/>
  <c r="A323" i="2" s="1"/>
  <c r="A328" i="2" s="1"/>
  <c r="A333" i="2" s="1"/>
  <c r="A338" i="2" s="1"/>
  <c r="A343" i="2" s="1"/>
  <c r="A348" i="2" s="1"/>
  <c r="A353" i="2" s="1"/>
  <c r="A358" i="2" s="1"/>
  <c r="A363" i="2" s="1"/>
  <c r="A368" i="2" s="1"/>
  <c r="A373" i="2" s="1"/>
  <c r="A378" i="2" s="1"/>
  <c r="A383" i="2" s="1"/>
  <c r="A388" i="2" s="1"/>
  <c r="A393" i="2" s="1"/>
  <c r="A398" i="2" s="1"/>
  <c r="A403" i="2" s="1"/>
  <c r="A408" i="2" s="1"/>
  <c r="A413" i="2" s="1"/>
  <c r="A418" i="2" s="1"/>
  <c r="A423" i="2" s="1"/>
  <c r="A428" i="2" s="1"/>
  <c r="A433" i="2" s="1"/>
  <c r="A438" i="2" s="1"/>
  <c r="A443" i="2" s="1"/>
  <c r="A448" i="2" s="1"/>
  <c r="A453" i="2" s="1"/>
  <c r="A458" i="2" s="1"/>
  <c r="A463" i="2" s="1"/>
  <c r="A468" i="2" s="1"/>
  <c r="A473" i="2" s="1"/>
  <c r="A478" i="2" s="1"/>
  <c r="A483" i="2" s="1"/>
  <c r="A488" i="2" s="1"/>
  <c r="A493" i="2" s="1"/>
  <c r="A498" i="2" s="1"/>
  <c r="A503" i="2" s="1"/>
  <c r="A508" i="2" s="1"/>
  <c r="A513" i="2" s="1"/>
  <c r="A518" i="2" s="1"/>
  <c r="A523" i="2" s="1"/>
  <c r="A528" i="2" s="1"/>
  <c r="A533" i="2" s="1"/>
  <c r="A538" i="2" s="1"/>
  <c r="A543" i="2" s="1"/>
  <c r="A548" i="2" s="1"/>
  <c r="A553" i="2" s="1"/>
  <c r="A558" i="2" s="1"/>
  <c r="A563" i="2" s="1"/>
  <c r="A568" i="2" s="1"/>
  <c r="A573" i="2" s="1"/>
  <c r="A578" i="2" s="1"/>
  <c r="A583" i="2" s="1"/>
  <c r="A588" i="2" s="1"/>
  <c r="A593" i="2" s="1"/>
  <c r="A598" i="2" s="1"/>
  <c r="A603" i="2" s="1"/>
  <c r="A608" i="2" s="1"/>
  <c r="A613" i="2" s="1"/>
  <c r="A618" i="2" s="1"/>
  <c r="A623" i="2" s="1"/>
  <c r="A628" i="2" s="1"/>
  <c r="A633" i="2" s="1"/>
  <c r="A638" i="2" s="1"/>
  <c r="A643" i="2" s="1"/>
  <c r="A648" i="2" s="1"/>
  <c r="A653" i="2" s="1"/>
  <c r="A658" i="2" s="1"/>
  <c r="A663" i="2" s="1"/>
  <c r="A668" i="2" s="1"/>
  <c r="A673" i="2" s="1"/>
  <c r="A678" i="2" s="1"/>
  <c r="A683" i="2" s="1"/>
  <c r="A688" i="2" s="1"/>
  <c r="A693" i="2" s="1"/>
  <c r="A698" i="2" s="1"/>
  <c r="A703" i="2" s="1"/>
  <c r="A708" i="2" s="1"/>
  <c r="A713" i="2" s="1"/>
  <c r="A718" i="2" s="1"/>
  <c r="A723" i="2" s="1"/>
  <c r="A728" i="2" s="1"/>
  <c r="A733" i="2" s="1"/>
  <c r="A738" i="2" s="1"/>
  <c r="A743" i="2" s="1"/>
  <c r="A748" i="2" s="1"/>
  <c r="A753" i="2" s="1"/>
  <c r="A758" i="2" s="1"/>
  <c r="A763" i="2" s="1"/>
  <c r="A768" i="2" s="1"/>
  <c r="A773" i="2" s="1"/>
  <c r="A778" i="2" s="1"/>
  <c r="A783" i="2" s="1"/>
  <c r="A788" i="2" s="1"/>
  <c r="A793" i="2" s="1"/>
  <c r="A798" i="2" s="1"/>
  <c r="A803" i="2" s="1"/>
  <c r="A808" i="2" s="1"/>
  <c r="A813" i="2" s="1"/>
  <c r="A818" i="2" s="1"/>
  <c r="A823" i="2" s="1"/>
  <c r="A828" i="2" s="1"/>
  <c r="A833" i="2" s="1"/>
  <c r="A838" i="2" s="1"/>
  <c r="A843" i="2" s="1"/>
  <c r="A848" i="2" s="1"/>
  <c r="A853" i="2" s="1"/>
  <c r="A858" i="2" s="1"/>
  <c r="A863" i="2" s="1"/>
  <c r="A868" i="2" s="1"/>
  <c r="A873" i="2" s="1"/>
  <c r="A878" i="2" s="1"/>
  <c r="A883" i="2" s="1"/>
  <c r="A888" i="2" s="1"/>
  <c r="A893" i="2" s="1"/>
  <c r="A898" i="2" s="1"/>
  <c r="A903" i="2" s="1"/>
  <c r="A908" i="2" s="1"/>
  <c r="A913" i="2" s="1"/>
  <c r="A918" i="2" s="1"/>
  <c r="A923" i="2" s="1"/>
  <c r="A928" i="2" s="1"/>
  <c r="A933" i="2" s="1"/>
  <c r="A938" i="2" s="1"/>
  <c r="A943" i="2" s="1"/>
  <c r="A948" i="2" s="1"/>
  <c r="A953" i="2" s="1"/>
  <c r="A958" i="2" s="1"/>
  <c r="A963" i="2" s="1"/>
  <c r="A968" i="2" s="1"/>
  <c r="A973" i="2" s="1"/>
  <c r="A978" i="2" s="1"/>
  <c r="A983" i="2" s="1"/>
  <c r="A988" i="2" s="1"/>
  <c r="A993" i="2" s="1"/>
  <c r="A998" i="2" s="1"/>
  <c r="A1003" i="2" s="1"/>
  <c r="A1008" i="2" s="1"/>
  <c r="A1013" i="2" s="1"/>
  <c r="A1018" i="2" s="1"/>
  <c r="A1023" i="2" s="1"/>
  <c r="A1028" i="2" s="1"/>
  <c r="A1033" i="2" s="1"/>
  <c r="A1038" i="2" s="1"/>
  <c r="A1043" i="2" s="1"/>
  <c r="A1048" i="2" s="1"/>
  <c r="A1053" i="2" s="1"/>
  <c r="A1058" i="2" s="1"/>
  <c r="A1063" i="2" s="1"/>
  <c r="A1068" i="2" s="1"/>
  <c r="A1073" i="2" s="1"/>
  <c r="A1078" i="2" s="1"/>
  <c r="A1083" i="2" s="1"/>
  <c r="A1088" i="2" s="1"/>
  <c r="A1093" i="2" s="1"/>
  <c r="A1098" i="2" s="1"/>
  <c r="A1103" i="2" s="1"/>
  <c r="A1108" i="2" s="1"/>
  <c r="A1113" i="2" s="1"/>
  <c r="A1118" i="2" s="1"/>
  <c r="A1123" i="2" s="1"/>
  <c r="A1128" i="2" s="1"/>
  <c r="A1133" i="2" s="1"/>
  <c r="A1138" i="2" s="1"/>
  <c r="A1143" i="2" s="1"/>
  <c r="A1148" i="2" s="1"/>
  <c r="A1153" i="2" s="1"/>
  <c r="A1158" i="2" s="1"/>
  <c r="A1163" i="2" s="1"/>
  <c r="A1168" i="2" s="1"/>
  <c r="A1173" i="2" s="1"/>
  <c r="A1178" i="2" s="1"/>
  <c r="A1183" i="2" s="1"/>
  <c r="A1188" i="2" s="1"/>
  <c r="A1193" i="2" s="1"/>
  <c r="A1198" i="2" s="1"/>
  <c r="A1203" i="2" s="1"/>
  <c r="A1208" i="2" s="1"/>
  <c r="A1213" i="2" s="1"/>
  <c r="A1218" i="2" s="1"/>
  <c r="A1223" i="2" s="1"/>
  <c r="A1228" i="2" s="1"/>
  <c r="A1233" i="2" s="1"/>
  <c r="A1238" i="2" s="1"/>
  <c r="A1243" i="2" s="1"/>
  <c r="A1248" i="2" s="1"/>
  <c r="A1253" i="2" s="1"/>
  <c r="A1258" i="2" s="1"/>
  <c r="A1263" i="2" s="1"/>
  <c r="A1268" i="2" s="1"/>
  <c r="A1273" i="2" s="1"/>
  <c r="A1278" i="2" s="1"/>
  <c r="A1283" i="2" s="1"/>
  <c r="A1288" i="2" s="1"/>
  <c r="A1293" i="2" s="1"/>
  <c r="A1298" i="2" s="1"/>
  <c r="A1303" i="2" s="1"/>
  <c r="A1308" i="2" s="1"/>
  <c r="A1313" i="2" s="1"/>
  <c r="A1318" i="2" s="1"/>
  <c r="A1323" i="2" s="1"/>
  <c r="A1328" i="2" s="1"/>
  <c r="A1333" i="2" s="1"/>
  <c r="A1338" i="2" s="1"/>
  <c r="A1343" i="2" s="1"/>
  <c r="A1348" i="2" s="1"/>
  <c r="A1353" i="2" s="1"/>
  <c r="A1358" i="2" s="1"/>
  <c r="A1363" i="2" s="1"/>
  <c r="A1368" i="2" s="1"/>
  <c r="A1373" i="2" s="1"/>
  <c r="A1378" i="2" s="1"/>
  <c r="A1383" i="2" s="1"/>
  <c r="A1388" i="2" s="1"/>
  <c r="A1393" i="2" s="1"/>
  <c r="A1398" i="2" s="1"/>
  <c r="A1403" i="2" s="1"/>
  <c r="A1408" i="2" s="1"/>
  <c r="A1413" i="2" s="1"/>
  <c r="A1418" i="2" s="1"/>
  <c r="A1423" i="2" s="1"/>
  <c r="A1428" i="2" s="1"/>
  <c r="A1433" i="2" s="1"/>
  <c r="A1438" i="2" s="1"/>
  <c r="A9" i="2"/>
  <c r="A10" i="2" s="1"/>
  <c r="A14" i="3"/>
  <c r="A15" i="3"/>
  <c r="A16" i="3"/>
  <c r="A17" i="3"/>
  <c r="A22" i="3" s="1"/>
  <c r="A27" i="3" s="1"/>
  <c r="A32" i="3" s="1"/>
  <c r="A37" i="3" s="1"/>
  <c r="A42" i="3" s="1"/>
  <c r="A47" i="3" s="1"/>
  <c r="A52" i="3" s="1"/>
  <c r="A57" i="3" s="1"/>
  <c r="A62" i="3" s="1"/>
  <c r="A67" i="3" s="1"/>
  <c r="A72" i="3" s="1"/>
  <c r="A77" i="3" s="1"/>
  <c r="A82" i="3" s="1"/>
  <c r="A87" i="3" s="1"/>
  <c r="A92" i="3" s="1"/>
  <c r="A97" i="3" s="1"/>
  <c r="A102" i="3" s="1"/>
  <c r="A107" i="3" s="1"/>
  <c r="A112" i="3" s="1"/>
  <c r="A117" i="3" s="1"/>
  <c r="A122" i="3" s="1"/>
  <c r="A127" i="3" s="1"/>
  <c r="A132" i="3" s="1"/>
  <c r="A137" i="3" s="1"/>
  <c r="A142" i="3" s="1"/>
  <c r="A147" i="3" s="1"/>
  <c r="A152" i="3" s="1"/>
  <c r="A157" i="3" s="1"/>
  <c r="A162" i="3" s="1"/>
  <c r="A167" i="3" s="1"/>
  <c r="A172" i="3" s="1"/>
  <c r="A177" i="3" s="1"/>
  <c r="A182" i="3" s="1"/>
  <c r="A187" i="3" s="1"/>
  <c r="A192" i="3" s="1"/>
  <c r="A197" i="3" s="1"/>
  <c r="A202" i="3" s="1"/>
  <c r="A207" i="3" s="1"/>
  <c r="A212" i="3" s="1"/>
  <c r="A217" i="3" s="1"/>
  <c r="A222" i="3" s="1"/>
  <c r="A227" i="3" s="1"/>
  <c r="A232" i="3" s="1"/>
  <c r="A237" i="3" s="1"/>
  <c r="A242" i="3" s="1"/>
  <c r="A247" i="3" s="1"/>
  <c r="A252" i="3" s="1"/>
  <c r="A257" i="3" s="1"/>
  <c r="A262" i="3" s="1"/>
  <c r="A267" i="3" s="1"/>
  <c r="A272" i="3" s="1"/>
  <c r="A277" i="3" s="1"/>
  <c r="A282" i="3" s="1"/>
  <c r="A287" i="3" s="1"/>
  <c r="A292" i="3" s="1"/>
  <c r="A297" i="3" s="1"/>
  <c r="A302" i="3" s="1"/>
  <c r="A307" i="3" s="1"/>
  <c r="A312" i="3" s="1"/>
  <c r="A317" i="3" s="1"/>
  <c r="A322" i="3" s="1"/>
  <c r="A327" i="3" s="1"/>
  <c r="A332" i="3" s="1"/>
  <c r="A337" i="3" s="1"/>
  <c r="A342" i="3" s="1"/>
  <c r="A347" i="3" s="1"/>
  <c r="A352" i="3" s="1"/>
  <c r="A357" i="3" s="1"/>
  <c r="A362" i="3" s="1"/>
  <c r="A367" i="3" s="1"/>
  <c r="A372" i="3" s="1"/>
  <c r="A377" i="3" s="1"/>
  <c r="A382" i="3" s="1"/>
  <c r="A387" i="3" s="1"/>
  <c r="A392" i="3" s="1"/>
  <c r="A397" i="3" s="1"/>
  <c r="A402" i="3" s="1"/>
  <c r="A407" i="3" s="1"/>
  <c r="A412" i="3" s="1"/>
  <c r="A417" i="3" s="1"/>
  <c r="A422" i="3" s="1"/>
  <c r="A427" i="3" s="1"/>
  <c r="A432" i="3" s="1"/>
  <c r="A437" i="3" s="1"/>
  <c r="A442" i="3" s="1"/>
  <c r="A447" i="3" s="1"/>
  <c r="A452" i="3" s="1"/>
  <c r="A457" i="3" s="1"/>
  <c r="A462" i="3" s="1"/>
  <c r="A467" i="3" s="1"/>
  <c r="A472" i="3" s="1"/>
  <c r="A477" i="3" s="1"/>
  <c r="A482" i="3" s="1"/>
  <c r="A487" i="3" s="1"/>
  <c r="A492" i="3" s="1"/>
  <c r="A497" i="3" s="1"/>
  <c r="A502" i="3" s="1"/>
  <c r="A507" i="3" s="1"/>
  <c r="A512" i="3" s="1"/>
  <c r="A517" i="3" s="1"/>
  <c r="A522" i="3" s="1"/>
  <c r="A527" i="3" s="1"/>
  <c r="A532" i="3" s="1"/>
  <c r="A537" i="3" s="1"/>
  <c r="A542" i="3" s="1"/>
  <c r="A547" i="3" s="1"/>
  <c r="A552" i="3" s="1"/>
  <c r="A557" i="3" s="1"/>
  <c r="A562" i="3" s="1"/>
  <c r="A567" i="3" s="1"/>
  <c r="A572" i="3" s="1"/>
  <c r="A577" i="3" s="1"/>
  <c r="A582" i="3" s="1"/>
  <c r="A587" i="3" s="1"/>
  <c r="A592" i="3" s="1"/>
  <c r="A597" i="3" s="1"/>
  <c r="A602" i="3" s="1"/>
  <c r="A607" i="3" s="1"/>
  <c r="A612" i="3" s="1"/>
  <c r="A617" i="3" s="1"/>
  <c r="A622" i="3" s="1"/>
  <c r="A627" i="3" s="1"/>
  <c r="A632" i="3" s="1"/>
  <c r="A637" i="3" s="1"/>
  <c r="A642" i="3" s="1"/>
  <c r="A647" i="3" s="1"/>
  <c r="A652" i="3" s="1"/>
  <c r="A657" i="3" s="1"/>
  <c r="A662" i="3" s="1"/>
  <c r="A667" i="3" s="1"/>
  <c r="A672" i="3" s="1"/>
  <c r="A677" i="3" s="1"/>
  <c r="A682" i="3" s="1"/>
  <c r="A687" i="3" s="1"/>
  <c r="A692" i="3" s="1"/>
  <c r="A697" i="3" s="1"/>
  <c r="A702" i="3" s="1"/>
  <c r="A707" i="3" s="1"/>
  <c r="A712" i="3" s="1"/>
  <c r="A717" i="3" s="1"/>
  <c r="A722" i="3" s="1"/>
  <c r="A727" i="3" s="1"/>
  <c r="A732" i="3" s="1"/>
  <c r="A737" i="3" s="1"/>
  <c r="A742" i="3" s="1"/>
  <c r="A747" i="3" s="1"/>
  <c r="A752" i="3" s="1"/>
  <c r="A757" i="3" s="1"/>
  <c r="A762" i="3" s="1"/>
  <c r="A767" i="3" s="1"/>
  <c r="A772" i="3" s="1"/>
  <c r="A777" i="3" s="1"/>
  <c r="A782" i="3" s="1"/>
  <c r="A787" i="3" s="1"/>
  <c r="A792" i="3" s="1"/>
  <c r="A797" i="3" s="1"/>
  <c r="A802" i="3" s="1"/>
  <c r="A807" i="3" s="1"/>
  <c r="A812" i="3" s="1"/>
  <c r="A817" i="3" s="1"/>
  <c r="A822" i="3" s="1"/>
  <c r="A827" i="3" s="1"/>
  <c r="A832" i="3" s="1"/>
  <c r="A837" i="3" s="1"/>
  <c r="A842" i="3" s="1"/>
  <c r="A847" i="3" s="1"/>
  <c r="A852" i="3" s="1"/>
  <c r="A857" i="3" s="1"/>
  <c r="A862" i="3" s="1"/>
  <c r="A867" i="3" s="1"/>
  <c r="A872" i="3" s="1"/>
  <c r="A877" i="3" s="1"/>
  <c r="A882" i="3" s="1"/>
  <c r="A887" i="3" s="1"/>
  <c r="A892" i="3" s="1"/>
  <c r="A897" i="3" s="1"/>
  <c r="A902" i="3" s="1"/>
  <c r="A907" i="3" s="1"/>
  <c r="A912" i="3" s="1"/>
  <c r="A917" i="3" s="1"/>
  <c r="A922" i="3" s="1"/>
  <c r="A927" i="3" s="1"/>
  <c r="A932" i="3" s="1"/>
  <c r="A937" i="3" s="1"/>
  <c r="A942" i="3" s="1"/>
  <c r="A947" i="3" s="1"/>
  <c r="A952" i="3" s="1"/>
  <c r="A957" i="3" s="1"/>
  <c r="A962" i="3" s="1"/>
  <c r="A967" i="3" s="1"/>
  <c r="A972" i="3" s="1"/>
  <c r="A977" i="3" s="1"/>
  <c r="A982" i="3" s="1"/>
  <c r="A987" i="3" s="1"/>
  <c r="A992" i="3" s="1"/>
  <c r="A997" i="3" s="1"/>
  <c r="A1002" i="3" s="1"/>
  <c r="A1007" i="3" s="1"/>
  <c r="A1012" i="3" s="1"/>
  <c r="A1017" i="3" s="1"/>
  <c r="A1022" i="3" s="1"/>
  <c r="A1027" i="3" s="1"/>
  <c r="A1032" i="3" s="1"/>
  <c r="A1037" i="3" s="1"/>
  <c r="A1042" i="3" s="1"/>
  <c r="A1047" i="3" s="1"/>
  <c r="A1052" i="3" s="1"/>
  <c r="A1057" i="3" s="1"/>
  <c r="A1062" i="3" s="1"/>
  <c r="A1067" i="3" s="1"/>
  <c r="A1072" i="3" s="1"/>
  <c r="A1077" i="3" s="1"/>
  <c r="A1082" i="3" s="1"/>
  <c r="A1087" i="3" s="1"/>
  <c r="A1092" i="3" s="1"/>
  <c r="A1097" i="3" s="1"/>
  <c r="A1102" i="3" s="1"/>
  <c r="A1107" i="3" s="1"/>
  <c r="A1112" i="3" s="1"/>
  <c r="A1117" i="3" s="1"/>
  <c r="A1122" i="3" s="1"/>
  <c r="A1127" i="3" s="1"/>
  <c r="A1132" i="3" s="1"/>
  <c r="A1137" i="3" s="1"/>
  <c r="A1142" i="3" s="1"/>
  <c r="A1147" i="3" s="1"/>
  <c r="A1152" i="3" s="1"/>
  <c r="A1157" i="3" s="1"/>
  <c r="A1162" i="3" s="1"/>
  <c r="A1167" i="3" s="1"/>
  <c r="A1172" i="3" s="1"/>
  <c r="A1177" i="3" s="1"/>
  <c r="A1182" i="3" s="1"/>
  <c r="A1187" i="3" s="1"/>
  <c r="A1192" i="3" s="1"/>
  <c r="A1197" i="3" s="1"/>
  <c r="A1202" i="3" s="1"/>
  <c r="A1207" i="3" s="1"/>
  <c r="A1212" i="3" s="1"/>
  <c r="A1217" i="3" s="1"/>
  <c r="A1222" i="3" s="1"/>
  <c r="A1227" i="3" s="1"/>
  <c r="A1232" i="3" s="1"/>
  <c r="A1237" i="3" s="1"/>
  <c r="A1242" i="3" s="1"/>
  <c r="A1247" i="3" s="1"/>
  <c r="A1252" i="3" s="1"/>
  <c r="A1257" i="3" s="1"/>
  <c r="A1262" i="3" s="1"/>
  <c r="A1267" i="3" s="1"/>
  <c r="A1272" i="3" s="1"/>
  <c r="A1277" i="3" s="1"/>
  <c r="A1282" i="3" s="1"/>
  <c r="A1287" i="3" s="1"/>
  <c r="A1292" i="3" s="1"/>
  <c r="A1297" i="3" s="1"/>
  <c r="A1302" i="3" s="1"/>
  <c r="A1307" i="3" s="1"/>
  <c r="A1312" i="3" s="1"/>
  <c r="A1317" i="3" s="1"/>
  <c r="A1322" i="3" s="1"/>
  <c r="A1327" i="3" s="1"/>
  <c r="A1332" i="3" s="1"/>
  <c r="A1337" i="3" s="1"/>
  <c r="A1342" i="3" s="1"/>
  <c r="A1347" i="3" s="1"/>
  <c r="A1352" i="3" s="1"/>
  <c r="A1357" i="3" s="1"/>
  <c r="A1362" i="3" s="1"/>
  <c r="A1367" i="3" s="1"/>
  <c r="A1372" i="3" s="1"/>
  <c r="A1377" i="3" s="1"/>
  <c r="A1382" i="3" s="1"/>
  <c r="A1387" i="3" s="1"/>
  <c r="A1392" i="3" s="1"/>
  <c r="A1397" i="3" s="1"/>
  <c r="A1402" i="3" s="1"/>
  <c r="A1407" i="3" s="1"/>
  <c r="A1412" i="3" s="1"/>
  <c r="A1417" i="3" s="1"/>
  <c r="A1422" i="3" s="1"/>
  <c r="A1427" i="3" s="1"/>
  <c r="A1432" i="3" s="1"/>
  <c r="A1437" i="3" s="1"/>
  <c r="A1442" i="3" s="1"/>
  <c r="A18" i="3"/>
  <c r="A23" i="3" s="1"/>
  <c r="A28" i="3" s="1"/>
  <c r="A33" i="3" s="1"/>
  <c r="A38" i="3" s="1"/>
  <c r="A43" i="3" s="1"/>
  <c r="A48" i="3" s="1"/>
  <c r="A53" i="3" s="1"/>
  <c r="A58" i="3" s="1"/>
  <c r="A63" i="3" s="1"/>
  <c r="A68" i="3" s="1"/>
  <c r="A73" i="3" s="1"/>
  <c r="A78" i="3" s="1"/>
  <c r="A83" i="3" s="1"/>
  <c r="A88" i="3" s="1"/>
  <c r="A93" i="3" s="1"/>
  <c r="A98" i="3" s="1"/>
  <c r="A103" i="3" s="1"/>
  <c r="A108" i="3" s="1"/>
  <c r="A113" i="3" s="1"/>
  <c r="A118" i="3" s="1"/>
  <c r="A123" i="3" s="1"/>
  <c r="A128" i="3" s="1"/>
  <c r="A133" i="3" s="1"/>
  <c r="A138" i="3" s="1"/>
  <c r="A143" i="3" s="1"/>
  <c r="A148" i="3" s="1"/>
  <c r="A153" i="3" s="1"/>
  <c r="A158" i="3" s="1"/>
  <c r="A163" i="3" s="1"/>
  <c r="A168" i="3" s="1"/>
  <c r="A173" i="3" s="1"/>
  <c r="A178" i="3" s="1"/>
  <c r="A183" i="3" s="1"/>
  <c r="A188" i="3" s="1"/>
  <c r="A193" i="3" s="1"/>
  <c r="A198" i="3" s="1"/>
  <c r="A203" i="3" s="1"/>
  <c r="A208" i="3" s="1"/>
  <c r="A213" i="3" s="1"/>
  <c r="A218" i="3" s="1"/>
  <c r="A223" i="3" s="1"/>
  <c r="A228" i="3" s="1"/>
  <c r="A233" i="3" s="1"/>
  <c r="A238" i="3" s="1"/>
  <c r="A243" i="3" s="1"/>
  <c r="A248" i="3" s="1"/>
  <c r="A253" i="3" s="1"/>
  <c r="A258" i="3" s="1"/>
  <c r="A263" i="3" s="1"/>
  <c r="A268" i="3" s="1"/>
  <c r="A273" i="3" s="1"/>
  <c r="A278" i="3" s="1"/>
  <c r="A283" i="3" s="1"/>
  <c r="A288" i="3" s="1"/>
  <c r="A293" i="3" s="1"/>
  <c r="A298" i="3" s="1"/>
  <c r="A303" i="3" s="1"/>
  <c r="A308" i="3" s="1"/>
  <c r="A313" i="3" s="1"/>
  <c r="A318" i="3" s="1"/>
  <c r="A323" i="3" s="1"/>
  <c r="A328" i="3" s="1"/>
  <c r="A333" i="3" s="1"/>
  <c r="A338" i="3" s="1"/>
  <c r="A343" i="3" s="1"/>
  <c r="A348" i="3" s="1"/>
  <c r="A353" i="3" s="1"/>
  <c r="A358" i="3" s="1"/>
  <c r="A363" i="3" s="1"/>
  <c r="A368" i="3" s="1"/>
  <c r="A373" i="3" s="1"/>
  <c r="A378" i="3" s="1"/>
  <c r="A383" i="3" s="1"/>
  <c r="A388" i="3" s="1"/>
  <c r="A393" i="3" s="1"/>
  <c r="A398" i="3" s="1"/>
  <c r="A403" i="3" s="1"/>
  <c r="A408" i="3" s="1"/>
  <c r="A413" i="3" s="1"/>
  <c r="A418" i="3" s="1"/>
  <c r="A423" i="3" s="1"/>
  <c r="A428" i="3" s="1"/>
  <c r="A433" i="3" s="1"/>
  <c r="A438" i="3" s="1"/>
  <c r="A443" i="3" s="1"/>
  <c r="A448" i="3" s="1"/>
  <c r="A453" i="3" s="1"/>
  <c r="A458" i="3" s="1"/>
  <c r="A463" i="3" s="1"/>
  <c r="A468" i="3" s="1"/>
  <c r="A473" i="3" s="1"/>
  <c r="A478" i="3" s="1"/>
  <c r="A483" i="3" s="1"/>
  <c r="A488" i="3" s="1"/>
  <c r="A493" i="3" s="1"/>
  <c r="A498" i="3" s="1"/>
  <c r="A503" i="3" s="1"/>
  <c r="A508" i="3" s="1"/>
  <c r="A513" i="3" s="1"/>
  <c r="A518" i="3" s="1"/>
  <c r="A523" i="3" s="1"/>
  <c r="A528" i="3" s="1"/>
  <c r="A533" i="3" s="1"/>
  <c r="A538" i="3" s="1"/>
  <c r="A543" i="3" s="1"/>
  <c r="A548" i="3" s="1"/>
  <c r="A553" i="3" s="1"/>
  <c r="A558" i="3" s="1"/>
  <c r="A563" i="3" s="1"/>
  <c r="A568" i="3" s="1"/>
  <c r="A573" i="3" s="1"/>
  <c r="A578" i="3" s="1"/>
  <c r="A583" i="3" s="1"/>
  <c r="A588" i="3" s="1"/>
  <c r="A593" i="3" s="1"/>
  <c r="A598" i="3" s="1"/>
  <c r="A603" i="3" s="1"/>
  <c r="A608" i="3" s="1"/>
  <c r="A613" i="3" s="1"/>
  <c r="A618" i="3" s="1"/>
  <c r="A623" i="3" s="1"/>
  <c r="A628" i="3" s="1"/>
  <c r="A633" i="3" s="1"/>
  <c r="A638" i="3" s="1"/>
  <c r="A643" i="3" s="1"/>
  <c r="A648" i="3" s="1"/>
  <c r="A653" i="3" s="1"/>
  <c r="A658" i="3" s="1"/>
  <c r="A663" i="3" s="1"/>
  <c r="A668" i="3" s="1"/>
  <c r="A673" i="3" s="1"/>
  <c r="A678" i="3" s="1"/>
  <c r="A683" i="3" s="1"/>
  <c r="A688" i="3" s="1"/>
  <c r="A693" i="3" s="1"/>
  <c r="A698" i="3" s="1"/>
  <c r="A703" i="3" s="1"/>
  <c r="A708" i="3" s="1"/>
  <c r="A713" i="3" s="1"/>
  <c r="A718" i="3" s="1"/>
  <c r="A723" i="3" s="1"/>
  <c r="A728" i="3" s="1"/>
  <c r="A733" i="3" s="1"/>
  <c r="A738" i="3" s="1"/>
  <c r="A743" i="3" s="1"/>
  <c r="A748" i="3" s="1"/>
  <c r="A753" i="3" s="1"/>
  <c r="A758" i="3" s="1"/>
  <c r="A763" i="3" s="1"/>
  <c r="A768" i="3" s="1"/>
  <c r="A773" i="3" s="1"/>
  <c r="A778" i="3" s="1"/>
  <c r="A783" i="3" s="1"/>
  <c r="A788" i="3" s="1"/>
  <c r="A793" i="3" s="1"/>
  <c r="A798" i="3" s="1"/>
  <c r="A803" i="3" s="1"/>
  <c r="A808" i="3" s="1"/>
  <c r="A813" i="3" s="1"/>
  <c r="A818" i="3" s="1"/>
  <c r="A823" i="3" s="1"/>
  <c r="A828" i="3" s="1"/>
  <c r="A833" i="3" s="1"/>
  <c r="A838" i="3" s="1"/>
  <c r="A843" i="3" s="1"/>
  <c r="A848" i="3" s="1"/>
  <c r="A853" i="3" s="1"/>
  <c r="A858" i="3" s="1"/>
  <c r="A863" i="3" s="1"/>
  <c r="A868" i="3" s="1"/>
  <c r="A873" i="3" s="1"/>
  <c r="A878" i="3" s="1"/>
  <c r="A883" i="3" s="1"/>
  <c r="A888" i="3" s="1"/>
  <c r="A893" i="3" s="1"/>
  <c r="A898" i="3" s="1"/>
  <c r="A903" i="3" s="1"/>
  <c r="A908" i="3" s="1"/>
  <c r="A913" i="3" s="1"/>
  <c r="A918" i="3" s="1"/>
  <c r="A923" i="3" s="1"/>
  <c r="A928" i="3" s="1"/>
  <c r="A933" i="3" s="1"/>
  <c r="A938" i="3" s="1"/>
  <c r="A943" i="3" s="1"/>
  <c r="A948" i="3" s="1"/>
  <c r="A953" i="3" s="1"/>
  <c r="A958" i="3" s="1"/>
  <c r="A963" i="3" s="1"/>
  <c r="A968" i="3" s="1"/>
  <c r="A973" i="3" s="1"/>
  <c r="A978" i="3" s="1"/>
  <c r="A983" i="3" s="1"/>
  <c r="A988" i="3" s="1"/>
  <c r="A993" i="3" s="1"/>
  <c r="A998" i="3" s="1"/>
  <c r="A1003" i="3" s="1"/>
  <c r="A1008" i="3" s="1"/>
  <c r="A1013" i="3" s="1"/>
  <c r="A1018" i="3" s="1"/>
  <c r="A1023" i="3" s="1"/>
  <c r="A1028" i="3" s="1"/>
  <c r="A1033" i="3" s="1"/>
  <c r="A1038" i="3" s="1"/>
  <c r="A1043" i="3" s="1"/>
  <c r="A1048" i="3" s="1"/>
  <c r="A1053" i="3" s="1"/>
  <c r="A1058" i="3" s="1"/>
  <c r="A1063" i="3" s="1"/>
  <c r="A1068" i="3" s="1"/>
  <c r="A1073" i="3" s="1"/>
  <c r="A1078" i="3" s="1"/>
  <c r="A1083" i="3" s="1"/>
  <c r="A1088" i="3" s="1"/>
  <c r="A1093" i="3" s="1"/>
  <c r="A1098" i="3" s="1"/>
  <c r="A1103" i="3" s="1"/>
  <c r="A1108" i="3" s="1"/>
  <c r="A1113" i="3" s="1"/>
  <c r="A1118" i="3" s="1"/>
  <c r="A1123" i="3" s="1"/>
  <c r="A1128" i="3" s="1"/>
  <c r="A1133" i="3" s="1"/>
  <c r="A1138" i="3" s="1"/>
  <c r="A1143" i="3" s="1"/>
  <c r="A1148" i="3" s="1"/>
  <c r="A1153" i="3" s="1"/>
  <c r="A1158" i="3" s="1"/>
  <c r="A1163" i="3" s="1"/>
  <c r="A1168" i="3" s="1"/>
  <c r="A1173" i="3" s="1"/>
  <c r="A1178" i="3" s="1"/>
  <c r="A1183" i="3" s="1"/>
  <c r="A1188" i="3" s="1"/>
  <c r="A1193" i="3" s="1"/>
  <c r="A1198" i="3" s="1"/>
  <c r="A1203" i="3" s="1"/>
  <c r="A1208" i="3" s="1"/>
  <c r="A1213" i="3" s="1"/>
  <c r="A1218" i="3" s="1"/>
  <c r="A1223" i="3" s="1"/>
  <c r="A1228" i="3" s="1"/>
  <c r="A1233" i="3" s="1"/>
  <c r="A1238" i="3" s="1"/>
  <c r="A1243" i="3" s="1"/>
  <c r="A1248" i="3" s="1"/>
  <c r="A1253" i="3" s="1"/>
  <c r="A1258" i="3" s="1"/>
  <c r="A1263" i="3" s="1"/>
  <c r="A1268" i="3" s="1"/>
  <c r="A1273" i="3" s="1"/>
  <c r="A1278" i="3" s="1"/>
  <c r="A1283" i="3" s="1"/>
  <c r="A1288" i="3" s="1"/>
  <c r="A1293" i="3" s="1"/>
  <c r="A1298" i="3" s="1"/>
  <c r="A1303" i="3" s="1"/>
  <c r="A1308" i="3" s="1"/>
  <c r="A1313" i="3" s="1"/>
  <c r="A1318" i="3" s="1"/>
  <c r="A1323" i="3" s="1"/>
  <c r="A1328" i="3" s="1"/>
  <c r="A1333" i="3" s="1"/>
  <c r="A1338" i="3" s="1"/>
  <c r="A1343" i="3" s="1"/>
  <c r="A1348" i="3" s="1"/>
  <c r="A1353" i="3" s="1"/>
  <c r="A1358" i="3" s="1"/>
  <c r="A1363" i="3" s="1"/>
  <c r="A1368" i="3" s="1"/>
  <c r="A1373" i="3" s="1"/>
  <c r="A1378" i="3" s="1"/>
  <c r="A1383" i="3" s="1"/>
  <c r="A1388" i="3" s="1"/>
  <c r="A1393" i="3" s="1"/>
  <c r="A1398" i="3" s="1"/>
  <c r="A1403" i="3" s="1"/>
  <c r="A1408" i="3" s="1"/>
  <c r="A1413" i="3" s="1"/>
  <c r="A1418" i="3" s="1"/>
  <c r="A1423" i="3" s="1"/>
  <c r="A1428" i="3" s="1"/>
  <c r="A1433" i="3" s="1"/>
  <c r="A1438" i="3" s="1"/>
  <c r="A19" i="3"/>
  <c r="A24" i="3" s="1"/>
  <c r="A29" i="3" s="1"/>
  <c r="A34" i="3" s="1"/>
  <c r="A39" i="3" s="1"/>
  <c r="A44" i="3" s="1"/>
  <c r="A49" i="3" s="1"/>
  <c r="A54" i="3" s="1"/>
  <c r="A59" i="3" s="1"/>
  <c r="A64" i="3" s="1"/>
  <c r="A69" i="3" s="1"/>
  <c r="A74" i="3" s="1"/>
  <c r="A79" i="3" s="1"/>
  <c r="A84" i="3" s="1"/>
  <c r="A89" i="3" s="1"/>
  <c r="A94" i="3" s="1"/>
  <c r="A99" i="3" s="1"/>
  <c r="A104" i="3" s="1"/>
  <c r="A109" i="3" s="1"/>
  <c r="A114" i="3" s="1"/>
  <c r="A119" i="3" s="1"/>
  <c r="A124" i="3" s="1"/>
  <c r="A129" i="3" s="1"/>
  <c r="A134" i="3" s="1"/>
  <c r="A139" i="3" s="1"/>
  <c r="A144" i="3" s="1"/>
  <c r="A149" i="3" s="1"/>
  <c r="A154" i="3" s="1"/>
  <c r="A159" i="3" s="1"/>
  <c r="A164" i="3" s="1"/>
  <c r="A169" i="3" s="1"/>
  <c r="A174" i="3" s="1"/>
  <c r="A179" i="3" s="1"/>
  <c r="A184" i="3" s="1"/>
  <c r="A189" i="3" s="1"/>
  <c r="A194" i="3" s="1"/>
  <c r="A199" i="3" s="1"/>
  <c r="A204" i="3" s="1"/>
  <c r="A209" i="3" s="1"/>
  <c r="A214" i="3" s="1"/>
  <c r="A219" i="3" s="1"/>
  <c r="A224" i="3" s="1"/>
  <c r="A229" i="3" s="1"/>
  <c r="A234" i="3" s="1"/>
  <c r="A239" i="3" s="1"/>
  <c r="A244" i="3" s="1"/>
  <c r="A249" i="3" s="1"/>
  <c r="A254" i="3" s="1"/>
  <c r="A259" i="3" s="1"/>
  <c r="A264" i="3" s="1"/>
  <c r="A269" i="3" s="1"/>
  <c r="A274" i="3" s="1"/>
  <c r="A279" i="3" s="1"/>
  <c r="A284" i="3" s="1"/>
  <c r="A289" i="3" s="1"/>
  <c r="A294" i="3" s="1"/>
  <c r="A299" i="3" s="1"/>
  <c r="A304" i="3" s="1"/>
  <c r="A309" i="3" s="1"/>
  <c r="A314" i="3" s="1"/>
  <c r="A319" i="3" s="1"/>
  <c r="A324" i="3" s="1"/>
  <c r="A329" i="3" s="1"/>
  <c r="A334" i="3" s="1"/>
  <c r="A339" i="3" s="1"/>
  <c r="A344" i="3" s="1"/>
  <c r="A349" i="3" s="1"/>
  <c r="A354" i="3" s="1"/>
  <c r="A359" i="3" s="1"/>
  <c r="A364" i="3" s="1"/>
  <c r="A369" i="3" s="1"/>
  <c r="A374" i="3" s="1"/>
  <c r="A379" i="3" s="1"/>
  <c r="A384" i="3" s="1"/>
  <c r="A389" i="3" s="1"/>
  <c r="A394" i="3" s="1"/>
  <c r="A399" i="3" s="1"/>
  <c r="A404" i="3" s="1"/>
  <c r="A409" i="3" s="1"/>
  <c r="A414" i="3" s="1"/>
  <c r="A419" i="3" s="1"/>
  <c r="A424" i="3" s="1"/>
  <c r="A429" i="3" s="1"/>
  <c r="A434" i="3" s="1"/>
  <c r="A439" i="3" s="1"/>
  <c r="A444" i="3" s="1"/>
  <c r="A449" i="3" s="1"/>
  <c r="A454" i="3" s="1"/>
  <c r="A459" i="3" s="1"/>
  <c r="A464" i="3" s="1"/>
  <c r="A469" i="3" s="1"/>
  <c r="A474" i="3" s="1"/>
  <c r="A479" i="3" s="1"/>
  <c r="A484" i="3" s="1"/>
  <c r="A489" i="3" s="1"/>
  <c r="A494" i="3" s="1"/>
  <c r="A499" i="3" s="1"/>
  <c r="A504" i="3" s="1"/>
  <c r="A509" i="3" s="1"/>
  <c r="A514" i="3" s="1"/>
  <c r="A519" i="3" s="1"/>
  <c r="A524" i="3" s="1"/>
  <c r="A529" i="3" s="1"/>
  <c r="A534" i="3" s="1"/>
  <c r="A539" i="3" s="1"/>
  <c r="A544" i="3" s="1"/>
  <c r="A549" i="3" s="1"/>
  <c r="A554" i="3" s="1"/>
  <c r="A559" i="3" s="1"/>
  <c r="A564" i="3" s="1"/>
  <c r="A569" i="3" s="1"/>
  <c r="A574" i="3" s="1"/>
  <c r="A579" i="3" s="1"/>
  <c r="A584" i="3" s="1"/>
  <c r="A589" i="3" s="1"/>
  <c r="A594" i="3" s="1"/>
  <c r="A599" i="3" s="1"/>
  <c r="A604" i="3" s="1"/>
  <c r="A609" i="3" s="1"/>
  <c r="A614" i="3" s="1"/>
  <c r="A619" i="3" s="1"/>
  <c r="A624" i="3" s="1"/>
  <c r="A629" i="3" s="1"/>
  <c r="A634" i="3" s="1"/>
  <c r="A639" i="3" s="1"/>
  <c r="A644" i="3" s="1"/>
  <c r="A649" i="3" s="1"/>
  <c r="A654" i="3" s="1"/>
  <c r="A659" i="3" s="1"/>
  <c r="A664" i="3" s="1"/>
  <c r="A669" i="3" s="1"/>
  <c r="A674" i="3" s="1"/>
  <c r="A679" i="3" s="1"/>
  <c r="A684" i="3" s="1"/>
  <c r="A689" i="3" s="1"/>
  <c r="A694" i="3" s="1"/>
  <c r="A699" i="3" s="1"/>
  <c r="A704" i="3" s="1"/>
  <c r="A709" i="3" s="1"/>
  <c r="A714" i="3" s="1"/>
  <c r="A719" i="3" s="1"/>
  <c r="A724" i="3" s="1"/>
  <c r="A729" i="3" s="1"/>
  <c r="A734" i="3" s="1"/>
  <c r="A739" i="3" s="1"/>
  <c r="A744" i="3" s="1"/>
  <c r="A749" i="3" s="1"/>
  <c r="A754" i="3" s="1"/>
  <c r="A759" i="3" s="1"/>
  <c r="A764" i="3" s="1"/>
  <c r="A769" i="3" s="1"/>
  <c r="A774" i="3" s="1"/>
  <c r="A779" i="3" s="1"/>
  <c r="A784" i="3" s="1"/>
  <c r="A789" i="3" s="1"/>
  <c r="A794" i="3" s="1"/>
  <c r="A799" i="3" s="1"/>
  <c r="A804" i="3" s="1"/>
  <c r="A809" i="3" s="1"/>
  <c r="A814" i="3" s="1"/>
  <c r="A819" i="3" s="1"/>
  <c r="A824" i="3" s="1"/>
  <c r="A829" i="3" s="1"/>
  <c r="A834" i="3" s="1"/>
  <c r="A839" i="3" s="1"/>
  <c r="A844" i="3" s="1"/>
  <c r="A849" i="3" s="1"/>
  <c r="A854" i="3" s="1"/>
  <c r="A859" i="3" s="1"/>
  <c r="A864" i="3" s="1"/>
  <c r="A869" i="3" s="1"/>
  <c r="A874" i="3" s="1"/>
  <c r="A879" i="3" s="1"/>
  <c r="A884" i="3" s="1"/>
  <c r="A889" i="3" s="1"/>
  <c r="A894" i="3" s="1"/>
  <c r="A899" i="3" s="1"/>
  <c r="A904" i="3" s="1"/>
  <c r="A909" i="3" s="1"/>
  <c r="A914" i="3" s="1"/>
  <c r="A919" i="3" s="1"/>
  <c r="A924" i="3" s="1"/>
  <c r="A929" i="3" s="1"/>
  <c r="A934" i="3" s="1"/>
  <c r="A939" i="3" s="1"/>
  <c r="A944" i="3" s="1"/>
  <c r="A949" i="3" s="1"/>
  <c r="A954" i="3" s="1"/>
  <c r="A959" i="3" s="1"/>
  <c r="A964" i="3" s="1"/>
  <c r="A969" i="3" s="1"/>
  <c r="A974" i="3" s="1"/>
  <c r="A979" i="3" s="1"/>
  <c r="A984" i="3" s="1"/>
  <c r="A989" i="3" s="1"/>
  <c r="A994" i="3" s="1"/>
  <c r="A999" i="3" s="1"/>
  <c r="A1004" i="3" s="1"/>
  <c r="A1009" i="3" s="1"/>
  <c r="A1014" i="3" s="1"/>
  <c r="A1019" i="3" s="1"/>
  <c r="A1024" i="3" s="1"/>
  <c r="A1029" i="3" s="1"/>
  <c r="A1034" i="3" s="1"/>
  <c r="A1039" i="3" s="1"/>
  <c r="A1044" i="3" s="1"/>
  <c r="A1049" i="3" s="1"/>
  <c r="A1054" i="3" s="1"/>
  <c r="A1059" i="3" s="1"/>
  <c r="A1064" i="3" s="1"/>
  <c r="A1069" i="3" s="1"/>
  <c r="A1074" i="3" s="1"/>
  <c r="A1079" i="3" s="1"/>
  <c r="A1084" i="3" s="1"/>
  <c r="A1089" i="3" s="1"/>
  <c r="A1094" i="3" s="1"/>
  <c r="A1099" i="3" s="1"/>
  <c r="A1104" i="3" s="1"/>
  <c r="A1109" i="3" s="1"/>
  <c r="A1114" i="3" s="1"/>
  <c r="A1119" i="3" s="1"/>
  <c r="A1124" i="3" s="1"/>
  <c r="A1129" i="3" s="1"/>
  <c r="A1134" i="3" s="1"/>
  <c r="A1139" i="3" s="1"/>
  <c r="A1144" i="3" s="1"/>
  <c r="A1149" i="3" s="1"/>
  <c r="A1154" i="3" s="1"/>
  <c r="A1159" i="3" s="1"/>
  <c r="A1164" i="3" s="1"/>
  <c r="A1169" i="3" s="1"/>
  <c r="A1174" i="3" s="1"/>
  <c r="A1179" i="3" s="1"/>
  <c r="A1184" i="3" s="1"/>
  <c r="A1189" i="3" s="1"/>
  <c r="A1194" i="3" s="1"/>
  <c r="A1199" i="3" s="1"/>
  <c r="A1204" i="3" s="1"/>
  <c r="A1209" i="3" s="1"/>
  <c r="A1214" i="3" s="1"/>
  <c r="A1219" i="3" s="1"/>
  <c r="A1224" i="3" s="1"/>
  <c r="A1229" i="3" s="1"/>
  <c r="A1234" i="3" s="1"/>
  <c r="A1239" i="3" s="1"/>
  <c r="A1244" i="3" s="1"/>
  <c r="A1249" i="3" s="1"/>
  <c r="A1254" i="3" s="1"/>
  <c r="A1259" i="3" s="1"/>
  <c r="A1264" i="3" s="1"/>
  <c r="A1269" i="3" s="1"/>
  <c r="A1274" i="3" s="1"/>
  <c r="A1279" i="3" s="1"/>
  <c r="A1284" i="3" s="1"/>
  <c r="A1289" i="3" s="1"/>
  <c r="A1294" i="3" s="1"/>
  <c r="A1299" i="3" s="1"/>
  <c r="A1304" i="3" s="1"/>
  <c r="A1309" i="3" s="1"/>
  <c r="A1314" i="3" s="1"/>
  <c r="A1319" i="3" s="1"/>
  <c r="A1324" i="3" s="1"/>
  <c r="A1329" i="3" s="1"/>
  <c r="A1334" i="3" s="1"/>
  <c r="A1339" i="3" s="1"/>
  <c r="A1344" i="3" s="1"/>
  <c r="A1349" i="3" s="1"/>
  <c r="A1354" i="3" s="1"/>
  <c r="A1359" i="3" s="1"/>
  <c r="A1364" i="3" s="1"/>
  <c r="A1369" i="3" s="1"/>
  <c r="A1374" i="3" s="1"/>
  <c r="A1379" i="3" s="1"/>
  <c r="A1384" i="3" s="1"/>
  <c r="A1389" i="3" s="1"/>
  <c r="A1394" i="3" s="1"/>
  <c r="A1399" i="3" s="1"/>
  <c r="A1404" i="3" s="1"/>
  <c r="A1409" i="3" s="1"/>
  <c r="A1414" i="3" s="1"/>
  <c r="A1419" i="3" s="1"/>
  <c r="A1424" i="3" s="1"/>
  <c r="A1429" i="3" s="1"/>
  <c r="A1434" i="3" s="1"/>
  <c r="A1439" i="3" s="1"/>
  <c r="A20" i="3"/>
  <c r="A25" i="3" s="1"/>
  <c r="A30" i="3" s="1"/>
  <c r="A35" i="3" s="1"/>
  <c r="A40" i="3" s="1"/>
  <c r="A45" i="3" s="1"/>
  <c r="A50" i="3" s="1"/>
  <c r="A55" i="3" s="1"/>
  <c r="A60" i="3" s="1"/>
  <c r="A65" i="3" s="1"/>
  <c r="A70" i="3" s="1"/>
  <c r="A75" i="3" s="1"/>
  <c r="A80" i="3" s="1"/>
  <c r="A85" i="3" s="1"/>
  <c r="A90" i="3" s="1"/>
  <c r="A95" i="3" s="1"/>
  <c r="A100" i="3" s="1"/>
  <c r="A105" i="3" s="1"/>
  <c r="A110" i="3" s="1"/>
  <c r="A115" i="3" s="1"/>
  <c r="A120" i="3" s="1"/>
  <c r="A125" i="3" s="1"/>
  <c r="A130" i="3" s="1"/>
  <c r="A135" i="3" s="1"/>
  <c r="A140" i="3" s="1"/>
  <c r="A145" i="3" s="1"/>
  <c r="A150" i="3" s="1"/>
  <c r="A155" i="3" s="1"/>
  <c r="A160" i="3" s="1"/>
  <c r="A165" i="3" s="1"/>
  <c r="A170" i="3" s="1"/>
  <c r="A175" i="3" s="1"/>
  <c r="A180" i="3" s="1"/>
  <c r="A185" i="3" s="1"/>
  <c r="A190" i="3" s="1"/>
  <c r="A195" i="3" s="1"/>
  <c r="A200" i="3" s="1"/>
  <c r="A205" i="3" s="1"/>
  <c r="A210" i="3" s="1"/>
  <c r="A215" i="3" s="1"/>
  <c r="A220" i="3" s="1"/>
  <c r="A225" i="3" s="1"/>
  <c r="A230" i="3" s="1"/>
  <c r="A235" i="3" s="1"/>
  <c r="A240" i="3" s="1"/>
  <c r="A245" i="3" s="1"/>
  <c r="A250" i="3" s="1"/>
  <c r="A255" i="3" s="1"/>
  <c r="A260" i="3" s="1"/>
  <c r="A265" i="3" s="1"/>
  <c r="A270" i="3" s="1"/>
  <c r="A275" i="3" s="1"/>
  <c r="A280" i="3" s="1"/>
  <c r="A285" i="3" s="1"/>
  <c r="A290" i="3" s="1"/>
  <c r="A295" i="3" s="1"/>
  <c r="A300" i="3" s="1"/>
  <c r="A305" i="3" s="1"/>
  <c r="A310" i="3" s="1"/>
  <c r="A315" i="3" s="1"/>
  <c r="A320" i="3" s="1"/>
  <c r="A325" i="3" s="1"/>
  <c r="A330" i="3" s="1"/>
  <c r="A335" i="3" s="1"/>
  <c r="A340" i="3" s="1"/>
  <c r="A345" i="3" s="1"/>
  <c r="A350" i="3" s="1"/>
  <c r="A355" i="3" s="1"/>
  <c r="A360" i="3" s="1"/>
  <c r="A365" i="3" s="1"/>
  <c r="A370" i="3" s="1"/>
  <c r="A375" i="3" s="1"/>
  <c r="A380" i="3" s="1"/>
  <c r="A385" i="3" s="1"/>
  <c r="A390" i="3" s="1"/>
  <c r="A395" i="3" s="1"/>
  <c r="A400" i="3" s="1"/>
  <c r="A405" i="3" s="1"/>
  <c r="A410" i="3" s="1"/>
  <c r="A415" i="3" s="1"/>
  <c r="A420" i="3" s="1"/>
  <c r="A425" i="3" s="1"/>
  <c r="A430" i="3" s="1"/>
  <c r="A435" i="3" s="1"/>
  <c r="A440" i="3" s="1"/>
  <c r="A445" i="3" s="1"/>
  <c r="A450" i="3" s="1"/>
  <c r="A455" i="3" s="1"/>
  <c r="A460" i="3" s="1"/>
  <c r="A465" i="3" s="1"/>
  <c r="A470" i="3" s="1"/>
  <c r="A475" i="3" s="1"/>
  <c r="A480" i="3" s="1"/>
  <c r="A485" i="3" s="1"/>
  <c r="A490" i="3" s="1"/>
  <c r="A495" i="3" s="1"/>
  <c r="A500" i="3" s="1"/>
  <c r="A505" i="3" s="1"/>
  <c r="A510" i="3" s="1"/>
  <c r="A515" i="3" s="1"/>
  <c r="A520" i="3" s="1"/>
  <c r="A525" i="3" s="1"/>
  <c r="A530" i="3" s="1"/>
  <c r="A535" i="3" s="1"/>
  <c r="A540" i="3" s="1"/>
  <c r="A545" i="3" s="1"/>
  <c r="A550" i="3" s="1"/>
  <c r="A555" i="3" s="1"/>
  <c r="A560" i="3" s="1"/>
  <c r="A565" i="3" s="1"/>
  <c r="A570" i="3" s="1"/>
  <c r="A575" i="3" s="1"/>
  <c r="A580" i="3" s="1"/>
  <c r="A585" i="3" s="1"/>
  <c r="A590" i="3" s="1"/>
  <c r="A595" i="3" s="1"/>
  <c r="A600" i="3" s="1"/>
  <c r="A605" i="3" s="1"/>
  <c r="A610" i="3" s="1"/>
  <c r="A615" i="3" s="1"/>
  <c r="A620" i="3" s="1"/>
  <c r="A625" i="3" s="1"/>
  <c r="A630" i="3" s="1"/>
  <c r="A635" i="3" s="1"/>
  <c r="A640" i="3" s="1"/>
  <c r="A645" i="3" s="1"/>
  <c r="A650" i="3" s="1"/>
  <c r="A655" i="3" s="1"/>
  <c r="A660" i="3" s="1"/>
  <c r="A665" i="3" s="1"/>
  <c r="A670" i="3" s="1"/>
  <c r="A675" i="3" s="1"/>
  <c r="A680" i="3" s="1"/>
  <c r="A685" i="3" s="1"/>
  <c r="A690" i="3" s="1"/>
  <c r="A695" i="3" s="1"/>
  <c r="A700" i="3" s="1"/>
  <c r="A705" i="3" s="1"/>
  <c r="A710" i="3" s="1"/>
  <c r="A715" i="3" s="1"/>
  <c r="A720" i="3" s="1"/>
  <c r="A725" i="3" s="1"/>
  <c r="A730" i="3" s="1"/>
  <c r="A735" i="3" s="1"/>
  <c r="A740" i="3" s="1"/>
  <c r="A745" i="3" s="1"/>
  <c r="A750" i="3" s="1"/>
  <c r="A755" i="3" s="1"/>
  <c r="A760" i="3" s="1"/>
  <c r="A765" i="3" s="1"/>
  <c r="A770" i="3" s="1"/>
  <c r="A775" i="3" s="1"/>
  <c r="A780" i="3" s="1"/>
  <c r="A785" i="3" s="1"/>
  <c r="A790" i="3" s="1"/>
  <c r="A795" i="3" s="1"/>
  <c r="A800" i="3" s="1"/>
  <c r="A805" i="3" s="1"/>
  <c r="A810" i="3" s="1"/>
  <c r="A815" i="3" s="1"/>
  <c r="A820" i="3" s="1"/>
  <c r="A825" i="3" s="1"/>
  <c r="A830" i="3" s="1"/>
  <c r="A835" i="3" s="1"/>
  <c r="A840" i="3" s="1"/>
  <c r="A845" i="3" s="1"/>
  <c r="A850" i="3" s="1"/>
  <c r="A855" i="3" s="1"/>
  <c r="A860" i="3" s="1"/>
  <c r="A865" i="3" s="1"/>
  <c r="A870" i="3" s="1"/>
  <c r="A875" i="3" s="1"/>
  <c r="A880" i="3" s="1"/>
  <c r="A885" i="3" s="1"/>
  <c r="A890" i="3" s="1"/>
  <c r="A895" i="3" s="1"/>
  <c r="A900" i="3" s="1"/>
  <c r="A905" i="3" s="1"/>
  <c r="A910" i="3" s="1"/>
  <c r="A915" i="3" s="1"/>
  <c r="A920" i="3" s="1"/>
  <c r="A925" i="3" s="1"/>
  <c r="A930" i="3" s="1"/>
  <c r="A935" i="3" s="1"/>
  <c r="A940" i="3" s="1"/>
  <c r="A945" i="3" s="1"/>
  <c r="A950" i="3" s="1"/>
  <c r="A955" i="3" s="1"/>
  <c r="A960" i="3" s="1"/>
  <c r="A965" i="3" s="1"/>
  <c r="A970" i="3" s="1"/>
  <c r="A975" i="3" s="1"/>
  <c r="A980" i="3" s="1"/>
  <c r="A985" i="3" s="1"/>
  <c r="A990" i="3" s="1"/>
  <c r="A995" i="3" s="1"/>
  <c r="A1000" i="3" s="1"/>
  <c r="A1005" i="3" s="1"/>
  <c r="A1010" i="3" s="1"/>
  <c r="A1015" i="3" s="1"/>
  <c r="A1020" i="3" s="1"/>
  <c r="A1025" i="3" s="1"/>
  <c r="A1030" i="3" s="1"/>
  <c r="A1035" i="3" s="1"/>
  <c r="A1040" i="3" s="1"/>
  <c r="A1045" i="3" s="1"/>
  <c r="A1050" i="3" s="1"/>
  <c r="A1055" i="3" s="1"/>
  <c r="A1060" i="3" s="1"/>
  <c r="A1065" i="3" s="1"/>
  <c r="A1070" i="3" s="1"/>
  <c r="A1075" i="3" s="1"/>
  <c r="A1080" i="3" s="1"/>
  <c r="A1085" i="3" s="1"/>
  <c r="A1090" i="3" s="1"/>
  <c r="A1095" i="3" s="1"/>
  <c r="A1100" i="3" s="1"/>
  <c r="A1105" i="3" s="1"/>
  <c r="A1110" i="3" s="1"/>
  <c r="A1115" i="3" s="1"/>
  <c r="A1120" i="3" s="1"/>
  <c r="A1125" i="3" s="1"/>
  <c r="A1130" i="3" s="1"/>
  <c r="A1135" i="3" s="1"/>
  <c r="A1140" i="3" s="1"/>
  <c r="A1145" i="3" s="1"/>
  <c r="A1150" i="3" s="1"/>
  <c r="A1155" i="3" s="1"/>
  <c r="A1160" i="3" s="1"/>
  <c r="A1165" i="3" s="1"/>
  <c r="A1170" i="3" s="1"/>
  <c r="A1175" i="3" s="1"/>
  <c r="A1180" i="3" s="1"/>
  <c r="A1185" i="3" s="1"/>
  <c r="A1190" i="3" s="1"/>
  <c r="A1195" i="3" s="1"/>
  <c r="A1200" i="3" s="1"/>
  <c r="A1205" i="3" s="1"/>
  <c r="A1210" i="3" s="1"/>
  <c r="A1215" i="3" s="1"/>
  <c r="A1220" i="3" s="1"/>
  <c r="A1225" i="3" s="1"/>
  <c r="A1230" i="3" s="1"/>
  <c r="A1235" i="3" s="1"/>
  <c r="A1240" i="3" s="1"/>
  <c r="A1245" i="3" s="1"/>
  <c r="A1250" i="3" s="1"/>
  <c r="A1255" i="3" s="1"/>
  <c r="A1260" i="3" s="1"/>
  <c r="A1265" i="3" s="1"/>
  <c r="A1270" i="3" s="1"/>
  <c r="A1275" i="3" s="1"/>
  <c r="A1280" i="3" s="1"/>
  <c r="A1285" i="3" s="1"/>
  <c r="A1290" i="3" s="1"/>
  <c r="A1295" i="3" s="1"/>
  <c r="A1300" i="3" s="1"/>
  <c r="A1305" i="3" s="1"/>
  <c r="A1310" i="3" s="1"/>
  <c r="A1315" i="3" s="1"/>
  <c r="A1320" i="3" s="1"/>
  <c r="A1325" i="3" s="1"/>
  <c r="A1330" i="3" s="1"/>
  <c r="A1335" i="3" s="1"/>
  <c r="A1340" i="3" s="1"/>
  <c r="A1345" i="3" s="1"/>
  <c r="A1350" i="3" s="1"/>
  <c r="A1355" i="3" s="1"/>
  <c r="A1360" i="3" s="1"/>
  <c r="A1365" i="3" s="1"/>
  <c r="A1370" i="3" s="1"/>
  <c r="A1375" i="3" s="1"/>
  <c r="A1380" i="3" s="1"/>
  <c r="A1385" i="3" s="1"/>
  <c r="A1390" i="3" s="1"/>
  <c r="A1395" i="3" s="1"/>
  <c r="A1400" i="3" s="1"/>
  <c r="A1405" i="3" s="1"/>
  <c r="A1410" i="3" s="1"/>
  <c r="A1415" i="3" s="1"/>
  <c r="A1420" i="3" s="1"/>
  <c r="A1425" i="3" s="1"/>
  <c r="A1430" i="3" s="1"/>
  <c r="A1435" i="3" s="1"/>
  <c r="A1440" i="3" s="1"/>
  <c r="A21" i="3"/>
  <c r="A26" i="3" s="1"/>
  <c r="A31" i="3" s="1"/>
  <c r="A36" i="3" s="1"/>
  <c r="A41" i="3" s="1"/>
  <c r="A46" i="3" s="1"/>
  <c r="A51" i="3" s="1"/>
  <c r="A56" i="3" s="1"/>
  <c r="A61" i="3" s="1"/>
  <c r="A66" i="3" s="1"/>
  <c r="A71" i="3" s="1"/>
  <c r="A76" i="3" s="1"/>
  <c r="A81" i="3" s="1"/>
  <c r="A86" i="3" s="1"/>
  <c r="A91" i="3" s="1"/>
  <c r="A96" i="3" s="1"/>
  <c r="A101" i="3" s="1"/>
  <c r="A106" i="3" s="1"/>
  <c r="A111" i="3" s="1"/>
  <c r="A116" i="3" s="1"/>
  <c r="A121" i="3" s="1"/>
  <c r="A126" i="3" s="1"/>
  <c r="A131" i="3" s="1"/>
  <c r="A136" i="3" s="1"/>
  <c r="A141" i="3" s="1"/>
  <c r="A146" i="3" s="1"/>
  <c r="A151" i="3" s="1"/>
  <c r="A156" i="3" s="1"/>
  <c r="A161" i="3" s="1"/>
  <c r="A166" i="3" s="1"/>
  <c r="A171" i="3" s="1"/>
  <c r="A176" i="3" s="1"/>
  <c r="A181" i="3" s="1"/>
  <c r="A186" i="3" s="1"/>
  <c r="A191" i="3" s="1"/>
  <c r="A196" i="3" s="1"/>
  <c r="A201" i="3" s="1"/>
  <c r="A206" i="3" s="1"/>
  <c r="A211" i="3" s="1"/>
  <c r="A216" i="3" s="1"/>
  <c r="A221" i="3" s="1"/>
  <c r="A226" i="3" s="1"/>
  <c r="A231" i="3" s="1"/>
  <c r="A236" i="3" s="1"/>
  <c r="A241" i="3" s="1"/>
  <c r="A246" i="3" s="1"/>
  <c r="A251" i="3" s="1"/>
  <c r="A256" i="3" s="1"/>
  <c r="A261" i="3" s="1"/>
  <c r="A266" i="3" s="1"/>
  <c r="A271" i="3" s="1"/>
  <c r="A276" i="3" s="1"/>
  <c r="A281" i="3" s="1"/>
  <c r="A286" i="3" s="1"/>
  <c r="A291" i="3" s="1"/>
  <c r="A296" i="3" s="1"/>
  <c r="A301" i="3" s="1"/>
  <c r="A306" i="3" s="1"/>
  <c r="A311" i="3" s="1"/>
  <c r="A316" i="3" s="1"/>
  <c r="A321" i="3" s="1"/>
  <c r="A326" i="3" s="1"/>
  <c r="A331" i="3" s="1"/>
  <c r="A336" i="3" s="1"/>
  <c r="A341" i="3" s="1"/>
  <c r="A346" i="3" s="1"/>
  <c r="A351" i="3" s="1"/>
  <c r="A356" i="3" s="1"/>
  <c r="A361" i="3" s="1"/>
  <c r="A366" i="3" s="1"/>
  <c r="A371" i="3" s="1"/>
  <c r="A376" i="3" s="1"/>
  <c r="A381" i="3" s="1"/>
  <c r="A386" i="3" s="1"/>
  <c r="A391" i="3" s="1"/>
  <c r="A396" i="3" s="1"/>
  <c r="A401" i="3" s="1"/>
  <c r="A406" i="3" s="1"/>
  <c r="A411" i="3" s="1"/>
  <c r="A416" i="3" s="1"/>
  <c r="A421" i="3" s="1"/>
  <c r="A426" i="3" s="1"/>
  <c r="A431" i="3" s="1"/>
  <c r="A436" i="3" s="1"/>
  <c r="A441" i="3" s="1"/>
  <c r="A446" i="3" s="1"/>
  <c r="A451" i="3" s="1"/>
  <c r="A456" i="3" s="1"/>
  <c r="A461" i="3" s="1"/>
  <c r="A466" i="3" s="1"/>
  <c r="A471" i="3" s="1"/>
  <c r="A476" i="3" s="1"/>
  <c r="A481" i="3" s="1"/>
  <c r="A486" i="3" s="1"/>
  <c r="A491" i="3" s="1"/>
  <c r="A496" i="3" s="1"/>
  <c r="A501" i="3" s="1"/>
  <c r="A506" i="3" s="1"/>
  <c r="A511" i="3" s="1"/>
  <c r="A516" i="3" s="1"/>
  <c r="A521" i="3" s="1"/>
  <c r="A526" i="3" s="1"/>
  <c r="A531" i="3" s="1"/>
  <c r="A536" i="3" s="1"/>
  <c r="A541" i="3" s="1"/>
  <c r="A546" i="3" s="1"/>
  <c r="A551" i="3" s="1"/>
  <c r="A556" i="3" s="1"/>
  <c r="A561" i="3" s="1"/>
  <c r="A566" i="3" s="1"/>
  <c r="A571" i="3" s="1"/>
  <c r="A576" i="3" s="1"/>
  <c r="A581" i="3" s="1"/>
  <c r="A586" i="3" s="1"/>
  <c r="A591" i="3" s="1"/>
  <c r="A596" i="3" s="1"/>
  <c r="A601" i="3" s="1"/>
  <c r="A606" i="3" s="1"/>
  <c r="A611" i="3" s="1"/>
  <c r="A616" i="3" s="1"/>
  <c r="A621" i="3" s="1"/>
  <c r="A626" i="3" s="1"/>
  <c r="A631" i="3" s="1"/>
  <c r="A636" i="3" s="1"/>
  <c r="A641" i="3" s="1"/>
  <c r="A646" i="3" s="1"/>
  <c r="A651" i="3" s="1"/>
  <c r="A656" i="3" s="1"/>
  <c r="A661" i="3" s="1"/>
  <c r="A666" i="3" s="1"/>
  <c r="A671" i="3" s="1"/>
  <c r="A676" i="3" s="1"/>
  <c r="A681" i="3" s="1"/>
  <c r="A686" i="3" s="1"/>
  <c r="A691" i="3" s="1"/>
  <c r="A696" i="3" s="1"/>
  <c r="A701" i="3" s="1"/>
  <c r="A706" i="3" s="1"/>
  <c r="A711" i="3" s="1"/>
  <c r="A716" i="3" s="1"/>
  <c r="A721" i="3" s="1"/>
  <c r="A726" i="3" s="1"/>
  <c r="A731" i="3" s="1"/>
  <c r="A736" i="3" s="1"/>
  <c r="A741" i="3" s="1"/>
  <c r="A746" i="3" s="1"/>
  <c r="A751" i="3" s="1"/>
  <c r="A756" i="3" s="1"/>
  <c r="A761" i="3" s="1"/>
  <c r="A766" i="3" s="1"/>
  <c r="A771" i="3" s="1"/>
  <c r="A776" i="3" s="1"/>
  <c r="A781" i="3" s="1"/>
  <c r="A786" i="3" s="1"/>
  <c r="A791" i="3" s="1"/>
  <c r="A796" i="3" s="1"/>
  <c r="A801" i="3" s="1"/>
  <c r="A806" i="3" s="1"/>
  <c r="A811" i="3" s="1"/>
  <c r="A816" i="3" s="1"/>
  <c r="A821" i="3" s="1"/>
  <c r="A826" i="3" s="1"/>
  <c r="A831" i="3" s="1"/>
  <c r="A836" i="3" s="1"/>
  <c r="A841" i="3" s="1"/>
  <c r="A846" i="3" s="1"/>
  <c r="A851" i="3" s="1"/>
  <c r="A856" i="3" s="1"/>
  <c r="A861" i="3" s="1"/>
  <c r="A866" i="3" s="1"/>
  <c r="A871" i="3" s="1"/>
  <c r="A876" i="3" s="1"/>
  <c r="A881" i="3" s="1"/>
  <c r="A886" i="3" s="1"/>
  <c r="A891" i="3" s="1"/>
  <c r="A896" i="3" s="1"/>
  <c r="A901" i="3" s="1"/>
  <c r="A906" i="3" s="1"/>
  <c r="A911" i="3" s="1"/>
  <c r="A916" i="3" s="1"/>
  <c r="A921" i="3" s="1"/>
  <c r="A926" i="3" s="1"/>
  <c r="A931" i="3" s="1"/>
  <c r="A936" i="3" s="1"/>
  <c r="A941" i="3" s="1"/>
  <c r="A946" i="3" s="1"/>
  <c r="A951" i="3" s="1"/>
  <c r="A956" i="3" s="1"/>
  <c r="A961" i="3" s="1"/>
  <c r="A966" i="3" s="1"/>
  <c r="A971" i="3" s="1"/>
  <c r="A976" i="3" s="1"/>
  <c r="A981" i="3" s="1"/>
  <c r="A986" i="3" s="1"/>
  <c r="A991" i="3" s="1"/>
  <c r="A996" i="3" s="1"/>
  <c r="A1001" i="3" s="1"/>
  <c r="A1006" i="3" s="1"/>
  <c r="A1011" i="3" s="1"/>
  <c r="A1016" i="3" s="1"/>
  <c r="A1021" i="3" s="1"/>
  <c r="A1026" i="3" s="1"/>
  <c r="A1031" i="3" s="1"/>
  <c r="A1036" i="3" s="1"/>
  <c r="A1041" i="3" s="1"/>
  <c r="A1046" i="3" s="1"/>
  <c r="A1051" i="3" s="1"/>
  <c r="A1056" i="3" s="1"/>
  <c r="A1061" i="3" s="1"/>
  <c r="A1066" i="3" s="1"/>
  <c r="A1071" i="3" s="1"/>
  <c r="A1076" i="3" s="1"/>
  <c r="A1081" i="3" s="1"/>
  <c r="A1086" i="3" s="1"/>
  <c r="A1091" i="3" s="1"/>
  <c r="A1096" i="3" s="1"/>
  <c r="A1101" i="3" s="1"/>
  <c r="A1106" i="3" s="1"/>
  <c r="A1111" i="3" s="1"/>
  <c r="A1116" i="3" s="1"/>
  <c r="A1121" i="3" s="1"/>
  <c r="A1126" i="3" s="1"/>
  <c r="A1131" i="3" s="1"/>
  <c r="A1136" i="3" s="1"/>
  <c r="A1141" i="3" s="1"/>
  <c r="A1146" i="3" s="1"/>
  <c r="A1151" i="3" s="1"/>
  <c r="A1156" i="3" s="1"/>
  <c r="A1161" i="3" s="1"/>
  <c r="A1166" i="3" s="1"/>
  <c r="A1171" i="3" s="1"/>
  <c r="A1176" i="3" s="1"/>
  <c r="A1181" i="3" s="1"/>
  <c r="A1186" i="3" s="1"/>
  <c r="A1191" i="3" s="1"/>
  <c r="A1196" i="3" s="1"/>
  <c r="A1201" i="3" s="1"/>
  <c r="A1206" i="3" s="1"/>
  <c r="A1211" i="3" s="1"/>
  <c r="A1216" i="3" s="1"/>
  <c r="A1221" i="3" s="1"/>
  <c r="A1226" i="3" s="1"/>
  <c r="A1231" i="3" s="1"/>
  <c r="A1236" i="3" s="1"/>
  <c r="A1241" i="3" s="1"/>
  <c r="A1246" i="3" s="1"/>
  <c r="A1251" i="3" s="1"/>
  <c r="A1256" i="3" s="1"/>
  <c r="A1261" i="3" s="1"/>
  <c r="A1266" i="3" s="1"/>
  <c r="A1271" i="3" s="1"/>
  <c r="A1276" i="3" s="1"/>
  <c r="A1281" i="3" s="1"/>
  <c r="A1286" i="3" s="1"/>
  <c r="A1291" i="3" s="1"/>
  <c r="A1296" i="3" s="1"/>
  <c r="A1301" i="3" s="1"/>
  <c r="A1306" i="3" s="1"/>
  <c r="A1311" i="3" s="1"/>
  <c r="A1316" i="3" s="1"/>
  <c r="A1321" i="3" s="1"/>
  <c r="A1326" i="3" s="1"/>
  <c r="A1331" i="3" s="1"/>
  <c r="A1336" i="3" s="1"/>
  <c r="A1341" i="3" s="1"/>
  <c r="A1346" i="3" s="1"/>
  <c r="A1351" i="3" s="1"/>
  <c r="A1356" i="3" s="1"/>
  <c r="A1361" i="3" s="1"/>
  <c r="A1366" i="3" s="1"/>
  <c r="A1371" i="3" s="1"/>
  <c r="A1376" i="3" s="1"/>
  <c r="A1381" i="3" s="1"/>
  <c r="A1386" i="3" s="1"/>
  <c r="A1391" i="3" s="1"/>
  <c r="A1396" i="3" s="1"/>
  <c r="A1401" i="3" s="1"/>
  <c r="A1406" i="3" s="1"/>
  <c r="A1411" i="3" s="1"/>
  <c r="A1416" i="3" s="1"/>
  <c r="A1421" i="3" s="1"/>
  <c r="A1426" i="3" s="1"/>
  <c r="A1431" i="3" s="1"/>
  <c r="A1436" i="3" s="1"/>
  <c r="A1441" i="3" s="1"/>
  <c r="A13" i="3"/>
  <c r="A12" i="3"/>
  <c r="A10" i="3"/>
  <c r="A11" i="3" s="1"/>
  <c r="A9" i="3"/>
  <c r="DF17" i="16" l="1"/>
  <c r="DE18" i="16"/>
  <c r="DE19" i="16" s="1"/>
  <c r="DE15" i="16"/>
  <c r="DD20" i="16"/>
  <c r="DO5" i="16" s="1"/>
  <c r="AS13" i="16"/>
  <c r="AZ4" i="16" s="1"/>
  <c r="AT8" i="16"/>
  <c r="AR20" i="16"/>
  <c r="AS15" i="16"/>
  <c r="AS27" i="16"/>
  <c r="AT22" i="16"/>
  <c r="DF10" i="16"/>
  <c r="DE11" i="16"/>
  <c r="DE12" i="16" s="1"/>
  <c r="DF24" i="16"/>
  <c r="DE25" i="16"/>
  <c r="DE26" i="16" s="1"/>
  <c r="AV17" i="16"/>
  <c r="AU18" i="16"/>
  <c r="AU19" i="16" s="1"/>
  <c r="DE22" i="16"/>
  <c r="DD27" i="16"/>
  <c r="DF8" i="16"/>
  <c r="DE13" i="16"/>
  <c r="DL4" i="16" s="1"/>
  <c r="F48" i="21" a="1"/>
  <c r="F48" i="21" s="1"/>
  <c r="C48" i="21" a="1"/>
  <c r="C48" i="21" s="1"/>
  <c r="E48" i="21" a="1"/>
  <c r="E48" i="21" s="1"/>
  <c r="D48" i="21" a="1"/>
  <c r="D48" i="21" s="1"/>
  <c r="B49" i="21"/>
  <c r="A11" i="2"/>
  <c r="A15" i="2"/>
  <c r="A20" i="2" s="1"/>
  <c r="A25" i="2" s="1"/>
  <c r="A30" i="2" s="1"/>
  <c r="A35" i="2" s="1"/>
  <c r="A40" i="2" s="1"/>
  <c r="A45" i="2" s="1"/>
  <c r="A50" i="2" s="1"/>
  <c r="A55" i="2" s="1"/>
  <c r="A60" i="2" s="1"/>
  <c r="A65" i="2" s="1"/>
  <c r="A70" i="2" s="1"/>
  <c r="A75" i="2" s="1"/>
  <c r="A80" i="2" s="1"/>
  <c r="A85" i="2" s="1"/>
  <c r="A90" i="2" s="1"/>
  <c r="A95" i="2" s="1"/>
  <c r="A100" i="2" s="1"/>
  <c r="A105" i="2" s="1"/>
  <c r="A110" i="2" s="1"/>
  <c r="A115" i="2" s="1"/>
  <c r="A120" i="2" s="1"/>
  <c r="A125" i="2" s="1"/>
  <c r="A130" i="2" s="1"/>
  <c r="A135" i="2" s="1"/>
  <c r="A140" i="2" s="1"/>
  <c r="A145" i="2" s="1"/>
  <c r="A150" i="2" s="1"/>
  <c r="A155" i="2" s="1"/>
  <c r="A160" i="2" s="1"/>
  <c r="A165" i="2" s="1"/>
  <c r="A170" i="2" s="1"/>
  <c r="A175" i="2" s="1"/>
  <c r="A180" i="2" s="1"/>
  <c r="A185" i="2" s="1"/>
  <c r="A190" i="2" s="1"/>
  <c r="A195" i="2" s="1"/>
  <c r="A200" i="2" s="1"/>
  <c r="A205" i="2" s="1"/>
  <c r="A210" i="2" s="1"/>
  <c r="A215" i="2" s="1"/>
  <c r="A220" i="2" s="1"/>
  <c r="A225" i="2" s="1"/>
  <c r="A230" i="2" s="1"/>
  <c r="A235" i="2" s="1"/>
  <c r="A240" i="2" s="1"/>
  <c r="A245" i="2" s="1"/>
  <c r="A250" i="2" s="1"/>
  <c r="A255" i="2" s="1"/>
  <c r="A260" i="2" s="1"/>
  <c r="A265" i="2" s="1"/>
  <c r="A270" i="2" s="1"/>
  <c r="A275" i="2" s="1"/>
  <c r="A280" i="2" s="1"/>
  <c r="A285" i="2" s="1"/>
  <c r="A290" i="2" s="1"/>
  <c r="A295" i="2" s="1"/>
  <c r="A300" i="2" s="1"/>
  <c r="A305" i="2" s="1"/>
  <c r="A310" i="2" s="1"/>
  <c r="A315" i="2" s="1"/>
  <c r="A320" i="2" s="1"/>
  <c r="A325" i="2" s="1"/>
  <c r="A330" i="2" s="1"/>
  <c r="A335" i="2" s="1"/>
  <c r="A340" i="2" s="1"/>
  <c r="A345" i="2" s="1"/>
  <c r="A350" i="2" s="1"/>
  <c r="A355" i="2" s="1"/>
  <c r="A360" i="2" s="1"/>
  <c r="A365" i="2" s="1"/>
  <c r="A370" i="2" s="1"/>
  <c r="A375" i="2" s="1"/>
  <c r="A380" i="2" s="1"/>
  <c r="A385" i="2" s="1"/>
  <c r="A390" i="2" s="1"/>
  <c r="A395" i="2" s="1"/>
  <c r="A400" i="2" s="1"/>
  <c r="A405" i="2" s="1"/>
  <c r="A410" i="2" s="1"/>
  <c r="A415" i="2" s="1"/>
  <c r="A420" i="2" s="1"/>
  <c r="A425" i="2" s="1"/>
  <c r="A430" i="2" s="1"/>
  <c r="A435" i="2" s="1"/>
  <c r="A440" i="2" s="1"/>
  <c r="A445" i="2" s="1"/>
  <c r="A450" i="2" s="1"/>
  <c r="A455" i="2" s="1"/>
  <c r="A460" i="2" s="1"/>
  <c r="A465" i="2" s="1"/>
  <c r="A470" i="2" s="1"/>
  <c r="A475" i="2" s="1"/>
  <c r="A480" i="2" s="1"/>
  <c r="A485" i="2" s="1"/>
  <c r="A490" i="2" s="1"/>
  <c r="A495" i="2" s="1"/>
  <c r="A500" i="2" s="1"/>
  <c r="A505" i="2" s="1"/>
  <c r="A510" i="2" s="1"/>
  <c r="A515" i="2" s="1"/>
  <c r="A520" i="2" s="1"/>
  <c r="A525" i="2" s="1"/>
  <c r="A530" i="2" s="1"/>
  <c r="A535" i="2" s="1"/>
  <c r="A540" i="2" s="1"/>
  <c r="A545" i="2" s="1"/>
  <c r="A550" i="2" s="1"/>
  <c r="A555" i="2" s="1"/>
  <c r="A560" i="2" s="1"/>
  <c r="A565" i="2" s="1"/>
  <c r="A570" i="2" s="1"/>
  <c r="A575" i="2" s="1"/>
  <c r="A580" i="2" s="1"/>
  <c r="A585" i="2" s="1"/>
  <c r="A590" i="2" s="1"/>
  <c r="A595" i="2" s="1"/>
  <c r="A600" i="2" s="1"/>
  <c r="A605" i="2" s="1"/>
  <c r="A610" i="2" s="1"/>
  <c r="A615" i="2" s="1"/>
  <c r="A620" i="2" s="1"/>
  <c r="A625" i="2" s="1"/>
  <c r="A630" i="2" s="1"/>
  <c r="A635" i="2" s="1"/>
  <c r="A640" i="2" s="1"/>
  <c r="A645" i="2" s="1"/>
  <c r="A650" i="2" s="1"/>
  <c r="A655" i="2" s="1"/>
  <c r="A660" i="2" s="1"/>
  <c r="A665" i="2" s="1"/>
  <c r="A670" i="2" s="1"/>
  <c r="A675" i="2" s="1"/>
  <c r="A680" i="2" s="1"/>
  <c r="A685" i="2" s="1"/>
  <c r="A690" i="2" s="1"/>
  <c r="A695" i="2" s="1"/>
  <c r="A700" i="2" s="1"/>
  <c r="A705" i="2" s="1"/>
  <c r="A710" i="2" s="1"/>
  <c r="A715" i="2" s="1"/>
  <c r="A720" i="2" s="1"/>
  <c r="A725" i="2" s="1"/>
  <c r="A730" i="2" s="1"/>
  <c r="A735" i="2" s="1"/>
  <c r="A740" i="2" s="1"/>
  <c r="A745" i="2" s="1"/>
  <c r="A750" i="2" s="1"/>
  <c r="A755" i="2" s="1"/>
  <c r="A760" i="2" s="1"/>
  <c r="A765" i="2" s="1"/>
  <c r="A770" i="2" s="1"/>
  <c r="A775" i="2" s="1"/>
  <c r="A780" i="2" s="1"/>
  <c r="A785" i="2" s="1"/>
  <c r="A790" i="2" s="1"/>
  <c r="A795" i="2" s="1"/>
  <c r="A800" i="2" s="1"/>
  <c r="A805" i="2" s="1"/>
  <c r="A810" i="2" s="1"/>
  <c r="A815" i="2" s="1"/>
  <c r="A820" i="2" s="1"/>
  <c r="A825" i="2" s="1"/>
  <c r="A830" i="2" s="1"/>
  <c r="A835" i="2" s="1"/>
  <c r="A840" i="2" s="1"/>
  <c r="A845" i="2" s="1"/>
  <c r="A850" i="2" s="1"/>
  <c r="A855" i="2" s="1"/>
  <c r="A860" i="2" s="1"/>
  <c r="A865" i="2" s="1"/>
  <c r="A870" i="2" s="1"/>
  <c r="A875" i="2" s="1"/>
  <c r="A880" i="2" s="1"/>
  <c r="A885" i="2" s="1"/>
  <c r="A890" i="2" s="1"/>
  <c r="A895" i="2" s="1"/>
  <c r="A900" i="2" s="1"/>
  <c r="A905" i="2" s="1"/>
  <c r="A910" i="2" s="1"/>
  <c r="A915" i="2" s="1"/>
  <c r="A920" i="2" s="1"/>
  <c r="A925" i="2" s="1"/>
  <c r="A930" i="2" s="1"/>
  <c r="A935" i="2" s="1"/>
  <c r="A940" i="2" s="1"/>
  <c r="A945" i="2" s="1"/>
  <c r="A950" i="2" s="1"/>
  <c r="A955" i="2" s="1"/>
  <c r="A960" i="2" s="1"/>
  <c r="A965" i="2" s="1"/>
  <c r="A970" i="2" s="1"/>
  <c r="A975" i="2" s="1"/>
  <c r="A980" i="2" s="1"/>
  <c r="A985" i="2" s="1"/>
  <c r="A990" i="2" s="1"/>
  <c r="A995" i="2" s="1"/>
  <c r="A1000" i="2" s="1"/>
  <c r="A1005" i="2" s="1"/>
  <c r="A1010" i="2" s="1"/>
  <c r="A1015" i="2" s="1"/>
  <c r="A1020" i="2" s="1"/>
  <c r="A1025" i="2" s="1"/>
  <c r="A1030" i="2" s="1"/>
  <c r="A1035" i="2" s="1"/>
  <c r="A1040" i="2" s="1"/>
  <c r="A1045" i="2" s="1"/>
  <c r="A1050" i="2" s="1"/>
  <c r="A1055" i="2" s="1"/>
  <c r="A1060" i="2" s="1"/>
  <c r="A1065" i="2" s="1"/>
  <c r="A1070" i="2" s="1"/>
  <c r="A1075" i="2" s="1"/>
  <c r="A1080" i="2" s="1"/>
  <c r="A1085" i="2" s="1"/>
  <c r="A1090" i="2" s="1"/>
  <c r="A1095" i="2" s="1"/>
  <c r="A1100" i="2" s="1"/>
  <c r="A1105" i="2" s="1"/>
  <c r="A1110" i="2" s="1"/>
  <c r="A1115" i="2" s="1"/>
  <c r="A1120" i="2" s="1"/>
  <c r="A1125" i="2" s="1"/>
  <c r="A1130" i="2" s="1"/>
  <c r="A1135" i="2" s="1"/>
  <c r="A1140" i="2" s="1"/>
  <c r="A1145" i="2" s="1"/>
  <c r="A1150" i="2" s="1"/>
  <c r="A1155" i="2" s="1"/>
  <c r="A1160" i="2" s="1"/>
  <c r="A1165" i="2" s="1"/>
  <c r="A1170" i="2" s="1"/>
  <c r="A1175" i="2" s="1"/>
  <c r="A1180" i="2" s="1"/>
  <c r="A1185" i="2" s="1"/>
  <c r="A1190" i="2" s="1"/>
  <c r="A1195" i="2" s="1"/>
  <c r="A1200" i="2" s="1"/>
  <c r="A1205" i="2" s="1"/>
  <c r="A1210" i="2" s="1"/>
  <c r="A1215" i="2" s="1"/>
  <c r="A1220" i="2" s="1"/>
  <c r="A1225" i="2" s="1"/>
  <c r="A1230" i="2" s="1"/>
  <c r="A1235" i="2" s="1"/>
  <c r="A1240" i="2" s="1"/>
  <c r="A1245" i="2" s="1"/>
  <c r="A1250" i="2" s="1"/>
  <c r="A1255" i="2" s="1"/>
  <c r="A1260" i="2" s="1"/>
  <c r="A1265" i="2" s="1"/>
  <c r="A1270" i="2" s="1"/>
  <c r="A1275" i="2" s="1"/>
  <c r="A1280" i="2" s="1"/>
  <c r="A1285" i="2" s="1"/>
  <c r="A1290" i="2" s="1"/>
  <c r="A1295" i="2" s="1"/>
  <c r="A1300" i="2" s="1"/>
  <c r="A1305" i="2" s="1"/>
  <c r="A1310" i="2" s="1"/>
  <c r="A1315" i="2" s="1"/>
  <c r="A1320" i="2" s="1"/>
  <c r="A1325" i="2" s="1"/>
  <c r="A1330" i="2" s="1"/>
  <c r="A1335" i="2" s="1"/>
  <c r="A1340" i="2" s="1"/>
  <c r="A1345" i="2" s="1"/>
  <c r="A1350" i="2" s="1"/>
  <c r="A1355" i="2" s="1"/>
  <c r="A1360" i="2" s="1"/>
  <c r="A1365" i="2" s="1"/>
  <c r="A1370" i="2" s="1"/>
  <c r="A1375" i="2" s="1"/>
  <c r="A1380" i="2" s="1"/>
  <c r="A1385" i="2" s="1"/>
  <c r="A1390" i="2" s="1"/>
  <c r="A1395" i="2" s="1"/>
  <c r="A1400" i="2" s="1"/>
  <c r="A1405" i="2" s="1"/>
  <c r="A1410" i="2" s="1"/>
  <c r="A1415" i="2" s="1"/>
  <c r="A1420" i="2" s="1"/>
  <c r="A1425" i="2" s="1"/>
  <c r="A1430" i="2" s="1"/>
  <c r="A1435" i="2" s="1"/>
  <c r="A1440" i="2" s="1"/>
  <c r="AT13" i="16" l="1"/>
  <c r="BA4" i="16" s="1"/>
  <c r="AU8" i="16"/>
  <c r="AS20" i="16"/>
  <c r="AT15" i="16"/>
  <c r="DG24" i="16"/>
  <c r="DF25" i="16"/>
  <c r="DF26" i="16" s="1"/>
  <c r="AW17" i="16"/>
  <c r="AV18" i="16"/>
  <c r="AV19" i="16" s="1"/>
  <c r="DG8" i="16"/>
  <c r="DF13" i="16"/>
  <c r="DM4" i="16" s="1"/>
  <c r="DG10" i="16"/>
  <c r="DF11" i="16"/>
  <c r="DF12" i="16" s="1"/>
  <c r="DF15" i="16"/>
  <c r="DE20" i="16"/>
  <c r="DP5" i="16" s="1"/>
  <c r="AT27" i="16"/>
  <c r="AU22" i="16"/>
  <c r="DF22" i="16"/>
  <c r="DE27" i="16"/>
  <c r="DG17" i="16"/>
  <c r="DF18" i="16"/>
  <c r="DF19" i="16" s="1"/>
  <c r="C49" i="21" a="1"/>
  <c r="C49" i="21" s="1"/>
  <c r="D49" i="21" a="1"/>
  <c r="D49" i="21" s="1"/>
  <c r="E49" i="21" a="1"/>
  <c r="E49" i="21" s="1"/>
  <c r="F49" i="21" a="1"/>
  <c r="F49" i="21" s="1"/>
  <c r="B50" i="21"/>
  <c r="A12" i="2"/>
  <c r="A17" i="2" s="1"/>
  <c r="A22" i="2" s="1"/>
  <c r="A27" i="2" s="1"/>
  <c r="A32" i="2" s="1"/>
  <c r="A37" i="2" s="1"/>
  <c r="A42" i="2" s="1"/>
  <c r="A47" i="2" s="1"/>
  <c r="A52" i="2" s="1"/>
  <c r="A57" i="2" s="1"/>
  <c r="A62" i="2" s="1"/>
  <c r="A67" i="2" s="1"/>
  <c r="A72" i="2" s="1"/>
  <c r="A77" i="2" s="1"/>
  <c r="A82" i="2" s="1"/>
  <c r="A87" i="2" s="1"/>
  <c r="A92" i="2" s="1"/>
  <c r="A97" i="2" s="1"/>
  <c r="A102" i="2" s="1"/>
  <c r="A107" i="2" s="1"/>
  <c r="A112" i="2" s="1"/>
  <c r="A117" i="2" s="1"/>
  <c r="A122" i="2" s="1"/>
  <c r="A127" i="2" s="1"/>
  <c r="A132" i="2" s="1"/>
  <c r="A137" i="2" s="1"/>
  <c r="A142" i="2" s="1"/>
  <c r="A147" i="2" s="1"/>
  <c r="A152" i="2" s="1"/>
  <c r="A157" i="2" s="1"/>
  <c r="A162" i="2" s="1"/>
  <c r="A167" i="2" s="1"/>
  <c r="A172" i="2" s="1"/>
  <c r="A177" i="2" s="1"/>
  <c r="A182" i="2" s="1"/>
  <c r="A187" i="2" s="1"/>
  <c r="A192" i="2" s="1"/>
  <c r="A197" i="2" s="1"/>
  <c r="A202" i="2" s="1"/>
  <c r="A207" i="2" s="1"/>
  <c r="A212" i="2" s="1"/>
  <c r="A217" i="2" s="1"/>
  <c r="A222" i="2" s="1"/>
  <c r="A227" i="2" s="1"/>
  <c r="A232" i="2" s="1"/>
  <c r="A237" i="2" s="1"/>
  <c r="A242" i="2" s="1"/>
  <c r="A247" i="2" s="1"/>
  <c r="A252" i="2" s="1"/>
  <c r="A257" i="2" s="1"/>
  <c r="A262" i="2" s="1"/>
  <c r="A267" i="2" s="1"/>
  <c r="A272" i="2" s="1"/>
  <c r="A277" i="2" s="1"/>
  <c r="A282" i="2" s="1"/>
  <c r="A287" i="2" s="1"/>
  <c r="A292" i="2" s="1"/>
  <c r="A297" i="2" s="1"/>
  <c r="A302" i="2" s="1"/>
  <c r="A307" i="2" s="1"/>
  <c r="A312" i="2" s="1"/>
  <c r="A317" i="2" s="1"/>
  <c r="A322" i="2" s="1"/>
  <c r="A327" i="2" s="1"/>
  <c r="A332" i="2" s="1"/>
  <c r="A337" i="2" s="1"/>
  <c r="A342" i="2" s="1"/>
  <c r="A347" i="2" s="1"/>
  <c r="A352" i="2" s="1"/>
  <c r="A357" i="2" s="1"/>
  <c r="A362" i="2" s="1"/>
  <c r="A367" i="2" s="1"/>
  <c r="A372" i="2" s="1"/>
  <c r="A377" i="2" s="1"/>
  <c r="A382" i="2" s="1"/>
  <c r="A387" i="2" s="1"/>
  <c r="A392" i="2" s="1"/>
  <c r="A397" i="2" s="1"/>
  <c r="A402" i="2" s="1"/>
  <c r="A407" i="2" s="1"/>
  <c r="A412" i="2" s="1"/>
  <c r="A417" i="2" s="1"/>
  <c r="A422" i="2" s="1"/>
  <c r="A427" i="2" s="1"/>
  <c r="A432" i="2" s="1"/>
  <c r="A437" i="2" s="1"/>
  <c r="A442" i="2" s="1"/>
  <c r="A447" i="2" s="1"/>
  <c r="A452" i="2" s="1"/>
  <c r="A457" i="2" s="1"/>
  <c r="A462" i="2" s="1"/>
  <c r="A467" i="2" s="1"/>
  <c r="A472" i="2" s="1"/>
  <c r="A477" i="2" s="1"/>
  <c r="A482" i="2" s="1"/>
  <c r="A487" i="2" s="1"/>
  <c r="A492" i="2" s="1"/>
  <c r="A497" i="2" s="1"/>
  <c r="A502" i="2" s="1"/>
  <c r="A507" i="2" s="1"/>
  <c r="A512" i="2" s="1"/>
  <c r="A517" i="2" s="1"/>
  <c r="A522" i="2" s="1"/>
  <c r="A527" i="2" s="1"/>
  <c r="A532" i="2" s="1"/>
  <c r="A537" i="2" s="1"/>
  <c r="A542" i="2" s="1"/>
  <c r="A547" i="2" s="1"/>
  <c r="A552" i="2" s="1"/>
  <c r="A557" i="2" s="1"/>
  <c r="A562" i="2" s="1"/>
  <c r="A567" i="2" s="1"/>
  <c r="A572" i="2" s="1"/>
  <c r="A577" i="2" s="1"/>
  <c r="A582" i="2" s="1"/>
  <c r="A587" i="2" s="1"/>
  <c r="A592" i="2" s="1"/>
  <c r="A597" i="2" s="1"/>
  <c r="A602" i="2" s="1"/>
  <c r="A607" i="2" s="1"/>
  <c r="A612" i="2" s="1"/>
  <c r="A617" i="2" s="1"/>
  <c r="A622" i="2" s="1"/>
  <c r="A627" i="2" s="1"/>
  <c r="A632" i="2" s="1"/>
  <c r="A637" i="2" s="1"/>
  <c r="A642" i="2" s="1"/>
  <c r="A647" i="2" s="1"/>
  <c r="A652" i="2" s="1"/>
  <c r="A657" i="2" s="1"/>
  <c r="A662" i="2" s="1"/>
  <c r="A667" i="2" s="1"/>
  <c r="A672" i="2" s="1"/>
  <c r="A677" i="2" s="1"/>
  <c r="A682" i="2" s="1"/>
  <c r="A687" i="2" s="1"/>
  <c r="A692" i="2" s="1"/>
  <c r="A697" i="2" s="1"/>
  <c r="A702" i="2" s="1"/>
  <c r="A707" i="2" s="1"/>
  <c r="A712" i="2" s="1"/>
  <c r="A717" i="2" s="1"/>
  <c r="A722" i="2" s="1"/>
  <c r="A727" i="2" s="1"/>
  <c r="A732" i="2" s="1"/>
  <c r="A737" i="2" s="1"/>
  <c r="A742" i="2" s="1"/>
  <c r="A747" i="2" s="1"/>
  <c r="A752" i="2" s="1"/>
  <c r="A757" i="2" s="1"/>
  <c r="A762" i="2" s="1"/>
  <c r="A767" i="2" s="1"/>
  <c r="A772" i="2" s="1"/>
  <c r="A777" i="2" s="1"/>
  <c r="A782" i="2" s="1"/>
  <c r="A787" i="2" s="1"/>
  <c r="A792" i="2" s="1"/>
  <c r="A797" i="2" s="1"/>
  <c r="A802" i="2" s="1"/>
  <c r="A807" i="2" s="1"/>
  <c r="A812" i="2" s="1"/>
  <c r="A817" i="2" s="1"/>
  <c r="A822" i="2" s="1"/>
  <c r="A827" i="2" s="1"/>
  <c r="A832" i="2" s="1"/>
  <c r="A837" i="2" s="1"/>
  <c r="A842" i="2" s="1"/>
  <c r="A847" i="2" s="1"/>
  <c r="A852" i="2" s="1"/>
  <c r="A857" i="2" s="1"/>
  <c r="A862" i="2" s="1"/>
  <c r="A867" i="2" s="1"/>
  <c r="A872" i="2" s="1"/>
  <c r="A877" i="2" s="1"/>
  <c r="A882" i="2" s="1"/>
  <c r="A887" i="2" s="1"/>
  <c r="A892" i="2" s="1"/>
  <c r="A897" i="2" s="1"/>
  <c r="A902" i="2" s="1"/>
  <c r="A907" i="2" s="1"/>
  <c r="A912" i="2" s="1"/>
  <c r="A917" i="2" s="1"/>
  <c r="A922" i="2" s="1"/>
  <c r="A927" i="2" s="1"/>
  <c r="A932" i="2" s="1"/>
  <c r="A937" i="2" s="1"/>
  <c r="A942" i="2" s="1"/>
  <c r="A947" i="2" s="1"/>
  <c r="A952" i="2" s="1"/>
  <c r="A957" i="2" s="1"/>
  <c r="A962" i="2" s="1"/>
  <c r="A967" i="2" s="1"/>
  <c r="A972" i="2" s="1"/>
  <c r="A977" i="2" s="1"/>
  <c r="A982" i="2" s="1"/>
  <c r="A987" i="2" s="1"/>
  <c r="A992" i="2" s="1"/>
  <c r="A997" i="2" s="1"/>
  <c r="A1002" i="2" s="1"/>
  <c r="A1007" i="2" s="1"/>
  <c r="A1012" i="2" s="1"/>
  <c r="A1017" i="2" s="1"/>
  <c r="A1022" i="2" s="1"/>
  <c r="A1027" i="2" s="1"/>
  <c r="A1032" i="2" s="1"/>
  <c r="A1037" i="2" s="1"/>
  <c r="A1042" i="2" s="1"/>
  <c r="A1047" i="2" s="1"/>
  <c r="A1052" i="2" s="1"/>
  <c r="A1057" i="2" s="1"/>
  <c r="A1062" i="2" s="1"/>
  <c r="A1067" i="2" s="1"/>
  <c r="A1072" i="2" s="1"/>
  <c r="A1077" i="2" s="1"/>
  <c r="A1082" i="2" s="1"/>
  <c r="A1087" i="2" s="1"/>
  <c r="A1092" i="2" s="1"/>
  <c r="A1097" i="2" s="1"/>
  <c r="A1102" i="2" s="1"/>
  <c r="A1107" i="2" s="1"/>
  <c r="A1112" i="2" s="1"/>
  <c r="A1117" i="2" s="1"/>
  <c r="A1122" i="2" s="1"/>
  <c r="A1127" i="2" s="1"/>
  <c r="A1132" i="2" s="1"/>
  <c r="A1137" i="2" s="1"/>
  <c r="A1142" i="2" s="1"/>
  <c r="A1147" i="2" s="1"/>
  <c r="A1152" i="2" s="1"/>
  <c r="A1157" i="2" s="1"/>
  <c r="A1162" i="2" s="1"/>
  <c r="A1167" i="2" s="1"/>
  <c r="A1172" i="2" s="1"/>
  <c r="A1177" i="2" s="1"/>
  <c r="A1182" i="2" s="1"/>
  <c r="A1187" i="2" s="1"/>
  <c r="A1192" i="2" s="1"/>
  <c r="A1197" i="2" s="1"/>
  <c r="A1202" i="2" s="1"/>
  <c r="A1207" i="2" s="1"/>
  <c r="A1212" i="2" s="1"/>
  <c r="A1217" i="2" s="1"/>
  <c r="A1222" i="2" s="1"/>
  <c r="A1227" i="2" s="1"/>
  <c r="A1232" i="2" s="1"/>
  <c r="A1237" i="2" s="1"/>
  <c r="A1242" i="2" s="1"/>
  <c r="A1247" i="2" s="1"/>
  <c r="A1252" i="2" s="1"/>
  <c r="A1257" i="2" s="1"/>
  <c r="A1262" i="2" s="1"/>
  <c r="A1267" i="2" s="1"/>
  <c r="A1272" i="2" s="1"/>
  <c r="A1277" i="2" s="1"/>
  <c r="A1282" i="2" s="1"/>
  <c r="A1287" i="2" s="1"/>
  <c r="A1292" i="2" s="1"/>
  <c r="A1297" i="2" s="1"/>
  <c r="A1302" i="2" s="1"/>
  <c r="A1307" i="2" s="1"/>
  <c r="A1312" i="2" s="1"/>
  <c r="A1317" i="2" s="1"/>
  <c r="A1322" i="2" s="1"/>
  <c r="A1327" i="2" s="1"/>
  <c r="A1332" i="2" s="1"/>
  <c r="A1337" i="2" s="1"/>
  <c r="A1342" i="2" s="1"/>
  <c r="A1347" i="2" s="1"/>
  <c r="A1352" i="2" s="1"/>
  <c r="A1357" i="2" s="1"/>
  <c r="A1362" i="2" s="1"/>
  <c r="A1367" i="2" s="1"/>
  <c r="A1372" i="2" s="1"/>
  <c r="A1377" i="2" s="1"/>
  <c r="A1382" i="2" s="1"/>
  <c r="A1387" i="2" s="1"/>
  <c r="A1392" i="2" s="1"/>
  <c r="A1397" i="2" s="1"/>
  <c r="A1402" i="2" s="1"/>
  <c r="A1407" i="2" s="1"/>
  <c r="A1412" i="2" s="1"/>
  <c r="A1417" i="2" s="1"/>
  <c r="A1422" i="2" s="1"/>
  <c r="A1427" i="2" s="1"/>
  <c r="A1432" i="2" s="1"/>
  <c r="A1437" i="2" s="1"/>
  <c r="A1442" i="2" s="1"/>
  <c r="A16" i="2"/>
  <c r="A21" i="2" s="1"/>
  <c r="A26" i="2" s="1"/>
  <c r="A31" i="2" s="1"/>
  <c r="A36" i="2" s="1"/>
  <c r="A41" i="2" s="1"/>
  <c r="A46" i="2" s="1"/>
  <c r="A51" i="2" s="1"/>
  <c r="A56" i="2" s="1"/>
  <c r="A61" i="2" s="1"/>
  <c r="A66" i="2" s="1"/>
  <c r="A71" i="2" s="1"/>
  <c r="A76" i="2" s="1"/>
  <c r="A81" i="2" s="1"/>
  <c r="A86" i="2" s="1"/>
  <c r="A91" i="2" s="1"/>
  <c r="A96" i="2" s="1"/>
  <c r="A101" i="2" s="1"/>
  <c r="A106" i="2" s="1"/>
  <c r="A111" i="2" s="1"/>
  <c r="A116" i="2" s="1"/>
  <c r="A121" i="2" s="1"/>
  <c r="A126" i="2" s="1"/>
  <c r="A131" i="2" s="1"/>
  <c r="A136" i="2" s="1"/>
  <c r="A141" i="2" s="1"/>
  <c r="A146" i="2" s="1"/>
  <c r="A151" i="2" s="1"/>
  <c r="A156" i="2" s="1"/>
  <c r="A161" i="2" s="1"/>
  <c r="A166" i="2" s="1"/>
  <c r="A171" i="2" s="1"/>
  <c r="A176" i="2" s="1"/>
  <c r="A181" i="2" s="1"/>
  <c r="A186" i="2" s="1"/>
  <c r="A191" i="2" s="1"/>
  <c r="A196" i="2" s="1"/>
  <c r="A201" i="2" s="1"/>
  <c r="A206" i="2" s="1"/>
  <c r="A211" i="2" s="1"/>
  <c r="A216" i="2" s="1"/>
  <c r="A221" i="2" s="1"/>
  <c r="A226" i="2" s="1"/>
  <c r="A231" i="2" s="1"/>
  <c r="A236" i="2" s="1"/>
  <c r="A241" i="2" s="1"/>
  <c r="A246" i="2" s="1"/>
  <c r="A251" i="2" s="1"/>
  <c r="A256" i="2" s="1"/>
  <c r="A261" i="2" s="1"/>
  <c r="A266" i="2" s="1"/>
  <c r="A271" i="2" s="1"/>
  <c r="A276" i="2" s="1"/>
  <c r="A281" i="2" s="1"/>
  <c r="A286" i="2" s="1"/>
  <c r="A291" i="2" s="1"/>
  <c r="A296" i="2" s="1"/>
  <c r="A301" i="2" s="1"/>
  <c r="A306" i="2" s="1"/>
  <c r="A311" i="2" s="1"/>
  <c r="A316" i="2" s="1"/>
  <c r="A321" i="2" s="1"/>
  <c r="A326" i="2" s="1"/>
  <c r="A331" i="2" s="1"/>
  <c r="A336" i="2" s="1"/>
  <c r="A341" i="2" s="1"/>
  <c r="A346" i="2" s="1"/>
  <c r="A351" i="2" s="1"/>
  <c r="A356" i="2" s="1"/>
  <c r="A361" i="2" s="1"/>
  <c r="A366" i="2" s="1"/>
  <c r="A371" i="2" s="1"/>
  <c r="A376" i="2" s="1"/>
  <c r="A381" i="2" s="1"/>
  <c r="A386" i="2" s="1"/>
  <c r="A391" i="2" s="1"/>
  <c r="A396" i="2" s="1"/>
  <c r="A401" i="2" s="1"/>
  <c r="A406" i="2" s="1"/>
  <c r="A411" i="2" s="1"/>
  <c r="A416" i="2" s="1"/>
  <c r="A421" i="2" s="1"/>
  <c r="A426" i="2" s="1"/>
  <c r="A431" i="2" s="1"/>
  <c r="A436" i="2" s="1"/>
  <c r="A441" i="2" s="1"/>
  <c r="A446" i="2" s="1"/>
  <c r="A451" i="2" s="1"/>
  <c r="A456" i="2" s="1"/>
  <c r="A461" i="2" s="1"/>
  <c r="A466" i="2" s="1"/>
  <c r="A471" i="2" s="1"/>
  <c r="A476" i="2" s="1"/>
  <c r="A481" i="2" s="1"/>
  <c r="A486" i="2" s="1"/>
  <c r="A491" i="2" s="1"/>
  <c r="A496" i="2" s="1"/>
  <c r="A501" i="2" s="1"/>
  <c r="A506" i="2" s="1"/>
  <c r="A511" i="2" s="1"/>
  <c r="A516" i="2" s="1"/>
  <c r="A521" i="2" s="1"/>
  <c r="A526" i="2" s="1"/>
  <c r="A531" i="2" s="1"/>
  <c r="A536" i="2" s="1"/>
  <c r="A541" i="2" s="1"/>
  <c r="A546" i="2" s="1"/>
  <c r="A551" i="2" s="1"/>
  <c r="A556" i="2" s="1"/>
  <c r="A561" i="2" s="1"/>
  <c r="A566" i="2" s="1"/>
  <c r="A571" i="2" s="1"/>
  <c r="A576" i="2" s="1"/>
  <c r="A581" i="2" s="1"/>
  <c r="A586" i="2" s="1"/>
  <c r="A591" i="2" s="1"/>
  <c r="A596" i="2" s="1"/>
  <c r="A601" i="2" s="1"/>
  <c r="A606" i="2" s="1"/>
  <c r="A611" i="2" s="1"/>
  <c r="A616" i="2" s="1"/>
  <c r="A621" i="2" s="1"/>
  <c r="A626" i="2" s="1"/>
  <c r="A631" i="2" s="1"/>
  <c r="A636" i="2" s="1"/>
  <c r="A641" i="2" s="1"/>
  <c r="A646" i="2" s="1"/>
  <c r="A651" i="2" s="1"/>
  <c r="A656" i="2" s="1"/>
  <c r="A661" i="2" s="1"/>
  <c r="A666" i="2" s="1"/>
  <c r="A671" i="2" s="1"/>
  <c r="A676" i="2" s="1"/>
  <c r="A681" i="2" s="1"/>
  <c r="A686" i="2" s="1"/>
  <c r="A691" i="2" s="1"/>
  <c r="A696" i="2" s="1"/>
  <c r="A701" i="2" s="1"/>
  <c r="A706" i="2" s="1"/>
  <c r="A711" i="2" s="1"/>
  <c r="A716" i="2" s="1"/>
  <c r="A721" i="2" s="1"/>
  <c r="A726" i="2" s="1"/>
  <c r="A731" i="2" s="1"/>
  <c r="A736" i="2" s="1"/>
  <c r="A741" i="2" s="1"/>
  <c r="A746" i="2" s="1"/>
  <c r="A751" i="2" s="1"/>
  <c r="A756" i="2" s="1"/>
  <c r="A761" i="2" s="1"/>
  <c r="A766" i="2" s="1"/>
  <c r="A771" i="2" s="1"/>
  <c r="A776" i="2" s="1"/>
  <c r="A781" i="2" s="1"/>
  <c r="A786" i="2" s="1"/>
  <c r="A791" i="2" s="1"/>
  <c r="A796" i="2" s="1"/>
  <c r="A801" i="2" s="1"/>
  <c r="A806" i="2" s="1"/>
  <c r="A811" i="2" s="1"/>
  <c r="A816" i="2" s="1"/>
  <c r="A821" i="2" s="1"/>
  <c r="A826" i="2" s="1"/>
  <c r="A831" i="2" s="1"/>
  <c r="A836" i="2" s="1"/>
  <c r="A841" i="2" s="1"/>
  <c r="A846" i="2" s="1"/>
  <c r="A851" i="2" s="1"/>
  <c r="A856" i="2" s="1"/>
  <c r="A861" i="2" s="1"/>
  <c r="A866" i="2" s="1"/>
  <c r="A871" i="2" s="1"/>
  <c r="A876" i="2" s="1"/>
  <c r="A881" i="2" s="1"/>
  <c r="A886" i="2" s="1"/>
  <c r="A891" i="2" s="1"/>
  <c r="A896" i="2" s="1"/>
  <c r="A901" i="2" s="1"/>
  <c r="A906" i="2" s="1"/>
  <c r="A911" i="2" s="1"/>
  <c r="A916" i="2" s="1"/>
  <c r="A921" i="2" s="1"/>
  <c r="A926" i="2" s="1"/>
  <c r="A931" i="2" s="1"/>
  <c r="A936" i="2" s="1"/>
  <c r="A941" i="2" s="1"/>
  <c r="A946" i="2" s="1"/>
  <c r="A951" i="2" s="1"/>
  <c r="A956" i="2" s="1"/>
  <c r="A961" i="2" s="1"/>
  <c r="A966" i="2" s="1"/>
  <c r="A971" i="2" s="1"/>
  <c r="A976" i="2" s="1"/>
  <c r="A981" i="2" s="1"/>
  <c r="A986" i="2" s="1"/>
  <c r="A991" i="2" s="1"/>
  <c r="A996" i="2" s="1"/>
  <c r="A1001" i="2" s="1"/>
  <c r="A1006" i="2" s="1"/>
  <c r="A1011" i="2" s="1"/>
  <c r="A1016" i="2" s="1"/>
  <c r="A1021" i="2" s="1"/>
  <c r="A1026" i="2" s="1"/>
  <c r="A1031" i="2" s="1"/>
  <c r="A1036" i="2" s="1"/>
  <c r="A1041" i="2" s="1"/>
  <c r="A1046" i="2" s="1"/>
  <c r="A1051" i="2" s="1"/>
  <c r="A1056" i="2" s="1"/>
  <c r="A1061" i="2" s="1"/>
  <c r="A1066" i="2" s="1"/>
  <c r="A1071" i="2" s="1"/>
  <c r="A1076" i="2" s="1"/>
  <c r="A1081" i="2" s="1"/>
  <c r="A1086" i="2" s="1"/>
  <c r="A1091" i="2" s="1"/>
  <c r="A1096" i="2" s="1"/>
  <c r="A1101" i="2" s="1"/>
  <c r="A1106" i="2" s="1"/>
  <c r="A1111" i="2" s="1"/>
  <c r="A1116" i="2" s="1"/>
  <c r="A1121" i="2" s="1"/>
  <c r="A1126" i="2" s="1"/>
  <c r="A1131" i="2" s="1"/>
  <c r="A1136" i="2" s="1"/>
  <c r="A1141" i="2" s="1"/>
  <c r="A1146" i="2" s="1"/>
  <c r="A1151" i="2" s="1"/>
  <c r="A1156" i="2" s="1"/>
  <c r="A1161" i="2" s="1"/>
  <c r="A1166" i="2" s="1"/>
  <c r="A1171" i="2" s="1"/>
  <c r="A1176" i="2" s="1"/>
  <c r="A1181" i="2" s="1"/>
  <c r="A1186" i="2" s="1"/>
  <c r="A1191" i="2" s="1"/>
  <c r="A1196" i="2" s="1"/>
  <c r="A1201" i="2" s="1"/>
  <c r="A1206" i="2" s="1"/>
  <c r="A1211" i="2" s="1"/>
  <c r="A1216" i="2" s="1"/>
  <c r="A1221" i="2" s="1"/>
  <c r="A1226" i="2" s="1"/>
  <c r="A1231" i="2" s="1"/>
  <c r="A1236" i="2" s="1"/>
  <c r="A1241" i="2" s="1"/>
  <c r="A1246" i="2" s="1"/>
  <c r="A1251" i="2" s="1"/>
  <c r="A1256" i="2" s="1"/>
  <c r="A1261" i="2" s="1"/>
  <c r="A1266" i="2" s="1"/>
  <c r="A1271" i="2" s="1"/>
  <c r="A1276" i="2" s="1"/>
  <c r="A1281" i="2" s="1"/>
  <c r="A1286" i="2" s="1"/>
  <c r="A1291" i="2" s="1"/>
  <c r="A1296" i="2" s="1"/>
  <c r="A1301" i="2" s="1"/>
  <c r="A1306" i="2" s="1"/>
  <c r="A1311" i="2" s="1"/>
  <c r="A1316" i="2" s="1"/>
  <c r="A1321" i="2" s="1"/>
  <c r="A1326" i="2" s="1"/>
  <c r="A1331" i="2" s="1"/>
  <c r="A1336" i="2" s="1"/>
  <c r="A1341" i="2" s="1"/>
  <c r="A1346" i="2" s="1"/>
  <c r="A1351" i="2" s="1"/>
  <c r="A1356" i="2" s="1"/>
  <c r="A1361" i="2" s="1"/>
  <c r="A1366" i="2" s="1"/>
  <c r="A1371" i="2" s="1"/>
  <c r="A1376" i="2" s="1"/>
  <c r="A1381" i="2" s="1"/>
  <c r="A1386" i="2" s="1"/>
  <c r="A1391" i="2" s="1"/>
  <c r="A1396" i="2" s="1"/>
  <c r="A1401" i="2" s="1"/>
  <c r="A1406" i="2" s="1"/>
  <c r="A1411" i="2" s="1"/>
  <c r="A1416" i="2" s="1"/>
  <c r="A1421" i="2" s="1"/>
  <c r="A1426" i="2" s="1"/>
  <c r="A1431" i="2" s="1"/>
  <c r="A1436" i="2" s="1"/>
  <c r="A1441" i="2" s="1"/>
  <c r="DG15" i="16" l="1"/>
  <c r="DF20" i="16"/>
  <c r="DQ5" i="16" s="1"/>
  <c r="DH24" i="16"/>
  <c r="DG25" i="16"/>
  <c r="DG26" i="16" s="1"/>
  <c r="AU27" i="16"/>
  <c r="AV22" i="16"/>
  <c r="AT20" i="16"/>
  <c r="AU15" i="16"/>
  <c r="DH17" i="16"/>
  <c r="DG18" i="16"/>
  <c r="DG19" i="16" s="1"/>
  <c r="DH10" i="16"/>
  <c r="DG11" i="16"/>
  <c r="DG12" i="16" s="1"/>
  <c r="AU13" i="16"/>
  <c r="BB4" i="16" s="1"/>
  <c r="AV8" i="16"/>
  <c r="AX17" i="16"/>
  <c r="AX18" i="16" s="1"/>
  <c r="AX19" i="16" s="1"/>
  <c r="AW18" i="16"/>
  <c r="AW19" i="16" s="1"/>
  <c r="DG22" i="16"/>
  <c r="DF27" i="16"/>
  <c r="DH8" i="16"/>
  <c r="DG13" i="16"/>
  <c r="DN4" i="16" s="1"/>
  <c r="F50" i="21" a="1"/>
  <c r="F50" i="21" s="1"/>
  <c r="C50" i="21" a="1"/>
  <c r="C50" i="21" s="1"/>
  <c r="E50" i="21" a="1"/>
  <c r="E50" i="21" s="1"/>
  <c r="D50" i="21" a="1"/>
  <c r="D50" i="21" s="1"/>
  <c r="B51" i="21"/>
  <c r="L12" i="5"/>
  <c r="K12" i="5"/>
  <c r="J12" i="5"/>
  <c r="H12" i="5"/>
  <c r="AV13" i="16" l="1"/>
  <c r="BC4" i="16" s="1"/>
  <c r="AW8" i="16"/>
  <c r="AV27" i="16"/>
  <c r="AW22" i="16"/>
  <c r="AU20" i="16"/>
  <c r="AV15" i="16"/>
  <c r="DI8" i="16"/>
  <c r="DI13" i="16" s="1"/>
  <c r="DH13" i="16"/>
  <c r="DO4" i="16" s="1"/>
  <c r="DI10" i="16"/>
  <c r="DI11" i="16" s="1"/>
  <c r="DI12" i="16" s="1"/>
  <c r="DH11" i="16"/>
  <c r="DH12" i="16" s="1"/>
  <c r="DI24" i="16"/>
  <c r="DI25" i="16" s="1"/>
  <c r="DI26" i="16" s="1"/>
  <c r="DH25" i="16"/>
  <c r="DH26" i="16" s="1"/>
  <c r="DH22" i="16"/>
  <c r="DG27" i="16"/>
  <c r="DI17" i="16"/>
  <c r="DI18" i="16" s="1"/>
  <c r="DI19" i="16" s="1"/>
  <c r="DH18" i="16"/>
  <c r="DH19" i="16" s="1"/>
  <c r="DH15" i="16"/>
  <c r="DG20" i="16"/>
  <c r="DR5" i="16" s="1"/>
  <c r="N12" i="5"/>
  <c r="N13" i="5"/>
  <c r="P12" i="5"/>
  <c r="P13" i="5"/>
  <c r="Q12" i="5"/>
  <c r="Q13" i="5"/>
  <c r="R12" i="5"/>
  <c r="R13" i="5"/>
  <c r="C51" i="21" a="1"/>
  <c r="C51" i="21" s="1"/>
  <c r="D51" i="21" a="1"/>
  <c r="D51" i="21" s="1"/>
  <c r="E51" i="21" a="1"/>
  <c r="E51" i="21" s="1"/>
  <c r="F51" i="21" a="1"/>
  <c r="F51" i="21" s="1"/>
  <c r="B52" i="21"/>
  <c r="CG4" i="16" l="1"/>
  <c r="CH4" i="16"/>
  <c r="CJ4" i="16"/>
  <c r="CI4" i="16"/>
  <c r="CK4" i="16"/>
  <c r="CL4" i="16"/>
  <c r="CM4" i="16"/>
  <c r="CN4" i="16"/>
  <c r="BX4" i="16"/>
  <c r="BY4" i="16"/>
  <c r="BV4" i="16"/>
  <c r="BW4" i="16"/>
  <c r="CA4" i="16"/>
  <c r="CC4" i="16"/>
  <c r="BZ4" i="16"/>
  <c r="CB4" i="16"/>
  <c r="CE4" i="16"/>
  <c r="CD4" i="16"/>
  <c r="CF4" i="16"/>
  <c r="BU4" i="16"/>
  <c r="DP4" i="16"/>
  <c r="BN4" i="16"/>
  <c r="DR4" i="16"/>
  <c r="DS4" i="16"/>
  <c r="BO4" i="16"/>
  <c r="BR4" i="16"/>
  <c r="BS4" i="16"/>
  <c r="DT4" i="16"/>
  <c r="BT4" i="16"/>
  <c r="DU4" i="16"/>
  <c r="BP4" i="16"/>
  <c r="DQ4" i="16"/>
  <c r="BQ4" i="16"/>
  <c r="AV20" i="16"/>
  <c r="AW15" i="16"/>
  <c r="AW27" i="16"/>
  <c r="AX22" i="16"/>
  <c r="AX27" i="16" s="1"/>
  <c r="AC6" i="16" s="1"/>
  <c r="DI22" i="16"/>
  <c r="DI27" i="16" s="1"/>
  <c r="DH27" i="16"/>
  <c r="AW13" i="16"/>
  <c r="BD4" i="16" s="1"/>
  <c r="AX8" i="16"/>
  <c r="AX13" i="16" s="1"/>
  <c r="DI15" i="16"/>
  <c r="DI20" i="16" s="1"/>
  <c r="DH20" i="16"/>
  <c r="DS5" i="16" s="1"/>
  <c r="E52" i="21" a="1"/>
  <c r="E52" i="21" s="1"/>
  <c r="F52" i="21" a="1"/>
  <c r="F52" i="21" s="1"/>
  <c r="D52" i="21" a="1"/>
  <c r="D52" i="21" s="1"/>
  <c r="C52" i="21" a="1"/>
  <c r="C52" i="21" s="1"/>
  <c r="B53" i="21"/>
  <c r="AA6" i="16" l="1"/>
  <c r="AB6" i="16"/>
  <c r="BJ6" i="16"/>
  <c r="Z6" i="16"/>
  <c r="CK6" i="16"/>
  <c r="CL6" i="16"/>
  <c r="CN6" i="16"/>
  <c r="CM6" i="16"/>
  <c r="CO6" i="16"/>
  <c r="CP6" i="16"/>
  <c r="CR6" i="16"/>
  <c r="CQ6" i="16"/>
  <c r="CU6" i="16"/>
  <c r="CS6" i="16"/>
  <c r="CT6" i="16"/>
  <c r="CV6" i="16"/>
  <c r="CX6" i="16"/>
  <c r="CW6" i="16"/>
  <c r="CY6" i="16"/>
  <c r="CZ6" i="16"/>
  <c r="DC6" i="16"/>
  <c r="DA6" i="16"/>
  <c r="DB6" i="16"/>
  <c r="DF6" i="16"/>
  <c r="DD6" i="16"/>
  <c r="DE6" i="16"/>
  <c r="DH6" i="16"/>
  <c r="DG6" i="16"/>
  <c r="DJ6" i="16"/>
  <c r="DI6" i="16"/>
  <c r="DK6" i="16"/>
  <c r="DN6" i="16"/>
  <c r="DM6" i="16"/>
  <c r="DL6" i="16"/>
  <c r="DP6" i="16"/>
  <c r="DO6" i="16"/>
  <c r="DR6" i="16"/>
  <c r="DQ6" i="16"/>
  <c r="DT6" i="16"/>
  <c r="DS6" i="16"/>
  <c r="DU6" i="16"/>
  <c r="CF5" i="16"/>
  <c r="CH5" i="16"/>
  <c r="CG5" i="16"/>
  <c r="CI5" i="16"/>
  <c r="CI6" i="16"/>
  <c r="CJ6" i="16"/>
  <c r="X6" i="16"/>
  <c r="Y6" i="16"/>
  <c r="CG6" i="16"/>
  <c r="CH6" i="16"/>
  <c r="V6" i="16"/>
  <c r="W6" i="16"/>
  <c r="BE4" i="16"/>
  <c r="BF4" i="16"/>
  <c r="DT5" i="16"/>
  <c r="BR5" i="16"/>
  <c r="BZ5" i="16"/>
  <c r="BT5" i="16"/>
  <c r="BU5" i="16"/>
  <c r="BV5" i="16"/>
  <c r="BY5" i="16"/>
  <c r="BQ5" i="16"/>
  <c r="BO5" i="16"/>
  <c r="DU5" i="16"/>
  <c r="BX5" i="16"/>
  <c r="CB5" i="16"/>
  <c r="BS5" i="16"/>
  <c r="BN5" i="16"/>
  <c r="CC5" i="16"/>
  <c r="CA5" i="16"/>
  <c r="BP5" i="16"/>
  <c r="BW5" i="16"/>
  <c r="CD5" i="16"/>
  <c r="CE5" i="16"/>
  <c r="BP6" i="16"/>
  <c r="BT6" i="16"/>
  <c r="BQ6" i="16"/>
  <c r="CE6" i="16"/>
  <c r="CC6" i="16"/>
  <c r="BR6" i="16"/>
  <c r="BO6" i="16"/>
  <c r="BS6" i="16"/>
  <c r="BV6" i="16"/>
  <c r="CA6" i="16"/>
  <c r="BU6" i="16"/>
  <c r="CB6" i="16"/>
  <c r="BW6" i="16"/>
  <c r="CD6" i="16"/>
  <c r="BN6" i="16"/>
  <c r="BX6" i="16"/>
  <c r="BY6" i="16"/>
  <c r="BZ6" i="16"/>
  <c r="CF6" i="16"/>
  <c r="M6" i="16"/>
  <c r="AZ6" i="16"/>
  <c r="BI6" i="16"/>
  <c r="T6" i="16"/>
  <c r="BA6" i="16"/>
  <c r="F6" i="16"/>
  <c r="H6" i="16"/>
  <c r="BH6" i="16"/>
  <c r="AU6" i="16"/>
  <c r="R6" i="16"/>
  <c r="E6" i="16"/>
  <c r="G6" i="16"/>
  <c r="AI6" i="16"/>
  <c r="J6" i="16"/>
  <c r="O6" i="16"/>
  <c r="AS6" i="16"/>
  <c r="AR6" i="16"/>
  <c r="AQ6" i="16"/>
  <c r="AJ6" i="16"/>
  <c r="U6" i="16"/>
  <c r="Q6" i="16"/>
  <c r="BE6" i="16"/>
  <c r="BG6" i="16"/>
  <c r="AM6" i="16"/>
  <c r="AY6" i="16"/>
  <c r="S6" i="16"/>
  <c r="N6" i="16"/>
  <c r="AO6" i="16"/>
  <c r="P6" i="16"/>
  <c r="C6" i="16"/>
  <c r="AP6" i="16"/>
  <c r="BC6" i="16"/>
  <c r="BD6" i="16"/>
  <c r="D6" i="16"/>
  <c r="BB6" i="16"/>
  <c r="AX6" i="16"/>
  <c r="AN6" i="16"/>
  <c r="AW6" i="16"/>
  <c r="L6" i="16"/>
  <c r="AL6" i="16"/>
  <c r="AK6" i="16"/>
  <c r="I6" i="16"/>
  <c r="BF6" i="16"/>
  <c r="K6" i="16"/>
  <c r="AT6" i="16"/>
  <c r="AV6" i="16"/>
  <c r="BG4" i="16"/>
  <c r="AP4" i="16"/>
  <c r="AW20" i="16"/>
  <c r="AX15" i="16"/>
  <c r="AX20" i="16" s="1"/>
  <c r="C53" i="21" a="1"/>
  <c r="C53" i="21" s="1"/>
  <c r="D53" i="21" a="1"/>
  <c r="D53" i="21" s="1"/>
  <c r="E53" i="21" a="1"/>
  <c r="E53" i="21" s="1"/>
  <c r="F53" i="21" a="1"/>
  <c r="F53" i="21" s="1"/>
  <c r="B54" i="21"/>
  <c r="N5" i="16" l="1"/>
  <c r="O5" i="16"/>
  <c r="P5" i="16"/>
  <c r="Q5" i="16"/>
  <c r="S5" i="16"/>
  <c r="R5" i="16"/>
  <c r="T5" i="16"/>
  <c r="BC5" i="16"/>
  <c r="AA5" i="16"/>
  <c r="F5" i="16"/>
  <c r="AT5" i="16"/>
  <c r="BD5" i="16"/>
  <c r="BE5" i="16"/>
  <c r="E5" i="16"/>
  <c r="BB5" i="16"/>
  <c r="AV5" i="16"/>
  <c r="AL5" i="16"/>
  <c r="BA5" i="16"/>
  <c r="AJ5" i="16"/>
  <c r="AN5" i="16"/>
  <c r="AG5" i="16"/>
  <c r="G5" i="16"/>
  <c r="AM5" i="16"/>
  <c r="AS5" i="16"/>
  <c r="BI5" i="16"/>
  <c r="AD5" i="16"/>
  <c r="D5" i="16"/>
  <c r="AE5" i="16"/>
  <c r="I5" i="16"/>
  <c r="L5" i="16"/>
  <c r="AR5" i="16"/>
  <c r="X5" i="16"/>
  <c r="AP5" i="16"/>
  <c r="C5" i="16"/>
  <c r="H5" i="16"/>
  <c r="AI5" i="16"/>
  <c r="AX5" i="16"/>
  <c r="U5" i="16"/>
  <c r="V5" i="16"/>
  <c r="AY5" i="16"/>
  <c r="AK5" i="16"/>
  <c r="AW5" i="16"/>
  <c r="AF5" i="16"/>
  <c r="BH5" i="16"/>
  <c r="AU5" i="16"/>
  <c r="Y5" i="16"/>
  <c r="AH5" i="16"/>
  <c r="Z5" i="16"/>
  <c r="K5" i="16"/>
  <c r="AC5" i="16"/>
  <c r="M5" i="16"/>
  <c r="J5" i="16"/>
  <c r="BF5" i="16"/>
  <c r="AB5" i="16"/>
  <c r="AZ5" i="16"/>
  <c r="W5" i="16"/>
  <c r="BG5" i="16"/>
  <c r="AQ5" i="16"/>
  <c r="AO5" i="16"/>
  <c r="L32" i="16"/>
  <c r="E54" i="21" a="1"/>
  <c r="E54" i="21" s="1"/>
  <c r="F54" i="21" a="1"/>
  <c r="F54" i="21" s="1"/>
  <c r="D54" i="21" a="1"/>
  <c r="D54" i="21" s="1"/>
  <c r="C54" i="21" a="1"/>
  <c r="C54" i="21" s="1"/>
  <c r="B55" i="21"/>
  <c r="N32" i="16" l="1"/>
  <c r="L31" i="16"/>
  <c r="M32" i="16" s="1"/>
  <c r="C55" i="21" a="1"/>
  <c r="C55" i="21" s="1"/>
  <c r="D55" i="21" a="1"/>
  <c r="D55" i="21" s="1"/>
  <c r="E55" i="21" a="1"/>
  <c r="E55" i="21" s="1"/>
  <c r="F55" i="21" a="1"/>
  <c r="F55" i="21" s="1"/>
  <c r="B56" i="21"/>
  <c r="D56" i="21" l="1" a="1"/>
  <c r="D56" i="21" s="1"/>
  <c r="E56" i="21" a="1"/>
  <c r="E56" i="21" s="1"/>
  <c r="F56" i="21" a="1"/>
  <c r="F56" i="21" s="1"/>
  <c r="C56" i="21" a="1"/>
  <c r="C56" i="21" s="1"/>
  <c r="B57" i="21"/>
  <c r="C57" i="21" l="1" a="1"/>
  <c r="C57" i="21" s="1"/>
  <c r="D57" i="21" a="1"/>
  <c r="D57" i="21" s="1"/>
  <c r="F57" i="21" a="1"/>
  <c r="F57" i="21" s="1"/>
  <c r="E57" i="21" a="1"/>
  <c r="E57" i="21" s="1"/>
  <c r="B58" i="21"/>
  <c r="C58" i="21" l="1" a="1"/>
  <c r="C58" i="21" s="1"/>
  <c r="D58" i="21" a="1"/>
  <c r="D58" i="21" s="1"/>
  <c r="E58" i="21" a="1"/>
  <c r="E58" i="21" s="1"/>
  <c r="F58" i="21" a="1"/>
  <c r="F58" i="21" s="1"/>
  <c r="B59" i="21"/>
  <c r="F59" i="21" l="1" a="1"/>
  <c r="F59" i="21" s="1"/>
  <c r="C59" i="21" a="1"/>
  <c r="C59" i="21" s="1"/>
  <c r="D59" i="21" a="1"/>
  <c r="D59" i="21" s="1"/>
  <c r="E59" i="21" a="1"/>
  <c r="E59" i="21" s="1"/>
  <c r="B60" i="21"/>
  <c r="C60" i="21" l="1" a="1"/>
  <c r="C60" i="21" s="1"/>
  <c r="D60" i="21" a="1"/>
  <c r="D60" i="21" s="1"/>
  <c r="E60" i="21" a="1"/>
  <c r="E60" i="21" s="1"/>
  <c r="F60" i="21" a="1"/>
  <c r="F60" i="21" s="1"/>
  <c r="B61" i="21"/>
  <c r="F61" i="21" l="1" a="1"/>
  <c r="F61" i="21" s="1"/>
  <c r="C61" i="21" a="1"/>
  <c r="C61" i="21" s="1"/>
  <c r="E61" i="21" a="1"/>
  <c r="E61" i="21" s="1"/>
  <c r="D61" i="21" a="1"/>
  <c r="D61" i="21" s="1"/>
  <c r="B62" i="21"/>
  <c r="C62" i="21" l="1" a="1"/>
  <c r="C62" i="21" s="1"/>
  <c r="D62" i="21" a="1"/>
  <c r="D62" i="21" s="1"/>
  <c r="E62" i="21" a="1"/>
  <c r="E62" i="21" s="1"/>
  <c r="F62" i="21" a="1"/>
  <c r="F62" i="21" s="1"/>
  <c r="B63" i="21"/>
  <c r="E63" i="21" l="1" a="1"/>
  <c r="E63" i="21" s="1"/>
  <c r="F63" i="21" a="1"/>
  <c r="F63" i="21" s="1"/>
  <c r="D63" i="21" a="1"/>
  <c r="D63" i="21" s="1"/>
  <c r="C63" i="21" a="1"/>
  <c r="C63" i="21" s="1"/>
  <c r="B64" i="21"/>
  <c r="C64" i="21" l="1" a="1"/>
  <c r="C64" i="21" s="1"/>
  <c r="D64" i="21" a="1"/>
  <c r="D64" i="21" s="1"/>
  <c r="E64" i="21" a="1"/>
  <c r="E64" i="21" s="1"/>
  <c r="F64" i="21" a="1"/>
  <c r="F64" i="21" s="1"/>
  <c r="B65" i="21"/>
  <c r="D65" i="21" l="1" a="1"/>
  <c r="D65" i="21" s="1"/>
  <c r="E65" i="21" a="1"/>
  <c r="E65" i="21" s="1"/>
  <c r="F65" i="21" a="1"/>
  <c r="F65" i="21" s="1"/>
  <c r="C65" i="21" a="1"/>
  <c r="C65" i="21" s="1"/>
  <c r="B66" i="21"/>
  <c r="C66" i="21" l="1" a="1"/>
  <c r="C66" i="21" s="1"/>
  <c r="D66" i="21" a="1"/>
  <c r="D66" i="21" s="1"/>
  <c r="E66" i="21" a="1"/>
  <c r="E66" i="21" s="1"/>
  <c r="F66" i="21" a="1"/>
  <c r="F66" i="21" s="1"/>
  <c r="B67" i="21"/>
  <c r="D67" i="21" l="1" a="1"/>
  <c r="D67" i="21" s="1"/>
  <c r="E67" i="21" a="1"/>
  <c r="E67" i="21" s="1"/>
  <c r="F67" i="21" a="1"/>
  <c r="F67" i="21" s="1"/>
  <c r="C67" i="21" a="1"/>
  <c r="C67" i="21" s="1"/>
  <c r="B68" i="21"/>
  <c r="C68" i="21" l="1" a="1"/>
  <c r="C68" i="21" s="1"/>
  <c r="D68" i="21" a="1"/>
  <c r="D68" i="21" s="1"/>
  <c r="F68" i="21" a="1"/>
  <c r="F68" i="21" s="1"/>
  <c r="E68" i="21" a="1"/>
  <c r="E68" i="21" s="1"/>
  <c r="B69" i="21"/>
  <c r="C69" i="21" l="1" a="1"/>
  <c r="C69" i="21" s="1"/>
  <c r="D69" i="21" a="1"/>
  <c r="D69" i="21" s="1"/>
  <c r="E69" i="21" a="1"/>
  <c r="E69" i="21" s="1"/>
  <c r="F69" i="21" a="1"/>
  <c r="F69" i="21" s="1"/>
  <c r="B70" i="21"/>
  <c r="C70" i="21" l="1" a="1"/>
  <c r="C70" i="21" s="1"/>
  <c r="D70" i="21" a="1"/>
  <c r="D70" i="21" s="1"/>
  <c r="F70" i="21" a="1"/>
  <c r="F70" i="21" s="1"/>
  <c r="E70" i="21" a="1"/>
  <c r="E70" i="21" s="1"/>
  <c r="B71" i="21"/>
  <c r="C71" i="21" l="1" a="1"/>
  <c r="C71" i="21" s="1"/>
  <c r="D71" i="21" a="1"/>
  <c r="D71" i="21" s="1"/>
  <c r="E71" i="21" a="1"/>
  <c r="E71" i="21" s="1"/>
  <c r="F71" i="21" a="1"/>
  <c r="F71" i="21" s="1"/>
  <c r="B72" i="21"/>
  <c r="F72" i="21" l="1" a="1"/>
  <c r="F72" i="21" s="1"/>
  <c r="C72" i="21" a="1"/>
  <c r="C72" i="21" s="1"/>
  <c r="E72" i="21" a="1"/>
  <c r="E72" i="21" s="1"/>
  <c r="D72" i="21" a="1"/>
  <c r="D72" i="21" s="1"/>
  <c r="B73" i="21"/>
  <c r="C73" i="21" l="1" a="1"/>
  <c r="C73" i="21" s="1"/>
  <c r="D73" i="21" a="1"/>
  <c r="D73" i="21" s="1"/>
  <c r="E73" i="21" a="1"/>
  <c r="E73" i="21" s="1"/>
  <c r="F73" i="21" a="1"/>
  <c r="F73" i="21" s="1"/>
  <c r="B74" i="21"/>
  <c r="E74" i="21" l="1" a="1"/>
  <c r="E74" i="21" s="1"/>
  <c r="F74" i="21" a="1"/>
  <c r="F74" i="21" s="1"/>
  <c r="D74" i="21" a="1"/>
  <c r="D74" i="21" s="1"/>
  <c r="C74" i="21" a="1"/>
  <c r="C74" i="21" s="1"/>
  <c r="B75" i="21"/>
  <c r="C75" i="21" l="1" a="1"/>
  <c r="C75" i="21" s="1"/>
  <c r="D75" i="21" a="1"/>
  <c r="D75" i="21" s="1"/>
  <c r="E75" i="21" a="1"/>
  <c r="E75" i="21" s="1"/>
  <c r="F75" i="21" a="1"/>
  <c r="F75" i="21" s="1"/>
  <c r="B76" i="21"/>
  <c r="D76" i="21" l="1" a="1"/>
  <c r="D76" i="21" s="1"/>
  <c r="E76" i="21" a="1"/>
  <c r="E76" i="21" s="1"/>
  <c r="F76" i="21" a="1"/>
  <c r="F76" i="21" s="1"/>
  <c r="C76" i="21" a="1"/>
  <c r="C76" i="21" s="1"/>
  <c r="B77" i="21"/>
  <c r="C77" i="21" l="1" a="1"/>
  <c r="C77" i="21" s="1"/>
  <c r="D77" i="21" a="1"/>
  <c r="D77" i="21" s="1"/>
  <c r="E77" i="21" a="1"/>
  <c r="E77" i="21" s="1"/>
  <c r="F77" i="21" a="1"/>
  <c r="F77" i="21" s="1"/>
  <c r="B78" i="21"/>
  <c r="D78" i="21" l="1" a="1"/>
  <c r="D78" i="21" s="1"/>
  <c r="E78" i="21" a="1"/>
  <c r="E78" i="21" s="1"/>
  <c r="F78" i="21" a="1"/>
  <c r="F78" i="21" s="1"/>
  <c r="C78" i="21" a="1"/>
  <c r="C78" i="21" s="1"/>
  <c r="B79" i="21"/>
  <c r="F79" i="21" l="1" a="1"/>
  <c r="F79" i="21" s="1"/>
  <c r="C79" i="21" a="1"/>
  <c r="C79" i="21" s="1"/>
  <c r="D79" i="21" a="1"/>
  <c r="D79" i="21" s="1"/>
  <c r="E79" i="21" a="1"/>
  <c r="E79" i="21" s="1"/>
  <c r="B80" i="21"/>
  <c r="C80" i="21" l="1" a="1"/>
  <c r="C80" i="21" s="1"/>
  <c r="D80" i="21" a="1"/>
  <c r="D80" i="21" s="1"/>
  <c r="E80" i="21" a="1"/>
  <c r="E80" i="21" s="1"/>
  <c r="F80" i="21" a="1"/>
  <c r="F80" i="21" s="1"/>
  <c r="B81" i="21"/>
  <c r="F81" i="21" l="1" a="1"/>
  <c r="F81" i="21" s="1"/>
  <c r="C81" i="21" a="1"/>
  <c r="C81" i="21" s="1"/>
  <c r="E81" i="21" a="1"/>
  <c r="E81" i="21" s="1"/>
  <c r="D81" i="21" a="1"/>
  <c r="D81" i="21" s="1"/>
  <c r="B82" i="21"/>
  <c r="C82" i="21" l="1" a="1"/>
  <c r="C82" i="21" s="1"/>
  <c r="D82" i="21" a="1"/>
  <c r="D82" i="21" s="1"/>
  <c r="E82" i="21" a="1"/>
  <c r="E82" i="21" s="1"/>
  <c r="F82" i="21" a="1"/>
  <c r="F82" i="21" s="1"/>
  <c r="B83" i="21"/>
  <c r="E83" i="21" l="1" a="1"/>
  <c r="E83" i="21" s="1"/>
  <c r="F83" i="21" a="1"/>
  <c r="F83" i="21" s="1"/>
  <c r="D83" i="21" a="1"/>
  <c r="D83" i="21" s="1"/>
  <c r="C83" i="21" a="1"/>
  <c r="C83" i="21" s="1"/>
  <c r="B84" i="21"/>
  <c r="C84" i="21" l="1" a="1"/>
  <c r="C84" i="21" s="1"/>
  <c r="D84" i="21" a="1"/>
  <c r="D84" i="21" s="1"/>
  <c r="E84" i="21" a="1"/>
  <c r="E84" i="21" s="1"/>
  <c r="F84" i="21" a="1"/>
  <c r="F84" i="21" s="1"/>
  <c r="B85" i="21"/>
  <c r="E85" i="21" l="1" a="1"/>
  <c r="E85" i="21" s="1"/>
  <c r="D85" i="21" a="1"/>
  <c r="D85" i="21" s="1"/>
  <c r="C85" i="21" a="1"/>
  <c r="C85" i="21" s="1"/>
  <c r="F85" i="21" a="1"/>
  <c r="F85" i="21" s="1"/>
  <c r="B86" i="21"/>
  <c r="C86" i="21" l="1" a="1"/>
  <c r="C86" i="21" s="1"/>
  <c r="D86" i="21" a="1"/>
  <c r="D86" i="21" s="1"/>
  <c r="E86" i="21" a="1"/>
  <c r="E86" i="21" s="1"/>
  <c r="F86" i="21" a="1"/>
  <c r="F86" i="21" s="1"/>
  <c r="B87" i="21"/>
  <c r="D87" i="21" l="1" a="1"/>
  <c r="D87" i="21" s="1"/>
  <c r="C87" i="21" a="1"/>
  <c r="C87" i="21" s="1"/>
  <c r="E87" i="21" a="1"/>
  <c r="E87" i="21" s="1"/>
  <c r="F87" i="21" a="1"/>
  <c r="F87" i="21" s="1"/>
  <c r="B88" i="21"/>
  <c r="C88" i="21" l="1" a="1"/>
  <c r="C88" i="21" s="1"/>
  <c r="D88" i="21" a="1"/>
  <c r="D88" i="21" s="1"/>
  <c r="E88" i="21" a="1"/>
  <c r="E88" i="21" s="1"/>
  <c r="F88" i="21" a="1"/>
  <c r="F88" i="21" s="1"/>
  <c r="B89" i="21"/>
  <c r="C89" i="21" l="1" a="1"/>
  <c r="C89" i="21" s="1"/>
  <c r="D89" i="21" a="1"/>
  <c r="D89" i="21" s="1"/>
  <c r="E89" i="21" a="1"/>
  <c r="E89" i="21" s="1"/>
  <c r="F89" i="21" a="1"/>
  <c r="F89" i="21" s="1"/>
  <c r="B90" i="21"/>
  <c r="C90" i="21" l="1" a="1"/>
  <c r="C90" i="21" s="1"/>
  <c r="F90" i="21" a="1"/>
  <c r="F90" i="21" s="1"/>
  <c r="D90" i="21" a="1"/>
  <c r="D90" i="21" s="1"/>
  <c r="E90" i="21" a="1"/>
  <c r="E90" i="21" s="1"/>
  <c r="B91" i="21"/>
  <c r="C91" i="21" l="1" a="1"/>
  <c r="C91" i="21" s="1"/>
  <c r="D91" i="21" a="1"/>
  <c r="D91" i="21" s="1"/>
  <c r="E91" i="21" a="1"/>
  <c r="E91" i="21" s="1"/>
  <c r="F91" i="21" a="1"/>
  <c r="F91" i="21" s="1"/>
  <c r="B92" i="21"/>
  <c r="D92" i="21" l="1" a="1"/>
  <c r="D92" i="21" s="1"/>
  <c r="E92" i="21" a="1"/>
  <c r="E92" i="21" s="1"/>
  <c r="F92" i="21" a="1"/>
  <c r="F92" i="21" s="1"/>
  <c r="C92" i="21" a="1"/>
  <c r="C92" i="21" s="1"/>
  <c r="B93" i="21"/>
  <c r="F93" i="21" l="1" a="1"/>
  <c r="F93" i="21" s="1"/>
  <c r="C93" i="21" a="1"/>
  <c r="C93" i="21" s="1"/>
  <c r="D93" i="21" a="1"/>
  <c r="D93" i="21" s="1"/>
  <c r="E93" i="21" a="1"/>
  <c r="E93" i="21" s="1"/>
  <c r="B94" i="21"/>
  <c r="C94" i="21" l="1" a="1"/>
  <c r="C94" i="21" s="1"/>
  <c r="J104" i="21" s="1"/>
  <c r="D94" i="21" a="1"/>
  <c r="D94" i="21" s="1"/>
  <c r="K104" i="21" s="1"/>
  <c r="E94" i="21" a="1"/>
  <c r="E94" i="21" s="1"/>
  <c r="L104" i="21" s="1"/>
  <c r="F94" i="21" a="1"/>
  <c r="F94" i="21" s="1"/>
  <c r="M104" i="21" s="1"/>
  <c r="B95" i="21"/>
  <c r="E95" i="21" l="1" a="1"/>
  <c r="E95" i="21" s="1"/>
  <c r="L107" i="21" s="1"/>
  <c r="F95" i="21" a="1"/>
  <c r="F95" i="21" s="1"/>
  <c r="M107" i="21" s="1"/>
  <c r="C95" i="21" a="1"/>
  <c r="C95" i="21" s="1"/>
  <c r="J107" i="21" s="1"/>
  <c r="J106" i="21" s="1"/>
  <c r="D95" i="21" a="1"/>
  <c r="D95" i="21" s="1"/>
  <c r="K107" i="21" s="1"/>
  <c r="K106" i="21" s="1"/>
  <c r="B96" i="21"/>
  <c r="M105" i="21" l="1"/>
  <c r="M106" i="21"/>
  <c r="K105" i="21"/>
  <c r="C96" i="21" a="1"/>
  <c r="C96" i="21" s="1"/>
  <c r="J110" i="21" s="1"/>
  <c r="D96" i="21" a="1"/>
  <c r="D96" i="21" s="1"/>
  <c r="K110" i="21" s="1"/>
  <c r="E96" i="21" a="1"/>
  <c r="E96" i="21" s="1"/>
  <c r="L110" i="21" s="1"/>
  <c r="F96" i="21" a="1"/>
  <c r="F96" i="21" s="1"/>
  <c r="M110" i="21" s="1"/>
  <c r="M109" i="21" s="1"/>
  <c r="L105" i="21"/>
  <c r="L106" i="21"/>
  <c r="J105" i="21"/>
  <c r="B97" i="21"/>
  <c r="M108" i="21" l="1"/>
  <c r="K108" i="21"/>
  <c r="L108" i="21"/>
  <c r="C97" i="21" a="1"/>
  <c r="C97" i="21" s="1"/>
  <c r="J113" i="21" s="1"/>
  <c r="J112" i="21" s="1"/>
  <c r="D97" i="21" a="1"/>
  <c r="D97" i="21" s="1"/>
  <c r="K113" i="21" s="1"/>
  <c r="K111" i="21" s="1"/>
  <c r="E97" i="21" a="1"/>
  <c r="E97" i="21" s="1"/>
  <c r="L113" i="21" s="1"/>
  <c r="L111" i="21" s="1"/>
  <c r="F97" i="21" a="1"/>
  <c r="F97" i="21" s="1"/>
  <c r="M113" i="21" s="1"/>
  <c r="M111" i="21" s="1"/>
  <c r="J108" i="21"/>
  <c r="K109" i="21"/>
  <c r="L109" i="21"/>
  <c r="J109" i="21"/>
  <c r="B98" i="21"/>
  <c r="M112" i="21" l="1"/>
  <c r="J111" i="21"/>
  <c r="K112" i="21"/>
  <c r="E98" i="21" a="1"/>
  <c r="E98" i="21" s="1"/>
  <c r="L116" i="21" s="1"/>
  <c r="F98" i="21" a="1"/>
  <c r="F98" i="21" s="1"/>
  <c r="M116" i="21" s="1"/>
  <c r="C98" i="21" a="1"/>
  <c r="C98" i="21" s="1"/>
  <c r="J116" i="21" s="1"/>
  <c r="J115" i="21" s="1"/>
  <c r="D98" i="21" a="1"/>
  <c r="D98" i="21" s="1"/>
  <c r="K116" i="21" s="1"/>
  <c r="L112" i="21"/>
  <c r="B99" i="21"/>
  <c r="M114" i="21" l="1"/>
  <c r="M115" i="21"/>
  <c r="C99" i="21" a="1"/>
  <c r="C99" i="21" s="1"/>
  <c r="J119" i="21" s="1"/>
  <c r="D99" i="21" a="1"/>
  <c r="D99" i="21" s="1"/>
  <c r="K119" i="21" s="1"/>
  <c r="E99" i="21" a="1"/>
  <c r="E99" i="21" s="1"/>
  <c r="L119" i="21" s="1"/>
  <c r="F99" i="21" a="1"/>
  <c r="F99" i="21" s="1"/>
  <c r="M119" i="21" s="1"/>
  <c r="M117" i="21" s="1"/>
  <c r="K114" i="21"/>
  <c r="J114" i="21"/>
  <c r="L114" i="21"/>
  <c r="L115" i="21"/>
  <c r="K115" i="21"/>
  <c r="B100" i="21"/>
  <c r="M118" i="21" l="1"/>
  <c r="J118" i="21"/>
  <c r="L117" i="21"/>
  <c r="L118" i="21"/>
  <c r="D100" i="21" a="1"/>
  <c r="D100" i="21" s="1"/>
  <c r="K122" i="21" s="1"/>
  <c r="K120" i="21" s="1"/>
  <c r="E100" i="21" a="1"/>
  <c r="E100" i="21" s="1"/>
  <c r="L122" i="21" s="1"/>
  <c r="F100" i="21" a="1"/>
  <c r="F100" i="21" s="1"/>
  <c r="M122" i="21" s="1"/>
  <c r="M120" i="21" s="1"/>
  <c r="C100" i="21" a="1"/>
  <c r="C100" i="21" s="1"/>
  <c r="J122" i="21" s="1"/>
  <c r="K117" i="21"/>
  <c r="K118" i="21"/>
  <c r="J117" i="21"/>
  <c r="B101" i="21"/>
  <c r="M121" i="21" l="1"/>
  <c r="J120" i="21"/>
  <c r="J121" i="21"/>
  <c r="F101" i="21" a="1"/>
  <c r="F101" i="21" s="1"/>
  <c r="M125" i="21" s="1"/>
  <c r="C101" i="21" a="1"/>
  <c r="C101" i="21" s="1"/>
  <c r="J125" i="21" s="1"/>
  <c r="D101" i="21" a="1"/>
  <c r="D101" i="21" s="1"/>
  <c r="K125" i="21" s="1"/>
  <c r="E101" i="21" a="1"/>
  <c r="E101" i="21" s="1"/>
  <c r="L125" i="21" s="1"/>
  <c r="L124" i="21" s="1"/>
  <c r="K121" i="21"/>
  <c r="L120" i="21"/>
  <c r="L121" i="21"/>
  <c r="B102" i="21"/>
  <c r="M123" i="21" l="1"/>
  <c r="M124" i="21"/>
  <c r="K123" i="21"/>
  <c r="K124" i="21"/>
  <c r="C102" i="21" a="1"/>
  <c r="C102" i="21" s="1"/>
  <c r="J128" i="21" s="1"/>
  <c r="J127" i="21" s="1"/>
  <c r="D102" i="21" a="1"/>
  <c r="D102" i="21" s="1"/>
  <c r="K128" i="21" s="1"/>
  <c r="E102" i="21" a="1"/>
  <c r="E102" i="21" s="1"/>
  <c r="L128" i="21" s="1"/>
  <c r="L127" i="21" s="1"/>
  <c r="F102" i="21" a="1"/>
  <c r="F102" i="21" s="1"/>
  <c r="M128" i="21" s="1"/>
  <c r="M127" i="21" s="1"/>
  <c r="L123" i="21"/>
  <c r="J123" i="21"/>
  <c r="J124" i="21"/>
  <c r="B103" i="21"/>
  <c r="M126" i="21" l="1"/>
  <c r="J126" i="21"/>
  <c r="K126" i="21"/>
  <c r="E103" i="21" a="1"/>
  <c r="E103" i="21" s="1"/>
  <c r="L131" i="21" s="1"/>
  <c r="L129" i="21" s="1"/>
  <c r="F103" i="21" a="1"/>
  <c r="F103" i="21" s="1"/>
  <c r="M131" i="21" s="1"/>
  <c r="C103" i="21" a="1"/>
  <c r="C103" i="21" s="1"/>
  <c r="J131" i="21" s="1"/>
  <c r="J130" i="21" s="1"/>
  <c r="D103" i="21" a="1"/>
  <c r="D103" i="21" s="1"/>
  <c r="K131" i="21" s="1"/>
  <c r="L126" i="21"/>
  <c r="K127" i="21"/>
  <c r="B104" i="21"/>
  <c r="M129" i="21" l="1"/>
  <c r="M130" i="21"/>
  <c r="J129" i="21"/>
  <c r="L130" i="21"/>
  <c r="K129" i="21"/>
  <c r="K130" i="21"/>
  <c r="C104" i="21" a="1"/>
  <c r="C104" i="21" s="1"/>
  <c r="J134" i="21" s="1"/>
  <c r="D104" i="21" a="1"/>
  <c r="D104" i="21" s="1"/>
  <c r="K134" i="21" s="1"/>
  <c r="K132" i="21" s="1"/>
  <c r="E104" i="21" a="1"/>
  <c r="E104" i="21" s="1"/>
  <c r="L134" i="21" s="1"/>
  <c r="F104" i="21" a="1"/>
  <c r="F104" i="21" s="1"/>
  <c r="M134" i="21" s="1"/>
  <c r="B105" i="21"/>
  <c r="M133" i="21" l="1"/>
  <c r="M132" i="21"/>
  <c r="L132" i="21"/>
  <c r="L133" i="21"/>
  <c r="J132" i="21"/>
  <c r="K133" i="21"/>
  <c r="C105" i="21" a="1"/>
  <c r="C105" i="21" s="1"/>
  <c r="J137" i="21" s="1"/>
  <c r="D105" i="21" a="1"/>
  <c r="D105" i="21" s="1"/>
  <c r="K137" i="21" s="1"/>
  <c r="K136" i="21" s="1"/>
  <c r="E105" i="21" a="1"/>
  <c r="E105" i="21" s="1"/>
  <c r="L137" i="21" s="1"/>
  <c r="F105" i="21" a="1"/>
  <c r="F105" i="21" s="1"/>
  <c r="M137" i="21" s="1"/>
  <c r="J133" i="21"/>
  <c r="B106" i="21"/>
  <c r="M135" i="21" l="1"/>
  <c r="M136" i="21"/>
  <c r="J136" i="21"/>
  <c r="E106" i="21" a="1"/>
  <c r="E106" i="21" s="1"/>
  <c r="L140" i="21" s="1"/>
  <c r="L139" i="21" s="1"/>
  <c r="F106" i="21" a="1"/>
  <c r="F106" i="21" s="1"/>
  <c r="M140" i="21" s="1"/>
  <c r="C106" i="21" a="1"/>
  <c r="C106" i="21" s="1"/>
  <c r="J140" i="21" s="1"/>
  <c r="D106" i="21" a="1"/>
  <c r="D106" i="21" s="1"/>
  <c r="K140" i="21" s="1"/>
  <c r="K139" i="21" s="1"/>
  <c r="K135" i="21"/>
  <c r="J135" i="21"/>
  <c r="L135" i="21"/>
  <c r="L136" i="21"/>
  <c r="B107" i="21"/>
  <c r="M138" i="21" l="1"/>
  <c r="M139" i="21"/>
  <c r="K138" i="21"/>
  <c r="L138" i="21"/>
  <c r="C107" i="21" a="1"/>
  <c r="C107" i="21" s="1"/>
  <c r="J143" i="21" s="1"/>
  <c r="D107" i="21" a="1"/>
  <c r="D107" i="21" s="1"/>
  <c r="K143" i="21" s="1"/>
  <c r="E107" i="21" a="1"/>
  <c r="E107" i="21" s="1"/>
  <c r="L143" i="21" s="1"/>
  <c r="L141" i="21" s="1"/>
  <c r="F107" i="21" a="1"/>
  <c r="F107" i="21" s="1"/>
  <c r="M143" i="21" s="1"/>
  <c r="J138" i="21"/>
  <c r="J139" i="21"/>
  <c r="B108" i="21"/>
  <c r="M141" i="21" l="1"/>
  <c r="M142" i="21"/>
  <c r="L142" i="21"/>
  <c r="J141" i="21"/>
  <c r="J142" i="21"/>
  <c r="K141" i="21"/>
  <c r="D108" i="21" a="1"/>
  <c r="D108" i="21" s="1"/>
  <c r="K146" i="21" s="1"/>
  <c r="K145" i="21" s="1"/>
  <c r="E108" i="21" a="1"/>
  <c r="E108" i="21" s="1"/>
  <c r="L146" i="21" s="1"/>
  <c r="L144" i="21" s="1"/>
  <c r="F108" i="21" a="1"/>
  <c r="F108" i="21" s="1"/>
  <c r="M146" i="21" s="1"/>
  <c r="C108" i="21" a="1"/>
  <c r="C108" i="21" s="1"/>
  <c r="J146" i="21" s="1"/>
  <c r="J144" i="21" s="1"/>
  <c r="K142" i="21"/>
  <c r="B109" i="21"/>
  <c r="M145" i="21" l="1"/>
  <c r="M144" i="21"/>
  <c r="L145" i="21"/>
  <c r="F109" i="21" a="1"/>
  <c r="F109" i="21" s="1"/>
  <c r="M149" i="21" s="1"/>
  <c r="C109" i="21" a="1"/>
  <c r="C109" i="21" s="1"/>
  <c r="J149" i="21" s="1"/>
  <c r="D109" i="21" a="1"/>
  <c r="D109" i="21" s="1"/>
  <c r="K149" i="21" s="1"/>
  <c r="K147" i="21" s="1"/>
  <c r="E109" i="21" a="1"/>
  <c r="E109" i="21" s="1"/>
  <c r="L149" i="21" s="1"/>
  <c r="K144" i="21"/>
  <c r="J145" i="21"/>
  <c r="B110" i="21"/>
  <c r="M147" i="21" l="1"/>
  <c r="M148" i="21"/>
  <c r="L148" i="21"/>
  <c r="L147" i="21"/>
  <c r="J147" i="21"/>
  <c r="K148" i="21"/>
  <c r="J148" i="21"/>
  <c r="C110" i="21" a="1"/>
  <c r="C110" i="21" s="1"/>
  <c r="J152" i="21" s="1"/>
  <c r="J150" i="21" s="1"/>
  <c r="D110" i="21" a="1"/>
  <c r="D110" i="21" s="1"/>
  <c r="K152" i="21" s="1"/>
  <c r="K151" i="21" s="1"/>
  <c r="E110" i="21" a="1"/>
  <c r="E110" i="21" s="1"/>
  <c r="L152" i="21" s="1"/>
  <c r="F110" i="21" a="1"/>
  <c r="F110" i="21" s="1"/>
  <c r="M152" i="21" s="1"/>
  <c r="B111" i="21"/>
  <c r="M151" i="21" l="1"/>
  <c r="M150" i="21"/>
  <c r="J151" i="21"/>
  <c r="K150" i="21"/>
  <c r="E111" i="21" a="1"/>
  <c r="E111" i="21" s="1"/>
  <c r="L155" i="21" s="1"/>
  <c r="L153" i="21" s="1"/>
  <c r="F111" i="21" a="1"/>
  <c r="F111" i="21" s="1"/>
  <c r="M155" i="21" s="1"/>
  <c r="C111" i="21" a="1"/>
  <c r="C111" i="21" s="1"/>
  <c r="J155" i="21" s="1"/>
  <c r="J153" i="21" s="1"/>
  <c r="D111" i="21" a="1"/>
  <c r="D111" i="21" s="1"/>
  <c r="K155" i="21" s="1"/>
  <c r="K153" i="21" s="1"/>
  <c r="L150" i="21"/>
  <c r="L151" i="21"/>
  <c r="B112" i="21"/>
  <c r="M153" i="21" l="1"/>
  <c r="M154" i="21"/>
  <c r="L154" i="21"/>
  <c r="J154" i="21"/>
  <c r="C112" i="21" a="1"/>
  <c r="C112" i="21" s="1"/>
  <c r="J158" i="21" s="1"/>
  <c r="J157" i="21" s="1"/>
  <c r="D112" i="21" a="1"/>
  <c r="D112" i="21" s="1"/>
  <c r="K158" i="21" s="1"/>
  <c r="E112" i="21" a="1"/>
  <c r="E112" i="21" s="1"/>
  <c r="L158" i="21" s="1"/>
  <c r="F112" i="21" a="1"/>
  <c r="F112" i="21" s="1"/>
  <c r="M158" i="21" s="1"/>
  <c r="K154" i="21"/>
  <c r="B113" i="21"/>
  <c r="M157" i="21" l="1"/>
  <c r="M156" i="21"/>
  <c r="C113" i="21" a="1"/>
  <c r="C113" i="21" s="1"/>
  <c r="J161" i="21" s="1"/>
  <c r="J160" i="21" s="1"/>
  <c r="D113" i="21" a="1"/>
  <c r="D113" i="21" s="1"/>
  <c r="K161" i="21" s="1"/>
  <c r="K160" i="21" s="1"/>
  <c r="E113" i="21" a="1"/>
  <c r="E113" i="21" s="1"/>
  <c r="L161" i="21" s="1"/>
  <c r="L159" i="21" s="1"/>
  <c r="F113" i="21" a="1"/>
  <c r="F113" i="21" s="1"/>
  <c r="M161" i="21" s="1"/>
  <c r="L157" i="21"/>
  <c r="L156" i="21"/>
  <c r="K156" i="21"/>
  <c r="J156" i="21"/>
  <c r="K157" i="21"/>
  <c r="B114" i="21"/>
  <c r="M159" i="21" l="1"/>
  <c r="M160" i="21"/>
  <c r="E114" i="21" a="1"/>
  <c r="E114" i="21" s="1"/>
  <c r="L164" i="21" s="1"/>
  <c r="F114" i="21" a="1"/>
  <c r="F114" i="21" s="1"/>
  <c r="M164" i="21" s="1"/>
  <c r="C114" i="21" a="1"/>
  <c r="C114" i="21" s="1"/>
  <c r="J164" i="21" s="1"/>
  <c r="J162" i="21" s="1"/>
  <c r="D114" i="21" a="1"/>
  <c r="D114" i="21" s="1"/>
  <c r="K164" i="21" s="1"/>
  <c r="K162" i="21" s="1"/>
  <c r="K159" i="21"/>
  <c r="J159" i="21"/>
  <c r="L160" i="21"/>
  <c r="B115" i="21"/>
  <c r="M162" i="21" l="1"/>
  <c r="M163" i="21"/>
  <c r="J163" i="21"/>
  <c r="K163" i="21"/>
  <c r="L162" i="21"/>
  <c r="C115" i="21" a="1"/>
  <c r="C115" i="21" s="1"/>
  <c r="J167" i="21" s="1"/>
  <c r="J165" i="21" s="1"/>
  <c r="D115" i="21" a="1"/>
  <c r="D115" i="21" s="1"/>
  <c r="K167" i="21" s="1"/>
  <c r="K165" i="21" s="1"/>
  <c r="E115" i="21" a="1"/>
  <c r="E115" i="21" s="1"/>
  <c r="L167" i="21" s="1"/>
  <c r="L166" i="21" s="1"/>
  <c r="F115" i="21" a="1"/>
  <c r="F115" i="21" s="1"/>
  <c r="M167" i="21" s="1"/>
  <c r="L163" i="21"/>
  <c r="B116" i="21"/>
  <c r="M165" i="21" l="1"/>
  <c r="M166" i="21"/>
  <c r="K166" i="21"/>
  <c r="L165" i="21"/>
  <c r="D116" i="21" a="1"/>
  <c r="D116" i="21" s="1"/>
  <c r="K170" i="21" s="1"/>
  <c r="K169" i="21" s="1"/>
  <c r="E116" i="21" a="1"/>
  <c r="E116" i="21" s="1"/>
  <c r="L170" i="21" s="1"/>
  <c r="F116" i="21" a="1"/>
  <c r="F116" i="21" s="1"/>
  <c r="M170" i="21" s="1"/>
  <c r="M168" i="21" s="1"/>
  <c r="C116" i="21" a="1"/>
  <c r="C116" i="21" s="1"/>
  <c r="J170" i="21" s="1"/>
  <c r="J168" i="21" s="1"/>
  <c r="J166" i="21"/>
  <c r="B117" i="21"/>
  <c r="M169" i="21" l="1"/>
  <c r="K168" i="21"/>
  <c r="J169" i="21"/>
  <c r="L168" i="21"/>
  <c r="L169" i="21"/>
  <c r="F117" i="21" a="1"/>
  <c r="F117" i="21" s="1"/>
  <c r="M173" i="21" s="1"/>
  <c r="C117" i="21" a="1"/>
  <c r="C117" i="21" s="1"/>
  <c r="J173" i="21" s="1"/>
  <c r="D117" i="21" a="1"/>
  <c r="D117" i="21" s="1"/>
  <c r="K173" i="21" s="1"/>
  <c r="K171" i="21" s="1"/>
  <c r="E117" i="21" a="1"/>
  <c r="E117" i="21" s="1"/>
  <c r="L173" i="21" s="1"/>
  <c r="B118" i="21"/>
  <c r="M171" i="21" l="1"/>
  <c r="M172" i="21"/>
  <c r="K172" i="21"/>
  <c r="L172" i="21"/>
  <c r="L171" i="21"/>
  <c r="J172" i="21"/>
  <c r="J171" i="21"/>
  <c r="C118" i="21" a="1"/>
  <c r="C118" i="21" s="1"/>
  <c r="J176" i="21" s="1"/>
  <c r="J174" i="21" s="1"/>
  <c r="D118" i="21" a="1"/>
  <c r="D118" i="21" s="1"/>
  <c r="K176" i="21" s="1"/>
  <c r="K174" i="21" s="1"/>
  <c r="E118" i="21" a="1"/>
  <c r="E118" i="21" s="1"/>
  <c r="L176" i="21" s="1"/>
  <c r="L175" i="21" s="1"/>
  <c r="F118" i="21" a="1"/>
  <c r="F118" i="21" s="1"/>
  <c r="M176" i="21" s="1"/>
  <c r="B119" i="21"/>
  <c r="M174" i="21" l="1"/>
  <c r="M175" i="21"/>
  <c r="K175" i="21"/>
  <c r="E119" i="21" a="1"/>
  <c r="E119" i="21" s="1"/>
  <c r="L179" i="21" s="1"/>
  <c r="L178" i="21" s="1"/>
  <c r="F119" i="21" a="1"/>
  <c r="F119" i="21" s="1"/>
  <c r="M179" i="21" s="1"/>
  <c r="C119" i="21" a="1"/>
  <c r="C119" i="21" s="1"/>
  <c r="J179" i="21" s="1"/>
  <c r="J177" i="21" s="1"/>
  <c r="D119" i="21" a="1"/>
  <c r="D119" i="21" s="1"/>
  <c r="K179" i="21" s="1"/>
  <c r="L174" i="21"/>
  <c r="J175" i="21"/>
  <c r="B120" i="21"/>
  <c r="M177" i="21" l="1"/>
  <c r="M178" i="21"/>
  <c r="J178" i="21"/>
  <c r="K178" i="21"/>
  <c r="L177" i="21"/>
  <c r="C120" i="21" a="1"/>
  <c r="C120" i="21" s="1"/>
  <c r="J182" i="21" s="1"/>
  <c r="J181" i="21" s="1"/>
  <c r="D120" i="21" a="1"/>
  <c r="D120" i="21" s="1"/>
  <c r="K182" i="21" s="1"/>
  <c r="E120" i="21" a="1"/>
  <c r="E120" i="21" s="1"/>
  <c r="L182" i="21" s="1"/>
  <c r="L180" i="21" s="1"/>
  <c r="F120" i="21" a="1"/>
  <c r="F120" i="21" s="1"/>
  <c r="M182" i="21" s="1"/>
  <c r="K177" i="21"/>
  <c r="B121" i="21"/>
  <c r="M181" i="21" l="1"/>
  <c r="M180" i="21"/>
  <c r="J180" i="21"/>
  <c r="C121" i="21" a="1"/>
  <c r="C121" i="21" s="1"/>
  <c r="J185" i="21" s="1"/>
  <c r="J183" i="21" s="1"/>
  <c r="D121" i="21" a="1"/>
  <c r="D121" i="21" s="1"/>
  <c r="K185" i="21" s="1"/>
  <c r="K183" i="21" s="1"/>
  <c r="E121" i="21" a="1"/>
  <c r="E121" i="21" s="1"/>
  <c r="L185" i="21" s="1"/>
  <c r="F121" i="21" a="1"/>
  <c r="F121" i="21" s="1"/>
  <c r="M185" i="21" s="1"/>
  <c r="M183" i="21" s="1"/>
  <c r="K180" i="21"/>
  <c r="L181" i="21"/>
  <c r="K181" i="21"/>
  <c r="B122" i="21"/>
  <c r="M184" i="21" l="1"/>
  <c r="K184" i="21"/>
  <c r="J184" i="21"/>
  <c r="E122" i="21" a="1"/>
  <c r="E122" i="21" s="1"/>
  <c r="L188" i="21" s="1"/>
  <c r="L187" i="21" s="1"/>
  <c r="F122" i="21" a="1"/>
  <c r="F122" i="21" s="1"/>
  <c r="M188" i="21" s="1"/>
  <c r="C122" i="21" a="1"/>
  <c r="C122" i="21" s="1"/>
  <c r="J188" i="21" s="1"/>
  <c r="D122" i="21" a="1"/>
  <c r="D122" i="21" s="1"/>
  <c r="K188" i="21" s="1"/>
  <c r="K187" i="21" s="1"/>
  <c r="L184" i="21"/>
  <c r="L183" i="21"/>
  <c r="B123" i="21"/>
  <c r="M186" i="21" l="1"/>
  <c r="M187" i="21"/>
  <c r="L186" i="21"/>
  <c r="K186" i="21"/>
  <c r="J186" i="21"/>
  <c r="C123" i="21" a="1"/>
  <c r="C123" i="21" s="1"/>
  <c r="J191" i="21" s="1"/>
  <c r="J189" i="21" s="1"/>
  <c r="D123" i="21" a="1"/>
  <c r="D123" i="21" s="1"/>
  <c r="K191" i="21" s="1"/>
  <c r="K189" i="21" s="1"/>
  <c r="E123" i="21" a="1"/>
  <c r="E123" i="21" s="1"/>
  <c r="L191" i="21" s="1"/>
  <c r="F123" i="21" a="1"/>
  <c r="F123" i="21" s="1"/>
  <c r="M191" i="21" s="1"/>
  <c r="J187" i="21"/>
  <c r="B124" i="21"/>
  <c r="M190" i="21" l="1"/>
  <c r="M189" i="21"/>
  <c r="J190" i="21"/>
  <c r="K190" i="21"/>
  <c r="D124" i="21" a="1"/>
  <c r="D124" i="21" s="1"/>
  <c r="K194" i="21" s="1"/>
  <c r="K193" i="21" s="1"/>
  <c r="E124" i="21" a="1"/>
  <c r="E124" i="21" s="1"/>
  <c r="L194" i="21" s="1"/>
  <c r="L192" i="21" s="1"/>
  <c r="F124" i="21" a="1"/>
  <c r="F124" i="21" s="1"/>
  <c r="M194" i="21" s="1"/>
  <c r="M192" i="21" s="1"/>
  <c r="C124" i="21" a="1"/>
  <c r="C124" i="21" s="1"/>
  <c r="J194" i="21" s="1"/>
  <c r="J192" i="21" s="1"/>
  <c r="L190" i="21"/>
  <c r="L189" i="21"/>
  <c r="B125" i="21"/>
  <c r="M193" i="21" l="1"/>
  <c r="J193" i="21"/>
  <c r="K192" i="21"/>
  <c r="L193" i="21"/>
  <c r="F125" i="21" a="1"/>
  <c r="F125" i="21" s="1"/>
  <c r="M197" i="21" s="1"/>
  <c r="C125" i="21" a="1"/>
  <c r="C125" i="21" s="1"/>
  <c r="J197" i="21" s="1"/>
  <c r="J195" i="21" s="1"/>
  <c r="D125" i="21" a="1"/>
  <c r="D125" i="21" s="1"/>
  <c r="K197" i="21" s="1"/>
  <c r="E125" i="21" a="1"/>
  <c r="E125" i="21" s="1"/>
  <c r="L197" i="21" s="1"/>
  <c r="B126" i="21"/>
  <c r="M195" i="21" l="1"/>
  <c r="M196" i="21"/>
  <c r="C126" i="21" a="1"/>
  <c r="C126" i="21" s="1"/>
  <c r="J200" i="21" s="1"/>
  <c r="J199" i="21" s="1"/>
  <c r="D126" i="21" a="1"/>
  <c r="D126" i="21" s="1"/>
  <c r="K200" i="21" s="1"/>
  <c r="K198" i="21" s="1"/>
  <c r="E126" i="21" a="1"/>
  <c r="E126" i="21" s="1"/>
  <c r="L200" i="21" s="1"/>
  <c r="L199" i="21" s="1"/>
  <c r="F126" i="21" a="1"/>
  <c r="F126" i="21" s="1"/>
  <c r="M200" i="21" s="1"/>
  <c r="K196" i="21"/>
  <c r="J196" i="21"/>
  <c r="L196" i="21"/>
  <c r="K195" i="21"/>
  <c r="L195" i="21"/>
  <c r="B127" i="21"/>
  <c r="M198" i="21" l="1"/>
  <c r="M199" i="21"/>
  <c r="L198" i="21"/>
  <c r="D127" i="21" a="1"/>
  <c r="D127" i="21" s="1"/>
  <c r="K203" i="21" s="1"/>
  <c r="E127" i="21" a="1"/>
  <c r="E127" i="21" s="1"/>
  <c r="L203" i="21" s="1"/>
  <c r="L201" i="21" s="1"/>
  <c r="F127" i="21" a="1"/>
  <c r="F127" i="21" s="1"/>
  <c r="M203" i="21" s="1"/>
  <c r="C127" i="21" a="1"/>
  <c r="C127" i="21" s="1"/>
  <c r="J203" i="21" s="1"/>
  <c r="J201" i="21" s="1"/>
  <c r="J198" i="21"/>
  <c r="K199" i="21"/>
  <c r="B128" i="21"/>
  <c r="M201" i="21" l="1"/>
  <c r="M202" i="21"/>
  <c r="K202" i="21"/>
  <c r="J202" i="21"/>
  <c r="L202" i="21"/>
  <c r="F128" i="21" a="1"/>
  <c r="F128" i="21" s="1"/>
  <c r="M206" i="21" s="1"/>
  <c r="C128" i="21" a="1"/>
  <c r="C128" i="21" s="1"/>
  <c r="J206" i="21" s="1"/>
  <c r="D128" i="21" a="1"/>
  <c r="D128" i="21" s="1"/>
  <c r="K206" i="21" s="1"/>
  <c r="E128" i="21" a="1"/>
  <c r="E128" i="21" s="1"/>
  <c r="L206" i="21" s="1"/>
  <c r="K201" i="21"/>
  <c r="B129" i="21"/>
  <c r="M205" i="21" l="1"/>
  <c r="M204" i="21"/>
  <c r="J205" i="21"/>
  <c r="K204" i="21"/>
  <c r="L205" i="21"/>
  <c r="L204" i="21"/>
  <c r="C129" i="21" a="1"/>
  <c r="C129" i="21" s="1"/>
  <c r="J209" i="21" s="1"/>
  <c r="J208" i="21" s="1"/>
  <c r="D129" i="21" a="1"/>
  <c r="D129" i="21" s="1"/>
  <c r="K209" i="21" s="1"/>
  <c r="K207" i="21" s="1"/>
  <c r="E129" i="21" a="1"/>
  <c r="E129" i="21" s="1"/>
  <c r="L209" i="21" s="1"/>
  <c r="F129" i="21" a="1"/>
  <c r="F129" i="21" s="1"/>
  <c r="M209" i="21" s="1"/>
  <c r="J204" i="21"/>
  <c r="K205" i="21"/>
  <c r="B130" i="21"/>
  <c r="M207" i="21" l="1"/>
  <c r="M208" i="21"/>
  <c r="J207" i="21"/>
  <c r="L208" i="21"/>
  <c r="D130" i="21" a="1"/>
  <c r="D130" i="21" s="1"/>
  <c r="K212" i="21" s="1"/>
  <c r="K211" i="21" s="1"/>
  <c r="E130" i="21" a="1"/>
  <c r="E130" i="21" s="1"/>
  <c r="L212" i="21" s="1"/>
  <c r="F130" i="21" a="1"/>
  <c r="F130" i="21" s="1"/>
  <c r="M212" i="21" s="1"/>
  <c r="M210" i="21" s="1"/>
  <c r="C130" i="21" a="1"/>
  <c r="C130" i="21" s="1"/>
  <c r="J212" i="21" s="1"/>
  <c r="J210" i="21" s="1"/>
  <c r="L207" i="21"/>
  <c r="K208" i="21"/>
  <c r="B131" i="21"/>
  <c r="M211" i="21" l="1"/>
  <c r="K210" i="21"/>
  <c r="J211" i="21"/>
  <c r="L210" i="21"/>
  <c r="L211" i="21"/>
  <c r="C131" i="21" a="1"/>
  <c r="C131" i="21" s="1"/>
  <c r="J215" i="21" s="1"/>
  <c r="D131" i="21" a="1"/>
  <c r="D131" i="21" s="1"/>
  <c r="K215" i="21" s="1"/>
  <c r="E131" i="21" a="1"/>
  <c r="E131" i="21" s="1"/>
  <c r="L215" i="21" s="1"/>
  <c r="L213" i="21" s="1"/>
  <c r="F131" i="21" a="1"/>
  <c r="F131" i="21" s="1"/>
  <c r="M215" i="21" s="1"/>
  <c r="B132" i="21"/>
  <c r="M213" i="21" l="1"/>
  <c r="M214" i="21"/>
  <c r="L214" i="21"/>
  <c r="J214" i="21"/>
  <c r="K213" i="21"/>
  <c r="K214" i="21"/>
  <c r="D132" i="21" a="1"/>
  <c r="D132" i="21" s="1"/>
  <c r="K218" i="21" s="1"/>
  <c r="E132" i="21" a="1"/>
  <c r="E132" i="21" s="1"/>
  <c r="L218" i="21" s="1"/>
  <c r="L216" i="21" s="1"/>
  <c r="F132" i="21" a="1"/>
  <c r="F132" i="21" s="1"/>
  <c r="M218" i="21" s="1"/>
  <c r="C132" i="21" a="1"/>
  <c r="C132" i="21" s="1"/>
  <c r="J218" i="21" s="1"/>
  <c r="J216" i="21" s="1"/>
  <c r="J213" i="21"/>
  <c r="B133" i="21"/>
  <c r="M217" i="21" l="1"/>
  <c r="M216" i="21"/>
  <c r="J217" i="21"/>
  <c r="F133" i="21" a="1"/>
  <c r="F133" i="21" s="1"/>
  <c r="M221" i="21" s="1"/>
  <c r="C133" i="21" a="1"/>
  <c r="C133" i="21" s="1"/>
  <c r="J221" i="21" s="1"/>
  <c r="D133" i="21" a="1"/>
  <c r="D133" i="21" s="1"/>
  <c r="K221" i="21" s="1"/>
  <c r="K220" i="21" s="1"/>
  <c r="E133" i="21" a="1"/>
  <c r="E133" i="21" s="1"/>
  <c r="L221" i="21" s="1"/>
  <c r="L219" i="21" s="1"/>
  <c r="K216" i="21"/>
  <c r="L217" i="21"/>
  <c r="K217" i="21"/>
  <c r="B134" i="21"/>
  <c r="M219" i="21" l="1"/>
  <c r="M220" i="21"/>
  <c r="J220" i="21"/>
  <c r="C134" i="21" a="1"/>
  <c r="C134" i="21" s="1"/>
  <c r="J224" i="21" s="1"/>
  <c r="D134" i="21" a="1"/>
  <c r="D134" i="21" s="1"/>
  <c r="K224" i="21" s="1"/>
  <c r="E134" i="21" a="1"/>
  <c r="E134" i="21" s="1"/>
  <c r="L224" i="21" s="1"/>
  <c r="L223" i="21" s="1"/>
  <c r="F134" i="21" a="1"/>
  <c r="F134" i="21" s="1"/>
  <c r="M224" i="21" s="1"/>
  <c r="M222" i="21" s="1"/>
  <c r="K219" i="21"/>
  <c r="L220" i="21"/>
  <c r="J219" i="21"/>
  <c r="B135" i="21"/>
  <c r="M223" i="21" l="1"/>
  <c r="K222" i="21"/>
  <c r="K223" i="21"/>
  <c r="L222" i="21"/>
  <c r="D135" i="21" a="1"/>
  <c r="D135" i="21" s="1"/>
  <c r="K227" i="21" s="1"/>
  <c r="K225" i="21" s="1"/>
  <c r="E135" i="21" a="1"/>
  <c r="E135" i="21" s="1"/>
  <c r="L227" i="21" s="1"/>
  <c r="F135" i="21" a="1"/>
  <c r="F135" i="21" s="1"/>
  <c r="M227" i="21" s="1"/>
  <c r="M225" i="21" s="1"/>
  <c r="C135" i="21" a="1"/>
  <c r="C135" i="21" s="1"/>
  <c r="J227" i="21" s="1"/>
  <c r="J222" i="21"/>
  <c r="J223" i="21"/>
  <c r="B136" i="21"/>
  <c r="M226" i="21" l="1"/>
  <c r="F136" i="21" a="1"/>
  <c r="F136" i="21" s="1"/>
  <c r="M230" i="21" s="1"/>
  <c r="C136" i="21" a="1"/>
  <c r="C136" i="21" s="1"/>
  <c r="J230" i="21" s="1"/>
  <c r="J228" i="21" s="1"/>
  <c r="D136" i="21" a="1"/>
  <c r="D136" i="21" s="1"/>
  <c r="K230" i="21" s="1"/>
  <c r="K229" i="21" s="1"/>
  <c r="E136" i="21" a="1"/>
  <c r="E136" i="21" s="1"/>
  <c r="L230" i="21" s="1"/>
  <c r="L225" i="21"/>
  <c r="J225" i="21"/>
  <c r="L226" i="21"/>
  <c r="J226" i="21"/>
  <c r="K226" i="21"/>
  <c r="B137" i="21"/>
  <c r="M229" i="21" l="1"/>
  <c r="M228" i="21"/>
  <c r="K228" i="21"/>
  <c r="J229" i="21"/>
  <c r="C137" i="21" a="1"/>
  <c r="C137" i="21" s="1"/>
  <c r="J233" i="21" s="1"/>
  <c r="D137" i="21" a="1"/>
  <c r="D137" i="21" s="1"/>
  <c r="K233" i="21" s="1"/>
  <c r="E137" i="21" a="1"/>
  <c r="E137" i="21" s="1"/>
  <c r="L233" i="21" s="1"/>
  <c r="F137" i="21" a="1"/>
  <c r="F137" i="21" s="1"/>
  <c r="M233" i="21" s="1"/>
  <c r="L229" i="21"/>
  <c r="L228" i="21"/>
  <c r="B138" i="21"/>
  <c r="M231" i="21" l="1"/>
  <c r="M232" i="21"/>
  <c r="D138" i="21" a="1"/>
  <c r="D138" i="21" s="1"/>
  <c r="K236" i="21" s="1"/>
  <c r="E138" i="21" a="1"/>
  <c r="E138" i="21" s="1"/>
  <c r="L236" i="21" s="1"/>
  <c r="L235" i="21" s="1"/>
  <c r="F138" i="21" a="1"/>
  <c r="F138" i="21" s="1"/>
  <c r="M236" i="21" s="1"/>
  <c r="C138" i="21" a="1"/>
  <c r="C138" i="21" s="1"/>
  <c r="J236" i="21" s="1"/>
  <c r="J232" i="21"/>
  <c r="L232" i="21"/>
  <c r="J231" i="21"/>
  <c r="L231" i="21"/>
  <c r="K232" i="21"/>
  <c r="K231" i="21"/>
  <c r="B139" i="21"/>
  <c r="M234" i="21" l="1"/>
  <c r="M235" i="21"/>
  <c r="L234" i="21"/>
  <c r="C139" i="21" a="1"/>
  <c r="C139" i="21" s="1"/>
  <c r="J239" i="21" s="1"/>
  <c r="J238" i="21" s="1"/>
  <c r="D139" i="21" a="1"/>
  <c r="D139" i="21" s="1"/>
  <c r="K239" i="21" s="1"/>
  <c r="K238" i="21" s="1"/>
  <c r="E139" i="21" a="1"/>
  <c r="E139" i="21" s="1"/>
  <c r="L239" i="21" s="1"/>
  <c r="L238" i="21" s="1"/>
  <c r="F139" i="21" a="1"/>
  <c r="F139" i="21" s="1"/>
  <c r="M239" i="21" s="1"/>
  <c r="M237" i="21" s="1"/>
  <c r="J234" i="21"/>
  <c r="J235" i="21"/>
  <c r="K234" i="21"/>
  <c r="K235" i="21"/>
  <c r="B140" i="21"/>
  <c r="M238" i="21" l="1"/>
  <c r="J237" i="21"/>
  <c r="K237" i="21"/>
  <c r="C140" i="21" a="1"/>
  <c r="C140" i="21" s="1"/>
  <c r="J242" i="21" s="1"/>
  <c r="D140" i="21" a="1"/>
  <c r="D140" i="21" s="1"/>
  <c r="K242" i="21" s="1"/>
  <c r="K240" i="21" s="1"/>
  <c r="E140" i="21" a="1"/>
  <c r="E140" i="21" s="1"/>
  <c r="L242" i="21" s="1"/>
  <c r="F140" i="21" a="1"/>
  <c r="F140" i="21" s="1"/>
  <c r="M242" i="21" s="1"/>
  <c r="M240" i="21" s="1"/>
  <c r="L237" i="21"/>
  <c r="B141" i="21"/>
  <c r="M241" i="21" l="1"/>
  <c r="E141" i="21" a="1"/>
  <c r="E141" i="21" s="1"/>
  <c r="L245" i="21" s="1"/>
  <c r="F141" i="21" a="1"/>
  <c r="F141" i="21" s="1"/>
  <c r="M245" i="21" s="1"/>
  <c r="C141" i="21" a="1"/>
  <c r="C141" i="21" s="1"/>
  <c r="J245" i="21" s="1"/>
  <c r="J243" i="21" s="1"/>
  <c r="D141" i="21" a="1"/>
  <c r="D141" i="21" s="1"/>
  <c r="K245" i="21" s="1"/>
  <c r="K244" i="21" s="1"/>
  <c r="K241" i="21"/>
  <c r="J240" i="21"/>
  <c r="J241" i="21"/>
  <c r="L240" i="21"/>
  <c r="L241" i="21"/>
  <c r="B142" i="21"/>
  <c r="M243" i="21" l="1"/>
  <c r="M244" i="21"/>
  <c r="C142" i="21" a="1"/>
  <c r="C142" i="21" s="1"/>
  <c r="J248" i="21" s="1"/>
  <c r="J247" i="21" s="1"/>
  <c r="D142" i="21" a="1"/>
  <c r="D142" i="21" s="1"/>
  <c r="K248" i="21" s="1"/>
  <c r="K247" i="21" s="1"/>
  <c r="E142" i="21" a="1"/>
  <c r="E142" i="21" s="1"/>
  <c r="L248" i="21" s="1"/>
  <c r="F142" i="21" a="1"/>
  <c r="F142" i="21" s="1"/>
  <c r="M248" i="21" s="1"/>
  <c r="K243" i="21"/>
  <c r="J244" i="21"/>
  <c r="L243" i="21"/>
  <c r="L244" i="21"/>
  <c r="B143" i="21"/>
  <c r="M246" i="21" l="1"/>
  <c r="M247" i="21"/>
  <c r="L247" i="21"/>
  <c r="K246" i="21"/>
  <c r="C143" i="21" a="1"/>
  <c r="C143" i="21" s="1"/>
  <c r="J251" i="21" s="1"/>
  <c r="D143" i="21" a="1"/>
  <c r="D143" i="21" s="1"/>
  <c r="K251" i="21" s="1"/>
  <c r="E143" i="21" a="1"/>
  <c r="E143" i="21" s="1"/>
  <c r="L251" i="21" s="1"/>
  <c r="F143" i="21" a="1"/>
  <c r="F143" i="21" s="1"/>
  <c r="M251" i="21" s="1"/>
  <c r="J246" i="21"/>
  <c r="L246" i="21"/>
  <c r="B144" i="21"/>
  <c r="M249" i="21" l="1"/>
  <c r="M250" i="21"/>
  <c r="K249" i="21"/>
  <c r="K250" i="21"/>
  <c r="J249" i="21"/>
  <c r="E144" i="21" a="1"/>
  <c r="E144" i="21" s="1"/>
  <c r="L254" i="21" s="1"/>
  <c r="L252" i="21" s="1"/>
  <c r="F144" i="21" a="1"/>
  <c r="F144" i="21" s="1"/>
  <c r="M254" i="21" s="1"/>
  <c r="M253" i="21" s="1"/>
  <c r="C144" i="21" a="1"/>
  <c r="C144" i="21" s="1"/>
  <c r="J254" i="21" s="1"/>
  <c r="D144" i="21" a="1"/>
  <c r="D144" i="21" s="1"/>
  <c r="K254" i="21" s="1"/>
  <c r="J250" i="21"/>
  <c r="L249" i="21"/>
  <c r="L250" i="21"/>
  <c r="B145" i="21"/>
  <c r="M252" i="21" l="1"/>
  <c r="L253" i="21"/>
  <c r="K252" i="21"/>
  <c r="C145" i="21" a="1"/>
  <c r="C145" i="21" s="1"/>
  <c r="J257" i="21" s="1"/>
  <c r="J255" i="21" s="1"/>
  <c r="D145" i="21" a="1"/>
  <c r="D145" i="21" s="1"/>
  <c r="K257" i="21" s="1"/>
  <c r="E145" i="21" a="1"/>
  <c r="E145" i="21" s="1"/>
  <c r="L257" i="21" s="1"/>
  <c r="L256" i="21" s="1"/>
  <c r="F145" i="21" a="1"/>
  <c r="F145" i="21" s="1"/>
  <c r="M257" i="21" s="1"/>
  <c r="M255" i="21" s="1"/>
  <c r="J252" i="21"/>
  <c r="J253" i="21"/>
  <c r="K253" i="21"/>
  <c r="B146" i="21"/>
  <c r="M256" i="21" l="1"/>
  <c r="L255" i="21"/>
  <c r="J256" i="21"/>
  <c r="C146" i="21" a="1"/>
  <c r="C146" i="21" s="1"/>
  <c r="J260" i="21" s="1"/>
  <c r="D146" i="21" a="1"/>
  <c r="D146" i="21" s="1"/>
  <c r="K260" i="21" s="1"/>
  <c r="K259" i="21" s="1"/>
  <c r="E146" i="21" a="1"/>
  <c r="E146" i="21" s="1"/>
  <c r="L260" i="21" s="1"/>
  <c r="L259" i="21" s="1"/>
  <c r="F146" i="21" a="1"/>
  <c r="F146" i="21" s="1"/>
  <c r="M260" i="21" s="1"/>
  <c r="M258" i="21" s="1"/>
  <c r="K255" i="21"/>
  <c r="K256" i="21"/>
  <c r="B147" i="21"/>
  <c r="M259" i="21" l="1"/>
  <c r="L258" i="21"/>
  <c r="J258" i="21"/>
  <c r="J259" i="21"/>
  <c r="K258" i="21"/>
  <c r="F147" i="21" a="1"/>
  <c r="F147" i="21" s="1"/>
  <c r="M263" i="21" s="1"/>
  <c r="C147" i="21" a="1"/>
  <c r="C147" i="21" s="1"/>
  <c r="J263" i="21" s="1"/>
  <c r="D147" i="21" a="1"/>
  <c r="D147" i="21" s="1"/>
  <c r="K263" i="21" s="1"/>
  <c r="E147" i="21" a="1"/>
  <c r="E147" i="21" s="1"/>
  <c r="L263" i="21" s="1"/>
  <c r="B148" i="21"/>
  <c r="M261" i="21" l="1"/>
  <c r="M262" i="21"/>
  <c r="L261" i="21"/>
  <c r="C148" i="21" a="1"/>
  <c r="C148" i="21" s="1"/>
  <c r="J266" i="21" s="1"/>
  <c r="J265" i="21" s="1"/>
  <c r="D148" i="21" a="1"/>
  <c r="D148" i="21" s="1"/>
  <c r="K266" i="21" s="1"/>
  <c r="K265" i="21" s="1"/>
  <c r="E148" i="21" a="1"/>
  <c r="E148" i="21" s="1"/>
  <c r="L266" i="21" s="1"/>
  <c r="F148" i="21" a="1"/>
  <c r="F148" i="21" s="1"/>
  <c r="M266" i="21" s="1"/>
  <c r="M264" i="21" s="1"/>
  <c r="K261" i="21"/>
  <c r="L262" i="21"/>
  <c r="J261" i="21"/>
  <c r="K262" i="21"/>
  <c r="J262" i="21"/>
  <c r="B149" i="21"/>
  <c r="M265" i="21" l="1"/>
  <c r="J264" i="21"/>
  <c r="K264" i="21"/>
  <c r="C149" i="21" a="1"/>
  <c r="C149" i="21" s="1"/>
  <c r="J269" i="21" s="1"/>
  <c r="D149" i="21" a="1"/>
  <c r="D149" i="21" s="1"/>
  <c r="K269" i="21" s="1"/>
  <c r="E149" i="21" a="1"/>
  <c r="E149" i="21" s="1"/>
  <c r="L269" i="21" s="1"/>
  <c r="L268" i="21" s="1"/>
  <c r="F149" i="21" a="1"/>
  <c r="F149" i="21" s="1"/>
  <c r="M269" i="21" s="1"/>
  <c r="M267" i="21" s="1"/>
  <c r="L264" i="21"/>
  <c r="L265" i="21"/>
  <c r="B150" i="21"/>
  <c r="M268" i="21" l="1"/>
  <c r="J268" i="21"/>
  <c r="L267" i="21"/>
  <c r="K267" i="21"/>
  <c r="J267" i="21"/>
  <c r="K268" i="21"/>
  <c r="E150" i="21" a="1"/>
  <c r="E150" i="21" s="1"/>
  <c r="L272" i="21" s="1"/>
  <c r="F150" i="21" a="1"/>
  <c r="F150" i="21" s="1"/>
  <c r="M272" i="21" s="1"/>
  <c r="C150" i="21" a="1"/>
  <c r="C150" i="21" s="1"/>
  <c r="J272" i="21" s="1"/>
  <c r="D150" i="21" a="1"/>
  <c r="D150" i="21" s="1"/>
  <c r="K272" i="21" s="1"/>
  <c r="B151" i="21"/>
  <c r="M270" i="21" l="1"/>
  <c r="M271" i="21"/>
  <c r="K270" i="21"/>
  <c r="K271" i="21"/>
  <c r="L270" i="21"/>
  <c r="L271" i="21"/>
  <c r="J270" i="21"/>
  <c r="C151" i="21" a="1"/>
  <c r="C151" i="21" s="1"/>
  <c r="J275" i="21" s="1"/>
  <c r="J273" i="21" s="1"/>
  <c r="D151" i="21" a="1"/>
  <c r="D151" i="21" s="1"/>
  <c r="K275" i="21" s="1"/>
  <c r="E151" i="21" a="1"/>
  <c r="E151" i="21" s="1"/>
  <c r="L275" i="21" s="1"/>
  <c r="L273" i="21" s="1"/>
  <c r="F151" i="21" a="1"/>
  <c r="F151" i="21" s="1"/>
  <c r="M275" i="21" s="1"/>
  <c r="J271" i="21"/>
  <c r="B152" i="21"/>
  <c r="M273" i="21" l="1"/>
  <c r="M274" i="21"/>
  <c r="L274" i="21"/>
  <c r="K273" i="21"/>
  <c r="D152" i="21" a="1"/>
  <c r="D152" i="21" s="1"/>
  <c r="K278" i="21" s="1"/>
  <c r="K276" i="21" s="1"/>
  <c r="E152" i="21" a="1"/>
  <c r="E152" i="21" s="1"/>
  <c r="L278" i="21" s="1"/>
  <c r="F152" i="21" a="1"/>
  <c r="F152" i="21" s="1"/>
  <c r="M278" i="21" s="1"/>
  <c r="M277" i="21" s="1"/>
  <c r="C152" i="21" a="1"/>
  <c r="C152" i="21" s="1"/>
  <c r="J278" i="21" s="1"/>
  <c r="J274" i="21"/>
  <c r="K274" i="21"/>
  <c r="B153" i="21"/>
  <c r="M276" i="21" l="1"/>
  <c r="K277" i="21"/>
  <c r="F153" i="21" a="1"/>
  <c r="F153" i="21" s="1"/>
  <c r="M281" i="21" s="1"/>
  <c r="C153" i="21" a="1"/>
  <c r="C153" i="21" s="1"/>
  <c r="J281" i="21" s="1"/>
  <c r="D153" i="21" a="1"/>
  <c r="D153" i="21" s="1"/>
  <c r="K281" i="21" s="1"/>
  <c r="K280" i="21" s="1"/>
  <c r="E153" i="21" a="1"/>
  <c r="E153" i="21" s="1"/>
  <c r="L281" i="21" s="1"/>
  <c r="L280" i="21" s="1"/>
  <c r="J276" i="21"/>
  <c r="L276" i="21"/>
  <c r="J277" i="21"/>
  <c r="L277" i="21"/>
  <c r="B154" i="21"/>
  <c r="M279" i="21" l="1"/>
  <c r="M280" i="21"/>
  <c r="K279" i="21"/>
  <c r="L279" i="21"/>
  <c r="C154" i="21" a="1"/>
  <c r="C154" i="21" s="1"/>
  <c r="J284" i="21" s="1"/>
  <c r="D154" i="21" a="1"/>
  <c r="D154" i="21" s="1"/>
  <c r="K284" i="21" s="1"/>
  <c r="E154" i="21" a="1"/>
  <c r="E154" i="21" s="1"/>
  <c r="L284" i="21" s="1"/>
  <c r="L283" i="21" s="1"/>
  <c r="F154" i="21" a="1"/>
  <c r="F154" i="21" s="1"/>
  <c r="M284" i="21" s="1"/>
  <c r="J279" i="21"/>
  <c r="J280" i="21"/>
  <c r="B155" i="21"/>
  <c r="M282" i="21" l="1"/>
  <c r="M283" i="21"/>
  <c r="L282" i="21"/>
  <c r="K283" i="21"/>
  <c r="J282" i="21"/>
  <c r="E155" i="21" a="1"/>
  <c r="E155" i="21" s="1"/>
  <c r="L287" i="21" s="1"/>
  <c r="L286" i="21" s="1"/>
  <c r="F155" i="21" a="1"/>
  <c r="F155" i="21" s="1"/>
  <c r="M287" i="21" s="1"/>
  <c r="M285" i="21" s="1"/>
  <c r="C155" i="21" a="1"/>
  <c r="C155" i="21" s="1"/>
  <c r="J287" i="21" s="1"/>
  <c r="D155" i="21" a="1"/>
  <c r="D155" i="21" s="1"/>
  <c r="K287" i="21" s="1"/>
  <c r="K285" i="21" s="1"/>
  <c r="J283" i="21"/>
  <c r="K282" i="21"/>
  <c r="B156" i="21"/>
  <c r="M286" i="21" l="1"/>
  <c r="L285" i="21"/>
  <c r="J285" i="21"/>
  <c r="C156" i="21" a="1"/>
  <c r="C156" i="21" s="1"/>
  <c r="J290" i="21" s="1"/>
  <c r="D156" i="21" a="1"/>
  <c r="D156" i="21" s="1"/>
  <c r="K290" i="21" s="1"/>
  <c r="K288" i="21" s="1"/>
  <c r="E156" i="21" a="1"/>
  <c r="E156" i="21" s="1"/>
  <c r="L290" i="21" s="1"/>
  <c r="L288" i="21" s="1"/>
  <c r="F156" i="21" a="1"/>
  <c r="F156" i="21" s="1"/>
  <c r="M290" i="21" s="1"/>
  <c r="M288" i="21" s="1"/>
  <c r="J286" i="21"/>
  <c r="K286" i="21"/>
  <c r="B157" i="21"/>
  <c r="M289" i="21" l="1"/>
  <c r="K289" i="21"/>
  <c r="L289" i="21"/>
  <c r="C157" i="21" a="1"/>
  <c r="C157" i="21" s="1"/>
  <c r="J293" i="21" s="1"/>
  <c r="D157" i="21" a="1"/>
  <c r="D157" i="21" s="1"/>
  <c r="K293" i="21" s="1"/>
  <c r="K292" i="21" s="1"/>
  <c r="E157" i="21" a="1"/>
  <c r="E157" i="21" s="1"/>
  <c r="L293" i="21" s="1"/>
  <c r="F157" i="21" a="1"/>
  <c r="F157" i="21" s="1"/>
  <c r="M293" i="21" s="1"/>
  <c r="M291" i="21" s="1"/>
  <c r="J288" i="21"/>
  <c r="J289" i="21"/>
  <c r="B158" i="21"/>
  <c r="M292" i="21" l="1"/>
  <c r="L291" i="21"/>
  <c r="L292" i="21"/>
  <c r="E158" i="21" a="1"/>
  <c r="E158" i="21" s="1"/>
  <c r="L296" i="21" s="1"/>
  <c r="F158" i="21" a="1"/>
  <c r="F158" i="21" s="1"/>
  <c r="M296" i="21" s="1"/>
  <c r="C158" i="21" a="1"/>
  <c r="C158" i="21" s="1"/>
  <c r="J296" i="21" s="1"/>
  <c r="D158" i="21" a="1"/>
  <c r="D158" i="21" s="1"/>
  <c r="K296" i="21" s="1"/>
  <c r="K291" i="21"/>
  <c r="J291" i="21"/>
  <c r="J292" i="21"/>
  <c r="B159" i="21"/>
  <c r="M294" i="21" l="1"/>
  <c r="M295" i="21"/>
  <c r="C159" i="21" a="1"/>
  <c r="C159" i="21" s="1"/>
  <c r="J299" i="21" s="1"/>
  <c r="D159" i="21" a="1"/>
  <c r="D159" i="21" s="1"/>
  <c r="K299" i="21" s="1"/>
  <c r="E159" i="21" a="1"/>
  <c r="E159" i="21" s="1"/>
  <c r="L299" i="21" s="1"/>
  <c r="F159" i="21" a="1"/>
  <c r="F159" i="21" s="1"/>
  <c r="M299" i="21" s="1"/>
  <c r="K294" i="21"/>
  <c r="J294" i="21"/>
  <c r="J295" i="21"/>
  <c r="L294" i="21"/>
  <c r="K295" i="21"/>
  <c r="L295" i="21"/>
  <c r="B160" i="21"/>
  <c r="M297" i="21" l="1"/>
  <c r="M298" i="21"/>
  <c r="C160" i="21" a="1"/>
  <c r="C160" i="21" s="1"/>
  <c r="J302" i="21" s="1"/>
  <c r="D160" i="21" a="1"/>
  <c r="D160" i="21" s="1"/>
  <c r="K302" i="21" s="1"/>
  <c r="E160" i="21" a="1"/>
  <c r="E160" i="21" s="1"/>
  <c r="L302" i="21" s="1"/>
  <c r="F160" i="21" a="1"/>
  <c r="F160" i="21" s="1"/>
  <c r="M302" i="21" s="1"/>
  <c r="J298" i="21"/>
  <c r="L297" i="21"/>
  <c r="J297" i="21"/>
  <c r="L298" i="21"/>
  <c r="K297" i="21"/>
  <c r="K298" i="21"/>
  <c r="B161" i="21"/>
  <c r="M301" i="21" l="1"/>
  <c r="M300" i="21"/>
  <c r="F161" i="21" a="1"/>
  <c r="F161" i="21" s="1"/>
  <c r="M305" i="21" s="1"/>
  <c r="C161" i="21" a="1"/>
  <c r="C161" i="21" s="1"/>
  <c r="J305" i="21" s="1"/>
  <c r="J304" i="21" s="1"/>
  <c r="D161" i="21" a="1"/>
  <c r="D161" i="21" s="1"/>
  <c r="K305" i="21" s="1"/>
  <c r="E161" i="21" a="1"/>
  <c r="E161" i="21" s="1"/>
  <c r="L305" i="21" s="1"/>
  <c r="L304" i="21" s="1"/>
  <c r="K300" i="21"/>
  <c r="J300" i="21"/>
  <c r="K301" i="21"/>
  <c r="J301" i="21"/>
  <c r="L300" i="21"/>
  <c r="L301" i="21"/>
  <c r="B162" i="21"/>
  <c r="M303" i="21" l="1"/>
  <c r="M304" i="21"/>
  <c r="C162" i="21" a="1"/>
  <c r="C162" i="21" s="1"/>
  <c r="J308" i="21" s="1"/>
  <c r="D162" i="21" a="1"/>
  <c r="D162" i="21" s="1"/>
  <c r="K308" i="21" s="1"/>
  <c r="E162" i="21" a="1"/>
  <c r="E162" i="21" s="1"/>
  <c r="L308" i="21" s="1"/>
  <c r="L307" i="21" s="1"/>
  <c r="F162" i="21" a="1"/>
  <c r="F162" i="21" s="1"/>
  <c r="M308" i="21" s="1"/>
  <c r="J303" i="21"/>
  <c r="K303" i="21"/>
  <c r="L303" i="21"/>
  <c r="K304" i="21"/>
  <c r="B163" i="21"/>
  <c r="M306" i="21" l="1"/>
  <c r="M307" i="21"/>
  <c r="L306" i="21"/>
  <c r="K306" i="21"/>
  <c r="D163" i="21" a="1"/>
  <c r="D163" i="21" s="1"/>
  <c r="K311" i="21" s="1"/>
  <c r="K309" i="21" s="1"/>
  <c r="E163" i="21" a="1"/>
  <c r="E163" i="21" s="1"/>
  <c r="L311" i="21" s="1"/>
  <c r="F163" i="21" a="1"/>
  <c r="F163" i="21" s="1"/>
  <c r="M311" i="21" s="1"/>
  <c r="M309" i="21" s="1"/>
  <c r="C163" i="21" a="1"/>
  <c r="C163" i="21" s="1"/>
  <c r="J311" i="21" s="1"/>
  <c r="J306" i="21"/>
  <c r="K307" i="21"/>
  <c r="J307" i="21"/>
  <c r="B164" i="21"/>
  <c r="M310" i="21" l="1"/>
  <c r="J309" i="21"/>
  <c r="F164" i="21" a="1"/>
  <c r="F164" i="21" s="1"/>
  <c r="M314" i="21" s="1"/>
  <c r="C164" i="21" a="1"/>
  <c r="C164" i="21" s="1"/>
  <c r="J314" i="21" s="1"/>
  <c r="J312" i="21" s="1"/>
  <c r="D164" i="21" a="1"/>
  <c r="D164" i="21" s="1"/>
  <c r="K314" i="21" s="1"/>
  <c r="E164" i="21" a="1"/>
  <c r="E164" i="21" s="1"/>
  <c r="L314" i="21" s="1"/>
  <c r="J310" i="21"/>
  <c r="L309" i="21"/>
  <c r="L310" i="21"/>
  <c r="K310" i="21"/>
  <c r="B165" i="21"/>
  <c r="M312" i="21" l="1"/>
  <c r="M313" i="21"/>
  <c r="L312" i="21"/>
  <c r="C165" i="21" a="1"/>
  <c r="C165" i="21" s="1"/>
  <c r="J317" i="21" s="1"/>
  <c r="J316" i="21" s="1"/>
  <c r="D165" i="21" a="1"/>
  <c r="D165" i="21" s="1"/>
  <c r="K317" i="21" s="1"/>
  <c r="K316" i="21" s="1"/>
  <c r="E165" i="21" a="1"/>
  <c r="E165" i="21" s="1"/>
  <c r="L317" i="21" s="1"/>
  <c r="F165" i="21" a="1"/>
  <c r="F165" i="21" s="1"/>
  <c r="M317" i="21" s="1"/>
  <c r="M315" i="21" s="1"/>
  <c r="K312" i="21"/>
  <c r="K313" i="21"/>
  <c r="L313" i="21"/>
  <c r="J313" i="21"/>
  <c r="B166" i="21"/>
  <c r="M316" i="21" l="1"/>
  <c r="J315" i="21"/>
  <c r="K315" i="21"/>
  <c r="E166" i="21" a="1"/>
  <c r="E166" i="21" s="1"/>
  <c r="L320" i="21" s="1"/>
  <c r="F166" i="21" a="1"/>
  <c r="F166" i="21" s="1"/>
  <c r="M320" i="21" s="1"/>
  <c r="C166" i="21" a="1"/>
  <c r="C166" i="21" s="1"/>
  <c r="J320" i="21" s="1"/>
  <c r="J319" i="21" s="1"/>
  <c r="D166" i="21" a="1"/>
  <c r="D166" i="21" s="1"/>
  <c r="K320" i="21" s="1"/>
  <c r="L315" i="21"/>
  <c r="L316" i="21"/>
  <c r="B167" i="21"/>
  <c r="M318" i="21" l="1"/>
  <c r="M319" i="21"/>
  <c r="K318" i="21"/>
  <c r="K319" i="21"/>
  <c r="C167" i="21" a="1"/>
  <c r="C167" i="21" s="1"/>
  <c r="J323" i="21" s="1"/>
  <c r="J321" i="21" s="1"/>
  <c r="D167" i="21" a="1"/>
  <c r="D167" i="21" s="1"/>
  <c r="K323" i="21" s="1"/>
  <c r="E167" i="21" a="1"/>
  <c r="E167" i="21" s="1"/>
  <c r="L323" i="21" s="1"/>
  <c r="F167" i="21" a="1"/>
  <c r="F167" i="21" s="1"/>
  <c r="M323" i="21" s="1"/>
  <c r="L318" i="21"/>
  <c r="L319" i="21"/>
  <c r="J318" i="21"/>
  <c r="B168" i="21"/>
  <c r="M321" i="21" l="1"/>
  <c r="M322" i="21"/>
  <c r="C168" i="21" a="1"/>
  <c r="C168" i="21" s="1"/>
  <c r="J326" i="21" s="1"/>
  <c r="D168" i="21" a="1"/>
  <c r="D168" i="21" s="1"/>
  <c r="K326" i="21" s="1"/>
  <c r="K325" i="21" s="1"/>
  <c r="E168" i="21" a="1"/>
  <c r="E168" i="21" s="1"/>
  <c r="L326" i="21" s="1"/>
  <c r="F168" i="21" a="1"/>
  <c r="F168" i="21" s="1"/>
  <c r="M326" i="21" s="1"/>
  <c r="K321" i="21"/>
  <c r="J322" i="21"/>
  <c r="L321" i="21"/>
  <c r="L322" i="21"/>
  <c r="K322" i="21"/>
  <c r="B169" i="21"/>
  <c r="M325" i="21" l="1"/>
  <c r="M324" i="21"/>
  <c r="J324" i="21"/>
  <c r="K324" i="21"/>
  <c r="J325" i="21"/>
  <c r="F169" i="21" a="1"/>
  <c r="F169" i="21" s="1"/>
  <c r="M329" i="21" s="1"/>
  <c r="C169" i="21" a="1"/>
  <c r="C169" i="21" s="1"/>
  <c r="J329" i="21" s="1"/>
  <c r="J328" i="21" s="1"/>
  <c r="D169" i="21" a="1"/>
  <c r="D169" i="21" s="1"/>
  <c r="K329" i="21" s="1"/>
  <c r="K328" i="21" s="1"/>
  <c r="E169" i="21" a="1"/>
  <c r="E169" i="21" s="1"/>
  <c r="L329" i="21" s="1"/>
  <c r="L324" i="21"/>
  <c r="L325" i="21"/>
  <c r="B170" i="21"/>
  <c r="M327" i="21" l="1"/>
  <c r="M328" i="21"/>
  <c r="J327" i="21"/>
  <c r="C170" i="21" a="1"/>
  <c r="C170" i="21" s="1"/>
  <c r="J332" i="21" s="1"/>
  <c r="J331" i="21" s="1"/>
  <c r="D170" i="21" a="1"/>
  <c r="D170" i="21" s="1"/>
  <c r="K332" i="21" s="1"/>
  <c r="K330" i="21" s="1"/>
  <c r="E170" i="21" a="1"/>
  <c r="E170" i="21" s="1"/>
  <c r="L332" i="21" s="1"/>
  <c r="L330" i="21" s="1"/>
  <c r="F170" i="21" a="1"/>
  <c r="F170" i="21" s="1"/>
  <c r="M332" i="21" s="1"/>
  <c r="M330" i="21" s="1"/>
  <c r="K327" i="21"/>
  <c r="L327" i="21"/>
  <c r="L328" i="21"/>
  <c r="B171" i="21"/>
  <c r="M331" i="21" l="1"/>
  <c r="K331" i="21"/>
  <c r="J330" i="21"/>
  <c r="D171" i="21" a="1"/>
  <c r="D171" i="21" s="1"/>
  <c r="K335" i="21" s="1"/>
  <c r="K334" i="21" s="1"/>
  <c r="E171" i="21" a="1"/>
  <c r="E171" i="21" s="1"/>
  <c r="L335" i="21" s="1"/>
  <c r="L334" i="21" s="1"/>
  <c r="F171" i="21" a="1"/>
  <c r="F171" i="21" s="1"/>
  <c r="M335" i="21" s="1"/>
  <c r="C171" i="21" a="1"/>
  <c r="C171" i="21" s="1"/>
  <c r="J335" i="21" s="1"/>
  <c r="L331" i="21"/>
  <c r="B172" i="21"/>
  <c r="M333" i="21" l="1"/>
  <c r="M334" i="21"/>
  <c r="K333" i="21"/>
  <c r="L333" i="21"/>
  <c r="J333" i="21"/>
  <c r="J334" i="21"/>
  <c r="F172" i="21" a="1"/>
  <c r="F172" i="21" s="1"/>
  <c r="M338" i="21" s="1"/>
  <c r="M336" i="21" s="1"/>
  <c r="C172" i="21" a="1"/>
  <c r="C172" i="21" s="1"/>
  <c r="J338" i="21" s="1"/>
  <c r="D172" i="21" a="1"/>
  <c r="D172" i="21" s="1"/>
  <c r="K338" i="21" s="1"/>
  <c r="E172" i="21" a="1"/>
  <c r="E172" i="21" s="1"/>
  <c r="L338" i="21" s="1"/>
  <c r="B173" i="21"/>
  <c r="M337" i="21" l="1"/>
  <c r="J336" i="21"/>
  <c r="J337" i="21"/>
  <c r="C173" i="21" a="1"/>
  <c r="C173" i="21" s="1"/>
  <c r="J341" i="21" s="1"/>
  <c r="D173" i="21" a="1"/>
  <c r="D173" i="21" s="1"/>
  <c r="K341" i="21" s="1"/>
  <c r="K339" i="21" s="1"/>
  <c r="E173" i="21" a="1"/>
  <c r="E173" i="21" s="1"/>
  <c r="L341" i="21" s="1"/>
  <c r="L339" i="21" s="1"/>
  <c r="F173" i="21" a="1"/>
  <c r="F173" i="21" s="1"/>
  <c r="M341" i="21" s="1"/>
  <c r="M339" i="21" s="1"/>
  <c r="L337" i="21"/>
  <c r="K336" i="21"/>
  <c r="K337" i="21"/>
  <c r="L336" i="21"/>
  <c r="B174" i="21"/>
  <c r="M340" i="21" l="1"/>
  <c r="J339" i="21"/>
  <c r="J340" i="21"/>
  <c r="E174" i="21" a="1"/>
  <c r="E174" i="21" s="1"/>
  <c r="L344" i="21" s="1"/>
  <c r="L343" i="21" s="1"/>
  <c r="F174" i="21" a="1"/>
  <c r="F174" i="21" s="1"/>
  <c r="M344" i="21" s="1"/>
  <c r="C174" i="21" a="1"/>
  <c r="C174" i="21" s="1"/>
  <c r="J344" i="21" s="1"/>
  <c r="J343" i="21" s="1"/>
  <c r="D174" i="21" a="1"/>
  <c r="D174" i="21" s="1"/>
  <c r="K344" i="21" s="1"/>
  <c r="K342" i="21" s="1"/>
  <c r="L340" i="21"/>
  <c r="K340" i="21"/>
  <c r="B175" i="21"/>
  <c r="M342" i="21" l="1"/>
  <c r="M343" i="21"/>
  <c r="C175" i="21" a="1"/>
  <c r="C175" i="21" s="1"/>
  <c r="J347" i="21" s="1"/>
  <c r="J345" i="21" s="1"/>
  <c r="D175" i="21" a="1"/>
  <c r="D175" i="21" s="1"/>
  <c r="K347" i="21" s="1"/>
  <c r="K345" i="21" s="1"/>
  <c r="E175" i="21" a="1"/>
  <c r="E175" i="21" s="1"/>
  <c r="L347" i="21" s="1"/>
  <c r="L346" i="21" s="1"/>
  <c r="F175" i="21" a="1"/>
  <c r="F175" i="21" s="1"/>
  <c r="M347" i="21" s="1"/>
  <c r="L342" i="21"/>
  <c r="K343" i="21"/>
  <c r="J342" i="21"/>
  <c r="B176" i="21"/>
  <c r="M345" i="21" l="1"/>
  <c r="M346" i="21"/>
  <c r="J346" i="21"/>
  <c r="C176" i="21" a="1"/>
  <c r="C176" i="21" s="1"/>
  <c r="J350" i="21" s="1"/>
  <c r="J348" i="21" s="1"/>
  <c r="D176" i="21" a="1"/>
  <c r="D176" i="21" s="1"/>
  <c r="K350" i="21" s="1"/>
  <c r="K349" i="21" s="1"/>
  <c r="E176" i="21" a="1"/>
  <c r="E176" i="21" s="1"/>
  <c r="L350" i="21" s="1"/>
  <c r="F176" i="21" a="1"/>
  <c r="F176" i="21" s="1"/>
  <c r="M350" i="21" s="1"/>
  <c r="M349" i="21" s="1"/>
  <c r="L345" i="21"/>
  <c r="K346" i="21"/>
  <c r="B177" i="21"/>
  <c r="M348" i="21" l="1"/>
  <c r="L348" i="21"/>
  <c r="J349" i="21"/>
  <c r="F177" i="21" a="1"/>
  <c r="F177" i="21" s="1"/>
  <c r="M353" i="21" s="1"/>
  <c r="D177" i="21" a="1"/>
  <c r="D177" i="21" s="1"/>
  <c r="K353" i="21" s="1"/>
  <c r="K352" i="21" s="1"/>
  <c r="C177" i="21" a="1"/>
  <c r="C177" i="21" s="1"/>
  <c r="J353" i="21" s="1"/>
  <c r="E177" i="21" a="1"/>
  <c r="E177" i="21" s="1"/>
  <c r="L353" i="21" s="1"/>
  <c r="K348" i="21"/>
  <c r="L349" i="21"/>
  <c r="B178" i="21"/>
  <c r="M351" i="21" l="1"/>
  <c r="M352" i="21"/>
  <c r="J352" i="21"/>
  <c r="C178" i="21" a="1"/>
  <c r="C178" i="21" s="1"/>
  <c r="J356" i="21" s="1"/>
  <c r="J355" i="21" s="1"/>
  <c r="D178" i="21" a="1"/>
  <c r="D178" i="21" s="1"/>
  <c r="K356" i="21" s="1"/>
  <c r="K355" i="21" s="1"/>
  <c r="E178" i="21" a="1"/>
  <c r="E178" i="21" s="1"/>
  <c r="L356" i="21" s="1"/>
  <c r="L354" i="21" s="1"/>
  <c r="F178" i="21" a="1"/>
  <c r="F178" i="21" s="1"/>
  <c r="M356" i="21" s="1"/>
  <c r="M354" i="21" s="1"/>
  <c r="L351" i="21"/>
  <c r="J351" i="21"/>
  <c r="K351" i="21"/>
  <c r="L352" i="21"/>
  <c r="B179" i="21"/>
  <c r="M355" i="21" l="1"/>
  <c r="K354" i="21"/>
  <c r="L355" i="21"/>
  <c r="D179" i="21" a="1"/>
  <c r="D179" i="21" s="1"/>
  <c r="K359" i="21" s="1"/>
  <c r="K358" i="21" s="1"/>
  <c r="E179" i="21" a="1"/>
  <c r="E179" i="21" s="1"/>
  <c r="L359" i="21" s="1"/>
  <c r="L358" i="21" s="1"/>
  <c r="F179" i="21" a="1"/>
  <c r="F179" i="21" s="1"/>
  <c r="M359" i="21" s="1"/>
  <c r="C179" i="21" a="1"/>
  <c r="C179" i="21" s="1"/>
  <c r="J359" i="21" s="1"/>
  <c r="J357" i="21" s="1"/>
  <c r="J354" i="21"/>
  <c r="B180" i="21"/>
  <c r="M357" i="21" l="1"/>
  <c r="M358" i="21"/>
  <c r="K357" i="21"/>
  <c r="L357" i="21"/>
  <c r="C180" i="21" a="1"/>
  <c r="C180" i="21" s="1"/>
  <c r="J362" i="21" s="1"/>
  <c r="J360" i="21" s="1"/>
  <c r="D180" i="21" a="1"/>
  <c r="D180" i="21" s="1"/>
  <c r="K362" i="21" s="1"/>
  <c r="K361" i="21" s="1"/>
  <c r="E180" i="21" a="1"/>
  <c r="E180" i="21" s="1"/>
  <c r="L362" i="21" s="1"/>
  <c r="L361" i="21" s="1"/>
  <c r="F180" i="21" a="1"/>
  <c r="F180" i="21" s="1"/>
  <c r="M362" i="21" s="1"/>
  <c r="J358" i="21"/>
  <c r="B181" i="21"/>
  <c r="M360" i="21" l="1"/>
  <c r="M361" i="21"/>
  <c r="K360" i="21"/>
  <c r="L360" i="21"/>
  <c r="J361" i="21"/>
  <c r="C181" i="21" a="1"/>
  <c r="C181" i="21" s="1"/>
  <c r="J365" i="21" s="1"/>
  <c r="J364" i="21" s="1"/>
  <c r="D181" i="21" a="1"/>
  <c r="D181" i="21" s="1"/>
  <c r="K365" i="21" s="1"/>
  <c r="E181" i="21" a="1"/>
  <c r="E181" i="21" s="1"/>
  <c r="L365" i="21" s="1"/>
  <c r="L364" i="21" s="1"/>
  <c r="F181" i="21" a="1"/>
  <c r="F181" i="21" s="1"/>
  <c r="M365" i="21" s="1"/>
  <c r="B182" i="21"/>
  <c r="M363" i="21" l="1"/>
  <c r="M364" i="21"/>
  <c r="J363" i="21"/>
  <c r="K363" i="21"/>
  <c r="K364" i="21"/>
  <c r="F182" i="21" a="1"/>
  <c r="F182" i="21" s="1"/>
  <c r="M368" i="21" s="1"/>
  <c r="C182" i="21" a="1"/>
  <c r="C182" i="21" s="1"/>
  <c r="J368" i="21" s="1"/>
  <c r="D182" i="21" a="1"/>
  <c r="D182" i="21" s="1"/>
  <c r="K368" i="21" s="1"/>
  <c r="K367" i="21" s="1"/>
  <c r="E182" i="21" a="1"/>
  <c r="E182" i="21" s="1"/>
  <c r="L368" i="21" s="1"/>
  <c r="L363" i="21"/>
  <c r="B183" i="21"/>
  <c r="M366" i="21" l="1"/>
  <c r="M367" i="21"/>
  <c r="L366" i="21"/>
  <c r="K366" i="21"/>
  <c r="J366" i="21"/>
  <c r="C183" i="21" a="1"/>
  <c r="C183" i="21" s="1"/>
  <c r="J371" i="21" s="1"/>
  <c r="D183" i="21" a="1"/>
  <c r="D183" i="21" s="1"/>
  <c r="K371" i="21" s="1"/>
  <c r="K369" i="21" s="1"/>
  <c r="E183" i="21" a="1"/>
  <c r="E183" i="21" s="1"/>
  <c r="L371" i="21" s="1"/>
  <c r="F183" i="21" a="1"/>
  <c r="F183" i="21" s="1"/>
  <c r="M371" i="21" s="1"/>
  <c r="J367" i="21"/>
  <c r="L367" i="21"/>
  <c r="B184" i="21"/>
  <c r="M369" i="21" l="1"/>
  <c r="M370" i="21"/>
  <c r="K370" i="21"/>
  <c r="D184" i="21" a="1"/>
  <c r="D184" i="21" s="1"/>
  <c r="K374" i="21" s="1"/>
  <c r="E184" i="21" a="1"/>
  <c r="E184" i="21" s="1"/>
  <c r="L374" i="21" s="1"/>
  <c r="F184" i="21" a="1"/>
  <c r="F184" i="21" s="1"/>
  <c r="M374" i="21" s="1"/>
  <c r="C184" i="21" a="1"/>
  <c r="C184" i="21" s="1"/>
  <c r="J374" i="21" s="1"/>
  <c r="J372" i="21" s="1"/>
  <c r="J369" i="21"/>
  <c r="J370" i="21"/>
  <c r="L369" i="21"/>
  <c r="L370" i="21"/>
  <c r="B185" i="21"/>
  <c r="M373" i="21" l="1"/>
  <c r="M372" i="21"/>
  <c r="L373" i="21"/>
  <c r="L372" i="21"/>
  <c r="K372" i="21"/>
  <c r="J373" i="21"/>
  <c r="D185" i="21" a="1"/>
  <c r="D185" i="21" s="1"/>
  <c r="K377" i="21" s="1"/>
  <c r="C185" i="21" a="1"/>
  <c r="C185" i="21" s="1"/>
  <c r="J377" i="21" s="1"/>
  <c r="E185" i="21" a="1"/>
  <c r="E185" i="21" s="1"/>
  <c r="L377" i="21" s="1"/>
  <c r="L375" i="21" s="1"/>
  <c r="F185" i="21" a="1"/>
  <c r="F185" i="21" s="1"/>
  <c r="M377" i="21" s="1"/>
  <c r="K373" i="21"/>
  <c r="B186" i="21"/>
  <c r="M375" i="21" l="1"/>
  <c r="M376" i="21"/>
  <c r="C186" i="21" a="1"/>
  <c r="C186" i="21" s="1"/>
  <c r="J380" i="21" s="1"/>
  <c r="D186" i="21" a="1"/>
  <c r="D186" i="21" s="1"/>
  <c r="K380" i="21" s="1"/>
  <c r="K378" i="21" s="1"/>
  <c r="E186" i="21" a="1"/>
  <c r="E186" i="21" s="1"/>
  <c r="L380" i="21" s="1"/>
  <c r="F186" i="21" a="1"/>
  <c r="F186" i="21" s="1"/>
  <c r="M380" i="21" s="1"/>
  <c r="K375" i="21"/>
  <c r="K376" i="21"/>
  <c r="J375" i="21"/>
  <c r="J376" i="21"/>
  <c r="L376" i="21"/>
  <c r="B187" i="21"/>
  <c r="M378" i="21" l="1"/>
  <c r="M379" i="21"/>
  <c r="L379" i="21"/>
  <c r="F187" i="21" a="1"/>
  <c r="F187" i="21" s="1"/>
  <c r="M383" i="21" s="1"/>
  <c r="C187" i="21" a="1"/>
  <c r="C187" i="21" s="1"/>
  <c r="J383" i="21" s="1"/>
  <c r="J382" i="21" s="1"/>
  <c r="E187" i="21" a="1"/>
  <c r="E187" i="21" s="1"/>
  <c r="L383" i="21" s="1"/>
  <c r="D187" i="21" a="1"/>
  <c r="D187" i="21" s="1"/>
  <c r="K383" i="21" s="1"/>
  <c r="K382" i="21" s="1"/>
  <c r="J378" i="21"/>
  <c r="J379" i="21"/>
  <c r="L378" i="21"/>
  <c r="K379" i="21"/>
  <c r="B188" i="21"/>
  <c r="M381" i="21" l="1"/>
  <c r="M382" i="21"/>
  <c r="J381" i="21"/>
  <c r="D188" i="21" a="1"/>
  <c r="D188" i="21" s="1"/>
  <c r="K386" i="21" s="1"/>
  <c r="C188" i="21" a="1"/>
  <c r="C188" i="21" s="1"/>
  <c r="J386" i="21" s="1"/>
  <c r="E188" i="21" a="1"/>
  <c r="E188" i="21" s="1"/>
  <c r="L386" i="21" s="1"/>
  <c r="F188" i="21" a="1"/>
  <c r="F188" i="21" s="1"/>
  <c r="M386" i="21" s="1"/>
  <c r="M384" i="21" s="1"/>
  <c r="L381" i="21"/>
  <c r="K381" i="21"/>
  <c r="L382" i="21"/>
  <c r="B189" i="21"/>
  <c r="M385" i="21" l="1"/>
  <c r="L384" i="21"/>
  <c r="J384" i="21"/>
  <c r="L385" i="21"/>
  <c r="J385" i="21"/>
  <c r="K384" i="21"/>
  <c r="D189" i="21" a="1"/>
  <c r="D189" i="21" s="1"/>
  <c r="K389" i="21" s="1"/>
  <c r="E189" i="21" a="1"/>
  <c r="E189" i="21" s="1"/>
  <c r="L389" i="21" s="1"/>
  <c r="L387" i="21" s="1"/>
  <c r="C189" i="21" a="1"/>
  <c r="C189" i="21" s="1"/>
  <c r="J389" i="21" s="1"/>
  <c r="J388" i="21" s="1"/>
  <c r="F189" i="21" a="1"/>
  <c r="F189" i="21" s="1"/>
  <c r="M389" i="21" s="1"/>
  <c r="K385" i="21"/>
  <c r="B190" i="21"/>
  <c r="M388" i="21" l="1"/>
  <c r="M387" i="21"/>
  <c r="K387" i="21"/>
  <c r="D190" i="21" a="1"/>
  <c r="D190" i="21" s="1"/>
  <c r="K392" i="21" s="1"/>
  <c r="E190" i="21" a="1"/>
  <c r="E190" i="21" s="1"/>
  <c r="L392" i="21" s="1"/>
  <c r="L391" i="21" s="1"/>
  <c r="F190" i="21" a="1"/>
  <c r="F190" i="21" s="1"/>
  <c r="M392" i="21" s="1"/>
  <c r="C190" i="21" a="1"/>
  <c r="C190" i="21" s="1"/>
  <c r="J392" i="21" s="1"/>
  <c r="J391" i="21" s="1"/>
  <c r="K388" i="21"/>
  <c r="J387" i="21"/>
  <c r="L388" i="21"/>
  <c r="B191" i="21"/>
  <c r="M391" i="21" l="1"/>
  <c r="M390" i="21"/>
  <c r="L390" i="21"/>
  <c r="J390" i="21"/>
  <c r="C191" i="21" a="1"/>
  <c r="C191" i="21" s="1"/>
  <c r="J395" i="21" s="1"/>
  <c r="D191" i="21" a="1"/>
  <c r="D191" i="21" s="1"/>
  <c r="K395" i="21" s="1"/>
  <c r="K393" i="21" s="1"/>
  <c r="E191" i="21" a="1"/>
  <c r="E191" i="21" s="1"/>
  <c r="L395" i="21" s="1"/>
  <c r="L394" i="21" s="1"/>
  <c r="F191" i="21" a="1"/>
  <c r="F191" i="21" s="1"/>
  <c r="M395" i="21" s="1"/>
  <c r="K390" i="21"/>
  <c r="K391" i="21"/>
  <c r="B192" i="21"/>
  <c r="M393" i="21" l="1"/>
  <c r="M394" i="21"/>
  <c r="J393" i="21"/>
  <c r="J394" i="21"/>
  <c r="D192" i="21" a="1"/>
  <c r="D192" i="21" s="1"/>
  <c r="K398" i="21" s="1"/>
  <c r="K396" i="21" s="1"/>
  <c r="E192" i="21" a="1"/>
  <c r="E192" i="21" s="1"/>
  <c r="L398" i="21" s="1"/>
  <c r="L397" i="21" s="1"/>
  <c r="F192" i="21" a="1"/>
  <c r="F192" i="21" s="1"/>
  <c r="M398" i="21" s="1"/>
  <c r="C192" i="21" a="1"/>
  <c r="C192" i="21" s="1"/>
  <c r="J398" i="21" s="1"/>
  <c r="L393" i="21"/>
  <c r="K394" i="21"/>
  <c r="B193" i="21"/>
  <c r="M396" i="21" l="1"/>
  <c r="M397" i="21"/>
  <c r="L396" i="21"/>
  <c r="D193" i="21" a="1"/>
  <c r="D193" i="21" s="1"/>
  <c r="K401" i="21" s="1"/>
  <c r="C193" i="21" a="1"/>
  <c r="C193" i="21" s="1"/>
  <c r="J401" i="21" s="1"/>
  <c r="E193" i="21" a="1"/>
  <c r="E193" i="21" s="1"/>
  <c r="L401" i="21" s="1"/>
  <c r="F193" i="21" a="1"/>
  <c r="F193" i="21" s="1"/>
  <c r="M401" i="21" s="1"/>
  <c r="M400" i="21" s="1"/>
  <c r="J396" i="21"/>
  <c r="K397" i="21"/>
  <c r="J397" i="21"/>
  <c r="B194" i="21"/>
  <c r="M399" i="21" l="1"/>
  <c r="K399" i="21"/>
  <c r="K400" i="21"/>
  <c r="J399" i="21"/>
  <c r="D194" i="21" a="1"/>
  <c r="D194" i="21" s="1"/>
  <c r="K404" i="21" s="1"/>
  <c r="K402" i="21" s="1"/>
  <c r="C194" i="21" a="1"/>
  <c r="C194" i="21" s="1"/>
  <c r="J404" i="21" s="1"/>
  <c r="E194" i="21" a="1"/>
  <c r="E194" i="21" s="1"/>
  <c r="L404" i="21" s="1"/>
  <c r="F194" i="21" a="1"/>
  <c r="F194" i="21" s="1"/>
  <c r="M404" i="21" s="1"/>
  <c r="M402" i="21" s="1"/>
  <c r="L399" i="21"/>
  <c r="J400" i="21"/>
  <c r="L400" i="21"/>
  <c r="B195" i="21"/>
  <c r="M403" i="21" l="1"/>
  <c r="K403" i="21"/>
  <c r="F195" i="21" a="1"/>
  <c r="F195" i="21" s="1"/>
  <c r="M407" i="21" s="1"/>
  <c r="M405" i="21" s="1"/>
  <c r="C195" i="21" a="1"/>
  <c r="C195" i="21" s="1"/>
  <c r="J407" i="21" s="1"/>
  <c r="J406" i="21" s="1"/>
  <c r="D195" i="21" a="1"/>
  <c r="D195" i="21" s="1"/>
  <c r="K407" i="21" s="1"/>
  <c r="K406" i="21" s="1"/>
  <c r="E195" i="21" a="1"/>
  <c r="E195" i="21" s="1"/>
  <c r="L407" i="21" s="1"/>
  <c r="J402" i="21"/>
  <c r="J403" i="21"/>
  <c r="L402" i="21"/>
  <c r="L403" i="21"/>
  <c r="B196" i="21"/>
  <c r="M406" i="21" l="1"/>
  <c r="K405" i="21"/>
  <c r="D196" i="21" a="1"/>
  <c r="D196" i="21" s="1"/>
  <c r="K410" i="21" s="1"/>
  <c r="K408" i="21" s="1"/>
  <c r="C196" i="21" a="1"/>
  <c r="C196" i="21" s="1"/>
  <c r="J410" i="21" s="1"/>
  <c r="J409" i="21" s="1"/>
  <c r="E196" i="21" a="1"/>
  <c r="E196" i="21" s="1"/>
  <c r="L410" i="21" s="1"/>
  <c r="L409" i="21" s="1"/>
  <c r="F196" i="21" a="1"/>
  <c r="F196" i="21" s="1"/>
  <c r="M410" i="21" s="1"/>
  <c r="J405" i="21"/>
  <c r="L405" i="21"/>
  <c r="L406" i="21"/>
  <c r="B197" i="21"/>
  <c r="M408" i="21" l="1"/>
  <c r="M409" i="21"/>
  <c r="K409" i="21"/>
  <c r="D197" i="21" a="1"/>
  <c r="D197" i="21" s="1"/>
  <c r="K413" i="21" s="1"/>
  <c r="K412" i="21" s="1"/>
  <c r="F197" i="21" a="1"/>
  <c r="F197" i="21" s="1"/>
  <c r="M413" i="21" s="1"/>
  <c r="C197" i="21" a="1"/>
  <c r="C197" i="21" s="1"/>
  <c r="J413" i="21" s="1"/>
  <c r="E197" i="21" a="1"/>
  <c r="E197" i="21" s="1"/>
  <c r="L413" i="21" s="1"/>
  <c r="L412" i="21" s="1"/>
  <c r="L408" i="21"/>
  <c r="J408" i="21"/>
  <c r="B198" i="21"/>
  <c r="M412" i="21" l="1"/>
  <c r="M411" i="21"/>
  <c r="K411" i="21"/>
  <c r="C198" i="21" a="1"/>
  <c r="C198" i="21" s="1"/>
  <c r="J416" i="21" s="1"/>
  <c r="D198" i="21" a="1"/>
  <c r="D198" i="21" s="1"/>
  <c r="K416" i="21" s="1"/>
  <c r="K415" i="21" s="1"/>
  <c r="E198" i="21" a="1"/>
  <c r="E198" i="21" s="1"/>
  <c r="L416" i="21" s="1"/>
  <c r="L415" i="21" s="1"/>
  <c r="F198" i="21" a="1"/>
  <c r="F198" i="21" s="1"/>
  <c r="M416" i="21" s="1"/>
  <c r="M414" i="21" s="1"/>
  <c r="J411" i="21"/>
  <c r="L411" i="21"/>
  <c r="J412" i="21"/>
  <c r="B199" i="21"/>
  <c r="M415" i="21" l="1"/>
  <c r="K414" i="21"/>
  <c r="J414" i="21"/>
  <c r="L414" i="21"/>
  <c r="J415" i="21"/>
  <c r="C199" i="21" a="1"/>
  <c r="C199" i="21" s="1"/>
  <c r="J419" i="21" s="1"/>
  <c r="J417" i="21" s="1"/>
  <c r="F199" i="21" a="1"/>
  <c r="F199" i="21" s="1"/>
  <c r="D199" i="21" a="1"/>
  <c r="D199" i="21" s="1"/>
  <c r="K419" i="21" s="1"/>
  <c r="K418" i="21" s="1"/>
  <c r="E199" i="21" a="1"/>
  <c r="E199" i="21" s="1"/>
  <c r="L419" i="21" s="1"/>
  <c r="L418" i="21" s="1"/>
  <c r="B200" i="21"/>
  <c r="M419" i="21" l="1"/>
  <c r="K417" i="21"/>
  <c r="L417" i="21"/>
  <c r="C200" i="21" a="1"/>
  <c r="C200" i="21" s="1"/>
  <c r="J422" i="21" s="1"/>
  <c r="D200" i="21" a="1"/>
  <c r="D200" i="21" s="1"/>
  <c r="K422" i="21" s="1"/>
  <c r="K421" i="21" s="1"/>
  <c r="E200" i="21" a="1"/>
  <c r="E200" i="21" s="1"/>
  <c r="L422" i="21" s="1"/>
  <c r="L421" i="21" s="1"/>
  <c r="F200" i="21" a="1"/>
  <c r="F200" i="21" s="1"/>
  <c r="J418" i="21"/>
  <c r="B201" i="21"/>
  <c r="M422" i="21" l="1"/>
  <c r="M421" i="21" s="1"/>
  <c r="M418" i="21"/>
  <c r="M417" i="21"/>
  <c r="J421" i="21"/>
  <c r="J420" i="21"/>
  <c r="K420" i="21"/>
  <c r="L420" i="21"/>
  <c r="D201" i="21" a="1"/>
  <c r="D201" i="21" s="1"/>
  <c r="K425" i="21" s="1"/>
  <c r="K423" i="21" s="1"/>
  <c r="F201" i="21" a="1"/>
  <c r="F201" i="21" s="1"/>
  <c r="C201" i="21" a="1"/>
  <c r="C201" i="21" s="1"/>
  <c r="J425" i="21" s="1"/>
  <c r="E201" i="21" a="1"/>
  <c r="E201" i="21" s="1"/>
  <c r="L425" i="21" s="1"/>
  <c r="L424" i="21" s="1"/>
  <c r="B202" i="21"/>
  <c r="M420" i="21" l="1"/>
  <c r="M425" i="21"/>
  <c r="L423" i="21"/>
  <c r="C202" i="21" a="1"/>
  <c r="C202" i="21" s="1"/>
  <c r="J428" i="21" s="1"/>
  <c r="J427" i="21" s="1"/>
  <c r="D202" i="21" a="1"/>
  <c r="D202" i="21" s="1"/>
  <c r="K428" i="21" s="1"/>
  <c r="E202" i="21" a="1"/>
  <c r="E202" i="21" s="1"/>
  <c r="L428" i="21" s="1"/>
  <c r="F202" i="21" a="1"/>
  <c r="F202" i="21" s="1"/>
  <c r="J423" i="21"/>
  <c r="K424" i="21"/>
  <c r="J424" i="21"/>
  <c r="B203" i="21"/>
  <c r="M423" i="21" l="1"/>
  <c r="M428" i="21"/>
  <c r="M424" i="21"/>
  <c r="K426" i="21"/>
  <c r="K427" i="21"/>
  <c r="L426" i="21"/>
  <c r="C203" i="21" a="1"/>
  <c r="C203" i="21" s="1"/>
  <c r="J431" i="21" s="1"/>
  <c r="J429" i="21" s="1"/>
  <c r="D203" i="21" a="1"/>
  <c r="D203" i="21" s="1"/>
  <c r="K431" i="21" s="1"/>
  <c r="E203" i="21" a="1"/>
  <c r="E203" i="21" s="1"/>
  <c r="L431" i="21" s="1"/>
  <c r="F203" i="21" a="1"/>
  <c r="F203" i="21" s="1"/>
  <c r="J426" i="21"/>
  <c r="L427" i="21"/>
  <c r="B204" i="21"/>
  <c r="M431" i="21" l="1"/>
  <c r="M426" i="21"/>
  <c r="M427" i="21"/>
  <c r="J430" i="21"/>
  <c r="K429" i="21"/>
  <c r="D204" i="21" a="1"/>
  <c r="D204" i="21" s="1"/>
  <c r="K434" i="21" s="1"/>
  <c r="C204" i="21" a="1"/>
  <c r="C204" i="21" s="1"/>
  <c r="J434" i="21" s="1"/>
  <c r="J432" i="21" s="1"/>
  <c r="E204" i="21" a="1"/>
  <c r="E204" i="21" s="1"/>
  <c r="L434" i="21" s="1"/>
  <c r="F204" i="21" a="1"/>
  <c r="F204" i="21" s="1"/>
  <c r="K430" i="21"/>
  <c r="L429" i="21"/>
  <c r="L430" i="21"/>
  <c r="B205" i="21"/>
  <c r="M434" i="21" l="1"/>
  <c r="M433" i="21"/>
  <c r="M432" i="21"/>
  <c r="M429" i="21"/>
  <c r="M430" i="21"/>
  <c r="J433" i="21"/>
  <c r="F205" i="21" a="1"/>
  <c r="F205" i="21" s="1"/>
  <c r="C205" i="21" a="1"/>
  <c r="C205" i="21" s="1"/>
  <c r="J437" i="21" s="1"/>
  <c r="D205" i="21" a="1"/>
  <c r="D205" i="21" s="1"/>
  <c r="K437" i="21" s="1"/>
  <c r="E205" i="21" a="1"/>
  <c r="E205" i="21" s="1"/>
  <c r="L437" i="21" s="1"/>
  <c r="K432" i="21"/>
  <c r="K433" i="21"/>
  <c r="L432" i="21"/>
  <c r="L433" i="21"/>
  <c r="B206" i="21"/>
  <c r="M437" i="21" l="1"/>
  <c r="K436" i="21"/>
  <c r="M435" i="21"/>
  <c r="F206" i="21" a="1"/>
  <c r="F206" i="21" s="1"/>
  <c r="C206" i="21" a="1"/>
  <c r="C206" i="21" s="1"/>
  <c r="J440" i="21" s="1"/>
  <c r="D206" i="21" a="1"/>
  <c r="D206" i="21" s="1"/>
  <c r="K440" i="21" s="1"/>
  <c r="E206" i="21" a="1"/>
  <c r="E206" i="21" s="1"/>
  <c r="L440" i="21" s="1"/>
  <c r="K435" i="21"/>
  <c r="J435" i="21"/>
  <c r="J436" i="21"/>
  <c r="L435" i="21"/>
  <c r="L436" i="21"/>
  <c r="B207" i="21"/>
  <c r="L439" i="21" l="1"/>
  <c r="M440" i="21"/>
  <c r="M438" i="21" s="1"/>
  <c r="K439" i="21"/>
  <c r="M436" i="21"/>
  <c r="L438" i="21"/>
  <c r="E207" i="21" a="1"/>
  <c r="E207" i="21" s="1"/>
  <c r="L443" i="21" s="1"/>
  <c r="C207" i="21" a="1"/>
  <c r="C207" i="21" s="1"/>
  <c r="J443" i="21" s="1"/>
  <c r="J442" i="21" s="1"/>
  <c r="D207" i="21" a="1"/>
  <c r="D207" i="21" s="1"/>
  <c r="K443" i="21" s="1"/>
  <c r="F207" i="21" a="1"/>
  <c r="F207" i="21" s="1"/>
  <c r="J438" i="21"/>
  <c r="K438" i="21"/>
  <c r="J439" i="21"/>
  <c r="B208" i="21"/>
  <c r="K442" i="21" l="1"/>
  <c r="M443" i="21"/>
  <c r="M442" i="21" s="1"/>
  <c r="M439" i="21"/>
  <c r="K441" i="21"/>
  <c r="J441" i="21"/>
  <c r="L442" i="21"/>
  <c r="E208" i="21" a="1"/>
  <c r="E208" i="21" s="1"/>
  <c r="L446" i="21" s="1"/>
  <c r="D208" i="21" a="1"/>
  <c r="D208" i="21" s="1"/>
  <c r="K446" i="21" s="1"/>
  <c r="F208" i="21" a="1"/>
  <c r="F208" i="21" s="1"/>
  <c r="C208" i="21" a="1"/>
  <c r="C208" i="21" s="1"/>
  <c r="J446" i="21" s="1"/>
  <c r="J445" i="21" s="1"/>
  <c r="L441" i="21"/>
  <c r="B209" i="21"/>
  <c r="M441" i="21" l="1"/>
  <c r="L444" i="21"/>
  <c r="M446" i="21"/>
  <c r="K444" i="21"/>
  <c r="J444" i="21"/>
  <c r="F209" i="21" a="1"/>
  <c r="F209" i="21" s="1"/>
  <c r="C209" i="21" a="1"/>
  <c r="C209" i="21" s="1"/>
  <c r="J449" i="21" s="1"/>
  <c r="J448" i="21" s="1"/>
  <c r="D209" i="21" a="1"/>
  <c r="D209" i="21" s="1"/>
  <c r="K449" i="21" s="1"/>
  <c r="E209" i="21" a="1"/>
  <c r="E209" i="21" s="1"/>
  <c r="L449" i="21" s="1"/>
  <c r="K445" i="21"/>
  <c r="L445" i="21"/>
  <c r="B210" i="21"/>
  <c r="M445" i="21" l="1"/>
  <c r="K447" i="21"/>
  <c r="L448" i="21"/>
  <c r="M444" i="21"/>
  <c r="M449" i="21"/>
  <c r="M447" i="21" s="1"/>
  <c r="L447" i="21"/>
  <c r="J447" i="21"/>
  <c r="K448" i="21"/>
  <c r="C210" i="21" a="1"/>
  <c r="C210" i="21" s="1"/>
  <c r="J452" i="21" s="1"/>
  <c r="J451" i="21" s="1"/>
  <c r="D210" i="21" a="1"/>
  <c r="D210" i="21" s="1"/>
  <c r="K452" i="21" s="1"/>
  <c r="E210" i="21" a="1"/>
  <c r="E210" i="21" s="1"/>
  <c r="L452" i="21" s="1"/>
  <c r="F210" i="21" a="1"/>
  <c r="F210" i="21" s="1"/>
  <c r="B211" i="21"/>
  <c r="K451" i="21" l="1"/>
  <c r="M452" i="21"/>
  <c r="M448" i="21"/>
  <c r="K450" i="21"/>
  <c r="L450" i="21"/>
  <c r="L451" i="21"/>
  <c r="F211" i="21" a="1"/>
  <c r="F211" i="21" s="1"/>
  <c r="C211" i="21" a="1"/>
  <c r="C211" i="21" s="1"/>
  <c r="J455" i="21" s="1"/>
  <c r="J453" i="21" s="1"/>
  <c r="D211" i="21" a="1"/>
  <c r="D211" i="21" s="1"/>
  <c r="K455" i="21" s="1"/>
  <c r="E211" i="21" a="1"/>
  <c r="E211" i="21" s="1"/>
  <c r="L455" i="21" s="1"/>
  <c r="J450" i="21"/>
  <c r="B212" i="21"/>
  <c r="M450" i="21" l="1"/>
  <c r="M451" i="21"/>
  <c r="M455" i="21"/>
  <c r="M454" i="21" s="1"/>
  <c r="K454" i="21"/>
  <c r="J454" i="21"/>
  <c r="K453" i="21"/>
  <c r="L453" i="21"/>
  <c r="C212" i="21" a="1"/>
  <c r="C212" i="21" s="1"/>
  <c r="J458" i="21" s="1"/>
  <c r="D212" i="21" a="1"/>
  <c r="D212" i="21" s="1"/>
  <c r="K458" i="21" s="1"/>
  <c r="E212" i="21" a="1"/>
  <c r="E212" i="21" s="1"/>
  <c r="L458" i="21" s="1"/>
  <c r="F212" i="21" a="1"/>
  <c r="F212" i="21" s="1"/>
  <c r="L454" i="21"/>
  <c r="B213" i="21"/>
  <c r="M453" i="21" l="1"/>
  <c r="M458" i="21"/>
  <c r="J456" i="21"/>
  <c r="J457" i="21"/>
  <c r="D213" i="21" a="1"/>
  <c r="D213" i="21" s="1"/>
  <c r="K461" i="21" s="1"/>
  <c r="E213" i="21" a="1"/>
  <c r="E213" i="21" s="1"/>
  <c r="L461" i="21" s="1"/>
  <c r="F213" i="21" a="1"/>
  <c r="F213" i="21" s="1"/>
  <c r="C213" i="21" a="1"/>
  <c r="C213" i="21" s="1"/>
  <c r="J461" i="21" s="1"/>
  <c r="J460" i="21" s="1"/>
  <c r="K456" i="21"/>
  <c r="K457" i="21"/>
  <c r="L456" i="21"/>
  <c r="L457" i="21"/>
  <c r="B214" i="21"/>
  <c r="M456" i="21" l="1"/>
  <c r="M457" i="21"/>
  <c r="M461" i="21"/>
  <c r="J459" i="21"/>
  <c r="F214" i="21" a="1"/>
  <c r="F214" i="21" s="1"/>
  <c r="C214" i="21" a="1"/>
  <c r="C214" i="21" s="1"/>
  <c r="J464" i="21" s="1"/>
  <c r="D214" i="21" a="1"/>
  <c r="D214" i="21" s="1"/>
  <c r="K464" i="21" s="1"/>
  <c r="E214" i="21" a="1"/>
  <c r="E214" i="21" s="1"/>
  <c r="L464" i="21" s="1"/>
  <c r="K459" i="21"/>
  <c r="K460" i="21"/>
  <c r="L459" i="21"/>
  <c r="L460" i="21"/>
  <c r="B215" i="21"/>
  <c r="M464" i="21" l="1"/>
  <c r="M462" i="21" s="1"/>
  <c r="M460" i="21"/>
  <c r="L462" i="21"/>
  <c r="K463" i="21"/>
  <c r="M459" i="21"/>
  <c r="J462" i="21"/>
  <c r="C215" i="21" a="1"/>
  <c r="C215" i="21" s="1"/>
  <c r="J467" i="21" s="1"/>
  <c r="D215" i="21" a="1"/>
  <c r="D215" i="21" s="1"/>
  <c r="K467" i="21" s="1"/>
  <c r="E215" i="21" a="1"/>
  <c r="E215" i="21" s="1"/>
  <c r="L467" i="21" s="1"/>
  <c r="F215" i="21" a="1"/>
  <c r="F215" i="21" s="1"/>
  <c r="K462" i="21"/>
  <c r="J463" i="21"/>
  <c r="L463" i="21"/>
  <c r="B216" i="21"/>
  <c r="F40" i="5" l="1"/>
  <c r="D18" i="13"/>
  <c r="M463" i="21"/>
  <c r="M467" i="21"/>
  <c r="M466" i="21" s="1"/>
  <c r="K466" i="21"/>
  <c r="L466" i="21"/>
  <c r="L465" i="21"/>
  <c r="E216" i="21" a="1"/>
  <c r="E216" i="21" s="1"/>
  <c r="L470" i="21" s="1"/>
  <c r="F216" i="21" a="1"/>
  <c r="F216" i="21" s="1"/>
  <c r="C216" i="21" a="1"/>
  <c r="C216" i="21" s="1"/>
  <c r="J470" i="21" s="1"/>
  <c r="D216" i="21" a="1"/>
  <c r="D216" i="21" s="1"/>
  <c r="K470" i="21" s="1"/>
  <c r="J465" i="21"/>
  <c r="K465" i="21"/>
  <c r="J466" i="21"/>
  <c r="B217" i="21"/>
  <c r="E40" i="5" l="1"/>
  <c r="E18" i="13" s="1"/>
  <c r="M465" i="21"/>
  <c r="M470" i="21"/>
  <c r="M469" i="21" s="1"/>
  <c r="L469" i="21"/>
  <c r="K469" i="21"/>
  <c r="L468" i="21"/>
  <c r="K468" i="21"/>
  <c r="F217" i="21" a="1"/>
  <c r="F217" i="21" s="1"/>
  <c r="C217" i="21" a="1"/>
  <c r="C217" i="21" s="1"/>
  <c r="J473" i="21" s="1"/>
  <c r="D217" i="21" a="1"/>
  <c r="D217" i="21" s="1"/>
  <c r="K473" i="21" s="1"/>
  <c r="E217" i="21" a="1"/>
  <c r="E217" i="21" s="1"/>
  <c r="L473" i="21" s="1"/>
  <c r="J468" i="21"/>
  <c r="J469" i="21"/>
  <c r="B218" i="21"/>
  <c r="M473" i="21" l="1"/>
  <c r="M472" i="21" s="1"/>
  <c r="M468" i="21"/>
  <c r="L472" i="21"/>
  <c r="L471" i="21"/>
  <c r="J471" i="21"/>
  <c r="J472" i="21"/>
  <c r="C218" i="21" a="1"/>
  <c r="C218" i="21" s="1"/>
  <c r="J476" i="21" s="1"/>
  <c r="J475" i="21" s="1"/>
  <c r="D218" i="21" a="1"/>
  <c r="D218" i="21" s="1"/>
  <c r="K476" i="21" s="1"/>
  <c r="E218" i="21" a="1"/>
  <c r="E218" i="21" s="1"/>
  <c r="L476" i="21" s="1"/>
  <c r="F218" i="21" a="1"/>
  <c r="F218" i="21" s="1"/>
  <c r="K471" i="21"/>
  <c r="K472" i="21"/>
  <c r="B219" i="21"/>
  <c r="M471" i="21" l="1"/>
  <c r="M476" i="21"/>
  <c r="M475" i="21" s="1"/>
  <c r="J474" i="21"/>
  <c r="E219" i="21" a="1"/>
  <c r="E219" i="21" s="1"/>
  <c r="L479" i="21" s="1"/>
  <c r="F219" i="21" a="1"/>
  <c r="F219" i="21" s="1"/>
  <c r="C219" i="21" a="1"/>
  <c r="C219" i="21" s="1"/>
  <c r="J479" i="21" s="1"/>
  <c r="J478" i="21" s="1"/>
  <c r="D219" i="21" a="1"/>
  <c r="D219" i="21" s="1"/>
  <c r="K479" i="21" s="1"/>
  <c r="K474" i="21"/>
  <c r="K475" i="21"/>
  <c r="L474" i="21"/>
  <c r="L475" i="21"/>
  <c r="B220" i="21"/>
  <c r="M479" i="21" l="1"/>
  <c r="K478" i="21"/>
  <c r="M474" i="21"/>
  <c r="C220" i="21" a="1"/>
  <c r="C220" i="21" s="1"/>
  <c r="J482" i="21" s="1"/>
  <c r="J481" i="21" s="1"/>
  <c r="D220" i="21" a="1"/>
  <c r="D220" i="21" s="1"/>
  <c r="K482" i="21" s="1"/>
  <c r="E220" i="21" a="1"/>
  <c r="E220" i="21" s="1"/>
  <c r="L482" i="21" s="1"/>
  <c r="F220" i="21" a="1"/>
  <c r="F220" i="21" s="1"/>
  <c r="K477" i="21"/>
  <c r="J477" i="21"/>
  <c r="L477" i="21"/>
  <c r="L478" i="21"/>
  <c r="B221" i="21"/>
  <c r="J480" i="21" l="1"/>
  <c r="M482" i="21"/>
  <c r="M477" i="21"/>
  <c r="M478" i="21"/>
  <c r="K480" i="21"/>
  <c r="K481" i="21"/>
  <c r="C221" i="21" a="1"/>
  <c r="C221" i="21" s="1"/>
  <c r="J485" i="21" s="1"/>
  <c r="D221" i="21" a="1"/>
  <c r="D221" i="21" s="1"/>
  <c r="K485" i="21" s="1"/>
  <c r="E221" i="21" a="1"/>
  <c r="E221" i="21" s="1"/>
  <c r="L485" i="21" s="1"/>
  <c r="F221" i="21" a="1"/>
  <c r="F221" i="21" s="1"/>
  <c r="L480" i="21"/>
  <c r="L481" i="21"/>
  <c r="B222" i="21"/>
  <c r="M485" i="21" l="1"/>
  <c r="M480" i="21"/>
  <c r="M481" i="21"/>
  <c r="J483" i="21"/>
  <c r="J484" i="21"/>
  <c r="E222" i="21" a="1"/>
  <c r="E222" i="21" s="1"/>
  <c r="L488" i="21" s="1"/>
  <c r="F222" i="21" a="1"/>
  <c r="F222" i="21" s="1"/>
  <c r="C222" i="21" a="1"/>
  <c r="C222" i="21" s="1"/>
  <c r="J488" i="21" s="1"/>
  <c r="D222" i="21" a="1"/>
  <c r="D222" i="21" s="1"/>
  <c r="K488" i="21" s="1"/>
  <c r="K483" i="21"/>
  <c r="K484" i="21"/>
  <c r="L483" i="21"/>
  <c r="L484" i="21"/>
  <c r="B223" i="21"/>
  <c r="M484" i="21" l="1"/>
  <c r="M483" i="21"/>
  <c r="M488" i="21"/>
  <c r="J486" i="21"/>
  <c r="C223" i="21" a="1"/>
  <c r="C223" i="21" s="1"/>
  <c r="J491" i="21" s="1"/>
  <c r="J490" i="21" s="1"/>
  <c r="D223" i="21" a="1"/>
  <c r="D223" i="21" s="1"/>
  <c r="K491" i="21" s="1"/>
  <c r="E223" i="21" a="1"/>
  <c r="E223" i="21" s="1"/>
  <c r="L491" i="21" s="1"/>
  <c r="F223" i="21" a="1"/>
  <c r="F223" i="21" s="1"/>
  <c r="J487" i="21"/>
  <c r="K486" i="21"/>
  <c r="L486" i="21"/>
  <c r="K487" i="21"/>
  <c r="L487" i="21"/>
  <c r="B224" i="21"/>
  <c r="M487" i="21" l="1"/>
  <c r="M486" i="21"/>
  <c r="M491" i="21"/>
  <c r="M489" i="21" s="1"/>
  <c r="L489" i="21"/>
  <c r="L490" i="21"/>
  <c r="D224" i="21" a="1"/>
  <c r="D224" i="21" s="1"/>
  <c r="K494" i="21" s="1"/>
  <c r="E224" i="21" a="1"/>
  <c r="E224" i="21" s="1"/>
  <c r="L494" i="21" s="1"/>
  <c r="F224" i="21" a="1"/>
  <c r="F224" i="21" s="1"/>
  <c r="C224" i="21" a="1"/>
  <c r="C224" i="21" s="1"/>
  <c r="J494" i="21" s="1"/>
  <c r="J493" i="21" s="1"/>
  <c r="J489" i="21"/>
  <c r="K489" i="21"/>
  <c r="K490" i="21"/>
  <c r="B225" i="21"/>
  <c r="K492" i="21" l="1"/>
  <c r="M494" i="21"/>
  <c r="M490" i="21"/>
  <c r="J492" i="21"/>
  <c r="K493" i="21"/>
  <c r="L492" i="21"/>
  <c r="E225" i="21" a="1"/>
  <c r="E225" i="21" s="1"/>
  <c r="L497" i="21" s="1"/>
  <c r="F225" i="21" a="1"/>
  <c r="F225" i="21" s="1"/>
  <c r="C225" i="21" a="1"/>
  <c r="C225" i="21" s="1"/>
  <c r="J497" i="21" s="1"/>
  <c r="J496" i="21" s="1"/>
  <c r="D225" i="21" a="1"/>
  <c r="D225" i="21" s="1"/>
  <c r="K497" i="21" s="1"/>
  <c r="L493" i="21"/>
  <c r="B226" i="21"/>
  <c r="M497" i="21" l="1"/>
  <c r="M496" i="21" s="1"/>
  <c r="M493" i="21"/>
  <c r="M492" i="21"/>
  <c r="L495" i="21"/>
  <c r="K495" i="21"/>
  <c r="L496" i="21"/>
  <c r="C226" i="21" a="1"/>
  <c r="C226" i="21" s="1"/>
  <c r="J500" i="21" s="1"/>
  <c r="D226" i="21" a="1"/>
  <c r="D226" i="21" s="1"/>
  <c r="K500" i="21" s="1"/>
  <c r="E226" i="21" a="1"/>
  <c r="E226" i="21" s="1"/>
  <c r="L500" i="21" s="1"/>
  <c r="F226" i="21" a="1"/>
  <c r="F226" i="21" s="1"/>
  <c r="K496" i="21"/>
  <c r="J495" i="21"/>
  <c r="B227" i="21"/>
  <c r="M495" i="21" l="1"/>
  <c r="M500" i="21"/>
  <c r="M498" i="21" s="1"/>
  <c r="L499" i="21"/>
  <c r="L498" i="21"/>
  <c r="D227" i="21" a="1"/>
  <c r="D227" i="21" s="1"/>
  <c r="K503" i="21" s="1"/>
  <c r="E227" i="21" a="1"/>
  <c r="E227" i="21" s="1"/>
  <c r="L503" i="21" s="1"/>
  <c r="F227" i="21" a="1"/>
  <c r="F227" i="21" s="1"/>
  <c r="C227" i="21" a="1"/>
  <c r="C227" i="21" s="1"/>
  <c r="J503" i="21" s="1"/>
  <c r="J502" i="21" s="1"/>
  <c r="J498" i="21"/>
  <c r="J499" i="21"/>
  <c r="K498" i="21"/>
  <c r="K499" i="21"/>
  <c r="B228" i="21"/>
  <c r="M503" i="21" l="1"/>
  <c r="M502" i="21" s="1"/>
  <c r="M499" i="21"/>
  <c r="L501" i="21"/>
  <c r="K501" i="21"/>
  <c r="L502" i="21"/>
  <c r="J501" i="21"/>
  <c r="E228" i="21" a="1"/>
  <c r="E228" i="21" s="1"/>
  <c r="L506" i="21" s="1"/>
  <c r="F228" i="21" a="1"/>
  <c r="F228" i="21" s="1"/>
  <c r="C228" i="21" a="1"/>
  <c r="C228" i="21" s="1"/>
  <c r="J506" i="21" s="1"/>
  <c r="J505" i="21" s="1"/>
  <c r="D228" i="21" a="1"/>
  <c r="D228" i="21" s="1"/>
  <c r="K506" i="21" s="1"/>
  <c r="K502" i="21"/>
  <c r="B229" i="21"/>
  <c r="M501" i="21" l="1"/>
  <c r="K504" i="21"/>
  <c r="M506" i="21"/>
  <c r="M504" i="21" s="1"/>
  <c r="K505" i="21"/>
  <c r="L504" i="21"/>
  <c r="C229" i="21" a="1"/>
  <c r="C229" i="21" s="1"/>
  <c r="J509" i="21" s="1"/>
  <c r="J508" i="21" s="1"/>
  <c r="D229" i="21" a="1"/>
  <c r="D229" i="21" s="1"/>
  <c r="K509" i="21" s="1"/>
  <c r="E229" i="21" a="1"/>
  <c r="E229" i="21" s="1"/>
  <c r="L509" i="21" s="1"/>
  <c r="F229" i="21" a="1"/>
  <c r="F229" i="21" s="1"/>
  <c r="L505" i="21"/>
  <c r="J504" i="21"/>
  <c r="B230" i="21"/>
  <c r="M505" i="21" l="1"/>
  <c r="L508" i="21"/>
  <c r="M509" i="21"/>
  <c r="M507" i="21" s="1"/>
  <c r="K508" i="21"/>
  <c r="K507" i="21"/>
  <c r="L507" i="21"/>
  <c r="C230" i="21" a="1"/>
  <c r="C230" i="21" s="1"/>
  <c r="J512" i="21" s="1"/>
  <c r="D230" i="21" a="1"/>
  <c r="D230" i="21" s="1"/>
  <c r="K512" i="21" s="1"/>
  <c r="E230" i="21" a="1"/>
  <c r="E230" i="21" s="1"/>
  <c r="L512" i="21" s="1"/>
  <c r="F230" i="21" a="1"/>
  <c r="F230" i="21" s="1"/>
  <c r="J507" i="21"/>
  <c r="B231" i="21"/>
  <c r="K511" i="21" l="1"/>
  <c r="M508" i="21"/>
  <c r="M512" i="21"/>
  <c r="M511" i="21" s="1"/>
  <c r="L511" i="21"/>
  <c r="L510" i="21"/>
  <c r="J511" i="21"/>
  <c r="J510" i="21"/>
  <c r="F231" i="21" a="1"/>
  <c r="F231" i="21" s="1"/>
  <c r="C231" i="21" a="1"/>
  <c r="C231" i="21" s="1"/>
  <c r="J515" i="21" s="1"/>
  <c r="D231" i="21" a="1"/>
  <c r="D231" i="21" s="1"/>
  <c r="K515" i="21" s="1"/>
  <c r="E231" i="21" a="1"/>
  <c r="E231" i="21" s="1"/>
  <c r="L515" i="21" s="1"/>
  <c r="K510" i="21"/>
  <c r="B232" i="21"/>
  <c r="D19" i="13" l="1"/>
  <c r="M515" i="21"/>
  <c r="M513" i="21" s="1"/>
  <c r="L514" i="21"/>
  <c r="K514" i="21"/>
  <c r="M510" i="21"/>
  <c r="K513" i="21"/>
  <c r="J513" i="21"/>
  <c r="C232" i="21" a="1"/>
  <c r="C232" i="21" s="1"/>
  <c r="J518" i="21" s="1"/>
  <c r="J517" i="21" s="1"/>
  <c r="D232" i="21" a="1"/>
  <c r="D232" i="21" s="1"/>
  <c r="K518" i="21" s="1"/>
  <c r="E232" i="21" a="1"/>
  <c r="E232" i="21" s="1"/>
  <c r="L518" i="21" s="1"/>
  <c r="F232" i="21" a="1"/>
  <c r="F232" i="21" s="1"/>
  <c r="L513" i="21"/>
  <c r="J514" i="21"/>
  <c r="B233" i="21"/>
  <c r="D20" i="13" l="1"/>
  <c r="M518" i="21"/>
  <c r="M514" i="21"/>
  <c r="L516" i="21"/>
  <c r="J516" i="21"/>
  <c r="K516" i="21"/>
  <c r="K517" i="21"/>
  <c r="L517" i="21"/>
  <c r="D233" i="21" a="1"/>
  <c r="D233" i="21" s="1"/>
  <c r="K521" i="21" s="1"/>
  <c r="E233" i="21" a="1"/>
  <c r="E233" i="21" s="1"/>
  <c r="L521" i="21" s="1"/>
  <c r="F233" i="21" a="1"/>
  <c r="F233" i="21" s="1"/>
  <c r="C233" i="21" a="1"/>
  <c r="C233" i="21" s="1"/>
  <c r="J521" i="21" s="1"/>
  <c r="B234" i="21"/>
  <c r="D21" i="13" l="1"/>
  <c r="M521" i="21"/>
  <c r="M516" i="21"/>
  <c r="M517" i="21"/>
  <c r="K519" i="21"/>
  <c r="K520" i="21"/>
  <c r="J520" i="21"/>
  <c r="L519" i="21"/>
  <c r="J519" i="21"/>
  <c r="C234" i="21" a="1"/>
  <c r="C234" i="21" s="1"/>
  <c r="J524" i="21" s="1"/>
  <c r="D234" i="21" a="1"/>
  <c r="D234" i="21" s="1"/>
  <c r="K524" i="21" s="1"/>
  <c r="E234" i="21" a="1"/>
  <c r="E234" i="21" s="1"/>
  <c r="L524" i="21" s="1"/>
  <c r="F234" i="21" a="1"/>
  <c r="F234" i="21" s="1"/>
  <c r="L520" i="21"/>
  <c r="B235" i="21"/>
  <c r="D22" i="13" l="1"/>
  <c r="K523" i="21"/>
  <c r="M524" i="21"/>
  <c r="M523" i="21" s="1"/>
  <c r="M520" i="21"/>
  <c r="M519" i="21"/>
  <c r="J523" i="21"/>
  <c r="J522" i="21"/>
  <c r="C235" i="21" a="1"/>
  <c r="C235" i="21" s="1"/>
  <c r="J527" i="21" s="1"/>
  <c r="J526" i="21" s="1"/>
  <c r="D235" i="21" a="1"/>
  <c r="D235" i="21" s="1"/>
  <c r="K527" i="21" s="1"/>
  <c r="E235" i="21" a="1"/>
  <c r="E235" i="21" s="1"/>
  <c r="L527" i="21" s="1"/>
  <c r="F235" i="21" a="1"/>
  <c r="F235" i="21" s="1"/>
  <c r="K522" i="21"/>
  <c r="L522" i="21"/>
  <c r="L523" i="21"/>
  <c r="B236" i="21"/>
  <c r="D23" i="13" l="1"/>
  <c r="M522" i="21"/>
  <c r="K525" i="21"/>
  <c r="M527" i="21"/>
  <c r="M526" i="21" s="1"/>
  <c r="J525" i="21"/>
  <c r="K526" i="21"/>
  <c r="D236" i="21" a="1"/>
  <c r="D236" i="21" s="1"/>
  <c r="K530" i="21" s="1"/>
  <c r="E236" i="21" a="1"/>
  <c r="E236" i="21" s="1"/>
  <c r="L530" i="21" s="1"/>
  <c r="F236" i="21" a="1"/>
  <c r="F236" i="21" s="1"/>
  <c r="C236" i="21" a="1"/>
  <c r="C236" i="21" s="1"/>
  <c r="J530" i="21" s="1"/>
  <c r="J529" i="21" s="1"/>
  <c r="L525" i="21"/>
  <c r="L526" i="21"/>
  <c r="B237" i="21"/>
  <c r="D24" i="13" l="1"/>
  <c r="L528" i="21"/>
  <c r="M530" i="21"/>
  <c r="M529" i="21" s="1"/>
  <c r="K528" i="21"/>
  <c r="M525" i="21"/>
  <c r="J528" i="21"/>
  <c r="K529" i="21"/>
  <c r="F237" i="21" a="1"/>
  <c r="F237" i="21" s="1"/>
  <c r="C237" i="21" a="1"/>
  <c r="C237" i="21" s="1"/>
  <c r="J533" i="21" s="1"/>
  <c r="J532" i="21" s="1"/>
  <c r="D237" i="21" a="1"/>
  <c r="D237" i="21" s="1"/>
  <c r="K533" i="21" s="1"/>
  <c r="E237" i="21" a="1"/>
  <c r="E237" i="21" s="1"/>
  <c r="L533" i="21" s="1"/>
  <c r="L529" i="21"/>
  <c r="B238" i="21"/>
  <c r="D25" i="13" l="1"/>
  <c r="M528" i="21"/>
  <c r="M533" i="21"/>
  <c r="M531" i="21" s="1"/>
  <c r="K531" i="21"/>
  <c r="L532" i="21"/>
  <c r="J531" i="21"/>
  <c r="L531" i="21"/>
  <c r="K532" i="21"/>
  <c r="C238" i="21" a="1"/>
  <c r="C238" i="21" s="1"/>
  <c r="J536" i="21" s="1"/>
  <c r="J535" i="21" s="1"/>
  <c r="D238" i="21" a="1"/>
  <c r="D238" i="21" s="1"/>
  <c r="K536" i="21" s="1"/>
  <c r="E238" i="21" a="1"/>
  <c r="E238" i="21" s="1"/>
  <c r="L536" i="21" s="1"/>
  <c r="F238" i="21" a="1"/>
  <c r="F238" i="21" s="1"/>
  <c r="B239" i="21"/>
  <c r="M536" i="21" l="1"/>
  <c r="K535" i="21"/>
  <c r="D26" i="13"/>
  <c r="M532" i="21"/>
  <c r="M535" i="21"/>
  <c r="K534" i="21"/>
  <c r="L534" i="21"/>
  <c r="L535" i="21"/>
  <c r="E239" i="21" a="1"/>
  <c r="E239" i="21" s="1"/>
  <c r="L539" i="21" s="1"/>
  <c r="F239" i="21" a="1"/>
  <c r="F239" i="21" s="1"/>
  <c r="C239" i="21" a="1"/>
  <c r="C239" i="21" s="1"/>
  <c r="J539" i="21" s="1"/>
  <c r="J538" i="21" s="1"/>
  <c r="D239" i="21" a="1"/>
  <c r="D239" i="21" s="1"/>
  <c r="K539" i="21" s="1"/>
  <c r="J534" i="21"/>
  <c r="B240" i="21"/>
  <c r="M534" i="21" l="1"/>
  <c r="M539" i="21"/>
  <c r="D27" i="13"/>
  <c r="M537" i="21"/>
  <c r="K537" i="21"/>
  <c r="K538" i="21"/>
  <c r="L537" i="21"/>
  <c r="C240" i="21" a="1"/>
  <c r="C240" i="21" s="1"/>
  <c r="J542" i="21" s="1"/>
  <c r="J540" i="21" s="1"/>
  <c r="D240" i="21" a="1"/>
  <c r="D240" i="21" s="1"/>
  <c r="K542" i="21" s="1"/>
  <c r="E240" i="21" a="1"/>
  <c r="E240" i="21" s="1"/>
  <c r="L542" i="21" s="1"/>
  <c r="F240" i="21" a="1"/>
  <c r="F240" i="21" s="1"/>
  <c r="L538" i="21"/>
  <c r="J537" i="21"/>
  <c r="B241" i="21"/>
  <c r="M542" i="21" l="1"/>
  <c r="M538" i="21"/>
  <c r="D28" i="13"/>
  <c r="J541" i="21"/>
  <c r="L540" i="21"/>
  <c r="L541" i="21"/>
  <c r="K540" i="21"/>
  <c r="D241" i="21" a="1"/>
  <c r="D241" i="21" s="1"/>
  <c r="K545" i="21" s="1"/>
  <c r="E241" i="21" a="1"/>
  <c r="E241" i="21" s="1"/>
  <c r="L545" i="21" s="1"/>
  <c r="F241" i="21" a="1"/>
  <c r="F241" i="21" s="1"/>
  <c r="C241" i="21" a="1"/>
  <c r="C241" i="21" s="1"/>
  <c r="J545" i="21" s="1"/>
  <c r="J544" i="21" s="1"/>
  <c r="K541" i="21"/>
  <c r="B242" i="21"/>
  <c r="M541" i="21" l="1"/>
  <c r="M540" i="21"/>
  <c r="K543" i="21"/>
  <c r="M545" i="21"/>
  <c r="D29" i="13"/>
  <c r="J543" i="21"/>
  <c r="E242" i="21" a="1"/>
  <c r="E242" i="21" s="1"/>
  <c r="L548" i="21" s="1"/>
  <c r="F242" i="21" a="1"/>
  <c r="F242" i="21" s="1"/>
  <c r="C242" i="21" a="1"/>
  <c r="C242" i="21" s="1"/>
  <c r="J548" i="21" s="1"/>
  <c r="D242" i="21" a="1"/>
  <c r="D242" i="21" s="1"/>
  <c r="K548" i="21" s="1"/>
  <c r="K544" i="21"/>
  <c r="L543" i="21"/>
  <c r="L544" i="21"/>
  <c r="B243" i="21"/>
  <c r="M548" i="21" l="1"/>
  <c r="L547" i="21"/>
  <c r="K546" i="21"/>
  <c r="M544" i="21"/>
  <c r="M543" i="21"/>
  <c r="D30" i="13"/>
  <c r="M547" i="21"/>
  <c r="K547" i="21"/>
  <c r="L546" i="21"/>
  <c r="C243" i="21" a="1"/>
  <c r="C243" i="21" s="1"/>
  <c r="J551" i="21" s="1"/>
  <c r="J550" i="21" s="1"/>
  <c r="D243" i="21" a="1"/>
  <c r="D243" i="21" s="1"/>
  <c r="K551" i="21" s="1"/>
  <c r="E243" i="21" a="1"/>
  <c r="E243" i="21" s="1"/>
  <c r="L551" i="21" s="1"/>
  <c r="F243" i="21" a="1"/>
  <c r="F243" i="21" s="1"/>
  <c r="J546" i="21"/>
  <c r="J547" i="21"/>
  <c r="B244" i="21"/>
  <c r="M551" i="21" l="1"/>
  <c r="M546" i="21"/>
  <c r="D31" i="13"/>
  <c r="J549" i="21"/>
  <c r="K549" i="21"/>
  <c r="K550" i="21"/>
  <c r="C244" i="21" a="1"/>
  <c r="C244" i="21" s="1"/>
  <c r="J554" i="21" s="1"/>
  <c r="J553" i="21" s="1"/>
  <c r="D244" i="21" a="1"/>
  <c r="D244" i="21" s="1"/>
  <c r="K554" i="21" s="1"/>
  <c r="E244" i="21" a="1"/>
  <c r="E244" i="21" s="1"/>
  <c r="L554" i="21" s="1"/>
  <c r="F244" i="21" a="1"/>
  <c r="F244" i="21" s="1"/>
  <c r="L549" i="21"/>
  <c r="L550" i="21"/>
  <c r="B245" i="21"/>
  <c r="M550" i="21" l="1"/>
  <c r="M549" i="21"/>
  <c r="M554" i="21"/>
  <c r="L552" i="21"/>
  <c r="D32" i="13"/>
  <c r="L553" i="21"/>
  <c r="J552" i="21"/>
  <c r="K552" i="21"/>
  <c r="E245" i="21" a="1"/>
  <c r="E245" i="21" s="1"/>
  <c r="L557" i="21" s="1"/>
  <c r="F245" i="21" a="1"/>
  <c r="F245" i="21" s="1"/>
  <c r="C245" i="21" a="1"/>
  <c r="C245" i="21" s="1"/>
  <c r="J557" i="21" s="1"/>
  <c r="D245" i="21" a="1"/>
  <c r="D245" i="21" s="1"/>
  <c r="K557" i="21" s="1"/>
  <c r="K553" i="21"/>
  <c r="B246" i="21"/>
  <c r="L555" i="21" l="1"/>
  <c r="M557" i="21"/>
  <c r="M553" i="21"/>
  <c r="M552" i="21"/>
  <c r="D33" i="13"/>
  <c r="K555" i="21"/>
  <c r="K556" i="21"/>
  <c r="L556" i="21"/>
  <c r="J555" i="21"/>
  <c r="C246" i="21" a="1"/>
  <c r="C246" i="21" s="1"/>
  <c r="J560" i="21" s="1"/>
  <c r="J558" i="21" s="1"/>
  <c r="D246" i="21" a="1"/>
  <c r="D246" i="21" s="1"/>
  <c r="K560" i="21" s="1"/>
  <c r="E246" i="21" a="1"/>
  <c r="E246" i="21" s="1"/>
  <c r="L560" i="21" s="1"/>
  <c r="F246" i="21" a="1"/>
  <c r="F246" i="21" s="1"/>
  <c r="J556" i="21"/>
  <c r="B247" i="21"/>
  <c r="M555" i="21" l="1"/>
  <c r="M560" i="21"/>
  <c r="M556" i="21"/>
  <c r="L559" i="21"/>
  <c r="D34" i="13"/>
  <c r="J559" i="21"/>
  <c r="D247" i="21" a="1"/>
  <c r="D247" i="21" s="1"/>
  <c r="K563" i="21" s="1"/>
  <c r="E247" i="21" a="1"/>
  <c r="E247" i="21" s="1"/>
  <c r="L563" i="21" s="1"/>
  <c r="F247" i="21" a="1"/>
  <c r="F247" i="21" s="1"/>
  <c r="C247" i="21" a="1"/>
  <c r="C247" i="21" s="1"/>
  <c r="J563" i="21" s="1"/>
  <c r="J562" i="21" s="1"/>
  <c r="K558" i="21"/>
  <c r="L558" i="21"/>
  <c r="K559" i="21"/>
  <c r="B248" i="21"/>
  <c r="M558" i="21" l="1"/>
  <c r="M559" i="21"/>
  <c r="M563" i="21"/>
  <c r="L562" i="21"/>
  <c r="D35" i="13"/>
  <c r="L561" i="21"/>
  <c r="J561" i="21"/>
  <c r="F248" i="21" a="1"/>
  <c r="F248" i="21" s="1"/>
  <c r="C248" i="21" a="1"/>
  <c r="C248" i="21" s="1"/>
  <c r="J566" i="21" s="1"/>
  <c r="D248" i="21" a="1"/>
  <c r="D248" i="21" s="1"/>
  <c r="K566" i="21" s="1"/>
  <c r="E248" i="21" a="1"/>
  <c r="E248" i="21" s="1"/>
  <c r="L566" i="21" s="1"/>
  <c r="K561" i="21"/>
  <c r="K562" i="21"/>
  <c r="B249" i="21"/>
  <c r="M562" i="21" l="1"/>
  <c r="M566" i="21"/>
  <c r="M561" i="21"/>
  <c r="L564" i="21"/>
  <c r="D36" i="13"/>
  <c r="M564" i="21"/>
  <c r="L565" i="21"/>
  <c r="K564" i="21"/>
  <c r="K565" i="21"/>
  <c r="J565" i="21"/>
  <c r="C249" i="21" a="1"/>
  <c r="C249" i="21" s="1"/>
  <c r="J569" i="21" s="1"/>
  <c r="D249" i="21" a="1"/>
  <c r="D249" i="21" s="1"/>
  <c r="K569" i="21" s="1"/>
  <c r="E249" i="21" a="1"/>
  <c r="E249" i="21" s="1"/>
  <c r="L569" i="21" s="1"/>
  <c r="F249" i="21" a="1"/>
  <c r="F249" i="21" s="1"/>
  <c r="J564" i="21"/>
  <c r="B250" i="21"/>
  <c r="M565" i="21" l="1"/>
  <c r="M569" i="21"/>
  <c r="L567" i="21"/>
  <c r="K567" i="21"/>
  <c r="D37" i="13"/>
  <c r="M567" i="21"/>
  <c r="M568" i="21"/>
  <c r="J568" i="21"/>
  <c r="D250" i="21" a="1"/>
  <c r="D250" i="21" s="1"/>
  <c r="K572" i="21" s="1"/>
  <c r="E250" i="21" a="1"/>
  <c r="E250" i="21" s="1"/>
  <c r="L572" i="21" s="1"/>
  <c r="F250" i="21" a="1"/>
  <c r="F250" i="21" s="1"/>
  <c r="C250" i="21" a="1"/>
  <c r="C250" i="21" s="1"/>
  <c r="J572" i="21" s="1"/>
  <c r="K568" i="21"/>
  <c r="J567" i="21"/>
  <c r="L568" i="21"/>
  <c r="B251" i="21"/>
  <c r="K571" i="21" l="1"/>
  <c r="L570" i="21"/>
  <c r="M572" i="21"/>
  <c r="D38" i="13"/>
  <c r="K570" i="21"/>
  <c r="F251" i="21" a="1"/>
  <c r="F251" i="21" s="1"/>
  <c r="C251" i="21" a="1"/>
  <c r="C251" i="21" s="1"/>
  <c r="J575" i="21" s="1"/>
  <c r="D251" i="21" a="1"/>
  <c r="D251" i="21" s="1"/>
  <c r="K575" i="21" s="1"/>
  <c r="E251" i="21" a="1"/>
  <c r="E251" i="21" s="1"/>
  <c r="L575" i="21" s="1"/>
  <c r="J570" i="21"/>
  <c r="L571" i="21"/>
  <c r="J571" i="21"/>
  <c r="B252" i="21"/>
  <c r="M571" i="21" l="1"/>
  <c r="M575" i="21"/>
  <c r="M570" i="21"/>
  <c r="L574" i="21"/>
  <c r="K574" i="21"/>
  <c r="D39" i="13"/>
  <c r="M574" i="21"/>
  <c r="L573" i="21"/>
  <c r="C252" i="21" a="1"/>
  <c r="C252" i="21" s="1"/>
  <c r="J578" i="21" s="1"/>
  <c r="D252" i="21" a="1"/>
  <c r="D252" i="21" s="1"/>
  <c r="K578" i="21" s="1"/>
  <c r="E252" i="21" a="1"/>
  <c r="E252" i="21" s="1"/>
  <c r="L578" i="21" s="1"/>
  <c r="F252" i="21" a="1"/>
  <c r="F252" i="21" s="1"/>
  <c r="J573" i="21"/>
  <c r="K573" i="21"/>
  <c r="J574" i="21"/>
  <c r="B253" i="21"/>
  <c r="M573" i="21" l="1"/>
  <c r="K576" i="21"/>
  <c r="M578" i="21"/>
  <c r="L577" i="21"/>
  <c r="D40" i="13"/>
  <c r="K577" i="21"/>
  <c r="D253" i="21" a="1"/>
  <c r="D253" i="21" s="1"/>
  <c r="K581" i="21" s="1"/>
  <c r="E253" i="21" a="1"/>
  <c r="E253" i="21" s="1"/>
  <c r="L581" i="21" s="1"/>
  <c r="F253" i="21" a="1"/>
  <c r="F253" i="21" s="1"/>
  <c r="C253" i="21" a="1"/>
  <c r="C253" i="21" s="1"/>
  <c r="J581" i="21" s="1"/>
  <c r="L576" i="21"/>
  <c r="J576" i="21"/>
  <c r="J577" i="21"/>
  <c r="B254" i="21"/>
  <c r="M576" i="21" l="1"/>
  <c r="L579" i="21"/>
  <c r="M581" i="21"/>
  <c r="M577" i="21"/>
  <c r="D41" i="13"/>
  <c r="L580" i="21"/>
  <c r="K580" i="21"/>
  <c r="K579" i="21"/>
  <c r="C254" i="21" a="1"/>
  <c r="C254" i="21" s="1"/>
  <c r="J584" i="21" s="1"/>
  <c r="J583" i="21" s="1"/>
  <c r="D254" i="21" a="1"/>
  <c r="D254" i="21" s="1"/>
  <c r="K584" i="21" s="1"/>
  <c r="E254" i="21" a="1"/>
  <c r="E254" i="21" s="1"/>
  <c r="L584" i="21" s="1"/>
  <c r="F254" i="21" a="1"/>
  <c r="F254" i="21" s="1"/>
  <c r="J579" i="21"/>
  <c r="J580" i="21"/>
  <c r="B255" i="21"/>
  <c r="M579" i="21" l="1"/>
  <c r="K582" i="21"/>
  <c r="L582" i="21"/>
  <c r="M580" i="21"/>
  <c r="M584" i="21"/>
  <c r="D42" i="13"/>
  <c r="J582" i="21"/>
  <c r="C255" i="21" a="1"/>
  <c r="C255" i="21" s="1"/>
  <c r="J587" i="21" s="1"/>
  <c r="J586" i="21" s="1"/>
  <c r="D255" i="21" a="1"/>
  <c r="D255" i="21" s="1"/>
  <c r="K587" i="21" s="1"/>
  <c r="E255" i="21" a="1"/>
  <c r="E255" i="21" s="1"/>
  <c r="L587" i="21" s="1"/>
  <c r="F255" i="21" a="1"/>
  <c r="F255" i="21" s="1"/>
  <c r="L583" i="21"/>
  <c r="K583" i="21"/>
  <c r="B256" i="21"/>
  <c r="M583" i="21" l="1"/>
  <c r="M587" i="21"/>
  <c r="L586" i="21"/>
  <c r="K586" i="21"/>
  <c r="M582" i="21"/>
  <c r="D43" i="13"/>
  <c r="M586" i="21"/>
  <c r="K585" i="21"/>
  <c r="J585" i="21"/>
  <c r="L585" i="21"/>
  <c r="F256" i="21" a="1"/>
  <c r="F256" i="21" s="1"/>
  <c r="C256" i="21" a="1"/>
  <c r="C256" i="21" s="1"/>
  <c r="J590" i="21" s="1"/>
  <c r="J589" i="21" s="1"/>
  <c r="D256" i="21" a="1"/>
  <c r="D256" i="21" s="1"/>
  <c r="K590" i="21" s="1"/>
  <c r="E256" i="21" a="1"/>
  <c r="E256" i="21" s="1"/>
  <c r="L590" i="21" s="1"/>
  <c r="B257" i="21"/>
  <c r="K588" i="21" l="1"/>
  <c r="L588" i="21"/>
  <c r="M590" i="21"/>
  <c r="M585" i="21"/>
  <c r="D44" i="13"/>
  <c r="F257" i="21" a="1"/>
  <c r="F257" i="21" s="1"/>
  <c r="C257" i="21" a="1"/>
  <c r="C257" i="21" s="1"/>
  <c r="J593" i="21" s="1"/>
  <c r="J592" i="21" s="1"/>
  <c r="D257" i="21" a="1"/>
  <c r="D257" i="21" s="1"/>
  <c r="K593" i="21" s="1"/>
  <c r="E257" i="21" a="1"/>
  <c r="E257" i="21" s="1"/>
  <c r="L593" i="21" s="1"/>
  <c r="K589" i="21"/>
  <c r="L589" i="21"/>
  <c r="J588" i="21"/>
  <c r="B258" i="21"/>
  <c r="M588" i="21" l="1"/>
  <c r="M589" i="21"/>
  <c r="M593" i="21"/>
  <c r="L592" i="21"/>
  <c r="D45" i="13"/>
  <c r="M591" i="21"/>
  <c r="M592" i="21"/>
  <c r="L591" i="21"/>
  <c r="J591" i="21"/>
  <c r="K591" i="21"/>
  <c r="C258" i="21" a="1"/>
  <c r="C258" i="21" s="1"/>
  <c r="J596" i="21" s="1"/>
  <c r="D258" i="21" a="1"/>
  <c r="D258" i="21" s="1"/>
  <c r="K596" i="21" s="1"/>
  <c r="E258" i="21" a="1"/>
  <c r="E258" i="21" s="1"/>
  <c r="L596" i="21" s="1"/>
  <c r="F258" i="21" a="1"/>
  <c r="F258" i="21" s="1"/>
  <c r="K592" i="21"/>
  <c r="B259" i="21"/>
  <c r="M596" i="21" l="1"/>
  <c r="K595" i="21"/>
  <c r="J595" i="21"/>
  <c r="L594" i="21"/>
  <c r="D46" i="13"/>
  <c r="M594" i="21"/>
  <c r="L595" i="21"/>
  <c r="E259" i="21" a="1"/>
  <c r="E259" i="21" s="1"/>
  <c r="L599" i="21" s="1"/>
  <c r="L598" i="21" s="1"/>
  <c r="F259" i="21" a="1"/>
  <c r="F259" i="21" s="1"/>
  <c r="M599" i="21" s="1"/>
  <c r="C259" i="21" a="1"/>
  <c r="C259" i="21" s="1"/>
  <c r="J599" i="21" s="1"/>
  <c r="J598" i="21" s="1"/>
  <c r="D259" i="21" a="1"/>
  <c r="D259" i="21" s="1"/>
  <c r="K599" i="21" s="1"/>
  <c r="K597" i="21" s="1"/>
  <c r="J594" i="21"/>
  <c r="K594" i="21"/>
  <c r="B260" i="21"/>
  <c r="L597" i="21" l="1"/>
  <c r="K598" i="21"/>
  <c r="M595" i="21"/>
  <c r="M597" i="21"/>
  <c r="M598" i="21"/>
  <c r="J597" i="21"/>
  <c r="D47" i="13"/>
  <c r="C260" i="21" a="1"/>
  <c r="C260" i="21" s="1"/>
  <c r="D260" i="21" a="1"/>
  <c r="D260" i="21" s="1"/>
  <c r="E260" i="21" a="1"/>
  <c r="E260" i="21" s="1"/>
  <c r="F260" i="21" a="1"/>
  <c r="F260" i="21" s="1"/>
  <c r="B261" i="21"/>
  <c r="D48" i="13" l="1"/>
  <c r="C261" i="21" a="1"/>
  <c r="C261" i="21" s="1"/>
  <c r="D261" i="21" a="1"/>
  <c r="D261" i="21" s="1"/>
  <c r="E261" i="21" a="1"/>
  <c r="E261" i="21" s="1"/>
  <c r="F261" i="21" a="1"/>
  <c r="F261" i="21" s="1"/>
  <c r="B262" i="21"/>
  <c r="D49" i="13" l="1"/>
  <c r="E262" i="21" a="1"/>
  <c r="E262" i="21" s="1"/>
  <c r="F262" i="21" a="1"/>
  <c r="F262" i="21" s="1"/>
  <c r="C262" i="21" a="1"/>
  <c r="C262" i="21" s="1"/>
  <c r="D262" i="21" a="1"/>
  <c r="D262" i="21" s="1"/>
  <c r="B263" i="21"/>
  <c r="D50" i="13" l="1"/>
  <c r="C263" i="21" a="1"/>
  <c r="C263" i="21" s="1"/>
  <c r="D263" i="21" a="1"/>
  <c r="D263" i="21" s="1"/>
  <c r="E263" i="21" a="1"/>
  <c r="E263" i="21" s="1"/>
  <c r="F263" i="21" a="1"/>
  <c r="F263" i="21" s="1"/>
  <c r="B264" i="21"/>
  <c r="D51" i="13" l="1"/>
  <c r="D264" i="21" a="1"/>
  <c r="D264" i="21" s="1"/>
  <c r="E264" i="21" a="1"/>
  <c r="E264" i="21" s="1"/>
  <c r="F264" i="21" a="1"/>
  <c r="F264" i="21" s="1"/>
  <c r="C264" i="21" a="1"/>
  <c r="C264" i="21" s="1"/>
  <c r="B265" i="21"/>
  <c r="D52" i="13" l="1"/>
  <c r="F265" i="21" a="1"/>
  <c r="F265" i="21" s="1"/>
  <c r="C265" i="21" a="1"/>
  <c r="C265" i="21" s="1"/>
  <c r="D265" i="21" a="1"/>
  <c r="D265" i="21" s="1"/>
  <c r="E265" i="21" a="1"/>
  <c r="E265" i="21" s="1"/>
  <c r="B266" i="21"/>
  <c r="D53" i="13" l="1"/>
  <c r="C266" i="21" a="1"/>
  <c r="C266" i="21" s="1"/>
  <c r="D266" i="21" a="1"/>
  <c r="D266" i="21" s="1"/>
  <c r="E266" i="21" a="1"/>
  <c r="E266" i="21" s="1"/>
  <c r="F266" i="21" a="1"/>
  <c r="F266" i="21" s="1"/>
  <c r="B267" i="21"/>
  <c r="D54" i="13" l="1"/>
  <c r="E267" i="21" a="1"/>
  <c r="E267" i="21" s="1"/>
  <c r="F267" i="21" a="1"/>
  <c r="F267" i="21" s="1"/>
  <c r="C267" i="21" a="1"/>
  <c r="C267" i="21" s="1"/>
  <c r="D267" i="21" a="1"/>
  <c r="D267" i="21" s="1"/>
  <c r="B268" i="21"/>
  <c r="D55" i="13" l="1"/>
  <c r="F268" i="21" a="1"/>
  <c r="F268" i="21" s="1"/>
  <c r="C268" i="21" a="1"/>
  <c r="C268" i="21" s="1"/>
  <c r="D268" i="21" a="1"/>
  <c r="D268" i="21" s="1"/>
  <c r="E268" i="21" a="1"/>
  <c r="E268" i="21" s="1"/>
  <c r="B269" i="21"/>
  <c r="D56" i="13" l="1"/>
  <c r="C269" i="21" a="1"/>
  <c r="C269" i="21" s="1"/>
  <c r="D269" i="21" a="1"/>
  <c r="D269" i="21" s="1"/>
  <c r="E269" i="21" a="1"/>
  <c r="E269" i="21" s="1"/>
  <c r="F269" i="21" a="1"/>
  <c r="F269" i="21" s="1"/>
  <c r="B270" i="21"/>
  <c r="D57" i="13" l="1"/>
  <c r="D270" i="21" a="1"/>
  <c r="D270" i="21" s="1"/>
  <c r="E270" i="21" a="1"/>
  <c r="E270" i="21" s="1"/>
  <c r="F270" i="21" a="1"/>
  <c r="F270" i="21" s="1"/>
  <c r="C270" i="21" a="1"/>
  <c r="C270" i="21" s="1"/>
  <c r="B271" i="21"/>
  <c r="D58" i="13" l="1"/>
  <c r="C271" i="21" a="1"/>
  <c r="C271" i="21" s="1"/>
  <c r="D271" i="21" a="1"/>
  <c r="D271" i="21" s="1"/>
  <c r="E271" i="21" a="1"/>
  <c r="E271" i="21" s="1"/>
  <c r="F271" i="21" a="1"/>
  <c r="F271" i="21" s="1"/>
  <c r="B272" i="21"/>
  <c r="D59" i="13" l="1"/>
  <c r="C272" i="21" a="1"/>
  <c r="C272" i="21" s="1"/>
  <c r="D272" i="21" a="1"/>
  <c r="D272" i="21" s="1"/>
  <c r="E272" i="21" a="1"/>
  <c r="E272" i="21" s="1"/>
  <c r="F272" i="21" a="1"/>
  <c r="F272" i="21" s="1"/>
  <c r="B273" i="21"/>
  <c r="D60" i="13" l="1"/>
  <c r="E273" i="21" a="1"/>
  <c r="E273" i="21" s="1"/>
  <c r="F273" i="21" a="1"/>
  <c r="F273" i="21" s="1"/>
  <c r="C273" i="21" a="1"/>
  <c r="C273" i="21" s="1"/>
  <c r="D273" i="21" a="1"/>
  <c r="D273" i="21" s="1"/>
  <c r="B274" i="21"/>
  <c r="D61" i="13" l="1"/>
  <c r="C274" i="21" a="1"/>
  <c r="C274" i="21" s="1"/>
  <c r="D274" i="21" a="1"/>
  <c r="D274" i="21" s="1"/>
  <c r="E274" i="21" a="1"/>
  <c r="E274" i="21" s="1"/>
  <c r="F274" i="21" a="1"/>
  <c r="F274" i="21" s="1"/>
  <c r="B275" i="21"/>
  <c r="D62" i="13" l="1"/>
  <c r="C275" i="21" a="1"/>
  <c r="C275" i="21" s="1"/>
  <c r="D275" i="21" a="1"/>
  <c r="D275" i="21" s="1"/>
  <c r="E275" i="21" a="1"/>
  <c r="E275" i="21" s="1"/>
  <c r="F275" i="21" a="1"/>
  <c r="F275" i="21" s="1"/>
  <c r="B276" i="21"/>
  <c r="D63" i="13" l="1"/>
  <c r="D276" i="21" a="1"/>
  <c r="D276" i="21" s="1"/>
  <c r="E276" i="21" a="1"/>
  <c r="E276" i="21" s="1"/>
  <c r="F276" i="21" a="1"/>
  <c r="F276" i="21" s="1"/>
  <c r="C276" i="21" a="1"/>
  <c r="C276" i="21" s="1"/>
  <c r="B277" i="21"/>
  <c r="D64" i="13" l="1"/>
  <c r="F277" i="21" a="1"/>
  <c r="F277" i="21" s="1"/>
  <c r="C277" i="21" a="1"/>
  <c r="C277" i="21" s="1"/>
  <c r="D277" i="21" a="1"/>
  <c r="D277" i="21" s="1"/>
  <c r="E277" i="21" a="1"/>
  <c r="E277" i="21" s="1"/>
  <c r="B278" i="21"/>
  <c r="D65" i="13" l="1"/>
  <c r="C278" i="21" a="1"/>
  <c r="C278" i="21" s="1"/>
  <c r="D278" i="21" a="1"/>
  <c r="D278" i="21" s="1"/>
  <c r="E278" i="21" a="1"/>
  <c r="E278" i="21" s="1"/>
  <c r="F278" i="21" a="1"/>
  <c r="F278" i="21" s="1"/>
  <c r="B279" i="21"/>
  <c r="E279" i="21" l="1" a="1"/>
  <c r="E279" i="21" s="1"/>
  <c r="F279" i="21" a="1"/>
  <c r="F279" i="21" s="1"/>
  <c r="C279" i="21" a="1"/>
  <c r="C279" i="21" s="1"/>
  <c r="D279" i="21" a="1"/>
  <c r="D279" i="21" s="1"/>
  <c r="B280" i="21"/>
  <c r="C280" i="21" l="1" a="1"/>
  <c r="C280" i="21" s="1"/>
  <c r="D280" i="21" a="1"/>
  <c r="D280" i="21" s="1"/>
  <c r="E280" i="21" a="1"/>
  <c r="E280" i="21" s="1"/>
  <c r="F280" i="21" a="1"/>
  <c r="F280" i="21" s="1"/>
  <c r="B281" i="21"/>
  <c r="D281" i="21" l="1" a="1"/>
  <c r="D281" i="21" s="1"/>
  <c r="E281" i="21" a="1"/>
  <c r="E281" i="21" s="1"/>
  <c r="F281" i="21" a="1"/>
  <c r="F281" i="21" s="1"/>
  <c r="C281" i="21" a="1"/>
  <c r="C281" i="21" s="1"/>
  <c r="B282" i="21"/>
  <c r="F282" i="21" l="1" a="1"/>
  <c r="F282" i="21" s="1"/>
  <c r="C282" i="21" a="1"/>
  <c r="C282" i="21" s="1"/>
  <c r="D282" i="21" a="1"/>
  <c r="D282" i="21" s="1"/>
  <c r="E282" i="21" a="1"/>
  <c r="E282" i="21" s="1"/>
  <c r="B283" i="21"/>
  <c r="C283" i="21" l="1" a="1"/>
  <c r="C283" i="21" s="1"/>
  <c r="D283" i="21" a="1"/>
  <c r="D283" i="21" s="1"/>
  <c r="E283" i="21" a="1"/>
  <c r="E283" i="21" s="1"/>
  <c r="F283" i="21" a="1"/>
  <c r="F283" i="21" s="1"/>
  <c r="B284" i="21"/>
  <c r="D284" i="21" l="1" a="1"/>
  <c r="D284" i="21" s="1"/>
  <c r="E284" i="21" a="1"/>
  <c r="E284" i="21" s="1"/>
  <c r="F284" i="21" a="1"/>
  <c r="F284" i="21" s="1"/>
  <c r="C284" i="21" a="1"/>
  <c r="C284" i="21" s="1"/>
  <c r="B285" i="21"/>
  <c r="F285" i="21" l="1" a="1"/>
  <c r="F285" i="21" s="1"/>
  <c r="C285" i="21" a="1"/>
  <c r="C285" i="21" s="1"/>
  <c r="D285" i="21" a="1"/>
  <c r="D285" i="21" s="1"/>
  <c r="E285" i="21" a="1"/>
  <c r="E285" i="21" s="1"/>
  <c r="B286" i="21"/>
  <c r="C286" i="21" l="1" a="1"/>
  <c r="C286" i="21" s="1"/>
  <c r="D286" i="21" a="1"/>
  <c r="D286" i="21" s="1"/>
  <c r="E286" i="21" a="1"/>
  <c r="E286" i="21" s="1"/>
  <c r="F286" i="21" a="1"/>
  <c r="F286" i="21" s="1"/>
  <c r="B287" i="21"/>
  <c r="D287" i="21" l="1" a="1"/>
  <c r="D287" i="21" s="1"/>
  <c r="E287" i="21" a="1"/>
  <c r="E287" i="21" s="1"/>
  <c r="F287" i="21" a="1"/>
  <c r="F287" i="21" s="1"/>
  <c r="C287" i="21" a="1"/>
  <c r="C287" i="21" s="1"/>
  <c r="B288" i="21"/>
  <c r="C288" i="21" l="1" a="1"/>
  <c r="C288" i="21" s="1"/>
  <c r="D288" i="21" a="1"/>
  <c r="D288" i="21" s="1"/>
  <c r="E288" i="21" a="1"/>
  <c r="E288" i="21" s="1"/>
  <c r="F288" i="21" a="1"/>
  <c r="F288" i="21" s="1"/>
  <c r="B289" i="21"/>
  <c r="C289" i="21" l="1" a="1"/>
  <c r="C289" i="21" s="1"/>
  <c r="D289" i="21" a="1"/>
  <c r="D289" i="21" s="1"/>
  <c r="E289" i="21" a="1"/>
  <c r="E289" i="21" s="1"/>
  <c r="F289" i="21" a="1"/>
  <c r="F289" i="21" s="1"/>
  <c r="B290" i="21"/>
  <c r="D290" i="21" l="1" a="1"/>
  <c r="D290" i="21" s="1"/>
  <c r="E290" i="21" a="1"/>
  <c r="E290" i="21" s="1"/>
  <c r="F290" i="21" a="1"/>
  <c r="F290" i="21" s="1"/>
  <c r="C290" i="21" a="1"/>
  <c r="C290" i="21" s="1"/>
  <c r="B291" i="21"/>
  <c r="F291" i="21" l="1" a="1"/>
  <c r="F291" i="21" s="1"/>
  <c r="C291" i="21" a="1"/>
  <c r="C291" i="21" s="1"/>
  <c r="D291" i="21" a="1"/>
  <c r="D291" i="21" s="1"/>
  <c r="E291" i="21" a="1"/>
  <c r="E291" i="21" s="1"/>
  <c r="B292" i="21"/>
  <c r="C292" i="21" l="1" a="1"/>
  <c r="C292" i="21" s="1"/>
  <c r="D292" i="21" a="1"/>
  <c r="D292" i="21" s="1"/>
  <c r="E292" i="21" a="1"/>
  <c r="E292" i="21" s="1"/>
  <c r="F292" i="21" a="1"/>
  <c r="F292" i="21" s="1"/>
  <c r="B293" i="21"/>
  <c r="D293" i="21" l="1" a="1"/>
  <c r="D293" i="21" s="1"/>
  <c r="E293" i="21" a="1"/>
  <c r="E293" i="21" s="1"/>
  <c r="F293" i="21" a="1"/>
  <c r="F293" i="21" s="1"/>
  <c r="C293" i="21" a="1"/>
  <c r="C293" i="21" s="1"/>
  <c r="B294" i="21"/>
  <c r="C294" i="21" l="1" a="1"/>
  <c r="C294" i="21" s="1"/>
  <c r="D294" i="21" a="1"/>
  <c r="D294" i="21" s="1"/>
  <c r="E294" i="21" a="1"/>
  <c r="E294" i="21" s="1"/>
  <c r="F294" i="21" a="1"/>
  <c r="F294" i="21" s="1"/>
  <c r="B295" i="21"/>
  <c r="C295" i="21" l="1" a="1"/>
  <c r="C295" i="21" s="1"/>
  <c r="D295" i="21" a="1"/>
  <c r="D295" i="21" s="1"/>
  <c r="E295" i="21" a="1"/>
  <c r="E295" i="21" s="1"/>
  <c r="F295" i="21" a="1"/>
  <c r="F295" i="21" s="1"/>
  <c r="B296" i="21"/>
  <c r="E296" i="21" l="1" a="1"/>
  <c r="E296" i="21" s="1"/>
  <c r="F296" i="21" a="1"/>
  <c r="F296" i="21" s="1"/>
  <c r="C296" i="21" a="1"/>
  <c r="C296" i="21" s="1"/>
  <c r="D296" i="21" a="1"/>
  <c r="D296" i="21" s="1"/>
  <c r="B297" i="21"/>
  <c r="F297" i="21" l="1" a="1"/>
  <c r="F297" i="21" s="1"/>
  <c r="C297" i="21" a="1"/>
  <c r="C297" i="21" s="1"/>
  <c r="D297" i="21" a="1"/>
  <c r="D297" i="21" s="1"/>
  <c r="E297" i="21" a="1"/>
  <c r="E297" i="21" s="1"/>
  <c r="B298" i="21"/>
  <c r="C298" i="21" l="1" a="1"/>
  <c r="C298" i="21" s="1"/>
  <c r="D298" i="21" a="1"/>
  <c r="D298" i="21" s="1"/>
  <c r="E298" i="21" a="1"/>
  <c r="E298" i="21" s="1"/>
  <c r="F298" i="21" a="1"/>
  <c r="F298" i="21" s="1"/>
  <c r="B299" i="21"/>
  <c r="E299" i="21" l="1" a="1"/>
  <c r="E299" i="21" s="1"/>
  <c r="F299" i="21" a="1"/>
  <c r="F299" i="21" s="1"/>
  <c r="C299" i="21" a="1"/>
  <c r="C299" i="21" s="1"/>
  <c r="D299" i="21" a="1"/>
  <c r="D299" i="21" s="1"/>
  <c r="B300" i="21"/>
  <c r="F300" i="21" l="1" a="1"/>
  <c r="F300" i="21" s="1"/>
  <c r="C300" i="21" a="1"/>
  <c r="C300" i="21" s="1"/>
  <c r="D300" i="21" a="1"/>
  <c r="D300" i="21" s="1"/>
  <c r="E300" i="21" a="1"/>
  <c r="E300" i="21" s="1"/>
  <c r="B301" i="21"/>
  <c r="C301" i="21" l="1" a="1"/>
  <c r="C301" i="21" s="1"/>
  <c r="D301" i="21" a="1"/>
  <c r="D301" i="21" s="1"/>
  <c r="E301" i="21" a="1"/>
  <c r="E301" i="21" s="1"/>
  <c r="F301" i="21" a="1"/>
  <c r="F301" i="21" s="1"/>
  <c r="B302" i="21"/>
  <c r="C302" i="21" l="1" a="1"/>
  <c r="C302" i="21" s="1"/>
  <c r="D302" i="21" a="1"/>
  <c r="D302" i="21" s="1"/>
  <c r="E302" i="21" a="1"/>
  <c r="E302" i="21" s="1"/>
  <c r="F302" i="21" a="1"/>
  <c r="F302" i="21" s="1"/>
  <c r="B303" i="21"/>
  <c r="E303" i="21" l="1" a="1"/>
  <c r="E303" i="21" s="1"/>
  <c r="F303" i="21" a="1"/>
  <c r="F303" i="21" s="1"/>
  <c r="C303" i="21" a="1"/>
  <c r="C303" i="21" s="1"/>
  <c r="D303" i="21" a="1"/>
  <c r="D303" i="21" s="1"/>
  <c r="B304" i="21"/>
  <c r="F304" i="21" l="1" a="1"/>
  <c r="F304" i="21" s="1"/>
  <c r="C304" i="21" a="1"/>
  <c r="C304" i="21" s="1"/>
  <c r="D304" i="21" a="1"/>
  <c r="D304" i="21" s="1"/>
  <c r="E304" i="21" a="1"/>
  <c r="E304" i="21" s="1"/>
  <c r="B305" i="21"/>
  <c r="C305" i="21" l="1" a="1"/>
  <c r="C305" i="21" s="1"/>
  <c r="E305" i="21" a="1"/>
  <c r="E305" i="21" s="1"/>
  <c r="F305" i="21" a="1"/>
  <c r="F305" i="21" s="1"/>
  <c r="D305" i="21" a="1"/>
  <c r="D305" i="21" s="1"/>
  <c r="B306" i="21"/>
  <c r="E306" i="21" l="1" a="1"/>
  <c r="E306" i="21" s="1"/>
  <c r="F306" i="21" a="1"/>
  <c r="F306" i="21" s="1"/>
  <c r="C306" i="21" a="1"/>
  <c r="C306" i="21" s="1"/>
  <c r="D306" i="21" a="1"/>
  <c r="D306" i="21" s="1"/>
  <c r="B307" i="21"/>
  <c r="D307" i="21" l="1" a="1"/>
  <c r="D307" i="21" s="1"/>
  <c r="C307" i="21" a="1"/>
  <c r="C307" i="21" s="1"/>
  <c r="E307" i="21" a="1"/>
  <c r="E307" i="21" s="1"/>
  <c r="F307" i="21" a="1"/>
  <c r="F307" i="21" s="1"/>
  <c r="B308" i="21"/>
  <c r="C308" i="21" l="1" a="1"/>
  <c r="C308" i="21" s="1"/>
  <c r="E308" i="21" a="1"/>
  <c r="E308" i="21" s="1"/>
  <c r="F308" i="21" a="1"/>
  <c r="F308" i="21" s="1"/>
  <c r="D308" i="21" a="1"/>
  <c r="D308" i="21" s="1"/>
  <c r="B309" i="21"/>
  <c r="C309" i="21" l="1" a="1"/>
  <c r="C309" i="21" s="1"/>
  <c r="D309" i="21" a="1"/>
  <c r="D309" i="21" s="1"/>
  <c r="E309" i="21" a="1"/>
  <c r="E309" i="21" s="1"/>
  <c r="F309" i="21" a="1"/>
  <c r="F309" i="21" s="1"/>
  <c r="B310" i="21"/>
  <c r="E310" i="21" l="1" a="1"/>
  <c r="E310" i="21" s="1"/>
  <c r="F310" i="21" a="1"/>
  <c r="F310" i="21" s="1"/>
  <c r="D310" i="21" a="1"/>
  <c r="D310" i="21" s="1"/>
  <c r="C310" i="21" a="1"/>
  <c r="C310" i="21" s="1"/>
  <c r="B311" i="21"/>
  <c r="F311" i="21" l="1" a="1"/>
  <c r="F311" i="21" s="1"/>
  <c r="C311" i="21" a="1"/>
  <c r="C311" i="21" s="1"/>
  <c r="D311" i="21" a="1"/>
  <c r="D311" i="21" s="1"/>
  <c r="E311" i="21" a="1"/>
  <c r="E311" i="21" s="1"/>
  <c r="B312" i="21"/>
  <c r="C312" i="21" l="1" a="1"/>
  <c r="C312" i="21" s="1"/>
  <c r="D312" i="21" a="1"/>
  <c r="D312" i="21" s="1"/>
  <c r="E312" i="21" a="1"/>
  <c r="E312" i="21" s="1"/>
  <c r="F312" i="21" a="1"/>
  <c r="F312" i="21" s="1"/>
  <c r="B313" i="21"/>
  <c r="C313" i="21" l="1" a="1"/>
  <c r="C313" i="21" s="1"/>
  <c r="D313" i="21" a="1"/>
  <c r="D313" i="21" s="1"/>
  <c r="E313" i="21" a="1"/>
  <c r="E313" i="21" s="1"/>
  <c r="F313" i="21" a="1"/>
  <c r="F313" i="21" s="1"/>
  <c r="B314" i="21"/>
  <c r="D314" i="21" l="1" a="1"/>
  <c r="D314" i="21" s="1"/>
  <c r="E314" i="21" a="1"/>
  <c r="E314" i="21" s="1"/>
  <c r="C314" i="21" a="1"/>
  <c r="C314" i="21" s="1"/>
  <c r="F314" i="21" a="1"/>
  <c r="F314" i="21" s="1"/>
  <c r="B315" i="21"/>
  <c r="D315" i="21" l="1" a="1"/>
  <c r="D315" i="21" s="1"/>
  <c r="E315" i="21" a="1"/>
  <c r="E315" i="21" s="1"/>
  <c r="F315" i="21" a="1"/>
  <c r="F315" i="21" s="1"/>
  <c r="C315" i="21" a="1"/>
  <c r="C315" i="21" s="1"/>
  <c r="B316" i="21"/>
  <c r="E316" i="21" l="1" a="1"/>
  <c r="E316" i="21" s="1"/>
  <c r="F316" i="21" a="1"/>
  <c r="F316" i="21" s="1"/>
  <c r="D316" i="21" a="1"/>
  <c r="D316" i="21" s="1"/>
  <c r="C316" i="21" a="1"/>
  <c r="C316" i="21" s="1"/>
  <c r="B317" i="21"/>
  <c r="E317" i="21" l="1" a="1"/>
  <c r="E317" i="21" s="1"/>
  <c r="F317" i="21" a="1"/>
  <c r="F317" i="21" s="1"/>
  <c r="C317" i="21" a="1"/>
  <c r="C317" i="21" s="1"/>
  <c r="D317" i="21" a="1"/>
  <c r="D317" i="21" s="1"/>
  <c r="X12" i="13"/>
  <c r="V12" i="13"/>
  <c r="W12" i="13" l="1"/>
  <c r="AG12" i="13"/>
  <c r="V13" i="13" l="1"/>
  <c r="AG13" i="13" l="1"/>
  <c r="W13" i="13"/>
  <c r="X13" i="13"/>
  <c r="V14" i="13" l="1"/>
  <c r="E14" i="13"/>
  <c r="D14" i="13"/>
  <c r="W14" i="13" s="1"/>
  <c r="AE14" i="13" l="1"/>
  <c r="AG14" i="13"/>
  <c r="X14" i="13"/>
  <c r="X15" i="13" l="1"/>
  <c r="W15" i="13"/>
  <c r="W16" i="13" l="1"/>
  <c r="V15" i="13"/>
  <c r="AG15" i="13" l="1"/>
  <c r="V16" i="13"/>
  <c r="W17" i="13"/>
  <c r="X16" i="13"/>
  <c r="AE15" i="13"/>
  <c r="AG16" i="13" l="1"/>
  <c r="P15" i="13"/>
  <c r="P14" i="13" s="1"/>
  <c r="X17" i="13"/>
  <c r="AE16" i="13"/>
  <c r="W18" i="13"/>
  <c r="P13" i="13" l="1"/>
  <c r="AH14" i="13" s="1"/>
  <c r="AK14" i="13"/>
  <c r="BJ14" i="13"/>
  <c r="T14" i="13"/>
  <c r="AH15" i="13"/>
  <c r="T15" i="13"/>
  <c r="AK15" i="13"/>
  <c r="BJ15" i="13"/>
  <c r="C18" i="13"/>
  <c r="P16" i="13"/>
  <c r="T16" i="13" s="1"/>
  <c r="V17" i="13"/>
  <c r="X18" i="13"/>
  <c r="E19" i="13"/>
  <c r="W19" i="13"/>
  <c r="V18" i="13" l="1"/>
  <c r="K18" i="13"/>
  <c r="AL14" i="13"/>
  <c r="AM14" i="13"/>
  <c r="AN14" i="13" s="1"/>
  <c r="AO14" i="13"/>
  <c r="BC14" i="13"/>
  <c r="AU14" i="13"/>
  <c r="AI14" i="13"/>
  <c r="P12" i="13"/>
  <c r="AK13" i="13"/>
  <c r="T13" i="13"/>
  <c r="BJ13" i="13"/>
  <c r="AH16" i="13"/>
  <c r="AK16" i="13"/>
  <c r="BJ16" i="13"/>
  <c r="AL15" i="13"/>
  <c r="AM15" i="13"/>
  <c r="AI15" i="13"/>
  <c r="AU15" i="13"/>
  <c r="BC15" i="13"/>
  <c r="AG17" i="13"/>
  <c r="X19" i="13"/>
  <c r="E20" i="13"/>
  <c r="W20" i="13"/>
  <c r="C19" i="13"/>
  <c r="L18" i="13"/>
  <c r="O18" i="13" s="1"/>
  <c r="AE17" i="13"/>
  <c r="K19" i="13" l="1"/>
  <c r="AD18" i="13"/>
  <c r="C20" i="13"/>
  <c r="V20" i="13" s="1"/>
  <c r="BC13" i="13"/>
  <c r="AU13" i="13"/>
  <c r="P11" i="13"/>
  <c r="AH12" i="13" s="1"/>
  <c r="BJ12" i="13"/>
  <c r="T12" i="13"/>
  <c r="AI13" i="13" s="1"/>
  <c r="AK12" i="13"/>
  <c r="AH13" i="13"/>
  <c r="AL13" i="13"/>
  <c r="AM13" i="13"/>
  <c r="AO15" i="13"/>
  <c r="AR15" i="13" s="1"/>
  <c r="P17" i="13"/>
  <c r="AH17" i="13" s="1"/>
  <c r="AN15" i="13"/>
  <c r="AQ15" i="13" s="1"/>
  <c r="AL16" i="13"/>
  <c r="AM16" i="13"/>
  <c r="AI16" i="13"/>
  <c r="BC16" i="13"/>
  <c r="AU16" i="13"/>
  <c r="AG18" i="13"/>
  <c r="W21" i="13"/>
  <c r="E21" i="13"/>
  <c r="X20" i="13"/>
  <c r="V19" i="13"/>
  <c r="L19" i="13" s="1"/>
  <c r="O19" i="13" s="1"/>
  <c r="AE18" i="13"/>
  <c r="K20" i="13" l="1"/>
  <c r="AD19" i="13"/>
  <c r="AL12" i="13"/>
  <c r="AM12" i="13"/>
  <c r="BD13" i="13" s="1"/>
  <c r="P10" i="13"/>
  <c r="T11" i="13"/>
  <c r="AI12" i="13" s="1"/>
  <c r="BJ11" i="13"/>
  <c r="AK11" i="13"/>
  <c r="AU12" i="13"/>
  <c r="BC12" i="13"/>
  <c r="AK17" i="13"/>
  <c r="AL17" i="13" s="1"/>
  <c r="BJ17" i="13"/>
  <c r="AO16" i="13"/>
  <c r="AR16" i="13" s="1"/>
  <c r="T17" i="13"/>
  <c r="AI17" i="13" s="1"/>
  <c r="AN16" i="13"/>
  <c r="AQ16" i="13" s="1"/>
  <c r="BD16" i="13"/>
  <c r="P18" i="13"/>
  <c r="AG19" i="13"/>
  <c r="AE19" i="13"/>
  <c r="L20" i="13"/>
  <c r="O20" i="13" s="1"/>
  <c r="W22" i="13"/>
  <c r="X21" i="13"/>
  <c r="E22" i="13"/>
  <c r="C21" i="13"/>
  <c r="K21" i="13" l="1"/>
  <c r="AD20" i="13"/>
  <c r="AO12" i="13"/>
  <c r="BE16" i="13"/>
  <c r="AV12" i="13"/>
  <c r="BE13" i="13"/>
  <c r="AW12" i="13"/>
  <c r="BE14" i="13"/>
  <c r="BH14" i="13" s="1"/>
  <c r="BE15" i="13"/>
  <c r="BH15" i="13" s="1"/>
  <c r="P9" i="13"/>
  <c r="AH10" i="13" s="1"/>
  <c r="BJ10" i="13"/>
  <c r="T10" i="13"/>
  <c r="AI11" i="13" s="1"/>
  <c r="AK10" i="13"/>
  <c r="BE12" i="13"/>
  <c r="BD12" i="13"/>
  <c r="BG13" i="13" s="1"/>
  <c r="AL11" i="13"/>
  <c r="AM11" i="13"/>
  <c r="AV11" i="13" s="1"/>
  <c r="AY12" i="13" s="1"/>
  <c r="BD15" i="13"/>
  <c r="BD14" i="13"/>
  <c r="BG14" i="13" s="1"/>
  <c r="AH11" i="13"/>
  <c r="BC11" i="13"/>
  <c r="AU11" i="13"/>
  <c r="AN12" i="13"/>
  <c r="AM17" i="13"/>
  <c r="AN17" i="13" s="1"/>
  <c r="AQ17" i="13" s="1"/>
  <c r="BC17" i="13"/>
  <c r="BE17" i="13" s="1"/>
  <c r="BH17" i="13" s="1"/>
  <c r="AU17" i="13"/>
  <c r="P19" i="13"/>
  <c r="AK18" i="13"/>
  <c r="AH18" i="13"/>
  <c r="T18" i="13"/>
  <c r="BJ18" i="13"/>
  <c r="AG20" i="13"/>
  <c r="W23" i="13"/>
  <c r="V21" i="13"/>
  <c r="L21" i="13" s="1"/>
  <c r="O21" i="13" s="1"/>
  <c r="E23" i="13"/>
  <c r="X22" i="13"/>
  <c r="AE20" i="13"/>
  <c r="C22" i="13"/>
  <c r="K22" i="13" l="1"/>
  <c r="AD21" i="13"/>
  <c r="AN11" i="13"/>
  <c r="AQ12" i="13"/>
  <c r="AO17" i="13"/>
  <c r="AR17" i="13" s="1"/>
  <c r="AL10" i="13"/>
  <c r="AM10" i="13"/>
  <c r="AV10" i="13" s="1"/>
  <c r="AY11" i="13" s="1"/>
  <c r="BH13" i="13"/>
  <c r="AU10" i="13"/>
  <c r="BC10" i="13"/>
  <c r="BD11" i="13"/>
  <c r="BE11" i="13"/>
  <c r="BG15" i="13"/>
  <c r="AW11" i="13"/>
  <c r="AZ12" i="13" s="1"/>
  <c r="AW15" i="13"/>
  <c r="AO13" i="13"/>
  <c r="AW14" i="13"/>
  <c r="AW13" i="13"/>
  <c r="AZ13" i="13" s="1"/>
  <c r="AW16" i="13"/>
  <c r="P8" i="13"/>
  <c r="BJ9" i="13"/>
  <c r="T9" i="13"/>
  <c r="AI10" i="13" s="1"/>
  <c r="AK9" i="13"/>
  <c r="BG16" i="13"/>
  <c r="BG12" i="13"/>
  <c r="AO11" i="13"/>
  <c r="AV15" i="13"/>
  <c r="AN13" i="13"/>
  <c r="AV14" i="13"/>
  <c r="AV13" i="13"/>
  <c r="AY13" i="13" s="1"/>
  <c r="AV16" i="13"/>
  <c r="BH16" i="13"/>
  <c r="AW17" i="13"/>
  <c r="BD17" i="13"/>
  <c r="BG17" i="13" s="1"/>
  <c r="AV17" i="13"/>
  <c r="P20" i="13"/>
  <c r="AK20" i="13" s="1"/>
  <c r="AG21" i="13"/>
  <c r="BC18" i="13"/>
  <c r="AI18" i="13"/>
  <c r="AU18" i="13"/>
  <c r="AL18" i="13"/>
  <c r="AM18" i="13"/>
  <c r="BJ19" i="13"/>
  <c r="T19" i="13"/>
  <c r="AH19" i="13"/>
  <c r="AK19" i="13"/>
  <c r="AE21" i="13"/>
  <c r="X23" i="13"/>
  <c r="E24" i="13"/>
  <c r="C23" i="13"/>
  <c r="W24" i="13"/>
  <c r="V22" i="13"/>
  <c r="L22" i="13" s="1"/>
  <c r="O22" i="13" s="1"/>
  <c r="K23" i="13" l="1"/>
  <c r="AD22" i="13"/>
  <c r="C24" i="13"/>
  <c r="V24" i="13" s="1"/>
  <c r="AO10" i="13"/>
  <c r="AY15" i="13"/>
  <c r="AY17" i="13"/>
  <c r="AN10" i="13"/>
  <c r="AZ16" i="13"/>
  <c r="AZ17" i="13"/>
  <c r="AQ11" i="13"/>
  <c r="P7" i="13"/>
  <c r="AH8" i="13" s="1"/>
  <c r="BJ8" i="13"/>
  <c r="T8" i="13"/>
  <c r="AK8" i="13"/>
  <c r="AR11" i="13"/>
  <c r="AR12" i="13"/>
  <c r="BD10" i="13"/>
  <c r="BE10" i="13"/>
  <c r="BH11" i="13" s="1"/>
  <c r="AQ13" i="13"/>
  <c r="AQ14" i="13"/>
  <c r="AZ14" i="13"/>
  <c r="AY16" i="13"/>
  <c r="AH9" i="13"/>
  <c r="AR13" i="13"/>
  <c r="AR14" i="13"/>
  <c r="BG11" i="13"/>
  <c r="AL9" i="13"/>
  <c r="AN9" i="13" s="1"/>
  <c r="AM9" i="13"/>
  <c r="AZ15" i="13"/>
  <c r="AW10" i="13"/>
  <c r="AZ11" i="13" s="1"/>
  <c r="AY14" i="13"/>
  <c r="BC9" i="13"/>
  <c r="AU9" i="13"/>
  <c r="BH12" i="13"/>
  <c r="AO18" i="13"/>
  <c r="AR18" i="13" s="1"/>
  <c r="BJ20" i="13"/>
  <c r="AH20" i="13"/>
  <c r="T20" i="13"/>
  <c r="AU20" i="13" s="1"/>
  <c r="AN18" i="13"/>
  <c r="AQ18" i="13" s="1"/>
  <c r="AG22" i="13"/>
  <c r="AV18" i="13"/>
  <c r="AY18" i="13" s="1"/>
  <c r="AW18" i="13"/>
  <c r="AZ18" i="13" s="1"/>
  <c r="BD18" i="13"/>
  <c r="BG18" i="13" s="1"/>
  <c r="BE18" i="13"/>
  <c r="BH18" i="13" s="1"/>
  <c r="AM19" i="13"/>
  <c r="AL19" i="13"/>
  <c r="P21" i="13"/>
  <c r="AI19" i="13"/>
  <c r="AU19" i="13"/>
  <c r="BC19" i="13"/>
  <c r="AL20" i="13"/>
  <c r="AM20" i="13"/>
  <c r="AE22" i="13"/>
  <c r="E25" i="13"/>
  <c r="X24" i="13"/>
  <c r="W25" i="13"/>
  <c r="V23" i="13"/>
  <c r="L23" i="13" s="1"/>
  <c r="O23" i="13" s="1"/>
  <c r="K24" i="13" l="1"/>
  <c r="AD23" i="13"/>
  <c r="AW9" i="13"/>
  <c r="AV9" i="13"/>
  <c r="AZ10" i="13"/>
  <c r="AM8" i="13"/>
  <c r="AL8" i="13"/>
  <c r="AO8" i="13" s="1"/>
  <c r="AY10" i="13"/>
  <c r="AO9" i="13"/>
  <c r="BC8" i="13"/>
  <c r="AU8" i="13"/>
  <c r="AI9" i="13"/>
  <c r="BD9" i="13"/>
  <c r="BG10" i="13" s="1"/>
  <c r="BE9" i="13"/>
  <c r="BH10" i="13" s="1"/>
  <c r="P6" i="13"/>
  <c r="AH7" i="13" s="1"/>
  <c r="T7" i="13"/>
  <c r="AI8" i="13" s="1"/>
  <c r="BJ7" i="13"/>
  <c r="AQ10" i="13"/>
  <c r="BC20" i="13"/>
  <c r="BD20" i="13" s="1"/>
  <c r="AN20" i="13"/>
  <c r="AI20" i="13"/>
  <c r="AN19" i="13"/>
  <c r="AQ19" i="13" s="1"/>
  <c r="AO20" i="13"/>
  <c r="AV20" i="13"/>
  <c r="AW20" i="13"/>
  <c r="AG23" i="13"/>
  <c r="AV19" i="13"/>
  <c r="AY19" i="13" s="1"/>
  <c r="AW19" i="13"/>
  <c r="AZ19" i="13" s="1"/>
  <c r="AH21" i="13"/>
  <c r="T21" i="13"/>
  <c r="BJ21" i="13"/>
  <c r="AK21" i="13"/>
  <c r="AO19" i="13"/>
  <c r="AR19" i="13" s="1"/>
  <c r="BE19" i="13"/>
  <c r="BH19" i="13" s="1"/>
  <c r="BD19" i="13"/>
  <c r="BG19" i="13" s="1"/>
  <c r="P22" i="13"/>
  <c r="L24" i="13"/>
  <c r="O24" i="13" s="1"/>
  <c r="AE23" i="13"/>
  <c r="X25" i="13"/>
  <c r="E26" i="13"/>
  <c r="C25" i="13"/>
  <c r="W26" i="13"/>
  <c r="K25" i="13" l="1"/>
  <c r="AD24" i="13"/>
  <c r="C26" i="13"/>
  <c r="AW8" i="13"/>
  <c r="AV8" i="13"/>
  <c r="AY9" i="13" s="1"/>
  <c r="AN8" i="13"/>
  <c r="AQ9" i="13" s="1"/>
  <c r="AR9" i="13"/>
  <c r="AR10" i="13"/>
  <c r="AK7" i="13"/>
  <c r="BC7" i="13"/>
  <c r="AU7" i="13"/>
  <c r="P5" i="13"/>
  <c r="T6" i="13"/>
  <c r="AI7" i="13" s="1"/>
  <c r="BJ6" i="13"/>
  <c r="AZ9" i="13"/>
  <c r="BE8" i="13"/>
  <c r="BH9" i="13" s="1"/>
  <c r="BD8" i="13"/>
  <c r="BE20" i="13"/>
  <c r="BH20" i="13" s="1"/>
  <c r="AQ20" i="13"/>
  <c r="BG20" i="13"/>
  <c r="P23" i="13"/>
  <c r="AG24" i="13"/>
  <c r="AZ20" i="13"/>
  <c r="AL21" i="13"/>
  <c r="AM21" i="13"/>
  <c r="AH22" i="13"/>
  <c r="BJ22" i="13"/>
  <c r="AK22" i="13"/>
  <c r="T22" i="13"/>
  <c r="AY20" i="13"/>
  <c r="BC21" i="13"/>
  <c r="AI21" i="13"/>
  <c r="AU21" i="13"/>
  <c r="AR20" i="13"/>
  <c r="V26" i="13"/>
  <c r="W27" i="13"/>
  <c r="V25" i="13"/>
  <c r="L25" i="13" s="1"/>
  <c r="O25" i="13" s="1"/>
  <c r="E27" i="13"/>
  <c r="X26" i="13"/>
  <c r="AE24" i="13"/>
  <c r="K26" i="13" l="1"/>
  <c r="AD25" i="13"/>
  <c r="C27" i="13"/>
  <c r="V27" i="13" s="1"/>
  <c r="P4" i="13"/>
  <c r="BJ5" i="13"/>
  <c r="AH5" i="13"/>
  <c r="T5" i="13"/>
  <c r="AL7" i="13"/>
  <c r="AM7" i="13"/>
  <c r="BC6" i="13"/>
  <c r="AU6" i="13"/>
  <c r="BG9" i="13"/>
  <c r="AH6" i="13"/>
  <c r="AO21" i="13"/>
  <c r="AR21" i="13" s="1"/>
  <c r="AN21" i="13"/>
  <c r="AQ21" i="13" s="1"/>
  <c r="AG25" i="13"/>
  <c r="BE21" i="13"/>
  <c r="BH21" i="13" s="1"/>
  <c r="BD21" i="13"/>
  <c r="BG21" i="13" s="1"/>
  <c r="AU22" i="13"/>
  <c r="BC22" i="13"/>
  <c r="AI22" i="13"/>
  <c r="P24" i="13"/>
  <c r="AV21" i="13"/>
  <c r="AY21" i="13" s="1"/>
  <c r="AW21" i="13"/>
  <c r="AZ21" i="13" s="1"/>
  <c r="AL22" i="13"/>
  <c r="AM22" i="13"/>
  <c r="BJ23" i="13"/>
  <c r="T23" i="13"/>
  <c r="AH23" i="13"/>
  <c r="AK23" i="13"/>
  <c r="E28" i="13"/>
  <c r="X27" i="13"/>
  <c r="L26" i="13"/>
  <c r="O26" i="13" s="1"/>
  <c r="AE25" i="13"/>
  <c r="W28" i="13"/>
  <c r="K27" i="13" l="1"/>
  <c r="AD26" i="13"/>
  <c r="BC5" i="13"/>
  <c r="AU5" i="13"/>
  <c r="AI5" i="13"/>
  <c r="AN7" i="13"/>
  <c r="AV7" i="13"/>
  <c r="AI6" i="13"/>
  <c r="P3" i="13"/>
  <c r="AH4" i="13" s="1"/>
  <c r="BJ4" i="13"/>
  <c r="T4" i="13"/>
  <c r="AO7" i="13"/>
  <c r="AW7" i="13"/>
  <c r="BE7" i="13"/>
  <c r="BD7" i="13"/>
  <c r="AO22" i="13"/>
  <c r="AR22" i="13" s="1"/>
  <c r="AN22" i="13"/>
  <c r="AQ22" i="13" s="1"/>
  <c r="P25" i="13"/>
  <c r="T25" i="13" s="1"/>
  <c r="BE22" i="13"/>
  <c r="BH22" i="13" s="1"/>
  <c r="BD22" i="13"/>
  <c r="BG22" i="13" s="1"/>
  <c r="AI23" i="13"/>
  <c r="AU23" i="13"/>
  <c r="BC23" i="13"/>
  <c r="AV22" i="13"/>
  <c r="AY22" i="13" s="1"/>
  <c r="AW22" i="13"/>
  <c r="AZ22" i="13" s="1"/>
  <c r="AG26" i="13"/>
  <c r="AL23" i="13"/>
  <c r="AM23" i="13"/>
  <c r="BJ24" i="13"/>
  <c r="AK24" i="13"/>
  <c r="T24" i="13"/>
  <c r="AH24" i="13"/>
  <c r="W29" i="13"/>
  <c r="L27" i="13"/>
  <c r="O27" i="13" s="1"/>
  <c r="AE26" i="13"/>
  <c r="X28" i="13"/>
  <c r="E29" i="13"/>
  <c r="C28" i="13"/>
  <c r="K28" i="13" l="1"/>
  <c r="AD27" i="13"/>
  <c r="C29" i="13"/>
  <c r="AY7" i="13"/>
  <c r="AY8" i="13"/>
  <c r="AZ7" i="13"/>
  <c r="AZ8" i="13"/>
  <c r="AQ7" i="13"/>
  <c r="AQ8" i="13"/>
  <c r="BG7" i="13"/>
  <c r="BG8" i="13"/>
  <c r="AR7" i="13"/>
  <c r="AR8" i="13"/>
  <c r="BH7" i="13"/>
  <c r="BH8" i="13"/>
  <c r="T3" i="13"/>
  <c r="BJ3" i="13"/>
  <c r="AU4" i="13"/>
  <c r="BC4" i="13"/>
  <c r="AI4" i="13"/>
  <c r="AO23" i="13"/>
  <c r="AR23" i="13" s="1"/>
  <c r="BJ25" i="13"/>
  <c r="AK25" i="13"/>
  <c r="AL25" i="13" s="1"/>
  <c r="AH25" i="13"/>
  <c r="AN23" i="13"/>
  <c r="AQ23" i="13" s="1"/>
  <c r="BE23" i="13"/>
  <c r="BH23" i="13" s="1"/>
  <c r="BD23" i="13"/>
  <c r="BG23" i="13" s="1"/>
  <c r="AW23" i="13"/>
  <c r="AZ23" i="13" s="1"/>
  <c r="AV23" i="13"/>
  <c r="AY23" i="13" s="1"/>
  <c r="BC24" i="13"/>
  <c r="AU24" i="13"/>
  <c r="AI24" i="13"/>
  <c r="AL24" i="13"/>
  <c r="AM24" i="13"/>
  <c r="BC25" i="13"/>
  <c r="AI25" i="13"/>
  <c r="AU25" i="13"/>
  <c r="AG27" i="13"/>
  <c r="P26" i="13"/>
  <c r="AE27" i="13"/>
  <c r="W30" i="13"/>
  <c r="V28" i="13"/>
  <c r="L28" i="13" s="1"/>
  <c r="O28" i="13" s="1"/>
  <c r="V29" i="13"/>
  <c r="E30" i="13"/>
  <c r="X29" i="13"/>
  <c r="K29" i="13" l="1"/>
  <c r="AD28" i="13"/>
  <c r="C30" i="13"/>
  <c r="BC3" i="13"/>
  <c r="AU3" i="13"/>
  <c r="AM25" i="13"/>
  <c r="AO25" i="13" s="1"/>
  <c r="P27" i="13"/>
  <c r="BJ27" i="13" s="1"/>
  <c r="BE24" i="13"/>
  <c r="BH24" i="13" s="1"/>
  <c r="BD24" i="13"/>
  <c r="BG24" i="13" s="1"/>
  <c r="AV24" i="13"/>
  <c r="AY24" i="13" s="1"/>
  <c r="AW24" i="13"/>
  <c r="AZ24" i="13" s="1"/>
  <c r="AG28" i="13"/>
  <c r="T26" i="13"/>
  <c r="BJ26" i="13"/>
  <c r="AH26" i="13"/>
  <c r="AK26" i="13"/>
  <c r="AN24" i="13"/>
  <c r="AQ24" i="13" s="1"/>
  <c r="AO24" i="13"/>
  <c r="AR24" i="13" s="1"/>
  <c r="AE28" i="13"/>
  <c r="L29" i="13"/>
  <c r="O29" i="13" s="1"/>
  <c r="X30" i="13"/>
  <c r="E31" i="13"/>
  <c r="W31" i="13"/>
  <c r="AR25" i="13" l="1"/>
  <c r="V30" i="13"/>
  <c r="L30" i="13" s="1"/>
  <c r="K30" i="13"/>
  <c r="AD29" i="13"/>
  <c r="C31" i="13"/>
  <c r="V31" i="13" s="1"/>
  <c r="AW25" i="13"/>
  <c r="AZ25" i="13" s="1"/>
  <c r="AV25" i="13"/>
  <c r="AY25" i="13" s="1"/>
  <c r="BE25" i="13"/>
  <c r="BH25" i="13" s="1"/>
  <c r="BD25" i="13"/>
  <c r="BG25" i="13" s="1"/>
  <c r="AN25" i="13"/>
  <c r="AQ25" i="13" s="1"/>
  <c r="AK27" i="13"/>
  <c r="AL27" i="13" s="1"/>
  <c r="T27" i="13"/>
  <c r="AU27" i="13" s="1"/>
  <c r="AH27" i="13"/>
  <c r="P28" i="13"/>
  <c r="T28" i="13" s="1"/>
  <c r="BC26" i="13"/>
  <c r="AI26" i="13"/>
  <c r="AU26" i="13"/>
  <c r="AL26" i="13"/>
  <c r="AM26" i="13"/>
  <c r="AG29" i="13"/>
  <c r="AE29" i="13"/>
  <c r="W32" i="13"/>
  <c r="X31" i="13"/>
  <c r="E32" i="13"/>
  <c r="O30" i="13" l="1"/>
  <c r="K31" i="13"/>
  <c r="AD30" i="13"/>
  <c r="C32" i="13"/>
  <c r="V32" i="13" s="1"/>
  <c r="AI27" i="13"/>
  <c r="BC27" i="13"/>
  <c r="AM27" i="13"/>
  <c r="AV27" i="13" s="1"/>
  <c r="AO26" i="13"/>
  <c r="AR26" i="13" s="1"/>
  <c r="AK28" i="13"/>
  <c r="AM28" i="13" s="1"/>
  <c r="BJ28" i="13"/>
  <c r="AH28" i="13"/>
  <c r="AN26" i="13"/>
  <c r="AQ26" i="13" s="1"/>
  <c r="BD26" i="13"/>
  <c r="BG26" i="13" s="1"/>
  <c r="BE26" i="13"/>
  <c r="BH26" i="13" s="1"/>
  <c r="AV26" i="13"/>
  <c r="AY26" i="13" s="1"/>
  <c r="AW26" i="13"/>
  <c r="AZ26" i="13" s="1"/>
  <c r="AG30" i="13"/>
  <c r="AI28" i="13"/>
  <c r="AU28" i="13"/>
  <c r="BC28" i="13"/>
  <c r="P29" i="13"/>
  <c r="L31" i="13"/>
  <c r="O31" i="13" s="1"/>
  <c r="AE30" i="13"/>
  <c r="W33" i="13"/>
  <c r="E33" i="13"/>
  <c r="X32" i="13"/>
  <c r="K32" i="13" l="1"/>
  <c r="AD31" i="13"/>
  <c r="C33" i="13"/>
  <c r="V33" i="13" s="1"/>
  <c r="AL28" i="13"/>
  <c r="AN28" i="13" s="1"/>
  <c r="AQ28" i="13" s="1"/>
  <c r="BD27" i="13"/>
  <c r="BG27" i="13" s="1"/>
  <c r="AO27" i="13"/>
  <c r="AR27" i="13" s="1"/>
  <c r="BE27" i="13"/>
  <c r="BH27" i="13" s="1"/>
  <c r="AW27" i="13"/>
  <c r="AZ27" i="13" s="1"/>
  <c r="AN27" i="13"/>
  <c r="AQ27" i="13" s="1"/>
  <c r="AY27" i="13"/>
  <c r="AG31" i="13"/>
  <c r="T29" i="13"/>
  <c r="AH29" i="13"/>
  <c r="BJ29" i="13"/>
  <c r="AK29" i="13"/>
  <c r="P30" i="13"/>
  <c r="W34" i="13"/>
  <c r="X33" i="13"/>
  <c r="E34" i="13"/>
  <c r="AE31" i="13"/>
  <c r="L32" i="13"/>
  <c r="O32" i="13" s="1"/>
  <c r="K33" i="13" l="1"/>
  <c r="AD32" i="13"/>
  <c r="AW28" i="13"/>
  <c r="AZ28" i="13" s="1"/>
  <c r="AO28" i="13"/>
  <c r="AR28" i="13" s="1"/>
  <c r="AV28" i="13"/>
  <c r="AY28" i="13" s="1"/>
  <c r="BE28" i="13"/>
  <c r="BH28" i="13" s="1"/>
  <c r="BD28" i="13"/>
  <c r="BG28" i="13" s="1"/>
  <c r="AG32" i="13"/>
  <c r="AK30" i="13"/>
  <c r="BJ30" i="13"/>
  <c r="AH30" i="13"/>
  <c r="T30" i="13"/>
  <c r="C34" i="13"/>
  <c r="V34" i="13" s="1"/>
  <c r="BC29" i="13"/>
  <c r="AU29" i="13"/>
  <c r="AI29" i="13"/>
  <c r="AL29" i="13"/>
  <c r="AM29" i="13"/>
  <c r="P31" i="13"/>
  <c r="AE32" i="13"/>
  <c r="L33" i="13"/>
  <c r="O33" i="13" s="1"/>
  <c r="E35" i="13"/>
  <c r="X34" i="13"/>
  <c r="W35" i="13"/>
  <c r="K34" i="13" l="1"/>
  <c r="AD33" i="13"/>
  <c r="C35" i="13"/>
  <c r="AO29" i="13"/>
  <c r="AR29" i="13" s="1"/>
  <c r="AN29" i="13"/>
  <c r="AQ29" i="13" s="1"/>
  <c r="BE29" i="13"/>
  <c r="BH29" i="13" s="1"/>
  <c r="BD29" i="13"/>
  <c r="BG29" i="13" s="1"/>
  <c r="AL30" i="13"/>
  <c r="AM30" i="13"/>
  <c r="T31" i="13"/>
  <c r="BJ31" i="13"/>
  <c r="AH31" i="13"/>
  <c r="AK31" i="13"/>
  <c r="BC30" i="13"/>
  <c r="AI30" i="13"/>
  <c r="AU30" i="13"/>
  <c r="AG33" i="13"/>
  <c r="AW29" i="13"/>
  <c r="AZ29" i="13" s="1"/>
  <c r="AV29" i="13"/>
  <c r="AY29" i="13" s="1"/>
  <c r="P32" i="13"/>
  <c r="V35" i="13"/>
  <c r="W36" i="13"/>
  <c r="E36" i="13"/>
  <c r="X35" i="13"/>
  <c r="AE33" i="13"/>
  <c r="L34" i="13"/>
  <c r="O34" i="13" s="1"/>
  <c r="K35" i="13" l="1"/>
  <c r="AD34" i="13"/>
  <c r="AO30" i="13"/>
  <c r="AR30" i="13" s="1"/>
  <c r="AN30" i="13"/>
  <c r="AQ30" i="13" s="1"/>
  <c r="AG34" i="13"/>
  <c r="P33" i="13"/>
  <c r="AW30" i="13"/>
  <c r="AZ30" i="13" s="1"/>
  <c r="AV30" i="13"/>
  <c r="AY30" i="13" s="1"/>
  <c r="AU31" i="13"/>
  <c r="AI31" i="13"/>
  <c r="BC31" i="13"/>
  <c r="BE30" i="13"/>
  <c r="BH30" i="13" s="1"/>
  <c r="BD30" i="13"/>
  <c r="BG30" i="13" s="1"/>
  <c r="AH32" i="13"/>
  <c r="T32" i="13"/>
  <c r="BJ32" i="13"/>
  <c r="AK32" i="13"/>
  <c r="AL31" i="13"/>
  <c r="AM31" i="13"/>
  <c r="X36" i="13"/>
  <c r="E37" i="13"/>
  <c r="C36" i="13"/>
  <c r="W37" i="13"/>
  <c r="L35" i="13"/>
  <c r="O35" i="13" s="1"/>
  <c r="AE34" i="13"/>
  <c r="K36" i="13" l="1"/>
  <c r="AD35" i="13"/>
  <c r="P34" i="13"/>
  <c r="AK34" i="13" s="1"/>
  <c r="AL32" i="13"/>
  <c r="AM32" i="13"/>
  <c r="AW31" i="13"/>
  <c r="AZ31" i="13" s="1"/>
  <c r="AV31" i="13"/>
  <c r="AY31" i="13" s="1"/>
  <c r="BC32" i="13"/>
  <c r="AU32" i="13"/>
  <c r="AI32" i="13"/>
  <c r="AG35" i="13"/>
  <c r="BJ33" i="13"/>
  <c r="T33" i="13"/>
  <c r="AK33" i="13"/>
  <c r="AH33" i="13"/>
  <c r="AN31" i="13"/>
  <c r="AQ31" i="13" s="1"/>
  <c r="AO31" i="13"/>
  <c r="AR31" i="13" s="1"/>
  <c r="BE31" i="13"/>
  <c r="BH31" i="13" s="1"/>
  <c r="BD31" i="13"/>
  <c r="BG31" i="13" s="1"/>
  <c r="AE35" i="13"/>
  <c r="E38" i="13"/>
  <c r="X37" i="13"/>
  <c r="W38" i="13"/>
  <c r="V36" i="13"/>
  <c r="L36" i="13" s="1"/>
  <c r="O36" i="13" s="1"/>
  <c r="C37" i="13"/>
  <c r="K37" i="13" l="1"/>
  <c r="AD36" i="13"/>
  <c r="AH34" i="13"/>
  <c r="T34" i="13"/>
  <c r="BC34" i="13" s="1"/>
  <c r="BJ34" i="13"/>
  <c r="AN32" i="13"/>
  <c r="AQ32" i="13" s="1"/>
  <c r="AO32" i="13"/>
  <c r="AR32" i="13" s="1"/>
  <c r="AG36" i="13"/>
  <c r="AW32" i="13"/>
  <c r="AZ32" i="13" s="1"/>
  <c r="AV32" i="13"/>
  <c r="AY32" i="13" s="1"/>
  <c r="AL33" i="13"/>
  <c r="AM33" i="13"/>
  <c r="BE32" i="13"/>
  <c r="BH32" i="13" s="1"/>
  <c r="BD32" i="13"/>
  <c r="BG32" i="13" s="1"/>
  <c r="AI33" i="13"/>
  <c r="AU33" i="13"/>
  <c r="BC33" i="13"/>
  <c r="AL34" i="13"/>
  <c r="AM34" i="13"/>
  <c r="P35" i="13"/>
  <c r="W39" i="13"/>
  <c r="AE36" i="13"/>
  <c r="X38" i="13"/>
  <c r="E39" i="13"/>
  <c r="C38" i="13"/>
  <c r="V37" i="13"/>
  <c r="L37" i="13" s="1"/>
  <c r="O37" i="13" s="1"/>
  <c r="K38" i="13" l="1"/>
  <c r="AD37" i="13"/>
  <c r="AU34" i="13"/>
  <c r="AW34" i="13" s="1"/>
  <c r="AI34" i="13"/>
  <c r="AO33" i="13"/>
  <c r="AR33" i="13" s="1"/>
  <c r="AN33" i="13"/>
  <c r="AQ33" i="13" s="1"/>
  <c r="AN34" i="13"/>
  <c r="AK35" i="13"/>
  <c r="T35" i="13"/>
  <c r="AH35" i="13"/>
  <c r="BJ35" i="13"/>
  <c r="AV33" i="13"/>
  <c r="AY33" i="13" s="1"/>
  <c r="AW33" i="13"/>
  <c r="AZ33" i="13" s="1"/>
  <c r="C39" i="13"/>
  <c r="V39" i="13" s="1"/>
  <c r="BD33" i="13"/>
  <c r="BG33" i="13" s="1"/>
  <c r="BE33" i="13"/>
  <c r="BH33" i="13" s="1"/>
  <c r="AG37" i="13"/>
  <c r="AO34" i="13"/>
  <c r="BD34" i="13"/>
  <c r="BE34" i="13"/>
  <c r="P36" i="13"/>
  <c r="AE37" i="13"/>
  <c r="W40" i="13"/>
  <c r="V38" i="13"/>
  <c r="L38" i="13" s="1"/>
  <c r="O38" i="13" s="1"/>
  <c r="X39" i="13"/>
  <c r="E40" i="13"/>
  <c r="AR34" i="13" l="1"/>
  <c r="AQ34" i="13"/>
  <c r="K39" i="13"/>
  <c r="AD38" i="13"/>
  <c r="AV34" i="13"/>
  <c r="AY34" i="13" s="1"/>
  <c r="BG34" i="13"/>
  <c r="P37" i="13"/>
  <c r="BJ37" i="13" s="1"/>
  <c r="BH34" i="13"/>
  <c r="AH36" i="13"/>
  <c r="T36" i="13"/>
  <c r="AK36" i="13"/>
  <c r="BJ36" i="13"/>
  <c r="BC35" i="13"/>
  <c r="AU35" i="13"/>
  <c r="AI35" i="13"/>
  <c r="AG38" i="13"/>
  <c r="AL35" i="13"/>
  <c r="AM35" i="13"/>
  <c r="AZ34" i="13"/>
  <c r="AE38" i="13"/>
  <c r="L39" i="13"/>
  <c r="O39" i="13" s="1"/>
  <c r="W41" i="13"/>
  <c r="E41" i="13"/>
  <c r="X40" i="13"/>
  <c r="C40" i="13"/>
  <c r="K40" i="13" l="1"/>
  <c r="AD39" i="13"/>
  <c r="AN35" i="13"/>
  <c r="AQ35" i="13" s="1"/>
  <c r="AK37" i="13"/>
  <c r="AM37" i="13" s="1"/>
  <c r="AH37" i="13"/>
  <c r="T37" i="13"/>
  <c r="AI37" i="13" s="1"/>
  <c r="AO35" i="13"/>
  <c r="AR35" i="13" s="1"/>
  <c r="AW35" i="13"/>
  <c r="AZ35" i="13" s="1"/>
  <c r="AV35" i="13"/>
  <c r="AY35" i="13" s="1"/>
  <c r="AG39" i="13"/>
  <c r="P38" i="13"/>
  <c r="BE35" i="13"/>
  <c r="BH35" i="13" s="1"/>
  <c r="BD35" i="13"/>
  <c r="BG35" i="13" s="1"/>
  <c r="BC36" i="13"/>
  <c r="AI36" i="13"/>
  <c r="AU36" i="13"/>
  <c r="AL36" i="13"/>
  <c r="AM36" i="13"/>
  <c r="W42" i="13"/>
  <c r="E43" i="13"/>
  <c r="E42" i="13"/>
  <c r="X41" i="13"/>
  <c r="C41" i="13"/>
  <c r="AE39" i="13"/>
  <c r="V40" i="13"/>
  <c r="L40" i="13" s="1"/>
  <c r="O40" i="13" s="1"/>
  <c r="K41" i="13" l="1"/>
  <c r="AD40" i="13"/>
  <c r="E45" i="13"/>
  <c r="E47" i="13" s="1"/>
  <c r="C42" i="13"/>
  <c r="E44" i="13"/>
  <c r="BC37" i="13"/>
  <c r="AU37" i="13"/>
  <c r="AL37" i="13"/>
  <c r="P39" i="13"/>
  <c r="T39" i="13" s="1"/>
  <c r="AN36" i="13"/>
  <c r="AQ36" i="13" s="1"/>
  <c r="AO36" i="13"/>
  <c r="AR36" i="13" s="1"/>
  <c r="AG40" i="13"/>
  <c r="AW36" i="13"/>
  <c r="AZ36" i="13" s="1"/>
  <c r="AV36" i="13"/>
  <c r="AY36" i="13" s="1"/>
  <c r="AH38" i="13"/>
  <c r="T38" i="13"/>
  <c r="AK38" i="13"/>
  <c r="BJ38" i="13"/>
  <c r="BD36" i="13"/>
  <c r="BG36" i="13" s="1"/>
  <c r="BE36" i="13"/>
  <c r="BH36" i="13" s="1"/>
  <c r="V42" i="13"/>
  <c r="X43" i="13"/>
  <c r="X42" i="13"/>
  <c r="W43" i="13"/>
  <c r="C43" i="13"/>
  <c r="V41" i="13"/>
  <c r="L41" i="13" s="1"/>
  <c r="O41" i="13" s="1"/>
  <c r="AE40" i="13"/>
  <c r="K42" i="13" l="1"/>
  <c r="AD41" i="13"/>
  <c r="C45" i="13"/>
  <c r="E46" i="13"/>
  <c r="C44" i="13"/>
  <c r="E49" i="13"/>
  <c r="C47" i="13"/>
  <c r="BD37" i="13"/>
  <c r="BG37" i="13" s="1"/>
  <c r="AV37" i="13"/>
  <c r="AY37" i="13" s="1"/>
  <c r="AO37" i="13"/>
  <c r="AR37" i="13" s="1"/>
  <c r="AN37" i="13"/>
  <c r="AQ37" i="13" s="1"/>
  <c r="AW37" i="13"/>
  <c r="AZ37" i="13" s="1"/>
  <c r="BE37" i="13"/>
  <c r="BH37" i="13" s="1"/>
  <c r="AH39" i="13"/>
  <c r="BJ39" i="13"/>
  <c r="AK39" i="13"/>
  <c r="AL39" i="13" s="1"/>
  <c r="AG41" i="13"/>
  <c r="BC38" i="13"/>
  <c r="AI38" i="13"/>
  <c r="AU38" i="13"/>
  <c r="AU39" i="13"/>
  <c r="BC39" i="13"/>
  <c r="AI39" i="13"/>
  <c r="P40" i="13"/>
  <c r="AL38" i="13"/>
  <c r="AM38" i="13"/>
  <c r="L42" i="13"/>
  <c r="O42" i="13" s="1"/>
  <c r="AE41" i="13"/>
  <c r="V43" i="13"/>
  <c r="K43" i="13" l="1"/>
  <c r="AD42" i="13"/>
  <c r="C46" i="13"/>
  <c r="E48" i="13"/>
  <c r="E51" i="13"/>
  <c r="C49" i="13"/>
  <c r="AM39" i="13"/>
  <c r="AN39" i="13" s="1"/>
  <c r="AQ39" i="13" s="1"/>
  <c r="AO38" i="13"/>
  <c r="AR38" i="13" s="1"/>
  <c r="AN38" i="13"/>
  <c r="AQ38" i="13" s="1"/>
  <c r="P41" i="13"/>
  <c r="AH41" i="13" s="1"/>
  <c r="AG42" i="13"/>
  <c r="T40" i="13"/>
  <c r="BJ40" i="13"/>
  <c r="AK40" i="13"/>
  <c r="AH40" i="13"/>
  <c r="AV38" i="13"/>
  <c r="AY38" i="13" s="1"/>
  <c r="AW38" i="13"/>
  <c r="AZ38" i="13" s="1"/>
  <c r="BE38" i="13"/>
  <c r="BH38" i="13" s="1"/>
  <c r="BD38" i="13"/>
  <c r="BG38" i="13" s="1"/>
  <c r="L43" i="13"/>
  <c r="AE42" i="13"/>
  <c r="K44" i="13" l="1"/>
  <c r="K45" i="13" s="1"/>
  <c r="K46" i="13" s="1"/>
  <c r="K47" i="13" s="1"/>
  <c r="AD43" i="13"/>
  <c r="L44" i="13"/>
  <c r="O43" i="13"/>
  <c r="AG43" i="13" s="1"/>
  <c r="E50" i="13"/>
  <c r="C48" i="13"/>
  <c r="C51" i="13"/>
  <c r="E53" i="13"/>
  <c r="AW39" i="13"/>
  <c r="AZ39" i="13" s="1"/>
  <c r="AO39" i="13"/>
  <c r="AR39" i="13" s="1"/>
  <c r="BE39" i="13"/>
  <c r="BH39" i="13" s="1"/>
  <c r="BD39" i="13"/>
  <c r="BG39" i="13" s="1"/>
  <c r="AV39" i="13"/>
  <c r="AY39" i="13" s="1"/>
  <c r="AK41" i="13"/>
  <c r="AM41" i="13" s="1"/>
  <c r="BJ41" i="13"/>
  <c r="T41" i="13"/>
  <c r="BC41" i="13" s="1"/>
  <c r="P42" i="13"/>
  <c r="T42" i="13" s="1"/>
  <c r="AL40" i="13"/>
  <c r="AM40" i="13"/>
  <c r="BC40" i="13"/>
  <c r="AI40" i="13"/>
  <c r="AU40" i="13"/>
  <c r="AE43" i="13"/>
  <c r="O44" i="13" l="1"/>
  <c r="K48" i="13"/>
  <c r="K49" i="13" s="1"/>
  <c r="L45" i="13"/>
  <c r="O45" i="13" s="1"/>
  <c r="P44" i="13"/>
  <c r="T44" i="13" s="1"/>
  <c r="E52" i="13"/>
  <c r="C50" i="13"/>
  <c r="E55" i="13"/>
  <c r="C53" i="13"/>
  <c r="P45" i="13"/>
  <c r="AL41" i="13"/>
  <c r="BE41" i="13" s="1"/>
  <c r="BH41" i="13" s="1"/>
  <c r="AU41" i="13"/>
  <c r="AI41" i="13"/>
  <c r="BJ42" i="13"/>
  <c r="AH42" i="13"/>
  <c r="AO40" i="13"/>
  <c r="AR40" i="13" s="1"/>
  <c r="AK42" i="13"/>
  <c r="AL42" i="13" s="1"/>
  <c r="P43" i="13"/>
  <c r="T43" i="13" s="1"/>
  <c r="AN40" i="13"/>
  <c r="AQ40" i="13" s="1"/>
  <c r="AU42" i="13"/>
  <c r="AI42" i="13"/>
  <c r="BC42" i="13"/>
  <c r="AV40" i="13"/>
  <c r="AY40" i="13" s="1"/>
  <c r="AW40" i="13"/>
  <c r="AZ40" i="13" s="1"/>
  <c r="BE40" i="13"/>
  <c r="BH40" i="13" s="1"/>
  <c r="BD40" i="13"/>
  <c r="BG40" i="13" s="1"/>
  <c r="L46" i="13" l="1"/>
  <c r="O46" i="13" s="1"/>
  <c r="K50" i="13"/>
  <c r="K51" i="13" s="1"/>
  <c r="BJ44" i="13"/>
  <c r="AK44" i="13"/>
  <c r="AL44" i="13" s="1"/>
  <c r="AU44" i="13"/>
  <c r="BC44" i="13"/>
  <c r="L47" i="13"/>
  <c r="O47" i="13" s="1"/>
  <c r="P46" i="13"/>
  <c r="C52" i="13"/>
  <c r="E54" i="13"/>
  <c r="AK45" i="13"/>
  <c r="T45" i="13"/>
  <c r="BJ45" i="13"/>
  <c r="E57" i="13"/>
  <c r="C55" i="13"/>
  <c r="AN41" i="13"/>
  <c r="AQ41" i="13" s="1"/>
  <c r="AO41" i="13"/>
  <c r="AR41" i="13" s="1"/>
  <c r="AW41" i="13"/>
  <c r="AZ41" i="13" s="1"/>
  <c r="AV41" i="13"/>
  <c r="AY41" i="13" s="1"/>
  <c r="BD41" i="13"/>
  <c r="BG41" i="13" s="1"/>
  <c r="AM42" i="13"/>
  <c r="AO42" i="13" s="1"/>
  <c r="BJ43" i="13"/>
  <c r="AK43" i="13"/>
  <c r="AL43" i="13" s="1"/>
  <c r="AH43" i="13"/>
  <c r="AU43" i="13"/>
  <c r="AI43" i="13"/>
  <c r="BC43" i="13"/>
  <c r="AR42" i="13" l="1"/>
  <c r="K52" i="13"/>
  <c r="K53" i="13" s="1"/>
  <c r="AM44" i="13"/>
  <c r="BE44" i="13" s="1"/>
  <c r="E59" i="13"/>
  <c r="C57" i="13"/>
  <c r="T46" i="13"/>
  <c r="AK46" i="13"/>
  <c r="BJ46" i="13"/>
  <c r="L48" i="13"/>
  <c r="O48" i="13" s="1"/>
  <c r="P47" i="13"/>
  <c r="AU45" i="13"/>
  <c r="BC45" i="13"/>
  <c r="AL45" i="13"/>
  <c r="AM45" i="13"/>
  <c r="E56" i="13"/>
  <c r="C54" i="13"/>
  <c r="AN42" i="13"/>
  <c r="AQ42" i="13" s="1"/>
  <c r="AW42" i="13"/>
  <c r="AZ42" i="13" s="1"/>
  <c r="AV42" i="13"/>
  <c r="AY42" i="13" s="1"/>
  <c r="BE42" i="13"/>
  <c r="BH42" i="13" s="1"/>
  <c r="BD42" i="13"/>
  <c r="BG42" i="13" s="1"/>
  <c r="AM43" i="13"/>
  <c r="BE43" i="13" s="1"/>
  <c r="BH43" i="13" s="1"/>
  <c r="K54" i="13" l="1"/>
  <c r="K55" i="13" s="1"/>
  <c r="AV44" i="13"/>
  <c r="AN44" i="13"/>
  <c r="AO44" i="13"/>
  <c r="BD44" i="13"/>
  <c r="BG44" i="13" s="1"/>
  <c r="AW44" i="13"/>
  <c r="AZ44" i="13" s="1"/>
  <c r="AO45" i="13"/>
  <c r="AY44" i="13"/>
  <c r="BH44" i="13"/>
  <c r="AV45" i="13"/>
  <c r="AW45" i="13"/>
  <c r="E58" i="13"/>
  <c r="C56" i="13"/>
  <c r="AL46" i="13"/>
  <c r="AM46" i="13"/>
  <c r="C59" i="13"/>
  <c r="E61" i="13"/>
  <c r="AU46" i="13"/>
  <c r="BC46" i="13"/>
  <c r="AK47" i="13"/>
  <c r="BJ47" i="13"/>
  <c r="T47" i="13"/>
  <c r="L49" i="13"/>
  <c r="O49" i="13" s="1"/>
  <c r="P48" i="13"/>
  <c r="BE45" i="13"/>
  <c r="BH45" i="13" s="1"/>
  <c r="BD45" i="13"/>
  <c r="AN45" i="13"/>
  <c r="AQ45" i="13" s="1"/>
  <c r="AN43" i="13"/>
  <c r="AQ43" i="13" s="1"/>
  <c r="AW43" i="13"/>
  <c r="AZ43" i="13" s="1"/>
  <c r="AO43" i="13"/>
  <c r="AR43" i="13" s="1"/>
  <c r="AV43" i="13"/>
  <c r="AY43" i="13" s="1"/>
  <c r="BD43" i="13"/>
  <c r="BG43" i="13" s="1"/>
  <c r="AQ44" i="13" l="1"/>
  <c r="AR44" i="13"/>
  <c r="AR45" i="13"/>
  <c r="K56" i="13"/>
  <c r="K57" i="13" s="1"/>
  <c r="AN46" i="13"/>
  <c r="AQ46" i="13" s="1"/>
  <c r="BG45" i="13"/>
  <c r="BD46" i="13"/>
  <c r="BG46" i="13" s="1"/>
  <c r="BE46" i="13"/>
  <c r="BH46" i="13" s="1"/>
  <c r="L50" i="13"/>
  <c r="O50" i="13" s="1"/>
  <c r="P49" i="13"/>
  <c r="E63" i="13"/>
  <c r="C61" i="13"/>
  <c r="AO46" i="13"/>
  <c r="AR46" i="13" s="1"/>
  <c r="AW46" i="13"/>
  <c r="AZ46" i="13" s="1"/>
  <c r="AV46" i="13"/>
  <c r="AY46" i="13" s="1"/>
  <c r="AL47" i="13"/>
  <c r="AM47" i="13"/>
  <c r="AZ45" i="13"/>
  <c r="BJ48" i="13"/>
  <c r="T48" i="13"/>
  <c r="AK48" i="13"/>
  <c r="E60" i="13"/>
  <c r="C58" i="13"/>
  <c r="BC47" i="13"/>
  <c r="AU47" i="13"/>
  <c r="AY45" i="13"/>
  <c r="K58" i="13" l="1"/>
  <c r="K59" i="13" s="1"/>
  <c r="E65" i="13"/>
  <c r="C65" i="13" s="1"/>
  <c r="AO47" i="13"/>
  <c r="AR47" i="13" s="1"/>
  <c r="L51" i="13"/>
  <c r="O51" i="13" s="1"/>
  <c r="P50" i="13"/>
  <c r="AK49" i="13"/>
  <c r="T49" i="13"/>
  <c r="BJ49" i="13"/>
  <c r="BD47" i="13"/>
  <c r="BG47" i="13" s="1"/>
  <c r="BE47" i="13"/>
  <c r="BH47" i="13" s="1"/>
  <c r="C63" i="13"/>
  <c r="AN47" i="13"/>
  <c r="AQ47" i="13" s="1"/>
  <c r="AL48" i="13"/>
  <c r="AM48" i="13"/>
  <c r="AW47" i="13"/>
  <c r="AZ47" i="13" s="1"/>
  <c r="AV47" i="13"/>
  <c r="AY47" i="13" s="1"/>
  <c r="E62" i="13"/>
  <c r="C60" i="13"/>
  <c r="BC48" i="13"/>
  <c r="AU48" i="13"/>
  <c r="K60" i="13" l="1"/>
  <c r="K61" i="13" s="1"/>
  <c r="E64" i="13"/>
  <c r="C64" i="13" s="1"/>
  <c r="AO48" i="13"/>
  <c r="AR48" i="13" s="1"/>
  <c r="AN48" i="13"/>
  <c r="AQ48" i="13" s="1"/>
  <c r="AW48" i="13"/>
  <c r="AZ48" i="13" s="1"/>
  <c r="AV48" i="13"/>
  <c r="AY48" i="13" s="1"/>
  <c r="C62" i="13"/>
  <c r="AL49" i="13"/>
  <c r="AM49" i="13"/>
  <c r="AU49" i="13"/>
  <c r="BC49" i="13"/>
  <c r="BJ50" i="13"/>
  <c r="T50" i="13"/>
  <c r="AK50" i="13"/>
  <c r="BE48" i="13"/>
  <c r="BH48" i="13" s="1"/>
  <c r="BD48" i="13"/>
  <c r="BG48" i="13" s="1"/>
  <c r="L52" i="13"/>
  <c r="O52" i="13" s="1"/>
  <c r="P51" i="13"/>
  <c r="K62" i="13" l="1"/>
  <c r="K63" i="13" s="1"/>
  <c r="K64" i="13" s="1"/>
  <c r="K65" i="13" s="1"/>
  <c r="AO49" i="13"/>
  <c r="AR49" i="13" s="1"/>
  <c r="AN49" i="13"/>
  <c r="AQ49" i="13" s="1"/>
  <c r="AL50" i="13"/>
  <c r="AM50" i="13"/>
  <c r="AV49" i="13"/>
  <c r="AY49" i="13" s="1"/>
  <c r="AW49" i="13"/>
  <c r="AZ49" i="13" s="1"/>
  <c r="AU50" i="13"/>
  <c r="BC50" i="13"/>
  <c r="AK51" i="13"/>
  <c r="T51" i="13"/>
  <c r="BJ51" i="13"/>
  <c r="L53" i="13"/>
  <c r="O53" i="13" s="1"/>
  <c r="P52" i="13"/>
  <c r="BE49" i="13"/>
  <c r="BH49" i="13" s="1"/>
  <c r="BD49" i="13"/>
  <c r="BG49" i="13" s="1"/>
  <c r="AO50" i="13" l="1"/>
  <c r="AR50" i="13" s="1"/>
  <c r="AN50" i="13"/>
  <c r="AQ50" i="13" s="1"/>
  <c r="AL51" i="13"/>
  <c r="AM51" i="13"/>
  <c r="AV50" i="13"/>
  <c r="AY50" i="13" s="1"/>
  <c r="AW50" i="13"/>
  <c r="AZ50" i="13" s="1"/>
  <c r="BD50" i="13"/>
  <c r="BE50" i="13"/>
  <c r="BH50" i="13" s="1"/>
  <c r="L54" i="13"/>
  <c r="O54" i="13" s="1"/>
  <c r="P53" i="13"/>
  <c r="T52" i="13"/>
  <c r="AK52" i="13"/>
  <c r="BJ52" i="13"/>
  <c r="BC51" i="13"/>
  <c r="AU51" i="13"/>
  <c r="AN51" i="13"/>
  <c r="AQ51" i="13" s="1"/>
  <c r="AO51" i="13" l="1"/>
  <c r="AR51" i="13" s="1"/>
  <c r="T53" i="13"/>
  <c r="AK53" i="13"/>
  <c r="BJ53" i="13"/>
  <c r="BG50" i="13"/>
  <c r="BD51" i="13"/>
  <c r="BG51" i="13" s="1"/>
  <c r="BE51" i="13"/>
  <c r="BH51" i="13" s="1"/>
  <c r="AL52" i="13"/>
  <c r="AM52" i="13"/>
  <c r="L55" i="13"/>
  <c r="O55" i="13" s="1"/>
  <c r="P54" i="13"/>
  <c r="AW51" i="13"/>
  <c r="AZ51" i="13" s="1"/>
  <c r="AV51" i="13"/>
  <c r="AY51" i="13" s="1"/>
  <c r="AU52" i="13"/>
  <c r="BC52" i="13"/>
  <c r="AN52" i="13" l="1"/>
  <c r="AQ52" i="13" s="1"/>
  <c r="BD52" i="13"/>
  <c r="BG52" i="13" s="1"/>
  <c r="BE52" i="13"/>
  <c r="BH52" i="13" s="1"/>
  <c r="AW52" i="13"/>
  <c r="AZ52" i="13" s="1"/>
  <c r="AV52" i="13"/>
  <c r="AY52" i="13" s="1"/>
  <c r="BJ54" i="13"/>
  <c r="T54" i="13"/>
  <c r="AK54" i="13"/>
  <c r="AL53" i="13"/>
  <c r="AM53" i="13"/>
  <c r="L56" i="13"/>
  <c r="O56" i="13" s="1"/>
  <c r="P55" i="13"/>
  <c r="AO52" i="13"/>
  <c r="AR52" i="13" s="1"/>
  <c r="AU53" i="13"/>
  <c r="BC53" i="13"/>
  <c r="AO53" i="13" l="1"/>
  <c r="AR53" i="13" s="1"/>
  <c r="AN53" i="13"/>
  <c r="AQ53" i="13" s="1"/>
  <c r="BD53" i="13"/>
  <c r="BG53" i="13" s="1"/>
  <c r="BE53" i="13"/>
  <c r="BH53" i="13" s="1"/>
  <c r="AL54" i="13"/>
  <c r="AM54" i="13"/>
  <c r="BC54" i="13"/>
  <c r="AU54" i="13"/>
  <c r="AW53" i="13"/>
  <c r="AZ53" i="13" s="1"/>
  <c r="AV53" i="13"/>
  <c r="AY53" i="13" s="1"/>
  <c r="AK55" i="13"/>
  <c r="T55" i="13"/>
  <c r="BJ55" i="13"/>
  <c r="L57" i="13"/>
  <c r="O57" i="13" s="1"/>
  <c r="P56" i="13"/>
  <c r="AO54" i="13" l="1"/>
  <c r="AR54" i="13" s="1"/>
  <c r="AN54" i="13"/>
  <c r="AQ54" i="13" s="1"/>
  <c r="BD54" i="13"/>
  <c r="BG54" i="13" s="1"/>
  <c r="BE54" i="13"/>
  <c r="BH54" i="13" s="1"/>
  <c r="AU55" i="13"/>
  <c r="BC55" i="13"/>
  <c r="AL55" i="13"/>
  <c r="AM55" i="13"/>
  <c r="BJ56" i="13"/>
  <c r="T56" i="13"/>
  <c r="AK56" i="13"/>
  <c r="AV54" i="13"/>
  <c r="AY54" i="13" s="1"/>
  <c r="AW54" i="13"/>
  <c r="AZ54" i="13" s="1"/>
  <c r="L58" i="13"/>
  <c r="O58" i="13" s="1"/>
  <c r="P57" i="13"/>
  <c r="AO55" i="13" l="1"/>
  <c r="AR55" i="13" s="1"/>
  <c r="AK57" i="13"/>
  <c r="T57" i="13"/>
  <c r="BJ57" i="13"/>
  <c r="AU56" i="13"/>
  <c r="BC56" i="13"/>
  <c r="AN55" i="13"/>
  <c r="AQ55" i="13" s="1"/>
  <c r="BD55" i="13"/>
  <c r="BG55" i="13" s="1"/>
  <c r="BE55" i="13"/>
  <c r="BH55" i="13" s="1"/>
  <c r="L59" i="13"/>
  <c r="O59" i="13" s="1"/>
  <c r="P58" i="13"/>
  <c r="AW55" i="13"/>
  <c r="AZ55" i="13" s="1"/>
  <c r="AV55" i="13"/>
  <c r="AY55" i="13" s="1"/>
  <c r="AL56" i="13"/>
  <c r="AM56" i="13"/>
  <c r="AO56" i="13" l="1"/>
  <c r="AR56" i="13" s="1"/>
  <c r="AN56" i="13"/>
  <c r="AQ56" i="13" s="1"/>
  <c r="BD56" i="13"/>
  <c r="BG56" i="13" s="1"/>
  <c r="BE56" i="13"/>
  <c r="BH56" i="13" s="1"/>
  <c r="AW56" i="13"/>
  <c r="AZ56" i="13" s="1"/>
  <c r="AV56" i="13"/>
  <c r="AY56" i="13" s="1"/>
  <c r="AU57" i="13"/>
  <c r="BC57" i="13"/>
  <c r="AK58" i="13"/>
  <c r="BJ58" i="13"/>
  <c r="T58" i="13"/>
  <c r="L60" i="13"/>
  <c r="O60" i="13" s="1"/>
  <c r="P59" i="13"/>
  <c r="AL57" i="13"/>
  <c r="AM57" i="13"/>
  <c r="AO57" i="13" l="1"/>
  <c r="AR57" i="13" s="1"/>
  <c r="AN57" i="13"/>
  <c r="AQ57" i="13" s="1"/>
  <c r="BE57" i="13"/>
  <c r="BH57" i="13" s="1"/>
  <c r="BD57" i="13"/>
  <c r="BG57" i="13" s="1"/>
  <c r="BJ59" i="13"/>
  <c r="AK59" i="13"/>
  <c r="T59" i="13"/>
  <c r="AU58" i="13"/>
  <c r="BC58" i="13"/>
  <c r="AW57" i="13"/>
  <c r="AZ57" i="13" s="1"/>
  <c r="AV57" i="13"/>
  <c r="AY57" i="13" s="1"/>
  <c r="L61" i="13"/>
  <c r="O61" i="13" s="1"/>
  <c r="P60" i="13"/>
  <c r="AL58" i="13"/>
  <c r="AM58" i="13"/>
  <c r="AO58" i="13" l="1"/>
  <c r="AR58" i="13" s="1"/>
  <c r="AN58" i="13"/>
  <c r="AQ58" i="13" s="1"/>
  <c r="AW58" i="13"/>
  <c r="AZ58" i="13" s="1"/>
  <c r="AV58" i="13"/>
  <c r="AY58" i="13" s="1"/>
  <c r="BE58" i="13"/>
  <c r="BH58" i="13" s="1"/>
  <c r="BD58" i="13"/>
  <c r="BG58" i="13" s="1"/>
  <c r="AL59" i="13"/>
  <c r="AM59" i="13"/>
  <c r="T60" i="13"/>
  <c r="AK60" i="13"/>
  <c r="BJ60" i="13"/>
  <c r="AU59" i="13"/>
  <c r="BC59" i="13"/>
  <c r="L62" i="13"/>
  <c r="O62" i="13" s="1"/>
  <c r="P61" i="13"/>
  <c r="AN59" i="13" l="1"/>
  <c r="AQ59" i="13" s="1"/>
  <c r="AL60" i="13"/>
  <c r="AM60" i="13"/>
  <c r="AO60" i="13" s="1"/>
  <c r="AU60" i="13"/>
  <c r="BC60" i="13"/>
  <c r="AN60" i="13"/>
  <c r="AO59" i="13"/>
  <c r="AR59" i="13" s="1"/>
  <c r="BD59" i="13"/>
  <c r="BG59" i="13" s="1"/>
  <c r="BE59" i="13"/>
  <c r="BH59" i="13" s="1"/>
  <c r="AW59" i="13"/>
  <c r="AZ59" i="13" s="1"/>
  <c r="AV59" i="13"/>
  <c r="AY59" i="13" s="1"/>
  <c r="T61" i="13"/>
  <c r="BJ61" i="13"/>
  <c r="AK61" i="13"/>
  <c r="L63" i="13"/>
  <c r="P62" i="13"/>
  <c r="AQ60" i="13" l="1"/>
  <c r="AR60" i="13"/>
  <c r="L64" i="13"/>
  <c r="O64" i="13" s="1"/>
  <c r="P64" i="13" s="1"/>
  <c r="T64" i="13" s="1"/>
  <c r="O63" i="13"/>
  <c r="AL61" i="13"/>
  <c r="AM61" i="13"/>
  <c r="P63" i="13"/>
  <c r="BC61" i="13"/>
  <c r="AU61" i="13"/>
  <c r="T62" i="13"/>
  <c r="AK62" i="13"/>
  <c r="BJ62" i="13"/>
  <c r="BE60" i="13"/>
  <c r="BH60" i="13" s="1"/>
  <c r="BD60" i="13"/>
  <c r="BG60" i="13" s="1"/>
  <c r="AW60" i="13"/>
  <c r="AZ60" i="13" s="1"/>
  <c r="AV60" i="13"/>
  <c r="AY60" i="13" s="1"/>
  <c r="L65" i="13" l="1"/>
  <c r="AN61" i="13"/>
  <c r="AQ61" i="13" s="1"/>
  <c r="O65" i="13"/>
  <c r="P65" i="13" s="1"/>
  <c r="T65" i="13" s="1"/>
  <c r="AO61" i="13"/>
  <c r="AR61" i="13" s="1"/>
  <c r="BJ63" i="13"/>
  <c r="AK63" i="13"/>
  <c r="T63" i="13"/>
  <c r="AW61" i="13"/>
  <c r="AZ61" i="13" s="1"/>
  <c r="AV61" i="13"/>
  <c r="AY61" i="13" s="1"/>
  <c r="BE61" i="13"/>
  <c r="BH61" i="13" s="1"/>
  <c r="BD61" i="13"/>
  <c r="BG61" i="13" s="1"/>
  <c r="AL62" i="13"/>
  <c r="AM62" i="13"/>
  <c r="AU62" i="13"/>
  <c r="BC62" i="13"/>
  <c r="AN62" i="13" l="1"/>
  <c r="AQ62" i="13" s="1"/>
  <c r="AL63" i="13"/>
  <c r="AM63" i="13"/>
  <c r="BD62" i="13"/>
  <c r="BG62" i="13" s="1"/>
  <c r="BE62" i="13"/>
  <c r="BH62" i="13" s="1"/>
  <c r="BC63" i="13"/>
  <c r="AU63" i="13"/>
  <c r="AW62" i="13"/>
  <c r="AZ62" i="13" s="1"/>
  <c r="AV62" i="13"/>
  <c r="AY62" i="13" s="1"/>
  <c r="AO62" i="13"/>
  <c r="AR62" i="13" s="1"/>
  <c r="AO63" i="13" l="1"/>
  <c r="AR63" i="13"/>
  <c r="BD63" i="13"/>
  <c r="BG63" i="13" s="1"/>
  <c r="BE63" i="13"/>
  <c r="BH63" i="13" s="1"/>
  <c r="AV63" i="13"/>
  <c r="AY63" i="13" s="1"/>
  <c r="AW63" i="13"/>
  <c r="AZ63" i="13" s="1"/>
  <c r="AN63" i="13"/>
  <c r="AQ63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I2" authorId="0" shapeId="0" xr:uid="{F6E0B81B-FD20-4A4F-BA8E-C3DB01F19DED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Search Ofgem website for default tariff cap announcement &amp; look for PDF
Uses London value from first table of each section</t>
        </r>
      </text>
    </comment>
    <comment ref="C8" authorId="0" shapeId="0" xr:uid="{F6096647-CD17-4DCC-9868-E01AF4742D4B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Can't reconcile starting point for Winter 2020 change with Summer 2020 level so added new line</t>
        </r>
      </text>
    </comment>
    <comment ref="I21" authorId="0" shapeId="0" xr:uid="{BAA9CACE-8366-4F38-8DDE-5D00873B61F8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https://www.ofgem.gov.uk/sites/default/files/2024-02/Default%20tariff%20cap%20level%20-%201%20April%202024%20-%2030%20June%202024.pdf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L2" authorId="0" shapeId="0" xr:uid="{A7BB7C9C-260B-42A0-9AC9-873EDC7A106B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Asssume a third of the change in wholesale costs</t>
        </r>
      </text>
    </comment>
    <comment ref="M12" authorId="0" shapeId="0" xr:uid="{EB918FDB-D462-417E-A3EE-7944BB0846B2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Used as balancing item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R1" authorId="0" shapeId="0" xr:uid="{C983B12F-6CF8-4270-A560-107CA78D8C70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Average of 1/2/22-1/6/22 and 19/8/22-16/11/22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R1" authorId="0" shapeId="0" xr:uid="{B8FA6F12-7C18-42EF-BB94-74C1B561EB3C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Average of 1/2/22-1/6/22 and 19/8/22-16/11/22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<sst xmlns="http://schemas.openxmlformats.org/spreadsheetml/2006/main" count="6275" uniqueCount="3221">
  <si>
    <t>20170101 !D</t>
  </si>
  <si>
    <t>.excel_last</t>
  </si>
  <si>
    <t>IFBL01C@CMDTY</t>
  </si>
  <si>
    <t>IFBL02C@CMDTY</t>
  </si>
  <si>
    <t>IFBL03C@CMDTY</t>
  </si>
  <si>
    <t>IFBL04C@CMDTY</t>
  </si>
  <si>
    <t>IFBL05C@CMDTY</t>
  </si>
  <si>
    <t>IFBL06C@CMDTY</t>
  </si>
  <si>
    <t>IFBL07C@CMDTY</t>
  </si>
  <si>
    <t>IFBL08C@CMDTY</t>
  </si>
  <si>
    <t>IFBL09C@CMDTY</t>
  </si>
  <si>
    <t>IFBL10C@CMDTY</t>
  </si>
  <si>
    <t>IFBL11C@CMDTY</t>
  </si>
  <si>
    <t>IFBL12C@CMDTY</t>
  </si>
  <si>
    <t>IFBL13C@CMDTY</t>
  </si>
  <si>
    <t>IFBL14C@CMDTY</t>
  </si>
  <si>
    <t>IFBL15C@CMDTY</t>
  </si>
  <si>
    <t>IFBL16C@CMDTY</t>
  </si>
  <si>
    <t>IFBL17C@CMDTY</t>
  </si>
  <si>
    <t>IFBL18C@CMDTY</t>
  </si>
  <si>
    <t>IFBL19C@CMDTY</t>
  </si>
  <si>
    <t>IFBL20C@CMDTY</t>
  </si>
  <si>
    <t>IFBL21C@CMDTY</t>
  </si>
  <si>
    <t>IFBL22C@CMDTY</t>
  </si>
  <si>
    <t>IFBL23C@CMDTY</t>
  </si>
  <si>
    <t>IFBL24C@CMDTY</t>
  </si>
  <si>
    <t>IFBL25C@CMDTY</t>
  </si>
  <si>
    <t>IFBL26C@CMDTY</t>
  </si>
  <si>
    <t>IFBL27C@CMDTY</t>
  </si>
  <si>
    <t>IFBL28C@CMDTY</t>
  </si>
  <si>
    <t>IFBL29C@CMDTY</t>
  </si>
  <si>
    <t>IFBL30C@CMDTY</t>
  </si>
  <si>
    <t>IFBL31C@CMDTY</t>
  </si>
  <si>
    <t>IFBL32C@CMDTY</t>
  </si>
  <si>
    <t>IFBL33C@CMDTY</t>
  </si>
  <si>
    <t>IFBL34C@CMDTY</t>
  </si>
  <si>
    <t>IFBL35C@CMDTY</t>
  </si>
  <si>
    <t>IFBL36C@CMDTY</t>
  </si>
  <si>
    <t>IFNG01C@CMDTY</t>
  </si>
  <si>
    <t>IFNG02C@CMDTY</t>
  </si>
  <si>
    <t>IFNG03C@CMDTY</t>
  </si>
  <si>
    <t>IFNG04C@CMDTY</t>
  </si>
  <si>
    <t>IFNG05C@CMDTY</t>
  </si>
  <si>
    <t>IFNG06C@CMDTY</t>
  </si>
  <si>
    <t>IFNG07C@CMDTY</t>
  </si>
  <si>
    <t>IFNG08C@CMDTY</t>
  </si>
  <si>
    <t>IFNG09C@CMDTY</t>
  </si>
  <si>
    <t>IFNG10C@CMDTY</t>
  </si>
  <si>
    <t>IFNG11C@CMDTY</t>
  </si>
  <si>
    <t>IFNG12C@CMDTY</t>
  </si>
  <si>
    <t>IFNG13C@CMDTY</t>
  </si>
  <si>
    <t>IFNG14C@CMDTY</t>
  </si>
  <si>
    <t>IFNG15C@CMDTY</t>
  </si>
  <si>
    <t>IFNG16C@CMDTY</t>
  </si>
  <si>
    <t>IFNG17C@CMDTY</t>
  </si>
  <si>
    <t>IFNG18C@CMDTY</t>
  </si>
  <si>
    <t>IFNG19C@CMDTY</t>
  </si>
  <si>
    <t>IFNG20C@CMDTY</t>
  </si>
  <si>
    <t>IFNG21C@CMDTY</t>
  </si>
  <si>
    <t>IFNG22C@CMDTY</t>
  </si>
  <si>
    <t>IFNG23C@CMDTY</t>
  </si>
  <si>
    <t>IFNG24C@CMDTY</t>
  </si>
  <si>
    <t>IFNG25C@CMDTY</t>
  </si>
  <si>
    <t>IFNG26C@CMDTY</t>
  </si>
  <si>
    <t>IFNG27C@CMDTY</t>
  </si>
  <si>
    <t>IFNG28C@CMDTY</t>
  </si>
  <si>
    <t>IFNG29C@CMDTY</t>
  </si>
  <si>
    <t>IFNG30C@CMDTY</t>
  </si>
  <si>
    <t>IFNG31C@CMDTY</t>
  </si>
  <si>
    <t>IFNG32C@CMDTY</t>
  </si>
  <si>
    <t>IFNG33C@CMDTY</t>
  </si>
  <si>
    <t>IFNG34C@CMDTY</t>
  </si>
  <si>
    <t>IFNG35C@CMDTY</t>
  </si>
  <si>
    <t>IFNG36C@CMDTY</t>
  </si>
  <si>
    <t>20170102</t>
  </si>
  <si>
    <t>.SOURCE</t>
  </si>
  <si>
    <t>.TN</t>
  </si>
  <si>
    <t>.T1</t>
  </si>
  <si>
    <t>.DESC</t>
  </si>
  <si>
    <t>29-Apr-2013</t>
  </si>
  <si>
    <t>ICE UK Base Electricity Fut [Gregorian]: 1st Pos: Settlement Price (Pence/Mwh)</t>
  </si>
  <si>
    <t>ICE UK Base Electricity Fut [Gregorian]: 2nd Pos: Settlement Price (Pence/Mwh)</t>
  </si>
  <si>
    <t>ICE UK Base Electricity Fut [Gregorian]: 3rd Pos: Settlement Price (Pence/Mwh)</t>
  </si>
  <si>
    <t>ICE UK Base Electricity Fut [Gregorian]: 4th Pos: Settlement Price (Pence/Mwh)</t>
  </si>
  <si>
    <t>ICE UK Base Electricity Fut [Gregorian]: 5th Pos: Settlement Price (Pence/Mwh)</t>
  </si>
  <si>
    <t>ICE UK Base Electricity Fut [Gregorian]: 6th Pos: Settlement Price (Pence/Mwh)</t>
  </si>
  <si>
    <t>ICE UK Base Electricity Fut [Gregorian]: 7th Pos: Settlement Price (Pence/Mwh)</t>
  </si>
  <si>
    <t>ICE UK Base Electricity Fut [Gregorian]: 8th Pos: Settlement Price (Pence/Mwh)</t>
  </si>
  <si>
    <t>ICE UK Base Electricity Fut [Gregorian]: 9th Pos: Settlement Price (Pence/Mwh)</t>
  </si>
  <si>
    <t>ICE UK Base Electricity Fut [Gregorian]: 10th Pos: Settlement Price (Pence/Mwh)</t>
  </si>
  <si>
    <t>ICE UK Base Electricity Fut [Gregorian]: 11th Pos: Settlement Price (Pence/Mwh)</t>
  </si>
  <si>
    <t>ICE UK Base Electricity Fut [Gregorian]: 12th Pos: Settlement Price (Pence/Mwh)</t>
  </si>
  <si>
    <t>ICE UK Base Electricity Fut [Gregorian]: 13th Pos: Settlement Price (Pence/Mwh)</t>
  </si>
  <si>
    <t>ICE UK Base Electricity Fut [Gregorian]: 14th Pos: Settlement Price (Pence/Mwh)</t>
  </si>
  <si>
    <t>ICE UK Base Electricity Fut [Gregorian]: 15th Pos: Settlement Price (Pence/Mwh)</t>
  </si>
  <si>
    <t>ICE UK Base Electricity Fut [Gregorian]: 16th Pos: Settlement Price (Pence/Mwh)</t>
  </si>
  <si>
    <t>ICE UK Base Electricity Fut [Gregorian]: 17th Pos: Settlement Price (Pence/Mwh)</t>
  </si>
  <si>
    <t>ICE UK Base Electricity Fut [Gregorian]: 18th Pos: Settlement Price (Pence/Mwh)</t>
  </si>
  <si>
    <t>ICE UK Base Electricity Fut [Gregorian]: 19th Pos: Settlement Price (Pence/Mwh)</t>
  </si>
  <si>
    <t>ICE UK Base Electricity Fut [Gregorian]: 20th Pos: Settlement Price (Pence/Mwh)</t>
  </si>
  <si>
    <t>ICE UK Base Electricity Fut [Gregorian]: 21st Pos: Settlement Price (Pence/Mwh)</t>
  </si>
  <si>
    <t>ICE UK Base Electricity Fut [Gregorian]: 22nd Pos: Settlement Price (Pence/Mwh)</t>
  </si>
  <si>
    <t>ICE UK Base Electricity Fut [Gregorian]: 23rd Pos: Settlement Price (Pence/Mwh)</t>
  </si>
  <si>
    <t>ICE UK Base Electricity Fut [Gregorian]: 24th Pos: Settlement Price (Pence/Mwh)</t>
  </si>
  <si>
    <t>ICE UK Base Electricity Fut [Gregorian]: 25th Pos: Settlement Price (Pence/Mwh)</t>
  </si>
  <si>
    <t>ICE UK Base Electricity Fut [Gregorian]: 26th Pos: Settlement Price (Pence/Mwh)</t>
  </si>
  <si>
    <t>ICE UK Base Electricity Fut [Gregorian]: 27th Pos: Settlement Price (Pence/Mwh)</t>
  </si>
  <si>
    <t>ICE UK Base Electricity Fut [Gregorian]: 28th Pos: Settlement Price (Pence/Mwh)</t>
  </si>
  <si>
    <t>ICE UK Base Electricity Fut [Gregorian]: 29th Pos: Settlement Price (Pence/Mwh)</t>
  </si>
  <si>
    <t>ICE UK Base Electricity Fut [Gregorian]: 30th Pos: Settlement Price (Pence/Mwh)</t>
  </si>
  <si>
    <t>ICE UK Base Electricity Fut [Gregorian]: 31st Pos: Settlement Price (Pence/Mwh)</t>
  </si>
  <si>
    <t>ICE UK Base Electricity Fut [Gregorian]: 32nd Pos: Settlement Price (Pence/Mwh)</t>
  </si>
  <si>
    <t>31-Jan-1997</t>
  </si>
  <si>
    <t>ICE UK Natural Gas Futures: 1st Position: Settlement Price (Sterling/Therm)</t>
  </si>
  <si>
    <t>ICE UK Natural Gas Futures: 2nd Position: Settlement Price (Sterling/Therm)</t>
  </si>
  <si>
    <t>ICE UK Natural Gas Futures: 3rd Position: Settlement Price (Sterling/Therm)</t>
  </si>
  <si>
    <t>ICE UK Natural Gas Futures: 4th Position: Settlement Price (Sterling/Therm)</t>
  </si>
  <si>
    <t>ICE UK Natural Gas Futures: 5th Position: Settlement Price (Sterling/Therm)</t>
  </si>
  <si>
    <t>ICE UK Natural Gas Futures: 6th Position: Settlement Price (Sterling/Therm)</t>
  </si>
  <si>
    <t>ICE UK Natural Gas Futures: 7th Position: Settlement Price (Sterling/Therm)</t>
  </si>
  <si>
    <t>ICE UK Natural Gas Futures: 8th Position: Settlement Price (Sterling/Therm)</t>
  </si>
  <si>
    <t>ICE UK Natural Gas Futures: 9th Position: Settlement Price (Sterling/Therm)</t>
  </si>
  <si>
    <t>ICE UK Natural Gas Futures: 10th Position: Settlement Price (Sterling/Therm)</t>
  </si>
  <si>
    <t>ICE UK Natural Gas Futures: 11th Position: Settlement Price (Sterling/Therm)</t>
  </si>
  <si>
    <t>29-Jun-2004</t>
  </si>
  <si>
    <t>ICE UK Natural Gas Futures: 12th Position: Settlement Price (Sterling/Therm)</t>
  </si>
  <si>
    <t>28-Feb-2007</t>
  </si>
  <si>
    <t>ICE UK Natural Gas Futures: 13th Position: Settlement Price (Sterling/Therm)</t>
  </si>
  <si>
    <t>11-Apr-2008</t>
  </si>
  <si>
    <t>ICE UK Natural Gas Futures: 14th Position: Settlement Price (Sterling/Therm)</t>
  </si>
  <si>
    <t>ICE UK Natural Gas Futures: 15th Position: Settlement Price (Sterling/Therm)</t>
  </si>
  <si>
    <t>ICE UK Natural Gas Futures: 16th Position: Settlement Price (Sterling/Therm)</t>
  </si>
  <si>
    <t>ICE UK Natural Gas Futures: 17th Position: Settlement Price (Sterling/Therm)</t>
  </si>
  <si>
    <t>30-May-2008</t>
  </si>
  <si>
    <t>ICE UK Natural Gas Futures: 18th Position: Settlement Price (Sterling/Therm)</t>
  </si>
  <si>
    <t>16-Aug-2010</t>
  </si>
  <si>
    <t>ICE UK Natural Gas Future: 19th Position: Settlement Price (Sterling/Therm)</t>
  </si>
  <si>
    <t>ICE UK Natural Gas Future: 20th Position: Settlement Price (Sterling/Therm)</t>
  </si>
  <si>
    <t>ICE UK Natural Gas Future: 21st Position: Settlement Price (Sterling/Therm)</t>
  </si>
  <si>
    <t>ICE UK Natural Gas Future: 22nd Position: Settlement Price (Sterling/Therm)</t>
  </si>
  <si>
    <t>ICE UK Natural Gas Future: 23rd Position: Settlement Price (Sterling/Therm)</t>
  </si>
  <si>
    <t>ICE UK Natural Gas Future: 24th Position: Settlement Price (Sterling/Therm)</t>
  </si>
  <si>
    <t>ICE UK Natural Gas Future: 25th Position: Settlement Price (Sterling/Therm)</t>
  </si>
  <si>
    <t>ICE UK Natural Gas Future: 26th Position: Settlement Price (Sterling/Therm)</t>
  </si>
  <si>
    <t>ICE UK Natural Gas Future: 27th Position: Settlement Price (Sterling/Therm)</t>
  </si>
  <si>
    <t>ICE UK Natural Gas Future: 28th Position: Settlement Price (Sterling/Therm)</t>
  </si>
  <si>
    <t>ICE UK Natural Gas Future: 29th Position: Settlement Price (Sterling/Therm)</t>
  </si>
  <si>
    <t>ICE UK Natural Gas Future: 30th Position: Settlement Price (Sterling/Therm)</t>
  </si>
  <si>
    <t>ICE UK Natural Gas Future: 31st Position: Settlement Price (Sterling/Therm)</t>
  </si>
  <si>
    <t>ICE UK Natural Gas Future: 32nd Position: Settlement Price (Sterling/Therm)</t>
  </si>
  <si>
    <t>ICE UK Natural Gas Future: 33rd Position: Settlement Price (Sterling/Therm)</t>
  </si>
  <si>
    <t>ICE UK Natural Gas Future: 34th Position: Settlement Price (Sterling/Therm)</t>
  </si>
  <si>
    <t>ICE UK Natural Gas Future: 35th Position: Settlement Price (Sterling/Therm)</t>
  </si>
  <si>
    <t>ICE UK Natural Gas Future: 36th Position: Settlement Price (Sterling/Therm)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</si>
  <si>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</si>
  <si>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</si>
  <si>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</si>
  <si>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</si>
  <si>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</si>
  <si>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</si>
  <si>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</si>
  <si>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</si>
  <si>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</si>
  <si>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</si>
  <si>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</si>
  <si>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</si>
  <si>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</si>
  <si>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</si>
  <si>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</si>
  <si>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</si>
  <si>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</si>
  <si>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</si>
  <si>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20170127</t>
  </si>
  <si>
    <t>20170130</t>
  </si>
  <si>
    <t>20170131</t>
  </si>
  <si>
    <t>20170201</t>
  </si>
  <si>
    <t>20170202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</si>
  <si>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</si>
  <si>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</si>
  <si>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</si>
  <si>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</si>
  <si>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</si>
  <si>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</si>
  <si>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</si>
  <si>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</si>
  <si>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</si>
  <si>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</si>
  <si>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</si>
  <si>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</si>
  <si>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</si>
  <si>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</si>
  <si>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</si>
  <si>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</si>
  <si>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</si>
  <si>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</si>
  <si>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</si>
  <si>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</si>
  <si>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</si>
  <si>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</si>
  <si>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</si>
  <si>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</si>
  <si>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</si>
  <si>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</si>
  <si>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</si>
  <si>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</si>
  <si>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</si>
  <si>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</si>
  <si>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</si>
  <si>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</si>
  <si>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</si>
  <si>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</si>
  <si>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</si>
  <si>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</si>
  <si>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</si>
  <si>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</si>
  <si>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</si>
  <si>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</si>
  <si>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</si>
  <si>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20170403</t>
  </si>
  <si>
    <t>20170404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</si>
  <si>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</si>
  <si>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</si>
  <si>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</si>
  <si>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</si>
  <si>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</si>
  <si>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</si>
  <si>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</si>
  <si>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</si>
  <si>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</si>
  <si>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</si>
  <si>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</si>
  <si>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</si>
  <si>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</si>
  <si>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</si>
  <si>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</si>
  <si>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</si>
  <si>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</si>
  <si>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</si>
  <si>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20170501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</si>
  <si>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</si>
  <si>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</si>
  <si>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</si>
  <si>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</si>
  <si>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</si>
  <si>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</si>
  <si>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</si>
  <si>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</si>
  <si>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</si>
  <si>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</si>
  <si>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</si>
  <si>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</si>
  <si>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</si>
  <si>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</si>
  <si>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</si>
  <si>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</si>
  <si>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</si>
  <si>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</si>
  <si>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</si>
  <si>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20170529</t>
  </si>
  <si>
    <t>20170530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</si>
  <si>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</si>
  <si>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</si>
  <si>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</si>
  <si>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</si>
  <si>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</si>
  <si>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</si>
  <si>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</si>
  <si>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</si>
  <si>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</si>
  <si>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</si>
  <si>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</si>
  <si>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</si>
  <si>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</si>
  <si>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</si>
  <si>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</si>
  <si>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</si>
  <si>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</si>
  <si>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</si>
  <si>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</si>
  <si>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</si>
  <si>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</si>
  <si>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</si>
  <si>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</si>
  <si>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</si>
  <si>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</si>
  <si>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</si>
  <si>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</si>
  <si>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</si>
  <si>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</si>
  <si>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</si>
  <si>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</si>
  <si>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</si>
  <si>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</si>
  <si>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</si>
  <si>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</si>
  <si>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</si>
  <si>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</si>
  <si>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</si>
  <si>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</si>
  <si>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</si>
  <si>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</si>
  <si>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</si>
  <si>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</si>
  <si>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</si>
  <si>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</si>
  <si>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</si>
  <si>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</si>
  <si>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</si>
  <si>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</si>
  <si>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</si>
  <si>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</si>
  <si>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</si>
  <si>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</si>
  <si>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</si>
  <si>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</si>
  <si>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</si>
  <si>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</si>
  <si>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</si>
  <si>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</si>
  <si>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</si>
  <si>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</si>
  <si>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</si>
  <si>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</si>
  <si>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</si>
  <si>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</si>
  <si>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</si>
  <si>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</si>
  <si>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</si>
  <si>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</si>
  <si>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</si>
  <si>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</si>
  <si>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</si>
  <si>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</si>
  <si>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</si>
  <si>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</si>
  <si>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</si>
  <si>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</si>
  <si>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</si>
  <si>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</si>
  <si>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</si>
  <si>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</si>
  <si>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</si>
  <si>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</si>
  <si>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</si>
  <si>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</si>
  <si>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</si>
  <si>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</si>
  <si>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</si>
  <si>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20171002</t>
  </si>
  <si>
    <t>20171003</t>
  </si>
  <si>
    <t>20171004</t>
  </si>
  <si>
    <t>20171005</t>
  </si>
  <si>
    <t>20171006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</si>
  <si>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</si>
  <si>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</si>
  <si>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</si>
  <si>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</si>
  <si>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</si>
  <si>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</si>
  <si>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</si>
  <si>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</si>
  <si>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</si>
  <si>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</si>
  <si>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</si>
  <si>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</si>
  <si>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</si>
  <si>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</si>
  <si>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</si>
  <si>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</si>
  <si>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</si>
  <si>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</si>
  <si>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</si>
  <si>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</si>
  <si>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</si>
  <si>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</si>
  <si>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</si>
  <si>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</si>
  <si>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</si>
  <si>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</si>
  <si>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</si>
  <si>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</si>
  <si>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</si>
  <si>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</si>
  <si>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</si>
  <si>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</si>
  <si>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</si>
  <si>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</si>
  <si>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</si>
  <si>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</si>
  <si>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</si>
  <si>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</si>
  <si>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</si>
  <si>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</si>
  <si>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</si>
  <si>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</si>
  <si>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</si>
  <si>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</si>
  <si>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</si>
  <si>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</si>
  <si>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</si>
  <si>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</si>
  <si>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</si>
  <si>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</si>
  <si>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</si>
  <si>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</si>
  <si>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</si>
  <si>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</si>
  <si>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</si>
  <si>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</si>
  <si>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</si>
  <si>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</si>
  <si>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</si>
  <si>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</si>
  <si>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20180101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</si>
  <si>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</si>
  <si>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</si>
  <si>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</si>
  <si>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</si>
  <si>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</si>
  <si>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</si>
  <si>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</si>
  <si>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</si>
  <si>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</si>
  <si>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</si>
  <si>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</si>
  <si>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</si>
  <si>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</si>
  <si>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</si>
  <si>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</si>
  <si>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</si>
  <si>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</si>
  <si>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</si>
  <si>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</si>
  <si>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</si>
  <si>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</si>
  <si>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</si>
  <si>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</si>
  <si>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</si>
  <si>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</si>
  <si>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</si>
  <si>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</si>
  <si>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</si>
  <si>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</si>
  <si>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</si>
  <si>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</si>
  <si>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</si>
  <si>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20180215</t>
  </si>
  <si>
    <t>20180216</t>
  </si>
  <si>
    <t>20180219</t>
  </si>
  <si>
    <t>20180220</t>
  </si>
  <si>
    <t>20180221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</si>
  <si>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</si>
  <si>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</si>
  <si>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</si>
  <si>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</si>
  <si>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</si>
  <si>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</si>
  <si>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</si>
  <si>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</si>
  <si>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</si>
  <si>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</si>
  <si>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</si>
  <si>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</si>
  <si>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</si>
  <si>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</si>
  <si>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</si>
  <si>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</si>
  <si>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</si>
  <si>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</si>
  <si>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</si>
  <si>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</si>
  <si>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</si>
  <si>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</si>
  <si>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</si>
  <si>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</si>
  <si>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</si>
  <si>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</si>
  <si>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</si>
  <si>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</si>
  <si>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</si>
  <si>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</si>
  <si>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20180405</t>
  </si>
  <si>
    <t>20180406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</si>
  <si>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</si>
  <si>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</si>
  <si>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</si>
  <si>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</si>
  <si>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</si>
  <si>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</si>
  <si>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</si>
  <si>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</si>
  <si>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</si>
  <si>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</si>
  <si>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</si>
  <si>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</si>
  <si>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</si>
  <si>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</si>
  <si>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</si>
  <si>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20180430</t>
  </si>
  <si>
    <t>20180501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</si>
  <si>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</si>
  <si>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</si>
  <si>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</si>
  <si>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</si>
  <si>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</si>
  <si>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</si>
  <si>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</si>
  <si>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</si>
  <si>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</si>
  <si>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</si>
  <si>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</si>
  <si>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</si>
  <si>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</si>
  <si>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</si>
  <si>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</si>
  <si>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</si>
  <si>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</si>
  <si>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</si>
  <si>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</si>
  <si>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</si>
  <si>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</si>
  <si>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</si>
  <si>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</si>
  <si>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</si>
  <si>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</si>
  <si>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</si>
  <si>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</si>
  <si>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</si>
  <si>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</si>
  <si>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</si>
  <si>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</si>
  <si>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</si>
  <si>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</si>
  <si>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20180618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</si>
  <si>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</si>
  <si>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</si>
  <si>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</si>
  <si>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</si>
  <si>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</si>
  <si>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</si>
  <si>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</si>
  <si>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</si>
  <si>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</si>
  <si>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</si>
  <si>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</si>
  <si>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</si>
  <si>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</si>
  <si>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</si>
  <si>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</si>
  <si>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</si>
  <si>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</si>
  <si>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</si>
  <si>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</si>
  <si>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</si>
  <si>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</si>
  <si>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</si>
  <si>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</si>
  <si>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</si>
  <si>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</si>
  <si>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</si>
  <si>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</si>
  <si>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</si>
  <si>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</si>
  <si>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</si>
  <si>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</si>
  <si>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</si>
  <si>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</si>
  <si>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</si>
  <si>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</si>
  <si>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</si>
  <si>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</si>
  <si>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</si>
  <si>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</si>
  <si>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</si>
  <si>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</si>
  <si>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</si>
  <si>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</si>
  <si>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</si>
  <si>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</si>
  <si>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</si>
  <si>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</si>
  <si>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</si>
  <si>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</si>
  <si>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</si>
  <si>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</si>
  <si>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</si>
  <si>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</si>
  <si>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</si>
  <si>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</si>
  <si>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</si>
  <si>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</si>
  <si>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</si>
  <si>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</si>
  <si>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</si>
  <si>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</si>
  <si>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</si>
  <si>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</si>
  <si>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</si>
  <si>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</si>
  <si>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</si>
  <si>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</si>
  <si>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</si>
  <si>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</si>
  <si>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20180924</t>
  </si>
  <si>
    <t>20180925</t>
  </si>
  <si>
    <t>20180926</t>
  </si>
  <si>
    <t>20180927</t>
  </si>
  <si>
    <t>20180928</t>
  </si>
  <si>
    <t>20181001</t>
  </si>
  <si>
    <t>20181002</t>
  </si>
  <si>
    <t>20181003</t>
  </si>
  <si>
    <t>20181004</t>
  </si>
  <si>
    <t>20181005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</si>
  <si>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</si>
  <si>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</si>
  <si>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</si>
  <si>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</si>
  <si>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</si>
  <si>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</si>
  <si>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</si>
  <si>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</si>
  <si>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</si>
  <si>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</si>
  <si>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</si>
  <si>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</si>
  <si>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</si>
  <si>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</si>
  <si>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</si>
  <si>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</si>
  <si>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</si>
  <si>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</si>
  <si>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</si>
  <si>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</si>
  <si>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</si>
  <si>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</si>
  <si>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</si>
  <si>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</si>
  <si>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</si>
  <si>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</si>
  <si>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</si>
  <si>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</si>
  <si>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</si>
  <si>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</si>
  <si>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</si>
  <si>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</si>
  <si>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</si>
  <si>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</si>
  <si>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</si>
  <si>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</si>
  <si>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</si>
  <si>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</si>
  <si>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</si>
  <si>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</si>
  <si>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</si>
  <si>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</si>
  <si>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</si>
  <si>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</si>
  <si>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</si>
  <si>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</si>
  <si>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</si>
  <si>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</si>
  <si>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</si>
  <si>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</si>
  <si>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</si>
  <si>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</si>
  <si>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</si>
  <si>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</si>
  <si>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</si>
  <si>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</si>
  <si>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</si>
  <si>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</si>
  <si>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</si>
  <si>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</si>
  <si>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20181231</t>
  </si>
  <si>
    <t>20190101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</si>
  <si>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</si>
  <si>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</si>
  <si>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</si>
  <si>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</si>
  <si>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</si>
  <si>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</si>
  <si>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</si>
  <si>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</si>
  <si>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</si>
  <si>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</si>
  <si>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</si>
  <si>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</si>
  <si>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</si>
  <si>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</si>
  <si>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</si>
  <si>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</si>
  <si>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</si>
  <si>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</si>
  <si>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</si>
  <si>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</si>
  <si>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</si>
  <si>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</si>
  <si>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</si>
  <si>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20190204</t>
  </si>
  <si>
    <t>20190205</t>
  </si>
  <si>
    <t>20190206</t>
  </si>
  <si>
    <t>20190207</t>
  </si>
  <si>
    <t>20190208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</si>
  <si>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</si>
  <si>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</si>
  <si>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</si>
  <si>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</si>
  <si>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</si>
  <si>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</si>
  <si>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</si>
  <si>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</si>
  <si>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</si>
  <si>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</si>
  <si>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</si>
  <si>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</si>
  <si>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</si>
  <si>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</si>
  <si>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</si>
  <si>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</si>
  <si>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</si>
  <si>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</si>
  <si>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</si>
  <si>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</si>
  <si>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</si>
  <si>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</si>
  <si>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</si>
  <si>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</si>
  <si>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</si>
  <si>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</si>
  <si>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</si>
  <si>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</si>
  <si>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</si>
  <si>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</si>
  <si>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</si>
  <si>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</si>
  <si>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</si>
  <si>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</si>
  <si>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</si>
  <si>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</si>
  <si>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</si>
  <si>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</si>
  <si>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</si>
  <si>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</si>
  <si>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</si>
  <si>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</si>
  <si>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</si>
  <si>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</si>
  <si>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</si>
  <si>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</si>
  <si>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</si>
  <si>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</si>
  <si>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</si>
  <si>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</si>
  <si>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</si>
  <si>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</si>
  <si>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</si>
  <si>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</si>
  <si>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</si>
  <si>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</si>
  <si>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</si>
  <si>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20190501</t>
  </si>
  <si>
    <t>20190502</t>
  </si>
  <si>
    <t>20190503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</si>
  <si>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</si>
  <si>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</si>
  <si>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</si>
  <si>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</si>
  <si>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</si>
  <si>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</si>
  <si>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</si>
  <si>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</si>
  <si>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</si>
  <si>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</si>
  <si>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</si>
  <si>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</si>
  <si>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</si>
  <si>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</si>
  <si>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</si>
  <si>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</si>
  <si>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</si>
  <si>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</si>
  <si>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</si>
  <si>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</si>
  <si>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</si>
  <si>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</si>
  <si>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</si>
  <si>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</si>
  <si>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</si>
  <si>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</si>
  <si>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</si>
  <si>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</si>
  <si>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</si>
  <si>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</si>
  <si>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</si>
  <si>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</si>
  <si>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</si>
  <si>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</si>
  <si>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</si>
  <si>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</si>
  <si>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</si>
  <si>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</si>
  <si>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</si>
  <si>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</si>
  <si>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</si>
  <si>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</si>
  <si>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</si>
  <si>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</si>
  <si>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</si>
  <si>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</si>
  <si>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</si>
  <si>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</si>
  <si>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</si>
  <si>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</si>
  <si>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</si>
  <si>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</si>
  <si>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</si>
  <si>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</si>
  <si>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</si>
  <si>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</si>
  <si>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</si>
  <si>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</si>
  <si>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</si>
  <si>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</si>
  <si>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</si>
  <si>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</si>
  <si>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</si>
  <si>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</si>
  <si>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</si>
  <si>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</si>
  <si>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</si>
  <si>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</si>
  <si>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</si>
  <si>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</si>
  <si>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</si>
  <si>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</si>
  <si>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</si>
  <si>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</si>
  <si>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</si>
  <si>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</si>
  <si>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</si>
  <si>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</si>
  <si>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</si>
  <si>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</si>
  <si>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</si>
  <si>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</si>
  <si>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</si>
  <si>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</si>
  <si>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</si>
  <si>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</si>
  <si>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</si>
  <si>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</si>
  <si>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</si>
  <si>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</si>
  <si>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</si>
  <si>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</si>
  <si>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</si>
  <si>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</si>
  <si>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20190913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</si>
  <si>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</si>
  <si>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</si>
  <si>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</si>
  <si>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</si>
  <si>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</si>
  <si>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</si>
  <si>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</si>
  <si>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</si>
  <si>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</si>
  <si>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</si>
  <si>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</si>
  <si>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</si>
  <si>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</si>
  <si>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20191003</t>
  </si>
  <si>
    <t>20191004</t>
  </si>
  <si>
    <t>20191007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</si>
  <si>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</si>
  <si>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</si>
  <si>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</si>
  <si>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</si>
  <si>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</si>
  <si>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</si>
  <si>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</si>
  <si>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</si>
  <si>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</si>
  <si>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</si>
  <si>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</si>
  <si>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</si>
  <si>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</si>
  <si>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</si>
  <si>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</si>
  <si>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</si>
  <si>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</si>
  <si>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</si>
  <si>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</si>
  <si>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</si>
  <si>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</si>
  <si>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</si>
  <si>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</si>
  <si>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</si>
  <si>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</si>
  <si>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</si>
  <si>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</si>
  <si>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</si>
  <si>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</si>
  <si>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</si>
  <si>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</si>
  <si>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</si>
  <si>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</si>
  <si>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</si>
  <si>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</si>
  <si>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</si>
  <si>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</si>
  <si>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</si>
  <si>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</si>
  <si>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</si>
  <si>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</si>
  <si>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</si>
  <si>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</si>
  <si>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</si>
  <si>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</si>
  <si>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</si>
  <si>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</si>
  <si>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</si>
  <si>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</si>
  <si>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</si>
  <si>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</si>
  <si>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</si>
  <si>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</si>
  <si>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</si>
  <si>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</si>
  <si>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</si>
  <si>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</si>
  <si>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</si>
  <si>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</si>
  <si>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</si>
  <si>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</si>
  <si>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</si>
  <si>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</si>
  <si>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</si>
  <si>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</si>
  <si>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</si>
  <si>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</si>
  <si>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</si>
  <si>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</si>
  <si>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</si>
  <si>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</si>
  <si>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</si>
  <si>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</si>
  <si>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</si>
  <si>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</si>
  <si>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</si>
  <si>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</si>
  <si>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</si>
  <si>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</si>
  <si>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</si>
  <si>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</si>
  <si>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</si>
  <si>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</si>
  <si>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</si>
  <si>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</si>
  <si>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</si>
  <si>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</si>
  <si>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</si>
  <si>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</si>
  <si>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</si>
  <si>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</si>
  <si>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</si>
  <si>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</si>
  <si>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</si>
  <si>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</si>
  <si>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</si>
  <si>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</si>
  <si>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</si>
  <si>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</si>
  <si>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</si>
  <si>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</si>
  <si>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</si>
  <si>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</si>
  <si>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</si>
  <si>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</si>
  <si>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</si>
  <si>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</si>
  <si>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</si>
  <si>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</si>
  <si>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</si>
  <si>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</si>
  <si>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</si>
  <si>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</si>
  <si>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</si>
  <si>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</si>
  <si>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</si>
  <si>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</si>
  <si>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</si>
  <si>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</si>
  <si>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</si>
  <si>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</si>
  <si>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</si>
  <si>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</si>
  <si>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</si>
  <si>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</si>
  <si>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</si>
  <si>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</si>
  <si>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</si>
  <si>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</si>
  <si>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</si>
  <si>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</si>
  <si>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</si>
  <si>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</si>
  <si>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</si>
  <si>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</si>
  <si>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</si>
  <si>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</si>
  <si>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</si>
  <si>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</si>
  <si>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</si>
  <si>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</si>
  <si>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</si>
  <si>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</si>
  <si>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</si>
  <si>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</si>
  <si>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</si>
  <si>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</si>
  <si>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</si>
  <si>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</si>
  <si>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</si>
  <si>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</si>
  <si>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</si>
  <si>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</si>
  <si>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</si>
  <si>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</si>
  <si>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</si>
  <si>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</si>
  <si>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</si>
  <si>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</si>
  <si>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</si>
  <si>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</si>
  <si>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</si>
  <si>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</si>
  <si>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</si>
  <si>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</si>
  <si>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</si>
  <si>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</si>
  <si>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</si>
  <si>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</si>
  <si>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</si>
  <si>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</si>
  <si>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</si>
  <si>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</si>
  <si>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</si>
  <si>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</si>
  <si>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</si>
  <si>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</si>
  <si>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</si>
  <si>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</si>
  <si>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</si>
  <si>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</si>
  <si>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</si>
  <si>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</si>
  <si>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</si>
  <si>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</si>
  <si>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</si>
  <si>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</si>
  <si>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</si>
  <si>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</si>
  <si>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</si>
  <si>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</si>
  <si>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</si>
  <si>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</si>
  <si>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</si>
  <si>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</si>
  <si>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</si>
  <si>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</si>
  <si>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</si>
  <si>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</si>
  <si>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</si>
  <si>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</si>
  <si>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</si>
  <si>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</si>
  <si>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</si>
  <si>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</si>
  <si>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</si>
  <si>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</si>
  <si>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</si>
  <si>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</si>
  <si>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</si>
  <si>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</si>
  <si>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</si>
  <si>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</si>
  <si>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</si>
  <si>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</si>
  <si>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</si>
  <si>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</si>
  <si>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</si>
  <si>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</si>
  <si>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</si>
  <si>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</si>
  <si>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</si>
  <si>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</si>
  <si>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</si>
  <si>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</si>
  <si>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</si>
  <si>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</si>
  <si>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</si>
  <si>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</si>
  <si>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</si>
  <si>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</si>
  <si>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</si>
  <si>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</si>
  <si>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</si>
  <si>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</si>
  <si>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</si>
  <si>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</si>
  <si>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</si>
  <si>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</si>
  <si>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</si>
  <si>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</si>
  <si>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</si>
  <si>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</si>
  <si>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</si>
  <si>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</si>
  <si>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</si>
  <si>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</si>
  <si>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</si>
  <si>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</si>
  <si>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</si>
  <si>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</si>
  <si>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</si>
  <si>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</si>
  <si>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</si>
  <si>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</si>
  <si>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</si>
  <si>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</si>
  <si>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</si>
  <si>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</si>
  <si>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</si>
  <si>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</si>
  <si>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</si>
  <si>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</si>
  <si>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</si>
  <si>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</si>
  <si>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</si>
  <si>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</si>
  <si>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</si>
  <si>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</si>
  <si>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</si>
  <si>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</si>
  <si>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</si>
  <si>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</si>
  <si>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</si>
  <si>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</si>
  <si>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</si>
  <si>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</si>
  <si>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</si>
  <si>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</si>
  <si>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</si>
  <si>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</si>
  <si>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</si>
  <si>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</si>
  <si>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</si>
  <si>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</si>
  <si>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</si>
  <si>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</si>
  <si>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</si>
  <si>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</si>
  <si>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</si>
  <si>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</si>
  <si>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</si>
  <si>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</si>
  <si>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</si>
  <si>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</si>
  <si>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</si>
  <si>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</si>
  <si>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</si>
  <si>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</si>
  <si>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</si>
  <si>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</si>
  <si>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</si>
  <si>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</si>
  <si>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</si>
  <si>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</si>
  <si>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</si>
  <si>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</si>
  <si>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</si>
  <si>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</si>
  <si>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</si>
  <si>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</si>
  <si>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</si>
  <si>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</si>
  <si>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</si>
  <si>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</si>
  <si>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</si>
  <si>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</si>
  <si>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</si>
  <si>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</si>
  <si>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</si>
  <si>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</si>
  <si>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</si>
  <si>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</si>
  <si>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</si>
  <si>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</si>
  <si>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</si>
  <si>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</si>
  <si>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</si>
  <si>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</si>
  <si>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</si>
  <si>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</si>
  <si>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</si>
  <si>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</si>
  <si>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</si>
  <si>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</si>
  <si>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</si>
  <si>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</si>
  <si>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</si>
  <si>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</si>
  <si>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</si>
  <si>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</si>
  <si>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</si>
  <si>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</si>
  <si>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</si>
  <si>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</si>
  <si>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</si>
  <si>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</si>
  <si>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</si>
  <si>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</si>
  <si>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</si>
  <si>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</si>
  <si>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</si>
  <si>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</si>
  <si>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</si>
  <si>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</si>
  <si>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</si>
  <si>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</si>
  <si>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</si>
  <si>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</si>
  <si>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</si>
  <si>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</si>
  <si>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</si>
  <si>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</si>
  <si>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</si>
  <si>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</si>
  <si>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</si>
  <si>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</si>
  <si>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</si>
  <si>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</si>
  <si>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</si>
  <si>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</si>
  <si>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</si>
  <si>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</si>
  <si>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</si>
  <si>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</si>
  <si>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</si>
  <si>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</si>
  <si>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</si>
  <si>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</si>
  <si>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</si>
  <si>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</si>
  <si>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</si>
  <si>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</si>
  <si>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</si>
  <si>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</si>
  <si>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</si>
  <si>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</si>
  <si>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</si>
  <si>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</si>
  <si>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</si>
  <si>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</si>
  <si>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</si>
  <si>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</si>
  <si>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</si>
  <si>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</si>
  <si>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</si>
  <si>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</si>
  <si>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</si>
  <si>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</si>
  <si>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</si>
  <si>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</si>
  <si>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</si>
  <si>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</si>
  <si>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</si>
  <si>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</si>
  <si>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</si>
  <si>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</si>
  <si>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</si>
  <si>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</si>
  <si>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</si>
  <si>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</si>
  <si>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</si>
  <si>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</si>
  <si>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</si>
  <si>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</si>
  <si>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</si>
  <si>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</si>
  <si>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</si>
  <si>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</si>
  <si>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</si>
  <si>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</si>
  <si>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</si>
  <si>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</si>
  <si>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</si>
  <si>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</si>
  <si>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</si>
  <si>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</si>
  <si>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</si>
  <si>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</si>
  <si>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</si>
  <si>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</si>
  <si>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</si>
  <si>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</si>
  <si>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</si>
  <si>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</si>
  <si>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</si>
  <si>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</si>
  <si>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</si>
  <si>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</si>
  <si>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</si>
  <si>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</si>
  <si>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</si>
  <si>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</si>
  <si>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</si>
  <si>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</si>
  <si>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</si>
  <si>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</si>
  <si>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</si>
  <si>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</si>
  <si>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</si>
  <si>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</si>
  <si>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</si>
  <si>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</si>
  <si>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</si>
  <si>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</si>
  <si>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</si>
  <si>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</si>
  <si>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</si>
  <si>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</si>
  <si>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</si>
  <si>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</si>
  <si>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</si>
  <si>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</si>
  <si>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</si>
  <si>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</si>
  <si>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</si>
  <si>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</si>
  <si>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</si>
  <si>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</si>
  <si>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</si>
  <si>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</si>
  <si>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</si>
  <si>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</si>
  <si>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</si>
  <si>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</si>
  <si>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</si>
  <si>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</si>
  <si>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</si>
  <si>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</si>
  <si>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</si>
  <si>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</si>
  <si>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</si>
  <si>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</si>
  <si>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</si>
  <si>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</si>
  <si>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</si>
  <si>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</si>
  <si>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</si>
  <si>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</si>
  <si>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</si>
  <si>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</si>
  <si>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</si>
  <si>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</si>
  <si>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</si>
  <si>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</si>
  <si>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</si>
  <si>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</si>
  <si>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</si>
  <si>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</si>
  <si>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</si>
  <si>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</si>
  <si>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</si>
  <si>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</si>
  <si>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</si>
  <si>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</si>
  <si>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</si>
  <si>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</si>
  <si>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</si>
  <si>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</si>
  <si>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</si>
  <si>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</si>
  <si>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</si>
  <si>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</si>
  <si>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</si>
  <si>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</si>
  <si>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</si>
  <si>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</si>
  <si>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</si>
  <si>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</si>
  <si>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</si>
  <si>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</si>
  <si>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</si>
  <si>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</si>
  <si>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</si>
  <si>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</si>
  <si>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</si>
  <si>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</si>
  <si>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</si>
  <si>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</si>
  <si>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</si>
  <si>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</si>
  <si>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</si>
  <si>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</si>
  <si>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</si>
  <si>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</si>
  <si>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</si>
  <si>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</si>
  <si>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</si>
  <si>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</si>
  <si>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</si>
  <si>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</si>
  <si>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</si>
  <si>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</si>
  <si>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</si>
  <si>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</si>
  <si>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</si>
  <si>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</si>
  <si>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</si>
  <si>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</si>
  <si>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</si>
  <si>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</si>
  <si>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</si>
  <si>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</si>
  <si>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</si>
  <si>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</si>
  <si>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</si>
  <si>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</si>
  <si>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</si>
  <si>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</si>
  <si>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</si>
  <si>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</si>
  <si>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</si>
  <si>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</si>
  <si>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</si>
  <si>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</si>
  <si>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</si>
  <si>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</si>
  <si>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</si>
  <si>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</si>
  <si>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</si>
  <si>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</si>
  <si>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</si>
  <si>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</si>
  <si>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</si>
  <si>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</si>
  <si>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</si>
  <si>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</si>
  <si>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</si>
  <si>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</si>
  <si>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</si>
  <si>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</si>
  <si>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</si>
  <si>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</si>
  <si>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</si>
  <si>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</si>
  <si>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</si>
  <si>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</si>
  <si>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</si>
  <si>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</si>
  <si>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</si>
  <si>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</si>
  <si>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</si>
  <si>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</si>
  <si>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</si>
  <si>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</si>
  <si>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</si>
  <si>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</si>
  <si>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</si>
  <si>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</si>
  <si>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</si>
  <si>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</si>
  <si>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</si>
  <si>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</si>
  <si>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</si>
  <si>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</si>
  <si>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</si>
  <si>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</si>
  <si>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</si>
  <si>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</si>
  <si>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</si>
  <si>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</si>
  <si>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</si>
  <si>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</si>
  <si>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</si>
  <si>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</si>
  <si>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</si>
  <si>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</si>
  <si>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</si>
  <si>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</si>
  <si>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</si>
  <si>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</si>
  <si>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</si>
  <si>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</si>
  <si>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</si>
  <si>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</si>
  <si>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</si>
  <si>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</si>
  <si>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</si>
  <si>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</si>
  <si>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</si>
  <si>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</si>
  <si>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</si>
  <si>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</si>
  <si>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</si>
  <si>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</si>
  <si>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</si>
  <si>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</si>
  <si>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</si>
  <si>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</si>
  <si>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</si>
  <si>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</si>
  <si>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</si>
  <si>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</si>
  <si>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</si>
  <si>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</si>
  <si>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</si>
  <si>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</si>
  <si>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</si>
  <si>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</si>
  <si>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</si>
  <si>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</si>
  <si>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</si>
  <si>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</si>
  <si>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</si>
  <si>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</si>
  <si>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</si>
  <si>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</si>
  <si>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</si>
  <si>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</si>
  <si>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</si>
  <si>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</si>
  <si>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</si>
  <si>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</si>
  <si>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</si>
  <si>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</si>
  <si>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</si>
  <si>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</si>
  <si>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</si>
  <si>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</si>
  <si>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</si>
  <si>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</si>
  <si>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</si>
  <si>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</si>
  <si>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</si>
  <si>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</si>
  <si>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</si>
  <si>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</si>
  <si>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</si>
  <si>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</si>
  <si>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</si>
  <si>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</si>
  <si>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</si>
  <si>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</si>
  <si>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</si>
  <si>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</si>
  <si>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</si>
  <si>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</si>
  <si>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</si>
  <si>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</si>
  <si>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</si>
  <si>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</si>
  <si>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</si>
  <si>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</si>
  <si>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</si>
  <si>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</si>
  <si>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</si>
  <si>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</si>
  <si>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</si>
  <si>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</si>
  <si>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</si>
  <si>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</si>
  <si>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</si>
  <si>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</si>
  <si>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</si>
  <si>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</si>
  <si>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</si>
  <si>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</si>
  <si>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</si>
  <si>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</si>
  <si>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</si>
  <si>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</si>
  <si>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</si>
  <si>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</si>
  <si>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.LSOURCE</t>
  </si>
  <si>
    <t>.DTLM</t>
  </si>
  <si>
    <t>IntercontinentalExchange</t>
  </si>
  <si>
    <t>20220701</t>
  </si>
  <si>
    <t>Price change</t>
  </si>
  <si>
    <t>Gas</t>
  </si>
  <si>
    <t>% change</t>
  </si>
  <si>
    <t>Delivery in next obsv window</t>
  </si>
  <si>
    <t>Average of 1st 6 contracts</t>
  </si>
  <si>
    <t>Average of 1st 3 contracts</t>
  </si>
  <si>
    <t>Average of 1st 12 contracts</t>
  </si>
  <si>
    <t>Daily time series</t>
  </si>
  <si>
    <t>Summer 2022</t>
  </si>
  <si>
    <t>Winter 2021/2022</t>
  </si>
  <si>
    <t>Summer 2019</t>
  </si>
  <si>
    <t>Summer 2020</t>
  </si>
  <si>
    <t>Summer 2021</t>
  </si>
  <si>
    <t>Winter 2019/2020</t>
  </si>
  <si>
    <t>Winter 2018/2019</t>
  </si>
  <si>
    <t>Winter 20201/2021</t>
  </si>
  <si>
    <t>Electricity</t>
  </si>
  <si>
    <t>Averages for observation windows</t>
  </si>
  <si>
    <t>Delivery in next 2 obsv windows</t>
  </si>
  <si>
    <t>Wholesale</t>
  </si>
  <si>
    <t>Adjustment</t>
  </si>
  <si>
    <t>Networks</t>
  </si>
  <si>
    <t>Operating</t>
  </si>
  <si>
    <t>Policy</t>
  </si>
  <si>
    <t>Smart</t>
  </si>
  <si>
    <t>Headroom</t>
  </si>
  <si>
    <t>Direct Debit uplift</t>
  </si>
  <si>
    <t>VAT</t>
  </si>
  <si>
    <t>Energy Price Cap</t>
  </si>
  <si>
    <t>https://www.ofgem.gov.uk/publications/price-cap-increase-ps693-april</t>
  </si>
  <si>
    <t>Ofgem energy price cap</t>
  </si>
  <si>
    <t>Cap levels</t>
  </si>
  <si>
    <t>Default tariff cap</t>
  </si>
  <si>
    <t>RPI % change</t>
  </si>
  <si>
    <t>Default tariff</t>
  </si>
  <si>
    <t>Pre-payment meter</t>
  </si>
  <si>
    <t>https://www.ofgem.gov.uk/publications-and-updates/higher-wholesale-costs-push-default-and-pre-payment-price-caps-april</t>
  </si>
  <si>
    <t>https://www.ofgem.gov.uk/publications-and-updates/energy-caps-fall-winter-due-lower-wholesale-costs</t>
  </si>
  <si>
    <t>https://www.ofgem.gov.uk/publications-and-updates/savings-energy-bills-millions-price-caps-fall</t>
  </si>
  <si>
    <t>https://www.ofgem.gov.uk/publications-and-updates/savings-energy-bills-winter-price-cap-falls</t>
  </si>
  <si>
    <t>https://www.ofgem.gov.uk/publications-and-updates/energy-price-cap-increase-april-consumers-should-switch-save-money</t>
  </si>
  <si>
    <t>https://www.ofgem.gov.uk/publications/default-tariff-cap-level-1-april-2021-30-september-2021</t>
  </si>
  <si>
    <t>https://www.ofgem.gov.uk/publications/record-gas-prices-drive-price-cap-ps139-customers-encouraged-contact-supplier-support-and-switch-better-deal-if-possible</t>
  </si>
  <si>
    <t>201801 !M</t>
  </si>
  <si>
    <t>DOBX@UK</t>
  </si>
  <si>
    <t>DOBY@UK</t>
  </si>
  <si>
    <t>201801</t>
  </si>
  <si>
    <t>ONS</t>
  </si>
  <si>
    <t>Jan-1987</t>
  </si>
  <si>
    <t>UK: RPI: Fuel &amp; Light: Electricity (NSA, Jan-87=100)</t>
  </si>
  <si>
    <t>UK: RPI: Fuel &amp; Light: Gas (NSA, Jan-87=100)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</si>
  <si>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</si>
  <si>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</si>
  <si>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</si>
  <si>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</si>
  <si>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</si>
  <si>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</si>
  <si>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</si>
  <si>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</si>
  <si>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</si>
  <si>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</si>
  <si>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</si>
  <si>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</si>
  <si>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</si>
  <si>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</si>
  <si>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</si>
  <si>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</si>
  <si>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</si>
  <si>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</si>
  <si>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</si>
  <si>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</si>
  <si>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</si>
  <si>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</si>
  <si>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</si>
  <si>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</si>
  <si>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</si>
  <si>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</si>
  <si>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</si>
  <si>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</si>
  <si>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</si>
  <si>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</si>
  <si>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</si>
  <si>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</si>
  <si>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</si>
  <si>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</si>
  <si>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</si>
  <si>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</si>
  <si>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</si>
  <si>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</si>
  <si>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</si>
  <si>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</si>
  <si>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</si>
  <si>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</si>
  <si>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</si>
  <si>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</si>
  <si>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</si>
  <si>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</si>
  <si>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</si>
  <si>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</si>
  <si>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</si>
  <si>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</si>
  <si>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</si>
  <si>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</si>
  <si>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Column #</t>
  </si>
  <si>
    <t>Months</t>
  </si>
  <si>
    <t>Days</t>
  </si>
  <si>
    <t>Gas prices - futures curve</t>
  </si>
  <si>
    <t>Electricity prices - futures curve</t>
  </si>
  <si>
    <t>ICE UK Base Electricity Fut [Gregorian]: 33rd Pos: Settlement Price (Pence/Mwh)</t>
  </si>
  <si>
    <t>ICE UK Base Electricity Fut [Gregorian]: 34th Pos: Settlement Price (Pence/Mwh)</t>
  </si>
  <si>
    <t>ICE UK Base Electricity Fut [Gregorian]: 35th Pos: Settlement Price (Pence/Mwh)</t>
  </si>
  <si>
    <t>ICE UK Base Electricity Fut [Gregorian]: 36th Pos: Settlement Price (Pence/Mwh)</t>
  </si>
  <si>
    <t>Closest match</t>
  </si>
  <si>
    <t>20220704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</si>
  <si>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</si>
  <si>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</si>
  <si>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</si>
  <si>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</si>
  <si>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</si>
  <si>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</si>
  <si>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</si>
  <si>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</si>
  <si>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</si>
  <si>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</si>
  <si>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</si>
  <si>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</si>
  <si>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</si>
  <si>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</si>
  <si>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</si>
  <si>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</si>
  <si>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</si>
  <si>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</si>
  <si>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</si>
  <si>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</si>
  <si>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</si>
  <si>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</si>
  <si>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</si>
  <si>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</si>
  <si>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</si>
  <si>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</si>
  <si>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</si>
  <si>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</si>
  <si>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</si>
  <si>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</si>
  <si>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</si>
  <si>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</si>
  <si>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</si>
  <si>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</si>
  <si>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</si>
  <si>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</si>
  <si>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</si>
  <si>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</si>
  <si>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</si>
  <si>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</si>
  <si>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</si>
  <si>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</si>
  <si>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</si>
  <si>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</si>
  <si>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</si>
  <si>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</si>
  <si>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</si>
  <si>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</si>
  <si>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</si>
  <si>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</si>
  <si>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</si>
  <si>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</si>
  <si>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</si>
  <si>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</si>
  <si>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</si>
  <si>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</si>
  <si>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</si>
  <si>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</si>
  <si>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</si>
  <si>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</si>
  <si>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</si>
  <si>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</si>
  <si>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</si>
  <si>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</si>
  <si>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</si>
  <si>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</si>
  <si>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</si>
  <si>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</si>
  <si>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</si>
  <si>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</si>
  <si>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</si>
  <si>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</si>
  <si>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</si>
  <si>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</si>
  <si>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</si>
  <si>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</si>
  <si>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</si>
  <si>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</si>
  <si>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</si>
  <si>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</si>
  <si>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</si>
  <si>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</si>
  <si>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</si>
  <si>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</si>
  <si>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</si>
  <si>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</si>
  <si>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</si>
  <si>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</si>
  <si>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</si>
  <si>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</si>
  <si>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</si>
  <si>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</si>
  <si>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</si>
  <si>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</si>
  <si>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</si>
  <si>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</si>
  <si>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</si>
  <si>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</si>
  <si>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</si>
  <si>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</si>
  <si>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</si>
  <si>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</si>
  <si>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</si>
  <si>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</si>
  <si>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</si>
  <si>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</si>
  <si>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</si>
  <si>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</si>
  <si>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</si>
  <si>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</si>
  <si>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</si>
  <si>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</si>
  <si>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</si>
  <si>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</si>
  <si>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</si>
  <si>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</si>
  <si>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</si>
  <si>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</si>
  <si>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</si>
  <si>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</si>
  <si>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</si>
  <si>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</si>
  <si>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</si>
  <si>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</si>
  <si>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</si>
  <si>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</si>
  <si>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</si>
  <si>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</si>
  <si>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</si>
  <si>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</si>
  <si>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</si>
  <si>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</si>
  <si>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</si>
  <si>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</si>
  <si>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</si>
  <si>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</si>
  <si>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</si>
  <si>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</si>
  <si>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</si>
  <si>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</si>
  <si>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</si>
  <si>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</si>
  <si>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</si>
  <si>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</si>
  <si>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</si>
  <si>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</si>
  <si>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</si>
  <si>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</si>
  <si>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</si>
  <si>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</si>
  <si>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</si>
  <si>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</si>
  <si>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</si>
  <si>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</si>
  <si>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</si>
  <si>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</si>
  <si>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</si>
  <si>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</si>
  <si>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</si>
  <si>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</si>
  <si>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</si>
  <si>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</si>
  <si>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</si>
  <si>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</si>
  <si>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</si>
  <si>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</si>
  <si>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</si>
  <si>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</si>
  <si>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</si>
  <si>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</si>
  <si>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</si>
  <si>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</si>
  <si>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</si>
  <si>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</si>
  <si>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</si>
  <si>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</si>
  <si>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</si>
  <si>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</si>
  <si>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</si>
  <si>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</si>
  <si>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</si>
  <si>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</si>
  <si>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</si>
  <si>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</si>
  <si>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</si>
  <si>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</si>
  <si>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</si>
  <si>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</si>
  <si>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</si>
  <si>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</si>
  <si>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</si>
  <si>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</si>
  <si>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</si>
  <si>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</si>
  <si>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</si>
  <si>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</si>
  <si>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</si>
  <si>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</si>
  <si>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</si>
  <si>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</si>
  <si>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</si>
  <si>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</si>
  <si>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</si>
  <si>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</si>
  <si>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</si>
  <si>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</si>
  <si>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</si>
  <si>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</si>
  <si>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</si>
  <si>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</si>
  <si>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</si>
  <si>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</si>
  <si>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</si>
  <si>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</si>
  <si>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</si>
  <si>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</si>
  <si>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</si>
  <si>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</si>
  <si>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</si>
  <si>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</si>
  <si>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</si>
  <si>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</si>
  <si>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</si>
  <si>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</si>
  <si>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</si>
  <si>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</si>
  <si>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</si>
  <si>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</si>
  <si>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</si>
  <si>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</si>
  <si>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</si>
  <si>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</si>
  <si>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</si>
  <si>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</si>
  <si>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</si>
  <si>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</si>
  <si>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</si>
  <si>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</si>
  <si>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</si>
  <si>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</si>
  <si>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</si>
  <si>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</si>
  <si>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</si>
  <si>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</si>
  <si>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</si>
  <si>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</si>
  <si>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</si>
  <si>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</si>
  <si>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</si>
  <si>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</si>
  <si>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</si>
  <si>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</si>
  <si>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</si>
  <si>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</si>
  <si>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</si>
  <si>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</si>
  <si>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</si>
  <si>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</si>
  <si>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</si>
  <si>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</si>
  <si>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</si>
  <si>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</si>
  <si>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</si>
  <si>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</si>
  <si>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</si>
  <si>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</si>
  <si>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</si>
  <si>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</si>
  <si>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</si>
  <si>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</si>
  <si>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</si>
  <si>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</si>
  <si>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</si>
  <si>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</si>
  <si>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</si>
  <si>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</si>
  <si>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</si>
  <si>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</si>
  <si>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</si>
  <si>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</si>
  <si>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</si>
  <si>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</si>
  <si>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</si>
  <si>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</si>
  <si>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</si>
  <si>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</si>
  <si>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</si>
  <si>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</si>
  <si>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</si>
  <si>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</si>
  <si>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</si>
  <si>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</si>
  <si>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</si>
  <si>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</si>
  <si>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</si>
  <si>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</si>
  <si>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</si>
  <si>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</si>
  <si>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</si>
  <si>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</si>
  <si>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</si>
  <si>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</si>
  <si>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</si>
  <si>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</si>
  <si>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</si>
  <si>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</si>
  <si>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</si>
  <si>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</si>
  <si>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</si>
  <si>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</si>
  <si>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</si>
  <si>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</si>
  <si>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</si>
  <si>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</si>
  <si>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</si>
  <si>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</si>
  <si>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</si>
  <si>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</si>
  <si>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</si>
  <si>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</si>
  <si>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</si>
  <si>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</si>
  <si>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</si>
  <si>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</si>
  <si>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</si>
  <si>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</si>
  <si>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</si>
  <si>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</si>
  <si>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</si>
  <si>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</si>
  <si>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</si>
  <si>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Exchange rate, end of period (USD per Pound)</t>
  </si>
  <si>
    <t>US$ per Pound</t>
  </si>
  <si>
    <t>NA</t>
  </si>
  <si>
    <t>Level</t>
  </si>
  <si>
    <t>Bank of England/Haver Analytics</t>
  </si>
  <si>
    <t>X112USB@INTDAILY</t>
  </si>
  <si>
    <t>UK: Spot Exchange Rate: US Dollar (US$/GBP)</t>
  </si>
  <si>
    <t>GBR</t>
  </si>
  <si>
    <t>RXDEOP</t>
  </si>
  <si>
    <t>Desktop</t>
  </si>
  <si>
    <t>Exchange rate, period average (USD per Pound)</t>
  </si>
  <si>
    <t>Bank of England\Haver Analytics</t>
  </si>
  <si>
    <t>UNAUSS@UK</t>
  </si>
  <si>
    <t xml:space="preserve">UK: Exchange Rate: United States, Average (US$/GBP) </t>
  </si>
  <si>
    <t>RXD</t>
  </si>
  <si>
    <t>World</t>
  </si>
  <si>
    <t>World gas price</t>
  </si>
  <si>
    <t>2005=100</t>
  </si>
  <si>
    <t>World Bank\Haver Analytics</t>
  </si>
  <si>
    <t>PEGDX@WBPRICES, rebased to 2005=100</t>
  </si>
  <si>
    <t>Natural Gas Index (NSA, 2010=100), rebased to 2005=100</t>
  </si>
  <si>
    <t>WLD</t>
  </si>
  <si>
    <t>WPGAS</t>
  </si>
  <si>
    <t>World gas price, Europe</t>
  </si>
  <si>
    <t>US$ per Mil.BTU</t>
  </si>
  <si>
    <t>PEGEU@WBPRICES</t>
  </si>
  <si>
    <t>Average Price: Natural Gas: Europe (US$/Mil.BTU)</t>
  </si>
  <si>
    <t>WPGASEUR</t>
  </si>
  <si>
    <t>WORLD</t>
  </si>
  <si>
    <t>UK</t>
  </si>
  <si>
    <t>RBM</t>
  </si>
  <si>
    <t>RX</t>
  </si>
  <si>
    <t>L</t>
  </si>
  <si>
    <t xml:space="preserve">L </t>
  </si>
  <si>
    <t xml:space="preserve"> WPFD           </t>
  </si>
  <si>
    <t>1995 - Jan</t>
  </si>
  <si>
    <t>1995 - Feb</t>
  </si>
  <si>
    <t>1995 - Mar</t>
  </si>
  <si>
    <t>1995 - Apr</t>
  </si>
  <si>
    <t>1995 - May</t>
  </si>
  <si>
    <t>1995 - Jun</t>
  </si>
  <si>
    <t>1995 - Jul</t>
  </si>
  <si>
    <t>1995 - Aug</t>
  </si>
  <si>
    <t>1995 - Sep</t>
  </si>
  <si>
    <t>1995 - Oct</t>
  </si>
  <si>
    <t>1995 - Nov</t>
  </si>
  <si>
    <t>1995 - Dec</t>
  </si>
  <si>
    <t>1996 - Jan</t>
  </si>
  <si>
    <t>1996 - Feb</t>
  </si>
  <si>
    <t>1996 - Mar</t>
  </si>
  <si>
    <t>1996 - Apr</t>
  </si>
  <si>
    <t>1996 - May</t>
  </si>
  <si>
    <t>1996 - Jun</t>
  </si>
  <si>
    <t>1996 - Jul</t>
  </si>
  <si>
    <t>1996 - Aug</t>
  </si>
  <si>
    <t>1996 - Sep</t>
  </si>
  <si>
    <t>1996 - Oct</t>
  </si>
  <si>
    <t>1996 - Nov</t>
  </si>
  <si>
    <t>1996 - Dec</t>
  </si>
  <si>
    <t>1997 - Jan</t>
  </si>
  <si>
    <t>1997 - Feb</t>
  </si>
  <si>
    <t>1997 - Mar</t>
  </si>
  <si>
    <t>1997 - Apr</t>
  </si>
  <si>
    <t>1997 - May</t>
  </si>
  <si>
    <t>1997 - Jun</t>
  </si>
  <si>
    <t>1997 - Jul</t>
  </si>
  <si>
    <t>1997 - Aug</t>
  </si>
  <si>
    <t>1997 - Sep</t>
  </si>
  <si>
    <t>1997 - Oct</t>
  </si>
  <si>
    <t>1997 - Nov</t>
  </si>
  <si>
    <t>1997 - Dec</t>
  </si>
  <si>
    <t>1998 - Jan</t>
  </si>
  <si>
    <t>1998 - Feb</t>
  </si>
  <si>
    <t>1998 - Mar</t>
  </si>
  <si>
    <t>1998 - Apr</t>
  </si>
  <si>
    <t>1998 - May</t>
  </si>
  <si>
    <t>1998 - Jun</t>
  </si>
  <si>
    <t>1998 - Jul</t>
  </si>
  <si>
    <t>1998 - Aug</t>
  </si>
  <si>
    <t>1998 - Sep</t>
  </si>
  <si>
    <t>1998 - Oct</t>
  </si>
  <si>
    <t>1998 - Nov</t>
  </si>
  <si>
    <t>1998 - Dec</t>
  </si>
  <si>
    <t>1999 - Jan</t>
  </si>
  <si>
    <t>1999 - Feb</t>
  </si>
  <si>
    <t>1999 - Mar</t>
  </si>
  <si>
    <t>1999 - Apr</t>
  </si>
  <si>
    <t>1999 - May</t>
  </si>
  <si>
    <t>1999 - Jun</t>
  </si>
  <si>
    <t>1999 - Jul</t>
  </si>
  <si>
    <t>1999 - Aug</t>
  </si>
  <si>
    <t>1999 - Sep</t>
  </si>
  <si>
    <t>1999 - Oct</t>
  </si>
  <si>
    <t>1999 - Nov</t>
  </si>
  <si>
    <t>1999 - Dec</t>
  </si>
  <si>
    <t>2000 - Jan</t>
  </si>
  <si>
    <t>2000 - Feb</t>
  </si>
  <si>
    <t>2000 - Mar</t>
  </si>
  <si>
    <t>2000 - Apr</t>
  </si>
  <si>
    <t>2000 - May</t>
  </si>
  <si>
    <t>2000 - Jun</t>
  </si>
  <si>
    <t>2000 - Jul</t>
  </si>
  <si>
    <t>2000 - Aug</t>
  </si>
  <si>
    <t>2000 - Sep</t>
  </si>
  <si>
    <t>2000 - Oct</t>
  </si>
  <si>
    <t>2000 - Nov</t>
  </si>
  <si>
    <t>2000 - Dec</t>
  </si>
  <si>
    <t>2001 - Jan</t>
  </si>
  <si>
    <t>2001 - Feb</t>
  </si>
  <si>
    <t>2001 - Mar</t>
  </si>
  <si>
    <t>2001 - Apr</t>
  </si>
  <si>
    <t>2001 - May</t>
  </si>
  <si>
    <t>2001 - Jun</t>
  </si>
  <si>
    <t>2001 - Jul</t>
  </si>
  <si>
    <t>2001 - Aug</t>
  </si>
  <si>
    <t>2001 - Sep</t>
  </si>
  <si>
    <t>2001 - Oct</t>
  </si>
  <si>
    <t>2001 - Nov</t>
  </si>
  <si>
    <t>2001 - Dec</t>
  </si>
  <si>
    <t>2002 - Jan</t>
  </si>
  <si>
    <t>2002 - Feb</t>
  </si>
  <si>
    <t>2002 - Mar</t>
  </si>
  <si>
    <t>2002 - Apr</t>
  </si>
  <si>
    <t>2002 - May</t>
  </si>
  <si>
    <t>2002 - Jun</t>
  </si>
  <si>
    <t>2002 - Jul</t>
  </si>
  <si>
    <t>2002 - Aug</t>
  </si>
  <si>
    <t>2002 - Sep</t>
  </si>
  <si>
    <t>2002 - Oct</t>
  </si>
  <si>
    <t>2002 - Nov</t>
  </si>
  <si>
    <t>2002 - Dec</t>
  </si>
  <si>
    <t>2003 - Jan</t>
  </si>
  <si>
    <t>2003 - Feb</t>
  </si>
  <si>
    <t>2003 - Mar</t>
  </si>
  <si>
    <t>2003 - Apr</t>
  </si>
  <si>
    <t>2003 - May</t>
  </si>
  <si>
    <t>2003 - Jun</t>
  </si>
  <si>
    <t>2003 - Jul</t>
  </si>
  <si>
    <t>2003 - Aug</t>
  </si>
  <si>
    <t>2003 - Sep</t>
  </si>
  <si>
    <t>2003 - Oct</t>
  </si>
  <si>
    <t>2003 - Nov</t>
  </si>
  <si>
    <t>2003 - Dec</t>
  </si>
  <si>
    <t>2004 - Jan</t>
  </si>
  <si>
    <t>2004 - Feb</t>
  </si>
  <si>
    <t>2004 - Mar</t>
  </si>
  <si>
    <t>2004 - Apr</t>
  </si>
  <si>
    <t>2004 - May</t>
  </si>
  <si>
    <t>2004 - Jun</t>
  </si>
  <si>
    <t>2004 - Jul</t>
  </si>
  <si>
    <t>2004 - Aug</t>
  </si>
  <si>
    <t>2004 - Sep</t>
  </si>
  <si>
    <t>2004 - Oct</t>
  </si>
  <si>
    <t>2004 - Nov</t>
  </si>
  <si>
    <t>2004 - Dec</t>
  </si>
  <si>
    <t>2005 - Jan</t>
  </si>
  <si>
    <t>2005 - Feb</t>
  </si>
  <si>
    <t>2005 - Mar</t>
  </si>
  <si>
    <t>2005 - Apr</t>
  </si>
  <si>
    <t>2005 - May</t>
  </si>
  <si>
    <t>2005 - Jun</t>
  </si>
  <si>
    <t>2005 - Jul</t>
  </si>
  <si>
    <t>2005 - Aug</t>
  </si>
  <si>
    <t>2005 - Sep</t>
  </si>
  <si>
    <t>2005 - Oct</t>
  </si>
  <si>
    <t>2005 - Nov</t>
  </si>
  <si>
    <t>2005 - Dec</t>
  </si>
  <si>
    <t>2006 - Jan</t>
  </si>
  <si>
    <t>2006 - Feb</t>
  </si>
  <si>
    <t>2006 - Mar</t>
  </si>
  <si>
    <t>2006 - Apr</t>
  </si>
  <si>
    <t>2006 - May</t>
  </si>
  <si>
    <t>2006 - Jun</t>
  </si>
  <si>
    <t>2006 - Jul</t>
  </si>
  <si>
    <t>2006 - Aug</t>
  </si>
  <si>
    <t>2006 - Sep</t>
  </si>
  <si>
    <t>2006 - Oct</t>
  </si>
  <si>
    <t>2006 - Nov</t>
  </si>
  <si>
    <t>2006 - Dec</t>
  </si>
  <si>
    <t>2007 - Jan</t>
  </si>
  <si>
    <t>2007 - Feb</t>
  </si>
  <si>
    <t>2007 - Mar</t>
  </si>
  <si>
    <t>2007 - Apr</t>
  </si>
  <si>
    <t>2007 - May</t>
  </si>
  <si>
    <t>2007 - Jun</t>
  </si>
  <si>
    <t>2007 - Jul</t>
  </si>
  <si>
    <t>2007 - Aug</t>
  </si>
  <si>
    <t>2007 - Sep</t>
  </si>
  <si>
    <t>2007 - Oct</t>
  </si>
  <si>
    <t>2007 - Nov</t>
  </si>
  <si>
    <t>2007 - Dec</t>
  </si>
  <si>
    <t>2008 - Jan</t>
  </si>
  <si>
    <t>2008 - Feb</t>
  </si>
  <si>
    <t>2008 - Mar</t>
  </si>
  <si>
    <t>2008 - Apr</t>
  </si>
  <si>
    <t>2008 - May</t>
  </si>
  <si>
    <t>2008 - Jun</t>
  </si>
  <si>
    <t>2008 - Jul</t>
  </si>
  <si>
    <t>2008 - Aug</t>
  </si>
  <si>
    <t>2008 - Sep</t>
  </si>
  <si>
    <t>2008 - Oct</t>
  </si>
  <si>
    <t>2008 - Nov</t>
  </si>
  <si>
    <t>2008 - Dec</t>
  </si>
  <si>
    <t>PEGDX@WBPRICES</t>
  </si>
  <si>
    <t>WB</t>
  </si>
  <si>
    <t>Jan-1960</t>
  </si>
  <si>
    <t>Natural Gas Index (NSA, 2010=100)</t>
  </si>
  <si>
    <t>INTERP(X112USB@INTDAILY)</t>
  </si>
  <si>
    <t>BoE</t>
  </si>
  <si>
    <t>Jan-1975 &lt;- 02-Jan-1975</t>
  </si>
  <si>
    <t>202206</t>
  </si>
  <si>
    <t>% change for RPI spreadsheet</t>
  </si>
  <si>
    <t>Non-wholesale cost</t>
  </si>
  <si>
    <t>OE fcst</t>
  </si>
  <si>
    <t>Futures mkt</t>
  </si>
  <si>
    <t>Ad-hoc adjustment</t>
  </si>
  <si>
    <t>20220705</t>
  </si>
  <si>
    <t>20220706</t>
  </si>
  <si>
    <t>20220707</t>
  </si>
  <si>
    <t>20220708</t>
  </si>
  <si>
    <t>Normal</t>
  </si>
  <si>
    <t>Jan 2023 transitional</t>
  </si>
  <si>
    <t>% change q/q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</si>
  <si>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</si>
  <si>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</si>
  <si>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</si>
  <si>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</si>
  <si>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</si>
  <si>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</si>
  <si>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</si>
  <si>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</si>
  <si>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</si>
  <si>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</si>
  <si>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</si>
  <si>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</si>
  <si>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</si>
  <si>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</si>
  <si>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</si>
  <si>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202207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</si>
  <si>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</si>
  <si>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</si>
  <si>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</si>
  <si>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</si>
  <si>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</si>
  <si>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</si>
  <si>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</si>
  <si>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</si>
  <si>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</si>
  <si>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</si>
  <si>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</si>
  <si>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</si>
  <si>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Q4 2023</t>
  </si>
  <si>
    <t>Q3 2023</t>
  </si>
  <si>
    <t>Q2 2023</t>
  </si>
  <si>
    <t>Q1 2023</t>
  </si>
  <si>
    <t>Q4 2022</t>
  </si>
  <si>
    <t>Price cap period</t>
  </si>
  <si>
    <t>Observation window average</t>
  </si>
  <si>
    <t>Winter 2022</t>
  </si>
  <si>
    <t>https://www.ofgem.gov.uk/sites/default/files/2022-08/Price%20cap%20-%20Decision%20on%20changes%20to%20the%20wholesale%20methodology.pdf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</si>
  <si>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</si>
  <si>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</si>
  <si>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</si>
  <si>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</si>
  <si>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</si>
  <si>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</si>
  <si>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</si>
  <si>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</si>
  <si>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</si>
  <si>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</si>
  <si>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</si>
  <si>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</si>
  <si>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</si>
  <si>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</si>
  <si>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</si>
  <si>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</si>
  <si>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</si>
  <si>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</si>
  <si>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</si>
  <si>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</si>
  <si>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</si>
  <si>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</si>
  <si>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</si>
  <si>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</si>
  <si>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</si>
  <si>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</si>
  <si>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</si>
  <si>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</si>
  <si>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20220817</t>
  </si>
  <si>
    <t>20220818</t>
  </si>
  <si>
    <t>20220819</t>
  </si>
  <si>
    <t>20220822</t>
  </si>
  <si>
    <t>Winter 2021</t>
  </si>
  <si>
    <t>Winter 2020</t>
  </si>
  <si>
    <t>Winter 2019</t>
  </si>
  <si>
    <t>Winter 2018</t>
  </si>
  <si>
    <t>20220823</t>
  </si>
  <si>
    <t>20220824</t>
  </si>
  <si>
    <t>https://www.ofgem.gov.uk/publications/ofgem-updates-price-cap-level-and-tightens-rules-suppliers</t>
  </si>
  <si>
    <t>20220825</t>
  </si>
  <si>
    <t>CfD</t>
  </si>
  <si>
    <t>20220826</t>
  </si>
  <si>
    <t>20220829</t>
  </si>
  <si>
    <t>20220830</t>
  </si>
  <si>
    <t>20220831</t>
  </si>
  <si>
    <t>202208</t>
  </si>
  <si>
    <t>20220901</t>
  </si>
  <si>
    <t>OE</t>
  </si>
  <si>
    <t>20220902</t>
  </si>
  <si>
    <t>20220905</t>
  </si>
  <si>
    <t>20220906</t>
  </si>
  <si>
    <t>Prices charged</t>
  </si>
  <si>
    <t>Actual prices charged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</si>
  <si>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</si>
  <si>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</si>
  <si>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</si>
  <si>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</si>
  <si>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</si>
  <si>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</si>
  <si>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</si>
  <si>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</si>
  <si>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</si>
  <si>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</si>
  <si>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</si>
  <si>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</si>
  <si>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</si>
  <si>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</si>
  <si>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</si>
  <si>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</si>
  <si>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</si>
  <si>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</si>
  <si>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202209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</si>
  <si>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</si>
  <si>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</si>
  <si>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</si>
  <si>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</si>
  <si>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</si>
  <si>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</si>
  <si>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</si>
  <si>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</si>
  <si>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</si>
  <si>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</si>
  <si>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</si>
  <si>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</si>
  <si>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</si>
  <si>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</si>
  <si>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</si>
  <si>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</si>
  <si>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</si>
  <si>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</si>
  <si>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</si>
  <si>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</si>
  <si>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</si>
  <si>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</si>
  <si>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</si>
  <si>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</si>
  <si>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</si>
  <si>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</si>
  <si>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</si>
  <si>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</si>
  <si>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</si>
  <si>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</si>
  <si>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202210</t>
  </si>
  <si>
    <t>Energy price guarantee</t>
  </si>
  <si>
    <t>20221114</t>
  </si>
  <si>
    <t>20221115</t>
  </si>
  <si>
    <t>Calcs for RPI spreadsheet - EPG stays at 2500</t>
  </si>
  <si>
    <t>20221116</t>
  </si>
  <si>
    <t>20221117</t>
  </si>
  <si>
    <t>20221118</t>
  </si>
  <si>
    <t>20221121</t>
  </si>
  <si>
    <t>20221122</t>
  </si>
  <si>
    <t>20221123</t>
  </si>
  <si>
    <t>https://www.ofgem.gov.uk/publications/latest-energy-price-cap-announced-ofgem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</si>
  <si>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</si>
  <si>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</si>
  <si>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</si>
  <si>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</si>
  <si>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</si>
  <si>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</si>
  <si>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</si>
  <si>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</si>
  <si>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</si>
  <si>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</si>
  <si>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</si>
  <si>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</si>
  <si>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</si>
  <si>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202211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</si>
  <si>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</si>
  <si>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</si>
  <si>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</si>
  <si>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</si>
  <si>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</si>
  <si>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</si>
  <si>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</si>
  <si>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</si>
  <si>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</si>
  <si>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</si>
  <si>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</si>
  <si>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</si>
  <si>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</si>
  <si>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</si>
  <si>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</si>
  <si>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202212</t>
  </si>
  <si>
    <t>vs winter 22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</si>
  <si>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</si>
  <si>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</si>
  <si>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</si>
  <si>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</si>
  <si>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</si>
  <si>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</si>
  <si>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</si>
  <si>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</si>
  <si>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Calcs for RPI spreadsheet - EPG stays at £3,000 until April 2024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</si>
  <si>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</si>
  <si>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</si>
  <si>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</si>
  <si>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</si>
  <si>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</si>
  <si>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</si>
  <si>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</si>
  <si>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</si>
  <si>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</si>
  <si>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</si>
  <si>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</si>
  <si>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</si>
  <si>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</si>
  <si>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202301</t>
  </si>
  <si>
    <t>Old forecast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</si>
  <si>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</si>
  <si>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</si>
  <si>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</si>
  <si>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</si>
  <si>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</si>
  <si>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</si>
  <si>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</si>
  <si>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</si>
  <si>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</si>
  <si>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</si>
  <si>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</si>
  <si>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</si>
  <si>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</si>
  <si>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</si>
  <si>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Data for EPC/EPG chart</t>
  </si>
  <si>
    <t>Energy price cap</t>
  </si>
  <si>
    <t>20230221</t>
  </si>
  <si>
    <t>20230222</t>
  </si>
  <si>
    <t>20230223</t>
  </si>
  <si>
    <t>20230224</t>
  </si>
  <si>
    <t>https://www.ofgem.gov.uk/publications/ofgem-announces-latest-quarterly-price-cap-update</t>
  </si>
  <si>
    <t>20230227</t>
  </si>
  <si>
    <t>20230228</t>
  </si>
  <si>
    <t>20230301</t>
  </si>
  <si>
    <t>20230302</t>
  </si>
  <si>
    <t>202302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</si>
  <si>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</si>
  <si>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</si>
  <si>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</si>
  <si>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</si>
  <si>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</si>
  <si>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</si>
  <si>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</si>
  <si>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</si>
  <si>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</si>
  <si>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</si>
  <si>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</si>
  <si>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</si>
  <si>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</si>
  <si>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</si>
  <si>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</si>
  <si>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</si>
  <si>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</si>
  <si>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</si>
  <si>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</si>
  <si>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</si>
  <si>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</si>
  <si>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202303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</si>
  <si>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</si>
  <si>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</si>
  <si>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</si>
  <si>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</si>
  <si>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</si>
  <si>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</si>
  <si>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</si>
  <si>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</si>
  <si>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</si>
  <si>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</si>
  <si>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</si>
  <si>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</si>
  <si>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</si>
  <si>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</si>
  <si>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</si>
  <si>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</si>
  <si>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</si>
  <si>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</si>
  <si>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</si>
  <si>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</si>
  <si>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</si>
  <si>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</si>
  <si>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</si>
  <si>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</si>
  <si>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</si>
  <si>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</si>
  <si>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</si>
  <si>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</si>
  <si>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</si>
  <si>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</si>
  <si>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</si>
  <si>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</si>
  <si>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</si>
  <si>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</si>
  <si>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</si>
  <si>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</si>
  <si>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202304</t>
  </si>
  <si>
    <t>https://www.ofgem.gov.uk/publications/customers-pay-less-energy-bills-summer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</si>
  <si>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</si>
  <si>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</si>
  <si>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</si>
  <si>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</si>
  <si>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</si>
  <si>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</si>
  <si>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</si>
  <si>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</si>
  <si>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</si>
  <si>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</si>
  <si>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</si>
  <si>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</si>
  <si>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</si>
  <si>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</si>
  <si>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</si>
  <si>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</si>
  <si>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202305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</si>
  <si>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</si>
  <si>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</si>
  <si>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</si>
  <si>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</si>
  <si>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</si>
  <si>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</si>
  <si>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</si>
  <si>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</si>
  <si>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</si>
  <si>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</si>
  <si>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</si>
  <si>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</si>
  <si>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</si>
  <si>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</si>
  <si>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202306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</si>
  <si>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</si>
  <si>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</si>
  <si>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</si>
  <si>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</si>
  <si>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</si>
  <si>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</si>
  <si>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</si>
  <si>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</si>
  <si>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</si>
  <si>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</si>
  <si>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</si>
  <si>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</si>
  <si>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</si>
  <si>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</si>
  <si>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</si>
  <si>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</si>
  <si>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</si>
  <si>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</si>
  <si>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</si>
  <si>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</si>
  <si>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</si>
  <si>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</si>
  <si>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</si>
  <si>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</si>
  <si>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</si>
  <si>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</si>
  <si>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</si>
  <si>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</si>
  <si>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</si>
  <si>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</si>
  <si>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202307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</si>
  <si>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</si>
  <si>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</si>
  <si>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</si>
  <si>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</si>
  <si>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</si>
  <si>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</si>
  <si>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</si>
  <si>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</si>
  <si>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https://www.ofgem.gov.uk/publications/energy-prices-fall-again-winter</t>
  </si>
  <si>
    <t>IFNG37C@CMDTY</t>
  </si>
  <si>
    <t>IFNG38C@CMDTY</t>
  </si>
  <si>
    <t>IFNG39C@CMDTY</t>
  </si>
  <si>
    <t>IFNG40C@CMDTY</t>
  </si>
  <si>
    <t>IFNG41C@CMDTY</t>
  </si>
  <si>
    <t>IFNG42C@CMDTY</t>
  </si>
  <si>
    <t>IFNG43C@CMDTY</t>
  </si>
  <si>
    <t>IFNG44C@CMDTY</t>
  </si>
  <si>
    <t>IFNG45C@CMDTY</t>
  </si>
  <si>
    <t>IFNG46C@CMDTY</t>
  </si>
  <si>
    <t>IFNG47C@CMDTY</t>
  </si>
  <si>
    <t>IFNG48C@CMDTY</t>
  </si>
  <si>
    <t>ICE UK Natural Gas Future: 37th Position: Settlement Price (Sterling/Therm)</t>
  </si>
  <si>
    <t>ICE UK Natural Gas Future: 38th Position: Settlement Price (Sterling/Therm)</t>
  </si>
  <si>
    <t>ICE UK Natural Gas Future: 39th Position: Settlement Price (Sterling/Therm)</t>
  </si>
  <si>
    <t>ICE UK Natural Gas Future: 40th Position: Settlement Price (Sterling/Therm)</t>
  </si>
  <si>
    <t>ICE UK Natural Gas Future: 41st Position: Settlement Price (Sterling/Therm)</t>
  </si>
  <si>
    <t>ICE UK Natural Gas Future: 42nd Position: Settlement Price (Sterling/Therm)</t>
  </si>
  <si>
    <t>ICE UK Natural Gas Future: 43rd Position: Settlement Price (Sterling/Therm)</t>
  </si>
  <si>
    <t>ICE UK Natural Gas Future: 44th Position: Settlement Price (Sterling/Therm)</t>
  </si>
  <si>
    <t>ICE UK Natural Gas Future: 45th Position: Settlement Price (Sterling/Therm)</t>
  </si>
  <si>
    <t>ICE UK Natural Gas Future: 46th Position: Settlement Price (Sterling/Therm)</t>
  </si>
  <si>
    <t>ICE UK Natural Gas Future: 47th Position: Settlement Price (Sterling/Therm)</t>
  </si>
  <si>
    <t>ICE UK Natural Gas Future: 48th Position: Settlement Price (Sterling/Therm)</t>
  </si>
  <si>
    <t>IFBL37C@CMDTY</t>
  </si>
  <si>
    <t>IFBL38C@CMDTY</t>
  </si>
  <si>
    <t>IFBL39C@CMDTY</t>
  </si>
  <si>
    <t>IFBL40C@CMDTY</t>
  </si>
  <si>
    <t>IFBL41C@CMDTY</t>
  </si>
  <si>
    <t>IFBL42C@CMDTY</t>
  </si>
  <si>
    <t>IFBL43C@CMDTY</t>
  </si>
  <si>
    <t>IFBL44C@CMDTY</t>
  </si>
  <si>
    <t>IFBL45C@CMDTY</t>
  </si>
  <si>
    <t>IFBL46C@CMDTY</t>
  </si>
  <si>
    <t>IFBL47C@CMDTY</t>
  </si>
  <si>
    <t>IFBL48C@CMDTY</t>
  </si>
  <si>
    <t>ICE UK Base Electricity Fut [Gregorian]: 37th Pos: Settlement Price (Pence/Mwh)</t>
  </si>
  <si>
    <t>ICE UK Base Electricity Fut [Gregorian]: 38th Pos: Settlement Price (Pence/Mwh)</t>
  </si>
  <si>
    <t>ICE UK Base Electricity Fut [Gregorian]: 39th Pos: Settlement Price (Pence/Mwh)</t>
  </si>
  <si>
    <t>ICE UK Base Electricity Fut [Gregorian]: 40th Pos: Settlement Price (Pence/Mwh)</t>
  </si>
  <si>
    <t>ICE UK Base Electricity Fut [Gregorian]: 41st Pos: Settlement Price (Pence/Mwh)</t>
  </si>
  <si>
    <t>ICE UK Base Electricity Fut [Gregorian]: 42nd Pos: Settlement Price (Pence/Mwh)</t>
  </si>
  <si>
    <t>ICE UK Base Electricity Fut [Gregorian]: 43rd Pos: Settlement Price (Pence/Mwh)</t>
  </si>
  <si>
    <t>ICE UK Base Electricity Fut [Gregorian]: 44th Pos: Settlement Price (Pence/Mwh)</t>
  </si>
  <si>
    <t>ICE UK Base Electricity Fut [Gregorian]: 45th Pos: Settlement Price (Pence/Mwh)</t>
  </si>
  <si>
    <t>ICE UK Base Electricity Fut [Gregorian]: 46th Pos: Settlement Price (Pence/Mwh)</t>
  </si>
  <si>
    <t>ICE UK Base Electricity Fut [Gregorian]: 47th Pos: Settlement Price (Pence/Mwh)</t>
  </si>
  <si>
    <t>ICE UK Base Electricity Fut [Gregorian]: 48th Pos: Settlement Price (Pence/Mwh)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</si>
  <si>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</si>
  <si>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</si>
  <si>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</si>
  <si>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</si>
  <si>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</si>
  <si>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</si>
  <si>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</si>
  <si>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</si>
  <si>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202308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</si>
  <si>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</si>
  <si>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</si>
  <si>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</si>
  <si>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</si>
  <si>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</si>
  <si>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</si>
  <si>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</si>
  <si>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</si>
  <si>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</si>
  <si>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</si>
  <si>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</si>
  <si>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</si>
  <si>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</si>
  <si>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</si>
  <si>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</si>
  <si>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</si>
  <si>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</si>
  <si>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</si>
  <si>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202309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</si>
  <si>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</si>
  <si>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</si>
  <si>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</si>
  <si>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</si>
  <si>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</si>
  <si>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</si>
  <si>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</si>
  <si>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</si>
  <si>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</si>
  <si>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</si>
  <si>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</si>
  <si>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</si>
  <si>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</si>
  <si>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</si>
  <si>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</si>
  <si>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</si>
  <si>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</si>
  <si>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</si>
  <si>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</si>
  <si>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</si>
  <si>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</si>
  <si>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</si>
  <si>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</si>
  <si>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</si>
  <si>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</si>
  <si>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</si>
  <si>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</si>
  <si>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</si>
  <si>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</si>
  <si>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</si>
  <si>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</si>
  <si>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</si>
  <si>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</si>
  <si>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</si>
  <si>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</si>
  <si>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</si>
  <si>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</si>
  <si>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</si>
  <si>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202310</t>
  </si>
  <si>
    <t>https://www.ofgem.gov.uk/publications/increased-wholesale-energy-costs-lead-rise-price-cap</t>
  </si>
  <si>
    <t>2019 TDCV</t>
  </si>
  <si>
    <t>2023 TDCV</t>
  </si>
  <si>
    <t>EPC (2019 TDCV)</t>
  </si>
  <si>
    <t>OE assumption</t>
  </si>
  <si>
    <t>20231123</t>
  </si>
  <si>
    <t>20231124</t>
  </si>
  <si>
    <t>20231127</t>
  </si>
  <si>
    <t>20231128</t>
  </si>
  <si>
    <t>20231129</t>
  </si>
  <si>
    <t>20231130</t>
  </si>
  <si>
    <t>202311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</si>
  <si>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</si>
  <si>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</si>
  <si>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</si>
  <si>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</si>
  <si>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</si>
  <si>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</si>
  <si>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</si>
  <si>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</si>
  <si>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</si>
  <si>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</si>
  <si>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</si>
  <si>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</si>
  <si>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2017-2019 average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</si>
  <si>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</si>
  <si>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</si>
  <si>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</si>
  <si>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</si>
  <si>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</si>
  <si>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</si>
  <si>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</si>
  <si>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</si>
  <si>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</si>
  <si>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</si>
  <si>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</si>
  <si>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202312</t>
  </si>
  <si>
    <t>20240103</t>
  </si>
  <si>
    <t>20240104</t>
  </si>
  <si>
    <t>2024 average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</si>
  <si>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</si>
  <si>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</si>
  <si>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</si>
  <si>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</si>
  <si>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</si>
  <si>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</si>
  <si>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</si>
  <si>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</si>
  <si>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</si>
  <si>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</si>
  <si>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</si>
  <si>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</si>
  <si>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</si>
  <si>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</si>
  <si>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</si>
  <si>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</si>
  <si>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</si>
  <si>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</si>
  <si>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</si>
  <si>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</si>
  <si>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</si>
  <si>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</si>
  <si>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</si>
  <si>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</si>
  <si>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</si>
  <si>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202401</t>
  </si>
  <si>
    <t>Q1 2035</t>
  </si>
  <si>
    <t>Q2 2035</t>
  </si>
  <si>
    <t>Q3 2035</t>
  </si>
  <si>
    <t>Q4 2035</t>
  </si>
  <si>
    <t>Q1 2032</t>
  </si>
  <si>
    <t>Q2 2032</t>
  </si>
  <si>
    <t>Q3 2032</t>
  </si>
  <si>
    <t>Q4 2032</t>
  </si>
  <si>
    <t>Q1 2033</t>
  </si>
  <si>
    <t>Q2 2033</t>
  </si>
  <si>
    <t>Q3 2033</t>
  </si>
  <si>
    <t>Q4 2033</t>
  </si>
  <si>
    <t>Q1 2034</t>
  </si>
  <si>
    <t>Q2 2034</t>
  </si>
  <si>
    <t>Q3 2034</t>
  </si>
  <si>
    <t>Q4 2034</t>
  </si>
  <si>
    <t>Q1 2031</t>
  </si>
  <si>
    <t>Q2 2031</t>
  </si>
  <si>
    <t>Q3 2031</t>
  </si>
  <si>
    <t>Q4 2031</t>
  </si>
  <si>
    <t>20240209</t>
  </si>
  <si>
    <t>Q1 2036</t>
  </si>
  <si>
    <t>Q2 2036</t>
  </si>
  <si>
    <t>Calcs for inflation model - EPG</t>
  </si>
  <si>
    <t>% change for inflation model</t>
  </si>
  <si>
    <t>20240212</t>
  </si>
  <si>
    <t>https://www.ofgem.gov.uk/energy-price-cap</t>
  </si>
  <si>
    <t>https://www.ofgem.gov.uk/publications/welcome-fall-price-cap-high-debt-levels-remain</t>
  </si>
  <si>
    <t>Levelisation allowance</t>
  </si>
  <si>
    <t>Supplier operating costs</t>
  </si>
  <si>
    <t>EBIT allowance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</si>
  <si>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</si>
  <si>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</si>
  <si>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</si>
  <si>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</si>
  <si>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</si>
  <si>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</si>
  <si>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</si>
  <si>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</si>
  <si>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</si>
  <si>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</si>
  <si>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</si>
  <si>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</si>
  <si>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</si>
  <si>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</si>
  <si>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</si>
  <si>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</si>
  <si>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</si>
  <si>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Feb-2024</t>
  </si>
  <si>
    <t>202402</t>
  </si>
  <si>
    <t>Index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</si>
  <si>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</si>
  <si>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</si>
  <si>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</si>
  <si>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</si>
  <si>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</si>
  <si>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</si>
  <si>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</si>
  <si>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</si>
  <si>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</si>
  <si>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UK030424_BLANK2</t>
  </si>
  <si>
    <t>02-Apr-2024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</si>
  <si>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</si>
  <si>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</si>
  <si>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</si>
  <si>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</si>
  <si>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</si>
  <si>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</si>
  <si>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</si>
  <si>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</si>
  <si>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</si>
  <si>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</si>
  <si>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Apr-03-2024 03:53</t>
  </si>
  <si>
    <t>Mar-20-2024 07:15</t>
  </si>
  <si>
    <t>Apr-02-2024 21:20</t>
  </si>
  <si>
    <t>Mar-2024</t>
  </si>
  <si>
    <t>202403</t>
  </si>
  <si>
    <t>200001 !M</t>
  </si>
  <si>
    <t>200001</t>
  </si>
  <si>
    <t>Office for National Statistics</t>
  </si>
  <si>
    <t>Jan-1988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</si>
  <si>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</si>
  <si>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</si>
  <si>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</si>
  <si>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</si>
  <si>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</si>
  <si>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</si>
  <si>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</si>
  <si>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</si>
  <si>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</si>
  <si>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</si>
  <si>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</si>
  <si>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</si>
  <si>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</si>
  <si>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</si>
  <si>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</si>
  <si>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</si>
  <si>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</si>
  <si>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</si>
  <si>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</si>
  <si>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</si>
  <si>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</si>
  <si>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</si>
  <si>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</si>
  <si>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</si>
  <si>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</si>
  <si>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</si>
  <si>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</si>
  <si>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</si>
  <si>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</si>
  <si>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</si>
  <si>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</si>
  <si>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</si>
  <si>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</si>
  <si>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</si>
  <si>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</si>
  <si>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</si>
  <si>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</si>
  <si>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</si>
  <si>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</si>
  <si>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</si>
  <si>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</si>
  <si>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</si>
  <si>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</si>
  <si>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</si>
  <si>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</si>
  <si>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</si>
  <si>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</si>
  <si>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</si>
  <si>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</si>
  <si>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</si>
  <si>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</si>
  <si>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</si>
  <si>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</si>
  <si>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</si>
  <si>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</si>
  <si>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</si>
  <si>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</si>
  <si>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</si>
  <si>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</si>
  <si>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</si>
  <si>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</si>
  <si>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</si>
  <si>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</si>
  <si>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</si>
  <si>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</si>
  <si>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</si>
  <si>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</si>
  <si>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</si>
  <si>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</si>
  <si>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</si>
  <si>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</si>
  <si>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</si>
  <si>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</si>
  <si>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</si>
  <si>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</si>
  <si>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</si>
  <si>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</si>
  <si>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</si>
  <si>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</si>
  <si>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</si>
  <si>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</si>
  <si>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</si>
  <si>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</si>
  <si>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</si>
  <si>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</si>
  <si>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</si>
  <si>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</si>
  <si>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</si>
  <si>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</si>
  <si>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</si>
  <si>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</si>
  <si>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</si>
  <si>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</si>
  <si>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</si>
  <si>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</si>
  <si>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</si>
  <si>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</si>
  <si>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</si>
  <si>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</si>
  <si>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</si>
  <si>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</si>
  <si>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</si>
  <si>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</si>
  <si>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</si>
  <si>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</si>
  <si>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</si>
  <si>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</si>
  <si>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</si>
  <si>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</si>
  <si>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</si>
  <si>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</si>
  <si>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</si>
  <si>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</si>
  <si>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</si>
  <si>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</si>
  <si>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</si>
  <si>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</si>
  <si>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</si>
  <si>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</si>
  <si>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</si>
  <si>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</si>
  <si>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</si>
  <si>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</si>
  <si>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</si>
  <si>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</si>
  <si>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</si>
  <si>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</si>
  <si>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</si>
  <si>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</si>
  <si>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</si>
  <si>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</si>
  <si>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</si>
  <si>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</si>
  <si>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</si>
  <si>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</si>
  <si>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</si>
  <si>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</si>
  <si>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</si>
  <si>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</si>
  <si>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</si>
  <si>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</si>
  <si>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</si>
  <si>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</si>
  <si>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</si>
  <si>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</si>
  <si>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</si>
  <si>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</si>
  <si>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</si>
  <si>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</si>
  <si>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</si>
  <si>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</si>
  <si>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</si>
  <si>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</si>
  <si>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</si>
  <si>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</si>
  <si>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</si>
  <si>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</si>
  <si>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</si>
  <si>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</si>
  <si>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</si>
  <si>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</si>
  <si>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</si>
  <si>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</si>
  <si>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</si>
  <si>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</si>
  <si>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</si>
  <si>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</si>
  <si>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</si>
  <si>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</si>
  <si>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</si>
  <si>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</si>
  <si>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</si>
  <si>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</si>
  <si>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</si>
  <si>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</si>
  <si>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</si>
  <si>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</si>
  <si>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</si>
  <si>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</si>
  <si>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</si>
  <si>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</si>
  <si>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</si>
  <si>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</si>
  <si>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</si>
  <si>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</si>
  <si>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</si>
  <si>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</si>
  <si>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</si>
  <si>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</si>
  <si>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</si>
  <si>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</si>
  <si>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</si>
  <si>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</si>
  <si>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</si>
  <si>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</si>
  <si>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</si>
  <si>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</si>
  <si>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</si>
  <si>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</si>
  <si>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</si>
  <si>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</si>
  <si>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</si>
  <si>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</si>
  <si>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</si>
  <si>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</si>
  <si>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</si>
  <si>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</si>
  <si>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</si>
  <si>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</si>
  <si>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</si>
  <si>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</si>
  <si>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</si>
  <si>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</si>
  <si>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</si>
  <si>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</si>
  <si>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Apr-08-2024 09:31</t>
  </si>
  <si>
    <t>Mar-2024 &lt;- 05-Apr-2024</t>
  </si>
  <si>
    <t>GBA7@UK</t>
  </si>
  <si>
    <t>Mar-20-2024 07:17</t>
  </si>
  <si>
    <t>Jan-1996</t>
  </si>
  <si>
    <t>UK: PPI: Gross Sector Output: Food Products, Beverages &amp; Tobacco (NSA, 2015=100)</t>
  </si>
  <si>
    <t>GHHV@UK</t>
  </si>
  <si>
    <t>UK: PPI: Gross Sector Input: Food, Beverages &amp; Tobacco (NSA, 2015=100)</t>
  </si>
  <si>
    <t>m/m calc</t>
  </si>
  <si>
    <t>y/y calc</t>
  </si>
  <si>
    <t>PUNFPI@CMDTY</t>
  </si>
  <si>
    <t>Apr-05-2024 09:09</t>
  </si>
  <si>
    <t>Food and Agriculture Organization of the UN</t>
  </si>
  <si>
    <t>Jan-1990</t>
  </si>
  <si>
    <t>Food and Agriculture Organization of the UN: Food Price Index (2014-16=100)</t>
  </si>
  <si>
    <t>Bank of England</t>
  </si>
  <si>
    <t>BRC shop price inflation y/y</t>
  </si>
  <si>
    <t>UN fx adjustment</t>
  </si>
  <si>
    <t>UN re-basing to 2015=100</t>
  </si>
  <si>
    <t>Date</t>
  </si>
  <si>
    <t>Zero line</t>
  </si>
  <si>
    <t>D7BU@UK</t>
  </si>
  <si>
    <t>UK: Consumer Price Index: Food &amp; Non-Alcoholic Beverages (NSA, 2015=100)</t>
  </si>
  <si>
    <t>UK food price inflation (LHS)</t>
  </si>
  <si>
    <t>UK food producer input prices (adv 6 months, LHS)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</si>
  <si>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</si>
  <si>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</si>
  <si>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</si>
  <si>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</si>
  <si>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</si>
  <si>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</si>
  <si>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</si>
  <si>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</si>
  <si>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</si>
  <si>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</si>
  <si>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</si>
  <si>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</si>
  <si>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2010-2019 average</t>
  </si>
  <si>
    <t>2010-2019 range</t>
  </si>
  <si>
    <t>2010-2019 min</t>
  </si>
  <si>
    <t>2010-2019 max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</si>
  <si>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</si>
  <si>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</si>
  <si>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</si>
  <si>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</si>
  <si>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</si>
  <si>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</si>
  <si>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</si>
  <si>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</si>
  <si>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</si>
  <si>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</si>
  <si>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</si>
  <si>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Average of observation window</t>
  </si>
  <si>
    <t>Pence per therm</t>
  </si>
  <si>
    <t>Jul-2023 price cap</t>
  </si>
  <si>
    <t>Oct-2023 price cap</t>
  </si>
  <si>
    <t>Jan-2024 price cap</t>
  </si>
  <si>
    <t>Apr-2024 price cap</t>
  </si>
  <si>
    <t>Jul-2024 price cap</t>
  </si>
  <si>
    <t>Month</t>
  </si>
  <si>
    <t>Global UN food price inflation (adv 6 months, RHS)</t>
  </si>
  <si>
    <t>Section 2: Current economic conditions</t>
  </si>
  <si>
    <t>2.18 - Contributions to CPI inflation</t>
  </si>
  <si>
    <t>Contributions</t>
  </si>
  <si>
    <t>Inflation rates</t>
  </si>
  <si>
    <t>Services</t>
  </si>
  <si>
    <t>Food</t>
  </si>
  <si>
    <t>Electricity and gas</t>
  </si>
  <si>
    <t>Fuels and lubricants</t>
  </si>
  <si>
    <t>Other goods</t>
  </si>
  <si>
    <t/>
  </si>
  <si>
    <t>CPI</t>
  </si>
  <si>
    <t>Jan 2024
(Bank staff projections)</t>
  </si>
  <si>
    <t>Feb 2024
(Bank staff projections)</t>
  </si>
  <si>
    <t>Mar 2024
(Bank staff projections)</t>
  </si>
  <si>
    <t>Apr 2024
(Bank staff projections)</t>
  </si>
  <si>
    <t>May 2024
(Bank staff projections)</t>
  </si>
  <si>
    <t>Jun 2024
(Bank staff projections)</t>
  </si>
  <si>
    <t>2024 Q3
(Bank staff projections)</t>
  </si>
  <si>
    <t>n.a.</t>
  </si>
  <si>
    <t>2024 Q4
(Bank staff projections)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</si>
  <si>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</si>
  <si>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</si>
  <si>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</si>
  <si>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</si>
  <si>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</si>
  <si>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</si>
  <si>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</si>
  <si>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</si>
  <si>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</si>
  <si>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</si>
  <si>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</si>
  <si>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</si>
  <si>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</si>
  <si>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</si>
  <si>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</si>
  <si>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</si>
  <si>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20231 !Q</t>
  </si>
  <si>
    <t>Food price chart &gt;&gt;&gt;</t>
  </si>
  <si>
    <t>m/m food seasonality chart &gt;&gt;&gt;</t>
  </si>
  <si>
    <t>Gas futures prices chart &gt;&gt;&gt;</t>
  </si>
  <si>
    <t>OE vs BoE inflation forecast chart &gt;&gt;&gt;</t>
  </si>
  <si>
    <t>Oxford Economics - latest</t>
  </si>
  <si>
    <t>Bank of England - February projections</t>
  </si>
  <si>
    <t>2% line</t>
  </si>
  <si>
    <t>modal fcast</t>
  </si>
  <si>
    <t>UNPD@UK</t>
  </si>
  <si>
    <t>Feb-01-2024 12:05</t>
  </si>
  <si>
    <t>Q1-2027</t>
  </si>
  <si>
    <t>Q1-2024</t>
  </si>
  <si>
    <t>UK: BoE CPI Projections Based on Expected Interest Rate: Mode (Y/Y % Chg)</t>
  </si>
  <si>
    <t>20271</t>
  </si>
  <si>
    <t>Petrol</t>
  </si>
  <si>
    <t>Energy</t>
  </si>
  <si>
    <t>Apr-10-2024 03:12</t>
  </si>
  <si>
    <t>09-Apr-2024</t>
  </si>
  <si>
    <t>20240403</t>
  </si>
  <si>
    <t>20240404</t>
  </si>
  <si>
    <t>20240405</t>
  </si>
  <si>
    <t>20240408</t>
  </si>
  <si>
    <t>20240409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</si>
</sst>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mmdd"/>
    <numFmt numFmtId="165" formatCode="0.0000"/>
    <numFmt numFmtId="166" formatCode="0.0"/>
    <numFmt numFmtId="167" formatCode="###0.0;\-###0.0;0.0;@"/>
    <numFmt numFmtId="168" formatCode="[$-F800]dddd\,\ mmmm\ dd\,\ yyyy"/>
    <numFmt numFmtId="169" formatCode="0.0%"/>
    <numFmt numFmtId="170" formatCode="mmm\ yyyy"/>
    <numFmt numFmtId="171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16"/>
      <name val="Calibri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i/>
      <sz val="11"/>
      <color rgb="FF92D050"/>
      <name val="Calibri"/>
      <family val="2"/>
      <scheme val="minor"/>
    </font>
    <font>
      <b/>
      <sz val="11"/>
      <color indexed="63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rgb="FF0000FF"/>
      <name val="Times New Roman"/>
      <family val="1"/>
    </font>
    <font>
      <sz val="11"/>
      <color rgb="FF0000FF"/>
      <name val="Calibri"/>
      <family val="2"/>
      <scheme val="minor"/>
    </font>
    <font>
      <sz val="11"/>
      <color rgb="FF0000FF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4A80"/>
      </patternFill>
    </fill>
  </fills>
  <borders count="3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8" fillId="0" borderId="0"/>
    <xf numFmtId="0" fontId="7" fillId="0" borderId="0"/>
    <xf numFmtId="0" fontId="19" fillId="0" borderId="0"/>
    <xf numFmtId="0" fontId="22" fillId="0" borderId="0" applyNumberFormat="0" applyFill="0" applyBorder="0" applyAlignment="0" applyProtection="0"/>
    <xf numFmtId="0" fontId="23" fillId="0" borderId="0"/>
    <xf numFmtId="0" fontId="10" fillId="0" borderId="0"/>
  </cellStyleXfs>
  <cellXfs count="118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0" fillId="0" borderId="0" xfId="0" applyFont="1"/>
    <xf numFmtId="166" fontId="0" fillId="0" borderId="0" xfId="0" applyNumberFormat="1"/>
    <xf numFmtId="0" fontId="1" fillId="0" borderId="0" xfId="0" applyFont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2" fontId="0" fillId="0" borderId="0" xfId="0" applyNumberFormat="1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166" fontId="0" fillId="0" borderId="0" xfId="0" applyNumberFormat="1" applyAlignment="1">
      <alignment horizontal="right"/>
    </xf>
    <xf numFmtId="14" fontId="0" fillId="2" borderId="0" xfId="0" applyNumberFormat="1" applyFill="1"/>
    <xf numFmtId="16" fontId="0" fillId="0" borderId="0" xfId="0" applyNumberFormat="1"/>
    <xf numFmtId="2" fontId="1" fillId="0" borderId="0" xfId="0" applyNumberFormat="1" applyFont="1" applyAlignment="1">
      <alignment wrapText="1"/>
    </xf>
    <xf numFmtId="166" fontId="1" fillId="0" borderId="0" xfId="0" applyNumberFormat="1" applyFont="1"/>
    <xf numFmtId="0" fontId="8" fillId="0" borderId="0" xfId="2"/>
    <xf numFmtId="0" fontId="8" fillId="3" borderId="1" xfId="2" applyFill="1" applyBorder="1"/>
    <xf numFmtId="0" fontId="8" fillId="3" borderId="1" xfId="2" quotePrefix="1" applyFill="1" applyBorder="1"/>
    <xf numFmtId="167" fontId="8" fillId="3" borderId="1" xfId="2" applyNumberFormat="1" applyFill="1" applyBorder="1"/>
    <xf numFmtId="167" fontId="9" fillId="3" borderId="1" xfId="2" applyNumberFormat="1" applyFont="1" applyFill="1" applyBorder="1"/>
    <xf numFmtId="0" fontId="7" fillId="0" borderId="0" xfId="3"/>
    <xf numFmtId="0" fontId="10" fillId="0" borderId="0" xfId="1" applyFont="1"/>
    <xf numFmtId="166" fontId="10" fillId="0" borderId="0" xfId="1" applyNumberFormat="1" applyFont="1"/>
    <xf numFmtId="2" fontId="10" fillId="0" borderId="0" xfId="1" applyNumberFormat="1" applyFont="1"/>
    <xf numFmtId="17" fontId="10" fillId="0" borderId="0" xfId="1" applyNumberFormat="1" applyFont="1" applyAlignment="1">
      <alignment horizontal="left"/>
    </xf>
    <xf numFmtId="1" fontId="0" fillId="0" borderId="0" xfId="0" applyNumberFormat="1" applyAlignment="1">
      <alignment horizontal="right"/>
    </xf>
    <xf numFmtId="14" fontId="0" fillId="0" borderId="2" xfId="0" applyNumberFormat="1" applyBorder="1"/>
    <xf numFmtId="1" fontId="0" fillId="0" borderId="2" xfId="0" applyNumberFormat="1" applyBorder="1" applyAlignment="1">
      <alignment horizontal="right"/>
    </xf>
    <xf numFmtId="0" fontId="0" fillId="0" borderId="2" xfId="0" applyBorder="1"/>
    <xf numFmtId="166" fontId="0" fillId="0" borderId="2" xfId="0" applyNumberFormat="1" applyBorder="1"/>
    <xf numFmtId="0" fontId="11" fillId="0" borderId="0" xfId="0" applyFont="1"/>
    <xf numFmtId="0" fontId="12" fillId="0" borderId="0" xfId="0" applyFont="1" applyAlignment="1">
      <alignment horizontal="right" wrapText="1"/>
    </xf>
    <xf numFmtId="1" fontId="12" fillId="0" borderId="0" xfId="0" applyNumberFormat="1" applyFont="1" applyAlignment="1">
      <alignment horizontal="right"/>
    </xf>
    <xf numFmtId="1" fontId="12" fillId="0" borderId="2" xfId="0" applyNumberFormat="1" applyFont="1" applyBorder="1" applyAlignment="1">
      <alignment horizontal="right"/>
    </xf>
    <xf numFmtId="1" fontId="12" fillId="0" borderId="0" xfId="0" applyNumberFormat="1" applyFont="1"/>
    <xf numFmtId="0" fontId="12" fillId="0" borderId="0" xfId="0" applyFont="1"/>
    <xf numFmtId="166" fontId="12" fillId="0" borderId="2" xfId="0" applyNumberFormat="1" applyFont="1" applyBorder="1"/>
    <xf numFmtId="166" fontId="12" fillId="0" borderId="0" xfId="0" applyNumberFormat="1" applyFont="1"/>
    <xf numFmtId="14" fontId="0" fillId="0" borderId="0" xfId="0" applyNumberFormat="1" applyBorder="1"/>
    <xf numFmtId="2" fontId="0" fillId="0" borderId="0" xfId="0" applyNumberFormat="1" applyFont="1"/>
    <xf numFmtId="166" fontId="0" fillId="0" borderId="0" xfId="0" applyNumberFormat="1" applyBorder="1"/>
    <xf numFmtId="166" fontId="12" fillId="0" borderId="0" xfId="0" applyNumberFormat="1" applyFont="1" applyBorder="1"/>
    <xf numFmtId="0" fontId="1" fillId="0" borderId="0" xfId="0" applyFont="1" applyAlignment="1"/>
    <xf numFmtId="1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" fontId="0" fillId="0" borderId="2" xfId="0" applyNumberFormat="1" applyBorder="1" applyAlignment="1">
      <alignment wrapText="1"/>
    </xf>
    <xf numFmtId="166" fontId="0" fillId="0" borderId="2" xfId="0" applyNumberFormat="1" applyBorder="1" applyAlignment="1">
      <alignment wrapText="1"/>
    </xf>
    <xf numFmtId="0" fontId="13" fillId="0" borderId="0" xfId="0" applyFont="1"/>
    <xf numFmtId="1" fontId="14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2" fontId="12" fillId="0" borderId="0" xfId="0" applyNumberFormat="1" applyFont="1"/>
    <xf numFmtId="14" fontId="0" fillId="0" borderId="0" xfId="0" applyNumberFormat="1" applyAlignment="1">
      <alignment wrapText="1"/>
    </xf>
    <xf numFmtId="168" fontId="0" fillId="0" borderId="0" xfId="0" applyNumberFormat="1"/>
    <xf numFmtId="1" fontId="0" fillId="0" borderId="0" xfId="0" applyNumberFormat="1" applyBorder="1" applyAlignment="1">
      <alignment horizontal="right"/>
    </xf>
    <xf numFmtId="1" fontId="12" fillId="0" borderId="0" xfId="0" applyNumberFormat="1" applyFont="1" applyBorder="1" applyAlignment="1">
      <alignment horizontal="right"/>
    </xf>
    <xf numFmtId="0" fontId="0" fillId="0" borderId="0" xfId="0" applyBorder="1"/>
    <xf numFmtId="1" fontId="0" fillId="0" borderId="0" xfId="0" applyNumberFormat="1" applyBorder="1" applyAlignment="1">
      <alignment wrapText="1"/>
    </xf>
    <xf numFmtId="166" fontId="0" fillId="0" borderId="0" xfId="0" applyNumberFormat="1" applyBorder="1" applyAlignment="1">
      <alignment wrapText="1"/>
    </xf>
    <xf numFmtId="1" fontId="0" fillId="0" borderId="0" xfId="0" applyNumberFormat="1" applyAlignment="1">
      <alignment horizontal="right" wrapText="1"/>
    </xf>
    <xf numFmtId="0" fontId="12" fillId="0" borderId="0" xfId="0" applyFont="1" applyAlignment="1"/>
    <xf numFmtId="14" fontId="0" fillId="0" borderId="0" xfId="0" applyNumberFormat="1" applyFont="1"/>
    <xf numFmtId="166" fontId="17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1" fontId="0" fillId="0" borderId="0" xfId="0" applyNumberFormat="1" applyBorder="1" applyAlignment="1">
      <alignment horizontal="right" wrapText="1"/>
    </xf>
    <xf numFmtId="1" fontId="13" fillId="0" borderId="0" xfId="0" applyNumberFormat="1" applyFont="1"/>
    <xf numFmtId="166" fontId="17" fillId="0" borderId="2" xfId="0" applyNumberFormat="1" applyFont="1" applyBorder="1" applyAlignment="1">
      <alignment wrapText="1"/>
    </xf>
    <xf numFmtId="1" fontId="1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1" fontId="12" fillId="0" borderId="2" xfId="0" applyNumberFormat="1" applyFont="1" applyBorder="1" applyAlignment="1">
      <alignment horizontal="right" wrapText="1"/>
    </xf>
    <xf numFmtId="1" fontId="12" fillId="0" borderId="0" xfId="0" applyNumberFormat="1" applyFont="1" applyBorder="1" applyAlignment="1">
      <alignment horizontal="right" wrapText="1"/>
    </xf>
    <xf numFmtId="1" fontId="17" fillId="0" borderId="0" xfId="0" applyNumberFormat="1" applyFont="1" applyBorder="1" applyAlignment="1">
      <alignment horizontal="right"/>
    </xf>
    <xf numFmtId="166" fontId="17" fillId="0" borderId="0" xfId="0" applyNumberFormat="1" applyFont="1" applyBorder="1" applyAlignment="1">
      <alignment wrapText="1"/>
    </xf>
    <xf numFmtId="0" fontId="0" fillId="0" borderId="0" xfId="0" applyFill="1"/>
    <xf numFmtId="2" fontId="0" fillId="0" borderId="0" xfId="0" applyNumberFormat="1" applyAlignment="1">
      <alignment horizontal="right"/>
    </xf>
    <xf numFmtId="0" fontId="0" fillId="0" borderId="0" xfId="0" applyBorder="1" applyAlignment="1">
      <alignment horizontal="right" wrapText="1"/>
    </xf>
    <xf numFmtId="1" fontId="0" fillId="0" borderId="2" xfId="0" applyNumberFormat="1" applyBorder="1" applyAlignment="1">
      <alignment horizontal="right" wrapText="1"/>
    </xf>
    <xf numFmtId="1" fontId="18" fillId="0" borderId="0" xfId="0" applyNumberFormat="1" applyFont="1"/>
    <xf numFmtId="0" fontId="19" fillId="0" borderId="0" xfId="4"/>
    <xf numFmtId="0" fontId="19" fillId="3" borderId="1" xfId="4" applyFill="1" applyBorder="1"/>
    <xf numFmtId="0" fontId="20" fillId="4" borderId="1" xfId="4" applyFont="1" applyFill="1" applyBorder="1" applyAlignment="1">
      <alignment horizontal="left" wrapText="1"/>
    </xf>
    <xf numFmtId="15" fontId="8" fillId="3" borderId="1" xfId="2" applyNumberFormat="1" applyFill="1" applyBorder="1"/>
    <xf numFmtId="0" fontId="21" fillId="0" borderId="0" xfId="0" applyFont="1"/>
    <xf numFmtId="0" fontId="9" fillId="0" borderId="0" xfId="2" applyFont="1"/>
    <xf numFmtId="0" fontId="20" fillId="4" borderId="1" xfId="2" applyFont="1" applyFill="1" applyBorder="1" applyAlignment="1">
      <alignment horizontal="left" wrapText="1"/>
    </xf>
    <xf numFmtId="0" fontId="22" fillId="0" borderId="0" xfId="5"/>
    <xf numFmtId="169" fontId="0" fillId="0" borderId="0" xfId="0" applyNumberFormat="1"/>
    <xf numFmtId="17" fontId="0" fillId="0" borderId="0" xfId="0" applyNumberFormat="1"/>
    <xf numFmtId="0" fontId="0" fillId="0" borderId="0" xfId="0" applyAlignment="1">
      <alignment vertical="center" wrapText="1"/>
    </xf>
    <xf numFmtId="165" fontId="0" fillId="2" borderId="0" xfId="0" applyNumberFormat="1" applyFill="1"/>
    <xf numFmtId="166" fontId="17" fillId="0" borderId="0" xfId="0" applyNumberFormat="1" applyFont="1"/>
    <xf numFmtId="17" fontId="0" fillId="0" borderId="0" xfId="0" applyNumberFormat="1" applyAlignment="1">
      <alignment wrapText="1"/>
    </xf>
    <xf numFmtId="0" fontId="24" fillId="0" borderId="0" xfId="6" applyFont="1"/>
    <xf numFmtId="0" fontId="23" fillId="0" borderId="0" xfId="6"/>
    <xf numFmtId="0" fontId="25" fillId="0" borderId="0" xfId="6" applyFont="1"/>
    <xf numFmtId="0" fontId="28" fillId="0" borderId="0" xfId="6" applyFont="1" applyAlignment="1">
      <alignment horizontal="center" vertical="center" wrapText="1"/>
    </xf>
    <xf numFmtId="0" fontId="26" fillId="0" borderId="0" xfId="6" applyFont="1" applyAlignment="1">
      <alignment horizontal="center" vertical="center" wrapText="1"/>
    </xf>
    <xf numFmtId="170" fontId="29" fillId="0" borderId="0" xfId="7" applyNumberFormat="1" applyFont="1" applyAlignment="1">
      <alignment horizontal="center"/>
    </xf>
    <xf numFmtId="171" fontId="30" fillId="0" borderId="0" xfId="6" applyNumberFormat="1" applyFont="1" applyAlignment="1">
      <alignment horizontal="center"/>
    </xf>
    <xf numFmtId="0" fontId="30" fillId="0" borderId="0" xfId="0" applyFont="1" applyAlignment="1">
      <alignment horizontal="center" wrapText="1"/>
    </xf>
    <xf numFmtId="171" fontId="30" fillId="0" borderId="0" xfId="0" applyNumberFormat="1" applyFont="1" applyAlignment="1">
      <alignment horizontal="center"/>
    </xf>
    <xf numFmtId="0" fontId="23" fillId="0" borderId="0" xfId="6" quotePrefix="1"/>
    <xf numFmtId="2" fontId="23" fillId="0" borderId="0" xfId="6" applyNumberFormat="1"/>
    <xf numFmtId="0" fontId="26" fillId="0" borderId="2" xfId="6" applyFont="1" applyBorder="1" applyAlignment="1">
      <alignment horizontal="center"/>
    </xf>
    <xf numFmtId="0" fontId="27" fillId="0" borderId="2" xfId="6" applyFont="1" applyBorder="1"/>
    <xf numFmtId="166" fontId="23" fillId="0" borderId="0" xfId="6" applyNumberFormat="1"/>
    <xf numFmtId="9" fontId="0" fillId="0" borderId="0" xfId="0" applyNumberFormat="1"/>
  </cellXfs>
  <cellStyles count="8">
    <cellStyle name="%" xfId="1" xr:uid="{BE1EC0D2-F052-4496-A059-977A644B1A1C}"/>
    <cellStyle name="Hyperlink" xfId="5" builtinId="8"/>
    <cellStyle name="Normal" xfId="0" builtinId="0"/>
    <cellStyle name="Normal 2" xfId="2" xr:uid="{3403DEA4-1012-4AB3-BFA4-978F660C9409}"/>
    <cellStyle name="Normal 3" xfId="4" xr:uid="{EFC9D096-7FDE-43BC-95D2-45E046E4733B}"/>
    <cellStyle name="Normal 4" xfId="3" xr:uid="{C31394A5-6B83-4D73-B395-D59986C1995A}"/>
    <cellStyle name="Normal 5" xfId="6" xr:uid="{79141950-64A8-4192-8381-5C8D3B74B2F6}"/>
    <cellStyle name="Normal_Chart 2.3 - Nominal consumer spending 2" xfId="7" xr:uid="{2256936E-8C4B-41D6-933B-95C6FBB5BD38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48799"/>
      <color rgb="FFBD1B21"/>
      <color rgb="FF495057"/>
      <color rgb="FF003469"/>
      <color rgb="FFD1A21E"/>
      <color rgb="FF7B7C77"/>
      <color rgb="FF000000"/>
      <color rgb="FF00ADDC"/>
      <color rgb="FF9657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worksheet" Target="worksheets/sheet8.xml"/><Relationship Id="rId18" Type="http://schemas.openxmlformats.org/officeDocument/2006/relationships/worksheet" Target="worksheets/sheet9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2.xml"/><Relationship Id="rId21" Type="http://schemas.openxmlformats.org/officeDocument/2006/relationships/worksheet" Target="worksheets/sheet12.xml"/><Relationship Id="rId7" Type="http://schemas.openxmlformats.org/officeDocument/2006/relationships/chartsheet" Target="chartsheets/sheet2.xml"/><Relationship Id="rId12" Type="http://schemas.openxmlformats.org/officeDocument/2006/relationships/worksheet" Target="worksheets/sheet7.xml"/><Relationship Id="rId17" Type="http://schemas.openxmlformats.org/officeDocument/2006/relationships/chartsheet" Target="chartsheets/sheet9.xml"/><Relationship Id="rId25" Type="http://schemas.openxmlformats.org/officeDocument/2006/relationships/worksheet" Target="worksheets/sheet16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8.xml"/><Relationship Id="rId20" Type="http://schemas.openxmlformats.org/officeDocument/2006/relationships/worksheet" Target="worksheets/sheet11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24" Type="http://schemas.openxmlformats.org/officeDocument/2006/relationships/worksheet" Target="worksheets/sheet15.xml"/><Relationship Id="rId32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chartsheet" Target="chartsheets/sheet7.xml"/><Relationship Id="rId23" Type="http://schemas.openxmlformats.org/officeDocument/2006/relationships/worksheet" Target="worksheets/sheet14.xml"/><Relationship Id="rId28" Type="http://schemas.openxmlformats.org/officeDocument/2006/relationships/theme" Target="theme/theme1.xml"/><Relationship Id="rId10" Type="http://schemas.openxmlformats.org/officeDocument/2006/relationships/chartsheet" Target="chartsheets/sheet5.xml"/><Relationship Id="rId19" Type="http://schemas.openxmlformats.org/officeDocument/2006/relationships/worksheet" Target="worksheets/sheet10.xml"/><Relationship Id="rId31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openxmlformats.org/officeDocument/2006/relationships/chartsheet" Target="chartsheets/sheet6.xml"/><Relationship Id="rId22" Type="http://schemas.openxmlformats.org/officeDocument/2006/relationships/worksheet" Target="worksheets/sheet13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r>
              <a:rPr lang="en-GB" b="1">
                <a:solidFill>
                  <a:srgbClr val="495057"/>
                </a:solidFill>
              </a:rPr>
              <a:t>UK: Gas price futures</a:t>
            </a:r>
          </a:p>
        </c:rich>
      </c:tx>
      <c:layout>
        <c:manualLayout>
          <c:xMode val="edge"/>
          <c:yMode val="edge"/>
          <c:x val="6.0629026146267525E-3"/>
          <c:y val="1.0505581089954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6.0629026146267525E-3"/>
          <c:y val="9.4550229809586342E-2"/>
          <c:w val="0.96097006441834032"/>
          <c:h val="0.8693368351936966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data'!$U$3</c:f>
              <c:strCache>
                <c:ptCount val="1"/>
                <c:pt idx="0">
                  <c:v>Pence per therm</c:v>
                </c:pt>
              </c:strCache>
            </c:strRef>
          </c:tx>
          <c:spPr>
            <a:ln w="38100" cap="rnd">
              <a:solidFill>
                <a:srgbClr val="BD1B2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data'!$S$4:$S$364</c:f>
              <c:numCache>
                <c:formatCode>m/d/yyyy</c:formatCode>
                <c:ptCount val="36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45168</c:v>
                </c:pt>
                <c:pt idx="173">
                  <c:v>45169</c:v>
                </c:pt>
                <c:pt idx="174">
                  <c:v>45170</c:v>
                </c:pt>
                <c:pt idx="175">
                  <c:v>45173</c:v>
                </c:pt>
                <c:pt idx="176">
                  <c:v>45174</c:v>
                </c:pt>
                <c:pt idx="177">
                  <c:v>45175</c:v>
                </c:pt>
                <c:pt idx="178">
                  <c:v>45176</c:v>
                </c:pt>
                <c:pt idx="179">
                  <c:v>45177</c:v>
                </c:pt>
                <c:pt idx="180">
                  <c:v>45180</c:v>
                </c:pt>
                <c:pt idx="181">
                  <c:v>45181</c:v>
                </c:pt>
                <c:pt idx="182">
                  <c:v>45182</c:v>
                </c:pt>
                <c:pt idx="183">
                  <c:v>45183</c:v>
                </c:pt>
                <c:pt idx="184">
                  <c:v>45184</c:v>
                </c:pt>
                <c:pt idx="185">
                  <c:v>45187</c:v>
                </c:pt>
                <c:pt idx="186">
                  <c:v>45188</c:v>
                </c:pt>
                <c:pt idx="187">
                  <c:v>45189</c:v>
                </c:pt>
                <c:pt idx="188">
                  <c:v>45190</c:v>
                </c:pt>
                <c:pt idx="189">
                  <c:v>45191</c:v>
                </c:pt>
                <c:pt idx="190">
                  <c:v>45194</c:v>
                </c:pt>
                <c:pt idx="191">
                  <c:v>45195</c:v>
                </c:pt>
                <c:pt idx="192">
                  <c:v>45196</c:v>
                </c:pt>
                <c:pt idx="193">
                  <c:v>45197</c:v>
                </c:pt>
                <c:pt idx="194">
                  <c:v>45198</c:v>
                </c:pt>
                <c:pt idx="195">
                  <c:v>45201</c:v>
                </c:pt>
                <c:pt idx="196">
                  <c:v>45202</c:v>
                </c:pt>
                <c:pt idx="197">
                  <c:v>45203</c:v>
                </c:pt>
                <c:pt idx="198">
                  <c:v>45204</c:v>
                </c:pt>
                <c:pt idx="199">
                  <c:v>45205</c:v>
                </c:pt>
                <c:pt idx="200">
                  <c:v>45208</c:v>
                </c:pt>
                <c:pt idx="201">
                  <c:v>45209</c:v>
                </c:pt>
                <c:pt idx="202">
                  <c:v>45210</c:v>
                </c:pt>
                <c:pt idx="203">
                  <c:v>45211</c:v>
                </c:pt>
                <c:pt idx="204">
                  <c:v>45212</c:v>
                </c:pt>
                <c:pt idx="205">
                  <c:v>45215</c:v>
                </c:pt>
                <c:pt idx="206">
                  <c:v>45216</c:v>
                </c:pt>
                <c:pt idx="207">
                  <c:v>45217</c:v>
                </c:pt>
                <c:pt idx="208">
                  <c:v>45218</c:v>
                </c:pt>
                <c:pt idx="209">
                  <c:v>45219</c:v>
                </c:pt>
                <c:pt idx="210">
                  <c:v>45222</c:v>
                </c:pt>
                <c:pt idx="211">
                  <c:v>45223</c:v>
                </c:pt>
                <c:pt idx="212">
                  <c:v>45224</c:v>
                </c:pt>
                <c:pt idx="213">
                  <c:v>45225</c:v>
                </c:pt>
                <c:pt idx="214">
                  <c:v>45226</c:v>
                </c:pt>
                <c:pt idx="215">
                  <c:v>45229</c:v>
                </c:pt>
                <c:pt idx="216">
                  <c:v>45230</c:v>
                </c:pt>
                <c:pt idx="217">
                  <c:v>45231</c:v>
                </c:pt>
                <c:pt idx="218">
                  <c:v>45232</c:v>
                </c:pt>
                <c:pt idx="219">
                  <c:v>45233</c:v>
                </c:pt>
                <c:pt idx="220">
                  <c:v>45236</c:v>
                </c:pt>
                <c:pt idx="221">
                  <c:v>45237</c:v>
                </c:pt>
                <c:pt idx="222">
                  <c:v>45238</c:v>
                </c:pt>
                <c:pt idx="223">
                  <c:v>45239</c:v>
                </c:pt>
                <c:pt idx="224">
                  <c:v>45240</c:v>
                </c:pt>
                <c:pt idx="225">
                  <c:v>45243</c:v>
                </c:pt>
                <c:pt idx="226">
                  <c:v>45244</c:v>
                </c:pt>
                <c:pt idx="227">
                  <c:v>45245</c:v>
                </c:pt>
                <c:pt idx="228">
                  <c:v>45246</c:v>
                </c:pt>
                <c:pt idx="229">
                  <c:v>45247</c:v>
                </c:pt>
                <c:pt idx="230">
                  <c:v>45250</c:v>
                </c:pt>
                <c:pt idx="231">
                  <c:v>45251</c:v>
                </c:pt>
                <c:pt idx="232">
                  <c:v>45252</c:v>
                </c:pt>
                <c:pt idx="233">
                  <c:v>45253</c:v>
                </c:pt>
                <c:pt idx="234">
                  <c:v>45254</c:v>
                </c:pt>
                <c:pt idx="235">
                  <c:v>45257</c:v>
                </c:pt>
                <c:pt idx="236">
                  <c:v>45258</c:v>
                </c:pt>
                <c:pt idx="237">
                  <c:v>45259</c:v>
                </c:pt>
                <c:pt idx="238">
                  <c:v>45260</c:v>
                </c:pt>
                <c:pt idx="239">
                  <c:v>45261</c:v>
                </c:pt>
                <c:pt idx="240">
                  <c:v>45264</c:v>
                </c:pt>
                <c:pt idx="241">
                  <c:v>45265</c:v>
                </c:pt>
                <c:pt idx="242">
                  <c:v>45266</c:v>
                </c:pt>
                <c:pt idx="243">
                  <c:v>45267</c:v>
                </c:pt>
                <c:pt idx="244">
                  <c:v>45268</c:v>
                </c:pt>
                <c:pt idx="245">
                  <c:v>45271</c:v>
                </c:pt>
                <c:pt idx="246">
                  <c:v>45272</c:v>
                </c:pt>
                <c:pt idx="247">
                  <c:v>45273</c:v>
                </c:pt>
                <c:pt idx="248">
                  <c:v>45274</c:v>
                </c:pt>
                <c:pt idx="249">
                  <c:v>45275</c:v>
                </c:pt>
                <c:pt idx="250">
                  <c:v>45278</c:v>
                </c:pt>
                <c:pt idx="251">
                  <c:v>45279</c:v>
                </c:pt>
                <c:pt idx="252">
                  <c:v>45280</c:v>
                </c:pt>
                <c:pt idx="253">
                  <c:v>45281</c:v>
                </c:pt>
                <c:pt idx="254">
                  <c:v>45282</c:v>
                </c:pt>
                <c:pt idx="255">
                  <c:v>45285</c:v>
                </c:pt>
                <c:pt idx="256">
                  <c:v>45286</c:v>
                </c:pt>
                <c:pt idx="257">
                  <c:v>45287</c:v>
                </c:pt>
                <c:pt idx="258">
                  <c:v>45288</c:v>
                </c:pt>
                <c:pt idx="259">
                  <c:v>45289</c:v>
                </c:pt>
                <c:pt idx="260">
                  <c:v>45292</c:v>
                </c:pt>
                <c:pt idx="261">
                  <c:v>45293</c:v>
                </c:pt>
                <c:pt idx="262">
                  <c:v>45294</c:v>
                </c:pt>
                <c:pt idx="263">
                  <c:v>45295</c:v>
                </c:pt>
                <c:pt idx="264">
                  <c:v>45296</c:v>
                </c:pt>
                <c:pt idx="265">
                  <c:v>45299</c:v>
                </c:pt>
                <c:pt idx="266">
                  <c:v>45300</c:v>
                </c:pt>
                <c:pt idx="267">
                  <c:v>45301</c:v>
                </c:pt>
                <c:pt idx="268">
                  <c:v>45302</c:v>
                </c:pt>
                <c:pt idx="269">
                  <c:v>45303</c:v>
                </c:pt>
                <c:pt idx="270">
                  <c:v>45306</c:v>
                </c:pt>
                <c:pt idx="271">
                  <c:v>45307</c:v>
                </c:pt>
                <c:pt idx="272">
                  <c:v>45308</c:v>
                </c:pt>
                <c:pt idx="273">
                  <c:v>45309</c:v>
                </c:pt>
                <c:pt idx="274">
                  <c:v>45310</c:v>
                </c:pt>
                <c:pt idx="275">
                  <c:v>45313</c:v>
                </c:pt>
                <c:pt idx="276">
                  <c:v>45314</c:v>
                </c:pt>
                <c:pt idx="277">
                  <c:v>45315</c:v>
                </c:pt>
                <c:pt idx="278">
                  <c:v>45316</c:v>
                </c:pt>
                <c:pt idx="279">
                  <c:v>45317</c:v>
                </c:pt>
                <c:pt idx="280">
                  <c:v>45320</c:v>
                </c:pt>
                <c:pt idx="281">
                  <c:v>45321</c:v>
                </c:pt>
                <c:pt idx="282">
                  <c:v>45322</c:v>
                </c:pt>
                <c:pt idx="283">
                  <c:v>45323</c:v>
                </c:pt>
                <c:pt idx="284">
                  <c:v>45324</c:v>
                </c:pt>
                <c:pt idx="285">
                  <c:v>45327</c:v>
                </c:pt>
                <c:pt idx="286">
                  <c:v>45328</c:v>
                </c:pt>
                <c:pt idx="287">
                  <c:v>45329</c:v>
                </c:pt>
                <c:pt idx="288">
                  <c:v>45330</c:v>
                </c:pt>
                <c:pt idx="289">
                  <c:v>45331</c:v>
                </c:pt>
                <c:pt idx="290">
                  <c:v>45334</c:v>
                </c:pt>
                <c:pt idx="291">
                  <c:v>45335</c:v>
                </c:pt>
                <c:pt idx="292">
                  <c:v>45336</c:v>
                </c:pt>
                <c:pt idx="293">
                  <c:v>45337</c:v>
                </c:pt>
                <c:pt idx="294">
                  <c:v>45338</c:v>
                </c:pt>
                <c:pt idx="295">
                  <c:v>45341</c:v>
                </c:pt>
                <c:pt idx="296">
                  <c:v>45342</c:v>
                </c:pt>
                <c:pt idx="297">
                  <c:v>45343</c:v>
                </c:pt>
                <c:pt idx="298">
                  <c:v>45344</c:v>
                </c:pt>
                <c:pt idx="299">
                  <c:v>45345</c:v>
                </c:pt>
                <c:pt idx="300">
                  <c:v>45348</c:v>
                </c:pt>
                <c:pt idx="301">
                  <c:v>45349</c:v>
                </c:pt>
                <c:pt idx="302">
                  <c:v>45350</c:v>
                </c:pt>
                <c:pt idx="303">
                  <c:v>45351</c:v>
                </c:pt>
                <c:pt idx="304">
                  <c:v>45352</c:v>
                </c:pt>
                <c:pt idx="305">
                  <c:v>45355</c:v>
                </c:pt>
                <c:pt idx="306">
                  <c:v>45356</c:v>
                </c:pt>
                <c:pt idx="307">
                  <c:v>45357</c:v>
                </c:pt>
                <c:pt idx="308">
                  <c:v>45358</c:v>
                </c:pt>
                <c:pt idx="309">
                  <c:v>45359</c:v>
                </c:pt>
                <c:pt idx="310">
                  <c:v>45362</c:v>
                </c:pt>
                <c:pt idx="311">
                  <c:v>45363</c:v>
                </c:pt>
                <c:pt idx="312">
                  <c:v>45364</c:v>
                </c:pt>
                <c:pt idx="313">
                  <c:v>45365</c:v>
                </c:pt>
                <c:pt idx="314">
                  <c:v>45366</c:v>
                </c:pt>
                <c:pt idx="315">
                  <c:v>45369</c:v>
                </c:pt>
                <c:pt idx="316">
                  <c:v>45370</c:v>
                </c:pt>
                <c:pt idx="317">
                  <c:v>45371</c:v>
                </c:pt>
                <c:pt idx="318">
                  <c:v>45372</c:v>
                </c:pt>
                <c:pt idx="319">
                  <c:v>45373</c:v>
                </c:pt>
                <c:pt idx="320">
                  <c:v>45376</c:v>
                </c:pt>
                <c:pt idx="321">
                  <c:v>45377</c:v>
                </c:pt>
                <c:pt idx="322">
                  <c:v>45378</c:v>
                </c:pt>
                <c:pt idx="323">
                  <c:v>45379</c:v>
                </c:pt>
                <c:pt idx="324">
                  <c:v>45380</c:v>
                </c:pt>
                <c:pt idx="325">
                  <c:v>45383</c:v>
                </c:pt>
                <c:pt idx="326">
                  <c:v>45384</c:v>
                </c:pt>
                <c:pt idx="327">
                  <c:v>45385</c:v>
                </c:pt>
                <c:pt idx="328">
                  <c:v>45386</c:v>
                </c:pt>
                <c:pt idx="329">
                  <c:v>45387</c:v>
                </c:pt>
                <c:pt idx="330">
                  <c:v>45390</c:v>
                </c:pt>
                <c:pt idx="331">
                  <c:v>45391</c:v>
                </c:pt>
                <c:pt idx="332">
                  <c:v>45392</c:v>
                </c:pt>
                <c:pt idx="333">
                  <c:v>45393</c:v>
                </c:pt>
                <c:pt idx="334">
                  <c:v>45394</c:v>
                </c:pt>
                <c:pt idx="335">
                  <c:v>45397</c:v>
                </c:pt>
                <c:pt idx="336">
                  <c:v>45398</c:v>
                </c:pt>
                <c:pt idx="337">
                  <c:v>45399</c:v>
                </c:pt>
                <c:pt idx="338">
                  <c:v>45400</c:v>
                </c:pt>
                <c:pt idx="339">
                  <c:v>45401</c:v>
                </c:pt>
                <c:pt idx="340">
                  <c:v>45404</c:v>
                </c:pt>
                <c:pt idx="341">
                  <c:v>45405</c:v>
                </c:pt>
                <c:pt idx="342">
                  <c:v>45406</c:v>
                </c:pt>
                <c:pt idx="343">
                  <c:v>45407</c:v>
                </c:pt>
                <c:pt idx="344">
                  <c:v>45408</c:v>
                </c:pt>
                <c:pt idx="345">
                  <c:v>45411</c:v>
                </c:pt>
                <c:pt idx="346">
                  <c:v>45412</c:v>
                </c:pt>
                <c:pt idx="347">
                  <c:v>45413</c:v>
                </c:pt>
                <c:pt idx="348">
                  <c:v>45414</c:v>
                </c:pt>
                <c:pt idx="349">
                  <c:v>45415</c:v>
                </c:pt>
                <c:pt idx="350">
                  <c:v>45418</c:v>
                </c:pt>
                <c:pt idx="351">
                  <c:v>45419</c:v>
                </c:pt>
                <c:pt idx="352">
                  <c:v>45420</c:v>
                </c:pt>
                <c:pt idx="353">
                  <c:v>45421</c:v>
                </c:pt>
                <c:pt idx="354">
                  <c:v>45422</c:v>
                </c:pt>
                <c:pt idx="355">
                  <c:v>45425</c:v>
                </c:pt>
                <c:pt idx="356">
                  <c:v>45426</c:v>
                </c:pt>
                <c:pt idx="357">
                  <c:v>45427</c:v>
                </c:pt>
                <c:pt idx="358">
                  <c:v>45428</c:v>
                </c:pt>
                <c:pt idx="359">
                  <c:v>45429</c:v>
                </c:pt>
                <c:pt idx="360">
                  <c:v>45432</c:v>
                </c:pt>
              </c:numCache>
            </c:numRef>
          </c:cat>
          <c:val>
            <c:numRef>
              <c:f>'Chart data'!$U$4:$U$364</c:f>
              <c:numCache>
                <c:formatCode>0.0</c:formatCode>
                <c:ptCount val="361"/>
                <c:pt idx="0">
                  <c:v>204.87999999999997</c:v>
                </c:pt>
                <c:pt idx="1">
                  <c:v>183.03500000000003</c:v>
                </c:pt>
                <c:pt idx="2">
                  <c:v>202.81400000000002</c:v>
                </c:pt>
                <c:pt idx="3">
                  <c:v>197.43600000000004</c:v>
                </c:pt>
                <c:pt idx="4">
                  <c:v>205.74799999999999</c:v>
                </c:pt>
                <c:pt idx="5">
                  <c:v>196.43300000000002</c:v>
                </c:pt>
                <c:pt idx="6">
                  <c:v>187.87899999999996</c:v>
                </c:pt>
                <c:pt idx="7">
                  <c:v>189.916</c:v>
                </c:pt>
                <c:pt idx="8">
                  <c:v>183.51900000000001</c:v>
                </c:pt>
                <c:pt idx="9">
                  <c:v>160.83599999999998</c:v>
                </c:pt>
                <c:pt idx="10">
                  <c:v>170.94099999999997</c:v>
                </c:pt>
                <c:pt idx="11">
                  <c:v>173.81900000000002</c:v>
                </c:pt>
                <c:pt idx="12">
                  <c:v>172.696</c:v>
                </c:pt>
                <c:pt idx="13">
                  <c:v>187.97300000000001</c:v>
                </c:pt>
                <c:pt idx="14">
                  <c:v>186.82399999999996</c:v>
                </c:pt>
                <c:pt idx="15">
                  <c:v>168.30699999999999</c:v>
                </c:pt>
                <c:pt idx="16">
                  <c:v>163.36900000000003</c:v>
                </c:pt>
                <c:pt idx="17">
                  <c:v>159.38099999999997</c:v>
                </c:pt>
                <c:pt idx="18">
                  <c:v>159.47</c:v>
                </c:pt>
                <c:pt idx="19">
                  <c:v>160.03399999999999</c:v>
                </c:pt>
                <c:pt idx="20">
                  <c:v>167.97499999999997</c:v>
                </c:pt>
                <c:pt idx="21">
                  <c:v>173.49600000000004</c:v>
                </c:pt>
                <c:pt idx="22">
                  <c:v>169.51400000000001</c:v>
                </c:pt>
                <c:pt idx="23">
                  <c:v>172.12</c:v>
                </c:pt>
                <c:pt idx="24">
                  <c:v>168.62899999999999</c:v>
                </c:pt>
                <c:pt idx="25">
                  <c:v>163.256</c:v>
                </c:pt>
                <c:pt idx="26">
                  <c:v>157.94999999999999</c:v>
                </c:pt>
                <c:pt idx="27">
                  <c:v>154.89500000000001</c:v>
                </c:pt>
                <c:pt idx="28">
                  <c:v>155.34800000000004</c:v>
                </c:pt>
                <c:pt idx="29">
                  <c:v>150.50999999999996</c:v>
                </c:pt>
                <c:pt idx="30">
                  <c:v>149.99999999999997</c:v>
                </c:pt>
                <c:pt idx="31">
                  <c:v>153.97899999999998</c:v>
                </c:pt>
                <c:pt idx="32">
                  <c:v>149.83000000000001</c:v>
                </c:pt>
                <c:pt idx="33">
                  <c:v>144.12299999999999</c:v>
                </c:pt>
                <c:pt idx="34">
                  <c:v>143.29299999999998</c:v>
                </c:pt>
                <c:pt idx="35">
                  <c:v>139.19699999999997</c:v>
                </c:pt>
                <c:pt idx="36">
                  <c:v>142.25399999999999</c:v>
                </c:pt>
                <c:pt idx="37">
                  <c:v>142.47099999999998</c:v>
                </c:pt>
                <c:pt idx="38">
                  <c:v>144.786</c:v>
                </c:pt>
                <c:pt idx="39">
                  <c:v>137.01500000000001</c:v>
                </c:pt>
                <c:pt idx="40">
                  <c:v>136.74300000000002</c:v>
                </c:pt>
                <c:pt idx="41">
                  <c:v>138.976</c:v>
                </c:pt>
                <c:pt idx="42">
                  <c:v>137.99499999999998</c:v>
                </c:pt>
                <c:pt idx="43">
                  <c:v>132.74</c:v>
                </c:pt>
                <c:pt idx="44">
                  <c:v>125.857</c:v>
                </c:pt>
                <c:pt idx="45">
                  <c:v>128.08700000000002</c:v>
                </c:pt>
                <c:pt idx="46">
                  <c:v>127.054</c:v>
                </c:pt>
                <c:pt idx="47">
                  <c:v>129.55500000000001</c:v>
                </c:pt>
                <c:pt idx="48">
                  <c:v>151.161</c:v>
                </c:pt>
                <c:pt idx="49">
                  <c:v>143.81799999999998</c:v>
                </c:pt>
                <c:pt idx="50">
                  <c:v>130.458</c:v>
                </c:pt>
                <c:pt idx="51">
                  <c:v>126.63800000000001</c:v>
                </c:pt>
                <c:pt idx="52">
                  <c:v>131.245</c:v>
                </c:pt>
                <c:pt idx="53">
                  <c:v>127.98200000000001</c:v>
                </c:pt>
                <c:pt idx="54">
                  <c:v>119.65899999999999</c:v>
                </c:pt>
                <c:pt idx="55">
                  <c:v>127.785</c:v>
                </c:pt>
                <c:pt idx="56">
                  <c:v>122.97200000000002</c:v>
                </c:pt>
                <c:pt idx="57">
                  <c:v>129.76599999999999</c:v>
                </c:pt>
                <c:pt idx="58">
                  <c:v>126.22499999999999</c:v>
                </c:pt>
                <c:pt idx="59">
                  <c:v>127.869</c:v>
                </c:pt>
                <c:pt idx="60">
                  <c:v>129.18199999999999</c:v>
                </c:pt>
                <c:pt idx="61">
                  <c:v>129.078</c:v>
                </c:pt>
                <c:pt idx="62">
                  <c:v>134.12299999999999</c:v>
                </c:pt>
                <c:pt idx="63">
                  <c:v>146.27100000000002</c:v>
                </c:pt>
                <c:pt idx="64">
                  <c:v>159.28400000000002</c:v>
                </c:pt>
                <c:pt idx="65">
                  <c:v>149.33599999999998</c:v>
                </c:pt>
                <c:pt idx="66">
                  <c:v>141.78300000000002</c:v>
                </c:pt>
                <c:pt idx="67">
                  <c:v>138.18700000000001</c:v>
                </c:pt>
                <c:pt idx="68">
                  <c:v>#N/A</c:v>
                </c:pt>
                <c:pt idx="69">
                  <c:v>138.18700000000001</c:v>
                </c:pt>
                <c:pt idx="70">
                  <c:v>142.83099999999999</c:v>
                </c:pt>
                <c:pt idx="71">
                  <c:v>144.47299999999998</c:v>
                </c:pt>
                <c:pt idx="72">
                  <c:v>142.642</c:v>
                </c:pt>
                <c:pt idx="73">
                  <c:v>142.22999999999996</c:v>
                </c:pt>
                <c:pt idx="74">
                  <c:v>141.458</c:v>
                </c:pt>
                <c:pt idx="75">
                  <c:v>143.17599999999999</c:v>
                </c:pt>
                <c:pt idx="76">
                  <c:v>138.95099999999999</c:v>
                </c:pt>
                <c:pt idx="77">
                  <c:v>138.35499999999999</c:v>
                </c:pt>
                <c:pt idx="78">
                  <c:v>137.92500000000001</c:v>
                </c:pt>
                <c:pt idx="79">
                  <c:v>136.90600000000001</c:v>
                </c:pt>
                <c:pt idx="80">
                  <c:v>138.36099999999999</c:v>
                </c:pt>
                <c:pt idx="81">
                  <c:v>137.73099999999999</c:v>
                </c:pt>
                <c:pt idx="82">
                  <c:v>141.82</c:v>
                </c:pt>
                <c:pt idx="83">
                  <c:v>143.73699999999999</c:v>
                </c:pt>
                <c:pt idx="84">
                  <c:v>143.73699999999999</c:v>
                </c:pt>
                <c:pt idx="85">
                  <c:v>142.39299999999997</c:v>
                </c:pt>
                <c:pt idx="86">
                  <c:v>140.524</c:v>
                </c:pt>
                <c:pt idx="87">
                  <c:v>136.97499999999999</c:v>
                </c:pt>
                <c:pt idx="88">
                  <c:v>138.06199999999998</c:v>
                </c:pt>
                <c:pt idx="89">
                  <c:v>138.06199999999998</c:v>
                </c:pt>
                <c:pt idx="90">
                  <c:v>139.22899999999998</c:v>
                </c:pt>
                <c:pt idx="91">
                  <c:v>139.24699999999999</c:v>
                </c:pt>
                <c:pt idx="92">
                  <c:v>139.72200000000001</c:v>
                </c:pt>
                <c:pt idx="93">
                  <c:v>133.40600000000001</c:v>
                </c:pt>
                <c:pt idx="94">
                  <c:v>124.71100000000001</c:v>
                </c:pt>
                <c:pt idx="95">
                  <c:v>120.495</c:v>
                </c:pt>
                <c:pt idx="96">
                  <c:v>124.96400000000001</c:v>
                </c:pt>
                <c:pt idx="97">
                  <c:v>121.845</c:v>
                </c:pt>
                <c:pt idx="98">
                  <c:v>123.53799999999998</c:v>
                </c:pt>
                <c:pt idx="99">
                  <c:v>124.25399999999999</c:v>
                </c:pt>
                <c:pt idx="100">
                  <c:v>123.94200000000001</c:v>
                </c:pt>
                <c:pt idx="101">
                  <c:v>123.96199999999999</c:v>
                </c:pt>
                <c:pt idx="102">
                  <c:v>114.64000000000001</c:v>
                </c:pt>
                <c:pt idx="103">
                  <c:v>108.881</c:v>
                </c:pt>
                <c:pt idx="104">
                  <c:v>108.881</c:v>
                </c:pt>
                <c:pt idx="105">
                  <c:v>107.59200000000001</c:v>
                </c:pt>
                <c:pt idx="106">
                  <c:v>111.96199999999999</c:v>
                </c:pt>
                <c:pt idx="107">
                  <c:v>106.87</c:v>
                </c:pt>
                <c:pt idx="108">
                  <c:v>107.28500000000001</c:v>
                </c:pt>
                <c:pt idx="109">
                  <c:v>113.67699999999999</c:v>
                </c:pt>
                <c:pt idx="110">
                  <c:v>106.896</c:v>
                </c:pt>
                <c:pt idx="111">
                  <c:v>107.72</c:v>
                </c:pt>
                <c:pt idx="112">
                  <c:v>109.62899999999999</c:v>
                </c:pt>
                <c:pt idx="113">
                  <c:v>118.128</c:v>
                </c:pt>
                <c:pt idx="114">
                  <c:v>119.94200000000004</c:v>
                </c:pt>
                <c:pt idx="115">
                  <c:v>127.751</c:v>
                </c:pt>
                <c:pt idx="116">
                  <c:v>136.089</c:v>
                </c:pt>
                <c:pt idx="117">
                  <c:v>143.512</c:v>
                </c:pt>
                <c:pt idx="118">
                  <c:v>130.06200000000001</c:v>
                </c:pt>
                <c:pt idx="119">
                  <c:v>129.72499999999999</c:v>
                </c:pt>
                <c:pt idx="120">
                  <c:v>136.89500000000001</c:v>
                </c:pt>
                <c:pt idx="121">
                  <c:v>135.66700000000003</c:v>
                </c:pt>
                <c:pt idx="122">
                  <c:v>133.07499999999999</c:v>
                </c:pt>
                <c:pt idx="123">
                  <c:v>129.71200000000002</c:v>
                </c:pt>
                <c:pt idx="124">
                  <c:v>128.17599999999999</c:v>
                </c:pt>
                <c:pt idx="125">
                  <c:v>130.35499999999996</c:v>
                </c:pt>
                <c:pt idx="126">
                  <c:v>129.74100000000001</c:v>
                </c:pt>
                <c:pt idx="127">
                  <c:v>131.524</c:v>
                </c:pt>
                <c:pt idx="128">
                  <c:v>134.18200000000002</c:v>
                </c:pt>
                <c:pt idx="129">
                  <c:v>128.922</c:v>
                </c:pt>
                <c:pt idx="130">
                  <c:v>132.73700000000002</c:v>
                </c:pt>
                <c:pt idx="131">
                  <c:v>133.684</c:v>
                </c:pt>
                <c:pt idx="132">
                  <c:v>133.404</c:v>
                </c:pt>
                <c:pt idx="133">
                  <c:v>138.25</c:v>
                </c:pt>
                <c:pt idx="134">
                  <c:v>130.08800000000002</c:v>
                </c:pt>
                <c:pt idx="135">
                  <c:v>123.37099999999998</c:v>
                </c:pt>
                <c:pt idx="136">
                  <c:v>119.85500000000002</c:v>
                </c:pt>
                <c:pt idx="137">
                  <c:v>120.03600000000002</c:v>
                </c:pt>
                <c:pt idx="138">
                  <c:v>122.20899999999999</c:v>
                </c:pt>
                <c:pt idx="139">
                  <c:v>121.57300000000001</c:v>
                </c:pt>
                <c:pt idx="140">
                  <c:v>127.98000000000002</c:v>
                </c:pt>
                <c:pt idx="141">
                  <c:v>132.52699999999999</c:v>
                </c:pt>
                <c:pt idx="142">
                  <c:v>135.114</c:v>
                </c:pt>
                <c:pt idx="143">
                  <c:v>133.09</c:v>
                </c:pt>
                <c:pt idx="144">
                  <c:v>136.13799999999998</c:v>
                </c:pt>
                <c:pt idx="145">
                  <c:v>138.47800000000001</c:v>
                </c:pt>
                <c:pt idx="146">
                  <c:v>131.428</c:v>
                </c:pt>
                <c:pt idx="147">
                  <c:v>130.79499999999999</c:v>
                </c:pt>
                <c:pt idx="148">
                  <c:v>126.31699999999998</c:v>
                </c:pt>
                <c:pt idx="149">
                  <c:v>129.24700000000001</c:v>
                </c:pt>
                <c:pt idx="150">
                  <c:v>125.96299999999999</c:v>
                </c:pt>
                <c:pt idx="151">
                  <c:v>125.119</c:v>
                </c:pt>
                <c:pt idx="152">
                  <c:v>125.724</c:v>
                </c:pt>
                <c:pt idx="153">
                  <c:v>124.976</c:v>
                </c:pt>
                <c:pt idx="154">
                  <c:v>126.26999999999998</c:v>
                </c:pt>
                <c:pt idx="155">
                  <c:v>125.93800000000002</c:v>
                </c:pt>
                <c:pt idx="156">
                  <c:v>134.45400000000001</c:v>
                </c:pt>
                <c:pt idx="157">
                  <c:v>131.79000000000002</c:v>
                </c:pt>
                <c:pt idx="158">
                  <c:v>132.07900000000001</c:v>
                </c:pt>
                <c:pt idx="159">
                  <c:v>131.983</c:v>
                </c:pt>
                <c:pt idx="160">
                  <c:v>140.74499999999998</c:v>
                </c:pt>
                <c:pt idx="161">
                  <c:v>139.12499999999994</c:v>
                </c:pt>
                <c:pt idx="162">
                  <c:v>138.21700000000001</c:v>
                </c:pt>
                <c:pt idx="163">
                  <c:v>139.55600000000001</c:v>
                </c:pt>
                <c:pt idx="164">
                  <c:v>145.31</c:v>
                </c:pt>
                <c:pt idx="165">
                  <c:v>145.78399999999999</c:v>
                </c:pt>
                <c:pt idx="166">
                  <c:v>139.75600000000003</c:v>
                </c:pt>
                <c:pt idx="167">
                  <c:v>128.99299999999999</c:v>
                </c:pt>
                <c:pt idx="168">
                  <c:v>132.43800000000002</c:v>
                </c:pt>
                <c:pt idx="169">
                  <c:v>132.43800000000002</c:v>
                </c:pt>
                <c:pt idx="170">
                  <c:v>134.69900000000001</c:v>
                </c:pt>
                <c:pt idx="171">
                  <c:v>138.16900000000001</c:v>
                </c:pt>
                <c:pt idx="172">
                  <c:v>133.52700000000002</c:v>
                </c:pt>
                <c:pt idx="173">
                  <c:v>134.01</c:v>
                </c:pt>
                <c:pt idx="174">
                  <c:v>131.334</c:v>
                </c:pt>
                <c:pt idx="175">
                  <c:v>132.86900000000003</c:v>
                </c:pt>
                <c:pt idx="176">
                  <c:v>128.15899999999996</c:v>
                </c:pt>
                <c:pt idx="177">
                  <c:v>129.905</c:v>
                </c:pt>
                <c:pt idx="178">
                  <c:v>129.47999999999999</c:v>
                </c:pt>
                <c:pt idx="179">
                  <c:v>130.023</c:v>
                </c:pt>
                <c:pt idx="180">
                  <c:v>129.60499999999999</c:v>
                </c:pt>
                <c:pt idx="181">
                  <c:v>132.37800000000001</c:v>
                </c:pt>
                <c:pt idx="182">
                  <c:v>130.54700000000003</c:v>
                </c:pt>
                <c:pt idx="183">
                  <c:v>132.125</c:v>
                </c:pt>
                <c:pt idx="184">
                  <c:v>129.21199999999999</c:v>
                </c:pt>
                <c:pt idx="185">
                  <c:v>130.01399999999998</c:v>
                </c:pt>
                <c:pt idx="186">
                  <c:v>127.94400000000003</c:v>
                </c:pt>
                <c:pt idx="187">
                  <c:v>128.19300000000001</c:v>
                </c:pt>
                <c:pt idx="188">
                  <c:v>128.79000000000002</c:v>
                </c:pt>
                <c:pt idx="189">
                  <c:v>132.10199999999998</c:v>
                </c:pt>
                <c:pt idx="190">
                  <c:v>125.46499999999999</c:v>
                </c:pt>
                <c:pt idx="191">
                  <c:v>123.79999999999998</c:v>
                </c:pt>
                <c:pt idx="192">
                  <c:v>121.922</c:v>
                </c:pt>
                <c:pt idx="193">
                  <c:v>122.477</c:v>
                </c:pt>
                <c:pt idx="194">
                  <c:v>118.53899999999999</c:v>
                </c:pt>
                <c:pt idx="195">
                  <c:v>113.14000000000001</c:v>
                </c:pt>
                <c:pt idx="196">
                  <c:v>115.96799999999999</c:v>
                </c:pt>
                <c:pt idx="197">
                  <c:v>113.49299999999998</c:v>
                </c:pt>
                <c:pt idx="198">
                  <c:v>115.744</c:v>
                </c:pt>
                <c:pt idx="199">
                  <c:v>124.27299999999998</c:v>
                </c:pt>
                <c:pt idx="200">
                  <c:v>134.35599999999999</c:v>
                </c:pt>
                <c:pt idx="201">
                  <c:v>129.57300000000001</c:v>
                </c:pt>
                <c:pt idx="202">
                  <c:v>141.23099999999999</c:v>
                </c:pt>
                <c:pt idx="203">
                  <c:v>145.17599999999999</c:v>
                </c:pt>
                <c:pt idx="204">
                  <c:v>136.68299999999999</c:v>
                </c:pt>
                <c:pt idx="205">
                  <c:v>138.36799999999999</c:v>
                </c:pt>
                <c:pt idx="206">
                  <c:v>143.899</c:v>
                </c:pt>
                <c:pt idx="207">
                  <c:v>144.02100000000002</c:v>
                </c:pt>
                <c:pt idx="208">
                  <c:v>145.63200000000001</c:v>
                </c:pt>
                <c:pt idx="209">
                  <c:v>145.82699999999994</c:v>
                </c:pt>
                <c:pt idx="210">
                  <c:v>139.08499999999998</c:v>
                </c:pt>
                <c:pt idx="211">
                  <c:v>137.16299999999998</c:v>
                </c:pt>
                <c:pt idx="212">
                  <c:v>137.82000000000002</c:v>
                </c:pt>
                <c:pt idx="213">
                  <c:v>137.86799999999999</c:v>
                </c:pt>
                <c:pt idx="214">
                  <c:v>137.90600000000001</c:v>
                </c:pt>
                <c:pt idx="215">
                  <c:v>127.99100000000001</c:v>
                </c:pt>
                <c:pt idx="216">
                  <c:v>127.30499999999998</c:v>
                </c:pt>
                <c:pt idx="217">
                  <c:v>128.75200000000001</c:v>
                </c:pt>
                <c:pt idx="218">
                  <c:v>128.61699999999999</c:v>
                </c:pt>
                <c:pt idx="219">
                  <c:v>120.58900000000001</c:v>
                </c:pt>
                <c:pt idx="220">
                  <c:v>123.11199999999999</c:v>
                </c:pt>
                <c:pt idx="221">
                  <c:v>122.08899999999998</c:v>
                </c:pt>
                <c:pt idx="222">
                  <c:v>127.46</c:v>
                </c:pt>
                <c:pt idx="223">
                  <c:v>123.79400000000001</c:v>
                </c:pt>
                <c:pt idx="224">
                  <c:v>125.88399999999999</c:v>
                </c:pt>
                <c:pt idx="225">
                  <c:v>125.87100000000001</c:v>
                </c:pt>
                <c:pt idx="226">
                  <c:v>125.58399999999999</c:v>
                </c:pt>
                <c:pt idx="227">
                  <c:v>123.50399999999998</c:v>
                </c:pt>
                <c:pt idx="228">
                  <c:v>121.86600000000001</c:v>
                </c:pt>
                <c:pt idx="229">
                  <c:v>122.98400000000001</c:v>
                </c:pt>
                <c:pt idx="230">
                  <c:v>119.63399999999999</c:v>
                </c:pt>
                <c:pt idx="231">
                  <c:v>119.60800000000002</c:v>
                </c:pt>
                <c:pt idx="232">
                  <c:v>123.51700000000001</c:v>
                </c:pt>
                <c:pt idx="233">
                  <c:v>122.47</c:v>
                </c:pt>
                <c:pt idx="234">
                  <c:v>117.05799999999999</c:v>
                </c:pt>
                <c:pt idx="235">
                  <c:v>114.01000000000002</c:v>
                </c:pt>
                <c:pt idx="236">
                  <c:v>108.501</c:v>
                </c:pt>
                <c:pt idx="237">
                  <c:v>111.76300000000001</c:v>
                </c:pt>
                <c:pt idx="238">
                  <c:v>114.38699999999999</c:v>
                </c:pt>
                <c:pt idx="239">
                  <c:v>107.372</c:v>
                </c:pt>
                <c:pt idx="240">
                  <c:v>102.453</c:v>
                </c:pt>
                <c:pt idx="241">
                  <c:v>105.21400000000001</c:v>
                </c:pt>
                <c:pt idx="242">
                  <c:v>106.36200000000001</c:v>
                </c:pt>
                <c:pt idx="243">
                  <c:v>103.93600000000001</c:v>
                </c:pt>
                <c:pt idx="244">
                  <c:v>98.524999999999991</c:v>
                </c:pt>
                <c:pt idx="245">
                  <c:v>95.329000000000008</c:v>
                </c:pt>
                <c:pt idx="246">
                  <c:v>97.957999999999998</c:v>
                </c:pt>
                <c:pt idx="247">
                  <c:v>96.436000000000007</c:v>
                </c:pt>
                <c:pt idx="248">
                  <c:v>92.774000000000001</c:v>
                </c:pt>
                <c:pt idx="249">
                  <c:v>97.674999999999997</c:v>
                </c:pt>
                <c:pt idx="250">
                  <c:v>91.227999999999994</c:v>
                </c:pt>
                <c:pt idx="251">
                  <c:v>93.455000000000013</c:v>
                </c:pt>
                <c:pt idx="252">
                  <c:v>94.027000000000015</c:v>
                </c:pt>
                <c:pt idx="253">
                  <c:v>93.993000000000009</c:v>
                </c:pt>
                <c:pt idx="254">
                  <c:v>#N/A</c:v>
                </c:pt>
                <c:pt idx="255">
                  <c:v>93.993000000000009</c:v>
                </c:pt>
                <c:pt idx="256">
                  <c:v>97.106000000000009</c:v>
                </c:pt>
                <c:pt idx="257">
                  <c:v>92.954999999999998</c:v>
                </c:pt>
                <c:pt idx="258">
                  <c:v>91.534999999999997</c:v>
                </c:pt>
                <c:pt idx="259">
                  <c:v>#N/A</c:v>
                </c:pt>
                <c:pt idx="260">
                  <c:v>86.957000000000022</c:v>
                </c:pt>
                <c:pt idx="261">
                  <c:v>90.122</c:v>
                </c:pt>
                <c:pt idx="262">
                  <c:v>92.115000000000009</c:v>
                </c:pt>
                <c:pt idx="263">
                  <c:v>94.22399999999999</c:v>
                </c:pt>
                <c:pt idx="264">
                  <c:v>87.926999999999992</c:v>
                </c:pt>
                <c:pt idx="265">
                  <c:v>85.876999999999995</c:v>
                </c:pt>
                <c:pt idx="266">
                  <c:v>86.495999999999995</c:v>
                </c:pt>
                <c:pt idx="267">
                  <c:v>86.209000000000017</c:v>
                </c:pt>
                <c:pt idx="268">
                  <c:v>88.323000000000008</c:v>
                </c:pt>
                <c:pt idx="269">
                  <c:v>83.870999999999995</c:v>
                </c:pt>
                <c:pt idx="270">
                  <c:v>83.224999999999994</c:v>
                </c:pt>
                <c:pt idx="271">
                  <c:v>78.671999999999997</c:v>
                </c:pt>
                <c:pt idx="272">
                  <c:v>79.47999999999999</c:v>
                </c:pt>
                <c:pt idx="273">
                  <c:v>81.239000000000004</c:v>
                </c:pt>
                <c:pt idx="274">
                  <c:v>79.027000000000001</c:v>
                </c:pt>
                <c:pt idx="275">
                  <c:v>79.623000000000005</c:v>
                </c:pt>
                <c:pt idx="276">
                  <c:v>82.992000000000004</c:v>
                </c:pt>
                <c:pt idx="277">
                  <c:v>80.782999999999987</c:v>
                </c:pt>
                <c:pt idx="278">
                  <c:v>81.174000000000007</c:v>
                </c:pt>
                <c:pt idx="279">
                  <c:v>81.131</c:v>
                </c:pt>
                <c:pt idx="280">
                  <c:v>83.281000000000006</c:v>
                </c:pt>
                <c:pt idx="281">
                  <c:v>85.459000000000003</c:v>
                </c:pt>
                <c:pt idx="282">
                  <c:v>83.840999999999994</c:v>
                </c:pt>
                <c:pt idx="283">
                  <c:v>83.843000000000004</c:v>
                </c:pt>
                <c:pt idx="284">
                  <c:v>81.703999999999994</c:v>
                </c:pt>
                <c:pt idx="285">
                  <c:v>81.48</c:v>
                </c:pt>
                <c:pt idx="286">
                  <c:v>79.951999999999998</c:v>
                </c:pt>
                <c:pt idx="287">
                  <c:v>78.363</c:v>
                </c:pt>
                <c:pt idx="288">
                  <c:v>76.201999999999984</c:v>
                </c:pt>
                <c:pt idx="289">
                  <c:v>74.190000000000012</c:v>
                </c:pt>
                <c:pt idx="290">
                  <c:v>73</c:v>
                </c:pt>
                <c:pt idx="291">
                  <c:v>71.641999999999996</c:v>
                </c:pt>
                <c:pt idx="292">
                  <c:v>72.096000000000004</c:v>
                </c:pt>
                <c:pt idx="293">
                  <c:v>72.027000000000001</c:v>
                </c:pt>
                <c:pt idx="294">
                  <c:v>69.853999999999985</c:v>
                </c:pt>
                <c:pt idx="295">
                  <c:v>71.338999999999999</c:v>
                </c:pt>
                <c:pt idx="296">
                  <c:v>71.042999999999992</c:v>
                </c:pt>
                <c:pt idx="297">
                  <c:v>69.286000000000016</c:v>
                </c:pt>
                <c:pt idx="298">
                  <c:v>67.635999999999996</c:v>
                </c:pt>
                <c:pt idx="299">
                  <c:v>69.75</c:v>
                </c:pt>
                <c:pt idx="300">
                  <c:v>71.080000000000013</c:v>
                </c:pt>
                <c:pt idx="301">
                  <c:v>74.072999999999993</c:v>
                </c:pt>
                <c:pt idx="302">
                  <c:v>73.602000000000004</c:v>
                </c:pt>
                <c:pt idx="303">
                  <c:v>75.474999999999994</c:v>
                </c:pt>
                <c:pt idx="304">
                  <c:v>77.259999999999991</c:v>
                </c:pt>
                <c:pt idx="305">
                  <c:v>78.34</c:v>
                </c:pt>
                <c:pt idx="306">
                  <c:v>77.013999999999996</c:v>
                </c:pt>
                <c:pt idx="307">
                  <c:v>75.41</c:v>
                </c:pt>
                <c:pt idx="308">
                  <c:v>75.772000000000006</c:v>
                </c:pt>
                <c:pt idx="309">
                  <c:v>73.105000000000004</c:v>
                </c:pt>
                <c:pt idx="310">
                  <c:v>72.304000000000002</c:v>
                </c:pt>
                <c:pt idx="311">
                  <c:v>72.376000000000005</c:v>
                </c:pt>
                <c:pt idx="312">
                  <c:v>74.725999999999999</c:v>
                </c:pt>
                <c:pt idx="313">
                  <c:v>76.739999999999995</c:v>
                </c:pt>
                <c:pt idx="314">
                  <c:v>80.349000000000018</c:v>
                </c:pt>
                <c:pt idx="315">
                  <c:v>80.463999999999999</c:v>
                </c:pt>
                <c:pt idx="316">
                  <c:v>78.214999999999989</c:v>
                </c:pt>
                <c:pt idx="317">
                  <c:v>76.177999999999997</c:v>
                </c:pt>
                <c:pt idx="318">
                  <c:v>79.319000000000003</c:v>
                </c:pt>
                <c:pt idx="319">
                  <c:v>81.40100000000001</c:v>
                </c:pt>
                <c:pt idx="320">
                  <c:v>78.719000000000008</c:v>
                </c:pt>
                <c:pt idx="321">
                  <c:v>80.01700000000001</c:v>
                </c:pt>
                <c:pt idx="322">
                  <c:v>79.832999999999998</c:v>
                </c:pt>
                <c:pt idx="323">
                  <c:v>#N/A</c:v>
                </c:pt>
                <c:pt idx="324">
                  <c:v>79.832999999999998</c:v>
                </c:pt>
                <c:pt idx="325">
                  <c:v>77.749999999999986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5-4C00-A098-0955C420BAA8}"/>
            </c:ext>
          </c:extLst>
        </c:ser>
        <c:ser>
          <c:idx val="1"/>
          <c:order val="1"/>
          <c:tx>
            <c:strRef>
              <c:f>'Chart data'!$V$3</c:f>
              <c:strCache>
                <c:ptCount val="1"/>
                <c:pt idx="0">
                  <c:v>Jul-2023 price cap</c:v>
                </c:pt>
              </c:strCache>
            </c:strRef>
          </c:tx>
          <c:spPr>
            <a:ln w="38100" cap="rnd">
              <a:solidFill>
                <a:srgbClr val="00346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data'!$S$4:$S$364</c:f>
              <c:numCache>
                <c:formatCode>m/d/yyyy</c:formatCode>
                <c:ptCount val="36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45168</c:v>
                </c:pt>
                <c:pt idx="173">
                  <c:v>45169</c:v>
                </c:pt>
                <c:pt idx="174">
                  <c:v>45170</c:v>
                </c:pt>
                <c:pt idx="175">
                  <c:v>45173</c:v>
                </c:pt>
                <c:pt idx="176">
                  <c:v>45174</c:v>
                </c:pt>
                <c:pt idx="177">
                  <c:v>45175</c:v>
                </c:pt>
                <c:pt idx="178">
                  <c:v>45176</c:v>
                </c:pt>
                <c:pt idx="179">
                  <c:v>45177</c:v>
                </c:pt>
                <c:pt idx="180">
                  <c:v>45180</c:v>
                </c:pt>
                <c:pt idx="181">
                  <c:v>45181</c:v>
                </c:pt>
                <c:pt idx="182">
                  <c:v>45182</c:v>
                </c:pt>
                <c:pt idx="183">
                  <c:v>45183</c:v>
                </c:pt>
                <c:pt idx="184">
                  <c:v>45184</c:v>
                </c:pt>
                <c:pt idx="185">
                  <c:v>45187</c:v>
                </c:pt>
                <c:pt idx="186">
                  <c:v>45188</c:v>
                </c:pt>
                <c:pt idx="187">
                  <c:v>45189</c:v>
                </c:pt>
                <c:pt idx="188">
                  <c:v>45190</c:v>
                </c:pt>
                <c:pt idx="189">
                  <c:v>45191</c:v>
                </c:pt>
                <c:pt idx="190">
                  <c:v>45194</c:v>
                </c:pt>
                <c:pt idx="191">
                  <c:v>45195</c:v>
                </c:pt>
                <c:pt idx="192">
                  <c:v>45196</c:v>
                </c:pt>
                <c:pt idx="193">
                  <c:v>45197</c:v>
                </c:pt>
                <c:pt idx="194">
                  <c:v>45198</c:v>
                </c:pt>
                <c:pt idx="195">
                  <c:v>45201</c:v>
                </c:pt>
                <c:pt idx="196">
                  <c:v>45202</c:v>
                </c:pt>
                <c:pt idx="197">
                  <c:v>45203</c:v>
                </c:pt>
                <c:pt idx="198">
                  <c:v>45204</c:v>
                </c:pt>
                <c:pt idx="199">
                  <c:v>45205</c:v>
                </c:pt>
                <c:pt idx="200">
                  <c:v>45208</c:v>
                </c:pt>
                <c:pt idx="201">
                  <c:v>45209</c:v>
                </c:pt>
                <c:pt idx="202">
                  <c:v>45210</c:v>
                </c:pt>
                <c:pt idx="203">
                  <c:v>45211</c:v>
                </c:pt>
                <c:pt idx="204">
                  <c:v>45212</c:v>
                </c:pt>
                <c:pt idx="205">
                  <c:v>45215</c:v>
                </c:pt>
                <c:pt idx="206">
                  <c:v>45216</c:v>
                </c:pt>
                <c:pt idx="207">
                  <c:v>45217</c:v>
                </c:pt>
                <c:pt idx="208">
                  <c:v>45218</c:v>
                </c:pt>
                <c:pt idx="209">
                  <c:v>45219</c:v>
                </c:pt>
                <c:pt idx="210">
                  <c:v>45222</c:v>
                </c:pt>
                <c:pt idx="211">
                  <c:v>45223</c:v>
                </c:pt>
                <c:pt idx="212">
                  <c:v>45224</c:v>
                </c:pt>
                <c:pt idx="213">
                  <c:v>45225</c:v>
                </c:pt>
                <c:pt idx="214">
                  <c:v>45226</c:v>
                </c:pt>
                <c:pt idx="215">
                  <c:v>45229</c:v>
                </c:pt>
                <c:pt idx="216">
                  <c:v>45230</c:v>
                </c:pt>
                <c:pt idx="217">
                  <c:v>45231</c:v>
                </c:pt>
                <c:pt idx="218">
                  <c:v>45232</c:v>
                </c:pt>
                <c:pt idx="219">
                  <c:v>45233</c:v>
                </c:pt>
                <c:pt idx="220">
                  <c:v>45236</c:v>
                </c:pt>
                <c:pt idx="221">
                  <c:v>45237</c:v>
                </c:pt>
                <c:pt idx="222">
                  <c:v>45238</c:v>
                </c:pt>
                <c:pt idx="223">
                  <c:v>45239</c:v>
                </c:pt>
                <c:pt idx="224">
                  <c:v>45240</c:v>
                </c:pt>
                <c:pt idx="225">
                  <c:v>45243</c:v>
                </c:pt>
                <c:pt idx="226">
                  <c:v>45244</c:v>
                </c:pt>
                <c:pt idx="227">
                  <c:v>45245</c:v>
                </c:pt>
                <c:pt idx="228">
                  <c:v>45246</c:v>
                </c:pt>
                <c:pt idx="229">
                  <c:v>45247</c:v>
                </c:pt>
                <c:pt idx="230">
                  <c:v>45250</c:v>
                </c:pt>
                <c:pt idx="231">
                  <c:v>45251</c:v>
                </c:pt>
                <c:pt idx="232">
                  <c:v>45252</c:v>
                </c:pt>
                <c:pt idx="233">
                  <c:v>45253</c:v>
                </c:pt>
                <c:pt idx="234">
                  <c:v>45254</c:v>
                </c:pt>
                <c:pt idx="235">
                  <c:v>45257</c:v>
                </c:pt>
                <c:pt idx="236">
                  <c:v>45258</c:v>
                </c:pt>
                <c:pt idx="237">
                  <c:v>45259</c:v>
                </c:pt>
                <c:pt idx="238">
                  <c:v>45260</c:v>
                </c:pt>
                <c:pt idx="239">
                  <c:v>45261</c:v>
                </c:pt>
                <c:pt idx="240">
                  <c:v>45264</c:v>
                </c:pt>
                <c:pt idx="241">
                  <c:v>45265</c:v>
                </c:pt>
                <c:pt idx="242">
                  <c:v>45266</c:v>
                </c:pt>
                <c:pt idx="243">
                  <c:v>45267</c:v>
                </c:pt>
                <c:pt idx="244">
                  <c:v>45268</c:v>
                </c:pt>
                <c:pt idx="245">
                  <c:v>45271</c:v>
                </c:pt>
                <c:pt idx="246">
                  <c:v>45272</c:v>
                </c:pt>
                <c:pt idx="247">
                  <c:v>45273</c:v>
                </c:pt>
                <c:pt idx="248">
                  <c:v>45274</c:v>
                </c:pt>
                <c:pt idx="249">
                  <c:v>45275</c:v>
                </c:pt>
                <c:pt idx="250">
                  <c:v>45278</c:v>
                </c:pt>
                <c:pt idx="251">
                  <c:v>45279</c:v>
                </c:pt>
                <c:pt idx="252">
                  <c:v>45280</c:v>
                </c:pt>
                <c:pt idx="253">
                  <c:v>45281</c:v>
                </c:pt>
                <c:pt idx="254">
                  <c:v>45282</c:v>
                </c:pt>
                <c:pt idx="255">
                  <c:v>45285</c:v>
                </c:pt>
                <c:pt idx="256">
                  <c:v>45286</c:v>
                </c:pt>
                <c:pt idx="257">
                  <c:v>45287</c:v>
                </c:pt>
                <c:pt idx="258">
                  <c:v>45288</c:v>
                </c:pt>
                <c:pt idx="259">
                  <c:v>45289</c:v>
                </c:pt>
                <c:pt idx="260">
                  <c:v>45292</c:v>
                </c:pt>
                <c:pt idx="261">
                  <c:v>45293</c:v>
                </c:pt>
                <c:pt idx="262">
                  <c:v>45294</c:v>
                </c:pt>
                <c:pt idx="263">
                  <c:v>45295</c:v>
                </c:pt>
                <c:pt idx="264">
                  <c:v>45296</c:v>
                </c:pt>
                <c:pt idx="265">
                  <c:v>45299</c:v>
                </c:pt>
                <c:pt idx="266">
                  <c:v>45300</c:v>
                </c:pt>
                <c:pt idx="267">
                  <c:v>45301</c:v>
                </c:pt>
                <c:pt idx="268">
                  <c:v>45302</c:v>
                </c:pt>
                <c:pt idx="269">
                  <c:v>45303</c:v>
                </c:pt>
                <c:pt idx="270">
                  <c:v>45306</c:v>
                </c:pt>
                <c:pt idx="271">
                  <c:v>45307</c:v>
                </c:pt>
                <c:pt idx="272">
                  <c:v>45308</c:v>
                </c:pt>
                <c:pt idx="273">
                  <c:v>45309</c:v>
                </c:pt>
                <c:pt idx="274">
                  <c:v>45310</c:v>
                </c:pt>
                <c:pt idx="275">
                  <c:v>45313</c:v>
                </c:pt>
                <c:pt idx="276">
                  <c:v>45314</c:v>
                </c:pt>
                <c:pt idx="277">
                  <c:v>45315</c:v>
                </c:pt>
                <c:pt idx="278">
                  <c:v>45316</c:v>
                </c:pt>
                <c:pt idx="279">
                  <c:v>45317</c:v>
                </c:pt>
                <c:pt idx="280">
                  <c:v>45320</c:v>
                </c:pt>
                <c:pt idx="281">
                  <c:v>45321</c:v>
                </c:pt>
                <c:pt idx="282">
                  <c:v>45322</c:v>
                </c:pt>
                <c:pt idx="283">
                  <c:v>45323</c:v>
                </c:pt>
                <c:pt idx="284">
                  <c:v>45324</c:v>
                </c:pt>
                <c:pt idx="285">
                  <c:v>45327</c:v>
                </c:pt>
                <c:pt idx="286">
                  <c:v>45328</c:v>
                </c:pt>
                <c:pt idx="287">
                  <c:v>45329</c:v>
                </c:pt>
                <c:pt idx="288">
                  <c:v>45330</c:v>
                </c:pt>
                <c:pt idx="289">
                  <c:v>45331</c:v>
                </c:pt>
                <c:pt idx="290">
                  <c:v>45334</c:v>
                </c:pt>
                <c:pt idx="291">
                  <c:v>45335</c:v>
                </c:pt>
                <c:pt idx="292">
                  <c:v>45336</c:v>
                </c:pt>
                <c:pt idx="293">
                  <c:v>45337</c:v>
                </c:pt>
                <c:pt idx="294">
                  <c:v>45338</c:v>
                </c:pt>
                <c:pt idx="295">
                  <c:v>45341</c:v>
                </c:pt>
                <c:pt idx="296">
                  <c:v>45342</c:v>
                </c:pt>
                <c:pt idx="297">
                  <c:v>45343</c:v>
                </c:pt>
                <c:pt idx="298">
                  <c:v>45344</c:v>
                </c:pt>
                <c:pt idx="299">
                  <c:v>45345</c:v>
                </c:pt>
                <c:pt idx="300">
                  <c:v>45348</c:v>
                </c:pt>
                <c:pt idx="301">
                  <c:v>45349</c:v>
                </c:pt>
                <c:pt idx="302">
                  <c:v>45350</c:v>
                </c:pt>
                <c:pt idx="303">
                  <c:v>45351</c:v>
                </c:pt>
                <c:pt idx="304">
                  <c:v>45352</c:v>
                </c:pt>
                <c:pt idx="305">
                  <c:v>45355</c:v>
                </c:pt>
                <c:pt idx="306">
                  <c:v>45356</c:v>
                </c:pt>
                <c:pt idx="307">
                  <c:v>45357</c:v>
                </c:pt>
                <c:pt idx="308">
                  <c:v>45358</c:v>
                </c:pt>
                <c:pt idx="309">
                  <c:v>45359</c:v>
                </c:pt>
                <c:pt idx="310">
                  <c:v>45362</c:v>
                </c:pt>
                <c:pt idx="311">
                  <c:v>45363</c:v>
                </c:pt>
                <c:pt idx="312">
                  <c:v>45364</c:v>
                </c:pt>
                <c:pt idx="313">
                  <c:v>45365</c:v>
                </c:pt>
                <c:pt idx="314">
                  <c:v>45366</c:v>
                </c:pt>
                <c:pt idx="315">
                  <c:v>45369</c:v>
                </c:pt>
                <c:pt idx="316">
                  <c:v>45370</c:v>
                </c:pt>
                <c:pt idx="317">
                  <c:v>45371</c:v>
                </c:pt>
                <c:pt idx="318">
                  <c:v>45372</c:v>
                </c:pt>
                <c:pt idx="319">
                  <c:v>45373</c:v>
                </c:pt>
                <c:pt idx="320">
                  <c:v>45376</c:v>
                </c:pt>
                <c:pt idx="321">
                  <c:v>45377</c:v>
                </c:pt>
                <c:pt idx="322">
                  <c:v>45378</c:v>
                </c:pt>
                <c:pt idx="323">
                  <c:v>45379</c:v>
                </c:pt>
                <c:pt idx="324">
                  <c:v>45380</c:v>
                </c:pt>
                <c:pt idx="325">
                  <c:v>45383</c:v>
                </c:pt>
                <c:pt idx="326">
                  <c:v>45384</c:v>
                </c:pt>
                <c:pt idx="327">
                  <c:v>45385</c:v>
                </c:pt>
                <c:pt idx="328">
                  <c:v>45386</c:v>
                </c:pt>
                <c:pt idx="329">
                  <c:v>45387</c:v>
                </c:pt>
                <c:pt idx="330">
                  <c:v>45390</c:v>
                </c:pt>
                <c:pt idx="331">
                  <c:v>45391</c:v>
                </c:pt>
                <c:pt idx="332">
                  <c:v>45392</c:v>
                </c:pt>
                <c:pt idx="333">
                  <c:v>45393</c:v>
                </c:pt>
                <c:pt idx="334">
                  <c:v>45394</c:v>
                </c:pt>
                <c:pt idx="335">
                  <c:v>45397</c:v>
                </c:pt>
                <c:pt idx="336">
                  <c:v>45398</c:v>
                </c:pt>
                <c:pt idx="337">
                  <c:v>45399</c:v>
                </c:pt>
                <c:pt idx="338">
                  <c:v>45400</c:v>
                </c:pt>
                <c:pt idx="339">
                  <c:v>45401</c:v>
                </c:pt>
                <c:pt idx="340">
                  <c:v>45404</c:v>
                </c:pt>
                <c:pt idx="341">
                  <c:v>45405</c:v>
                </c:pt>
                <c:pt idx="342">
                  <c:v>45406</c:v>
                </c:pt>
                <c:pt idx="343">
                  <c:v>45407</c:v>
                </c:pt>
                <c:pt idx="344">
                  <c:v>45408</c:v>
                </c:pt>
                <c:pt idx="345">
                  <c:v>45411</c:v>
                </c:pt>
                <c:pt idx="346">
                  <c:v>45412</c:v>
                </c:pt>
                <c:pt idx="347">
                  <c:v>45413</c:v>
                </c:pt>
                <c:pt idx="348">
                  <c:v>45414</c:v>
                </c:pt>
                <c:pt idx="349">
                  <c:v>45415</c:v>
                </c:pt>
                <c:pt idx="350">
                  <c:v>45418</c:v>
                </c:pt>
                <c:pt idx="351">
                  <c:v>45419</c:v>
                </c:pt>
                <c:pt idx="352">
                  <c:v>45420</c:v>
                </c:pt>
                <c:pt idx="353">
                  <c:v>45421</c:v>
                </c:pt>
                <c:pt idx="354">
                  <c:v>45422</c:v>
                </c:pt>
                <c:pt idx="355">
                  <c:v>45425</c:v>
                </c:pt>
                <c:pt idx="356">
                  <c:v>45426</c:v>
                </c:pt>
                <c:pt idx="357">
                  <c:v>45427</c:v>
                </c:pt>
                <c:pt idx="358">
                  <c:v>45428</c:v>
                </c:pt>
                <c:pt idx="359">
                  <c:v>45429</c:v>
                </c:pt>
                <c:pt idx="360">
                  <c:v>45432</c:v>
                </c:pt>
              </c:numCache>
            </c:numRef>
          </c:cat>
          <c:val>
            <c:numRef>
              <c:f>'Chart data'!$V$4:$V$364</c:f>
              <c:numCache>
                <c:formatCode>General</c:formatCode>
                <c:ptCount val="361"/>
                <c:pt idx="35" formatCode="0.0">
                  <c:v>136.05150793650796</c:v>
                </c:pt>
                <c:pt idx="36" formatCode="0.0">
                  <c:v>136.05150793650796</c:v>
                </c:pt>
                <c:pt idx="37" formatCode="0.0">
                  <c:v>136.05150793650796</c:v>
                </c:pt>
                <c:pt idx="38" formatCode="0.0">
                  <c:v>136.05150793650796</c:v>
                </c:pt>
                <c:pt idx="39" formatCode="0.0">
                  <c:v>136.05150793650796</c:v>
                </c:pt>
                <c:pt idx="40" formatCode="0.0">
                  <c:v>136.05150793650796</c:v>
                </c:pt>
                <c:pt idx="41" formatCode="0.0">
                  <c:v>136.05150793650796</c:v>
                </c:pt>
                <c:pt idx="42" formatCode="0.0">
                  <c:v>136.05150793650796</c:v>
                </c:pt>
                <c:pt idx="43" formatCode="0.0">
                  <c:v>136.05150793650796</c:v>
                </c:pt>
                <c:pt idx="44" formatCode="0.0">
                  <c:v>136.05150793650796</c:v>
                </c:pt>
                <c:pt idx="45" formatCode="0.0">
                  <c:v>136.05150793650796</c:v>
                </c:pt>
                <c:pt idx="46" formatCode="0.0">
                  <c:v>136.05150793650796</c:v>
                </c:pt>
                <c:pt idx="47" formatCode="0.0">
                  <c:v>136.05150793650796</c:v>
                </c:pt>
                <c:pt idx="48" formatCode="0.0">
                  <c:v>136.05150793650796</c:v>
                </c:pt>
                <c:pt idx="49" formatCode="0.0">
                  <c:v>136.05150793650796</c:v>
                </c:pt>
                <c:pt idx="50" formatCode="0.0">
                  <c:v>136.05150793650796</c:v>
                </c:pt>
                <c:pt idx="51" formatCode="0.0">
                  <c:v>136.05150793650796</c:v>
                </c:pt>
                <c:pt idx="52" formatCode="0.0">
                  <c:v>136.05150793650796</c:v>
                </c:pt>
                <c:pt idx="53" formatCode="0.0">
                  <c:v>136.05150793650796</c:v>
                </c:pt>
                <c:pt idx="54" formatCode="0.0">
                  <c:v>136.05150793650796</c:v>
                </c:pt>
                <c:pt idx="55" formatCode="0.0">
                  <c:v>136.05150793650796</c:v>
                </c:pt>
                <c:pt idx="56" formatCode="0.0">
                  <c:v>136.05150793650796</c:v>
                </c:pt>
                <c:pt idx="57" formatCode="0.0">
                  <c:v>136.05150793650796</c:v>
                </c:pt>
                <c:pt idx="58" formatCode="0.0">
                  <c:v>136.05150793650796</c:v>
                </c:pt>
                <c:pt idx="59" formatCode="0.0">
                  <c:v>136.05150793650796</c:v>
                </c:pt>
                <c:pt idx="60" formatCode="0.0">
                  <c:v>136.05150793650796</c:v>
                </c:pt>
                <c:pt idx="61" formatCode="0.0">
                  <c:v>136.05150793650796</c:v>
                </c:pt>
                <c:pt idx="62" formatCode="0.0">
                  <c:v>136.05150793650796</c:v>
                </c:pt>
                <c:pt idx="63" formatCode="0.0">
                  <c:v>136.05150793650796</c:v>
                </c:pt>
                <c:pt idx="64" formatCode="0.0">
                  <c:v>136.05150793650796</c:v>
                </c:pt>
                <c:pt idx="65" formatCode="0.0">
                  <c:v>136.05150793650796</c:v>
                </c:pt>
                <c:pt idx="66" formatCode="0.0">
                  <c:v>136.05150793650796</c:v>
                </c:pt>
                <c:pt idx="67" formatCode="0.0">
                  <c:v>136.05150793650796</c:v>
                </c:pt>
                <c:pt idx="68" formatCode="0.0">
                  <c:v>136.05150793650796</c:v>
                </c:pt>
                <c:pt idx="69" formatCode="0.0">
                  <c:v>136.05150793650796</c:v>
                </c:pt>
                <c:pt idx="70" formatCode="0.0">
                  <c:v>136.05150793650796</c:v>
                </c:pt>
                <c:pt idx="71" formatCode="0.0">
                  <c:v>136.05150793650796</c:v>
                </c:pt>
                <c:pt idx="72" formatCode="0.0">
                  <c:v>136.05150793650796</c:v>
                </c:pt>
                <c:pt idx="73" formatCode="0.0">
                  <c:v>136.05150793650796</c:v>
                </c:pt>
                <c:pt idx="74" formatCode="0.0">
                  <c:v>136.05150793650796</c:v>
                </c:pt>
                <c:pt idx="75" formatCode="0.0">
                  <c:v>136.05150793650796</c:v>
                </c:pt>
                <c:pt idx="76" formatCode="0.0">
                  <c:v>136.05150793650796</c:v>
                </c:pt>
                <c:pt idx="77" formatCode="0.0">
                  <c:v>136.05150793650796</c:v>
                </c:pt>
                <c:pt idx="78" formatCode="0.0">
                  <c:v>136.05150793650796</c:v>
                </c:pt>
                <c:pt idx="79" formatCode="0.0">
                  <c:v>136.05150793650796</c:v>
                </c:pt>
                <c:pt idx="80" formatCode="0.0">
                  <c:v>136.05150793650796</c:v>
                </c:pt>
                <c:pt idx="81" formatCode="0.0">
                  <c:v>136.05150793650796</c:v>
                </c:pt>
                <c:pt idx="82" formatCode="0.0">
                  <c:v>136.05150793650796</c:v>
                </c:pt>
                <c:pt idx="83" formatCode="0.0">
                  <c:v>136.05150793650796</c:v>
                </c:pt>
                <c:pt idx="84" formatCode="0.0">
                  <c:v>136.05150793650796</c:v>
                </c:pt>
                <c:pt idx="85" formatCode="0.0">
                  <c:v>136.05150793650796</c:v>
                </c:pt>
                <c:pt idx="86" formatCode="0.0">
                  <c:v>136.05150793650796</c:v>
                </c:pt>
                <c:pt idx="87" formatCode="0.0">
                  <c:v>136.05150793650796</c:v>
                </c:pt>
                <c:pt idx="88" formatCode="0.0">
                  <c:v>136.05150793650796</c:v>
                </c:pt>
                <c:pt idx="89" formatCode="0.0">
                  <c:v>136.05150793650796</c:v>
                </c:pt>
                <c:pt idx="90" formatCode="0.0">
                  <c:v>136.05150793650796</c:v>
                </c:pt>
                <c:pt idx="91" formatCode="0.0">
                  <c:v>136.05150793650796</c:v>
                </c:pt>
                <c:pt idx="92" formatCode="0.0">
                  <c:v>136.05150793650796</c:v>
                </c:pt>
                <c:pt idx="93" formatCode="0.0">
                  <c:v>136.05150793650796</c:v>
                </c:pt>
                <c:pt idx="94" formatCode="0.0">
                  <c:v>136.05150793650796</c:v>
                </c:pt>
                <c:pt idx="95" formatCode="0.0">
                  <c:v>136.05150793650796</c:v>
                </c:pt>
                <c:pt idx="96" formatCode="0.0">
                  <c:v>136.05150793650796</c:v>
                </c:pt>
                <c:pt idx="97" formatCode="0.0">
                  <c:v>136.05150793650796</c:v>
                </c:pt>
                <c:pt idx="98" formatCode="0.0">
                  <c:v>136.05150793650796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5-4C00-A098-0955C420BAA8}"/>
            </c:ext>
          </c:extLst>
        </c:ser>
        <c:ser>
          <c:idx val="2"/>
          <c:order val="2"/>
          <c:tx>
            <c:strRef>
              <c:f>'Chart data'!$W$3</c:f>
              <c:strCache>
                <c:ptCount val="1"/>
                <c:pt idx="0">
                  <c:v>Oct-2023 price cap</c:v>
                </c:pt>
              </c:strCache>
            </c:strRef>
          </c:tx>
          <c:spPr>
            <a:ln w="38100" cap="rnd">
              <a:solidFill>
                <a:srgbClr val="D1A21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data'!$S$4:$S$364</c:f>
              <c:numCache>
                <c:formatCode>m/d/yyyy</c:formatCode>
                <c:ptCount val="36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45168</c:v>
                </c:pt>
                <c:pt idx="173">
                  <c:v>45169</c:v>
                </c:pt>
                <c:pt idx="174">
                  <c:v>45170</c:v>
                </c:pt>
                <c:pt idx="175">
                  <c:v>45173</c:v>
                </c:pt>
                <c:pt idx="176">
                  <c:v>45174</c:v>
                </c:pt>
                <c:pt idx="177">
                  <c:v>45175</c:v>
                </c:pt>
                <c:pt idx="178">
                  <c:v>45176</c:v>
                </c:pt>
                <c:pt idx="179">
                  <c:v>45177</c:v>
                </c:pt>
                <c:pt idx="180">
                  <c:v>45180</c:v>
                </c:pt>
                <c:pt idx="181">
                  <c:v>45181</c:v>
                </c:pt>
                <c:pt idx="182">
                  <c:v>45182</c:v>
                </c:pt>
                <c:pt idx="183">
                  <c:v>45183</c:v>
                </c:pt>
                <c:pt idx="184">
                  <c:v>45184</c:v>
                </c:pt>
                <c:pt idx="185">
                  <c:v>45187</c:v>
                </c:pt>
                <c:pt idx="186">
                  <c:v>45188</c:v>
                </c:pt>
                <c:pt idx="187">
                  <c:v>45189</c:v>
                </c:pt>
                <c:pt idx="188">
                  <c:v>45190</c:v>
                </c:pt>
                <c:pt idx="189">
                  <c:v>45191</c:v>
                </c:pt>
                <c:pt idx="190">
                  <c:v>45194</c:v>
                </c:pt>
                <c:pt idx="191">
                  <c:v>45195</c:v>
                </c:pt>
                <c:pt idx="192">
                  <c:v>45196</c:v>
                </c:pt>
                <c:pt idx="193">
                  <c:v>45197</c:v>
                </c:pt>
                <c:pt idx="194">
                  <c:v>45198</c:v>
                </c:pt>
                <c:pt idx="195">
                  <c:v>45201</c:v>
                </c:pt>
                <c:pt idx="196">
                  <c:v>45202</c:v>
                </c:pt>
                <c:pt idx="197">
                  <c:v>45203</c:v>
                </c:pt>
                <c:pt idx="198">
                  <c:v>45204</c:v>
                </c:pt>
                <c:pt idx="199">
                  <c:v>45205</c:v>
                </c:pt>
                <c:pt idx="200">
                  <c:v>45208</c:v>
                </c:pt>
                <c:pt idx="201">
                  <c:v>45209</c:v>
                </c:pt>
                <c:pt idx="202">
                  <c:v>45210</c:v>
                </c:pt>
                <c:pt idx="203">
                  <c:v>45211</c:v>
                </c:pt>
                <c:pt idx="204">
                  <c:v>45212</c:v>
                </c:pt>
                <c:pt idx="205">
                  <c:v>45215</c:v>
                </c:pt>
                <c:pt idx="206">
                  <c:v>45216</c:v>
                </c:pt>
                <c:pt idx="207">
                  <c:v>45217</c:v>
                </c:pt>
                <c:pt idx="208">
                  <c:v>45218</c:v>
                </c:pt>
                <c:pt idx="209">
                  <c:v>45219</c:v>
                </c:pt>
                <c:pt idx="210">
                  <c:v>45222</c:v>
                </c:pt>
                <c:pt idx="211">
                  <c:v>45223</c:v>
                </c:pt>
                <c:pt idx="212">
                  <c:v>45224</c:v>
                </c:pt>
                <c:pt idx="213">
                  <c:v>45225</c:v>
                </c:pt>
                <c:pt idx="214">
                  <c:v>45226</c:v>
                </c:pt>
                <c:pt idx="215">
                  <c:v>45229</c:v>
                </c:pt>
                <c:pt idx="216">
                  <c:v>45230</c:v>
                </c:pt>
                <c:pt idx="217">
                  <c:v>45231</c:v>
                </c:pt>
                <c:pt idx="218">
                  <c:v>45232</c:v>
                </c:pt>
                <c:pt idx="219">
                  <c:v>45233</c:v>
                </c:pt>
                <c:pt idx="220">
                  <c:v>45236</c:v>
                </c:pt>
                <c:pt idx="221">
                  <c:v>45237</c:v>
                </c:pt>
                <c:pt idx="222">
                  <c:v>45238</c:v>
                </c:pt>
                <c:pt idx="223">
                  <c:v>45239</c:v>
                </c:pt>
                <c:pt idx="224">
                  <c:v>45240</c:v>
                </c:pt>
                <c:pt idx="225">
                  <c:v>45243</c:v>
                </c:pt>
                <c:pt idx="226">
                  <c:v>45244</c:v>
                </c:pt>
                <c:pt idx="227">
                  <c:v>45245</c:v>
                </c:pt>
                <c:pt idx="228">
                  <c:v>45246</c:v>
                </c:pt>
                <c:pt idx="229">
                  <c:v>45247</c:v>
                </c:pt>
                <c:pt idx="230">
                  <c:v>45250</c:v>
                </c:pt>
                <c:pt idx="231">
                  <c:v>45251</c:v>
                </c:pt>
                <c:pt idx="232">
                  <c:v>45252</c:v>
                </c:pt>
                <c:pt idx="233">
                  <c:v>45253</c:v>
                </c:pt>
                <c:pt idx="234">
                  <c:v>45254</c:v>
                </c:pt>
                <c:pt idx="235">
                  <c:v>45257</c:v>
                </c:pt>
                <c:pt idx="236">
                  <c:v>45258</c:v>
                </c:pt>
                <c:pt idx="237">
                  <c:v>45259</c:v>
                </c:pt>
                <c:pt idx="238">
                  <c:v>45260</c:v>
                </c:pt>
                <c:pt idx="239">
                  <c:v>45261</c:v>
                </c:pt>
                <c:pt idx="240">
                  <c:v>45264</c:v>
                </c:pt>
                <c:pt idx="241">
                  <c:v>45265</c:v>
                </c:pt>
                <c:pt idx="242">
                  <c:v>45266</c:v>
                </c:pt>
                <c:pt idx="243">
                  <c:v>45267</c:v>
                </c:pt>
                <c:pt idx="244">
                  <c:v>45268</c:v>
                </c:pt>
                <c:pt idx="245">
                  <c:v>45271</c:v>
                </c:pt>
                <c:pt idx="246">
                  <c:v>45272</c:v>
                </c:pt>
                <c:pt idx="247">
                  <c:v>45273</c:v>
                </c:pt>
                <c:pt idx="248">
                  <c:v>45274</c:v>
                </c:pt>
                <c:pt idx="249">
                  <c:v>45275</c:v>
                </c:pt>
                <c:pt idx="250">
                  <c:v>45278</c:v>
                </c:pt>
                <c:pt idx="251">
                  <c:v>45279</c:v>
                </c:pt>
                <c:pt idx="252">
                  <c:v>45280</c:v>
                </c:pt>
                <c:pt idx="253">
                  <c:v>45281</c:v>
                </c:pt>
                <c:pt idx="254">
                  <c:v>45282</c:v>
                </c:pt>
                <c:pt idx="255">
                  <c:v>45285</c:v>
                </c:pt>
                <c:pt idx="256">
                  <c:v>45286</c:v>
                </c:pt>
                <c:pt idx="257">
                  <c:v>45287</c:v>
                </c:pt>
                <c:pt idx="258">
                  <c:v>45288</c:v>
                </c:pt>
                <c:pt idx="259">
                  <c:v>45289</c:v>
                </c:pt>
                <c:pt idx="260">
                  <c:v>45292</c:v>
                </c:pt>
                <c:pt idx="261">
                  <c:v>45293</c:v>
                </c:pt>
                <c:pt idx="262">
                  <c:v>45294</c:v>
                </c:pt>
                <c:pt idx="263">
                  <c:v>45295</c:v>
                </c:pt>
                <c:pt idx="264">
                  <c:v>45296</c:v>
                </c:pt>
                <c:pt idx="265">
                  <c:v>45299</c:v>
                </c:pt>
                <c:pt idx="266">
                  <c:v>45300</c:v>
                </c:pt>
                <c:pt idx="267">
                  <c:v>45301</c:v>
                </c:pt>
                <c:pt idx="268">
                  <c:v>45302</c:v>
                </c:pt>
                <c:pt idx="269">
                  <c:v>45303</c:v>
                </c:pt>
                <c:pt idx="270">
                  <c:v>45306</c:v>
                </c:pt>
                <c:pt idx="271">
                  <c:v>45307</c:v>
                </c:pt>
                <c:pt idx="272">
                  <c:v>45308</c:v>
                </c:pt>
                <c:pt idx="273">
                  <c:v>45309</c:v>
                </c:pt>
                <c:pt idx="274">
                  <c:v>45310</c:v>
                </c:pt>
                <c:pt idx="275">
                  <c:v>45313</c:v>
                </c:pt>
                <c:pt idx="276">
                  <c:v>45314</c:v>
                </c:pt>
                <c:pt idx="277">
                  <c:v>45315</c:v>
                </c:pt>
                <c:pt idx="278">
                  <c:v>45316</c:v>
                </c:pt>
                <c:pt idx="279">
                  <c:v>45317</c:v>
                </c:pt>
                <c:pt idx="280">
                  <c:v>45320</c:v>
                </c:pt>
                <c:pt idx="281">
                  <c:v>45321</c:v>
                </c:pt>
                <c:pt idx="282">
                  <c:v>45322</c:v>
                </c:pt>
                <c:pt idx="283">
                  <c:v>45323</c:v>
                </c:pt>
                <c:pt idx="284">
                  <c:v>45324</c:v>
                </c:pt>
                <c:pt idx="285">
                  <c:v>45327</c:v>
                </c:pt>
                <c:pt idx="286">
                  <c:v>45328</c:v>
                </c:pt>
                <c:pt idx="287">
                  <c:v>45329</c:v>
                </c:pt>
                <c:pt idx="288">
                  <c:v>45330</c:v>
                </c:pt>
                <c:pt idx="289">
                  <c:v>45331</c:v>
                </c:pt>
                <c:pt idx="290">
                  <c:v>45334</c:v>
                </c:pt>
                <c:pt idx="291">
                  <c:v>45335</c:v>
                </c:pt>
                <c:pt idx="292">
                  <c:v>45336</c:v>
                </c:pt>
                <c:pt idx="293">
                  <c:v>45337</c:v>
                </c:pt>
                <c:pt idx="294">
                  <c:v>45338</c:v>
                </c:pt>
                <c:pt idx="295">
                  <c:v>45341</c:v>
                </c:pt>
                <c:pt idx="296">
                  <c:v>45342</c:v>
                </c:pt>
                <c:pt idx="297">
                  <c:v>45343</c:v>
                </c:pt>
                <c:pt idx="298">
                  <c:v>45344</c:v>
                </c:pt>
                <c:pt idx="299">
                  <c:v>45345</c:v>
                </c:pt>
                <c:pt idx="300">
                  <c:v>45348</c:v>
                </c:pt>
                <c:pt idx="301">
                  <c:v>45349</c:v>
                </c:pt>
                <c:pt idx="302">
                  <c:v>45350</c:v>
                </c:pt>
                <c:pt idx="303">
                  <c:v>45351</c:v>
                </c:pt>
                <c:pt idx="304">
                  <c:v>45352</c:v>
                </c:pt>
                <c:pt idx="305">
                  <c:v>45355</c:v>
                </c:pt>
                <c:pt idx="306">
                  <c:v>45356</c:v>
                </c:pt>
                <c:pt idx="307">
                  <c:v>45357</c:v>
                </c:pt>
                <c:pt idx="308">
                  <c:v>45358</c:v>
                </c:pt>
                <c:pt idx="309">
                  <c:v>45359</c:v>
                </c:pt>
                <c:pt idx="310">
                  <c:v>45362</c:v>
                </c:pt>
                <c:pt idx="311">
                  <c:v>45363</c:v>
                </c:pt>
                <c:pt idx="312">
                  <c:v>45364</c:v>
                </c:pt>
                <c:pt idx="313">
                  <c:v>45365</c:v>
                </c:pt>
                <c:pt idx="314">
                  <c:v>45366</c:v>
                </c:pt>
                <c:pt idx="315">
                  <c:v>45369</c:v>
                </c:pt>
                <c:pt idx="316">
                  <c:v>45370</c:v>
                </c:pt>
                <c:pt idx="317">
                  <c:v>45371</c:v>
                </c:pt>
                <c:pt idx="318">
                  <c:v>45372</c:v>
                </c:pt>
                <c:pt idx="319">
                  <c:v>45373</c:v>
                </c:pt>
                <c:pt idx="320">
                  <c:v>45376</c:v>
                </c:pt>
                <c:pt idx="321">
                  <c:v>45377</c:v>
                </c:pt>
                <c:pt idx="322">
                  <c:v>45378</c:v>
                </c:pt>
                <c:pt idx="323">
                  <c:v>45379</c:v>
                </c:pt>
                <c:pt idx="324">
                  <c:v>45380</c:v>
                </c:pt>
                <c:pt idx="325">
                  <c:v>45383</c:v>
                </c:pt>
                <c:pt idx="326">
                  <c:v>45384</c:v>
                </c:pt>
                <c:pt idx="327">
                  <c:v>45385</c:v>
                </c:pt>
                <c:pt idx="328">
                  <c:v>45386</c:v>
                </c:pt>
                <c:pt idx="329">
                  <c:v>45387</c:v>
                </c:pt>
                <c:pt idx="330">
                  <c:v>45390</c:v>
                </c:pt>
                <c:pt idx="331">
                  <c:v>45391</c:v>
                </c:pt>
                <c:pt idx="332">
                  <c:v>45392</c:v>
                </c:pt>
                <c:pt idx="333">
                  <c:v>45393</c:v>
                </c:pt>
                <c:pt idx="334">
                  <c:v>45394</c:v>
                </c:pt>
                <c:pt idx="335">
                  <c:v>45397</c:v>
                </c:pt>
                <c:pt idx="336">
                  <c:v>45398</c:v>
                </c:pt>
                <c:pt idx="337">
                  <c:v>45399</c:v>
                </c:pt>
                <c:pt idx="338">
                  <c:v>45400</c:v>
                </c:pt>
                <c:pt idx="339">
                  <c:v>45401</c:v>
                </c:pt>
                <c:pt idx="340">
                  <c:v>45404</c:v>
                </c:pt>
                <c:pt idx="341">
                  <c:v>45405</c:v>
                </c:pt>
                <c:pt idx="342">
                  <c:v>45406</c:v>
                </c:pt>
                <c:pt idx="343">
                  <c:v>45407</c:v>
                </c:pt>
                <c:pt idx="344">
                  <c:v>45408</c:v>
                </c:pt>
                <c:pt idx="345">
                  <c:v>45411</c:v>
                </c:pt>
                <c:pt idx="346">
                  <c:v>45412</c:v>
                </c:pt>
                <c:pt idx="347">
                  <c:v>45413</c:v>
                </c:pt>
                <c:pt idx="348">
                  <c:v>45414</c:v>
                </c:pt>
                <c:pt idx="349">
                  <c:v>45415</c:v>
                </c:pt>
                <c:pt idx="350">
                  <c:v>45418</c:v>
                </c:pt>
                <c:pt idx="351">
                  <c:v>45419</c:v>
                </c:pt>
                <c:pt idx="352">
                  <c:v>45420</c:v>
                </c:pt>
                <c:pt idx="353">
                  <c:v>45421</c:v>
                </c:pt>
                <c:pt idx="354">
                  <c:v>45422</c:v>
                </c:pt>
                <c:pt idx="355">
                  <c:v>45425</c:v>
                </c:pt>
                <c:pt idx="356">
                  <c:v>45426</c:v>
                </c:pt>
                <c:pt idx="357">
                  <c:v>45427</c:v>
                </c:pt>
                <c:pt idx="358">
                  <c:v>45428</c:v>
                </c:pt>
                <c:pt idx="359">
                  <c:v>45429</c:v>
                </c:pt>
                <c:pt idx="360">
                  <c:v>45432</c:v>
                </c:pt>
              </c:numCache>
            </c:numRef>
          </c:cat>
          <c:val>
            <c:numRef>
              <c:f>'Chart data'!$W$4:$W$364</c:f>
              <c:numCache>
                <c:formatCode>General</c:formatCode>
                <c:ptCount val="361"/>
                <c:pt idx="99" formatCode="0.0">
                  <c:v>127.01846969696966</c:v>
                </c:pt>
                <c:pt idx="100" formatCode="0.0">
                  <c:v>127.01846969696966</c:v>
                </c:pt>
                <c:pt idx="101" formatCode="0.0">
                  <c:v>127.01846969696966</c:v>
                </c:pt>
                <c:pt idx="102" formatCode="0.0">
                  <c:v>127.01846969696966</c:v>
                </c:pt>
                <c:pt idx="103" formatCode="0.0">
                  <c:v>127.01846969696966</c:v>
                </c:pt>
                <c:pt idx="104" formatCode="0.0">
                  <c:v>127.01846969696966</c:v>
                </c:pt>
                <c:pt idx="105" formatCode="0.0">
                  <c:v>127.01846969696966</c:v>
                </c:pt>
                <c:pt idx="106" formatCode="0.0">
                  <c:v>127.01846969696966</c:v>
                </c:pt>
                <c:pt idx="107" formatCode="0.0">
                  <c:v>127.01846969696966</c:v>
                </c:pt>
                <c:pt idx="108" formatCode="0.0">
                  <c:v>127.01846969696966</c:v>
                </c:pt>
                <c:pt idx="109" formatCode="0.0">
                  <c:v>127.01846969696966</c:v>
                </c:pt>
                <c:pt idx="110" formatCode="0.0">
                  <c:v>127.01846969696966</c:v>
                </c:pt>
                <c:pt idx="111" formatCode="0.0">
                  <c:v>127.01846969696966</c:v>
                </c:pt>
                <c:pt idx="112" formatCode="0.0">
                  <c:v>127.01846969696966</c:v>
                </c:pt>
                <c:pt idx="113" formatCode="0.0">
                  <c:v>127.01846969696966</c:v>
                </c:pt>
                <c:pt idx="114" formatCode="0.0">
                  <c:v>127.01846969696966</c:v>
                </c:pt>
                <c:pt idx="115" formatCode="0.0">
                  <c:v>127.01846969696966</c:v>
                </c:pt>
                <c:pt idx="116" formatCode="0.0">
                  <c:v>127.01846969696966</c:v>
                </c:pt>
                <c:pt idx="117" formatCode="0.0">
                  <c:v>127.01846969696966</c:v>
                </c:pt>
                <c:pt idx="118" formatCode="0.0">
                  <c:v>127.01846969696966</c:v>
                </c:pt>
                <c:pt idx="119" formatCode="0.0">
                  <c:v>127.01846969696966</c:v>
                </c:pt>
                <c:pt idx="120" formatCode="0.0">
                  <c:v>127.01846969696966</c:v>
                </c:pt>
                <c:pt idx="121" formatCode="0.0">
                  <c:v>127.01846969696966</c:v>
                </c:pt>
                <c:pt idx="122" formatCode="0.0">
                  <c:v>127.01846969696966</c:v>
                </c:pt>
                <c:pt idx="123" formatCode="0.0">
                  <c:v>127.01846969696966</c:v>
                </c:pt>
                <c:pt idx="124" formatCode="0.0">
                  <c:v>127.01846969696966</c:v>
                </c:pt>
                <c:pt idx="125" formatCode="0.0">
                  <c:v>127.01846969696966</c:v>
                </c:pt>
                <c:pt idx="126" formatCode="0.0">
                  <c:v>127.01846969696966</c:v>
                </c:pt>
                <c:pt idx="127" formatCode="0.0">
                  <c:v>127.01846969696966</c:v>
                </c:pt>
                <c:pt idx="128" formatCode="0.0">
                  <c:v>127.01846969696966</c:v>
                </c:pt>
                <c:pt idx="129" formatCode="0.0">
                  <c:v>127.01846969696966</c:v>
                </c:pt>
                <c:pt idx="130" formatCode="0.0">
                  <c:v>127.01846969696966</c:v>
                </c:pt>
                <c:pt idx="131" formatCode="0.0">
                  <c:v>127.01846969696966</c:v>
                </c:pt>
                <c:pt idx="132" formatCode="0.0">
                  <c:v>127.01846969696966</c:v>
                </c:pt>
                <c:pt idx="133" formatCode="0.0">
                  <c:v>127.01846969696966</c:v>
                </c:pt>
                <c:pt idx="134" formatCode="0.0">
                  <c:v>127.01846969696966</c:v>
                </c:pt>
                <c:pt idx="135" formatCode="0.0">
                  <c:v>127.01846969696966</c:v>
                </c:pt>
                <c:pt idx="136" formatCode="0.0">
                  <c:v>127.01846969696966</c:v>
                </c:pt>
                <c:pt idx="137" formatCode="0.0">
                  <c:v>127.01846969696966</c:v>
                </c:pt>
                <c:pt idx="138" formatCode="0.0">
                  <c:v>127.01846969696966</c:v>
                </c:pt>
                <c:pt idx="139" formatCode="0.0">
                  <c:v>127.01846969696966</c:v>
                </c:pt>
                <c:pt idx="140" formatCode="0.0">
                  <c:v>127.01846969696966</c:v>
                </c:pt>
                <c:pt idx="141" formatCode="0.0">
                  <c:v>127.01846969696966</c:v>
                </c:pt>
                <c:pt idx="142" formatCode="0.0">
                  <c:v>127.01846969696966</c:v>
                </c:pt>
                <c:pt idx="143" formatCode="0.0">
                  <c:v>127.01846969696966</c:v>
                </c:pt>
                <c:pt idx="144" formatCode="0.0">
                  <c:v>127.01846969696966</c:v>
                </c:pt>
                <c:pt idx="145" formatCode="0.0">
                  <c:v>127.01846969696966</c:v>
                </c:pt>
                <c:pt idx="146" formatCode="0.0">
                  <c:v>127.01846969696966</c:v>
                </c:pt>
                <c:pt idx="147" formatCode="0.0">
                  <c:v>127.01846969696966</c:v>
                </c:pt>
                <c:pt idx="148" formatCode="0.0">
                  <c:v>127.01846969696966</c:v>
                </c:pt>
                <c:pt idx="149" formatCode="0.0">
                  <c:v>127.01846969696966</c:v>
                </c:pt>
                <c:pt idx="150" formatCode="0.0">
                  <c:v>127.01846969696966</c:v>
                </c:pt>
                <c:pt idx="151" formatCode="0.0">
                  <c:v>127.01846969696966</c:v>
                </c:pt>
                <c:pt idx="152" formatCode="0.0">
                  <c:v>127.01846969696966</c:v>
                </c:pt>
                <c:pt idx="153" formatCode="0.0">
                  <c:v>127.01846969696966</c:v>
                </c:pt>
                <c:pt idx="154" formatCode="0.0">
                  <c:v>127.01846969696966</c:v>
                </c:pt>
                <c:pt idx="155" formatCode="0.0">
                  <c:v>127.01846969696966</c:v>
                </c:pt>
                <c:pt idx="156" formatCode="0.0">
                  <c:v>127.01846969696966</c:v>
                </c:pt>
                <c:pt idx="157" formatCode="0.0">
                  <c:v>127.01846969696966</c:v>
                </c:pt>
                <c:pt idx="158" formatCode="0.0">
                  <c:v>127.01846969696966</c:v>
                </c:pt>
                <c:pt idx="159" formatCode="0.0">
                  <c:v>127.01846969696966</c:v>
                </c:pt>
                <c:pt idx="160" formatCode="0.0">
                  <c:v>127.01846969696966</c:v>
                </c:pt>
                <c:pt idx="161" formatCode="0.0">
                  <c:v>127.01846969696966</c:v>
                </c:pt>
                <c:pt idx="162" formatCode="0.0">
                  <c:v>127.01846969696966</c:v>
                </c:pt>
                <c:pt idx="163" formatCode="0.0">
                  <c:v>127.01846969696966</c:v>
                </c:pt>
                <c:pt idx="164" formatCode="0.0">
                  <c:v>127.01846969696966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5-4C00-A098-0955C420BAA8}"/>
            </c:ext>
          </c:extLst>
        </c:ser>
        <c:ser>
          <c:idx val="3"/>
          <c:order val="3"/>
          <c:tx>
            <c:strRef>
              <c:f>'Chart data'!$X$3</c:f>
              <c:strCache>
                <c:ptCount val="1"/>
                <c:pt idx="0">
                  <c:v>Jan-2024 price cap</c:v>
                </c:pt>
              </c:strCache>
            </c:strRef>
          </c:tx>
          <c:spPr>
            <a:ln w="38100" cap="rnd">
              <a:solidFill>
                <a:srgbClr val="7B7C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data'!$S$4:$S$364</c:f>
              <c:numCache>
                <c:formatCode>m/d/yyyy</c:formatCode>
                <c:ptCount val="36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45168</c:v>
                </c:pt>
                <c:pt idx="173">
                  <c:v>45169</c:v>
                </c:pt>
                <c:pt idx="174">
                  <c:v>45170</c:v>
                </c:pt>
                <c:pt idx="175">
                  <c:v>45173</c:v>
                </c:pt>
                <c:pt idx="176">
                  <c:v>45174</c:v>
                </c:pt>
                <c:pt idx="177">
                  <c:v>45175</c:v>
                </c:pt>
                <c:pt idx="178">
                  <c:v>45176</c:v>
                </c:pt>
                <c:pt idx="179">
                  <c:v>45177</c:v>
                </c:pt>
                <c:pt idx="180">
                  <c:v>45180</c:v>
                </c:pt>
                <c:pt idx="181">
                  <c:v>45181</c:v>
                </c:pt>
                <c:pt idx="182">
                  <c:v>45182</c:v>
                </c:pt>
                <c:pt idx="183">
                  <c:v>45183</c:v>
                </c:pt>
                <c:pt idx="184">
                  <c:v>45184</c:v>
                </c:pt>
                <c:pt idx="185">
                  <c:v>45187</c:v>
                </c:pt>
                <c:pt idx="186">
                  <c:v>45188</c:v>
                </c:pt>
                <c:pt idx="187">
                  <c:v>45189</c:v>
                </c:pt>
                <c:pt idx="188">
                  <c:v>45190</c:v>
                </c:pt>
                <c:pt idx="189">
                  <c:v>45191</c:v>
                </c:pt>
                <c:pt idx="190">
                  <c:v>45194</c:v>
                </c:pt>
                <c:pt idx="191">
                  <c:v>45195</c:v>
                </c:pt>
                <c:pt idx="192">
                  <c:v>45196</c:v>
                </c:pt>
                <c:pt idx="193">
                  <c:v>45197</c:v>
                </c:pt>
                <c:pt idx="194">
                  <c:v>45198</c:v>
                </c:pt>
                <c:pt idx="195">
                  <c:v>45201</c:v>
                </c:pt>
                <c:pt idx="196">
                  <c:v>45202</c:v>
                </c:pt>
                <c:pt idx="197">
                  <c:v>45203</c:v>
                </c:pt>
                <c:pt idx="198">
                  <c:v>45204</c:v>
                </c:pt>
                <c:pt idx="199">
                  <c:v>45205</c:v>
                </c:pt>
                <c:pt idx="200">
                  <c:v>45208</c:v>
                </c:pt>
                <c:pt idx="201">
                  <c:v>45209</c:v>
                </c:pt>
                <c:pt idx="202">
                  <c:v>45210</c:v>
                </c:pt>
                <c:pt idx="203">
                  <c:v>45211</c:v>
                </c:pt>
                <c:pt idx="204">
                  <c:v>45212</c:v>
                </c:pt>
                <c:pt idx="205">
                  <c:v>45215</c:v>
                </c:pt>
                <c:pt idx="206">
                  <c:v>45216</c:v>
                </c:pt>
                <c:pt idx="207">
                  <c:v>45217</c:v>
                </c:pt>
                <c:pt idx="208">
                  <c:v>45218</c:v>
                </c:pt>
                <c:pt idx="209">
                  <c:v>45219</c:v>
                </c:pt>
                <c:pt idx="210">
                  <c:v>45222</c:v>
                </c:pt>
                <c:pt idx="211">
                  <c:v>45223</c:v>
                </c:pt>
                <c:pt idx="212">
                  <c:v>45224</c:v>
                </c:pt>
                <c:pt idx="213">
                  <c:v>45225</c:v>
                </c:pt>
                <c:pt idx="214">
                  <c:v>45226</c:v>
                </c:pt>
                <c:pt idx="215">
                  <c:v>45229</c:v>
                </c:pt>
                <c:pt idx="216">
                  <c:v>45230</c:v>
                </c:pt>
                <c:pt idx="217">
                  <c:v>45231</c:v>
                </c:pt>
                <c:pt idx="218">
                  <c:v>45232</c:v>
                </c:pt>
                <c:pt idx="219">
                  <c:v>45233</c:v>
                </c:pt>
                <c:pt idx="220">
                  <c:v>45236</c:v>
                </c:pt>
                <c:pt idx="221">
                  <c:v>45237</c:v>
                </c:pt>
                <c:pt idx="222">
                  <c:v>45238</c:v>
                </c:pt>
                <c:pt idx="223">
                  <c:v>45239</c:v>
                </c:pt>
                <c:pt idx="224">
                  <c:v>45240</c:v>
                </c:pt>
                <c:pt idx="225">
                  <c:v>45243</c:v>
                </c:pt>
                <c:pt idx="226">
                  <c:v>45244</c:v>
                </c:pt>
                <c:pt idx="227">
                  <c:v>45245</c:v>
                </c:pt>
                <c:pt idx="228">
                  <c:v>45246</c:v>
                </c:pt>
                <c:pt idx="229">
                  <c:v>45247</c:v>
                </c:pt>
                <c:pt idx="230">
                  <c:v>45250</c:v>
                </c:pt>
                <c:pt idx="231">
                  <c:v>45251</c:v>
                </c:pt>
                <c:pt idx="232">
                  <c:v>45252</c:v>
                </c:pt>
                <c:pt idx="233">
                  <c:v>45253</c:v>
                </c:pt>
                <c:pt idx="234">
                  <c:v>45254</c:v>
                </c:pt>
                <c:pt idx="235">
                  <c:v>45257</c:v>
                </c:pt>
                <c:pt idx="236">
                  <c:v>45258</c:v>
                </c:pt>
                <c:pt idx="237">
                  <c:v>45259</c:v>
                </c:pt>
                <c:pt idx="238">
                  <c:v>45260</c:v>
                </c:pt>
                <c:pt idx="239">
                  <c:v>45261</c:v>
                </c:pt>
                <c:pt idx="240">
                  <c:v>45264</c:v>
                </c:pt>
                <c:pt idx="241">
                  <c:v>45265</c:v>
                </c:pt>
                <c:pt idx="242">
                  <c:v>45266</c:v>
                </c:pt>
                <c:pt idx="243">
                  <c:v>45267</c:v>
                </c:pt>
                <c:pt idx="244">
                  <c:v>45268</c:v>
                </c:pt>
                <c:pt idx="245">
                  <c:v>45271</c:v>
                </c:pt>
                <c:pt idx="246">
                  <c:v>45272</c:v>
                </c:pt>
                <c:pt idx="247">
                  <c:v>45273</c:v>
                </c:pt>
                <c:pt idx="248">
                  <c:v>45274</c:v>
                </c:pt>
                <c:pt idx="249">
                  <c:v>45275</c:v>
                </c:pt>
                <c:pt idx="250">
                  <c:v>45278</c:v>
                </c:pt>
                <c:pt idx="251">
                  <c:v>45279</c:v>
                </c:pt>
                <c:pt idx="252">
                  <c:v>45280</c:v>
                </c:pt>
                <c:pt idx="253">
                  <c:v>45281</c:v>
                </c:pt>
                <c:pt idx="254">
                  <c:v>45282</c:v>
                </c:pt>
                <c:pt idx="255">
                  <c:v>45285</c:v>
                </c:pt>
                <c:pt idx="256">
                  <c:v>45286</c:v>
                </c:pt>
                <c:pt idx="257">
                  <c:v>45287</c:v>
                </c:pt>
                <c:pt idx="258">
                  <c:v>45288</c:v>
                </c:pt>
                <c:pt idx="259">
                  <c:v>45289</c:v>
                </c:pt>
                <c:pt idx="260">
                  <c:v>45292</c:v>
                </c:pt>
                <c:pt idx="261">
                  <c:v>45293</c:v>
                </c:pt>
                <c:pt idx="262">
                  <c:v>45294</c:v>
                </c:pt>
                <c:pt idx="263">
                  <c:v>45295</c:v>
                </c:pt>
                <c:pt idx="264">
                  <c:v>45296</c:v>
                </c:pt>
                <c:pt idx="265">
                  <c:v>45299</c:v>
                </c:pt>
                <c:pt idx="266">
                  <c:v>45300</c:v>
                </c:pt>
                <c:pt idx="267">
                  <c:v>45301</c:v>
                </c:pt>
                <c:pt idx="268">
                  <c:v>45302</c:v>
                </c:pt>
                <c:pt idx="269">
                  <c:v>45303</c:v>
                </c:pt>
                <c:pt idx="270">
                  <c:v>45306</c:v>
                </c:pt>
                <c:pt idx="271">
                  <c:v>45307</c:v>
                </c:pt>
                <c:pt idx="272">
                  <c:v>45308</c:v>
                </c:pt>
                <c:pt idx="273">
                  <c:v>45309</c:v>
                </c:pt>
                <c:pt idx="274">
                  <c:v>45310</c:v>
                </c:pt>
                <c:pt idx="275">
                  <c:v>45313</c:v>
                </c:pt>
                <c:pt idx="276">
                  <c:v>45314</c:v>
                </c:pt>
                <c:pt idx="277">
                  <c:v>45315</c:v>
                </c:pt>
                <c:pt idx="278">
                  <c:v>45316</c:v>
                </c:pt>
                <c:pt idx="279">
                  <c:v>45317</c:v>
                </c:pt>
                <c:pt idx="280">
                  <c:v>45320</c:v>
                </c:pt>
                <c:pt idx="281">
                  <c:v>45321</c:v>
                </c:pt>
                <c:pt idx="282">
                  <c:v>45322</c:v>
                </c:pt>
                <c:pt idx="283">
                  <c:v>45323</c:v>
                </c:pt>
                <c:pt idx="284">
                  <c:v>45324</c:v>
                </c:pt>
                <c:pt idx="285">
                  <c:v>45327</c:v>
                </c:pt>
                <c:pt idx="286">
                  <c:v>45328</c:v>
                </c:pt>
                <c:pt idx="287">
                  <c:v>45329</c:v>
                </c:pt>
                <c:pt idx="288">
                  <c:v>45330</c:v>
                </c:pt>
                <c:pt idx="289">
                  <c:v>45331</c:v>
                </c:pt>
                <c:pt idx="290">
                  <c:v>45334</c:v>
                </c:pt>
                <c:pt idx="291">
                  <c:v>45335</c:v>
                </c:pt>
                <c:pt idx="292">
                  <c:v>45336</c:v>
                </c:pt>
                <c:pt idx="293">
                  <c:v>45337</c:v>
                </c:pt>
                <c:pt idx="294">
                  <c:v>45338</c:v>
                </c:pt>
                <c:pt idx="295">
                  <c:v>45341</c:v>
                </c:pt>
                <c:pt idx="296">
                  <c:v>45342</c:v>
                </c:pt>
                <c:pt idx="297">
                  <c:v>45343</c:v>
                </c:pt>
                <c:pt idx="298">
                  <c:v>45344</c:v>
                </c:pt>
                <c:pt idx="299">
                  <c:v>45345</c:v>
                </c:pt>
                <c:pt idx="300">
                  <c:v>45348</c:v>
                </c:pt>
                <c:pt idx="301">
                  <c:v>45349</c:v>
                </c:pt>
                <c:pt idx="302">
                  <c:v>45350</c:v>
                </c:pt>
                <c:pt idx="303">
                  <c:v>45351</c:v>
                </c:pt>
                <c:pt idx="304">
                  <c:v>45352</c:v>
                </c:pt>
                <c:pt idx="305">
                  <c:v>45355</c:v>
                </c:pt>
                <c:pt idx="306">
                  <c:v>45356</c:v>
                </c:pt>
                <c:pt idx="307">
                  <c:v>45357</c:v>
                </c:pt>
                <c:pt idx="308">
                  <c:v>45358</c:v>
                </c:pt>
                <c:pt idx="309">
                  <c:v>45359</c:v>
                </c:pt>
                <c:pt idx="310">
                  <c:v>45362</c:v>
                </c:pt>
                <c:pt idx="311">
                  <c:v>45363</c:v>
                </c:pt>
                <c:pt idx="312">
                  <c:v>45364</c:v>
                </c:pt>
                <c:pt idx="313">
                  <c:v>45365</c:v>
                </c:pt>
                <c:pt idx="314">
                  <c:v>45366</c:v>
                </c:pt>
                <c:pt idx="315">
                  <c:v>45369</c:v>
                </c:pt>
                <c:pt idx="316">
                  <c:v>45370</c:v>
                </c:pt>
                <c:pt idx="317">
                  <c:v>45371</c:v>
                </c:pt>
                <c:pt idx="318">
                  <c:v>45372</c:v>
                </c:pt>
                <c:pt idx="319">
                  <c:v>45373</c:v>
                </c:pt>
                <c:pt idx="320">
                  <c:v>45376</c:v>
                </c:pt>
                <c:pt idx="321">
                  <c:v>45377</c:v>
                </c:pt>
                <c:pt idx="322">
                  <c:v>45378</c:v>
                </c:pt>
                <c:pt idx="323">
                  <c:v>45379</c:v>
                </c:pt>
                <c:pt idx="324">
                  <c:v>45380</c:v>
                </c:pt>
                <c:pt idx="325">
                  <c:v>45383</c:v>
                </c:pt>
                <c:pt idx="326">
                  <c:v>45384</c:v>
                </c:pt>
                <c:pt idx="327">
                  <c:v>45385</c:v>
                </c:pt>
                <c:pt idx="328">
                  <c:v>45386</c:v>
                </c:pt>
                <c:pt idx="329">
                  <c:v>45387</c:v>
                </c:pt>
                <c:pt idx="330">
                  <c:v>45390</c:v>
                </c:pt>
                <c:pt idx="331">
                  <c:v>45391</c:v>
                </c:pt>
                <c:pt idx="332">
                  <c:v>45392</c:v>
                </c:pt>
                <c:pt idx="333">
                  <c:v>45393</c:v>
                </c:pt>
                <c:pt idx="334">
                  <c:v>45394</c:v>
                </c:pt>
                <c:pt idx="335">
                  <c:v>45397</c:v>
                </c:pt>
                <c:pt idx="336">
                  <c:v>45398</c:v>
                </c:pt>
                <c:pt idx="337">
                  <c:v>45399</c:v>
                </c:pt>
                <c:pt idx="338">
                  <c:v>45400</c:v>
                </c:pt>
                <c:pt idx="339">
                  <c:v>45401</c:v>
                </c:pt>
                <c:pt idx="340">
                  <c:v>45404</c:v>
                </c:pt>
                <c:pt idx="341">
                  <c:v>45405</c:v>
                </c:pt>
                <c:pt idx="342">
                  <c:v>45406</c:v>
                </c:pt>
                <c:pt idx="343">
                  <c:v>45407</c:v>
                </c:pt>
                <c:pt idx="344">
                  <c:v>45408</c:v>
                </c:pt>
                <c:pt idx="345">
                  <c:v>45411</c:v>
                </c:pt>
                <c:pt idx="346">
                  <c:v>45412</c:v>
                </c:pt>
                <c:pt idx="347">
                  <c:v>45413</c:v>
                </c:pt>
                <c:pt idx="348">
                  <c:v>45414</c:v>
                </c:pt>
                <c:pt idx="349">
                  <c:v>45415</c:v>
                </c:pt>
                <c:pt idx="350">
                  <c:v>45418</c:v>
                </c:pt>
                <c:pt idx="351">
                  <c:v>45419</c:v>
                </c:pt>
                <c:pt idx="352">
                  <c:v>45420</c:v>
                </c:pt>
                <c:pt idx="353">
                  <c:v>45421</c:v>
                </c:pt>
                <c:pt idx="354">
                  <c:v>45422</c:v>
                </c:pt>
                <c:pt idx="355">
                  <c:v>45425</c:v>
                </c:pt>
                <c:pt idx="356">
                  <c:v>45426</c:v>
                </c:pt>
                <c:pt idx="357">
                  <c:v>45427</c:v>
                </c:pt>
                <c:pt idx="358">
                  <c:v>45428</c:v>
                </c:pt>
                <c:pt idx="359">
                  <c:v>45429</c:v>
                </c:pt>
                <c:pt idx="360">
                  <c:v>45432</c:v>
                </c:pt>
              </c:numCache>
            </c:numRef>
          </c:cat>
          <c:val>
            <c:numRef>
              <c:f>'Chart data'!$X$4:$X$364</c:f>
              <c:numCache>
                <c:formatCode>General</c:formatCode>
                <c:ptCount val="361"/>
                <c:pt idx="165" formatCode="0.0">
                  <c:v>130.26653846153849</c:v>
                </c:pt>
                <c:pt idx="166" formatCode="0.0">
                  <c:v>130.26653846153849</c:v>
                </c:pt>
                <c:pt idx="167" formatCode="0.0">
                  <c:v>130.26653846153849</c:v>
                </c:pt>
                <c:pt idx="168" formatCode="0.0">
                  <c:v>130.26653846153849</c:v>
                </c:pt>
                <c:pt idx="169" formatCode="0.0">
                  <c:v>130.26653846153849</c:v>
                </c:pt>
                <c:pt idx="170" formatCode="0.0">
                  <c:v>130.26653846153849</c:v>
                </c:pt>
                <c:pt idx="171" formatCode="0.0">
                  <c:v>130.26653846153849</c:v>
                </c:pt>
                <c:pt idx="172" formatCode="0.0">
                  <c:v>130.26653846153849</c:v>
                </c:pt>
                <c:pt idx="173" formatCode="0.0">
                  <c:v>130.26653846153849</c:v>
                </c:pt>
                <c:pt idx="174" formatCode="0.0">
                  <c:v>130.26653846153849</c:v>
                </c:pt>
                <c:pt idx="175" formatCode="0.0">
                  <c:v>130.26653846153849</c:v>
                </c:pt>
                <c:pt idx="176" formatCode="0.0">
                  <c:v>130.26653846153849</c:v>
                </c:pt>
                <c:pt idx="177" formatCode="0.0">
                  <c:v>130.26653846153849</c:v>
                </c:pt>
                <c:pt idx="178" formatCode="0.0">
                  <c:v>130.26653846153849</c:v>
                </c:pt>
                <c:pt idx="179" formatCode="0.0">
                  <c:v>130.26653846153849</c:v>
                </c:pt>
                <c:pt idx="180" formatCode="0.0">
                  <c:v>130.26653846153849</c:v>
                </c:pt>
                <c:pt idx="181" formatCode="0.0">
                  <c:v>130.26653846153849</c:v>
                </c:pt>
                <c:pt idx="182" formatCode="0.0">
                  <c:v>130.26653846153849</c:v>
                </c:pt>
                <c:pt idx="183" formatCode="0.0">
                  <c:v>130.26653846153849</c:v>
                </c:pt>
                <c:pt idx="184" formatCode="0.0">
                  <c:v>130.26653846153849</c:v>
                </c:pt>
                <c:pt idx="185" formatCode="0.0">
                  <c:v>130.26653846153849</c:v>
                </c:pt>
                <c:pt idx="186" formatCode="0.0">
                  <c:v>130.26653846153849</c:v>
                </c:pt>
                <c:pt idx="187" formatCode="0.0">
                  <c:v>130.26653846153849</c:v>
                </c:pt>
                <c:pt idx="188" formatCode="0.0">
                  <c:v>130.26653846153849</c:v>
                </c:pt>
                <c:pt idx="189" formatCode="0.0">
                  <c:v>130.26653846153849</c:v>
                </c:pt>
                <c:pt idx="190" formatCode="0.0">
                  <c:v>130.26653846153849</c:v>
                </c:pt>
                <c:pt idx="191" formatCode="0.0">
                  <c:v>130.26653846153849</c:v>
                </c:pt>
                <c:pt idx="192" formatCode="0.0">
                  <c:v>130.26653846153849</c:v>
                </c:pt>
                <c:pt idx="193" formatCode="0.0">
                  <c:v>130.26653846153849</c:v>
                </c:pt>
                <c:pt idx="194" formatCode="0.0">
                  <c:v>130.26653846153849</c:v>
                </c:pt>
                <c:pt idx="195" formatCode="0.0">
                  <c:v>130.26653846153849</c:v>
                </c:pt>
                <c:pt idx="196" formatCode="0.0">
                  <c:v>130.26653846153849</c:v>
                </c:pt>
                <c:pt idx="197" formatCode="0.0">
                  <c:v>130.26653846153849</c:v>
                </c:pt>
                <c:pt idx="198" formatCode="0.0">
                  <c:v>130.26653846153849</c:v>
                </c:pt>
                <c:pt idx="199" formatCode="0.0">
                  <c:v>130.26653846153849</c:v>
                </c:pt>
                <c:pt idx="200" formatCode="0.0">
                  <c:v>130.26653846153849</c:v>
                </c:pt>
                <c:pt idx="201" formatCode="0.0">
                  <c:v>130.26653846153849</c:v>
                </c:pt>
                <c:pt idx="202" formatCode="0.0">
                  <c:v>130.26653846153849</c:v>
                </c:pt>
                <c:pt idx="203" formatCode="0.0">
                  <c:v>130.26653846153849</c:v>
                </c:pt>
                <c:pt idx="204" formatCode="0.0">
                  <c:v>130.26653846153849</c:v>
                </c:pt>
                <c:pt idx="205" formatCode="0.0">
                  <c:v>130.26653846153849</c:v>
                </c:pt>
                <c:pt idx="206" formatCode="0.0">
                  <c:v>130.26653846153849</c:v>
                </c:pt>
                <c:pt idx="207" formatCode="0.0">
                  <c:v>130.26653846153849</c:v>
                </c:pt>
                <c:pt idx="208" formatCode="0.0">
                  <c:v>130.26653846153849</c:v>
                </c:pt>
                <c:pt idx="209" formatCode="0.0">
                  <c:v>130.26653846153849</c:v>
                </c:pt>
                <c:pt idx="210" formatCode="0.0">
                  <c:v>130.26653846153849</c:v>
                </c:pt>
                <c:pt idx="211" formatCode="0.0">
                  <c:v>130.26653846153849</c:v>
                </c:pt>
                <c:pt idx="212" formatCode="0.0">
                  <c:v>130.26653846153849</c:v>
                </c:pt>
                <c:pt idx="213" formatCode="0.0">
                  <c:v>130.26653846153849</c:v>
                </c:pt>
                <c:pt idx="214" formatCode="0.0">
                  <c:v>130.26653846153849</c:v>
                </c:pt>
                <c:pt idx="215" formatCode="0.0">
                  <c:v>130.26653846153849</c:v>
                </c:pt>
                <c:pt idx="216" formatCode="0.0">
                  <c:v>130.26653846153849</c:v>
                </c:pt>
                <c:pt idx="217" formatCode="0.0">
                  <c:v>130.26653846153849</c:v>
                </c:pt>
                <c:pt idx="218" formatCode="0.0">
                  <c:v>130.26653846153849</c:v>
                </c:pt>
                <c:pt idx="219" formatCode="0.0">
                  <c:v>130.26653846153849</c:v>
                </c:pt>
                <c:pt idx="220" formatCode="0.0">
                  <c:v>130.26653846153849</c:v>
                </c:pt>
                <c:pt idx="221" formatCode="0.0">
                  <c:v>130.26653846153849</c:v>
                </c:pt>
                <c:pt idx="222" formatCode="0.0">
                  <c:v>130.26653846153849</c:v>
                </c:pt>
                <c:pt idx="223" formatCode="0.0">
                  <c:v>130.26653846153849</c:v>
                </c:pt>
                <c:pt idx="224" formatCode="0.0">
                  <c:v>130.26653846153849</c:v>
                </c:pt>
                <c:pt idx="225" formatCode="0.0">
                  <c:v>130.26653846153849</c:v>
                </c:pt>
                <c:pt idx="226" formatCode="0.0">
                  <c:v>130.26653846153849</c:v>
                </c:pt>
                <c:pt idx="227" formatCode="0.0">
                  <c:v>130.26653846153849</c:v>
                </c:pt>
                <c:pt idx="228" formatCode="0.0">
                  <c:v>130.26653846153849</c:v>
                </c:pt>
                <c:pt idx="229" formatCode="0.0">
                  <c:v>130.26653846153849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A5-4C00-A098-0955C420BAA8}"/>
            </c:ext>
          </c:extLst>
        </c:ser>
        <c:ser>
          <c:idx val="4"/>
          <c:order val="4"/>
          <c:tx>
            <c:strRef>
              <c:f>'Chart data'!$Y$3</c:f>
              <c:strCache>
                <c:ptCount val="1"/>
                <c:pt idx="0">
                  <c:v>Apr-2024 price cap</c:v>
                </c:pt>
              </c:strCache>
            </c:strRef>
          </c:tx>
          <c:spPr>
            <a:ln w="38100" cap="rnd">
              <a:solidFill>
                <a:srgbClr val="96579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data'!$S$4:$S$364</c:f>
              <c:numCache>
                <c:formatCode>m/d/yyyy</c:formatCode>
                <c:ptCount val="36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45168</c:v>
                </c:pt>
                <c:pt idx="173">
                  <c:v>45169</c:v>
                </c:pt>
                <c:pt idx="174">
                  <c:v>45170</c:v>
                </c:pt>
                <c:pt idx="175">
                  <c:v>45173</c:v>
                </c:pt>
                <c:pt idx="176">
                  <c:v>45174</c:v>
                </c:pt>
                <c:pt idx="177">
                  <c:v>45175</c:v>
                </c:pt>
                <c:pt idx="178">
                  <c:v>45176</c:v>
                </c:pt>
                <c:pt idx="179">
                  <c:v>45177</c:v>
                </c:pt>
                <c:pt idx="180">
                  <c:v>45180</c:v>
                </c:pt>
                <c:pt idx="181">
                  <c:v>45181</c:v>
                </c:pt>
                <c:pt idx="182">
                  <c:v>45182</c:v>
                </c:pt>
                <c:pt idx="183">
                  <c:v>45183</c:v>
                </c:pt>
                <c:pt idx="184">
                  <c:v>45184</c:v>
                </c:pt>
                <c:pt idx="185">
                  <c:v>45187</c:v>
                </c:pt>
                <c:pt idx="186">
                  <c:v>45188</c:v>
                </c:pt>
                <c:pt idx="187">
                  <c:v>45189</c:v>
                </c:pt>
                <c:pt idx="188">
                  <c:v>45190</c:v>
                </c:pt>
                <c:pt idx="189">
                  <c:v>45191</c:v>
                </c:pt>
                <c:pt idx="190">
                  <c:v>45194</c:v>
                </c:pt>
                <c:pt idx="191">
                  <c:v>45195</c:v>
                </c:pt>
                <c:pt idx="192">
                  <c:v>45196</c:v>
                </c:pt>
                <c:pt idx="193">
                  <c:v>45197</c:v>
                </c:pt>
                <c:pt idx="194">
                  <c:v>45198</c:v>
                </c:pt>
                <c:pt idx="195">
                  <c:v>45201</c:v>
                </c:pt>
                <c:pt idx="196">
                  <c:v>45202</c:v>
                </c:pt>
                <c:pt idx="197">
                  <c:v>45203</c:v>
                </c:pt>
                <c:pt idx="198">
                  <c:v>45204</c:v>
                </c:pt>
                <c:pt idx="199">
                  <c:v>45205</c:v>
                </c:pt>
                <c:pt idx="200">
                  <c:v>45208</c:v>
                </c:pt>
                <c:pt idx="201">
                  <c:v>45209</c:v>
                </c:pt>
                <c:pt idx="202">
                  <c:v>45210</c:v>
                </c:pt>
                <c:pt idx="203">
                  <c:v>45211</c:v>
                </c:pt>
                <c:pt idx="204">
                  <c:v>45212</c:v>
                </c:pt>
                <c:pt idx="205">
                  <c:v>45215</c:v>
                </c:pt>
                <c:pt idx="206">
                  <c:v>45216</c:v>
                </c:pt>
                <c:pt idx="207">
                  <c:v>45217</c:v>
                </c:pt>
                <c:pt idx="208">
                  <c:v>45218</c:v>
                </c:pt>
                <c:pt idx="209">
                  <c:v>45219</c:v>
                </c:pt>
                <c:pt idx="210">
                  <c:v>45222</c:v>
                </c:pt>
                <c:pt idx="211">
                  <c:v>45223</c:v>
                </c:pt>
                <c:pt idx="212">
                  <c:v>45224</c:v>
                </c:pt>
                <c:pt idx="213">
                  <c:v>45225</c:v>
                </c:pt>
                <c:pt idx="214">
                  <c:v>45226</c:v>
                </c:pt>
                <c:pt idx="215">
                  <c:v>45229</c:v>
                </c:pt>
                <c:pt idx="216">
                  <c:v>45230</c:v>
                </c:pt>
                <c:pt idx="217">
                  <c:v>45231</c:v>
                </c:pt>
                <c:pt idx="218">
                  <c:v>45232</c:v>
                </c:pt>
                <c:pt idx="219">
                  <c:v>45233</c:v>
                </c:pt>
                <c:pt idx="220">
                  <c:v>45236</c:v>
                </c:pt>
                <c:pt idx="221">
                  <c:v>45237</c:v>
                </c:pt>
                <c:pt idx="222">
                  <c:v>45238</c:v>
                </c:pt>
                <c:pt idx="223">
                  <c:v>45239</c:v>
                </c:pt>
                <c:pt idx="224">
                  <c:v>45240</c:v>
                </c:pt>
                <c:pt idx="225">
                  <c:v>45243</c:v>
                </c:pt>
                <c:pt idx="226">
                  <c:v>45244</c:v>
                </c:pt>
                <c:pt idx="227">
                  <c:v>45245</c:v>
                </c:pt>
                <c:pt idx="228">
                  <c:v>45246</c:v>
                </c:pt>
                <c:pt idx="229">
                  <c:v>45247</c:v>
                </c:pt>
                <c:pt idx="230">
                  <c:v>45250</c:v>
                </c:pt>
                <c:pt idx="231">
                  <c:v>45251</c:v>
                </c:pt>
                <c:pt idx="232">
                  <c:v>45252</c:v>
                </c:pt>
                <c:pt idx="233">
                  <c:v>45253</c:v>
                </c:pt>
                <c:pt idx="234">
                  <c:v>45254</c:v>
                </c:pt>
                <c:pt idx="235">
                  <c:v>45257</c:v>
                </c:pt>
                <c:pt idx="236">
                  <c:v>45258</c:v>
                </c:pt>
                <c:pt idx="237">
                  <c:v>45259</c:v>
                </c:pt>
                <c:pt idx="238">
                  <c:v>45260</c:v>
                </c:pt>
                <c:pt idx="239">
                  <c:v>45261</c:v>
                </c:pt>
                <c:pt idx="240">
                  <c:v>45264</c:v>
                </c:pt>
                <c:pt idx="241">
                  <c:v>45265</c:v>
                </c:pt>
                <c:pt idx="242">
                  <c:v>45266</c:v>
                </c:pt>
                <c:pt idx="243">
                  <c:v>45267</c:v>
                </c:pt>
                <c:pt idx="244">
                  <c:v>45268</c:v>
                </c:pt>
                <c:pt idx="245">
                  <c:v>45271</c:v>
                </c:pt>
                <c:pt idx="246">
                  <c:v>45272</c:v>
                </c:pt>
                <c:pt idx="247">
                  <c:v>45273</c:v>
                </c:pt>
                <c:pt idx="248">
                  <c:v>45274</c:v>
                </c:pt>
                <c:pt idx="249">
                  <c:v>45275</c:v>
                </c:pt>
                <c:pt idx="250">
                  <c:v>45278</c:v>
                </c:pt>
                <c:pt idx="251">
                  <c:v>45279</c:v>
                </c:pt>
                <c:pt idx="252">
                  <c:v>45280</c:v>
                </c:pt>
                <c:pt idx="253">
                  <c:v>45281</c:v>
                </c:pt>
                <c:pt idx="254">
                  <c:v>45282</c:v>
                </c:pt>
                <c:pt idx="255">
                  <c:v>45285</c:v>
                </c:pt>
                <c:pt idx="256">
                  <c:v>45286</c:v>
                </c:pt>
                <c:pt idx="257">
                  <c:v>45287</c:v>
                </c:pt>
                <c:pt idx="258">
                  <c:v>45288</c:v>
                </c:pt>
                <c:pt idx="259">
                  <c:v>45289</c:v>
                </c:pt>
                <c:pt idx="260">
                  <c:v>45292</c:v>
                </c:pt>
                <c:pt idx="261">
                  <c:v>45293</c:v>
                </c:pt>
                <c:pt idx="262">
                  <c:v>45294</c:v>
                </c:pt>
                <c:pt idx="263">
                  <c:v>45295</c:v>
                </c:pt>
                <c:pt idx="264">
                  <c:v>45296</c:v>
                </c:pt>
                <c:pt idx="265">
                  <c:v>45299</c:v>
                </c:pt>
                <c:pt idx="266">
                  <c:v>45300</c:v>
                </c:pt>
                <c:pt idx="267">
                  <c:v>45301</c:v>
                </c:pt>
                <c:pt idx="268">
                  <c:v>45302</c:v>
                </c:pt>
                <c:pt idx="269">
                  <c:v>45303</c:v>
                </c:pt>
                <c:pt idx="270">
                  <c:v>45306</c:v>
                </c:pt>
                <c:pt idx="271">
                  <c:v>45307</c:v>
                </c:pt>
                <c:pt idx="272">
                  <c:v>45308</c:v>
                </c:pt>
                <c:pt idx="273">
                  <c:v>45309</c:v>
                </c:pt>
                <c:pt idx="274">
                  <c:v>45310</c:v>
                </c:pt>
                <c:pt idx="275">
                  <c:v>45313</c:v>
                </c:pt>
                <c:pt idx="276">
                  <c:v>45314</c:v>
                </c:pt>
                <c:pt idx="277">
                  <c:v>45315</c:v>
                </c:pt>
                <c:pt idx="278">
                  <c:v>45316</c:v>
                </c:pt>
                <c:pt idx="279">
                  <c:v>45317</c:v>
                </c:pt>
                <c:pt idx="280">
                  <c:v>45320</c:v>
                </c:pt>
                <c:pt idx="281">
                  <c:v>45321</c:v>
                </c:pt>
                <c:pt idx="282">
                  <c:v>45322</c:v>
                </c:pt>
                <c:pt idx="283">
                  <c:v>45323</c:v>
                </c:pt>
                <c:pt idx="284">
                  <c:v>45324</c:v>
                </c:pt>
                <c:pt idx="285">
                  <c:v>45327</c:v>
                </c:pt>
                <c:pt idx="286">
                  <c:v>45328</c:v>
                </c:pt>
                <c:pt idx="287">
                  <c:v>45329</c:v>
                </c:pt>
                <c:pt idx="288">
                  <c:v>45330</c:v>
                </c:pt>
                <c:pt idx="289">
                  <c:v>45331</c:v>
                </c:pt>
                <c:pt idx="290">
                  <c:v>45334</c:v>
                </c:pt>
                <c:pt idx="291">
                  <c:v>45335</c:v>
                </c:pt>
                <c:pt idx="292">
                  <c:v>45336</c:v>
                </c:pt>
                <c:pt idx="293">
                  <c:v>45337</c:v>
                </c:pt>
                <c:pt idx="294">
                  <c:v>45338</c:v>
                </c:pt>
                <c:pt idx="295">
                  <c:v>45341</c:v>
                </c:pt>
                <c:pt idx="296">
                  <c:v>45342</c:v>
                </c:pt>
                <c:pt idx="297">
                  <c:v>45343</c:v>
                </c:pt>
                <c:pt idx="298">
                  <c:v>45344</c:v>
                </c:pt>
                <c:pt idx="299">
                  <c:v>45345</c:v>
                </c:pt>
                <c:pt idx="300">
                  <c:v>45348</c:v>
                </c:pt>
                <c:pt idx="301">
                  <c:v>45349</c:v>
                </c:pt>
                <c:pt idx="302">
                  <c:v>45350</c:v>
                </c:pt>
                <c:pt idx="303">
                  <c:v>45351</c:v>
                </c:pt>
                <c:pt idx="304">
                  <c:v>45352</c:v>
                </c:pt>
                <c:pt idx="305">
                  <c:v>45355</c:v>
                </c:pt>
                <c:pt idx="306">
                  <c:v>45356</c:v>
                </c:pt>
                <c:pt idx="307">
                  <c:v>45357</c:v>
                </c:pt>
                <c:pt idx="308">
                  <c:v>45358</c:v>
                </c:pt>
                <c:pt idx="309">
                  <c:v>45359</c:v>
                </c:pt>
                <c:pt idx="310">
                  <c:v>45362</c:v>
                </c:pt>
                <c:pt idx="311">
                  <c:v>45363</c:v>
                </c:pt>
                <c:pt idx="312">
                  <c:v>45364</c:v>
                </c:pt>
                <c:pt idx="313">
                  <c:v>45365</c:v>
                </c:pt>
                <c:pt idx="314">
                  <c:v>45366</c:v>
                </c:pt>
                <c:pt idx="315">
                  <c:v>45369</c:v>
                </c:pt>
                <c:pt idx="316">
                  <c:v>45370</c:v>
                </c:pt>
                <c:pt idx="317">
                  <c:v>45371</c:v>
                </c:pt>
                <c:pt idx="318">
                  <c:v>45372</c:v>
                </c:pt>
                <c:pt idx="319">
                  <c:v>45373</c:v>
                </c:pt>
                <c:pt idx="320">
                  <c:v>45376</c:v>
                </c:pt>
                <c:pt idx="321">
                  <c:v>45377</c:v>
                </c:pt>
                <c:pt idx="322">
                  <c:v>45378</c:v>
                </c:pt>
                <c:pt idx="323">
                  <c:v>45379</c:v>
                </c:pt>
                <c:pt idx="324">
                  <c:v>45380</c:v>
                </c:pt>
                <c:pt idx="325">
                  <c:v>45383</c:v>
                </c:pt>
                <c:pt idx="326">
                  <c:v>45384</c:v>
                </c:pt>
                <c:pt idx="327">
                  <c:v>45385</c:v>
                </c:pt>
                <c:pt idx="328">
                  <c:v>45386</c:v>
                </c:pt>
                <c:pt idx="329">
                  <c:v>45387</c:v>
                </c:pt>
                <c:pt idx="330">
                  <c:v>45390</c:v>
                </c:pt>
                <c:pt idx="331">
                  <c:v>45391</c:v>
                </c:pt>
                <c:pt idx="332">
                  <c:v>45392</c:v>
                </c:pt>
                <c:pt idx="333">
                  <c:v>45393</c:v>
                </c:pt>
                <c:pt idx="334">
                  <c:v>45394</c:v>
                </c:pt>
                <c:pt idx="335">
                  <c:v>45397</c:v>
                </c:pt>
                <c:pt idx="336">
                  <c:v>45398</c:v>
                </c:pt>
                <c:pt idx="337">
                  <c:v>45399</c:v>
                </c:pt>
                <c:pt idx="338">
                  <c:v>45400</c:v>
                </c:pt>
                <c:pt idx="339">
                  <c:v>45401</c:v>
                </c:pt>
                <c:pt idx="340">
                  <c:v>45404</c:v>
                </c:pt>
                <c:pt idx="341">
                  <c:v>45405</c:v>
                </c:pt>
                <c:pt idx="342">
                  <c:v>45406</c:v>
                </c:pt>
                <c:pt idx="343">
                  <c:v>45407</c:v>
                </c:pt>
                <c:pt idx="344">
                  <c:v>45408</c:v>
                </c:pt>
                <c:pt idx="345">
                  <c:v>45411</c:v>
                </c:pt>
                <c:pt idx="346">
                  <c:v>45412</c:v>
                </c:pt>
                <c:pt idx="347">
                  <c:v>45413</c:v>
                </c:pt>
                <c:pt idx="348">
                  <c:v>45414</c:v>
                </c:pt>
                <c:pt idx="349">
                  <c:v>45415</c:v>
                </c:pt>
                <c:pt idx="350">
                  <c:v>45418</c:v>
                </c:pt>
                <c:pt idx="351">
                  <c:v>45419</c:v>
                </c:pt>
                <c:pt idx="352">
                  <c:v>45420</c:v>
                </c:pt>
                <c:pt idx="353">
                  <c:v>45421</c:v>
                </c:pt>
                <c:pt idx="354">
                  <c:v>45422</c:v>
                </c:pt>
                <c:pt idx="355">
                  <c:v>45425</c:v>
                </c:pt>
                <c:pt idx="356">
                  <c:v>45426</c:v>
                </c:pt>
                <c:pt idx="357">
                  <c:v>45427</c:v>
                </c:pt>
                <c:pt idx="358">
                  <c:v>45428</c:v>
                </c:pt>
                <c:pt idx="359">
                  <c:v>45429</c:v>
                </c:pt>
                <c:pt idx="360">
                  <c:v>45432</c:v>
                </c:pt>
              </c:numCache>
            </c:numRef>
          </c:cat>
          <c:val>
            <c:numRef>
              <c:f>'Chart data'!$Y$4:$Y$364</c:f>
              <c:numCache>
                <c:formatCode>General</c:formatCode>
                <c:ptCount val="361"/>
                <c:pt idx="230" formatCode="0.0">
                  <c:v>91.423412698412704</c:v>
                </c:pt>
                <c:pt idx="231" formatCode="0.0">
                  <c:v>91.423412698412704</c:v>
                </c:pt>
                <c:pt idx="232" formatCode="0.0">
                  <c:v>91.423412698412704</c:v>
                </c:pt>
                <c:pt idx="233" formatCode="0.0">
                  <c:v>91.423412698412704</c:v>
                </c:pt>
                <c:pt idx="234" formatCode="0.0">
                  <c:v>91.423412698412704</c:v>
                </c:pt>
                <c:pt idx="235" formatCode="0.0">
                  <c:v>91.423412698412704</c:v>
                </c:pt>
                <c:pt idx="236" formatCode="0.0">
                  <c:v>91.423412698412704</c:v>
                </c:pt>
                <c:pt idx="237" formatCode="0.0">
                  <c:v>91.423412698412704</c:v>
                </c:pt>
                <c:pt idx="238" formatCode="0.0">
                  <c:v>91.423412698412704</c:v>
                </c:pt>
                <c:pt idx="239" formatCode="0.0">
                  <c:v>91.423412698412704</c:v>
                </c:pt>
                <c:pt idx="240" formatCode="0.0">
                  <c:v>91.423412698412704</c:v>
                </c:pt>
                <c:pt idx="241" formatCode="0.0">
                  <c:v>91.423412698412704</c:v>
                </c:pt>
                <c:pt idx="242" formatCode="0.0">
                  <c:v>91.423412698412704</c:v>
                </c:pt>
                <c:pt idx="243" formatCode="0.0">
                  <c:v>91.423412698412704</c:v>
                </c:pt>
                <c:pt idx="244" formatCode="0.0">
                  <c:v>91.423412698412704</c:v>
                </c:pt>
                <c:pt idx="245" formatCode="0.0">
                  <c:v>91.423412698412704</c:v>
                </c:pt>
                <c:pt idx="246" formatCode="0.0">
                  <c:v>91.423412698412704</c:v>
                </c:pt>
                <c:pt idx="247" formatCode="0.0">
                  <c:v>91.423412698412704</c:v>
                </c:pt>
                <c:pt idx="248" formatCode="0.0">
                  <c:v>91.423412698412704</c:v>
                </c:pt>
                <c:pt idx="249" formatCode="0.0">
                  <c:v>91.423412698412704</c:v>
                </c:pt>
                <c:pt idx="250" formatCode="0.0">
                  <c:v>91.423412698412704</c:v>
                </c:pt>
                <c:pt idx="251" formatCode="0.0">
                  <c:v>91.423412698412704</c:v>
                </c:pt>
                <c:pt idx="252" formatCode="0.0">
                  <c:v>91.423412698412704</c:v>
                </c:pt>
                <c:pt idx="253" formatCode="0.0">
                  <c:v>91.423412698412704</c:v>
                </c:pt>
                <c:pt idx="254" formatCode="0.0">
                  <c:v>91.423412698412704</c:v>
                </c:pt>
                <c:pt idx="255" formatCode="0.0">
                  <c:v>91.423412698412704</c:v>
                </c:pt>
                <c:pt idx="256" formatCode="0.0">
                  <c:v>91.423412698412704</c:v>
                </c:pt>
                <c:pt idx="257" formatCode="0.0">
                  <c:v>91.423412698412704</c:v>
                </c:pt>
                <c:pt idx="258" formatCode="0.0">
                  <c:v>91.423412698412704</c:v>
                </c:pt>
                <c:pt idx="259" formatCode="0.0">
                  <c:v>91.423412698412704</c:v>
                </c:pt>
                <c:pt idx="260" formatCode="0.0">
                  <c:v>91.423412698412704</c:v>
                </c:pt>
                <c:pt idx="261" formatCode="0.0">
                  <c:v>91.423412698412704</c:v>
                </c:pt>
                <c:pt idx="262" formatCode="0.0">
                  <c:v>91.423412698412704</c:v>
                </c:pt>
                <c:pt idx="263" formatCode="0.0">
                  <c:v>91.423412698412704</c:v>
                </c:pt>
                <c:pt idx="264" formatCode="0.0">
                  <c:v>91.423412698412704</c:v>
                </c:pt>
                <c:pt idx="265" formatCode="0.0">
                  <c:v>91.423412698412704</c:v>
                </c:pt>
                <c:pt idx="266" formatCode="0.0">
                  <c:v>91.423412698412704</c:v>
                </c:pt>
                <c:pt idx="267" formatCode="0.0">
                  <c:v>91.423412698412704</c:v>
                </c:pt>
                <c:pt idx="268" formatCode="0.0">
                  <c:v>91.423412698412704</c:v>
                </c:pt>
                <c:pt idx="269" formatCode="0.0">
                  <c:v>91.423412698412704</c:v>
                </c:pt>
                <c:pt idx="270" formatCode="0.0">
                  <c:v>91.423412698412704</c:v>
                </c:pt>
                <c:pt idx="271" formatCode="0.0">
                  <c:v>91.423412698412704</c:v>
                </c:pt>
                <c:pt idx="272" formatCode="0.0">
                  <c:v>91.423412698412704</c:v>
                </c:pt>
                <c:pt idx="273" formatCode="0.0">
                  <c:v>91.423412698412704</c:v>
                </c:pt>
                <c:pt idx="274" formatCode="0.0">
                  <c:v>91.423412698412704</c:v>
                </c:pt>
                <c:pt idx="275" formatCode="0.0">
                  <c:v>91.423412698412704</c:v>
                </c:pt>
                <c:pt idx="276" formatCode="0.0">
                  <c:v>91.423412698412704</c:v>
                </c:pt>
                <c:pt idx="277" formatCode="0.0">
                  <c:v>91.423412698412704</c:v>
                </c:pt>
                <c:pt idx="278" formatCode="0.0">
                  <c:v>91.423412698412704</c:v>
                </c:pt>
                <c:pt idx="279" formatCode="0.0">
                  <c:v>91.423412698412704</c:v>
                </c:pt>
                <c:pt idx="280" formatCode="0.0">
                  <c:v>91.423412698412704</c:v>
                </c:pt>
                <c:pt idx="281" formatCode="0.0">
                  <c:v>91.423412698412704</c:v>
                </c:pt>
                <c:pt idx="282" formatCode="0.0">
                  <c:v>91.423412698412704</c:v>
                </c:pt>
                <c:pt idx="283" formatCode="0.0">
                  <c:v>91.423412698412704</c:v>
                </c:pt>
                <c:pt idx="284" formatCode="0.0">
                  <c:v>91.423412698412704</c:v>
                </c:pt>
                <c:pt idx="285" formatCode="0.0">
                  <c:v>91.423412698412704</c:v>
                </c:pt>
                <c:pt idx="286" formatCode="0.0">
                  <c:v>91.423412698412704</c:v>
                </c:pt>
                <c:pt idx="287" formatCode="0.0">
                  <c:v>91.423412698412704</c:v>
                </c:pt>
                <c:pt idx="288" formatCode="0.0">
                  <c:v>91.423412698412704</c:v>
                </c:pt>
                <c:pt idx="289" formatCode="0.0">
                  <c:v>91.423412698412704</c:v>
                </c:pt>
                <c:pt idx="290" formatCode="0.0">
                  <c:v>91.423412698412704</c:v>
                </c:pt>
                <c:pt idx="291" formatCode="0.0">
                  <c:v>91.423412698412704</c:v>
                </c:pt>
                <c:pt idx="292" formatCode="0.0">
                  <c:v>91.423412698412704</c:v>
                </c:pt>
                <c:pt idx="293" formatCode="0.0">
                  <c:v>91.423412698412704</c:v>
                </c:pt>
                <c:pt idx="294" formatCode="0.0">
                  <c:v>91.423412698412704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A5-4C00-A098-0955C420BAA8}"/>
            </c:ext>
          </c:extLst>
        </c:ser>
        <c:ser>
          <c:idx val="5"/>
          <c:order val="5"/>
          <c:tx>
            <c:strRef>
              <c:f>'Chart data'!$Z$3</c:f>
              <c:strCache>
                <c:ptCount val="1"/>
                <c:pt idx="0">
                  <c:v>Jul-2024 price cap</c:v>
                </c:pt>
              </c:strCache>
            </c:strRef>
          </c:tx>
          <c:spPr>
            <a:ln w="38100" cap="rnd">
              <a:solidFill>
                <a:srgbClr val="00ADD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data'!$S$4:$S$364</c:f>
              <c:numCache>
                <c:formatCode>m/d/yyyy</c:formatCode>
                <c:ptCount val="36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45168</c:v>
                </c:pt>
                <c:pt idx="173">
                  <c:v>45169</c:v>
                </c:pt>
                <c:pt idx="174">
                  <c:v>45170</c:v>
                </c:pt>
                <c:pt idx="175">
                  <c:v>45173</c:v>
                </c:pt>
                <c:pt idx="176">
                  <c:v>45174</c:v>
                </c:pt>
                <c:pt idx="177">
                  <c:v>45175</c:v>
                </c:pt>
                <c:pt idx="178">
                  <c:v>45176</c:v>
                </c:pt>
                <c:pt idx="179">
                  <c:v>45177</c:v>
                </c:pt>
                <c:pt idx="180">
                  <c:v>45180</c:v>
                </c:pt>
                <c:pt idx="181">
                  <c:v>45181</c:v>
                </c:pt>
                <c:pt idx="182">
                  <c:v>45182</c:v>
                </c:pt>
                <c:pt idx="183">
                  <c:v>45183</c:v>
                </c:pt>
                <c:pt idx="184">
                  <c:v>45184</c:v>
                </c:pt>
                <c:pt idx="185">
                  <c:v>45187</c:v>
                </c:pt>
                <c:pt idx="186">
                  <c:v>45188</c:v>
                </c:pt>
                <c:pt idx="187">
                  <c:v>45189</c:v>
                </c:pt>
                <c:pt idx="188">
                  <c:v>45190</c:v>
                </c:pt>
                <c:pt idx="189">
                  <c:v>45191</c:v>
                </c:pt>
                <c:pt idx="190">
                  <c:v>45194</c:v>
                </c:pt>
                <c:pt idx="191">
                  <c:v>45195</c:v>
                </c:pt>
                <c:pt idx="192">
                  <c:v>45196</c:v>
                </c:pt>
                <c:pt idx="193">
                  <c:v>45197</c:v>
                </c:pt>
                <c:pt idx="194">
                  <c:v>45198</c:v>
                </c:pt>
                <c:pt idx="195">
                  <c:v>45201</c:v>
                </c:pt>
                <c:pt idx="196">
                  <c:v>45202</c:v>
                </c:pt>
                <c:pt idx="197">
                  <c:v>45203</c:v>
                </c:pt>
                <c:pt idx="198">
                  <c:v>45204</c:v>
                </c:pt>
                <c:pt idx="199">
                  <c:v>45205</c:v>
                </c:pt>
                <c:pt idx="200">
                  <c:v>45208</c:v>
                </c:pt>
                <c:pt idx="201">
                  <c:v>45209</c:v>
                </c:pt>
                <c:pt idx="202">
                  <c:v>45210</c:v>
                </c:pt>
                <c:pt idx="203">
                  <c:v>45211</c:v>
                </c:pt>
                <c:pt idx="204">
                  <c:v>45212</c:v>
                </c:pt>
                <c:pt idx="205">
                  <c:v>45215</c:v>
                </c:pt>
                <c:pt idx="206">
                  <c:v>45216</c:v>
                </c:pt>
                <c:pt idx="207">
                  <c:v>45217</c:v>
                </c:pt>
                <c:pt idx="208">
                  <c:v>45218</c:v>
                </c:pt>
                <c:pt idx="209">
                  <c:v>45219</c:v>
                </c:pt>
                <c:pt idx="210">
                  <c:v>45222</c:v>
                </c:pt>
                <c:pt idx="211">
                  <c:v>45223</c:v>
                </c:pt>
                <c:pt idx="212">
                  <c:v>45224</c:v>
                </c:pt>
                <c:pt idx="213">
                  <c:v>45225</c:v>
                </c:pt>
                <c:pt idx="214">
                  <c:v>45226</c:v>
                </c:pt>
                <c:pt idx="215">
                  <c:v>45229</c:v>
                </c:pt>
                <c:pt idx="216">
                  <c:v>45230</c:v>
                </c:pt>
                <c:pt idx="217">
                  <c:v>45231</c:v>
                </c:pt>
                <c:pt idx="218">
                  <c:v>45232</c:v>
                </c:pt>
                <c:pt idx="219">
                  <c:v>45233</c:v>
                </c:pt>
                <c:pt idx="220">
                  <c:v>45236</c:v>
                </c:pt>
                <c:pt idx="221">
                  <c:v>45237</c:v>
                </c:pt>
                <c:pt idx="222">
                  <c:v>45238</c:v>
                </c:pt>
                <c:pt idx="223">
                  <c:v>45239</c:v>
                </c:pt>
                <c:pt idx="224">
                  <c:v>45240</c:v>
                </c:pt>
                <c:pt idx="225">
                  <c:v>45243</c:v>
                </c:pt>
                <c:pt idx="226">
                  <c:v>45244</c:v>
                </c:pt>
                <c:pt idx="227">
                  <c:v>45245</c:v>
                </c:pt>
                <c:pt idx="228">
                  <c:v>45246</c:v>
                </c:pt>
                <c:pt idx="229">
                  <c:v>45247</c:v>
                </c:pt>
                <c:pt idx="230">
                  <c:v>45250</c:v>
                </c:pt>
                <c:pt idx="231">
                  <c:v>45251</c:v>
                </c:pt>
                <c:pt idx="232">
                  <c:v>45252</c:v>
                </c:pt>
                <c:pt idx="233">
                  <c:v>45253</c:v>
                </c:pt>
                <c:pt idx="234">
                  <c:v>45254</c:v>
                </c:pt>
                <c:pt idx="235">
                  <c:v>45257</c:v>
                </c:pt>
                <c:pt idx="236">
                  <c:v>45258</c:v>
                </c:pt>
                <c:pt idx="237">
                  <c:v>45259</c:v>
                </c:pt>
                <c:pt idx="238">
                  <c:v>45260</c:v>
                </c:pt>
                <c:pt idx="239">
                  <c:v>45261</c:v>
                </c:pt>
                <c:pt idx="240">
                  <c:v>45264</c:v>
                </c:pt>
                <c:pt idx="241">
                  <c:v>45265</c:v>
                </c:pt>
                <c:pt idx="242">
                  <c:v>45266</c:v>
                </c:pt>
                <c:pt idx="243">
                  <c:v>45267</c:v>
                </c:pt>
                <c:pt idx="244">
                  <c:v>45268</c:v>
                </c:pt>
                <c:pt idx="245">
                  <c:v>45271</c:v>
                </c:pt>
                <c:pt idx="246">
                  <c:v>45272</c:v>
                </c:pt>
                <c:pt idx="247">
                  <c:v>45273</c:v>
                </c:pt>
                <c:pt idx="248">
                  <c:v>45274</c:v>
                </c:pt>
                <c:pt idx="249">
                  <c:v>45275</c:v>
                </c:pt>
                <c:pt idx="250">
                  <c:v>45278</c:v>
                </c:pt>
                <c:pt idx="251">
                  <c:v>45279</c:v>
                </c:pt>
                <c:pt idx="252">
                  <c:v>45280</c:v>
                </c:pt>
                <c:pt idx="253">
                  <c:v>45281</c:v>
                </c:pt>
                <c:pt idx="254">
                  <c:v>45282</c:v>
                </c:pt>
                <c:pt idx="255">
                  <c:v>45285</c:v>
                </c:pt>
                <c:pt idx="256">
                  <c:v>45286</c:v>
                </c:pt>
                <c:pt idx="257">
                  <c:v>45287</c:v>
                </c:pt>
                <c:pt idx="258">
                  <c:v>45288</c:v>
                </c:pt>
                <c:pt idx="259">
                  <c:v>45289</c:v>
                </c:pt>
                <c:pt idx="260">
                  <c:v>45292</c:v>
                </c:pt>
                <c:pt idx="261">
                  <c:v>45293</c:v>
                </c:pt>
                <c:pt idx="262">
                  <c:v>45294</c:v>
                </c:pt>
                <c:pt idx="263">
                  <c:v>45295</c:v>
                </c:pt>
                <c:pt idx="264">
                  <c:v>45296</c:v>
                </c:pt>
                <c:pt idx="265">
                  <c:v>45299</c:v>
                </c:pt>
                <c:pt idx="266">
                  <c:v>45300</c:v>
                </c:pt>
                <c:pt idx="267">
                  <c:v>45301</c:v>
                </c:pt>
                <c:pt idx="268">
                  <c:v>45302</c:v>
                </c:pt>
                <c:pt idx="269">
                  <c:v>45303</c:v>
                </c:pt>
                <c:pt idx="270">
                  <c:v>45306</c:v>
                </c:pt>
                <c:pt idx="271">
                  <c:v>45307</c:v>
                </c:pt>
                <c:pt idx="272">
                  <c:v>45308</c:v>
                </c:pt>
                <c:pt idx="273">
                  <c:v>45309</c:v>
                </c:pt>
                <c:pt idx="274">
                  <c:v>45310</c:v>
                </c:pt>
                <c:pt idx="275">
                  <c:v>45313</c:v>
                </c:pt>
                <c:pt idx="276">
                  <c:v>45314</c:v>
                </c:pt>
                <c:pt idx="277">
                  <c:v>45315</c:v>
                </c:pt>
                <c:pt idx="278">
                  <c:v>45316</c:v>
                </c:pt>
                <c:pt idx="279">
                  <c:v>45317</c:v>
                </c:pt>
                <c:pt idx="280">
                  <c:v>45320</c:v>
                </c:pt>
                <c:pt idx="281">
                  <c:v>45321</c:v>
                </c:pt>
                <c:pt idx="282">
                  <c:v>45322</c:v>
                </c:pt>
                <c:pt idx="283">
                  <c:v>45323</c:v>
                </c:pt>
                <c:pt idx="284">
                  <c:v>45324</c:v>
                </c:pt>
                <c:pt idx="285">
                  <c:v>45327</c:v>
                </c:pt>
                <c:pt idx="286">
                  <c:v>45328</c:v>
                </c:pt>
                <c:pt idx="287">
                  <c:v>45329</c:v>
                </c:pt>
                <c:pt idx="288">
                  <c:v>45330</c:v>
                </c:pt>
                <c:pt idx="289">
                  <c:v>45331</c:v>
                </c:pt>
                <c:pt idx="290">
                  <c:v>45334</c:v>
                </c:pt>
                <c:pt idx="291">
                  <c:v>45335</c:v>
                </c:pt>
                <c:pt idx="292">
                  <c:v>45336</c:v>
                </c:pt>
                <c:pt idx="293">
                  <c:v>45337</c:v>
                </c:pt>
                <c:pt idx="294">
                  <c:v>45338</c:v>
                </c:pt>
                <c:pt idx="295">
                  <c:v>45341</c:v>
                </c:pt>
                <c:pt idx="296">
                  <c:v>45342</c:v>
                </c:pt>
                <c:pt idx="297">
                  <c:v>45343</c:v>
                </c:pt>
                <c:pt idx="298">
                  <c:v>45344</c:v>
                </c:pt>
                <c:pt idx="299">
                  <c:v>45345</c:v>
                </c:pt>
                <c:pt idx="300">
                  <c:v>45348</c:v>
                </c:pt>
                <c:pt idx="301">
                  <c:v>45349</c:v>
                </c:pt>
                <c:pt idx="302">
                  <c:v>45350</c:v>
                </c:pt>
                <c:pt idx="303">
                  <c:v>45351</c:v>
                </c:pt>
                <c:pt idx="304">
                  <c:v>45352</c:v>
                </c:pt>
                <c:pt idx="305">
                  <c:v>45355</c:v>
                </c:pt>
                <c:pt idx="306">
                  <c:v>45356</c:v>
                </c:pt>
                <c:pt idx="307">
                  <c:v>45357</c:v>
                </c:pt>
                <c:pt idx="308">
                  <c:v>45358</c:v>
                </c:pt>
                <c:pt idx="309">
                  <c:v>45359</c:v>
                </c:pt>
                <c:pt idx="310">
                  <c:v>45362</c:v>
                </c:pt>
                <c:pt idx="311">
                  <c:v>45363</c:v>
                </c:pt>
                <c:pt idx="312">
                  <c:v>45364</c:v>
                </c:pt>
                <c:pt idx="313">
                  <c:v>45365</c:v>
                </c:pt>
                <c:pt idx="314">
                  <c:v>45366</c:v>
                </c:pt>
                <c:pt idx="315">
                  <c:v>45369</c:v>
                </c:pt>
                <c:pt idx="316">
                  <c:v>45370</c:v>
                </c:pt>
                <c:pt idx="317">
                  <c:v>45371</c:v>
                </c:pt>
                <c:pt idx="318">
                  <c:v>45372</c:v>
                </c:pt>
                <c:pt idx="319">
                  <c:v>45373</c:v>
                </c:pt>
                <c:pt idx="320">
                  <c:v>45376</c:v>
                </c:pt>
                <c:pt idx="321">
                  <c:v>45377</c:v>
                </c:pt>
                <c:pt idx="322">
                  <c:v>45378</c:v>
                </c:pt>
                <c:pt idx="323">
                  <c:v>45379</c:v>
                </c:pt>
                <c:pt idx="324">
                  <c:v>45380</c:v>
                </c:pt>
                <c:pt idx="325">
                  <c:v>45383</c:v>
                </c:pt>
                <c:pt idx="326">
                  <c:v>45384</c:v>
                </c:pt>
                <c:pt idx="327">
                  <c:v>45385</c:v>
                </c:pt>
                <c:pt idx="328">
                  <c:v>45386</c:v>
                </c:pt>
                <c:pt idx="329">
                  <c:v>45387</c:v>
                </c:pt>
                <c:pt idx="330">
                  <c:v>45390</c:v>
                </c:pt>
                <c:pt idx="331">
                  <c:v>45391</c:v>
                </c:pt>
                <c:pt idx="332">
                  <c:v>45392</c:v>
                </c:pt>
                <c:pt idx="333">
                  <c:v>45393</c:v>
                </c:pt>
                <c:pt idx="334">
                  <c:v>45394</c:v>
                </c:pt>
                <c:pt idx="335">
                  <c:v>45397</c:v>
                </c:pt>
                <c:pt idx="336">
                  <c:v>45398</c:v>
                </c:pt>
                <c:pt idx="337">
                  <c:v>45399</c:v>
                </c:pt>
                <c:pt idx="338">
                  <c:v>45400</c:v>
                </c:pt>
                <c:pt idx="339">
                  <c:v>45401</c:v>
                </c:pt>
                <c:pt idx="340">
                  <c:v>45404</c:v>
                </c:pt>
                <c:pt idx="341">
                  <c:v>45405</c:v>
                </c:pt>
                <c:pt idx="342">
                  <c:v>45406</c:v>
                </c:pt>
                <c:pt idx="343">
                  <c:v>45407</c:v>
                </c:pt>
                <c:pt idx="344">
                  <c:v>45408</c:v>
                </c:pt>
                <c:pt idx="345">
                  <c:v>45411</c:v>
                </c:pt>
                <c:pt idx="346">
                  <c:v>45412</c:v>
                </c:pt>
                <c:pt idx="347">
                  <c:v>45413</c:v>
                </c:pt>
                <c:pt idx="348">
                  <c:v>45414</c:v>
                </c:pt>
                <c:pt idx="349">
                  <c:v>45415</c:v>
                </c:pt>
                <c:pt idx="350">
                  <c:v>45418</c:v>
                </c:pt>
                <c:pt idx="351">
                  <c:v>45419</c:v>
                </c:pt>
                <c:pt idx="352">
                  <c:v>45420</c:v>
                </c:pt>
                <c:pt idx="353">
                  <c:v>45421</c:v>
                </c:pt>
                <c:pt idx="354">
                  <c:v>45422</c:v>
                </c:pt>
                <c:pt idx="355">
                  <c:v>45425</c:v>
                </c:pt>
                <c:pt idx="356">
                  <c:v>45426</c:v>
                </c:pt>
                <c:pt idx="357">
                  <c:v>45427</c:v>
                </c:pt>
                <c:pt idx="358">
                  <c:v>45428</c:v>
                </c:pt>
                <c:pt idx="359">
                  <c:v>45429</c:v>
                </c:pt>
                <c:pt idx="360">
                  <c:v>45432</c:v>
                </c:pt>
              </c:numCache>
            </c:numRef>
          </c:cat>
          <c:val>
            <c:numRef>
              <c:f>'Chart data'!$Z$4:$Z$364</c:f>
              <c:numCache>
                <c:formatCode>General</c:formatCode>
                <c:ptCount val="361"/>
                <c:pt idx="295" formatCode="0.0">
                  <c:v>76.748578124999995</c:v>
                </c:pt>
                <c:pt idx="296" formatCode="0.0">
                  <c:v>76.748578124999995</c:v>
                </c:pt>
                <c:pt idx="297" formatCode="0.0">
                  <c:v>76.748578124999995</c:v>
                </c:pt>
                <c:pt idx="298" formatCode="0.0">
                  <c:v>76.748578124999995</c:v>
                </c:pt>
                <c:pt idx="299" formatCode="0.0">
                  <c:v>76.748578124999995</c:v>
                </c:pt>
                <c:pt idx="300" formatCode="0.0">
                  <c:v>76.748578124999995</c:v>
                </c:pt>
                <c:pt idx="301" formatCode="0.0">
                  <c:v>76.748578124999995</c:v>
                </c:pt>
                <c:pt idx="302" formatCode="0.0">
                  <c:v>76.748578124999995</c:v>
                </c:pt>
                <c:pt idx="303" formatCode="0.0">
                  <c:v>76.748578124999995</c:v>
                </c:pt>
                <c:pt idx="304" formatCode="0.0">
                  <c:v>76.748578124999995</c:v>
                </c:pt>
                <c:pt idx="305" formatCode="0.0">
                  <c:v>76.748578124999995</c:v>
                </c:pt>
                <c:pt idx="306" formatCode="0.0">
                  <c:v>76.748578124999995</c:v>
                </c:pt>
                <c:pt idx="307" formatCode="0.0">
                  <c:v>76.748578124999995</c:v>
                </c:pt>
                <c:pt idx="308" formatCode="0.0">
                  <c:v>76.748578124999995</c:v>
                </c:pt>
                <c:pt idx="309" formatCode="0.0">
                  <c:v>76.748578124999995</c:v>
                </c:pt>
                <c:pt idx="310" formatCode="0.0">
                  <c:v>76.748578124999995</c:v>
                </c:pt>
                <c:pt idx="311" formatCode="0.0">
                  <c:v>76.748578124999995</c:v>
                </c:pt>
                <c:pt idx="312" formatCode="0.0">
                  <c:v>76.748578124999995</c:v>
                </c:pt>
                <c:pt idx="313" formatCode="0.0">
                  <c:v>76.748578124999995</c:v>
                </c:pt>
                <c:pt idx="314" formatCode="0.0">
                  <c:v>76.748578124999995</c:v>
                </c:pt>
                <c:pt idx="315" formatCode="0.0">
                  <c:v>76.748578124999995</c:v>
                </c:pt>
                <c:pt idx="316" formatCode="0.0">
                  <c:v>76.748578124999995</c:v>
                </c:pt>
                <c:pt idx="317" formatCode="0.0">
                  <c:v>76.748578124999995</c:v>
                </c:pt>
                <c:pt idx="318" formatCode="0.0">
                  <c:v>76.748578124999995</c:v>
                </c:pt>
                <c:pt idx="319" formatCode="0.0">
                  <c:v>76.748578124999995</c:v>
                </c:pt>
                <c:pt idx="320" formatCode="0.0">
                  <c:v>76.748578124999995</c:v>
                </c:pt>
                <c:pt idx="321" formatCode="0.0">
                  <c:v>76.748578124999995</c:v>
                </c:pt>
                <c:pt idx="322" formatCode="0.0">
                  <c:v>76.748578124999995</c:v>
                </c:pt>
                <c:pt idx="323" formatCode="0.0">
                  <c:v>76.748578124999995</c:v>
                </c:pt>
                <c:pt idx="324" formatCode="0.0">
                  <c:v>76.748578124999995</c:v>
                </c:pt>
                <c:pt idx="325" formatCode="0.0">
                  <c:v>76.748578124999995</c:v>
                </c:pt>
                <c:pt idx="326" formatCode="0.0">
                  <c:v>76.748578124999995</c:v>
                </c:pt>
                <c:pt idx="327" formatCode="0.0">
                  <c:v>76.748578124999995</c:v>
                </c:pt>
                <c:pt idx="328" formatCode="0.0">
                  <c:v>76.748578124999995</c:v>
                </c:pt>
                <c:pt idx="329" formatCode="0.0">
                  <c:v>76.748578124999995</c:v>
                </c:pt>
                <c:pt idx="330" formatCode="0.0">
                  <c:v>76.748578124999995</c:v>
                </c:pt>
                <c:pt idx="331" formatCode="0.0">
                  <c:v>76.748578124999995</c:v>
                </c:pt>
                <c:pt idx="332" formatCode="0.0">
                  <c:v>76.748578124999995</c:v>
                </c:pt>
                <c:pt idx="333" formatCode="0.0">
                  <c:v>76.748578124999995</c:v>
                </c:pt>
                <c:pt idx="334" formatCode="0.0">
                  <c:v>76.748578124999995</c:v>
                </c:pt>
                <c:pt idx="335" formatCode="0.0">
                  <c:v>76.748578124999995</c:v>
                </c:pt>
                <c:pt idx="336" formatCode="0.0">
                  <c:v>76.748578124999995</c:v>
                </c:pt>
                <c:pt idx="337" formatCode="0.0">
                  <c:v>76.748578124999995</c:v>
                </c:pt>
                <c:pt idx="338" formatCode="0.0">
                  <c:v>76.748578124999995</c:v>
                </c:pt>
                <c:pt idx="339" formatCode="0.0">
                  <c:v>76.748578124999995</c:v>
                </c:pt>
                <c:pt idx="340" formatCode="0.0">
                  <c:v>76.748578124999995</c:v>
                </c:pt>
                <c:pt idx="341" formatCode="0.0">
                  <c:v>76.748578124999995</c:v>
                </c:pt>
                <c:pt idx="342" formatCode="0.0">
                  <c:v>76.748578124999995</c:v>
                </c:pt>
                <c:pt idx="343" formatCode="0.0">
                  <c:v>76.748578124999995</c:v>
                </c:pt>
                <c:pt idx="344" formatCode="0.0">
                  <c:v>76.748578124999995</c:v>
                </c:pt>
                <c:pt idx="345" formatCode="0.0">
                  <c:v>76.748578124999995</c:v>
                </c:pt>
                <c:pt idx="346" formatCode="0.0">
                  <c:v>76.748578124999995</c:v>
                </c:pt>
                <c:pt idx="347" formatCode="0.0">
                  <c:v>76.748578124999995</c:v>
                </c:pt>
                <c:pt idx="348" formatCode="0.0">
                  <c:v>76.748578124999995</c:v>
                </c:pt>
                <c:pt idx="349" formatCode="0.0">
                  <c:v>76.748578124999995</c:v>
                </c:pt>
                <c:pt idx="350" formatCode="0.0">
                  <c:v>76.748578124999995</c:v>
                </c:pt>
                <c:pt idx="351" formatCode="0.0">
                  <c:v>76.748578124999995</c:v>
                </c:pt>
                <c:pt idx="352" formatCode="0.0">
                  <c:v>76.748578124999995</c:v>
                </c:pt>
                <c:pt idx="353" formatCode="0.0">
                  <c:v>76.748578124999995</c:v>
                </c:pt>
                <c:pt idx="354" formatCode="0.0">
                  <c:v>76.748578124999995</c:v>
                </c:pt>
                <c:pt idx="355" formatCode="0.0">
                  <c:v>76.748578124999995</c:v>
                </c:pt>
                <c:pt idx="356" formatCode="0.0">
                  <c:v>76.748578124999995</c:v>
                </c:pt>
                <c:pt idx="357" formatCode="0.0">
                  <c:v>76.748578124999995</c:v>
                </c:pt>
                <c:pt idx="358" formatCode="0.0">
                  <c:v>76.748578124999995</c:v>
                </c:pt>
                <c:pt idx="359" formatCode="0.0">
                  <c:v>76.748578124999995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A5-4C00-A098-0955C420B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49631"/>
        <c:axId val="1467962112"/>
      </c:lineChart>
      <c:dateAx>
        <c:axId val="168249631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467962112"/>
        <c:crosses val="autoZero"/>
        <c:auto val="1"/>
        <c:lblOffset val="100"/>
        <c:baseTimeUnit val="days"/>
        <c:majorUnit val="2"/>
        <c:majorTimeUnit val="months"/>
      </c:dateAx>
      <c:valAx>
        <c:axId val="1467962112"/>
        <c:scaling>
          <c:orientation val="minMax"/>
          <c:min val="5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solidFill>
              <a:srgbClr val="495057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8249631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736624765405651"/>
          <c:y val="9.0271847166645103E-2"/>
          <c:w val="0.61007807333892716"/>
          <c:h val="0.16422518299582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39370078740157499" l="1.1811023622047201" r="1.1811023622047201" t="0.39370078740157499" header="0.78740157480314998" footer="0.78740157480314998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3381432524554346E-2"/>
          <c:y val="0.15296831043567571"/>
          <c:w val="0.88416812151874669"/>
          <c:h val="0.69494648943929271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data'!$AF$3</c:f>
              <c:strCache>
                <c:ptCount val="1"/>
                <c:pt idx="0">
                  <c:v>Oxford Economics - latest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data'!$AE$4:$AE$87</c:f>
              <c:numCache>
                <c:formatCode>mmm\-yy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data'!$AF$4:$AF$87</c:f>
              <c:numCache>
                <c:formatCode>0.0</c:formatCode>
                <c:ptCount val="84"/>
                <c:pt idx="0">
                  <c:v>1.769270563890335</c:v>
                </c:pt>
                <c:pt idx="1">
                  <c:v>1.7095297388894481</c:v>
                </c:pt>
                <c:pt idx="2">
                  <c:v>1.5233075399050389</c:v>
                </c:pt>
                <c:pt idx="3">
                  <c:v>0.76742263060585181</c:v>
                </c:pt>
                <c:pt idx="4">
                  <c:v>0.47986067365768381</c:v>
                </c:pt>
                <c:pt idx="5">
                  <c:v>0.60315195537972155</c:v>
                </c:pt>
                <c:pt idx="6">
                  <c:v>1.040306070459196</c:v>
                </c:pt>
                <c:pt idx="7">
                  <c:v>0.21960784313725945</c:v>
                </c:pt>
                <c:pt idx="8">
                  <c:v>0.53190018344564383</c:v>
                </c:pt>
                <c:pt idx="9">
                  <c:v>0.69715045522538155</c:v>
                </c:pt>
                <c:pt idx="10">
                  <c:v>0.31506508581378156</c:v>
                </c:pt>
                <c:pt idx="11">
                  <c:v>0.58876644676224554</c:v>
                </c:pt>
                <c:pt idx="12">
                  <c:v>0.70058042811194099</c:v>
                </c:pt>
                <c:pt idx="13">
                  <c:v>0.41421588932151199</c:v>
                </c:pt>
                <c:pt idx="14">
                  <c:v>0.71432516523370904</c:v>
                </c:pt>
                <c:pt idx="15">
                  <c:v>1.5259222378963599</c:v>
                </c:pt>
                <c:pt idx="16">
                  <c:v>2.1149484631128646</c:v>
                </c:pt>
                <c:pt idx="17">
                  <c:v>2.5141825683341779</c:v>
                </c:pt>
                <c:pt idx="18">
                  <c:v>2.0399369223998765</c:v>
                </c:pt>
                <c:pt idx="19">
                  <c:v>3.1966707484371026</c:v>
                </c:pt>
                <c:pt idx="20">
                  <c:v>3.0800689553990734</c:v>
                </c:pt>
                <c:pt idx="21">
                  <c:v>4.2062116585513509</c:v>
                </c:pt>
                <c:pt idx="22">
                  <c:v>5.129900542744581</c:v>
                </c:pt>
                <c:pt idx="23">
                  <c:v>5.3860457447490573</c:v>
                </c:pt>
                <c:pt idx="24">
                  <c:v>5.4555133359032171</c:v>
                </c:pt>
                <c:pt idx="25">
                  <c:v>6.1766080906415777</c:v>
                </c:pt>
                <c:pt idx="26">
                  <c:v>7.0231240288821883</c:v>
                </c:pt>
                <c:pt idx="27">
                  <c:v>9.010661677897458</c:v>
                </c:pt>
                <c:pt idx="28">
                  <c:v>9.082701336222442</c:v>
                </c:pt>
                <c:pt idx="29">
                  <c:v>9.4121134807841003</c:v>
                </c:pt>
                <c:pt idx="30">
                  <c:v>10.100901192305267</c:v>
                </c:pt>
                <c:pt idx="31">
                  <c:v>9.8701878038988333</c:v>
                </c:pt>
                <c:pt idx="32">
                  <c:v>10.095627807676898</c:v>
                </c:pt>
                <c:pt idx="33">
                  <c:v>11.051566349876808</c:v>
                </c:pt>
                <c:pt idx="34">
                  <c:v>10.672012718712054</c:v>
                </c:pt>
                <c:pt idx="35">
                  <c:v>10.5283743731041</c:v>
                </c:pt>
                <c:pt idx="36">
                  <c:v>10.051523960382269</c:v>
                </c:pt>
                <c:pt idx="37">
                  <c:v>10.416396867742407</c:v>
                </c:pt>
                <c:pt idx="38">
                  <c:v>10.056877380566043</c:v>
                </c:pt>
                <c:pt idx="39">
                  <c:v>8.6582358625745712</c:v>
                </c:pt>
                <c:pt idx="40">
                  <c:v>8.6806820062903522</c:v>
                </c:pt>
                <c:pt idx="41">
                  <c:v>7.9496842952270885</c:v>
                </c:pt>
                <c:pt idx="42">
                  <c:v>6.827214193032427</c:v>
                </c:pt>
                <c:pt idx="43">
                  <c:v>6.6570305648488093</c:v>
                </c:pt>
                <c:pt idx="44">
                  <c:v>6.6521767234414053</c:v>
                </c:pt>
                <c:pt idx="45">
                  <c:v>4.5998779705068937</c:v>
                </c:pt>
                <c:pt idx="46">
                  <c:v>3.9409916807425782</c:v>
                </c:pt>
                <c:pt idx="47">
                  <c:v>3.993268535119987</c:v>
                </c:pt>
                <c:pt idx="48">
                  <c:v>3.9811146171913947</c:v>
                </c:pt>
                <c:pt idx="49">
                  <c:v>3.4114721796515868</c:v>
                </c:pt>
                <c:pt idx="50">
                  <c:v>2.9155194368373882</c:v>
                </c:pt>
                <c:pt idx="51">
                  <c:v>2.0297601468206583</c:v>
                </c:pt>
                <c:pt idx="52">
                  <c:v>1.6038601062794422</c:v>
                </c:pt>
                <c:pt idx="53">
                  <c:v>1.5718362224640181</c:v>
                </c:pt>
                <c:pt idx="54">
                  <c:v>1.7040226851621654</c:v>
                </c:pt>
                <c:pt idx="55">
                  <c:v>1.7316836421397364</c:v>
                </c:pt>
                <c:pt idx="56">
                  <c:v>1.3629173633785241</c:v>
                </c:pt>
                <c:pt idx="57">
                  <c:v>1.5598080111206114</c:v>
                </c:pt>
                <c:pt idx="58">
                  <c:v>1.9150914009217201</c:v>
                </c:pt>
                <c:pt idx="59">
                  <c:v>1.9012939507031978</c:v>
                </c:pt>
                <c:pt idx="60">
                  <c:v>2.0604282503645877</c:v>
                </c:pt>
                <c:pt idx="61">
                  <c:v>1.831980858499338</c:v>
                </c:pt>
                <c:pt idx="62">
                  <c:v>1.7733227410736907</c:v>
                </c:pt>
                <c:pt idx="63">
                  <c:v>1.9096953708650055</c:v>
                </c:pt>
                <c:pt idx="64">
                  <c:v>1.9361585159497707</c:v>
                </c:pt>
                <c:pt idx="65">
                  <c:v>1.9433044090976459</c:v>
                </c:pt>
                <c:pt idx="66">
                  <c:v>2.3054745687033584</c:v>
                </c:pt>
                <c:pt idx="67">
                  <c:v>2.3261068314310851</c:v>
                </c:pt>
                <c:pt idx="68">
                  <c:v>2.3084539776162538</c:v>
                </c:pt>
                <c:pt idx="69">
                  <c:v>2.3241946887085474</c:v>
                </c:pt>
                <c:pt idx="70">
                  <c:v>2.3407317512995851</c:v>
                </c:pt>
                <c:pt idx="71">
                  <c:v>2.3763203561151025</c:v>
                </c:pt>
                <c:pt idx="72">
                  <c:v>2.3970724233889573</c:v>
                </c:pt>
                <c:pt idx="73">
                  <c:v>2.3983851723269112</c:v>
                </c:pt>
                <c:pt idx="74">
                  <c:v>2.3840754551916588</c:v>
                </c:pt>
                <c:pt idx="75">
                  <c:v>2.3650273811896882</c:v>
                </c:pt>
                <c:pt idx="76">
                  <c:v>2.3528568051762955</c:v>
                </c:pt>
                <c:pt idx="77">
                  <c:v>2.3596478131381327</c:v>
                </c:pt>
                <c:pt idx="78">
                  <c:v>2.360063065886675</c:v>
                </c:pt>
                <c:pt idx="79">
                  <c:v>2.3610627798519745</c:v>
                </c:pt>
                <c:pt idx="80">
                  <c:v>2.2964308848350434</c:v>
                </c:pt>
                <c:pt idx="81">
                  <c:v>2.283685105379063</c:v>
                </c:pt>
                <c:pt idx="82">
                  <c:v>2.2658262628163506</c:v>
                </c:pt>
                <c:pt idx="83">
                  <c:v>2.2783479409933749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data'!$AG$3</c:f>
              <c:strCache>
                <c:ptCount val="1"/>
                <c:pt idx="0">
                  <c:v>Bank of England - February projections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data'!$AE$4:$AE$87</c:f>
              <c:numCache>
                <c:formatCode>mmm\-yy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data'!$AG$4:$AG$87</c:f>
              <c:numCache>
                <c:formatCode>General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4.0999999999999996</c:v>
                </c:pt>
                <c:pt idx="49">
                  <c:v>3.5</c:v>
                </c:pt>
                <c:pt idx="50">
                  <c:v>3.1</c:v>
                </c:pt>
                <c:pt idx="51">
                  <c:v>2.1</c:v>
                </c:pt>
                <c:pt idx="52">
                  <c:v>1.9</c:v>
                </c:pt>
                <c:pt idx="53">
                  <c:v>1.9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data'!$AH$3</c:f>
              <c:strCache>
                <c:ptCount val="1"/>
                <c:pt idx="0">
                  <c:v>modal fcast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0"/>
            <c:spPr>
              <a:solidFill>
                <a:srgbClr val="003469"/>
              </a:solidFill>
              <a:ln>
                <a:solidFill>
                  <a:srgbClr val="000000"/>
                </a:solidFill>
              </a:ln>
            </c:spPr>
          </c:marker>
          <c:cat>
            <c:numRef>
              <c:f>'Chart data'!$AE$4:$AE$87</c:f>
              <c:numCache>
                <c:formatCode>mmm\-yy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data'!$AH$4:$AH$87</c:f>
              <c:numCache>
                <c:formatCode>General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 formatCode="0.0">
                  <c:v>2.2000000000000002</c:v>
                </c:pt>
                <c:pt idx="56">
                  <c:v>#N/A</c:v>
                </c:pt>
                <c:pt idx="57">
                  <c:v>#N/A</c:v>
                </c:pt>
                <c:pt idx="58" formatCode="0.0">
                  <c:v>2.7</c:v>
                </c:pt>
                <c:pt idx="59">
                  <c:v>#N/A</c:v>
                </c:pt>
                <c:pt idx="60">
                  <c:v>#N/A</c:v>
                </c:pt>
                <c:pt idx="61" formatCode="0.0">
                  <c:v>2.8</c:v>
                </c:pt>
                <c:pt idx="62">
                  <c:v>#N/A</c:v>
                </c:pt>
                <c:pt idx="63">
                  <c:v>#N/A</c:v>
                </c:pt>
                <c:pt idx="64" formatCode="0.0">
                  <c:v>2.7</c:v>
                </c:pt>
                <c:pt idx="65">
                  <c:v>#N/A</c:v>
                </c:pt>
                <c:pt idx="66">
                  <c:v>#N/A</c:v>
                </c:pt>
                <c:pt idx="67" formatCode="0.0">
                  <c:v>2.7</c:v>
                </c:pt>
                <c:pt idx="68">
                  <c:v>#N/A</c:v>
                </c:pt>
                <c:pt idx="69">
                  <c:v>#N/A</c:v>
                </c:pt>
                <c:pt idx="70" formatCode="0.0">
                  <c:v>2.5</c:v>
                </c:pt>
                <c:pt idx="71">
                  <c:v>#N/A</c:v>
                </c:pt>
                <c:pt idx="72">
                  <c:v>#N/A</c:v>
                </c:pt>
                <c:pt idx="73" formatCode="0.0">
                  <c:v>2.2999999999999998</c:v>
                </c:pt>
                <c:pt idx="74">
                  <c:v>#N/A</c:v>
                </c:pt>
                <c:pt idx="75">
                  <c:v>#N/A</c:v>
                </c:pt>
                <c:pt idx="76" formatCode="0.0">
                  <c:v>2.2000000000000002</c:v>
                </c:pt>
                <c:pt idx="77">
                  <c:v>#N/A</c:v>
                </c:pt>
                <c:pt idx="78">
                  <c:v>#N/A</c:v>
                </c:pt>
                <c:pt idx="79" formatCode="0.0">
                  <c:v>2.1</c:v>
                </c:pt>
                <c:pt idx="80">
                  <c:v>#N/A</c:v>
                </c:pt>
                <c:pt idx="81">
                  <c:v>#N/A</c:v>
                </c:pt>
                <c:pt idx="82" formatCode="0.0">
                  <c:v>2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data'!$AI$3</c:f>
              <c:strCache>
                <c:ptCount val="1"/>
                <c:pt idx="0">
                  <c:v>2% line</c:v>
                </c:pt>
              </c:strCache>
            </c:strRef>
          </c:tx>
          <c:spPr>
            <a:ln w="22225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data'!$AE$4:$AE$87</c:f>
              <c:numCache>
                <c:formatCode>mmm\-yy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data'!$AI$4:$AI$87</c:f>
              <c:numCache>
                <c:formatCode>General</c:formatCode>
                <c:ptCount val="8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3933747515181806"/>
          <c:y val="3.1315406328925863E-2"/>
          <c:w val="0.65915571073977741"/>
          <c:h val="0.1197014125597249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3559221099509195E-2"/>
          <c:y val="0.1453839996889551"/>
          <c:w val="0.92321902249184495"/>
          <c:h val="0.732720211379446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data'!$AL$3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BD1B21"/>
            </a:solidFill>
            <a:ln w="9525">
              <a:solidFill>
                <a:srgbClr val="495057"/>
              </a:solidFill>
            </a:ln>
          </c:spPr>
          <c:invertIfNegative val="0"/>
          <c:cat>
            <c:numRef>
              <c:f>'Chart data'!$AK$4:$AK$99</c:f>
              <c:numCache>
                <c:formatCode>mmm\-yy</c:formatCode>
                <c:ptCount val="9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  <c:pt idx="90">
                  <c:v>46204</c:v>
                </c:pt>
                <c:pt idx="91">
                  <c:v>46235</c:v>
                </c:pt>
                <c:pt idx="92">
                  <c:v>46266</c:v>
                </c:pt>
                <c:pt idx="93">
                  <c:v>46296</c:v>
                </c:pt>
                <c:pt idx="94">
                  <c:v>46327</c:v>
                </c:pt>
                <c:pt idx="95">
                  <c:v>46357</c:v>
                </c:pt>
              </c:numCache>
            </c:numRef>
          </c:cat>
          <c:val>
            <c:numRef>
              <c:f>'Chart data'!$AL$4:$AL$99</c:f>
              <c:numCache>
                <c:formatCode>0.00</c:formatCode>
                <c:ptCount val="96"/>
                <c:pt idx="0">
                  <c:v>0.25967276227141317</c:v>
                </c:pt>
                <c:pt idx="1">
                  <c:v>0.32713693684282102</c:v>
                </c:pt>
                <c:pt idx="2">
                  <c:v>0.2859124830301466</c:v>
                </c:pt>
                <c:pt idx="3">
                  <c:v>0.23115495549927423</c:v>
                </c:pt>
                <c:pt idx="4">
                  <c:v>0.22997910667909677</c:v>
                </c:pt>
                <c:pt idx="5">
                  <c:v>0.31087953515209743</c:v>
                </c:pt>
                <c:pt idx="6">
                  <c:v>0.29741971241397558</c:v>
                </c:pt>
                <c:pt idx="7">
                  <c:v>0.30735609416040466</c:v>
                </c:pt>
                <c:pt idx="8">
                  <c:v>0.29412248477939962</c:v>
                </c:pt>
                <c:pt idx="9">
                  <c:v>0.26808714934976263</c:v>
                </c:pt>
                <c:pt idx="10">
                  <c:v>0.27924808077189323</c:v>
                </c:pt>
                <c:pt idx="11">
                  <c:v>0.23858852591855034</c:v>
                </c:pt>
                <c:pt idx="12">
                  <c:v>0.21172022684310321</c:v>
                </c:pt>
                <c:pt idx="13">
                  <c:v>0.14481804177798568</c:v>
                </c:pt>
                <c:pt idx="14">
                  <c:v>0.19696619179175934</c:v>
                </c:pt>
                <c:pt idx="15">
                  <c:v>0.23502656825406482</c:v>
                </c:pt>
                <c:pt idx="16">
                  <c:v>0.28616843404392728</c:v>
                </c:pt>
                <c:pt idx="17">
                  <c:v>0.19527086606029123</c:v>
                </c:pt>
                <c:pt idx="18">
                  <c:v>0.18227003805564174</c:v>
                </c:pt>
                <c:pt idx="19">
                  <c:v>0.10372772840270679</c:v>
                </c:pt>
                <c:pt idx="20">
                  <c:v>6.5022832190200608E-2</c:v>
                </c:pt>
                <c:pt idx="21">
                  <c:v>0.14295254657704839</c:v>
                </c:pt>
                <c:pt idx="22">
                  <c:v>2.616035408101948E-2</c:v>
                </c:pt>
                <c:pt idx="23">
                  <c:v>3.6004292103952729E-4</c:v>
                </c:pt>
                <c:pt idx="24">
                  <c:v>5.1396648044691885E-2</c:v>
                </c:pt>
                <c:pt idx="25">
                  <c:v>5.3460793177413729E-2</c:v>
                </c:pt>
                <c:pt idx="26">
                  <c:v>-5.9171933823646605E-2</c:v>
                </c:pt>
                <c:pt idx="27">
                  <c:v>4.4450556378433495E-2</c:v>
                </c:pt>
                <c:pt idx="28">
                  <c:v>-6.4550276050426431E-2</c:v>
                </c:pt>
                <c:pt idx="29">
                  <c:v>4.4399385676052817E-2</c:v>
                </c:pt>
                <c:pt idx="30">
                  <c:v>-1.8952519100448612E-3</c:v>
                </c:pt>
                <c:pt idx="31">
                  <c:v>0.14415191381170012</c:v>
                </c:pt>
                <c:pt idx="32">
                  <c:v>0.20776740442447861</c:v>
                </c:pt>
                <c:pt idx="33">
                  <c:v>0.21156428424326945</c:v>
                </c:pt>
                <c:pt idx="34">
                  <c:v>0.48658715110362666</c:v>
                </c:pt>
                <c:pt idx="35">
                  <c:v>0.61403405960287638</c:v>
                </c:pt>
                <c:pt idx="36">
                  <c:v>0.63024118738404411</c:v>
                </c:pt>
                <c:pt idx="37">
                  <c:v>0.7434878624245338</c:v>
                </c:pt>
                <c:pt idx="38">
                  <c:v>0.89250177372380068</c:v>
                </c:pt>
                <c:pt idx="39">
                  <c:v>0.97005533053652204</c:v>
                </c:pt>
                <c:pt idx="40">
                  <c:v>1.2229848559399505</c:v>
                </c:pt>
                <c:pt idx="41">
                  <c:v>1.3264375853921972</c:v>
                </c:pt>
                <c:pt idx="42">
                  <c:v>1.6748554870090873</c:v>
                </c:pt>
                <c:pt idx="43">
                  <c:v>1.7465608202512941</c:v>
                </c:pt>
                <c:pt idx="44">
                  <c:v>1.9079218656907189</c:v>
                </c:pt>
                <c:pt idx="45">
                  <c:v>2.1135987484538057</c:v>
                </c:pt>
                <c:pt idx="46">
                  <c:v>2.0667527980134937</c:v>
                </c:pt>
                <c:pt idx="47">
                  <c:v>2.1065514157689305</c:v>
                </c:pt>
                <c:pt idx="48">
                  <c:v>2.1520071364852833</c:v>
                </c:pt>
                <c:pt idx="49">
                  <c:v>2.3612303749599888</c:v>
                </c:pt>
                <c:pt idx="50">
                  <c:v>2.4411357470744646</c:v>
                </c:pt>
                <c:pt idx="51">
                  <c:v>2.5586967201230681</c:v>
                </c:pt>
                <c:pt idx="52">
                  <c:v>2.4909984466079114</c:v>
                </c:pt>
                <c:pt idx="53">
                  <c:v>2.3709539854710915</c:v>
                </c:pt>
                <c:pt idx="54">
                  <c:v>2.1319447775992328</c:v>
                </c:pt>
                <c:pt idx="55">
                  <c:v>2.0321916374498983</c:v>
                </c:pt>
                <c:pt idx="56">
                  <c:v>1.8967799538821986</c:v>
                </c:pt>
                <c:pt idx="57">
                  <c:v>1.6436973332497491</c:v>
                </c:pt>
                <c:pt idx="58">
                  <c:v>1.5006794654436684</c:v>
                </c:pt>
                <c:pt idx="59">
                  <c:v>1.4874907815969505</c:v>
                </c:pt>
                <c:pt idx="60">
                  <c:v>1.3156028368794328</c:v>
                </c:pt>
                <c:pt idx="61">
                  <c:v>1.075321546313472</c:v>
                </c:pt>
                <c:pt idx="62">
                  <c:v>0.8815352490701226</c:v>
                </c:pt>
                <c:pt idx="63">
                  <c:v>0.60078924780430931</c:v>
                </c:pt>
                <c:pt idx="64">
                  <c:v>0.46378952744690505</c:v>
                </c:pt>
                <c:pt idx="65">
                  <c:v>0.39425574505716532</c:v>
                </c:pt>
                <c:pt idx="66">
                  <c:v>0.33432148306943071</c:v>
                </c:pt>
                <c:pt idx="67">
                  <c:v>0.26031270164120657</c:v>
                </c:pt>
                <c:pt idx="68">
                  <c:v>0.22352059311778211</c:v>
                </c:pt>
                <c:pt idx="69">
                  <c:v>0.21060091296174457</c:v>
                </c:pt>
                <c:pt idx="70">
                  <c:v>0.21617074205249651</c:v>
                </c:pt>
                <c:pt idx="71">
                  <c:v>0.14148958724123853</c:v>
                </c:pt>
                <c:pt idx="72">
                  <c:v>0.16560962812352059</c:v>
                </c:pt>
                <c:pt idx="73">
                  <c:v>0.19258785964254752</c:v>
                </c:pt>
                <c:pt idx="74">
                  <c:v>0.18017430951880753</c:v>
                </c:pt>
                <c:pt idx="75">
                  <c:v>0.18690903497092398</c:v>
                </c:pt>
                <c:pt idx="76">
                  <c:v>0.20225769910265115</c:v>
                </c:pt>
                <c:pt idx="77">
                  <c:v>0.21222839333010768</c:v>
                </c:pt>
                <c:pt idx="78">
                  <c:v>0.21818410511632058</c:v>
                </c:pt>
                <c:pt idx="79">
                  <c:v>0.22863824470350219</c:v>
                </c:pt>
                <c:pt idx="80">
                  <c:v>0.24035715615776052</c:v>
                </c:pt>
                <c:pt idx="81">
                  <c:v>0.25855720364203388</c:v>
                </c:pt>
                <c:pt idx="82">
                  <c:v>0.27686329123119069</c:v>
                </c:pt>
                <c:pt idx="83">
                  <c:v>0.28612814250591456</c:v>
                </c:pt>
                <c:pt idx="84">
                  <c:v>0.29576321525850924</c:v>
                </c:pt>
                <c:pt idx="85">
                  <c:v>0.29606115766361446</c:v>
                </c:pt>
                <c:pt idx="86">
                  <c:v>0.28448434757922891</c:v>
                </c:pt>
                <c:pt idx="87">
                  <c:v>0.27772985278503437</c:v>
                </c:pt>
                <c:pt idx="88">
                  <c:v>0.27391218151018148</c:v>
                </c:pt>
                <c:pt idx="89">
                  <c:v>0.27120159244131686</c:v>
                </c:pt>
                <c:pt idx="90">
                  <c:v>0.26599060510352701</c:v>
                </c:pt>
                <c:pt idx="91">
                  <c:v>0.25888883700920085</c:v>
                </c:pt>
                <c:pt idx="92">
                  <c:v>0.25023881430497497</c:v>
                </c:pt>
                <c:pt idx="93">
                  <c:v>0.24236865733099749</c:v>
                </c:pt>
                <c:pt idx="94">
                  <c:v>0.23768174720173302</c:v>
                </c:pt>
                <c:pt idx="95">
                  <c:v>0.2335906783632459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data'!$AM$3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003469"/>
            </a:solidFill>
            <a:ln w="9525">
              <a:solidFill>
                <a:srgbClr val="495057"/>
              </a:solidFill>
            </a:ln>
          </c:spPr>
          <c:invertIfNegative val="0"/>
          <c:cat>
            <c:numRef>
              <c:f>'Chart data'!$AK$4:$AK$99</c:f>
              <c:numCache>
                <c:formatCode>mmm\-yy</c:formatCode>
                <c:ptCount val="9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  <c:pt idx="90">
                  <c:v>46204</c:v>
                </c:pt>
                <c:pt idx="91">
                  <c:v>46235</c:v>
                </c:pt>
                <c:pt idx="92">
                  <c:v>46266</c:v>
                </c:pt>
                <c:pt idx="93">
                  <c:v>46296</c:v>
                </c:pt>
                <c:pt idx="94">
                  <c:v>46327</c:v>
                </c:pt>
                <c:pt idx="95">
                  <c:v>46357</c:v>
                </c:pt>
              </c:numCache>
            </c:numRef>
          </c:cat>
          <c:val>
            <c:numRef>
              <c:f>'Chart data'!$AM$4:$AM$99</c:f>
              <c:numCache>
                <c:formatCode>0.00</c:formatCode>
                <c:ptCount val="96"/>
                <c:pt idx="0">
                  <c:v>2.2038567493112567E-2</c:v>
                </c:pt>
                <c:pt idx="1">
                  <c:v>1.7187140666281679E-2</c:v>
                </c:pt>
                <c:pt idx="2">
                  <c:v>8.7241062107005468E-2</c:v>
                </c:pt>
                <c:pt idx="3">
                  <c:v>0.13025484483990962</c:v>
                </c:pt>
                <c:pt idx="4">
                  <c:v>0.10253856362880084</c:v>
                </c:pt>
                <c:pt idx="5">
                  <c:v>1.8591025526296184E-2</c:v>
                </c:pt>
                <c:pt idx="6">
                  <c:v>2.4687872253406073E-3</c:v>
                </c:pt>
                <c:pt idx="7">
                  <c:v>-9.1266104326091779E-3</c:v>
                </c:pt>
                <c:pt idx="8">
                  <c:v>-7.2719435049410697E-2</c:v>
                </c:pt>
                <c:pt idx="9">
                  <c:v>-0.11127734291689836</c:v>
                </c:pt>
                <c:pt idx="10">
                  <c:v>-9.6602572633770548E-2</c:v>
                </c:pt>
                <c:pt idx="11">
                  <c:v>2.871495091836769E-2</c:v>
                </c:pt>
                <c:pt idx="12">
                  <c:v>0.14220601640838637</c:v>
                </c:pt>
                <c:pt idx="13">
                  <c:v>8.1385654822537887E-2</c:v>
                </c:pt>
                <c:pt idx="14">
                  <c:v>-7.1410360590408409E-2</c:v>
                </c:pt>
                <c:pt idx="15">
                  <c:v>-0.37714640862837889</c:v>
                </c:pt>
                <c:pt idx="16">
                  <c:v>-0.52713414052004604</c:v>
                </c:pt>
                <c:pt idx="17">
                  <c:v>-0.51373872239692953</c:v>
                </c:pt>
                <c:pt idx="18">
                  <c:v>-0.37317568031533721</c:v>
                </c:pt>
                <c:pt idx="19">
                  <c:v>-0.35277845800172214</c:v>
                </c:pt>
                <c:pt idx="20">
                  <c:v>-0.3283078686570034</c:v>
                </c:pt>
                <c:pt idx="21">
                  <c:v>-0.31544409215354097</c:v>
                </c:pt>
                <c:pt idx="22">
                  <c:v>-0.30405476764307626</c:v>
                </c:pt>
                <c:pt idx="23">
                  <c:v>-0.25306379045368721</c:v>
                </c:pt>
                <c:pt idx="24">
                  <c:v>-0.25361183637946028</c:v>
                </c:pt>
                <c:pt idx="25">
                  <c:v>-0.1084028951995851</c:v>
                </c:pt>
                <c:pt idx="26">
                  <c:v>9.2082718117488471E-2</c:v>
                </c:pt>
                <c:pt idx="27">
                  <c:v>0.35430650055908403</c:v>
                </c:pt>
                <c:pt idx="28">
                  <c:v>0.45743574879682664</c:v>
                </c:pt>
                <c:pt idx="29">
                  <c:v>0.51600177934702529</c:v>
                </c:pt>
                <c:pt idx="30">
                  <c:v>0.46543882666007008</c:v>
                </c:pt>
                <c:pt idx="31">
                  <c:v>0.47085524715960853</c:v>
                </c:pt>
                <c:pt idx="32">
                  <c:v>0.47137954428718698</c:v>
                </c:pt>
                <c:pt idx="33">
                  <c:v>0.56867528791520383</c:v>
                </c:pt>
                <c:pt idx="34">
                  <c:v>0.74681144452673098</c:v>
                </c:pt>
                <c:pt idx="35">
                  <c:v>0.71013530104386391</c:v>
                </c:pt>
                <c:pt idx="36">
                  <c:v>0.61364928909952632</c:v>
                </c:pt>
                <c:pt idx="37">
                  <c:v>0.6173698534433788</c:v>
                </c:pt>
                <c:pt idx="38">
                  <c:v>0.86609676476796116</c:v>
                </c:pt>
                <c:pt idx="39">
                  <c:v>0.89208332873510998</c:v>
                </c:pt>
                <c:pt idx="40">
                  <c:v>0.93296560371783155</c:v>
                </c:pt>
                <c:pt idx="41">
                  <c:v>1.2191534324926347</c:v>
                </c:pt>
                <c:pt idx="42">
                  <c:v>1.281972929310343</c:v>
                </c:pt>
                <c:pt idx="43">
                  <c:v>0.94803138806017095</c:v>
                </c:pt>
                <c:pt idx="44">
                  <c:v>0.78477965922773296</c:v>
                </c:pt>
                <c:pt idx="45">
                  <c:v>0.66630379033267328</c:v>
                </c:pt>
                <c:pt idx="46">
                  <c:v>0.53656139762024058</c:v>
                </c:pt>
                <c:pt idx="47">
                  <c:v>0.35582400564666583</c:v>
                </c:pt>
                <c:pt idx="48">
                  <c:v>0.24010736196319005</c:v>
                </c:pt>
                <c:pt idx="49">
                  <c:v>0.14299416566152073</c:v>
                </c:pt>
                <c:pt idx="50">
                  <c:v>-0.2045939519008077</c:v>
                </c:pt>
                <c:pt idx="51">
                  <c:v>-0.3028556131242624</c:v>
                </c:pt>
                <c:pt idx="52">
                  <c:v>-0.4539592688550389</c:v>
                </c:pt>
                <c:pt idx="53">
                  <c:v>-0.85127806461536393</c:v>
                </c:pt>
                <c:pt idx="54">
                  <c:v>-0.95530577184536136</c:v>
                </c:pt>
                <c:pt idx="55">
                  <c:v>-0.58232632807271656</c:v>
                </c:pt>
                <c:pt idx="56">
                  <c:v>-0.32772238691544797</c:v>
                </c:pt>
                <c:pt idx="57">
                  <c:v>-0.25102588505690893</c:v>
                </c:pt>
                <c:pt idx="58">
                  <c:v>-0.35294412309565182</c:v>
                </c:pt>
                <c:pt idx="59">
                  <c:v>-0.34411789456581288</c:v>
                </c:pt>
                <c:pt idx="60">
                  <c:v>-0.29380782918149451</c:v>
                </c:pt>
                <c:pt idx="61">
                  <c:v>-0.18962054401718195</c:v>
                </c:pt>
                <c:pt idx="62">
                  <c:v>-9.3228123086164197E-2</c:v>
                </c:pt>
                <c:pt idx="63">
                  <c:v>-4.443399516959165E-2</c:v>
                </c:pt>
                <c:pt idx="64">
                  <c:v>4.8591643594969036E-3</c:v>
                </c:pt>
                <c:pt idx="65">
                  <c:v>7.8194724883630842E-2</c:v>
                </c:pt>
                <c:pt idx="66">
                  <c:v>6.3960478902315612E-2</c:v>
                </c:pt>
                <c:pt idx="67">
                  <c:v>-5.2736165248964573E-2</c:v>
                </c:pt>
                <c:pt idx="68">
                  <c:v>-0.17049712185179564</c:v>
                </c:pt>
                <c:pt idx="69">
                  <c:v>-0.23295842919087206</c:v>
                </c:pt>
                <c:pt idx="70">
                  <c:v>-0.17326057034911871</c:v>
                </c:pt>
                <c:pt idx="71">
                  <c:v>-3.657781712506903E-2</c:v>
                </c:pt>
                <c:pt idx="72">
                  <c:v>1.1831371511123911E-2</c:v>
                </c:pt>
                <c:pt idx="73">
                  <c:v>-4.8098760429649667E-2</c:v>
                </c:pt>
                <c:pt idx="74">
                  <c:v>-0.11334250428002593</c:v>
                </c:pt>
                <c:pt idx="75">
                  <c:v>-0.12556338800878381</c:v>
                </c:pt>
                <c:pt idx="76">
                  <c:v>-0.10805871633103911</c:v>
                </c:pt>
                <c:pt idx="77">
                  <c:v>-0.10854842196743753</c:v>
                </c:pt>
                <c:pt idx="78">
                  <c:v>-9.5406780946633019E-2</c:v>
                </c:pt>
                <c:pt idx="79">
                  <c:v>-8.1638533221727483E-2</c:v>
                </c:pt>
                <c:pt idx="80">
                  <c:v>-6.8126986115392307E-2</c:v>
                </c:pt>
                <c:pt idx="81">
                  <c:v>-5.6445086267182219E-2</c:v>
                </c:pt>
                <c:pt idx="82">
                  <c:v>-4.4850048529974845E-2</c:v>
                </c:pt>
                <c:pt idx="83">
                  <c:v>-3.3181045216322473E-2</c:v>
                </c:pt>
                <c:pt idx="84">
                  <c:v>-2.6981196970723362E-2</c:v>
                </c:pt>
                <c:pt idx="85">
                  <c:v>-2.0464438253989678E-2</c:v>
                </c:pt>
                <c:pt idx="86">
                  <c:v>-1.4013872345875263E-2</c:v>
                </c:pt>
                <c:pt idx="87">
                  <c:v>-1.09196867449754E-2</c:v>
                </c:pt>
                <c:pt idx="88">
                  <c:v>-7.8687667133014536E-3</c:v>
                </c:pt>
                <c:pt idx="89">
                  <c:v>-4.8426992753175524E-3</c:v>
                </c:pt>
                <c:pt idx="90">
                  <c:v>-4.4411175596707451E-3</c:v>
                </c:pt>
                <c:pt idx="91">
                  <c:v>-4.0259541887939197E-3</c:v>
                </c:pt>
                <c:pt idx="92">
                  <c:v>-3.6230585776447942E-3</c:v>
                </c:pt>
                <c:pt idx="93">
                  <c:v>-4.280084825706903E-3</c:v>
                </c:pt>
                <c:pt idx="94">
                  <c:v>-4.9373576535499605E-3</c:v>
                </c:pt>
                <c:pt idx="95">
                  <c:v>-5.5739479120417755E-3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data'!$AN$3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D1A21E"/>
            </a:solidFill>
            <a:ln w="9525">
              <a:solidFill>
                <a:srgbClr val="495057"/>
              </a:solidFill>
            </a:ln>
          </c:spPr>
          <c:invertIfNegative val="0"/>
          <c:cat>
            <c:numRef>
              <c:f>'Chart data'!$AK$4:$AK$99</c:f>
              <c:numCache>
                <c:formatCode>mmm\-yy</c:formatCode>
                <c:ptCount val="9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  <c:pt idx="90">
                  <c:v>46204</c:v>
                </c:pt>
                <c:pt idx="91">
                  <c:v>46235</c:v>
                </c:pt>
                <c:pt idx="92">
                  <c:v>46266</c:v>
                </c:pt>
                <c:pt idx="93">
                  <c:v>46296</c:v>
                </c:pt>
                <c:pt idx="94">
                  <c:v>46327</c:v>
                </c:pt>
                <c:pt idx="95">
                  <c:v>46357</c:v>
                </c:pt>
              </c:numCache>
            </c:numRef>
          </c:cat>
          <c:val>
            <c:numRef>
              <c:f>'Chart data'!$AN$4:$AN$99</c:f>
              <c:numCache>
                <c:formatCode>0.00</c:formatCode>
                <c:ptCount val="96"/>
                <c:pt idx="0">
                  <c:v>4.9180327868852458E-2</c:v>
                </c:pt>
                <c:pt idx="1">
                  <c:v>5.4936997488805622E-2</c:v>
                </c:pt>
                <c:pt idx="2">
                  <c:v>5.1600078259882373E-2</c:v>
                </c:pt>
                <c:pt idx="3">
                  <c:v>0.32590658716572013</c:v>
                </c:pt>
                <c:pt idx="4">
                  <c:v>0.32437309006628928</c:v>
                </c:pt>
                <c:pt idx="5">
                  <c:v>0.24701495937081405</c:v>
                </c:pt>
                <c:pt idx="6">
                  <c:v>0.19884962224288016</c:v>
                </c:pt>
                <c:pt idx="7">
                  <c:v>0.20035490943508483</c:v>
                </c:pt>
                <c:pt idx="8">
                  <c:v>0.14559001665092616</c:v>
                </c:pt>
                <c:pt idx="9">
                  <c:v>-8.1176493351076101E-2</c:v>
                </c:pt>
                <c:pt idx="10">
                  <c:v>-7.4597788740711268E-2</c:v>
                </c:pt>
                <c:pt idx="11">
                  <c:v>-6.8093901234080101E-2</c:v>
                </c:pt>
                <c:pt idx="12">
                  <c:v>0.16311787072243356</c:v>
                </c:pt>
                <c:pt idx="13">
                  <c:v>0.13454012613918362</c:v>
                </c:pt>
                <c:pt idx="14">
                  <c:v>0.11918783139598443</c:v>
                </c:pt>
                <c:pt idx="15">
                  <c:v>-0.23267240584692506</c:v>
                </c:pt>
                <c:pt idx="16">
                  <c:v>-0.23789163913580252</c:v>
                </c:pt>
                <c:pt idx="17">
                  <c:v>-0.22603286432767172</c:v>
                </c:pt>
                <c:pt idx="18">
                  <c:v>-0.22309719866873001</c:v>
                </c:pt>
                <c:pt idx="19">
                  <c:v>-0.22809519817301377</c:v>
                </c:pt>
                <c:pt idx="20">
                  <c:v>-0.22787652081970119</c:v>
                </c:pt>
                <c:pt idx="21">
                  <c:v>-0.28976607225195838</c:v>
                </c:pt>
                <c:pt idx="22">
                  <c:v>-0.29207545025070991</c:v>
                </c:pt>
                <c:pt idx="23">
                  <c:v>-0.28020169372330123</c:v>
                </c:pt>
                <c:pt idx="24">
                  <c:v>-0.26956521739130451</c:v>
                </c:pt>
                <c:pt idx="25">
                  <c:v>-0.25512712308741325</c:v>
                </c:pt>
                <c:pt idx="26">
                  <c:v>-0.23697976269588181</c:v>
                </c:pt>
                <c:pt idx="27">
                  <c:v>0.1042688291690502</c:v>
                </c:pt>
                <c:pt idx="28">
                  <c:v>0.11052257021691816</c:v>
                </c:pt>
                <c:pt idx="29">
                  <c:v>0.10474233251089801</c:v>
                </c:pt>
                <c:pt idx="30">
                  <c:v>0.11079483127589276</c:v>
                </c:pt>
                <c:pt idx="31">
                  <c:v>0.11096636306579899</c:v>
                </c:pt>
                <c:pt idx="32">
                  <c:v>0.11703768701608724</c:v>
                </c:pt>
                <c:pt idx="33">
                  <c:v>0.75184397847819506</c:v>
                </c:pt>
                <c:pt idx="34">
                  <c:v>0.76246453559123417</c:v>
                </c:pt>
                <c:pt idx="35">
                  <c:v>0.74540163337514276</c:v>
                </c:pt>
                <c:pt idx="36">
                  <c:v>0.75727002967359047</c:v>
                </c:pt>
                <c:pt idx="37">
                  <c:v>0.76180493872647093</c:v>
                </c:pt>
                <c:pt idx="38">
                  <c:v>0.81106624869584598</c:v>
                </c:pt>
                <c:pt idx="39">
                  <c:v>2.3443764192502985</c:v>
                </c:pt>
                <c:pt idx="40">
                  <c:v>2.3455186649617854</c:v>
                </c:pt>
                <c:pt idx="41">
                  <c:v>2.345597677582369</c:v>
                </c:pt>
                <c:pt idx="42">
                  <c:v>2.3485349715684429</c:v>
                </c:pt>
                <c:pt idx="43">
                  <c:v>2.3144144593675318</c:v>
                </c:pt>
                <c:pt idx="44">
                  <c:v>2.3249746944756131</c:v>
                </c:pt>
                <c:pt idx="45">
                  <c:v>3.2486699412725226</c:v>
                </c:pt>
                <c:pt idx="46">
                  <c:v>3.2070765369483394</c:v>
                </c:pt>
                <c:pt idx="47">
                  <c:v>3.1797054190663157</c:v>
                </c:pt>
                <c:pt idx="48">
                  <c:v>3.2205953338696705</c:v>
                </c:pt>
                <c:pt idx="49">
                  <c:v>3.1758564288150506</c:v>
                </c:pt>
                <c:pt idx="50">
                  <c:v>3.0813507472145529</c:v>
                </c:pt>
                <c:pt idx="51">
                  <c:v>1.2783363787163466</c:v>
                </c:pt>
                <c:pt idx="52">
                  <c:v>1.2448053664692593</c:v>
                </c:pt>
                <c:pt idx="53">
                  <c:v>1.219059207618044</c:v>
                </c:pt>
                <c:pt idx="54">
                  <c:v>0.45415534887305842</c:v>
                </c:pt>
                <c:pt idx="55">
                  <c:v>0.48364329556727137</c:v>
                </c:pt>
                <c:pt idx="56">
                  <c:v>0.46610349991969069</c:v>
                </c:pt>
                <c:pt idx="57">
                  <c:v>-1.0520086319234763</c:v>
                </c:pt>
                <c:pt idx="58">
                  <c:v>-1.0436219974431848</c:v>
                </c:pt>
                <c:pt idx="59">
                  <c:v>-1.0308183757087661</c:v>
                </c:pt>
                <c:pt idx="60">
                  <c:v>-0.88050955414012722</c:v>
                </c:pt>
                <c:pt idx="61">
                  <c:v>-0.87802559028006677</c:v>
                </c:pt>
                <c:pt idx="62">
                  <c:v>-0.86082300991182592</c:v>
                </c:pt>
                <c:pt idx="63">
                  <c:v>-1.2770266706916833</c:v>
                </c:pt>
                <c:pt idx="64">
                  <c:v>-1.2601637135387806</c:v>
                </c:pt>
                <c:pt idx="65">
                  <c:v>-1.2567736186824936</c:v>
                </c:pt>
                <c:pt idx="66">
                  <c:v>-0.86897250219067268</c:v>
                </c:pt>
                <c:pt idx="67">
                  <c:v>-0.87826530254335466</c:v>
                </c:pt>
                <c:pt idx="68">
                  <c:v>-0.87998770489183709</c:v>
                </c:pt>
                <c:pt idx="69">
                  <c:v>-0.58664447934637143</c:v>
                </c:pt>
                <c:pt idx="70">
                  <c:v>-0.58213676516728585</c:v>
                </c:pt>
                <c:pt idx="71">
                  <c:v>-0.57580719661843827</c:v>
                </c:pt>
                <c:pt idx="72">
                  <c:v>-0.72101564044966959</c:v>
                </c:pt>
                <c:pt idx="73">
                  <c:v>-0.76280514679574363</c:v>
                </c:pt>
                <c:pt idx="74">
                  <c:v>-0.76294401059184958</c:v>
                </c:pt>
                <c:pt idx="75">
                  <c:v>-0.27837861113146589</c:v>
                </c:pt>
                <c:pt idx="76">
                  <c:v>-0.27794249338404198</c:v>
                </c:pt>
                <c:pt idx="77">
                  <c:v>-0.27733232442890693</c:v>
                </c:pt>
                <c:pt idx="78">
                  <c:v>3.3883170450392727E-2</c:v>
                </c:pt>
                <c:pt idx="79">
                  <c:v>3.4108923061816732E-2</c:v>
                </c:pt>
                <c:pt idx="80">
                  <c:v>3.4338019961930984E-2</c:v>
                </c:pt>
                <c:pt idx="81">
                  <c:v>2.3655670216526165E-2</c:v>
                </c:pt>
                <c:pt idx="82">
                  <c:v>2.3902990786510057E-2</c:v>
                </c:pt>
                <c:pt idx="83">
                  <c:v>2.4086208596584998E-2</c:v>
                </c:pt>
                <c:pt idx="84">
                  <c:v>3.72674414226341E-2</c:v>
                </c:pt>
                <c:pt idx="85">
                  <c:v>3.7446054438426371E-2</c:v>
                </c:pt>
                <c:pt idx="86">
                  <c:v>3.7512881426270489E-2</c:v>
                </c:pt>
                <c:pt idx="87">
                  <c:v>2.8196281516174818E-2</c:v>
                </c:pt>
                <c:pt idx="88">
                  <c:v>2.8266991125220613E-2</c:v>
                </c:pt>
                <c:pt idx="89">
                  <c:v>2.8261337339813845E-2</c:v>
                </c:pt>
                <c:pt idx="90">
                  <c:v>1.9035734099022247E-2</c:v>
                </c:pt>
                <c:pt idx="91">
                  <c:v>1.8985714510805701E-2</c:v>
                </c:pt>
                <c:pt idx="92">
                  <c:v>1.8935339257639038E-2</c:v>
                </c:pt>
                <c:pt idx="93">
                  <c:v>9.7134885612825839E-3</c:v>
                </c:pt>
                <c:pt idx="94">
                  <c:v>9.6728644970220327E-3</c:v>
                </c:pt>
                <c:pt idx="95">
                  <c:v>9.6037751452009729E-3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data'!$AO$3</c:f>
              <c:strCache>
                <c:ptCount val="1"/>
                <c:pt idx="0">
                  <c:v>Other goods</c:v>
                </c:pt>
              </c:strCache>
            </c:strRef>
          </c:tx>
          <c:spPr>
            <a:solidFill>
              <a:srgbClr val="7B7C77"/>
            </a:solidFill>
            <a:ln w="9525">
              <a:solidFill>
                <a:srgbClr val="495057"/>
              </a:solidFill>
            </a:ln>
          </c:spPr>
          <c:invertIfNegative val="0"/>
          <c:cat>
            <c:numRef>
              <c:f>'Chart data'!$AK$4:$AK$99</c:f>
              <c:numCache>
                <c:formatCode>mmm\-yy</c:formatCode>
                <c:ptCount val="9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  <c:pt idx="90">
                  <c:v>46204</c:v>
                </c:pt>
                <c:pt idx="91">
                  <c:v>46235</c:v>
                </c:pt>
                <c:pt idx="92">
                  <c:v>46266</c:v>
                </c:pt>
                <c:pt idx="93">
                  <c:v>46296</c:v>
                </c:pt>
                <c:pt idx="94">
                  <c:v>46327</c:v>
                </c:pt>
                <c:pt idx="95">
                  <c:v>46357</c:v>
                </c:pt>
              </c:numCache>
            </c:numRef>
          </c:cat>
          <c:val>
            <c:numRef>
              <c:f>'Chart data'!$AO$4:$AO$99</c:f>
              <c:numCache>
                <c:formatCode>0.00</c:formatCode>
                <c:ptCount val="96"/>
                <c:pt idx="0">
                  <c:v>0.31445319890695789</c:v>
                </c:pt>
                <c:pt idx="1">
                  <c:v>0.35977536589888659</c:v>
                </c:pt>
                <c:pt idx="2">
                  <c:v>0.36155216805298851</c:v>
                </c:pt>
                <c:pt idx="3">
                  <c:v>4.7641724949859729E-2</c:v>
                </c:pt>
                <c:pt idx="4">
                  <c:v>0.16143200290243714</c:v>
                </c:pt>
                <c:pt idx="5">
                  <c:v>0.23588458242222055</c:v>
                </c:pt>
                <c:pt idx="6">
                  <c:v>0.38893211464349353</c:v>
                </c:pt>
                <c:pt idx="7">
                  <c:v>0.10015741806414863</c:v>
                </c:pt>
                <c:pt idx="8">
                  <c:v>0.16419638847540677</c:v>
                </c:pt>
                <c:pt idx="9">
                  <c:v>0.19533851510650391</c:v>
                </c:pt>
                <c:pt idx="10">
                  <c:v>0.16802979409204255</c:v>
                </c:pt>
                <c:pt idx="11">
                  <c:v>4.7240212672863935E-2</c:v>
                </c:pt>
                <c:pt idx="12">
                  <c:v>8.334632246944508E-2</c:v>
                </c:pt>
                <c:pt idx="13">
                  <c:v>-2.7200463231790151E-2</c:v>
                </c:pt>
                <c:pt idx="14">
                  <c:v>-7.4988763649261436E-2</c:v>
                </c:pt>
                <c:pt idx="15">
                  <c:v>4.1005879693316087E-2</c:v>
                </c:pt>
                <c:pt idx="16">
                  <c:v>-0.11161791507368266</c:v>
                </c:pt>
                <c:pt idx="17">
                  <c:v>0.21133783267343462</c:v>
                </c:pt>
                <c:pt idx="18">
                  <c:v>0.37030064288620307</c:v>
                </c:pt>
                <c:pt idx="19">
                  <c:v>0.27483005927223225</c:v>
                </c:pt>
                <c:pt idx="20">
                  <c:v>0.24150720799363679</c:v>
                </c:pt>
                <c:pt idx="21">
                  <c:v>0.36791692114505581</c:v>
                </c:pt>
                <c:pt idx="22">
                  <c:v>9.1255070947411698E-2</c:v>
                </c:pt>
                <c:pt idx="23">
                  <c:v>0.31839668774261864</c:v>
                </c:pt>
                <c:pt idx="24">
                  <c:v>0.70999565080171623</c:v>
                </c:pt>
                <c:pt idx="25">
                  <c:v>0.34458477109330332</c:v>
                </c:pt>
                <c:pt idx="26">
                  <c:v>0.50026975954083053</c:v>
                </c:pt>
                <c:pt idx="27">
                  <c:v>0.64260469636056539</c:v>
                </c:pt>
                <c:pt idx="28">
                  <c:v>1.0376490036956918</c:v>
                </c:pt>
                <c:pt idx="29">
                  <c:v>1.2109909745098628</c:v>
                </c:pt>
                <c:pt idx="30">
                  <c:v>1.1229079895407978</c:v>
                </c:pt>
                <c:pt idx="31">
                  <c:v>1.5349375380153283</c:v>
                </c:pt>
                <c:pt idx="32">
                  <c:v>1.5235567068473508</c:v>
                </c:pt>
                <c:pt idx="33">
                  <c:v>1.6274560381754954</c:v>
                </c:pt>
                <c:pt idx="34">
                  <c:v>2.037125661090923</c:v>
                </c:pt>
                <c:pt idx="35">
                  <c:v>2.2230711922374891</c:v>
                </c:pt>
                <c:pt idx="36">
                  <c:v>1.991572005199675</c:v>
                </c:pt>
                <c:pt idx="37">
                  <c:v>2.5463428312675545</c:v>
                </c:pt>
                <c:pt idx="38">
                  <c:v>2.7196675692844536</c:v>
                </c:pt>
                <c:pt idx="39">
                  <c:v>2.6872988330993444</c:v>
                </c:pt>
                <c:pt idx="40">
                  <c:v>2.4346093539975238</c:v>
                </c:pt>
                <c:pt idx="41">
                  <c:v>2.1794243264102819</c:v>
                </c:pt>
                <c:pt idx="42">
                  <c:v>2.2206010221547023</c:v>
                </c:pt>
                <c:pt idx="43">
                  <c:v>2.1423186127444631</c:v>
                </c:pt>
                <c:pt idx="44">
                  <c:v>2.2615210661218965</c:v>
                </c:pt>
                <c:pt idx="45">
                  <c:v>2.1449253008526861</c:v>
                </c:pt>
                <c:pt idx="46">
                  <c:v>2.0132669310716684</c:v>
                </c:pt>
                <c:pt idx="47">
                  <c:v>1.8273569659748052</c:v>
                </c:pt>
                <c:pt idx="48">
                  <c:v>1.65687013087607</c:v>
                </c:pt>
                <c:pt idx="49">
                  <c:v>1.5769440037179334</c:v>
                </c:pt>
                <c:pt idx="50">
                  <c:v>1.5759965579421293</c:v>
                </c:pt>
                <c:pt idx="51">
                  <c:v>1.8661178253547615</c:v>
                </c:pt>
                <c:pt idx="52">
                  <c:v>1.9100659051008924</c:v>
                </c:pt>
                <c:pt idx="53">
                  <c:v>1.7108378384600103</c:v>
                </c:pt>
                <c:pt idx="54">
                  <c:v>1.5060450563673213</c:v>
                </c:pt>
                <c:pt idx="55">
                  <c:v>1.3461939907295024</c:v>
                </c:pt>
                <c:pt idx="56">
                  <c:v>1.1996142380792907</c:v>
                </c:pt>
                <c:pt idx="57">
                  <c:v>1.0566359878628862</c:v>
                </c:pt>
                <c:pt idx="58">
                  <c:v>0.75839563801228382</c:v>
                </c:pt>
                <c:pt idx="59">
                  <c:v>0.61086737768613886</c:v>
                </c:pt>
                <c:pt idx="60">
                  <c:v>0.57639331122116455</c:v>
                </c:pt>
                <c:pt idx="61">
                  <c:v>0.38782074090021734</c:v>
                </c:pt>
                <c:pt idx="62">
                  <c:v>0.19998488363631986</c:v>
                </c:pt>
                <c:pt idx="63">
                  <c:v>8.7568598554592147E-2</c:v>
                </c:pt>
                <c:pt idx="64">
                  <c:v>-3.1227093403258577E-2</c:v>
                </c:pt>
                <c:pt idx="65">
                  <c:v>8.9678148982849537E-2</c:v>
                </c:pt>
                <c:pt idx="66">
                  <c:v>6.9030239768712309E-2</c:v>
                </c:pt>
                <c:pt idx="67">
                  <c:v>0.12403503108881858</c:v>
                </c:pt>
                <c:pt idx="68">
                  <c:v>0.18287244480332177</c:v>
                </c:pt>
                <c:pt idx="69">
                  <c:v>0.16274059536042396</c:v>
                </c:pt>
                <c:pt idx="70">
                  <c:v>0.37510976907132265</c:v>
                </c:pt>
                <c:pt idx="71">
                  <c:v>0.49808150940935803</c:v>
                </c:pt>
                <c:pt idx="72">
                  <c:v>0.50333076697964674</c:v>
                </c:pt>
                <c:pt idx="73">
                  <c:v>0.52688428718535774</c:v>
                </c:pt>
                <c:pt idx="74">
                  <c:v>0.53455075058035151</c:v>
                </c:pt>
                <c:pt idx="75">
                  <c:v>0.41677735452191977</c:v>
                </c:pt>
                <c:pt idx="76">
                  <c:v>0.41159675087713316</c:v>
                </c:pt>
                <c:pt idx="77">
                  <c:v>0.40565169403861323</c:v>
                </c:pt>
                <c:pt idx="78">
                  <c:v>0.40270315995978379</c:v>
                </c:pt>
                <c:pt idx="79">
                  <c:v>0.3948685508559539</c:v>
                </c:pt>
                <c:pt idx="80">
                  <c:v>0.38798957955434843</c:v>
                </c:pt>
                <c:pt idx="81">
                  <c:v>0.38223665018943581</c:v>
                </c:pt>
                <c:pt idx="82">
                  <c:v>0.37559368789274794</c:v>
                </c:pt>
                <c:pt idx="83">
                  <c:v>0.36882603340567666</c:v>
                </c:pt>
                <c:pt idx="84">
                  <c:v>0.37838827257190827</c:v>
                </c:pt>
                <c:pt idx="85">
                  <c:v>0.37623950193320632</c:v>
                </c:pt>
                <c:pt idx="86">
                  <c:v>0.37487463106445901</c:v>
                </c:pt>
                <c:pt idx="87">
                  <c:v>0.37805821579424526</c:v>
                </c:pt>
                <c:pt idx="88">
                  <c:v>0.3768923250454233</c:v>
                </c:pt>
                <c:pt idx="89">
                  <c:v>0.37775432110789292</c:v>
                </c:pt>
                <c:pt idx="90">
                  <c:v>0.38311298577105624</c:v>
                </c:pt>
                <c:pt idx="91">
                  <c:v>0.37946304417636506</c:v>
                </c:pt>
                <c:pt idx="92">
                  <c:v>0.37917759179555394</c:v>
                </c:pt>
                <c:pt idx="93">
                  <c:v>0.37967313473021813</c:v>
                </c:pt>
                <c:pt idx="94">
                  <c:v>0.37823657871714012</c:v>
                </c:pt>
                <c:pt idx="95">
                  <c:v>0.3753778230692727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data'!$AP$3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rgbClr val="00ADDC"/>
            </a:solidFill>
            <a:ln w="9525">
              <a:solidFill>
                <a:srgbClr val="495057"/>
              </a:solidFill>
            </a:ln>
          </c:spPr>
          <c:invertIfNegative val="0"/>
          <c:cat>
            <c:numRef>
              <c:f>'Chart data'!$AK$4:$AK$99</c:f>
              <c:numCache>
                <c:formatCode>mmm\-yy</c:formatCode>
                <c:ptCount val="9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  <c:pt idx="90">
                  <c:v>46204</c:v>
                </c:pt>
                <c:pt idx="91">
                  <c:v>46235</c:v>
                </c:pt>
                <c:pt idx="92">
                  <c:v>46266</c:v>
                </c:pt>
                <c:pt idx="93">
                  <c:v>46296</c:v>
                </c:pt>
                <c:pt idx="94">
                  <c:v>46327</c:v>
                </c:pt>
                <c:pt idx="95">
                  <c:v>46357</c:v>
                </c:pt>
              </c:numCache>
            </c:numRef>
          </c:cat>
          <c:val>
            <c:numRef>
              <c:f>'Chart data'!$AP$4:$AP$99</c:f>
              <c:numCache>
                <c:formatCode>0.00</c:formatCode>
                <c:ptCount val="96"/>
                <c:pt idx="0">
                  <c:v>1.2240339302544812</c:v>
                </c:pt>
                <c:pt idx="1">
                  <c:v>1.1728362068612008</c:v>
                </c:pt>
                <c:pt idx="2">
                  <c:v>1.170876825283764</c:v>
                </c:pt>
                <c:pt idx="3">
                  <c:v>1.3872622925630069</c:v>
                </c:pt>
                <c:pt idx="4">
                  <c:v>1.2030020494049978</c:v>
                </c:pt>
                <c:pt idx="5">
                  <c:v>1.2020789430998167</c:v>
                </c:pt>
                <c:pt idx="6">
                  <c:v>1.2007320807603095</c:v>
                </c:pt>
                <c:pt idx="7">
                  <c:v>1.1017181859288454</c:v>
                </c:pt>
                <c:pt idx="8">
                  <c:v>1.1905117129257867</c:v>
                </c:pt>
                <c:pt idx="9">
                  <c:v>1.2339005077646512</c:v>
                </c:pt>
                <c:pt idx="10">
                  <c:v>1.187228727610349</c:v>
                </c:pt>
                <c:pt idx="11">
                  <c:v>1.0078177809705273</c:v>
                </c:pt>
                <c:pt idx="12">
                  <c:v>1.0983455882352937</c:v>
                </c:pt>
                <c:pt idx="13">
                  <c:v>1.1904598346010444</c:v>
                </c:pt>
                <c:pt idx="14">
                  <c:v>1.2334411694031637</c:v>
                </c:pt>
                <c:pt idx="15">
                  <c:v>0.96774728388720599</c:v>
                </c:pt>
                <c:pt idx="16">
                  <c:v>0.96492332796003111</c:v>
                </c:pt>
                <c:pt idx="17">
                  <c:v>0.87854939248988084</c:v>
                </c:pt>
                <c:pt idx="18">
                  <c:v>1.0143099918407512</c:v>
                </c:pt>
                <c:pt idx="19">
                  <c:v>0.3099999819713819</c:v>
                </c:pt>
                <c:pt idx="20">
                  <c:v>0.70256487053896743</c:v>
                </c:pt>
                <c:pt idx="21">
                  <c:v>0.65975538494934882</c:v>
                </c:pt>
                <c:pt idx="22">
                  <c:v>0.70152952054434048</c:v>
                </c:pt>
                <c:pt idx="23">
                  <c:v>0.70338653966062481</c:v>
                </c:pt>
                <c:pt idx="24">
                  <c:v>0.83306379155434285</c:v>
                </c:pt>
                <c:pt idx="25">
                  <c:v>0.73458529626377878</c:v>
                </c:pt>
                <c:pt idx="26">
                  <c:v>0.7238281154928824</c:v>
                </c:pt>
                <c:pt idx="27">
                  <c:v>0.73108501509509338</c:v>
                </c:pt>
                <c:pt idx="28">
                  <c:v>0.84657297802563569</c:v>
                </c:pt>
                <c:pt idx="29">
                  <c:v>0.95566460404563025</c:v>
                </c:pt>
                <c:pt idx="30">
                  <c:v>0.67323792669499527</c:v>
                </c:pt>
                <c:pt idx="31">
                  <c:v>1.3507984355077995</c:v>
                </c:pt>
                <c:pt idx="32">
                  <c:v>1.1269214065806372</c:v>
                </c:pt>
                <c:pt idx="33">
                  <c:v>1.4387625141303033</c:v>
                </c:pt>
                <c:pt idx="34">
                  <c:v>1.4792644030657127</c:v>
                </c:pt>
                <c:pt idx="35">
                  <c:v>1.4976265585319173</c:v>
                </c:pt>
                <c:pt idx="36">
                  <c:v>1.4120141342756314</c:v>
                </c:pt>
                <c:pt idx="37">
                  <c:v>1.4977041685539043</c:v>
                </c:pt>
                <c:pt idx="38">
                  <c:v>1.7310109729837926</c:v>
                </c:pt>
                <c:pt idx="39">
                  <c:v>2.078500432219212</c:v>
                </c:pt>
                <c:pt idx="40">
                  <c:v>2.1471304081461127</c:v>
                </c:pt>
                <c:pt idx="41">
                  <c:v>2.2950266920197842</c:v>
                </c:pt>
                <c:pt idx="42">
                  <c:v>2.5301078243306678</c:v>
                </c:pt>
                <c:pt idx="43">
                  <c:v>2.6325434808670423</c:v>
                </c:pt>
                <c:pt idx="44">
                  <c:v>2.7012316595744927</c:v>
                </c:pt>
                <c:pt idx="45">
                  <c:v>2.7549711342573158</c:v>
                </c:pt>
                <c:pt idx="46">
                  <c:v>2.7733783117509305</c:v>
                </c:pt>
                <c:pt idx="47">
                  <c:v>2.9876384137610383</c:v>
                </c:pt>
                <c:pt idx="48">
                  <c:v>2.573481608212127</c:v>
                </c:pt>
                <c:pt idx="49">
                  <c:v>2.9445699869149173</c:v>
                </c:pt>
                <c:pt idx="50">
                  <c:v>2.985090218888474</c:v>
                </c:pt>
                <c:pt idx="51">
                  <c:v>3.132446265011243</c:v>
                </c:pt>
                <c:pt idx="52">
                  <c:v>3.3283138900198317</c:v>
                </c:pt>
                <c:pt idx="53">
                  <c:v>3.2932076841820983</c:v>
                </c:pt>
                <c:pt idx="54">
                  <c:v>3.4625865193083083</c:v>
                </c:pt>
                <c:pt idx="55">
                  <c:v>3.1664388025561498</c:v>
                </c:pt>
                <c:pt idx="56">
                  <c:v>3.2350993131064523</c:v>
                </c:pt>
                <c:pt idx="57">
                  <c:v>3.0549415640075344</c:v>
                </c:pt>
                <c:pt idx="58">
                  <c:v>2.9000661131071253</c:v>
                </c:pt>
                <c:pt idx="59">
                  <c:v>3.0381605492140333</c:v>
                </c:pt>
                <c:pt idx="60">
                  <c:v>3.0293214862682141</c:v>
                </c:pt>
                <c:pt idx="61">
                  <c:v>2.8362794526896544</c:v>
                </c:pt>
                <c:pt idx="62">
                  <c:v>2.5661336282009621</c:v>
                </c:pt>
                <c:pt idx="63">
                  <c:v>2.4617763577361429</c:v>
                </c:pt>
                <c:pt idx="64">
                  <c:v>2.2384287393652862</c:v>
                </c:pt>
                <c:pt idx="65">
                  <c:v>2.1298570624720057</c:v>
                </c:pt>
                <c:pt idx="66">
                  <c:v>1.9650482463800822</c:v>
                </c:pt>
                <c:pt idx="67">
                  <c:v>2.1425547027122738</c:v>
                </c:pt>
                <c:pt idx="68">
                  <c:v>1.8883808671604558</c:v>
                </c:pt>
                <c:pt idx="69">
                  <c:v>1.8607723751479062</c:v>
                </c:pt>
                <c:pt idx="70">
                  <c:v>1.92415003372574</c:v>
                </c:pt>
                <c:pt idx="71">
                  <c:v>1.756195955210784</c:v>
                </c:pt>
                <c:pt idx="72">
                  <c:v>2.1167157717765344</c:v>
                </c:pt>
                <c:pt idx="73">
                  <c:v>1.9192800262501371</c:v>
                </c:pt>
                <c:pt idx="74">
                  <c:v>1.9414969507826019</c:v>
                </c:pt>
                <c:pt idx="75">
                  <c:v>1.6869565402012456</c:v>
                </c:pt>
                <c:pt idx="76">
                  <c:v>1.6851520712889319</c:v>
                </c:pt>
                <c:pt idx="77">
                  <c:v>1.6857465903189452</c:v>
                </c:pt>
                <c:pt idx="78">
                  <c:v>1.6967440827537614</c:v>
                </c:pt>
                <c:pt idx="79">
                  <c:v>1.7005772826363508</c:v>
                </c:pt>
                <c:pt idx="80">
                  <c:v>1.6700518113586524</c:v>
                </c:pt>
                <c:pt idx="81">
                  <c:v>1.6717918845337474</c:v>
                </c:pt>
                <c:pt idx="82">
                  <c:v>1.6660275307826891</c:v>
                </c:pt>
                <c:pt idx="83">
                  <c:v>1.6836477948790101</c:v>
                </c:pt>
                <c:pt idx="84">
                  <c:v>1.6647224021501181</c:v>
                </c:pt>
                <c:pt idx="85">
                  <c:v>1.6628761816153383</c:v>
                </c:pt>
                <c:pt idx="86">
                  <c:v>1.6566095475618206</c:v>
                </c:pt>
                <c:pt idx="87">
                  <c:v>1.6456728655706439</c:v>
                </c:pt>
                <c:pt idx="88">
                  <c:v>1.6361513746539025</c:v>
                </c:pt>
                <c:pt idx="89">
                  <c:v>1.6403177755351219</c:v>
                </c:pt>
                <c:pt idx="90">
                  <c:v>1.6444576267820612</c:v>
                </c:pt>
                <c:pt idx="91">
                  <c:v>1.6557898814093657</c:v>
                </c:pt>
                <c:pt idx="92">
                  <c:v>1.6064741074987066</c:v>
                </c:pt>
                <c:pt idx="93">
                  <c:v>1.6102741933766469</c:v>
                </c:pt>
                <c:pt idx="94">
                  <c:v>1.6008634973803486</c:v>
                </c:pt>
                <c:pt idx="95">
                  <c:v>1.6183893056839258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3607040"/>
        <c:axId val="263608576"/>
      </c:barChart>
      <c:lineChart>
        <c:grouping val="standard"/>
        <c:varyColors val="0"/>
        <c:ser>
          <c:idx val="5"/>
          <c:order val="5"/>
          <c:tx>
            <c:strRef>
              <c:f>'Chart data'!$AQ$3</c:f>
              <c:strCache>
                <c:ptCount val="1"/>
                <c:pt idx="0">
                  <c:v>CPI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data'!$AK$4:$AK$99</c:f>
              <c:numCache>
                <c:formatCode>mmm\-yy</c:formatCode>
                <c:ptCount val="9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  <c:pt idx="90">
                  <c:v>46204</c:v>
                </c:pt>
                <c:pt idx="91">
                  <c:v>46235</c:v>
                </c:pt>
                <c:pt idx="92">
                  <c:v>46266</c:v>
                </c:pt>
                <c:pt idx="93">
                  <c:v>46296</c:v>
                </c:pt>
                <c:pt idx="94">
                  <c:v>46327</c:v>
                </c:pt>
                <c:pt idx="95">
                  <c:v>46357</c:v>
                </c:pt>
              </c:numCache>
            </c:numRef>
          </c:cat>
          <c:val>
            <c:numRef>
              <c:f>'Chart data'!$AQ$4:$AQ$99</c:f>
              <c:numCache>
                <c:formatCode>0.00</c:formatCode>
                <c:ptCount val="96"/>
                <c:pt idx="0">
                  <c:v>1.8479489586726174</c:v>
                </c:pt>
                <c:pt idx="1">
                  <c:v>1.8692836637960024</c:v>
                </c:pt>
                <c:pt idx="2">
                  <c:v>1.9076008799916078</c:v>
                </c:pt>
                <c:pt idx="3">
                  <c:v>2.1176269674860739</c:v>
                </c:pt>
                <c:pt idx="4">
                  <c:v>2.0206029675834092</c:v>
                </c:pt>
                <c:pt idx="5">
                  <c:v>2.0054625700541675</c:v>
                </c:pt>
                <c:pt idx="6">
                  <c:v>2.0610954060263436</c:v>
                </c:pt>
                <c:pt idx="7">
                  <c:v>1.7242673975482901</c:v>
                </c:pt>
                <c:pt idx="8">
                  <c:v>1.7149554617908951</c:v>
                </c:pt>
                <c:pt idx="9">
                  <c:v>1.4643743851595163</c:v>
                </c:pt>
                <c:pt idx="10">
                  <c:v>1.4742175522566825</c:v>
                </c:pt>
                <c:pt idx="11">
                  <c:v>1.3020711798911613</c:v>
                </c:pt>
                <c:pt idx="12">
                  <c:v>1.7692705638903305</c:v>
                </c:pt>
                <c:pt idx="13">
                  <c:v>1.7095297388894481</c:v>
                </c:pt>
                <c:pt idx="14">
                  <c:v>1.5233075399050493</c:v>
                </c:pt>
                <c:pt idx="15">
                  <c:v>0.76742263060585802</c:v>
                </c:pt>
                <c:pt idx="16">
                  <c:v>0.47986067365769575</c:v>
                </c:pt>
                <c:pt idx="17">
                  <c:v>0.60315195537971555</c:v>
                </c:pt>
                <c:pt idx="18">
                  <c:v>1.040306070459212</c:v>
                </c:pt>
                <c:pt idx="19">
                  <c:v>0.21960784313725723</c:v>
                </c:pt>
                <c:pt idx="20">
                  <c:v>0.53190018344565504</c:v>
                </c:pt>
                <c:pt idx="21">
                  <c:v>0.69715045522539099</c:v>
                </c:pt>
                <c:pt idx="22">
                  <c:v>0.31506508581379022</c:v>
                </c:pt>
                <c:pt idx="23">
                  <c:v>0.58876644676225476</c:v>
                </c:pt>
                <c:pt idx="24">
                  <c:v>0.70058042811194809</c:v>
                </c:pt>
                <c:pt idx="25">
                  <c:v>0.41421588932151177</c:v>
                </c:pt>
                <c:pt idx="26">
                  <c:v>0.71432516523370726</c:v>
                </c:pt>
                <c:pt idx="27">
                  <c:v>1.5259222378963542</c:v>
                </c:pt>
                <c:pt idx="28">
                  <c:v>2.1149484631128752</c:v>
                </c:pt>
                <c:pt idx="29">
                  <c:v>2.5141825683341836</c:v>
                </c:pt>
                <c:pt idx="30">
                  <c:v>2.0399369223998738</c:v>
                </c:pt>
                <c:pt idx="31">
                  <c:v>3.1966707484370973</c:v>
                </c:pt>
                <c:pt idx="32">
                  <c:v>3.0800689553990575</c:v>
                </c:pt>
                <c:pt idx="33">
                  <c:v>4.206211658551342</c:v>
                </c:pt>
                <c:pt idx="34">
                  <c:v>5.1299005427445721</c:v>
                </c:pt>
                <c:pt idx="35">
                  <c:v>5.3860457447490626</c:v>
                </c:pt>
                <c:pt idx="36">
                  <c:v>5.4555133359032197</c:v>
                </c:pt>
                <c:pt idx="37">
                  <c:v>6.1766080906415883</c:v>
                </c:pt>
                <c:pt idx="38">
                  <c:v>7.0231240288821937</c:v>
                </c:pt>
                <c:pt idx="39">
                  <c:v>9.0106616778974562</c:v>
                </c:pt>
                <c:pt idx="40">
                  <c:v>9.0827013362224474</c:v>
                </c:pt>
                <c:pt idx="41">
                  <c:v>9.4121134807840949</c:v>
                </c:pt>
                <c:pt idx="42">
                  <c:v>10.10090119230528</c:v>
                </c:pt>
                <c:pt idx="43">
                  <c:v>9.8701878038988085</c:v>
                </c:pt>
                <c:pt idx="44">
                  <c:v>10.095627807676918</c:v>
                </c:pt>
                <c:pt idx="45">
                  <c:v>11.051566349876802</c:v>
                </c:pt>
                <c:pt idx="46">
                  <c:v>10.672012718712059</c:v>
                </c:pt>
                <c:pt idx="47">
                  <c:v>10.528374373104098</c:v>
                </c:pt>
                <c:pt idx="48">
                  <c:v>10.051523960382271</c:v>
                </c:pt>
                <c:pt idx="49">
                  <c:v>10.416396867742417</c:v>
                </c:pt>
                <c:pt idx="50">
                  <c:v>10.056877380566057</c:v>
                </c:pt>
                <c:pt idx="51">
                  <c:v>8.6582358625745677</c:v>
                </c:pt>
                <c:pt idx="52">
                  <c:v>8.6806820062903256</c:v>
                </c:pt>
                <c:pt idx="53">
                  <c:v>7.9496842952270823</c:v>
                </c:pt>
                <c:pt idx="54">
                  <c:v>6.8272141930324199</c:v>
                </c:pt>
                <c:pt idx="55">
                  <c:v>6.6570305648488031</c:v>
                </c:pt>
                <c:pt idx="56">
                  <c:v>6.6521767234414027</c:v>
                </c:pt>
                <c:pt idx="57">
                  <c:v>4.5998779705068777</c:v>
                </c:pt>
                <c:pt idx="58">
                  <c:v>3.9409916807425898</c:v>
                </c:pt>
                <c:pt idx="59">
                  <c:v>3.9932685351199835</c:v>
                </c:pt>
                <c:pt idx="60">
                  <c:v>3.9811146171913947</c:v>
                </c:pt>
                <c:pt idx="61">
                  <c:v>3.411472179651585</c:v>
                </c:pt>
                <c:pt idx="62">
                  <c:v>2.9155194368373865</c:v>
                </c:pt>
                <c:pt idx="63">
                  <c:v>2.0297601468206734</c:v>
                </c:pt>
                <c:pt idx="64">
                  <c:v>1.603860106279442</c:v>
                </c:pt>
                <c:pt idx="65">
                  <c:v>1.5718362224640052</c:v>
                </c:pt>
                <c:pt idx="66">
                  <c:v>1.7040226851621629</c:v>
                </c:pt>
                <c:pt idx="67">
                  <c:v>1.7316836421397255</c:v>
                </c:pt>
                <c:pt idx="68">
                  <c:v>1.3629173633785319</c:v>
                </c:pt>
                <c:pt idx="69">
                  <c:v>1.5598080111206225</c:v>
                </c:pt>
                <c:pt idx="70">
                  <c:v>1.9150914009217175</c:v>
                </c:pt>
                <c:pt idx="71">
                  <c:v>1.9012939507031916</c:v>
                </c:pt>
                <c:pt idx="72">
                  <c:v>2.0604282503645948</c:v>
                </c:pt>
                <c:pt idx="73">
                  <c:v>1.8319808584993311</c:v>
                </c:pt>
                <c:pt idx="74">
                  <c:v>1.7733227410736925</c:v>
                </c:pt>
                <c:pt idx="75">
                  <c:v>1.9096953708649971</c:v>
                </c:pt>
                <c:pt idx="76">
                  <c:v>1.9361585159497636</c:v>
                </c:pt>
                <c:pt idx="77">
                  <c:v>1.9433044090976623</c:v>
                </c:pt>
                <c:pt idx="78">
                  <c:v>2.3054745687033749</c:v>
                </c:pt>
                <c:pt idx="79">
                  <c:v>2.3261068314311029</c:v>
                </c:pt>
                <c:pt idx="80">
                  <c:v>2.3084539776162534</c:v>
                </c:pt>
                <c:pt idx="81">
                  <c:v>2.324194688708535</c:v>
                </c:pt>
                <c:pt idx="82">
                  <c:v>2.3407317512995984</c:v>
                </c:pt>
                <c:pt idx="83">
                  <c:v>2.3763203561150847</c:v>
                </c:pt>
                <c:pt idx="84">
                  <c:v>2.3970724233889626</c:v>
                </c:pt>
                <c:pt idx="85">
                  <c:v>2.3983851723269098</c:v>
                </c:pt>
                <c:pt idx="86">
                  <c:v>2.3840754551916579</c:v>
                </c:pt>
                <c:pt idx="87">
                  <c:v>2.3650273811897038</c:v>
                </c:pt>
                <c:pt idx="88">
                  <c:v>2.3528568051762964</c:v>
                </c:pt>
                <c:pt idx="89">
                  <c:v>2.3596478131381389</c:v>
                </c:pt>
                <c:pt idx="90">
                  <c:v>2.3600630658866915</c:v>
                </c:pt>
                <c:pt idx="91">
                  <c:v>2.3610627798519763</c:v>
                </c:pt>
                <c:pt idx="92">
                  <c:v>2.296430884835031</c:v>
                </c:pt>
                <c:pt idx="93">
                  <c:v>2.2836851053790923</c:v>
                </c:pt>
                <c:pt idx="94">
                  <c:v>2.2658262628163754</c:v>
                </c:pt>
                <c:pt idx="95">
                  <c:v>2.2783479409933647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ser>
          <c:idx val="6"/>
          <c:order val="6"/>
          <c:tx>
            <c:strRef>
              <c:f>'Chart data'!$AR$3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data'!$AK$4:$AK$99</c:f>
              <c:numCache>
                <c:formatCode>mmm\-yy</c:formatCode>
                <c:ptCount val="9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  <c:pt idx="90">
                  <c:v>46204</c:v>
                </c:pt>
                <c:pt idx="91">
                  <c:v>46235</c:v>
                </c:pt>
                <c:pt idx="92">
                  <c:v>46266</c:v>
                </c:pt>
                <c:pt idx="93">
                  <c:v>46296</c:v>
                </c:pt>
                <c:pt idx="94">
                  <c:v>46327</c:v>
                </c:pt>
                <c:pt idx="95">
                  <c:v>46357</c:v>
                </c:pt>
              </c:numCache>
            </c:numRef>
          </c:cat>
          <c:val>
            <c:numRef>
              <c:f>'Chart data'!$AR$4:$AR$99</c:f>
              <c:numCache>
                <c:formatCode>0.00</c:formatCode>
                <c:ptCount val="9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-2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1542358179967833E-2"/>
          <c:y val="0.15242392322672746"/>
          <c:w val="0.29264316498545523"/>
          <c:h val="0.3664698950089358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323353376782778E-2"/>
          <c:y val="0.16247150803301783"/>
          <c:w val="0.90289247764690772"/>
          <c:h val="0.69043523495286729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data'!$T$4:$T$373</c:f>
              <c:strCache>
                <c:ptCount val="370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Feb</c:v>
                </c:pt>
                <c:pt idx="23">
                  <c:v>Feb</c:v>
                </c:pt>
                <c:pt idx="24">
                  <c:v>Feb</c:v>
                </c:pt>
                <c:pt idx="25">
                  <c:v>Feb</c:v>
                </c:pt>
                <c:pt idx="26">
                  <c:v>Feb</c:v>
                </c:pt>
                <c:pt idx="27">
                  <c:v>Feb</c:v>
                </c:pt>
                <c:pt idx="28">
                  <c:v>Feb</c:v>
                </c:pt>
                <c:pt idx="29">
                  <c:v>Feb</c:v>
                </c:pt>
                <c:pt idx="30">
                  <c:v>Feb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Mar</c:v>
                </c:pt>
                <c:pt idx="43">
                  <c:v>Mar</c:v>
                </c:pt>
                <c:pt idx="44">
                  <c:v>Mar</c:v>
                </c:pt>
                <c:pt idx="45">
                  <c:v>Mar</c:v>
                </c:pt>
                <c:pt idx="46">
                  <c:v>Mar</c:v>
                </c:pt>
                <c:pt idx="47">
                  <c:v>Mar</c:v>
                </c:pt>
                <c:pt idx="48">
                  <c:v>Mar</c:v>
                </c:pt>
                <c:pt idx="49">
                  <c:v>Mar</c:v>
                </c:pt>
                <c:pt idx="50">
                  <c:v>Mar</c:v>
                </c:pt>
                <c:pt idx="51">
                  <c:v>Mar</c:v>
                </c:pt>
                <c:pt idx="52">
                  <c:v>Mar</c:v>
                </c:pt>
                <c:pt idx="53">
                  <c:v>Mar</c:v>
                </c:pt>
                <c:pt idx="54">
                  <c:v>Mar</c:v>
                </c:pt>
                <c:pt idx="55">
                  <c:v>Mar</c:v>
                </c:pt>
                <c:pt idx="56">
                  <c:v>Mar</c:v>
                </c:pt>
                <c:pt idx="57">
                  <c:v>Mar</c:v>
                </c:pt>
                <c:pt idx="58">
                  <c:v>Mar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Apr</c:v>
                </c:pt>
                <c:pt idx="66">
                  <c:v>Apr</c:v>
                </c:pt>
                <c:pt idx="67">
                  <c:v>Apr</c:v>
                </c:pt>
                <c:pt idx="68">
                  <c:v>Apr</c:v>
                </c:pt>
                <c:pt idx="69">
                  <c:v>Apr</c:v>
                </c:pt>
                <c:pt idx="70">
                  <c:v>Apr</c:v>
                </c:pt>
                <c:pt idx="71">
                  <c:v>Apr</c:v>
                </c:pt>
                <c:pt idx="72">
                  <c:v>Apr</c:v>
                </c:pt>
                <c:pt idx="73">
                  <c:v>Apr</c:v>
                </c:pt>
                <c:pt idx="74">
                  <c:v>Apr</c:v>
                </c:pt>
                <c:pt idx="75">
                  <c:v>Apr</c:v>
                </c:pt>
                <c:pt idx="76">
                  <c:v>Apr</c:v>
                </c:pt>
                <c:pt idx="77">
                  <c:v>Apr</c:v>
                </c:pt>
                <c:pt idx="78">
                  <c:v>Apr</c:v>
                </c:pt>
                <c:pt idx="79">
                  <c:v>Apr</c:v>
                </c:pt>
                <c:pt idx="80">
                  <c:v>Apr</c:v>
                </c:pt>
                <c:pt idx="81">
                  <c:v>Apr</c:v>
                </c:pt>
                <c:pt idx="82">
                  <c:v>Apr</c:v>
                </c:pt>
                <c:pt idx="83">
                  <c:v>Apr</c:v>
                </c:pt>
                <c:pt idx="84">
                  <c:v>Apr</c:v>
                </c:pt>
                <c:pt idx="85">
                  <c:v>May</c:v>
                </c:pt>
                <c:pt idx="86">
                  <c:v>May</c:v>
                </c:pt>
                <c:pt idx="87">
                  <c:v>May</c:v>
                </c:pt>
                <c:pt idx="88">
                  <c:v>May</c:v>
                </c:pt>
                <c:pt idx="89">
                  <c:v>May</c:v>
                </c:pt>
                <c:pt idx="90">
                  <c:v>May</c:v>
                </c:pt>
                <c:pt idx="91">
                  <c:v>May</c:v>
                </c:pt>
                <c:pt idx="92">
                  <c:v>May</c:v>
                </c:pt>
                <c:pt idx="93">
                  <c:v>May</c:v>
                </c:pt>
                <c:pt idx="94">
                  <c:v>May</c:v>
                </c:pt>
                <c:pt idx="95">
                  <c:v>May</c:v>
                </c:pt>
                <c:pt idx="96">
                  <c:v>May</c:v>
                </c:pt>
                <c:pt idx="97">
                  <c:v>May</c:v>
                </c:pt>
                <c:pt idx="98">
                  <c:v>May</c:v>
                </c:pt>
                <c:pt idx="99">
                  <c:v>May</c:v>
                </c:pt>
                <c:pt idx="100">
                  <c:v>May</c:v>
                </c:pt>
                <c:pt idx="101">
                  <c:v>May</c:v>
                </c:pt>
                <c:pt idx="102">
                  <c:v>May</c:v>
                </c:pt>
                <c:pt idx="103">
                  <c:v>May</c:v>
                </c:pt>
                <c:pt idx="104">
                  <c:v>May</c:v>
                </c:pt>
                <c:pt idx="105">
                  <c:v>May</c:v>
                </c:pt>
                <c:pt idx="106">
                  <c:v>May</c:v>
                </c:pt>
                <c:pt idx="107">
                  <c:v>May</c:v>
                </c:pt>
                <c:pt idx="108">
                  <c:v>Jun</c:v>
                </c:pt>
                <c:pt idx="109">
                  <c:v>Jun</c:v>
                </c:pt>
                <c:pt idx="110">
                  <c:v>Jun</c:v>
                </c:pt>
                <c:pt idx="111">
                  <c:v>Jun</c:v>
                </c:pt>
                <c:pt idx="112">
                  <c:v>Jun</c:v>
                </c:pt>
                <c:pt idx="113">
                  <c:v>Jun</c:v>
                </c:pt>
                <c:pt idx="114">
                  <c:v>Jun</c:v>
                </c:pt>
                <c:pt idx="115">
                  <c:v>Jun</c:v>
                </c:pt>
                <c:pt idx="116">
                  <c:v>Jun</c:v>
                </c:pt>
                <c:pt idx="117">
                  <c:v>Jun</c:v>
                </c:pt>
                <c:pt idx="118">
                  <c:v>Jun</c:v>
                </c:pt>
                <c:pt idx="119">
                  <c:v>Jun</c:v>
                </c:pt>
                <c:pt idx="120">
                  <c:v>Jun</c:v>
                </c:pt>
                <c:pt idx="121">
                  <c:v>Jun</c:v>
                </c:pt>
                <c:pt idx="122">
                  <c:v>Jun</c:v>
                </c:pt>
                <c:pt idx="123">
                  <c:v>Jun</c:v>
                </c:pt>
                <c:pt idx="124">
                  <c:v>Jun</c:v>
                </c:pt>
                <c:pt idx="125">
                  <c:v>Jun</c:v>
                </c:pt>
                <c:pt idx="126">
                  <c:v>Jun</c:v>
                </c:pt>
                <c:pt idx="127">
                  <c:v>Jun</c:v>
                </c:pt>
                <c:pt idx="128">
                  <c:v>Jun</c:v>
                </c:pt>
                <c:pt idx="129">
                  <c:v>Jun</c:v>
                </c:pt>
                <c:pt idx="130">
                  <c:v>Jul</c:v>
                </c:pt>
                <c:pt idx="131">
                  <c:v>Jul</c:v>
                </c:pt>
                <c:pt idx="132">
                  <c:v>Jul</c:v>
                </c:pt>
                <c:pt idx="133">
                  <c:v>Jul</c:v>
                </c:pt>
                <c:pt idx="134">
                  <c:v>Jul</c:v>
                </c:pt>
                <c:pt idx="135">
                  <c:v>Jul</c:v>
                </c:pt>
                <c:pt idx="136">
                  <c:v>Jul</c:v>
                </c:pt>
                <c:pt idx="137">
                  <c:v>Jul</c:v>
                </c:pt>
                <c:pt idx="138">
                  <c:v>Jul</c:v>
                </c:pt>
                <c:pt idx="139">
                  <c:v>Jul</c:v>
                </c:pt>
                <c:pt idx="140">
                  <c:v>Jul</c:v>
                </c:pt>
                <c:pt idx="141">
                  <c:v>Jul</c:v>
                </c:pt>
                <c:pt idx="142">
                  <c:v>Jul</c:v>
                </c:pt>
                <c:pt idx="143">
                  <c:v>Jul</c:v>
                </c:pt>
                <c:pt idx="144">
                  <c:v>Jul</c:v>
                </c:pt>
                <c:pt idx="145">
                  <c:v>Jul</c:v>
                </c:pt>
                <c:pt idx="146">
                  <c:v>Jul</c:v>
                </c:pt>
                <c:pt idx="147">
                  <c:v>Jul</c:v>
                </c:pt>
                <c:pt idx="148">
                  <c:v>Jul</c:v>
                </c:pt>
                <c:pt idx="149">
                  <c:v>Jul</c:v>
                </c:pt>
                <c:pt idx="150">
                  <c:v>Jul</c:v>
                </c:pt>
                <c:pt idx="151">
                  <c:v>Aug</c:v>
                </c:pt>
                <c:pt idx="152">
                  <c:v>Aug</c:v>
                </c:pt>
                <c:pt idx="153">
                  <c:v>Aug</c:v>
                </c:pt>
                <c:pt idx="154">
                  <c:v>Aug</c:v>
                </c:pt>
                <c:pt idx="155">
                  <c:v>Aug</c:v>
                </c:pt>
                <c:pt idx="156">
                  <c:v>Aug</c:v>
                </c:pt>
                <c:pt idx="157">
                  <c:v>Aug</c:v>
                </c:pt>
                <c:pt idx="158">
                  <c:v>Aug</c:v>
                </c:pt>
                <c:pt idx="159">
                  <c:v>Aug</c:v>
                </c:pt>
                <c:pt idx="160">
                  <c:v>Aug</c:v>
                </c:pt>
                <c:pt idx="161">
                  <c:v>Aug</c:v>
                </c:pt>
                <c:pt idx="162">
                  <c:v>Aug</c:v>
                </c:pt>
                <c:pt idx="163">
                  <c:v>Aug</c:v>
                </c:pt>
                <c:pt idx="164">
                  <c:v>Aug</c:v>
                </c:pt>
                <c:pt idx="165">
                  <c:v>Aug</c:v>
                </c:pt>
                <c:pt idx="166">
                  <c:v>Aug</c:v>
                </c:pt>
                <c:pt idx="167">
                  <c:v>Aug</c:v>
                </c:pt>
                <c:pt idx="168">
                  <c:v>Aug</c:v>
                </c:pt>
                <c:pt idx="169">
                  <c:v>Aug</c:v>
                </c:pt>
                <c:pt idx="170">
                  <c:v>Aug</c:v>
                </c:pt>
                <c:pt idx="171">
                  <c:v>Aug</c:v>
                </c:pt>
                <c:pt idx="172">
                  <c:v>Aug</c:v>
                </c:pt>
                <c:pt idx="173">
                  <c:v>Aug</c:v>
                </c:pt>
                <c:pt idx="174">
                  <c:v>Sep</c:v>
                </c:pt>
                <c:pt idx="175">
                  <c:v>Sep</c:v>
                </c:pt>
                <c:pt idx="176">
                  <c:v>Sep</c:v>
                </c:pt>
                <c:pt idx="177">
                  <c:v>Sep</c:v>
                </c:pt>
                <c:pt idx="178">
                  <c:v>Sep</c:v>
                </c:pt>
                <c:pt idx="179">
                  <c:v>Sep</c:v>
                </c:pt>
                <c:pt idx="180">
                  <c:v>Sep</c:v>
                </c:pt>
                <c:pt idx="181">
                  <c:v>Sep</c:v>
                </c:pt>
                <c:pt idx="182">
                  <c:v>Sep</c:v>
                </c:pt>
                <c:pt idx="183">
                  <c:v>Sep</c:v>
                </c:pt>
                <c:pt idx="184">
                  <c:v>Sep</c:v>
                </c:pt>
                <c:pt idx="185">
                  <c:v>Sep</c:v>
                </c:pt>
                <c:pt idx="186">
                  <c:v>Sep</c:v>
                </c:pt>
                <c:pt idx="187">
                  <c:v>Sep</c:v>
                </c:pt>
                <c:pt idx="188">
                  <c:v>Sep</c:v>
                </c:pt>
                <c:pt idx="189">
                  <c:v>Sep</c:v>
                </c:pt>
                <c:pt idx="190">
                  <c:v>Sep</c:v>
                </c:pt>
                <c:pt idx="191">
                  <c:v>Sep</c:v>
                </c:pt>
                <c:pt idx="192">
                  <c:v>Sep</c:v>
                </c:pt>
                <c:pt idx="193">
                  <c:v>Sep</c:v>
                </c:pt>
                <c:pt idx="194">
                  <c:v>Sep</c:v>
                </c:pt>
                <c:pt idx="195">
                  <c:v>Oct</c:v>
                </c:pt>
                <c:pt idx="196">
                  <c:v>Oct</c:v>
                </c:pt>
                <c:pt idx="197">
                  <c:v>Oct</c:v>
                </c:pt>
                <c:pt idx="198">
                  <c:v>Oct</c:v>
                </c:pt>
                <c:pt idx="199">
                  <c:v>Oct</c:v>
                </c:pt>
                <c:pt idx="200">
                  <c:v>Oct</c:v>
                </c:pt>
                <c:pt idx="201">
                  <c:v>Oct</c:v>
                </c:pt>
                <c:pt idx="202">
                  <c:v>Oct</c:v>
                </c:pt>
                <c:pt idx="203">
                  <c:v>Oct</c:v>
                </c:pt>
                <c:pt idx="204">
                  <c:v>Oct</c:v>
                </c:pt>
                <c:pt idx="205">
                  <c:v>Oct</c:v>
                </c:pt>
                <c:pt idx="206">
                  <c:v>Oct</c:v>
                </c:pt>
                <c:pt idx="207">
                  <c:v>Oct</c:v>
                </c:pt>
                <c:pt idx="208">
                  <c:v>Oct</c:v>
                </c:pt>
                <c:pt idx="209">
                  <c:v>Oct</c:v>
                </c:pt>
                <c:pt idx="210">
                  <c:v>Oct</c:v>
                </c:pt>
                <c:pt idx="211">
                  <c:v>Oct</c:v>
                </c:pt>
                <c:pt idx="212">
                  <c:v>Oct</c:v>
                </c:pt>
                <c:pt idx="213">
                  <c:v>Oct</c:v>
                </c:pt>
                <c:pt idx="214">
                  <c:v>Oct</c:v>
                </c:pt>
                <c:pt idx="215">
                  <c:v>Oct</c:v>
                </c:pt>
                <c:pt idx="216">
                  <c:v>Oct</c:v>
                </c:pt>
                <c:pt idx="217">
                  <c:v>Nov</c:v>
                </c:pt>
                <c:pt idx="218">
                  <c:v>Nov</c:v>
                </c:pt>
                <c:pt idx="219">
                  <c:v>Nov</c:v>
                </c:pt>
                <c:pt idx="220">
                  <c:v>Nov</c:v>
                </c:pt>
                <c:pt idx="221">
                  <c:v>Nov</c:v>
                </c:pt>
                <c:pt idx="222">
                  <c:v>Nov</c:v>
                </c:pt>
                <c:pt idx="223">
                  <c:v>Nov</c:v>
                </c:pt>
                <c:pt idx="224">
                  <c:v>Nov</c:v>
                </c:pt>
                <c:pt idx="225">
                  <c:v>Nov</c:v>
                </c:pt>
                <c:pt idx="226">
                  <c:v>Nov</c:v>
                </c:pt>
                <c:pt idx="227">
                  <c:v>Nov</c:v>
                </c:pt>
                <c:pt idx="228">
                  <c:v>Nov</c:v>
                </c:pt>
                <c:pt idx="229">
                  <c:v>Nov</c:v>
                </c:pt>
                <c:pt idx="230">
                  <c:v>Nov</c:v>
                </c:pt>
                <c:pt idx="231">
                  <c:v>Nov</c:v>
                </c:pt>
                <c:pt idx="232">
                  <c:v>Nov</c:v>
                </c:pt>
                <c:pt idx="233">
                  <c:v>Nov</c:v>
                </c:pt>
                <c:pt idx="234">
                  <c:v>Nov</c:v>
                </c:pt>
                <c:pt idx="235">
                  <c:v>Nov</c:v>
                </c:pt>
                <c:pt idx="236">
                  <c:v>Nov</c:v>
                </c:pt>
                <c:pt idx="237">
                  <c:v>Nov</c:v>
                </c:pt>
                <c:pt idx="238">
                  <c:v>Nov</c:v>
                </c:pt>
                <c:pt idx="239">
                  <c:v>Nov</c:v>
                </c:pt>
                <c:pt idx="240">
                  <c:v>Dec</c:v>
                </c:pt>
                <c:pt idx="241">
                  <c:v>Dec</c:v>
                </c:pt>
                <c:pt idx="242">
                  <c:v>Dec</c:v>
                </c:pt>
                <c:pt idx="243">
                  <c:v>Dec</c:v>
                </c:pt>
                <c:pt idx="244">
                  <c:v>Dec</c:v>
                </c:pt>
                <c:pt idx="245">
                  <c:v>Dec</c:v>
                </c:pt>
                <c:pt idx="246">
                  <c:v>Dec</c:v>
                </c:pt>
                <c:pt idx="247">
                  <c:v>Dec</c:v>
                </c:pt>
                <c:pt idx="248">
                  <c:v>Dec</c:v>
                </c:pt>
                <c:pt idx="249">
                  <c:v>Dec</c:v>
                </c:pt>
                <c:pt idx="250">
                  <c:v>Dec</c:v>
                </c:pt>
                <c:pt idx="251">
                  <c:v>Dec</c:v>
                </c:pt>
                <c:pt idx="252">
                  <c:v>Dec</c:v>
                </c:pt>
                <c:pt idx="253">
                  <c:v>Dec</c:v>
                </c:pt>
                <c:pt idx="254">
                  <c:v>Dec</c:v>
                </c:pt>
                <c:pt idx="255">
                  <c:v>Dec</c:v>
                </c:pt>
                <c:pt idx="256">
                  <c:v>Dec</c:v>
                </c:pt>
                <c:pt idx="257">
                  <c:v>Dec</c:v>
                </c:pt>
                <c:pt idx="258">
                  <c:v>Dec</c:v>
                </c:pt>
                <c:pt idx="259">
                  <c:v>Dec</c:v>
                </c:pt>
                <c:pt idx="260">
                  <c:v>Jan</c:v>
                </c:pt>
                <c:pt idx="261">
                  <c:v>Jan</c:v>
                </c:pt>
                <c:pt idx="262">
                  <c:v>Jan</c:v>
                </c:pt>
                <c:pt idx="263">
                  <c:v>Jan</c:v>
                </c:pt>
                <c:pt idx="264">
                  <c:v>Jan</c:v>
                </c:pt>
                <c:pt idx="265">
                  <c:v>Jan</c:v>
                </c:pt>
                <c:pt idx="266">
                  <c:v>Jan</c:v>
                </c:pt>
                <c:pt idx="267">
                  <c:v>Jan</c:v>
                </c:pt>
                <c:pt idx="268">
                  <c:v>Jan</c:v>
                </c:pt>
                <c:pt idx="269">
                  <c:v>Jan</c:v>
                </c:pt>
                <c:pt idx="270">
                  <c:v>Jan</c:v>
                </c:pt>
                <c:pt idx="271">
                  <c:v>Jan</c:v>
                </c:pt>
                <c:pt idx="272">
                  <c:v>Jan</c:v>
                </c:pt>
                <c:pt idx="273">
                  <c:v>Jan</c:v>
                </c:pt>
                <c:pt idx="274">
                  <c:v>Jan</c:v>
                </c:pt>
                <c:pt idx="275">
                  <c:v>Jan</c:v>
                </c:pt>
                <c:pt idx="276">
                  <c:v>Jan</c:v>
                </c:pt>
                <c:pt idx="277">
                  <c:v>Jan</c:v>
                </c:pt>
                <c:pt idx="278">
                  <c:v>Jan</c:v>
                </c:pt>
                <c:pt idx="279">
                  <c:v>Jan</c:v>
                </c:pt>
                <c:pt idx="280">
                  <c:v>Jan</c:v>
                </c:pt>
                <c:pt idx="281">
                  <c:v>Jan</c:v>
                </c:pt>
                <c:pt idx="282">
                  <c:v>Jan</c:v>
                </c:pt>
                <c:pt idx="283">
                  <c:v>Feb</c:v>
                </c:pt>
                <c:pt idx="284">
                  <c:v>Feb</c:v>
                </c:pt>
                <c:pt idx="285">
                  <c:v>Feb</c:v>
                </c:pt>
                <c:pt idx="286">
                  <c:v>Feb</c:v>
                </c:pt>
                <c:pt idx="287">
                  <c:v>Feb</c:v>
                </c:pt>
                <c:pt idx="288">
                  <c:v>Feb</c:v>
                </c:pt>
                <c:pt idx="289">
                  <c:v>Feb</c:v>
                </c:pt>
                <c:pt idx="290">
                  <c:v>Feb</c:v>
                </c:pt>
                <c:pt idx="291">
                  <c:v>Feb</c:v>
                </c:pt>
                <c:pt idx="292">
                  <c:v>Feb</c:v>
                </c:pt>
                <c:pt idx="293">
                  <c:v>Feb</c:v>
                </c:pt>
                <c:pt idx="294">
                  <c:v>Feb</c:v>
                </c:pt>
                <c:pt idx="295">
                  <c:v>Feb</c:v>
                </c:pt>
                <c:pt idx="296">
                  <c:v>Feb</c:v>
                </c:pt>
                <c:pt idx="297">
                  <c:v>Feb</c:v>
                </c:pt>
                <c:pt idx="298">
                  <c:v>Feb</c:v>
                </c:pt>
                <c:pt idx="299">
                  <c:v>Feb</c:v>
                </c:pt>
                <c:pt idx="300">
                  <c:v>Feb</c:v>
                </c:pt>
                <c:pt idx="301">
                  <c:v>Feb</c:v>
                </c:pt>
                <c:pt idx="302">
                  <c:v>Feb</c:v>
                </c:pt>
                <c:pt idx="303">
                  <c:v>Feb</c:v>
                </c:pt>
                <c:pt idx="304">
                  <c:v>Mar</c:v>
                </c:pt>
                <c:pt idx="305">
                  <c:v>Mar</c:v>
                </c:pt>
                <c:pt idx="306">
                  <c:v>Mar</c:v>
                </c:pt>
                <c:pt idx="307">
                  <c:v>Mar</c:v>
                </c:pt>
                <c:pt idx="308">
                  <c:v>Mar</c:v>
                </c:pt>
                <c:pt idx="309">
                  <c:v>Mar</c:v>
                </c:pt>
                <c:pt idx="310">
                  <c:v>Mar</c:v>
                </c:pt>
                <c:pt idx="311">
                  <c:v>Mar</c:v>
                </c:pt>
                <c:pt idx="312">
                  <c:v>Mar</c:v>
                </c:pt>
                <c:pt idx="313">
                  <c:v>Mar</c:v>
                </c:pt>
                <c:pt idx="314">
                  <c:v>Mar</c:v>
                </c:pt>
                <c:pt idx="315">
                  <c:v>Mar</c:v>
                </c:pt>
                <c:pt idx="316">
                  <c:v>Mar</c:v>
                </c:pt>
                <c:pt idx="317">
                  <c:v>Mar</c:v>
                </c:pt>
                <c:pt idx="318">
                  <c:v>Mar</c:v>
                </c:pt>
                <c:pt idx="319">
                  <c:v>Mar</c:v>
                </c:pt>
                <c:pt idx="320">
                  <c:v>Mar</c:v>
                </c:pt>
                <c:pt idx="321">
                  <c:v>Mar</c:v>
                </c:pt>
                <c:pt idx="322">
                  <c:v>Mar</c:v>
                </c:pt>
                <c:pt idx="323">
                  <c:v>Mar</c:v>
                </c:pt>
                <c:pt idx="324">
                  <c:v>Mar</c:v>
                </c:pt>
                <c:pt idx="325">
                  <c:v>Apr</c:v>
                </c:pt>
                <c:pt idx="326">
                  <c:v>Apr</c:v>
                </c:pt>
                <c:pt idx="327">
                  <c:v>Apr</c:v>
                </c:pt>
                <c:pt idx="328">
                  <c:v>Apr</c:v>
                </c:pt>
                <c:pt idx="329">
                  <c:v>Apr</c:v>
                </c:pt>
                <c:pt idx="330">
                  <c:v>Apr</c:v>
                </c:pt>
                <c:pt idx="331">
                  <c:v>Apr</c:v>
                </c:pt>
                <c:pt idx="332">
                  <c:v>Apr</c:v>
                </c:pt>
                <c:pt idx="333">
                  <c:v>Apr</c:v>
                </c:pt>
                <c:pt idx="334">
                  <c:v>Apr</c:v>
                </c:pt>
                <c:pt idx="335">
                  <c:v>Apr</c:v>
                </c:pt>
                <c:pt idx="336">
                  <c:v>Apr</c:v>
                </c:pt>
                <c:pt idx="337">
                  <c:v>Apr</c:v>
                </c:pt>
                <c:pt idx="338">
                  <c:v>Apr</c:v>
                </c:pt>
                <c:pt idx="339">
                  <c:v>Apr</c:v>
                </c:pt>
                <c:pt idx="340">
                  <c:v>Apr</c:v>
                </c:pt>
                <c:pt idx="341">
                  <c:v>Apr</c:v>
                </c:pt>
                <c:pt idx="342">
                  <c:v>Apr</c:v>
                </c:pt>
                <c:pt idx="343">
                  <c:v>Apr</c:v>
                </c:pt>
                <c:pt idx="344">
                  <c:v>Apr</c:v>
                </c:pt>
                <c:pt idx="345">
                  <c:v>Apr</c:v>
                </c:pt>
                <c:pt idx="346">
                  <c:v>Apr</c:v>
                </c:pt>
                <c:pt idx="347">
                  <c:v>May</c:v>
                </c:pt>
                <c:pt idx="348">
                  <c:v>May</c:v>
                </c:pt>
                <c:pt idx="349">
                  <c:v>May</c:v>
                </c:pt>
                <c:pt idx="350">
                  <c:v>May</c:v>
                </c:pt>
                <c:pt idx="351">
                  <c:v>May</c:v>
                </c:pt>
                <c:pt idx="352">
                  <c:v>May</c:v>
                </c:pt>
                <c:pt idx="353">
                  <c:v>May</c:v>
                </c:pt>
                <c:pt idx="354">
                  <c:v>May</c:v>
                </c:pt>
                <c:pt idx="355">
                  <c:v>May</c:v>
                </c:pt>
                <c:pt idx="356">
                  <c:v>May</c:v>
                </c:pt>
                <c:pt idx="357">
                  <c:v>May</c:v>
                </c:pt>
                <c:pt idx="358">
                  <c:v>May</c:v>
                </c:pt>
                <c:pt idx="359">
                  <c:v>May</c:v>
                </c:pt>
                <c:pt idx="360">
                  <c:v>May</c:v>
                </c:pt>
                <c:pt idx="361">
                  <c:v>May</c:v>
                </c:pt>
                <c:pt idx="362">
                  <c:v>May</c:v>
                </c:pt>
                <c:pt idx="363">
                  <c:v>May</c:v>
                </c:pt>
                <c:pt idx="364">
                  <c:v>May</c:v>
                </c:pt>
                <c:pt idx="365">
                  <c:v>May</c:v>
                </c:pt>
                <c:pt idx="366">
                  <c:v>May</c:v>
                </c:pt>
                <c:pt idx="367">
                  <c:v>May</c:v>
                </c:pt>
                <c:pt idx="368">
                  <c:v>May</c:v>
                </c:pt>
                <c:pt idx="369">
                  <c:v>May</c:v>
                </c:pt>
              </c:strCache>
            </c:strRef>
          </c:cat>
          <c:val>
            <c:numRef>
              <c:f>'Chart data'!$U$4:$U$373</c:f>
              <c:numCache>
                <c:formatCode>0.0</c:formatCode>
                <c:ptCount val="370"/>
                <c:pt idx="0">
                  <c:v>204.87999999999997</c:v>
                </c:pt>
                <c:pt idx="1">
                  <c:v>183.03500000000003</c:v>
                </c:pt>
                <c:pt idx="2">
                  <c:v>202.81400000000002</c:v>
                </c:pt>
                <c:pt idx="3">
                  <c:v>197.43600000000004</c:v>
                </c:pt>
                <c:pt idx="4">
                  <c:v>205.74799999999999</c:v>
                </c:pt>
                <c:pt idx="5">
                  <c:v>196.43300000000002</c:v>
                </c:pt>
                <c:pt idx="6">
                  <c:v>187.87899999999996</c:v>
                </c:pt>
                <c:pt idx="7">
                  <c:v>189.916</c:v>
                </c:pt>
                <c:pt idx="8">
                  <c:v>183.51900000000001</c:v>
                </c:pt>
                <c:pt idx="9">
                  <c:v>160.83599999999998</c:v>
                </c:pt>
                <c:pt idx="10">
                  <c:v>170.94099999999997</c:v>
                </c:pt>
                <c:pt idx="11">
                  <c:v>173.81900000000002</c:v>
                </c:pt>
                <c:pt idx="12">
                  <c:v>172.696</c:v>
                </c:pt>
                <c:pt idx="13">
                  <c:v>187.97300000000001</c:v>
                </c:pt>
                <c:pt idx="14">
                  <c:v>186.82399999999996</c:v>
                </c:pt>
                <c:pt idx="15">
                  <c:v>168.30699999999999</c:v>
                </c:pt>
                <c:pt idx="16">
                  <c:v>163.36900000000003</c:v>
                </c:pt>
                <c:pt idx="17">
                  <c:v>159.38099999999997</c:v>
                </c:pt>
                <c:pt idx="18">
                  <c:v>159.47</c:v>
                </c:pt>
                <c:pt idx="19">
                  <c:v>160.03399999999999</c:v>
                </c:pt>
                <c:pt idx="20">
                  <c:v>167.97499999999997</c:v>
                </c:pt>
                <c:pt idx="21">
                  <c:v>173.49600000000004</c:v>
                </c:pt>
                <c:pt idx="22">
                  <c:v>169.51400000000001</c:v>
                </c:pt>
                <c:pt idx="23">
                  <c:v>172.12</c:v>
                </c:pt>
                <c:pt idx="24">
                  <c:v>168.62899999999999</c:v>
                </c:pt>
                <c:pt idx="25">
                  <c:v>163.256</c:v>
                </c:pt>
                <c:pt idx="26">
                  <c:v>157.94999999999999</c:v>
                </c:pt>
                <c:pt idx="27">
                  <c:v>154.89500000000001</c:v>
                </c:pt>
                <c:pt idx="28">
                  <c:v>155.34800000000004</c:v>
                </c:pt>
                <c:pt idx="29">
                  <c:v>150.50999999999996</c:v>
                </c:pt>
                <c:pt idx="30">
                  <c:v>149.99999999999997</c:v>
                </c:pt>
                <c:pt idx="31">
                  <c:v>153.97899999999998</c:v>
                </c:pt>
                <c:pt idx="32">
                  <c:v>149.83000000000001</c:v>
                </c:pt>
                <c:pt idx="33">
                  <c:v>144.12299999999999</c:v>
                </c:pt>
                <c:pt idx="34">
                  <c:v>143.29299999999998</c:v>
                </c:pt>
                <c:pt idx="35">
                  <c:v>139.19699999999997</c:v>
                </c:pt>
                <c:pt idx="36">
                  <c:v>142.25399999999999</c:v>
                </c:pt>
                <c:pt idx="37">
                  <c:v>142.47099999999998</c:v>
                </c:pt>
                <c:pt idx="38">
                  <c:v>144.786</c:v>
                </c:pt>
                <c:pt idx="39">
                  <c:v>137.01500000000001</c:v>
                </c:pt>
                <c:pt idx="40">
                  <c:v>136.74300000000002</c:v>
                </c:pt>
                <c:pt idx="41">
                  <c:v>138.976</c:v>
                </c:pt>
                <c:pt idx="42">
                  <c:v>137.99499999999998</c:v>
                </c:pt>
                <c:pt idx="43">
                  <c:v>132.74</c:v>
                </c:pt>
                <c:pt idx="44">
                  <c:v>125.857</c:v>
                </c:pt>
                <c:pt idx="45">
                  <c:v>128.08700000000002</c:v>
                </c:pt>
                <c:pt idx="46">
                  <c:v>127.054</c:v>
                </c:pt>
                <c:pt idx="47">
                  <c:v>129.55500000000001</c:v>
                </c:pt>
                <c:pt idx="48">
                  <c:v>151.161</c:v>
                </c:pt>
                <c:pt idx="49">
                  <c:v>143.81799999999998</c:v>
                </c:pt>
                <c:pt idx="50">
                  <c:v>130.458</c:v>
                </c:pt>
                <c:pt idx="51">
                  <c:v>126.63800000000001</c:v>
                </c:pt>
                <c:pt idx="52">
                  <c:v>131.245</c:v>
                </c:pt>
                <c:pt idx="53">
                  <c:v>127.98200000000001</c:v>
                </c:pt>
                <c:pt idx="54">
                  <c:v>119.65899999999999</c:v>
                </c:pt>
                <c:pt idx="55">
                  <c:v>127.785</c:v>
                </c:pt>
                <c:pt idx="56">
                  <c:v>122.97200000000002</c:v>
                </c:pt>
                <c:pt idx="57">
                  <c:v>129.76599999999999</c:v>
                </c:pt>
                <c:pt idx="58">
                  <c:v>126.22499999999999</c:v>
                </c:pt>
                <c:pt idx="59">
                  <c:v>127.869</c:v>
                </c:pt>
                <c:pt idx="60">
                  <c:v>129.18199999999999</c:v>
                </c:pt>
                <c:pt idx="61">
                  <c:v>129.078</c:v>
                </c:pt>
                <c:pt idx="62">
                  <c:v>134.12299999999999</c:v>
                </c:pt>
                <c:pt idx="63">
                  <c:v>146.27100000000002</c:v>
                </c:pt>
                <c:pt idx="64">
                  <c:v>159.28400000000002</c:v>
                </c:pt>
                <c:pt idx="65">
                  <c:v>149.33599999999998</c:v>
                </c:pt>
                <c:pt idx="66">
                  <c:v>141.78300000000002</c:v>
                </c:pt>
                <c:pt idx="67">
                  <c:v>138.18700000000001</c:v>
                </c:pt>
                <c:pt idx="68">
                  <c:v>#N/A</c:v>
                </c:pt>
                <c:pt idx="69">
                  <c:v>138.18700000000001</c:v>
                </c:pt>
                <c:pt idx="70">
                  <c:v>142.83099999999999</c:v>
                </c:pt>
                <c:pt idx="71">
                  <c:v>144.47299999999998</c:v>
                </c:pt>
                <c:pt idx="72">
                  <c:v>142.642</c:v>
                </c:pt>
                <c:pt idx="73">
                  <c:v>142.22999999999996</c:v>
                </c:pt>
                <c:pt idx="74">
                  <c:v>141.458</c:v>
                </c:pt>
                <c:pt idx="75">
                  <c:v>143.17599999999999</c:v>
                </c:pt>
                <c:pt idx="76">
                  <c:v>138.95099999999999</c:v>
                </c:pt>
                <c:pt idx="77">
                  <c:v>138.35499999999999</c:v>
                </c:pt>
                <c:pt idx="78">
                  <c:v>137.92500000000001</c:v>
                </c:pt>
                <c:pt idx="79">
                  <c:v>136.90600000000001</c:v>
                </c:pt>
                <c:pt idx="80">
                  <c:v>138.36099999999999</c:v>
                </c:pt>
                <c:pt idx="81">
                  <c:v>137.73099999999999</c:v>
                </c:pt>
                <c:pt idx="82">
                  <c:v>141.82</c:v>
                </c:pt>
                <c:pt idx="83">
                  <c:v>143.73699999999999</c:v>
                </c:pt>
                <c:pt idx="84">
                  <c:v>143.73699999999999</c:v>
                </c:pt>
                <c:pt idx="85">
                  <c:v>142.39299999999997</c:v>
                </c:pt>
                <c:pt idx="86">
                  <c:v>140.524</c:v>
                </c:pt>
                <c:pt idx="87">
                  <c:v>136.97499999999999</c:v>
                </c:pt>
                <c:pt idx="88">
                  <c:v>138.06199999999998</c:v>
                </c:pt>
                <c:pt idx="89">
                  <c:v>138.06199999999998</c:v>
                </c:pt>
                <c:pt idx="90">
                  <c:v>139.22899999999998</c:v>
                </c:pt>
                <c:pt idx="91">
                  <c:v>139.24699999999999</c:v>
                </c:pt>
                <c:pt idx="92">
                  <c:v>139.72200000000001</c:v>
                </c:pt>
                <c:pt idx="93">
                  <c:v>133.40600000000001</c:v>
                </c:pt>
                <c:pt idx="94">
                  <c:v>124.71100000000001</c:v>
                </c:pt>
                <c:pt idx="95">
                  <c:v>120.495</c:v>
                </c:pt>
                <c:pt idx="96">
                  <c:v>124.96400000000001</c:v>
                </c:pt>
                <c:pt idx="97">
                  <c:v>121.845</c:v>
                </c:pt>
                <c:pt idx="98">
                  <c:v>123.53799999999998</c:v>
                </c:pt>
                <c:pt idx="99">
                  <c:v>124.25399999999999</c:v>
                </c:pt>
                <c:pt idx="100">
                  <c:v>123.94200000000001</c:v>
                </c:pt>
                <c:pt idx="101">
                  <c:v>123.96199999999999</c:v>
                </c:pt>
                <c:pt idx="102">
                  <c:v>114.64000000000001</c:v>
                </c:pt>
                <c:pt idx="103">
                  <c:v>108.881</c:v>
                </c:pt>
                <c:pt idx="104">
                  <c:v>108.881</c:v>
                </c:pt>
                <c:pt idx="105">
                  <c:v>107.59200000000001</c:v>
                </c:pt>
                <c:pt idx="106">
                  <c:v>111.96199999999999</c:v>
                </c:pt>
                <c:pt idx="107">
                  <c:v>106.87</c:v>
                </c:pt>
                <c:pt idx="108">
                  <c:v>107.28500000000001</c:v>
                </c:pt>
                <c:pt idx="109">
                  <c:v>113.67699999999999</c:v>
                </c:pt>
                <c:pt idx="110">
                  <c:v>106.896</c:v>
                </c:pt>
                <c:pt idx="111">
                  <c:v>107.72</c:v>
                </c:pt>
                <c:pt idx="112">
                  <c:v>109.62899999999999</c:v>
                </c:pt>
                <c:pt idx="113">
                  <c:v>118.128</c:v>
                </c:pt>
                <c:pt idx="114">
                  <c:v>119.94200000000004</c:v>
                </c:pt>
                <c:pt idx="115">
                  <c:v>127.751</c:v>
                </c:pt>
                <c:pt idx="116">
                  <c:v>136.089</c:v>
                </c:pt>
                <c:pt idx="117">
                  <c:v>143.512</c:v>
                </c:pt>
                <c:pt idx="118">
                  <c:v>130.06200000000001</c:v>
                </c:pt>
                <c:pt idx="119">
                  <c:v>129.72499999999999</c:v>
                </c:pt>
                <c:pt idx="120">
                  <c:v>136.89500000000001</c:v>
                </c:pt>
                <c:pt idx="121">
                  <c:v>135.66700000000003</c:v>
                </c:pt>
                <c:pt idx="122">
                  <c:v>133.07499999999999</c:v>
                </c:pt>
                <c:pt idx="123">
                  <c:v>129.71200000000002</c:v>
                </c:pt>
                <c:pt idx="124">
                  <c:v>128.17599999999999</c:v>
                </c:pt>
                <c:pt idx="125">
                  <c:v>130.35499999999996</c:v>
                </c:pt>
                <c:pt idx="126">
                  <c:v>129.74100000000001</c:v>
                </c:pt>
                <c:pt idx="127">
                  <c:v>131.524</c:v>
                </c:pt>
                <c:pt idx="128">
                  <c:v>134.18200000000002</c:v>
                </c:pt>
                <c:pt idx="129">
                  <c:v>128.922</c:v>
                </c:pt>
                <c:pt idx="130">
                  <c:v>132.73700000000002</c:v>
                </c:pt>
                <c:pt idx="131">
                  <c:v>133.684</c:v>
                </c:pt>
                <c:pt idx="132">
                  <c:v>133.404</c:v>
                </c:pt>
                <c:pt idx="133">
                  <c:v>138.25</c:v>
                </c:pt>
                <c:pt idx="134">
                  <c:v>130.08800000000002</c:v>
                </c:pt>
                <c:pt idx="135">
                  <c:v>123.37099999999998</c:v>
                </c:pt>
                <c:pt idx="136">
                  <c:v>119.85500000000002</c:v>
                </c:pt>
                <c:pt idx="137">
                  <c:v>120.03600000000002</c:v>
                </c:pt>
                <c:pt idx="138">
                  <c:v>122.20899999999999</c:v>
                </c:pt>
                <c:pt idx="139">
                  <c:v>121.57300000000001</c:v>
                </c:pt>
                <c:pt idx="140">
                  <c:v>127.98000000000002</c:v>
                </c:pt>
                <c:pt idx="141">
                  <c:v>132.52699999999999</c:v>
                </c:pt>
                <c:pt idx="142">
                  <c:v>135.114</c:v>
                </c:pt>
                <c:pt idx="143">
                  <c:v>133.09</c:v>
                </c:pt>
                <c:pt idx="144">
                  <c:v>136.13799999999998</c:v>
                </c:pt>
                <c:pt idx="145">
                  <c:v>138.47800000000001</c:v>
                </c:pt>
                <c:pt idx="146">
                  <c:v>131.428</c:v>
                </c:pt>
                <c:pt idx="147">
                  <c:v>130.79499999999999</c:v>
                </c:pt>
                <c:pt idx="148">
                  <c:v>126.31699999999998</c:v>
                </c:pt>
                <c:pt idx="149">
                  <c:v>129.24700000000001</c:v>
                </c:pt>
                <c:pt idx="150">
                  <c:v>125.96299999999999</c:v>
                </c:pt>
                <c:pt idx="151">
                  <c:v>125.119</c:v>
                </c:pt>
                <c:pt idx="152">
                  <c:v>125.724</c:v>
                </c:pt>
                <c:pt idx="153">
                  <c:v>124.976</c:v>
                </c:pt>
                <c:pt idx="154">
                  <c:v>126.26999999999998</c:v>
                </c:pt>
                <c:pt idx="155">
                  <c:v>125.93800000000002</c:v>
                </c:pt>
                <c:pt idx="156">
                  <c:v>134.45400000000001</c:v>
                </c:pt>
                <c:pt idx="157">
                  <c:v>131.79000000000002</c:v>
                </c:pt>
                <c:pt idx="158">
                  <c:v>132.07900000000001</c:v>
                </c:pt>
                <c:pt idx="159">
                  <c:v>131.983</c:v>
                </c:pt>
                <c:pt idx="160">
                  <c:v>140.74499999999998</c:v>
                </c:pt>
                <c:pt idx="161">
                  <c:v>139.12499999999994</c:v>
                </c:pt>
                <c:pt idx="162">
                  <c:v>138.21700000000001</c:v>
                </c:pt>
                <c:pt idx="163">
                  <c:v>139.55600000000001</c:v>
                </c:pt>
                <c:pt idx="164">
                  <c:v>145.31</c:v>
                </c:pt>
                <c:pt idx="165">
                  <c:v>145.78399999999999</c:v>
                </c:pt>
                <c:pt idx="166">
                  <c:v>139.75600000000003</c:v>
                </c:pt>
                <c:pt idx="167">
                  <c:v>128.99299999999999</c:v>
                </c:pt>
                <c:pt idx="168">
                  <c:v>132.43800000000002</c:v>
                </c:pt>
                <c:pt idx="169">
                  <c:v>132.43800000000002</c:v>
                </c:pt>
                <c:pt idx="170">
                  <c:v>134.69900000000001</c:v>
                </c:pt>
                <c:pt idx="171">
                  <c:v>138.16900000000001</c:v>
                </c:pt>
                <c:pt idx="172">
                  <c:v>133.52700000000002</c:v>
                </c:pt>
                <c:pt idx="173">
                  <c:v>134.01</c:v>
                </c:pt>
                <c:pt idx="174">
                  <c:v>131.334</c:v>
                </c:pt>
                <c:pt idx="175">
                  <c:v>132.86900000000003</c:v>
                </c:pt>
                <c:pt idx="176">
                  <c:v>128.15899999999996</c:v>
                </c:pt>
                <c:pt idx="177">
                  <c:v>129.905</c:v>
                </c:pt>
                <c:pt idx="178">
                  <c:v>129.47999999999999</c:v>
                </c:pt>
                <c:pt idx="179">
                  <c:v>130.023</c:v>
                </c:pt>
                <c:pt idx="180">
                  <c:v>129.60499999999999</c:v>
                </c:pt>
                <c:pt idx="181">
                  <c:v>132.37800000000001</c:v>
                </c:pt>
                <c:pt idx="182">
                  <c:v>130.54700000000003</c:v>
                </c:pt>
                <c:pt idx="183">
                  <c:v>132.125</c:v>
                </c:pt>
                <c:pt idx="184">
                  <c:v>129.21199999999999</c:v>
                </c:pt>
                <c:pt idx="185">
                  <c:v>130.01399999999998</c:v>
                </c:pt>
                <c:pt idx="186">
                  <c:v>127.94400000000003</c:v>
                </c:pt>
                <c:pt idx="187">
                  <c:v>128.19300000000001</c:v>
                </c:pt>
                <c:pt idx="188">
                  <c:v>128.79000000000002</c:v>
                </c:pt>
                <c:pt idx="189">
                  <c:v>132.10199999999998</c:v>
                </c:pt>
                <c:pt idx="190">
                  <c:v>125.46499999999999</c:v>
                </c:pt>
                <c:pt idx="191">
                  <c:v>123.79999999999998</c:v>
                </c:pt>
                <c:pt idx="192">
                  <c:v>121.922</c:v>
                </c:pt>
                <c:pt idx="193">
                  <c:v>122.477</c:v>
                </c:pt>
                <c:pt idx="194">
                  <c:v>118.53899999999999</c:v>
                </c:pt>
                <c:pt idx="195">
                  <c:v>113.14000000000001</c:v>
                </c:pt>
                <c:pt idx="196">
                  <c:v>115.96799999999999</c:v>
                </c:pt>
                <c:pt idx="197">
                  <c:v>113.49299999999998</c:v>
                </c:pt>
                <c:pt idx="198">
                  <c:v>115.744</c:v>
                </c:pt>
                <c:pt idx="199">
                  <c:v>124.27299999999998</c:v>
                </c:pt>
                <c:pt idx="200">
                  <c:v>134.35599999999999</c:v>
                </c:pt>
                <c:pt idx="201">
                  <c:v>129.57300000000001</c:v>
                </c:pt>
                <c:pt idx="202">
                  <c:v>141.23099999999999</c:v>
                </c:pt>
                <c:pt idx="203">
                  <c:v>145.17599999999999</c:v>
                </c:pt>
                <c:pt idx="204">
                  <c:v>136.68299999999999</c:v>
                </c:pt>
                <c:pt idx="205">
                  <c:v>138.36799999999999</c:v>
                </c:pt>
                <c:pt idx="206">
                  <c:v>143.899</c:v>
                </c:pt>
                <c:pt idx="207">
                  <c:v>144.02100000000002</c:v>
                </c:pt>
                <c:pt idx="208">
                  <c:v>145.63200000000001</c:v>
                </c:pt>
                <c:pt idx="209">
                  <c:v>145.82699999999994</c:v>
                </c:pt>
                <c:pt idx="210">
                  <c:v>139.08499999999998</c:v>
                </c:pt>
                <c:pt idx="211">
                  <c:v>137.16299999999998</c:v>
                </c:pt>
                <c:pt idx="212">
                  <c:v>137.82000000000002</c:v>
                </c:pt>
                <c:pt idx="213">
                  <c:v>137.86799999999999</c:v>
                </c:pt>
                <c:pt idx="214">
                  <c:v>137.90600000000001</c:v>
                </c:pt>
                <c:pt idx="215">
                  <c:v>127.99100000000001</c:v>
                </c:pt>
                <c:pt idx="216">
                  <c:v>127.30499999999998</c:v>
                </c:pt>
                <c:pt idx="217">
                  <c:v>128.75200000000001</c:v>
                </c:pt>
                <c:pt idx="218">
                  <c:v>128.61699999999999</c:v>
                </c:pt>
                <c:pt idx="219">
                  <c:v>120.58900000000001</c:v>
                </c:pt>
                <c:pt idx="220">
                  <c:v>123.11199999999999</c:v>
                </c:pt>
                <c:pt idx="221">
                  <c:v>122.08899999999998</c:v>
                </c:pt>
                <c:pt idx="222">
                  <c:v>127.46</c:v>
                </c:pt>
                <c:pt idx="223">
                  <c:v>123.79400000000001</c:v>
                </c:pt>
                <c:pt idx="224">
                  <c:v>125.88399999999999</c:v>
                </c:pt>
                <c:pt idx="225">
                  <c:v>125.87100000000001</c:v>
                </c:pt>
                <c:pt idx="226">
                  <c:v>125.58399999999999</c:v>
                </c:pt>
                <c:pt idx="227">
                  <c:v>123.50399999999998</c:v>
                </c:pt>
                <c:pt idx="228">
                  <c:v>121.86600000000001</c:v>
                </c:pt>
                <c:pt idx="229">
                  <c:v>122.98400000000001</c:v>
                </c:pt>
                <c:pt idx="230">
                  <c:v>119.63399999999999</c:v>
                </c:pt>
                <c:pt idx="231">
                  <c:v>119.60800000000002</c:v>
                </c:pt>
                <c:pt idx="232">
                  <c:v>123.51700000000001</c:v>
                </c:pt>
                <c:pt idx="233">
                  <c:v>122.47</c:v>
                </c:pt>
                <c:pt idx="234">
                  <c:v>117.05799999999999</c:v>
                </c:pt>
                <c:pt idx="235">
                  <c:v>114.01000000000002</c:v>
                </c:pt>
                <c:pt idx="236">
                  <c:v>108.501</c:v>
                </c:pt>
                <c:pt idx="237">
                  <c:v>111.76300000000001</c:v>
                </c:pt>
                <c:pt idx="238">
                  <c:v>114.38699999999999</c:v>
                </c:pt>
                <c:pt idx="239">
                  <c:v>107.372</c:v>
                </c:pt>
                <c:pt idx="240">
                  <c:v>102.453</c:v>
                </c:pt>
                <c:pt idx="241">
                  <c:v>105.21400000000001</c:v>
                </c:pt>
                <c:pt idx="242">
                  <c:v>106.36200000000001</c:v>
                </c:pt>
                <c:pt idx="243">
                  <c:v>103.93600000000001</c:v>
                </c:pt>
                <c:pt idx="244">
                  <c:v>98.524999999999991</c:v>
                </c:pt>
                <c:pt idx="245">
                  <c:v>95.329000000000008</c:v>
                </c:pt>
                <c:pt idx="246">
                  <c:v>97.957999999999998</c:v>
                </c:pt>
                <c:pt idx="247">
                  <c:v>96.436000000000007</c:v>
                </c:pt>
                <c:pt idx="248">
                  <c:v>92.774000000000001</c:v>
                </c:pt>
                <c:pt idx="249">
                  <c:v>97.674999999999997</c:v>
                </c:pt>
                <c:pt idx="250">
                  <c:v>91.227999999999994</c:v>
                </c:pt>
                <c:pt idx="251">
                  <c:v>93.455000000000013</c:v>
                </c:pt>
                <c:pt idx="252">
                  <c:v>94.027000000000015</c:v>
                </c:pt>
                <c:pt idx="253">
                  <c:v>93.993000000000009</c:v>
                </c:pt>
                <c:pt idx="254">
                  <c:v>#N/A</c:v>
                </c:pt>
                <c:pt idx="255">
                  <c:v>93.993000000000009</c:v>
                </c:pt>
                <c:pt idx="256">
                  <c:v>97.106000000000009</c:v>
                </c:pt>
                <c:pt idx="257">
                  <c:v>92.954999999999998</c:v>
                </c:pt>
                <c:pt idx="258">
                  <c:v>91.534999999999997</c:v>
                </c:pt>
                <c:pt idx="259">
                  <c:v>#N/A</c:v>
                </c:pt>
                <c:pt idx="260">
                  <c:v>86.957000000000022</c:v>
                </c:pt>
                <c:pt idx="261">
                  <c:v>90.122</c:v>
                </c:pt>
                <c:pt idx="262">
                  <c:v>92.115000000000009</c:v>
                </c:pt>
                <c:pt idx="263">
                  <c:v>94.22399999999999</c:v>
                </c:pt>
                <c:pt idx="264">
                  <c:v>87.926999999999992</c:v>
                </c:pt>
                <c:pt idx="265">
                  <c:v>85.876999999999995</c:v>
                </c:pt>
                <c:pt idx="266">
                  <c:v>86.495999999999995</c:v>
                </c:pt>
                <c:pt idx="267">
                  <c:v>86.209000000000017</c:v>
                </c:pt>
                <c:pt idx="268">
                  <c:v>88.323000000000008</c:v>
                </c:pt>
                <c:pt idx="269">
                  <c:v>83.870999999999995</c:v>
                </c:pt>
                <c:pt idx="270">
                  <c:v>83.224999999999994</c:v>
                </c:pt>
                <c:pt idx="271">
                  <c:v>78.671999999999997</c:v>
                </c:pt>
                <c:pt idx="272">
                  <c:v>79.47999999999999</c:v>
                </c:pt>
                <c:pt idx="273">
                  <c:v>81.239000000000004</c:v>
                </c:pt>
                <c:pt idx="274">
                  <c:v>79.027000000000001</c:v>
                </c:pt>
                <c:pt idx="275">
                  <c:v>79.623000000000005</c:v>
                </c:pt>
                <c:pt idx="276">
                  <c:v>82.992000000000004</c:v>
                </c:pt>
                <c:pt idx="277">
                  <c:v>80.782999999999987</c:v>
                </c:pt>
                <c:pt idx="278">
                  <c:v>81.174000000000007</c:v>
                </c:pt>
                <c:pt idx="279">
                  <c:v>81.131</c:v>
                </c:pt>
                <c:pt idx="280">
                  <c:v>83.281000000000006</c:v>
                </c:pt>
                <c:pt idx="281">
                  <c:v>85.459000000000003</c:v>
                </c:pt>
                <c:pt idx="282">
                  <c:v>83.840999999999994</c:v>
                </c:pt>
                <c:pt idx="283">
                  <c:v>83.843000000000004</c:v>
                </c:pt>
                <c:pt idx="284">
                  <c:v>81.703999999999994</c:v>
                </c:pt>
                <c:pt idx="285">
                  <c:v>81.48</c:v>
                </c:pt>
                <c:pt idx="286">
                  <c:v>79.951999999999998</c:v>
                </c:pt>
                <c:pt idx="287">
                  <c:v>78.363</c:v>
                </c:pt>
                <c:pt idx="288">
                  <c:v>76.201999999999984</c:v>
                </c:pt>
                <c:pt idx="289">
                  <c:v>74.190000000000012</c:v>
                </c:pt>
                <c:pt idx="290">
                  <c:v>73</c:v>
                </c:pt>
                <c:pt idx="291">
                  <c:v>71.641999999999996</c:v>
                </c:pt>
                <c:pt idx="292">
                  <c:v>72.096000000000004</c:v>
                </c:pt>
                <c:pt idx="293">
                  <c:v>72.027000000000001</c:v>
                </c:pt>
                <c:pt idx="294">
                  <c:v>69.853999999999985</c:v>
                </c:pt>
                <c:pt idx="295">
                  <c:v>71.338999999999999</c:v>
                </c:pt>
                <c:pt idx="296">
                  <c:v>71.042999999999992</c:v>
                </c:pt>
                <c:pt idx="297">
                  <c:v>69.286000000000016</c:v>
                </c:pt>
                <c:pt idx="298">
                  <c:v>67.635999999999996</c:v>
                </c:pt>
                <c:pt idx="299">
                  <c:v>69.75</c:v>
                </c:pt>
                <c:pt idx="300">
                  <c:v>71.080000000000013</c:v>
                </c:pt>
                <c:pt idx="301">
                  <c:v>74.072999999999993</c:v>
                </c:pt>
                <c:pt idx="302">
                  <c:v>73.602000000000004</c:v>
                </c:pt>
                <c:pt idx="303">
                  <c:v>75.474999999999994</c:v>
                </c:pt>
                <c:pt idx="304">
                  <c:v>77.259999999999991</c:v>
                </c:pt>
                <c:pt idx="305">
                  <c:v>78.34</c:v>
                </c:pt>
                <c:pt idx="306">
                  <c:v>77.013999999999996</c:v>
                </c:pt>
                <c:pt idx="307">
                  <c:v>75.41</c:v>
                </c:pt>
                <c:pt idx="308">
                  <c:v>75.772000000000006</c:v>
                </c:pt>
                <c:pt idx="309">
                  <c:v>73.105000000000004</c:v>
                </c:pt>
                <c:pt idx="310">
                  <c:v>72.304000000000002</c:v>
                </c:pt>
                <c:pt idx="311">
                  <c:v>72.376000000000005</c:v>
                </c:pt>
                <c:pt idx="312">
                  <c:v>74.725999999999999</c:v>
                </c:pt>
                <c:pt idx="313">
                  <c:v>76.739999999999995</c:v>
                </c:pt>
                <c:pt idx="314">
                  <c:v>80.349000000000018</c:v>
                </c:pt>
                <c:pt idx="315">
                  <c:v>80.463999999999999</c:v>
                </c:pt>
                <c:pt idx="316">
                  <c:v>78.214999999999989</c:v>
                </c:pt>
                <c:pt idx="317">
                  <c:v>76.177999999999997</c:v>
                </c:pt>
                <c:pt idx="318">
                  <c:v>79.319000000000003</c:v>
                </c:pt>
                <c:pt idx="319">
                  <c:v>81.40100000000001</c:v>
                </c:pt>
                <c:pt idx="320">
                  <c:v>78.719000000000008</c:v>
                </c:pt>
                <c:pt idx="321">
                  <c:v>80.01700000000001</c:v>
                </c:pt>
                <c:pt idx="322">
                  <c:v>79.832999999999998</c:v>
                </c:pt>
                <c:pt idx="323">
                  <c:v>#N/A</c:v>
                </c:pt>
                <c:pt idx="324">
                  <c:v>79.832999999999998</c:v>
                </c:pt>
                <c:pt idx="325">
                  <c:v>77.749999999999986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spPr>
            <a:ln w="38100">
              <a:solidFill>
                <a:srgbClr val="003469">
                  <a:alpha val="73000"/>
                </a:srgbClr>
              </a:solidFill>
            </a:ln>
          </c:spPr>
          <c:marker>
            <c:symbol val="none"/>
          </c:marker>
          <c:cat>
            <c:strRef>
              <c:f>'Chart data'!$T$4:$T$373</c:f>
              <c:strCache>
                <c:ptCount val="370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Feb</c:v>
                </c:pt>
                <c:pt idx="23">
                  <c:v>Feb</c:v>
                </c:pt>
                <c:pt idx="24">
                  <c:v>Feb</c:v>
                </c:pt>
                <c:pt idx="25">
                  <c:v>Feb</c:v>
                </c:pt>
                <c:pt idx="26">
                  <c:v>Feb</c:v>
                </c:pt>
                <c:pt idx="27">
                  <c:v>Feb</c:v>
                </c:pt>
                <c:pt idx="28">
                  <c:v>Feb</c:v>
                </c:pt>
                <c:pt idx="29">
                  <c:v>Feb</c:v>
                </c:pt>
                <c:pt idx="30">
                  <c:v>Feb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Mar</c:v>
                </c:pt>
                <c:pt idx="43">
                  <c:v>Mar</c:v>
                </c:pt>
                <c:pt idx="44">
                  <c:v>Mar</c:v>
                </c:pt>
                <c:pt idx="45">
                  <c:v>Mar</c:v>
                </c:pt>
                <c:pt idx="46">
                  <c:v>Mar</c:v>
                </c:pt>
                <c:pt idx="47">
                  <c:v>Mar</c:v>
                </c:pt>
                <c:pt idx="48">
                  <c:v>Mar</c:v>
                </c:pt>
                <c:pt idx="49">
                  <c:v>Mar</c:v>
                </c:pt>
                <c:pt idx="50">
                  <c:v>Mar</c:v>
                </c:pt>
                <c:pt idx="51">
                  <c:v>Mar</c:v>
                </c:pt>
                <c:pt idx="52">
                  <c:v>Mar</c:v>
                </c:pt>
                <c:pt idx="53">
                  <c:v>Mar</c:v>
                </c:pt>
                <c:pt idx="54">
                  <c:v>Mar</c:v>
                </c:pt>
                <c:pt idx="55">
                  <c:v>Mar</c:v>
                </c:pt>
                <c:pt idx="56">
                  <c:v>Mar</c:v>
                </c:pt>
                <c:pt idx="57">
                  <c:v>Mar</c:v>
                </c:pt>
                <c:pt idx="58">
                  <c:v>Mar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Apr</c:v>
                </c:pt>
                <c:pt idx="66">
                  <c:v>Apr</c:v>
                </c:pt>
                <c:pt idx="67">
                  <c:v>Apr</c:v>
                </c:pt>
                <c:pt idx="68">
                  <c:v>Apr</c:v>
                </c:pt>
                <c:pt idx="69">
                  <c:v>Apr</c:v>
                </c:pt>
                <c:pt idx="70">
                  <c:v>Apr</c:v>
                </c:pt>
                <c:pt idx="71">
                  <c:v>Apr</c:v>
                </c:pt>
                <c:pt idx="72">
                  <c:v>Apr</c:v>
                </c:pt>
                <c:pt idx="73">
                  <c:v>Apr</c:v>
                </c:pt>
                <c:pt idx="74">
                  <c:v>Apr</c:v>
                </c:pt>
                <c:pt idx="75">
                  <c:v>Apr</c:v>
                </c:pt>
                <c:pt idx="76">
                  <c:v>Apr</c:v>
                </c:pt>
                <c:pt idx="77">
                  <c:v>Apr</c:v>
                </c:pt>
                <c:pt idx="78">
                  <c:v>Apr</c:v>
                </c:pt>
                <c:pt idx="79">
                  <c:v>Apr</c:v>
                </c:pt>
                <c:pt idx="80">
                  <c:v>Apr</c:v>
                </c:pt>
                <c:pt idx="81">
                  <c:v>Apr</c:v>
                </c:pt>
                <c:pt idx="82">
                  <c:v>Apr</c:v>
                </c:pt>
                <c:pt idx="83">
                  <c:v>Apr</c:v>
                </c:pt>
                <c:pt idx="84">
                  <c:v>Apr</c:v>
                </c:pt>
                <c:pt idx="85">
                  <c:v>May</c:v>
                </c:pt>
                <c:pt idx="86">
                  <c:v>May</c:v>
                </c:pt>
                <c:pt idx="87">
                  <c:v>May</c:v>
                </c:pt>
                <c:pt idx="88">
                  <c:v>May</c:v>
                </c:pt>
                <c:pt idx="89">
                  <c:v>May</c:v>
                </c:pt>
                <c:pt idx="90">
                  <c:v>May</c:v>
                </c:pt>
                <c:pt idx="91">
                  <c:v>May</c:v>
                </c:pt>
                <c:pt idx="92">
                  <c:v>May</c:v>
                </c:pt>
                <c:pt idx="93">
                  <c:v>May</c:v>
                </c:pt>
                <c:pt idx="94">
                  <c:v>May</c:v>
                </c:pt>
                <c:pt idx="95">
                  <c:v>May</c:v>
                </c:pt>
                <c:pt idx="96">
                  <c:v>May</c:v>
                </c:pt>
                <c:pt idx="97">
                  <c:v>May</c:v>
                </c:pt>
                <c:pt idx="98">
                  <c:v>May</c:v>
                </c:pt>
                <c:pt idx="99">
                  <c:v>May</c:v>
                </c:pt>
                <c:pt idx="100">
                  <c:v>May</c:v>
                </c:pt>
                <c:pt idx="101">
                  <c:v>May</c:v>
                </c:pt>
                <c:pt idx="102">
                  <c:v>May</c:v>
                </c:pt>
                <c:pt idx="103">
                  <c:v>May</c:v>
                </c:pt>
                <c:pt idx="104">
                  <c:v>May</c:v>
                </c:pt>
                <c:pt idx="105">
                  <c:v>May</c:v>
                </c:pt>
                <c:pt idx="106">
                  <c:v>May</c:v>
                </c:pt>
                <c:pt idx="107">
                  <c:v>May</c:v>
                </c:pt>
                <c:pt idx="108">
                  <c:v>Jun</c:v>
                </c:pt>
                <c:pt idx="109">
                  <c:v>Jun</c:v>
                </c:pt>
                <c:pt idx="110">
                  <c:v>Jun</c:v>
                </c:pt>
                <c:pt idx="111">
                  <c:v>Jun</c:v>
                </c:pt>
                <c:pt idx="112">
                  <c:v>Jun</c:v>
                </c:pt>
                <c:pt idx="113">
                  <c:v>Jun</c:v>
                </c:pt>
                <c:pt idx="114">
                  <c:v>Jun</c:v>
                </c:pt>
                <c:pt idx="115">
                  <c:v>Jun</c:v>
                </c:pt>
                <c:pt idx="116">
                  <c:v>Jun</c:v>
                </c:pt>
                <c:pt idx="117">
                  <c:v>Jun</c:v>
                </c:pt>
                <c:pt idx="118">
                  <c:v>Jun</c:v>
                </c:pt>
                <c:pt idx="119">
                  <c:v>Jun</c:v>
                </c:pt>
                <c:pt idx="120">
                  <c:v>Jun</c:v>
                </c:pt>
                <c:pt idx="121">
                  <c:v>Jun</c:v>
                </c:pt>
                <c:pt idx="122">
                  <c:v>Jun</c:v>
                </c:pt>
                <c:pt idx="123">
                  <c:v>Jun</c:v>
                </c:pt>
                <c:pt idx="124">
                  <c:v>Jun</c:v>
                </c:pt>
                <c:pt idx="125">
                  <c:v>Jun</c:v>
                </c:pt>
                <c:pt idx="126">
                  <c:v>Jun</c:v>
                </c:pt>
                <c:pt idx="127">
                  <c:v>Jun</c:v>
                </c:pt>
                <c:pt idx="128">
                  <c:v>Jun</c:v>
                </c:pt>
                <c:pt idx="129">
                  <c:v>Jun</c:v>
                </c:pt>
                <c:pt idx="130">
                  <c:v>Jul</c:v>
                </c:pt>
                <c:pt idx="131">
                  <c:v>Jul</c:v>
                </c:pt>
                <c:pt idx="132">
                  <c:v>Jul</c:v>
                </c:pt>
                <c:pt idx="133">
                  <c:v>Jul</c:v>
                </c:pt>
                <c:pt idx="134">
                  <c:v>Jul</c:v>
                </c:pt>
                <c:pt idx="135">
                  <c:v>Jul</c:v>
                </c:pt>
                <c:pt idx="136">
                  <c:v>Jul</c:v>
                </c:pt>
                <c:pt idx="137">
                  <c:v>Jul</c:v>
                </c:pt>
                <c:pt idx="138">
                  <c:v>Jul</c:v>
                </c:pt>
                <c:pt idx="139">
                  <c:v>Jul</c:v>
                </c:pt>
                <c:pt idx="140">
                  <c:v>Jul</c:v>
                </c:pt>
                <c:pt idx="141">
                  <c:v>Jul</c:v>
                </c:pt>
                <c:pt idx="142">
                  <c:v>Jul</c:v>
                </c:pt>
                <c:pt idx="143">
                  <c:v>Jul</c:v>
                </c:pt>
                <c:pt idx="144">
                  <c:v>Jul</c:v>
                </c:pt>
                <c:pt idx="145">
                  <c:v>Jul</c:v>
                </c:pt>
                <c:pt idx="146">
                  <c:v>Jul</c:v>
                </c:pt>
                <c:pt idx="147">
                  <c:v>Jul</c:v>
                </c:pt>
                <c:pt idx="148">
                  <c:v>Jul</c:v>
                </c:pt>
                <c:pt idx="149">
                  <c:v>Jul</c:v>
                </c:pt>
                <c:pt idx="150">
                  <c:v>Jul</c:v>
                </c:pt>
                <c:pt idx="151">
                  <c:v>Aug</c:v>
                </c:pt>
                <c:pt idx="152">
                  <c:v>Aug</c:v>
                </c:pt>
                <c:pt idx="153">
                  <c:v>Aug</c:v>
                </c:pt>
                <c:pt idx="154">
                  <c:v>Aug</c:v>
                </c:pt>
                <c:pt idx="155">
                  <c:v>Aug</c:v>
                </c:pt>
                <c:pt idx="156">
                  <c:v>Aug</c:v>
                </c:pt>
                <c:pt idx="157">
                  <c:v>Aug</c:v>
                </c:pt>
                <c:pt idx="158">
                  <c:v>Aug</c:v>
                </c:pt>
                <c:pt idx="159">
                  <c:v>Aug</c:v>
                </c:pt>
                <c:pt idx="160">
                  <c:v>Aug</c:v>
                </c:pt>
                <c:pt idx="161">
                  <c:v>Aug</c:v>
                </c:pt>
                <c:pt idx="162">
                  <c:v>Aug</c:v>
                </c:pt>
                <c:pt idx="163">
                  <c:v>Aug</c:v>
                </c:pt>
                <c:pt idx="164">
                  <c:v>Aug</c:v>
                </c:pt>
                <c:pt idx="165">
                  <c:v>Aug</c:v>
                </c:pt>
                <c:pt idx="166">
                  <c:v>Aug</c:v>
                </c:pt>
                <c:pt idx="167">
                  <c:v>Aug</c:v>
                </c:pt>
                <c:pt idx="168">
                  <c:v>Aug</c:v>
                </c:pt>
                <c:pt idx="169">
                  <c:v>Aug</c:v>
                </c:pt>
                <c:pt idx="170">
                  <c:v>Aug</c:v>
                </c:pt>
                <c:pt idx="171">
                  <c:v>Aug</c:v>
                </c:pt>
                <c:pt idx="172">
                  <c:v>Aug</c:v>
                </c:pt>
                <c:pt idx="173">
                  <c:v>Aug</c:v>
                </c:pt>
                <c:pt idx="174">
                  <c:v>Sep</c:v>
                </c:pt>
                <c:pt idx="175">
                  <c:v>Sep</c:v>
                </c:pt>
                <c:pt idx="176">
                  <c:v>Sep</c:v>
                </c:pt>
                <c:pt idx="177">
                  <c:v>Sep</c:v>
                </c:pt>
                <c:pt idx="178">
                  <c:v>Sep</c:v>
                </c:pt>
                <c:pt idx="179">
                  <c:v>Sep</c:v>
                </c:pt>
                <c:pt idx="180">
                  <c:v>Sep</c:v>
                </c:pt>
                <c:pt idx="181">
                  <c:v>Sep</c:v>
                </c:pt>
                <c:pt idx="182">
                  <c:v>Sep</c:v>
                </c:pt>
                <c:pt idx="183">
                  <c:v>Sep</c:v>
                </c:pt>
                <c:pt idx="184">
                  <c:v>Sep</c:v>
                </c:pt>
                <c:pt idx="185">
                  <c:v>Sep</c:v>
                </c:pt>
                <c:pt idx="186">
                  <c:v>Sep</c:v>
                </c:pt>
                <c:pt idx="187">
                  <c:v>Sep</c:v>
                </c:pt>
                <c:pt idx="188">
                  <c:v>Sep</c:v>
                </c:pt>
                <c:pt idx="189">
                  <c:v>Sep</c:v>
                </c:pt>
                <c:pt idx="190">
                  <c:v>Sep</c:v>
                </c:pt>
                <c:pt idx="191">
                  <c:v>Sep</c:v>
                </c:pt>
                <c:pt idx="192">
                  <c:v>Sep</c:v>
                </c:pt>
                <c:pt idx="193">
                  <c:v>Sep</c:v>
                </c:pt>
                <c:pt idx="194">
                  <c:v>Sep</c:v>
                </c:pt>
                <c:pt idx="195">
                  <c:v>Oct</c:v>
                </c:pt>
                <c:pt idx="196">
                  <c:v>Oct</c:v>
                </c:pt>
                <c:pt idx="197">
                  <c:v>Oct</c:v>
                </c:pt>
                <c:pt idx="198">
                  <c:v>Oct</c:v>
                </c:pt>
                <c:pt idx="199">
                  <c:v>Oct</c:v>
                </c:pt>
                <c:pt idx="200">
                  <c:v>Oct</c:v>
                </c:pt>
                <c:pt idx="201">
                  <c:v>Oct</c:v>
                </c:pt>
                <c:pt idx="202">
                  <c:v>Oct</c:v>
                </c:pt>
                <c:pt idx="203">
                  <c:v>Oct</c:v>
                </c:pt>
                <c:pt idx="204">
                  <c:v>Oct</c:v>
                </c:pt>
                <c:pt idx="205">
                  <c:v>Oct</c:v>
                </c:pt>
                <c:pt idx="206">
                  <c:v>Oct</c:v>
                </c:pt>
                <c:pt idx="207">
                  <c:v>Oct</c:v>
                </c:pt>
                <c:pt idx="208">
                  <c:v>Oct</c:v>
                </c:pt>
                <c:pt idx="209">
                  <c:v>Oct</c:v>
                </c:pt>
                <c:pt idx="210">
                  <c:v>Oct</c:v>
                </c:pt>
                <c:pt idx="211">
                  <c:v>Oct</c:v>
                </c:pt>
                <c:pt idx="212">
                  <c:v>Oct</c:v>
                </c:pt>
                <c:pt idx="213">
                  <c:v>Oct</c:v>
                </c:pt>
                <c:pt idx="214">
                  <c:v>Oct</c:v>
                </c:pt>
                <c:pt idx="215">
                  <c:v>Oct</c:v>
                </c:pt>
                <c:pt idx="216">
                  <c:v>Oct</c:v>
                </c:pt>
                <c:pt idx="217">
                  <c:v>Nov</c:v>
                </c:pt>
                <c:pt idx="218">
                  <c:v>Nov</c:v>
                </c:pt>
                <c:pt idx="219">
                  <c:v>Nov</c:v>
                </c:pt>
                <c:pt idx="220">
                  <c:v>Nov</c:v>
                </c:pt>
                <c:pt idx="221">
                  <c:v>Nov</c:v>
                </c:pt>
                <c:pt idx="222">
                  <c:v>Nov</c:v>
                </c:pt>
                <c:pt idx="223">
                  <c:v>Nov</c:v>
                </c:pt>
                <c:pt idx="224">
                  <c:v>Nov</c:v>
                </c:pt>
                <c:pt idx="225">
                  <c:v>Nov</c:v>
                </c:pt>
                <c:pt idx="226">
                  <c:v>Nov</c:v>
                </c:pt>
                <c:pt idx="227">
                  <c:v>Nov</c:v>
                </c:pt>
                <c:pt idx="228">
                  <c:v>Nov</c:v>
                </c:pt>
                <c:pt idx="229">
                  <c:v>Nov</c:v>
                </c:pt>
                <c:pt idx="230">
                  <c:v>Nov</c:v>
                </c:pt>
                <c:pt idx="231">
                  <c:v>Nov</c:v>
                </c:pt>
                <c:pt idx="232">
                  <c:v>Nov</c:v>
                </c:pt>
                <c:pt idx="233">
                  <c:v>Nov</c:v>
                </c:pt>
                <c:pt idx="234">
                  <c:v>Nov</c:v>
                </c:pt>
                <c:pt idx="235">
                  <c:v>Nov</c:v>
                </c:pt>
                <c:pt idx="236">
                  <c:v>Nov</c:v>
                </c:pt>
                <c:pt idx="237">
                  <c:v>Nov</c:v>
                </c:pt>
                <c:pt idx="238">
                  <c:v>Nov</c:v>
                </c:pt>
                <c:pt idx="239">
                  <c:v>Nov</c:v>
                </c:pt>
                <c:pt idx="240">
                  <c:v>Dec</c:v>
                </c:pt>
                <c:pt idx="241">
                  <c:v>Dec</c:v>
                </c:pt>
                <c:pt idx="242">
                  <c:v>Dec</c:v>
                </c:pt>
                <c:pt idx="243">
                  <c:v>Dec</c:v>
                </c:pt>
                <c:pt idx="244">
                  <c:v>Dec</c:v>
                </c:pt>
                <c:pt idx="245">
                  <c:v>Dec</c:v>
                </c:pt>
                <c:pt idx="246">
                  <c:v>Dec</c:v>
                </c:pt>
                <c:pt idx="247">
                  <c:v>Dec</c:v>
                </c:pt>
                <c:pt idx="248">
                  <c:v>Dec</c:v>
                </c:pt>
                <c:pt idx="249">
                  <c:v>Dec</c:v>
                </c:pt>
                <c:pt idx="250">
                  <c:v>Dec</c:v>
                </c:pt>
                <c:pt idx="251">
                  <c:v>Dec</c:v>
                </c:pt>
                <c:pt idx="252">
                  <c:v>Dec</c:v>
                </c:pt>
                <c:pt idx="253">
                  <c:v>Dec</c:v>
                </c:pt>
                <c:pt idx="254">
                  <c:v>Dec</c:v>
                </c:pt>
                <c:pt idx="255">
                  <c:v>Dec</c:v>
                </c:pt>
                <c:pt idx="256">
                  <c:v>Dec</c:v>
                </c:pt>
                <c:pt idx="257">
                  <c:v>Dec</c:v>
                </c:pt>
                <c:pt idx="258">
                  <c:v>Dec</c:v>
                </c:pt>
                <c:pt idx="259">
                  <c:v>Dec</c:v>
                </c:pt>
                <c:pt idx="260">
                  <c:v>Jan</c:v>
                </c:pt>
                <c:pt idx="261">
                  <c:v>Jan</c:v>
                </c:pt>
                <c:pt idx="262">
                  <c:v>Jan</c:v>
                </c:pt>
                <c:pt idx="263">
                  <c:v>Jan</c:v>
                </c:pt>
                <c:pt idx="264">
                  <c:v>Jan</c:v>
                </c:pt>
                <c:pt idx="265">
                  <c:v>Jan</c:v>
                </c:pt>
                <c:pt idx="266">
                  <c:v>Jan</c:v>
                </c:pt>
                <c:pt idx="267">
                  <c:v>Jan</c:v>
                </c:pt>
                <c:pt idx="268">
                  <c:v>Jan</c:v>
                </c:pt>
                <c:pt idx="269">
                  <c:v>Jan</c:v>
                </c:pt>
                <c:pt idx="270">
                  <c:v>Jan</c:v>
                </c:pt>
                <c:pt idx="271">
                  <c:v>Jan</c:v>
                </c:pt>
                <c:pt idx="272">
                  <c:v>Jan</c:v>
                </c:pt>
                <c:pt idx="273">
                  <c:v>Jan</c:v>
                </c:pt>
                <c:pt idx="274">
                  <c:v>Jan</c:v>
                </c:pt>
                <c:pt idx="275">
                  <c:v>Jan</c:v>
                </c:pt>
                <c:pt idx="276">
                  <c:v>Jan</c:v>
                </c:pt>
                <c:pt idx="277">
                  <c:v>Jan</c:v>
                </c:pt>
                <c:pt idx="278">
                  <c:v>Jan</c:v>
                </c:pt>
                <c:pt idx="279">
                  <c:v>Jan</c:v>
                </c:pt>
                <c:pt idx="280">
                  <c:v>Jan</c:v>
                </c:pt>
                <c:pt idx="281">
                  <c:v>Jan</c:v>
                </c:pt>
                <c:pt idx="282">
                  <c:v>Jan</c:v>
                </c:pt>
                <c:pt idx="283">
                  <c:v>Feb</c:v>
                </c:pt>
                <c:pt idx="284">
                  <c:v>Feb</c:v>
                </c:pt>
                <c:pt idx="285">
                  <c:v>Feb</c:v>
                </c:pt>
                <c:pt idx="286">
                  <c:v>Feb</c:v>
                </c:pt>
                <c:pt idx="287">
                  <c:v>Feb</c:v>
                </c:pt>
                <c:pt idx="288">
                  <c:v>Feb</c:v>
                </c:pt>
                <c:pt idx="289">
                  <c:v>Feb</c:v>
                </c:pt>
                <c:pt idx="290">
                  <c:v>Feb</c:v>
                </c:pt>
                <c:pt idx="291">
                  <c:v>Feb</c:v>
                </c:pt>
                <c:pt idx="292">
                  <c:v>Feb</c:v>
                </c:pt>
                <c:pt idx="293">
                  <c:v>Feb</c:v>
                </c:pt>
                <c:pt idx="294">
                  <c:v>Feb</c:v>
                </c:pt>
                <c:pt idx="295">
                  <c:v>Feb</c:v>
                </c:pt>
                <c:pt idx="296">
                  <c:v>Feb</c:v>
                </c:pt>
                <c:pt idx="297">
                  <c:v>Feb</c:v>
                </c:pt>
                <c:pt idx="298">
                  <c:v>Feb</c:v>
                </c:pt>
                <c:pt idx="299">
                  <c:v>Feb</c:v>
                </c:pt>
                <c:pt idx="300">
                  <c:v>Feb</c:v>
                </c:pt>
                <c:pt idx="301">
                  <c:v>Feb</c:v>
                </c:pt>
                <c:pt idx="302">
                  <c:v>Feb</c:v>
                </c:pt>
                <c:pt idx="303">
                  <c:v>Feb</c:v>
                </c:pt>
                <c:pt idx="304">
                  <c:v>Mar</c:v>
                </c:pt>
                <c:pt idx="305">
                  <c:v>Mar</c:v>
                </c:pt>
                <c:pt idx="306">
                  <c:v>Mar</c:v>
                </c:pt>
                <c:pt idx="307">
                  <c:v>Mar</c:v>
                </c:pt>
                <c:pt idx="308">
                  <c:v>Mar</c:v>
                </c:pt>
                <c:pt idx="309">
                  <c:v>Mar</c:v>
                </c:pt>
                <c:pt idx="310">
                  <c:v>Mar</c:v>
                </c:pt>
                <c:pt idx="311">
                  <c:v>Mar</c:v>
                </c:pt>
                <c:pt idx="312">
                  <c:v>Mar</c:v>
                </c:pt>
                <c:pt idx="313">
                  <c:v>Mar</c:v>
                </c:pt>
                <c:pt idx="314">
                  <c:v>Mar</c:v>
                </c:pt>
                <c:pt idx="315">
                  <c:v>Mar</c:v>
                </c:pt>
                <c:pt idx="316">
                  <c:v>Mar</c:v>
                </c:pt>
                <c:pt idx="317">
                  <c:v>Mar</c:v>
                </c:pt>
                <c:pt idx="318">
                  <c:v>Mar</c:v>
                </c:pt>
                <c:pt idx="319">
                  <c:v>Mar</c:v>
                </c:pt>
                <c:pt idx="320">
                  <c:v>Mar</c:v>
                </c:pt>
                <c:pt idx="321">
                  <c:v>Mar</c:v>
                </c:pt>
                <c:pt idx="322">
                  <c:v>Mar</c:v>
                </c:pt>
                <c:pt idx="323">
                  <c:v>Mar</c:v>
                </c:pt>
                <c:pt idx="324">
                  <c:v>Mar</c:v>
                </c:pt>
                <c:pt idx="325">
                  <c:v>Apr</c:v>
                </c:pt>
                <c:pt idx="326">
                  <c:v>Apr</c:v>
                </c:pt>
                <c:pt idx="327">
                  <c:v>Apr</c:v>
                </c:pt>
                <c:pt idx="328">
                  <c:v>Apr</c:v>
                </c:pt>
                <c:pt idx="329">
                  <c:v>Apr</c:v>
                </c:pt>
                <c:pt idx="330">
                  <c:v>Apr</c:v>
                </c:pt>
                <c:pt idx="331">
                  <c:v>Apr</c:v>
                </c:pt>
                <c:pt idx="332">
                  <c:v>Apr</c:v>
                </c:pt>
                <c:pt idx="333">
                  <c:v>Apr</c:v>
                </c:pt>
                <c:pt idx="334">
                  <c:v>Apr</c:v>
                </c:pt>
                <c:pt idx="335">
                  <c:v>Apr</c:v>
                </c:pt>
                <c:pt idx="336">
                  <c:v>Apr</c:v>
                </c:pt>
                <c:pt idx="337">
                  <c:v>Apr</c:v>
                </c:pt>
                <c:pt idx="338">
                  <c:v>Apr</c:v>
                </c:pt>
                <c:pt idx="339">
                  <c:v>Apr</c:v>
                </c:pt>
                <c:pt idx="340">
                  <c:v>Apr</c:v>
                </c:pt>
                <c:pt idx="341">
                  <c:v>Apr</c:v>
                </c:pt>
                <c:pt idx="342">
                  <c:v>Apr</c:v>
                </c:pt>
                <c:pt idx="343">
                  <c:v>Apr</c:v>
                </c:pt>
                <c:pt idx="344">
                  <c:v>Apr</c:v>
                </c:pt>
                <c:pt idx="345">
                  <c:v>Apr</c:v>
                </c:pt>
                <c:pt idx="346">
                  <c:v>Apr</c:v>
                </c:pt>
                <c:pt idx="347">
                  <c:v>May</c:v>
                </c:pt>
                <c:pt idx="348">
                  <c:v>May</c:v>
                </c:pt>
                <c:pt idx="349">
                  <c:v>May</c:v>
                </c:pt>
                <c:pt idx="350">
                  <c:v>May</c:v>
                </c:pt>
                <c:pt idx="351">
                  <c:v>May</c:v>
                </c:pt>
                <c:pt idx="352">
                  <c:v>May</c:v>
                </c:pt>
                <c:pt idx="353">
                  <c:v>May</c:v>
                </c:pt>
                <c:pt idx="354">
                  <c:v>May</c:v>
                </c:pt>
                <c:pt idx="355">
                  <c:v>May</c:v>
                </c:pt>
                <c:pt idx="356">
                  <c:v>May</c:v>
                </c:pt>
                <c:pt idx="357">
                  <c:v>May</c:v>
                </c:pt>
                <c:pt idx="358">
                  <c:v>May</c:v>
                </c:pt>
                <c:pt idx="359">
                  <c:v>May</c:v>
                </c:pt>
                <c:pt idx="360">
                  <c:v>May</c:v>
                </c:pt>
                <c:pt idx="361">
                  <c:v>May</c:v>
                </c:pt>
                <c:pt idx="362">
                  <c:v>May</c:v>
                </c:pt>
                <c:pt idx="363">
                  <c:v>May</c:v>
                </c:pt>
                <c:pt idx="364">
                  <c:v>May</c:v>
                </c:pt>
                <c:pt idx="365">
                  <c:v>May</c:v>
                </c:pt>
                <c:pt idx="366">
                  <c:v>May</c:v>
                </c:pt>
                <c:pt idx="367">
                  <c:v>May</c:v>
                </c:pt>
                <c:pt idx="368">
                  <c:v>May</c:v>
                </c:pt>
                <c:pt idx="369">
                  <c:v>May</c:v>
                </c:pt>
              </c:strCache>
            </c:strRef>
          </c:cat>
          <c:val>
            <c:numRef>
              <c:f>'Chart data'!$V$4:$V$373</c:f>
              <c:numCache>
                <c:formatCode>General</c:formatCode>
                <c:ptCount val="370"/>
                <c:pt idx="35" formatCode="0.0">
                  <c:v>136.05150793650796</c:v>
                </c:pt>
                <c:pt idx="36" formatCode="0.0">
                  <c:v>136.05150793650796</c:v>
                </c:pt>
                <c:pt idx="37" formatCode="0.0">
                  <c:v>136.05150793650796</c:v>
                </c:pt>
                <c:pt idx="38" formatCode="0.0">
                  <c:v>136.05150793650796</c:v>
                </c:pt>
                <c:pt idx="39" formatCode="0.0">
                  <c:v>136.05150793650796</c:v>
                </c:pt>
                <c:pt idx="40" formatCode="0.0">
                  <c:v>136.05150793650796</c:v>
                </c:pt>
                <c:pt idx="41" formatCode="0.0">
                  <c:v>136.05150793650796</c:v>
                </c:pt>
                <c:pt idx="42" formatCode="0.0">
                  <c:v>136.05150793650796</c:v>
                </c:pt>
                <c:pt idx="43" formatCode="0.0">
                  <c:v>136.05150793650796</c:v>
                </c:pt>
                <c:pt idx="44" formatCode="0.0">
                  <c:v>136.05150793650796</c:v>
                </c:pt>
                <c:pt idx="45" formatCode="0.0">
                  <c:v>136.05150793650796</c:v>
                </c:pt>
                <c:pt idx="46" formatCode="0.0">
                  <c:v>136.05150793650796</c:v>
                </c:pt>
                <c:pt idx="47" formatCode="0.0">
                  <c:v>136.05150793650796</c:v>
                </c:pt>
                <c:pt idx="48" formatCode="0.0">
                  <c:v>136.05150793650796</c:v>
                </c:pt>
                <c:pt idx="49" formatCode="0.0">
                  <c:v>136.05150793650796</c:v>
                </c:pt>
                <c:pt idx="50" formatCode="0.0">
                  <c:v>136.05150793650796</c:v>
                </c:pt>
                <c:pt idx="51" formatCode="0.0">
                  <c:v>136.05150793650796</c:v>
                </c:pt>
                <c:pt idx="52" formatCode="0.0">
                  <c:v>136.05150793650796</c:v>
                </c:pt>
                <c:pt idx="53" formatCode="0.0">
                  <c:v>136.05150793650796</c:v>
                </c:pt>
                <c:pt idx="54" formatCode="0.0">
                  <c:v>136.05150793650796</c:v>
                </c:pt>
                <c:pt idx="55" formatCode="0.0">
                  <c:v>136.05150793650796</c:v>
                </c:pt>
                <c:pt idx="56" formatCode="0.0">
                  <c:v>136.05150793650796</c:v>
                </c:pt>
                <c:pt idx="57" formatCode="0.0">
                  <c:v>136.05150793650796</c:v>
                </c:pt>
                <c:pt idx="58" formatCode="0.0">
                  <c:v>136.05150793650796</c:v>
                </c:pt>
                <c:pt idx="59" formatCode="0.0">
                  <c:v>136.05150793650796</c:v>
                </c:pt>
                <c:pt idx="60" formatCode="0.0">
                  <c:v>136.05150793650796</c:v>
                </c:pt>
                <c:pt idx="61" formatCode="0.0">
                  <c:v>136.05150793650796</c:v>
                </c:pt>
                <c:pt idx="62" formatCode="0.0">
                  <c:v>136.05150793650796</c:v>
                </c:pt>
                <c:pt idx="63" formatCode="0.0">
                  <c:v>136.05150793650796</c:v>
                </c:pt>
                <c:pt idx="64" formatCode="0.0">
                  <c:v>136.05150793650796</c:v>
                </c:pt>
                <c:pt idx="65" formatCode="0.0">
                  <c:v>136.05150793650796</c:v>
                </c:pt>
                <c:pt idx="66" formatCode="0.0">
                  <c:v>136.05150793650796</c:v>
                </c:pt>
                <c:pt idx="67" formatCode="0.0">
                  <c:v>136.05150793650796</c:v>
                </c:pt>
                <c:pt idx="68" formatCode="0.0">
                  <c:v>136.05150793650796</c:v>
                </c:pt>
                <c:pt idx="69" formatCode="0.0">
                  <c:v>136.05150793650796</c:v>
                </c:pt>
                <c:pt idx="70" formatCode="0.0">
                  <c:v>136.05150793650796</c:v>
                </c:pt>
                <c:pt idx="71" formatCode="0.0">
                  <c:v>136.05150793650796</c:v>
                </c:pt>
                <c:pt idx="72" formatCode="0.0">
                  <c:v>136.05150793650796</c:v>
                </c:pt>
                <c:pt idx="73" formatCode="0.0">
                  <c:v>136.05150793650796</c:v>
                </c:pt>
                <c:pt idx="74" formatCode="0.0">
                  <c:v>136.05150793650796</c:v>
                </c:pt>
                <c:pt idx="75" formatCode="0.0">
                  <c:v>136.05150793650796</c:v>
                </c:pt>
                <c:pt idx="76" formatCode="0.0">
                  <c:v>136.05150793650796</c:v>
                </c:pt>
                <c:pt idx="77" formatCode="0.0">
                  <c:v>136.05150793650796</c:v>
                </c:pt>
                <c:pt idx="78" formatCode="0.0">
                  <c:v>136.05150793650796</c:v>
                </c:pt>
                <c:pt idx="79" formatCode="0.0">
                  <c:v>136.05150793650796</c:v>
                </c:pt>
                <c:pt idx="80" formatCode="0.0">
                  <c:v>136.05150793650796</c:v>
                </c:pt>
                <c:pt idx="81" formatCode="0.0">
                  <c:v>136.05150793650796</c:v>
                </c:pt>
                <c:pt idx="82" formatCode="0.0">
                  <c:v>136.05150793650796</c:v>
                </c:pt>
                <c:pt idx="83" formatCode="0.0">
                  <c:v>136.05150793650796</c:v>
                </c:pt>
                <c:pt idx="84" formatCode="0.0">
                  <c:v>136.05150793650796</c:v>
                </c:pt>
                <c:pt idx="85" formatCode="0.0">
                  <c:v>136.05150793650796</c:v>
                </c:pt>
                <c:pt idx="86" formatCode="0.0">
                  <c:v>136.05150793650796</c:v>
                </c:pt>
                <c:pt idx="87" formatCode="0.0">
                  <c:v>136.05150793650796</c:v>
                </c:pt>
                <c:pt idx="88" formatCode="0.0">
                  <c:v>136.05150793650796</c:v>
                </c:pt>
                <c:pt idx="89" formatCode="0.0">
                  <c:v>136.05150793650796</c:v>
                </c:pt>
                <c:pt idx="90" formatCode="0.0">
                  <c:v>136.05150793650796</c:v>
                </c:pt>
                <c:pt idx="91" formatCode="0.0">
                  <c:v>136.05150793650796</c:v>
                </c:pt>
                <c:pt idx="92" formatCode="0.0">
                  <c:v>136.05150793650796</c:v>
                </c:pt>
                <c:pt idx="93" formatCode="0.0">
                  <c:v>136.05150793650796</c:v>
                </c:pt>
                <c:pt idx="94" formatCode="0.0">
                  <c:v>136.05150793650796</c:v>
                </c:pt>
                <c:pt idx="95" formatCode="0.0">
                  <c:v>136.05150793650796</c:v>
                </c:pt>
                <c:pt idx="96" formatCode="0.0">
                  <c:v>136.05150793650796</c:v>
                </c:pt>
                <c:pt idx="97" formatCode="0.0">
                  <c:v>136.05150793650796</c:v>
                </c:pt>
                <c:pt idx="98" formatCode="0.0">
                  <c:v>136.05150793650796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spPr>
            <a:ln w="38100">
              <a:solidFill>
                <a:srgbClr val="D1A21E">
                  <a:alpha val="75000"/>
                </a:srgbClr>
              </a:solidFill>
            </a:ln>
          </c:spPr>
          <c:marker>
            <c:symbol val="none"/>
          </c:marker>
          <c:cat>
            <c:strRef>
              <c:f>'Chart data'!$T$4:$T$373</c:f>
              <c:strCache>
                <c:ptCount val="370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Feb</c:v>
                </c:pt>
                <c:pt idx="23">
                  <c:v>Feb</c:v>
                </c:pt>
                <c:pt idx="24">
                  <c:v>Feb</c:v>
                </c:pt>
                <c:pt idx="25">
                  <c:v>Feb</c:v>
                </c:pt>
                <c:pt idx="26">
                  <c:v>Feb</c:v>
                </c:pt>
                <c:pt idx="27">
                  <c:v>Feb</c:v>
                </c:pt>
                <c:pt idx="28">
                  <c:v>Feb</c:v>
                </c:pt>
                <c:pt idx="29">
                  <c:v>Feb</c:v>
                </c:pt>
                <c:pt idx="30">
                  <c:v>Feb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Mar</c:v>
                </c:pt>
                <c:pt idx="43">
                  <c:v>Mar</c:v>
                </c:pt>
                <c:pt idx="44">
                  <c:v>Mar</c:v>
                </c:pt>
                <c:pt idx="45">
                  <c:v>Mar</c:v>
                </c:pt>
                <c:pt idx="46">
                  <c:v>Mar</c:v>
                </c:pt>
                <c:pt idx="47">
                  <c:v>Mar</c:v>
                </c:pt>
                <c:pt idx="48">
                  <c:v>Mar</c:v>
                </c:pt>
                <c:pt idx="49">
                  <c:v>Mar</c:v>
                </c:pt>
                <c:pt idx="50">
                  <c:v>Mar</c:v>
                </c:pt>
                <c:pt idx="51">
                  <c:v>Mar</c:v>
                </c:pt>
                <c:pt idx="52">
                  <c:v>Mar</c:v>
                </c:pt>
                <c:pt idx="53">
                  <c:v>Mar</c:v>
                </c:pt>
                <c:pt idx="54">
                  <c:v>Mar</c:v>
                </c:pt>
                <c:pt idx="55">
                  <c:v>Mar</c:v>
                </c:pt>
                <c:pt idx="56">
                  <c:v>Mar</c:v>
                </c:pt>
                <c:pt idx="57">
                  <c:v>Mar</c:v>
                </c:pt>
                <c:pt idx="58">
                  <c:v>Mar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Apr</c:v>
                </c:pt>
                <c:pt idx="66">
                  <c:v>Apr</c:v>
                </c:pt>
                <c:pt idx="67">
                  <c:v>Apr</c:v>
                </c:pt>
                <c:pt idx="68">
                  <c:v>Apr</c:v>
                </c:pt>
                <c:pt idx="69">
                  <c:v>Apr</c:v>
                </c:pt>
                <c:pt idx="70">
                  <c:v>Apr</c:v>
                </c:pt>
                <c:pt idx="71">
                  <c:v>Apr</c:v>
                </c:pt>
                <c:pt idx="72">
                  <c:v>Apr</c:v>
                </c:pt>
                <c:pt idx="73">
                  <c:v>Apr</c:v>
                </c:pt>
                <c:pt idx="74">
                  <c:v>Apr</c:v>
                </c:pt>
                <c:pt idx="75">
                  <c:v>Apr</c:v>
                </c:pt>
                <c:pt idx="76">
                  <c:v>Apr</c:v>
                </c:pt>
                <c:pt idx="77">
                  <c:v>Apr</c:v>
                </c:pt>
                <c:pt idx="78">
                  <c:v>Apr</c:v>
                </c:pt>
                <c:pt idx="79">
                  <c:v>Apr</c:v>
                </c:pt>
                <c:pt idx="80">
                  <c:v>Apr</c:v>
                </c:pt>
                <c:pt idx="81">
                  <c:v>Apr</c:v>
                </c:pt>
                <c:pt idx="82">
                  <c:v>Apr</c:v>
                </c:pt>
                <c:pt idx="83">
                  <c:v>Apr</c:v>
                </c:pt>
                <c:pt idx="84">
                  <c:v>Apr</c:v>
                </c:pt>
                <c:pt idx="85">
                  <c:v>May</c:v>
                </c:pt>
                <c:pt idx="86">
                  <c:v>May</c:v>
                </c:pt>
                <c:pt idx="87">
                  <c:v>May</c:v>
                </c:pt>
                <c:pt idx="88">
                  <c:v>May</c:v>
                </c:pt>
                <c:pt idx="89">
                  <c:v>May</c:v>
                </c:pt>
                <c:pt idx="90">
                  <c:v>May</c:v>
                </c:pt>
                <c:pt idx="91">
                  <c:v>May</c:v>
                </c:pt>
                <c:pt idx="92">
                  <c:v>May</c:v>
                </c:pt>
                <c:pt idx="93">
                  <c:v>May</c:v>
                </c:pt>
                <c:pt idx="94">
                  <c:v>May</c:v>
                </c:pt>
                <c:pt idx="95">
                  <c:v>May</c:v>
                </c:pt>
                <c:pt idx="96">
                  <c:v>May</c:v>
                </c:pt>
                <c:pt idx="97">
                  <c:v>May</c:v>
                </c:pt>
                <c:pt idx="98">
                  <c:v>May</c:v>
                </c:pt>
                <c:pt idx="99">
                  <c:v>May</c:v>
                </c:pt>
                <c:pt idx="100">
                  <c:v>May</c:v>
                </c:pt>
                <c:pt idx="101">
                  <c:v>May</c:v>
                </c:pt>
                <c:pt idx="102">
                  <c:v>May</c:v>
                </c:pt>
                <c:pt idx="103">
                  <c:v>May</c:v>
                </c:pt>
                <c:pt idx="104">
                  <c:v>May</c:v>
                </c:pt>
                <c:pt idx="105">
                  <c:v>May</c:v>
                </c:pt>
                <c:pt idx="106">
                  <c:v>May</c:v>
                </c:pt>
                <c:pt idx="107">
                  <c:v>May</c:v>
                </c:pt>
                <c:pt idx="108">
                  <c:v>Jun</c:v>
                </c:pt>
                <c:pt idx="109">
                  <c:v>Jun</c:v>
                </c:pt>
                <c:pt idx="110">
                  <c:v>Jun</c:v>
                </c:pt>
                <c:pt idx="111">
                  <c:v>Jun</c:v>
                </c:pt>
                <c:pt idx="112">
                  <c:v>Jun</c:v>
                </c:pt>
                <c:pt idx="113">
                  <c:v>Jun</c:v>
                </c:pt>
                <c:pt idx="114">
                  <c:v>Jun</c:v>
                </c:pt>
                <c:pt idx="115">
                  <c:v>Jun</c:v>
                </c:pt>
                <c:pt idx="116">
                  <c:v>Jun</c:v>
                </c:pt>
                <c:pt idx="117">
                  <c:v>Jun</c:v>
                </c:pt>
                <c:pt idx="118">
                  <c:v>Jun</c:v>
                </c:pt>
                <c:pt idx="119">
                  <c:v>Jun</c:v>
                </c:pt>
                <c:pt idx="120">
                  <c:v>Jun</c:v>
                </c:pt>
                <c:pt idx="121">
                  <c:v>Jun</c:v>
                </c:pt>
                <c:pt idx="122">
                  <c:v>Jun</c:v>
                </c:pt>
                <c:pt idx="123">
                  <c:v>Jun</c:v>
                </c:pt>
                <c:pt idx="124">
                  <c:v>Jun</c:v>
                </c:pt>
                <c:pt idx="125">
                  <c:v>Jun</c:v>
                </c:pt>
                <c:pt idx="126">
                  <c:v>Jun</c:v>
                </c:pt>
                <c:pt idx="127">
                  <c:v>Jun</c:v>
                </c:pt>
                <c:pt idx="128">
                  <c:v>Jun</c:v>
                </c:pt>
                <c:pt idx="129">
                  <c:v>Jun</c:v>
                </c:pt>
                <c:pt idx="130">
                  <c:v>Jul</c:v>
                </c:pt>
                <c:pt idx="131">
                  <c:v>Jul</c:v>
                </c:pt>
                <c:pt idx="132">
                  <c:v>Jul</c:v>
                </c:pt>
                <c:pt idx="133">
                  <c:v>Jul</c:v>
                </c:pt>
                <c:pt idx="134">
                  <c:v>Jul</c:v>
                </c:pt>
                <c:pt idx="135">
                  <c:v>Jul</c:v>
                </c:pt>
                <c:pt idx="136">
                  <c:v>Jul</c:v>
                </c:pt>
                <c:pt idx="137">
                  <c:v>Jul</c:v>
                </c:pt>
                <c:pt idx="138">
                  <c:v>Jul</c:v>
                </c:pt>
                <c:pt idx="139">
                  <c:v>Jul</c:v>
                </c:pt>
                <c:pt idx="140">
                  <c:v>Jul</c:v>
                </c:pt>
                <c:pt idx="141">
                  <c:v>Jul</c:v>
                </c:pt>
                <c:pt idx="142">
                  <c:v>Jul</c:v>
                </c:pt>
                <c:pt idx="143">
                  <c:v>Jul</c:v>
                </c:pt>
                <c:pt idx="144">
                  <c:v>Jul</c:v>
                </c:pt>
                <c:pt idx="145">
                  <c:v>Jul</c:v>
                </c:pt>
                <c:pt idx="146">
                  <c:v>Jul</c:v>
                </c:pt>
                <c:pt idx="147">
                  <c:v>Jul</c:v>
                </c:pt>
                <c:pt idx="148">
                  <c:v>Jul</c:v>
                </c:pt>
                <c:pt idx="149">
                  <c:v>Jul</c:v>
                </c:pt>
                <c:pt idx="150">
                  <c:v>Jul</c:v>
                </c:pt>
                <c:pt idx="151">
                  <c:v>Aug</c:v>
                </c:pt>
                <c:pt idx="152">
                  <c:v>Aug</c:v>
                </c:pt>
                <c:pt idx="153">
                  <c:v>Aug</c:v>
                </c:pt>
                <c:pt idx="154">
                  <c:v>Aug</c:v>
                </c:pt>
                <c:pt idx="155">
                  <c:v>Aug</c:v>
                </c:pt>
                <c:pt idx="156">
                  <c:v>Aug</c:v>
                </c:pt>
                <c:pt idx="157">
                  <c:v>Aug</c:v>
                </c:pt>
                <c:pt idx="158">
                  <c:v>Aug</c:v>
                </c:pt>
                <c:pt idx="159">
                  <c:v>Aug</c:v>
                </c:pt>
                <c:pt idx="160">
                  <c:v>Aug</c:v>
                </c:pt>
                <c:pt idx="161">
                  <c:v>Aug</c:v>
                </c:pt>
                <c:pt idx="162">
                  <c:v>Aug</c:v>
                </c:pt>
                <c:pt idx="163">
                  <c:v>Aug</c:v>
                </c:pt>
                <c:pt idx="164">
                  <c:v>Aug</c:v>
                </c:pt>
                <c:pt idx="165">
                  <c:v>Aug</c:v>
                </c:pt>
                <c:pt idx="166">
                  <c:v>Aug</c:v>
                </c:pt>
                <c:pt idx="167">
                  <c:v>Aug</c:v>
                </c:pt>
                <c:pt idx="168">
                  <c:v>Aug</c:v>
                </c:pt>
                <c:pt idx="169">
                  <c:v>Aug</c:v>
                </c:pt>
                <c:pt idx="170">
                  <c:v>Aug</c:v>
                </c:pt>
                <c:pt idx="171">
                  <c:v>Aug</c:v>
                </c:pt>
                <c:pt idx="172">
                  <c:v>Aug</c:v>
                </c:pt>
                <c:pt idx="173">
                  <c:v>Aug</c:v>
                </c:pt>
                <c:pt idx="174">
                  <c:v>Sep</c:v>
                </c:pt>
                <c:pt idx="175">
                  <c:v>Sep</c:v>
                </c:pt>
                <c:pt idx="176">
                  <c:v>Sep</c:v>
                </c:pt>
                <c:pt idx="177">
                  <c:v>Sep</c:v>
                </c:pt>
                <c:pt idx="178">
                  <c:v>Sep</c:v>
                </c:pt>
                <c:pt idx="179">
                  <c:v>Sep</c:v>
                </c:pt>
                <c:pt idx="180">
                  <c:v>Sep</c:v>
                </c:pt>
                <c:pt idx="181">
                  <c:v>Sep</c:v>
                </c:pt>
                <c:pt idx="182">
                  <c:v>Sep</c:v>
                </c:pt>
                <c:pt idx="183">
                  <c:v>Sep</c:v>
                </c:pt>
                <c:pt idx="184">
                  <c:v>Sep</c:v>
                </c:pt>
                <c:pt idx="185">
                  <c:v>Sep</c:v>
                </c:pt>
                <c:pt idx="186">
                  <c:v>Sep</c:v>
                </c:pt>
                <c:pt idx="187">
                  <c:v>Sep</c:v>
                </c:pt>
                <c:pt idx="188">
                  <c:v>Sep</c:v>
                </c:pt>
                <c:pt idx="189">
                  <c:v>Sep</c:v>
                </c:pt>
                <c:pt idx="190">
                  <c:v>Sep</c:v>
                </c:pt>
                <c:pt idx="191">
                  <c:v>Sep</c:v>
                </c:pt>
                <c:pt idx="192">
                  <c:v>Sep</c:v>
                </c:pt>
                <c:pt idx="193">
                  <c:v>Sep</c:v>
                </c:pt>
                <c:pt idx="194">
                  <c:v>Sep</c:v>
                </c:pt>
                <c:pt idx="195">
                  <c:v>Oct</c:v>
                </c:pt>
                <c:pt idx="196">
                  <c:v>Oct</c:v>
                </c:pt>
                <c:pt idx="197">
                  <c:v>Oct</c:v>
                </c:pt>
                <c:pt idx="198">
                  <c:v>Oct</c:v>
                </c:pt>
                <c:pt idx="199">
                  <c:v>Oct</c:v>
                </c:pt>
                <c:pt idx="200">
                  <c:v>Oct</c:v>
                </c:pt>
                <c:pt idx="201">
                  <c:v>Oct</c:v>
                </c:pt>
                <c:pt idx="202">
                  <c:v>Oct</c:v>
                </c:pt>
                <c:pt idx="203">
                  <c:v>Oct</c:v>
                </c:pt>
                <c:pt idx="204">
                  <c:v>Oct</c:v>
                </c:pt>
                <c:pt idx="205">
                  <c:v>Oct</c:v>
                </c:pt>
                <c:pt idx="206">
                  <c:v>Oct</c:v>
                </c:pt>
                <c:pt idx="207">
                  <c:v>Oct</c:v>
                </c:pt>
                <c:pt idx="208">
                  <c:v>Oct</c:v>
                </c:pt>
                <c:pt idx="209">
                  <c:v>Oct</c:v>
                </c:pt>
                <c:pt idx="210">
                  <c:v>Oct</c:v>
                </c:pt>
                <c:pt idx="211">
                  <c:v>Oct</c:v>
                </c:pt>
                <c:pt idx="212">
                  <c:v>Oct</c:v>
                </c:pt>
                <c:pt idx="213">
                  <c:v>Oct</c:v>
                </c:pt>
                <c:pt idx="214">
                  <c:v>Oct</c:v>
                </c:pt>
                <c:pt idx="215">
                  <c:v>Oct</c:v>
                </c:pt>
                <c:pt idx="216">
                  <c:v>Oct</c:v>
                </c:pt>
                <c:pt idx="217">
                  <c:v>Nov</c:v>
                </c:pt>
                <c:pt idx="218">
                  <c:v>Nov</c:v>
                </c:pt>
                <c:pt idx="219">
                  <c:v>Nov</c:v>
                </c:pt>
                <c:pt idx="220">
                  <c:v>Nov</c:v>
                </c:pt>
                <c:pt idx="221">
                  <c:v>Nov</c:v>
                </c:pt>
                <c:pt idx="222">
                  <c:v>Nov</c:v>
                </c:pt>
                <c:pt idx="223">
                  <c:v>Nov</c:v>
                </c:pt>
                <c:pt idx="224">
                  <c:v>Nov</c:v>
                </c:pt>
                <c:pt idx="225">
                  <c:v>Nov</c:v>
                </c:pt>
                <c:pt idx="226">
                  <c:v>Nov</c:v>
                </c:pt>
                <c:pt idx="227">
                  <c:v>Nov</c:v>
                </c:pt>
                <c:pt idx="228">
                  <c:v>Nov</c:v>
                </c:pt>
                <c:pt idx="229">
                  <c:v>Nov</c:v>
                </c:pt>
                <c:pt idx="230">
                  <c:v>Nov</c:v>
                </c:pt>
                <c:pt idx="231">
                  <c:v>Nov</c:v>
                </c:pt>
                <c:pt idx="232">
                  <c:v>Nov</c:v>
                </c:pt>
                <c:pt idx="233">
                  <c:v>Nov</c:v>
                </c:pt>
                <c:pt idx="234">
                  <c:v>Nov</c:v>
                </c:pt>
                <c:pt idx="235">
                  <c:v>Nov</c:v>
                </c:pt>
                <c:pt idx="236">
                  <c:v>Nov</c:v>
                </c:pt>
                <c:pt idx="237">
                  <c:v>Nov</c:v>
                </c:pt>
                <c:pt idx="238">
                  <c:v>Nov</c:v>
                </c:pt>
                <c:pt idx="239">
                  <c:v>Nov</c:v>
                </c:pt>
                <c:pt idx="240">
                  <c:v>Dec</c:v>
                </c:pt>
                <c:pt idx="241">
                  <c:v>Dec</c:v>
                </c:pt>
                <c:pt idx="242">
                  <c:v>Dec</c:v>
                </c:pt>
                <c:pt idx="243">
                  <c:v>Dec</c:v>
                </c:pt>
                <c:pt idx="244">
                  <c:v>Dec</c:v>
                </c:pt>
                <c:pt idx="245">
                  <c:v>Dec</c:v>
                </c:pt>
                <c:pt idx="246">
                  <c:v>Dec</c:v>
                </c:pt>
                <c:pt idx="247">
                  <c:v>Dec</c:v>
                </c:pt>
                <c:pt idx="248">
                  <c:v>Dec</c:v>
                </c:pt>
                <c:pt idx="249">
                  <c:v>Dec</c:v>
                </c:pt>
                <c:pt idx="250">
                  <c:v>Dec</c:v>
                </c:pt>
                <c:pt idx="251">
                  <c:v>Dec</c:v>
                </c:pt>
                <c:pt idx="252">
                  <c:v>Dec</c:v>
                </c:pt>
                <c:pt idx="253">
                  <c:v>Dec</c:v>
                </c:pt>
                <c:pt idx="254">
                  <c:v>Dec</c:v>
                </c:pt>
                <c:pt idx="255">
                  <c:v>Dec</c:v>
                </c:pt>
                <c:pt idx="256">
                  <c:v>Dec</c:v>
                </c:pt>
                <c:pt idx="257">
                  <c:v>Dec</c:v>
                </c:pt>
                <c:pt idx="258">
                  <c:v>Dec</c:v>
                </c:pt>
                <c:pt idx="259">
                  <c:v>Dec</c:v>
                </c:pt>
                <c:pt idx="260">
                  <c:v>Jan</c:v>
                </c:pt>
                <c:pt idx="261">
                  <c:v>Jan</c:v>
                </c:pt>
                <c:pt idx="262">
                  <c:v>Jan</c:v>
                </c:pt>
                <c:pt idx="263">
                  <c:v>Jan</c:v>
                </c:pt>
                <c:pt idx="264">
                  <c:v>Jan</c:v>
                </c:pt>
                <c:pt idx="265">
                  <c:v>Jan</c:v>
                </c:pt>
                <c:pt idx="266">
                  <c:v>Jan</c:v>
                </c:pt>
                <c:pt idx="267">
                  <c:v>Jan</c:v>
                </c:pt>
                <c:pt idx="268">
                  <c:v>Jan</c:v>
                </c:pt>
                <c:pt idx="269">
                  <c:v>Jan</c:v>
                </c:pt>
                <c:pt idx="270">
                  <c:v>Jan</c:v>
                </c:pt>
                <c:pt idx="271">
                  <c:v>Jan</c:v>
                </c:pt>
                <c:pt idx="272">
                  <c:v>Jan</c:v>
                </c:pt>
                <c:pt idx="273">
                  <c:v>Jan</c:v>
                </c:pt>
                <c:pt idx="274">
                  <c:v>Jan</c:v>
                </c:pt>
                <c:pt idx="275">
                  <c:v>Jan</c:v>
                </c:pt>
                <c:pt idx="276">
                  <c:v>Jan</c:v>
                </c:pt>
                <c:pt idx="277">
                  <c:v>Jan</c:v>
                </c:pt>
                <c:pt idx="278">
                  <c:v>Jan</c:v>
                </c:pt>
                <c:pt idx="279">
                  <c:v>Jan</c:v>
                </c:pt>
                <c:pt idx="280">
                  <c:v>Jan</c:v>
                </c:pt>
                <c:pt idx="281">
                  <c:v>Jan</c:v>
                </c:pt>
                <c:pt idx="282">
                  <c:v>Jan</c:v>
                </c:pt>
                <c:pt idx="283">
                  <c:v>Feb</c:v>
                </c:pt>
                <c:pt idx="284">
                  <c:v>Feb</c:v>
                </c:pt>
                <c:pt idx="285">
                  <c:v>Feb</c:v>
                </c:pt>
                <c:pt idx="286">
                  <c:v>Feb</c:v>
                </c:pt>
                <c:pt idx="287">
                  <c:v>Feb</c:v>
                </c:pt>
                <c:pt idx="288">
                  <c:v>Feb</c:v>
                </c:pt>
                <c:pt idx="289">
                  <c:v>Feb</c:v>
                </c:pt>
                <c:pt idx="290">
                  <c:v>Feb</c:v>
                </c:pt>
                <c:pt idx="291">
                  <c:v>Feb</c:v>
                </c:pt>
                <c:pt idx="292">
                  <c:v>Feb</c:v>
                </c:pt>
                <c:pt idx="293">
                  <c:v>Feb</c:v>
                </c:pt>
                <c:pt idx="294">
                  <c:v>Feb</c:v>
                </c:pt>
                <c:pt idx="295">
                  <c:v>Feb</c:v>
                </c:pt>
                <c:pt idx="296">
                  <c:v>Feb</c:v>
                </c:pt>
                <c:pt idx="297">
                  <c:v>Feb</c:v>
                </c:pt>
                <c:pt idx="298">
                  <c:v>Feb</c:v>
                </c:pt>
                <c:pt idx="299">
                  <c:v>Feb</c:v>
                </c:pt>
                <c:pt idx="300">
                  <c:v>Feb</c:v>
                </c:pt>
                <c:pt idx="301">
                  <c:v>Feb</c:v>
                </c:pt>
                <c:pt idx="302">
                  <c:v>Feb</c:v>
                </c:pt>
                <c:pt idx="303">
                  <c:v>Feb</c:v>
                </c:pt>
                <c:pt idx="304">
                  <c:v>Mar</c:v>
                </c:pt>
                <c:pt idx="305">
                  <c:v>Mar</c:v>
                </c:pt>
                <c:pt idx="306">
                  <c:v>Mar</c:v>
                </c:pt>
                <c:pt idx="307">
                  <c:v>Mar</c:v>
                </c:pt>
                <c:pt idx="308">
                  <c:v>Mar</c:v>
                </c:pt>
                <c:pt idx="309">
                  <c:v>Mar</c:v>
                </c:pt>
                <c:pt idx="310">
                  <c:v>Mar</c:v>
                </c:pt>
                <c:pt idx="311">
                  <c:v>Mar</c:v>
                </c:pt>
                <c:pt idx="312">
                  <c:v>Mar</c:v>
                </c:pt>
                <c:pt idx="313">
                  <c:v>Mar</c:v>
                </c:pt>
                <c:pt idx="314">
                  <c:v>Mar</c:v>
                </c:pt>
                <c:pt idx="315">
                  <c:v>Mar</c:v>
                </c:pt>
                <c:pt idx="316">
                  <c:v>Mar</c:v>
                </c:pt>
                <c:pt idx="317">
                  <c:v>Mar</c:v>
                </c:pt>
                <c:pt idx="318">
                  <c:v>Mar</c:v>
                </c:pt>
                <c:pt idx="319">
                  <c:v>Mar</c:v>
                </c:pt>
                <c:pt idx="320">
                  <c:v>Mar</c:v>
                </c:pt>
                <c:pt idx="321">
                  <c:v>Mar</c:v>
                </c:pt>
                <c:pt idx="322">
                  <c:v>Mar</c:v>
                </c:pt>
                <c:pt idx="323">
                  <c:v>Mar</c:v>
                </c:pt>
                <c:pt idx="324">
                  <c:v>Mar</c:v>
                </c:pt>
                <c:pt idx="325">
                  <c:v>Apr</c:v>
                </c:pt>
                <c:pt idx="326">
                  <c:v>Apr</c:v>
                </c:pt>
                <c:pt idx="327">
                  <c:v>Apr</c:v>
                </c:pt>
                <c:pt idx="328">
                  <c:v>Apr</c:v>
                </c:pt>
                <c:pt idx="329">
                  <c:v>Apr</c:v>
                </c:pt>
                <c:pt idx="330">
                  <c:v>Apr</c:v>
                </c:pt>
                <c:pt idx="331">
                  <c:v>Apr</c:v>
                </c:pt>
                <c:pt idx="332">
                  <c:v>Apr</c:v>
                </c:pt>
                <c:pt idx="333">
                  <c:v>Apr</c:v>
                </c:pt>
                <c:pt idx="334">
                  <c:v>Apr</c:v>
                </c:pt>
                <c:pt idx="335">
                  <c:v>Apr</c:v>
                </c:pt>
                <c:pt idx="336">
                  <c:v>Apr</c:v>
                </c:pt>
                <c:pt idx="337">
                  <c:v>Apr</c:v>
                </c:pt>
                <c:pt idx="338">
                  <c:v>Apr</c:v>
                </c:pt>
                <c:pt idx="339">
                  <c:v>Apr</c:v>
                </c:pt>
                <c:pt idx="340">
                  <c:v>Apr</c:v>
                </c:pt>
                <c:pt idx="341">
                  <c:v>Apr</c:v>
                </c:pt>
                <c:pt idx="342">
                  <c:v>Apr</c:v>
                </c:pt>
                <c:pt idx="343">
                  <c:v>Apr</c:v>
                </c:pt>
                <c:pt idx="344">
                  <c:v>Apr</c:v>
                </c:pt>
                <c:pt idx="345">
                  <c:v>Apr</c:v>
                </c:pt>
                <c:pt idx="346">
                  <c:v>Apr</c:v>
                </c:pt>
                <c:pt idx="347">
                  <c:v>May</c:v>
                </c:pt>
                <c:pt idx="348">
                  <c:v>May</c:v>
                </c:pt>
                <c:pt idx="349">
                  <c:v>May</c:v>
                </c:pt>
                <c:pt idx="350">
                  <c:v>May</c:v>
                </c:pt>
                <c:pt idx="351">
                  <c:v>May</c:v>
                </c:pt>
                <c:pt idx="352">
                  <c:v>May</c:v>
                </c:pt>
                <c:pt idx="353">
                  <c:v>May</c:v>
                </c:pt>
                <c:pt idx="354">
                  <c:v>May</c:v>
                </c:pt>
                <c:pt idx="355">
                  <c:v>May</c:v>
                </c:pt>
                <c:pt idx="356">
                  <c:v>May</c:v>
                </c:pt>
                <c:pt idx="357">
                  <c:v>May</c:v>
                </c:pt>
                <c:pt idx="358">
                  <c:v>May</c:v>
                </c:pt>
                <c:pt idx="359">
                  <c:v>May</c:v>
                </c:pt>
                <c:pt idx="360">
                  <c:v>May</c:v>
                </c:pt>
                <c:pt idx="361">
                  <c:v>May</c:v>
                </c:pt>
                <c:pt idx="362">
                  <c:v>May</c:v>
                </c:pt>
                <c:pt idx="363">
                  <c:v>May</c:v>
                </c:pt>
                <c:pt idx="364">
                  <c:v>May</c:v>
                </c:pt>
                <c:pt idx="365">
                  <c:v>May</c:v>
                </c:pt>
                <c:pt idx="366">
                  <c:v>May</c:v>
                </c:pt>
                <c:pt idx="367">
                  <c:v>May</c:v>
                </c:pt>
                <c:pt idx="368">
                  <c:v>May</c:v>
                </c:pt>
                <c:pt idx="369">
                  <c:v>May</c:v>
                </c:pt>
              </c:strCache>
            </c:strRef>
          </c:cat>
          <c:val>
            <c:numRef>
              <c:f>'Chart data'!$W$4:$W$373</c:f>
              <c:numCache>
                <c:formatCode>General</c:formatCode>
                <c:ptCount val="370"/>
                <c:pt idx="99" formatCode="0.0">
                  <c:v>127.01846969696966</c:v>
                </c:pt>
                <c:pt idx="100" formatCode="0.0">
                  <c:v>127.01846969696966</c:v>
                </c:pt>
                <c:pt idx="101" formatCode="0.0">
                  <c:v>127.01846969696966</c:v>
                </c:pt>
                <c:pt idx="102" formatCode="0.0">
                  <c:v>127.01846969696966</c:v>
                </c:pt>
                <c:pt idx="103" formatCode="0.0">
                  <c:v>127.01846969696966</c:v>
                </c:pt>
                <c:pt idx="104" formatCode="0.0">
                  <c:v>127.01846969696966</c:v>
                </c:pt>
                <c:pt idx="105" formatCode="0.0">
                  <c:v>127.01846969696966</c:v>
                </c:pt>
                <c:pt idx="106" formatCode="0.0">
                  <c:v>127.01846969696966</c:v>
                </c:pt>
                <c:pt idx="107" formatCode="0.0">
                  <c:v>127.01846969696966</c:v>
                </c:pt>
                <c:pt idx="108" formatCode="0.0">
                  <c:v>127.01846969696966</c:v>
                </c:pt>
                <c:pt idx="109" formatCode="0.0">
                  <c:v>127.01846969696966</c:v>
                </c:pt>
                <c:pt idx="110" formatCode="0.0">
                  <c:v>127.01846969696966</c:v>
                </c:pt>
                <c:pt idx="111" formatCode="0.0">
                  <c:v>127.01846969696966</c:v>
                </c:pt>
                <c:pt idx="112" formatCode="0.0">
                  <c:v>127.01846969696966</c:v>
                </c:pt>
                <c:pt idx="113" formatCode="0.0">
                  <c:v>127.01846969696966</c:v>
                </c:pt>
                <c:pt idx="114" formatCode="0.0">
                  <c:v>127.01846969696966</c:v>
                </c:pt>
                <c:pt idx="115" formatCode="0.0">
                  <c:v>127.01846969696966</c:v>
                </c:pt>
                <c:pt idx="116" formatCode="0.0">
                  <c:v>127.01846969696966</c:v>
                </c:pt>
                <c:pt idx="117" formatCode="0.0">
                  <c:v>127.01846969696966</c:v>
                </c:pt>
                <c:pt idx="118" formatCode="0.0">
                  <c:v>127.01846969696966</c:v>
                </c:pt>
                <c:pt idx="119" formatCode="0.0">
                  <c:v>127.01846969696966</c:v>
                </c:pt>
                <c:pt idx="120" formatCode="0.0">
                  <c:v>127.01846969696966</c:v>
                </c:pt>
                <c:pt idx="121" formatCode="0.0">
                  <c:v>127.01846969696966</c:v>
                </c:pt>
                <c:pt idx="122" formatCode="0.0">
                  <c:v>127.01846969696966</c:v>
                </c:pt>
                <c:pt idx="123" formatCode="0.0">
                  <c:v>127.01846969696966</c:v>
                </c:pt>
                <c:pt idx="124" formatCode="0.0">
                  <c:v>127.01846969696966</c:v>
                </c:pt>
                <c:pt idx="125" formatCode="0.0">
                  <c:v>127.01846969696966</c:v>
                </c:pt>
                <c:pt idx="126" formatCode="0.0">
                  <c:v>127.01846969696966</c:v>
                </c:pt>
                <c:pt idx="127" formatCode="0.0">
                  <c:v>127.01846969696966</c:v>
                </c:pt>
                <c:pt idx="128" formatCode="0.0">
                  <c:v>127.01846969696966</c:v>
                </c:pt>
                <c:pt idx="129" formatCode="0.0">
                  <c:v>127.01846969696966</c:v>
                </c:pt>
                <c:pt idx="130" formatCode="0.0">
                  <c:v>127.01846969696966</c:v>
                </c:pt>
                <c:pt idx="131" formatCode="0.0">
                  <c:v>127.01846969696966</c:v>
                </c:pt>
                <c:pt idx="132" formatCode="0.0">
                  <c:v>127.01846969696966</c:v>
                </c:pt>
                <c:pt idx="133" formatCode="0.0">
                  <c:v>127.01846969696966</c:v>
                </c:pt>
                <c:pt idx="134" formatCode="0.0">
                  <c:v>127.01846969696966</c:v>
                </c:pt>
                <c:pt idx="135" formatCode="0.0">
                  <c:v>127.01846969696966</c:v>
                </c:pt>
                <c:pt idx="136" formatCode="0.0">
                  <c:v>127.01846969696966</c:v>
                </c:pt>
                <c:pt idx="137" formatCode="0.0">
                  <c:v>127.01846969696966</c:v>
                </c:pt>
                <c:pt idx="138" formatCode="0.0">
                  <c:v>127.01846969696966</c:v>
                </c:pt>
                <c:pt idx="139" formatCode="0.0">
                  <c:v>127.01846969696966</c:v>
                </c:pt>
                <c:pt idx="140" formatCode="0.0">
                  <c:v>127.01846969696966</c:v>
                </c:pt>
                <c:pt idx="141" formatCode="0.0">
                  <c:v>127.01846969696966</c:v>
                </c:pt>
                <c:pt idx="142" formatCode="0.0">
                  <c:v>127.01846969696966</c:v>
                </c:pt>
                <c:pt idx="143" formatCode="0.0">
                  <c:v>127.01846969696966</c:v>
                </c:pt>
                <c:pt idx="144" formatCode="0.0">
                  <c:v>127.01846969696966</c:v>
                </c:pt>
                <c:pt idx="145" formatCode="0.0">
                  <c:v>127.01846969696966</c:v>
                </c:pt>
                <c:pt idx="146" formatCode="0.0">
                  <c:v>127.01846969696966</c:v>
                </c:pt>
                <c:pt idx="147" formatCode="0.0">
                  <c:v>127.01846969696966</c:v>
                </c:pt>
                <c:pt idx="148" formatCode="0.0">
                  <c:v>127.01846969696966</c:v>
                </c:pt>
                <c:pt idx="149" formatCode="0.0">
                  <c:v>127.01846969696966</c:v>
                </c:pt>
                <c:pt idx="150" formatCode="0.0">
                  <c:v>127.01846969696966</c:v>
                </c:pt>
                <c:pt idx="151" formatCode="0.0">
                  <c:v>127.01846969696966</c:v>
                </c:pt>
                <c:pt idx="152" formatCode="0.0">
                  <c:v>127.01846969696966</c:v>
                </c:pt>
                <c:pt idx="153" formatCode="0.0">
                  <c:v>127.01846969696966</c:v>
                </c:pt>
                <c:pt idx="154" formatCode="0.0">
                  <c:v>127.01846969696966</c:v>
                </c:pt>
                <c:pt idx="155" formatCode="0.0">
                  <c:v>127.01846969696966</c:v>
                </c:pt>
                <c:pt idx="156" formatCode="0.0">
                  <c:v>127.01846969696966</c:v>
                </c:pt>
                <c:pt idx="157" formatCode="0.0">
                  <c:v>127.01846969696966</c:v>
                </c:pt>
                <c:pt idx="158" formatCode="0.0">
                  <c:v>127.01846969696966</c:v>
                </c:pt>
                <c:pt idx="159" formatCode="0.0">
                  <c:v>127.01846969696966</c:v>
                </c:pt>
                <c:pt idx="160" formatCode="0.0">
                  <c:v>127.01846969696966</c:v>
                </c:pt>
                <c:pt idx="161" formatCode="0.0">
                  <c:v>127.01846969696966</c:v>
                </c:pt>
                <c:pt idx="162" formatCode="0.0">
                  <c:v>127.01846969696966</c:v>
                </c:pt>
                <c:pt idx="163" formatCode="0.0">
                  <c:v>127.01846969696966</c:v>
                </c:pt>
                <c:pt idx="164" formatCode="0.0">
                  <c:v>127.01846969696966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spPr>
            <a:ln w="38100">
              <a:solidFill>
                <a:srgbClr val="7B7C77">
                  <a:alpha val="75000"/>
                </a:srgbClr>
              </a:solidFill>
            </a:ln>
          </c:spPr>
          <c:marker>
            <c:symbol val="none"/>
          </c:marker>
          <c:cat>
            <c:strRef>
              <c:f>'Chart data'!$T$4:$T$373</c:f>
              <c:strCache>
                <c:ptCount val="370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Feb</c:v>
                </c:pt>
                <c:pt idx="23">
                  <c:v>Feb</c:v>
                </c:pt>
                <c:pt idx="24">
                  <c:v>Feb</c:v>
                </c:pt>
                <c:pt idx="25">
                  <c:v>Feb</c:v>
                </c:pt>
                <c:pt idx="26">
                  <c:v>Feb</c:v>
                </c:pt>
                <c:pt idx="27">
                  <c:v>Feb</c:v>
                </c:pt>
                <c:pt idx="28">
                  <c:v>Feb</c:v>
                </c:pt>
                <c:pt idx="29">
                  <c:v>Feb</c:v>
                </c:pt>
                <c:pt idx="30">
                  <c:v>Feb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Mar</c:v>
                </c:pt>
                <c:pt idx="43">
                  <c:v>Mar</c:v>
                </c:pt>
                <c:pt idx="44">
                  <c:v>Mar</c:v>
                </c:pt>
                <c:pt idx="45">
                  <c:v>Mar</c:v>
                </c:pt>
                <c:pt idx="46">
                  <c:v>Mar</c:v>
                </c:pt>
                <c:pt idx="47">
                  <c:v>Mar</c:v>
                </c:pt>
                <c:pt idx="48">
                  <c:v>Mar</c:v>
                </c:pt>
                <c:pt idx="49">
                  <c:v>Mar</c:v>
                </c:pt>
                <c:pt idx="50">
                  <c:v>Mar</c:v>
                </c:pt>
                <c:pt idx="51">
                  <c:v>Mar</c:v>
                </c:pt>
                <c:pt idx="52">
                  <c:v>Mar</c:v>
                </c:pt>
                <c:pt idx="53">
                  <c:v>Mar</c:v>
                </c:pt>
                <c:pt idx="54">
                  <c:v>Mar</c:v>
                </c:pt>
                <c:pt idx="55">
                  <c:v>Mar</c:v>
                </c:pt>
                <c:pt idx="56">
                  <c:v>Mar</c:v>
                </c:pt>
                <c:pt idx="57">
                  <c:v>Mar</c:v>
                </c:pt>
                <c:pt idx="58">
                  <c:v>Mar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Apr</c:v>
                </c:pt>
                <c:pt idx="66">
                  <c:v>Apr</c:v>
                </c:pt>
                <c:pt idx="67">
                  <c:v>Apr</c:v>
                </c:pt>
                <c:pt idx="68">
                  <c:v>Apr</c:v>
                </c:pt>
                <c:pt idx="69">
                  <c:v>Apr</c:v>
                </c:pt>
                <c:pt idx="70">
                  <c:v>Apr</c:v>
                </c:pt>
                <c:pt idx="71">
                  <c:v>Apr</c:v>
                </c:pt>
                <c:pt idx="72">
                  <c:v>Apr</c:v>
                </c:pt>
                <c:pt idx="73">
                  <c:v>Apr</c:v>
                </c:pt>
                <c:pt idx="74">
                  <c:v>Apr</c:v>
                </c:pt>
                <c:pt idx="75">
                  <c:v>Apr</c:v>
                </c:pt>
                <c:pt idx="76">
                  <c:v>Apr</c:v>
                </c:pt>
                <c:pt idx="77">
                  <c:v>Apr</c:v>
                </c:pt>
                <c:pt idx="78">
                  <c:v>Apr</c:v>
                </c:pt>
                <c:pt idx="79">
                  <c:v>Apr</c:v>
                </c:pt>
                <c:pt idx="80">
                  <c:v>Apr</c:v>
                </c:pt>
                <c:pt idx="81">
                  <c:v>Apr</c:v>
                </c:pt>
                <c:pt idx="82">
                  <c:v>Apr</c:v>
                </c:pt>
                <c:pt idx="83">
                  <c:v>Apr</c:v>
                </c:pt>
                <c:pt idx="84">
                  <c:v>Apr</c:v>
                </c:pt>
                <c:pt idx="85">
                  <c:v>May</c:v>
                </c:pt>
                <c:pt idx="86">
                  <c:v>May</c:v>
                </c:pt>
                <c:pt idx="87">
                  <c:v>May</c:v>
                </c:pt>
                <c:pt idx="88">
                  <c:v>May</c:v>
                </c:pt>
                <c:pt idx="89">
                  <c:v>May</c:v>
                </c:pt>
                <c:pt idx="90">
                  <c:v>May</c:v>
                </c:pt>
                <c:pt idx="91">
                  <c:v>May</c:v>
                </c:pt>
                <c:pt idx="92">
                  <c:v>May</c:v>
                </c:pt>
                <c:pt idx="93">
                  <c:v>May</c:v>
                </c:pt>
                <c:pt idx="94">
                  <c:v>May</c:v>
                </c:pt>
                <c:pt idx="95">
                  <c:v>May</c:v>
                </c:pt>
                <c:pt idx="96">
                  <c:v>May</c:v>
                </c:pt>
                <c:pt idx="97">
                  <c:v>May</c:v>
                </c:pt>
                <c:pt idx="98">
                  <c:v>May</c:v>
                </c:pt>
                <c:pt idx="99">
                  <c:v>May</c:v>
                </c:pt>
                <c:pt idx="100">
                  <c:v>May</c:v>
                </c:pt>
                <c:pt idx="101">
                  <c:v>May</c:v>
                </c:pt>
                <c:pt idx="102">
                  <c:v>May</c:v>
                </c:pt>
                <c:pt idx="103">
                  <c:v>May</c:v>
                </c:pt>
                <c:pt idx="104">
                  <c:v>May</c:v>
                </c:pt>
                <c:pt idx="105">
                  <c:v>May</c:v>
                </c:pt>
                <c:pt idx="106">
                  <c:v>May</c:v>
                </c:pt>
                <c:pt idx="107">
                  <c:v>May</c:v>
                </c:pt>
                <c:pt idx="108">
                  <c:v>Jun</c:v>
                </c:pt>
                <c:pt idx="109">
                  <c:v>Jun</c:v>
                </c:pt>
                <c:pt idx="110">
                  <c:v>Jun</c:v>
                </c:pt>
                <c:pt idx="111">
                  <c:v>Jun</c:v>
                </c:pt>
                <c:pt idx="112">
                  <c:v>Jun</c:v>
                </c:pt>
                <c:pt idx="113">
                  <c:v>Jun</c:v>
                </c:pt>
                <c:pt idx="114">
                  <c:v>Jun</c:v>
                </c:pt>
                <c:pt idx="115">
                  <c:v>Jun</c:v>
                </c:pt>
                <c:pt idx="116">
                  <c:v>Jun</c:v>
                </c:pt>
                <c:pt idx="117">
                  <c:v>Jun</c:v>
                </c:pt>
                <c:pt idx="118">
                  <c:v>Jun</c:v>
                </c:pt>
                <c:pt idx="119">
                  <c:v>Jun</c:v>
                </c:pt>
                <c:pt idx="120">
                  <c:v>Jun</c:v>
                </c:pt>
                <c:pt idx="121">
                  <c:v>Jun</c:v>
                </c:pt>
                <c:pt idx="122">
                  <c:v>Jun</c:v>
                </c:pt>
                <c:pt idx="123">
                  <c:v>Jun</c:v>
                </c:pt>
                <c:pt idx="124">
                  <c:v>Jun</c:v>
                </c:pt>
                <c:pt idx="125">
                  <c:v>Jun</c:v>
                </c:pt>
                <c:pt idx="126">
                  <c:v>Jun</c:v>
                </c:pt>
                <c:pt idx="127">
                  <c:v>Jun</c:v>
                </c:pt>
                <c:pt idx="128">
                  <c:v>Jun</c:v>
                </c:pt>
                <c:pt idx="129">
                  <c:v>Jun</c:v>
                </c:pt>
                <c:pt idx="130">
                  <c:v>Jul</c:v>
                </c:pt>
                <c:pt idx="131">
                  <c:v>Jul</c:v>
                </c:pt>
                <c:pt idx="132">
                  <c:v>Jul</c:v>
                </c:pt>
                <c:pt idx="133">
                  <c:v>Jul</c:v>
                </c:pt>
                <c:pt idx="134">
                  <c:v>Jul</c:v>
                </c:pt>
                <c:pt idx="135">
                  <c:v>Jul</c:v>
                </c:pt>
                <c:pt idx="136">
                  <c:v>Jul</c:v>
                </c:pt>
                <c:pt idx="137">
                  <c:v>Jul</c:v>
                </c:pt>
                <c:pt idx="138">
                  <c:v>Jul</c:v>
                </c:pt>
                <c:pt idx="139">
                  <c:v>Jul</c:v>
                </c:pt>
                <c:pt idx="140">
                  <c:v>Jul</c:v>
                </c:pt>
                <c:pt idx="141">
                  <c:v>Jul</c:v>
                </c:pt>
                <c:pt idx="142">
                  <c:v>Jul</c:v>
                </c:pt>
                <c:pt idx="143">
                  <c:v>Jul</c:v>
                </c:pt>
                <c:pt idx="144">
                  <c:v>Jul</c:v>
                </c:pt>
                <c:pt idx="145">
                  <c:v>Jul</c:v>
                </c:pt>
                <c:pt idx="146">
                  <c:v>Jul</c:v>
                </c:pt>
                <c:pt idx="147">
                  <c:v>Jul</c:v>
                </c:pt>
                <c:pt idx="148">
                  <c:v>Jul</c:v>
                </c:pt>
                <c:pt idx="149">
                  <c:v>Jul</c:v>
                </c:pt>
                <c:pt idx="150">
                  <c:v>Jul</c:v>
                </c:pt>
                <c:pt idx="151">
                  <c:v>Aug</c:v>
                </c:pt>
                <c:pt idx="152">
                  <c:v>Aug</c:v>
                </c:pt>
                <c:pt idx="153">
                  <c:v>Aug</c:v>
                </c:pt>
                <c:pt idx="154">
                  <c:v>Aug</c:v>
                </c:pt>
                <c:pt idx="155">
                  <c:v>Aug</c:v>
                </c:pt>
                <c:pt idx="156">
                  <c:v>Aug</c:v>
                </c:pt>
                <c:pt idx="157">
                  <c:v>Aug</c:v>
                </c:pt>
                <c:pt idx="158">
                  <c:v>Aug</c:v>
                </c:pt>
                <c:pt idx="159">
                  <c:v>Aug</c:v>
                </c:pt>
                <c:pt idx="160">
                  <c:v>Aug</c:v>
                </c:pt>
                <c:pt idx="161">
                  <c:v>Aug</c:v>
                </c:pt>
                <c:pt idx="162">
                  <c:v>Aug</c:v>
                </c:pt>
                <c:pt idx="163">
                  <c:v>Aug</c:v>
                </c:pt>
                <c:pt idx="164">
                  <c:v>Aug</c:v>
                </c:pt>
                <c:pt idx="165">
                  <c:v>Aug</c:v>
                </c:pt>
                <c:pt idx="166">
                  <c:v>Aug</c:v>
                </c:pt>
                <c:pt idx="167">
                  <c:v>Aug</c:v>
                </c:pt>
                <c:pt idx="168">
                  <c:v>Aug</c:v>
                </c:pt>
                <c:pt idx="169">
                  <c:v>Aug</c:v>
                </c:pt>
                <c:pt idx="170">
                  <c:v>Aug</c:v>
                </c:pt>
                <c:pt idx="171">
                  <c:v>Aug</c:v>
                </c:pt>
                <c:pt idx="172">
                  <c:v>Aug</c:v>
                </c:pt>
                <c:pt idx="173">
                  <c:v>Aug</c:v>
                </c:pt>
                <c:pt idx="174">
                  <c:v>Sep</c:v>
                </c:pt>
                <c:pt idx="175">
                  <c:v>Sep</c:v>
                </c:pt>
                <c:pt idx="176">
                  <c:v>Sep</c:v>
                </c:pt>
                <c:pt idx="177">
                  <c:v>Sep</c:v>
                </c:pt>
                <c:pt idx="178">
                  <c:v>Sep</c:v>
                </c:pt>
                <c:pt idx="179">
                  <c:v>Sep</c:v>
                </c:pt>
                <c:pt idx="180">
                  <c:v>Sep</c:v>
                </c:pt>
                <c:pt idx="181">
                  <c:v>Sep</c:v>
                </c:pt>
                <c:pt idx="182">
                  <c:v>Sep</c:v>
                </c:pt>
                <c:pt idx="183">
                  <c:v>Sep</c:v>
                </c:pt>
                <c:pt idx="184">
                  <c:v>Sep</c:v>
                </c:pt>
                <c:pt idx="185">
                  <c:v>Sep</c:v>
                </c:pt>
                <c:pt idx="186">
                  <c:v>Sep</c:v>
                </c:pt>
                <c:pt idx="187">
                  <c:v>Sep</c:v>
                </c:pt>
                <c:pt idx="188">
                  <c:v>Sep</c:v>
                </c:pt>
                <c:pt idx="189">
                  <c:v>Sep</c:v>
                </c:pt>
                <c:pt idx="190">
                  <c:v>Sep</c:v>
                </c:pt>
                <c:pt idx="191">
                  <c:v>Sep</c:v>
                </c:pt>
                <c:pt idx="192">
                  <c:v>Sep</c:v>
                </c:pt>
                <c:pt idx="193">
                  <c:v>Sep</c:v>
                </c:pt>
                <c:pt idx="194">
                  <c:v>Sep</c:v>
                </c:pt>
                <c:pt idx="195">
                  <c:v>Oct</c:v>
                </c:pt>
                <c:pt idx="196">
                  <c:v>Oct</c:v>
                </c:pt>
                <c:pt idx="197">
                  <c:v>Oct</c:v>
                </c:pt>
                <c:pt idx="198">
                  <c:v>Oct</c:v>
                </c:pt>
                <c:pt idx="199">
                  <c:v>Oct</c:v>
                </c:pt>
                <c:pt idx="200">
                  <c:v>Oct</c:v>
                </c:pt>
                <c:pt idx="201">
                  <c:v>Oct</c:v>
                </c:pt>
                <c:pt idx="202">
                  <c:v>Oct</c:v>
                </c:pt>
                <c:pt idx="203">
                  <c:v>Oct</c:v>
                </c:pt>
                <c:pt idx="204">
                  <c:v>Oct</c:v>
                </c:pt>
                <c:pt idx="205">
                  <c:v>Oct</c:v>
                </c:pt>
                <c:pt idx="206">
                  <c:v>Oct</c:v>
                </c:pt>
                <c:pt idx="207">
                  <c:v>Oct</c:v>
                </c:pt>
                <c:pt idx="208">
                  <c:v>Oct</c:v>
                </c:pt>
                <c:pt idx="209">
                  <c:v>Oct</c:v>
                </c:pt>
                <c:pt idx="210">
                  <c:v>Oct</c:v>
                </c:pt>
                <c:pt idx="211">
                  <c:v>Oct</c:v>
                </c:pt>
                <c:pt idx="212">
                  <c:v>Oct</c:v>
                </c:pt>
                <c:pt idx="213">
                  <c:v>Oct</c:v>
                </c:pt>
                <c:pt idx="214">
                  <c:v>Oct</c:v>
                </c:pt>
                <c:pt idx="215">
                  <c:v>Oct</c:v>
                </c:pt>
                <c:pt idx="216">
                  <c:v>Oct</c:v>
                </c:pt>
                <c:pt idx="217">
                  <c:v>Nov</c:v>
                </c:pt>
                <c:pt idx="218">
                  <c:v>Nov</c:v>
                </c:pt>
                <c:pt idx="219">
                  <c:v>Nov</c:v>
                </c:pt>
                <c:pt idx="220">
                  <c:v>Nov</c:v>
                </c:pt>
                <c:pt idx="221">
                  <c:v>Nov</c:v>
                </c:pt>
                <c:pt idx="222">
                  <c:v>Nov</c:v>
                </c:pt>
                <c:pt idx="223">
                  <c:v>Nov</c:v>
                </c:pt>
                <c:pt idx="224">
                  <c:v>Nov</c:v>
                </c:pt>
                <c:pt idx="225">
                  <c:v>Nov</c:v>
                </c:pt>
                <c:pt idx="226">
                  <c:v>Nov</c:v>
                </c:pt>
                <c:pt idx="227">
                  <c:v>Nov</c:v>
                </c:pt>
                <c:pt idx="228">
                  <c:v>Nov</c:v>
                </c:pt>
                <c:pt idx="229">
                  <c:v>Nov</c:v>
                </c:pt>
                <c:pt idx="230">
                  <c:v>Nov</c:v>
                </c:pt>
                <c:pt idx="231">
                  <c:v>Nov</c:v>
                </c:pt>
                <c:pt idx="232">
                  <c:v>Nov</c:v>
                </c:pt>
                <c:pt idx="233">
                  <c:v>Nov</c:v>
                </c:pt>
                <c:pt idx="234">
                  <c:v>Nov</c:v>
                </c:pt>
                <c:pt idx="235">
                  <c:v>Nov</c:v>
                </c:pt>
                <c:pt idx="236">
                  <c:v>Nov</c:v>
                </c:pt>
                <c:pt idx="237">
                  <c:v>Nov</c:v>
                </c:pt>
                <c:pt idx="238">
                  <c:v>Nov</c:v>
                </c:pt>
                <c:pt idx="239">
                  <c:v>Nov</c:v>
                </c:pt>
                <c:pt idx="240">
                  <c:v>Dec</c:v>
                </c:pt>
                <c:pt idx="241">
                  <c:v>Dec</c:v>
                </c:pt>
                <c:pt idx="242">
                  <c:v>Dec</c:v>
                </c:pt>
                <c:pt idx="243">
                  <c:v>Dec</c:v>
                </c:pt>
                <c:pt idx="244">
                  <c:v>Dec</c:v>
                </c:pt>
                <c:pt idx="245">
                  <c:v>Dec</c:v>
                </c:pt>
                <c:pt idx="246">
                  <c:v>Dec</c:v>
                </c:pt>
                <c:pt idx="247">
                  <c:v>Dec</c:v>
                </c:pt>
                <c:pt idx="248">
                  <c:v>Dec</c:v>
                </c:pt>
                <c:pt idx="249">
                  <c:v>Dec</c:v>
                </c:pt>
                <c:pt idx="250">
                  <c:v>Dec</c:v>
                </c:pt>
                <c:pt idx="251">
                  <c:v>Dec</c:v>
                </c:pt>
                <c:pt idx="252">
                  <c:v>Dec</c:v>
                </c:pt>
                <c:pt idx="253">
                  <c:v>Dec</c:v>
                </c:pt>
                <c:pt idx="254">
                  <c:v>Dec</c:v>
                </c:pt>
                <c:pt idx="255">
                  <c:v>Dec</c:v>
                </c:pt>
                <c:pt idx="256">
                  <c:v>Dec</c:v>
                </c:pt>
                <c:pt idx="257">
                  <c:v>Dec</c:v>
                </c:pt>
                <c:pt idx="258">
                  <c:v>Dec</c:v>
                </c:pt>
                <c:pt idx="259">
                  <c:v>Dec</c:v>
                </c:pt>
                <c:pt idx="260">
                  <c:v>Jan</c:v>
                </c:pt>
                <c:pt idx="261">
                  <c:v>Jan</c:v>
                </c:pt>
                <c:pt idx="262">
                  <c:v>Jan</c:v>
                </c:pt>
                <c:pt idx="263">
                  <c:v>Jan</c:v>
                </c:pt>
                <c:pt idx="264">
                  <c:v>Jan</c:v>
                </c:pt>
                <c:pt idx="265">
                  <c:v>Jan</c:v>
                </c:pt>
                <c:pt idx="266">
                  <c:v>Jan</c:v>
                </c:pt>
                <c:pt idx="267">
                  <c:v>Jan</c:v>
                </c:pt>
                <c:pt idx="268">
                  <c:v>Jan</c:v>
                </c:pt>
                <c:pt idx="269">
                  <c:v>Jan</c:v>
                </c:pt>
                <c:pt idx="270">
                  <c:v>Jan</c:v>
                </c:pt>
                <c:pt idx="271">
                  <c:v>Jan</c:v>
                </c:pt>
                <c:pt idx="272">
                  <c:v>Jan</c:v>
                </c:pt>
                <c:pt idx="273">
                  <c:v>Jan</c:v>
                </c:pt>
                <c:pt idx="274">
                  <c:v>Jan</c:v>
                </c:pt>
                <c:pt idx="275">
                  <c:v>Jan</c:v>
                </c:pt>
                <c:pt idx="276">
                  <c:v>Jan</c:v>
                </c:pt>
                <c:pt idx="277">
                  <c:v>Jan</c:v>
                </c:pt>
                <c:pt idx="278">
                  <c:v>Jan</c:v>
                </c:pt>
                <c:pt idx="279">
                  <c:v>Jan</c:v>
                </c:pt>
                <c:pt idx="280">
                  <c:v>Jan</c:v>
                </c:pt>
                <c:pt idx="281">
                  <c:v>Jan</c:v>
                </c:pt>
                <c:pt idx="282">
                  <c:v>Jan</c:v>
                </c:pt>
                <c:pt idx="283">
                  <c:v>Feb</c:v>
                </c:pt>
                <c:pt idx="284">
                  <c:v>Feb</c:v>
                </c:pt>
                <c:pt idx="285">
                  <c:v>Feb</c:v>
                </c:pt>
                <c:pt idx="286">
                  <c:v>Feb</c:v>
                </c:pt>
                <c:pt idx="287">
                  <c:v>Feb</c:v>
                </c:pt>
                <c:pt idx="288">
                  <c:v>Feb</c:v>
                </c:pt>
                <c:pt idx="289">
                  <c:v>Feb</c:v>
                </c:pt>
                <c:pt idx="290">
                  <c:v>Feb</c:v>
                </c:pt>
                <c:pt idx="291">
                  <c:v>Feb</c:v>
                </c:pt>
                <c:pt idx="292">
                  <c:v>Feb</c:v>
                </c:pt>
                <c:pt idx="293">
                  <c:v>Feb</c:v>
                </c:pt>
                <c:pt idx="294">
                  <c:v>Feb</c:v>
                </c:pt>
                <c:pt idx="295">
                  <c:v>Feb</c:v>
                </c:pt>
                <c:pt idx="296">
                  <c:v>Feb</c:v>
                </c:pt>
                <c:pt idx="297">
                  <c:v>Feb</c:v>
                </c:pt>
                <c:pt idx="298">
                  <c:v>Feb</c:v>
                </c:pt>
                <c:pt idx="299">
                  <c:v>Feb</c:v>
                </c:pt>
                <c:pt idx="300">
                  <c:v>Feb</c:v>
                </c:pt>
                <c:pt idx="301">
                  <c:v>Feb</c:v>
                </c:pt>
                <c:pt idx="302">
                  <c:v>Feb</c:v>
                </c:pt>
                <c:pt idx="303">
                  <c:v>Feb</c:v>
                </c:pt>
                <c:pt idx="304">
                  <c:v>Mar</c:v>
                </c:pt>
                <c:pt idx="305">
                  <c:v>Mar</c:v>
                </c:pt>
                <c:pt idx="306">
                  <c:v>Mar</c:v>
                </c:pt>
                <c:pt idx="307">
                  <c:v>Mar</c:v>
                </c:pt>
                <c:pt idx="308">
                  <c:v>Mar</c:v>
                </c:pt>
                <c:pt idx="309">
                  <c:v>Mar</c:v>
                </c:pt>
                <c:pt idx="310">
                  <c:v>Mar</c:v>
                </c:pt>
                <c:pt idx="311">
                  <c:v>Mar</c:v>
                </c:pt>
                <c:pt idx="312">
                  <c:v>Mar</c:v>
                </c:pt>
                <c:pt idx="313">
                  <c:v>Mar</c:v>
                </c:pt>
                <c:pt idx="314">
                  <c:v>Mar</c:v>
                </c:pt>
                <c:pt idx="315">
                  <c:v>Mar</c:v>
                </c:pt>
                <c:pt idx="316">
                  <c:v>Mar</c:v>
                </c:pt>
                <c:pt idx="317">
                  <c:v>Mar</c:v>
                </c:pt>
                <c:pt idx="318">
                  <c:v>Mar</c:v>
                </c:pt>
                <c:pt idx="319">
                  <c:v>Mar</c:v>
                </c:pt>
                <c:pt idx="320">
                  <c:v>Mar</c:v>
                </c:pt>
                <c:pt idx="321">
                  <c:v>Mar</c:v>
                </c:pt>
                <c:pt idx="322">
                  <c:v>Mar</c:v>
                </c:pt>
                <c:pt idx="323">
                  <c:v>Mar</c:v>
                </c:pt>
                <c:pt idx="324">
                  <c:v>Mar</c:v>
                </c:pt>
                <c:pt idx="325">
                  <c:v>Apr</c:v>
                </c:pt>
                <c:pt idx="326">
                  <c:v>Apr</c:v>
                </c:pt>
                <c:pt idx="327">
                  <c:v>Apr</c:v>
                </c:pt>
                <c:pt idx="328">
                  <c:v>Apr</c:v>
                </c:pt>
                <c:pt idx="329">
                  <c:v>Apr</c:v>
                </c:pt>
                <c:pt idx="330">
                  <c:v>Apr</c:v>
                </c:pt>
                <c:pt idx="331">
                  <c:v>Apr</c:v>
                </c:pt>
                <c:pt idx="332">
                  <c:v>Apr</c:v>
                </c:pt>
                <c:pt idx="333">
                  <c:v>Apr</c:v>
                </c:pt>
                <c:pt idx="334">
                  <c:v>Apr</c:v>
                </c:pt>
                <c:pt idx="335">
                  <c:v>Apr</c:v>
                </c:pt>
                <c:pt idx="336">
                  <c:v>Apr</c:v>
                </c:pt>
                <c:pt idx="337">
                  <c:v>Apr</c:v>
                </c:pt>
                <c:pt idx="338">
                  <c:v>Apr</c:v>
                </c:pt>
                <c:pt idx="339">
                  <c:v>Apr</c:v>
                </c:pt>
                <c:pt idx="340">
                  <c:v>Apr</c:v>
                </c:pt>
                <c:pt idx="341">
                  <c:v>Apr</c:v>
                </c:pt>
                <c:pt idx="342">
                  <c:v>Apr</c:v>
                </c:pt>
                <c:pt idx="343">
                  <c:v>Apr</c:v>
                </c:pt>
                <c:pt idx="344">
                  <c:v>Apr</c:v>
                </c:pt>
                <c:pt idx="345">
                  <c:v>Apr</c:v>
                </c:pt>
                <c:pt idx="346">
                  <c:v>Apr</c:v>
                </c:pt>
                <c:pt idx="347">
                  <c:v>May</c:v>
                </c:pt>
                <c:pt idx="348">
                  <c:v>May</c:v>
                </c:pt>
                <c:pt idx="349">
                  <c:v>May</c:v>
                </c:pt>
                <c:pt idx="350">
                  <c:v>May</c:v>
                </c:pt>
                <c:pt idx="351">
                  <c:v>May</c:v>
                </c:pt>
                <c:pt idx="352">
                  <c:v>May</c:v>
                </c:pt>
                <c:pt idx="353">
                  <c:v>May</c:v>
                </c:pt>
                <c:pt idx="354">
                  <c:v>May</c:v>
                </c:pt>
                <c:pt idx="355">
                  <c:v>May</c:v>
                </c:pt>
                <c:pt idx="356">
                  <c:v>May</c:v>
                </c:pt>
                <c:pt idx="357">
                  <c:v>May</c:v>
                </c:pt>
                <c:pt idx="358">
                  <c:v>May</c:v>
                </c:pt>
                <c:pt idx="359">
                  <c:v>May</c:v>
                </c:pt>
                <c:pt idx="360">
                  <c:v>May</c:v>
                </c:pt>
                <c:pt idx="361">
                  <c:v>May</c:v>
                </c:pt>
                <c:pt idx="362">
                  <c:v>May</c:v>
                </c:pt>
                <c:pt idx="363">
                  <c:v>May</c:v>
                </c:pt>
                <c:pt idx="364">
                  <c:v>May</c:v>
                </c:pt>
                <c:pt idx="365">
                  <c:v>May</c:v>
                </c:pt>
                <c:pt idx="366">
                  <c:v>May</c:v>
                </c:pt>
                <c:pt idx="367">
                  <c:v>May</c:v>
                </c:pt>
                <c:pt idx="368">
                  <c:v>May</c:v>
                </c:pt>
                <c:pt idx="369">
                  <c:v>May</c:v>
                </c:pt>
              </c:strCache>
            </c:strRef>
          </c:cat>
          <c:val>
            <c:numRef>
              <c:f>'Chart data'!$X$4:$X$373</c:f>
              <c:numCache>
                <c:formatCode>General</c:formatCode>
                <c:ptCount val="370"/>
                <c:pt idx="165" formatCode="0.0">
                  <c:v>130.26653846153849</c:v>
                </c:pt>
                <c:pt idx="166" formatCode="0.0">
                  <c:v>130.26653846153849</c:v>
                </c:pt>
                <c:pt idx="167" formatCode="0.0">
                  <c:v>130.26653846153849</c:v>
                </c:pt>
                <c:pt idx="168" formatCode="0.0">
                  <c:v>130.26653846153849</c:v>
                </c:pt>
                <c:pt idx="169" formatCode="0.0">
                  <c:v>130.26653846153849</c:v>
                </c:pt>
                <c:pt idx="170" formatCode="0.0">
                  <c:v>130.26653846153849</c:v>
                </c:pt>
                <c:pt idx="171" formatCode="0.0">
                  <c:v>130.26653846153849</c:v>
                </c:pt>
                <c:pt idx="172" formatCode="0.0">
                  <c:v>130.26653846153849</c:v>
                </c:pt>
                <c:pt idx="173" formatCode="0.0">
                  <c:v>130.26653846153849</c:v>
                </c:pt>
                <c:pt idx="174" formatCode="0.0">
                  <c:v>130.26653846153849</c:v>
                </c:pt>
                <c:pt idx="175" formatCode="0.0">
                  <c:v>130.26653846153849</c:v>
                </c:pt>
                <c:pt idx="176" formatCode="0.0">
                  <c:v>130.26653846153849</c:v>
                </c:pt>
                <c:pt idx="177" formatCode="0.0">
                  <c:v>130.26653846153849</c:v>
                </c:pt>
                <c:pt idx="178" formatCode="0.0">
                  <c:v>130.26653846153849</c:v>
                </c:pt>
                <c:pt idx="179" formatCode="0.0">
                  <c:v>130.26653846153849</c:v>
                </c:pt>
                <c:pt idx="180" formatCode="0.0">
                  <c:v>130.26653846153849</c:v>
                </c:pt>
                <c:pt idx="181" formatCode="0.0">
                  <c:v>130.26653846153849</c:v>
                </c:pt>
                <c:pt idx="182" formatCode="0.0">
                  <c:v>130.26653846153849</c:v>
                </c:pt>
                <c:pt idx="183" formatCode="0.0">
                  <c:v>130.26653846153849</c:v>
                </c:pt>
                <c:pt idx="184" formatCode="0.0">
                  <c:v>130.26653846153849</c:v>
                </c:pt>
                <c:pt idx="185" formatCode="0.0">
                  <c:v>130.26653846153849</c:v>
                </c:pt>
                <c:pt idx="186" formatCode="0.0">
                  <c:v>130.26653846153849</c:v>
                </c:pt>
                <c:pt idx="187" formatCode="0.0">
                  <c:v>130.26653846153849</c:v>
                </c:pt>
                <c:pt idx="188" formatCode="0.0">
                  <c:v>130.26653846153849</c:v>
                </c:pt>
                <c:pt idx="189" formatCode="0.0">
                  <c:v>130.26653846153849</c:v>
                </c:pt>
                <c:pt idx="190" formatCode="0.0">
                  <c:v>130.26653846153849</c:v>
                </c:pt>
                <c:pt idx="191" formatCode="0.0">
                  <c:v>130.26653846153849</c:v>
                </c:pt>
                <c:pt idx="192" formatCode="0.0">
                  <c:v>130.26653846153849</c:v>
                </c:pt>
                <c:pt idx="193" formatCode="0.0">
                  <c:v>130.26653846153849</c:v>
                </c:pt>
                <c:pt idx="194" formatCode="0.0">
                  <c:v>130.26653846153849</c:v>
                </c:pt>
                <c:pt idx="195" formatCode="0.0">
                  <c:v>130.26653846153849</c:v>
                </c:pt>
                <c:pt idx="196" formatCode="0.0">
                  <c:v>130.26653846153849</c:v>
                </c:pt>
                <c:pt idx="197" formatCode="0.0">
                  <c:v>130.26653846153849</c:v>
                </c:pt>
                <c:pt idx="198" formatCode="0.0">
                  <c:v>130.26653846153849</c:v>
                </c:pt>
                <c:pt idx="199" formatCode="0.0">
                  <c:v>130.26653846153849</c:v>
                </c:pt>
                <c:pt idx="200" formatCode="0.0">
                  <c:v>130.26653846153849</c:v>
                </c:pt>
                <c:pt idx="201" formatCode="0.0">
                  <c:v>130.26653846153849</c:v>
                </c:pt>
                <c:pt idx="202" formatCode="0.0">
                  <c:v>130.26653846153849</c:v>
                </c:pt>
                <c:pt idx="203" formatCode="0.0">
                  <c:v>130.26653846153849</c:v>
                </c:pt>
                <c:pt idx="204" formatCode="0.0">
                  <c:v>130.26653846153849</c:v>
                </c:pt>
                <c:pt idx="205" formatCode="0.0">
                  <c:v>130.26653846153849</c:v>
                </c:pt>
                <c:pt idx="206" formatCode="0.0">
                  <c:v>130.26653846153849</c:v>
                </c:pt>
                <c:pt idx="207" formatCode="0.0">
                  <c:v>130.26653846153849</c:v>
                </c:pt>
                <c:pt idx="208" formatCode="0.0">
                  <c:v>130.26653846153849</c:v>
                </c:pt>
                <c:pt idx="209" formatCode="0.0">
                  <c:v>130.26653846153849</c:v>
                </c:pt>
                <c:pt idx="210" formatCode="0.0">
                  <c:v>130.26653846153849</c:v>
                </c:pt>
                <c:pt idx="211" formatCode="0.0">
                  <c:v>130.26653846153849</c:v>
                </c:pt>
                <c:pt idx="212" formatCode="0.0">
                  <c:v>130.26653846153849</c:v>
                </c:pt>
                <c:pt idx="213" formatCode="0.0">
                  <c:v>130.26653846153849</c:v>
                </c:pt>
                <c:pt idx="214" formatCode="0.0">
                  <c:v>130.26653846153849</c:v>
                </c:pt>
                <c:pt idx="215" formatCode="0.0">
                  <c:v>130.26653846153849</c:v>
                </c:pt>
                <c:pt idx="216" formatCode="0.0">
                  <c:v>130.26653846153849</c:v>
                </c:pt>
                <c:pt idx="217" formatCode="0.0">
                  <c:v>130.26653846153849</c:v>
                </c:pt>
                <c:pt idx="218" formatCode="0.0">
                  <c:v>130.26653846153849</c:v>
                </c:pt>
                <c:pt idx="219" formatCode="0.0">
                  <c:v>130.26653846153849</c:v>
                </c:pt>
                <c:pt idx="220" formatCode="0.0">
                  <c:v>130.26653846153849</c:v>
                </c:pt>
                <c:pt idx="221" formatCode="0.0">
                  <c:v>130.26653846153849</c:v>
                </c:pt>
                <c:pt idx="222" formatCode="0.0">
                  <c:v>130.26653846153849</c:v>
                </c:pt>
                <c:pt idx="223" formatCode="0.0">
                  <c:v>130.26653846153849</c:v>
                </c:pt>
                <c:pt idx="224" formatCode="0.0">
                  <c:v>130.26653846153849</c:v>
                </c:pt>
                <c:pt idx="225" formatCode="0.0">
                  <c:v>130.26653846153849</c:v>
                </c:pt>
                <c:pt idx="226" formatCode="0.0">
                  <c:v>130.26653846153849</c:v>
                </c:pt>
                <c:pt idx="227" formatCode="0.0">
                  <c:v>130.26653846153849</c:v>
                </c:pt>
                <c:pt idx="228" formatCode="0.0">
                  <c:v>130.26653846153849</c:v>
                </c:pt>
                <c:pt idx="229" formatCode="0.0">
                  <c:v>130.26653846153849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spPr>
            <a:ln w="38100">
              <a:solidFill>
                <a:srgbClr val="965793">
                  <a:alpha val="75000"/>
                </a:srgbClr>
              </a:solidFill>
            </a:ln>
          </c:spPr>
          <c:marker>
            <c:symbol val="none"/>
          </c:marker>
          <c:cat>
            <c:strRef>
              <c:f>'Chart data'!$T$4:$T$373</c:f>
              <c:strCache>
                <c:ptCount val="370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Feb</c:v>
                </c:pt>
                <c:pt idx="23">
                  <c:v>Feb</c:v>
                </c:pt>
                <c:pt idx="24">
                  <c:v>Feb</c:v>
                </c:pt>
                <c:pt idx="25">
                  <c:v>Feb</c:v>
                </c:pt>
                <c:pt idx="26">
                  <c:v>Feb</c:v>
                </c:pt>
                <c:pt idx="27">
                  <c:v>Feb</c:v>
                </c:pt>
                <c:pt idx="28">
                  <c:v>Feb</c:v>
                </c:pt>
                <c:pt idx="29">
                  <c:v>Feb</c:v>
                </c:pt>
                <c:pt idx="30">
                  <c:v>Feb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Mar</c:v>
                </c:pt>
                <c:pt idx="43">
                  <c:v>Mar</c:v>
                </c:pt>
                <c:pt idx="44">
                  <c:v>Mar</c:v>
                </c:pt>
                <c:pt idx="45">
                  <c:v>Mar</c:v>
                </c:pt>
                <c:pt idx="46">
                  <c:v>Mar</c:v>
                </c:pt>
                <c:pt idx="47">
                  <c:v>Mar</c:v>
                </c:pt>
                <c:pt idx="48">
                  <c:v>Mar</c:v>
                </c:pt>
                <c:pt idx="49">
                  <c:v>Mar</c:v>
                </c:pt>
                <c:pt idx="50">
                  <c:v>Mar</c:v>
                </c:pt>
                <c:pt idx="51">
                  <c:v>Mar</c:v>
                </c:pt>
                <c:pt idx="52">
                  <c:v>Mar</c:v>
                </c:pt>
                <c:pt idx="53">
                  <c:v>Mar</c:v>
                </c:pt>
                <c:pt idx="54">
                  <c:v>Mar</c:v>
                </c:pt>
                <c:pt idx="55">
                  <c:v>Mar</c:v>
                </c:pt>
                <c:pt idx="56">
                  <c:v>Mar</c:v>
                </c:pt>
                <c:pt idx="57">
                  <c:v>Mar</c:v>
                </c:pt>
                <c:pt idx="58">
                  <c:v>Mar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Apr</c:v>
                </c:pt>
                <c:pt idx="66">
                  <c:v>Apr</c:v>
                </c:pt>
                <c:pt idx="67">
                  <c:v>Apr</c:v>
                </c:pt>
                <c:pt idx="68">
                  <c:v>Apr</c:v>
                </c:pt>
                <c:pt idx="69">
                  <c:v>Apr</c:v>
                </c:pt>
                <c:pt idx="70">
                  <c:v>Apr</c:v>
                </c:pt>
                <c:pt idx="71">
                  <c:v>Apr</c:v>
                </c:pt>
                <c:pt idx="72">
                  <c:v>Apr</c:v>
                </c:pt>
                <c:pt idx="73">
                  <c:v>Apr</c:v>
                </c:pt>
                <c:pt idx="74">
                  <c:v>Apr</c:v>
                </c:pt>
                <c:pt idx="75">
                  <c:v>Apr</c:v>
                </c:pt>
                <c:pt idx="76">
                  <c:v>Apr</c:v>
                </c:pt>
                <c:pt idx="77">
                  <c:v>Apr</c:v>
                </c:pt>
                <c:pt idx="78">
                  <c:v>Apr</c:v>
                </c:pt>
                <c:pt idx="79">
                  <c:v>Apr</c:v>
                </c:pt>
                <c:pt idx="80">
                  <c:v>Apr</c:v>
                </c:pt>
                <c:pt idx="81">
                  <c:v>Apr</c:v>
                </c:pt>
                <c:pt idx="82">
                  <c:v>Apr</c:v>
                </c:pt>
                <c:pt idx="83">
                  <c:v>Apr</c:v>
                </c:pt>
                <c:pt idx="84">
                  <c:v>Apr</c:v>
                </c:pt>
                <c:pt idx="85">
                  <c:v>May</c:v>
                </c:pt>
                <c:pt idx="86">
                  <c:v>May</c:v>
                </c:pt>
                <c:pt idx="87">
                  <c:v>May</c:v>
                </c:pt>
                <c:pt idx="88">
                  <c:v>May</c:v>
                </c:pt>
                <c:pt idx="89">
                  <c:v>May</c:v>
                </c:pt>
                <c:pt idx="90">
                  <c:v>May</c:v>
                </c:pt>
                <c:pt idx="91">
                  <c:v>May</c:v>
                </c:pt>
                <c:pt idx="92">
                  <c:v>May</c:v>
                </c:pt>
                <c:pt idx="93">
                  <c:v>May</c:v>
                </c:pt>
                <c:pt idx="94">
                  <c:v>May</c:v>
                </c:pt>
                <c:pt idx="95">
                  <c:v>May</c:v>
                </c:pt>
                <c:pt idx="96">
                  <c:v>May</c:v>
                </c:pt>
                <c:pt idx="97">
                  <c:v>May</c:v>
                </c:pt>
                <c:pt idx="98">
                  <c:v>May</c:v>
                </c:pt>
                <c:pt idx="99">
                  <c:v>May</c:v>
                </c:pt>
                <c:pt idx="100">
                  <c:v>May</c:v>
                </c:pt>
                <c:pt idx="101">
                  <c:v>May</c:v>
                </c:pt>
                <c:pt idx="102">
                  <c:v>May</c:v>
                </c:pt>
                <c:pt idx="103">
                  <c:v>May</c:v>
                </c:pt>
                <c:pt idx="104">
                  <c:v>May</c:v>
                </c:pt>
                <c:pt idx="105">
                  <c:v>May</c:v>
                </c:pt>
                <c:pt idx="106">
                  <c:v>May</c:v>
                </c:pt>
                <c:pt idx="107">
                  <c:v>May</c:v>
                </c:pt>
                <c:pt idx="108">
                  <c:v>Jun</c:v>
                </c:pt>
                <c:pt idx="109">
                  <c:v>Jun</c:v>
                </c:pt>
                <c:pt idx="110">
                  <c:v>Jun</c:v>
                </c:pt>
                <c:pt idx="111">
                  <c:v>Jun</c:v>
                </c:pt>
                <c:pt idx="112">
                  <c:v>Jun</c:v>
                </c:pt>
                <c:pt idx="113">
                  <c:v>Jun</c:v>
                </c:pt>
                <c:pt idx="114">
                  <c:v>Jun</c:v>
                </c:pt>
                <c:pt idx="115">
                  <c:v>Jun</c:v>
                </c:pt>
                <c:pt idx="116">
                  <c:v>Jun</c:v>
                </c:pt>
                <c:pt idx="117">
                  <c:v>Jun</c:v>
                </c:pt>
                <c:pt idx="118">
                  <c:v>Jun</c:v>
                </c:pt>
                <c:pt idx="119">
                  <c:v>Jun</c:v>
                </c:pt>
                <c:pt idx="120">
                  <c:v>Jun</c:v>
                </c:pt>
                <c:pt idx="121">
                  <c:v>Jun</c:v>
                </c:pt>
                <c:pt idx="122">
                  <c:v>Jun</c:v>
                </c:pt>
                <c:pt idx="123">
                  <c:v>Jun</c:v>
                </c:pt>
                <c:pt idx="124">
                  <c:v>Jun</c:v>
                </c:pt>
                <c:pt idx="125">
                  <c:v>Jun</c:v>
                </c:pt>
                <c:pt idx="126">
                  <c:v>Jun</c:v>
                </c:pt>
                <c:pt idx="127">
                  <c:v>Jun</c:v>
                </c:pt>
                <c:pt idx="128">
                  <c:v>Jun</c:v>
                </c:pt>
                <c:pt idx="129">
                  <c:v>Jun</c:v>
                </c:pt>
                <c:pt idx="130">
                  <c:v>Jul</c:v>
                </c:pt>
                <c:pt idx="131">
                  <c:v>Jul</c:v>
                </c:pt>
                <c:pt idx="132">
                  <c:v>Jul</c:v>
                </c:pt>
                <c:pt idx="133">
                  <c:v>Jul</c:v>
                </c:pt>
                <c:pt idx="134">
                  <c:v>Jul</c:v>
                </c:pt>
                <c:pt idx="135">
                  <c:v>Jul</c:v>
                </c:pt>
                <c:pt idx="136">
                  <c:v>Jul</c:v>
                </c:pt>
                <c:pt idx="137">
                  <c:v>Jul</c:v>
                </c:pt>
                <c:pt idx="138">
                  <c:v>Jul</c:v>
                </c:pt>
                <c:pt idx="139">
                  <c:v>Jul</c:v>
                </c:pt>
                <c:pt idx="140">
                  <c:v>Jul</c:v>
                </c:pt>
                <c:pt idx="141">
                  <c:v>Jul</c:v>
                </c:pt>
                <c:pt idx="142">
                  <c:v>Jul</c:v>
                </c:pt>
                <c:pt idx="143">
                  <c:v>Jul</c:v>
                </c:pt>
                <c:pt idx="144">
                  <c:v>Jul</c:v>
                </c:pt>
                <c:pt idx="145">
                  <c:v>Jul</c:v>
                </c:pt>
                <c:pt idx="146">
                  <c:v>Jul</c:v>
                </c:pt>
                <c:pt idx="147">
                  <c:v>Jul</c:v>
                </c:pt>
                <c:pt idx="148">
                  <c:v>Jul</c:v>
                </c:pt>
                <c:pt idx="149">
                  <c:v>Jul</c:v>
                </c:pt>
                <c:pt idx="150">
                  <c:v>Jul</c:v>
                </c:pt>
                <c:pt idx="151">
                  <c:v>Aug</c:v>
                </c:pt>
                <c:pt idx="152">
                  <c:v>Aug</c:v>
                </c:pt>
                <c:pt idx="153">
                  <c:v>Aug</c:v>
                </c:pt>
                <c:pt idx="154">
                  <c:v>Aug</c:v>
                </c:pt>
                <c:pt idx="155">
                  <c:v>Aug</c:v>
                </c:pt>
                <c:pt idx="156">
                  <c:v>Aug</c:v>
                </c:pt>
                <c:pt idx="157">
                  <c:v>Aug</c:v>
                </c:pt>
                <c:pt idx="158">
                  <c:v>Aug</c:v>
                </c:pt>
                <c:pt idx="159">
                  <c:v>Aug</c:v>
                </c:pt>
                <c:pt idx="160">
                  <c:v>Aug</c:v>
                </c:pt>
                <c:pt idx="161">
                  <c:v>Aug</c:v>
                </c:pt>
                <c:pt idx="162">
                  <c:v>Aug</c:v>
                </c:pt>
                <c:pt idx="163">
                  <c:v>Aug</c:v>
                </c:pt>
                <c:pt idx="164">
                  <c:v>Aug</c:v>
                </c:pt>
                <c:pt idx="165">
                  <c:v>Aug</c:v>
                </c:pt>
                <c:pt idx="166">
                  <c:v>Aug</c:v>
                </c:pt>
                <c:pt idx="167">
                  <c:v>Aug</c:v>
                </c:pt>
                <c:pt idx="168">
                  <c:v>Aug</c:v>
                </c:pt>
                <c:pt idx="169">
                  <c:v>Aug</c:v>
                </c:pt>
                <c:pt idx="170">
                  <c:v>Aug</c:v>
                </c:pt>
                <c:pt idx="171">
                  <c:v>Aug</c:v>
                </c:pt>
                <c:pt idx="172">
                  <c:v>Aug</c:v>
                </c:pt>
                <c:pt idx="173">
                  <c:v>Aug</c:v>
                </c:pt>
                <c:pt idx="174">
                  <c:v>Sep</c:v>
                </c:pt>
                <c:pt idx="175">
                  <c:v>Sep</c:v>
                </c:pt>
                <c:pt idx="176">
                  <c:v>Sep</c:v>
                </c:pt>
                <c:pt idx="177">
                  <c:v>Sep</c:v>
                </c:pt>
                <c:pt idx="178">
                  <c:v>Sep</c:v>
                </c:pt>
                <c:pt idx="179">
                  <c:v>Sep</c:v>
                </c:pt>
                <c:pt idx="180">
                  <c:v>Sep</c:v>
                </c:pt>
                <c:pt idx="181">
                  <c:v>Sep</c:v>
                </c:pt>
                <c:pt idx="182">
                  <c:v>Sep</c:v>
                </c:pt>
                <c:pt idx="183">
                  <c:v>Sep</c:v>
                </c:pt>
                <c:pt idx="184">
                  <c:v>Sep</c:v>
                </c:pt>
                <c:pt idx="185">
                  <c:v>Sep</c:v>
                </c:pt>
                <c:pt idx="186">
                  <c:v>Sep</c:v>
                </c:pt>
                <c:pt idx="187">
                  <c:v>Sep</c:v>
                </c:pt>
                <c:pt idx="188">
                  <c:v>Sep</c:v>
                </c:pt>
                <c:pt idx="189">
                  <c:v>Sep</c:v>
                </c:pt>
                <c:pt idx="190">
                  <c:v>Sep</c:v>
                </c:pt>
                <c:pt idx="191">
                  <c:v>Sep</c:v>
                </c:pt>
                <c:pt idx="192">
                  <c:v>Sep</c:v>
                </c:pt>
                <c:pt idx="193">
                  <c:v>Sep</c:v>
                </c:pt>
                <c:pt idx="194">
                  <c:v>Sep</c:v>
                </c:pt>
                <c:pt idx="195">
                  <c:v>Oct</c:v>
                </c:pt>
                <c:pt idx="196">
                  <c:v>Oct</c:v>
                </c:pt>
                <c:pt idx="197">
                  <c:v>Oct</c:v>
                </c:pt>
                <c:pt idx="198">
                  <c:v>Oct</c:v>
                </c:pt>
                <c:pt idx="199">
                  <c:v>Oct</c:v>
                </c:pt>
                <c:pt idx="200">
                  <c:v>Oct</c:v>
                </c:pt>
                <c:pt idx="201">
                  <c:v>Oct</c:v>
                </c:pt>
                <c:pt idx="202">
                  <c:v>Oct</c:v>
                </c:pt>
                <c:pt idx="203">
                  <c:v>Oct</c:v>
                </c:pt>
                <c:pt idx="204">
                  <c:v>Oct</c:v>
                </c:pt>
                <c:pt idx="205">
                  <c:v>Oct</c:v>
                </c:pt>
                <c:pt idx="206">
                  <c:v>Oct</c:v>
                </c:pt>
                <c:pt idx="207">
                  <c:v>Oct</c:v>
                </c:pt>
                <c:pt idx="208">
                  <c:v>Oct</c:v>
                </c:pt>
                <c:pt idx="209">
                  <c:v>Oct</c:v>
                </c:pt>
                <c:pt idx="210">
                  <c:v>Oct</c:v>
                </c:pt>
                <c:pt idx="211">
                  <c:v>Oct</c:v>
                </c:pt>
                <c:pt idx="212">
                  <c:v>Oct</c:v>
                </c:pt>
                <c:pt idx="213">
                  <c:v>Oct</c:v>
                </c:pt>
                <c:pt idx="214">
                  <c:v>Oct</c:v>
                </c:pt>
                <c:pt idx="215">
                  <c:v>Oct</c:v>
                </c:pt>
                <c:pt idx="216">
                  <c:v>Oct</c:v>
                </c:pt>
                <c:pt idx="217">
                  <c:v>Nov</c:v>
                </c:pt>
                <c:pt idx="218">
                  <c:v>Nov</c:v>
                </c:pt>
                <c:pt idx="219">
                  <c:v>Nov</c:v>
                </c:pt>
                <c:pt idx="220">
                  <c:v>Nov</c:v>
                </c:pt>
                <c:pt idx="221">
                  <c:v>Nov</c:v>
                </c:pt>
                <c:pt idx="222">
                  <c:v>Nov</c:v>
                </c:pt>
                <c:pt idx="223">
                  <c:v>Nov</c:v>
                </c:pt>
                <c:pt idx="224">
                  <c:v>Nov</c:v>
                </c:pt>
                <c:pt idx="225">
                  <c:v>Nov</c:v>
                </c:pt>
                <c:pt idx="226">
                  <c:v>Nov</c:v>
                </c:pt>
                <c:pt idx="227">
                  <c:v>Nov</c:v>
                </c:pt>
                <c:pt idx="228">
                  <c:v>Nov</c:v>
                </c:pt>
                <c:pt idx="229">
                  <c:v>Nov</c:v>
                </c:pt>
                <c:pt idx="230">
                  <c:v>Nov</c:v>
                </c:pt>
                <c:pt idx="231">
                  <c:v>Nov</c:v>
                </c:pt>
                <c:pt idx="232">
                  <c:v>Nov</c:v>
                </c:pt>
                <c:pt idx="233">
                  <c:v>Nov</c:v>
                </c:pt>
                <c:pt idx="234">
                  <c:v>Nov</c:v>
                </c:pt>
                <c:pt idx="235">
                  <c:v>Nov</c:v>
                </c:pt>
                <c:pt idx="236">
                  <c:v>Nov</c:v>
                </c:pt>
                <c:pt idx="237">
                  <c:v>Nov</c:v>
                </c:pt>
                <c:pt idx="238">
                  <c:v>Nov</c:v>
                </c:pt>
                <c:pt idx="239">
                  <c:v>Nov</c:v>
                </c:pt>
                <c:pt idx="240">
                  <c:v>Dec</c:v>
                </c:pt>
                <c:pt idx="241">
                  <c:v>Dec</c:v>
                </c:pt>
                <c:pt idx="242">
                  <c:v>Dec</c:v>
                </c:pt>
                <c:pt idx="243">
                  <c:v>Dec</c:v>
                </c:pt>
                <c:pt idx="244">
                  <c:v>Dec</c:v>
                </c:pt>
                <c:pt idx="245">
                  <c:v>Dec</c:v>
                </c:pt>
                <c:pt idx="246">
                  <c:v>Dec</c:v>
                </c:pt>
                <c:pt idx="247">
                  <c:v>Dec</c:v>
                </c:pt>
                <c:pt idx="248">
                  <c:v>Dec</c:v>
                </c:pt>
                <c:pt idx="249">
                  <c:v>Dec</c:v>
                </c:pt>
                <c:pt idx="250">
                  <c:v>Dec</c:v>
                </c:pt>
                <c:pt idx="251">
                  <c:v>Dec</c:v>
                </c:pt>
                <c:pt idx="252">
                  <c:v>Dec</c:v>
                </c:pt>
                <c:pt idx="253">
                  <c:v>Dec</c:v>
                </c:pt>
                <c:pt idx="254">
                  <c:v>Dec</c:v>
                </c:pt>
                <c:pt idx="255">
                  <c:v>Dec</c:v>
                </c:pt>
                <c:pt idx="256">
                  <c:v>Dec</c:v>
                </c:pt>
                <c:pt idx="257">
                  <c:v>Dec</c:v>
                </c:pt>
                <c:pt idx="258">
                  <c:v>Dec</c:v>
                </c:pt>
                <c:pt idx="259">
                  <c:v>Dec</c:v>
                </c:pt>
                <c:pt idx="260">
                  <c:v>Jan</c:v>
                </c:pt>
                <c:pt idx="261">
                  <c:v>Jan</c:v>
                </c:pt>
                <c:pt idx="262">
                  <c:v>Jan</c:v>
                </c:pt>
                <c:pt idx="263">
                  <c:v>Jan</c:v>
                </c:pt>
                <c:pt idx="264">
                  <c:v>Jan</c:v>
                </c:pt>
                <c:pt idx="265">
                  <c:v>Jan</c:v>
                </c:pt>
                <c:pt idx="266">
                  <c:v>Jan</c:v>
                </c:pt>
                <c:pt idx="267">
                  <c:v>Jan</c:v>
                </c:pt>
                <c:pt idx="268">
                  <c:v>Jan</c:v>
                </c:pt>
                <c:pt idx="269">
                  <c:v>Jan</c:v>
                </c:pt>
                <c:pt idx="270">
                  <c:v>Jan</c:v>
                </c:pt>
                <c:pt idx="271">
                  <c:v>Jan</c:v>
                </c:pt>
                <c:pt idx="272">
                  <c:v>Jan</c:v>
                </c:pt>
                <c:pt idx="273">
                  <c:v>Jan</c:v>
                </c:pt>
                <c:pt idx="274">
                  <c:v>Jan</c:v>
                </c:pt>
                <c:pt idx="275">
                  <c:v>Jan</c:v>
                </c:pt>
                <c:pt idx="276">
                  <c:v>Jan</c:v>
                </c:pt>
                <c:pt idx="277">
                  <c:v>Jan</c:v>
                </c:pt>
                <c:pt idx="278">
                  <c:v>Jan</c:v>
                </c:pt>
                <c:pt idx="279">
                  <c:v>Jan</c:v>
                </c:pt>
                <c:pt idx="280">
                  <c:v>Jan</c:v>
                </c:pt>
                <c:pt idx="281">
                  <c:v>Jan</c:v>
                </c:pt>
                <c:pt idx="282">
                  <c:v>Jan</c:v>
                </c:pt>
                <c:pt idx="283">
                  <c:v>Feb</c:v>
                </c:pt>
                <c:pt idx="284">
                  <c:v>Feb</c:v>
                </c:pt>
                <c:pt idx="285">
                  <c:v>Feb</c:v>
                </c:pt>
                <c:pt idx="286">
                  <c:v>Feb</c:v>
                </c:pt>
                <c:pt idx="287">
                  <c:v>Feb</c:v>
                </c:pt>
                <c:pt idx="288">
                  <c:v>Feb</c:v>
                </c:pt>
                <c:pt idx="289">
                  <c:v>Feb</c:v>
                </c:pt>
                <c:pt idx="290">
                  <c:v>Feb</c:v>
                </c:pt>
                <c:pt idx="291">
                  <c:v>Feb</c:v>
                </c:pt>
                <c:pt idx="292">
                  <c:v>Feb</c:v>
                </c:pt>
                <c:pt idx="293">
                  <c:v>Feb</c:v>
                </c:pt>
                <c:pt idx="294">
                  <c:v>Feb</c:v>
                </c:pt>
                <c:pt idx="295">
                  <c:v>Feb</c:v>
                </c:pt>
                <c:pt idx="296">
                  <c:v>Feb</c:v>
                </c:pt>
                <c:pt idx="297">
                  <c:v>Feb</c:v>
                </c:pt>
                <c:pt idx="298">
                  <c:v>Feb</c:v>
                </c:pt>
                <c:pt idx="299">
                  <c:v>Feb</c:v>
                </c:pt>
                <c:pt idx="300">
                  <c:v>Feb</c:v>
                </c:pt>
                <c:pt idx="301">
                  <c:v>Feb</c:v>
                </c:pt>
                <c:pt idx="302">
                  <c:v>Feb</c:v>
                </c:pt>
                <c:pt idx="303">
                  <c:v>Feb</c:v>
                </c:pt>
                <c:pt idx="304">
                  <c:v>Mar</c:v>
                </c:pt>
                <c:pt idx="305">
                  <c:v>Mar</c:v>
                </c:pt>
                <c:pt idx="306">
                  <c:v>Mar</c:v>
                </c:pt>
                <c:pt idx="307">
                  <c:v>Mar</c:v>
                </c:pt>
                <c:pt idx="308">
                  <c:v>Mar</c:v>
                </c:pt>
                <c:pt idx="309">
                  <c:v>Mar</c:v>
                </c:pt>
                <c:pt idx="310">
                  <c:v>Mar</c:v>
                </c:pt>
                <c:pt idx="311">
                  <c:v>Mar</c:v>
                </c:pt>
                <c:pt idx="312">
                  <c:v>Mar</c:v>
                </c:pt>
                <c:pt idx="313">
                  <c:v>Mar</c:v>
                </c:pt>
                <c:pt idx="314">
                  <c:v>Mar</c:v>
                </c:pt>
                <c:pt idx="315">
                  <c:v>Mar</c:v>
                </c:pt>
                <c:pt idx="316">
                  <c:v>Mar</c:v>
                </c:pt>
                <c:pt idx="317">
                  <c:v>Mar</c:v>
                </c:pt>
                <c:pt idx="318">
                  <c:v>Mar</c:v>
                </c:pt>
                <c:pt idx="319">
                  <c:v>Mar</c:v>
                </c:pt>
                <c:pt idx="320">
                  <c:v>Mar</c:v>
                </c:pt>
                <c:pt idx="321">
                  <c:v>Mar</c:v>
                </c:pt>
                <c:pt idx="322">
                  <c:v>Mar</c:v>
                </c:pt>
                <c:pt idx="323">
                  <c:v>Mar</c:v>
                </c:pt>
                <c:pt idx="324">
                  <c:v>Mar</c:v>
                </c:pt>
                <c:pt idx="325">
                  <c:v>Apr</c:v>
                </c:pt>
                <c:pt idx="326">
                  <c:v>Apr</c:v>
                </c:pt>
                <c:pt idx="327">
                  <c:v>Apr</c:v>
                </c:pt>
                <c:pt idx="328">
                  <c:v>Apr</c:v>
                </c:pt>
                <c:pt idx="329">
                  <c:v>Apr</c:v>
                </c:pt>
                <c:pt idx="330">
                  <c:v>Apr</c:v>
                </c:pt>
                <c:pt idx="331">
                  <c:v>Apr</c:v>
                </c:pt>
                <c:pt idx="332">
                  <c:v>Apr</c:v>
                </c:pt>
                <c:pt idx="333">
                  <c:v>Apr</c:v>
                </c:pt>
                <c:pt idx="334">
                  <c:v>Apr</c:v>
                </c:pt>
                <c:pt idx="335">
                  <c:v>Apr</c:v>
                </c:pt>
                <c:pt idx="336">
                  <c:v>Apr</c:v>
                </c:pt>
                <c:pt idx="337">
                  <c:v>Apr</c:v>
                </c:pt>
                <c:pt idx="338">
                  <c:v>Apr</c:v>
                </c:pt>
                <c:pt idx="339">
                  <c:v>Apr</c:v>
                </c:pt>
                <c:pt idx="340">
                  <c:v>Apr</c:v>
                </c:pt>
                <c:pt idx="341">
                  <c:v>Apr</c:v>
                </c:pt>
                <c:pt idx="342">
                  <c:v>Apr</c:v>
                </c:pt>
                <c:pt idx="343">
                  <c:v>Apr</c:v>
                </c:pt>
                <c:pt idx="344">
                  <c:v>Apr</c:v>
                </c:pt>
                <c:pt idx="345">
                  <c:v>Apr</c:v>
                </c:pt>
                <c:pt idx="346">
                  <c:v>Apr</c:v>
                </c:pt>
                <c:pt idx="347">
                  <c:v>May</c:v>
                </c:pt>
                <c:pt idx="348">
                  <c:v>May</c:v>
                </c:pt>
                <c:pt idx="349">
                  <c:v>May</c:v>
                </c:pt>
                <c:pt idx="350">
                  <c:v>May</c:v>
                </c:pt>
                <c:pt idx="351">
                  <c:v>May</c:v>
                </c:pt>
                <c:pt idx="352">
                  <c:v>May</c:v>
                </c:pt>
                <c:pt idx="353">
                  <c:v>May</c:v>
                </c:pt>
                <c:pt idx="354">
                  <c:v>May</c:v>
                </c:pt>
                <c:pt idx="355">
                  <c:v>May</c:v>
                </c:pt>
                <c:pt idx="356">
                  <c:v>May</c:v>
                </c:pt>
                <c:pt idx="357">
                  <c:v>May</c:v>
                </c:pt>
                <c:pt idx="358">
                  <c:v>May</c:v>
                </c:pt>
                <c:pt idx="359">
                  <c:v>May</c:v>
                </c:pt>
                <c:pt idx="360">
                  <c:v>May</c:v>
                </c:pt>
                <c:pt idx="361">
                  <c:v>May</c:v>
                </c:pt>
                <c:pt idx="362">
                  <c:v>May</c:v>
                </c:pt>
                <c:pt idx="363">
                  <c:v>May</c:v>
                </c:pt>
                <c:pt idx="364">
                  <c:v>May</c:v>
                </c:pt>
                <c:pt idx="365">
                  <c:v>May</c:v>
                </c:pt>
                <c:pt idx="366">
                  <c:v>May</c:v>
                </c:pt>
                <c:pt idx="367">
                  <c:v>May</c:v>
                </c:pt>
                <c:pt idx="368">
                  <c:v>May</c:v>
                </c:pt>
                <c:pt idx="369">
                  <c:v>May</c:v>
                </c:pt>
              </c:strCache>
            </c:strRef>
          </c:cat>
          <c:val>
            <c:numRef>
              <c:f>'Chart data'!$Y$4:$Y$373</c:f>
              <c:numCache>
                <c:formatCode>General</c:formatCode>
                <c:ptCount val="370"/>
                <c:pt idx="230" formatCode="0.0">
                  <c:v>91.423412698412704</c:v>
                </c:pt>
                <c:pt idx="231" formatCode="0.0">
                  <c:v>91.423412698412704</c:v>
                </c:pt>
                <c:pt idx="232" formatCode="0.0">
                  <c:v>91.423412698412704</c:v>
                </c:pt>
                <c:pt idx="233" formatCode="0.0">
                  <c:v>91.423412698412704</c:v>
                </c:pt>
                <c:pt idx="234" formatCode="0.0">
                  <c:v>91.423412698412704</c:v>
                </c:pt>
                <c:pt idx="235" formatCode="0.0">
                  <c:v>91.423412698412704</c:v>
                </c:pt>
                <c:pt idx="236" formatCode="0.0">
                  <c:v>91.423412698412704</c:v>
                </c:pt>
                <c:pt idx="237" formatCode="0.0">
                  <c:v>91.423412698412704</c:v>
                </c:pt>
                <c:pt idx="238" formatCode="0.0">
                  <c:v>91.423412698412704</c:v>
                </c:pt>
                <c:pt idx="239" formatCode="0.0">
                  <c:v>91.423412698412704</c:v>
                </c:pt>
                <c:pt idx="240" formatCode="0.0">
                  <c:v>91.423412698412704</c:v>
                </c:pt>
                <c:pt idx="241" formatCode="0.0">
                  <c:v>91.423412698412704</c:v>
                </c:pt>
                <c:pt idx="242" formatCode="0.0">
                  <c:v>91.423412698412704</c:v>
                </c:pt>
                <c:pt idx="243" formatCode="0.0">
                  <c:v>91.423412698412704</c:v>
                </c:pt>
                <c:pt idx="244" formatCode="0.0">
                  <c:v>91.423412698412704</c:v>
                </c:pt>
                <c:pt idx="245" formatCode="0.0">
                  <c:v>91.423412698412704</c:v>
                </c:pt>
                <c:pt idx="246" formatCode="0.0">
                  <c:v>91.423412698412704</c:v>
                </c:pt>
                <c:pt idx="247" formatCode="0.0">
                  <c:v>91.423412698412704</c:v>
                </c:pt>
                <c:pt idx="248" formatCode="0.0">
                  <c:v>91.423412698412704</c:v>
                </c:pt>
                <c:pt idx="249" formatCode="0.0">
                  <c:v>91.423412698412704</c:v>
                </c:pt>
                <c:pt idx="250" formatCode="0.0">
                  <c:v>91.423412698412704</c:v>
                </c:pt>
                <c:pt idx="251" formatCode="0.0">
                  <c:v>91.423412698412704</c:v>
                </c:pt>
                <c:pt idx="252" formatCode="0.0">
                  <c:v>91.423412698412704</c:v>
                </c:pt>
                <c:pt idx="253" formatCode="0.0">
                  <c:v>91.423412698412704</c:v>
                </c:pt>
                <c:pt idx="254" formatCode="0.0">
                  <c:v>91.423412698412704</c:v>
                </c:pt>
                <c:pt idx="255" formatCode="0.0">
                  <c:v>91.423412698412704</c:v>
                </c:pt>
                <c:pt idx="256" formatCode="0.0">
                  <c:v>91.423412698412704</c:v>
                </c:pt>
                <c:pt idx="257" formatCode="0.0">
                  <c:v>91.423412698412704</c:v>
                </c:pt>
                <c:pt idx="258" formatCode="0.0">
                  <c:v>91.423412698412704</c:v>
                </c:pt>
                <c:pt idx="259" formatCode="0.0">
                  <c:v>91.423412698412704</c:v>
                </c:pt>
                <c:pt idx="260" formatCode="0.0">
                  <c:v>91.423412698412704</c:v>
                </c:pt>
                <c:pt idx="261" formatCode="0.0">
                  <c:v>91.423412698412704</c:v>
                </c:pt>
                <c:pt idx="262" formatCode="0.0">
                  <c:v>91.423412698412704</c:v>
                </c:pt>
                <c:pt idx="263" formatCode="0.0">
                  <c:v>91.423412698412704</c:v>
                </c:pt>
                <c:pt idx="264" formatCode="0.0">
                  <c:v>91.423412698412704</c:v>
                </c:pt>
                <c:pt idx="265" formatCode="0.0">
                  <c:v>91.423412698412704</c:v>
                </c:pt>
                <c:pt idx="266" formatCode="0.0">
                  <c:v>91.423412698412704</c:v>
                </c:pt>
                <c:pt idx="267" formatCode="0.0">
                  <c:v>91.423412698412704</c:v>
                </c:pt>
                <c:pt idx="268" formatCode="0.0">
                  <c:v>91.423412698412704</c:v>
                </c:pt>
                <c:pt idx="269" formatCode="0.0">
                  <c:v>91.423412698412704</c:v>
                </c:pt>
                <c:pt idx="270" formatCode="0.0">
                  <c:v>91.423412698412704</c:v>
                </c:pt>
                <c:pt idx="271" formatCode="0.0">
                  <c:v>91.423412698412704</c:v>
                </c:pt>
                <c:pt idx="272" formatCode="0.0">
                  <c:v>91.423412698412704</c:v>
                </c:pt>
                <c:pt idx="273" formatCode="0.0">
                  <c:v>91.423412698412704</c:v>
                </c:pt>
                <c:pt idx="274" formatCode="0.0">
                  <c:v>91.423412698412704</c:v>
                </c:pt>
                <c:pt idx="275" formatCode="0.0">
                  <c:v>91.423412698412704</c:v>
                </c:pt>
                <c:pt idx="276" formatCode="0.0">
                  <c:v>91.423412698412704</c:v>
                </c:pt>
                <c:pt idx="277" formatCode="0.0">
                  <c:v>91.423412698412704</c:v>
                </c:pt>
                <c:pt idx="278" formatCode="0.0">
                  <c:v>91.423412698412704</c:v>
                </c:pt>
                <c:pt idx="279" formatCode="0.0">
                  <c:v>91.423412698412704</c:v>
                </c:pt>
                <c:pt idx="280" formatCode="0.0">
                  <c:v>91.423412698412704</c:v>
                </c:pt>
                <c:pt idx="281" formatCode="0.0">
                  <c:v>91.423412698412704</c:v>
                </c:pt>
                <c:pt idx="282" formatCode="0.0">
                  <c:v>91.423412698412704</c:v>
                </c:pt>
                <c:pt idx="283" formatCode="0.0">
                  <c:v>91.423412698412704</c:v>
                </c:pt>
                <c:pt idx="284" formatCode="0.0">
                  <c:v>91.423412698412704</c:v>
                </c:pt>
                <c:pt idx="285" formatCode="0.0">
                  <c:v>91.423412698412704</c:v>
                </c:pt>
                <c:pt idx="286" formatCode="0.0">
                  <c:v>91.423412698412704</c:v>
                </c:pt>
                <c:pt idx="287" formatCode="0.0">
                  <c:v>91.423412698412704</c:v>
                </c:pt>
                <c:pt idx="288" formatCode="0.0">
                  <c:v>91.423412698412704</c:v>
                </c:pt>
                <c:pt idx="289" formatCode="0.0">
                  <c:v>91.423412698412704</c:v>
                </c:pt>
                <c:pt idx="290" formatCode="0.0">
                  <c:v>91.423412698412704</c:v>
                </c:pt>
                <c:pt idx="291" formatCode="0.0">
                  <c:v>91.423412698412704</c:v>
                </c:pt>
                <c:pt idx="292" formatCode="0.0">
                  <c:v>91.423412698412704</c:v>
                </c:pt>
                <c:pt idx="293" formatCode="0.0">
                  <c:v>91.423412698412704</c:v>
                </c:pt>
                <c:pt idx="294" formatCode="0.0">
                  <c:v>91.423412698412704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spPr>
            <a:ln w="38100">
              <a:solidFill>
                <a:srgbClr val="00ADDC">
                  <a:alpha val="75000"/>
                </a:srgbClr>
              </a:solidFill>
            </a:ln>
          </c:spPr>
          <c:marker>
            <c:symbol val="none"/>
          </c:marker>
          <c:cat>
            <c:strRef>
              <c:f>'Chart data'!$T$4:$T$373</c:f>
              <c:strCache>
                <c:ptCount val="370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Feb</c:v>
                </c:pt>
                <c:pt idx="23">
                  <c:v>Feb</c:v>
                </c:pt>
                <c:pt idx="24">
                  <c:v>Feb</c:v>
                </c:pt>
                <c:pt idx="25">
                  <c:v>Feb</c:v>
                </c:pt>
                <c:pt idx="26">
                  <c:v>Feb</c:v>
                </c:pt>
                <c:pt idx="27">
                  <c:v>Feb</c:v>
                </c:pt>
                <c:pt idx="28">
                  <c:v>Feb</c:v>
                </c:pt>
                <c:pt idx="29">
                  <c:v>Feb</c:v>
                </c:pt>
                <c:pt idx="30">
                  <c:v>Feb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Mar</c:v>
                </c:pt>
                <c:pt idx="43">
                  <c:v>Mar</c:v>
                </c:pt>
                <c:pt idx="44">
                  <c:v>Mar</c:v>
                </c:pt>
                <c:pt idx="45">
                  <c:v>Mar</c:v>
                </c:pt>
                <c:pt idx="46">
                  <c:v>Mar</c:v>
                </c:pt>
                <c:pt idx="47">
                  <c:v>Mar</c:v>
                </c:pt>
                <c:pt idx="48">
                  <c:v>Mar</c:v>
                </c:pt>
                <c:pt idx="49">
                  <c:v>Mar</c:v>
                </c:pt>
                <c:pt idx="50">
                  <c:v>Mar</c:v>
                </c:pt>
                <c:pt idx="51">
                  <c:v>Mar</c:v>
                </c:pt>
                <c:pt idx="52">
                  <c:v>Mar</c:v>
                </c:pt>
                <c:pt idx="53">
                  <c:v>Mar</c:v>
                </c:pt>
                <c:pt idx="54">
                  <c:v>Mar</c:v>
                </c:pt>
                <c:pt idx="55">
                  <c:v>Mar</c:v>
                </c:pt>
                <c:pt idx="56">
                  <c:v>Mar</c:v>
                </c:pt>
                <c:pt idx="57">
                  <c:v>Mar</c:v>
                </c:pt>
                <c:pt idx="58">
                  <c:v>Mar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Apr</c:v>
                </c:pt>
                <c:pt idx="66">
                  <c:v>Apr</c:v>
                </c:pt>
                <c:pt idx="67">
                  <c:v>Apr</c:v>
                </c:pt>
                <c:pt idx="68">
                  <c:v>Apr</c:v>
                </c:pt>
                <c:pt idx="69">
                  <c:v>Apr</c:v>
                </c:pt>
                <c:pt idx="70">
                  <c:v>Apr</c:v>
                </c:pt>
                <c:pt idx="71">
                  <c:v>Apr</c:v>
                </c:pt>
                <c:pt idx="72">
                  <c:v>Apr</c:v>
                </c:pt>
                <c:pt idx="73">
                  <c:v>Apr</c:v>
                </c:pt>
                <c:pt idx="74">
                  <c:v>Apr</c:v>
                </c:pt>
                <c:pt idx="75">
                  <c:v>Apr</c:v>
                </c:pt>
                <c:pt idx="76">
                  <c:v>Apr</c:v>
                </c:pt>
                <c:pt idx="77">
                  <c:v>Apr</c:v>
                </c:pt>
                <c:pt idx="78">
                  <c:v>Apr</c:v>
                </c:pt>
                <c:pt idx="79">
                  <c:v>Apr</c:v>
                </c:pt>
                <c:pt idx="80">
                  <c:v>Apr</c:v>
                </c:pt>
                <c:pt idx="81">
                  <c:v>Apr</c:v>
                </c:pt>
                <c:pt idx="82">
                  <c:v>Apr</c:v>
                </c:pt>
                <c:pt idx="83">
                  <c:v>Apr</c:v>
                </c:pt>
                <c:pt idx="84">
                  <c:v>Apr</c:v>
                </c:pt>
                <c:pt idx="85">
                  <c:v>May</c:v>
                </c:pt>
                <c:pt idx="86">
                  <c:v>May</c:v>
                </c:pt>
                <c:pt idx="87">
                  <c:v>May</c:v>
                </c:pt>
                <c:pt idx="88">
                  <c:v>May</c:v>
                </c:pt>
                <c:pt idx="89">
                  <c:v>May</c:v>
                </c:pt>
                <c:pt idx="90">
                  <c:v>May</c:v>
                </c:pt>
                <c:pt idx="91">
                  <c:v>May</c:v>
                </c:pt>
                <c:pt idx="92">
                  <c:v>May</c:v>
                </c:pt>
                <c:pt idx="93">
                  <c:v>May</c:v>
                </c:pt>
                <c:pt idx="94">
                  <c:v>May</c:v>
                </c:pt>
                <c:pt idx="95">
                  <c:v>May</c:v>
                </c:pt>
                <c:pt idx="96">
                  <c:v>May</c:v>
                </c:pt>
                <c:pt idx="97">
                  <c:v>May</c:v>
                </c:pt>
                <c:pt idx="98">
                  <c:v>May</c:v>
                </c:pt>
                <c:pt idx="99">
                  <c:v>May</c:v>
                </c:pt>
                <c:pt idx="100">
                  <c:v>May</c:v>
                </c:pt>
                <c:pt idx="101">
                  <c:v>May</c:v>
                </c:pt>
                <c:pt idx="102">
                  <c:v>May</c:v>
                </c:pt>
                <c:pt idx="103">
                  <c:v>May</c:v>
                </c:pt>
                <c:pt idx="104">
                  <c:v>May</c:v>
                </c:pt>
                <c:pt idx="105">
                  <c:v>May</c:v>
                </c:pt>
                <c:pt idx="106">
                  <c:v>May</c:v>
                </c:pt>
                <c:pt idx="107">
                  <c:v>May</c:v>
                </c:pt>
                <c:pt idx="108">
                  <c:v>Jun</c:v>
                </c:pt>
                <c:pt idx="109">
                  <c:v>Jun</c:v>
                </c:pt>
                <c:pt idx="110">
                  <c:v>Jun</c:v>
                </c:pt>
                <c:pt idx="111">
                  <c:v>Jun</c:v>
                </c:pt>
                <c:pt idx="112">
                  <c:v>Jun</c:v>
                </c:pt>
                <c:pt idx="113">
                  <c:v>Jun</c:v>
                </c:pt>
                <c:pt idx="114">
                  <c:v>Jun</c:v>
                </c:pt>
                <c:pt idx="115">
                  <c:v>Jun</c:v>
                </c:pt>
                <c:pt idx="116">
                  <c:v>Jun</c:v>
                </c:pt>
                <c:pt idx="117">
                  <c:v>Jun</c:v>
                </c:pt>
                <c:pt idx="118">
                  <c:v>Jun</c:v>
                </c:pt>
                <c:pt idx="119">
                  <c:v>Jun</c:v>
                </c:pt>
                <c:pt idx="120">
                  <c:v>Jun</c:v>
                </c:pt>
                <c:pt idx="121">
                  <c:v>Jun</c:v>
                </c:pt>
                <c:pt idx="122">
                  <c:v>Jun</c:v>
                </c:pt>
                <c:pt idx="123">
                  <c:v>Jun</c:v>
                </c:pt>
                <c:pt idx="124">
                  <c:v>Jun</c:v>
                </c:pt>
                <c:pt idx="125">
                  <c:v>Jun</c:v>
                </c:pt>
                <c:pt idx="126">
                  <c:v>Jun</c:v>
                </c:pt>
                <c:pt idx="127">
                  <c:v>Jun</c:v>
                </c:pt>
                <c:pt idx="128">
                  <c:v>Jun</c:v>
                </c:pt>
                <c:pt idx="129">
                  <c:v>Jun</c:v>
                </c:pt>
                <c:pt idx="130">
                  <c:v>Jul</c:v>
                </c:pt>
                <c:pt idx="131">
                  <c:v>Jul</c:v>
                </c:pt>
                <c:pt idx="132">
                  <c:v>Jul</c:v>
                </c:pt>
                <c:pt idx="133">
                  <c:v>Jul</c:v>
                </c:pt>
                <c:pt idx="134">
                  <c:v>Jul</c:v>
                </c:pt>
                <c:pt idx="135">
                  <c:v>Jul</c:v>
                </c:pt>
                <c:pt idx="136">
                  <c:v>Jul</c:v>
                </c:pt>
                <c:pt idx="137">
                  <c:v>Jul</c:v>
                </c:pt>
                <c:pt idx="138">
                  <c:v>Jul</c:v>
                </c:pt>
                <c:pt idx="139">
                  <c:v>Jul</c:v>
                </c:pt>
                <c:pt idx="140">
                  <c:v>Jul</c:v>
                </c:pt>
                <c:pt idx="141">
                  <c:v>Jul</c:v>
                </c:pt>
                <c:pt idx="142">
                  <c:v>Jul</c:v>
                </c:pt>
                <c:pt idx="143">
                  <c:v>Jul</c:v>
                </c:pt>
                <c:pt idx="144">
                  <c:v>Jul</c:v>
                </c:pt>
                <c:pt idx="145">
                  <c:v>Jul</c:v>
                </c:pt>
                <c:pt idx="146">
                  <c:v>Jul</c:v>
                </c:pt>
                <c:pt idx="147">
                  <c:v>Jul</c:v>
                </c:pt>
                <c:pt idx="148">
                  <c:v>Jul</c:v>
                </c:pt>
                <c:pt idx="149">
                  <c:v>Jul</c:v>
                </c:pt>
                <c:pt idx="150">
                  <c:v>Jul</c:v>
                </c:pt>
                <c:pt idx="151">
                  <c:v>Aug</c:v>
                </c:pt>
                <c:pt idx="152">
                  <c:v>Aug</c:v>
                </c:pt>
                <c:pt idx="153">
                  <c:v>Aug</c:v>
                </c:pt>
                <c:pt idx="154">
                  <c:v>Aug</c:v>
                </c:pt>
                <c:pt idx="155">
                  <c:v>Aug</c:v>
                </c:pt>
                <c:pt idx="156">
                  <c:v>Aug</c:v>
                </c:pt>
                <c:pt idx="157">
                  <c:v>Aug</c:v>
                </c:pt>
                <c:pt idx="158">
                  <c:v>Aug</c:v>
                </c:pt>
                <c:pt idx="159">
                  <c:v>Aug</c:v>
                </c:pt>
                <c:pt idx="160">
                  <c:v>Aug</c:v>
                </c:pt>
                <c:pt idx="161">
                  <c:v>Aug</c:v>
                </c:pt>
                <c:pt idx="162">
                  <c:v>Aug</c:v>
                </c:pt>
                <c:pt idx="163">
                  <c:v>Aug</c:v>
                </c:pt>
                <c:pt idx="164">
                  <c:v>Aug</c:v>
                </c:pt>
                <c:pt idx="165">
                  <c:v>Aug</c:v>
                </c:pt>
                <c:pt idx="166">
                  <c:v>Aug</c:v>
                </c:pt>
                <c:pt idx="167">
                  <c:v>Aug</c:v>
                </c:pt>
                <c:pt idx="168">
                  <c:v>Aug</c:v>
                </c:pt>
                <c:pt idx="169">
                  <c:v>Aug</c:v>
                </c:pt>
                <c:pt idx="170">
                  <c:v>Aug</c:v>
                </c:pt>
                <c:pt idx="171">
                  <c:v>Aug</c:v>
                </c:pt>
                <c:pt idx="172">
                  <c:v>Aug</c:v>
                </c:pt>
                <c:pt idx="173">
                  <c:v>Aug</c:v>
                </c:pt>
                <c:pt idx="174">
                  <c:v>Sep</c:v>
                </c:pt>
                <c:pt idx="175">
                  <c:v>Sep</c:v>
                </c:pt>
                <c:pt idx="176">
                  <c:v>Sep</c:v>
                </c:pt>
                <c:pt idx="177">
                  <c:v>Sep</c:v>
                </c:pt>
                <c:pt idx="178">
                  <c:v>Sep</c:v>
                </c:pt>
                <c:pt idx="179">
                  <c:v>Sep</c:v>
                </c:pt>
                <c:pt idx="180">
                  <c:v>Sep</c:v>
                </c:pt>
                <c:pt idx="181">
                  <c:v>Sep</c:v>
                </c:pt>
                <c:pt idx="182">
                  <c:v>Sep</c:v>
                </c:pt>
                <c:pt idx="183">
                  <c:v>Sep</c:v>
                </c:pt>
                <c:pt idx="184">
                  <c:v>Sep</c:v>
                </c:pt>
                <c:pt idx="185">
                  <c:v>Sep</c:v>
                </c:pt>
                <c:pt idx="186">
                  <c:v>Sep</c:v>
                </c:pt>
                <c:pt idx="187">
                  <c:v>Sep</c:v>
                </c:pt>
                <c:pt idx="188">
                  <c:v>Sep</c:v>
                </c:pt>
                <c:pt idx="189">
                  <c:v>Sep</c:v>
                </c:pt>
                <c:pt idx="190">
                  <c:v>Sep</c:v>
                </c:pt>
                <c:pt idx="191">
                  <c:v>Sep</c:v>
                </c:pt>
                <c:pt idx="192">
                  <c:v>Sep</c:v>
                </c:pt>
                <c:pt idx="193">
                  <c:v>Sep</c:v>
                </c:pt>
                <c:pt idx="194">
                  <c:v>Sep</c:v>
                </c:pt>
                <c:pt idx="195">
                  <c:v>Oct</c:v>
                </c:pt>
                <c:pt idx="196">
                  <c:v>Oct</c:v>
                </c:pt>
                <c:pt idx="197">
                  <c:v>Oct</c:v>
                </c:pt>
                <c:pt idx="198">
                  <c:v>Oct</c:v>
                </c:pt>
                <c:pt idx="199">
                  <c:v>Oct</c:v>
                </c:pt>
                <c:pt idx="200">
                  <c:v>Oct</c:v>
                </c:pt>
                <c:pt idx="201">
                  <c:v>Oct</c:v>
                </c:pt>
                <c:pt idx="202">
                  <c:v>Oct</c:v>
                </c:pt>
                <c:pt idx="203">
                  <c:v>Oct</c:v>
                </c:pt>
                <c:pt idx="204">
                  <c:v>Oct</c:v>
                </c:pt>
                <c:pt idx="205">
                  <c:v>Oct</c:v>
                </c:pt>
                <c:pt idx="206">
                  <c:v>Oct</c:v>
                </c:pt>
                <c:pt idx="207">
                  <c:v>Oct</c:v>
                </c:pt>
                <c:pt idx="208">
                  <c:v>Oct</c:v>
                </c:pt>
                <c:pt idx="209">
                  <c:v>Oct</c:v>
                </c:pt>
                <c:pt idx="210">
                  <c:v>Oct</c:v>
                </c:pt>
                <c:pt idx="211">
                  <c:v>Oct</c:v>
                </c:pt>
                <c:pt idx="212">
                  <c:v>Oct</c:v>
                </c:pt>
                <c:pt idx="213">
                  <c:v>Oct</c:v>
                </c:pt>
                <c:pt idx="214">
                  <c:v>Oct</c:v>
                </c:pt>
                <c:pt idx="215">
                  <c:v>Oct</c:v>
                </c:pt>
                <c:pt idx="216">
                  <c:v>Oct</c:v>
                </c:pt>
                <c:pt idx="217">
                  <c:v>Nov</c:v>
                </c:pt>
                <c:pt idx="218">
                  <c:v>Nov</c:v>
                </c:pt>
                <c:pt idx="219">
                  <c:v>Nov</c:v>
                </c:pt>
                <c:pt idx="220">
                  <c:v>Nov</c:v>
                </c:pt>
                <c:pt idx="221">
                  <c:v>Nov</c:v>
                </c:pt>
                <c:pt idx="222">
                  <c:v>Nov</c:v>
                </c:pt>
                <c:pt idx="223">
                  <c:v>Nov</c:v>
                </c:pt>
                <c:pt idx="224">
                  <c:v>Nov</c:v>
                </c:pt>
                <c:pt idx="225">
                  <c:v>Nov</c:v>
                </c:pt>
                <c:pt idx="226">
                  <c:v>Nov</c:v>
                </c:pt>
                <c:pt idx="227">
                  <c:v>Nov</c:v>
                </c:pt>
                <c:pt idx="228">
                  <c:v>Nov</c:v>
                </c:pt>
                <c:pt idx="229">
                  <c:v>Nov</c:v>
                </c:pt>
                <c:pt idx="230">
                  <c:v>Nov</c:v>
                </c:pt>
                <c:pt idx="231">
                  <c:v>Nov</c:v>
                </c:pt>
                <c:pt idx="232">
                  <c:v>Nov</c:v>
                </c:pt>
                <c:pt idx="233">
                  <c:v>Nov</c:v>
                </c:pt>
                <c:pt idx="234">
                  <c:v>Nov</c:v>
                </c:pt>
                <c:pt idx="235">
                  <c:v>Nov</c:v>
                </c:pt>
                <c:pt idx="236">
                  <c:v>Nov</c:v>
                </c:pt>
                <c:pt idx="237">
                  <c:v>Nov</c:v>
                </c:pt>
                <c:pt idx="238">
                  <c:v>Nov</c:v>
                </c:pt>
                <c:pt idx="239">
                  <c:v>Nov</c:v>
                </c:pt>
                <c:pt idx="240">
                  <c:v>Dec</c:v>
                </c:pt>
                <c:pt idx="241">
                  <c:v>Dec</c:v>
                </c:pt>
                <c:pt idx="242">
                  <c:v>Dec</c:v>
                </c:pt>
                <c:pt idx="243">
                  <c:v>Dec</c:v>
                </c:pt>
                <c:pt idx="244">
                  <c:v>Dec</c:v>
                </c:pt>
                <c:pt idx="245">
                  <c:v>Dec</c:v>
                </c:pt>
                <c:pt idx="246">
                  <c:v>Dec</c:v>
                </c:pt>
                <c:pt idx="247">
                  <c:v>Dec</c:v>
                </c:pt>
                <c:pt idx="248">
                  <c:v>Dec</c:v>
                </c:pt>
                <c:pt idx="249">
                  <c:v>Dec</c:v>
                </c:pt>
                <c:pt idx="250">
                  <c:v>Dec</c:v>
                </c:pt>
                <c:pt idx="251">
                  <c:v>Dec</c:v>
                </c:pt>
                <c:pt idx="252">
                  <c:v>Dec</c:v>
                </c:pt>
                <c:pt idx="253">
                  <c:v>Dec</c:v>
                </c:pt>
                <c:pt idx="254">
                  <c:v>Dec</c:v>
                </c:pt>
                <c:pt idx="255">
                  <c:v>Dec</c:v>
                </c:pt>
                <c:pt idx="256">
                  <c:v>Dec</c:v>
                </c:pt>
                <c:pt idx="257">
                  <c:v>Dec</c:v>
                </c:pt>
                <c:pt idx="258">
                  <c:v>Dec</c:v>
                </c:pt>
                <c:pt idx="259">
                  <c:v>Dec</c:v>
                </c:pt>
                <c:pt idx="260">
                  <c:v>Jan</c:v>
                </c:pt>
                <c:pt idx="261">
                  <c:v>Jan</c:v>
                </c:pt>
                <c:pt idx="262">
                  <c:v>Jan</c:v>
                </c:pt>
                <c:pt idx="263">
                  <c:v>Jan</c:v>
                </c:pt>
                <c:pt idx="264">
                  <c:v>Jan</c:v>
                </c:pt>
                <c:pt idx="265">
                  <c:v>Jan</c:v>
                </c:pt>
                <c:pt idx="266">
                  <c:v>Jan</c:v>
                </c:pt>
                <c:pt idx="267">
                  <c:v>Jan</c:v>
                </c:pt>
                <c:pt idx="268">
                  <c:v>Jan</c:v>
                </c:pt>
                <c:pt idx="269">
                  <c:v>Jan</c:v>
                </c:pt>
                <c:pt idx="270">
                  <c:v>Jan</c:v>
                </c:pt>
                <c:pt idx="271">
                  <c:v>Jan</c:v>
                </c:pt>
                <c:pt idx="272">
                  <c:v>Jan</c:v>
                </c:pt>
                <c:pt idx="273">
                  <c:v>Jan</c:v>
                </c:pt>
                <c:pt idx="274">
                  <c:v>Jan</c:v>
                </c:pt>
                <c:pt idx="275">
                  <c:v>Jan</c:v>
                </c:pt>
                <c:pt idx="276">
                  <c:v>Jan</c:v>
                </c:pt>
                <c:pt idx="277">
                  <c:v>Jan</c:v>
                </c:pt>
                <c:pt idx="278">
                  <c:v>Jan</c:v>
                </c:pt>
                <c:pt idx="279">
                  <c:v>Jan</c:v>
                </c:pt>
                <c:pt idx="280">
                  <c:v>Jan</c:v>
                </c:pt>
                <c:pt idx="281">
                  <c:v>Jan</c:v>
                </c:pt>
                <c:pt idx="282">
                  <c:v>Jan</c:v>
                </c:pt>
                <c:pt idx="283">
                  <c:v>Feb</c:v>
                </c:pt>
                <c:pt idx="284">
                  <c:v>Feb</c:v>
                </c:pt>
                <c:pt idx="285">
                  <c:v>Feb</c:v>
                </c:pt>
                <c:pt idx="286">
                  <c:v>Feb</c:v>
                </c:pt>
                <c:pt idx="287">
                  <c:v>Feb</c:v>
                </c:pt>
                <c:pt idx="288">
                  <c:v>Feb</c:v>
                </c:pt>
                <c:pt idx="289">
                  <c:v>Feb</c:v>
                </c:pt>
                <c:pt idx="290">
                  <c:v>Feb</c:v>
                </c:pt>
                <c:pt idx="291">
                  <c:v>Feb</c:v>
                </c:pt>
                <c:pt idx="292">
                  <c:v>Feb</c:v>
                </c:pt>
                <c:pt idx="293">
                  <c:v>Feb</c:v>
                </c:pt>
                <c:pt idx="294">
                  <c:v>Feb</c:v>
                </c:pt>
                <c:pt idx="295">
                  <c:v>Feb</c:v>
                </c:pt>
                <c:pt idx="296">
                  <c:v>Feb</c:v>
                </c:pt>
                <c:pt idx="297">
                  <c:v>Feb</c:v>
                </c:pt>
                <c:pt idx="298">
                  <c:v>Feb</c:v>
                </c:pt>
                <c:pt idx="299">
                  <c:v>Feb</c:v>
                </c:pt>
                <c:pt idx="300">
                  <c:v>Feb</c:v>
                </c:pt>
                <c:pt idx="301">
                  <c:v>Feb</c:v>
                </c:pt>
                <c:pt idx="302">
                  <c:v>Feb</c:v>
                </c:pt>
                <c:pt idx="303">
                  <c:v>Feb</c:v>
                </c:pt>
                <c:pt idx="304">
                  <c:v>Mar</c:v>
                </c:pt>
                <c:pt idx="305">
                  <c:v>Mar</c:v>
                </c:pt>
                <c:pt idx="306">
                  <c:v>Mar</c:v>
                </c:pt>
                <c:pt idx="307">
                  <c:v>Mar</c:v>
                </c:pt>
                <c:pt idx="308">
                  <c:v>Mar</c:v>
                </c:pt>
                <c:pt idx="309">
                  <c:v>Mar</c:v>
                </c:pt>
                <c:pt idx="310">
                  <c:v>Mar</c:v>
                </c:pt>
                <c:pt idx="311">
                  <c:v>Mar</c:v>
                </c:pt>
                <c:pt idx="312">
                  <c:v>Mar</c:v>
                </c:pt>
                <c:pt idx="313">
                  <c:v>Mar</c:v>
                </c:pt>
                <c:pt idx="314">
                  <c:v>Mar</c:v>
                </c:pt>
                <c:pt idx="315">
                  <c:v>Mar</c:v>
                </c:pt>
                <c:pt idx="316">
                  <c:v>Mar</c:v>
                </c:pt>
                <c:pt idx="317">
                  <c:v>Mar</c:v>
                </c:pt>
                <c:pt idx="318">
                  <c:v>Mar</c:v>
                </c:pt>
                <c:pt idx="319">
                  <c:v>Mar</c:v>
                </c:pt>
                <c:pt idx="320">
                  <c:v>Mar</c:v>
                </c:pt>
                <c:pt idx="321">
                  <c:v>Mar</c:v>
                </c:pt>
                <c:pt idx="322">
                  <c:v>Mar</c:v>
                </c:pt>
                <c:pt idx="323">
                  <c:v>Mar</c:v>
                </c:pt>
                <c:pt idx="324">
                  <c:v>Mar</c:v>
                </c:pt>
                <c:pt idx="325">
                  <c:v>Apr</c:v>
                </c:pt>
                <c:pt idx="326">
                  <c:v>Apr</c:v>
                </c:pt>
                <c:pt idx="327">
                  <c:v>Apr</c:v>
                </c:pt>
                <c:pt idx="328">
                  <c:v>Apr</c:v>
                </c:pt>
                <c:pt idx="329">
                  <c:v>Apr</c:v>
                </c:pt>
                <c:pt idx="330">
                  <c:v>Apr</c:v>
                </c:pt>
                <c:pt idx="331">
                  <c:v>Apr</c:v>
                </c:pt>
                <c:pt idx="332">
                  <c:v>Apr</c:v>
                </c:pt>
                <c:pt idx="333">
                  <c:v>Apr</c:v>
                </c:pt>
                <c:pt idx="334">
                  <c:v>Apr</c:v>
                </c:pt>
                <c:pt idx="335">
                  <c:v>Apr</c:v>
                </c:pt>
                <c:pt idx="336">
                  <c:v>Apr</c:v>
                </c:pt>
                <c:pt idx="337">
                  <c:v>Apr</c:v>
                </c:pt>
                <c:pt idx="338">
                  <c:v>Apr</c:v>
                </c:pt>
                <c:pt idx="339">
                  <c:v>Apr</c:v>
                </c:pt>
                <c:pt idx="340">
                  <c:v>Apr</c:v>
                </c:pt>
                <c:pt idx="341">
                  <c:v>Apr</c:v>
                </c:pt>
                <c:pt idx="342">
                  <c:v>Apr</c:v>
                </c:pt>
                <c:pt idx="343">
                  <c:v>Apr</c:v>
                </c:pt>
                <c:pt idx="344">
                  <c:v>Apr</c:v>
                </c:pt>
                <c:pt idx="345">
                  <c:v>Apr</c:v>
                </c:pt>
                <c:pt idx="346">
                  <c:v>Apr</c:v>
                </c:pt>
                <c:pt idx="347">
                  <c:v>May</c:v>
                </c:pt>
                <c:pt idx="348">
                  <c:v>May</c:v>
                </c:pt>
                <c:pt idx="349">
                  <c:v>May</c:v>
                </c:pt>
                <c:pt idx="350">
                  <c:v>May</c:v>
                </c:pt>
                <c:pt idx="351">
                  <c:v>May</c:v>
                </c:pt>
                <c:pt idx="352">
                  <c:v>May</c:v>
                </c:pt>
                <c:pt idx="353">
                  <c:v>May</c:v>
                </c:pt>
                <c:pt idx="354">
                  <c:v>May</c:v>
                </c:pt>
                <c:pt idx="355">
                  <c:v>May</c:v>
                </c:pt>
                <c:pt idx="356">
                  <c:v>May</c:v>
                </c:pt>
                <c:pt idx="357">
                  <c:v>May</c:v>
                </c:pt>
                <c:pt idx="358">
                  <c:v>May</c:v>
                </c:pt>
                <c:pt idx="359">
                  <c:v>May</c:v>
                </c:pt>
                <c:pt idx="360">
                  <c:v>May</c:v>
                </c:pt>
                <c:pt idx="361">
                  <c:v>May</c:v>
                </c:pt>
                <c:pt idx="362">
                  <c:v>May</c:v>
                </c:pt>
                <c:pt idx="363">
                  <c:v>May</c:v>
                </c:pt>
                <c:pt idx="364">
                  <c:v>May</c:v>
                </c:pt>
                <c:pt idx="365">
                  <c:v>May</c:v>
                </c:pt>
                <c:pt idx="366">
                  <c:v>May</c:v>
                </c:pt>
                <c:pt idx="367">
                  <c:v>May</c:v>
                </c:pt>
                <c:pt idx="368">
                  <c:v>May</c:v>
                </c:pt>
                <c:pt idx="369">
                  <c:v>May</c:v>
                </c:pt>
              </c:strCache>
            </c:strRef>
          </c:cat>
          <c:val>
            <c:numRef>
              <c:f>'Chart data'!$Z$4:$Z$373</c:f>
              <c:numCache>
                <c:formatCode>General</c:formatCode>
                <c:ptCount val="370"/>
                <c:pt idx="295" formatCode="0.0">
                  <c:v>76.748578124999995</c:v>
                </c:pt>
                <c:pt idx="296" formatCode="0.0">
                  <c:v>76.748578124999995</c:v>
                </c:pt>
                <c:pt idx="297" formatCode="0.0">
                  <c:v>76.748578124999995</c:v>
                </c:pt>
                <c:pt idx="298" formatCode="0.0">
                  <c:v>76.748578124999995</c:v>
                </c:pt>
                <c:pt idx="299" formatCode="0.0">
                  <c:v>76.748578124999995</c:v>
                </c:pt>
                <c:pt idx="300" formatCode="0.0">
                  <c:v>76.748578124999995</c:v>
                </c:pt>
                <c:pt idx="301" formatCode="0.0">
                  <c:v>76.748578124999995</c:v>
                </c:pt>
                <c:pt idx="302" formatCode="0.0">
                  <c:v>76.748578124999995</c:v>
                </c:pt>
                <c:pt idx="303" formatCode="0.0">
                  <c:v>76.748578124999995</c:v>
                </c:pt>
                <c:pt idx="304" formatCode="0.0">
                  <c:v>76.748578124999995</c:v>
                </c:pt>
                <c:pt idx="305" formatCode="0.0">
                  <c:v>76.748578124999995</c:v>
                </c:pt>
                <c:pt idx="306" formatCode="0.0">
                  <c:v>76.748578124999995</c:v>
                </c:pt>
                <c:pt idx="307" formatCode="0.0">
                  <c:v>76.748578124999995</c:v>
                </c:pt>
                <c:pt idx="308" formatCode="0.0">
                  <c:v>76.748578124999995</c:v>
                </c:pt>
                <c:pt idx="309" formatCode="0.0">
                  <c:v>76.748578124999995</c:v>
                </c:pt>
                <c:pt idx="310" formatCode="0.0">
                  <c:v>76.748578124999995</c:v>
                </c:pt>
                <c:pt idx="311" formatCode="0.0">
                  <c:v>76.748578124999995</c:v>
                </c:pt>
                <c:pt idx="312" formatCode="0.0">
                  <c:v>76.748578124999995</c:v>
                </c:pt>
                <c:pt idx="313" formatCode="0.0">
                  <c:v>76.748578124999995</c:v>
                </c:pt>
                <c:pt idx="314" formatCode="0.0">
                  <c:v>76.748578124999995</c:v>
                </c:pt>
                <c:pt idx="315" formatCode="0.0">
                  <c:v>76.748578124999995</c:v>
                </c:pt>
                <c:pt idx="316" formatCode="0.0">
                  <c:v>76.748578124999995</c:v>
                </c:pt>
                <c:pt idx="317" formatCode="0.0">
                  <c:v>76.748578124999995</c:v>
                </c:pt>
                <c:pt idx="318" formatCode="0.0">
                  <c:v>76.748578124999995</c:v>
                </c:pt>
                <c:pt idx="319" formatCode="0.0">
                  <c:v>76.748578124999995</c:v>
                </c:pt>
                <c:pt idx="320" formatCode="0.0">
                  <c:v>76.748578124999995</c:v>
                </c:pt>
                <c:pt idx="321" formatCode="0.0">
                  <c:v>76.748578124999995</c:v>
                </c:pt>
                <c:pt idx="322" formatCode="0.0">
                  <c:v>76.748578124999995</c:v>
                </c:pt>
                <c:pt idx="323" formatCode="0.0">
                  <c:v>76.748578124999995</c:v>
                </c:pt>
                <c:pt idx="324" formatCode="0.0">
                  <c:v>76.748578124999995</c:v>
                </c:pt>
                <c:pt idx="325" formatCode="0.0">
                  <c:v>76.748578124999995</c:v>
                </c:pt>
                <c:pt idx="326" formatCode="0.0">
                  <c:v>76.748578124999995</c:v>
                </c:pt>
                <c:pt idx="327" formatCode="0.0">
                  <c:v>76.748578124999995</c:v>
                </c:pt>
                <c:pt idx="328" formatCode="0.0">
                  <c:v>76.748578124999995</c:v>
                </c:pt>
                <c:pt idx="329" formatCode="0.0">
                  <c:v>76.748578124999995</c:v>
                </c:pt>
                <c:pt idx="330" formatCode="0.0">
                  <c:v>76.748578124999995</c:v>
                </c:pt>
                <c:pt idx="331" formatCode="0.0">
                  <c:v>76.748578124999995</c:v>
                </c:pt>
                <c:pt idx="332" formatCode="0.0">
                  <c:v>76.748578124999995</c:v>
                </c:pt>
                <c:pt idx="333" formatCode="0.0">
                  <c:v>76.748578124999995</c:v>
                </c:pt>
                <c:pt idx="334" formatCode="0.0">
                  <c:v>76.748578124999995</c:v>
                </c:pt>
                <c:pt idx="335" formatCode="0.0">
                  <c:v>76.748578124999995</c:v>
                </c:pt>
                <c:pt idx="336" formatCode="0.0">
                  <c:v>76.748578124999995</c:v>
                </c:pt>
                <c:pt idx="337" formatCode="0.0">
                  <c:v>76.748578124999995</c:v>
                </c:pt>
                <c:pt idx="338" formatCode="0.0">
                  <c:v>76.748578124999995</c:v>
                </c:pt>
                <c:pt idx="339" formatCode="0.0">
                  <c:v>76.748578124999995</c:v>
                </c:pt>
                <c:pt idx="340" formatCode="0.0">
                  <c:v>76.748578124999995</c:v>
                </c:pt>
                <c:pt idx="341" formatCode="0.0">
                  <c:v>76.748578124999995</c:v>
                </c:pt>
                <c:pt idx="342" formatCode="0.0">
                  <c:v>76.748578124999995</c:v>
                </c:pt>
                <c:pt idx="343" formatCode="0.0">
                  <c:v>76.748578124999995</c:v>
                </c:pt>
                <c:pt idx="344" formatCode="0.0">
                  <c:v>76.748578124999995</c:v>
                </c:pt>
                <c:pt idx="345" formatCode="0.0">
                  <c:v>76.748578124999995</c:v>
                </c:pt>
                <c:pt idx="346" formatCode="0.0">
                  <c:v>76.748578124999995</c:v>
                </c:pt>
                <c:pt idx="347" formatCode="0.0">
                  <c:v>76.748578124999995</c:v>
                </c:pt>
                <c:pt idx="348" formatCode="0.0">
                  <c:v>76.748578124999995</c:v>
                </c:pt>
                <c:pt idx="349" formatCode="0.0">
                  <c:v>76.748578124999995</c:v>
                </c:pt>
                <c:pt idx="350" formatCode="0.0">
                  <c:v>76.748578124999995</c:v>
                </c:pt>
                <c:pt idx="351" formatCode="0.0">
                  <c:v>76.748578124999995</c:v>
                </c:pt>
                <c:pt idx="352" formatCode="0.0">
                  <c:v>76.748578124999995</c:v>
                </c:pt>
                <c:pt idx="353" formatCode="0.0">
                  <c:v>76.748578124999995</c:v>
                </c:pt>
                <c:pt idx="354" formatCode="0.0">
                  <c:v>76.748578124999995</c:v>
                </c:pt>
                <c:pt idx="355" formatCode="0.0">
                  <c:v>76.748578124999995</c:v>
                </c:pt>
                <c:pt idx="356" formatCode="0.0">
                  <c:v>76.748578124999995</c:v>
                </c:pt>
                <c:pt idx="357" formatCode="0.0">
                  <c:v>76.748578124999995</c:v>
                </c:pt>
                <c:pt idx="358" formatCode="0.0">
                  <c:v>76.748578124999995</c:v>
                </c:pt>
                <c:pt idx="359" formatCode="0.0">
                  <c:v>76.748578124999995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6"/>
        <c:tickMarkSkip val="23"/>
        <c:noMultiLvlLbl val="0"/>
      </c:catAx>
      <c:valAx>
        <c:axId val="263608576"/>
        <c:scaling>
          <c:orientation val="minMax"/>
          <c:max val="225"/>
          <c:min val="5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439681282935607E-2"/>
          <c:y val="0.15490394030440391"/>
          <c:w val="0.90871945425451561"/>
          <c:h val="0.741486076643670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UK food price inflation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data'!$A$4:$A$159</c:f>
              <c:numCache>
                <c:formatCode>mmm\-yy</c:formatCode>
                <c:ptCount val="15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  <c:pt idx="121">
                  <c:v>44593</c:v>
                </c:pt>
                <c:pt idx="122">
                  <c:v>44621</c:v>
                </c:pt>
                <c:pt idx="123">
                  <c:v>44652</c:v>
                </c:pt>
                <c:pt idx="124">
                  <c:v>44682</c:v>
                </c:pt>
                <c:pt idx="125">
                  <c:v>44713</c:v>
                </c:pt>
                <c:pt idx="126">
                  <c:v>44743</c:v>
                </c:pt>
                <c:pt idx="127">
                  <c:v>44774</c:v>
                </c:pt>
                <c:pt idx="128">
                  <c:v>44805</c:v>
                </c:pt>
                <c:pt idx="129">
                  <c:v>44835</c:v>
                </c:pt>
                <c:pt idx="130">
                  <c:v>44866</c:v>
                </c:pt>
                <c:pt idx="131">
                  <c:v>44896</c:v>
                </c:pt>
                <c:pt idx="132">
                  <c:v>44927</c:v>
                </c:pt>
                <c:pt idx="133">
                  <c:v>44958</c:v>
                </c:pt>
                <c:pt idx="134">
                  <c:v>44986</c:v>
                </c:pt>
                <c:pt idx="135">
                  <c:v>45017</c:v>
                </c:pt>
                <c:pt idx="136">
                  <c:v>45047</c:v>
                </c:pt>
                <c:pt idx="137">
                  <c:v>45078</c:v>
                </c:pt>
                <c:pt idx="138">
                  <c:v>45108</c:v>
                </c:pt>
                <c:pt idx="139">
                  <c:v>45139</c:v>
                </c:pt>
                <c:pt idx="140">
                  <c:v>45170</c:v>
                </c:pt>
                <c:pt idx="141">
                  <c:v>45200</c:v>
                </c:pt>
                <c:pt idx="142">
                  <c:v>45231</c:v>
                </c:pt>
                <c:pt idx="143">
                  <c:v>45261</c:v>
                </c:pt>
                <c:pt idx="144">
                  <c:v>45292</c:v>
                </c:pt>
                <c:pt idx="145">
                  <c:v>45323</c:v>
                </c:pt>
                <c:pt idx="146">
                  <c:v>45352</c:v>
                </c:pt>
                <c:pt idx="147">
                  <c:v>45383</c:v>
                </c:pt>
                <c:pt idx="148">
                  <c:v>45413</c:v>
                </c:pt>
                <c:pt idx="149">
                  <c:v>45444</c:v>
                </c:pt>
                <c:pt idx="150">
                  <c:v>45474</c:v>
                </c:pt>
                <c:pt idx="151">
                  <c:v>45505</c:v>
                </c:pt>
                <c:pt idx="152">
                  <c:v>45536</c:v>
                </c:pt>
                <c:pt idx="153">
                  <c:v>45566</c:v>
                </c:pt>
                <c:pt idx="154">
                  <c:v>45597</c:v>
                </c:pt>
                <c:pt idx="155">
                  <c:v>45627</c:v>
                </c:pt>
              </c:numCache>
            </c:numRef>
          </c:cat>
          <c:val>
            <c:numRef>
              <c:f>'Chart data'!$B$4:$B$159</c:f>
              <c:numCache>
                <c:formatCode>0.0</c:formatCode>
                <c:ptCount val="156"/>
                <c:pt idx="0">
                  <c:v>3.4920634920634797</c:v>
                </c:pt>
                <c:pt idx="1">
                  <c:v>3.6649214659685958</c:v>
                </c:pt>
                <c:pt idx="2">
                  <c:v>4.5647558386411768</c:v>
                </c:pt>
                <c:pt idx="3">
                  <c:v>4.347826086956541</c:v>
                </c:pt>
                <c:pt idx="4">
                  <c:v>3.3507853403141441</c:v>
                </c:pt>
                <c:pt idx="5">
                  <c:v>2.1761658031087983</c:v>
                </c:pt>
                <c:pt idx="6">
                  <c:v>2.1716649431230639</c:v>
                </c:pt>
                <c:pt idx="7">
                  <c:v>2.1671826625387025</c:v>
                </c:pt>
                <c:pt idx="8">
                  <c:v>1.9567456230690006</c:v>
                </c:pt>
                <c:pt idx="9">
                  <c:v>3.4303534303534278</c:v>
                </c:pt>
                <c:pt idx="10">
                  <c:v>3.9256198347107363</c:v>
                </c:pt>
                <c:pt idx="11">
                  <c:v>3.771661569826712</c:v>
                </c:pt>
                <c:pt idx="12">
                  <c:v>4.1922290388548111</c:v>
                </c:pt>
                <c:pt idx="13">
                  <c:v>3.6363636363636376</c:v>
                </c:pt>
                <c:pt idx="14">
                  <c:v>3.7563451776649881</c:v>
                </c:pt>
                <c:pt idx="15">
                  <c:v>4.57317073170731</c:v>
                </c:pt>
                <c:pt idx="16">
                  <c:v>4.2553191489361764</c:v>
                </c:pt>
                <c:pt idx="17">
                  <c:v>3.8539553752535705</c:v>
                </c:pt>
                <c:pt idx="18">
                  <c:v>3.8461538461538325</c:v>
                </c:pt>
                <c:pt idx="19">
                  <c:v>4.1414141414141348</c:v>
                </c:pt>
                <c:pt idx="20">
                  <c:v>4.2424242424242475</c:v>
                </c:pt>
                <c:pt idx="21">
                  <c:v>3.9195979899497635</c:v>
                </c:pt>
                <c:pt idx="22">
                  <c:v>2.7833001988071704</c:v>
                </c:pt>
                <c:pt idx="23">
                  <c:v>1.9646365422396839</c:v>
                </c:pt>
                <c:pt idx="24">
                  <c:v>1.9627085377821318</c:v>
                </c:pt>
                <c:pt idx="25">
                  <c:v>1.8518518518518601</c:v>
                </c:pt>
                <c:pt idx="26">
                  <c:v>1.6634050880626194</c:v>
                </c:pt>
                <c:pt idx="27">
                  <c:v>0.48590864917394949</c:v>
                </c:pt>
                <c:pt idx="28">
                  <c:v>-0.58309037900875493</c:v>
                </c:pt>
                <c:pt idx="29">
                  <c:v>0</c:v>
                </c:pt>
                <c:pt idx="30">
                  <c:v>-0.38986354775827348</c:v>
                </c:pt>
                <c:pt idx="31">
                  <c:v>-1.066925315227929</c:v>
                </c:pt>
                <c:pt idx="32">
                  <c:v>-1.3565891472868241</c:v>
                </c:pt>
                <c:pt idx="33">
                  <c:v>-1.4506769825918808</c:v>
                </c:pt>
                <c:pt idx="34">
                  <c:v>-1.6441005802707909</c:v>
                </c:pt>
                <c:pt idx="35">
                  <c:v>-1.7341040462427681</c:v>
                </c:pt>
                <c:pt idx="36">
                  <c:v>-2.5024061597690217</c:v>
                </c:pt>
                <c:pt idx="37">
                  <c:v>-3.349282296650713</c:v>
                </c:pt>
                <c:pt idx="38">
                  <c:v>-2.8873917228103951</c:v>
                </c:pt>
                <c:pt idx="39">
                  <c:v>-2.8046421663442955</c:v>
                </c:pt>
                <c:pt idx="40">
                  <c:v>-1.85728250244378</c:v>
                </c:pt>
                <c:pt idx="41">
                  <c:v>-2.1484375</c:v>
                </c:pt>
                <c:pt idx="42">
                  <c:v>-2.6418786692759322</c:v>
                </c:pt>
                <c:pt idx="43">
                  <c:v>-2.4509803921568651</c:v>
                </c:pt>
                <c:pt idx="44">
                  <c:v>-2.2593320235756331</c:v>
                </c:pt>
                <c:pt idx="45">
                  <c:v>-2.7477919528950068</c:v>
                </c:pt>
                <c:pt idx="46">
                  <c:v>-2.4582104228121904</c:v>
                </c:pt>
                <c:pt idx="47">
                  <c:v>-2.9411764705882359</c:v>
                </c:pt>
                <c:pt idx="48">
                  <c:v>-2.6653504442250786</c:v>
                </c:pt>
                <c:pt idx="49">
                  <c:v>-2.1782178217821802</c:v>
                </c:pt>
                <c:pt idx="50">
                  <c:v>-2.7750247770069514</c:v>
                </c:pt>
                <c:pt idx="51">
                  <c:v>-2.4875621890547261</c:v>
                </c:pt>
                <c:pt idx="52">
                  <c:v>-2.7888446215139528</c:v>
                </c:pt>
                <c:pt idx="53">
                  <c:v>-2.9940119760479056</c:v>
                </c:pt>
                <c:pt idx="54">
                  <c:v>-2.6130653266331572</c:v>
                </c:pt>
                <c:pt idx="55">
                  <c:v>-2.2110552763819125</c:v>
                </c:pt>
                <c:pt idx="56">
                  <c:v>-2.2110552763819125</c:v>
                </c:pt>
                <c:pt idx="57">
                  <c:v>-2.3208879919273451</c:v>
                </c:pt>
                <c:pt idx="58">
                  <c:v>-2.0161290322580627</c:v>
                </c:pt>
                <c:pt idx="59">
                  <c:v>-1.1111111111111072</c:v>
                </c:pt>
                <c:pt idx="60">
                  <c:v>-0.50709939148072536</c:v>
                </c:pt>
                <c:pt idx="61">
                  <c:v>0.10121457489880026</c:v>
                </c:pt>
                <c:pt idx="62">
                  <c:v>1.2232415902140747</c:v>
                </c:pt>
                <c:pt idx="63">
                  <c:v>1.5306122448979664</c:v>
                </c:pt>
                <c:pt idx="64">
                  <c:v>2.0491803278688492</c:v>
                </c:pt>
                <c:pt idx="65">
                  <c:v>2.2633744855967031</c:v>
                </c:pt>
                <c:pt idx="66">
                  <c:v>2.5799793601651189</c:v>
                </c:pt>
                <c:pt idx="67">
                  <c:v>2.1582733812949728</c:v>
                </c:pt>
                <c:pt idx="68">
                  <c:v>2.9804727646454365</c:v>
                </c:pt>
                <c:pt idx="69">
                  <c:v>3.9256198347107363</c:v>
                </c:pt>
                <c:pt idx="70">
                  <c:v>4.0123456790123413</c:v>
                </c:pt>
                <c:pt idx="71">
                  <c:v>3.9836567926455402</c:v>
                </c:pt>
                <c:pt idx="72">
                  <c:v>3.669724770642202</c:v>
                </c:pt>
                <c:pt idx="73">
                  <c:v>3.0333670374115274</c:v>
                </c:pt>
                <c:pt idx="74">
                  <c:v>3.0211480362537735</c:v>
                </c:pt>
                <c:pt idx="75">
                  <c:v>2.6130653266331683</c:v>
                </c:pt>
                <c:pt idx="76">
                  <c:v>2.3092369477911712</c:v>
                </c:pt>
                <c:pt idx="77">
                  <c:v>2.0120724346076369</c:v>
                </c:pt>
                <c:pt idx="78">
                  <c:v>2.3138832997987802</c:v>
                </c:pt>
                <c:pt idx="79">
                  <c:v>2.5150905432595572</c:v>
                </c:pt>
                <c:pt idx="80">
                  <c:v>1.4970059880239583</c:v>
                </c:pt>
                <c:pt idx="81">
                  <c:v>0.89463220675944921</c:v>
                </c:pt>
                <c:pt idx="82">
                  <c:v>0.49455984174084922</c:v>
                </c:pt>
                <c:pt idx="83">
                  <c:v>0.68762278978389269</c:v>
                </c:pt>
                <c:pt idx="84">
                  <c:v>0.88495575221239076</c:v>
                </c:pt>
                <c:pt idx="85">
                  <c:v>1.0794896957801781</c:v>
                </c:pt>
                <c:pt idx="86">
                  <c:v>0.782013685239491</c:v>
                </c:pt>
                <c:pt idx="87">
                  <c:v>0.68560235063663821</c:v>
                </c:pt>
                <c:pt idx="88">
                  <c:v>0.98135426889107702</c:v>
                </c:pt>
                <c:pt idx="89">
                  <c:v>1.6765285996055201</c:v>
                </c:pt>
                <c:pt idx="90">
                  <c:v>1.3765978367748177</c:v>
                </c:pt>
                <c:pt idx="91">
                  <c:v>1.7664376840039298</c:v>
                </c:pt>
                <c:pt idx="92">
                  <c:v>1.7699115044247815</c:v>
                </c:pt>
                <c:pt idx="93">
                  <c:v>1.2807881773398977</c:v>
                </c:pt>
                <c:pt idx="94">
                  <c:v>2.0669291338582862</c:v>
                </c:pt>
                <c:pt idx="95">
                  <c:v>1.7560975609756113</c:v>
                </c:pt>
                <c:pt idx="96">
                  <c:v>1.4619883040935644</c:v>
                </c:pt>
                <c:pt idx="97">
                  <c:v>1.2621359223300876</c:v>
                </c:pt>
                <c:pt idx="98">
                  <c:v>1.3579049466537318</c:v>
                </c:pt>
                <c:pt idx="99">
                  <c:v>1.3618677042801508</c:v>
                </c:pt>
                <c:pt idx="100">
                  <c:v>1.8464528668610258</c:v>
                </c:pt>
                <c:pt idx="101">
                  <c:v>1.0669253152279401</c:v>
                </c:pt>
                <c:pt idx="102">
                  <c:v>0.77594568380214834</c:v>
                </c:pt>
                <c:pt idx="103">
                  <c:v>0.38572806171648377</c:v>
                </c:pt>
                <c:pt idx="104">
                  <c:v>-9.6618357487920914E-2</c:v>
                </c:pt>
                <c:pt idx="105">
                  <c:v>0.58365758754863606</c:v>
                </c:pt>
                <c:pt idx="106">
                  <c:v>-0.57859209257474786</c:v>
                </c:pt>
                <c:pt idx="107">
                  <c:v>-1.4381591562799612</c:v>
                </c:pt>
                <c:pt idx="108">
                  <c:v>-0.67243035542746687</c:v>
                </c:pt>
                <c:pt idx="109">
                  <c:v>-0.67114093959731447</c:v>
                </c:pt>
                <c:pt idx="110">
                  <c:v>-1.4354066985645897</c:v>
                </c:pt>
                <c:pt idx="111">
                  <c:v>-0.38387715930903177</c:v>
                </c:pt>
                <c:pt idx="112">
                  <c:v>-1.2404580152671763</c:v>
                </c:pt>
                <c:pt idx="113">
                  <c:v>-0.57581573896353655</c:v>
                </c:pt>
                <c:pt idx="114">
                  <c:v>-0.57747834456208791</c:v>
                </c:pt>
                <c:pt idx="115">
                  <c:v>0.28818443804035088</c:v>
                </c:pt>
                <c:pt idx="116">
                  <c:v>0.77369439071566237</c:v>
                </c:pt>
                <c:pt idx="117">
                  <c:v>1.2572533849129597</c:v>
                </c:pt>
                <c:pt idx="118">
                  <c:v>2.5218234723569433</c:v>
                </c:pt>
                <c:pt idx="119">
                  <c:v>4.182879377431914</c:v>
                </c:pt>
                <c:pt idx="120">
                  <c:v>4.2553191489361541</c:v>
                </c:pt>
                <c:pt idx="121">
                  <c:v>5.1158301158301223</c:v>
                </c:pt>
                <c:pt idx="122">
                  <c:v>5.8252427184465994</c:v>
                </c:pt>
                <c:pt idx="123">
                  <c:v>6.6473988439306408</c:v>
                </c:pt>
                <c:pt idx="124">
                  <c:v>8.599033816425127</c:v>
                </c:pt>
                <c:pt idx="125">
                  <c:v>9.7490347490347684</c:v>
                </c:pt>
                <c:pt idx="126">
                  <c:v>12.584704743465625</c:v>
                </c:pt>
                <c:pt idx="127">
                  <c:v>13.026819923371647</c:v>
                </c:pt>
                <c:pt idx="128">
                  <c:v>14.491362763915539</c:v>
                </c:pt>
                <c:pt idx="129">
                  <c:v>16.236867239732568</c:v>
                </c:pt>
                <c:pt idx="130">
                  <c:v>16.461684011352883</c:v>
                </c:pt>
                <c:pt idx="131">
                  <c:v>16.806722689075638</c:v>
                </c:pt>
                <c:pt idx="132">
                  <c:v>16.697588126159559</c:v>
                </c:pt>
                <c:pt idx="133">
                  <c:v>17.998163452708905</c:v>
                </c:pt>
                <c:pt idx="134">
                  <c:v>19.174311926605505</c:v>
                </c:pt>
                <c:pt idx="135">
                  <c:v>18.970189701897013</c:v>
                </c:pt>
                <c:pt idx="136">
                  <c:v>18.238434163701058</c:v>
                </c:pt>
                <c:pt idx="137">
                  <c:v>17.326297273526837</c:v>
                </c:pt>
                <c:pt idx="138">
                  <c:v>14.78933791917456</c:v>
                </c:pt>
                <c:pt idx="139">
                  <c:v>13.559322033898313</c:v>
                </c:pt>
                <c:pt idx="140">
                  <c:v>12.154233025984929</c:v>
                </c:pt>
                <c:pt idx="141">
                  <c:v>10.106820049301568</c:v>
                </c:pt>
                <c:pt idx="142">
                  <c:v>9.1795288383428097</c:v>
                </c:pt>
                <c:pt idx="143">
                  <c:v>7.9936051159072763</c:v>
                </c:pt>
                <c:pt idx="144">
                  <c:v>6.9952305246422819</c:v>
                </c:pt>
                <c:pt idx="145">
                  <c:v>4.9805447470817166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UK food producer input prices (adv 6 months, LHS)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data'!$A$4:$A$159</c:f>
              <c:numCache>
                <c:formatCode>mmm\-yy</c:formatCode>
                <c:ptCount val="15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  <c:pt idx="121">
                  <c:v>44593</c:v>
                </c:pt>
                <c:pt idx="122">
                  <c:v>44621</c:v>
                </c:pt>
                <c:pt idx="123">
                  <c:v>44652</c:v>
                </c:pt>
                <c:pt idx="124">
                  <c:v>44682</c:v>
                </c:pt>
                <c:pt idx="125">
                  <c:v>44713</c:v>
                </c:pt>
                <c:pt idx="126">
                  <c:v>44743</c:v>
                </c:pt>
                <c:pt idx="127">
                  <c:v>44774</c:v>
                </c:pt>
                <c:pt idx="128">
                  <c:v>44805</c:v>
                </c:pt>
                <c:pt idx="129">
                  <c:v>44835</c:v>
                </c:pt>
                <c:pt idx="130">
                  <c:v>44866</c:v>
                </c:pt>
                <c:pt idx="131">
                  <c:v>44896</c:v>
                </c:pt>
                <c:pt idx="132">
                  <c:v>44927</c:v>
                </c:pt>
                <c:pt idx="133">
                  <c:v>44958</c:v>
                </c:pt>
                <c:pt idx="134">
                  <c:v>44986</c:v>
                </c:pt>
                <c:pt idx="135">
                  <c:v>45017</c:v>
                </c:pt>
                <c:pt idx="136">
                  <c:v>45047</c:v>
                </c:pt>
                <c:pt idx="137">
                  <c:v>45078</c:v>
                </c:pt>
                <c:pt idx="138">
                  <c:v>45108</c:v>
                </c:pt>
                <c:pt idx="139">
                  <c:v>45139</c:v>
                </c:pt>
                <c:pt idx="140">
                  <c:v>45170</c:v>
                </c:pt>
                <c:pt idx="141">
                  <c:v>45200</c:v>
                </c:pt>
                <c:pt idx="142">
                  <c:v>45231</c:v>
                </c:pt>
                <c:pt idx="143">
                  <c:v>45261</c:v>
                </c:pt>
                <c:pt idx="144">
                  <c:v>45292</c:v>
                </c:pt>
                <c:pt idx="145">
                  <c:v>45323</c:v>
                </c:pt>
                <c:pt idx="146">
                  <c:v>45352</c:v>
                </c:pt>
                <c:pt idx="147">
                  <c:v>45383</c:v>
                </c:pt>
                <c:pt idx="148">
                  <c:v>45413</c:v>
                </c:pt>
                <c:pt idx="149">
                  <c:v>45444</c:v>
                </c:pt>
                <c:pt idx="150">
                  <c:v>45474</c:v>
                </c:pt>
                <c:pt idx="151">
                  <c:v>45505</c:v>
                </c:pt>
                <c:pt idx="152">
                  <c:v>45536</c:v>
                </c:pt>
                <c:pt idx="153">
                  <c:v>45566</c:v>
                </c:pt>
                <c:pt idx="154">
                  <c:v>45597</c:v>
                </c:pt>
                <c:pt idx="155">
                  <c:v>45627</c:v>
                </c:pt>
              </c:numCache>
            </c:numRef>
          </c:cat>
          <c:val>
            <c:numRef>
              <c:f>'Chart data'!$C$5:$C$159</c:f>
              <c:numCache>
                <c:formatCode>0.0</c:formatCode>
                <c:ptCount val="155"/>
                <c:pt idx="0">
                  <c:v>9.9465240641711148</c:v>
                </c:pt>
                <c:pt idx="1">
                  <c:v>10.127931769722821</c:v>
                </c:pt>
                <c:pt idx="2">
                  <c:v>8.2809224318658217</c:v>
                </c:pt>
                <c:pt idx="3">
                  <c:v>8.1250000000000036</c:v>
                </c:pt>
                <c:pt idx="4">
                  <c:v>6.4351378958120486</c:v>
                </c:pt>
                <c:pt idx="5">
                  <c:v>4.733131923464251</c:v>
                </c:pt>
                <c:pt idx="6">
                  <c:v>4.1874376869391883</c:v>
                </c:pt>
                <c:pt idx="7">
                  <c:v>2.9498525073746285</c:v>
                </c:pt>
                <c:pt idx="8">
                  <c:v>2.0368574199806089</c:v>
                </c:pt>
                <c:pt idx="9">
                  <c:v>1.3500482160077043</c:v>
                </c:pt>
                <c:pt idx="10">
                  <c:v>2.3121387283236983</c:v>
                </c:pt>
                <c:pt idx="11">
                  <c:v>2.3255813953488191</c:v>
                </c:pt>
                <c:pt idx="12">
                  <c:v>3.0155642023346418</c:v>
                </c:pt>
                <c:pt idx="13">
                  <c:v>2.7105517909002952</c:v>
                </c:pt>
                <c:pt idx="14">
                  <c:v>3.1945788964181876</c:v>
                </c:pt>
                <c:pt idx="15">
                  <c:v>3.7572254335260125</c:v>
                </c:pt>
                <c:pt idx="16">
                  <c:v>4.2226487523992162</c:v>
                </c:pt>
                <c:pt idx="17">
                  <c:v>4.6153846153846212</c:v>
                </c:pt>
                <c:pt idx="18">
                  <c:v>4.6889952153110093</c:v>
                </c:pt>
                <c:pt idx="19">
                  <c:v>5.5396370582617038</c:v>
                </c:pt>
                <c:pt idx="20">
                  <c:v>5.7034220532319324</c:v>
                </c:pt>
                <c:pt idx="21">
                  <c:v>5.4234062797335891</c:v>
                </c:pt>
                <c:pt idx="22">
                  <c:v>5.555555555555558</c:v>
                </c:pt>
                <c:pt idx="23">
                  <c:v>4.924242424242431</c:v>
                </c:pt>
                <c:pt idx="24">
                  <c:v>2.9272898961284266</c:v>
                </c:pt>
                <c:pt idx="25">
                  <c:v>2.3562676720075393</c:v>
                </c:pt>
                <c:pt idx="26">
                  <c:v>2.0637898686679312</c:v>
                </c:pt>
                <c:pt idx="27">
                  <c:v>1.20705663881151</c:v>
                </c:pt>
                <c:pt idx="28">
                  <c:v>0.18416206261511192</c:v>
                </c:pt>
                <c:pt idx="29">
                  <c:v>-0.367647058823517</c:v>
                </c:pt>
                <c:pt idx="30">
                  <c:v>-1.3711151736745864</c:v>
                </c:pt>
                <c:pt idx="31">
                  <c:v>-2.6244343891402733</c:v>
                </c:pt>
                <c:pt idx="32">
                  <c:v>-3.4172661870503607</c:v>
                </c:pt>
                <c:pt idx="33">
                  <c:v>-2.7075812274368283</c:v>
                </c:pt>
                <c:pt idx="34">
                  <c:v>-5.6199821587867955</c:v>
                </c:pt>
                <c:pt idx="35">
                  <c:v>-5.7761732851985492</c:v>
                </c:pt>
                <c:pt idx="36">
                  <c:v>-5.5963302752293558</c:v>
                </c:pt>
                <c:pt idx="37">
                  <c:v>-6.1694290976058834</c:v>
                </c:pt>
                <c:pt idx="38">
                  <c:v>-6.5257352941176405</c:v>
                </c:pt>
                <c:pt idx="39">
                  <c:v>-6.6972477064220159</c:v>
                </c:pt>
                <c:pt idx="40">
                  <c:v>-5.7904411764705843</c:v>
                </c:pt>
                <c:pt idx="41">
                  <c:v>-6.2730627306273217</c:v>
                </c:pt>
                <c:pt idx="42">
                  <c:v>-5.9314179796107531</c:v>
                </c:pt>
                <c:pt idx="43">
                  <c:v>-6.0408921933085562</c:v>
                </c:pt>
                <c:pt idx="44">
                  <c:v>-5.027932960893855</c:v>
                </c:pt>
                <c:pt idx="45">
                  <c:v>-6.0296846011131722</c:v>
                </c:pt>
                <c:pt idx="46">
                  <c:v>-5.5765595463137867</c:v>
                </c:pt>
                <c:pt idx="47">
                  <c:v>-4.5977011494252924</c:v>
                </c:pt>
                <c:pt idx="48">
                  <c:v>-4.1788143828960234</c:v>
                </c:pt>
                <c:pt idx="49">
                  <c:v>-3.3366045142296463</c:v>
                </c:pt>
                <c:pt idx="50">
                  <c:v>-3.1465093411996103</c:v>
                </c:pt>
                <c:pt idx="51">
                  <c:v>-3.2448377581120957</c:v>
                </c:pt>
                <c:pt idx="52">
                  <c:v>-3.5121951219512115</c:v>
                </c:pt>
                <c:pt idx="53">
                  <c:v>-3.5433070866141669</c:v>
                </c:pt>
                <c:pt idx="54">
                  <c:v>-3.0541871921182184</c:v>
                </c:pt>
                <c:pt idx="55">
                  <c:v>-3.0662710187932651</c:v>
                </c:pt>
                <c:pt idx="56">
                  <c:v>-3.9215686274509776</c:v>
                </c:pt>
                <c:pt idx="57">
                  <c:v>-1.3820335636722469</c:v>
                </c:pt>
                <c:pt idx="58">
                  <c:v>0.50050050050050032</c:v>
                </c:pt>
                <c:pt idx="59">
                  <c:v>1.4056224899598346</c:v>
                </c:pt>
                <c:pt idx="60">
                  <c:v>3.0425963488843744</c:v>
                </c:pt>
                <c:pt idx="61">
                  <c:v>3.7563451776649881</c:v>
                </c:pt>
                <c:pt idx="62">
                  <c:v>5.3807106598984689</c:v>
                </c:pt>
                <c:pt idx="63">
                  <c:v>6.4024390243902385</c:v>
                </c:pt>
                <c:pt idx="64">
                  <c:v>6.4711830131445769</c:v>
                </c:pt>
                <c:pt idx="65">
                  <c:v>7.3469387755102034</c:v>
                </c:pt>
                <c:pt idx="66">
                  <c:v>7.1138211382113736</c:v>
                </c:pt>
                <c:pt idx="67">
                  <c:v>8.2653061224489797</c:v>
                </c:pt>
                <c:pt idx="68">
                  <c:v>8.6734693877551052</c:v>
                </c:pt>
                <c:pt idx="69">
                  <c:v>8.108108108108091</c:v>
                </c:pt>
                <c:pt idx="70">
                  <c:v>7.6693227091633398</c:v>
                </c:pt>
                <c:pt idx="71">
                  <c:v>6.8316831683168378</c:v>
                </c:pt>
                <c:pt idx="72">
                  <c:v>6.3976377952756014</c:v>
                </c:pt>
                <c:pt idx="73">
                  <c:v>5.5772994129158482</c:v>
                </c:pt>
                <c:pt idx="74">
                  <c:v>4.4315992292871087</c:v>
                </c:pt>
                <c:pt idx="75">
                  <c:v>4.3935052531040908</c:v>
                </c:pt>
                <c:pt idx="76">
                  <c:v>4.368471035137711</c:v>
                </c:pt>
                <c:pt idx="77">
                  <c:v>3.4220532319391594</c:v>
                </c:pt>
                <c:pt idx="78">
                  <c:v>3.2258064516129004</c:v>
                </c:pt>
                <c:pt idx="79">
                  <c:v>3.2045240339302561</c:v>
                </c:pt>
                <c:pt idx="80">
                  <c:v>2.6291079812206464</c:v>
                </c:pt>
                <c:pt idx="81">
                  <c:v>1.5740740740740833</c:v>
                </c:pt>
                <c:pt idx="82">
                  <c:v>1.2950971322849281</c:v>
                </c:pt>
                <c:pt idx="83">
                  <c:v>1.3901760889712733</c:v>
                </c:pt>
                <c:pt idx="84">
                  <c:v>2.0351526364477346</c:v>
                </c:pt>
                <c:pt idx="85">
                  <c:v>2.9657089898053712</c:v>
                </c:pt>
                <c:pt idx="86">
                  <c:v>2.7675276752767486</c:v>
                </c:pt>
                <c:pt idx="87">
                  <c:v>2.2872827081427349</c:v>
                </c:pt>
                <c:pt idx="88">
                  <c:v>2.0928116469517644</c:v>
                </c:pt>
                <c:pt idx="89">
                  <c:v>2.6654411764705843</c:v>
                </c:pt>
                <c:pt idx="90">
                  <c:v>2.3897058823529438</c:v>
                </c:pt>
                <c:pt idx="91">
                  <c:v>1.5525114155251263</c:v>
                </c:pt>
                <c:pt idx="92">
                  <c:v>2.3787740164684434</c:v>
                </c:pt>
                <c:pt idx="93">
                  <c:v>1.9143117593436676</c:v>
                </c:pt>
                <c:pt idx="94">
                  <c:v>1.9178082191780854</c:v>
                </c:pt>
                <c:pt idx="95">
                  <c:v>1.7367458866544672</c:v>
                </c:pt>
                <c:pt idx="96">
                  <c:v>9.066183136900996E-2</c:v>
                </c:pt>
                <c:pt idx="97">
                  <c:v>-1.2601260126012481</c:v>
                </c:pt>
                <c:pt idx="98">
                  <c:v>-1.5260323159784539</c:v>
                </c:pt>
                <c:pt idx="99">
                  <c:v>-1.1627906976744207</c:v>
                </c:pt>
                <c:pt idx="100">
                  <c:v>-0.71301247771835552</c:v>
                </c:pt>
                <c:pt idx="101">
                  <c:v>-8.9525514771715553E-2</c:v>
                </c:pt>
                <c:pt idx="102">
                  <c:v>0.35906642728904536</c:v>
                </c:pt>
                <c:pt idx="103">
                  <c:v>0.7194244604316502</c:v>
                </c:pt>
                <c:pt idx="104">
                  <c:v>-0.80428954423592547</c:v>
                </c:pt>
                <c:pt idx="105">
                  <c:v>-0.35778175313058158</c:v>
                </c:pt>
                <c:pt idx="106">
                  <c:v>-0.35842293906809264</c:v>
                </c:pt>
                <c:pt idx="107">
                  <c:v>8.9847259658593082E-2</c:v>
                </c:pt>
                <c:pt idx="108">
                  <c:v>0.36231884057971175</c:v>
                </c:pt>
                <c:pt idx="109">
                  <c:v>1.8231540565177839</c:v>
                </c:pt>
                <c:pt idx="110">
                  <c:v>2.5524156791248753</c:v>
                </c:pt>
                <c:pt idx="111">
                  <c:v>2.4434389140271628</c:v>
                </c:pt>
                <c:pt idx="112">
                  <c:v>2.60323159784559</c:v>
                </c:pt>
                <c:pt idx="113">
                  <c:v>2.3297491039426577</c:v>
                </c:pt>
                <c:pt idx="114">
                  <c:v>3.0411449016100267</c:v>
                </c:pt>
                <c:pt idx="115">
                  <c:v>4.0178571428571397</c:v>
                </c:pt>
                <c:pt idx="116">
                  <c:v>5.4954954954954838</c:v>
                </c:pt>
                <c:pt idx="117">
                  <c:v>6.6427289048473837</c:v>
                </c:pt>
                <c:pt idx="118">
                  <c:v>5.5755395683453335</c:v>
                </c:pt>
                <c:pt idx="119">
                  <c:v>5.3859964093357249</c:v>
                </c:pt>
                <c:pt idx="120">
                  <c:v>5.8664259927797779</c:v>
                </c:pt>
                <c:pt idx="121">
                  <c:v>6.1772605192479846</c:v>
                </c:pt>
                <c:pt idx="122">
                  <c:v>6.5777777777777935</c:v>
                </c:pt>
                <c:pt idx="123">
                  <c:v>8.4805653710247277</c:v>
                </c:pt>
                <c:pt idx="124">
                  <c:v>8.9238845144357093</c:v>
                </c:pt>
                <c:pt idx="125">
                  <c:v>10.070052539404561</c:v>
                </c:pt>
                <c:pt idx="126">
                  <c:v>10.243055555555557</c:v>
                </c:pt>
                <c:pt idx="127">
                  <c:v>10.729613733905573</c:v>
                </c:pt>
                <c:pt idx="128">
                  <c:v>15.969257045260466</c:v>
                </c:pt>
                <c:pt idx="129">
                  <c:v>16.582491582491588</c:v>
                </c:pt>
                <c:pt idx="130">
                  <c:v>20.102214650766605</c:v>
                </c:pt>
                <c:pt idx="131">
                  <c:v>21.209540034071562</c:v>
                </c:pt>
                <c:pt idx="132">
                  <c:v>21.398124467178192</c:v>
                </c:pt>
                <c:pt idx="133">
                  <c:v>22.259696458684665</c:v>
                </c:pt>
                <c:pt idx="134">
                  <c:v>22.935779816513758</c:v>
                </c:pt>
                <c:pt idx="135">
                  <c:v>21.091205211726383</c:v>
                </c:pt>
                <c:pt idx="136">
                  <c:v>20.240963855421668</c:v>
                </c:pt>
                <c:pt idx="137">
                  <c:v>19.252187748607795</c:v>
                </c:pt>
                <c:pt idx="138">
                  <c:v>18.031496062992126</c:v>
                </c:pt>
                <c:pt idx="139">
                  <c:v>17.054263565891482</c:v>
                </c:pt>
                <c:pt idx="140">
                  <c:v>10.751104565537538</c:v>
                </c:pt>
                <c:pt idx="141">
                  <c:v>8.8086642599277898</c:v>
                </c:pt>
                <c:pt idx="142">
                  <c:v>5.1063829787233894</c:v>
                </c:pt>
                <c:pt idx="143">
                  <c:v>3.4434293745607691</c:v>
                </c:pt>
                <c:pt idx="144">
                  <c:v>3.300561797752799</c:v>
                </c:pt>
                <c:pt idx="145">
                  <c:v>1.2413793103448256</c:v>
                </c:pt>
                <c:pt idx="146">
                  <c:v>0.2035278154681075</c:v>
                </c:pt>
                <c:pt idx="147">
                  <c:v>-0.20174848688633285</c:v>
                </c:pt>
                <c:pt idx="148">
                  <c:v>-0.20040080160319551</c:v>
                </c:pt>
                <c:pt idx="149">
                  <c:v>-0.46697798532355783</c:v>
                </c:pt>
                <c:pt idx="150">
                  <c:v>-1.4676450967311627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'Chart data'!$E$3</c15:sqref>
                        </c15:formulaRef>
                      </c:ext>
                    </c:extLst>
                    <c:strCache>
                      <c:ptCount val="1"/>
                      <c:pt idx="0">
                        <c:v>Zero line</c:v>
                      </c:pt>
                    </c:strCache>
                  </c:strRef>
                </c:tx>
                <c:spPr>
                  <a:ln w="9525">
                    <a:solidFill>
                      <a:srgbClr val="000000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data'!$A$4:$A$159</c15:sqref>
                        </c15:formulaRef>
                      </c:ext>
                    </c:extLst>
                    <c:numCache>
                      <c:formatCode>mmm\-yy</c:formatCode>
                      <c:ptCount val="156"/>
                      <c:pt idx="0">
                        <c:v>40909</c:v>
                      </c:pt>
                      <c:pt idx="1">
                        <c:v>40940</c:v>
                      </c:pt>
                      <c:pt idx="2">
                        <c:v>40969</c:v>
                      </c:pt>
                      <c:pt idx="3">
                        <c:v>41000</c:v>
                      </c:pt>
                      <c:pt idx="4">
                        <c:v>41030</c:v>
                      </c:pt>
                      <c:pt idx="5">
                        <c:v>41061</c:v>
                      </c:pt>
                      <c:pt idx="6">
                        <c:v>41091</c:v>
                      </c:pt>
                      <c:pt idx="7">
                        <c:v>41122</c:v>
                      </c:pt>
                      <c:pt idx="8">
                        <c:v>41153</c:v>
                      </c:pt>
                      <c:pt idx="9">
                        <c:v>41183</c:v>
                      </c:pt>
                      <c:pt idx="10">
                        <c:v>41214</c:v>
                      </c:pt>
                      <c:pt idx="11">
                        <c:v>41244</c:v>
                      </c:pt>
                      <c:pt idx="12">
                        <c:v>41275</c:v>
                      </c:pt>
                      <c:pt idx="13">
                        <c:v>41306</c:v>
                      </c:pt>
                      <c:pt idx="14">
                        <c:v>41334</c:v>
                      </c:pt>
                      <c:pt idx="15">
                        <c:v>41365</c:v>
                      </c:pt>
                      <c:pt idx="16">
                        <c:v>41395</c:v>
                      </c:pt>
                      <c:pt idx="17">
                        <c:v>41426</c:v>
                      </c:pt>
                      <c:pt idx="18">
                        <c:v>41456</c:v>
                      </c:pt>
                      <c:pt idx="19">
                        <c:v>41487</c:v>
                      </c:pt>
                      <c:pt idx="20">
                        <c:v>41518</c:v>
                      </c:pt>
                      <c:pt idx="21">
                        <c:v>41548</c:v>
                      </c:pt>
                      <c:pt idx="22">
                        <c:v>41579</c:v>
                      </c:pt>
                      <c:pt idx="23">
                        <c:v>41609</c:v>
                      </c:pt>
                      <c:pt idx="24">
                        <c:v>41640</c:v>
                      </c:pt>
                      <c:pt idx="25">
                        <c:v>41671</c:v>
                      </c:pt>
                      <c:pt idx="26">
                        <c:v>41699</c:v>
                      </c:pt>
                      <c:pt idx="27">
                        <c:v>41730</c:v>
                      </c:pt>
                      <c:pt idx="28">
                        <c:v>41760</c:v>
                      </c:pt>
                      <c:pt idx="29">
                        <c:v>41791</c:v>
                      </c:pt>
                      <c:pt idx="30">
                        <c:v>41821</c:v>
                      </c:pt>
                      <c:pt idx="31">
                        <c:v>41852</c:v>
                      </c:pt>
                      <c:pt idx="32">
                        <c:v>41883</c:v>
                      </c:pt>
                      <c:pt idx="33">
                        <c:v>41913</c:v>
                      </c:pt>
                      <c:pt idx="34">
                        <c:v>41944</c:v>
                      </c:pt>
                      <c:pt idx="35">
                        <c:v>41974</c:v>
                      </c:pt>
                      <c:pt idx="36">
                        <c:v>42005</c:v>
                      </c:pt>
                      <c:pt idx="37">
                        <c:v>42036</c:v>
                      </c:pt>
                      <c:pt idx="38">
                        <c:v>42064</c:v>
                      </c:pt>
                      <c:pt idx="39">
                        <c:v>42095</c:v>
                      </c:pt>
                      <c:pt idx="40">
                        <c:v>42125</c:v>
                      </c:pt>
                      <c:pt idx="41">
                        <c:v>42156</c:v>
                      </c:pt>
                      <c:pt idx="42">
                        <c:v>42186</c:v>
                      </c:pt>
                      <c:pt idx="43">
                        <c:v>42217</c:v>
                      </c:pt>
                      <c:pt idx="44">
                        <c:v>42248</c:v>
                      </c:pt>
                      <c:pt idx="45">
                        <c:v>42278</c:v>
                      </c:pt>
                      <c:pt idx="46">
                        <c:v>42309</c:v>
                      </c:pt>
                      <c:pt idx="47">
                        <c:v>42339</c:v>
                      </c:pt>
                      <c:pt idx="48">
                        <c:v>42370</c:v>
                      </c:pt>
                      <c:pt idx="49">
                        <c:v>42401</c:v>
                      </c:pt>
                      <c:pt idx="50">
                        <c:v>42430</c:v>
                      </c:pt>
                      <c:pt idx="51">
                        <c:v>42461</c:v>
                      </c:pt>
                      <c:pt idx="52">
                        <c:v>42491</c:v>
                      </c:pt>
                      <c:pt idx="53">
                        <c:v>42522</c:v>
                      </c:pt>
                      <c:pt idx="54">
                        <c:v>42552</c:v>
                      </c:pt>
                      <c:pt idx="55">
                        <c:v>42583</c:v>
                      </c:pt>
                      <c:pt idx="56">
                        <c:v>42614</c:v>
                      </c:pt>
                      <c:pt idx="57">
                        <c:v>42644</c:v>
                      </c:pt>
                      <c:pt idx="58">
                        <c:v>42675</c:v>
                      </c:pt>
                      <c:pt idx="59">
                        <c:v>42705</c:v>
                      </c:pt>
                      <c:pt idx="60">
                        <c:v>42736</c:v>
                      </c:pt>
                      <c:pt idx="61">
                        <c:v>42767</c:v>
                      </c:pt>
                      <c:pt idx="62">
                        <c:v>42795</c:v>
                      </c:pt>
                      <c:pt idx="63">
                        <c:v>42826</c:v>
                      </c:pt>
                      <c:pt idx="64">
                        <c:v>42856</c:v>
                      </c:pt>
                      <c:pt idx="65">
                        <c:v>42887</c:v>
                      </c:pt>
                      <c:pt idx="66">
                        <c:v>42917</c:v>
                      </c:pt>
                      <c:pt idx="67">
                        <c:v>42948</c:v>
                      </c:pt>
                      <c:pt idx="68">
                        <c:v>42979</c:v>
                      </c:pt>
                      <c:pt idx="69">
                        <c:v>43009</c:v>
                      </c:pt>
                      <c:pt idx="70">
                        <c:v>43040</c:v>
                      </c:pt>
                      <c:pt idx="71">
                        <c:v>43070</c:v>
                      </c:pt>
                      <c:pt idx="72">
                        <c:v>43101</c:v>
                      </c:pt>
                      <c:pt idx="73">
                        <c:v>43132</c:v>
                      </c:pt>
                      <c:pt idx="74">
                        <c:v>43160</c:v>
                      </c:pt>
                      <c:pt idx="75">
                        <c:v>43191</c:v>
                      </c:pt>
                      <c:pt idx="76">
                        <c:v>43221</c:v>
                      </c:pt>
                      <c:pt idx="77">
                        <c:v>43252</c:v>
                      </c:pt>
                      <c:pt idx="78">
                        <c:v>43282</c:v>
                      </c:pt>
                      <c:pt idx="79">
                        <c:v>43313</c:v>
                      </c:pt>
                      <c:pt idx="80">
                        <c:v>43344</c:v>
                      </c:pt>
                      <c:pt idx="81">
                        <c:v>43374</c:v>
                      </c:pt>
                      <c:pt idx="82">
                        <c:v>43405</c:v>
                      </c:pt>
                      <c:pt idx="83">
                        <c:v>43435</c:v>
                      </c:pt>
                      <c:pt idx="84">
                        <c:v>43466</c:v>
                      </c:pt>
                      <c:pt idx="85">
                        <c:v>43497</c:v>
                      </c:pt>
                      <c:pt idx="86">
                        <c:v>43525</c:v>
                      </c:pt>
                      <c:pt idx="87">
                        <c:v>43556</c:v>
                      </c:pt>
                      <c:pt idx="88">
                        <c:v>43586</c:v>
                      </c:pt>
                      <c:pt idx="89">
                        <c:v>43617</c:v>
                      </c:pt>
                      <c:pt idx="90">
                        <c:v>43647</c:v>
                      </c:pt>
                      <c:pt idx="91">
                        <c:v>43678</c:v>
                      </c:pt>
                      <c:pt idx="92">
                        <c:v>43709</c:v>
                      </c:pt>
                      <c:pt idx="93">
                        <c:v>43739</c:v>
                      </c:pt>
                      <c:pt idx="94">
                        <c:v>43770</c:v>
                      </c:pt>
                      <c:pt idx="95">
                        <c:v>43800</c:v>
                      </c:pt>
                      <c:pt idx="96">
                        <c:v>43831</c:v>
                      </c:pt>
                      <c:pt idx="97">
                        <c:v>43862</c:v>
                      </c:pt>
                      <c:pt idx="98">
                        <c:v>43891</c:v>
                      </c:pt>
                      <c:pt idx="99">
                        <c:v>43922</c:v>
                      </c:pt>
                      <c:pt idx="100">
                        <c:v>43952</c:v>
                      </c:pt>
                      <c:pt idx="101">
                        <c:v>43983</c:v>
                      </c:pt>
                      <c:pt idx="102">
                        <c:v>44013</c:v>
                      </c:pt>
                      <c:pt idx="103">
                        <c:v>44044</c:v>
                      </c:pt>
                      <c:pt idx="104">
                        <c:v>44075</c:v>
                      </c:pt>
                      <c:pt idx="105">
                        <c:v>44105</c:v>
                      </c:pt>
                      <c:pt idx="106">
                        <c:v>44136</c:v>
                      </c:pt>
                      <c:pt idx="107">
                        <c:v>44166</c:v>
                      </c:pt>
                      <c:pt idx="108">
                        <c:v>44197</c:v>
                      </c:pt>
                      <c:pt idx="109">
                        <c:v>44228</c:v>
                      </c:pt>
                      <c:pt idx="110">
                        <c:v>44256</c:v>
                      </c:pt>
                      <c:pt idx="111">
                        <c:v>44287</c:v>
                      </c:pt>
                      <c:pt idx="112">
                        <c:v>44317</c:v>
                      </c:pt>
                      <c:pt idx="113">
                        <c:v>44348</c:v>
                      </c:pt>
                      <c:pt idx="114">
                        <c:v>44378</c:v>
                      </c:pt>
                      <c:pt idx="115">
                        <c:v>44409</c:v>
                      </c:pt>
                      <c:pt idx="116">
                        <c:v>44440</c:v>
                      </c:pt>
                      <c:pt idx="117">
                        <c:v>44470</c:v>
                      </c:pt>
                      <c:pt idx="118">
                        <c:v>44501</c:v>
                      </c:pt>
                      <c:pt idx="119">
                        <c:v>44531</c:v>
                      </c:pt>
                      <c:pt idx="120">
                        <c:v>44562</c:v>
                      </c:pt>
                      <c:pt idx="121">
                        <c:v>44593</c:v>
                      </c:pt>
                      <c:pt idx="122">
                        <c:v>44621</c:v>
                      </c:pt>
                      <c:pt idx="123">
                        <c:v>44652</c:v>
                      </c:pt>
                      <c:pt idx="124">
                        <c:v>44682</c:v>
                      </c:pt>
                      <c:pt idx="125">
                        <c:v>44713</c:v>
                      </c:pt>
                      <c:pt idx="126">
                        <c:v>44743</c:v>
                      </c:pt>
                      <c:pt idx="127">
                        <c:v>44774</c:v>
                      </c:pt>
                      <c:pt idx="128">
                        <c:v>44805</c:v>
                      </c:pt>
                      <c:pt idx="129">
                        <c:v>44835</c:v>
                      </c:pt>
                      <c:pt idx="130">
                        <c:v>44866</c:v>
                      </c:pt>
                      <c:pt idx="131">
                        <c:v>44896</c:v>
                      </c:pt>
                      <c:pt idx="132">
                        <c:v>44927</c:v>
                      </c:pt>
                      <c:pt idx="133">
                        <c:v>44958</c:v>
                      </c:pt>
                      <c:pt idx="134">
                        <c:v>44986</c:v>
                      </c:pt>
                      <c:pt idx="135">
                        <c:v>45017</c:v>
                      </c:pt>
                      <c:pt idx="136">
                        <c:v>45047</c:v>
                      </c:pt>
                      <c:pt idx="137">
                        <c:v>45078</c:v>
                      </c:pt>
                      <c:pt idx="138">
                        <c:v>45108</c:v>
                      </c:pt>
                      <c:pt idx="139">
                        <c:v>45139</c:v>
                      </c:pt>
                      <c:pt idx="140">
                        <c:v>45170</c:v>
                      </c:pt>
                      <c:pt idx="141">
                        <c:v>45200</c:v>
                      </c:pt>
                      <c:pt idx="142">
                        <c:v>45231</c:v>
                      </c:pt>
                      <c:pt idx="143">
                        <c:v>45261</c:v>
                      </c:pt>
                      <c:pt idx="144">
                        <c:v>45292</c:v>
                      </c:pt>
                      <c:pt idx="145">
                        <c:v>45323</c:v>
                      </c:pt>
                      <c:pt idx="146">
                        <c:v>45352</c:v>
                      </c:pt>
                      <c:pt idx="147">
                        <c:v>45383</c:v>
                      </c:pt>
                      <c:pt idx="148">
                        <c:v>45413</c:v>
                      </c:pt>
                      <c:pt idx="149">
                        <c:v>45444</c:v>
                      </c:pt>
                      <c:pt idx="150">
                        <c:v>45474</c:v>
                      </c:pt>
                      <c:pt idx="151">
                        <c:v>45505</c:v>
                      </c:pt>
                      <c:pt idx="152">
                        <c:v>45536</c:v>
                      </c:pt>
                      <c:pt idx="153">
                        <c:v>45566</c:v>
                      </c:pt>
                      <c:pt idx="154">
                        <c:v>45597</c:v>
                      </c:pt>
                      <c:pt idx="155">
                        <c:v>45627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data'!$E$4:$E$159</c15:sqref>
                        </c15:formulaRef>
                      </c:ext>
                    </c:extLst>
                    <c:numCache>
                      <c:formatCode>General</c:formatCode>
                      <c:ptCount val="1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763F-4F59-9B6E-AA29094A74B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strRef>
              <c:f>'Chart data'!$D$3</c:f>
              <c:strCache>
                <c:ptCount val="1"/>
                <c:pt idx="0">
                  <c:v>Global UN food price inflation (adv 6 months, RHS)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data'!$A$4:$A$159</c:f>
              <c:numCache>
                <c:formatCode>mmm\-yy</c:formatCode>
                <c:ptCount val="15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  <c:pt idx="121">
                  <c:v>44593</c:v>
                </c:pt>
                <c:pt idx="122">
                  <c:v>44621</c:v>
                </c:pt>
                <c:pt idx="123">
                  <c:v>44652</c:v>
                </c:pt>
                <c:pt idx="124">
                  <c:v>44682</c:v>
                </c:pt>
                <c:pt idx="125">
                  <c:v>44713</c:v>
                </c:pt>
                <c:pt idx="126">
                  <c:v>44743</c:v>
                </c:pt>
                <c:pt idx="127">
                  <c:v>44774</c:v>
                </c:pt>
                <c:pt idx="128">
                  <c:v>44805</c:v>
                </c:pt>
                <c:pt idx="129">
                  <c:v>44835</c:v>
                </c:pt>
                <c:pt idx="130">
                  <c:v>44866</c:v>
                </c:pt>
                <c:pt idx="131">
                  <c:v>44896</c:v>
                </c:pt>
                <c:pt idx="132">
                  <c:v>44927</c:v>
                </c:pt>
                <c:pt idx="133">
                  <c:v>44958</c:v>
                </c:pt>
                <c:pt idx="134">
                  <c:v>44986</c:v>
                </c:pt>
                <c:pt idx="135">
                  <c:v>45017</c:v>
                </c:pt>
                <c:pt idx="136">
                  <c:v>45047</c:v>
                </c:pt>
                <c:pt idx="137">
                  <c:v>45078</c:v>
                </c:pt>
                <c:pt idx="138">
                  <c:v>45108</c:v>
                </c:pt>
                <c:pt idx="139">
                  <c:v>45139</c:v>
                </c:pt>
                <c:pt idx="140">
                  <c:v>45170</c:v>
                </c:pt>
                <c:pt idx="141">
                  <c:v>45200</c:v>
                </c:pt>
                <c:pt idx="142">
                  <c:v>45231</c:v>
                </c:pt>
                <c:pt idx="143">
                  <c:v>45261</c:v>
                </c:pt>
                <c:pt idx="144">
                  <c:v>45292</c:v>
                </c:pt>
                <c:pt idx="145">
                  <c:v>45323</c:v>
                </c:pt>
                <c:pt idx="146">
                  <c:v>45352</c:v>
                </c:pt>
                <c:pt idx="147">
                  <c:v>45383</c:v>
                </c:pt>
                <c:pt idx="148">
                  <c:v>45413</c:v>
                </c:pt>
                <c:pt idx="149">
                  <c:v>45444</c:v>
                </c:pt>
                <c:pt idx="150">
                  <c:v>45474</c:v>
                </c:pt>
                <c:pt idx="151">
                  <c:v>45505</c:v>
                </c:pt>
                <c:pt idx="152">
                  <c:v>45536</c:v>
                </c:pt>
                <c:pt idx="153">
                  <c:v>45566</c:v>
                </c:pt>
                <c:pt idx="154">
                  <c:v>45597</c:v>
                </c:pt>
                <c:pt idx="155">
                  <c:v>45627</c:v>
                </c:pt>
              </c:numCache>
            </c:numRef>
          </c:cat>
          <c:val>
            <c:numRef>
              <c:f>'Chart data'!$D$4:$D$159</c:f>
              <c:numCache>
                <c:formatCode>0.0</c:formatCode>
                <c:ptCount val="156"/>
                <c:pt idx="0">
                  <c:v>28.292690866676718</c:v>
                </c:pt>
                <c:pt idx="1">
                  <c:v>26.222164936290703</c:v>
                </c:pt>
                <c:pt idx="2">
                  <c:v>19.427350047589531</c:v>
                </c:pt>
                <c:pt idx="3">
                  <c:v>12.801945882608523</c:v>
                </c:pt>
                <c:pt idx="4">
                  <c:v>5.3369842642285503</c:v>
                </c:pt>
                <c:pt idx="5">
                  <c:v>2.6213396852003745</c:v>
                </c:pt>
                <c:pt idx="6">
                  <c:v>-4.2907792679892083</c:v>
                </c:pt>
                <c:pt idx="7">
                  <c:v>-6.8841631876000005</c:v>
                </c:pt>
                <c:pt idx="8">
                  <c:v>-6.9783129767582714</c:v>
                </c:pt>
                <c:pt idx="9">
                  <c:v>-4.3355408248915701</c:v>
                </c:pt>
                <c:pt idx="10">
                  <c:v>-6.4065877467331722</c:v>
                </c:pt>
                <c:pt idx="11">
                  <c:v>-9.237119689032113</c:v>
                </c:pt>
                <c:pt idx="12">
                  <c:v>-11.040590523818295</c:v>
                </c:pt>
                <c:pt idx="13">
                  <c:v>-5.0628426541463494</c:v>
                </c:pt>
                <c:pt idx="14">
                  <c:v>-6.5663908099437123</c:v>
                </c:pt>
                <c:pt idx="15">
                  <c:v>-5.974477671592771</c:v>
                </c:pt>
                <c:pt idx="16">
                  <c:v>-3.3087192592421766</c:v>
                </c:pt>
                <c:pt idx="17">
                  <c:v>-2.9503065886494984</c:v>
                </c:pt>
                <c:pt idx="18">
                  <c:v>0.67431018977424095</c:v>
                </c:pt>
                <c:pt idx="19">
                  <c:v>1.8715632565596385</c:v>
                </c:pt>
                <c:pt idx="20">
                  <c:v>0.38472030686547143</c:v>
                </c:pt>
                <c:pt idx="21">
                  <c:v>-0.13010683138181545</c:v>
                </c:pt>
                <c:pt idx="22">
                  <c:v>0.62078635099331869</c:v>
                </c:pt>
                <c:pt idx="23">
                  <c:v>4.1146348422953505</c:v>
                </c:pt>
                <c:pt idx="24">
                  <c:v>5.4549046728005202</c:v>
                </c:pt>
                <c:pt idx="25">
                  <c:v>-0.78903406025602196</c:v>
                </c:pt>
                <c:pt idx="26">
                  <c:v>-3.8084368935110025</c:v>
                </c:pt>
                <c:pt idx="27">
                  <c:v>-5.5557962940847254</c:v>
                </c:pt>
                <c:pt idx="28">
                  <c:v>-4.2779272033793507</c:v>
                </c:pt>
                <c:pt idx="29">
                  <c:v>-4.8133191027728506</c:v>
                </c:pt>
                <c:pt idx="30">
                  <c:v>-6.5324871372372195</c:v>
                </c:pt>
                <c:pt idx="31">
                  <c:v>-10.271321934407784</c:v>
                </c:pt>
                <c:pt idx="32">
                  <c:v>-10.208925989597228</c:v>
                </c:pt>
                <c:pt idx="33">
                  <c:v>-7.4881730015061372</c:v>
                </c:pt>
                <c:pt idx="34">
                  <c:v>-8.464352873032654</c:v>
                </c:pt>
                <c:pt idx="35">
                  <c:v>-8.5345034673822937</c:v>
                </c:pt>
                <c:pt idx="36">
                  <c:v>-9.6586953209999322</c:v>
                </c:pt>
                <c:pt idx="37">
                  <c:v>-12.242068891072865</c:v>
                </c:pt>
                <c:pt idx="38">
                  <c:v>-9.5610529731700034</c:v>
                </c:pt>
                <c:pt idx="39">
                  <c:v>-8.6313003178980612</c:v>
                </c:pt>
                <c:pt idx="40">
                  <c:v>-7.7664394862993031</c:v>
                </c:pt>
                <c:pt idx="41">
                  <c:v>-6.9785264374309204</c:v>
                </c:pt>
                <c:pt idx="42">
                  <c:v>-7.5185540014914398</c:v>
                </c:pt>
                <c:pt idx="43">
                  <c:v>-8.1338188175961612</c:v>
                </c:pt>
                <c:pt idx="44">
                  <c:v>-10.19202671667443</c:v>
                </c:pt>
                <c:pt idx="45">
                  <c:v>-12.988435490851469</c:v>
                </c:pt>
                <c:pt idx="46">
                  <c:v>-14.059447751447586</c:v>
                </c:pt>
                <c:pt idx="47">
                  <c:v>-14.307769479569266</c:v>
                </c:pt>
                <c:pt idx="48">
                  <c:v>-13.98250004713576</c:v>
                </c:pt>
                <c:pt idx="49">
                  <c:v>-11.605047655400547</c:v>
                </c:pt>
                <c:pt idx="50">
                  <c:v>-14.324304488319061</c:v>
                </c:pt>
                <c:pt idx="51">
                  <c:v>-13.374510721807365</c:v>
                </c:pt>
                <c:pt idx="52">
                  <c:v>-13.441063585429358</c:v>
                </c:pt>
                <c:pt idx="53">
                  <c:v>-15.79444364268049</c:v>
                </c:pt>
                <c:pt idx="54">
                  <c:v>-13.010512984599121</c:v>
                </c:pt>
                <c:pt idx="55">
                  <c:v>-10.556902332557339</c:v>
                </c:pt>
                <c:pt idx="56">
                  <c:v>-6.3540742161775192</c:v>
                </c:pt>
                <c:pt idx="57">
                  <c:v>-4.4039321797542446</c:v>
                </c:pt>
                <c:pt idx="58">
                  <c:v>-0.22251186403929868</c:v>
                </c:pt>
                <c:pt idx="59">
                  <c:v>2.7515779753259029</c:v>
                </c:pt>
                <c:pt idx="60">
                  <c:v>8.7553130005097124</c:v>
                </c:pt>
                <c:pt idx="61">
                  <c:v>17.403238789988905</c:v>
                </c:pt>
                <c:pt idx="62">
                  <c:v>24.992370341396764</c:v>
                </c:pt>
                <c:pt idx="63">
                  <c:v>25.923178517125976</c:v>
                </c:pt>
                <c:pt idx="64">
                  <c:v>31.981923987236204</c:v>
                </c:pt>
                <c:pt idx="65">
                  <c:v>33.478833851836832</c:v>
                </c:pt>
                <c:pt idx="66">
                  <c:v>30.594259772207465</c:v>
                </c:pt>
                <c:pt idx="67">
                  <c:v>34.676282004041425</c:v>
                </c:pt>
                <c:pt idx="68">
                  <c:v>30.568203482061239</c:v>
                </c:pt>
                <c:pt idx="69">
                  <c:v>27.503661745478801</c:v>
                </c:pt>
                <c:pt idx="70">
                  <c:v>22.039456762655863</c:v>
                </c:pt>
                <c:pt idx="71">
                  <c:v>21.113981781249635</c:v>
                </c:pt>
                <c:pt idx="72">
                  <c:v>15.857763539050062</c:v>
                </c:pt>
                <c:pt idx="73">
                  <c:v>8.9560414553856216</c:v>
                </c:pt>
                <c:pt idx="74">
                  <c:v>4.0554907698332698</c:v>
                </c:pt>
                <c:pt idx="75">
                  <c:v>2.5324013313884786</c:v>
                </c:pt>
                <c:pt idx="76">
                  <c:v>-3.6528463958856672</c:v>
                </c:pt>
                <c:pt idx="77">
                  <c:v>-2.9211301789660249</c:v>
                </c:pt>
                <c:pt idx="78">
                  <c:v>-6.280473248108331</c:v>
                </c:pt>
                <c:pt idx="79">
                  <c:v>-9.9053062301051593</c:v>
                </c:pt>
                <c:pt idx="80">
                  <c:v>-10.719432701076181</c:v>
                </c:pt>
                <c:pt idx="81">
                  <c:v>-7.8661056195814201</c:v>
                </c:pt>
                <c:pt idx="82">
                  <c:v>-4.8513220134241646</c:v>
                </c:pt>
                <c:pt idx="83">
                  <c:v>-4.6740765521285255</c:v>
                </c:pt>
                <c:pt idx="84">
                  <c:v>-4.5562158556159194</c:v>
                </c:pt>
                <c:pt idx="85">
                  <c:v>-6.3463960929444285</c:v>
                </c:pt>
                <c:pt idx="86">
                  <c:v>-2.9984186443593353</c:v>
                </c:pt>
                <c:pt idx="87">
                  <c:v>-3.810798021396844</c:v>
                </c:pt>
                <c:pt idx="88">
                  <c:v>-4.3184574545797609</c:v>
                </c:pt>
                <c:pt idx="89">
                  <c:v>-4.4719341798313721</c:v>
                </c:pt>
                <c:pt idx="90">
                  <c:v>-0.46194407175110808</c:v>
                </c:pt>
                <c:pt idx="91">
                  <c:v>1.844619980523432</c:v>
                </c:pt>
                <c:pt idx="92">
                  <c:v>2.9760749955499932</c:v>
                </c:pt>
                <c:pt idx="93">
                  <c:v>-1.3734551561799813</c:v>
                </c:pt>
                <c:pt idx="94">
                  <c:v>-0.53593421829523091</c:v>
                </c:pt>
                <c:pt idx="95">
                  <c:v>0.11919483115898633</c:v>
                </c:pt>
                <c:pt idx="96">
                  <c:v>3.0757244927209992</c:v>
                </c:pt>
                <c:pt idx="97">
                  <c:v>5.6121072643903425</c:v>
                </c:pt>
                <c:pt idx="98">
                  <c:v>3.5772591152281485</c:v>
                </c:pt>
                <c:pt idx="99">
                  <c:v>4.8277683369253976</c:v>
                </c:pt>
                <c:pt idx="100">
                  <c:v>4.9795407612260423</c:v>
                </c:pt>
                <c:pt idx="101">
                  <c:v>7.0909603004374544</c:v>
                </c:pt>
                <c:pt idx="102">
                  <c:v>9.8156960517015612</c:v>
                </c:pt>
                <c:pt idx="103">
                  <c:v>10.25061938331595</c:v>
                </c:pt>
                <c:pt idx="104">
                  <c:v>6.2331155347712608</c:v>
                </c:pt>
                <c:pt idx="105">
                  <c:v>8.7665856954061816</c:v>
                </c:pt>
                <c:pt idx="106">
                  <c:v>3.482833604525637</c:v>
                </c:pt>
                <c:pt idx="107">
                  <c:v>-0.53329810887328133</c:v>
                </c:pt>
                <c:pt idx="108">
                  <c:v>-1.0053424827458524</c:v>
                </c:pt>
                <c:pt idx="109">
                  <c:v>-2.8877229489002842</c:v>
                </c:pt>
                <c:pt idx="110">
                  <c:v>-1.3609362779229639</c:v>
                </c:pt>
                <c:pt idx="111">
                  <c:v>5.2835085904767709E-2</c:v>
                </c:pt>
                <c:pt idx="112">
                  <c:v>3.7386386765804192</c:v>
                </c:pt>
                <c:pt idx="113">
                  <c:v>4.4719247173058196</c:v>
                </c:pt>
                <c:pt idx="114">
                  <c:v>3.3582870479315519</c:v>
                </c:pt>
                <c:pt idx="115">
                  <c:v>4.9178437776998374</c:v>
                </c:pt>
                <c:pt idx="116">
                  <c:v>9.4888455046262088</c:v>
                </c:pt>
                <c:pt idx="117">
                  <c:v>11.703343985227722</c:v>
                </c:pt>
                <c:pt idx="118">
                  <c:v>17.797391704158105</c:v>
                </c:pt>
                <c:pt idx="119">
                  <c:v>25.523848744582423</c:v>
                </c:pt>
                <c:pt idx="120">
                  <c:v>19.921640725775337</c:v>
                </c:pt>
                <c:pt idx="121">
                  <c:v>21.842782462657539</c:v>
                </c:pt>
                <c:pt idx="122">
                  <c:v>24.398800172595791</c:v>
                </c:pt>
                <c:pt idx="123">
                  <c:v>24.477538577641834</c:v>
                </c:pt>
                <c:pt idx="124">
                  <c:v>24.731651235585627</c:v>
                </c:pt>
                <c:pt idx="125">
                  <c:v>26.015568362968899</c:v>
                </c:pt>
                <c:pt idx="126">
                  <c:v>22.841850800354415</c:v>
                </c:pt>
                <c:pt idx="127">
                  <c:v>20.901187391868326</c:v>
                </c:pt>
                <c:pt idx="128">
                  <c:v>24.620562075763729</c:v>
                </c:pt>
                <c:pt idx="129">
                  <c:v>41.477488015973243</c:v>
                </c:pt>
                <c:pt idx="130">
                  <c:v>40.71376998191807</c:v>
                </c:pt>
                <c:pt idx="131">
                  <c:v>37.658828808580694</c:v>
                </c:pt>
                <c:pt idx="132">
                  <c:v>41.971161490346255</c:v>
                </c:pt>
                <c:pt idx="133">
                  <c:v>31.055003020146721</c:v>
                </c:pt>
                <c:pt idx="134">
                  <c:v>26.938750281038871</c:v>
                </c:pt>
                <c:pt idx="135">
                  <c:v>26.60476652776449</c:v>
                </c:pt>
                <c:pt idx="136">
                  <c:v>24.208870398033255</c:v>
                </c:pt>
                <c:pt idx="137">
                  <c:v>15.010364022943579</c:v>
                </c:pt>
                <c:pt idx="138">
                  <c:v>13.147349606380288</c:v>
                </c:pt>
                <c:pt idx="139">
                  <c:v>9.3365815836520269</c:v>
                </c:pt>
                <c:pt idx="140">
                  <c:v>3.6320092767134771</c:v>
                </c:pt>
                <c:pt idx="141">
                  <c:v>-13.180608568576224</c:v>
                </c:pt>
                <c:pt idx="142">
                  <c:v>-15.258508193503218</c:v>
                </c:pt>
                <c:pt idx="143">
                  <c:v>-20.744027649228116</c:v>
                </c:pt>
                <c:pt idx="144">
                  <c:v>-23.149992327664183</c:v>
                </c:pt>
                <c:pt idx="145">
                  <c:v>-18.213926590951466</c:v>
                </c:pt>
                <c:pt idx="146">
                  <c:v>-18.236684711382079</c:v>
                </c:pt>
                <c:pt idx="147">
                  <c:v>-17.459369209832754</c:v>
                </c:pt>
                <c:pt idx="148">
                  <c:v>-17.871674677764339</c:v>
                </c:pt>
                <c:pt idx="149">
                  <c:v>-16.135493714384598</c:v>
                </c:pt>
                <c:pt idx="150">
                  <c:v>-15.127467177488219</c:v>
                </c:pt>
                <c:pt idx="151">
                  <c:v>-14.736189272741385</c:v>
                </c:pt>
                <c:pt idx="152">
                  <c:v>-14.547942972026817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0105728"/>
        <c:axId val="32131039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24"/>
        <c:majorTimeUnit val="months"/>
      </c:dateAx>
      <c:valAx>
        <c:axId val="263608576"/>
        <c:scaling>
          <c:orientation val="minMax"/>
          <c:max val="24"/>
          <c:min val="-8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4"/>
      </c:valAx>
      <c:valAx>
        <c:axId val="32131039"/>
        <c:scaling>
          <c:orientation val="minMax"/>
          <c:max val="80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 algn="ctr">
              <a:defRPr lang="en-US"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010105728"/>
        <c:crosses val="max"/>
        <c:crossBetween val="between"/>
        <c:majorUnit val="10"/>
      </c:valAx>
      <c:dateAx>
        <c:axId val="2010105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32131039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4.2865480650153512E-2"/>
          <c:y val="0.12404554424442529"/>
          <c:w val="0.7034128278814169"/>
          <c:h val="0.2395448018630517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710848745103707E-2"/>
          <c:y val="0.15549176751418958"/>
          <c:w val="0.90455513572916002"/>
          <c:h val="0.7301649655280904"/>
        </c:manualLayout>
      </c:layout>
      <c:areaChart>
        <c:grouping val="stacked"/>
        <c:varyColors val="0"/>
        <c:ser>
          <c:idx val="4"/>
          <c:order val="4"/>
          <c:tx>
            <c:strRef>
              <c:f>'Chart data'!$L$3</c:f>
              <c:strCache>
                <c:ptCount val="1"/>
                <c:pt idx="0">
                  <c:v>2010-2019 min</c:v>
                </c:pt>
              </c:strCache>
            </c:strRef>
          </c:tx>
          <c:spPr>
            <a:solidFill>
              <a:sysClr val="window" lastClr="FFFFFF">
                <a:alpha val="0"/>
              </a:sysClr>
            </a:solidFill>
            <a:ln w="38100">
              <a:solidFill>
                <a:sysClr val="window" lastClr="FFFFFF">
                  <a:alpha val="0"/>
                </a:sysClr>
              </a:solidFill>
            </a:ln>
          </c:spPr>
          <c:cat>
            <c:strRef>
              <c:f>'Chart data'!$G$4:$G$15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data'!$L$4:$L$15</c:f>
              <c:numCache>
                <c:formatCode>0.0</c:formatCode>
                <c:ptCount val="12"/>
                <c:pt idx="0">
                  <c:v>-0.68627450980391913</c:v>
                </c:pt>
                <c:pt idx="1">
                  <c:v>-0.29615004935833467</c:v>
                </c:pt>
                <c:pt idx="2">
                  <c:v>-1.3612565445026203</c:v>
                </c:pt>
                <c:pt idx="3">
                  <c:v>-0.48123195380173067</c:v>
                </c:pt>
                <c:pt idx="4">
                  <c:v>-1.0638297872340496</c:v>
                </c:pt>
                <c:pt idx="5">
                  <c:v>-0.49067713444553851</c:v>
                </c:pt>
                <c:pt idx="6">
                  <c:v>-0.698602794411185</c:v>
                </c:pt>
                <c:pt idx="7">
                  <c:v>-0.19569471624266699</c:v>
                </c:pt>
                <c:pt idx="8">
                  <c:v>-0.19627085377821318</c:v>
                </c:pt>
                <c:pt idx="9">
                  <c:v>-0.92687950566425759</c:v>
                </c:pt>
                <c:pt idx="10">
                  <c:v>-0.19627085377821318</c:v>
                </c:pt>
                <c:pt idx="11">
                  <c:v>-0.20161290322581182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6"/>
          <c:order val="6"/>
          <c:tx>
            <c:strRef>
              <c:f>'Chart data'!$N$3</c:f>
              <c:strCache>
                <c:ptCount val="1"/>
                <c:pt idx="0">
                  <c:v>2010-2019 range</c:v>
                </c:pt>
              </c:strCache>
            </c:strRef>
          </c:tx>
          <c:spPr>
            <a:solidFill>
              <a:srgbClr val="848799">
                <a:alpha val="55000"/>
              </a:srgbClr>
            </a:solidFill>
            <a:ln w="38100">
              <a:noFill/>
            </a:ln>
          </c:spPr>
          <c:cat>
            <c:strRef>
              <c:f>'Chart data'!$G$4:$G$15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data'!$N$4:$N$15</c:f>
              <c:numCache>
                <c:formatCode>0.0</c:formatCode>
                <c:ptCount val="12"/>
                <c:pt idx="0">
                  <c:v>0.89056460173444485</c:v>
                </c:pt>
                <c:pt idx="1">
                  <c:v>1.5231439143890024</c:v>
                </c:pt>
                <c:pt idx="2">
                  <c:v>1.7657054828241425</c:v>
                </c:pt>
                <c:pt idx="3">
                  <c:v>1.1661634606510485</c:v>
                </c:pt>
                <c:pt idx="4">
                  <c:v>2.3363642517091332</c:v>
                </c:pt>
                <c:pt idx="5">
                  <c:v>1.5377975532936961</c:v>
                </c:pt>
                <c:pt idx="6">
                  <c:v>1.696385499510944</c:v>
                </c:pt>
                <c:pt idx="7">
                  <c:v>0.7776539790942727</c:v>
                </c:pt>
                <c:pt idx="8">
                  <c:v>1.0010998276212768</c:v>
                </c:pt>
                <c:pt idx="9">
                  <c:v>1.4319300107147548</c:v>
                </c:pt>
                <c:pt idx="10">
                  <c:v>1.7229884110301019</c:v>
                </c:pt>
                <c:pt idx="11">
                  <c:v>1.8127836873289227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0"/>
          <c:order val="0"/>
          <c:tx>
            <c:strRef>
              <c:f>'Chart data'!$H$3</c:f>
              <c:strCache>
                <c:ptCount val="1"/>
                <c:pt idx="0">
                  <c:v>2024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data'!$H$4:$H$15</c:f>
              <c:numCache>
                <c:formatCode>0.0</c:formatCode>
                <c:ptCount val="12"/>
                <c:pt idx="0">
                  <c:v>-0.37009622501850137</c:v>
                </c:pt>
                <c:pt idx="1">
                  <c:v>0.22288261515601704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data'!$I$3</c:f>
              <c:strCache>
                <c:ptCount val="1"/>
                <c:pt idx="0">
                  <c:v>2023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data'!$I$4:$I$15</c:f>
              <c:numCache>
                <c:formatCode>0.0</c:formatCode>
                <c:ptCount val="12"/>
                <c:pt idx="0">
                  <c:v>0.55955235811351312</c:v>
                </c:pt>
                <c:pt idx="1">
                  <c:v>2.1462639109697923</c:v>
                </c:pt>
                <c:pt idx="2">
                  <c:v>1.0894941634241206</c:v>
                </c:pt>
                <c:pt idx="3">
                  <c:v>1.3856812933025209</c:v>
                </c:pt>
                <c:pt idx="4">
                  <c:v>0.91116173120731059</c:v>
                </c:pt>
                <c:pt idx="5">
                  <c:v>0.3762227238525151</c:v>
                </c:pt>
                <c:pt idx="6">
                  <c:v>7.4962518740617767E-2</c:v>
                </c:pt>
                <c:pt idx="7">
                  <c:v>0.37453183520599342</c:v>
                </c:pt>
                <c:pt idx="8">
                  <c:v>-0.14925373134327957</c:v>
                </c:pt>
                <c:pt idx="9">
                  <c:v>0.1494768310911665</c:v>
                </c:pt>
                <c:pt idx="10">
                  <c:v>0.29850746268658135</c:v>
                </c:pt>
                <c:pt idx="11">
                  <c:v>0.52083333333332593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data'!$J$3</c:f>
              <c:strCache>
                <c:ptCount val="1"/>
                <c:pt idx="0">
                  <c:v>2022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f>'Chart data'!$G$4:$G$15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data'!$J$4:$J$15</c:f>
              <c:numCache>
                <c:formatCode>0.0</c:formatCode>
                <c:ptCount val="12"/>
                <c:pt idx="0">
                  <c:v>0.65359477124182774</c:v>
                </c:pt>
                <c:pt idx="1">
                  <c:v>1.0204081632653184</c:v>
                </c:pt>
                <c:pt idx="2">
                  <c:v>9.182736455464191E-2</c:v>
                </c:pt>
                <c:pt idx="3">
                  <c:v>1.5596330275229331</c:v>
                </c:pt>
                <c:pt idx="4">
                  <c:v>1.5356820234869062</c:v>
                </c:pt>
                <c:pt idx="5">
                  <c:v>1.1565836298932375</c:v>
                </c:pt>
                <c:pt idx="6">
                  <c:v>2.2867194371152033</c:v>
                </c:pt>
                <c:pt idx="7">
                  <c:v>1.4617368873602876</c:v>
                </c:pt>
                <c:pt idx="8">
                  <c:v>1.1016949152542255</c:v>
                </c:pt>
                <c:pt idx="9">
                  <c:v>2.0117351215423351</c:v>
                </c:pt>
                <c:pt idx="10">
                  <c:v>1.1503697617091246</c:v>
                </c:pt>
                <c:pt idx="11">
                  <c:v>1.6246953696182009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data'!$K$3</c:f>
              <c:strCache>
                <c:ptCount val="1"/>
                <c:pt idx="0">
                  <c:v>2010-2019 average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strRef>
              <c:f>'Chart data'!$G$4:$G$15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data'!$K$4:$K$15</c:f>
              <c:numCache>
                <c:formatCode>0.0</c:formatCode>
                <c:ptCount val="12"/>
                <c:pt idx="0">
                  <c:v>-0.13281102665540501</c:v>
                </c:pt>
                <c:pt idx="1">
                  <c:v>0.59831851308867701</c:v>
                </c:pt>
                <c:pt idx="2">
                  <c:v>-0.25212977670440395</c:v>
                </c:pt>
                <c:pt idx="3">
                  <c:v>-2.4214489687419682E-2</c:v>
                </c:pt>
                <c:pt idx="4">
                  <c:v>-1.0281010461528073E-2</c:v>
                </c:pt>
                <c:pt idx="5">
                  <c:v>-6.5925175392380631E-2</c:v>
                </c:pt>
                <c:pt idx="6">
                  <c:v>6.9648956614825064E-2</c:v>
                </c:pt>
                <c:pt idx="7">
                  <c:v>0.20020713793175715</c:v>
                </c:pt>
                <c:pt idx="8">
                  <c:v>6.3265633992953818E-2</c:v>
                </c:pt>
                <c:pt idx="9">
                  <c:v>-0.10813510274020111</c:v>
                </c:pt>
                <c:pt idx="10">
                  <c:v>0.50448327208779342</c:v>
                </c:pt>
                <c:pt idx="11">
                  <c:v>0.75041757276490428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'Chart data'!$M$3</c15:sqref>
                        </c15:formulaRef>
                      </c:ext>
                    </c:extLst>
                    <c:strCache>
                      <c:ptCount val="1"/>
                      <c:pt idx="0">
                        <c:v>2010-2019 max</c:v>
                      </c:pt>
                    </c:strCache>
                  </c:strRef>
                </c:tx>
                <c:spPr>
                  <a:ln w="38100">
                    <a:solidFill>
                      <a:srgbClr val="00ADDC"/>
                    </a:solidFill>
                  </a:ln>
                </c:spPr>
                <c:cat>
                  <c:strRef>
                    <c:extLst>
                      <c:ext uri="{02D57815-91ED-43cb-92C2-25804820EDAC}">
                        <c15:formulaRef>
                          <c15:sqref>'Chart data'!$G$4:$G$15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data'!$M$4:$M$15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0.20429009193052572</c:v>
                      </c:pt>
                      <c:pt idx="1">
                        <c:v>1.2269938650306678</c:v>
                      </c:pt>
                      <c:pt idx="2">
                        <c:v>0.40444893832152218</c:v>
                      </c:pt>
                      <c:pt idx="3">
                        <c:v>0.68493150684931781</c:v>
                      </c:pt>
                      <c:pt idx="4">
                        <c:v>1.2725344644750836</c:v>
                      </c:pt>
                      <c:pt idx="5">
                        <c:v>1.0471204188481575</c:v>
                      </c:pt>
                      <c:pt idx="6">
                        <c:v>0.99778270509975897</c:v>
                      </c:pt>
                      <c:pt idx="7">
                        <c:v>0.58195926285160571</c:v>
                      </c:pt>
                      <c:pt idx="8">
                        <c:v>0.80482897384306362</c:v>
                      </c:pt>
                      <c:pt idx="9">
                        <c:v>0.5050505050504972</c:v>
                      </c:pt>
                      <c:pt idx="10">
                        <c:v>1.5267175572518887</c:v>
                      </c:pt>
                      <c:pt idx="11">
                        <c:v>1.6111707841031109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850-417B-95DA-4ED900504230}"/>
                  </c:ext>
                </c:extLst>
              </c15:ser>
            </c15:filteredLineSeries>
          </c:ext>
        </c:extLst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noMultiLvlLbl val="0"/>
      </c:catAx>
      <c:valAx>
        <c:axId val="263608576"/>
        <c:scaling>
          <c:orientation val="minMax"/>
          <c:max val="3"/>
          <c:min val="-1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15135624740899"/>
          <c:y val="2.0719179478965288E-2"/>
          <c:w val="0.34095882124994459"/>
          <c:h val="0.2651234808221524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6232578646677466E-2"/>
          <c:y val="0.14716890559352741"/>
          <c:w val="0.86029902938364933"/>
          <c:h val="0.71276091709059886"/>
        </c:manualLayout>
      </c:layout>
      <c:lineChart>
        <c:grouping val="standard"/>
        <c:varyColors val="0"/>
        <c:ser>
          <c:idx val="0"/>
          <c:order val="0"/>
          <c:tx>
            <c:strRef>
              <c:f>'Ofgem time series - Gas'!$C$2</c:f>
              <c:strCache>
                <c:ptCount val="1"/>
                <c:pt idx="0">
                  <c:v>Daily time series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'Ofgem time series - Gas'!$A$4:$A$1645</c:f>
              <c:numCache>
                <c:formatCode>m/d/yyyy</c:formatCode>
                <c:ptCount val="1642"/>
                <c:pt idx="0">
                  <c:v>43132</c:v>
                </c:pt>
                <c:pt idx="1">
                  <c:v>43133</c:v>
                </c:pt>
                <c:pt idx="2">
                  <c:v>43136</c:v>
                </c:pt>
                <c:pt idx="3">
                  <c:v>43137</c:v>
                </c:pt>
                <c:pt idx="4">
                  <c:v>43138</c:v>
                </c:pt>
                <c:pt idx="5">
                  <c:v>43139</c:v>
                </c:pt>
                <c:pt idx="6">
                  <c:v>43140</c:v>
                </c:pt>
                <c:pt idx="7">
                  <c:v>43143</c:v>
                </c:pt>
                <c:pt idx="8">
                  <c:v>43144</c:v>
                </c:pt>
                <c:pt idx="9">
                  <c:v>43145</c:v>
                </c:pt>
                <c:pt idx="10">
                  <c:v>43146</c:v>
                </c:pt>
                <c:pt idx="11">
                  <c:v>43147</c:v>
                </c:pt>
                <c:pt idx="12">
                  <c:v>43150</c:v>
                </c:pt>
                <c:pt idx="13">
                  <c:v>43151</c:v>
                </c:pt>
                <c:pt idx="14">
                  <c:v>43152</c:v>
                </c:pt>
                <c:pt idx="15">
                  <c:v>43153</c:v>
                </c:pt>
                <c:pt idx="16">
                  <c:v>43154</c:v>
                </c:pt>
                <c:pt idx="17">
                  <c:v>43157</c:v>
                </c:pt>
                <c:pt idx="18">
                  <c:v>43158</c:v>
                </c:pt>
                <c:pt idx="19">
                  <c:v>43159</c:v>
                </c:pt>
                <c:pt idx="20">
                  <c:v>43160</c:v>
                </c:pt>
                <c:pt idx="21">
                  <c:v>43161</c:v>
                </c:pt>
                <c:pt idx="22">
                  <c:v>43164</c:v>
                </c:pt>
                <c:pt idx="23">
                  <c:v>43165</c:v>
                </c:pt>
                <c:pt idx="24">
                  <c:v>43166</c:v>
                </c:pt>
                <c:pt idx="25">
                  <c:v>43167</c:v>
                </c:pt>
                <c:pt idx="26">
                  <c:v>43168</c:v>
                </c:pt>
                <c:pt idx="27">
                  <c:v>43171</c:v>
                </c:pt>
                <c:pt idx="28">
                  <c:v>43172</c:v>
                </c:pt>
                <c:pt idx="29">
                  <c:v>43173</c:v>
                </c:pt>
                <c:pt idx="30">
                  <c:v>43174</c:v>
                </c:pt>
                <c:pt idx="31">
                  <c:v>43175</c:v>
                </c:pt>
                <c:pt idx="32">
                  <c:v>43178</c:v>
                </c:pt>
                <c:pt idx="33">
                  <c:v>43179</c:v>
                </c:pt>
                <c:pt idx="34">
                  <c:v>43180</c:v>
                </c:pt>
                <c:pt idx="35">
                  <c:v>43181</c:v>
                </c:pt>
                <c:pt idx="36">
                  <c:v>43182</c:v>
                </c:pt>
                <c:pt idx="37">
                  <c:v>43185</c:v>
                </c:pt>
                <c:pt idx="38">
                  <c:v>43186</c:v>
                </c:pt>
                <c:pt idx="39">
                  <c:v>43187</c:v>
                </c:pt>
                <c:pt idx="40">
                  <c:v>43188</c:v>
                </c:pt>
                <c:pt idx="41">
                  <c:v>43189</c:v>
                </c:pt>
                <c:pt idx="42">
                  <c:v>43192</c:v>
                </c:pt>
                <c:pt idx="43">
                  <c:v>43193</c:v>
                </c:pt>
                <c:pt idx="44">
                  <c:v>43194</c:v>
                </c:pt>
                <c:pt idx="45">
                  <c:v>43195</c:v>
                </c:pt>
                <c:pt idx="46">
                  <c:v>43196</c:v>
                </c:pt>
                <c:pt idx="47">
                  <c:v>43199</c:v>
                </c:pt>
                <c:pt idx="48">
                  <c:v>43200</c:v>
                </c:pt>
                <c:pt idx="49">
                  <c:v>43201</c:v>
                </c:pt>
                <c:pt idx="50">
                  <c:v>43202</c:v>
                </c:pt>
                <c:pt idx="51">
                  <c:v>43203</c:v>
                </c:pt>
                <c:pt idx="52">
                  <c:v>43206</c:v>
                </c:pt>
                <c:pt idx="53">
                  <c:v>43207</c:v>
                </c:pt>
                <c:pt idx="54">
                  <c:v>43208</c:v>
                </c:pt>
                <c:pt idx="55">
                  <c:v>43209</c:v>
                </c:pt>
                <c:pt idx="56">
                  <c:v>43210</c:v>
                </c:pt>
                <c:pt idx="57">
                  <c:v>43213</c:v>
                </c:pt>
                <c:pt idx="58">
                  <c:v>43214</c:v>
                </c:pt>
                <c:pt idx="59">
                  <c:v>43215</c:v>
                </c:pt>
                <c:pt idx="60">
                  <c:v>43216</c:v>
                </c:pt>
                <c:pt idx="61">
                  <c:v>43217</c:v>
                </c:pt>
                <c:pt idx="62">
                  <c:v>43220</c:v>
                </c:pt>
                <c:pt idx="63">
                  <c:v>43221</c:v>
                </c:pt>
                <c:pt idx="64">
                  <c:v>43222</c:v>
                </c:pt>
                <c:pt idx="65">
                  <c:v>43223</c:v>
                </c:pt>
                <c:pt idx="66">
                  <c:v>43224</c:v>
                </c:pt>
                <c:pt idx="67">
                  <c:v>43227</c:v>
                </c:pt>
                <c:pt idx="68">
                  <c:v>43228</c:v>
                </c:pt>
                <c:pt idx="69">
                  <c:v>43229</c:v>
                </c:pt>
                <c:pt idx="70">
                  <c:v>43230</c:v>
                </c:pt>
                <c:pt idx="71">
                  <c:v>43231</c:v>
                </c:pt>
                <c:pt idx="72">
                  <c:v>43234</c:v>
                </c:pt>
                <c:pt idx="73">
                  <c:v>43235</c:v>
                </c:pt>
                <c:pt idx="74">
                  <c:v>43236</c:v>
                </c:pt>
                <c:pt idx="75">
                  <c:v>43237</c:v>
                </c:pt>
                <c:pt idx="76">
                  <c:v>43238</c:v>
                </c:pt>
                <c:pt idx="77">
                  <c:v>43241</c:v>
                </c:pt>
                <c:pt idx="78">
                  <c:v>43242</c:v>
                </c:pt>
                <c:pt idx="79">
                  <c:v>43243</c:v>
                </c:pt>
                <c:pt idx="80">
                  <c:v>43244</c:v>
                </c:pt>
                <c:pt idx="81">
                  <c:v>43245</c:v>
                </c:pt>
                <c:pt idx="82">
                  <c:v>43248</c:v>
                </c:pt>
                <c:pt idx="83">
                  <c:v>43249</c:v>
                </c:pt>
                <c:pt idx="84">
                  <c:v>43250</c:v>
                </c:pt>
                <c:pt idx="85">
                  <c:v>43251</c:v>
                </c:pt>
                <c:pt idx="86">
                  <c:v>43252</c:v>
                </c:pt>
                <c:pt idx="87">
                  <c:v>43255</c:v>
                </c:pt>
                <c:pt idx="88">
                  <c:v>43256</c:v>
                </c:pt>
                <c:pt idx="89">
                  <c:v>43257</c:v>
                </c:pt>
                <c:pt idx="90">
                  <c:v>43258</c:v>
                </c:pt>
                <c:pt idx="91">
                  <c:v>43259</c:v>
                </c:pt>
                <c:pt idx="92">
                  <c:v>43262</c:v>
                </c:pt>
                <c:pt idx="93">
                  <c:v>43263</c:v>
                </c:pt>
                <c:pt idx="94">
                  <c:v>43264</c:v>
                </c:pt>
                <c:pt idx="95">
                  <c:v>43265</c:v>
                </c:pt>
                <c:pt idx="96">
                  <c:v>43266</c:v>
                </c:pt>
                <c:pt idx="97">
                  <c:v>43269</c:v>
                </c:pt>
                <c:pt idx="98">
                  <c:v>43270</c:v>
                </c:pt>
                <c:pt idx="99">
                  <c:v>43271</c:v>
                </c:pt>
                <c:pt idx="100">
                  <c:v>43272</c:v>
                </c:pt>
                <c:pt idx="101">
                  <c:v>43273</c:v>
                </c:pt>
                <c:pt idx="102">
                  <c:v>43276</c:v>
                </c:pt>
                <c:pt idx="103">
                  <c:v>43277</c:v>
                </c:pt>
                <c:pt idx="104">
                  <c:v>43278</c:v>
                </c:pt>
                <c:pt idx="105">
                  <c:v>43279</c:v>
                </c:pt>
                <c:pt idx="106">
                  <c:v>43280</c:v>
                </c:pt>
                <c:pt idx="107">
                  <c:v>43283</c:v>
                </c:pt>
                <c:pt idx="108">
                  <c:v>43284</c:v>
                </c:pt>
                <c:pt idx="109">
                  <c:v>43285</c:v>
                </c:pt>
                <c:pt idx="110">
                  <c:v>43286</c:v>
                </c:pt>
                <c:pt idx="111">
                  <c:v>43287</c:v>
                </c:pt>
                <c:pt idx="112">
                  <c:v>43290</c:v>
                </c:pt>
                <c:pt idx="113">
                  <c:v>43291</c:v>
                </c:pt>
                <c:pt idx="114">
                  <c:v>43292</c:v>
                </c:pt>
                <c:pt idx="115">
                  <c:v>43293</c:v>
                </c:pt>
                <c:pt idx="116">
                  <c:v>43294</c:v>
                </c:pt>
                <c:pt idx="117">
                  <c:v>43297</c:v>
                </c:pt>
                <c:pt idx="118">
                  <c:v>43298</c:v>
                </c:pt>
                <c:pt idx="119">
                  <c:v>43299</c:v>
                </c:pt>
                <c:pt idx="120">
                  <c:v>43300</c:v>
                </c:pt>
                <c:pt idx="121">
                  <c:v>43301</c:v>
                </c:pt>
                <c:pt idx="122">
                  <c:v>43304</c:v>
                </c:pt>
                <c:pt idx="123">
                  <c:v>43305</c:v>
                </c:pt>
                <c:pt idx="124">
                  <c:v>43306</c:v>
                </c:pt>
                <c:pt idx="125">
                  <c:v>43307</c:v>
                </c:pt>
                <c:pt idx="126">
                  <c:v>43308</c:v>
                </c:pt>
                <c:pt idx="127">
                  <c:v>43311</c:v>
                </c:pt>
                <c:pt idx="128">
                  <c:v>43312</c:v>
                </c:pt>
                <c:pt idx="129">
                  <c:v>43313</c:v>
                </c:pt>
                <c:pt idx="130">
                  <c:v>43314</c:v>
                </c:pt>
                <c:pt idx="131">
                  <c:v>43315</c:v>
                </c:pt>
                <c:pt idx="132">
                  <c:v>43318</c:v>
                </c:pt>
                <c:pt idx="133">
                  <c:v>43319</c:v>
                </c:pt>
                <c:pt idx="134">
                  <c:v>43320</c:v>
                </c:pt>
                <c:pt idx="135">
                  <c:v>43321</c:v>
                </c:pt>
                <c:pt idx="136">
                  <c:v>43322</c:v>
                </c:pt>
                <c:pt idx="137">
                  <c:v>43325</c:v>
                </c:pt>
                <c:pt idx="138">
                  <c:v>43326</c:v>
                </c:pt>
                <c:pt idx="139">
                  <c:v>43327</c:v>
                </c:pt>
                <c:pt idx="140">
                  <c:v>43328</c:v>
                </c:pt>
                <c:pt idx="141">
                  <c:v>43329</c:v>
                </c:pt>
                <c:pt idx="142">
                  <c:v>43332</c:v>
                </c:pt>
                <c:pt idx="143">
                  <c:v>43333</c:v>
                </c:pt>
                <c:pt idx="144">
                  <c:v>43334</c:v>
                </c:pt>
                <c:pt idx="145">
                  <c:v>43335</c:v>
                </c:pt>
                <c:pt idx="146">
                  <c:v>43336</c:v>
                </c:pt>
                <c:pt idx="147">
                  <c:v>43339</c:v>
                </c:pt>
                <c:pt idx="148">
                  <c:v>43340</c:v>
                </c:pt>
                <c:pt idx="149">
                  <c:v>43341</c:v>
                </c:pt>
                <c:pt idx="150">
                  <c:v>43342</c:v>
                </c:pt>
                <c:pt idx="151">
                  <c:v>43343</c:v>
                </c:pt>
                <c:pt idx="152">
                  <c:v>43346</c:v>
                </c:pt>
                <c:pt idx="153">
                  <c:v>43347</c:v>
                </c:pt>
                <c:pt idx="154">
                  <c:v>43348</c:v>
                </c:pt>
                <c:pt idx="155">
                  <c:v>43349</c:v>
                </c:pt>
                <c:pt idx="156">
                  <c:v>43350</c:v>
                </c:pt>
                <c:pt idx="157">
                  <c:v>43353</c:v>
                </c:pt>
                <c:pt idx="158">
                  <c:v>43354</c:v>
                </c:pt>
                <c:pt idx="159">
                  <c:v>43355</c:v>
                </c:pt>
                <c:pt idx="160">
                  <c:v>43356</c:v>
                </c:pt>
                <c:pt idx="161">
                  <c:v>43357</c:v>
                </c:pt>
                <c:pt idx="162">
                  <c:v>43360</c:v>
                </c:pt>
                <c:pt idx="163">
                  <c:v>43361</c:v>
                </c:pt>
                <c:pt idx="164">
                  <c:v>43362</c:v>
                </c:pt>
                <c:pt idx="165">
                  <c:v>43363</c:v>
                </c:pt>
                <c:pt idx="166">
                  <c:v>43364</c:v>
                </c:pt>
                <c:pt idx="167">
                  <c:v>43367</c:v>
                </c:pt>
                <c:pt idx="168">
                  <c:v>43368</c:v>
                </c:pt>
                <c:pt idx="169">
                  <c:v>43369</c:v>
                </c:pt>
                <c:pt idx="170">
                  <c:v>43370</c:v>
                </c:pt>
                <c:pt idx="171">
                  <c:v>43371</c:v>
                </c:pt>
                <c:pt idx="172">
                  <c:v>43374</c:v>
                </c:pt>
                <c:pt idx="173">
                  <c:v>43375</c:v>
                </c:pt>
                <c:pt idx="174">
                  <c:v>43376</c:v>
                </c:pt>
                <c:pt idx="175">
                  <c:v>43377</c:v>
                </c:pt>
                <c:pt idx="176">
                  <c:v>43378</c:v>
                </c:pt>
                <c:pt idx="177">
                  <c:v>43381</c:v>
                </c:pt>
                <c:pt idx="178">
                  <c:v>43382</c:v>
                </c:pt>
                <c:pt idx="179">
                  <c:v>43383</c:v>
                </c:pt>
                <c:pt idx="180">
                  <c:v>43384</c:v>
                </c:pt>
                <c:pt idx="181">
                  <c:v>43385</c:v>
                </c:pt>
                <c:pt idx="182">
                  <c:v>43388</c:v>
                </c:pt>
                <c:pt idx="183">
                  <c:v>43389</c:v>
                </c:pt>
                <c:pt idx="184">
                  <c:v>43390</c:v>
                </c:pt>
                <c:pt idx="185">
                  <c:v>43391</c:v>
                </c:pt>
                <c:pt idx="186">
                  <c:v>43392</c:v>
                </c:pt>
                <c:pt idx="187">
                  <c:v>43395</c:v>
                </c:pt>
                <c:pt idx="188">
                  <c:v>43396</c:v>
                </c:pt>
                <c:pt idx="189">
                  <c:v>43397</c:v>
                </c:pt>
                <c:pt idx="190">
                  <c:v>43398</c:v>
                </c:pt>
                <c:pt idx="191">
                  <c:v>43399</c:v>
                </c:pt>
                <c:pt idx="192">
                  <c:v>43402</c:v>
                </c:pt>
                <c:pt idx="193">
                  <c:v>43403</c:v>
                </c:pt>
                <c:pt idx="194">
                  <c:v>43404</c:v>
                </c:pt>
                <c:pt idx="195">
                  <c:v>43405</c:v>
                </c:pt>
                <c:pt idx="196">
                  <c:v>43406</c:v>
                </c:pt>
                <c:pt idx="197">
                  <c:v>43409</c:v>
                </c:pt>
                <c:pt idx="198">
                  <c:v>43410</c:v>
                </c:pt>
                <c:pt idx="199">
                  <c:v>43411</c:v>
                </c:pt>
                <c:pt idx="200">
                  <c:v>43412</c:v>
                </c:pt>
                <c:pt idx="201">
                  <c:v>43413</c:v>
                </c:pt>
                <c:pt idx="202">
                  <c:v>43416</c:v>
                </c:pt>
                <c:pt idx="203">
                  <c:v>43417</c:v>
                </c:pt>
                <c:pt idx="204">
                  <c:v>43418</c:v>
                </c:pt>
                <c:pt idx="205">
                  <c:v>43419</c:v>
                </c:pt>
                <c:pt idx="206">
                  <c:v>43420</c:v>
                </c:pt>
                <c:pt idx="207">
                  <c:v>43423</c:v>
                </c:pt>
                <c:pt idx="208">
                  <c:v>43424</c:v>
                </c:pt>
                <c:pt idx="209">
                  <c:v>43425</c:v>
                </c:pt>
                <c:pt idx="210">
                  <c:v>43426</c:v>
                </c:pt>
                <c:pt idx="211">
                  <c:v>43427</c:v>
                </c:pt>
                <c:pt idx="212">
                  <c:v>43430</c:v>
                </c:pt>
                <c:pt idx="213">
                  <c:v>43431</c:v>
                </c:pt>
                <c:pt idx="214">
                  <c:v>43432</c:v>
                </c:pt>
                <c:pt idx="215">
                  <c:v>43433</c:v>
                </c:pt>
                <c:pt idx="216">
                  <c:v>43434</c:v>
                </c:pt>
                <c:pt idx="217">
                  <c:v>43437</c:v>
                </c:pt>
                <c:pt idx="218">
                  <c:v>43438</c:v>
                </c:pt>
                <c:pt idx="219">
                  <c:v>43439</c:v>
                </c:pt>
                <c:pt idx="220">
                  <c:v>43440</c:v>
                </c:pt>
                <c:pt idx="221">
                  <c:v>43441</c:v>
                </c:pt>
                <c:pt idx="222">
                  <c:v>43444</c:v>
                </c:pt>
                <c:pt idx="223">
                  <c:v>43445</c:v>
                </c:pt>
                <c:pt idx="224">
                  <c:v>43446</c:v>
                </c:pt>
                <c:pt idx="225">
                  <c:v>43447</c:v>
                </c:pt>
                <c:pt idx="226">
                  <c:v>43448</c:v>
                </c:pt>
                <c:pt idx="227">
                  <c:v>43451</c:v>
                </c:pt>
                <c:pt idx="228">
                  <c:v>43452</c:v>
                </c:pt>
                <c:pt idx="229">
                  <c:v>43453</c:v>
                </c:pt>
                <c:pt idx="230">
                  <c:v>43454</c:v>
                </c:pt>
                <c:pt idx="231">
                  <c:v>43455</c:v>
                </c:pt>
                <c:pt idx="232">
                  <c:v>43458</c:v>
                </c:pt>
                <c:pt idx="233">
                  <c:v>43459</c:v>
                </c:pt>
                <c:pt idx="234">
                  <c:v>43460</c:v>
                </c:pt>
                <c:pt idx="235">
                  <c:v>43461</c:v>
                </c:pt>
                <c:pt idx="236">
                  <c:v>43462</c:v>
                </c:pt>
                <c:pt idx="237">
                  <c:v>43465</c:v>
                </c:pt>
                <c:pt idx="238">
                  <c:v>43466</c:v>
                </c:pt>
                <c:pt idx="239">
                  <c:v>43467</c:v>
                </c:pt>
                <c:pt idx="240">
                  <c:v>43468</c:v>
                </c:pt>
                <c:pt idx="241">
                  <c:v>43469</c:v>
                </c:pt>
                <c:pt idx="242">
                  <c:v>43472</c:v>
                </c:pt>
                <c:pt idx="243">
                  <c:v>43473</c:v>
                </c:pt>
                <c:pt idx="244">
                  <c:v>43474</c:v>
                </c:pt>
                <c:pt idx="245">
                  <c:v>43475</c:v>
                </c:pt>
                <c:pt idx="246">
                  <c:v>43476</c:v>
                </c:pt>
                <c:pt idx="247">
                  <c:v>43479</c:v>
                </c:pt>
                <c:pt idx="248">
                  <c:v>43480</c:v>
                </c:pt>
                <c:pt idx="249">
                  <c:v>43481</c:v>
                </c:pt>
                <c:pt idx="250">
                  <c:v>43482</c:v>
                </c:pt>
                <c:pt idx="251">
                  <c:v>43483</c:v>
                </c:pt>
                <c:pt idx="252">
                  <c:v>43486</c:v>
                </c:pt>
                <c:pt idx="253">
                  <c:v>43487</c:v>
                </c:pt>
                <c:pt idx="254">
                  <c:v>43488</c:v>
                </c:pt>
                <c:pt idx="255">
                  <c:v>43489</c:v>
                </c:pt>
                <c:pt idx="256">
                  <c:v>43490</c:v>
                </c:pt>
                <c:pt idx="257">
                  <c:v>43493</c:v>
                </c:pt>
                <c:pt idx="258">
                  <c:v>43494</c:v>
                </c:pt>
                <c:pt idx="259">
                  <c:v>43495</c:v>
                </c:pt>
                <c:pt idx="260">
                  <c:v>43496</c:v>
                </c:pt>
                <c:pt idx="261">
                  <c:v>43497</c:v>
                </c:pt>
                <c:pt idx="262">
                  <c:v>43500</c:v>
                </c:pt>
                <c:pt idx="263">
                  <c:v>43501</c:v>
                </c:pt>
                <c:pt idx="264">
                  <c:v>43502</c:v>
                </c:pt>
                <c:pt idx="265">
                  <c:v>43503</c:v>
                </c:pt>
                <c:pt idx="266">
                  <c:v>43504</c:v>
                </c:pt>
                <c:pt idx="267">
                  <c:v>43507</c:v>
                </c:pt>
                <c:pt idx="268">
                  <c:v>43508</c:v>
                </c:pt>
                <c:pt idx="269">
                  <c:v>43509</c:v>
                </c:pt>
                <c:pt idx="270">
                  <c:v>43510</c:v>
                </c:pt>
                <c:pt idx="271">
                  <c:v>43511</c:v>
                </c:pt>
                <c:pt idx="272">
                  <c:v>43514</c:v>
                </c:pt>
                <c:pt idx="273">
                  <c:v>43515</c:v>
                </c:pt>
                <c:pt idx="274">
                  <c:v>43516</c:v>
                </c:pt>
                <c:pt idx="275">
                  <c:v>43517</c:v>
                </c:pt>
                <c:pt idx="276">
                  <c:v>43518</c:v>
                </c:pt>
                <c:pt idx="277">
                  <c:v>43521</c:v>
                </c:pt>
                <c:pt idx="278">
                  <c:v>43522</c:v>
                </c:pt>
                <c:pt idx="279">
                  <c:v>43523</c:v>
                </c:pt>
                <c:pt idx="280">
                  <c:v>43524</c:v>
                </c:pt>
                <c:pt idx="281">
                  <c:v>43525</c:v>
                </c:pt>
                <c:pt idx="282">
                  <c:v>43528</c:v>
                </c:pt>
                <c:pt idx="283">
                  <c:v>43529</c:v>
                </c:pt>
                <c:pt idx="284">
                  <c:v>43530</c:v>
                </c:pt>
                <c:pt idx="285">
                  <c:v>43531</c:v>
                </c:pt>
                <c:pt idx="286">
                  <c:v>43532</c:v>
                </c:pt>
                <c:pt idx="287">
                  <c:v>43535</c:v>
                </c:pt>
                <c:pt idx="288">
                  <c:v>43536</c:v>
                </c:pt>
                <c:pt idx="289">
                  <c:v>43537</c:v>
                </c:pt>
                <c:pt idx="290">
                  <c:v>43538</c:v>
                </c:pt>
                <c:pt idx="291">
                  <c:v>43539</c:v>
                </c:pt>
                <c:pt idx="292">
                  <c:v>43542</c:v>
                </c:pt>
                <c:pt idx="293">
                  <c:v>43543</c:v>
                </c:pt>
                <c:pt idx="294">
                  <c:v>43544</c:v>
                </c:pt>
                <c:pt idx="295">
                  <c:v>43545</c:v>
                </c:pt>
                <c:pt idx="296">
                  <c:v>43546</c:v>
                </c:pt>
                <c:pt idx="297">
                  <c:v>43549</c:v>
                </c:pt>
                <c:pt idx="298">
                  <c:v>43550</c:v>
                </c:pt>
                <c:pt idx="299">
                  <c:v>43551</c:v>
                </c:pt>
                <c:pt idx="300">
                  <c:v>43552</c:v>
                </c:pt>
                <c:pt idx="301">
                  <c:v>43553</c:v>
                </c:pt>
                <c:pt idx="302">
                  <c:v>43556</c:v>
                </c:pt>
                <c:pt idx="303">
                  <c:v>43557</c:v>
                </c:pt>
                <c:pt idx="304">
                  <c:v>43558</c:v>
                </c:pt>
                <c:pt idx="305">
                  <c:v>43559</c:v>
                </c:pt>
                <c:pt idx="306">
                  <c:v>43560</c:v>
                </c:pt>
                <c:pt idx="307">
                  <c:v>43563</c:v>
                </c:pt>
                <c:pt idx="308">
                  <c:v>43564</c:v>
                </c:pt>
                <c:pt idx="309">
                  <c:v>43565</c:v>
                </c:pt>
                <c:pt idx="310">
                  <c:v>43566</c:v>
                </c:pt>
                <c:pt idx="311">
                  <c:v>43567</c:v>
                </c:pt>
                <c:pt idx="312">
                  <c:v>43570</c:v>
                </c:pt>
                <c:pt idx="313">
                  <c:v>43571</c:v>
                </c:pt>
                <c:pt idx="314">
                  <c:v>43572</c:v>
                </c:pt>
                <c:pt idx="315">
                  <c:v>43573</c:v>
                </c:pt>
                <c:pt idx="316">
                  <c:v>43574</c:v>
                </c:pt>
                <c:pt idx="317">
                  <c:v>43577</c:v>
                </c:pt>
                <c:pt idx="318">
                  <c:v>43578</c:v>
                </c:pt>
                <c:pt idx="319">
                  <c:v>43579</c:v>
                </c:pt>
                <c:pt idx="320">
                  <c:v>43580</c:v>
                </c:pt>
                <c:pt idx="321">
                  <c:v>43581</c:v>
                </c:pt>
                <c:pt idx="322">
                  <c:v>43584</c:v>
                </c:pt>
                <c:pt idx="323">
                  <c:v>43585</c:v>
                </c:pt>
                <c:pt idx="324">
                  <c:v>43586</c:v>
                </c:pt>
                <c:pt idx="325">
                  <c:v>43587</c:v>
                </c:pt>
                <c:pt idx="326">
                  <c:v>43588</c:v>
                </c:pt>
                <c:pt idx="327">
                  <c:v>43591</c:v>
                </c:pt>
                <c:pt idx="328">
                  <c:v>43592</c:v>
                </c:pt>
                <c:pt idx="329">
                  <c:v>43593</c:v>
                </c:pt>
                <c:pt idx="330">
                  <c:v>43594</c:v>
                </c:pt>
                <c:pt idx="331">
                  <c:v>43595</c:v>
                </c:pt>
                <c:pt idx="332">
                  <c:v>43598</c:v>
                </c:pt>
                <c:pt idx="333">
                  <c:v>43599</c:v>
                </c:pt>
                <c:pt idx="334">
                  <c:v>43600</c:v>
                </c:pt>
                <c:pt idx="335">
                  <c:v>43601</c:v>
                </c:pt>
                <c:pt idx="336">
                  <c:v>43602</c:v>
                </c:pt>
                <c:pt idx="337">
                  <c:v>43605</c:v>
                </c:pt>
                <c:pt idx="338">
                  <c:v>43606</c:v>
                </c:pt>
                <c:pt idx="339">
                  <c:v>43607</c:v>
                </c:pt>
                <c:pt idx="340">
                  <c:v>43608</c:v>
                </c:pt>
                <c:pt idx="341">
                  <c:v>43609</c:v>
                </c:pt>
                <c:pt idx="342">
                  <c:v>43612</c:v>
                </c:pt>
                <c:pt idx="343">
                  <c:v>43613</c:v>
                </c:pt>
                <c:pt idx="344">
                  <c:v>43614</c:v>
                </c:pt>
                <c:pt idx="345">
                  <c:v>43615</c:v>
                </c:pt>
                <c:pt idx="346">
                  <c:v>43616</c:v>
                </c:pt>
                <c:pt idx="347">
                  <c:v>43619</c:v>
                </c:pt>
                <c:pt idx="348">
                  <c:v>43620</c:v>
                </c:pt>
                <c:pt idx="349">
                  <c:v>43621</c:v>
                </c:pt>
                <c:pt idx="350">
                  <c:v>43622</c:v>
                </c:pt>
                <c:pt idx="351">
                  <c:v>43623</c:v>
                </c:pt>
                <c:pt idx="352">
                  <c:v>43626</c:v>
                </c:pt>
                <c:pt idx="353">
                  <c:v>43627</c:v>
                </c:pt>
                <c:pt idx="354">
                  <c:v>43628</c:v>
                </c:pt>
                <c:pt idx="355">
                  <c:v>43629</c:v>
                </c:pt>
                <c:pt idx="356">
                  <c:v>43630</c:v>
                </c:pt>
                <c:pt idx="357">
                  <c:v>43633</c:v>
                </c:pt>
                <c:pt idx="358">
                  <c:v>43634</c:v>
                </c:pt>
                <c:pt idx="359">
                  <c:v>43635</c:v>
                </c:pt>
                <c:pt idx="360">
                  <c:v>43636</c:v>
                </c:pt>
                <c:pt idx="361">
                  <c:v>43637</c:v>
                </c:pt>
                <c:pt idx="362">
                  <c:v>43640</c:v>
                </c:pt>
                <c:pt idx="363">
                  <c:v>43641</c:v>
                </c:pt>
                <c:pt idx="364">
                  <c:v>43642</c:v>
                </c:pt>
                <c:pt idx="365">
                  <c:v>43643</c:v>
                </c:pt>
                <c:pt idx="366">
                  <c:v>43644</c:v>
                </c:pt>
                <c:pt idx="367">
                  <c:v>43647</c:v>
                </c:pt>
                <c:pt idx="368">
                  <c:v>43648</c:v>
                </c:pt>
                <c:pt idx="369">
                  <c:v>43649</c:v>
                </c:pt>
                <c:pt idx="370">
                  <c:v>43650</c:v>
                </c:pt>
                <c:pt idx="371">
                  <c:v>43651</c:v>
                </c:pt>
                <c:pt idx="372">
                  <c:v>43654</c:v>
                </c:pt>
                <c:pt idx="373">
                  <c:v>43655</c:v>
                </c:pt>
                <c:pt idx="374">
                  <c:v>43656</c:v>
                </c:pt>
                <c:pt idx="375">
                  <c:v>43657</c:v>
                </c:pt>
                <c:pt idx="376">
                  <c:v>43658</c:v>
                </c:pt>
                <c:pt idx="377">
                  <c:v>43661</c:v>
                </c:pt>
                <c:pt idx="378">
                  <c:v>43662</c:v>
                </c:pt>
                <c:pt idx="379">
                  <c:v>43663</c:v>
                </c:pt>
                <c:pt idx="380">
                  <c:v>43664</c:v>
                </c:pt>
                <c:pt idx="381">
                  <c:v>43665</c:v>
                </c:pt>
                <c:pt idx="382">
                  <c:v>43668</c:v>
                </c:pt>
                <c:pt idx="383">
                  <c:v>43669</c:v>
                </c:pt>
                <c:pt idx="384">
                  <c:v>43670</c:v>
                </c:pt>
                <c:pt idx="385">
                  <c:v>43671</c:v>
                </c:pt>
                <c:pt idx="386">
                  <c:v>43672</c:v>
                </c:pt>
                <c:pt idx="387">
                  <c:v>43675</c:v>
                </c:pt>
                <c:pt idx="388">
                  <c:v>43676</c:v>
                </c:pt>
                <c:pt idx="389">
                  <c:v>43677</c:v>
                </c:pt>
                <c:pt idx="390">
                  <c:v>43678</c:v>
                </c:pt>
                <c:pt idx="391">
                  <c:v>43679</c:v>
                </c:pt>
                <c:pt idx="392">
                  <c:v>43682</c:v>
                </c:pt>
                <c:pt idx="393">
                  <c:v>43683</c:v>
                </c:pt>
                <c:pt idx="394">
                  <c:v>43684</c:v>
                </c:pt>
                <c:pt idx="395">
                  <c:v>43685</c:v>
                </c:pt>
                <c:pt idx="396">
                  <c:v>43686</c:v>
                </c:pt>
                <c:pt idx="397">
                  <c:v>43689</c:v>
                </c:pt>
                <c:pt idx="398">
                  <c:v>43690</c:v>
                </c:pt>
                <c:pt idx="399">
                  <c:v>43691</c:v>
                </c:pt>
                <c:pt idx="400">
                  <c:v>43692</c:v>
                </c:pt>
                <c:pt idx="401">
                  <c:v>43693</c:v>
                </c:pt>
                <c:pt idx="402">
                  <c:v>43696</c:v>
                </c:pt>
                <c:pt idx="403">
                  <c:v>43697</c:v>
                </c:pt>
                <c:pt idx="404">
                  <c:v>43698</c:v>
                </c:pt>
                <c:pt idx="405">
                  <c:v>43699</c:v>
                </c:pt>
                <c:pt idx="406">
                  <c:v>43700</c:v>
                </c:pt>
                <c:pt idx="407">
                  <c:v>43703</c:v>
                </c:pt>
                <c:pt idx="408">
                  <c:v>43704</c:v>
                </c:pt>
                <c:pt idx="409">
                  <c:v>43705</c:v>
                </c:pt>
                <c:pt idx="410">
                  <c:v>43706</c:v>
                </c:pt>
                <c:pt idx="411">
                  <c:v>43707</c:v>
                </c:pt>
                <c:pt idx="412">
                  <c:v>43710</c:v>
                </c:pt>
                <c:pt idx="413">
                  <c:v>43711</c:v>
                </c:pt>
                <c:pt idx="414">
                  <c:v>43712</c:v>
                </c:pt>
                <c:pt idx="415">
                  <c:v>43713</c:v>
                </c:pt>
                <c:pt idx="416">
                  <c:v>43714</c:v>
                </c:pt>
                <c:pt idx="417">
                  <c:v>43717</c:v>
                </c:pt>
                <c:pt idx="418">
                  <c:v>43718</c:v>
                </c:pt>
                <c:pt idx="419">
                  <c:v>43719</c:v>
                </c:pt>
                <c:pt idx="420">
                  <c:v>43720</c:v>
                </c:pt>
                <c:pt idx="421">
                  <c:v>43721</c:v>
                </c:pt>
                <c:pt idx="422">
                  <c:v>43724</c:v>
                </c:pt>
                <c:pt idx="423">
                  <c:v>43725</c:v>
                </c:pt>
                <c:pt idx="424">
                  <c:v>43726</c:v>
                </c:pt>
                <c:pt idx="425">
                  <c:v>43727</c:v>
                </c:pt>
                <c:pt idx="426">
                  <c:v>43728</c:v>
                </c:pt>
                <c:pt idx="427">
                  <c:v>43731</c:v>
                </c:pt>
                <c:pt idx="428">
                  <c:v>43732</c:v>
                </c:pt>
                <c:pt idx="429">
                  <c:v>43733</c:v>
                </c:pt>
                <c:pt idx="430">
                  <c:v>43734</c:v>
                </c:pt>
                <c:pt idx="431">
                  <c:v>43735</c:v>
                </c:pt>
                <c:pt idx="432">
                  <c:v>43738</c:v>
                </c:pt>
                <c:pt idx="433">
                  <c:v>43739</c:v>
                </c:pt>
                <c:pt idx="434">
                  <c:v>43740</c:v>
                </c:pt>
                <c:pt idx="435">
                  <c:v>43741</c:v>
                </c:pt>
                <c:pt idx="436">
                  <c:v>43742</c:v>
                </c:pt>
                <c:pt idx="437">
                  <c:v>43745</c:v>
                </c:pt>
                <c:pt idx="438">
                  <c:v>43746</c:v>
                </c:pt>
                <c:pt idx="439">
                  <c:v>43747</c:v>
                </c:pt>
                <c:pt idx="440">
                  <c:v>43748</c:v>
                </c:pt>
                <c:pt idx="441">
                  <c:v>43749</c:v>
                </c:pt>
                <c:pt idx="442">
                  <c:v>43752</c:v>
                </c:pt>
                <c:pt idx="443">
                  <c:v>43753</c:v>
                </c:pt>
                <c:pt idx="444">
                  <c:v>43754</c:v>
                </c:pt>
                <c:pt idx="445">
                  <c:v>43755</c:v>
                </c:pt>
                <c:pt idx="446">
                  <c:v>43756</c:v>
                </c:pt>
                <c:pt idx="447">
                  <c:v>43759</c:v>
                </c:pt>
                <c:pt idx="448">
                  <c:v>43760</c:v>
                </c:pt>
                <c:pt idx="449">
                  <c:v>43761</c:v>
                </c:pt>
                <c:pt idx="450">
                  <c:v>43762</c:v>
                </c:pt>
                <c:pt idx="451">
                  <c:v>43763</c:v>
                </c:pt>
                <c:pt idx="452">
                  <c:v>43766</c:v>
                </c:pt>
                <c:pt idx="453">
                  <c:v>43767</c:v>
                </c:pt>
                <c:pt idx="454">
                  <c:v>43768</c:v>
                </c:pt>
                <c:pt idx="455">
                  <c:v>43769</c:v>
                </c:pt>
                <c:pt idx="456">
                  <c:v>43770</c:v>
                </c:pt>
                <c:pt idx="457">
                  <c:v>43773</c:v>
                </c:pt>
                <c:pt idx="458">
                  <c:v>43774</c:v>
                </c:pt>
                <c:pt idx="459">
                  <c:v>43775</c:v>
                </c:pt>
                <c:pt idx="460">
                  <c:v>43776</c:v>
                </c:pt>
                <c:pt idx="461">
                  <c:v>43777</c:v>
                </c:pt>
                <c:pt idx="462">
                  <c:v>43780</c:v>
                </c:pt>
                <c:pt idx="463">
                  <c:v>43781</c:v>
                </c:pt>
                <c:pt idx="464">
                  <c:v>43782</c:v>
                </c:pt>
                <c:pt idx="465">
                  <c:v>43783</c:v>
                </c:pt>
                <c:pt idx="466">
                  <c:v>43784</c:v>
                </c:pt>
                <c:pt idx="467">
                  <c:v>43787</c:v>
                </c:pt>
                <c:pt idx="468">
                  <c:v>43788</c:v>
                </c:pt>
                <c:pt idx="469">
                  <c:v>43789</c:v>
                </c:pt>
                <c:pt idx="470">
                  <c:v>43790</c:v>
                </c:pt>
                <c:pt idx="471">
                  <c:v>43791</c:v>
                </c:pt>
                <c:pt idx="472">
                  <c:v>43794</c:v>
                </c:pt>
                <c:pt idx="473">
                  <c:v>43795</c:v>
                </c:pt>
                <c:pt idx="474">
                  <c:v>43796</c:v>
                </c:pt>
                <c:pt idx="475">
                  <c:v>43797</c:v>
                </c:pt>
                <c:pt idx="476">
                  <c:v>43798</c:v>
                </c:pt>
                <c:pt idx="477">
                  <c:v>43801</c:v>
                </c:pt>
                <c:pt idx="478">
                  <c:v>43802</c:v>
                </c:pt>
                <c:pt idx="479">
                  <c:v>43803</c:v>
                </c:pt>
                <c:pt idx="480">
                  <c:v>43804</c:v>
                </c:pt>
                <c:pt idx="481">
                  <c:v>43805</c:v>
                </c:pt>
                <c:pt idx="482">
                  <c:v>43808</c:v>
                </c:pt>
                <c:pt idx="483">
                  <c:v>43809</c:v>
                </c:pt>
                <c:pt idx="484">
                  <c:v>43810</c:v>
                </c:pt>
                <c:pt idx="485">
                  <c:v>43811</c:v>
                </c:pt>
                <c:pt idx="486">
                  <c:v>43812</c:v>
                </c:pt>
                <c:pt idx="487">
                  <c:v>43815</c:v>
                </c:pt>
                <c:pt idx="488">
                  <c:v>43816</c:v>
                </c:pt>
                <c:pt idx="489">
                  <c:v>43817</c:v>
                </c:pt>
                <c:pt idx="490">
                  <c:v>43818</c:v>
                </c:pt>
                <c:pt idx="491">
                  <c:v>43819</c:v>
                </c:pt>
                <c:pt idx="492">
                  <c:v>43822</c:v>
                </c:pt>
                <c:pt idx="493">
                  <c:v>43823</c:v>
                </c:pt>
                <c:pt idx="494">
                  <c:v>43824</c:v>
                </c:pt>
                <c:pt idx="495">
                  <c:v>43825</c:v>
                </c:pt>
                <c:pt idx="496">
                  <c:v>43826</c:v>
                </c:pt>
                <c:pt idx="497">
                  <c:v>43829</c:v>
                </c:pt>
                <c:pt idx="498">
                  <c:v>43830</c:v>
                </c:pt>
                <c:pt idx="499">
                  <c:v>43831</c:v>
                </c:pt>
                <c:pt idx="500">
                  <c:v>43832</c:v>
                </c:pt>
                <c:pt idx="501">
                  <c:v>43833</c:v>
                </c:pt>
                <c:pt idx="502">
                  <c:v>43836</c:v>
                </c:pt>
                <c:pt idx="503">
                  <c:v>43837</c:v>
                </c:pt>
                <c:pt idx="504">
                  <c:v>43838</c:v>
                </c:pt>
                <c:pt idx="505">
                  <c:v>43839</c:v>
                </c:pt>
                <c:pt idx="506">
                  <c:v>43840</c:v>
                </c:pt>
                <c:pt idx="507">
                  <c:v>43843</c:v>
                </c:pt>
                <c:pt idx="508">
                  <c:v>43844</c:v>
                </c:pt>
                <c:pt idx="509">
                  <c:v>43845</c:v>
                </c:pt>
                <c:pt idx="510">
                  <c:v>43846</c:v>
                </c:pt>
                <c:pt idx="511">
                  <c:v>43847</c:v>
                </c:pt>
                <c:pt idx="512">
                  <c:v>43850</c:v>
                </c:pt>
                <c:pt idx="513">
                  <c:v>43851</c:v>
                </c:pt>
                <c:pt idx="514">
                  <c:v>43852</c:v>
                </c:pt>
                <c:pt idx="515">
                  <c:v>43853</c:v>
                </c:pt>
                <c:pt idx="516">
                  <c:v>43854</c:v>
                </c:pt>
                <c:pt idx="517">
                  <c:v>43857</c:v>
                </c:pt>
                <c:pt idx="518">
                  <c:v>43858</c:v>
                </c:pt>
                <c:pt idx="519">
                  <c:v>43859</c:v>
                </c:pt>
                <c:pt idx="520">
                  <c:v>43860</c:v>
                </c:pt>
                <c:pt idx="521">
                  <c:v>43861</c:v>
                </c:pt>
                <c:pt idx="522">
                  <c:v>43864</c:v>
                </c:pt>
                <c:pt idx="523">
                  <c:v>43865</c:v>
                </c:pt>
                <c:pt idx="524">
                  <c:v>43866</c:v>
                </c:pt>
                <c:pt idx="525">
                  <c:v>43867</c:v>
                </c:pt>
                <c:pt idx="526">
                  <c:v>43868</c:v>
                </c:pt>
                <c:pt idx="527">
                  <c:v>43871</c:v>
                </c:pt>
                <c:pt idx="528">
                  <c:v>43872</c:v>
                </c:pt>
                <c:pt idx="529">
                  <c:v>43873</c:v>
                </c:pt>
                <c:pt idx="530">
                  <c:v>43874</c:v>
                </c:pt>
                <c:pt idx="531">
                  <c:v>43875</c:v>
                </c:pt>
                <c:pt idx="532">
                  <c:v>43878</c:v>
                </c:pt>
                <c:pt idx="533">
                  <c:v>43879</c:v>
                </c:pt>
                <c:pt idx="534">
                  <c:v>43880</c:v>
                </c:pt>
                <c:pt idx="535">
                  <c:v>43881</c:v>
                </c:pt>
                <c:pt idx="536">
                  <c:v>43882</c:v>
                </c:pt>
                <c:pt idx="537">
                  <c:v>43885</c:v>
                </c:pt>
                <c:pt idx="538">
                  <c:v>43886</c:v>
                </c:pt>
                <c:pt idx="539">
                  <c:v>43887</c:v>
                </c:pt>
                <c:pt idx="540">
                  <c:v>43888</c:v>
                </c:pt>
                <c:pt idx="541">
                  <c:v>43889</c:v>
                </c:pt>
                <c:pt idx="542">
                  <c:v>43892</c:v>
                </c:pt>
                <c:pt idx="543">
                  <c:v>43893</c:v>
                </c:pt>
                <c:pt idx="544">
                  <c:v>43894</c:v>
                </c:pt>
                <c:pt idx="545">
                  <c:v>43895</c:v>
                </c:pt>
                <c:pt idx="546">
                  <c:v>43896</c:v>
                </c:pt>
                <c:pt idx="547">
                  <c:v>43899</c:v>
                </c:pt>
                <c:pt idx="548">
                  <c:v>43900</c:v>
                </c:pt>
                <c:pt idx="549">
                  <c:v>43901</c:v>
                </c:pt>
                <c:pt idx="550">
                  <c:v>43902</c:v>
                </c:pt>
                <c:pt idx="551">
                  <c:v>43903</c:v>
                </c:pt>
                <c:pt idx="552">
                  <c:v>43906</c:v>
                </c:pt>
                <c:pt idx="553">
                  <c:v>43907</c:v>
                </c:pt>
                <c:pt idx="554">
                  <c:v>43908</c:v>
                </c:pt>
                <c:pt idx="555">
                  <c:v>43909</c:v>
                </c:pt>
                <c:pt idx="556">
                  <c:v>43910</c:v>
                </c:pt>
                <c:pt idx="557">
                  <c:v>43913</c:v>
                </c:pt>
                <c:pt idx="558">
                  <c:v>43914</c:v>
                </c:pt>
                <c:pt idx="559">
                  <c:v>43915</c:v>
                </c:pt>
                <c:pt idx="560">
                  <c:v>43916</c:v>
                </c:pt>
                <c:pt idx="561">
                  <c:v>43917</c:v>
                </c:pt>
                <c:pt idx="562">
                  <c:v>43920</c:v>
                </c:pt>
                <c:pt idx="563">
                  <c:v>43921</c:v>
                </c:pt>
                <c:pt idx="564">
                  <c:v>43922</c:v>
                </c:pt>
                <c:pt idx="565">
                  <c:v>43923</c:v>
                </c:pt>
                <c:pt idx="566">
                  <c:v>43924</c:v>
                </c:pt>
                <c:pt idx="567">
                  <c:v>43927</c:v>
                </c:pt>
                <c:pt idx="568">
                  <c:v>43928</c:v>
                </c:pt>
                <c:pt idx="569">
                  <c:v>43929</c:v>
                </c:pt>
                <c:pt idx="570">
                  <c:v>43930</c:v>
                </c:pt>
                <c:pt idx="571">
                  <c:v>43931</c:v>
                </c:pt>
                <c:pt idx="572">
                  <c:v>43934</c:v>
                </c:pt>
                <c:pt idx="573">
                  <c:v>43935</c:v>
                </c:pt>
                <c:pt idx="574">
                  <c:v>43936</c:v>
                </c:pt>
                <c:pt idx="575">
                  <c:v>43937</c:v>
                </c:pt>
                <c:pt idx="576">
                  <c:v>43938</c:v>
                </c:pt>
                <c:pt idx="577">
                  <c:v>43941</c:v>
                </c:pt>
                <c:pt idx="578">
                  <c:v>43942</c:v>
                </c:pt>
                <c:pt idx="579">
                  <c:v>43943</c:v>
                </c:pt>
                <c:pt idx="580">
                  <c:v>43944</c:v>
                </c:pt>
                <c:pt idx="581">
                  <c:v>43945</c:v>
                </c:pt>
                <c:pt idx="582">
                  <c:v>43948</c:v>
                </c:pt>
                <c:pt idx="583">
                  <c:v>43949</c:v>
                </c:pt>
                <c:pt idx="584">
                  <c:v>43950</c:v>
                </c:pt>
                <c:pt idx="585">
                  <c:v>43951</c:v>
                </c:pt>
                <c:pt idx="586">
                  <c:v>43952</c:v>
                </c:pt>
                <c:pt idx="587">
                  <c:v>43955</c:v>
                </c:pt>
                <c:pt idx="588">
                  <c:v>43956</c:v>
                </c:pt>
                <c:pt idx="589">
                  <c:v>43957</c:v>
                </c:pt>
                <c:pt idx="590">
                  <c:v>43958</c:v>
                </c:pt>
                <c:pt idx="591">
                  <c:v>43959</c:v>
                </c:pt>
                <c:pt idx="592">
                  <c:v>43962</c:v>
                </c:pt>
                <c:pt idx="593">
                  <c:v>43963</c:v>
                </c:pt>
                <c:pt idx="594">
                  <c:v>43964</c:v>
                </c:pt>
                <c:pt idx="595">
                  <c:v>43965</c:v>
                </c:pt>
                <c:pt idx="596">
                  <c:v>43966</c:v>
                </c:pt>
                <c:pt idx="597">
                  <c:v>43969</c:v>
                </c:pt>
                <c:pt idx="598">
                  <c:v>43970</c:v>
                </c:pt>
                <c:pt idx="599">
                  <c:v>43971</c:v>
                </c:pt>
                <c:pt idx="600">
                  <c:v>43972</c:v>
                </c:pt>
                <c:pt idx="601">
                  <c:v>43973</c:v>
                </c:pt>
                <c:pt idx="602">
                  <c:v>43976</c:v>
                </c:pt>
                <c:pt idx="603">
                  <c:v>43977</c:v>
                </c:pt>
                <c:pt idx="604">
                  <c:v>43978</c:v>
                </c:pt>
                <c:pt idx="605">
                  <c:v>43979</c:v>
                </c:pt>
                <c:pt idx="606">
                  <c:v>43980</c:v>
                </c:pt>
                <c:pt idx="607">
                  <c:v>43983</c:v>
                </c:pt>
                <c:pt idx="608">
                  <c:v>43984</c:v>
                </c:pt>
                <c:pt idx="609">
                  <c:v>43985</c:v>
                </c:pt>
                <c:pt idx="610">
                  <c:v>43986</c:v>
                </c:pt>
                <c:pt idx="611">
                  <c:v>43987</c:v>
                </c:pt>
                <c:pt idx="612">
                  <c:v>43990</c:v>
                </c:pt>
                <c:pt idx="613">
                  <c:v>43991</c:v>
                </c:pt>
                <c:pt idx="614">
                  <c:v>43992</c:v>
                </c:pt>
                <c:pt idx="615">
                  <c:v>43993</c:v>
                </c:pt>
                <c:pt idx="616">
                  <c:v>43994</c:v>
                </c:pt>
                <c:pt idx="617">
                  <c:v>43997</c:v>
                </c:pt>
                <c:pt idx="618">
                  <c:v>43998</c:v>
                </c:pt>
                <c:pt idx="619">
                  <c:v>43999</c:v>
                </c:pt>
                <c:pt idx="620">
                  <c:v>44000</c:v>
                </c:pt>
                <c:pt idx="621">
                  <c:v>44001</c:v>
                </c:pt>
                <c:pt idx="622">
                  <c:v>44004</c:v>
                </c:pt>
                <c:pt idx="623">
                  <c:v>44005</c:v>
                </c:pt>
                <c:pt idx="624">
                  <c:v>44006</c:v>
                </c:pt>
                <c:pt idx="625">
                  <c:v>44007</c:v>
                </c:pt>
                <c:pt idx="626">
                  <c:v>44008</c:v>
                </c:pt>
                <c:pt idx="627">
                  <c:v>44011</c:v>
                </c:pt>
                <c:pt idx="628">
                  <c:v>44012</c:v>
                </c:pt>
                <c:pt idx="629">
                  <c:v>44013</c:v>
                </c:pt>
                <c:pt idx="630">
                  <c:v>44014</c:v>
                </c:pt>
                <c:pt idx="631">
                  <c:v>44015</c:v>
                </c:pt>
                <c:pt idx="632">
                  <c:v>44018</c:v>
                </c:pt>
                <c:pt idx="633">
                  <c:v>44019</c:v>
                </c:pt>
                <c:pt idx="634">
                  <c:v>44020</c:v>
                </c:pt>
                <c:pt idx="635">
                  <c:v>44021</c:v>
                </c:pt>
                <c:pt idx="636">
                  <c:v>44022</c:v>
                </c:pt>
                <c:pt idx="637">
                  <c:v>44025</c:v>
                </c:pt>
                <c:pt idx="638">
                  <c:v>44026</c:v>
                </c:pt>
                <c:pt idx="639">
                  <c:v>44027</c:v>
                </c:pt>
                <c:pt idx="640">
                  <c:v>44028</c:v>
                </c:pt>
                <c:pt idx="641">
                  <c:v>44029</c:v>
                </c:pt>
                <c:pt idx="642">
                  <c:v>44032</c:v>
                </c:pt>
                <c:pt idx="643">
                  <c:v>44033</c:v>
                </c:pt>
                <c:pt idx="644">
                  <c:v>44034</c:v>
                </c:pt>
                <c:pt idx="645">
                  <c:v>44035</c:v>
                </c:pt>
                <c:pt idx="646">
                  <c:v>44036</c:v>
                </c:pt>
                <c:pt idx="647">
                  <c:v>44039</c:v>
                </c:pt>
                <c:pt idx="648">
                  <c:v>44040</c:v>
                </c:pt>
                <c:pt idx="649">
                  <c:v>44041</c:v>
                </c:pt>
                <c:pt idx="650">
                  <c:v>44042</c:v>
                </c:pt>
                <c:pt idx="651">
                  <c:v>44043</c:v>
                </c:pt>
                <c:pt idx="652">
                  <c:v>44046</c:v>
                </c:pt>
                <c:pt idx="653">
                  <c:v>44047</c:v>
                </c:pt>
                <c:pt idx="654">
                  <c:v>44048</c:v>
                </c:pt>
                <c:pt idx="655">
                  <c:v>44049</c:v>
                </c:pt>
                <c:pt idx="656">
                  <c:v>44050</c:v>
                </c:pt>
                <c:pt idx="657">
                  <c:v>44053</c:v>
                </c:pt>
                <c:pt idx="658">
                  <c:v>44054</c:v>
                </c:pt>
                <c:pt idx="659">
                  <c:v>44055</c:v>
                </c:pt>
                <c:pt idx="660">
                  <c:v>44056</c:v>
                </c:pt>
                <c:pt idx="661">
                  <c:v>44057</c:v>
                </c:pt>
                <c:pt idx="662">
                  <c:v>44060</c:v>
                </c:pt>
                <c:pt idx="663">
                  <c:v>44061</c:v>
                </c:pt>
                <c:pt idx="664">
                  <c:v>44062</c:v>
                </c:pt>
                <c:pt idx="665">
                  <c:v>44063</c:v>
                </c:pt>
                <c:pt idx="666">
                  <c:v>44064</c:v>
                </c:pt>
                <c:pt idx="667">
                  <c:v>44067</c:v>
                </c:pt>
                <c:pt idx="668">
                  <c:v>44068</c:v>
                </c:pt>
                <c:pt idx="669">
                  <c:v>44069</c:v>
                </c:pt>
                <c:pt idx="670">
                  <c:v>44070</c:v>
                </c:pt>
                <c:pt idx="671">
                  <c:v>44071</c:v>
                </c:pt>
                <c:pt idx="672">
                  <c:v>44074</c:v>
                </c:pt>
                <c:pt idx="673">
                  <c:v>44075</c:v>
                </c:pt>
                <c:pt idx="674">
                  <c:v>44076</c:v>
                </c:pt>
                <c:pt idx="675">
                  <c:v>44077</c:v>
                </c:pt>
                <c:pt idx="676">
                  <c:v>44078</c:v>
                </c:pt>
                <c:pt idx="677">
                  <c:v>44081</c:v>
                </c:pt>
                <c:pt idx="678">
                  <c:v>44082</c:v>
                </c:pt>
                <c:pt idx="679">
                  <c:v>44083</c:v>
                </c:pt>
                <c:pt idx="680">
                  <c:v>44084</c:v>
                </c:pt>
                <c:pt idx="681">
                  <c:v>44085</c:v>
                </c:pt>
                <c:pt idx="682">
                  <c:v>44088</c:v>
                </c:pt>
                <c:pt idx="683">
                  <c:v>44089</c:v>
                </c:pt>
                <c:pt idx="684">
                  <c:v>44090</c:v>
                </c:pt>
                <c:pt idx="685">
                  <c:v>44091</c:v>
                </c:pt>
                <c:pt idx="686">
                  <c:v>44092</c:v>
                </c:pt>
                <c:pt idx="687">
                  <c:v>44095</c:v>
                </c:pt>
                <c:pt idx="688">
                  <c:v>44096</c:v>
                </c:pt>
                <c:pt idx="689">
                  <c:v>44097</c:v>
                </c:pt>
                <c:pt idx="690">
                  <c:v>44098</c:v>
                </c:pt>
                <c:pt idx="691">
                  <c:v>44099</c:v>
                </c:pt>
                <c:pt idx="692">
                  <c:v>44102</c:v>
                </c:pt>
                <c:pt idx="693">
                  <c:v>44103</c:v>
                </c:pt>
                <c:pt idx="694">
                  <c:v>44104</c:v>
                </c:pt>
                <c:pt idx="695">
                  <c:v>44105</c:v>
                </c:pt>
                <c:pt idx="696">
                  <c:v>44106</c:v>
                </c:pt>
                <c:pt idx="697">
                  <c:v>44109</c:v>
                </c:pt>
                <c:pt idx="698">
                  <c:v>44110</c:v>
                </c:pt>
                <c:pt idx="699">
                  <c:v>44111</c:v>
                </c:pt>
                <c:pt idx="700">
                  <c:v>44112</c:v>
                </c:pt>
                <c:pt idx="701">
                  <c:v>44113</c:v>
                </c:pt>
                <c:pt idx="702">
                  <c:v>44116</c:v>
                </c:pt>
                <c:pt idx="703">
                  <c:v>44117</c:v>
                </c:pt>
                <c:pt idx="704">
                  <c:v>44118</c:v>
                </c:pt>
                <c:pt idx="705">
                  <c:v>44119</c:v>
                </c:pt>
                <c:pt idx="706">
                  <c:v>44120</c:v>
                </c:pt>
                <c:pt idx="707">
                  <c:v>44123</c:v>
                </c:pt>
                <c:pt idx="708">
                  <c:v>44124</c:v>
                </c:pt>
                <c:pt idx="709">
                  <c:v>44125</c:v>
                </c:pt>
                <c:pt idx="710">
                  <c:v>44126</c:v>
                </c:pt>
                <c:pt idx="711">
                  <c:v>44127</c:v>
                </c:pt>
                <c:pt idx="712">
                  <c:v>44130</c:v>
                </c:pt>
                <c:pt idx="713">
                  <c:v>44131</c:v>
                </c:pt>
                <c:pt idx="714">
                  <c:v>44132</c:v>
                </c:pt>
                <c:pt idx="715">
                  <c:v>44133</c:v>
                </c:pt>
                <c:pt idx="716">
                  <c:v>44134</c:v>
                </c:pt>
                <c:pt idx="717">
                  <c:v>44137</c:v>
                </c:pt>
                <c:pt idx="718">
                  <c:v>44138</c:v>
                </c:pt>
                <c:pt idx="719">
                  <c:v>44139</c:v>
                </c:pt>
                <c:pt idx="720">
                  <c:v>44140</c:v>
                </c:pt>
                <c:pt idx="721">
                  <c:v>44141</c:v>
                </c:pt>
                <c:pt idx="722">
                  <c:v>44144</c:v>
                </c:pt>
                <c:pt idx="723">
                  <c:v>44145</c:v>
                </c:pt>
                <c:pt idx="724">
                  <c:v>44146</c:v>
                </c:pt>
                <c:pt idx="725">
                  <c:v>44147</c:v>
                </c:pt>
                <c:pt idx="726">
                  <c:v>44148</c:v>
                </c:pt>
                <c:pt idx="727">
                  <c:v>44151</c:v>
                </c:pt>
                <c:pt idx="728">
                  <c:v>44152</c:v>
                </c:pt>
                <c:pt idx="729">
                  <c:v>44153</c:v>
                </c:pt>
                <c:pt idx="730">
                  <c:v>44154</c:v>
                </c:pt>
                <c:pt idx="731">
                  <c:v>44155</c:v>
                </c:pt>
                <c:pt idx="732">
                  <c:v>44158</c:v>
                </c:pt>
                <c:pt idx="733">
                  <c:v>44159</c:v>
                </c:pt>
                <c:pt idx="734">
                  <c:v>44160</c:v>
                </c:pt>
                <c:pt idx="735">
                  <c:v>44161</c:v>
                </c:pt>
                <c:pt idx="736">
                  <c:v>44162</c:v>
                </c:pt>
                <c:pt idx="737">
                  <c:v>44165</c:v>
                </c:pt>
                <c:pt idx="738">
                  <c:v>44166</c:v>
                </c:pt>
                <c:pt idx="739">
                  <c:v>44167</c:v>
                </c:pt>
                <c:pt idx="740">
                  <c:v>44168</c:v>
                </c:pt>
                <c:pt idx="741">
                  <c:v>44169</c:v>
                </c:pt>
                <c:pt idx="742">
                  <c:v>44172</c:v>
                </c:pt>
                <c:pt idx="743">
                  <c:v>44173</c:v>
                </c:pt>
                <c:pt idx="744">
                  <c:v>44174</c:v>
                </c:pt>
                <c:pt idx="745">
                  <c:v>44175</c:v>
                </c:pt>
                <c:pt idx="746">
                  <c:v>44176</c:v>
                </c:pt>
                <c:pt idx="747">
                  <c:v>44179</c:v>
                </c:pt>
                <c:pt idx="748">
                  <c:v>44180</c:v>
                </c:pt>
                <c:pt idx="749">
                  <c:v>44181</c:v>
                </c:pt>
                <c:pt idx="750">
                  <c:v>44182</c:v>
                </c:pt>
                <c:pt idx="751">
                  <c:v>44183</c:v>
                </c:pt>
                <c:pt idx="752">
                  <c:v>44186</c:v>
                </c:pt>
                <c:pt idx="753">
                  <c:v>44187</c:v>
                </c:pt>
                <c:pt idx="754">
                  <c:v>44188</c:v>
                </c:pt>
                <c:pt idx="755">
                  <c:v>44189</c:v>
                </c:pt>
                <c:pt idx="756">
                  <c:v>44190</c:v>
                </c:pt>
                <c:pt idx="757">
                  <c:v>44193</c:v>
                </c:pt>
                <c:pt idx="758">
                  <c:v>44194</c:v>
                </c:pt>
                <c:pt idx="759">
                  <c:v>44195</c:v>
                </c:pt>
                <c:pt idx="760">
                  <c:v>44196</c:v>
                </c:pt>
                <c:pt idx="761">
                  <c:v>44197</c:v>
                </c:pt>
                <c:pt idx="762">
                  <c:v>44200</c:v>
                </c:pt>
                <c:pt idx="763">
                  <c:v>44201</c:v>
                </c:pt>
                <c:pt idx="764">
                  <c:v>44202</c:v>
                </c:pt>
                <c:pt idx="765">
                  <c:v>44203</c:v>
                </c:pt>
                <c:pt idx="766">
                  <c:v>44204</c:v>
                </c:pt>
                <c:pt idx="767">
                  <c:v>44207</c:v>
                </c:pt>
                <c:pt idx="768">
                  <c:v>44208</c:v>
                </c:pt>
                <c:pt idx="769">
                  <c:v>44209</c:v>
                </c:pt>
                <c:pt idx="770">
                  <c:v>44210</c:v>
                </c:pt>
                <c:pt idx="771">
                  <c:v>44211</c:v>
                </c:pt>
                <c:pt idx="772">
                  <c:v>44214</c:v>
                </c:pt>
                <c:pt idx="773">
                  <c:v>44215</c:v>
                </c:pt>
                <c:pt idx="774">
                  <c:v>44216</c:v>
                </c:pt>
                <c:pt idx="775">
                  <c:v>44217</c:v>
                </c:pt>
                <c:pt idx="776">
                  <c:v>44218</c:v>
                </c:pt>
                <c:pt idx="777">
                  <c:v>44221</c:v>
                </c:pt>
                <c:pt idx="778">
                  <c:v>44222</c:v>
                </c:pt>
                <c:pt idx="779">
                  <c:v>44223</c:v>
                </c:pt>
                <c:pt idx="780">
                  <c:v>44224</c:v>
                </c:pt>
                <c:pt idx="781">
                  <c:v>44225</c:v>
                </c:pt>
                <c:pt idx="782">
                  <c:v>44228</c:v>
                </c:pt>
                <c:pt idx="783">
                  <c:v>44229</c:v>
                </c:pt>
                <c:pt idx="784">
                  <c:v>44230</c:v>
                </c:pt>
                <c:pt idx="785">
                  <c:v>44231</c:v>
                </c:pt>
                <c:pt idx="786">
                  <c:v>44232</c:v>
                </c:pt>
                <c:pt idx="787">
                  <c:v>44235</c:v>
                </c:pt>
                <c:pt idx="788">
                  <c:v>44236</c:v>
                </c:pt>
                <c:pt idx="789">
                  <c:v>44237</c:v>
                </c:pt>
                <c:pt idx="790">
                  <c:v>44238</c:v>
                </c:pt>
                <c:pt idx="791">
                  <c:v>44239</c:v>
                </c:pt>
                <c:pt idx="792">
                  <c:v>44242</c:v>
                </c:pt>
                <c:pt idx="793">
                  <c:v>44243</c:v>
                </c:pt>
                <c:pt idx="794">
                  <c:v>44244</c:v>
                </c:pt>
                <c:pt idx="795">
                  <c:v>44245</c:v>
                </c:pt>
                <c:pt idx="796">
                  <c:v>44246</c:v>
                </c:pt>
                <c:pt idx="797">
                  <c:v>44249</c:v>
                </c:pt>
                <c:pt idx="798">
                  <c:v>44250</c:v>
                </c:pt>
                <c:pt idx="799">
                  <c:v>44251</c:v>
                </c:pt>
                <c:pt idx="800">
                  <c:v>44252</c:v>
                </c:pt>
                <c:pt idx="801">
                  <c:v>44253</c:v>
                </c:pt>
                <c:pt idx="802">
                  <c:v>44256</c:v>
                </c:pt>
                <c:pt idx="803">
                  <c:v>44257</c:v>
                </c:pt>
                <c:pt idx="804">
                  <c:v>44258</c:v>
                </c:pt>
                <c:pt idx="805">
                  <c:v>44259</c:v>
                </c:pt>
                <c:pt idx="806">
                  <c:v>44260</c:v>
                </c:pt>
                <c:pt idx="807">
                  <c:v>44263</c:v>
                </c:pt>
                <c:pt idx="808">
                  <c:v>44264</c:v>
                </c:pt>
                <c:pt idx="809">
                  <c:v>44265</c:v>
                </c:pt>
                <c:pt idx="810">
                  <c:v>44266</c:v>
                </c:pt>
                <c:pt idx="811">
                  <c:v>44267</c:v>
                </c:pt>
                <c:pt idx="812">
                  <c:v>44270</c:v>
                </c:pt>
                <c:pt idx="813">
                  <c:v>44271</c:v>
                </c:pt>
                <c:pt idx="814">
                  <c:v>44272</c:v>
                </c:pt>
                <c:pt idx="815">
                  <c:v>44273</c:v>
                </c:pt>
                <c:pt idx="816">
                  <c:v>44274</c:v>
                </c:pt>
                <c:pt idx="817">
                  <c:v>44277</c:v>
                </c:pt>
                <c:pt idx="818">
                  <c:v>44278</c:v>
                </c:pt>
                <c:pt idx="819">
                  <c:v>44279</c:v>
                </c:pt>
                <c:pt idx="820">
                  <c:v>44280</c:v>
                </c:pt>
                <c:pt idx="821">
                  <c:v>44281</c:v>
                </c:pt>
                <c:pt idx="822">
                  <c:v>44284</c:v>
                </c:pt>
                <c:pt idx="823">
                  <c:v>44285</c:v>
                </c:pt>
                <c:pt idx="824">
                  <c:v>44286</c:v>
                </c:pt>
                <c:pt idx="825">
                  <c:v>44287</c:v>
                </c:pt>
                <c:pt idx="826">
                  <c:v>44288</c:v>
                </c:pt>
                <c:pt idx="827">
                  <c:v>44291</c:v>
                </c:pt>
                <c:pt idx="828">
                  <c:v>44292</c:v>
                </c:pt>
                <c:pt idx="829">
                  <c:v>44293</c:v>
                </c:pt>
                <c:pt idx="830">
                  <c:v>44294</c:v>
                </c:pt>
                <c:pt idx="831">
                  <c:v>44295</c:v>
                </c:pt>
                <c:pt idx="832">
                  <c:v>44298</c:v>
                </c:pt>
                <c:pt idx="833">
                  <c:v>44299</c:v>
                </c:pt>
                <c:pt idx="834">
                  <c:v>44300</c:v>
                </c:pt>
                <c:pt idx="835">
                  <c:v>44301</c:v>
                </c:pt>
                <c:pt idx="836">
                  <c:v>44302</c:v>
                </c:pt>
                <c:pt idx="837">
                  <c:v>44305</c:v>
                </c:pt>
                <c:pt idx="838">
                  <c:v>44306</c:v>
                </c:pt>
                <c:pt idx="839">
                  <c:v>44307</c:v>
                </c:pt>
                <c:pt idx="840">
                  <c:v>44308</c:v>
                </c:pt>
                <c:pt idx="841">
                  <c:v>44309</c:v>
                </c:pt>
                <c:pt idx="842">
                  <c:v>44312</c:v>
                </c:pt>
                <c:pt idx="843">
                  <c:v>44313</c:v>
                </c:pt>
                <c:pt idx="844">
                  <c:v>44314</c:v>
                </c:pt>
                <c:pt idx="845">
                  <c:v>44315</c:v>
                </c:pt>
                <c:pt idx="846">
                  <c:v>44316</c:v>
                </c:pt>
                <c:pt idx="847">
                  <c:v>44319</c:v>
                </c:pt>
                <c:pt idx="848">
                  <c:v>44320</c:v>
                </c:pt>
                <c:pt idx="849">
                  <c:v>44321</c:v>
                </c:pt>
                <c:pt idx="850">
                  <c:v>44322</c:v>
                </c:pt>
                <c:pt idx="851">
                  <c:v>44323</c:v>
                </c:pt>
                <c:pt idx="852">
                  <c:v>44326</c:v>
                </c:pt>
                <c:pt idx="853">
                  <c:v>44327</c:v>
                </c:pt>
                <c:pt idx="854">
                  <c:v>44328</c:v>
                </c:pt>
                <c:pt idx="855">
                  <c:v>44329</c:v>
                </c:pt>
                <c:pt idx="856">
                  <c:v>44330</c:v>
                </c:pt>
                <c:pt idx="857">
                  <c:v>44333</c:v>
                </c:pt>
                <c:pt idx="858">
                  <c:v>44334</c:v>
                </c:pt>
                <c:pt idx="859">
                  <c:v>44335</c:v>
                </c:pt>
                <c:pt idx="860">
                  <c:v>44336</c:v>
                </c:pt>
                <c:pt idx="861">
                  <c:v>44337</c:v>
                </c:pt>
                <c:pt idx="862">
                  <c:v>44340</c:v>
                </c:pt>
                <c:pt idx="863">
                  <c:v>44341</c:v>
                </c:pt>
                <c:pt idx="864">
                  <c:v>44342</c:v>
                </c:pt>
                <c:pt idx="865">
                  <c:v>44343</c:v>
                </c:pt>
                <c:pt idx="866">
                  <c:v>44344</c:v>
                </c:pt>
                <c:pt idx="867">
                  <c:v>44347</c:v>
                </c:pt>
                <c:pt idx="868">
                  <c:v>44348</c:v>
                </c:pt>
                <c:pt idx="869">
                  <c:v>44349</c:v>
                </c:pt>
                <c:pt idx="870">
                  <c:v>44350</c:v>
                </c:pt>
                <c:pt idx="871">
                  <c:v>44351</c:v>
                </c:pt>
                <c:pt idx="872">
                  <c:v>44354</c:v>
                </c:pt>
                <c:pt idx="873">
                  <c:v>44355</c:v>
                </c:pt>
                <c:pt idx="874">
                  <c:v>44356</c:v>
                </c:pt>
                <c:pt idx="875">
                  <c:v>44357</c:v>
                </c:pt>
                <c:pt idx="876">
                  <c:v>44358</c:v>
                </c:pt>
                <c:pt idx="877">
                  <c:v>44361</c:v>
                </c:pt>
                <c:pt idx="878">
                  <c:v>44362</c:v>
                </c:pt>
                <c:pt idx="879">
                  <c:v>44363</c:v>
                </c:pt>
                <c:pt idx="880">
                  <c:v>44364</c:v>
                </c:pt>
                <c:pt idx="881">
                  <c:v>44365</c:v>
                </c:pt>
                <c:pt idx="882">
                  <c:v>44368</c:v>
                </c:pt>
                <c:pt idx="883">
                  <c:v>44369</c:v>
                </c:pt>
                <c:pt idx="884">
                  <c:v>44370</c:v>
                </c:pt>
                <c:pt idx="885">
                  <c:v>44371</c:v>
                </c:pt>
                <c:pt idx="886">
                  <c:v>44372</c:v>
                </c:pt>
                <c:pt idx="887">
                  <c:v>44375</c:v>
                </c:pt>
                <c:pt idx="888">
                  <c:v>44376</c:v>
                </c:pt>
                <c:pt idx="889">
                  <c:v>44377</c:v>
                </c:pt>
                <c:pt idx="890">
                  <c:v>44378</c:v>
                </c:pt>
                <c:pt idx="891">
                  <c:v>44379</c:v>
                </c:pt>
                <c:pt idx="892">
                  <c:v>44382</c:v>
                </c:pt>
                <c:pt idx="893">
                  <c:v>44383</c:v>
                </c:pt>
                <c:pt idx="894">
                  <c:v>44384</c:v>
                </c:pt>
                <c:pt idx="895">
                  <c:v>44385</c:v>
                </c:pt>
                <c:pt idx="896">
                  <c:v>44386</c:v>
                </c:pt>
                <c:pt idx="897">
                  <c:v>44389</c:v>
                </c:pt>
                <c:pt idx="898">
                  <c:v>44390</c:v>
                </c:pt>
                <c:pt idx="899">
                  <c:v>44391</c:v>
                </c:pt>
                <c:pt idx="900">
                  <c:v>44392</c:v>
                </c:pt>
                <c:pt idx="901">
                  <c:v>44393</c:v>
                </c:pt>
                <c:pt idx="902">
                  <c:v>44396</c:v>
                </c:pt>
                <c:pt idx="903">
                  <c:v>44397</c:v>
                </c:pt>
                <c:pt idx="904">
                  <c:v>44398</c:v>
                </c:pt>
                <c:pt idx="905">
                  <c:v>44399</c:v>
                </c:pt>
                <c:pt idx="906">
                  <c:v>44400</c:v>
                </c:pt>
                <c:pt idx="907">
                  <c:v>44403</c:v>
                </c:pt>
                <c:pt idx="908">
                  <c:v>44404</c:v>
                </c:pt>
                <c:pt idx="909">
                  <c:v>44405</c:v>
                </c:pt>
                <c:pt idx="910">
                  <c:v>44406</c:v>
                </c:pt>
                <c:pt idx="911">
                  <c:v>44407</c:v>
                </c:pt>
                <c:pt idx="912">
                  <c:v>44410</c:v>
                </c:pt>
                <c:pt idx="913">
                  <c:v>44411</c:v>
                </c:pt>
                <c:pt idx="914">
                  <c:v>44412</c:v>
                </c:pt>
                <c:pt idx="915">
                  <c:v>44413</c:v>
                </c:pt>
                <c:pt idx="916">
                  <c:v>44414</c:v>
                </c:pt>
                <c:pt idx="917">
                  <c:v>44417</c:v>
                </c:pt>
                <c:pt idx="918">
                  <c:v>44418</c:v>
                </c:pt>
                <c:pt idx="919">
                  <c:v>44419</c:v>
                </c:pt>
                <c:pt idx="920">
                  <c:v>44420</c:v>
                </c:pt>
                <c:pt idx="921">
                  <c:v>44421</c:v>
                </c:pt>
                <c:pt idx="922">
                  <c:v>44424</c:v>
                </c:pt>
                <c:pt idx="923">
                  <c:v>44425</c:v>
                </c:pt>
                <c:pt idx="924">
                  <c:v>44426</c:v>
                </c:pt>
                <c:pt idx="925">
                  <c:v>44427</c:v>
                </c:pt>
                <c:pt idx="926">
                  <c:v>44428</c:v>
                </c:pt>
                <c:pt idx="927">
                  <c:v>44431</c:v>
                </c:pt>
                <c:pt idx="928">
                  <c:v>44432</c:v>
                </c:pt>
                <c:pt idx="929">
                  <c:v>44433</c:v>
                </c:pt>
                <c:pt idx="930">
                  <c:v>44434</c:v>
                </c:pt>
                <c:pt idx="931">
                  <c:v>44435</c:v>
                </c:pt>
                <c:pt idx="932">
                  <c:v>44438</c:v>
                </c:pt>
                <c:pt idx="933">
                  <c:v>44439</c:v>
                </c:pt>
                <c:pt idx="934">
                  <c:v>44440</c:v>
                </c:pt>
                <c:pt idx="935">
                  <c:v>44441</c:v>
                </c:pt>
                <c:pt idx="936">
                  <c:v>44442</c:v>
                </c:pt>
                <c:pt idx="937">
                  <c:v>44445</c:v>
                </c:pt>
                <c:pt idx="938">
                  <c:v>44446</c:v>
                </c:pt>
                <c:pt idx="939">
                  <c:v>44447</c:v>
                </c:pt>
                <c:pt idx="940">
                  <c:v>44448</c:v>
                </c:pt>
                <c:pt idx="941">
                  <c:v>44449</c:v>
                </c:pt>
                <c:pt idx="942">
                  <c:v>44452</c:v>
                </c:pt>
                <c:pt idx="943">
                  <c:v>44453</c:v>
                </c:pt>
                <c:pt idx="944">
                  <c:v>44454</c:v>
                </c:pt>
                <c:pt idx="945">
                  <c:v>44455</c:v>
                </c:pt>
                <c:pt idx="946">
                  <c:v>44456</c:v>
                </c:pt>
                <c:pt idx="947">
                  <c:v>44459</c:v>
                </c:pt>
                <c:pt idx="948">
                  <c:v>44460</c:v>
                </c:pt>
                <c:pt idx="949">
                  <c:v>44461</c:v>
                </c:pt>
                <c:pt idx="950">
                  <c:v>44462</c:v>
                </c:pt>
                <c:pt idx="951">
                  <c:v>44463</c:v>
                </c:pt>
                <c:pt idx="952">
                  <c:v>44466</c:v>
                </c:pt>
                <c:pt idx="953">
                  <c:v>44467</c:v>
                </c:pt>
                <c:pt idx="954">
                  <c:v>44468</c:v>
                </c:pt>
                <c:pt idx="955">
                  <c:v>44469</c:v>
                </c:pt>
                <c:pt idx="956">
                  <c:v>44470</c:v>
                </c:pt>
                <c:pt idx="957">
                  <c:v>44473</c:v>
                </c:pt>
                <c:pt idx="958">
                  <c:v>44474</c:v>
                </c:pt>
                <c:pt idx="959">
                  <c:v>44475</c:v>
                </c:pt>
                <c:pt idx="960">
                  <c:v>44476</c:v>
                </c:pt>
                <c:pt idx="961">
                  <c:v>44477</c:v>
                </c:pt>
                <c:pt idx="962">
                  <c:v>44480</c:v>
                </c:pt>
                <c:pt idx="963">
                  <c:v>44481</c:v>
                </c:pt>
                <c:pt idx="964">
                  <c:v>44482</c:v>
                </c:pt>
                <c:pt idx="965">
                  <c:v>44483</c:v>
                </c:pt>
                <c:pt idx="966">
                  <c:v>44484</c:v>
                </c:pt>
                <c:pt idx="967">
                  <c:v>44487</c:v>
                </c:pt>
                <c:pt idx="968">
                  <c:v>44488</c:v>
                </c:pt>
                <c:pt idx="969">
                  <c:v>44489</c:v>
                </c:pt>
                <c:pt idx="970">
                  <c:v>44490</c:v>
                </c:pt>
                <c:pt idx="971">
                  <c:v>44491</c:v>
                </c:pt>
                <c:pt idx="972">
                  <c:v>44494</c:v>
                </c:pt>
                <c:pt idx="973">
                  <c:v>44495</c:v>
                </c:pt>
                <c:pt idx="974">
                  <c:v>44496</c:v>
                </c:pt>
                <c:pt idx="975">
                  <c:v>44497</c:v>
                </c:pt>
                <c:pt idx="976">
                  <c:v>44498</c:v>
                </c:pt>
                <c:pt idx="977">
                  <c:v>44501</c:v>
                </c:pt>
                <c:pt idx="978">
                  <c:v>44502</c:v>
                </c:pt>
                <c:pt idx="979">
                  <c:v>44503</c:v>
                </c:pt>
                <c:pt idx="980">
                  <c:v>44504</c:v>
                </c:pt>
                <c:pt idx="981">
                  <c:v>44505</c:v>
                </c:pt>
                <c:pt idx="982">
                  <c:v>44508</c:v>
                </c:pt>
                <c:pt idx="983">
                  <c:v>44509</c:v>
                </c:pt>
                <c:pt idx="984">
                  <c:v>44510</c:v>
                </c:pt>
                <c:pt idx="985">
                  <c:v>44511</c:v>
                </c:pt>
                <c:pt idx="986">
                  <c:v>44512</c:v>
                </c:pt>
                <c:pt idx="987">
                  <c:v>44515</c:v>
                </c:pt>
                <c:pt idx="988">
                  <c:v>44516</c:v>
                </c:pt>
                <c:pt idx="989">
                  <c:v>44517</c:v>
                </c:pt>
                <c:pt idx="990">
                  <c:v>44518</c:v>
                </c:pt>
                <c:pt idx="991">
                  <c:v>44519</c:v>
                </c:pt>
                <c:pt idx="992">
                  <c:v>44522</c:v>
                </c:pt>
                <c:pt idx="993">
                  <c:v>44523</c:v>
                </c:pt>
                <c:pt idx="994">
                  <c:v>44524</c:v>
                </c:pt>
                <c:pt idx="995">
                  <c:v>44525</c:v>
                </c:pt>
                <c:pt idx="996">
                  <c:v>44526</c:v>
                </c:pt>
                <c:pt idx="997">
                  <c:v>44529</c:v>
                </c:pt>
                <c:pt idx="998">
                  <c:v>44530</c:v>
                </c:pt>
                <c:pt idx="999">
                  <c:v>44531</c:v>
                </c:pt>
                <c:pt idx="1000">
                  <c:v>44532</c:v>
                </c:pt>
                <c:pt idx="1001">
                  <c:v>44533</c:v>
                </c:pt>
                <c:pt idx="1002">
                  <c:v>44536</c:v>
                </c:pt>
                <c:pt idx="1003">
                  <c:v>44537</c:v>
                </c:pt>
                <c:pt idx="1004">
                  <c:v>44538</c:v>
                </c:pt>
                <c:pt idx="1005">
                  <c:v>44539</c:v>
                </c:pt>
                <c:pt idx="1006">
                  <c:v>44540</c:v>
                </c:pt>
                <c:pt idx="1007">
                  <c:v>44543</c:v>
                </c:pt>
                <c:pt idx="1008">
                  <c:v>44544</c:v>
                </c:pt>
                <c:pt idx="1009">
                  <c:v>44545</c:v>
                </c:pt>
                <c:pt idx="1010">
                  <c:v>44546</c:v>
                </c:pt>
                <c:pt idx="1011">
                  <c:v>44547</c:v>
                </c:pt>
                <c:pt idx="1012">
                  <c:v>44550</c:v>
                </c:pt>
                <c:pt idx="1013">
                  <c:v>44551</c:v>
                </c:pt>
                <c:pt idx="1014">
                  <c:v>44552</c:v>
                </c:pt>
                <c:pt idx="1015">
                  <c:v>44553</c:v>
                </c:pt>
                <c:pt idx="1016">
                  <c:v>44554</c:v>
                </c:pt>
                <c:pt idx="1017">
                  <c:v>44557</c:v>
                </c:pt>
                <c:pt idx="1018">
                  <c:v>44558</c:v>
                </c:pt>
                <c:pt idx="1019">
                  <c:v>44559</c:v>
                </c:pt>
                <c:pt idx="1020">
                  <c:v>44560</c:v>
                </c:pt>
                <c:pt idx="1021">
                  <c:v>44561</c:v>
                </c:pt>
                <c:pt idx="1022">
                  <c:v>44564</c:v>
                </c:pt>
                <c:pt idx="1023">
                  <c:v>44565</c:v>
                </c:pt>
                <c:pt idx="1024">
                  <c:v>44566</c:v>
                </c:pt>
                <c:pt idx="1025">
                  <c:v>44567</c:v>
                </c:pt>
                <c:pt idx="1026">
                  <c:v>44568</c:v>
                </c:pt>
                <c:pt idx="1027">
                  <c:v>44571</c:v>
                </c:pt>
                <c:pt idx="1028">
                  <c:v>44572</c:v>
                </c:pt>
                <c:pt idx="1029">
                  <c:v>44573</c:v>
                </c:pt>
                <c:pt idx="1030">
                  <c:v>44574</c:v>
                </c:pt>
                <c:pt idx="1031">
                  <c:v>44575</c:v>
                </c:pt>
                <c:pt idx="1032">
                  <c:v>44578</c:v>
                </c:pt>
                <c:pt idx="1033">
                  <c:v>44579</c:v>
                </c:pt>
                <c:pt idx="1034">
                  <c:v>44580</c:v>
                </c:pt>
                <c:pt idx="1035">
                  <c:v>44581</c:v>
                </c:pt>
                <c:pt idx="1036">
                  <c:v>44582</c:v>
                </c:pt>
                <c:pt idx="1037">
                  <c:v>44585</c:v>
                </c:pt>
                <c:pt idx="1038">
                  <c:v>44586</c:v>
                </c:pt>
                <c:pt idx="1039">
                  <c:v>44587</c:v>
                </c:pt>
                <c:pt idx="1040">
                  <c:v>44588</c:v>
                </c:pt>
                <c:pt idx="1041">
                  <c:v>44589</c:v>
                </c:pt>
                <c:pt idx="1042">
                  <c:v>44592</c:v>
                </c:pt>
                <c:pt idx="1043">
                  <c:v>44593</c:v>
                </c:pt>
                <c:pt idx="1044">
                  <c:v>44594</c:v>
                </c:pt>
                <c:pt idx="1045">
                  <c:v>44595</c:v>
                </c:pt>
                <c:pt idx="1046">
                  <c:v>44596</c:v>
                </c:pt>
                <c:pt idx="1047">
                  <c:v>44599</c:v>
                </c:pt>
                <c:pt idx="1048">
                  <c:v>44600</c:v>
                </c:pt>
                <c:pt idx="1049">
                  <c:v>44601</c:v>
                </c:pt>
                <c:pt idx="1050">
                  <c:v>44602</c:v>
                </c:pt>
                <c:pt idx="1051">
                  <c:v>44603</c:v>
                </c:pt>
                <c:pt idx="1052">
                  <c:v>44606</c:v>
                </c:pt>
                <c:pt idx="1053">
                  <c:v>44607</c:v>
                </c:pt>
                <c:pt idx="1054">
                  <c:v>44608</c:v>
                </c:pt>
                <c:pt idx="1055">
                  <c:v>44609</c:v>
                </c:pt>
                <c:pt idx="1056">
                  <c:v>44610</c:v>
                </c:pt>
                <c:pt idx="1057">
                  <c:v>44613</c:v>
                </c:pt>
                <c:pt idx="1058">
                  <c:v>44614</c:v>
                </c:pt>
                <c:pt idx="1059">
                  <c:v>44615</c:v>
                </c:pt>
                <c:pt idx="1060">
                  <c:v>44616</c:v>
                </c:pt>
                <c:pt idx="1061">
                  <c:v>44617</c:v>
                </c:pt>
                <c:pt idx="1062">
                  <c:v>44620</c:v>
                </c:pt>
                <c:pt idx="1063">
                  <c:v>44621</c:v>
                </c:pt>
                <c:pt idx="1064">
                  <c:v>44622</c:v>
                </c:pt>
                <c:pt idx="1065">
                  <c:v>44623</c:v>
                </c:pt>
                <c:pt idx="1066">
                  <c:v>44624</c:v>
                </c:pt>
                <c:pt idx="1067">
                  <c:v>44627</c:v>
                </c:pt>
                <c:pt idx="1068">
                  <c:v>44628</c:v>
                </c:pt>
                <c:pt idx="1069">
                  <c:v>44629</c:v>
                </c:pt>
                <c:pt idx="1070">
                  <c:v>44630</c:v>
                </c:pt>
                <c:pt idx="1071">
                  <c:v>44631</c:v>
                </c:pt>
                <c:pt idx="1072">
                  <c:v>44634</c:v>
                </c:pt>
                <c:pt idx="1073">
                  <c:v>44635</c:v>
                </c:pt>
                <c:pt idx="1074">
                  <c:v>44636</c:v>
                </c:pt>
                <c:pt idx="1075">
                  <c:v>44637</c:v>
                </c:pt>
                <c:pt idx="1076">
                  <c:v>44638</c:v>
                </c:pt>
                <c:pt idx="1077">
                  <c:v>44641</c:v>
                </c:pt>
                <c:pt idx="1078">
                  <c:v>44642</c:v>
                </c:pt>
                <c:pt idx="1079">
                  <c:v>44643</c:v>
                </c:pt>
                <c:pt idx="1080">
                  <c:v>44644</c:v>
                </c:pt>
                <c:pt idx="1081">
                  <c:v>44645</c:v>
                </c:pt>
                <c:pt idx="1082">
                  <c:v>44648</c:v>
                </c:pt>
                <c:pt idx="1083">
                  <c:v>44649</c:v>
                </c:pt>
                <c:pt idx="1084">
                  <c:v>44650</c:v>
                </c:pt>
                <c:pt idx="1085">
                  <c:v>44651</c:v>
                </c:pt>
                <c:pt idx="1086">
                  <c:v>44652</c:v>
                </c:pt>
                <c:pt idx="1087">
                  <c:v>44655</c:v>
                </c:pt>
                <c:pt idx="1088">
                  <c:v>44656</c:v>
                </c:pt>
                <c:pt idx="1089">
                  <c:v>44657</c:v>
                </c:pt>
                <c:pt idx="1090">
                  <c:v>44658</c:v>
                </c:pt>
                <c:pt idx="1091">
                  <c:v>44659</c:v>
                </c:pt>
                <c:pt idx="1092">
                  <c:v>44662</c:v>
                </c:pt>
                <c:pt idx="1093">
                  <c:v>44663</c:v>
                </c:pt>
                <c:pt idx="1094">
                  <c:v>44664</c:v>
                </c:pt>
                <c:pt idx="1095">
                  <c:v>44665</c:v>
                </c:pt>
                <c:pt idx="1096">
                  <c:v>44666</c:v>
                </c:pt>
                <c:pt idx="1097">
                  <c:v>44669</c:v>
                </c:pt>
                <c:pt idx="1098">
                  <c:v>44670</c:v>
                </c:pt>
                <c:pt idx="1099">
                  <c:v>44671</c:v>
                </c:pt>
                <c:pt idx="1100">
                  <c:v>44672</c:v>
                </c:pt>
                <c:pt idx="1101">
                  <c:v>44673</c:v>
                </c:pt>
                <c:pt idx="1102">
                  <c:v>44676</c:v>
                </c:pt>
                <c:pt idx="1103">
                  <c:v>44677</c:v>
                </c:pt>
                <c:pt idx="1104">
                  <c:v>44678</c:v>
                </c:pt>
                <c:pt idx="1105">
                  <c:v>44679</c:v>
                </c:pt>
                <c:pt idx="1106">
                  <c:v>44680</c:v>
                </c:pt>
                <c:pt idx="1107">
                  <c:v>44683</c:v>
                </c:pt>
                <c:pt idx="1108">
                  <c:v>44684</c:v>
                </c:pt>
                <c:pt idx="1109">
                  <c:v>44685</c:v>
                </c:pt>
                <c:pt idx="1110">
                  <c:v>44686</c:v>
                </c:pt>
                <c:pt idx="1111">
                  <c:v>44687</c:v>
                </c:pt>
                <c:pt idx="1112">
                  <c:v>44690</c:v>
                </c:pt>
                <c:pt idx="1113">
                  <c:v>44691</c:v>
                </c:pt>
                <c:pt idx="1114">
                  <c:v>44692</c:v>
                </c:pt>
                <c:pt idx="1115">
                  <c:v>44693</c:v>
                </c:pt>
                <c:pt idx="1116">
                  <c:v>44694</c:v>
                </c:pt>
                <c:pt idx="1117">
                  <c:v>44697</c:v>
                </c:pt>
                <c:pt idx="1118">
                  <c:v>44698</c:v>
                </c:pt>
                <c:pt idx="1119">
                  <c:v>44699</c:v>
                </c:pt>
                <c:pt idx="1120">
                  <c:v>44700</c:v>
                </c:pt>
                <c:pt idx="1121">
                  <c:v>44701</c:v>
                </c:pt>
                <c:pt idx="1122">
                  <c:v>44704</c:v>
                </c:pt>
                <c:pt idx="1123">
                  <c:v>44705</c:v>
                </c:pt>
                <c:pt idx="1124">
                  <c:v>44706</c:v>
                </c:pt>
                <c:pt idx="1125">
                  <c:v>44707</c:v>
                </c:pt>
                <c:pt idx="1126">
                  <c:v>44708</c:v>
                </c:pt>
                <c:pt idx="1127">
                  <c:v>44711</c:v>
                </c:pt>
                <c:pt idx="1128">
                  <c:v>44712</c:v>
                </c:pt>
                <c:pt idx="1129">
                  <c:v>44713</c:v>
                </c:pt>
                <c:pt idx="1130">
                  <c:v>44714</c:v>
                </c:pt>
                <c:pt idx="1131">
                  <c:v>44715</c:v>
                </c:pt>
                <c:pt idx="1132">
                  <c:v>44718</c:v>
                </c:pt>
                <c:pt idx="1133">
                  <c:v>44719</c:v>
                </c:pt>
                <c:pt idx="1134">
                  <c:v>44720</c:v>
                </c:pt>
                <c:pt idx="1135">
                  <c:v>44721</c:v>
                </c:pt>
                <c:pt idx="1136">
                  <c:v>44722</c:v>
                </c:pt>
                <c:pt idx="1137">
                  <c:v>44725</c:v>
                </c:pt>
                <c:pt idx="1138">
                  <c:v>44726</c:v>
                </c:pt>
                <c:pt idx="1139">
                  <c:v>44727</c:v>
                </c:pt>
                <c:pt idx="1140">
                  <c:v>44728</c:v>
                </c:pt>
                <c:pt idx="1141">
                  <c:v>44729</c:v>
                </c:pt>
                <c:pt idx="1142">
                  <c:v>44732</c:v>
                </c:pt>
                <c:pt idx="1143">
                  <c:v>44733</c:v>
                </c:pt>
                <c:pt idx="1144">
                  <c:v>44734</c:v>
                </c:pt>
                <c:pt idx="1145">
                  <c:v>44735</c:v>
                </c:pt>
                <c:pt idx="1146">
                  <c:v>44736</c:v>
                </c:pt>
                <c:pt idx="1147">
                  <c:v>44739</c:v>
                </c:pt>
                <c:pt idx="1148">
                  <c:v>44740</c:v>
                </c:pt>
                <c:pt idx="1149">
                  <c:v>44741</c:v>
                </c:pt>
                <c:pt idx="1150">
                  <c:v>44742</c:v>
                </c:pt>
                <c:pt idx="1151">
                  <c:v>44743</c:v>
                </c:pt>
                <c:pt idx="1152">
                  <c:v>44746</c:v>
                </c:pt>
                <c:pt idx="1153">
                  <c:v>44747</c:v>
                </c:pt>
                <c:pt idx="1154">
                  <c:v>44748</c:v>
                </c:pt>
                <c:pt idx="1155">
                  <c:v>44749</c:v>
                </c:pt>
                <c:pt idx="1156">
                  <c:v>44750</c:v>
                </c:pt>
                <c:pt idx="1157">
                  <c:v>44753</c:v>
                </c:pt>
                <c:pt idx="1158">
                  <c:v>44754</c:v>
                </c:pt>
                <c:pt idx="1159">
                  <c:v>44755</c:v>
                </c:pt>
                <c:pt idx="1160">
                  <c:v>44756</c:v>
                </c:pt>
                <c:pt idx="1161">
                  <c:v>44757</c:v>
                </c:pt>
                <c:pt idx="1162">
                  <c:v>44760</c:v>
                </c:pt>
                <c:pt idx="1163">
                  <c:v>44761</c:v>
                </c:pt>
                <c:pt idx="1164">
                  <c:v>44762</c:v>
                </c:pt>
                <c:pt idx="1165">
                  <c:v>44763</c:v>
                </c:pt>
                <c:pt idx="1166">
                  <c:v>44764</c:v>
                </c:pt>
                <c:pt idx="1167">
                  <c:v>44767</c:v>
                </c:pt>
                <c:pt idx="1168">
                  <c:v>44768</c:v>
                </c:pt>
                <c:pt idx="1169">
                  <c:v>44769</c:v>
                </c:pt>
                <c:pt idx="1170">
                  <c:v>44770</c:v>
                </c:pt>
                <c:pt idx="1171">
                  <c:v>44771</c:v>
                </c:pt>
                <c:pt idx="1172">
                  <c:v>44774</c:v>
                </c:pt>
                <c:pt idx="1173">
                  <c:v>44775</c:v>
                </c:pt>
                <c:pt idx="1174">
                  <c:v>44776</c:v>
                </c:pt>
                <c:pt idx="1175">
                  <c:v>44777</c:v>
                </c:pt>
                <c:pt idx="1176">
                  <c:v>44778</c:v>
                </c:pt>
                <c:pt idx="1177">
                  <c:v>44781</c:v>
                </c:pt>
                <c:pt idx="1178">
                  <c:v>44782</c:v>
                </c:pt>
                <c:pt idx="1179">
                  <c:v>44783</c:v>
                </c:pt>
                <c:pt idx="1180">
                  <c:v>44784</c:v>
                </c:pt>
                <c:pt idx="1181">
                  <c:v>44785</c:v>
                </c:pt>
                <c:pt idx="1182">
                  <c:v>44788</c:v>
                </c:pt>
                <c:pt idx="1183">
                  <c:v>44789</c:v>
                </c:pt>
                <c:pt idx="1184">
                  <c:v>44790</c:v>
                </c:pt>
                <c:pt idx="1185">
                  <c:v>44791</c:v>
                </c:pt>
                <c:pt idx="1186">
                  <c:v>44792</c:v>
                </c:pt>
                <c:pt idx="1187">
                  <c:v>44795</c:v>
                </c:pt>
                <c:pt idx="1188">
                  <c:v>44796</c:v>
                </c:pt>
                <c:pt idx="1189">
                  <c:v>44797</c:v>
                </c:pt>
                <c:pt idx="1190">
                  <c:v>44798</c:v>
                </c:pt>
                <c:pt idx="1191">
                  <c:v>44799</c:v>
                </c:pt>
                <c:pt idx="1192">
                  <c:v>44802</c:v>
                </c:pt>
                <c:pt idx="1193">
                  <c:v>44803</c:v>
                </c:pt>
                <c:pt idx="1194">
                  <c:v>44804</c:v>
                </c:pt>
                <c:pt idx="1195">
                  <c:v>44805</c:v>
                </c:pt>
                <c:pt idx="1196">
                  <c:v>44806</c:v>
                </c:pt>
                <c:pt idx="1197">
                  <c:v>44809</c:v>
                </c:pt>
                <c:pt idx="1198">
                  <c:v>44810</c:v>
                </c:pt>
                <c:pt idx="1199">
                  <c:v>44811</c:v>
                </c:pt>
                <c:pt idx="1200">
                  <c:v>44812</c:v>
                </c:pt>
                <c:pt idx="1201">
                  <c:v>44813</c:v>
                </c:pt>
                <c:pt idx="1202">
                  <c:v>44816</c:v>
                </c:pt>
                <c:pt idx="1203">
                  <c:v>44817</c:v>
                </c:pt>
                <c:pt idx="1204">
                  <c:v>44818</c:v>
                </c:pt>
                <c:pt idx="1205">
                  <c:v>44819</c:v>
                </c:pt>
                <c:pt idx="1206">
                  <c:v>44820</c:v>
                </c:pt>
                <c:pt idx="1207">
                  <c:v>44823</c:v>
                </c:pt>
                <c:pt idx="1208">
                  <c:v>44824</c:v>
                </c:pt>
                <c:pt idx="1209">
                  <c:v>44825</c:v>
                </c:pt>
                <c:pt idx="1210">
                  <c:v>44826</c:v>
                </c:pt>
                <c:pt idx="1211">
                  <c:v>44827</c:v>
                </c:pt>
                <c:pt idx="1212">
                  <c:v>44830</c:v>
                </c:pt>
                <c:pt idx="1213">
                  <c:v>44831</c:v>
                </c:pt>
                <c:pt idx="1214">
                  <c:v>44832</c:v>
                </c:pt>
                <c:pt idx="1215">
                  <c:v>44833</c:v>
                </c:pt>
                <c:pt idx="1216">
                  <c:v>44834</c:v>
                </c:pt>
                <c:pt idx="1217">
                  <c:v>44837</c:v>
                </c:pt>
                <c:pt idx="1218">
                  <c:v>44838</c:v>
                </c:pt>
                <c:pt idx="1219">
                  <c:v>44839</c:v>
                </c:pt>
                <c:pt idx="1220">
                  <c:v>44840</c:v>
                </c:pt>
                <c:pt idx="1221">
                  <c:v>44841</c:v>
                </c:pt>
                <c:pt idx="1222">
                  <c:v>44844</c:v>
                </c:pt>
                <c:pt idx="1223">
                  <c:v>44845</c:v>
                </c:pt>
                <c:pt idx="1224">
                  <c:v>44846</c:v>
                </c:pt>
                <c:pt idx="1225">
                  <c:v>44847</c:v>
                </c:pt>
                <c:pt idx="1226">
                  <c:v>44848</c:v>
                </c:pt>
                <c:pt idx="1227">
                  <c:v>44851</c:v>
                </c:pt>
                <c:pt idx="1228">
                  <c:v>44852</c:v>
                </c:pt>
                <c:pt idx="1229">
                  <c:v>44853</c:v>
                </c:pt>
                <c:pt idx="1230">
                  <c:v>44854</c:v>
                </c:pt>
                <c:pt idx="1231">
                  <c:v>44855</c:v>
                </c:pt>
                <c:pt idx="1232">
                  <c:v>44858</c:v>
                </c:pt>
                <c:pt idx="1233">
                  <c:v>44859</c:v>
                </c:pt>
                <c:pt idx="1234">
                  <c:v>44860</c:v>
                </c:pt>
                <c:pt idx="1235">
                  <c:v>44861</c:v>
                </c:pt>
                <c:pt idx="1236">
                  <c:v>44862</c:v>
                </c:pt>
                <c:pt idx="1237">
                  <c:v>44865</c:v>
                </c:pt>
                <c:pt idx="1238">
                  <c:v>44866</c:v>
                </c:pt>
                <c:pt idx="1239">
                  <c:v>44867</c:v>
                </c:pt>
                <c:pt idx="1240">
                  <c:v>44868</c:v>
                </c:pt>
                <c:pt idx="1241">
                  <c:v>44869</c:v>
                </c:pt>
                <c:pt idx="1242">
                  <c:v>44872</c:v>
                </c:pt>
                <c:pt idx="1243">
                  <c:v>44873</c:v>
                </c:pt>
                <c:pt idx="1244">
                  <c:v>44874</c:v>
                </c:pt>
                <c:pt idx="1245">
                  <c:v>44875</c:v>
                </c:pt>
                <c:pt idx="1246">
                  <c:v>44876</c:v>
                </c:pt>
                <c:pt idx="1247">
                  <c:v>44879</c:v>
                </c:pt>
                <c:pt idx="1248">
                  <c:v>44880</c:v>
                </c:pt>
                <c:pt idx="1249">
                  <c:v>44881</c:v>
                </c:pt>
                <c:pt idx="1250">
                  <c:v>44882</c:v>
                </c:pt>
                <c:pt idx="1251">
                  <c:v>44883</c:v>
                </c:pt>
                <c:pt idx="1252">
                  <c:v>44886</c:v>
                </c:pt>
                <c:pt idx="1253">
                  <c:v>44887</c:v>
                </c:pt>
                <c:pt idx="1254">
                  <c:v>44888</c:v>
                </c:pt>
                <c:pt idx="1255">
                  <c:v>44889</c:v>
                </c:pt>
                <c:pt idx="1256">
                  <c:v>44890</c:v>
                </c:pt>
                <c:pt idx="1257">
                  <c:v>44893</c:v>
                </c:pt>
                <c:pt idx="1258">
                  <c:v>44894</c:v>
                </c:pt>
                <c:pt idx="1259">
                  <c:v>44895</c:v>
                </c:pt>
                <c:pt idx="1260">
                  <c:v>44896</c:v>
                </c:pt>
                <c:pt idx="1261">
                  <c:v>44897</c:v>
                </c:pt>
                <c:pt idx="1262">
                  <c:v>44900</c:v>
                </c:pt>
                <c:pt idx="1263">
                  <c:v>44901</c:v>
                </c:pt>
                <c:pt idx="1264">
                  <c:v>44902</c:v>
                </c:pt>
                <c:pt idx="1265">
                  <c:v>44903</c:v>
                </c:pt>
                <c:pt idx="1266">
                  <c:v>44904</c:v>
                </c:pt>
                <c:pt idx="1267">
                  <c:v>44907</c:v>
                </c:pt>
                <c:pt idx="1268">
                  <c:v>44908</c:v>
                </c:pt>
                <c:pt idx="1269">
                  <c:v>44909</c:v>
                </c:pt>
                <c:pt idx="1270">
                  <c:v>44910</c:v>
                </c:pt>
                <c:pt idx="1271">
                  <c:v>44911</c:v>
                </c:pt>
                <c:pt idx="1272">
                  <c:v>44914</c:v>
                </c:pt>
                <c:pt idx="1273">
                  <c:v>44915</c:v>
                </c:pt>
                <c:pt idx="1274">
                  <c:v>44916</c:v>
                </c:pt>
                <c:pt idx="1275">
                  <c:v>44917</c:v>
                </c:pt>
                <c:pt idx="1276">
                  <c:v>44918</c:v>
                </c:pt>
                <c:pt idx="1277">
                  <c:v>44921</c:v>
                </c:pt>
                <c:pt idx="1278">
                  <c:v>44922</c:v>
                </c:pt>
                <c:pt idx="1279">
                  <c:v>44923</c:v>
                </c:pt>
                <c:pt idx="1280">
                  <c:v>44924</c:v>
                </c:pt>
                <c:pt idx="1281">
                  <c:v>44925</c:v>
                </c:pt>
                <c:pt idx="1282">
                  <c:v>44928</c:v>
                </c:pt>
                <c:pt idx="1283">
                  <c:v>44929</c:v>
                </c:pt>
                <c:pt idx="1284">
                  <c:v>44930</c:v>
                </c:pt>
                <c:pt idx="1285">
                  <c:v>44931</c:v>
                </c:pt>
                <c:pt idx="1286">
                  <c:v>44932</c:v>
                </c:pt>
                <c:pt idx="1287">
                  <c:v>44935</c:v>
                </c:pt>
                <c:pt idx="1288">
                  <c:v>44936</c:v>
                </c:pt>
                <c:pt idx="1289">
                  <c:v>44937</c:v>
                </c:pt>
                <c:pt idx="1290">
                  <c:v>44938</c:v>
                </c:pt>
                <c:pt idx="1291">
                  <c:v>44939</c:v>
                </c:pt>
                <c:pt idx="1292">
                  <c:v>44942</c:v>
                </c:pt>
                <c:pt idx="1293">
                  <c:v>44943</c:v>
                </c:pt>
                <c:pt idx="1294">
                  <c:v>44944</c:v>
                </c:pt>
                <c:pt idx="1295">
                  <c:v>44945</c:v>
                </c:pt>
                <c:pt idx="1296">
                  <c:v>44946</c:v>
                </c:pt>
                <c:pt idx="1297">
                  <c:v>44949</c:v>
                </c:pt>
                <c:pt idx="1298">
                  <c:v>44950</c:v>
                </c:pt>
                <c:pt idx="1299">
                  <c:v>44951</c:v>
                </c:pt>
                <c:pt idx="1300">
                  <c:v>44952</c:v>
                </c:pt>
                <c:pt idx="1301">
                  <c:v>44953</c:v>
                </c:pt>
                <c:pt idx="1302">
                  <c:v>44956</c:v>
                </c:pt>
                <c:pt idx="1303">
                  <c:v>44957</c:v>
                </c:pt>
                <c:pt idx="1304">
                  <c:v>44958</c:v>
                </c:pt>
                <c:pt idx="1305">
                  <c:v>44959</c:v>
                </c:pt>
                <c:pt idx="1306">
                  <c:v>44960</c:v>
                </c:pt>
                <c:pt idx="1307">
                  <c:v>44963</c:v>
                </c:pt>
                <c:pt idx="1308">
                  <c:v>44964</c:v>
                </c:pt>
                <c:pt idx="1309">
                  <c:v>44965</c:v>
                </c:pt>
                <c:pt idx="1310">
                  <c:v>44966</c:v>
                </c:pt>
                <c:pt idx="1311">
                  <c:v>44967</c:v>
                </c:pt>
                <c:pt idx="1312">
                  <c:v>44970</c:v>
                </c:pt>
                <c:pt idx="1313">
                  <c:v>44971</c:v>
                </c:pt>
                <c:pt idx="1314">
                  <c:v>44972</c:v>
                </c:pt>
                <c:pt idx="1315">
                  <c:v>44973</c:v>
                </c:pt>
                <c:pt idx="1316">
                  <c:v>44974</c:v>
                </c:pt>
                <c:pt idx="1317">
                  <c:v>44977</c:v>
                </c:pt>
                <c:pt idx="1318">
                  <c:v>44978</c:v>
                </c:pt>
                <c:pt idx="1319">
                  <c:v>44979</c:v>
                </c:pt>
                <c:pt idx="1320">
                  <c:v>44980</c:v>
                </c:pt>
                <c:pt idx="1321">
                  <c:v>44981</c:v>
                </c:pt>
                <c:pt idx="1322">
                  <c:v>44984</c:v>
                </c:pt>
                <c:pt idx="1323">
                  <c:v>44985</c:v>
                </c:pt>
                <c:pt idx="1324">
                  <c:v>44986</c:v>
                </c:pt>
                <c:pt idx="1325">
                  <c:v>44987</c:v>
                </c:pt>
                <c:pt idx="1326">
                  <c:v>44988</c:v>
                </c:pt>
                <c:pt idx="1327">
                  <c:v>44991</c:v>
                </c:pt>
                <c:pt idx="1328">
                  <c:v>44992</c:v>
                </c:pt>
                <c:pt idx="1329">
                  <c:v>44993</c:v>
                </c:pt>
                <c:pt idx="1330">
                  <c:v>44994</c:v>
                </c:pt>
                <c:pt idx="1331">
                  <c:v>44995</c:v>
                </c:pt>
                <c:pt idx="1332">
                  <c:v>44998</c:v>
                </c:pt>
                <c:pt idx="1333">
                  <c:v>44999</c:v>
                </c:pt>
                <c:pt idx="1334">
                  <c:v>45000</c:v>
                </c:pt>
                <c:pt idx="1335">
                  <c:v>45001</c:v>
                </c:pt>
                <c:pt idx="1336">
                  <c:v>45002</c:v>
                </c:pt>
                <c:pt idx="1337">
                  <c:v>45005</c:v>
                </c:pt>
                <c:pt idx="1338">
                  <c:v>45006</c:v>
                </c:pt>
                <c:pt idx="1339">
                  <c:v>45007</c:v>
                </c:pt>
                <c:pt idx="1340">
                  <c:v>45008</c:v>
                </c:pt>
                <c:pt idx="1341">
                  <c:v>45009</c:v>
                </c:pt>
                <c:pt idx="1342">
                  <c:v>45012</c:v>
                </c:pt>
                <c:pt idx="1343">
                  <c:v>45013</c:v>
                </c:pt>
                <c:pt idx="1344">
                  <c:v>45014</c:v>
                </c:pt>
                <c:pt idx="1345">
                  <c:v>45015</c:v>
                </c:pt>
                <c:pt idx="1346">
                  <c:v>45016</c:v>
                </c:pt>
                <c:pt idx="1347">
                  <c:v>45019</c:v>
                </c:pt>
                <c:pt idx="1348">
                  <c:v>45020</c:v>
                </c:pt>
                <c:pt idx="1349">
                  <c:v>45021</c:v>
                </c:pt>
                <c:pt idx="1350">
                  <c:v>45022</c:v>
                </c:pt>
                <c:pt idx="1351">
                  <c:v>45023</c:v>
                </c:pt>
                <c:pt idx="1352">
                  <c:v>45026</c:v>
                </c:pt>
                <c:pt idx="1353">
                  <c:v>45027</c:v>
                </c:pt>
                <c:pt idx="1354">
                  <c:v>45028</c:v>
                </c:pt>
                <c:pt idx="1355">
                  <c:v>45029</c:v>
                </c:pt>
                <c:pt idx="1356">
                  <c:v>45030</c:v>
                </c:pt>
                <c:pt idx="1357">
                  <c:v>45033</c:v>
                </c:pt>
                <c:pt idx="1358">
                  <c:v>45034</c:v>
                </c:pt>
                <c:pt idx="1359">
                  <c:v>45035</c:v>
                </c:pt>
                <c:pt idx="1360">
                  <c:v>45036</c:v>
                </c:pt>
                <c:pt idx="1361">
                  <c:v>45037</c:v>
                </c:pt>
                <c:pt idx="1362">
                  <c:v>45040</c:v>
                </c:pt>
                <c:pt idx="1363">
                  <c:v>45041</c:v>
                </c:pt>
                <c:pt idx="1364">
                  <c:v>45042</c:v>
                </c:pt>
                <c:pt idx="1365">
                  <c:v>45043</c:v>
                </c:pt>
                <c:pt idx="1366">
                  <c:v>45044</c:v>
                </c:pt>
                <c:pt idx="1367">
                  <c:v>45047</c:v>
                </c:pt>
                <c:pt idx="1368">
                  <c:v>45048</c:v>
                </c:pt>
                <c:pt idx="1369">
                  <c:v>45049</c:v>
                </c:pt>
                <c:pt idx="1370">
                  <c:v>45050</c:v>
                </c:pt>
                <c:pt idx="1371">
                  <c:v>45051</c:v>
                </c:pt>
                <c:pt idx="1372">
                  <c:v>45054</c:v>
                </c:pt>
                <c:pt idx="1373">
                  <c:v>45055</c:v>
                </c:pt>
                <c:pt idx="1374">
                  <c:v>45056</c:v>
                </c:pt>
                <c:pt idx="1375">
                  <c:v>45057</c:v>
                </c:pt>
                <c:pt idx="1376">
                  <c:v>45058</c:v>
                </c:pt>
                <c:pt idx="1377">
                  <c:v>45061</c:v>
                </c:pt>
                <c:pt idx="1378">
                  <c:v>45062</c:v>
                </c:pt>
                <c:pt idx="1379">
                  <c:v>45063</c:v>
                </c:pt>
                <c:pt idx="1380">
                  <c:v>45064</c:v>
                </c:pt>
                <c:pt idx="1381">
                  <c:v>45065</c:v>
                </c:pt>
                <c:pt idx="1382">
                  <c:v>45068</c:v>
                </c:pt>
                <c:pt idx="1383">
                  <c:v>45069</c:v>
                </c:pt>
                <c:pt idx="1384">
                  <c:v>45070</c:v>
                </c:pt>
                <c:pt idx="1385">
                  <c:v>45071</c:v>
                </c:pt>
                <c:pt idx="1386">
                  <c:v>45072</c:v>
                </c:pt>
                <c:pt idx="1387">
                  <c:v>45075</c:v>
                </c:pt>
                <c:pt idx="1388">
                  <c:v>45076</c:v>
                </c:pt>
                <c:pt idx="1389">
                  <c:v>45077</c:v>
                </c:pt>
                <c:pt idx="1390">
                  <c:v>45078</c:v>
                </c:pt>
                <c:pt idx="1391">
                  <c:v>45079</c:v>
                </c:pt>
                <c:pt idx="1392">
                  <c:v>45082</c:v>
                </c:pt>
                <c:pt idx="1393">
                  <c:v>45083</c:v>
                </c:pt>
                <c:pt idx="1394">
                  <c:v>45084</c:v>
                </c:pt>
                <c:pt idx="1395">
                  <c:v>45085</c:v>
                </c:pt>
                <c:pt idx="1396">
                  <c:v>45086</c:v>
                </c:pt>
                <c:pt idx="1397">
                  <c:v>45089</c:v>
                </c:pt>
                <c:pt idx="1398">
                  <c:v>45090</c:v>
                </c:pt>
                <c:pt idx="1399">
                  <c:v>45091</c:v>
                </c:pt>
                <c:pt idx="1400">
                  <c:v>45092</c:v>
                </c:pt>
                <c:pt idx="1401">
                  <c:v>45093</c:v>
                </c:pt>
                <c:pt idx="1402">
                  <c:v>45096</c:v>
                </c:pt>
                <c:pt idx="1403">
                  <c:v>45097</c:v>
                </c:pt>
                <c:pt idx="1404">
                  <c:v>45098</c:v>
                </c:pt>
                <c:pt idx="1405">
                  <c:v>45099</c:v>
                </c:pt>
                <c:pt idx="1406">
                  <c:v>45100</c:v>
                </c:pt>
                <c:pt idx="1407">
                  <c:v>45103</c:v>
                </c:pt>
                <c:pt idx="1408">
                  <c:v>45104</c:v>
                </c:pt>
                <c:pt idx="1409">
                  <c:v>45105</c:v>
                </c:pt>
                <c:pt idx="1410">
                  <c:v>45106</c:v>
                </c:pt>
                <c:pt idx="1411">
                  <c:v>45107</c:v>
                </c:pt>
                <c:pt idx="1412">
                  <c:v>45110</c:v>
                </c:pt>
                <c:pt idx="1413">
                  <c:v>45111</c:v>
                </c:pt>
                <c:pt idx="1414">
                  <c:v>45112</c:v>
                </c:pt>
                <c:pt idx="1415">
                  <c:v>45113</c:v>
                </c:pt>
                <c:pt idx="1416">
                  <c:v>45114</c:v>
                </c:pt>
                <c:pt idx="1417">
                  <c:v>45117</c:v>
                </c:pt>
                <c:pt idx="1418">
                  <c:v>45118</c:v>
                </c:pt>
                <c:pt idx="1419">
                  <c:v>45119</c:v>
                </c:pt>
                <c:pt idx="1420">
                  <c:v>45120</c:v>
                </c:pt>
                <c:pt idx="1421">
                  <c:v>45121</c:v>
                </c:pt>
                <c:pt idx="1422">
                  <c:v>45124</c:v>
                </c:pt>
                <c:pt idx="1423">
                  <c:v>45125</c:v>
                </c:pt>
                <c:pt idx="1424">
                  <c:v>45126</c:v>
                </c:pt>
                <c:pt idx="1425">
                  <c:v>45127</c:v>
                </c:pt>
                <c:pt idx="1426">
                  <c:v>45128</c:v>
                </c:pt>
                <c:pt idx="1427">
                  <c:v>45131</c:v>
                </c:pt>
                <c:pt idx="1428">
                  <c:v>45132</c:v>
                </c:pt>
                <c:pt idx="1429">
                  <c:v>45133</c:v>
                </c:pt>
                <c:pt idx="1430">
                  <c:v>45134</c:v>
                </c:pt>
                <c:pt idx="1431">
                  <c:v>45135</c:v>
                </c:pt>
                <c:pt idx="1432">
                  <c:v>45138</c:v>
                </c:pt>
                <c:pt idx="1433">
                  <c:v>45139</c:v>
                </c:pt>
                <c:pt idx="1434">
                  <c:v>45140</c:v>
                </c:pt>
                <c:pt idx="1435">
                  <c:v>45141</c:v>
                </c:pt>
                <c:pt idx="1436">
                  <c:v>45142</c:v>
                </c:pt>
                <c:pt idx="1437">
                  <c:v>45145</c:v>
                </c:pt>
                <c:pt idx="1438">
                  <c:v>45146</c:v>
                </c:pt>
                <c:pt idx="1439">
                  <c:v>45147</c:v>
                </c:pt>
                <c:pt idx="1440">
                  <c:v>45148</c:v>
                </c:pt>
                <c:pt idx="1441">
                  <c:v>45149</c:v>
                </c:pt>
                <c:pt idx="1442">
                  <c:v>45152</c:v>
                </c:pt>
                <c:pt idx="1443">
                  <c:v>45153</c:v>
                </c:pt>
                <c:pt idx="1444">
                  <c:v>45154</c:v>
                </c:pt>
                <c:pt idx="1445">
                  <c:v>45155</c:v>
                </c:pt>
                <c:pt idx="1446">
                  <c:v>45156</c:v>
                </c:pt>
                <c:pt idx="1447">
                  <c:v>45159</c:v>
                </c:pt>
                <c:pt idx="1448">
                  <c:v>45160</c:v>
                </c:pt>
                <c:pt idx="1449">
                  <c:v>45161</c:v>
                </c:pt>
                <c:pt idx="1450">
                  <c:v>45162</c:v>
                </c:pt>
                <c:pt idx="1451">
                  <c:v>45163</c:v>
                </c:pt>
                <c:pt idx="1452">
                  <c:v>45166</c:v>
                </c:pt>
                <c:pt idx="1453">
                  <c:v>45167</c:v>
                </c:pt>
                <c:pt idx="1454">
                  <c:v>45168</c:v>
                </c:pt>
                <c:pt idx="1455">
                  <c:v>45169</c:v>
                </c:pt>
                <c:pt idx="1456">
                  <c:v>45170</c:v>
                </c:pt>
                <c:pt idx="1457">
                  <c:v>45173</c:v>
                </c:pt>
                <c:pt idx="1458">
                  <c:v>45174</c:v>
                </c:pt>
                <c:pt idx="1459">
                  <c:v>45175</c:v>
                </c:pt>
                <c:pt idx="1460">
                  <c:v>45176</c:v>
                </c:pt>
                <c:pt idx="1461">
                  <c:v>45177</c:v>
                </c:pt>
                <c:pt idx="1462">
                  <c:v>45180</c:v>
                </c:pt>
                <c:pt idx="1463">
                  <c:v>45181</c:v>
                </c:pt>
                <c:pt idx="1464">
                  <c:v>45182</c:v>
                </c:pt>
                <c:pt idx="1465">
                  <c:v>45183</c:v>
                </c:pt>
                <c:pt idx="1466">
                  <c:v>45184</c:v>
                </c:pt>
                <c:pt idx="1467">
                  <c:v>45187</c:v>
                </c:pt>
                <c:pt idx="1468">
                  <c:v>45188</c:v>
                </c:pt>
                <c:pt idx="1469">
                  <c:v>45189</c:v>
                </c:pt>
                <c:pt idx="1470">
                  <c:v>45190</c:v>
                </c:pt>
                <c:pt idx="1471">
                  <c:v>45191</c:v>
                </c:pt>
                <c:pt idx="1472">
                  <c:v>45194</c:v>
                </c:pt>
                <c:pt idx="1473">
                  <c:v>45195</c:v>
                </c:pt>
                <c:pt idx="1474">
                  <c:v>45196</c:v>
                </c:pt>
                <c:pt idx="1475">
                  <c:v>45197</c:v>
                </c:pt>
                <c:pt idx="1476">
                  <c:v>45198</c:v>
                </c:pt>
                <c:pt idx="1477">
                  <c:v>45201</c:v>
                </c:pt>
                <c:pt idx="1478">
                  <c:v>45202</c:v>
                </c:pt>
                <c:pt idx="1479">
                  <c:v>45203</c:v>
                </c:pt>
                <c:pt idx="1480">
                  <c:v>45204</c:v>
                </c:pt>
                <c:pt idx="1481">
                  <c:v>45205</c:v>
                </c:pt>
                <c:pt idx="1482">
                  <c:v>45208</c:v>
                </c:pt>
                <c:pt idx="1483">
                  <c:v>45209</c:v>
                </c:pt>
                <c:pt idx="1484">
                  <c:v>45210</c:v>
                </c:pt>
                <c:pt idx="1485">
                  <c:v>45211</c:v>
                </c:pt>
                <c:pt idx="1486">
                  <c:v>45212</c:v>
                </c:pt>
                <c:pt idx="1487">
                  <c:v>45215</c:v>
                </c:pt>
                <c:pt idx="1488">
                  <c:v>45216</c:v>
                </c:pt>
                <c:pt idx="1489">
                  <c:v>45217</c:v>
                </c:pt>
                <c:pt idx="1490">
                  <c:v>45218</c:v>
                </c:pt>
                <c:pt idx="1491">
                  <c:v>45219</c:v>
                </c:pt>
                <c:pt idx="1492">
                  <c:v>45222</c:v>
                </c:pt>
                <c:pt idx="1493">
                  <c:v>45223</c:v>
                </c:pt>
                <c:pt idx="1494">
                  <c:v>45224</c:v>
                </c:pt>
                <c:pt idx="1495">
                  <c:v>45225</c:v>
                </c:pt>
                <c:pt idx="1496">
                  <c:v>45226</c:v>
                </c:pt>
                <c:pt idx="1497">
                  <c:v>45229</c:v>
                </c:pt>
                <c:pt idx="1498">
                  <c:v>45230</c:v>
                </c:pt>
                <c:pt idx="1499">
                  <c:v>45231</c:v>
                </c:pt>
                <c:pt idx="1500">
                  <c:v>45232</c:v>
                </c:pt>
                <c:pt idx="1501">
                  <c:v>45233</c:v>
                </c:pt>
                <c:pt idx="1502">
                  <c:v>45236</c:v>
                </c:pt>
                <c:pt idx="1503">
                  <c:v>45237</c:v>
                </c:pt>
                <c:pt idx="1504">
                  <c:v>45238</c:v>
                </c:pt>
                <c:pt idx="1505">
                  <c:v>45239</c:v>
                </c:pt>
                <c:pt idx="1506">
                  <c:v>45240</c:v>
                </c:pt>
                <c:pt idx="1507">
                  <c:v>45243</c:v>
                </c:pt>
                <c:pt idx="1508">
                  <c:v>45244</c:v>
                </c:pt>
                <c:pt idx="1509">
                  <c:v>45245</c:v>
                </c:pt>
                <c:pt idx="1510">
                  <c:v>45246</c:v>
                </c:pt>
                <c:pt idx="1511">
                  <c:v>45247</c:v>
                </c:pt>
                <c:pt idx="1512">
                  <c:v>45250</c:v>
                </c:pt>
                <c:pt idx="1513">
                  <c:v>45251</c:v>
                </c:pt>
                <c:pt idx="1514">
                  <c:v>45252</c:v>
                </c:pt>
                <c:pt idx="1515">
                  <c:v>45253</c:v>
                </c:pt>
                <c:pt idx="1516">
                  <c:v>45254</c:v>
                </c:pt>
                <c:pt idx="1517">
                  <c:v>45257</c:v>
                </c:pt>
                <c:pt idx="1518">
                  <c:v>45258</c:v>
                </c:pt>
                <c:pt idx="1519">
                  <c:v>45259</c:v>
                </c:pt>
                <c:pt idx="1520">
                  <c:v>45260</c:v>
                </c:pt>
                <c:pt idx="1521">
                  <c:v>45261</c:v>
                </c:pt>
                <c:pt idx="1522">
                  <c:v>45264</c:v>
                </c:pt>
                <c:pt idx="1523">
                  <c:v>45265</c:v>
                </c:pt>
                <c:pt idx="1524">
                  <c:v>45266</c:v>
                </c:pt>
                <c:pt idx="1525">
                  <c:v>45267</c:v>
                </c:pt>
                <c:pt idx="1526">
                  <c:v>45268</c:v>
                </c:pt>
                <c:pt idx="1527">
                  <c:v>45271</c:v>
                </c:pt>
                <c:pt idx="1528">
                  <c:v>45272</c:v>
                </c:pt>
                <c:pt idx="1529">
                  <c:v>45273</c:v>
                </c:pt>
                <c:pt idx="1530">
                  <c:v>45274</c:v>
                </c:pt>
                <c:pt idx="1531">
                  <c:v>45275</c:v>
                </c:pt>
                <c:pt idx="1532">
                  <c:v>45278</c:v>
                </c:pt>
                <c:pt idx="1533">
                  <c:v>45279</c:v>
                </c:pt>
                <c:pt idx="1534">
                  <c:v>45280</c:v>
                </c:pt>
                <c:pt idx="1535">
                  <c:v>45281</c:v>
                </c:pt>
                <c:pt idx="1536">
                  <c:v>45282</c:v>
                </c:pt>
                <c:pt idx="1537">
                  <c:v>45285</c:v>
                </c:pt>
                <c:pt idx="1538">
                  <c:v>45286</c:v>
                </c:pt>
                <c:pt idx="1539">
                  <c:v>45287</c:v>
                </c:pt>
                <c:pt idx="1540">
                  <c:v>45288</c:v>
                </c:pt>
                <c:pt idx="1541">
                  <c:v>45289</c:v>
                </c:pt>
                <c:pt idx="1542">
                  <c:v>45292</c:v>
                </c:pt>
                <c:pt idx="1543">
                  <c:v>45293</c:v>
                </c:pt>
                <c:pt idx="1544">
                  <c:v>45294</c:v>
                </c:pt>
                <c:pt idx="1545">
                  <c:v>45295</c:v>
                </c:pt>
                <c:pt idx="1546">
                  <c:v>45296</c:v>
                </c:pt>
                <c:pt idx="1547">
                  <c:v>45299</c:v>
                </c:pt>
                <c:pt idx="1548">
                  <c:v>45300</c:v>
                </c:pt>
                <c:pt idx="1549">
                  <c:v>45301</c:v>
                </c:pt>
                <c:pt idx="1550">
                  <c:v>45302</c:v>
                </c:pt>
                <c:pt idx="1551">
                  <c:v>45303</c:v>
                </c:pt>
                <c:pt idx="1552">
                  <c:v>45306</c:v>
                </c:pt>
                <c:pt idx="1553">
                  <c:v>45307</c:v>
                </c:pt>
                <c:pt idx="1554">
                  <c:v>45308</c:v>
                </c:pt>
                <c:pt idx="1555">
                  <c:v>45309</c:v>
                </c:pt>
                <c:pt idx="1556">
                  <c:v>45310</c:v>
                </c:pt>
                <c:pt idx="1557">
                  <c:v>45313</c:v>
                </c:pt>
                <c:pt idx="1558">
                  <c:v>45314</c:v>
                </c:pt>
                <c:pt idx="1559">
                  <c:v>45315</c:v>
                </c:pt>
                <c:pt idx="1560">
                  <c:v>45316</c:v>
                </c:pt>
                <c:pt idx="1561">
                  <c:v>45317</c:v>
                </c:pt>
                <c:pt idx="1562">
                  <c:v>45320</c:v>
                </c:pt>
                <c:pt idx="1563">
                  <c:v>45321</c:v>
                </c:pt>
                <c:pt idx="1564">
                  <c:v>45322</c:v>
                </c:pt>
                <c:pt idx="1565">
                  <c:v>45323</c:v>
                </c:pt>
                <c:pt idx="1566">
                  <c:v>45324</c:v>
                </c:pt>
                <c:pt idx="1567">
                  <c:v>45327</c:v>
                </c:pt>
                <c:pt idx="1568">
                  <c:v>45328</c:v>
                </c:pt>
                <c:pt idx="1569">
                  <c:v>45329</c:v>
                </c:pt>
                <c:pt idx="1570">
                  <c:v>45330</c:v>
                </c:pt>
                <c:pt idx="1571">
                  <c:v>45331</c:v>
                </c:pt>
                <c:pt idx="1572">
                  <c:v>45334</c:v>
                </c:pt>
                <c:pt idx="1573">
                  <c:v>45335</c:v>
                </c:pt>
                <c:pt idx="1574">
                  <c:v>45336</c:v>
                </c:pt>
                <c:pt idx="1575">
                  <c:v>45337</c:v>
                </c:pt>
                <c:pt idx="1576">
                  <c:v>45338</c:v>
                </c:pt>
                <c:pt idx="1577">
                  <c:v>45341</c:v>
                </c:pt>
                <c:pt idx="1578">
                  <c:v>45342</c:v>
                </c:pt>
                <c:pt idx="1579">
                  <c:v>45343</c:v>
                </c:pt>
                <c:pt idx="1580">
                  <c:v>45344</c:v>
                </c:pt>
                <c:pt idx="1581">
                  <c:v>45345</c:v>
                </c:pt>
                <c:pt idx="1582">
                  <c:v>45348</c:v>
                </c:pt>
                <c:pt idx="1583">
                  <c:v>45349</c:v>
                </c:pt>
                <c:pt idx="1584">
                  <c:v>45350</c:v>
                </c:pt>
                <c:pt idx="1585">
                  <c:v>45351</c:v>
                </c:pt>
                <c:pt idx="1586">
                  <c:v>45352</c:v>
                </c:pt>
                <c:pt idx="1587">
                  <c:v>45355</c:v>
                </c:pt>
                <c:pt idx="1588">
                  <c:v>45356</c:v>
                </c:pt>
                <c:pt idx="1589">
                  <c:v>45357</c:v>
                </c:pt>
                <c:pt idx="1590">
                  <c:v>45358</c:v>
                </c:pt>
                <c:pt idx="1591">
                  <c:v>45359</c:v>
                </c:pt>
                <c:pt idx="1592">
                  <c:v>45362</c:v>
                </c:pt>
                <c:pt idx="1593">
                  <c:v>45363</c:v>
                </c:pt>
                <c:pt idx="1594">
                  <c:v>45364</c:v>
                </c:pt>
                <c:pt idx="1595">
                  <c:v>45365</c:v>
                </c:pt>
                <c:pt idx="1596">
                  <c:v>45366</c:v>
                </c:pt>
                <c:pt idx="1597">
                  <c:v>45369</c:v>
                </c:pt>
                <c:pt idx="1598">
                  <c:v>45370</c:v>
                </c:pt>
                <c:pt idx="1599">
                  <c:v>45371</c:v>
                </c:pt>
                <c:pt idx="1600">
                  <c:v>45372</c:v>
                </c:pt>
                <c:pt idx="1601">
                  <c:v>45373</c:v>
                </c:pt>
                <c:pt idx="1602">
                  <c:v>45376</c:v>
                </c:pt>
                <c:pt idx="1603">
                  <c:v>45377</c:v>
                </c:pt>
                <c:pt idx="1604">
                  <c:v>45378</c:v>
                </c:pt>
                <c:pt idx="1605">
                  <c:v>45379</c:v>
                </c:pt>
                <c:pt idx="1606">
                  <c:v>45380</c:v>
                </c:pt>
                <c:pt idx="1607">
                  <c:v>45383</c:v>
                </c:pt>
                <c:pt idx="1608">
                  <c:v>45384</c:v>
                </c:pt>
                <c:pt idx="1609">
                  <c:v>45385</c:v>
                </c:pt>
                <c:pt idx="1610">
                  <c:v>45386</c:v>
                </c:pt>
                <c:pt idx="1611">
                  <c:v>45387</c:v>
                </c:pt>
                <c:pt idx="1612">
                  <c:v>45390</c:v>
                </c:pt>
                <c:pt idx="1613">
                  <c:v>45391</c:v>
                </c:pt>
                <c:pt idx="1614">
                  <c:v>45392</c:v>
                </c:pt>
                <c:pt idx="1615">
                  <c:v>45393</c:v>
                </c:pt>
                <c:pt idx="1616">
                  <c:v>45394</c:v>
                </c:pt>
                <c:pt idx="1617">
                  <c:v>45397</c:v>
                </c:pt>
                <c:pt idx="1618">
                  <c:v>45398</c:v>
                </c:pt>
                <c:pt idx="1619">
                  <c:v>45399</c:v>
                </c:pt>
                <c:pt idx="1620">
                  <c:v>45400</c:v>
                </c:pt>
                <c:pt idx="1621">
                  <c:v>45401</c:v>
                </c:pt>
                <c:pt idx="1622">
                  <c:v>45404</c:v>
                </c:pt>
                <c:pt idx="1623">
                  <c:v>45405</c:v>
                </c:pt>
                <c:pt idx="1624">
                  <c:v>45406</c:v>
                </c:pt>
                <c:pt idx="1625">
                  <c:v>45407</c:v>
                </c:pt>
                <c:pt idx="1626">
                  <c:v>45408</c:v>
                </c:pt>
                <c:pt idx="1627">
                  <c:v>45411</c:v>
                </c:pt>
                <c:pt idx="1628">
                  <c:v>45412</c:v>
                </c:pt>
                <c:pt idx="1629">
                  <c:v>45413</c:v>
                </c:pt>
                <c:pt idx="1630">
                  <c:v>45414</c:v>
                </c:pt>
                <c:pt idx="1631">
                  <c:v>45415</c:v>
                </c:pt>
                <c:pt idx="1632">
                  <c:v>45418</c:v>
                </c:pt>
                <c:pt idx="1633">
                  <c:v>45419</c:v>
                </c:pt>
                <c:pt idx="1634">
                  <c:v>45420</c:v>
                </c:pt>
                <c:pt idx="1635">
                  <c:v>45421</c:v>
                </c:pt>
                <c:pt idx="1636">
                  <c:v>45422</c:v>
                </c:pt>
                <c:pt idx="1637">
                  <c:v>45425</c:v>
                </c:pt>
                <c:pt idx="1638">
                  <c:v>45426</c:v>
                </c:pt>
                <c:pt idx="1639">
                  <c:v>45427</c:v>
                </c:pt>
                <c:pt idx="1640">
                  <c:v>45428</c:v>
                </c:pt>
                <c:pt idx="1641">
                  <c:v>45429</c:v>
                </c:pt>
              </c:numCache>
            </c:numRef>
          </c:cat>
          <c:val>
            <c:numRef>
              <c:f>'Ofgem time series - Gas'!$C$4:$C$1645</c:f>
              <c:numCache>
                <c:formatCode>0.00</c:formatCode>
                <c:ptCount val="1642"/>
                <c:pt idx="0">
                  <c:v>45.150833333333331</c:v>
                </c:pt>
                <c:pt idx="1">
                  <c:v>44.924166666666672</c:v>
                </c:pt>
                <c:pt idx="2">
                  <c:v>44.578333333333326</c:v>
                </c:pt>
                <c:pt idx="3">
                  <c:v>44.75333333333333</c:v>
                </c:pt>
                <c:pt idx="4">
                  <c:v>44.935000000000002</c:v>
                </c:pt>
                <c:pt idx="5">
                  <c:v>44.167499999999997</c:v>
                </c:pt>
                <c:pt idx="6">
                  <c:v>44.426666666666669</c:v>
                </c:pt>
                <c:pt idx="7">
                  <c:v>44.457500000000003</c:v>
                </c:pt>
                <c:pt idx="8">
                  <c:v>44.611666666666672</c:v>
                </c:pt>
                <c:pt idx="9">
                  <c:v>44.547500000000007</c:v>
                </c:pt>
                <c:pt idx="10">
                  <c:v>44.389166666666661</c:v>
                </c:pt>
                <c:pt idx="11">
                  <c:v>44.689166666666665</c:v>
                </c:pt>
                <c:pt idx="12">
                  <c:v>45.568333333333328</c:v>
                </c:pt>
                <c:pt idx="13">
                  <c:v>45.705833333333338</c:v>
                </c:pt>
                <c:pt idx="14">
                  <c:v>45.745833333333337</c:v>
                </c:pt>
                <c:pt idx="15">
                  <c:v>45.75</c:v>
                </c:pt>
                <c:pt idx="16">
                  <c:v>45.785000000000004</c:v>
                </c:pt>
                <c:pt idx="17">
                  <c:v>45.1175</c:v>
                </c:pt>
                <c:pt idx="18">
                  <c:v>45.080000000000005</c:v>
                </c:pt>
                <c:pt idx="19">
                  <c:v>44.726666666666659</c:v>
                </c:pt>
                <c:pt idx="20">
                  <c:v>44.911666666666669</c:v>
                </c:pt>
                <c:pt idx="21">
                  <c:v>45.620000000000005</c:v>
                </c:pt>
                <c:pt idx="22">
                  <c:v>45.674166666666672</c:v>
                </c:pt>
                <c:pt idx="23">
                  <c:v>46.138333333333328</c:v>
                </c:pt>
                <c:pt idx="24">
                  <c:v>46.178333333333342</c:v>
                </c:pt>
                <c:pt idx="25">
                  <c:v>46.701666666666654</c:v>
                </c:pt>
                <c:pt idx="26">
                  <c:v>46.813333333333333</c:v>
                </c:pt>
                <c:pt idx="27">
                  <c:v>46.89083333333334</c:v>
                </c:pt>
                <c:pt idx="28">
                  <c:v>46.459166666666668</c:v>
                </c:pt>
                <c:pt idx="29">
                  <c:v>45.766666666666673</c:v>
                </c:pt>
                <c:pt idx="30">
                  <c:v>46.228333333333332</c:v>
                </c:pt>
                <c:pt idx="31">
                  <c:v>46.048333333333325</c:v>
                </c:pt>
                <c:pt idx="32">
                  <c:v>45.957500000000003</c:v>
                </c:pt>
                <c:pt idx="33">
                  <c:v>46.448333333333331</c:v>
                </c:pt>
                <c:pt idx="34">
                  <c:v>46.667499999999997</c:v>
                </c:pt>
                <c:pt idx="35">
                  <c:v>46.647500000000001</c:v>
                </c:pt>
                <c:pt idx="36">
                  <c:v>46.303333333333342</c:v>
                </c:pt>
                <c:pt idx="37">
                  <c:v>46.173333333333346</c:v>
                </c:pt>
                <c:pt idx="38">
                  <c:v>46.957500000000003</c:v>
                </c:pt>
                <c:pt idx="39">
                  <c:v>47.07</c:v>
                </c:pt>
                <c:pt idx="40">
                  <c:v>46.958333333333336</c:v>
                </c:pt>
                <c:pt idx="41">
                  <c:v>#N/A</c:v>
                </c:pt>
                <c:pt idx="42">
                  <c:v>47.224166666666669</c:v>
                </c:pt>
                <c:pt idx="43">
                  <c:v>47.00083333333334</c:v>
                </c:pt>
                <c:pt idx="44">
                  <c:v>46.803333333333342</c:v>
                </c:pt>
                <c:pt idx="45">
                  <c:v>46.81666666666667</c:v>
                </c:pt>
                <c:pt idx="46">
                  <c:v>46.797500000000007</c:v>
                </c:pt>
                <c:pt idx="47">
                  <c:v>47.333333333333336</c:v>
                </c:pt>
                <c:pt idx="48">
                  <c:v>47.773333333333319</c:v>
                </c:pt>
                <c:pt idx="49">
                  <c:v>48.818333333333335</c:v>
                </c:pt>
                <c:pt idx="50">
                  <c:v>48.490833333333335</c:v>
                </c:pt>
                <c:pt idx="51">
                  <c:v>49.257499999999993</c:v>
                </c:pt>
                <c:pt idx="52">
                  <c:v>49.019166666666671</c:v>
                </c:pt>
                <c:pt idx="53">
                  <c:v>48.286666666666669</c:v>
                </c:pt>
                <c:pt idx="54">
                  <c:v>49.001666666666665</c:v>
                </c:pt>
                <c:pt idx="55">
                  <c:v>49.73</c:v>
                </c:pt>
                <c:pt idx="56">
                  <c:v>50.020833333333336</c:v>
                </c:pt>
                <c:pt idx="57">
                  <c:v>50.604999999999997</c:v>
                </c:pt>
                <c:pt idx="58">
                  <c:v>50.0075</c:v>
                </c:pt>
                <c:pt idx="59">
                  <c:v>50.135833333333323</c:v>
                </c:pt>
                <c:pt idx="60">
                  <c:v>50.914999999999999</c:v>
                </c:pt>
                <c:pt idx="61">
                  <c:v>51.752499999999998</c:v>
                </c:pt>
                <c:pt idx="62">
                  <c:v>52.165833333333332</c:v>
                </c:pt>
                <c:pt idx="63">
                  <c:v>51.799166666666657</c:v>
                </c:pt>
                <c:pt idx="64">
                  <c:v>50.924166666666672</c:v>
                </c:pt>
                <c:pt idx="65">
                  <c:v>51.056666666666672</c:v>
                </c:pt>
                <c:pt idx="66">
                  <c:v>52.325833333333343</c:v>
                </c:pt>
                <c:pt idx="67">
                  <c:v>52.325833333333343</c:v>
                </c:pt>
                <c:pt idx="68">
                  <c:v>52.400000000000006</c:v>
                </c:pt>
                <c:pt idx="69">
                  <c:v>52.944166666666682</c:v>
                </c:pt>
                <c:pt idx="70">
                  <c:v>53.853333333333332</c:v>
                </c:pt>
                <c:pt idx="71">
                  <c:v>55.05916666666667</c:v>
                </c:pt>
                <c:pt idx="72">
                  <c:v>55.821666666666665</c:v>
                </c:pt>
                <c:pt idx="73">
                  <c:v>55.870000000000005</c:v>
                </c:pt>
                <c:pt idx="74">
                  <c:v>55.839166666666671</c:v>
                </c:pt>
                <c:pt idx="75">
                  <c:v>57.349999999999994</c:v>
                </c:pt>
                <c:pt idx="76">
                  <c:v>56.833333333333336</c:v>
                </c:pt>
                <c:pt idx="77">
                  <c:v>57.649166666666666</c:v>
                </c:pt>
                <c:pt idx="78">
                  <c:v>58.924166666666672</c:v>
                </c:pt>
                <c:pt idx="79">
                  <c:v>58.495000000000005</c:v>
                </c:pt>
                <c:pt idx="80">
                  <c:v>58.042499999999997</c:v>
                </c:pt>
                <c:pt idx="81">
                  <c:v>55.976666666666667</c:v>
                </c:pt>
                <c:pt idx="82">
                  <c:v>55.976666666666667</c:v>
                </c:pt>
                <c:pt idx="83">
                  <c:v>56.714166666666678</c:v>
                </c:pt>
                <c:pt idx="84">
                  <c:v>57.335833333333319</c:v>
                </c:pt>
                <c:pt idx="85">
                  <c:v>55.761666666666663</c:v>
                </c:pt>
                <c:pt idx="86">
                  <c:v>55.138333333333328</c:v>
                </c:pt>
                <c:pt idx="87">
                  <c:v>55.577500000000008</c:v>
                </c:pt>
                <c:pt idx="88">
                  <c:v>54.342500000000008</c:v>
                </c:pt>
                <c:pt idx="89">
                  <c:v>54.347499999999997</c:v>
                </c:pt>
                <c:pt idx="90">
                  <c:v>55.372500000000002</c:v>
                </c:pt>
                <c:pt idx="91">
                  <c:v>55.018333333333338</c:v>
                </c:pt>
                <c:pt idx="92">
                  <c:v>54.924166666666672</c:v>
                </c:pt>
                <c:pt idx="93">
                  <c:v>56.029166666666661</c:v>
                </c:pt>
                <c:pt idx="94">
                  <c:v>56.888333333333328</c:v>
                </c:pt>
                <c:pt idx="95">
                  <c:v>56.582500000000003</c:v>
                </c:pt>
                <c:pt idx="96">
                  <c:v>54.930833333333332</c:v>
                </c:pt>
                <c:pt idx="97">
                  <c:v>56.080833333333338</c:v>
                </c:pt>
                <c:pt idx="98">
                  <c:v>55.129999999999988</c:v>
                </c:pt>
                <c:pt idx="99">
                  <c:v>54.705833333333338</c:v>
                </c:pt>
                <c:pt idx="100">
                  <c:v>55.007500000000014</c:v>
                </c:pt>
                <c:pt idx="101">
                  <c:v>55.453333333333326</c:v>
                </c:pt>
                <c:pt idx="102">
                  <c:v>55.444166666666661</c:v>
                </c:pt>
                <c:pt idx="103">
                  <c:v>55.372499999999995</c:v>
                </c:pt>
                <c:pt idx="104">
                  <c:v>56.957500000000003</c:v>
                </c:pt>
                <c:pt idx="105">
                  <c:v>57.046666666666674</c:v>
                </c:pt>
                <c:pt idx="106">
                  <c:v>56.995000000000005</c:v>
                </c:pt>
                <c:pt idx="107">
                  <c:v>58.014166666666661</c:v>
                </c:pt>
                <c:pt idx="108">
                  <c:v>57.880833333333328</c:v>
                </c:pt>
                <c:pt idx="109">
                  <c:v>57.601666666666667</c:v>
                </c:pt>
                <c:pt idx="110">
                  <c:v>58.302500000000002</c:v>
                </c:pt>
                <c:pt idx="111">
                  <c:v>58.021666666666668</c:v>
                </c:pt>
                <c:pt idx="112">
                  <c:v>59.107500000000009</c:v>
                </c:pt>
                <c:pt idx="113">
                  <c:v>59.005833333333328</c:v>
                </c:pt>
                <c:pt idx="114">
                  <c:v>58.719166666666659</c:v>
                </c:pt>
                <c:pt idx="115">
                  <c:v>57.068333333333328</c:v>
                </c:pt>
                <c:pt idx="116">
                  <c:v>57.679166666666653</c:v>
                </c:pt>
                <c:pt idx="117">
                  <c:v>56.777500000000011</c:v>
                </c:pt>
                <c:pt idx="118">
                  <c:v>56.764999999999993</c:v>
                </c:pt>
                <c:pt idx="119">
                  <c:v>57.584166666666654</c:v>
                </c:pt>
                <c:pt idx="120">
                  <c:v>57.823333333333323</c:v>
                </c:pt>
                <c:pt idx="121">
                  <c:v>57.061666666666667</c:v>
                </c:pt>
                <c:pt idx="122">
                  <c:v>57.430833333333339</c:v>
                </c:pt>
                <c:pt idx="123">
                  <c:v>57.699166666666663</c:v>
                </c:pt>
                <c:pt idx="124">
                  <c:v>57.718333333333327</c:v>
                </c:pt>
                <c:pt idx="125">
                  <c:v>57.797499999999992</c:v>
                </c:pt>
                <c:pt idx="126">
                  <c:v>57.545833333333327</c:v>
                </c:pt>
                <c:pt idx="127">
                  <c:v>58.146666666666668</c:v>
                </c:pt>
                <c:pt idx="128">
                  <c:v>57.394166666666678</c:v>
                </c:pt>
                <c:pt idx="129">
                  <c:v>55.04</c:v>
                </c:pt>
                <c:pt idx="130">
                  <c:v>55.145000000000003</c:v>
                </c:pt>
                <c:pt idx="131">
                  <c:v>55.652499999999996</c:v>
                </c:pt>
                <c:pt idx="132">
                  <c:v>56.27</c:v>
                </c:pt>
                <c:pt idx="133">
                  <c:v>56.966666666666669</c:v>
                </c:pt>
                <c:pt idx="134">
                  <c:v>56.974166666666662</c:v>
                </c:pt>
                <c:pt idx="135">
                  <c:v>57.150833333333338</c:v>
                </c:pt>
                <c:pt idx="136">
                  <c:v>57.290833333333332</c:v>
                </c:pt>
                <c:pt idx="137">
                  <c:v>58.255833333333328</c:v>
                </c:pt>
                <c:pt idx="138">
                  <c:v>58.457500000000003</c:v>
                </c:pt>
                <c:pt idx="139">
                  <c:v>57.624166666666667</c:v>
                </c:pt>
                <c:pt idx="140">
                  <c:v>58.000833333333333</c:v>
                </c:pt>
                <c:pt idx="141">
                  <c:v>58.319999999999993</c:v>
                </c:pt>
                <c:pt idx="142">
                  <c:v>58.543333333333329</c:v>
                </c:pt>
                <c:pt idx="143">
                  <c:v>58.74666666666667</c:v>
                </c:pt>
                <c:pt idx="144">
                  <c:v>59.141666666666659</c:v>
                </c:pt>
                <c:pt idx="145">
                  <c:v>59.813333333333333</c:v>
                </c:pt>
                <c:pt idx="146">
                  <c:v>60.541666666666657</c:v>
                </c:pt>
                <c:pt idx="147">
                  <c:v>60.541666666666657</c:v>
                </c:pt>
                <c:pt idx="148">
                  <c:v>61.98416666666666</c:v>
                </c:pt>
                <c:pt idx="149">
                  <c:v>62.513333333333321</c:v>
                </c:pt>
                <c:pt idx="150">
                  <c:v>62.451666666666661</c:v>
                </c:pt>
                <c:pt idx="151">
                  <c:v>61.083333333333343</c:v>
                </c:pt>
                <c:pt idx="152">
                  <c:v>62.844999999999992</c:v>
                </c:pt>
                <c:pt idx="153">
                  <c:v>63.839999999999996</c:v>
                </c:pt>
                <c:pt idx="154">
                  <c:v>63.978333333333332</c:v>
                </c:pt>
                <c:pt idx="155">
                  <c:v>64.863333333333344</c:v>
                </c:pt>
                <c:pt idx="156">
                  <c:v>65.48833333333333</c:v>
                </c:pt>
                <c:pt idx="157">
                  <c:v>67.853333333333325</c:v>
                </c:pt>
                <c:pt idx="158">
                  <c:v>67.644166666666663</c:v>
                </c:pt>
                <c:pt idx="159">
                  <c:v>65.928333333333327</c:v>
                </c:pt>
                <c:pt idx="160">
                  <c:v>64.480833333333322</c:v>
                </c:pt>
                <c:pt idx="161">
                  <c:v>64.480833333333337</c:v>
                </c:pt>
                <c:pt idx="162">
                  <c:v>65.910000000000011</c:v>
                </c:pt>
                <c:pt idx="163">
                  <c:v>65.415833333333339</c:v>
                </c:pt>
                <c:pt idx="164">
                  <c:v>66.88333333333334</c:v>
                </c:pt>
                <c:pt idx="165">
                  <c:v>67.141666666666666</c:v>
                </c:pt>
                <c:pt idx="166">
                  <c:v>68.182500000000005</c:v>
                </c:pt>
                <c:pt idx="167">
                  <c:v>69.672499999999999</c:v>
                </c:pt>
                <c:pt idx="168">
                  <c:v>69.614999999999995</c:v>
                </c:pt>
                <c:pt idx="169">
                  <c:v>67.920833333333334</c:v>
                </c:pt>
                <c:pt idx="170">
                  <c:v>66.933333333333351</c:v>
                </c:pt>
                <c:pt idx="171">
                  <c:v>65.885000000000005</c:v>
                </c:pt>
                <c:pt idx="172">
                  <c:v>68.11333333333333</c:v>
                </c:pt>
                <c:pt idx="173">
                  <c:v>67.86666666666666</c:v>
                </c:pt>
                <c:pt idx="174">
                  <c:v>68.25333333333333</c:v>
                </c:pt>
                <c:pt idx="175">
                  <c:v>69.225833333333341</c:v>
                </c:pt>
                <c:pt idx="176">
                  <c:v>69.459999999999994</c:v>
                </c:pt>
                <c:pt idx="177">
                  <c:v>68.075833333333335</c:v>
                </c:pt>
                <c:pt idx="178">
                  <c:v>66.836666666666659</c:v>
                </c:pt>
                <c:pt idx="179">
                  <c:v>65.119166666666672</c:v>
                </c:pt>
                <c:pt idx="180">
                  <c:v>63.757500000000014</c:v>
                </c:pt>
                <c:pt idx="181">
                  <c:v>65.67583333333333</c:v>
                </c:pt>
                <c:pt idx="182">
                  <c:v>65.875833333333333</c:v>
                </c:pt>
                <c:pt idx="183">
                  <c:v>65.05083333333333</c:v>
                </c:pt>
                <c:pt idx="184">
                  <c:v>64.151666666666671</c:v>
                </c:pt>
                <c:pt idx="185">
                  <c:v>64.108333333333334</c:v>
                </c:pt>
                <c:pt idx="186">
                  <c:v>66.002500000000012</c:v>
                </c:pt>
                <c:pt idx="187">
                  <c:v>65.402500000000018</c:v>
                </c:pt>
                <c:pt idx="188">
                  <c:v>64.962499999999991</c:v>
                </c:pt>
                <c:pt idx="189">
                  <c:v>64.489999999999995</c:v>
                </c:pt>
                <c:pt idx="190">
                  <c:v>64.560833333333335</c:v>
                </c:pt>
                <c:pt idx="191">
                  <c:v>62.951666666666661</c:v>
                </c:pt>
                <c:pt idx="192">
                  <c:v>63.638333333333328</c:v>
                </c:pt>
                <c:pt idx="193">
                  <c:v>62.636666666666677</c:v>
                </c:pt>
                <c:pt idx="194">
                  <c:v>61.775833333333338</c:v>
                </c:pt>
                <c:pt idx="195">
                  <c:v>59.79</c:v>
                </c:pt>
                <c:pt idx="196">
                  <c:v>60.639999999999986</c:v>
                </c:pt>
                <c:pt idx="197">
                  <c:v>60.019166666666656</c:v>
                </c:pt>
                <c:pt idx="198">
                  <c:v>60.060833333333335</c:v>
                </c:pt>
                <c:pt idx="199">
                  <c:v>60.961666666666666</c:v>
                </c:pt>
                <c:pt idx="200">
                  <c:v>60.533333333333339</c:v>
                </c:pt>
                <c:pt idx="201">
                  <c:v>60.577500000000015</c:v>
                </c:pt>
                <c:pt idx="202">
                  <c:v>63.150833333333331</c:v>
                </c:pt>
                <c:pt idx="203">
                  <c:v>62.54666666666666</c:v>
                </c:pt>
                <c:pt idx="204">
                  <c:v>61.370000000000005</c:v>
                </c:pt>
                <c:pt idx="205">
                  <c:v>63.185000000000002</c:v>
                </c:pt>
                <c:pt idx="206">
                  <c:v>62.354999999999997</c:v>
                </c:pt>
                <c:pt idx="207">
                  <c:v>60.755833333333328</c:v>
                </c:pt>
                <c:pt idx="208">
                  <c:v>60.337500000000006</c:v>
                </c:pt>
                <c:pt idx="209">
                  <c:v>59.936666666666667</c:v>
                </c:pt>
                <c:pt idx="210">
                  <c:v>59.877500000000005</c:v>
                </c:pt>
                <c:pt idx="211">
                  <c:v>59.314166666666665</c:v>
                </c:pt>
                <c:pt idx="212">
                  <c:v>59.528333333333329</c:v>
                </c:pt>
                <c:pt idx="213">
                  <c:v>61.001666666666672</c:v>
                </c:pt>
                <c:pt idx="214">
                  <c:v>59.314999999999991</c:v>
                </c:pt>
                <c:pt idx="215">
                  <c:v>60.309166666666648</c:v>
                </c:pt>
                <c:pt idx="216">
                  <c:v>59.491666666666674</c:v>
                </c:pt>
                <c:pt idx="217">
                  <c:v>60.436666666666667</c:v>
                </c:pt>
                <c:pt idx="218">
                  <c:v>60.2575</c:v>
                </c:pt>
                <c:pt idx="219">
                  <c:v>59.300833333333344</c:v>
                </c:pt>
                <c:pt idx="220">
                  <c:v>58.87916666666667</c:v>
                </c:pt>
                <c:pt idx="221">
                  <c:v>59.576666666666661</c:v>
                </c:pt>
                <c:pt idx="222">
                  <c:v>60.3675</c:v>
                </c:pt>
                <c:pt idx="223">
                  <c:v>60.49666666666667</c:v>
                </c:pt>
                <c:pt idx="224">
                  <c:v>61.309166666666663</c:v>
                </c:pt>
                <c:pt idx="225">
                  <c:v>61.655000000000001</c:v>
                </c:pt>
                <c:pt idx="226">
                  <c:v>62.949166666666677</c:v>
                </c:pt>
                <c:pt idx="227">
                  <c:v>63.124166666666667</c:v>
                </c:pt>
                <c:pt idx="228">
                  <c:v>61.580000000000005</c:v>
                </c:pt>
                <c:pt idx="229">
                  <c:v>62.829166666666673</c:v>
                </c:pt>
                <c:pt idx="230">
                  <c:v>62.752500000000005</c:v>
                </c:pt>
                <c:pt idx="231">
                  <c:v>62.143333333333338</c:v>
                </c:pt>
                <c:pt idx="232">
                  <c:v>60.706666666666678</c:v>
                </c:pt>
                <c:pt idx="233">
                  <c:v>#N/A</c:v>
                </c:pt>
                <c:pt idx="234">
                  <c:v>60.706666666666678</c:v>
                </c:pt>
                <c:pt idx="235">
                  <c:v>59.657499999999992</c:v>
                </c:pt>
                <c:pt idx="236">
                  <c:v>59.331666666666671</c:v>
                </c:pt>
                <c:pt idx="237">
                  <c:v>57.328333333333326</c:v>
                </c:pt>
                <c:pt idx="238">
                  <c:v>#N/A</c:v>
                </c:pt>
                <c:pt idx="239">
                  <c:v>58.004999999999995</c:v>
                </c:pt>
                <c:pt idx="240">
                  <c:v>57.579999999999991</c:v>
                </c:pt>
                <c:pt idx="241">
                  <c:v>58.700833333333328</c:v>
                </c:pt>
                <c:pt idx="242">
                  <c:v>56.8125</c:v>
                </c:pt>
                <c:pt idx="243">
                  <c:v>57.788333333333327</c:v>
                </c:pt>
                <c:pt idx="244">
                  <c:v>56.994166666666665</c:v>
                </c:pt>
                <c:pt idx="245">
                  <c:v>57.107500000000009</c:v>
                </c:pt>
                <c:pt idx="246">
                  <c:v>57.665833333333332</c:v>
                </c:pt>
                <c:pt idx="247">
                  <c:v>56.352499999999999</c:v>
                </c:pt>
                <c:pt idx="248">
                  <c:v>57.349166666666669</c:v>
                </c:pt>
                <c:pt idx="249">
                  <c:v>57.323333333333345</c:v>
                </c:pt>
                <c:pt idx="250">
                  <c:v>59.550833333333337</c:v>
                </c:pt>
                <c:pt idx="251">
                  <c:v>59.505833333333335</c:v>
                </c:pt>
                <c:pt idx="252">
                  <c:v>58.064999999999998</c:v>
                </c:pt>
                <c:pt idx="253">
                  <c:v>57.863333333333323</c:v>
                </c:pt>
                <c:pt idx="254">
                  <c:v>58.365833333333342</c:v>
                </c:pt>
                <c:pt idx="255">
                  <c:v>56.759166666666665</c:v>
                </c:pt>
                <c:pt idx="256">
                  <c:v>55.944999999999993</c:v>
                </c:pt>
                <c:pt idx="257">
                  <c:v>55.413333333333334</c:v>
                </c:pt>
                <c:pt idx="258">
                  <c:v>55.79666666666666</c:v>
                </c:pt>
                <c:pt idx="259">
                  <c:v>55.304166666666667</c:v>
                </c:pt>
                <c:pt idx="260">
                  <c:v>54.938333333333333</c:v>
                </c:pt>
                <c:pt idx="261">
                  <c:v>54.553333333333342</c:v>
                </c:pt>
                <c:pt idx="262">
                  <c:v>54.307499999999997</c:v>
                </c:pt>
                <c:pt idx="263">
                  <c:v>54.346666666666671</c:v>
                </c:pt>
                <c:pt idx="264">
                  <c:v>54.111666666666672</c:v>
                </c:pt>
                <c:pt idx="265">
                  <c:v>53.668333333333344</c:v>
                </c:pt>
                <c:pt idx="266">
                  <c:v>52.707499999999989</c:v>
                </c:pt>
                <c:pt idx="267">
                  <c:v>52.817499999999995</c:v>
                </c:pt>
                <c:pt idx="268">
                  <c:v>52.225833333333334</c:v>
                </c:pt>
                <c:pt idx="269">
                  <c:v>52.845833333333331</c:v>
                </c:pt>
                <c:pt idx="270">
                  <c:v>52.978333333333332</c:v>
                </c:pt>
                <c:pt idx="271">
                  <c:v>53.564999999999998</c:v>
                </c:pt>
                <c:pt idx="272">
                  <c:v>52.628333333333337</c:v>
                </c:pt>
                <c:pt idx="273">
                  <c:v>52.945833333333333</c:v>
                </c:pt>
                <c:pt idx="274">
                  <c:v>53.606666666666662</c:v>
                </c:pt>
                <c:pt idx="275">
                  <c:v>52.873333333333342</c:v>
                </c:pt>
                <c:pt idx="276">
                  <c:v>52.708333333333336</c:v>
                </c:pt>
                <c:pt idx="277">
                  <c:v>52.122500000000002</c:v>
                </c:pt>
                <c:pt idx="278">
                  <c:v>51.87166666666667</c:v>
                </c:pt>
                <c:pt idx="279">
                  <c:v>52.676666666666669</c:v>
                </c:pt>
                <c:pt idx="280">
                  <c:v>53.064166666666665</c:v>
                </c:pt>
                <c:pt idx="281">
                  <c:v>52.664999999999999</c:v>
                </c:pt>
                <c:pt idx="282">
                  <c:v>52.664999999999999</c:v>
                </c:pt>
                <c:pt idx="283">
                  <c:v>52.334166666666668</c:v>
                </c:pt>
                <c:pt idx="284">
                  <c:v>51.587499999999999</c:v>
                </c:pt>
                <c:pt idx="285">
                  <c:v>51.448333333333345</c:v>
                </c:pt>
                <c:pt idx="286">
                  <c:v>51.416666666666664</c:v>
                </c:pt>
                <c:pt idx="287">
                  <c:v>50.750000000000007</c:v>
                </c:pt>
                <c:pt idx="288">
                  <c:v>50.082499999999989</c:v>
                </c:pt>
                <c:pt idx="289">
                  <c:v>49.122499999999995</c:v>
                </c:pt>
                <c:pt idx="290">
                  <c:v>48.266666666666673</c:v>
                </c:pt>
                <c:pt idx="291">
                  <c:v>47.136666666666677</c:v>
                </c:pt>
                <c:pt idx="292">
                  <c:v>46.525000000000006</c:v>
                </c:pt>
                <c:pt idx="293">
                  <c:v>46.31666666666667</c:v>
                </c:pt>
                <c:pt idx="294">
                  <c:v>47.207500000000003</c:v>
                </c:pt>
                <c:pt idx="295">
                  <c:v>47.224166666666662</c:v>
                </c:pt>
                <c:pt idx="296">
                  <c:v>46.458333333333336</c:v>
                </c:pt>
                <c:pt idx="297">
                  <c:v>45.99583333333333</c:v>
                </c:pt>
                <c:pt idx="298">
                  <c:v>46.073333333333323</c:v>
                </c:pt>
                <c:pt idx="299">
                  <c:v>47.202499999999993</c:v>
                </c:pt>
                <c:pt idx="300">
                  <c:v>47.043333333333344</c:v>
                </c:pt>
                <c:pt idx="301">
                  <c:v>47.505833333333335</c:v>
                </c:pt>
                <c:pt idx="302">
                  <c:v>46.560833333333335</c:v>
                </c:pt>
                <c:pt idx="303">
                  <c:v>46.397500000000001</c:v>
                </c:pt>
                <c:pt idx="304">
                  <c:v>47.428333333333335</c:v>
                </c:pt>
                <c:pt idx="305">
                  <c:v>49.321666666666658</c:v>
                </c:pt>
                <c:pt idx="306">
                  <c:v>52.821666666666665</c:v>
                </c:pt>
                <c:pt idx="307">
                  <c:v>52.155000000000001</c:v>
                </c:pt>
                <c:pt idx="308">
                  <c:v>53.418333333333344</c:v>
                </c:pt>
                <c:pt idx="309">
                  <c:v>52.649166666666666</c:v>
                </c:pt>
                <c:pt idx="310">
                  <c:v>52.974166666666669</c:v>
                </c:pt>
                <c:pt idx="311">
                  <c:v>53.17166666666666</c:v>
                </c:pt>
                <c:pt idx="312">
                  <c:v>51.978333333333332</c:v>
                </c:pt>
                <c:pt idx="313">
                  <c:v>51.692499999999995</c:v>
                </c:pt>
                <c:pt idx="314">
                  <c:v>52.5625</c:v>
                </c:pt>
                <c:pt idx="315">
                  <c:v>51.709166666666668</c:v>
                </c:pt>
                <c:pt idx="316">
                  <c:v>#N/A</c:v>
                </c:pt>
                <c:pt idx="317">
                  <c:v>51.709166666666668</c:v>
                </c:pt>
                <c:pt idx="318">
                  <c:v>52.368333333333332</c:v>
                </c:pt>
                <c:pt idx="319">
                  <c:v>52.156666666666666</c:v>
                </c:pt>
                <c:pt idx="320">
                  <c:v>52.567499999999995</c:v>
                </c:pt>
                <c:pt idx="321">
                  <c:v>52.101666666666681</c:v>
                </c:pt>
                <c:pt idx="322">
                  <c:v>51.814999999999991</c:v>
                </c:pt>
                <c:pt idx="323">
                  <c:v>51.041666666666664</c:v>
                </c:pt>
                <c:pt idx="324">
                  <c:v>49.272500000000001</c:v>
                </c:pt>
                <c:pt idx="325">
                  <c:v>48.355833333333344</c:v>
                </c:pt>
                <c:pt idx="326">
                  <c:v>50.019166666666671</c:v>
                </c:pt>
                <c:pt idx="327">
                  <c:v>50.019166666666671</c:v>
                </c:pt>
                <c:pt idx="328">
                  <c:v>50.462499999999999</c:v>
                </c:pt>
                <c:pt idx="329">
                  <c:v>50.756666666666661</c:v>
                </c:pt>
                <c:pt idx="330">
                  <c:v>50.409166666666671</c:v>
                </c:pt>
                <c:pt idx="331">
                  <c:v>49.37833333333333</c:v>
                </c:pt>
                <c:pt idx="332">
                  <c:v>49.384166666666665</c:v>
                </c:pt>
                <c:pt idx="333">
                  <c:v>50.038333333333334</c:v>
                </c:pt>
                <c:pt idx="334">
                  <c:v>51.044999999999995</c:v>
                </c:pt>
                <c:pt idx="335">
                  <c:v>50.404166666666676</c:v>
                </c:pt>
                <c:pt idx="336">
                  <c:v>49.716666666666669</c:v>
                </c:pt>
                <c:pt idx="337">
                  <c:v>49.595833333333331</c:v>
                </c:pt>
                <c:pt idx="338">
                  <c:v>49.340833333333336</c:v>
                </c:pt>
                <c:pt idx="339">
                  <c:v>50.24666666666667</c:v>
                </c:pt>
                <c:pt idx="340">
                  <c:v>50.064999999999998</c:v>
                </c:pt>
                <c:pt idx="341">
                  <c:v>49.62916666666667</c:v>
                </c:pt>
                <c:pt idx="342">
                  <c:v>49.62916666666667</c:v>
                </c:pt>
                <c:pt idx="343">
                  <c:v>50.432499999999997</c:v>
                </c:pt>
                <c:pt idx="344">
                  <c:v>50.339166666666671</c:v>
                </c:pt>
                <c:pt idx="345">
                  <c:v>49.784166666666664</c:v>
                </c:pt>
                <c:pt idx="346">
                  <c:v>48.991666666666674</c:v>
                </c:pt>
                <c:pt idx="347">
                  <c:v>47.572499999999998</c:v>
                </c:pt>
                <c:pt idx="348">
                  <c:v>47.645833333333336</c:v>
                </c:pt>
                <c:pt idx="349">
                  <c:v>47.550833333333337</c:v>
                </c:pt>
                <c:pt idx="350">
                  <c:v>47.329166666666673</c:v>
                </c:pt>
                <c:pt idx="351">
                  <c:v>48.986666666666672</c:v>
                </c:pt>
                <c:pt idx="352">
                  <c:v>50.098333333333336</c:v>
                </c:pt>
                <c:pt idx="353">
                  <c:v>48.089166666666671</c:v>
                </c:pt>
                <c:pt idx="354">
                  <c:v>48.081666666666671</c:v>
                </c:pt>
                <c:pt idx="355">
                  <c:v>48.429166666666667</c:v>
                </c:pt>
                <c:pt idx="356">
                  <c:v>47.806666666666665</c:v>
                </c:pt>
                <c:pt idx="357">
                  <c:v>48.049166666666672</c:v>
                </c:pt>
                <c:pt idx="358">
                  <c:v>47.25083333333334</c:v>
                </c:pt>
                <c:pt idx="359">
                  <c:v>46.549166666666672</c:v>
                </c:pt>
                <c:pt idx="360">
                  <c:v>47.127499999999998</c:v>
                </c:pt>
                <c:pt idx="361">
                  <c:v>48.264166666666661</c:v>
                </c:pt>
                <c:pt idx="362">
                  <c:v>48.735833333333325</c:v>
                </c:pt>
                <c:pt idx="363">
                  <c:v>48.009999999999991</c:v>
                </c:pt>
                <c:pt idx="364">
                  <c:v>48.299166666666672</c:v>
                </c:pt>
                <c:pt idx="365">
                  <c:v>47.718333333333334</c:v>
                </c:pt>
                <c:pt idx="366">
                  <c:v>48.06</c:v>
                </c:pt>
                <c:pt idx="367">
                  <c:v>46.892499999999991</c:v>
                </c:pt>
                <c:pt idx="368">
                  <c:v>45.945</c:v>
                </c:pt>
                <c:pt idx="369">
                  <c:v>45.522500000000001</c:v>
                </c:pt>
                <c:pt idx="370">
                  <c:v>45.9375</c:v>
                </c:pt>
                <c:pt idx="371">
                  <c:v>46.717500000000001</c:v>
                </c:pt>
                <c:pt idx="372">
                  <c:v>47.508333333333333</c:v>
                </c:pt>
                <c:pt idx="373">
                  <c:v>47.713333333333338</c:v>
                </c:pt>
                <c:pt idx="374">
                  <c:v>49.350833333333334</c:v>
                </c:pt>
                <c:pt idx="375">
                  <c:v>51.509166666666658</c:v>
                </c:pt>
                <c:pt idx="376">
                  <c:v>52.894999999999989</c:v>
                </c:pt>
                <c:pt idx="377">
                  <c:v>51.889999999999993</c:v>
                </c:pt>
                <c:pt idx="378">
                  <c:v>49.889166666666661</c:v>
                </c:pt>
                <c:pt idx="379">
                  <c:v>49.76583333333334</c:v>
                </c:pt>
                <c:pt idx="380">
                  <c:v>49.333333333333336</c:v>
                </c:pt>
                <c:pt idx="381">
                  <c:v>50.183333333333337</c:v>
                </c:pt>
                <c:pt idx="382">
                  <c:v>49.414999999999999</c:v>
                </c:pt>
                <c:pt idx="383">
                  <c:v>49.961666666666673</c:v>
                </c:pt>
                <c:pt idx="384">
                  <c:v>48.693333333333328</c:v>
                </c:pt>
                <c:pt idx="385">
                  <c:v>48.780833333333327</c:v>
                </c:pt>
                <c:pt idx="386">
                  <c:v>48.25333333333333</c:v>
                </c:pt>
                <c:pt idx="387">
                  <c:v>48.337499999999999</c:v>
                </c:pt>
                <c:pt idx="388">
                  <c:v>48.19083333333333</c:v>
                </c:pt>
                <c:pt idx="389">
                  <c:v>49.605833333333329</c:v>
                </c:pt>
                <c:pt idx="390">
                  <c:v>52.020833333333336</c:v>
                </c:pt>
                <c:pt idx="391">
                  <c:v>50.969166666666666</c:v>
                </c:pt>
                <c:pt idx="392">
                  <c:v>50.469166666666666</c:v>
                </c:pt>
                <c:pt idx="393">
                  <c:v>50.159166666666671</c:v>
                </c:pt>
                <c:pt idx="394">
                  <c:v>50.053333333333335</c:v>
                </c:pt>
                <c:pt idx="395">
                  <c:v>50.040833333333346</c:v>
                </c:pt>
                <c:pt idx="396">
                  <c:v>50.006666666666668</c:v>
                </c:pt>
                <c:pt idx="397">
                  <c:v>49.755833333333335</c:v>
                </c:pt>
                <c:pt idx="398">
                  <c:v>50.376666666666672</c:v>
                </c:pt>
                <c:pt idx="399">
                  <c:v>49.916666666666664</c:v>
                </c:pt>
                <c:pt idx="400">
                  <c:v>49.165833333333325</c:v>
                </c:pt>
                <c:pt idx="401">
                  <c:v>48.993333333333339</c:v>
                </c:pt>
                <c:pt idx="402">
                  <c:v>48.488333333333323</c:v>
                </c:pt>
                <c:pt idx="403">
                  <c:v>48.719166666666666</c:v>
                </c:pt>
                <c:pt idx="404">
                  <c:v>48.899166666666666</c:v>
                </c:pt>
                <c:pt idx="405">
                  <c:v>48.218333333333334</c:v>
                </c:pt>
                <c:pt idx="406">
                  <c:v>47.766666666666673</c:v>
                </c:pt>
                <c:pt idx="407">
                  <c:v>47.766666666666673</c:v>
                </c:pt>
                <c:pt idx="408">
                  <c:v>47.021666666666668</c:v>
                </c:pt>
                <c:pt idx="409">
                  <c:v>47.23</c:v>
                </c:pt>
                <c:pt idx="410">
                  <c:v>47.510833333333331</c:v>
                </c:pt>
                <c:pt idx="411">
                  <c:v>47.452499999999993</c:v>
                </c:pt>
                <c:pt idx="412">
                  <c:v>46.563333333333333</c:v>
                </c:pt>
                <c:pt idx="413">
                  <c:v>46.764166666666661</c:v>
                </c:pt>
                <c:pt idx="414">
                  <c:v>46.619166666666665</c:v>
                </c:pt>
                <c:pt idx="415">
                  <c:v>47.096666666666664</c:v>
                </c:pt>
                <c:pt idx="416">
                  <c:v>47.352499999999999</c:v>
                </c:pt>
                <c:pt idx="417">
                  <c:v>47.478333333333332</c:v>
                </c:pt>
                <c:pt idx="418">
                  <c:v>50.414166666666667</c:v>
                </c:pt>
                <c:pt idx="419">
                  <c:v>50.156666666666666</c:v>
                </c:pt>
                <c:pt idx="420">
                  <c:v>49.297499999999992</c:v>
                </c:pt>
                <c:pt idx="421">
                  <c:v>48.830833333333338</c:v>
                </c:pt>
                <c:pt idx="422">
                  <c:v>52.109999999999992</c:v>
                </c:pt>
                <c:pt idx="423">
                  <c:v>50.021666666666668</c:v>
                </c:pt>
                <c:pt idx="424">
                  <c:v>49.779166666666669</c:v>
                </c:pt>
                <c:pt idx="425">
                  <c:v>49.943333333333335</c:v>
                </c:pt>
                <c:pt idx="426">
                  <c:v>50.6325</c:v>
                </c:pt>
                <c:pt idx="427">
                  <c:v>50.01583333333334</c:v>
                </c:pt>
                <c:pt idx="428">
                  <c:v>49.832500000000003</c:v>
                </c:pt>
                <c:pt idx="429">
                  <c:v>49.282499999999992</c:v>
                </c:pt>
                <c:pt idx="430">
                  <c:v>49.693333333333335</c:v>
                </c:pt>
                <c:pt idx="431">
                  <c:v>49.396666666666668</c:v>
                </c:pt>
                <c:pt idx="432">
                  <c:v>49.448333333333331</c:v>
                </c:pt>
                <c:pt idx="433">
                  <c:v>49.724166666666669</c:v>
                </c:pt>
                <c:pt idx="434">
                  <c:v>48.432500000000005</c:v>
                </c:pt>
                <c:pt idx="435">
                  <c:v>47.701666666666675</c:v>
                </c:pt>
                <c:pt idx="436">
                  <c:v>47.916666666666664</c:v>
                </c:pt>
                <c:pt idx="437">
                  <c:v>47.880833333333328</c:v>
                </c:pt>
                <c:pt idx="438">
                  <c:v>48.277500000000003</c:v>
                </c:pt>
                <c:pt idx="439">
                  <c:v>48.627499999999998</c:v>
                </c:pt>
                <c:pt idx="440">
                  <c:v>49.118333333333339</c:v>
                </c:pt>
                <c:pt idx="441">
                  <c:v>48.852499999999999</c:v>
                </c:pt>
                <c:pt idx="442">
                  <c:v>48.572499999999998</c:v>
                </c:pt>
                <c:pt idx="443">
                  <c:v>47.948333333333345</c:v>
                </c:pt>
                <c:pt idx="444">
                  <c:v>47.360833333333339</c:v>
                </c:pt>
                <c:pt idx="445">
                  <c:v>47.279999999999994</c:v>
                </c:pt>
                <c:pt idx="446">
                  <c:v>46.767500000000005</c:v>
                </c:pt>
                <c:pt idx="447">
                  <c:v>45.860833333333339</c:v>
                </c:pt>
                <c:pt idx="448">
                  <c:v>45.798333333333325</c:v>
                </c:pt>
                <c:pt idx="449">
                  <c:v>45.609999999999992</c:v>
                </c:pt>
                <c:pt idx="450">
                  <c:v>46.354166666666664</c:v>
                </c:pt>
                <c:pt idx="451">
                  <c:v>45.645833333333336</c:v>
                </c:pt>
                <c:pt idx="452">
                  <c:v>45.099166666666662</c:v>
                </c:pt>
                <c:pt idx="453">
                  <c:v>44.9925</c:v>
                </c:pt>
                <c:pt idx="454">
                  <c:v>44.597500000000004</c:v>
                </c:pt>
                <c:pt idx="455">
                  <c:v>44.802500000000002</c:v>
                </c:pt>
                <c:pt idx="456">
                  <c:v>44.82</c:v>
                </c:pt>
                <c:pt idx="457">
                  <c:v>45.588333333333338</c:v>
                </c:pt>
                <c:pt idx="458">
                  <c:v>45.803333333333342</c:v>
                </c:pt>
                <c:pt idx="459">
                  <c:v>44.899166666666666</c:v>
                </c:pt>
                <c:pt idx="460">
                  <c:v>44.48416666666666</c:v>
                </c:pt>
                <c:pt idx="461">
                  <c:v>44.03</c:v>
                </c:pt>
                <c:pt idx="462">
                  <c:v>43.645000000000003</c:v>
                </c:pt>
                <c:pt idx="463">
                  <c:v>43.111666666666672</c:v>
                </c:pt>
                <c:pt idx="464">
                  <c:v>42.948333333333331</c:v>
                </c:pt>
                <c:pt idx="465">
                  <c:v>43.405000000000008</c:v>
                </c:pt>
                <c:pt idx="466">
                  <c:v>43.947499999999998</c:v>
                </c:pt>
                <c:pt idx="467">
                  <c:v>43.160833333333329</c:v>
                </c:pt>
                <c:pt idx="468">
                  <c:v>43.181666666666665</c:v>
                </c:pt>
                <c:pt idx="469">
                  <c:v>43.519166666666671</c:v>
                </c:pt>
                <c:pt idx="470">
                  <c:v>43.699166666666663</c:v>
                </c:pt>
                <c:pt idx="471">
                  <c:v>44.624166666666667</c:v>
                </c:pt>
                <c:pt idx="472">
                  <c:v>44.505833333333335</c:v>
                </c:pt>
                <c:pt idx="473">
                  <c:v>43.825833333333328</c:v>
                </c:pt>
                <c:pt idx="474">
                  <c:v>44.157499999999999</c:v>
                </c:pt>
                <c:pt idx="475">
                  <c:v>43.307499999999997</c:v>
                </c:pt>
                <c:pt idx="476">
                  <c:v>43.17166666666666</c:v>
                </c:pt>
                <c:pt idx="477">
                  <c:v>42.1</c:v>
                </c:pt>
                <c:pt idx="478">
                  <c:v>41.911666666666669</c:v>
                </c:pt>
                <c:pt idx="479">
                  <c:v>41.790000000000006</c:v>
                </c:pt>
                <c:pt idx="480">
                  <c:v>40.864166666666662</c:v>
                </c:pt>
                <c:pt idx="481">
                  <c:v>40.229999999999997</c:v>
                </c:pt>
                <c:pt idx="482">
                  <c:v>39.729166666666664</c:v>
                </c:pt>
                <c:pt idx="483">
                  <c:v>39.18333333333333</c:v>
                </c:pt>
                <c:pt idx="484">
                  <c:v>38.48833333333333</c:v>
                </c:pt>
                <c:pt idx="485">
                  <c:v>40.069166666666668</c:v>
                </c:pt>
                <c:pt idx="486">
                  <c:v>38.135833333333338</c:v>
                </c:pt>
                <c:pt idx="487">
                  <c:v>38.338333333333338</c:v>
                </c:pt>
                <c:pt idx="488">
                  <c:v>39.722500000000004</c:v>
                </c:pt>
                <c:pt idx="489">
                  <c:v>40.631666666666668</c:v>
                </c:pt>
                <c:pt idx="490">
                  <c:v>41.305</c:v>
                </c:pt>
                <c:pt idx="491">
                  <c:v>40.759166666666665</c:v>
                </c:pt>
                <c:pt idx="492">
                  <c:v>39.262499999999996</c:v>
                </c:pt>
                <c:pt idx="493">
                  <c:v>38.366666666666667</c:v>
                </c:pt>
                <c:pt idx="494">
                  <c:v>#N/A</c:v>
                </c:pt>
                <c:pt idx="495">
                  <c:v>38.366666666666667</c:v>
                </c:pt>
                <c:pt idx="496">
                  <c:v>38.154999999999994</c:v>
                </c:pt>
                <c:pt idx="497">
                  <c:v>37.034166666666664</c:v>
                </c:pt>
                <c:pt idx="498">
                  <c:v>36.885833333333331</c:v>
                </c:pt>
                <c:pt idx="499">
                  <c:v>#N/A</c:v>
                </c:pt>
                <c:pt idx="500">
                  <c:v>35.89</c:v>
                </c:pt>
                <c:pt idx="501">
                  <c:v>38.354999999999997</c:v>
                </c:pt>
                <c:pt idx="502">
                  <c:v>37.274999999999999</c:v>
                </c:pt>
                <c:pt idx="503">
                  <c:v>36.397500000000001</c:v>
                </c:pt>
                <c:pt idx="504">
                  <c:v>36.525833333333331</c:v>
                </c:pt>
                <c:pt idx="505">
                  <c:v>36.839166666666671</c:v>
                </c:pt>
                <c:pt idx="506">
                  <c:v>36.269166666666671</c:v>
                </c:pt>
                <c:pt idx="507">
                  <c:v>36.781666666666666</c:v>
                </c:pt>
                <c:pt idx="508">
                  <c:v>35.176666666666669</c:v>
                </c:pt>
                <c:pt idx="509">
                  <c:v>34.905833333333327</c:v>
                </c:pt>
                <c:pt idx="510">
                  <c:v>34.24583333333333</c:v>
                </c:pt>
                <c:pt idx="511">
                  <c:v>33.447499999999998</c:v>
                </c:pt>
                <c:pt idx="512">
                  <c:v>32.522500000000001</c:v>
                </c:pt>
                <c:pt idx="513">
                  <c:v>32.666666666666664</c:v>
                </c:pt>
                <c:pt idx="514">
                  <c:v>31.794166666666666</c:v>
                </c:pt>
                <c:pt idx="515">
                  <c:v>31.344999999999999</c:v>
                </c:pt>
                <c:pt idx="516">
                  <c:v>31.474999999999998</c:v>
                </c:pt>
                <c:pt idx="517">
                  <c:v>31.634999999999994</c:v>
                </c:pt>
                <c:pt idx="518">
                  <c:v>32.487500000000004</c:v>
                </c:pt>
                <c:pt idx="519">
                  <c:v>31.23</c:v>
                </c:pt>
                <c:pt idx="520">
                  <c:v>30.351666666666663</c:v>
                </c:pt>
                <c:pt idx="521">
                  <c:v>30.74666666666667</c:v>
                </c:pt>
                <c:pt idx="522">
                  <c:v>32.900833333333331</c:v>
                </c:pt>
                <c:pt idx="523">
                  <c:v>33.630000000000003</c:v>
                </c:pt>
                <c:pt idx="524">
                  <c:v>34.630000000000003</c:v>
                </c:pt>
                <c:pt idx="525">
                  <c:v>34.281666666666659</c:v>
                </c:pt>
                <c:pt idx="526">
                  <c:v>34.518333333333338</c:v>
                </c:pt>
                <c:pt idx="527">
                  <c:v>33.687500000000007</c:v>
                </c:pt>
                <c:pt idx="528">
                  <c:v>33.726666666666659</c:v>
                </c:pt>
                <c:pt idx="529">
                  <c:v>34.568333333333335</c:v>
                </c:pt>
                <c:pt idx="530">
                  <c:v>35.068333333333335</c:v>
                </c:pt>
                <c:pt idx="531">
                  <c:v>35.51583333333334</c:v>
                </c:pt>
                <c:pt idx="532">
                  <c:v>36.668333333333329</c:v>
                </c:pt>
                <c:pt idx="533">
                  <c:v>36.18333333333333</c:v>
                </c:pt>
                <c:pt idx="534">
                  <c:v>35.849166666666662</c:v>
                </c:pt>
                <c:pt idx="535">
                  <c:v>35.510833333333331</c:v>
                </c:pt>
                <c:pt idx="536">
                  <c:v>34.986666666666665</c:v>
                </c:pt>
                <c:pt idx="537">
                  <c:v>33.470833333333339</c:v>
                </c:pt>
                <c:pt idx="538">
                  <c:v>33.102499999999999</c:v>
                </c:pt>
                <c:pt idx="539">
                  <c:v>33.432499999999997</c:v>
                </c:pt>
                <c:pt idx="540">
                  <c:v>33.075833333333328</c:v>
                </c:pt>
                <c:pt idx="541">
                  <c:v>34.134999999999998</c:v>
                </c:pt>
                <c:pt idx="542">
                  <c:v>34.112500000000004</c:v>
                </c:pt>
                <c:pt idx="543">
                  <c:v>35.36</c:v>
                </c:pt>
                <c:pt idx="544">
                  <c:v>35.167499999999997</c:v>
                </c:pt>
                <c:pt idx="545">
                  <c:v>34.750833333333333</c:v>
                </c:pt>
                <c:pt idx="546">
                  <c:v>33.782500000000006</c:v>
                </c:pt>
                <c:pt idx="547">
                  <c:v>32.43416666666667</c:v>
                </c:pt>
                <c:pt idx="548">
                  <c:v>33.620833333333337</c:v>
                </c:pt>
                <c:pt idx="549">
                  <c:v>33.735833333333325</c:v>
                </c:pt>
                <c:pt idx="550">
                  <c:v>32.996666666666663</c:v>
                </c:pt>
                <c:pt idx="551">
                  <c:v>33.724166666666662</c:v>
                </c:pt>
                <c:pt idx="552">
                  <c:v>33.310833333333335</c:v>
                </c:pt>
                <c:pt idx="553">
                  <c:v>32.763333333333343</c:v>
                </c:pt>
                <c:pt idx="554">
                  <c:v>31.961666666666673</c:v>
                </c:pt>
                <c:pt idx="555">
                  <c:v>31.959166666666665</c:v>
                </c:pt>
                <c:pt idx="556">
                  <c:v>31.798333333333332</c:v>
                </c:pt>
                <c:pt idx="557">
                  <c:v>31.746666666666666</c:v>
                </c:pt>
                <c:pt idx="558">
                  <c:v>32.059999999999995</c:v>
                </c:pt>
                <c:pt idx="559">
                  <c:v>32.489166666666669</c:v>
                </c:pt>
                <c:pt idx="560">
                  <c:v>32.005000000000003</c:v>
                </c:pt>
                <c:pt idx="561">
                  <c:v>30.869166666666661</c:v>
                </c:pt>
                <c:pt idx="562">
                  <c:v>29.778333333333336</c:v>
                </c:pt>
                <c:pt idx="563">
                  <c:v>30.98</c:v>
                </c:pt>
                <c:pt idx="564">
                  <c:v>30.02416666666667</c:v>
                </c:pt>
                <c:pt idx="565">
                  <c:v>30.536666666666665</c:v>
                </c:pt>
                <c:pt idx="566">
                  <c:v>31.215</c:v>
                </c:pt>
                <c:pt idx="567">
                  <c:v>32.480833333333329</c:v>
                </c:pt>
                <c:pt idx="568">
                  <c:v>32.618333333333332</c:v>
                </c:pt>
                <c:pt idx="569">
                  <c:v>32.113333333333337</c:v>
                </c:pt>
                <c:pt idx="570">
                  <c:v>32.409166666666671</c:v>
                </c:pt>
                <c:pt idx="571">
                  <c:v>#N/A</c:v>
                </c:pt>
                <c:pt idx="572">
                  <c:v>32.409166666666671</c:v>
                </c:pt>
                <c:pt idx="573">
                  <c:v>31.363333333333333</c:v>
                </c:pt>
                <c:pt idx="574">
                  <c:v>30.661666666666665</c:v>
                </c:pt>
                <c:pt idx="575">
                  <c:v>31.68416666666667</c:v>
                </c:pt>
                <c:pt idx="576">
                  <c:v>32.521666666666668</c:v>
                </c:pt>
                <c:pt idx="577">
                  <c:v>32.332499999999989</c:v>
                </c:pt>
                <c:pt idx="578">
                  <c:v>31.807499999999994</c:v>
                </c:pt>
                <c:pt idx="579">
                  <c:v>31.202500000000001</c:v>
                </c:pt>
                <c:pt idx="580">
                  <c:v>30.823333333333334</c:v>
                </c:pt>
                <c:pt idx="581">
                  <c:v>30.497499999999999</c:v>
                </c:pt>
                <c:pt idx="582">
                  <c:v>30.224166666666672</c:v>
                </c:pt>
                <c:pt idx="583">
                  <c:v>30.107500000000002</c:v>
                </c:pt>
                <c:pt idx="584">
                  <c:v>29.955833333333331</c:v>
                </c:pt>
                <c:pt idx="585">
                  <c:v>30.967499999999998</c:v>
                </c:pt>
                <c:pt idx="586">
                  <c:v>29.803333333333331</c:v>
                </c:pt>
                <c:pt idx="587">
                  <c:v>29.881666666666664</c:v>
                </c:pt>
                <c:pt idx="588">
                  <c:v>29.87</c:v>
                </c:pt>
                <c:pt idx="589">
                  <c:v>30.262499999999999</c:v>
                </c:pt>
                <c:pt idx="590">
                  <c:v>30.822500000000002</c:v>
                </c:pt>
                <c:pt idx="591">
                  <c:v>30.822500000000002</c:v>
                </c:pt>
                <c:pt idx="592">
                  <c:v>31.000833333333336</c:v>
                </c:pt>
                <c:pt idx="593">
                  <c:v>30.41</c:v>
                </c:pt>
                <c:pt idx="594">
                  <c:v>30.243333333333336</c:v>
                </c:pt>
                <c:pt idx="595">
                  <c:v>30.798333333333332</c:v>
                </c:pt>
                <c:pt idx="596">
                  <c:v>31.25</c:v>
                </c:pt>
                <c:pt idx="597">
                  <c:v>31.372500000000002</c:v>
                </c:pt>
                <c:pt idx="598">
                  <c:v>31.350833333333338</c:v>
                </c:pt>
                <c:pt idx="599">
                  <c:v>31.425833333333333</c:v>
                </c:pt>
                <c:pt idx="600">
                  <c:v>30.617500000000003</c:v>
                </c:pt>
                <c:pt idx="601">
                  <c:v>29.954166666666669</c:v>
                </c:pt>
                <c:pt idx="602">
                  <c:v>29.954166666666669</c:v>
                </c:pt>
                <c:pt idx="603">
                  <c:v>30.40499999999999</c:v>
                </c:pt>
                <c:pt idx="604">
                  <c:v>30.01</c:v>
                </c:pt>
                <c:pt idx="605">
                  <c:v>29.533333333333331</c:v>
                </c:pt>
                <c:pt idx="606">
                  <c:v>30.952500000000001</c:v>
                </c:pt>
                <c:pt idx="607">
                  <c:v>29.070833333333329</c:v>
                </c:pt>
                <c:pt idx="608">
                  <c:v>29.662500000000005</c:v>
                </c:pt>
                <c:pt idx="609">
                  <c:v>29.830833333333331</c:v>
                </c:pt>
                <c:pt idx="610">
                  <c:v>30.2925</c:v>
                </c:pt>
                <c:pt idx="611">
                  <c:v>31.019166666666667</c:v>
                </c:pt>
                <c:pt idx="612">
                  <c:v>30.394999999999996</c:v>
                </c:pt>
                <c:pt idx="613">
                  <c:v>29.8325</c:v>
                </c:pt>
                <c:pt idx="614">
                  <c:v>30.055000000000003</c:v>
                </c:pt>
                <c:pt idx="615">
                  <c:v>29.953333333333333</c:v>
                </c:pt>
                <c:pt idx="616">
                  <c:v>29.867499999999996</c:v>
                </c:pt>
                <c:pt idx="617">
                  <c:v>29.584166666666665</c:v>
                </c:pt>
                <c:pt idx="618">
                  <c:v>29.795000000000002</c:v>
                </c:pt>
                <c:pt idx="619">
                  <c:v>29.974166666666665</c:v>
                </c:pt>
                <c:pt idx="620">
                  <c:v>31.000833333333329</c:v>
                </c:pt>
                <c:pt idx="621">
                  <c:v>31.707500000000007</c:v>
                </c:pt>
                <c:pt idx="622">
                  <c:v>31.311666666666667</c:v>
                </c:pt>
                <c:pt idx="623">
                  <c:v>31.94083333333333</c:v>
                </c:pt>
                <c:pt idx="624">
                  <c:v>31.543333333333337</c:v>
                </c:pt>
                <c:pt idx="625">
                  <c:v>30.889166666666668</c:v>
                </c:pt>
                <c:pt idx="626">
                  <c:v>31.07416666666667</c:v>
                </c:pt>
                <c:pt idx="627">
                  <c:v>32.182499999999997</c:v>
                </c:pt>
                <c:pt idx="628">
                  <c:v>33.29</c:v>
                </c:pt>
                <c:pt idx="629">
                  <c:v>31.8125</c:v>
                </c:pt>
                <c:pt idx="630">
                  <c:v>32.055</c:v>
                </c:pt>
                <c:pt idx="631">
                  <c:v>32.361666666666672</c:v>
                </c:pt>
                <c:pt idx="632">
                  <c:v>33.470833333333339</c:v>
                </c:pt>
                <c:pt idx="633">
                  <c:v>33.618333333333332</c:v>
                </c:pt>
                <c:pt idx="634">
                  <c:v>33.510000000000005</c:v>
                </c:pt>
                <c:pt idx="635">
                  <c:v>33.236666666666672</c:v>
                </c:pt>
                <c:pt idx="636">
                  <c:v>32.802500000000002</c:v>
                </c:pt>
                <c:pt idx="637">
                  <c:v>32.934999999999995</c:v>
                </c:pt>
                <c:pt idx="638">
                  <c:v>32.790833333333332</c:v>
                </c:pt>
                <c:pt idx="639">
                  <c:v>32.776666666666664</c:v>
                </c:pt>
                <c:pt idx="640">
                  <c:v>32.402500000000003</c:v>
                </c:pt>
                <c:pt idx="641">
                  <c:v>32.250833333333333</c:v>
                </c:pt>
                <c:pt idx="642">
                  <c:v>30.635000000000002</c:v>
                </c:pt>
                <c:pt idx="643">
                  <c:v>30.524166666666662</c:v>
                </c:pt>
                <c:pt idx="644">
                  <c:v>30.5275</c:v>
                </c:pt>
                <c:pt idx="645">
                  <c:v>30.723333333333329</c:v>
                </c:pt>
                <c:pt idx="646">
                  <c:v>30.16</c:v>
                </c:pt>
                <c:pt idx="647">
                  <c:v>29.490833333333331</c:v>
                </c:pt>
                <c:pt idx="648">
                  <c:v>29.92583333333334</c:v>
                </c:pt>
                <c:pt idx="649">
                  <c:v>30.390833333333333</c:v>
                </c:pt>
                <c:pt idx="650">
                  <c:v>29.89</c:v>
                </c:pt>
                <c:pt idx="651">
                  <c:v>30.878333333333341</c:v>
                </c:pt>
                <c:pt idx="652">
                  <c:v>34.412499999999994</c:v>
                </c:pt>
                <c:pt idx="653">
                  <c:v>34.876666666666672</c:v>
                </c:pt>
                <c:pt idx="654">
                  <c:v>35.582500000000003</c:v>
                </c:pt>
                <c:pt idx="655">
                  <c:v>35.8825</c:v>
                </c:pt>
                <c:pt idx="656">
                  <c:v>35.619999999999997</c:v>
                </c:pt>
                <c:pt idx="657">
                  <c:v>35.38666666666667</c:v>
                </c:pt>
                <c:pt idx="658">
                  <c:v>35.540833333333339</c:v>
                </c:pt>
                <c:pt idx="659">
                  <c:v>35.561666666666667</c:v>
                </c:pt>
                <c:pt idx="660">
                  <c:v>35.732499999999995</c:v>
                </c:pt>
                <c:pt idx="661">
                  <c:v>36.141666666666659</c:v>
                </c:pt>
                <c:pt idx="662">
                  <c:v>36.051666666666669</c:v>
                </c:pt>
                <c:pt idx="663">
                  <c:v>36.352499999999999</c:v>
                </c:pt>
                <c:pt idx="664">
                  <c:v>36.48833333333333</c:v>
                </c:pt>
                <c:pt idx="665">
                  <c:v>36.488333333333337</c:v>
                </c:pt>
                <c:pt idx="666">
                  <c:v>36.008333333333333</c:v>
                </c:pt>
                <c:pt idx="667">
                  <c:v>37.005833333333335</c:v>
                </c:pt>
                <c:pt idx="668">
                  <c:v>37.635833333333338</c:v>
                </c:pt>
                <c:pt idx="669">
                  <c:v>38.102499999999999</c:v>
                </c:pt>
                <c:pt idx="670">
                  <c:v>37.989166666666669</c:v>
                </c:pt>
                <c:pt idx="671">
                  <c:v>39.644166666666671</c:v>
                </c:pt>
                <c:pt idx="672">
                  <c:v>39.644166666666671</c:v>
                </c:pt>
                <c:pt idx="673">
                  <c:v>39.271666666666668</c:v>
                </c:pt>
                <c:pt idx="674">
                  <c:v>38.563333333333333</c:v>
                </c:pt>
                <c:pt idx="675">
                  <c:v>39.009166666666665</c:v>
                </c:pt>
                <c:pt idx="676">
                  <c:v>38.461666666666666</c:v>
                </c:pt>
                <c:pt idx="677">
                  <c:v>37.830000000000005</c:v>
                </c:pt>
                <c:pt idx="678">
                  <c:v>37.097500000000004</c:v>
                </c:pt>
                <c:pt idx="679">
                  <c:v>37.144166666666671</c:v>
                </c:pt>
                <c:pt idx="680">
                  <c:v>37.455000000000005</c:v>
                </c:pt>
                <c:pt idx="681">
                  <c:v>37.769166666666671</c:v>
                </c:pt>
                <c:pt idx="682">
                  <c:v>38.278333333333336</c:v>
                </c:pt>
                <c:pt idx="683">
                  <c:v>38.335000000000001</c:v>
                </c:pt>
                <c:pt idx="684">
                  <c:v>38.634166666666665</c:v>
                </c:pt>
                <c:pt idx="685">
                  <c:v>38.336666666666659</c:v>
                </c:pt>
                <c:pt idx="686">
                  <c:v>38.944999999999993</c:v>
                </c:pt>
                <c:pt idx="687">
                  <c:v>38.233333333333327</c:v>
                </c:pt>
                <c:pt idx="688">
                  <c:v>38.243333333333332</c:v>
                </c:pt>
                <c:pt idx="689">
                  <c:v>38.631666666666668</c:v>
                </c:pt>
                <c:pt idx="690">
                  <c:v>38.306666666666665</c:v>
                </c:pt>
                <c:pt idx="691">
                  <c:v>38.649166666666673</c:v>
                </c:pt>
                <c:pt idx="692">
                  <c:v>39.109166666666667</c:v>
                </c:pt>
                <c:pt idx="693">
                  <c:v>39.074166666666663</c:v>
                </c:pt>
                <c:pt idx="694">
                  <c:v>38.657500000000006</c:v>
                </c:pt>
                <c:pt idx="695">
                  <c:v>38.205000000000005</c:v>
                </c:pt>
                <c:pt idx="696">
                  <c:v>37.079999999999991</c:v>
                </c:pt>
                <c:pt idx="697">
                  <c:v>37.658333333333331</c:v>
                </c:pt>
                <c:pt idx="698">
                  <c:v>37.671666666666674</c:v>
                </c:pt>
                <c:pt idx="699">
                  <c:v>38.494166666666672</c:v>
                </c:pt>
                <c:pt idx="700">
                  <c:v>39.246666666666663</c:v>
                </c:pt>
                <c:pt idx="701">
                  <c:v>38.959166666666668</c:v>
                </c:pt>
                <c:pt idx="702">
                  <c:v>38.306666666666665</c:v>
                </c:pt>
                <c:pt idx="703">
                  <c:v>38.035000000000004</c:v>
                </c:pt>
                <c:pt idx="704">
                  <c:v>38.403333333333336</c:v>
                </c:pt>
                <c:pt idx="705">
                  <c:v>38.618333333333332</c:v>
                </c:pt>
                <c:pt idx="706">
                  <c:v>39.069166666666668</c:v>
                </c:pt>
                <c:pt idx="707">
                  <c:v>39.540833333333332</c:v>
                </c:pt>
                <c:pt idx="708">
                  <c:v>39.927500000000002</c:v>
                </c:pt>
                <c:pt idx="709">
                  <c:v>39.357499999999995</c:v>
                </c:pt>
                <c:pt idx="710">
                  <c:v>39.964999999999996</c:v>
                </c:pt>
                <c:pt idx="711">
                  <c:v>40.467500000000001</c:v>
                </c:pt>
                <c:pt idx="712">
                  <c:v>39.560833333333335</c:v>
                </c:pt>
                <c:pt idx="713">
                  <c:v>39.697499999999998</c:v>
                </c:pt>
                <c:pt idx="714">
                  <c:v>38.875833333333333</c:v>
                </c:pt>
                <c:pt idx="715">
                  <c:v>38.292500000000004</c:v>
                </c:pt>
                <c:pt idx="716">
                  <c:v>37.354999999999997</c:v>
                </c:pt>
                <c:pt idx="717">
                  <c:v>36.858333333333327</c:v>
                </c:pt>
                <c:pt idx="718">
                  <c:v>37.004999999999995</c:v>
                </c:pt>
                <c:pt idx="719">
                  <c:v>37.678333333333335</c:v>
                </c:pt>
                <c:pt idx="720">
                  <c:v>38.569166666666668</c:v>
                </c:pt>
                <c:pt idx="721">
                  <c:v>37.764166666666661</c:v>
                </c:pt>
                <c:pt idx="722">
                  <c:v>38.090000000000003</c:v>
                </c:pt>
                <c:pt idx="723">
                  <c:v>38.010833333333331</c:v>
                </c:pt>
                <c:pt idx="724">
                  <c:v>38.210833333333333</c:v>
                </c:pt>
                <c:pt idx="725">
                  <c:v>38.217499999999994</c:v>
                </c:pt>
                <c:pt idx="726">
                  <c:v>38.303333333333335</c:v>
                </c:pt>
                <c:pt idx="727">
                  <c:v>38.36333333333333</c:v>
                </c:pt>
                <c:pt idx="728">
                  <c:v>37.425000000000004</c:v>
                </c:pt>
                <c:pt idx="729">
                  <c:v>37.155833333333327</c:v>
                </c:pt>
                <c:pt idx="730">
                  <c:v>35.939166666666665</c:v>
                </c:pt>
                <c:pt idx="731">
                  <c:v>35.694166666666661</c:v>
                </c:pt>
                <c:pt idx="732">
                  <c:v>36.176666666666669</c:v>
                </c:pt>
                <c:pt idx="733">
                  <c:v>36.864166666666669</c:v>
                </c:pt>
                <c:pt idx="734">
                  <c:v>37.134999999999998</c:v>
                </c:pt>
                <c:pt idx="735">
                  <c:v>37.00083333333334</c:v>
                </c:pt>
                <c:pt idx="736">
                  <c:v>37.953333333333333</c:v>
                </c:pt>
                <c:pt idx="737">
                  <c:v>38.884166666666665</c:v>
                </c:pt>
                <c:pt idx="738">
                  <c:v>38.624166666666667</c:v>
                </c:pt>
                <c:pt idx="739">
                  <c:v>38.768333333333324</c:v>
                </c:pt>
                <c:pt idx="740">
                  <c:v>37.165833333333332</c:v>
                </c:pt>
                <c:pt idx="741">
                  <c:v>38.115833333333327</c:v>
                </c:pt>
                <c:pt idx="742">
                  <c:v>37.99916666666666</c:v>
                </c:pt>
                <c:pt idx="743">
                  <c:v>37.861666666666665</c:v>
                </c:pt>
                <c:pt idx="744">
                  <c:v>38.175000000000004</c:v>
                </c:pt>
                <c:pt idx="745">
                  <c:v>40.300000000000004</c:v>
                </c:pt>
                <c:pt idx="746">
                  <c:v>41.279166666666669</c:v>
                </c:pt>
                <c:pt idx="747">
                  <c:v>42.25083333333334</c:v>
                </c:pt>
                <c:pt idx="748">
                  <c:v>43.004166666666663</c:v>
                </c:pt>
                <c:pt idx="749">
                  <c:v>41.637500000000003</c:v>
                </c:pt>
                <c:pt idx="750">
                  <c:v>40.883333333333326</c:v>
                </c:pt>
                <c:pt idx="751">
                  <c:v>41.555</c:v>
                </c:pt>
                <c:pt idx="752">
                  <c:v>43.522500000000001</c:v>
                </c:pt>
                <c:pt idx="753">
                  <c:v>44.69166666666667</c:v>
                </c:pt>
                <c:pt idx="754">
                  <c:v>44.168333333333329</c:v>
                </c:pt>
                <c:pt idx="755">
                  <c:v>44.085833333333333</c:v>
                </c:pt>
                <c:pt idx="756">
                  <c:v>#N/A</c:v>
                </c:pt>
                <c:pt idx="757">
                  <c:v>44.085833333333333</c:v>
                </c:pt>
                <c:pt idx="758">
                  <c:v>45.965000000000003</c:v>
                </c:pt>
                <c:pt idx="759">
                  <c:v>46.018333333333338</c:v>
                </c:pt>
                <c:pt idx="760">
                  <c:v>45.876666666666672</c:v>
                </c:pt>
                <c:pt idx="761">
                  <c:v>#N/A</c:v>
                </c:pt>
                <c:pt idx="762">
                  <c:v>47.085000000000001</c:v>
                </c:pt>
                <c:pt idx="763">
                  <c:v>45.334166666666668</c:v>
                </c:pt>
                <c:pt idx="764">
                  <c:v>44.920000000000009</c:v>
                </c:pt>
                <c:pt idx="765">
                  <c:v>47.205833333333324</c:v>
                </c:pt>
                <c:pt idx="766">
                  <c:v>47.379999999999995</c:v>
                </c:pt>
                <c:pt idx="767">
                  <c:v>48.780833333333334</c:v>
                </c:pt>
                <c:pt idx="768">
                  <c:v>49.93833333333334</c:v>
                </c:pt>
                <c:pt idx="769">
                  <c:v>47.224166666666662</c:v>
                </c:pt>
                <c:pt idx="770">
                  <c:v>46.856666666666662</c:v>
                </c:pt>
                <c:pt idx="771">
                  <c:v>45.616666666666674</c:v>
                </c:pt>
                <c:pt idx="772">
                  <c:v>45</c:v>
                </c:pt>
                <c:pt idx="773">
                  <c:v>47.131666666666661</c:v>
                </c:pt>
                <c:pt idx="774">
                  <c:v>46.879166666666663</c:v>
                </c:pt>
                <c:pt idx="775">
                  <c:v>47.087499999999999</c:v>
                </c:pt>
                <c:pt idx="776">
                  <c:v>48.086666666666666</c:v>
                </c:pt>
                <c:pt idx="777">
                  <c:v>46.74666666666667</c:v>
                </c:pt>
                <c:pt idx="778">
                  <c:v>46.49666666666667</c:v>
                </c:pt>
                <c:pt idx="779">
                  <c:v>46.737500000000011</c:v>
                </c:pt>
                <c:pt idx="780">
                  <c:v>47.838333333333338</c:v>
                </c:pt>
                <c:pt idx="781">
                  <c:v>46.759166666666658</c:v>
                </c:pt>
                <c:pt idx="782">
                  <c:v>44.372500000000002</c:v>
                </c:pt>
                <c:pt idx="783">
                  <c:v>44.612500000000004</c:v>
                </c:pt>
                <c:pt idx="784">
                  <c:v>45.018333333333324</c:v>
                </c:pt>
                <c:pt idx="785">
                  <c:v>45.295833333333327</c:v>
                </c:pt>
                <c:pt idx="786">
                  <c:v>46.054166666666667</c:v>
                </c:pt>
                <c:pt idx="787">
                  <c:v>47.750000000000007</c:v>
                </c:pt>
                <c:pt idx="788">
                  <c:v>47.003333333333337</c:v>
                </c:pt>
                <c:pt idx="789">
                  <c:v>46.602499999999999</c:v>
                </c:pt>
                <c:pt idx="790">
                  <c:v>45.475000000000001</c:v>
                </c:pt>
                <c:pt idx="791">
                  <c:v>45.230833333333329</c:v>
                </c:pt>
                <c:pt idx="792">
                  <c:v>44.211666666666673</c:v>
                </c:pt>
                <c:pt idx="793">
                  <c:v>44.358333333333327</c:v>
                </c:pt>
                <c:pt idx="794">
                  <c:v>44.105833333333329</c:v>
                </c:pt>
                <c:pt idx="795">
                  <c:v>44.904166666666669</c:v>
                </c:pt>
                <c:pt idx="796">
                  <c:v>44.040833333333332</c:v>
                </c:pt>
                <c:pt idx="797">
                  <c:v>43.166666666666664</c:v>
                </c:pt>
                <c:pt idx="798">
                  <c:v>43.663333333333334</c:v>
                </c:pt>
                <c:pt idx="799">
                  <c:v>43.994166666666665</c:v>
                </c:pt>
                <c:pt idx="800">
                  <c:v>43.60916666666666</c:v>
                </c:pt>
                <c:pt idx="801">
                  <c:v>43.697499999999998</c:v>
                </c:pt>
                <c:pt idx="802">
                  <c:v>43.990833333333335</c:v>
                </c:pt>
                <c:pt idx="803">
                  <c:v>43.677500000000002</c:v>
                </c:pt>
                <c:pt idx="804">
                  <c:v>43.456666666666671</c:v>
                </c:pt>
                <c:pt idx="805">
                  <c:v>44.001666666666665</c:v>
                </c:pt>
                <c:pt idx="806">
                  <c:v>44.950833333333328</c:v>
                </c:pt>
                <c:pt idx="807">
                  <c:v>44.630833333333328</c:v>
                </c:pt>
                <c:pt idx="808">
                  <c:v>45.555000000000007</c:v>
                </c:pt>
                <c:pt idx="809">
                  <c:v>46.571666666666665</c:v>
                </c:pt>
                <c:pt idx="810">
                  <c:v>47.726666666666667</c:v>
                </c:pt>
                <c:pt idx="811">
                  <c:v>48.395833333333336</c:v>
                </c:pt>
                <c:pt idx="812">
                  <c:v>47.654166666666661</c:v>
                </c:pt>
                <c:pt idx="813">
                  <c:v>46.844999999999999</c:v>
                </c:pt>
                <c:pt idx="814">
                  <c:v>47.052500000000002</c:v>
                </c:pt>
                <c:pt idx="815">
                  <c:v>46.89083333333334</c:v>
                </c:pt>
                <c:pt idx="816">
                  <c:v>46.149166666666673</c:v>
                </c:pt>
                <c:pt idx="817">
                  <c:v>47.648333333333341</c:v>
                </c:pt>
                <c:pt idx="818">
                  <c:v>47.827500000000008</c:v>
                </c:pt>
                <c:pt idx="819">
                  <c:v>48.291666666666664</c:v>
                </c:pt>
                <c:pt idx="820">
                  <c:v>47.410000000000004</c:v>
                </c:pt>
                <c:pt idx="821">
                  <c:v>47.663333333333334</c:v>
                </c:pt>
                <c:pt idx="822">
                  <c:v>47.263333333333328</c:v>
                </c:pt>
                <c:pt idx="823">
                  <c:v>47.925833333333337</c:v>
                </c:pt>
                <c:pt idx="824">
                  <c:v>47.817500000000003</c:v>
                </c:pt>
                <c:pt idx="825">
                  <c:v>48.365833333333335</c:v>
                </c:pt>
                <c:pt idx="826">
                  <c:v>#N/A</c:v>
                </c:pt>
                <c:pt idx="827">
                  <c:v>48.365833333333335</c:v>
                </c:pt>
                <c:pt idx="828">
                  <c:v>49.388333333333321</c:v>
                </c:pt>
                <c:pt idx="829">
                  <c:v>48.904166666666669</c:v>
                </c:pt>
                <c:pt idx="830">
                  <c:v>48.42166666666666</c:v>
                </c:pt>
                <c:pt idx="831">
                  <c:v>48.247499999999995</c:v>
                </c:pt>
                <c:pt idx="832">
                  <c:v>49.450833333333328</c:v>
                </c:pt>
                <c:pt idx="833">
                  <c:v>49.125833333333333</c:v>
                </c:pt>
                <c:pt idx="834">
                  <c:v>49.289166666666667</c:v>
                </c:pt>
                <c:pt idx="835">
                  <c:v>50.537500000000001</c:v>
                </c:pt>
                <c:pt idx="836">
                  <c:v>50.988333333333323</c:v>
                </c:pt>
                <c:pt idx="837">
                  <c:v>51.275833333333331</c:v>
                </c:pt>
                <c:pt idx="838">
                  <c:v>51.574166666666656</c:v>
                </c:pt>
                <c:pt idx="839">
                  <c:v>51.56583333333333</c:v>
                </c:pt>
                <c:pt idx="840">
                  <c:v>52.43333333333333</c:v>
                </c:pt>
                <c:pt idx="841">
                  <c:v>50.873333333333335</c:v>
                </c:pt>
                <c:pt idx="842">
                  <c:v>50.466666666666676</c:v>
                </c:pt>
                <c:pt idx="843">
                  <c:v>52.440833333333337</c:v>
                </c:pt>
                <c:pt idx="844">
                  <c:v>52.980833333333329</c:v>
                </c:pt>
                <c:pt idx="845">
                  <c:v>54.714166666666664</c:v>
                </c:pt>
                <c:pt idx="846">
                  <c:v>55.137499999999989</c:v>
                </c:pt>
                <c:pt idx="847">
                  <c:v>56.092499999999994</c:v>
                </c:pt>
                <c:pt idx="848">
                  <c:v>56.048333333333339</c:v>
                </c:pt>
                <c:pt idx="849">
                  <c:v>57.175000000000011</c:v>
                </c:pt>
                <c:pt idx="850">
                  <c:v>58.235833333333325</c:v>
                </c:pt>
                <c:pt idx="851">
                  <c:v>58.056666666666679</c:v>
                </c:pt>
                <c:pt idx="852">
                  <c:v>59.923333333333325</c:v>
                </c:pt>
                <c:pt idx="853">
                  <c:v>60.991666666666667</c:v>
                </c:pt>
                <c:pt idx="854">
                  <c:v>62.354999999999997</c:v>
                </c:pt>
                <c:pt idx="855">
                  <c:v>61.967500000000001</c:v>
                </c:pt>
                <c:pt idx="856">
                  <c:v>62.732499999999995</c:v>
                </c:pt>
                <c:pt idx="857">
                  <c:v>61.580000000000005</c:v>
                </c:pt>
                <c:pt idx="858">
                  <c:v>58.655833333333334</c:v>
                </c:pt>
                <c:pt idx="859">
                  <c:v>54.18</c:v>
                </c:pt>
                <c:pt idx="860">
                  <c:v>58.021666666666675</c:v>
                </c:pt>
                <c:pt idx="861">
                  <c:v>57.530833333333334</c:v>
                </c:pt>
                <c:pt idx="862">
                  <c:v>57.82833333333334</c:v>
                </c:pt>
                <c:pt idx="863">
                  <c:v>60.521666666666675</c:v>
                </c:pt>
                <c:pt idx="864">
                  <c:v>60.650833333333338</c:v>
                </c:pt>
                <c:pt idx="865">
                  <c:v>58.789999999999992</c:v>
                </c:pt>
                <c:pt idx="866">
                  <c:v>57.089166666666671</c:v>
                </c:pt>
                <c:pt idx="867">
                  <c:v>57.089166666666671</c:v>
                </c:pt>
                <c:pt idx="868">
                  <c:v>60.027499999999996</c:v>
                </c:pt>
                <c:pt idx="869">
                  <c:v>58.520833333333343</c:v>
                </c:pt>
                <c:pt idx="870">
                  <c:v>58.524166666666673</c:v>
                </c:pt>
                <c:pt idx="871">
                  <c:v>58.560833333333335</c:v>
                </c:pt>
                <c:pt idx="872">
                  <c:v>60.246666666666663</c:v>
                </c:pt>
                <c:pt idx="873">
                  <c:v>62.281666666666666</c:v>
                </c:pt>
                <c:pt idx="874">
                  <c:v>63.33250000000001</c:v>
                </c:pt>
                <c:pt idx="875">
                  <c:v>64.173333333333332</c:v>
                </c:pt>
                <c:pt idx="876">
                  <c:v>62.260833333333331</c:v>
                </c:pt>
                <c:pt idx="877">
                  <c:v>63.705000000000005</c:v>
                </c:pt>
                <c:pt idx="878">
                  <c:v>62.231666666666662</c:v>
                </c:pt>
                <c:pt idx="879">
                  <c:v>61.920833333333327</c:v>
                </c:pt>
                <c:pt idx="880">
                  <c:v>62.251666666666665</c:v>
                </c:pt>
                <c:pt idx="881">
                  <c:v>64.670833333333334</c:v>
                </c:pt>
                <c:pt idx="882">
                  <c:v>65.061666666666653</c:v>
                </c:pt>
                <c:pt idx="883">
                  <c:v>66.900833333333338</c:v>
                </c:pt>
                <c:pt idx="884">
                  <c:v>68.275000000000006</c:v>
                </c:pt>
                <c:pt idx="885">
                  <c:v>69.245833333333337</c:v>
                </c:pt>
                <c:pt idx="886">
                  <c:v>69.990000000000009</c:v>
                </c:pt>
                <c:pt idx="887">
                  <c:v>69.69</c:v>
                </c:pt>
                <c:pt idx="888">
                  <c:v>71.929999999999993</c:v>
                </c:pt>
                <c:pt idx="889">
                  <c:v>71.453333333333333</c:v>
                </c:pt>
                <c:pt idx="890">
                  <c:v>76.202500000000001</c:v>
                </c:pt>
                <c:pt idx="891">
                  <c:v>75.44083333333333</c:v>
                </c:pt>
                <c:pt idx="892">
                  <c:v>78.051666666666662</c:v>
                </c:pt>
                <c:pt idx="893">
                  <c:v>72.605000000000004</c:v>
                </c:pt>
                <c:pt idx="894">
                  <c:v>70.265833333333333</c:v>
                </c:pt>
                <c:pt idx="895">
                  <c:v>72.348333333333343</c:v>
                </c:pt>
                <c:pt idx="896">
                  <c:v>77.244166666666672</c:v>
                </c:pt>
                <c:pt idx="897">
                  <c:v>73.629166666666663</c:v>
                </c:pt>
                <c:pt idx="898">
                  <c:v>74.631666666666661</c:v>
                </c:pt>
                <c:pt idx="899">
                  <c:v>73.439999999999984</c:v>
                </c:pt>
                <c:pt idx="900">
                  <c:v>71.921666666666667</c:v>
                </c:pt>
                <c:pt idx="901">
                  <c:v>73.243333333333325</c:v>
                </c:pt>
                <c:pt idx="902">
                  <c:v>74.861666666666665</c:v>
                </c:pt>
                <c:pt idx="903">
                  <c:v>74.279166666666683</c:v>
                </c:pt>
                <c:pt idx="904">
                  <c:v>75.326666666666668</c:v>
                </c:pt>
                <c:pt idx="905">
                  <c:v>75.185833333333335</c:v>
                </c:pt>
                <c:pt idx="906">
                  <c:v>74.519166666666663</c:v>
                </c:pt>
                <c:pt idx="907">
                  <c:v>76.291666666666671</c:v>
                </c:pt>
                <c:pt idx="908">
                  <c:v>77.31583333333333</c:v>
                </c:pt>
                <c:pt idx="909">
                  <c:v>80.398333333333341</c:v>
                </c:pt>
                <c:pt idx="910">
                  <c:v>82.239166666666662</c:v>
                </c:pt>
                <c:pt idx="911">
                  <c:v>78.410833333333329</c:v>
                </c:pt>
                <c:pt idx="912">
                  <c:v>63.621666666666663</c:v>
                </c:pt>
                <c:pt idx="913">
                  <c:v>63.566666666666663</c:v>
                </c:pt>
                <c:pt idx="914">
                  <c:v>65.178333333333342</c:v>
                </c:pt>
                <c:pt idx="915">
                  <c:v>67.710833333333326</c:v>
                </c:pt>
                <c:pt idx="916">
                  <c:v>69.465833333333322</c:v>
                </c:pt>
                <c:pt idx="917">
                  <c:v>69.412499999999994</c:v>
                </c:pt>
                <c:pt idx="918">
                  <c:v>71.578333333333333</c:v>
                </c:pt>
                <c:pt idx="919">
                  <c:v>73.106666666666655</c:v>
                </c:pt>
                <c:pt idx="920">
                  <c:v>74.467499999999987</c:v>
                </c:pt>
                <c:pt idx="921">
                  <c:v>74.451666666666668</c:v>
                </c:pt>
                <c:pt idx="922">
                  <c:v>77.265000000000001</c:v>
                </c:pt>
                <c:pt idx="923">
                  <c:v>76.892499999999998</c:v>
                </c:pt>
                <c:pt idx="924">
                  <c:v>75.157500000000013</c:v>
                </c:pt>
                <c:pt idx="925">
                  <c:v>69.678333333333327</c:v>
                </c:pt>
                <c:pt idx="926">
                  <c:v>71.81583333333333</c:v>
                </c:pt>
                <c:pt idx="927">
                  <c:v>72.23833333333333</c:v>
                </c:pt>
                <c:pt idx="928">
                  <c:v>74.19</c:v>
                </c:pt>
                <c:pt idx="929">
                  <c:v>73.799166666666679</c:v>
                </c:pt>
                <c:pt idx="930">
                  <c:v>73.978333333333339</c:v>
                </c:pt>
                <c:pt idx="931">
                  <c:v>74.736666666666665</c:v>
                </c:pt>
                <c:pt idx="932">
                  <c:v>73.158333333333331</c:v>
                </c:pt>
                <c:pt idx="933">
                  <c:v>73.984999999999999</c:v>
                </c:pt>
                <c:pt idx="934">
                  <c:v>75.521666666666661</c:v>
                </c:pt>
                <c:pt idx="935">
                  <c:v>77.279166666666654</c:v>
                </c:pt>
                <c:pt idx="936">
                  <c:v>77.092499999999987</c:v>
                </c:pt>
                <c:pt idx="937">
                  <c:v>78.86</c:v>
                </c:pt>
                <c:pt idx="938">
                  <c:v>79.541666666666657</c:v>
                </c:pt>
                <c:pt idx="939">
                  <c:v>83.015833333333333</c:v>
                </c:pt>
                <c:pt idx="940">
                  <c:v>84.204999999999998</c:v>
                </c:pt>
                <c:pt idx="941">
                  <c:v>82.772499999999994</c:v>
                </c:pt>
                <c:pt idx="942">
                  <c:v>84.110000000000014</c:v>
                </c:pt>
                <c:pt idx="943">
                  <c:v>85.640833333333333</c:v>
                </c:pt>
                <c:pt idx="944">
                  <c:v>87.40583333333332</c:v>
                </c:pt>
                <c:pt idx="945">
                  <c:v>84.391666666666666</c:v>
                </c:pt>
                <c:pt idx="946">
                  <c:v>85.098333333333329</c:v>
                </c:pt>
                <c:pt idx="947">
                  <c:v>87.38</c:v>
                </c:pt>
                <c:pt idx="948">
                  <c:v>86.939999999999984</c:v>
                </c:pt>
                <c:pt idx="949">
                  <c:v>88.164166666666674</c:v>
                </c:pt>
                <c:pt idx="950">
                  <c:v>90.353333333333339</c:v>
                </c:pt>
                <c:pt idx="951">
                  <c:v>95.240833333333342</c:v>
                </c:pt>
                <c:pt idx="952">
                  <c:v>103.38499999999999</c:v>
                </c:pt>
                <c:pt idx="953">
                  <c:v>103.83749999999999</c:v>
                </c:pt>
                <c:pt idx="954">
                  <c:v>109.84250000000002</c:v>
                </c:pt>
                <c:pt idx="955">
                  <c:v>113.6125</c:v>
                </c:pt>
                <c:pt idx="956">
                  <c:v>117.08916666666669</c:v>
                </c:pt>
                <c:pt idx="957">
                  <c:v>122.69083333333333</c:v>
                </c:pt>
                <c:pt idx="958">
                  <c:v>128.34166666666667</c:v>
                </c:pt>
                <c:pt idx="959">
                  <c:v>111.875</c:v>
                </c:pt>
                <c:pt idx="960">
                  <c:v>104.09000000000002</c:v>
                </c:pt>
                <c:pt idx="961">
                  <c:v>98.570833333333326</c:v>
                </c:pt>
                <c:pt idx="962">
                  <c:v>101.68416666666667</c:v>
                </c:pt>
                <c:pt idx="963">
                  <c:v>104.14749999999999</c:v>
                </c:pt>
                <c:pt idx="964">
                  <c:v>103.89416666666666</c:v>
                </c:pt>
                <c:pt idx="965">
                  <c:v>112.79500000000002</c:v>
                </c:pt>
                <c:pt idx="966">
                  <c:v>113.55</c:v>
                </c:pt>
                <c:pt idx="967">
                  <c:v>115.63583333333334</c:v>
                </c:pt>
                <c:pt idx="968">
                  <c:v>115.42083333333333</c:v>
                </c:pt>
                <c:pt idx="969">
                  <c:v>116.18333333333332</c:v>
                </c:pt>
                <c:pt idx="970">
                  <c:v>112.58416666666669</c:v>
                </c:pt>
                <c:pt idx="971">
                  <c:v>113.265</c:v>
                </c:pt>
                <c:pt idx="972">
                  <c:v>115.58166666666666</c:v>
                </c:pt>
                <c:pt idx="973">
                  <c:v>116.44166666666668</c:v>
                </c:pt>
                <c:pt idx="974">
                  <c:v>116.955</c:v>
                </c:pt>
                <c:pt idx="975">
                  <c:v>111.12916666666666</c:v>
                </c:pt>
                <c:pt idx="976">
                  <c:v>100.30666666666667</c:v>
                </c:pt>
                <c:pt idx="977">
                  <c:v>100.16249999999998</c:v>
                </c:pt>
                <c:pt idx="978">
                  <c:v>103.98249999999997</c:v>
                </c:pt>
                <c:pt idx="979">
                  <c:v>109.235</c:v>
                </c:pt>
                <c:pt idx="980">
                  <c:v>107.40083333333335</c:v>
                </c:pt>
                <c:pt idx="981">
                  <c:v>105.07999999999998</c:v>
                </c:pt>
                <c:pt idx="982">
                  <c:v>108.70750000000002</c:v>
                </c:pt>
                <c:pt idx="983">
                  <c:v>102.70083333333332</c:v>
                </c:pt>
                <c:pt idx="984">
                  <c:v>103.49666666666667</c:v>
                </c:pt>
                <c:pt idx="985">
                  <c:v>104.52416666666666</c:v>
                </c:pt>
                <c:pt idx="986">
                  <c:v>104.26333333333332</c:v>
                </c:pt>
                <c:pt idx="987">
                  <c:v>105.46333333333335</c:v>
                </c:pt>
                <c:pt idx="988">
                  <c:v>112.13083333333334</c:v>
                </c:pt>
                <c:pt idx="989">
                  <c:v>110.40749999999998</c:v>
                </c:pt>
                <c:pt idx="990">
                  <c:v>113.75416666666668</c:v>
                </c:pt>
                <c:pt idx="991">
                  <c:v>108.83333333333331</c:v>
                </c:pt>
                <c:pt idx="992">
                  <c:v>107.17083333333335</c:v>
                </c:pt>
                <c:pt idx="993">
                  <c:v>111.39416666666666</c:v>
                </c:pt>
                <c:pt idx="994">
                  <c:v>114.77416666666666</c:v>
                </c:pt>
                <c:pt idx="995">
                  <c:v>116.55</c:v>
                </c:pt>
                <c:pt idx="996">
                  <c:v>112.47499999999998</c:v>
                </c:pt>
                <c:pt idx="997">
                  <c:v>114.79833333333333</c:v>
                </c:pt>
                <c:pt idx="998">
                  <c:v>112.29916666666666</c:v>
                </c:pt>
                <c:pt idx="999">
                  <c:v>115.72250000000001</c:v>
                </c:pt>
                <c:pt idx="1000">
                  <c:v>117.95749999999998</c:v>
                </c:pt>
                <c:pt idx="1001">
                  <c:v>121.88749999999999</c:v>
                </c:pt>
                <c:pt idx="1002">
                  <c:v>129.52833333333336</c:v>
                </c:pt>
                <c:pt idx="1003">
                  <c:v>146.23166666666665</c:v>
                </c:pt>
                <c:pt idx="1004">
                  <c:v>167.8075</c:v>
                </c:pt>
                <c:pt idx="1005">
                  <c:v>160.79083333333332</c:v>
                </c:pt>
                <c:pt idx="1006">
                  <c:v>177.16499999999999</c:v>
                </c:pt>
                <c:pt idx="1007">
                  <c:v>184.95500000000001</c:v>
                </c:pt>
                <c:pt idx="1008">
                  <c:v>184.3425</c:v>
                </c:pt>
                <c:pt idx="1009">
                  <c:v>178.16499999999999</c:v>
                </c:pt>
                <c:pt idx="1010">
                  <c:v>195.46333333333337</c:v>
                </c:pt>
                <c:pt idx="1011">
                  <c:v>207.36666666666667</c:v>
                </c:pt>
                <c:pt idx="1012">
                  <c:v>234.26666666666662</c:v>
                </c:pt>
                <c:pt idx="1013">
                  <c:v>317.05249999999995</c:v>
                </c:pt>
                <c:pt idx="1014">
                  <c:v>326.85999999999996</c:v>
                </c:pt>
                <c:pt idx="1015">
                  <c:v>268.05583333333334</c:v>
                </c:pt>
                <c:pt idx="1016">
                  <c:v>240.65999999999997</c:v>
                </c:pt>
                <c:pt idx="1017">
                  <c:v>240.65999999999997</c:v>
                </c:pt>
                <c:pt idx="1018">
                  <c:v>240.65999999999997</c:v>
                </c:pt>
                <c:pt idx="1019">
                  <c:v>221.11666666666667</c:v>
                </c:pt>
                <c:pt idx="1020">
                  <c:v>193.7825</c:v>
                </c:pt>
                <c:pt idx="1021">
                  <c:v>152.93499999999997</c:v>
                </c:pt>
                <c:pt idx="1022">
                  <c:v>157.72000000000003</c:v>
                </c:pt>
                <c:pt idx="1023">
                  <c:v>201.53250000000003</c:v>
                </c:pt>
                <c:pt idx="1024">
                  <c:v>204.92250000000004</c:v>
                </c:pt>
                <c:pt idx="1025">
                  <c:v>213.50333333333333</c:v>
                </c:pt>
                <c:pt idx="1026">
                  <c:v>196.44166666666669</c:v>
                </c:pt>
                <c:pt idx="1027">
                  <c:v>192.09583333333333</c:v>
                </c:pt>
                <c:pt idx="1028">
                  <c:v>178.11166666666668</c:v>
                </c:pt>
                <c:pt idx="1029">
                  <c:v>160.26083333333335</c:v>
                </c:pt>
                <c:pt idx="1030">
                  <c:v>160.81333333333336</c:v>
                </c:pt>
                <c:pt idx="1031">
                  <c:v>166.93583333333331</c:v>
                </c:pt>
                <c:pt idx="1032">
                  <c:v>158.38833333333332</c:v>
                </c:pt>
                <c:pt idx="1033">
                  <c:v>159.40249999999997</c:v>
                </c:pt>
                <c:pt idx="1034">
                  <c:v>152.77499999999998</c:v>
                </c:pt>
                <c:pt idx="1035">
                  <c:v>159.15166666666667</c:v>
                </c:pt>
                <c:pt idx="1036">
                  <c:v>170.45249999999999</c:v>
                </c:pt>
                <c:pt idx="1037">
                  <c:v>201.4666666666667</c:v>
                </c:pt>
                <c:pt idx="1038">
                  <c:v>207.67000000000004</c:v>
                </c:pt>
                <c:pt idx="1039">
                  <c:v>211.06583333333336</c:v>
                </c:pt>
                <c:pt idx="1040">
                  <c:v>217.79583333333332</c:v>
                </c:pt>
                <c:pt idx="1041">
                  <c:v>218.08416666666665</c:v>
                </c:pt>
                <c:pt idx="1042">
                  <c:v>194.78166666666667</c:v>
                </c:pt>
                <c:pt idx="1043">
                  <c:v>144.97916666666666</c:v>
                </c:pt>
                <c:pt idx="1044">
                  <c:v>148.52916666666667</c:v>
                </c:pt>
                <c:pt idx="1045">
                  <c:v>153.9</c:v>
                </c:pt>
                <c:pt idx="1046">
                  <c:v>162.48166666666668</c:v>
                </c:pt>
                <c:pt idx="1047">
                  <c:v>158.68083333333328</c:v>
                </c:pt>
                <c:pt idx="1048">
                  <c:v>155.16000000000003</c:v>
                </c:pt>
                <c:pt idx="1049">
                  <c:v>148.59416666666661</c:v>
                </c:pt>
                <c:pt idx="1050">
                  <c:v>149.81916666666669</c:v>
                </c:pt>
                <c:pt idx="1051">
                  <c:v>156.6575</c:v>
                </c:pt>
                <c:pt idx="1052">
                  <c:v>161.3175</c:v>
                </c:pt>
                <c:pt idx="1053">
                  <c:v>147.04</c:v>
                </c:pt>
                <c:pt idx="1054">
                  <c:v>143.67583333333334</c:v>
                </c:pt>
                <c:pt idx="1055">
                  <c:v>150.00833333333335</c:v>
                </c:pt>
                <c:pt idx="1056">
                  <c:v>148.35250000000002</c:v>
                </c:pt>
                <c:pt idx="1057">
                  <c:v>147.02583333333334</c:v>
                </c:pt>
                <c:pt idx="1058">
                  <c:v>163.33666666666667</c:v>
                </c:pt>
                <c:pt idx="1059">
                  <c:v>180.86083333333332</c:v>
                </c:pt>
                <c:pt idx="1060">
                  <c:v>238.75416666666663</c:v>
                </c:pt>
                <c:pt idx="1061">
                  <c:v>181.24</c:v>
                </c:pt>
                <c:pt idx="1062">
                  <c:v>177.02833333333331</c:v>
                </c:pt>
                <c:pt idx="1063">
                  <c:v>214.1583333333333</c:v>
                </c:pt>
                <c:pt idx="1064">
                  <c:v>260.68</c:v>
                </c:pt>
                <c:pt idx="1065">
                  <c:v>249.17583333333332</c:v>
                </c:pt>
                <c:pt idx="1066">
                  <c:v>240.65749999999994</c:v>
                </c:pt>
                <c:pt idx="1067">
                  <c:v>281.85999999999996</c:v>
                </c:pt>
                <c:pt idx="1068">
                  <c:v>270.65666666666669</c:v>
                </c:pt>
                <c:pt idx="1069">
                  <c:v>240.81916666666666</c:v>
                </c:pt>
                <c:pt idx="1070">
                  <c:v>208.98583333333337</c:v>
                </c:pt>
                <c:pt idx="1071">
                  <c:v>223.36749999999998</c:v>
                </c:pt>
                <c:pt idx="1072">
                  <c:v>198.52</c:v>
                </c:pt>
                <c:pt idx="1073">
                  <c:v>197.83249999999995</c:v>
                </c:pt>
                <c:pt idx="1074">
                  <c:v>180.97916666666666</c:v>
                </c:pt>
                <c:pt idx="1075">
                  <c:v>190.05166666666665</c:v>
                </c:pt>
                <c:pt idx="1076">
                  <c:v>190.50833333333335</c:v>
                </c:pt>
                <c:pt idx="1077">
                  <c:v>183.55583333333334</c:v>
                </c:pt>
                <c:pt idx="1078">
                  <c:v>188.40333333333331</c:v>
                </c:pt>
                <c:pt idx="1079">
                  <c:v>214.02083333333337</c:v>
                </c:pt>
                <c:pt idx="1080">
                  <c:v>208.37916666666669</c:v>
                </c:pt>
                <c:pt idx="1081">
                  <c:v>195.43500000000003</c:v>
                </c:pt>
                <c:pt idx="1082">
                  <c:v>198.38583333333335</c:v>
                </c:pt>
                <c:pt idx="1083">
                  <c:v>206.98333333333338</c:v>
                </c:pt>
                <c:pt idx="1084">
                  <c:v>219.10916666666662</c:v>
                </c:pt>
                <c:pt idx="1085">
                  <c:v>210.92583333333334</c:v>
                </c:pt>
                <c:pt idx="1086">
                  <c:v>206.39333333333335</c:v>
                </c:pt>
                <c:pt idx="1087">
                  <c:v>204.76416666666668</c:v>
                </c:pt>
                <c:pt idx="1088">
                  <c:v>212.32166666666672</c:v>
                </c:pt>
                <c:pt idx="1089">
                  <c:v>214.91249999999999</c:v>
                </c:pt>
                <c:pt idx="1090">
                  <c:v>212.00583333333336</c:v>
                </c:pt>
                <c:pt idx="1091">
                  <c:v>215.30666666666664</c:v>
                </c:pt>
                <c:pt idx="1092">
                  <c:v>213.88916666666668</c:v>
                </c:pt>
                <c:pt idx="1093">
                  <c:v>219.25499999999997</c:v>
                </c:pt>
                <c:pt idx="1094">
                  <c:v>225.07583333333335</c:v>
                </c:pt>
                <c:pt idx="1095">
                  <c:v>207.46749999999997</c:v>
                </c:pt>
                <c:pt idx="1096">
                  <c:v>#N/A</c:v>
                </c:pt>
                <c:pt idx="1097">
                  <c:v>207.46749999999997</c:v>
                </c:pt>
                <c:pt idx="1098">
                  <c:v>207.40250000000003</c:v>
                </c:pt>
                <c:pt idx="1099">
                  <c:v>211.17499999999998</c:v>
                </c:pt>
                <c:pt idx="1100">
                  <c:v>220.25250000000003</c:v>
                </c:pt>
                <c:pt idx="1101">
                  <c:v>212.48166666666671</c:v>
                </c:pt>
                <c:pt idx="1102">
                  <c:v>207.6575</c:v>
                </c:pt>
                <c:pt idx="1103">
                  <c:v>214.00833333333333</c:v>
                </c:pt>
                <c:pt idx="1104">
                  <c:v>218.51500000000001</c:v>
                </c:pt>
                <c:pt idx="1105">
                  <c:v>207.54999999999995</c:v>
                </c:pt>
                <c:pt idx="1106">
                  <c:v>198.73583333333332</c:v>
                </c:pt>
                <c:pt idx="1107">
                  <c:v>202.10416666666666</c:v>
                </c:pt>
                <c:pt idx="1108">
                  <c:v>198.65916666666666</c:v>
                </c:pt>
                <c:pt idx="1109">
                  <c:v>211.3808333333333</c:v>
                </c:pt>
                <c:pt idx="1110">
                  <c:v>219.25999999999996</c:v>
                </c:pt>
                <c:pt idx="1111">
                  <c:v>213.785</c:v>
                </c:pt>
                <c:pt idx="1112">
                  <c:v>201.32916666666665</c:v>
                </c:pt>
                <c:pt idx="1113">
                  <c:v>206.41750000000002</c:v>
                </c:pt>
                <c:pt idx="1114">
                  <c:v>205.0975</c:v>
                </c:pt>
                <c:pt idx="1115">
                  <c:v>223.25000000000003</c:v>
                </c:pt>
                <c:pt idx="1116">
                  <c:v>210.70000000000002</c:v>
                </c:pt>
                <c:pt idx="1117">
                  <c:v>204.37916666666663</c:v>
                </c:pt>
                <c:pt idx="1118">
                  <c:v>210.0275</c:v>
                </c:pt>
                <c:pt idx="1119">
                  <c:v>207.16333333333333</c:v>
                </c:pt>
                <c:pt idx="1120">
                  <c:v>202.72</c:v>
                </c:pt>
                <c:pt idx="1121">
                  <c:v>198.7558333333333</c:v>
                </c:pt>
                <c:pt idx="1122">
                  <c:v>191.8641666666667</c:v>
                </c:pt>
                <c:pt idx="1123">
                  <c:v>197.28749999999999</c:v>
                </c:pt>
                <c:pt idx="1124">
                  <c:v>204.83249999999998</c:v>
                </c:pt>
                <c:pt idx="1125">
                  <c:v>204.72416666666666</c:v>
                </c:pt>
                <c:pt idx="1126">
                  <c:v>209.96583333333331</c:v>
                </c:pt>
                <c:pt idx="1127">
                  <c:v>212.16249999999999</c:v>
                </c:pt>
                <c:pt idx="1128">
                  <c:v>214.125</c:v>
                </c:pt>
                <c:pt idx="1129">
                  <c:v>211.88583333333335</c:v>
                </c:pt>
                <c:pt idx="1130">
                  <c:v>211.88583333333335</c:v>
                </c:pt>
                <c:pt idx="1131">
                  <c:v>211.88583333333335</c:v>
                </c:pt>
                <c:pt idx="1132">
                  <c:v>213.83333333333334</c:v>
                </c:pt>
                <c:pt idx="1133">
                  <c:v>209.83249999999998</c:v>
                </c:pt>
                <c:pt idx="1134">
                  <c:v>208.85749999999999</c:v>
                </c:pt>
                <c:pt idx="1135">
                  <c:v>212.06666666666661</c:v>
                </c:pt>
                <c:pt idx="1136">
                  <c:v>212.23999999999998</c:v>
                </c:pt>
                <c:pt idx="1137">
                  <c:v>213.75916666666672</c:v>
                </c:pt>
                <c:pt idx="1138">
                  <c:v>230.79166666666671</c:v>
                </c:pt>
                <c:pt idx="1139">
                  <c:v>256.98166666666663</c:v>
                </c:pt>
                <c:pt idx="1140">
                  <c:v>259.55416666666662</c:v>
                </c:pt>
                <c:pt idx="1141">
                  <c:v>242.95666666666671</c:v>
                </c:pt>
                <c:pt idx="1142">
                  <c:v>247.58333333333334</c:v>
                </c:pt>
                <c:pt idx="1143">
                  <c:v>258.61583333333334</c:v>
                </c:pt>
                <c:pt idx="1144">
                  <c:v>264.32749999999999</c:v>
                </c:pt>
                <c:pt idx="1145">
                  <c:v>278.05416666666662</c:v>
                </c:pt>
                <c:pt idx="1146">
                  <c:v>270.1583333333333</c:v>
                </c:pt>
                <c:pt idx="1147">
                  <c:v>271.82</c:v>
                </c:pt>
                <c:pt idx="1148">
                  <c:v>272.54833333333335</c:v>
                </c:pt>
                <c:pt idx="1149">
                  <c:v>288.83083333333326</c:v>
                </c:pt>
                <c:pt idx="1150">
                  <c:v>290.68583333333339</c:v>
                </c:pt>
                <c:pt idx="1151">
                  <c:v>304.94333333333327</c:v>
                </c:pt>
                <c:pt idx="1152">
                  <c:v>333.5025</c:v>
                </c:pt>
                <c:pt idx="1153">
                  <c:v>337.97500000000008</c:v>
                </c:pt>
                <c:pt idx="1154">
                  <c:v>353.25583333333338</c:v>
                </c:pt>
                <c:pt idx="1155">
                  <c:v>382.28999999999996</c:v>
                </c:pt>
                <c:pt idx="1156">
                  <c:v>371.12583333333333</c:v>
                </c:pt>
                <c:pt idx="1157">
                  <c:v>356.66916666666674</c:v>
                </c:pt>
                <c:pt idx="1158">
                  <c:v>369.51749999999993</c:v>
                </c:pt>
                <c:pt idx="1159">
                  <c:v>378.06166666666667</c:v>
                </c:pt>
                <c:pt idx="1160">
                  <c:v>366.36416666666668</c:v>
                </c:pt>
                <c:pt idx="1161">
                  <c:v>337.64083333333332</c:v>
                </c:pt>
                <c:pt idx="1162">
                  <c:v>330.84</c:v>
                </c:pt>
                <c:pt idx="1163">
                  <c:v>330.32833333333332</c:v>
                </c:pt>
                <c:pt idx="1164">
                  <c:v>337.04</c:v>
                </c:pt>
                <c:pt idx="1165">
                  <c:v>336.32249999999993</c:v>
                </c:pt>
                <c:pt idx="1166">
                  <c:v>345.17500000000001</c:v>
                </c:pt>
                <c:pt idx="1167">
                  <c:v>365.5333333333333</c:v>
                </c:pt>
                <c:pt idx="1168">
                  <c:v>404.32916666666665</c:v>
                </c:pt>
                <c:pt idx="1169">
                  <c:v>405.9158333333333</c:v>
                </c:pt>
                <c:pt idx="1170">
                  <c:v>394.49916666666672</c:v>
                </c:pt>
                <c:pt idx="1171">
                  <c:v>379.10250000000002</c:v>
                </c:pt>
                <c:pt idx="1172">
                  <c:v>400.90749999999997</c:v>
                </c:pt>
                <c:pt idx="1173">
                  <c:v>411.17916666666662</c:v>
                </c:pt>
                <c:pt idx="1174">
                  <c:v>413.59916666666669</c:v>
                </c:pt>
                <c:pt idx="1175">
                  <c:v>418.55916666666673</c:v>
                </c:pt>
                <c:pt idx="1176">
                  <c:v>420.89083333333321</c:v>
                </c:pt>
                <c:pt idx="1177">
                  <c:v>417.0291666666667</c:v>
                </c:pt>
                <c:pt idx="1178">
                  <c:v>425.84083333333336</c:v>
                </c:pt>
                <c:pt idx="1179">
                  <c:v>458.45749999999992</c:v>
                </c:pt>
                <c:pt idx="1180">
                  <c:v>484.96416666666664</c:v>
                </c:pt>
                <c:pt idx="1181">
                  <c:v>482.24416666666662</c:v>
                </c:pt>
                <c:pt idx="1182">
                  <c:v>506.96916666666669</c:v>
                </c:pt>
                <c:pt idx="1183">
                  <c:v>522.47083333333319</c:v>
                </c:pt>
                <c:pt idx="1184">
                  <c:v>524.91083333333336</c:v>
                </c:pt>
                <c:pt idx="1185">
                  <c:v>556.5291666666667</c:v>
                </c:pt>
                <c:pt idx="1186">
                  <c:v>570.41750000000002</c:v>
                </c:pt>
                <c:pt idx="1187">
                  <c:v>622.50833333333333</c:v>
                </c:pt>
                <c:pt idx="1188">
                  <c:v>608.09916666666675</c:v>
                </c:pt>
                <c:pt idx="1189">
                  <c:v>655.15749999999991</c:v>
                </c:pt>
                <c:pt idx="1190">
                  <c:v>715.91499999999996</c:v>
                </c:pt>
                <c:pt idx="1191">
                  <c:v>763.3658333333334</c:v>
                </c:pt>
                <c:pt idx="1192">
                  <c:v>763.3658333333334</c:v>
                </c:pt>
                <c:pt idx="1193">
                  <c:v>576.11416666666673</c:v>
                </c:pt>
                <c:pt idx="1194">
                  <c:v>474.74416666666662</c:v>
                </c:pt>
                <c:pt idx="1195">
                  <c:v>474.58909090909088</c:v>
                </c:pt>
                <c:pt idx="1196">
                  <c:v>446.97818181818178</c:v>
                </c:pt>
                <c:pt idx="1197">
                  <c:v>506.2863636363636</c:v>
                </c:pt>
                <c:pt idx="1198">
                  <c:v>514.26181818181806</c:v>
                </c:pt>
                <c:pt idx="1199">
                  <c:v>496.40454545454543</c:v>
                </c:pt>
                <c:pt idx="1200">
                  <c:v>505.30181818181813</c:v>
                </c:pt>
                <c:pt idx="1201">
                  <c:v>472.55000000000013</c:v>
                </c:pt>
                <c:pt idx="1202">
                  <c:v>437.72454545454542</c:v>
                </c:pt>
                <c:pt idx="1203">
                  <c:v>444.02000000000004</c:v>
                </c:pt>
                <c:pt idx="1204">
                  <c:v>475.60272727272718</c:v>
                </c:pt>
                <c:pt idx="1205">
                  <c:v>497.12727272727278</c:v>
                </c:pt>
                <c:pt idx="1206">
                  <c:v>444.89636363636367</c:v>
                </c:pt>
                <c:pt idx="1207">
                  <c:v>437.20181818181823</c:v>
                </c:pt>
                <c:pt idx="1208">
                  <c:v>460.58272727272725</c:v>
                </c:pt>
                <c:pt idx="1209">
                  <c:v>457.42363636363638</c:v>
                </c:pt>
                <c:pt idx="1210">
                  <c:v>451.17363636363638</c:v>
                </c:pt>
                <c:pt idx="1211">
                  <c:v>460.82818181818186</c:v>
                </c:pt>
                <c:pt idx="1212">
                  <c:v>453.46636363636367</c:v>
                </c:pt>
                <c:pt idx="1213">
                  <c:v>474.91636363636366</c:v>
                </c:pt>
                <c:pt idx="1214">
                  <c:v>521.0654545454546</c:v>
                </c:pt>
                <c:pt idx="1215">
                  <c:v>472.34909090909093</c:v>
                </c:pt>
                <c:pt idx="1216">
                  <c:v>442.54545454545445</c:v>
                </c:pt>
                <c:pt idx="1217">
                  <c:v>393.82299999999998</c:v>
                </c:pt>
                <c:pt idx="1218">
                  <c:v>376.09900000000005</c:v>
                </c:pt>
                <c:pt idx="1219">
                  <c:v>411.12200000000001</c:v>
                </c:pt>
                <c:pt idx="1220">
                  <c:v>422.74699999999996</c:v>
                </c:pt>
                <c:pt idx="1221">
                  <c:v>396.35599999999999</c:v>
                </c:pt>
                <c:pt idx="1222">
                  <c:v>403.911</c:v>
                </c:pt>
                <c:pt idx="1223">
                  <c:v>409.22300000000007</c:v>
                </c:pt>
                <c:pt idx="1224">
                  <c:v>398.75200000000001</c:v>
                </c:pt>
                <c:pt idx="1225">
                  <c:v>382.40300000000008</c:v>
                </c:pt>
                <c:pt idx="1226">
                  <c:v>378.18700000000001</c:v>
                </c:pt>
                <c:pt idx="1227">
                  <c:v>367.54399999999998</c:v>
                </c:pt>
                <c:pt idx="1228">
                  <c:v>343.83499999999998</c:v>
                </c:pt>
                <c:pt idx="1229">
                  <c:v>333.30500000000001</c:v>
                </c:pt>
                <c:pt idx="1230">
                  <c:v>375.38900000000001</c:v>
                </c:pt>
                <c:pt idx="1231">
                  <c:v>357.36499999999995</c:v>
                </c:pt>
                <c:pt idx="1232">
                  <c:v>339.35600000000005</c:v>
                </c:pt>
                <c:pt idx="1233">
                  <c:v>333.93700000000001</c:v>
                </c:pt>
                <c:pt idx="1234">
                  <c:v>325.42500000000001</c:v>
                </c:pt>
                <c:pt idx="1235">
                  <c:v>326.66499999999996</c:v>
                </c:pt>
                <c:pt idx="1236">
                  <c:v>325.76799999999992</c:v>
                </c:pt>
                <c:pt idx="1237">
                  <c:v>304.73700000000002</c:v>
                </c:pt>
                <c:pt idx="1238">
                  <c:v>280.84777777777776</c:v>
                </c:pt>
                <c:pt idx="1239">
                  <c:v>300.39888888888885</c:v>
                </c:pt>
                <c:pt idx="1240">
                  <c:v>308.54777777777787</c:v>
                </c:pt>
                <c:pt idx="1241">
                  <c:v>295.39444444444439</c:v>
                </c:pt>
                <c:pt idx="1242">
                  <c:v>288.82</c:v>
                </c:pt>
                <c:pt idx="1243">
                  <c:v>298.33333333333331</c:v>
                </c:pt>
                <c:pt idx="1244">
                  <c:v>286.67555555555555</c:v>
                </c:pt>
                <c:pt idx="1245">
                  <c:v>285.74888888888893</c:v>
                </c:pt>
                <c:pt idx="1246">
                  <c:v>252.76333333333332</c:v>
                </c:pt>
                <c:pt idx="1247">
                  <c:v>282.55111111111108</c:v>
                </c:pt>
                <c:pt idx="1248">
                  <c:v>301.37888888888887</c:v>
                </c:pt>
                <c:pt idx="1249">
                  <c:v>290.44777777777779</c:v>
                </c:pt>
                <c:pt idx="1250">
                  <c:v>295.4933333333334</c:v>
                </c:pt>
                <c:pt idx="1251">
                  <c:v>299.60666666666663</c:v>
                </c:pt>
                <c:pt idx="1252">
                  <c:v>303.37666666666661</c:v>
                </c:pt>
                <c:pt idx="1253">
                  <c:v>315.52249999999998</c:v>
                </c:pt>
                <c:pt idx="1254">
                  <c:v>326.90583333333331</c:v>
                </c:pt>
                <c:pt idx="1255">
                  <c:v>317.37416666666667</c:v>
                </c:pt>
                <c:pt idx="1256">
                  <c:v>319.97416666666663</c:v>
                </c:pt>
                <c:pt idx="1257">
                  <c:v>317.95666666666665</c:v>
                </c:pt>
                <c:pt idx="1258">
                  <c:v>334.27916666666664</c:v>
                </c:pt>
                <c:pt idx="1259">
                  <c:v>350.15583333333331</c:v>
                </c:pt>
                <c:pt idx="1260">
                  <c:v>345.53181818181821</c:v>
                </c:pt>
                <c:pt idx="1261">
                  <c:v>337.2399999999999</c:v>
                </c:pt>
                <c:pt idx="1262">
                  <c:v>334.65181818181821</c:v>
                </c:pt>
                <c:pt idx="1263">
                  <c:v>341.6854545454546</c:v>
                </c:pt>
                <c:pt idx="1264">
                  <c:v>368.05272727272728</c:v>
                </c:pt>
                <c:pt idx="1265">
                  <c:v>347.4309090909091</c:v>
                </c:pt>
                <c:pt idx="1266">
                  <c:v>346.81272727272722</c:v>
                </c:pt>
                <c:pt idx="1267">
                  <c:v>342.73090909090911</c:v>
                </c:pt>
                <c:pt idx="1268">
                  <c:v>341.69727272727272</c:v>
                </c:pt>
                <c:pt idx="1269">
                  <c:v>324.52000000000004</c:v>
                </c:pt>
                <c:pt idx="1270">
                  <c:v>332.43090909090904</c:v>
                </c:pt>
                <c:pt idx="1271">
                  <c:v>289.80454545454546</c:v>
                </c:pt>
                <c:pt idx="1272">
                  <c:v>275.51636363636356</c:v>
                </c:pt>
                <c:pt idx="1273">
                  <c:v>270.04818181818183</c:v>
                </c:pt>
                <c:pt idx="1274">
                  <c:v>253.37181818181818</c:v>
                </c:pt>
                <c:pt idx="1275">
                  <c:v>241.59818181818184</c:v>
                </c:pt>
                <c:pt idx="1276">
                  <c:v>228.66090909090909</c:v>
                </c:pt>
                <c:pt idx="1277">
                  <c:v>#N/A</c:v>
                </c:pt>
                <c:pt idx="1278">
                  <c:v>228.66090909090909</c:v>
                </c:pt>
                <c:pt idx="1279">
                  <c:v>220.5272727272727</c:v>
                </c:pt>
                <c:pt idx="1280">
                  <c:v>229.0272727272727</c:v>
                </c:pt>
                <c:pt idx="1281">
                  <c:v>211.53454545454542</c:v>
                </c:pt>
                <c:pt idx="1282">
                  <c:v>#N/A</c:v>
                </c:pt>
                <c:pt idx="1283">
                  <c:v>204.87999999999997</c:v>
                </c:pt>
                <c:pt idx="1284">
                  <c:v>183.03500000000003</c:v>
                </c:pt>
                <c:pt idx="1285">
                  <c:v>202.81400000000002</c:v>
                </c:pt>
                <c:pt idx="1286">
                  <c:v>197.43600000000004</c:v>
                </c:pt>
                <c:pt idx="1287">
                  <c:v>205.74799999999999</c:v>
                </c:pt>
                <c:pt idx="1288">
                  <c:v>196.43300000000002</c:v>
                </c:pt>
                <c:pt idx="1289">
                  <c:v>187.87899999999996</c:v>
                </c:pt>
                <c:pt idx="1290">
                  <c:v>189.916</c:v>
                </c:pt>
                <c:pt idx="1291">
                  <c:v>183.51900000000001</c:v>
                </c:pt>
                <c:pt idx="1292">
                  <c:v>160.83599999999998</c:v>
                </c:pt>
                <c:pt idx="1293">
                  <c:v>170.94099999999997</c:v>
                </c:pt>
                <c:pt idx="1294">
                  <c:v>173.81900000000002</c:v>
                </c:pt>
                <c:pt idx="1295">
                  <c:v>172.696</c:v>
                </c:pt>
                <c:pt idx="1296">
                  <c:v>187.97300000000001</c:v>
                </c:pt>
                <c:pt idx="1297">
                  <c:v>186.82399999999996</c:v>
                </c:pt>
                <c:pt idx="1298">
                  <c:v>168.30699999999999</c:v>
                </c:pt>
                <c:pt idx="1299">
                  <c:v>163.36900000000003</c:v>
                </c:pt>
                <c:pt idx="1300">
                  <c:v>159.38099999999997</c:v>
                </c:pt>
                <c:pt idx="1301">
                  <c:v>159.47</c:v>
                </c:pt>
                <c:pt idx="1302">
                  <c:v>160.03399999999999</c:v>
                </c:pt>
                <c:pt idx="1303">
                  <c:v>167.97499999999997</c:v>
                </c:pt>
                <c:pt idx="1304">
                  <c:v>173.95666666666671</c:v>
                </c:pt>
                <c:pt idx="1305">
                  <c:v>169.6477777777778</c:v>
                </c:pt>
                <c:pt idx="1306">
                  <c:v>172.2488888888889</c:v>
                </c:pt>
                <c:pt idx="1307">
                  <c:v>168.75333333333333</c:v>
                </c:pt>
                <c:pt idx="1308">
                  <c:v>163.38</c:v>
                </c:pt>
                <c:pt idx="1309">
                  <c:v>157.99444444444441</c:v>
                </c:pt>
                <c:pt idx="1310">
                  <c:v>154.91999999999999</c:v>
                </c:pt>
                <c:pt idx="1311">
                  <c:v>155.37444444444449</c:v>
                </c:pt>
                <c:pt idx="1312">
                  <c:v>150.56111111111107</c:v>
                </c:pt>
                <c:pt idx="1313">
                  <c:v>149.93555555555554</c:v>
                </c:pt>
                <c:pt idx="1314">
                  <c:v>154.03444444444443</c:v>
                </c:pt>
                <c:pt idx="1315">
                  <c:v>149.67666666666668</c:v>
                </c:pt>
                <c:pt idx="1316">
                  <c:v>143.86666666666667</c:v>
                </c:pt>
                <c:pt idx="1317">
                  <c:v>142.43583333333331</c:v>
                </c:pt>
                <c:pt idx="1318">
                  <c:v>138.45083333333332</c:v>
                </c:pt>
                <c:pt idx="1319">
                  <c:v>141.2475</c:v>
                </c:pt>
                <c:pt idx="1320">
                  <c:v>141.68249999999998</c:v>
                </c:pt>
                <c:pt idx="1321">
                  <c:v>144.185</c:v>
                </c:pt>
                <c:pt idx="1322">
                  <c:v>136.50583333333336</c:v>
                </c:pt>
                <c:pt idx="1323">
                  <c:v>135.13250000000002</c:v>
                </c:pt>
                <c:pt idx="1324">
                  <c:v>138.01363636363638</c:v>
                </c:pt>
                <c:pt idx="1325">
                  <c:v>136.97818181818181</c:v>
                </c:pt>
                <c:pt idx="1326">
                  <c:v>131.73272727272729</c:v>
                </c:pt>
                <c:pt idx="1327">
                  <c:v>125.07545454545453</c:v>
                </c:pt>
                <c:pt idx="1328">
                  <c:v>127.23818181818183</c:v>
                </c:pt>
                <c:pt idx="1329">
                  <c:v>126.3090909090909</c:v>
                </c:pt>
                <c:pt idx="1330">
                  <c:v>128.85454545454544</c:v>
                </c:pt>
                <c:pt idx="1331">
                  <c:v>150.12</c:v>
                </c:pt>
                <c:pt idx="1332">
                  <c:v>142.93090909090907</c:v>
                </c:pt>
                <c:pt idx="1333">
                  <c:v>129.69272727272727</c:v>
                </c:pt>
                <c:pt idx="1334">
                  <c:v>125.74818181818182</c:v>
                </c:pt>
                <c:pt idx="1335">
                  <c:v>130.45272727272729</c:v>
                </c:pt>
                <c:pt idx="1336">
                  <c:v>127.3309090909091</c:v>
                </c:pt>
                <c:pt idx="1337">
                  <c:v>119.16636363636363</c:v>
                </c:pt>
                <c:pt idx="1338">
                  <c:v>127.19999999999999</c:v>
                </c:pt>
                <c:pt idx="1339">
                  <c:v>122.59818181818183</c:v>
                </c:pt>
                <c:pt idx="1340">
                  <c:v>129.22090909090909</c:v>
                </c:pt>
                <c:pt idx="1341">
                  <c:v>125.75454545454545</c:v>
                </c:pt>
                <c:pt idx="1342">
                  <c:v>127.38909090909091</c:v>
                </c:pt>
                <c:pt idx="1343">
                  <c:v>128.73272727272726</c:v>
                </c:pt>
                <c:pt idx="1344">
                  <c:v>128.48636363636362</c:v>
                </c:pt>
                <c:pt idx="1345">
                  <c:v>133.5390909090909</c:v>
                </c:pt>
                <c:pt idx="1346">
                  <c:v>145.35909090909092</c:v>
                </c:pt>
                <c:pt idx="1347">
                  <c:v>159.28400000000002</c:v>
                </c:pt>
                <c:pt idx="1348">
                  <c:v>149.33599999999998</c:v>
                </c:pt>
                <c:pt idx="1349">
                  <c:v>141.78300000000002</c:v>
                </c:pt>
                <c:pt idx="1350">
                  <c:v>138.18700000000001</c:v>
                </c:pt>
                <c:pt idx="1351">
                  <c:v>#N/A</c:v>
                </c:pt>
                <c:pt idx="1352">
                  <c:v>138.18700000000001</c:v>
                </c:pt>
                <c:pt idx="1353">
                  <c:v>142.83099999999999</c:v>
                </c:pt>
                <c:pt idx="1354">
                  <c:v>144.47299999999998</c:v>
                </c:pt>
                <c:pt idx="1355">
                  <c:v>142.642</c:v>
                </c:pt>
                <c:pt idx="1356">
                  <c:v>142.22999999999996</c:v>
                </c:pt>
                <c:pt idx="1357">
                  <c:v>141.458</c:v>
                </c:pt>
                <c:pt idx="1358">
                  <c:v>143.17599999999999</c:v>
                </c:pt>
                <c:pt idx="1359">
                  <c:v>138.95099999999999</c:v>
                </c:pt>
                <c:pt idx="1360">
                  <c:v>138.35499999999999</c:v>
                </c:pt>
                <c:pt idx="1361">
                  <c:v>137.92500000000001</c:v>
                </c:pt>
                <c:pt idx="1362">
                  <c:v>136.90600000000001</c:v>
                </c:pt>
                <c:pt idx="1363">
                  <c:v>138.36099999999999</c:v>
                </c:pt>
                <c:pt idx="1364">
                  <c:v>137.73099999999999</c:v>
                </c:pt>
                <c:pt idx="1365">
                  <c:v>141.82</c:v>
                </c:pt>
                <c:pt idx="1366">
                  <c:v>143.73699999999999</c:v>
                </c:pt>
                <c:pt idx="1367">
                  <c:v>144.51111111111109</c:v>
                </c:pt>
                <c:pt idx="1368">
                  <c:v>143.32</c:v>
                </c:pt>
                <c:pt idx="1369">
                  <c:v>141.49444444444444</c:v>
                </c:pt>
                <c:pt idx="1370">
                  <c:v>137.90555555555557</c:v>
                </c:pt>
                <c:pt idx="1371">
                  <c:v>139.01777777777775</c:v>
                </c:pt>
                <c:pt idx="1372">
                  <c:v>139.01777777777775</c:v>
                </c:pt>
                <c:pt idx="1373">
                  <c:v>140.12555555555554</c:v>
                </c:pt>
                <c:pt idx="1374">
                  <c:v>139.98333333333332</c:v>
                </c:pt>
                <c:pt idx="1375">
                  <c:v>140.52000000000001</c:v>
                </c:pt>
                <c:pt idx="1376">
                  <c:v>133.91222222222223</c:v>
                </c:pt>
                <c:pt idx="1377">
                  <c:v>125.16888888888892</c:v>
                </c:pt>
                <c:pt idx="1378">
                  <c:v>121.02333333333334</c:v>
                </c:pt>
                <c:pt idx="1379">
                  <c:v>125.49111111111112</c:v>
                </c:pt>
                <c:pt idx="1380">
                  <c:v>122.35666666666667</c:v>
                </c:pt>
                <c:pt idx="1381">
                  <c:v>123.33999999999997</c:v>
                </c:pt>
                <c:pt idx="1382">
                  <c:v>124.07166666666667</c:v>
                </c:pt>
                <c:pt idx="1383">
                  <c:v>123.82833333333333</c:v>
                </c:pt>
                <c:pt idx="1384">
                  <c:v>123.80166666666666</c:v>
                </c:pt>
                <c:pt idx="1385">
                  <c:v>114.48333333333335</c:v>
                </c:pt>
                <c:pt idx="1386">
                  <c:v>108.54333333333334</c:v>
                </c:pt>
                <c:pt idx="1387">
                  <c:v>108.54333333333334</c:v>
                </c:pt>
                <c:pt idx="1388">
                  <c:v>107.37416666666667</c:v>
                </c:pt>
                <c:pt idx="1389">
                  <c:v>112.18249999999999</c:v>
                </c:pt>
                <c:pt idx="1390">
                  <c:v>106.78909090909092</c:v>
                </c:pt>
                <c:pt idx="1391">
                  <c:v>107.12363636363638</c:v>
                </c:pt>
                <c:pt idx="1392">
                  <c:v>113.48181818181818</c:v>
                </c:pt>
                <c:pt idx="1393">
                  <c:v>106.69272727272728</c:v>
                </c:pt>
                <c:pt idx="1394">
                  <c:v>107.53454545454547</c:v>
                </c:pt>
                <c:pt idx="1395">
                  <c:v>109.39999999999999</c:v>
                </c:pt>
                <c:pt idx="1396">
                  <c:v>117.75363636363636</c:v>
                </c:pt>
                <c:pt idx="1397">
                  <c:v>119.49363636363638</c:v>
                </c:pt>
                <c:pt idx="1398">
                  <c:v>127.09363636363636</c:v>
                </c:pt>
                <c:pt idx="1399">
                  <c:v>135.52545454545455</c:v>
                </c:pt>
                <c:pt idx="1400">
                  <c:v>142.80454545454543</c:v>
                </c:pt>
                <c:pt idx="1401">
                  <c:v>129.61545454545455</c:v>
                </c:pt>
                <c:pt idx="1402">
                  <c:v>129.29545454545453</c:v>
                </c:pt>
                <c:pt idx="1403">
                  <c:v>136.38090909090909</c:v>
                </c:pt>
                <c:pt idx="1404">
                  <c:v>135.24636363636367</c:v>
                </c:pt>
                <c:pt idx="1405">
                  <c:v>132.71545454545455</c:v>
                </c:pt>
                <c:pt idx="1406">
                  <c:v>129.34636363636366</c:v>
                </c:pt>
                <c:pt idx="1407">
                  <c:v>127.78818181818183</c:v>
                </c:pt>
                <c:pt idx="1408">
                  <c:v>129.96363636363634</c:v>
                </c:pt>
                <c:pt idx="1409">
                  <c:v>129.39363636363638</c:v>
                </c:pt>
                <c:pt idx="1410">
                  <c:v>131.19727272727275</c:v>
                </c:pt>
                <c:pt idx="1411">
                  <c:v>134.41545454545457</c:v>
                </c:pt>
                <c:pt idx="1412">
                  <c:v>128.922</c:v>
                </c:pt>
                <c:pt idx="1413">
                  <c:v>132.73700000000002</c:v>
                </c:pt>
                <c:pt idx="1414">
                  <c:v>133.684</c:v>
                </c:pt>
                <c:pt idx="1415">
                  <c:v>133.404</c:v>
                </c:pt>
                <c:pt idx="1416">
                  <c:v>138.25</c:v>
                </c:pt>
                <c:pt idx="1417">
                  <c:v>130.08800000000002</c:v>
                </c:pt>
                <c:pt idx="1418">
                  <c:v>123.37099999999998</c:v>
                </c:pt>
                <c:pt idx="1419">
                  <c:v>119.85500000000002</c:v>
                </c:pt>
                <c:pt idx="1420">
                  <c:v>120.03600000000002</c:v>
                </c:pt>
                <c:pt idx="1421">
                  <c:v>122.20899999999999</c:v>
                </c:pt>
                <c:pt idx="1422">
                  <c:v>121.57300000000001</c:v>
                </c:pt>
                <c:pt idx="1423">
                  <c:v>127.98000000000002</c:v>
                </c:pt>
                <c:pt idx="1424">
                  <c:v>132.52699999999999</c:v>
                </c:pt>
                <c:pt idx="1425">
                  <c:v>135.114</c:v>
                </c:pt>
                <c:pt idx="1426">
                  <c:v>133.09</c:v>
                </c:pt>
                <c:pt idx="1427">
                  <c:v>136.13799999999998</c:v>
                </c:pt>
                <c:pt idx="1428">
                  <c:v>138.47800000000001</c:v>
                </c:pt>
                <c:pt idx="1429">
                  <c:v>131.428</c:v>
                </c:pt>
                <c:pt idx="1430">
                  <c:v>130.79499999999999</c:v>
                </c:pt>
                <c:pt idx="1431">
                  <c:v>126.31699999999998</c:v>
                </c:pt>
                <c:pt idx="1432">
                  <c:v>129.24700000000001</c:v>
                </c:pt>
                <c:pt idx="1433">
                  <c:v>125.34222222222222</c:v>
                </c:pt>
                <c:pt idx="1434">
                  <c:v>124.44</c:v>
                </c:pt>
                <c:pt idx="1435">
                  <c:v>124.97</c:v>
                </c:pt>
                <c:pt idx="1436">
                  <c:v>124.17555555555555</c:v>
                </c:pt>
                <c:pt idx="1437">
                  <c:v>125.59333333333332</c:v>
                </c:pt>
                <c:pt idx="1438">
                  <c:v>125.23777777777779</c:v>
                </c:pt>
                <c:pt idx="1439">
                  <c:v>134.01222222222225</c:v>
                </c:pt>
                <c:pt idx="1440">
                  <c:v>131.36555555555557</c:v>
                </c:pt>
                <c:pt idx="1441">
                  <c:v>131.70333333333332</c:v>
                </c:pt>
                <c:pt idx="1442">
                  <c:v>131.60555555555553</c:v>
                </c:pt>
                <c:pt idx="1443">
                  <c:v>140.49666666666664</c:v>
                </c:pt>
                <c:pt idx="1444">
                  <c:v>138.76333333333329</c:v>
                </c:pt>
                <c:pt idx="1445">
                  <c:v>137.82888888888888</c:v>
                </c:pt>
                <c:pt idx="1446">
                  <c:v>139.21111111111111</c:v>
                </c:pt>
                <c:pt idx="1447">
                  <c:v>146.74083333333334</c:v>
                </c:pt>
                <c:pt idx="1448">
                  <c:v>147.43416666666664</c:v>
                </c:pt>
                <c:pt idx="1449">
                  <c:v>141.56583333333336</c:v>
                </c:pt>
                <c:pt idx="1450">
                  <c:v>131.03166666666667</c:v>
                </c:pt>
                <c:pt idx="1451">
                  <c:v>134.48583333333335</c:v>
                </c:pt>
                <c:pt idx="1452">
                  <c:v>134.48583333333335</c:v>
                </c:pt>
                <c:pt idx="1453">
                  <c:v>136.68833333333336</c:v>
                </c:pt>
                <c:pt idx="1454">
                  <c:v>140.32166666666666</c:v>
                </c:pt>
                <c:pt idx="1455">
                  <c:v>136.46250000000001</c:v>
                </c:pt>
                <c:pt idx="1456">
                  <c:v>135.42545454545453</c:v>
                </c:pt>
                <c:pt idx="1457">
                  <c:v>132.73000000000002</c:v>
                </c:pt>
                <c:pt idx="1458">
                  <c:v>134.21181818181822</c:v>
                </c:pt>
                <c:pt idx="1459">
                  <c:v>129.56545454545451</c:v>
                </c:pt>
                <c:pt idx="1460">
                  <c:v>131.30090909090907</c:v>
                </c:pt>
                <c:pt idx="1461">
                  <c:v>130.85272727272726</c:v>
                </c:pt>
                <c:pt idx="1462">
                  <c:v>131.36363636363637</c:v>
                </c:pt>
                <c:pt idx="1463">
                  <c:v>130.91727272727272</c:v>
                </c:pt>
                <c:pt idx="1464">
                  <c:v>133.62909090909091</c:v>
                </c:pt>
                <c:pt idx="1465">
                  <c:v>131.8909090909091</c:v>
                </c:pt>
                <c:pt idx="1466">
                  <c:v>133.40636363636364</c:v>
                </c:pt>
                <c:pt idx="1467">
                  <c:v>130.60090909090908</c:v>
                </c:pt>
                <c:pt idx="1468">
                  <c:v>131.36090909090908</c:v>
                </c:pt>
                <c:pt idx="1469">
                  <c:v>129.29090909090911</c:v>
                </c:pt>
                <c:pt idx="1470">
                  <c:v>129.53636363636363</c:v>
                </c:pt>
                <c:pt idx="1471">
                  <c:v>130.11181818181819</c:v>
                </c:pt>
                <c:pt idx="1472">
                  <c:v>133.40636363636361</c:v>
                </c:pt>
                <c:pt idx="1473">
                  <c:v>126.85727272727271</c:v>
                </c:pt>
                <c:pt idx="1474">
                  <c:v>125.16454545454543</c:v>
                </c:pt>
                <c:pt idx="1475">
                  <c:v>123.31727272727272</c:v>
                </c:pt>
                <c:pt idx="1476">
                  <c:v>124.25999999999999</c:v>
                </c:pt>
                <c:pt idx="1477">
                  <c:v>118.53899999999999</c:v>
                </c:pt>
                <c:pt idx="1478">
                  <c:v>113.14000000000001</c:v>
                </c:pt>
                <c:pt idx="1479">
                  <c:v>115.96799999999999</c:v>
                </c:pt>
                <c:pt idx="1480">
                  <c:v>113.49299999999998</c:v>
                </c:pt>
                <c:pt idx="1481">
                  <c:v>115.744</c:v>
                </c:pt>
                <c:pt idx="1482">
                  <c:v>124.27299999999998</c:v>
                </c:pt>
                <c:pt idx="1483">
                  <c:v>134.35599999999999</c:v>
                </c:pt>
                <c:pt idx="1484">
                  <c:v>129.57300000000001</c:v>
                </c:pt>
                <c:pt idx="1485">
                  <c:v>141.23099999999999</c:v>
                </c:pt>
                <c:pt idx="1486">
                  <c:v>145.17599999999999</c:v>
                </c:pt>
                <c:pt idx="1487">
                  <c:v>136.68299999999999</c:v>
                </c:pt>
                <c:pt idx="1488">
                  <c:v>138.36799999999999</c:v>
                </c:pt>
                <c:pt idx="1489">
                  <c:v>143.899</c:v>
                </c:pt>
                <c:pt idx="1490">
                  <c:v>144.02100000000002</c:v>
                </c:pt>
                <c:pt idx="1491">
                  <c:v>145.63200000000001</c:v>
                </c:pt>
                <c:pt idx="1492">
                  <c:v>145.82699999999994</c:v>
                </c:pt>
                <c:pt idx="1493">
                  <c:v>139.08499999999998</c:v>
                </c:pt>
                <c:pt idx="1494">
                  <c:v>137.16299999999998</c:v>
                </c:pt>
                <c:pt idx="1495">
                  <c:v>137.82000000000002</c:v>
                </c:pt>
                <c:pt idx="1496">
                  <c:v>137.86799999999999</c:v>
                </c:pt>
                <c:pt idx="1497">
                  <c:v>137.90600000000001</c:v>
                </c:pt>
                <c:pt idx="1498">
                  <c:v>127.99100000000001</c:v>
                </c:pt>
                <c:pt idx="1499">
                  <c:v>125.32777777777775</c:v>
                </c:pt>
                <c:pt idx="1500">
                  <c:v>126.8111111111111</c:v>
                </c:pt>
                <c:pt idx="1501">
                  <c:v>126.67555555555555</c:v>
                </c:pt>
                <c:pt idx="1502">
                  <c:v>118.5788888888889</c:v>
                </c:pt>
                <c:pt idx="1503">
                  <c:v>121.17222222222222</c:v>
                </c:pt>
                <c:pt idx="1504">
                  <c:v>120.14888888888888</c:v>
                </c:pt>
                <c:pt idx="1505">
                  <c:v>125.53333333333333</c:v>
                </c:pt>
                <c:pt idx="1506">
                  <c:v>121.89111111111112</c:v>
                </c:pt>
                <c:pt idx="1507">
                  <c:v>123.97444444444444</c:v>
                </c:pt>
                <c:pt idx="1508">
                  <c:v>123.99555555555555</c:v>
                </c:pt>
                <c:pt idx="1509">
                  <c:v>123.66888888888889</c:v>
                </c:pt>
                <c:pt idx="1510">
                  <c:v>121.5211111111111</c:v>
                </c:pt>
                <c:pt idx="1511">
                  <c:v>119.88000000000001</c:v>
                </c:pt>
                <c:pt idx="1512">
                  <c:v>124.53750000000001</c:v>
                </c:pt>
                <c:pt idx="1513">
                  <c:v>121.24166666666666</c:v>
                </c:pt>
                <c:pt idx="1514">
                  <c:v>121.25750000000001</c:v>
                </c:pt>
                <c:pt idx="1515">
                  <c:v>124.92916666666667</c:v>
                </c:pt>
                <c:pt idx="1516">
                  <c:v>123.91500000000001</c:v>
                </c:pt>
                <c:pt idx="1517">
                  <c:v>118.61500000000001</c:v>
                </c:pt>
                <c:pt idx="1518">
                  <c:v>115.62000000000002</c:v>
                </c:pt>
                <c:pt idx="1519">
                  <c:v>110.18416666666667</c:v>
                </c:pt>
                <c:pt idx="1520">
                  <c:v>111.80083333333334</c:v>
                </c:pt>
                <c:pt idx="1521">
                  <c:v>114.75818181818181</c:v>
                </c:pt>
                <c:pt idx="1522">
                  <c:v>107.75090909090909</c:v>
                </c:pt>
                <c:pt idx="1523">
                  <c:v>102.87272727272726</c:v>
                </c:pt>
                <c:pt idx="1524">
                  <c:v>105.68727272727274</c:v>
                </c:pt>
                <c:pt idx="1525">
                  <c:v>106.84454545454547</c:v>
                </c:pt>
                <c:pt idx="1526">
                  <c:v>104.40909090909093</c:v>
                </c:pt>
                <c:pt idx="1527">
                  <c:v>99.053636363636357</c:v>
                </c:pt>
                <c:pt idx="1528">
                  <c:v>95.871818181818199</c:v>
                </c:pt>
                <c:pt idx="1529">
                  <c:v>98.532727272727286</c:v>
                </c:pt>
                <c:pt idx="1530">
                  <c:v>97.058181818181822</c:v>
                </c:pt>
                <c:pt idx="1531">
                  <c:v>93.447272727272733</c:v>
                </c:pt>
                <c:pt idx="1532">
                  <c:v>98.300909090909087</c:v>
                </c:pt>
                <c:pt idx="1533">
                  <c:v>91.872727272727261</c:v>
                </c:pt>
                <c:pt idx="1534">
                  <c:v>94.094545454545454</c:v>
                </c:pt>
                <c:pt idx="1535">
                  <c:v>94.656363636363636</c:v>
                </c:pt>
                <c:pt idx="1536">
                  <c:v>94.580909090909103</c:v>
                </c:pt>
                <c:pt idx="1537">
                  <c:v>#N/A</c:v>
                </c:pt>
                <c:pt idx="1538">
                  <c:v>94.580909090909103</c:v>
                </c:pt>
                <c:pt idx="1539">
                  <c:v>97.623636363636379</c:v>
                </c:pt>
                <c:pt idx="1540">
                  <c:v>93.518181818181816</c:v>
                </c:pt>
                <c:pt idx="1541">
                  <c:v>91.377272727272711</c:v>
                </c:pt>
                <c:pt idx="1542">
                  <c:v>#N/A</c:v>
                </c:pt>
                <c:pt idx="1543">
                  <c:v>86.957000000000022</c:v>
                </c:pt>
                <c:pt idx="1544">
                  <c:v>90.122</c:v>
                </c:pt>
                <c:pt idx="1545">
                  <c:v>92.115000000000009</c:v>
                </c:pt>
                <c:pt idx="1546">
                  <c:v>94.22399999999999</c:v>
                </c:pt>
                <c:pt idx="1547">
                  <c:v>87.926999999999992</c:v>
                </c:pt>
                <c:pt idx="1548">
                  <c:v>85.876999999999995</c:v>
                </c:pt>
                <c:pt idx="1549">
                  <c:v>86.495999999999995</c:v>
                </c:pt>
                <c:pt idx="1550">
                  <c:v>86.209000000000017</c:v>
                </c:pt>
                <c:pt idx="1551">
                  <c:v>88.323000000000008</c:v>
                </c:pt>
                <c:pt idx="1552">
                  <c:v>83.870999999999995</c:v>
                </c:pt>
                <c:pt idx="1553">
                  <c:v>83.224999999999994</c:v>
                </c:pt>
                <c:pt idx="1554">
                  <c:v>78.671999999999997</c:v>
                </c:pt>
                <c:pt idx="1555">
                  <c:v>79.47999999999999</c:v>
                </c:pt>
                <c:pt idx="1556">
                  <c:v>81.239000000000004</c:v>
                </c:pt>
                <c:pt idx="1557">
                  <c:v>79.027000000000001</c:v>
                </c:pt>
                <c:pt idx="1558">
                  <c:v>79.623000000000005</c:v>
                </c:pt>
                <c:pt idx="1559">
                  <c:v>82.992000000000004</c:v>
                </c:pt>
                <c:pt idx="1560">
                  <c:v>80.782999999999987</c:v>
                </c:pt>
                <c:pt idx="1561">
                  <c:v>81.174000000000007</c:v>
                </c:pt>
                <c:pt idx="1562">
                  <c:v>81.131</c:v>
                </c:pt>
                <c:pt idx="1563">
                  <c:v>83.281000000000006</c:v>
                </c:pt>
                <c:pt idx="1564">
                  <c:v>85.459000000000003</c:v>
                </c:pt>
                <c:pt idx="1565">
                  <c:v>83.821111111111108</c:v>
                </c:pt>
                <c:pt idx="1566">
                  <c:v>83.845555555555563</c:v>
                </c:pt>
                <c:pt idx="1567">
                  <c:v>81.696666666666658</c:v>
                </c:pt>
                <c:pt idx="1568">
                  <c:v>81.491111111111124</c:v>
                </c:pt>
                <c:pt idx="1569">
                  <c:v>79.926666666666662</c:v>
                </c:pt>
                <c:pt idx="1570">
                  <c:v>78.44</c:v>
                </c:pt>
                <c:pt idx="1571">
                  <c:v>76.289999999999992</c:v>
                </c:pt>
                <c:pt idx="1572">
                  <c:v>74.148888888888891</c:v>
                </c:pt>
                <c:pt idx="1573">
                  <c:v>72.924444444444447</c:v>
                </c:pt>
                <c:pt idx="1574">
                  <c:v>71.586666666666659</c:v>
                </c:pt>
                <c:pt idx="1575">
                  <c:v>72.046666666666681</c:v>
                </c:pt>
                <c:pt idx="1576">
                  <c:v>71.967777777777783</c:v>
                </c:pt>
                <c:pt idx="1577">
                  <c:v>69.098333333333315</c:v>
                </c:pt>
                <c:pt idx="1578">
                  <c:v>70.587499999999991</c:v>
                </c:pt>
                <c:pt idx="1579">
                  <c:v>70.356666666666669</c:v>
                </c:pt>
                <c:pt idx="1580">
                  <c:v>68.665833333333353</c:v>
                </c:pt>
                <c:pt idx="1581">
                  <c:v>67.03749999999998</c:v>
                </c:pt>
                <c:pt idx="1582">
                  <c:v>69.032499999999999</c:v>
                </c:pt>
                <c:pt idx="1583">
                  <c:v>70.479166666666671</c:v>
                </c:pt>
                <c:pt idx="1584">
                  <c:v>73.476666666666659</c:v>
                </c:pt>
                <c:pt idx="1585">
                  <c:v>72.748333333333335</c:v>
                </c:pt>
                <c:pt idx="1586">
                  <c:v>74.936363636363637</c:v>
                </c:pt>
                <c:pt idx="1587">
                  <c:v>76.705454545454529</c:v>
                </c:pt>
                <c:pt idx="1588">
                  <c:v>77.809090909090912</c:v>
                </c:pt>
                <c:pt idx="1589">
                  <c:v>76.545454545454547</c:v>
                </c:pt>
                <c:pt idx="1590">
                  <c:v>74.958181818181814</c:v>
                </c:pt>
                <c:pt idx="1591">
                  <c:v>75.278181818181821</c:v>
                </c:pt>
                <c:pt idx="1592">
                  <c:v>72.677272727272737</c:v>
                </c:pt>
                <c:pt idx="1593">
                  <c:v>71.820909090909083</c:v>
                </c:pt>
                <c:pt idx="1594">
                  <c:v>71.88909090909091</c:v>
                </c:pt>
                <c:pt idx="1595">
                  <c:v>74.211818181818174</c:v>
                </c:pt>
                <c:pt idx="1596">
                  <c:v>76.172727272727272</c:v>
                </c:pt>
                <c:pt idx="1597">
                  <c:v>79.690000000000012</c:v>
                </c:pt>
                <c:pt idx="1598">
                  <c:v>79.802727272727267</c:v>
                </c:pt>
                <c:pt idx="1599">
                  <c:v>77.641818181818167</c:v>
                </c:pt>
                <c:pt idx="1600">
                  <c:v>75.63545454545455</c:v>
                </c:pt>
                <c:pt idx="1601">
                  <c:v>78.742727272727279</c:v>
                </c:pt>
                <c:pt idx="1602">
                  <c:v>80.820000000000007</c:v>
                </c:pt>
                <c:pt idx="1603">
                  <c:v>78.202727272727273</c:v>
                </c:pt>
                <c:pt idx="1604">
                  <c:v>79.514545454545456</c:v>
                </c:pt>
                <c:pt idx="1605">
                  <c:v>79.288181818181826</c:v>
                </c:pt>
                <c:pt idx="1606">
                  <c:v>#N/A</c:v>
                </c:pt>
                <c:pt idx="1607">
                  <c:v>79.832999999999998</c:v>
                </c:pt>
                <c:pt idx="1608">
                  <c:v>77.749999999999986</c:v>
                </c:pt>
                <c:pt idx="1609">
                  <c:v>76.869</c:v>
                </c:pt>
                <c:pt idx="1610">
                  <c:v>78.063999999999993</c:v>
                </c:pt>
                <c:pt idx="1611">
                  <c:v>79.638999999999996</c:v>
                </c:pt>
                <c:pt idx="1612">
                  <c:v>83.333000000000013</c:v>
                </c:pt>
                <c:pt idx="1613">
                  <c:v>82.622</c:v>
                </c:pt>
                <c:pt idx="1614">
                  <c:v>82.622</c:v>
                </c:pt>
                <c:pt idx="1615">
                  <c:v>82.622</c:v>
                </c:pt>
                <c:pt idx="1616">
                  <c:v>82.622</c:v>
                </c:pt>
                <c:pt idx="1617">
                  <c:v>82.622</c:v>
                </c:pt>
                <c:pt idx="1618">
                  <c:v>82.622</c:v>
                </c:pt>
                <c:pt idx="1619">
                  <c:v>82.622</c:v>
                </c:pt>
                <c:pt idx="1620">
                  <c:v>82.622</c:v>
                </c:pt>
                <c:pt idx="1621">
                  <c:v>82.622</c:v>
                </c:pt>
                <c:pt idx="1622">
                  <c:v>82.622</c:v>
                </c:pt>
                <c:pt idx="1623">
                  <c:v>82.622</c:v>
                </c:pt>
                <c:pt idx="1624">
                  <c:v>82.622</c:v>
                </c:pt>
                <c:pt idx="1625">
                  <c:v>82.622</c:v>
                </c:pt>
                <c:pt idx="1626">
                  <c:v>82.622</c:v>
                </c:pt>
                <c:pt idx="1627">
                  <c:v>82.622</c:v>
                </c:pt>
                <c:pt idx="1628">
                  <c:v>82.622</c:v>
                </c:pt>
                <c:pt idx="1629">
                  <c:v>82.622</c:v>
                </c:pt>
                <c:pt idx="1630">
                  <c:v>82.622</c:v>
                </c:pt>
                <c:pt idx="1631">
                  <c:v>82.622</c:v>
                </c:pt>
                <c:pt idx="1632">
                  <c:v>82.622</c:v>
                </c:pt>
                <c:pt idx="1633">
                  <c:v>82.622</c:v>
                </c:pt>
                <c:pt idx="1634">
                  <c:v>82.622</c:v>
                </c:pt>
                <c:pt idx="1635">
                  <c:v>82.622</c:v>
                </c:pt>
                <c:pt idx="1636">
                  <c:v>82.622</c:v>
                </c:pt>
                <c:pt idx="1637">
                  <c:v>82.622</c:v>
                </c:pt>
                <c:pt idx="1638">
                  <c:v>82.622</c:v>
                </c:pt>
                <c:pt idx="1639">
                  <c:v>82.622</c:v>
                </c:pt>
                <c:pt idx="1640">
                  <c:v>82.622</c:v>
                </c:pt>
                <c:pt idx="1641">
                  <c:v>82.622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'Ofgem time series - Gas'!$D$2</c:f>
              <c:strCache>
                <c:ptCount val="1"/>
                <c:pt idx="0">
                  <c:v>Averages for observation windows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'Ofgem time series - Gas'!$A$4:$A$1645</c:f>
              <c:numCache>
                <c:formatCode>m/d/yyyy</c:formatCode>
                <c:ptCount val="1642"/>
                <c:pt idx="0">
                  <c:v>43132</c:v>
                </c:pt>
                <c:pt idx="1">
                  <c:v>43133</c:v>
                </c:pt>
                <c:pt idx="2">
                  <c:v>43136</c:v>
                </c:pt>
                <c:pt idx="3">
                  <c:v>43137</c:v>
                </c:pt>
                <c:pt idx="4">
                  <c:v>43138</c:v>
                </c:pt>
                <c:pt idx="5">
                  <c:v>43139</c:v>
                </c:pt>
                <c:pt idx="6">
                  <c:v>43140</c:v>
                </c:pt>
                <c:pt idx="7">
                  <c:v>43143</c:v>
                </c:pt>
                <c:pt idx="8">
                  <c:v>43144</c:v>
                </c:pt>
                <c:pt idx="9">
                  <c:v>43145</c:v>
                </c:pt>
                <c:pt idx="10">
                  <c:v>43146</c:v>
                </c:pt>
                <c:pt idx="11">
                  <c:v>43147</c:v>
                </c:pt>
                <c:pt idx="12">
                  <c:v>43150</c:v>
                </c:pt>
                <c:pt idx="13">
                  <c:v>43151</c:v>
                </c:pt>
                <c:pt idx="14">
                  <c:v>43152</c:v>
                </c:pt>
                <c:pt idx="15">
                  <c:v>43153</c:v>
                </c:pt>
                <c:pt idx="16">
                  <c:v>43154</c:v>
                </c:pt>
                <c:pt idx="17">
                  <c:v>43157</c:v>
                </c:pt>
                <c:pt idx="18">
                  <c:v>43158</c:v>
                </c:pt>
                <c:pt idx="19">
                  <c:v>43159</c:v>
                </c:pt>
                <c:pt idx="20">
                  <c:v>43160</c:v>
                </c:pt>
                <c:pt idx="21">
                  <c:v>43161</c:v>
                </c:pt>
                <c:pt idx="22">
                  <c:v>43164</c:v>
                </c:pt>
                <c:pt idx="23">
                  <c:v>43165</c:v>
                </c:pt>
                <c:pt idx="24">
                  <c:v>43166</c:v>
                </c:pt>
                <c:pt idx="25">
                  <c:v>43167</c:v>
                </c:pt>
                <c:pt idx="26">
                  <c:v>43168</c:v>
                </c:pt>
                <c:pt idx="27">
                  <c:v>43171</c:v>
                </c:pt>
                <c:pt idx="28">
                  <c:v>43172</c:v>
                </c:pt>
                <c:pt idx="29">
                  <c:v>43173</c:v>
                </c:pt>
                <c:pt idx="30">
                  <c:v>43174</c:v>
                </c:pt>
                <c:pt idx="31">
                  <c:v>43175</c:v>
                </c:pt>
                <c:pt idx="32">
                  <c:v>43178</c:v>
                </c:pt>
                <c:pt idx="33">
                  <c:v>43179</c:v>
                </c:pt>
                <c:pt idx="34">
                  <c:v>43180</c:v>
                </c:pt>
                <c:pt idx="35">
                  <c:v>43181</c:v>
                </c:pt>
                <c:pt idx="36">
                  <c:v>43182</c:v>
                </c:pt>
                <c:pt idx="37">
                  <c:v>43185</c:v>
                </c:pt>
                <c:pt idx="38">
                  <c:v>43186</c:v>
                </c:pt>
                <c:pt idx="39">
                  <c:v>43187</c:v>
                </c:pt>
                <c:pt idx="40">
                  <c:v>43188</c:v>
                </c:pt>
                <c:pt idx="41">
                  <c:v>43189</c:v>
                </c:pt>
                <c:pt idx="42">
                  <c:v>43192</c:v>
                </c:pt>
                <c:pt idx="43">
                  <c:v>43193</c:v>
                </c:pt>
                <c:pt idx="44">
                  <c:v>43194</c:v>
                </c:pt>
                <c:pt idx="45">
                  <c:v>43195</c:v>
                </c:pt>
                <c:pt idx="46">
                  <c:v>43196</c:v>
                </c:pt>
                <c:pt idx="47">
                  <c:v>43199</c:v>
                </c:pt>
                <c:pt idx="48">
                  <c:v>43200</c:v>
                </c:pt>
                <c:pt idx="49">
                  <c:v>43201</c:v>
                </c:pt>
                <c:pt idx="50">
                  <c:v>43202</c:v>
                </c:pt>
                <c:pt idx="51">
                  <c:v>43203</c:v>
                </c:pt>
                <c:pt idx="52">
                  <c:v>43206</c:v>
                </c:pt>
                <c:pt idx="53">
                  <c:v>43207</c:v>
                </c:pt>
                <c:pt idx="54">
                  <c:v>43208</c:v>
                </c:pt>
                <c:pt idx="55">
                  <c:v>43209</c:v>
                </c:pt>
                <c:pt idx="56">
                  <c:v>43210</c:v>
                </c:pt>
                <c:pt idx="57">
                  <c:v>43213</c:v>
                </c:pt>
                <c:pt idx="58">
                  <c:v>43214</c:v>
                </c:pt>
                <c:pt idx="59">
                  <c:v>43215</c:v>
                </c:pt>
                <c:pt idx="60">
                  <c:v>43216</c:v>
                </c:pt>
                <c:pt idx="61">
                  <c:v>43217</c:v>
                </c:pt>
                <c:pt idx="62">
                  <c:v>43220</c:v>
                </c:pt>
                <c:pt idx="63">
                  <c:v>43221</c:v>
                </c:pt>
                <c:pt idx="64">
                  <c:v>43222</c:v>
                </c:pt>
                <c:pt idx="65">
                  <c:v>43223</c:v>
                </c:pt>
                <c:pt idx="66">
                  <c:v>43224</c:v>
                </c:pt>
                <c:pt idx="67">
                  <c:v>43227</c:v>
                </c:pt>
                <c:pt idx="68">
                  <c:v>43228</c:v>
                </c:pt>
                <c:pt idx="69">
                  <c:v>43229</c:v>
                </c:pt>
                <c:pt idx="70">
                  <c:v>43230</c:v>
                </c:pt>
                <c:pt idx="71">
                  <c:v>43231</c:v>
                </c:pt>
                <c:pt idx="72">
                  <c:v>43234</c:v>
                </c:pt>
                <c:pt idx="73">
                  <c:v>43235</c:v>
                </c:pt>
                <c:pt idx="74">
                  <c:v>43236</c:v>
                </c:pt>
                <c:pt idx="75">
                  <c:v>43237</c:v>
                </c:pt>
                <c:pt idx="76">
                  <c:v>43238</c:v>
                </c:pt>
                <c:pt idx="77">
                  <c:v>43241</c:v>
                </c:pt>
                <c:pt idx="78">
                  <c:v>43242</c:v>
                </c:pt>
                <c:pt idx="79">
                  <c:v>43243</c:v>
                </c:pt>
                <c:pt idx="80">
                  <c:v>43244</c:v>
                </c:pt>
                <c:pt idx="81">
                  <c:v>43245</c:v>
                </c:pt>
                <c:pt idx="82">
                  <c:v>43248</c:v>
                </c:pt>
                <c:pt idx="83">
                  <c:v>43249</c:v>
                </c:pt>
                <c:pt idx="84">
                  <c:v>43250</c:v>
                </c:pt>
                <c:pt idx="85">
                  <c:v>43251</c:v>
                </c:pt>
                <c:pt idx="86">
                  <c:v>43252</c:v>
                </c:pt>
                <c:pt idx="87">
                  <c:v>43255</c:v>
                </c:pt>
                <c:pt idx="88">
                  <c:v>43256</c:v>
                </c:pt>
                <c:pt idx="89">
                  <c:v>43257</c:v>
                </c:pt>
                <c:pt idx="90">
                  <c:v>43258</c:v>
                </c:pt>
                <c:pt idx="91">
                  <c:v>43259</c:v>
                </c:pt>
                <c:pt idx="92">
                  <c:v>43262</c:v>
                </c:pt>
                <c:pt idx="93">
                  <c:v>43263</c:v>
                </c:pt>
                <c:pt idx="94">
                  <c:v>43264</c:v>
                </c:pt>
                <c:pt idx="95">
                  <c:v>43265</c:v>
                </c:pt>
                <c:pt idx="96">
                  <c:v>43266</c:v>
                </c:pt>
                <c:pt idx="97">
                  <c:v>43269</c:v>
                </c:pt>
                <c:pt idx="98">
                  <c:v>43270</c:v>
                </c:pt>
                <c:pt idx="99">
                  <c:v>43271</c:v>
                </c:pt>
                <c:pt idx="100">
                  <c:v>43272</c:v>
                </c:pt>
                <c:pt idx="101">
                  <c:v>43273</c:v>
                </c:pt>
                <c:pt idx="102">
                  <c:v>43276</c:v>
                </c:pt>
                <c:pt idx="103">
                  <c:v>43277</c:v>
                </c:pt>
                <c:pt idx="104">
                  <c:v>43278</c:v>
                </c:pt>
                <c:pt idx="105">
                  <c:v>43279</c:v>
                </c:pt>
                <c:pt idx="106">
                  <c:v>43280</c:v>
                </c:pt>
                <c:pt idx="107">
                  <c:v>43283</c:v>
                </c:pt>
                <c:pt idx="108">
                  <c:v>43284</c:v>
                </c:pt>
                <c:pt idx="109">
                  <c:v>43285</c:v>
                </c:pt>
                <c:pt idx="110">
                  <c:v>43286</c:v>
                </c:pt>
                <c:pt idx="111">
                  <c:v>43287</c:v>
                </c:pt>
                <c:pt idx="112">
                  <c:v>43290</c:v>
                </c:pt>
                <c:pt idx="113">
                  <c:v>43291</c:v>
                </c:pt>
                <c:pt idx="114">
                  <c:v>43292</c:v>
                </c:pt>
                <c:pt idx="115">
                  <c:v>43293</c:v>
                </c:pt>
                <c:pt idx="116">
                  <c:v>43294</c:v>
                </c:pt>
                <c:pt idx="117">
                  <c:v>43297</c:v>
                </c:pt>
                <c:pt idx="118">
                  <c:v>43298</c:v>
                </c:pt>
                <c:pt idx="119">
                  <c:v>43299</c:v>
                </c:pt>
                <c:pt idx="120">
                  <c:v>43300</c:v>
                </c:pt>
                <c:pt idx="121">
                  <c:v>43301</c:v>
                </c:pt>
                <c:pt idx="122">
                  <c:v>43304</c:v>
                </c:pt>
                <c:pt idx="123">
                  <c:v>43305</c:v>
                </c:pt>
                <c:pt idx="124">
                  <c:v>43306</c:v>
                </c:pt>
                <c:pt idx="125">
                  <c:v>43307</c:v>
                </c:pt>
                <c:pt idx="126">
                  <c:v>43308</c:v>
                </c:pt>
                <c:pt idx="127">
                  <c:v>43311</c:v>
                </c:pt>
                <c:pt idx="128">
                  <c:v>43312</c:v>
                </c:pt>
                <c:pt idx="129">
                  <c:v>43313</c:v>
                </c:pt>
                <c:pt idx="130">
                  <c:v>43314</c:v>
                </c:pt>
                <c:pt idx="131">
                  <c:v>43315</c:v>
                </c:pt>
                <c:pt idx="132">
                  <c:v>43318</c:v>
                </c:pt>
                <c:pt idx="133">
                  <c:v>43319</c:v>
                </c:pt>
                <c:pt idx="134">
                  <c:v>43320</c:v>
                </c:pt>
                <c:pt idx="135">
                  <c:v>43321</c:v>
                </c:pt>
                <c:pt idx="136">
                  <c:v>43322</c:v>
                </c:pt>
                <c:pt idx="137">
                  <c:v>43325</c:v>
                </c:pt>
                <c:pt idx="138">
                  <c:v>43326</c:v>
                </c:pt>
                <c:pt idx="139">
                  <c:v>43327</c:v>
                </c:pt>
                <c:pt idx="140">
                  <c:v>43328</c:v>
                </c:pt>
                <c:pt idx="141">
                  <c:v>43329</c:v>
                </c:pt>
                <c:pt idx="142">
                  <c:v>43332</c:v>
                </c:pt>
                <c:pt idx="143">
                  <c:v>43333</c:v>
                </c:pt>
                <c:pt idx="144">
                  <c:v>43334</c:v>
                </c:pt>
                <c:pt idx="145">
                  <c:v>43335</c:v>
                </c:pt>
                <c:pt idx="146">
                  <c:v>43336</c:v>
                </c:pt>
                <c:pt idx="147">
                  <c:v>43339</c:v>
                </c:pt>
                <c:pt idx="148">
                  <c:v>43340</c:v>
                </c:pt>
                <c:pt idx="149">
                  <c:v>43341</c:v>
                </c:pt>
                <c:pt idx="150">
                  <c:v>43342</c:v>
                </c:pt>
                <c:pt idx="151">
                  <c:v>43343</c:v>
                </c:pt>
                <c:pt idx="152">
                  <c:v>43346</c:v>
                </c:pt>
                <c:pt idx="153">
                  <c:v>43347</c:v>
                </c:pt>
                <c:pt idx="154">
                  <c:v>43348</c:v>
                </c:pt>
                <c:pt idx="155">
                  <c:v>43349</c:v>
                </c:pt>
                <c:pt idx="156">
                  <c:v>43350</c:v>
                </c:pt>
                <c:pt idx="157">
                  <c:v>43353</c:v>
                </c:pt>
                <c:pt idx="158">
                  <c:v>43354</c:v>
                </c:pt>
                <c:pt idx="159">
                  <c:v>43355</c:v>
                </c:pt>
                <c:pt idx="160">
                  <c:v>43356</c:v>
                </c:pt>
                <c:pt idx="161">
                  <c:v>43357</c:v>
                </c:pt>
                <c:pt idx="162">
                  <c:v>43360</c:v>
                </c:pt>
                <c:pt idx="163">
                  <c:v>43361</c:v>
                </c:pt>
                <c:pt idx="164">
                  <c:v>43362</c:v>
                </c:pt>
                <c:pt idx="165">
                  <c:v>43363</c:v>
                </c:pt>
                <c:pt idx="166">
                  <c:v>43364</c:v>
                </c:pt>
                <c:pt idx="167">
                  <c:v>43367</c:v>
                </c:pt>
                <c:pt idx="168">
                  <c:v>43368</c:v>
                </c:pt>
                <c:pt idx="169">
                  <c:v>43369</c:v>
                </c:pt>
                <c:pt idx="170">
                  <c:v>43370</c:v>
                </c:pt>
                <c:pt idx="171">
                  <c:v>43371</c:v>
                </c:pt>
                <c:pt idx="172">
                  <c:v>43374</c:v>
                </c:pt>
                <c:pt idx="173">
                  <c:v>43375</c:v>
                </c:pt>
                <c:pt idx="174">
                  <c:v>43376</c:v>
                </c:pt>
                <c:pt idx="175">
                  <c:v>43377</c:v>
                </c:pt>
                <c:pt idx="176">
                  <c:v>43378</c:v>
                </c:pt>
                <c:pt idx="177">
                  <c:v>43381</c:v>
                </c:pt>
                <c:pt idx="178">
                  <c:v>43382</c:v>
                </c:pt>
                <c:pt idx="179">
                  <c:v>43383</c:v>
                </c:pt>
                <c:pt idx="180">
                  <c:v>43384</c:v>
                </c:pt>
                <c:pt idx="181">
                  <c:v>43385</c:v>
                </c:pt>
                <c:pt idx="182">
                  <c:v>43388</c:v>
                </c:pt>
                <c:pt idx="183">
                  <c:v>43389</c:v>
                </c:pt>
                <c:pt idx="184">
                  <c:v>43390</c:v>
                </c:pt>
                <c:pt idx="185">
                  <c:v>43391</c:v>
                </c:pt>
                <c:pt idx="186">
                  <c:v>43392</c:v>
                </c:pt>
                <c:pt idx="187">
                  <c:v>43395</c:v>
                </c:pt>
                <c:pt idx="188">
                  <c:v>43396</c:v>
                </c:pt>
                <c:pt idx="189">
                  <c:v>43397</c:v>
                </c:pt>
                <c:pt idx="190">
                  <c:v>43398</c:v>
                </c:pt>
                <c:pt idx="191">
                  <c:v>43399</c:v>
                </c:pt>
                <c:pt idx="192">
                  <c:v>43402</c:v>
                </c:pt>
                <c:pt idx="193">
                  <c:v>43403</c:v>
                </c:pt>
                <c:pt idx="194">
                  <c:v>43404</c:v>
                </c:pt>
                <c:pt idx="195">
                  <c:v>43405</c:v>
                </c:pt>
                <c:pt idx="196">
                  <c:v>43406</c:v>
                </c:pt>
                <c:pt idx="197">
                  <c:v>43409</c:v>
                </c:pt>
                <c:pt idx="198">
                  <c:v>43410</c:v>
                </c:pt>
                <c:pt idx="199">
                  <c:v>43411</c:v>
                </c:pt>
                <c:pt idx="200">
                  <c:v>43412</c:v>
                </c:pt>
                <c:pt idx="201">
                  <c:v>43413</c:v>
                </c:pt>
                <c:pt idx="202">
                  <c:v>43416</c:v>
                </c:pt>
                <c:pt idx="203">
                  <c:v>43417</c:v>
                </c:pt>
                <c:pt idx="204">
                  <c:v>43418</c:v>
                </c:pt>
                <c:pt idx="205">
                  <c:v>43419</c:v>
                </c:pt>
                <c:pt idx="206">
                  <c:v>43420</c:v>
                </c:pt>
                <c:pt idx="207">
                  <c:v>43423</c:v>
                </c:pt>
                <c:pt idx="208">
                  <c:v>43424</c:v>
                </c:pt>
                <c:pt idx="209">
                  <c:v>43425</c:v>
                </c:pt>
                <c:pt idx="210">
                  <c:v>43426</c:v>
                </c:pt>
                <c:pt idx="211">
                  <c:v>43427</c:v>
                </c:pt>
                <c:pt idx="212">
                  <c:v>43430</c:v>
                </c:pt>
                <c:pt idx="213">
                  <c:v>43431</c:v>
                </c:pt>
                <c:pt idx="214">
                  <c:v>43432</c:v>
                </c:pt>
                <c:pt idx="215">
                  <c:v>43433</c:v>
                </c:pt>
                <c:pt idx="216">
                  <c:v>43434</c:v>
                </c:pt>
                <c:pt idx="217">
                  <c:v>43437</c:v>
                </c:pt>
                <c:pt idx="218">
                  <c:v>43438</c:v>
                </c:pt>
                <c:pt idx="219">
                  <c:v>43439</c:v>
                </c:pt>
                <c:pt idx="220">
                  <c:v>43440</c:v>
                </c:pt>
                <c:pt idx="221">
                  <c:v>43441</c:v>
                </c:pt>
                <c:pt idx="222">
                  <c:v>43444</c:v>
                </c:pt>
                <c:pt idx="223">
                  <c:v>43445</c:v>
                </c:pt>
                <c:pt idx="224">
                  <c:v>43446</c:v>
                </c:pt>
                <c:pt idx="225">
                  <c:v>43447</c:v>
                </c:pt>
                <c:pt idx="226">
                  <c:v>43448</c:v>
                </c:pt>
                <c:pt idx="227">
                  <c:v>43451</c:v>
                </c:pt>
                <c:pt idx="228">
                  <c:v>43452</c:v>
                </c:pt>
                <c:pt idx="229">
                  <c:v>43453</c:v>
                </c:pt>
                <c:pt idx="230">
                  <c:v>43454</c:v>
                </c:pt>
                <c:pt idx="231">
                  <c:v>43455</c:v>
                </c:pt>
                <c:pt idx="232">
                  <c:v>43458</c:v>
                </c:pt>
                <c:pt idx="233">
                  <c:v>43459</c:v>
                </c:pt>
                <c:pt idx="234">
                  <c:v>43460</c:v>
                </c:pt>
                <c:pt idx="235">
                  <c:v>43461</c:v>
                </c:pt>
                <c:pt idx="236">
                  <c:v>43462</c:v>
                </c:pt>
                <c:pt idx="237">
                  <c:v>43465</c:v>
                </c:pt>
                <c:pt idx="238">
                  <c:v>43466</c:v>
                </c:pt>
                <c:pt idx="239">
                  <c:v>43467</c:v>
                </c:pt>
                <c:pt idx="240">
                  <c:v>43468</c:v>
                </c:pt>
                <c:pt idx="241">
                  <c:v>43469</c:v>
                </c:pt>
                <c:pt idx="242">
                  <c:v>43472</c:v>
                </c:pt>
                <c:pt idx="243">
                  <c:v>43473</c:v>
                </c:pt>
                <c:pt idx="244">
                  <c:v>43474</c:v>
                </c:pt>
                <c:pt idx="245">
                  <c:v>43475</c:v>
                </c:pt>
                <c:pt idx="246">
                  <c:v>43476</c:v>
                </c:pt>
                <c:pt idx="247">
                  <c:v>43479</c:v>
                </c:pt>
                <c:pt idx="248">
                  <c:v>43480</c:v>
                </c:pt>
                <c:pt idx="249">
                  <c:v>43481</c:v>
                </c:pt>
                <c:pt idx="250">
                  <c:v>43482</c:v>
                </c:pt>
                <c:pt idx="251">
                  <c:v>43483</c:v>
                </c:pt>
                <c:pt idx="252">
                  <c:v>43486</c:v>
                </c:pt>
                <c:pt idx="253">
                  <c:v>43487</c:v>
                </c:pt>
                <c:pt idx="254">
                  <c:v>43488</c:v>
                </c:pt>
                <c:pt idx="255">
                  <c:v>43489</c:v>
                </c:pt>
                <c:pt idx="256">
                  <c:v>43490</c:v>
                </c:pt>
                <c:pt idx="257">
                  <c:v>43493</c:v>
                </c:pt>
                <c:pt idx="258">
                  <c:v>43494</c:v>
                </c:pt>
                <c:pt idx="259">
                  <c:v>43495</c:v>
                </c:pt>
                <c:pt idx="260">
                  <c:v>43496</c:v>
                </c:pt>
                <c:pt idx="261">
                  <c:v>43497</c:v>
                </c:pt>
                <c:pt idx="262">
                  <c:v>43500</c:v>
                </c:pt>
                <c:pt idx="263">
                  <c:v>43501</c:v>
                </c:pt>
                <c:pt idx="264">
                  <c:v>43502</c:v>
                </c:pt>
                <c:pt idx="265">
                  <c:v>43503</c:v>
                </c:pt>
                <c:pt idx="266">
                  <c:v>43504</c:v>
                </c:pt>
                <c:pt idx="267">
                  <c:v>43507</c:v>
                </c:pt>
                <c:pt idx="268">
                  <c:v>43508</c:v>
                </c:pt>
                <c:pt idx="269">
                  <c:v>43509</c:v>
                </c:pt>
                <c:pt idx="270">
                  <c:v>43510</c:v>
                </c:pt>
                <c:pt idx="271">
                  <c:v>43511</c:v>
                </c:pt>
                <c:pt idx="272">
                  <c:v>43514</c:v>
                </c:pt>
                <c:pt idx="273">
                  <c:v>43515</c:v>
                </c:pt>
                <c:pt idx="274">
                  <c:v>43516</c:v>
                </c:pt>
                <c:pt idx="275">
                  <c:v>43517</c:v>
                </c:pt>
                <c:pt idx="276">
                  <c:v>43518</c:v>
                </c:pt>
                <c:pt idx="277">
                  <c:v>43521</c:v>
                </c:pt>
                <c:pt idx="278">
                  <c:v>43522</c:v>
                </c:pt>
                <c:pt idx="279">
                  <c:v>43523</c:v>
                </c:pt>
                <c:pt idx="280">
                  <c:v>43524</c:v>
                </c:pt>
                <c:pt idx="281">
                  <c:v>43525</c:v>
                </c:pt>
                <c:pt idx="282">
                  <c:v>43528</c:v>
                </c:pt>
                <c:pt idx="283">
                  <c:v>43529</c:v>
                </c:pt>
                <c:pt idx="284">
                  <c:v>43530</c:v>
                </c:pt>
                <c:pt idx="285">
                  <c:v>43531</c:v>
                </c:pt>
                <c:pt idx="286">
                  <c:v>43532</c:v>
                </c:pt>
                <c:pt idx="287">
                  <c:v>43535</c:v>
                </c:pt>
                <c:pt idx="288">
                  <c:v>43536</c:v>
                </c:pt>
                <c:pt idx="289">
                  <c:v>43537</c:v>
                </c:pt>
                <c:pt idx="290">
                  <c:v>43538</c:v>
                </c:pt>
                <c:pt idx="291">
                  <c:v>43539</c:v>
                </c:pt>
                <c:pt idx="292">
                  <c:v>43542</c:v>
                </c:pt>
                <c:pt idx="293">
                  <c:v>43543</c:v>
                </c:pt>
                <c:pt idx="294">
                  <c:v>43544</c:v>
                </c:pt>
                <c:pt idx="295">
                  <c:v>43545</c:v>
                </c:pt>
                <c:pt idx="296">
                  <c:v>43546</c:v>
                </c:pt>
                <c:pt idx="297">
                  <c:v>43549</c:v>
                </c:pt>
                <c:pt idx="298">
                  <c:v>43550</c:v>
                </c:pt>
                <c:pt idx="299">
                  <c:v>43551</c:v>
                </c:pt>
                <c:pt idx="300">
                  <c:v>43552</c:v>
                </c:pt>
                <c:pt idx="301">
                  <c:v>43553</c:v>
                </c:pt>
                <c:pt idx="302">
                  <c:v>43556</c:v>
                </c:pt>
                <c:pt idx="303">
                  <c:v>43557</c:v>
                </c:pt>
                <c:pt idx="304">
                  <c:v>43558</c:v>
                </c:pt>
                <c:pt idx="305">
                  <c:v>43559</c:v>
                </c:pt>
                <c:pt idx="306">
                  <c:v>43560</c:v>
                </c:pt>
                <c:pt idx="307">
                  <c:v>43563</c:v>
                </c:pt>
                <c:pt idx="308">
                  <c:v>43564</c:v>
                </c:pt>
                <c:pt idx="309">
                  <c:v>43565</c:v>
                </c:pt>
                <c:pt idx="310">
                  <c:v>43566</c:v>
                </c:pt>
                <c:pt idx="311">
                  <c:v>43567</c:v>
                </c:pt>
                <c:pt idx="312">
                  <c:v>43570</c:v>
                </c:pt>
                <c:pt idx="313">
                  <c:v>43571</c:v>
                </c:pt>
                <c:pt idx="314">
                  <c:v>43572</c:v>
                </c:pt>
                <c:pt idx="315">
                  <c:v>43573</c:v>
                </c:pt>
                <c:pt idx="316">
                  <c:v>43574</c:v>
                </c:pt>
                <c:pt idx="317">
                  <c:v>43577</c:v>
                </c:pt>
                <c:pt idx="318">
                  <c:v>43578</c:v>
                </c:pt>
                <c:pt idx="319">
                  <c:v>43579</c:v>
                </c:pt>
                <c:pt idx="320">
                  <c:v>43580</c:v>
                </c:pt>
                <c:pt idx="321">
                  <c:v>43581</c:v>
                </c:pt>
                <c:pt idx="322">
                  <c:v>43584</c:v>
                </c:pt>
                <c:pt idx="323">
                  <c:v>43585</c:v>
                </c:pt>
                <c:pt idx="324">
                  <c:v>43586</c:v>
                </c:pt>
                <c:pt idx="325">
                  <c:v>43587</c:v>
                </c:pt>
                <c:pt idx="326">
                  <c:v>43588</c:v>
                </c:pt>
                <c:pt idx="327">
                  <c:v>43591</c:v>
                </c:pt>
                <c:pt idx="328">
                  <c:v>43592</c:v>
                </c:pt>
                <c:pt idx="329">
                  <c:v>43593</c:v>
                </c:pt>
                <c:pt idx="330">
                  <c:v>43594</c:v>
                </c:pt>
                <c:pt idx="331">
                  <c:v>43595</c:v>
                </c:pt>
                <c:pt idx="332">
                  <c:v>43598</c:v>
                </c:pt>
                <c:pt idx="333">
                  <c:v>43599</c:v>
                </c:pt>
                <c:pt idx="334">
                  <c:v>43600</c:v>
                </c:pt>
                <c:pt idx="335">
                  <c:v>43601</c:v>
                </c:pt>
                <c:pt idx="336">
                  <c:v>43602</c:v>
                </c:pt>
                <c:pt idx="337">
                  <c:v>43605</c:v>
                </c:pt>
                <c:pt idx="338">
                  <c:v>43606</c:v>
                </c:pt>
                <c:pt idx="339">
                  <c:v>43607</c:v>
                </c:pt>
                <c:pt idx="340">
                  <c:v>43608</c:v>
                </c:pt>
                <c:pt idx="341">
                  <c:v>43609</c:v>
                </c:pt>
                <c:pt idx="342">
                  <c:v>43612</c:v>
                </c:pt>
                <c:pt idx="343">
                  <c:v>43613</c:v>
                </c:pt>
                <c:pt idx="344">
                  <c:v>43614</c:v>
                </c:pt>
                <c:pt idx="345">
                  <c:v>43615</c:v>
                </c:pt>
                <c:pt idx="346">
                  <c:v>43616</c:v>
                </c:pt>
                <c:pt idx="347">
                  <c:v>43619</c:v>
                </c:pt>
                <c:pt idx="348">
                  <c:v>43620</c:v>
                </c:pt>
                <c:pt idx="349">
                  <c:v>43621</c:v>
                </c:pt>
                <c:pt idx="350">
                  <c:v>43622</c:v>
                </c:pt>
                <c:pt idx="351">
                  <c:v>43623</c:v>
                </c:pt>
                <c:pt idx="352">
                  <c:v>43626</c:v>
                </c:pt>
                <c:pt idx="353">
                  <c:v>43627</c:v>
                </c:pt>
                <c:pt idx="354">
                  <c:v>43628</c:v>
                </c:pt>
                <c:pt idx="355">
                  <c:v>43629</c:v>
                </c:pt>
                <c:pt idx="356">
                  <c:v>43630</c:v>
                </c:pt>
                <c:pt idx="357">
                  <c:v>43633</c:v>
                </c:pt>
                <c:pt idx="358">
                  <c:v>43634</c:v>
                </c:pt>
                <c:pt idx="359">
                  <c:v>43635</c:v>
                </c:pt>
                <c:pt idx="360">
                  <c:v>43636</c:v>
                </c:pt>
                <c:pt idx="361">
                  <c:v>43637</c:v>
                </c:pt>
                <c:pt idx="362">
                  <c:v>43640</c:v>
                </c:pt>
                <c:pt idx="363">
                  <c:v>43641</c:v>
                </c:pt>
                <c:pt idx="364">
                  <c:v>43642</c:v>
                </c:pt>
                <c:pt idx="365">
                  <c:v>43643</c:v>
                </c:pt>
                <c:pt idx="366">
                  <c:v>43644</c:v>
                </c:pt>
                <c:pt idx="367">
                  <c:v>43647</c:v>
                </c:pt>
                <c:pt idx="368">
                  <c:v>43648</c:v>
                </c:pt>
                <c:pt idx="369">
                  <c:v>43649</c:v>
                </c:pt>
                <c:pt idx="370">
                  <c:v>43650</c:v>
                </c:pt>
                <c:pt idx="371">
                  <c:v>43651</c:v>
                </c:pt>
                <c:pt idx="372">
                  <c:v>43654</c:v>
                </c:pt>
                <c:pt idx="373">
                  <c:v>43655</c:v>
                </c:pt>
                <c:pt idx="374">
                  <c:v>43656</c:v>
                </c:pt>
                <c:pt idx="375">
                  <c:v>43657</c:v>
                </c:pt>
                <c:pt idx="376">
                  <c:v>43658</c:v>
                </c:pt>
                <c:pt idx="377">
                  <c:v>43661</c:v>
                </c:pt>
                <c:pt idx="378">
                  <c:v>43662</c:v>
                </c:pt>
                <c:pt idx="379">
                  <c:v>43663</c:v>
                </c:pt>
                <c:pt idx="380">
                  <c:v>43664</c:v>
                </c:pt>
                <c:pt idx="381">
                  <c:v>43665</c:v>
                </c:pt>
                <c:pt idx="382">
                  <c:v>43668</c:v>
                </c:pt>
                <c:pt idx="383">
                  <c:v>43669</c:v>
                </c:pt>
                <c:pt idx="384">
                  <c:v>43670</c:v>
                </c:pt>
                <c:pt idx="385">
                  <c:v>43671</c:v>
                </c:pt>
                <c:pt idx="386">
                  <c:v>43672</c:v>
                </c:pt>
                <c:pt idx="387">
                  <c:v>43675</c:v>
                </c:pt>
                <c:pt idx="388">
                  <c:v>43676</c:v>
                </c:pt>
                <c:pt idx="389">
                  <c:v>43677</c:v>
                </c:pt>
                <c:pt idx="390">
                  <c:v>43678</c:v>
                </c:pt>
                <c:pt idx="391">
                  <c:v>43679</c:v>
                </c:pt>
                <c:pt idx="392">
                  <c:v>43682</c:v>
                </c:pt>
                <c:pt idx="393">
                  <c:v>43683</c:v>
                </c:pt>
                <c:pt idx="394">
                  <c:v>43684</c:v>
                </c:pt>
                <c:pt idx="395">
                  <c:v>43685</c:v>
                </c:pt>
                <c:pt idx="396">
                  <c:v>43686</c:v>
                </c:pt>
                <c:pt idx="397">
                  <c:v>43689</c:v>
                </c:pt>
                <c:pt idx="398">
                  <c:v>43690</c:v>
                </c:pt>
                <c:pt idx="399">
                  <c:v>43691</c:v>
                </c:pt>
                <c:pt idx="400">
                  <c:v>43692</c:v>
                </c:pt>
                <c:pt idx="401">
                  <c:v>43693</c:v>
                </c:pt>
                <c:pt idx="402">
                  <c:v>43696</c:v>
                </c:pt>
                <c:pt idx="403">
                  <c:v>43697</c:v>
                </c:pt>
                <c:pt idx="404">
                  <c:v>43698</c:v>
                </c:pt>
                <c:pt idx="405">
                  <c:v>43699</c:v>
                </c:pt>
                <c:pt idx="406">
                  <c:v>43700</c:v>
                </c:pt>
                <c:pt idx="407">
                  <c:v>43703</c:v>
                </c:pt>
                <c:pt idx="408">
                  <c:v>43704</c:v>
                </c:pt>
                <c:pt idx="409">
                  <c:v>43705</c:v>
                </c:pt>
                <c:pt idx="410">
                  <c:v>43706</c:v>
                </c:pt>
                <c:pt idx="411">
                  <c:v>43707</c:v>
                </c:pt>
                <c:pt idx="412">
                  <c:v>43710</c:v>
                </c:pt>
                <c:pt idx="413">
                  <c:v>43711</c:v>
                </c:pt>
                <c:pt idx="414">
                  <c:v>43712</c:v>
                </c:pt>
                <c:pt idx="415">
                  <c:v>43713</c:v>
                </c:pt>
                <c:pt idx="416">
                  <c:v>43714</c:v>
                </c:pt>
                <c:pt idx="417">
                  <c:v>43717</c:v>
                </c:pt>
                <c:pt idx="418">
                  <c:v>43718</c:v>
                </c:pt>
                <c:pt idx="419">
                  <c:v>43719</c:v>
                </c:pt>
                <c:pt idx="420">
                  <c:v>43720</c:v>
                </c:pt>
                <c:pt idx="421">
                  <c:v>43721</c:v>
                </c:pt>
                <c:pt idx="422">
                  <c:v>43724</c:v>
                </c:pt>
                <c:pt idx="423">
                  <c:v>43725</c:v>
                </c:pt>
                <c:pt idx="424">
                  <c:v>43726</c:v>
                </c:pt>
                <c:pt idx="425">
                  <c:v>43727</c:v>
                </c:pt>
                <c:pt idx="426">
                  <c:v>43728</c:v>
                </c:pt>
                <c:pt idx="427">
                  <c:v>43731</c:v>
                </c:pt>
                <c:pt idx="428">
                  <c:v>43732</c:v>
                </c:pt>
                <c:pt idx="429">
                  <c:v>43733</c:v>
                </c:pt>
                <c:pt idx="430">
                  <c:v>43734</c:v>
                </c:pt>
                <c:pt idx="431">
                  <c:v>43735</c:v>
                </c:pt>
                <c:pt idx="432">
                  <c:v>43738</c:v>
                </c:pt>
                <c:pt idx="433">
                  <c:v>43739</c:v>
                </c:pt>
                <c:pt idx="434">
                  <c:v>43740</c:v>
                </c:pt>
                <c:pt idx="435">
                  <c:v>43741</c:v>
                </c:pt>
                <c:pt idx="436">
                  <c:v>43742</c:v>
                </c:pt>
                <c:pt idx="437">
                  <c:v>43745</c:v>
                </c:pt>
                <c:pt idx="438">
                  <c:v>43746</c:v>
                </c:pt>
                <c:pt idx="439">
                  <c:v>43747</c:v>
                </c:pt>
                <c:pt idx="440">
                  <c:v>43748</c:v>
                </c:pt>
                <c:pt idx="441">
                  <c:v>43749</c:v>
                </c:pt>
                <c:pt idx="442">
                  <c:v>43752</c:v>
                </c:pt>
                <c:pt idx="443">
                  <c:v>43753</c:v>
                </c:pt>
                <c:pt idx="444">
                  <c:v>43754</c:v>
                </c:pt>
                <c:pt idx="445">
                  <c:v>43755</c:v>
                </c:pt>
                <c:pt idx="446">
                  <c:v>43756</c:v>
                </c:pt>
                <c:pt idx="447">
                  <c:v>43759</c:v>
                </c:pt>
                <c:pt idx="448">
                  <c:v>43760</c:v>
                </c:pt>
                <c:pt idx="449">
                  <c:v>43761</c:v>
                </c:pt>
                <c:pt idx="450">
                  <c:v>43762</c:v>
                </c:pt>
                <c:pt idx="451">
                  <c:v>43763</c:v>
                </c:pt>
                <c:pt idx="452">
                  <c:v>43766</c:v>
                </c:pt>
                <c:pt idx="453">
                  <c:v>43767</c:v>
                </c:pt>
                <c:pt idx="454">
                  <c:v>43768</c:v>
                </c:pt>
                <c:pt idx="455">
                  <c:v>43769</c:v>
                </c:pt>
                <c:pt idx="456">
                  <c:v>43770</c:v>
                </c:pt>
                <c:pt idx="457">
                  <c:v>43773</c:v>
                </c:pt>
                <c:pt idx="458">
                  <c:v>43774</c:v>
                </c:pt>
                <c:pt idx="459">
                  <c:v>43775</c:v>
                </c:pt>
                <c:pt idx="460">
                  <c:v>43776</c:v>
                </c:pt>
                <c:pt idx="461">
                  <c:v>43777</c:v>
                </c:pt>
                <c:pt idx="462">
                  <c:v>43780</c:v>
                </c:pt>
                <c:pt idx="463">
                  <c:v>43781</c:v>
                </c:pt>
                <c:pt idx="464">
                  <c:v>43782</c:v>
                </c:pt>
                <c:pt idx="465">
                  <c:v>43783</c:v>
                </c:pt>
                <c:pt idx="466">
                  <c:v>43784</c:v>
                </c:pt>
                <c:pt idx="467">
                  <c:v>43787</c:v>
                </c:pt>
                <c:pt idx="468">
                  <c:v>43788</c:v>
                </c:pt>
                <c:pt idx="469">
                  <c:v>43789</c:v>
                </c:pt>
                <c:pt idx="470">
                  <c:v>43790</c:v>
                </c:pt>
                <c:pt idx="471">
                  <c:v>43791</c:v>
                </c:pt>
                <c:pt idx="472">
                  <c:v>43794</c:v>
                </c:pt>
                <c:pt idx="473">
                  <c:v>43795</c:v>
                </c:pt>
                <c:pt idx="474">
                  <c:v>43796</c:v>
                </c:pt>
                <c:pt idx="475">
                  <c:v>43797</c:v>
                </c:pt>
                <c:pt idx="476">
                  <c:v>43798</c:v>
                </c:pt>
                <c:pt idx="477">
                  <c:v>43801</c:v>
                </c:pt>
                <c:pt idx="478">
                  <c:v>43802</c:v>
                </c:pt>
                <c:pt idx="479">
                  <c:v>43803</c:v>
                </c:pt>
                <c:pt idx="480">
                  <c:v>43804</c:v>
                </c:pt>
                <c:pt idx="481">
                  <c:v>43805</c:v>
                </c:pt>
                <c:pt idx="482">
                  <c:v>43808</c:v>
                </c:pt>
                <c:pt idx="483">
                  <c:v>43809</c:v>
                </c:pt>
                <c:pt idx="484">
                  <c:v>43810</c:v>
                </c:pt>
                <c:pt idx="485">
                  <c:v>43811</c:v>
                </c:pt>
                <c:pt idx="486">
                  <c:v>43812</c:v>
                </c:pt>
                <c:pt idx="487">
                  <c:v>43815</c:v>
                </c:pt>
                <c:pt idx="488">
                  <c:v>43816</c:v>
                </c:pt>
                <c:pt idx="489">
                  <c:v>43817</c:v>
                </c:pt>
                <c:pt idx="490">
                  <c:v>43818</c:v>
                </c:pt>
                <c:pt idx="491">
                  <c:v>43819</c:v>
                </c:pt>
                <c:pt idx="492">
                  <c:v>43822</c:v>
                </c:pt>
                <c:pt idx="493">
                  <c:v>43823</c:v>
                </c:pt>
                <c:pt idx="494">
                  <c:v>43824</c:v>
                </c:pt>
                <c:pt idx="495">
                  <c:v>43825</c:v>
                </c:pt>
                <c:pt idx="496">
                  <c:v>43826</c:v>
                </c:pt>
                <c:pt idx="497">
                  <c:v>43829</c:v>
                </c:pt>
                <c:pt idx="498">
                  <c:v>43830</c:v>
                </c:pt>
                <c:pt idx="499">
                  <c:v>43831</c:v>
                </c:pt>
                <c:pt idx="500">
                  <c:v>43832</c:v>
                </c:pt>
                <c:pt idx="501">
                  <c:v>43833</c:v>
                </c:pt>
                <c:pt idx="502">
                  <c:v>43836</c:v>
                </c:pt>
                <c:pt idx="503">
                  <c:v>43837</c:v>
                </c:pt>
                <c:pt idx="504">
                  <c:v>43838</c:v>
                </c:pt>
                <c:pt idx="505">
                  <c:v>43839</c:v>
                </c:pt>
                <c:pt idx="506">
                  <c:v>43840</c:v>
                </c:pt>
                <c:pt idx="507">
                  <c:v>43843</c:v>
                </c:pt>
                <c:pt idx="508">
                  <c:v>43844</c:v>
                </c:pt>
                <c:pt idx="509">
                  <c:v>43845</c:v>
                </c:pt>
                <c:pt idx="510">
                  <c:v>43846</c:v>
                </c:pt>
                <c:pt idx="511">
                  <c:v>43847</c:v>
                </c:pt>
                <c:pt idx="512">
                  <c:v>43850</c:v>
                </c:pt>
                <c:pt idx="513">
                  <c:v>43851</c:v>
                </c:pt>
                <c:pt idx="514">
                  <c:v>43852</c:v>
                </c:pt>
                <c:pt idx="515">
                  <c:v>43853</c:v>
                </c:pt>
                <c:pt idx="516">
                  <c:v>43854</c:v>
                </c:pt>
                <c:pt idx="517">
                  <c:v>43857</c:v>
                </c:pt>
                <c:pt idx="518">
                  <c:v>43858</c:v>
                </c:pt>
                <c:pt idx="519">
                  <c:v>43859</c:v>
                </c:pt>
                <c:pt idx="520">
                  <c:v>43860</c:v>
                </c:pt>
                <c:pt idx="521">
                  <c:v>43861</c:v>
                </c:pt>
                <c:pt idx="522">
                  <c:v>43864</c:v>
                </c:pt>
                <c:pt idx="523">
                  <c:v>43865</c:v>
                </c:pt>
                <c:pt idx="524">
                  <c:v>43866</c:v>
                </c:pt>
                <c:pt idx="525">
                  <c:v>43867</c:v>
                </c:pt>
                <c:pt idx="526">
                  <c:v>43868</c:v>
                </c:pt>
                <c:pt idx="527">
                  <c:v>43871</c:v>
                </c:pt>
                <c:pt idx="528">
                  <c:v>43872</c:v>
                </c:pt>
                <c:pt idx="529">
                  <c:v>43873</c:v>
                </c:pt>
                <c:pt idx="530">
                  <c:v>43874</c:v>
                </c:pt>
                <c:pt idx="531">
                  <c:v>43875</c:v>
                </c:pt>
                <c:pt idx="532">
                  <c:v>43878</c:v>
                </c:pt>
                <c:pt idx="533">
                  <c:v>43879</c:v>
                </c:pt>
                <c:pt idx="534">
                  <c:v>43880</c:v>
                </c:pt>
                <c:pt idx="535">
                  <c:v>43881</c:v>
                </c:pt>
                <c:pt idx="536">
                  <c:v>43882</c:v>
                </c:pt>
                <c:pt idx="537">
                  <c:v>43885</c:v>
                </c:pt>
                <c:pt idx="538">
                  <c:v>43886</c:v>
                </c:pt>
                <c:pt idx="539">
                  <c:v>43887</c:v>
                </c:pt>
                <c:pt idx="540">
                  <c:v>43888</c:v>
                </c:pt>
                <c:pt idx="541">
                  <c:v>43889</c:v>
                </c:pt>
                <c:pt idx="542">
                  <c:v>43892</c:v>
                </c:pt>
                <c:pt idx="543">
                  <c:v>43893</c:v>
                </c:pt>
                <c:pt idx="544">
                  <c:v>43894</c:v>
                </c:pt>
                <c:pt idx="545">
                  <c:v>43895</c:v>
                </c:pt>
                <c:pt idx="546">
                  <c:v>43896</c:v>
                </c:pt>
                <c:pt idx="547">
                  <c:v>43899</c:v>
                </c:pt>
                <c:pt idx="548">
                  <c:v>43900</c:v>
                </c:pt>
                <c:pt idx="549">
                  <c:v>43901</c:v>
                </c:pt>
                <c:pt idx="550">
                  <c:v>43902</c:v>
                </c:pt>
                <c:pt idx="551">
                  <c:v>43903</c:v>
                </c:pt>
                <c:pt idx="552">
                  <c:v>43906</c:v>
                </c:pt>
                <c:pt idx="553">
                  <c:v>43907</c:v>
                </c:pt>
                <c:pt idx="554">
                  <c:v>43908</c:v>
                </c:pt>
                <c:pt idx="555">
                  <c:v>43909</c:v>
                </c:pt>
                <c:pt idx="556">
                  <c:v>43910</c:v>
                </c:pt>
                <c:pt idx="557">
                  <c:v>43913</c:v>
                </c:pt>
                <c:pt idx="558">
                  <c:v>43914</c:v>
                </c:pt>
                <c:pt idx="559">
                  <c:v>43915</c:v>
                </c:pt>
                <c:pt idx="560">
                  <c:v>43916</c:v>
                </c:pt>
                <c:pt idx="561">
                  <c:v>43917</c:v>
                </c:pt>
                <c:pt idx="562">
                  <c:v>43920</c:v>
                </c:pt>
                <c:pt idx="563">
                  <c:v>43921</c:v>
                </c:pt>
                <c:pt idx="564">
                  <c:v>43922</c:v>
                </c:pt>
                <c:pt idx="565">
                  <c:v>43923</c:v>
                </c:pt>
                <c:pt idx="566">
                  <c:v>43924</c:v>
                </c:pt>
                <c:pt idx="567">
                  <c:v>43927</c:v>
                </c:pt>
                <c:pt idx="568">
                  <c:v>43928</c:v>
                </c:pt>
                <c:pt idx="569">
                  <c:v>43929</c:v>
                </c:pt>
                <c:pt idx="570">
                  <c:v>43930</c:v>
                </c:pt>
                <c:pt idx="571">
                  <c:v>43931</c:v>
                </c:pt>
                <c:pt idx="572">
                  <c:v>43934</c:v>
                </c:pt>
                <c:pt idx="573">
                  <c:v>43935</c:v>
                </c:pt>
                <c:pt idx="574">
                  <c:v>43936</c:v>
                </c:pt>
                <c:pt idx="575">
                  <c:v>43937</c:v>
                </c:pt>
                <c:pt idx="576">
                  <c:v>43938</c:v>
                </c:pt>
                <c:pt idx="577">
                  <c:v>43941</c:v>
                </c:pt>
                <c:pt idx="578">
                  <c:v>43942</c:v>
                </c:pt>
                <c:pt idx="579">
                  <c:v>43943</c:v>
                </c:pt>
                <c:pt idx="580">
                  <c:v>43944</c:v>
                </c:pt>
                <c:pt idx="581">
                  <c:v>43945</c:v>
                </c:pt>
                <c:pt idx="582">
                  <c:v>43948</c:v>
                </c:pt>
                <c:pt idx="583">
                  <c:v>43949</c:v>
                </c:pt>
                <c:pt idx="584">
                  <c:v>43950</c:v>
                </c:pt>
                <c:pt idx="585">
                  <c:v>43951</c:v>
                </c:pt>
                <c:pt idx="586">
                  <c:v>43952</c:v>
                </c:pt>
                <c:pt idx="587">
                  <c:v>43955</c:v>
                </c:pt>
                <c:pt idx="588">
                  <c:v>43956</c:v>
                </c:pt>
                <c:pt idx="589">
                  <c:v>43957</c:v>
                </c:pt>
                <c:pt idx="590">
                  <c:v>43958</c:v>
                </c:pt>
                <c:pt idx="591">
                  <c:v>43959</c:v>
                </c:pt>
                <c:pt idx="592">
                  <c:v>43962</c:v>
                </c:pt>
                <c:pt idx="593">
                  <c:v>43963</c:v>
                </c:pt>
                <c:pt idx="594">
                  <c:v>43964</c:v>
                </c:pt>
                <c:pt idx="595">
                  <c:v>43965</c:v>
                </c:pt>
                <c:pt idx="596">
                  <c:v>43966</c:v>
                </c:pt>
                <c:pt idx="597">
                  <c:v>43969</c:v>
                </c:pt>
                <c:pt idx="598">
                  <c:v>43970</c:v>
                </c:pt>
                <c:pt idx="599">
                  <c:v>43971</c:v>
                </c:pt>
                <c:pt idx="600">
                  <c:v>43972</c:v>
                </c:pt>
                <c:pt idx="601">
                  <c:v>43973</c:v>
                </c:pt>
                <c:pt idx="602">
                  <c:v>43976</c:v>
                </c:pt>
                <c:pt idx="603">
                  <c:v>43977</c:v>
                </c:pt>
                <c:pt idx="604">
                  <c:v>43978</c:v>
                </c:pt>
                <c:pt idx="605">
                  <c:v>43979</c:v>
                </c:pt>
                <c:pt idx="606">
                  <c:v>43980</c:v>
                </c:pt>
                <c:pt idx="607">
                  <c:v>43983</c:v>
                </c:pt>
                <c:pt idx="608">
                  <c:v>43984</c:v>
                </c:pt>
                <c:pt idx="609">
                  <c:v>43985</c:v>
                </c:pt>
                <c:pt idx="610">
                  <c:v>43986</c:v>
                </c:pt>
                <c:pt idx="611">
                  <c:v>43987</c:v>
                </c:pt>
                <c:pt idx="612">
                  <c:v>43990</c:v>
                </c:pt>
                <c:pt idx="613">
                  <c:v>43991</c:v>
                </c:pt>
                <c:pt idx="614">
                  <c:v>43992</c:v>
                </c:pt>
                <c:pt idx="615">
                  <c:v>43993</c:v>
                </c:pt>
                <c:pt idx="616">
                  <c:v>43994</c:v>
                </c:pt>
                <c:pt idx="617">
                  <c:v>43997</c:v>
                </c:pt>
                <c:pt idx="618">
                  <c:v>43998</c:v>
                </c:pt>
                <c:pt idx="619">
                  <c:v>43999</c:v>
                </c:pt>
                <c:pt idx="620">
                  <c:v>44000</c:v>
                </c:pt>
                <c:pt idx="621">
                  <c:v>44001</c:v>
                </c:pt>
                <c:pt idx="622">
                  <c:v>44004</c:v>
                </c:pt>
                <c:pt idx="623">
                  <c:v>44005</c:v>
                </c:pt>
                <c:pt idx="624">
                  <c:v>44006</c:v>
                </c:pt>
                <c:pt idx="625">
                  <c:v>44007</c:v>
                </c:pt>
                <c:pt idx="626">
                  <c:v>44008</c:v>
                </c:pt>
                <c:pt idx="627">
                  <c:v>44011</c:v>
                </c:pt>
                <c:pt idx="628">
                  <c:v>44012</c:v>
                </c:pt>
                <c:pt idx="629">
                  <c:v>44013</c:v>
                </c:pt>
                <c:pt idx="630">
                  <c:v>44014</c:v>
                </c:pt>
                <c:pt idx="631">
                  <c:v>44015</c:v>
                </c:pt>
                <c:pt idx="632">
                  <c:v>44018</c:v>
                </c:pt>
                <c:pt idx="633">
                  <c:v>44019</c:v>
                </c:pt>
                <c:pt idx="634">
                  <c:v>44020</c:v>
                </c:pt>
                <c:pt idx="635">
                  <c:v>44021</c:v>
                </c:pt>
                <c:pt idx="636">
                  <c:v>44022</c:v>
                </c:pt>
                <c:pt idx="637">
                  <c:v>44025</c:v>
                </c:pt>
                <c:pt idx="638">
                  <c:v>44026</c:v>
                </c:pt>
                <c:pt idx="639">
                  <c:v>44027</c:v>
                </c:pt>
                <c:pt idx="640">
                  <c:v>44028</c:v>
                </c:pt>
                <c:pt idx="641">
                  <c:v>44029</c:v>
                </c:pt>
                <c:pt idx="642">
                  <c:v>44032</c:v>
                </c:pt>
                <c:pt idx="643">
                  <c:v>44033</c:v>
                </c:pt>
                <c:pt idx="644">
                  <c:v>44034</c:v>
                </c:pt>
                <c:pt idx="645">
                  <c:v>44035</c:v>
                </c:pt>
                <c:pt idx="646">
                  <c:v>44036</c:v>
                </c:pt>
                <c:pt idx="647">
                  <c:v>44039</c:v>
                </c:pt>
                <c:pt idx="648">
                  <c:v>44040</c:v>
                </c:pt>
                <c:pt idx="649">
                  <c:v>44041</c:v>
                </c:pt>
                <c:pt idx="650">
                  <c:v>44042</c:v>
                </c:pt>
                <c:pt idx="651">
                  <c:v>44043</c:v>
                </c:pt>
                <c:pt idx="652">
                  <c:v>44046</c:v>
                </c:pt>
                <c:pt idx="653">
                  <c:v>44047</c:v>
                </c:pt>
                <c:pt idx="654">
                  <c:v>44048</c:v>
                </c:pt>
                <c:pt idx="655">
                  <c:v>44049</c:v>
                </c:pt>
                <c:pt idx="656">
                  <c:v>44050</c:v>
                </c:pt>
                <c:pt idx="657">
                  <c:v>44053</c:v>
                </c:pt>
                <c:pt idx="658">
                  <c:v>44054</c:v>
                </c:pt>
                <c:pt idx="659">
                  <c:v>44055</c:v>
                </c:pt>
                <c:pt idx="660">
                  <c:v>44056</c:v>
                </c:pt>
                <c:pt idx="661">
                  <c:v>44057</c:v>
                </c:pt>
                <c:pt idx="662">
                  <c:v>44060</c:v>
                </c:pt>
                <c:pt idx="663">
                  <c:v>44061</c:v>
                </c:pt>
                <c:pt idx="664">
                  <c:v>44062</c:v>
                </c:pt>
                <c:pt idx="665">
                  <c:v>44063</c:v>
                </c:pt>
                <c:pt idx="666">
                  <c:v>44064</c:v>
                </c:pt>
                <c:pt idx="667">
                  <c:v>44067</c:v>
                </c:pt>
                <c:pt idx="668">
                  <c:v>44068</c:v>
                </c:pt>
                <c:pt idx="669">
                  <c:v>44069</c:v>
                </c:pt>
                <c:pt idx="670">
                  <c:v>44070</c:v>
                </c:pt>
                <c:pt idx="671">
                  <c:v>44071</c:v>
                </c:pt>
                <c:pt idx="672">
                  <c:v>44074</c:v>
                </c:pt>
                <c:pt idx="673">
                  <c:v>44075</c:v>
                </c:pt>
                <c:pt idx="674">
                  <c:v>44076</c:v>
                </c:pt>
                <c:pt idx="675">
                  <c:v>44077</c:v>
                </c:pt>
                <c:pt idx="676">
                  <c:v>44078</c:v>
                </c:pt>
                <c:pt idx="677">
                  <c:v>44081</c:v>
                </c:pt>
                <c:pt idx="678">
                  <c:v>44082</c:v>
                </c:pt>
                <c:pt idx="679">
                  <c:v>44083</c:v>
                </c:pt>
                <c:pt idx="680">
                  <c:v>44084</c:v>
                </c:pt>
                <c:pt idx="681">
                  <c:v>44085</c:v>
                </c:pt>
                <c:pt idx="682">
                  <c:v>44088</c:v>
                </c:pt>
                <c:pt idx="683">
                  <c:v>44089</c:v>
                </c:pt>
                <c:pt idx="684">
                  <c:v>44090</c:v>
                </c:pt>
                <c:pt idx="685">
                  <c:v>44091</c:v>
                </c:pt>
                <c:pt idx="686">
                  <c:v>44092</c:v>
                </c:pt>
                <c:pt idx="687">
                  <c:v>44095</c:v>
                </c:pt>
                <c:pt idx="688">
                  <c:v>44096</c:v>
                </c:pt>
                <c:pt idx="689">
                  <c:v>44097</c:v>
                </c:pt>
                <c:pt idx="690">
                  <c:v>44098</c:v>
                </c:pt>
                <c:pt idx="691">
                  <c:v>44099</c:v>
                </c:pt>
                <c:pt idx="692">
                  <c:v>44102</c:v>
                </c:pt>
                <c:pt idx="693">
                  <c:v>44103</c:v>
                </c:pt>
                <c:pt idx="694">
                  <c:v>44104</c:v>
                </c:pt>
                <c:pt idx="695">
                  <c:v>44105</c:v>
                </c:pt>
                <c:pt idx="696">
                  <c:v>44106</c:v>
                </c:pt>
                <c:pt idx="697">
                  <c:v>44109</c:v>
                </c:pt>
                <c:pt idx="698">
                  <c:v>44110</c:v>
                </c:pt>
                <c:pt idx="699">
                  <c:v>44111</c:v>
                </c:pt>
                <c:pt idx="700">
                  <c:v>44112</c:v>
                </c:pt>
                <c:pt idx="701">
                  <c:v>44113</c:v>
                </c:pt>
                <c:pt idx="702">
                  <c:v>44116</c:v>
                </c:pt>
                <c:pt idx="703">
                  <c:v>44117</c:v>
                </c:pt>
                <c:pt idx="704">
                  <c:v>44118</c:v>
                </c:pt>
                <c:pt idx="705">
                  <c:v>44119</c:v>
                </c:pt>
                <c:pt idx="706">
                  <c:v>44120</c:v>
                </c:pt>
                <c:pt idx="707">
                  <c:v>44123</c:v>
                </c:pt>
                <c:pt idx="708">
                  <c:v>44124</c:v>
                </c:pt>
                <c:pt idx="709">
                  <c:v>44125</c:v>
                </c:pt>
                <c:pt idx="710">
                  <c:v>44126</c:v>
                </c:pt>
                <c:pt idx="711">
                  <c:v>44127</c:v>
                </c:pt>
                <c:pt idx="712">
                  <c:v>44130</c:v>
                </c:pt>
                <c:pt idx="713">
                  <c:v>44131</c:v>
                </c:pt>
                <c:pt idx="714">
                  <c:v>44132</c:v>
                </c:pt>
                <c:pt idx="715">
                  <c:v>44133</c:v>
                </c:pt>
                <c:pt idx="716">
                  <c:v>44134</c:v>
                </c:pt>
                <c:pt idx="717">
                  <c:v>44137</c:v>
                </c:pt>
                <c:pt idx="718">
                  <c:v>44138</c:v>
                </c:pt>
                <c:pt idx="719">
                  <c:v>44139</c:v>
                </c:pt>
                <c:pt idx="720">
                  <c:v>44140</c:v>
                </c:pt>
                <c:pt idx="721">
                  <c:v>44141</c:v>
                </c:pt>
                <c:pt idx="722">
                  <c:v>44144</c:v>
                </c:pt>
                <c:pt idx="723">
                  <c:v>44145</c:v>
                </c:pt>
                <c:pt idx="724">
                  <c:v>44146</c:v>
                </c:pt>
                <c:pt idx="725">
                  <c:v>44147</c:v>
                </c:pt>
                <c:pt idx="726">
                  <c:v>44148</c:v>
                </c:pt>
                <c:pt idx="727">
                  <c:v>44151</c:v>
                </c:pt>
                <c:pt idx="728">
                  <c:v>44152</c:v>
                </c:pt>
                <c:pt idx="729">
                  <c:v>44153</c:v>
                </c:pt>
                <c:pt idx="730">
                  <c:v>44154</c:v>
                </c:pt>
                <c:pt idx="731">
                  <c:v>44155</c:v>
                </c:pt>
                <c:pt idx="732">
                  <c:v>44158</c:v>
                </c:pt>
                <c:pt idx="733">
                  <c:v>44159</c:v>
                </c:pt>
                <c:pt idx="734">
                  <c:v>44160</c:v>
                </c:pt>
                <c:pt idx="735">
                  <c:v>44161</c:v>
                </c:pt>
                <c:pt idx="736">
                  <c:v>44162</c:v>
                </c:pt>
                <c:pt idx="737">
                  <c:v>44165</c:v>
                </c:pt>
                <c:pt idx="738">
                  <c:v>44166</c:v>
                </c:pt>
                <c:pt idx="739">
                  <c:v>44167</c:v>
                </c:pt>
                <c:pt idx="740">
                  <c:v>44168</c:v>
                </c:pt>
                <c:pt idx="741">
                  <c:v>44169</c:v>
                </c:pt>
                <c:pt idx="742">
                  <c:v>44172</c:v>
                </c:pt>
                <c:pt idx="743">
                  <c:v>44173</c:v>
                </c:pt>
                <c:pt idx="744">
                  <c:v>44174</c:v>
                </c:pt>
                <c:pt idx="745">
                  <c:v>44175</c:v>
                </c:pt>
                <c:pt idx="746">
                  <c:v>44176</c:v>
                </c:pt>
                <c:pt idx="747">
                  <c:v>44179</c:v>
                </c:pt>
                <c:pt idx="748">
                  <c:v>44180</c:v>
                </c:pt>
                <c:pt idx="749">
                  <c:v>44181</c:v>
                </c:pt>
                <c:pt idx="750">
                  <c:v>44182</c:v>
                </c:pt>
                <c:pt idx="751">
                  <c:v>44183</c:v>
                </c:pt>
                <c:pt idx="752">
                  <c:v>44186</c:v>
                </c:pt>
                <c:pt idx="753">
                  <c:v>44187</c:v>
                </c:pt>
                <c:pt idx="754">
                  <c:v>44188</c:v>
                </c:pt>
                <c:pt idx="755">
                  <c:v>44189</c:v>
                </c:pt>
                <c:pt idx="756">
                  <c:v>44190</c:v>
                </c:pt>
                <c:pt idx="757">
                  <c:v>44193</c:v>
                </c:pt>
                <c:pt idx="758">
                  <c:v>44194</c:v>
                </c:pt>
                <c:pt idx="759">
                  <c:v>44195</c:v>
                </c:pt>
                <c:pt idx="760">
                  <c:v>44196</c:v>
                </c:pt>
                <c:pt idx="761">
                  <c:v>44197</c:v>
                </c:pt>
                <c:pt idx="762">
                  <c:v>44200</c:v>
                </c:pt>
                <c:pt idx="763">
                  <c:v>44201</c:v>
                </c:pt>
                <c:pt idx="764">
                  <c:v>44202</c:v>
                </c:pt>
                <c:pt idx="765">
                  <c:v>44203</c:v>
                </c:pt>
                <c:pt idx="766">
                  <c:v>44204</c:v>
                </c:pt>
                <c:pt idx="767">
                  <c:v>44207</c:v>
                </c:pt>
                <c:pt idx="768">
                  <c:v>44208</c:v>
                </c:pt>
                <c:pt idx="769">
                  <c:v>44209</c:v>
                </c:pt>
                <c:pt idx="770">
                  <c:v>44210</c:v>
                </c:pt>
                <c:pt idx="771">
                  <c:v>44211</c:v>
                </c:pt>
                <c:pt idx="772">
                  <c:v>44214</c:v>
                </c:pt>
                <c:pt idx="773">
                  <c:v>44215</c:v>
                </c:pt>
                <c:pt idx="774">
                  <c:v>44216</c:v>
                </c:pt>
                <c:pt idx="775">
                  <c:v>44217</c:v>
                </c:pt>
                <c:pt idx="776">
                  <c:v>44218</c:v>
                </c:pt>
                <c:pt idx="777">
                  <c:v>44221</c:v>
                </c:pt>
                <c:pt idx="778">
                  <c:v>44222</c:v>
                </c:pt>
                <c:pt idx="779">
                  <c:v>44223</c:v>
                </c:pt>
                <c:pt idx="780">
                  <c:v>44224</c:v>
                </c:pt>
                <c:pt idx="781">
                  <c:v>44225</c:v>
                </c:pt>
                <c:pt idx="782">
                  <c:v>44228</c:v>
                </c:pt>
                <c:pt idx="783">
                  <c:v>44229</c:v>
                </c:pt>
                <c:pt idx="784">
                  <c:v>44230</c:v>
                </c:pt>
                <c:pt idx="785">
                  <c:v>44231</c:v>
                </c:pt>
                <c:pt idx="786">
                  <c:v>44232</c:v>
                </c:pt>
                <c:pt idx="787">
                  <c:v>44235</c:v>
                </c:pt>
                <c:pt idx="788">
                  <c:v>44236</c:v>
                </c:pt>
                <c:pt idx="789">
                  <c:v>44237</c:v>
                </c:pt>
                <c:pt idx="790">
                  <c:v>44238</c:v>
                </c:pt>
                <c:pt idx="791">
                  <c:v>44239</c:v>
                </c:pt>
                <c:pt idx="792">
                  <c:v>44242</c:v>
                </c:pt>
                <c:pt idx="793">
                  <c:v>44243</c:v>
                </c:pt>
                <c:pt idx="794">
                  <c:v>44244</c:v>
                </c:pt>
                <c:pt idx="795">
                  <c:v>44245</c:v>
                </c:pt>
                <c:pt idx="796">
                  <c:v>44246</c:v>
                </c:pt>
                <c:pt idx="797">
                  <c:v>44249</c:v>
                </c:pt>
                <c:pt idx="798">
                  <c:v>44250</c:v>
                </c:pt>
                <c:pt idx="799">
                  <c:v>44251</c:v>
                </c:pt>
                <c:pt idx="800">
                  <c:v>44252</c:v>
                </c:pt>
                <c:pt idx="801">
                  <c:v>44253</c:v>
                </c:pt>
                <c:pt idx="802">
                  <c:v>44256</c:v>
                </c:pt>
                <c:pt idx="803">
                  <c:v>44257</c:v>
                </c:pt>
                <c:pt idx="804">
                  <c:v>44258</c:v>
                </c:pt>
                <c:pt idx="805">
                  <c:v>44259</c:v>
                </c:pt>
                <c:pt idx="806">
                  <c:v>44260</c:v>
                </c:pt>
                <c:pt idx="807">
                  <c:v>44263</c:v>
                </c:pt>
                <c:pt idx="808">
                  <c:v>44264</c:v>
                </c:pt>
                <c:pt idx="809">
                  <c:v>44265</c:v>
                </c:pt>
                <c:pt idx="810">
                  <c:v>44266</c:v>
                </c:pt>
                <c:pt idx="811">
                  <c:v>44267</c:v>
                </c:pt>
                <c:pt idx="812">
                  <c:v>44270</c:v>
                </c:pt>
                <c:pt idx="813">
                  <c:v>44271</c:v>
                </c:pt>
                <c:pt idx="814">
                  <c:v>44272</c:v>
                </c:pt>
                <c:pt idx="815">
                  <c:v>44273</c:v>
                </c:pt>
                <c:pt idx="816">
                  <c:v>44274</c:v>
                </c:pt>
                <c:pt idx="817">
                  <c:v>44277</c:v>
                </c:pt>
                <c:pt idx="818">
                  <c:v>44278</c:v>
                </c:pt>
                <c:pt idx="819">
                  <c:v>44279</c:v>
                </c:pt>
                <c:pt idx="820">
                  <c:v>44280</c:v>
                </c:pt>
                <c:pt idx="821">
                  <c:v>44281</c:v>
                </c:pt>
                <c:pt idx="822">
                  <c:v>44284</c:v>
                </c:pt>
                <c:pt idx="823">
                  <c:v>44285</c:v>
                </c:pt>
                <c:pt idx="824">
                  <c:v>44286</c:v>
                </c:pt>
                <c:pt idx="825">
                  <c:v>44287</c:v>
                </c:pt>
                <c:pt idx="826">
                  <c:v>44288</c:v>
                </c:pt>
                <c:pt idx="827">
                  <c:v>44291</c:v>
                </c:pt>
                <c:pt idx="828">
                  <c:v>44292</c:v>
                </c:pt>
                <c:pt idx="829">
                  <c:v>44293</c:v>
                </c:pt>
                <c:pt idx="830">
                  <c:v>44294</c:v>
                </c:pt>
                <c:pt idx="831">
                  <c:v>44295</c:v>
                </c:pt>
                <c:pt idx="832">
                  <c:v>44298</c:v>
                </c:pt>
                <c:pt idx="833">
                  <c:v>44299</c:v>
                </c:pt>
                <c:pt idx="834">
                  <c:v>44300</c:v>
                </c:pt>
                <c:pt idx="835">
                  <c:v>44301</c:v>
                </c:pt>
                <c:pt idx="836">
                  <c:v>44302</c:v>
                </c:pt>
                <c:pt idx="837">
                  <c:v>44305</c:v>
                </c:pt>
                <c:pt idx="838">
                  <c:v>44306</c:v>
                </c:pt>
                <c:pt idx="839">
                  <c:v>44307</c:v>
                </c:pt>
                <c:pt idx="840">
                  <c:v>44308</c:v>
                </c:pt>
                <c:pt idx="841">
                  <c:v>44309</c:v>
                </c:pt>
                <c:pt idx="842">
                  <c:v>44312</c:v>
                </c:pt>
                <c:pt idx="843">
                  <c:v>44313</c:v>
                </c:pt>
                <c:pt idx="844">
                  <c:v>44314</c:v>
                </c:pt>
                <c:pt idx="845">
                  <c:v>44315</c:v>
                </c:pt>
                <c:pt idx="846">
                  <c:v>44316</c:v>
                </c:pt>
                <c:pt idx="847">
                  <c:v>44319</c:v>
                </c:pt>
                <c:pt idx="848">
                  <c:v>44320</c:v>
                </c:pt>
                <c:pt idx="849">
                  <c:v>44321</c:v>
                </c:pt>
                <c:pt idx="850">
                  <c:v>44322</c:v>
                </c:pt>
                <c:pt idx="851">
                  <c:v>44323</c:v>
                </c:pt>
                <c:pt idx="852">
                  <c:v>44326</c:v>
                </c:pt>
                <c:pt idx="853">
                  <c:v>44327</c:v>
                </c:pt>
                <c:pt idx="854">
                  <c:v>44328</c:v>
                </c:pt>
                <c:pt idx="855">
                  <c:v>44329</c:v>
                </c:pt>
                <c:pt idx="856">
                  <c:v>44330</c:v>
                </c:pt>
                <c:pt idx="857">
                  <c:v>44333</c:v>
                </c:pt>
                <c:pt idx="858">
                  <c:v>44334</c:v>
                </c:pt>
                <c:pt idx="859">
                  <c:v>44335</c:v>
                </c:pt>
                <c:pt idx="860">
                  <c:v>44336</c:v>
                </c:pt>
                <c:pt idx="861">
                  <c:v>44337</c:v>
                </c:pt>
                <c:pt idx="862">
                  <c:v>44340</c:v>
                </c:pt>
                <c:pt idx="863">
                  <c:v>44341</c:v>
                </c:pt>
                <c:pt idx="864">
                  <c:v>44342</c:v>
                </c:pt>
                <c:pt idx="865">
                  <c:v>44343</c:v>
                </c:pt>
                <c:pt idx="866">
                  <c:v>44344</c:v>
                </c:pt>
                <c:pt idx="867">
                  <c:v>44347</c:v>
                </c:pt>
                <c:pt idx="868">
                  <c:v>44348</c:v>
                </c:pt>
                <c:pt idx="869">
                  <c:v>44349</c:v>
                </c:pt>
                <c:pt idx="870">
                  <c:v>44350</c:v>
                </c:pt>
                <c:pt idx="871">
                  <c:v>44351</c:v>
                </c:pt>
                <c:pt idx="872">
                  <c:v>44354</c:v>
                </c:pt>
                <c:pt idx="873">
                  <c:v>44355</c:v>
                </c:pt>
                <c:pt idx="874">
                  <c:v>44356</c:v>
                </c:pt>
                <c:pt idx="875">
                  <c:v>44357</c:v>
                </c:pt>
                <c:pt idx="876">
                  <c:v>44358</c:v>
                </c:pt>
                <c:pt idx="877">
                  <c:v>44361</c:v>
                </c:pt>
                <c:pt idx="878">
                  <c:v>44362</c:v>
                </c:pt>
                <c:pt idx="879">
                  <c:v>44363</c:v>
                </c:pt>
                <c:pt idx="880">
                  <c:v>44364</c:v>
                </c:pt>
                <c:pt idx="881">
                  <c:v>44365</c:v>
                </c:pt>
                <c:pt idx="882">
                  <c:v>44368</c:v>
                </c:pt>
                <c:pt idx="883">
                  <c:v>44369</c:v>
                </c:pt>
                <c:pt idx="884">
                  <c:v>44370</c:v>
                </c:pt>
                <c:pt idx="885">
                  <c:v>44371</c:v>
                </c:pt>
                <c:pt idx="886">
                  <c:v>44372</c:v>
                </c:pt>
                <c:pt idx="887">
                  <c:v>44375</c:v>
                </c:pt>
                <c:pt idx="888">
                  <c:v>44376</c:v>
                </c:pt>
                <c:pt idx="889">
                  <c:v>44377</c:v>
                </c:pt>
                <c:pt idx="890">
                  <c:v>44378</c:v>
                </c:pt>
                <c:pt idx="891">
                  <c:v>44379</c:v>
                </c:pt>
                <c:pt idx="892">
                  <c:v>44382</c:v>
                </c:pt>
                <c:pt idx="893">
                  <c:v>44383</c:v>
                </c:pt>
                <c:pt idx="894">
                  <c:v>44384</c:v>
                </c:pt>
                <c:pt idx="895">
                  <c:v>44385</c:v>
                </c:pt>
                <c:pt idx="896">
                  <c:v>44386</c:v>
                </c:pt>
                <c:pt idx="897">
                  <c:v>44389</c:v>
                </c:pt>
                <c:pt idx="898">
                  <c:v>44390</c:v>
                </c:pt>
                <c:pt idx="899">
                  <c:v>44391</c:v>
                </c:pt>
                <c:pt idx="900">
                  <c:v>44392</c:v>
                </c:pt>
                <c:pt idx="901">
                  <c:v>44393</c:v>
                </c:pt>
                <c:pt idx="902">
                  <c:v>44396</c:v>
                </c:pt>
                <c:pt idx="903">
                  <c:v>44397</c:v>
                </c:pt>
                <c:pt idx="904">
                  <c:v>44398</c:v>
                </c:pt>
                <c:pt idx="905">
                  <c:v>44399</c:v>
                </c:pt>
                <c:pt idx="906">
                  <c:v>44400</c:v>
                </c:pt>
                <c:pt idx="907">
                  <c:v>44403</c:v>
                </c:pt>
                <c:pt idx="908">
                  <c:v>44404</c:v>
                </c:pt>
                <c:pt idx="909">
                  <c:v>44405</c:v>
                </c:pt>
                <c:pt idx="910">
                  <c:v>44406</c:v>
                </c:pt>
                <c:pt idx="911">
                  <c:v>44407</c:v>
                </c:pt>
                <c:pt idx="912">
                  <c:v>44410</c:v>
                </c:pt>
                <c:pt idx="913">
                  <c:v>44411</c:v>
                </c:pt>
                <c:pt idx="914">
                  <c:v>44412</c:v>
                </c:pt>
                <c:pt idx="915">
                  <c:v>44413</c:v>
                </c:pt>
                <c:pt idx="916">
                  <c:v>44414</c:v>
                </c:pt>
                <c:pt idx="917">
                  <c:v>44417</c:v>
                </c:pt>
                <c:pt idx="918">
                  <c:v>44418</c:v>
                </c:pt>
                <c:pt idx="919">
                  <c:v>44419</c:v>
                </c:pt>
                <c:pt idx="920">
                  <c:v>44420</c:v>
                </c:pt>
                <c:pt idx="921">
                  <c:v>44421</c:v>
                </c:pt>
                <c:pt idx="922">
                  <c:v>44424</c:v>
                </c:pt>
                <c:pt idx="923">
                  <c:v>44425</c:v>
                </c:pt>
                <c:pt idx="924">
                  <c:v>44426</c:v>
                </c:pt>
                <c:pt idx="925">
                  <c:v>44427</c:v>
                </c:pt>
                <c:pt idx="926">
                  <c:v>44428</c:v>
                </c:pt>
                <c:pt idx="927">
                  <c:v>44431</c:v>
                </c:pt>
                <c:pt idx="928">
                  <c:v>44432</c:v>
                </c:pt>
                <c:pt idx="929">
                  <c:v>44433</c:v>
                </c:pt>
                <c:pt idx="930">
                  <c:v>44434</c:v>
                </c:pt>
                <c:pt idx="931">
                  <c:v>44435</c:v>
                </c:pt>
                <c:pt idx="932">
                  <c:v>44438</c:v>
                </c:pt>
                <c:pt idx="933">
                  <c:v>44439</c:v>
                </c:pt>
                <c:pt idx="934">
                  <c:v>44440</c:v>
                </c:pt>
                <c:pt idx="935">
                  <c:v>44441</c:v>
                </c:pt>
                <c:pt idx="936">
                  <c:v>44442</c:v>
                </c:pt>
                <c:pt idx="937">
                  <c:v>44445</c:v>
                </c:pt>
                <c:pt idx="938">
                  <c:v>44446</c:v>
                </c:pt>
                <c:pt idx="939">
                  <c:v>44447</c:v>
                </c:pt>
                <c:pt idx="940">
                  <c:v>44448</c:v>
                </c:pt>
                <c:pt idx="941">
                  <c:v>44449</c:v>
                </c:pt>
                <c:pt idx="942">
                  <c:v>44452</c:v>
                </c:pt>
                <c:pt idx="943">
                  <c:v>44453</c:v>
                </c:pt>
                <c:pt idx="944">
                  <c:v>44454</c:v>
                </c:pt>
                <c:pt idx="945">
                  <c:v>44455</c:v>
                </c:pt>
                <c:pt idx="946">
                  <c:v>44456</c:v>
                </c:pt>
                <c:pt idx="947">
                  <c:v>44459</c:v>
                </c:pt>
                <c:pt idx="948">
                  <c:v>44460</c:v>
                </c:pt>
                <c:pt idx="949">
                  <c:v>44461</c:v>
                </c:pt>
                <c:pt idx="950">
                  <c:v>44462</c:v>
                </c:pt>
                <c:pt idx="951">
                  <c:v>44463</c:v>
                </c:pt>
                <c:pt idx="952">
                  <c:v>44466</c:v>
                </c:pt>
                <c:pt idx="953">
                  <c:v>44467</c:v>
                </c:pt>
                <c:pt idx="954">
                  <c:v>44468</c:v>
                </c:pt>
                <c:pt idx="955">
                  <c:v>44469</c:v>
                </c:pt>
                <c:pt idx="956">
                  <c:v>44470</c:v>
                </c:pt>
                <c:pt idx="957">
                  <c:v>44473</c:v>
                </c:pt>
                <c:pt idx="958">
                  <c:v>44474</c:v>
                </c:pt>
                <c:pt idx="959">
                  <c:v>44475</c:v>
                </c:pt>
                <c:pt idx="960">
                  <c:v>44476</c:v>
                </c:pt>
                <c:pt idx="961">
                  <c:v>44477</c:v>
                </c:pt>
                <c:pt idx="962">
                  <c:v>44480</c:v>
                </c:pt>
                <c:pt idx="963">
                  <c:v>44481</c:v>
                </c:pt>
                <c:pt idx="964">
                  <c:v>44482</c:v>
                </c:pt>
                <c:pt idx="965">
                  <c:v>44483</c:v>
                </c:pt>
                <c:pt idx="966">
                  <c:v>44484</c:v>
                </c:pt>
                <c:pt idx="967">
                  <c:v>44487</c:v>
                </c:pt>
                <c:pt idx="968">
                  <c:v>44488</c:v>
                </c:pt>
                <c:pt idx="969">
                  <c:v>44489</c:v>
                </c:pt>
                <c:pt idx="970">
                  <c:v>44490</c:v>
                </c:pt>
                <c:pt idx="971">
                  <c:v>44491</c:v>
                </c:pt>
                <c:pt idx="972">
                  <c:v>44494</c:v>
                </c:pt>
                <c:pt idx="973">
                  <c:v>44495</c:v>
                </c:pt>
                <c:pt idx="974">
                  <c:v>44496</c:v>
                </c:pt>
                <c:pt idx="975">
                  <c:v>44497</c:v>
                </c:pt>
                <c:pt idx="976">
                  <c:v>44498</c:v>
                </c:pt>
                <c:pt idx="977">
                  <c:v>44501</c:v>
                </c:pt>
                <c:pt idx="978">
                  <c:v>44502</c:v>
                </c:pt>
                <c:pt idx="979">
                  <c:v>44503</c:v>
                </c:pt>
                <c:pt idx="980">
                  <c:v>44504</c:v>
                </c:pt>
                <c:pt idx="981">
                  <c:v>44505</c:v>
                </c:pt>
                <c:pt idx="982">
                  <c:v>44508</c:v>
                </c:pt>
                <c:pt idx="983">
                  <c:v>44509</c:v>
                </c:pt>
                <c:pt idx="984">
                  <c:v>44510</c:v>
                </c:pt>
                <c:pt idx="985">
                  <c:v>44511</c:v>
                </c:pt>
                <c:pt idx="986">
                  <c:v>44512</c:v>
                </c:pt>
                <c:pt idx="987">
                  <c:v>44515</c:v>
                </c:pt>
                <c:pt idx="988">
                  <c:v>44516</c:v>
                </c:pt>
                <c:pt idx="989">
                  <c:v>44517</c:v>
                </c:pt>
                <c:pt idx="990">
                  <c:v>44518</c:v>
                </c:pt>
                <c:pt idx="991">
                  <c:v>44519</c:v>
                </c:pt>
                <c:pt idx="992">
                  <c:v>44522</c:v>
                </c:pt>
                <c:pt idx="993">
                  <c:v>44523</c:v>
                </c:pt>
                <c:pt idx="994">
                  <c:v>44524</c:v>
                </c:pt>
                <c:pt idx="995">
                  <c:v>44525</c:v>
                </c:pt>
                <c:pt idx="996">
                  <c:v>44526</c:v>
                </c:pt>
                <c:pt idx="997">
                  <c:v>44529</c:v>
                </c:pt>
                <c:pt idx="998">
                  <c:v>44530</c:v>
                </c:pt>
                <c:pt idx="999">
                  <c:v>44531</c:v>
                </c:pt>
                <c:pt idx="1000">
                  <c:v>44532</c:v>
                </c:pt>
                <c:pt idx="1001">
                  <c:v>44533</c:v>
                </c:pt>
                <c:pt idx="1002">
                  <c:v>44536</c:v>
                </c:pt>
                <c:pt idx="1003">
                  <c:v>44537</c:v>
                </c:pt>
                <c:pt idx="1004">
                  <c:v>44538</c:v>
                </c:pt>
                <c:pt idx="1005">
                  <c:v>44539</c:v>
                </c:pt>
                <c:pt idx="1006">
                  <c:v>44540</c:v>
                </c:pt>
                <c:pt idx="1007">
                  <c:v>44543</c:v>
                </c:pt>
                <c:pt idx="1008">
                  <c:v>44544</c:v>
                </c:pt>
                <c:pt idx="1009">
                  <c:v>44545</c:v>
                </c:pt>
                <c:pt idx="1010">
                  <c:v>44546</c:v>
                </c:pt>
                <c:pt idx="1011">
                  <c:v>44547</c:v>
                </c:pt>
                <c:pt idx="1012">
                  <c:v>44550</c:v>
                </c:pt>
                <c:pt idx="1013">
                  <c:v>44551</c:v>
                </c:pt>
                <c:pt idx="1014">
                  <c:v>44552</c:v>
                </c:pt>
                <c:pt idx="1015">
                  <c:v>44553</c:v>
                </c:pt>
                <c:pt idx="1016">
                  <c:v>44554</c:v>
                </c:pt>
                <c:pt idx="1017">
                  <c:v>44557</c:v>
                </c:pt>
                <c:pt idx="1018">
                  <c:v>44558</c:v>
                </c:pt>
                <c:pt idx="1019">
                  <c:v>44559</c:v>
                </c:pt>
                <c:pt idx="1020">
                  <c:v>44560</c:v>
                </c:pt>
                <c:pt idx="1021">
                  <c:v>44561</c:v>
                </c:pt>
                <c:pt idx="1022">
                  <c:v>44564</c:v>
                </c:pt>
                <c:pt idx="1023">
                  <c:v>44565</c:v>
                </c:pt>
                <c:pt idx="1024">
                  <c:v>44566</c:v>
                </c:pt>
                <c:pt idx="1025">
                  <c:v>44567</c:v>
                </c:pt>
                <c:pt idx="1026">
                  <c:v>44568</c:v>
                </c:pt>
                <c:pt idx="1027">
                  <c:v>44571</c:v>
                </c:pt>
                <c:pt idx="1028">
                  <c:v>44572</c:v>
                </c:pt>
                <c:pt idx="1029">
                  <c:v>44573</c:v>
                </c:pt>
                <c:pt idx="1030">
                  <c:v>44574</c:v>
                </c:pt>
                <c:pt idx="1031">
                  <c:v>44575</c:v>
                </c:pt>
                <c:pt idx="1032">
                  <c:v>44578</c:v>
                </c:pt>
                <c:pt idx="1033">
                  <c:v>44579</c:v>
                </c:pt>
                <c:pt idx="1034">
                  <c:v>44580</c:v>
                </c:pt>
                <c:pt idx="1035">
                  <c:v>44581</c:v>
                </c:pt>
                <c:pt idx="1036">
                  <c:v>44582</c:v>
                </c:pt>
                <c:pt idx="1037">
                  <c:v>44585</c:v>
                </c:pt>
                <c:pt idx="1038">
                  <c:v>44586</c:v>
                </c:pt>
                <c:pt idx="1039">
                  <c:v>44587</c:v>
                </c:pt>
                <c:pt idx="1040">
                  <c:v>44588</c:v>
                </c:pt>
                <c:pt idx="1041">
                  <c:v>44589</c:v>
                </c:pt>
                <c:pt idx="1042">
                  <c:v>44592</c:v>
                </c:pt>
                <c:pt idx="1043">
                  <c:v>44593</c:v>
                </c:pt>
                <c:pt idx="1044">
                  <c:v>44594</c:v>
                </c:pt>
                <c:pt idx="1045">
                  <c:v>44595</c:v>
                </c:pt>
                <c:pt idx="1046">
                  <c:v>44596</c:v>
                </c:pt>
                <c:pt idx="1047">
                  <c:v>44599</c:v>
                </c:pt>
                <c:pt idx="1048">
                  <c:v>44600</c:v>
                </c:pt>
                <c:pt idx="1049">
                  <c:v>44601</c:v>
                </c:pt>
                <c:pt idx="1050">
                  <c:v>44602</c:v>
                </c:pt>
                <c:pt idx="1051">
                  <c:v>44603</c:v>
                </c:pt>
                <c:pt idx="1052">
                  <c:v>44606</c:v>
                </c:pt>
                <c:pt idx="1053">
                  <c:v>44607</c:v>
                </c:pt>
                <c:pt idx="1054">
                  <c:v>44608</c:v>
                </c:pt>
                <c:pt idx="1055">
                  <c:v>44609</c:v>
                </c:pt>
                <c:pt idx="1056">
                  <c:v>44610</c:v>
                </c:pt>
                <c:pt idx="1057">
                  <c:v>44613</c:v>
                </c:pt>
                <c:pt idx="1058">
                  <c:v>44614</c:v>
                </c:pt>
                <c:pt idx="1059">
                  <c:v>44615</c:v>
                </c:pt>
                <c:pt idx="1060">
                  <c:v>44616</c:v>
                </c:pt>
                <c:pt idx="1061">
                  <c:v>44617</c:v>
                </c:pt>
                <c:pt idx="1062">
                  <c:v>44620</c:v>
                </c:pt>
                <c:pt idx="1063">
                  <c:v>44621</c:v>
                </c:pt>
                <c:pt idx="1064">
                  <c:v>44622</c:v>
                </c:pt>
                <c:pt idx="1065">
                  <c:v>44623</c:v>
                </c:pt>
                <c:pt idx="1066">
                  <c:v>44624</c:v>
                </c:pt>
                <c:pt idx="1067">
                  <c:v>44627</c:v>
                </c:pt>
                <c:pt idx="1068">
                  <c:v>44628</c:v>
                </c:pt>
                <c:pt idx="1069">
                  <c:v>44629</c:v>
                </c:pt>
                <c:pt idx="1070">
                  <c:v>44630</c:v>
                </c:pt>
                <c:pt idx="1071">
                  <c:v>44631</c:v>
                </c:pt>
                <c:pt idx="1072">
                  <c:v>44634</c:v>
                </c:pt>
                <c:pt idx="1073">
                  <c:v>44635</c:v>
                </c:pt>
                <c:pt idx="1074">
                  <c:v>44636</c:v>
                </c:pt>
                <c:pt idx="1075">
                  <c:v>44637</c:v>
                </c:pt>
                <c:pt idx="1076">
                  <c:v>44638</c:v>
                </c:pt>
                <c:pt idx="1077">
                  <c:v>44641</c:v>
                </c:pt>
                <c:pt idx="1078">
                  <c:v>44642</c:v>
                </c:pt>
                <c:pt idx="1079">
                  <c:v>44643</c:v>
                </c:pt>
                <c:pt idx="1080">
                  <c:v>44644</c:v>
                </c:pt>
                <c:pt idx="1081">
                  <c:v>44645</c:v>
                </c:pt>
                <c:pt idx="1082">
                  <c:v>44648</c:v>
                </c:pt>
                <c:pt idx="1083">
                  <c:v>44649</c:v>
                </c:pt>
                <c:pt idx="1084">
                  <c:v>44650</c:v>
                </c:pt>
                <c:pt idx="1085">
                  <c:v>44651</c:v>
                </c:pt>
                <c:pt idx="1086">
                  <c:v>44652</c:v>
                </c:pt>
                <c:pt idx="1087">
                  <c:v>44655</c:v>
                </c:pt>
                <c:pt idx="1088">
                  <c:v>44656</c:v>
                </c:pt>
                <c:pt idx="1089">
                  <c:v>44657</c:v>
                </c:pt>
                <c:pt idx="1090">
                  <c:v>44658</c:v>
                </c:pt>
                <c:pt idx="1091">
                  <c:v>44659</c:v>
                </c:pt>
                <c:pt idx="1092">
                  <c:v>44662</c:v>
                </c:pt>
                <c:pt idx="1093">
                  <c:v>44663</c:v>
                </c:pt>
                <c:pt idx="1094">
                  <c:v>44664</c:v>
                </c:pt>
                <c:pt idx="1095">
                  <c:v>44665</c:v>
                </c:pt>
                <c:pt idx="1096">
                  <c:v>44666</c:v>
                </c:pt>
                <c:pt idx="1097">
                  <c:v>44669</c:v>
                </c:pt>
                <c:pt idx="1098">
                  <c:v>44670</c:v>
                </c:pt>
                <c:pt idx="1099">
                  <c:v>44671</c:v>
                </c:pt>
                <c:pt idx="1100">
                  <c:v>44672</c:v>
                </c:pt>
                <c:pt idx="1101">
                  <c:v>44673</c:v>
                </c:pt>
                <c:pt idx="1102">
                  <c:v>44676</c:v>
                </c:pt>
                <c:pt idx="1103">
                  <c:v>44677</c:v>
                </c:pt>
                <c:pt idx="1104">
                  <c:v>44678</c:v>
                </c:pt>
                <c:pt idx="1105">
                  <c:v>44679</c:v>
                </c:pt>
                <c:pt idx="1106">
                  <c:v>44680</c:v>
                </c:pt>
                <c:pt idx="1107">
                  <c:v>44683</c:v>
                </c:pt>
                <c:pt idx="1108">
                  <c:v>44684</c:v>
                </c:pt>
                <c:pt idx="1109">
                  <c:v>44685</c:v>
                </c:pt>
                <c:pt idx="1110">
                  <c:v>44686</c:v>
                </c:pt>
                <c:pt idx="1111">
                  <c:v>44687</c:v>
                </c:pt>
                <c:pt idx="1112">
                  <c:v>44690</c:v>
                </c:pt>
                <c:pt idx="1113">
                  <c:v>44691</c:v>
                </c:pt>
                <c:pt idx="1114">
                  <c:v>44692</c:v>
                </c:pt>
                <c:pt idx="1115">
                  <c:v>44693</c:v>
                </c:pt>
                <c:pt idx="1116">
                  <c:v>44694</c:v>
                </c:pt>
                <c:pt idx="1117">
                  <c:v>44697</c:v>
                </c:pt>
                <c:pt idx="1118">
                  <c:v>44698</c:v>
                </c:pt>
                <c:pt idx="1119">
                  <c:v>44699</c:v>
                </c:pt>
                <c:pt idx="1120">
                  <c:v>44700</c:v>
                </c:pt>
                <c:pt idx="1121">
                  <c:v>44701</c:v>
                </c:pt>
                <c:pt idx="1122">
                  <c:v>44704</c:v>
                </c:pt>
                <c:pt idx="1123">
                  <c:v>44705</c:v>
                </c:pt>
                <c:pt idx="1124">
                  <c:v>44706</c:v>
                </c:pt>
                <c:pt idx="1125">
                  <c:v>44707</c:v>
                </c:pt>
                <c:pt idx="1126">
                  <c:v>44708</c:v>
                </c:pt>
                <c:pt idx="1127">
                  <c:v>44711</c:v>
                </c:pt>
                <c:pt idx="1128">
                  <c:v>44712</c:v>
                </c:pt>
                <c:pt idx="1129">
                  <c:v>44713</c:v>
                </c:pt>
                <c:pt idx="1130">
                  <c:v>44714</c:v>
                </c:pt>
                <c:pt idx="1131">
                  <c:v>44715</c:v>
                </c:pt>
                <c:pt idx="1132">
                  <c:v>44718</c:v>
                </c:pt>
                <c:pt idx="1133">
                  <c:v>44719</c:v>
                </c:pt>
                <c:pt idx="1134">
                  <c:v>44720</c:v>
                </c:pt>
                <c:pt idx="1135">
                  <c:v>44721</c:v>
                </c:pt>
                <c:pt idx="1136">
                  <c:v>44722</c:v>
                </c:pt>
                <c:pt idx="1137">
                  <c:v>44725</c:v>
                </c:pt>
                <c:pt idx="1138">
                  <c:v>44726</c:v>
                </c:pt>
                <c:pt idx="1139">
                  <c:v>44727</c:v>
                </c:pt>
                <c:pt idx="1140">
                  <c:v>44728</c:v>
                </c:pt>
                <c:pt idx="1141">
                  <c:v>44729</c:v>
                </c:pt>
                <c:pt idx="1142">
                  <c:v>44732</c:v>
                </c:pt>
                <c:pt idx="1143">
                  <c:v>44733</c:v>
                </c:pt>
                <c:pt idx="1144">
                  <c:v>44734</c:v>
                </c:pt>
                <c:pt idx="1145">
                  <c:v>44735</c:v>
                </c:pt>
                <c:pt idx="1146">
                  <c:v>44736</c:v>
                </c:pt>
                <c:pt idx="1147">
                  <c:v>44739</c:v>
                </c:pt>
                <c:pt idx="1148">
                  <c:v>44740</c:v>
                </c:pt>
                <c:pt idx="1149">
                  <c:v>44741</c:v>
                </c:pt>
                <c:pt idx="1150">
                  <c:v>44742</c:v>
                </c:pt>
                <c:pt idx="1151">
                  <c:v>44743</c:v>
                </c:pt>
                <c:pt idx="1152">
                  <c:v>44746</c:v>
                </c:pt>
                <c:pt idx="1153">
                  <c:v>44747</c:v>
                </c:pt>
                <c:pt idx="1154">
                  <c:v>44748</c:v>
                </c:pt>
                <c:pt idx="1155">
                  <c:v>44749</c:v>
                </c:pt>
                <c:pt idx="1156">
                  <c:v>44750</c:v>
                </c:pt>
                <c:pt idx="1157">
                  <c:v>44753</c:v>
                </c:pt>
                <c:pt idx="1158">
                  <c:v>44754</c:v>
                </c:pt>
                <c:pt idx="1159">
                  <c:v>44755</c:v>
                </c:pt>
                <c:pt idx="1160">
                  <c:v>44756</c:v>
                </c:pt>
                <c:pt idx="1161">
                  <c:v>44757</c:v>
                </c:pt>
                <c:pt idx="1162">
                  <c:v>44760</c:v>
                </c:pt>
                <c:pt idx="1163">
                  <c:v>44761</c:v>
                </c:pt>
                <c:pt idx="1164">
                  <c:v>44762</c:v>
                </c:pt>
                <c:pt idx="1165">
                  <c:v>44763</c:v>
                </c:pt>
                <c:pt idx="1166">
                  <c:v>44764</c:v>
                </c:pt>
                <c:pt idx="1167">
                  <c:v>44767</c:v>
                </c:pt>
                <c:pt idx="1168">
                  <c:v>44768</c:v>
                </c:pt>
                <c:pt idx="1169">
                  <c:v>44769</c:v>
                </c:pt>
                <c:pt idx="1170">
                  <c:v>44770</c:v>
                </c:pt>
                <c:pt idx="1171">
                  <c:v>44771</c:v>
                </c:pt>
                <c:pt idx="1172">
                  <c:v>44774</c:v>
                </c:pt>
                <c:pt idx="1173">
                  <c:v>44775</c:v>
                </c:pt>
                <c:pt idx="1174">
                  <c:v>44776</c:v>
                </c:pt>
                <c:pt idx="1175">
                  <c:v>44777</c:v>
                </c:pt>
                <c:pt idx="1176">
                  <c:v>44778</c:v>
                </c:pt>
                <c:pt idx="1177">
                  <c:v>44781</c:v>
                </c:pt>
                <c:pt idx="1178">
                  <c:v>44782</c:v>
                </c:pt>
                <c:pt idx="1179">
                  <c:v>44783</c:v>
                </c:pt>
                <c:pt idx="1180">
                  <c:v>44784</c:v>
                </c:pt>
                <c:pt idx="1181">
                  <c:v>44785</c:v>
                </c:pt>
                <c:pt idx="1182">
                  <c:v>44788</c:v>
                </c:pt>
                <c:pt idx="1183">
                  <c:v>44789</c:v>
                </c:pt>
                <c:pt idx="1184">
                  <c:v>44790</c:v>
                </c:pt>
                <c:pt idx="1185">
                  <c:v>44791</c:v>
                </c:pt>
                <c:pt idx="1186">
                  <c:v>44792</c:v>
                </c:pt>
                <c:pt idx="1187">
                  <c:v>44795</c:v>
                </c:pt>
                <c:pt idx="1188">
                  <c:v>44796</c:v>
                </c:pt>
                <c:pt idx="1189">
                  <c:v>44797</c:v>
                </c:pt>
                <c:pt idx="1190">
                  <c:v>44798</c:v>
                </c:pt>
                <c:pt idx="1191">
                  <c:v>44799</c:v>
                </c:pt>
                <c:pt idx="1192">
                  <c:v>44802</c:v>
                </c:pt>
                <c:pt idx="1193">
                  <c:v>44803</c:v>
                </c:pt>
                <c:pt idx="1194">
                  <c:v>44804</c:v>
                </c:pt>
                <c:pt idx="1195">
                  <c:v>44805</c:v>
                </c:pt>
                <c:pt idx="1196">
                  <c:v>44806</c:v>
                </c:pt>
                <c:pt idx="1197">
                  <c:v>44809</c:v>
                </c:pt>
                <c:pt idx="1198">
                  <c:v>44810</c:v>
                </c:pt>
                <c:pt idx="1199">
                  <c:v>44811</c:v>
                </c:pt>
                <c:pt idx="1200">
                  <c:v>44812</c:v>
                </c:pt>
                <c:pt idx="1201">
                  <c:v>44813</c:v>
                </c:pt>
                <c:pt idx="1202">
                  <c:v>44816</c:v>
                </c:pt>
                <c:pt idx="1203">
                  <c:v>44817</c:v>
                </c:pt>
                <c:pt idx="1204">
                  <c:v>44818</c:v>
                </c:pt>
                <c:pt idx="1205">
                  <c:v>44819</c:v>
                </c:pt>
                <c:pt idx="1206">
                  <c:v>44820</c:v>
                </c:pt>
                <c:pt idx="1207">
                  <c:v>44823</c:v>
                </c:pt>
                <c:pt idx="1208">
                  <c:v>44824</c:v>
                </c:pt>
                <c:pt idx="1209">
                  <c:v>44825</c:v>
                </c:pt>
                <c:pt idx="1210">
                  <c:v>44826</c:v>
                </c:pt>
                <c:pt idx="1211">
                  <c:v>44827</c:v>
                </c:pt>
                <c:pt idx="1212">
                  <c:v>44830</c:v>
                </c:pt>
                <c:pt idx="1213">
                  <c:v>44831</c:v>
                </c:pt>
                <c:pt idx="1214">
                  <c:v>44832</c:v>
                </c:pt>
                <c:pt idx="1215">
                  <c:v>44833</c:v>
                </c:pt>
                <c:pt idx="1216">
                  <c:v>44834</c:v>
                </c:pt>
                <c:pt idx="1217">
                  <c:v>44837</c:v>
                </c:pt>
                <c:pt idx="1218">
                  <c:v>44838</c:v>
                </c:pt>
                <c:pt idx="1219">
                  <c:v>44839</c:v>
                </c:pt>
                <c:pt idx="1220">
                  <c:v>44840</c:v>
                </c:pt>
                <c:pt idx="1221">
                  <c:v>44841</c:v>
                </c:pt>
                <c:pt idx="1222">
                  <c:v>44844</c:v>
                </c:pt>
                <c:pt idx="1223">
                  <c:v>44845</c:v>
                </c:pt>
                <c:pt idx="1224">
                  <c:v>44846</c:v>
                </c:pt>
                <c:pt idx="1225">
                  <c:v>44847</c:v>
                </c:pt>
                <c:pt idx="1226">
                  <c:v>44848</c:v>
                </c:pt>
                <c:pt idx="1227">
                  <c:v>44851</c:v>
                </c:pt>
                <c:pt idx="1228">
                  <c:v>44852</c:v>
                </c:pt>
                <c:pt idx="1229">
                  <c:v>44853</c:v>
                </c:pt>
                <c:pt idx="1230">
                  <c:v>44854</c:v>
                </c:pt>
                <c:pt idx="1231">
                  <c:v>44855</c:v>
                </c:pt>
                <c:pt idx="1232">
                  <c:v>44858</c:v>
                </c:pt>
                <c:pt idx="1233">
                  <c:v>44859</c:v>
                </c:pt>
                <c:pt idx="1234">
                  <c:v>44860</c:v>
                </c:pt>
                <c:pt idx="1235">
                  <c:v>44861</c:v>
                </c:pt>
                <c:pt idx="1236">
                  <c:v>44862</c:v>
                </c:pt>
                <c:pt idx="1237">
                  <c:v>44865</c:v>
                </c:pt>
                <c:pt idx="1238">
                  <c:v>44866</c:v>
                </c:pt>
                <c:pt idx="1239">
                  <c:v>44867</c:v>
                </c:pt>
                <c:pt idx="1240">
                  <c:v>44868</c:v>
                </c:pt>
                <c:pt idx="1241">
                  <c:v>44869</c:v>
                </c:pt>
                <c:pt idx="1242">
                  <c:v>44872</c:v>
                </c:pt>
                <c:pt idx="1243">
                  <c:v>44873</c:v>
                </c:pt>
                <c:pt idx="1244">
                  <c:v>44874</c:v>
                </c:pt>
                <c:pt idx="1245">
                  <c:v>44875</c:v>
                </c:pt>
                <c:pt idx="1246">
                  <c:v>44876</c:v>
                </c:pt>
                <c:pt idx="1247">
                  <c:v>44879</c:v>
                </c:pt>
                <c:pt idx="1248">
                  <c:v>44880</c:v>
                </c:pt>
                <c:pt idx="1249">
                  <c:v>44881</c:v>
                </c:pt>
                <c:pt idx="1250">
                  <c:v>44882</c:v>
                </c:pt>
                <c:pt idx="1251">
                  <c:v>44883</c:v>
                </c:pt>
                <c:pt idx="1252">
                  <c:v>44886</c:v>
                </c:pt>
                <c:pt idx="1253">
                  <c:v>44887</c:v>
                </c:pt>
                <c:pt idx="1254">
                  <c:v>44888</c:v>
                </c:pt>
                <c:pt idx="1255">
                  <c:v>44889</c:v>
                </c:pt>
                <c:pt idx="1256">
                  <c:v>44890</c:v>
                </c:pt>
                <c:pt idx="1257">
                  <c:v>44893</c:v>
                </c:pt>
                <c:pt idx="1258">
                  <c:v>44894</c:v>
                </c:pt>
                <c:pt idx="1259">
                  <c:v>44895</c:v>
                </c:pt>
                <c:pt idx="1260">
                  <c:v>44896</c:v>
                </c:pt>
                <c:pt idx="1261">
                  <c:v>44897</c:v>
                </c:pt>
                <c:pt idx="1262">
                  <c:v>44900</c:v>
                </c:pt>
                <c:pt idx="1263">
                  <c:v>44901</c:v>
                </c:pt>
                <c:pt idx="1264">
                  <c:v>44902</c:v>
                </c:pt>
                <c:pt idx="1265">
                  <c:v>44903</c:v>
                </c:pt>
                <c:pt idx="1266">
                  <c:v>44904</c:v>
                </c:pt>
                <c:pt idx="1267">
                  <c:v>44907</c:v>
                </c:pt>
                <c:pt idx="1268">
                  <c:v>44908</c:v>
                </c:pt>
                <c:pt idx="1269">
                  <c:v>44909</c:v>
                </c:pt>
                <c:pt idx="1270">
                  <c:v>44910</c:v>
                </c:pt>
                <c:pt idx="1271">
                  <c:v>44911</c:v>
                </c:pt>
                <c:pt idx="1272">
                  <c:v>44914</c:v>
                </c:pt>
                <c:pt idx="1273">
                  <c:v>44915</c:v>
                </c:pt>
                <c:pt idx="1274">
                  <c:v>44916</c:v>
                </c:pt>
                <c:pt idx="1275">
                  <c:v>44917</c:v>
                </c:pt>
                <c:pt idx="1276">
                  <c:v>44918</c:v>
                </c:pt>
                <c:pt idx="1277">
                  <c:v>44921</c:v>
                </c:pt>
                <c:pt idx="1278">
                  <c:v>44922</c:v>
                </c:pt>
                <c:pt idx="1279">
                  <c:v>44923</c:v>
                </c:pt>
                <c:pt idx="1280">
                  <c:v>44924</c:v>
                </c:pt>
                <c:pt idx="1281">
                  <c:v>44925</c:v>
                </c:pt>
                <c:pt idx="1282">
                  <c:v>44928</c:v>
                </c:pt>
                <c:pt idx="1283">
                  <c:v>44929</c:v>
                </c:pt>
                <c:pt idx="1284">
                  <c:v>44930</c:v>
                </c:pt>
                <c:pt idx="1285">
                  <c:v>44931</c:v>
                </c:pt>
                <c:pt idx="1286">
                  <c:v>44932</c:v>
                </c:pt>
                <c:pt idx="1287">
                  <c:v>44935</c:v>
                </c:pt>
                <c:pt idx="1288">
                  <c:v>44936</c:v>
                </c:pt>
                <c:pt idx="1289">
                  <c:v>44937</c:v>
                </c:pt>
                <c:pt idx="1290">
                  <c:v>44938</c:v>
                </c:pt>
                <c:pt idx="1291">
                  <c:v>44939</c:v>
                </c:pt>
                <c:pt idx="1292">
                  <c:v>44942</c:v>
                </c:pt>
                <c:pt idx="1293">
                  <c:v>44943</c:v>
                </c:pt>
                <c:pt idx="1294">
                  <c:v>44944</c:v>
                </c:pt>
                <c:pt idx="1295">
                  <c:v>44945</c:v>
                </c:pt>
                <c:pt idx="1296">
                  <c:v>44946</c:v>
                </c:pt>
                <c:pt idx="1297">
                  <c:v>44949</c:v>
                </c:pt>
                <c:pt idx="1298">
                  <c:v>44950</c:v>
                </c:pt>
                <c:pt idx="1299">
                  <c:v>44951</c:v>
                </c:pt>
                <c:pt idx="1300">
                  <c:v>44952</c:v>
                </c:pt>
                <c:pt idx="1301">
                  <c:v>44953</c:v>
                </c:pt>
                <c:pt idx="1302">
                  <c:v>44956</c:v>
                </c:pt>
                <c:pt idx="1303">
                  <c:v>44957</c:v>
                </c:pt>
                <c:pt idx="1304">
                  <c:v>44958</c:v>
                </c:pt>
                <c:pt idx="1305">
                  <c:v>44959</c:v>
                </c:pt>
                <c:pt idx="1306">
                  <c:v>44960</c:v>
                </c:pt>
                <c:pt idx="1307">
                  <c:v>44963</c:v>
                </c:pt>
                <c:pt idx="1308">
                  <c:v>44964</c:v>
                </c:pt>
                <c:pt idx="1309">
                  <c:v>44965</c:v>
                </c:pt>
                <c:pt idx="1310">
                  <c:v>44966</c:v>
                </c:pt>
                <c:pt idx="1311">
                  <c:v>44967</c:v>
                </c:pt>
                <c:pt idx="1312">
                  <c:v>44970</c:v>
                </c:pt>
                <c:pt idx="1313">
                  <c:v>44971</c:v>
                </c:pt>
                <c:pt idx="1314">
                  <c:v>44972</c:v>
                </c:pt>
                <c:pt idx="1315">
                  <c:v>44973</c:v>
                </c:pt>
                <c:pt idx="1316">
                  <c:v>44974</c:v>
                </c:pt>
                <c:pt idx="1317">
                  <c:v>44977</c:v>
                </c:pt>
                <c:pt idx="1318">
                  <c:v>44978</c:v>
                </c:pt>
                <c:pt idx="1319">
                  <c:v>44979</c:v>
                </c:pt>
                <c:pt idx="1320">
                  <c:v>44980</c:v>
                </c:pt>
                <c:pt idx="1321">
                  <c:v>44981</c:v>
                </c:pt>
                <c:pt idx="1322">
                  <c:v>44984</c:v>
                </c:pt>
                <c:pt idx="1323">
                  <c:v>44985</c:v>
                </c:pt>
                <c:pt idx="1324">
                  <c:v>44986</c:v>
                </c:pt>
                <c:pt idx="1325">
                  <c:v>44987</c:v>
                </c:pt>
                <c:pt idx="1326">
                  <c:v>44988</c:v>
                </c:pt>
                <c:pt idx="1327">
                  <c:v>44991</c:v>
                </c:pt>
                <c:pt idx="1328">
                  <c:v>44992</c:v>
                </c:pt>
                <c:pt idx="1329">
                  <c:v>44993</c:v>
                </c:pt>
                <c:pt idx="1330">
                  <c:v>44994</c:v>
                </c:pt>
                <c:pt idx="1331">
                  <c:v>44995</c:v>
                </c:pt>
                <c:pt idx="1332">
                  <c:v>44998</c:v>
                </c:pt>
                <c:pt idx="1333">
                  <c:v>44999</c:v>
                </c:pt>
                <c:pt idx="1334">
                  <c:v>45000</c:v>
                </c:pt>
                <c:pt idx="1335">
                  <c:v>45001</c:v>
                </c:pt>
                <c:pt idx="1336">
                  <c:v>45002</c:v>
                </c:pt>
                <c:pt idx="1337">
                  <c:v>45005</c:v>
                </c:pt>
                <c:pt idx="1338">
                  <c:v>45006</c:v>
                </c:pt>
                <c:pt idx="1339">
                  <c:v>45007</c:v>
                </c:pt>
                <c:pt idx="1340">
                  <c:v>45008</c:v>
                </c:pt>
                <c:pt idx="1341">
                  <c:v>45009</c:v>
                </c:pt>
                <c:pt idx="1342">
                  <c:v>45012</c:v>
                </c:pt>
                <c:pt idx="1343">
                  <c:v>45013</c:v>
                </c:pt>
                <c:pt idx="1344">
                  <c:v>45014</c:v>
                </c:pt>
                <c:pt idx="1345">
                  <c:v>45015</c:v>
                </c:pt>
                <c:pt idx="1346">
                  <c:v>45016</c:v>
                </c:pt>
                <c:pt idx="1347">
                  <c:v>45019</c:v>
                </c:pt>
                <c:pt idx="1348">
                  <c:v>45020</c:v>
                </c:pt>
                <c:pt idx="1349">
                  <c:v>45021</c:v>
                </c:pt>
                <c:pt idx="1350">
                  <c:v>45022</c:v>
                </c:pt>
                <c:pt idx="1351">
                  <c:v>45023</c:v>
                </c:pt>
                <c:pt idx="1352">
                  <c:v>45026</c:v>
                </c:pt>
                <c:pt idx="1353">
                  <c:v>45027</c:v>
                </c:pt>
                <c:pt idx="1354">
                  <c:v>45028</c:v>
                </c:pt>
                <c:pt idx="1355">
                  <c:v>45029</c:v>
                </c:pt>
                <c:pt idx="1356">
                  <c:v>45030</c:v>
                </c:pt>
                <c:pt idx="1357">
                  <c:v>45033</c:v>
                </c:pt>
                <c:pt idx="1358">
                  <c:v>45034</c:v>
                </c:pt>
                <c:pt idx="1359">
                  <c:v>45035</c:v>
                </c:pt>
                <c:pt idx="1360">
                  <c:v>45036</c:v>
                </c:pt>
                <c:pt idx="1361">
                  <c:v>45037</c:v>
                </c:pt>
                <c:pt idx="1362">
                  <c:v>45040</c:v>
                </c:pt>
                <c:pt idx="1363">
                  <c:v>45041</c:v>
                </c:pt>
                <c:pt idx="1364">
                  <c:v>45042</c:v>
                </c:pt>
                <c:pt idx="1365">
                  <c:v>45043</c:v>
                </c:pt>
                <c:pt idx="1366">
                  <c:v>45044</c:v>
                </c:pt>
                <c:pt idx="1367">
                  <c:v>45047</c:v>
                </c:pt>
                <c:pt idx="1368">
                  <c:v>45048</c:v>
                </c:pt>
                <c:pt idx="1369">
                  <c:v>45049</c:v>
                </c:pt>
                <c:pt idx="1370">
                  <c:v>45050</c:v>
                </c:pt>
                <c:pt idx="1371">
                  <c:v>45051</c:v>
                </c:pt>
                <c:pt idx="1372">
                  <c:v>45054</c:v>
                </c:pt>
                <c:pt idx="1373">
                  <c:v>45055</c:v>
                </c:pt>
                <c:pt idx="1374">
                  <c:v>45056</c:v>
                </c:pt>
                <c:pt idx="1375">
                  <c:v>45057</c:v>
                </c:pt>
                <c:pt idx="1376">
                  <c:v>45058</c:v>
                </c:pt>
                <c:pt idx="1377">
                  <c:v>45061</c:v>
                </c:pt>
                <c:pt idx="1378">
                  <c:v>45062</c:v>
                </c:pt>
                <c:pt idx="1379">
                  <c:v>45063</c:v>
                </c:pt>
                <c:pt idx="1380">
                  <c:v>45064</c:v>
                </c:pt>
                <c:pt idx="1381">
                  <c:v>45065</c:v>
                </c:pt>
                <c:pt idx="1382">
                  <c:v>45068</c:v>
                </c:pt>
                <c:pt idx="1383">
                  <c:v>45069</c:v>
                </c:pt>
                <c:pt idx="1384">
                  <c:v>45070</c:v>
                </c:pt>
                <c:pt idx="1385">
                  <c:v>45071</c:v>
                </c:pt>
                <c:pt idx="1386">
                  <c:v>45072</c:v>
                </c:pt>
                <c:pt idx="1387">
                  <c:v>45075</c:v>
                </c:pt>
                <c:pt idx="1388">
                  <c:v>45076</c:v>
                </c:pt>
                <c:pt idx="1389">
                  <c:v>45077</c:v>
                </c:pt>
                <c:pt idx="1390">
                  <c:v>45078</c:v>
                </c:pt>
                <c:pt idx="1391">
                  <c:v>45079</c:v>
                </c:pt>
                <c:pt idx="1392">
                  <c:v>45082</c:v>
                </c:pt>
                <c:pt idx="1393">
                  <c:v>45083</c:v>
                </c:pt>
                <c:pt idx="1394">
                  <c:v>45084</c:v>
                </c:pt>
                <c:pt idx="1395">
                  <c:v>45085</c:v>
                </c:pt>
                <c:pt idx="1396">
                  <c:v>45086</c:v>
                </c:pt>
                <c:pt idx="1397">
                  <c:v>45089</c:v>
                </c:pt>
                <c:pt idx="1398">
                  <c:v>45090</c:v>
                </c:pt>
                <c:pt idx="1399">
                  <c:v>45091</c:v>
                </c:pt>
                <c:pt idx="1400">
                  <c:v>45092</c:v>
                </c:pt>
                <c:pt idx="1401">
                  <c:v>45093</c:v>
                </c:pt>
                <c:pt idx="1402">
                  <c:v>45096</c:v>
                </c:pt>
                <c:pt idx="1403">
                  <c:v>45097</c:v>
                </c:pt>
                <c:pt idx="1404">
                  <c:v>45098</c:v>
                </c:pt>
                <c:pt idx="1405">
                  <c:v>45099</c:v>
                </c:pt>
                <c:pt idx="1406">
                  <c:v>45100</c:v>
                </c:pt>
                <c:pt idx="1407">
                  <c:v>45103</c:v>
                </c:pt>
                <c:pt idx="1408">
                  <c:v>45104</c:v>
                </c:pt>
                <c:pt idx="1409">
                  <c:v>45105</c:v>
                </c:pt>
                <c:pt idx="1410">
                  <c:v>45106</c:v>
                </c:pt>
                <c:pt idx="1411">
                  <c:v>45107</c:v>
                </c:pt>
                <c:pt idx="1412">
                  <c:v>45110</c:v>
                </c:pt>
                <c:pt idx="1413">
                  <c:v>45111</c:v>
                </c:pt>
                <c:pt idx="1414">
                  <c:v>45112</c:v>
                </c:pt>
                <c:pt idx="1415">
                  <c:v>45113</c:v>
                </c:pt>
                <c:pt idx="1416">
                  <c:v>45114</c:v>
                </c:pt>
                <c:pt idx="1417">
                  <c:v>45117</c:v>
                </c:pt>
                <c:pt idx="1418">
                  <c:v>45118</c:v>
                </c:pt>
                <c:pt idx="1419">
                  <c:v>45119</c:v>
                </c:pt>
                <c:pt idx="1420">
                  <c:v>45120</c:v>
                </c:pt>
                <c:pt idx="1421">
                  <c:v>45121</c:v>
                </c:pt>
                <c:pt idx="1422">
                  <c:v>45124</c:v>
                </c:pt>
                <c:pt idx="1423">
                  <c:v>45125</c:v>
                </c:pt>
                <c:pt idx="1424">
                  <c:v>45126</c:v>
                </c:pt>
                <c:pt idx="1425">
                  <c:v>45127</c:v>
                </c:pt>
                <c:pt idx="1426">
                  <c:v>45128</c:v>
                </c:pt>
                <c:pt idx="1427">
                  <c:v>45131</c:v>
                </c:pt>
                <c:pt idx="1428">
                  <c:v>45132</c:v>
                </c:pt>
                <c:pt idx="1429">
                  <c:v>45133</c:v>
                </c:pt>
                <c:pt idx="1430">
                  <c:v>45134</c:v>
                </c:pt>
                <c:pt idx="1431">
                  <c:v>45135</c:v>
                </c:pt>
                <c:pt idx="1432">
                  <c:v>45138</c:v>
                </c:pt>
                <c:pt idx="1433">
                  <c:v>45139</c:v>
                </c:pt>
                <c:pt idx="1434">
                  <c:v>45140</c:v>
                </c:pt>
                <c:pt idx="1435">
                  <c:v>45141</c:v>
                </c:pt>
                <c:pt idx="1436">
                  <c:v>45142</c:v>
                </c:pt>
                <c:pt idx="1437">
                  <c:v>45145</c:v>
                </c:pt>
                <c:pt idx="1438">
                  <c:v>45146</c:v>
                </c:pt>
                <c:pt idx="1439">
                  <c:v>45147</c:v>
                </c:pt>
                <c:pt idx="1440">
                  <c:v>45148</c:v>
                </c:pt>
                <c:pt idx="1441">
                  <c:v>45149</c:v>
                </c:pt>
                <c:pt idx="1442">
                  <c:v>45152</c:v>
                </c:pt>
                <c:pt idx="1443">
                  <c:v>45153</c:v>
                </c:pt>
                <c:pt idx="1444">
                  <c:v>45154</c:v>
                </c:pt>
                <c:pt idx="1445">
                  <c:v>45155</c:v>
                </c:pt>
                <c:pt idx="1446">
                  <c:v>45156</c:v>
                </c:pt>
                <c:pt idx="1447">
                  <c:v>45159</c:v>
                </c:pt>
                <c:pt idx="1448">
                  <c:v>45160</c:v>
                </c:pt>
                <c:pt idx="1449">
                  <c:v>45161</c:v>
                </c:pt>
                <c:pt idx="1450">
                  <c:v>45162</c:v>
                </c:pt>
                <c:pt idx="1451">
                  <c:v>45163</c:v>
                </c:pt>
                <c:pt idx="1452">
                  <c:v>45166</c:v>
                </c:pt>
                <c:pt idx="1453">
                  <c:v>45167</c:v>
                </c:pt>
                <c:pt idx="1454">
                  <c:v>45168</c:v>
                </c:pt>
                <c:pt idx="1455">
                  <c:v>45169</c:v>
                </c:pt>
                <c:pt idx="1456">
                  <c:v>45170</c:v>
                </c:pt>
                <c:pt idx="1457">
                  <c:v>45173</c:v>
                </c:pt>
                <c:pt idx="1458">
                  <c:v>45174</c:v>
                </c:pt>
                <c:pt idx="1459">
                  <c:v>45175</c:v>
                </c:pt>
                <c:pt idx="1460">
                  <c:v>45176</c:v>
                </c:pt>
                <c:pt idx="1461">
                  <c:v>45177</c:v>
                </c:pt>
                <c:pt idx="1462">
                  <c:v>45180</c:v>
                </c:pt>
                <c:pt idx="1463">
                  <c:v>45181</c:v>
                </c:pt>
                <c:pt idx="1464">
                  <c:v>45182</c:v>
                </c:pt>
                <c:pt idx="1465">
                  <c:v>45183</c:v>
                </c:pt>
                <c:pt idx="1466">
                  <c:v>45184</c:v>
                </c:pt>
                <c:pt idx="1467">
                  <c:v>45187</c:v>
                </c:pt>
                <c:pt idx="1468">
                  <c:v>45188</c:v>
                </c:pt>
                <c:pt idx="1469">
                  <c:v>45189</c:v>
                </c:pt>
                <c:pt idx="1470">
                  <c:v>45190</c:v>
                </c:pt>
                <c:pt idx="1471">
                  <c:v>45191</c:v>
                </c:pt>
                <c:pt idx="1472">
                  <c:v>45194</c:v>
                </c:pt>
                <c:pt idx="1473">
                  <c:v>45195</c:v>
                </c:pt>
                <c:pt idx="1474">
                  <c:v>45196</c:v>
                </c:pt>
                <c:pt idx="1475">
                  <c:v>45197</c:v>
                </c:pt>
                <c:pt idx="1476">
                  <c:v>45198</c:v>
                </c:pt>
                <c:pt idx="1477">
                  <c:v>45201</c:v>
                </c:pt>
                <c:pt idx="1478">
                  <c:v>45202</c:v>
                </c:pt>
                <c:pt idx="1479">
                  <c:v>45203</c:v>
                </c:pt>
                <c:pt idx="1480">
                  <c:v>45204</c:v>
                </c:pt>
                <c:pt idx="1481">
                  <c:v>45205</c:v>
                </c:pt>
                <c:pt idx="1482">
                  <c:v>45208</c:v>
                </c:pt>
                <c:pt idx="1483">
                  <c:v>45209</c:v>
                </c:pt>
                <c:pt idx="1484">
                  <c:v>45210</c:v>
                </c:pt>
                <c:pt idx="1485">
                  <c:v>45211</c:v>
                </c:pt>
                <c:pt idx="1486">
                  <c:v>45212</c:v>
                </c:pt>
                <c:pt idx="1487">
                  <c:v>45215</c:v>
                </c:pt>
                <c:pt idx="1488">
                  <c:v>45216</c:v>
                </c:pt>
                <c:pt idx="1489">
                  <c:v>45217</c:v>
                </c:pt>
                <c:pt idx="1490">
                  <c:v>45218</c:v>
                </c:pt>
                <c:pt idx="1491">
                  <c:v>45219</c:v>
                </c:pt>
                <c:pt idx="1492">
                  <c:v>45222</c:v>
                </c:pt>
                <c:pt idx="1493">
                  <c:v>45223</c:v>
                </c:pt>
                <c:pt idx="1494">
                  <c:v>45224</c:v>
                </c:pt>
                <c:pt idx="1495">
                  <c:v>45225</c:v>
                </c:pt>
                <c:pt idx="1496">
                  <c:v>45226</c:v>
                </c:pt>
                <c:pt idx="1497">
                  <c:v>45229</c:v>
                </c:pt>
                <c:pt idx="1498">
                  <c:v>45230</c:v>
                </c:pt>
                <c:pt idx="1499">
                  <c:v>45231</c:v>
                </c:pt>
                <c:pt idx="1500">
                  <c:v>45232</c:v>
                </c:pt>
                <c:pt idx="1501">
                  <c:v>45233</c:v>
                </c:pt>
                <c:pt idx="1502">
                  <c:v>45236</c:v>
                </c:pt>
                <c:pt idx="1503">
                  <c:v>45237</c:v>
                </c:pt>
                <c:pt idx="1504">
                  <c:v>45238</c:v>
                </c:pt>
                <c:pt idx="1505">
                  <c:v>45239</c:v>
                </c:pt>
                <c:pt idx="1506">
                  <c:v>45240</c:v>
                </c:pt>
                <c:pt idx="1507">
                  <c:v>45243</c:v>
                </c:pt>
                <c:pt idx="1508">
                  <c:v>45244</c:v>
                </c:pt>
                <c:pt idx="1509">
                  <c:v>45245</c:v>
                </c:pt>
                <c:pt idx="1510">
                  <c:v>45246</c:v>
                </c:pt>
                <c:pt idx="1511">
                  <c:v>45247</c:v>
                </c:pt>
                <c:pt idx="1512">
                  <c:v>45250</c:v>
                </c:pt>
                <c:pt idx="1513">
                  <c:v>45251</c:v>
                </c:pt>
                <c:pt idx="1514">
                  <c:v>45252</c:v>
                </c:pt>
                <c:pt idx="1515">
                  <c:v>45253</c:v>
                </c:pt>
                <c:pt idx="1516">
                  <c:v>45254</c:v>
                </c:pt>
                <c:pt idx="1517">
                  <c:v>45257</c:v>
                </c:pt>
                <c:pt idx="1518">
                  <c:v>45258</c:v>
                </c:pt>
                <c:pt idx="1519">
                  <c:v>45259</c:v>
                </c:pt>
                <c:pt idx="1520">
                  <c:v>45260</c:v>
                </c:pt>
                <c:pt idx="1521">
                  <c:v>45261</c:v>
                </c:pt>
                <c:pt idx="1522">
                  <c:v>45264</c:v>
                </c:pt>
                <c:pt idx="1523">
                  <c:v>45265</c:v>
                </c:pt>
                <c:pt idx="1524">
                  <c:v>45266</c:v>
                </c:pt>
                <c:pt idx="1525">
                  <c:v>45267</c:v>
                </c:pt>
                <c:pt idx="1526">
                  <c:v>45268</c:v>
                </c:pt>
                <c:pt idx="1527">
                  <c:v>45271</c:v>
                </c:pt>
                <c:pt idx="1528">
                  <c:v>45272</c:v>
                </c:pt>
                <c:pt idx="1529">
                  <c:v>45273</c:v>
                </c:pt>
                <c:pt idx="1530">
                  <c:v>45274</c:v>
                </c:pt>
                <c:pt idx="1531">
                  <c:v>45275</c:v>
                </c:pt>
                <c:pt idx="1532">
                  <c:v>45278</c:v>
                </c:pt>
                <c:pt idx="1533">
                  <c:v>45279</c:v>
                </c:pt>
                <c:pt idx="1534">
                  <c:v>45280</c:v>
                </c:pt>
                <c:pt idx="1535">
                  <c:v>45281</c:v>
                </c:pt>
                <c:pt idx="1536">
                  <c:v>45282</c:v>
                </c:pt>
                <c:pt idx="1537">
                  <c:v>45285</c:v>
                </c:pt>
                <c:pt idx="1538">
                  <c:v>45286</c:v>
                </c:pt>
                <c:pt idx="1539">
                  <c:v>45287</c:v>
                </c:pt>
                <c:pt idx="1540">
                  <c:v>45288</c:v>
                </c:pt>
                <c:pt idx="1541">
                  <c:v>45289</c:v>
                </c:pt>
                <c:pt idx="1542">
                  <c:v>45292</c:v>
                </c:pt>
                <c:pt idx="1543">
                  <c:v>45293</c:v>
                </c:pt>
                <c:pt idx="1544">
                  <c:v>45294</c:v>
                </c:pt>
                <c:pt idx="1545">
                  <c:v>45295</c:v>
                </c:pt>
                <c:pt idx="1546">
                  <c:v>45296</c:v>
                </c:pt>
                <c:pt idx="1547">
                  <c:v>45299</c:v>
                </c:pt>
                <c:pt idx="1548">
                  <c:v>45300</c:v>
                </c:pt>
                <c:pt idx="1549">
                  <c:v>45301</c:v>
                </c:pt>
                <c:pt idx="1550">
                  <c:v>45302</c:v>
                </c:pt>
                <c:pt idx="1551">
                  <c:v>45303</c:v>
                </c:pt>
                <c:pt idx="1552">
                  <c:v>45306</c:v>
                </c:pt>
                <c:pt idx="1553">
                  <c:v>45307</c:v>
                </c:pt>
                <c:pt idx="1554">
                  <c:v>45308</c:v>
                </c:pt>
                <c:pt idx="1555">
                  <c:v>45309</c:v>
                </c:pt>
                <c:pt idx="1556">
                  <c:v>45310</c:v>
                </c:pt>
                <c:pt idx="1557">
                  <c:v>45313</c:v>
                </c:pt>
                <c:pt idx="1558">
                  <c:v>45314</c:v>
                </c:pt>
                <c:pt idx="1559">
                  <c:v>45315</c:v>
                </c:pt>
                <c:pt idx="1560">
                  <c:v>45316</c:v>
                </c:pt>
                <c:pt idx="1561">
                  <c:v>45317</c:v>
                </c:pt>
                <c:pt idx="1562">
                  <c:v>45320</c:v>
                </c:pt>
                <c:pt idx="1563">
                  <c:v>45321</c:v>
                </c:pt>
                <c:pt idx="1564">
                  <c:v>45322</c:v>
                </c:pt>
                <c:pt idx="1565">
                  <c:v>45323</c:v>
                </c:pt>
                <c:pt idx="1566">
                  <c:v>45324</c:v>
                </c:pt>
                <c:pt idx="1567">
                  <c:v>45327</c:v>
                </c:pt>
                <c:pt idx="1568">
                  <c:v>45328</c:v>
                </c:pt>
                <c:pt idx="1569">
                  <c:v>45329</c:v>
                </c:pt>
                <c:pt idx="1570">
                  <c:v>45330</c:v>
                </c:pt>
                <c:pt idx="1571">
                  <c:v>45331</c:v>
                </c:pt>
                <c:pt idx="1572">
                  <c:v>45334</c:v>
                </c:pt>
                <c:pt idx="1573">
                  <c:v>45335</c:v>
                </c:pt>
                <c:pt idx="1574">
                  <c:v>45336</c:v>
                </c:pt>
                <c:pt idx="1575">
                  <c:v>45337</c:v>
                </c:pt>
                <c:pt idx="1576">
                  <c:v>45338</c:v>
                </c:pt>
                <c:pt idx="1577">
                  <c:v>45341</c:v>
                </c:pt>
                <c:pt idx="1578">
                  <c:v>45342</c:v>
                </c:pt>
                <c:pt idx="1579">
                  <c:v>45343</c:v>
                </c:pt>
                <c:pt idx="1580">
                  <c:v>45344</c:v>
                </c:pt>
                <c:pt idx="1581">
                  <c:v>45345</c:v>
                </c:pt>
                <c:pt idx="1582">
                  <c:v>45348</c:v>
                </c:pt>
                <c:pt idx="1583">
                  <c:v>45349</c:v>
                </c:pt>
                <c:pt idx="1584">
                  <c:v>45350</c:v>
                </c:pt>
                <c:pt idx="1585">
                  <c:v>45351</c:v>
                </c:pt>
                <c:pt idx="1586">
                  <c:v>45352</c:v>
                </c:pt>
                <c:pt idx="1587">
                  <c:v>45355</c:v>
                </c:pt>
                <c:pt idx="1588">
                  <c:v>45356</c:v>
                </c:pt>
                <c:pt idx="1589">
                  <c:v>45357</c:v>
                </c:pt>
                <c:pt idx="1590">
                  <c:v>45358</c:v>
                </c:pt>
                <c:pt idx="1591">
                  <c:v>45359</c:v>
                </c:pt>
                <c:pt idx="1592">
                  <c:v>45362</c:v>
                </c:pt>
                <c:pt idx="1593">
                  <c:v>45363</c:v>
                </c:pt>
                <c:pt idx="1594">
                  <c:v>45364</c:v>
                </c:pt>
                <c:pt idx="1595">
                  <c:v>45365</c:v>
                </c:pt>
                <c:pt idx="1596">
                  <c:v>45366</c:v>
                </c:pt>
                <c:pt idx="1597">
                  <c:v>45369</c:v>
                </c:pt>
                <c:pt idx="1598">
                  <c:v>45370</c:v>
                </c:pt>
                <c:pt idx="1599">
                  <c:v>45371</c:v>
                </c:pt>
                <c:pt idx="1600">
                  <c:v>45372</c:v>
                </c:pt>
                <c:pt idx="1601">
                  <c:v>45373</c:v>
                </c:pt>
                <c:pt idx="1602">
                  <c:v>45376</c:v>
                </c:pt>
                <c:pt idx="1603">
                  <c:v>45377</c:v>
                </c:pt>
                <c:pt idx="1604">
                  <c:v>45378</c:v>
                </c:pt>
                <c:pt idx="1605">
                  <c:v>45379</c:v>
                </c:pt>
                <c:pt idx="1606">
                  <c:v>45380</c:v>
                </c:pt>
                <c:pt idx="1607">
                  <c:v>45383</c:v>
                </c:pt>
                <c:pt idx="1608">
                  <c:v>45384</c:v>
                </c:pt>
                <c:pt idx="1609">
                  <c:v>45385</c:v>
                </c:pt>
                <c:pt idx="1610">
                  <c:v>45386</c:v>
                </c:pt>
                <c:pt idx="1611">
                  <c:v>45387</c:v>
                </c:pt>
                <c:pt idx="1612">
                  <c:v>45390</c:v>
                </c:pt>
                <c:pt idx="1613">
                  <c:v>45391</c:v>
                </c:pt>
                <c:pt idx="1614">
                  <c:v>45392</c:v>
                </c:pt>
                <c:pt idx="1615">
                  <c:v>45393</c:v>
                </c:pt>
                <c:pt idx="1616">
                  <c:v>45394</c:v>
                </c:pt>
                <c:pt idx="1617">
                  <c:v>45397</c:v>
                </c:pt>
                <c:pt idx="1618">
                  <c:v>45398</c:v>
                </c:pt>
                <c:pt idx="1619">
                  <c:v>45399</c:v>
                </c:pt>
                <c:pt idx="1620">
                  <c:v>45400</c:v>
                </c:pt>
                <c:pt idx="1621">
                  <c:v>45401</c:v>
                </c:pt>
                <c:pt idx="1622">
                  <c:v>45404</c:v>
                </c:pt>
                <c:pt idx="1623">
                  <c:v>45405</c:v>
                </c:pt>
                <c:pt idx="1624">
                  <c:v>45406</c:v>
                </c:pt>
                <c:pt idx="1625">
                  <c:v>45407</c:v>
                </c:pt>
                <c:pt idx="1626">
                  <c:v>45408</c:v>
                </c:pt>
                <c:pt idx="1627">
                  <c:v>45411</c:v>
                </c:pt>
                <c:pt idx="1628">
                  <c:v>45412</c:v>
                </c:pt>
                <c:pt idx="1629">
                  <c:v>45413</c:v>
                </c:pt>
                <c:pt idx="1630">
                  <c:v>45414</c:v>
                </c:pt>
                <c:pt idx="1631">
                  <c:v>45415</c:v>
                </c:pt>
                <c:pt idx="1632">
                  <c:v>45418</c:v>
                </c:pt>
                <c:pt idx="1633">
                  <c:v>45419</c:v>
                </c:pt>
                <c:pt idx="1634">
                  <c:v>45420</c:v>
                </c:pt>
                <c:pt idx="1635">
                  <c:v>45421</c:v>
                </c:pt>
                <c:pt idx="1636">
                  <c:v>45422</c:v>
                </c:pt>
                <c:pt idx="1637">
                  <c:v>45425</c:v>
                </c:pt>
                <c:pt idx="1638">
                  <c:v>45426</c:v>
                </c:pt>
                <c:pt idx="1639">
                  <c:v>45427</c:v>
                </c:pt>
                <c:pt idx="1640">
                  <c:v>45428</c:v>
                </c:pt>
                <c:pt idx="1641">
                  <c:v>45429</c:v>
                </c:pt>
              </c:numCache>
            </c:numRef>
          </c:cat>
          <c:val>
            <c:numRef>
              <c:f>'Ofgem time series - Gas'!$D$4:$D$1645</c:f>
              <c:numCache>
                <c:formatCode>0.00</c:formatCode>
                <c:ptCount val="1642"/>
                <c:pt idx="0">
                  <c:v>51.62069010416667</c:v>
                </c:pt>
                <c:pt idx="1">
                  <c:v>51.62069010416667</c:v>
                </c:pt>
                <c:pt idx="2">
                  <c:v>51.62069010416667</c:v>
                </c:pt>
                <c:pt idx="3">
                  <c:v>51.62069010416667</c:v>
                </c:pt>
                <c:pt idx="4">
                  <c:v>51.62069010416667</c:v>
                </c:pt>
                <c:pt idx="5">
                  <c:v>51.62069010416667</c:v>
                </c:pt>
                <c:pt idx="6">
                  <c:v>51.62069010416667</c:v>
                </c:pt>
                <c:pt idx="7">
                  <c:v>51.62069010416667</c:v>
                </c:pt>
                <c:pt idx="8">
                  <c:v>51.62069010416667</c:v>
                </c:pt>
                <c:pt idx="9">
                  <c:v>51.62069010416667</c:v>
                </c:pt>
                <c:pt idx="10">
                  <c:v>51.62069010416667</c:v>
                </c:pt>
                <c:pt idx="11">
                  <c:v>51.62069010416667</c:v>
                </c:pt>
                <c:pt idx="12">
                  <c:v>51.62069010416667</c:v>
                </c:pt>
                <c:pt idx="13">
                  <c:v>51.62069010416667</c:v>
                </c:pt>
                <c:pt idx="14">
                  <c:v>51.62069010416667</c:v>
                </c:pt>
                <c:pt idx="15">
                  <c:v>51.62069010416667</c:v>
                </c:pt>
                <c:pt idx="16">
                  <c:v>51.62069010416667</c:v>
                </c:pt>
                <c:pt idx="17">
                  <c:v>51.62069010416667</c:v>
                </c:pt>
                <c:pt idx="18">
                  <c:v>51.62069010416667</c:v>
                </c:pt>
                <c:pt idx="19">
                  <c:v>51.62069010416667</c:v>
                </c:pt>
                <c:pt idx="20">
                  <c:v>51.62069010416667</c:v>
                </c:pt>
                <c:pt idx="21">
                  <c:v>51.62069010416667</c:v>
                </c:pt>
                <c:pt idx="22">
                  <c:v>51.62069010416667</c:v>
                </c:pt>
                <c:pt idx="23">
                  <c:v>51.62069010416667</c:v>
                </c:pt>
                <c:pt idx="24">
                  <c:v>51.62069010416667</c:v>
                </c:pt>
                <c:pt idx="25">
                  <c:v>51.62069010416667</c:v>
                </c:pt>
                <c:pt idx="26">
                  <c:v>51.62069010416667</c:v>
                </c:pt>
                <c:pt idx="27">
                  <c:v>51.62069010416667</c:v>
                </c:pt>
                <c:pt idx="28">
                  <c:v>51.62069010416667</c:v>
                </c:pt>
                <c:pt idx="29">
                  <c:v>51.62069010416667</c:v>
                </c:pt>
                <c:pt idx="30">
                  <c:v>51.62069010416667</c:v>
                </c:pt>
                <c:pt idx="31">
                  <c:v>51.62069010416667</c:v>
                </c:pt>
                <c:pt idx="32">
                  <c:v>51.62069010416667</c:v>
                </c:pt>
                <c:pt idx="33">
                  <c:v>51.62069010416667</c:v>
                </c:pt>
                <c:pt idx="34">
                  <c:v>51.62069010416667</c:v>
                </c:pt>
                <c:pt idx="35">
                  <c:v>51.62069010416667</c:v>
                </c:pt>
                <c:pt idx="36">
                  <c:v>51.62069010416667</c:v>
                </c:pt>
                <c:pt idx="37">
                  <c:v>51.62069010416667</c:v>
                </c:pt>
                <c:pt idx="38">
                  <c:v>51.62069010416667</c:v>
                </c:pt>
                <c:pt idx="39">
                  <c:v>51.62069010416667</c:v>
                </c:pt>
                <c:pt idx="40">
                  <c:v>51.62069010416667</c:v>
                </c:pt>
                <c:pt idx="41">
                  <c:v>51.62069010416667</c:v>
                </c:pt>
                <c:pt idx="42">
                  <c:v>51.62069010416667</c:v>
                </c:pt>
                <c:pt idx="43">
                  <c:v>51.62069010416667</c:v>
                </c:pt>
                <c:pt idx="44">
                  <c:v>51.62069010416667</c:v>
                </c:pt>
                <c:pt idx="45">
                  <c:v>51.62069010416667</c:v>
                </c:pt>
                <c:pt idx="46">
                  <c:v>51.62069010416667</c:v>
                </c:pt>
                <c:pt idx="47">
                  <c:v>51.62069010416667</c:v>
                </c:pt>
                <c:pt idx="48">
                  <c:v>51.62069010416667</c:v>
                </c:pt>
                <c:pt idx="49">
                  <c:v>51.62069010416667</c:v>
                </c:pt>
                <c:pt idx="50">
                  <c:v>51.62069010416667</c:v>
                </c:pt>
                <c:pt idx="51">
                  <c:v>51.62069010416667</c:v>
                </c:pt>
                <c:pt idx="52">
                  <c:v>51.62069010416667</c:v>
                </c:pt>
                <c:pt idx="53">
                  <c:v>51.62069010416667</c:v>
                </c:pt>
                <c:pt idx="54">
                  <c:v>51.62069010416667</c:v>
                </c:pt>
                <c:pt idx="55">
                  <c:v>51.62069010416667</c:v>
                </c:pt>
                <c:pt idx="56">
                  <c:v>51.62069010416667</c:v>
                </c:pt>
                <c:pt idx="57">
                  <c:v>51.62069010416667</c:v>
                </c:pt>
                <c:pt idx="58">
                  <c:v>51.62069010416667</c:v>
                </c:pt>
                <c:pt idx="59">
                  <c:v>51.62069010416667</c:v>
                </c:pt>
                <c:pt idx="60">
                  <c:v>51.62069010416667</c:v>
                </c:pt>
                <c:pt idx="61">
                  <c:v>51.62069010416667</c:v>
                </c:pt>
                <c:pt idx="62">
                  <c:v>51.62069010416667</c:v>
                </c:pt>
                <c:pt idx="63">
                  <c:v>51.62069010416667</c:v>
                </c:pt>
                <c:pt idx="64">
                  <c:v>51.62069010416667</c:v>
                </c:pt>
                <c:pt idx="65">
                  <c:v>51.62069010416667</c:v>
                </c:pt>
                <c:pt idx="66">
                  <c:v>51.62069010416667</c:v>
                </c:pt>
                <c:pt idx="67">
                  <c:v>51.62069010416667</c:v>
                </c:pt>
                <c:pt idx="68">
                  <c:v>51.62069010416667</c:v>
                </c:pt>
                <c:pt idx="69">
                  <c:v>51.62069010416667</c:v>
                </c:pt>
                <c:pt idx="70">
                  <c:v>51.62069010416667</c:v>
                </c:pt>
                <c:pt idx="71">
                  <c:v>51.62069010416667</c:v>
                </c:pt>
                <c:pt idx="72">
                  <c:v>51.62069010416667</c:v>
                </c:pt>
                <c:pt idx="73">
                  <c:v>51.62069010416667</c:v>
                </c:pt>
                <c:pt idx="74">
                  <c:v>51.62069010416667</c:v>
                </c:pt>
                <c:pt idx="75">
                  <c:v>51.62069010416667</c:v>
                </c:pt>
                <c:pt idx="76">
                  <c:v>51.62069010416667</c:v>
                </c:pt>
                <c:pt idx="77">
                  <c:v>51.62069010416667</c:v>
                </c:pt>
                <c:pt idx="78">
                  <c:v>51.62069010416667</c:v>
                </c:pt>
                <c:pt idx="79">
                  <c:v>51.62069010416667</c:v>
                </c:pt>
                <c:pt idx="80">
                  <c:v>51.62069010416667</c:v>
                </c:pt>
                <c:pt idx="81">
                  <c:v>51.62069010416667</c:v>
                </c:pt>
                <c:pt idx="82">
                  <c:v>51.62069010416667</c:v>
                </c:pt>
                <c:pt idx="83">
                  <c:v>51.62069010416667</c:v>
                </c:pt>
                <c:pt idx="84">
                  <c:v>51.62069010416667</c:v>
                </c:pt>
                <c:pt idx="85">
                  <c:v>51.62069010416667</c:v>
                </c:pt>
                <c:pt idx="86">
                  <c:v>51.62069010416667</c:v>
                </c:pt>
                <c:pt idx="87">
                  <c:v>51.62069010416667</c:v>
                </c:pt>
                <c:pt idx="88">
                  <c:v>51.62069010416667</c:v>
                </c:pt>
                <c:pt idx="89">
                  <c:v>51.62069010416667</c:v>
                </c:pt>
                <c:pt idx="90">
                  <c:v>51.62069010416667</c:v>
                </c:pt>
                <c:pt idx="91">
                  <c:v>51.62069010416667</c:v>
                </c:pt>
                <c:pt idx="92">
                  <c:v>51.62069010416667</c:v>
                </c:pt>
                <c:pt idx="93">
                  <c:v>51.62069010416667</c:v>
                </c:pt>
                <c:pt idx="94">
                  <c:v>51.62069010416667</c:v>
                </c:pt>
                <c:pt idx="95">
                  <c:v>51.62069010416667</c:v>
                </c:pt>
                <c:pt idx="96">
                  <c:v>51.62069010416667</c:v>
                </c:pt>
                <c:pt idx="97">
                  <c:v>51.62069010416667</c:v>
                </c:pt>
                <c:pt idx="98">
                  <c:v>51.62069010416667</c:v>
                </c:pt>
                <c:pt idx="99">
                  <c:v>51.62069010416667</c:v>
                </c:pt>
                <c:pt idx="100">
                  <c:v>51.62069010416667</c:v>
                </c:pt>
                <c:pt idx="101">
                  <c:v>51.62069010416667</c:v>
                </c:pt>
                <c:pt idx="102">
                  <c:v>51.62069010416667</c:v>
                </c:pt>
                <c:pt idx="103">
                  <c:v>51.62069010416667</c:v>
                </c:pt>
                <c:pt idx="104">
                  <c:v>51.62069010416667</c:v>
                </c:pt>
                <c:pt idx="105">
                  <c:v>51.62069010416667</c:v>
                </c:pt>
                <c:pt idx="106">
                  <c:v>51.62069010416667</c:v>
                </c:pt>
                <c:pt idx="107">
                  <c:v>51.62069010416667</c:v>
                </c:pt>
                <c:pt idx="108">
                  <c:v>51.62069010416667</c:v>
                </c:pt>
                <c:pt idx="109">
                  <c:v>51.62069010416667</c:v>
                </c:pt>
                <c:pt idx="110">
                  <c:v>51.62069010416667</c:v>
                </c:pt>
                <c:pt idx="111">
                  <c:v>51.62069010416667</c:v>
                </c:pt>
                <c:pt idx="112">
                  <c:v>51.62069010416667</c:v>
                </c:pt>
                <c:pt idx="113">
                  <c:v>51.62069010416667</c:v>
                </c:pt>
                <c:pt idx="114">
                  <c:v>51.62069010416667</c:v>
                </c:pt>
                <c:pt idx="115">
                  <c:v>51.62069010416667</c:v>
                </c:pt>
                <c:pt idx="116">
                  <c:v>51.62069010416667</c:v>
                </c:pt>
                <c:pt idx="117">
                  <c:v>51.62069010416667</c:v>
                </c:pt>
                <c:pt idx="118">
                  <c:v>51.62069010416667</c:v>
                </c:pt>
                <c:pt idx="119">
                  <c:v>51.62069010416667</c:v>
                </c:pt>
                <c:pt idx="120">
                  <c:v>51.62069010416667</c:v>
                </c:pt>
                <c:pt idx="121">
                  <c:v>51.62069010416667</c:v>
                </c:pt>
                <c:pt idx="122">
                  <c:v>51.62069010416667</c:v>
                </c:pt>
                <c:pt idx="123">
                  <c:v>51.62069010416667</c:v>
                </c:pt>
                <c:pt idx="124">
                  <c:v>51.62069010416667</c:v>
                </c:pt>
                <c:pt idx="125">
                  <c:v>51.62069010416667</c:v>
                </c:pt>
                <c:pt idx="126">
                  <c:v>51.62069010416667</c:v>
                </c:pt>
                <c:pt idx="127">
                  <c:v>51.62069010416667</c:v>
                </c:pt>
                <c:pt idx="129">
                  <c:v>61.454583333333346</c:v>
                </c:pt>
                <c:pt idx="130">
                  <c:v>61.454583333333346</c:v>
                </c:pt>
                <c:pt idx="131">
                  <c:v>61.454583333333346</c:v>
                </c:pt>
                <c:pt idx="132">
                  <c:v>61.454583333333346</c:v>
                </c:pt>
                <c:pt idx="133">
                  <c:v>61.454583333333346</c:v>
                </c:pt>
                <c:pt idx="134">
                  <c:v>61.454583333333346</c:v>
                </c:pt>
                <c:pt idx="135">
                  <c:v>61.454583333333346</c:v>
                </c:pt>
                <c:pt idx="136">
                  <c:v>61.454583333333346</c:v>
                </c:pt>
                <c:pt idx="137">
                  <c:v>61.454583333333346</c:v>
                </c:pt>
                <c:pt idx="138">
                  <c:v>61.454583333333346</c:v>
                </c:pt>
                <c:pt idx="139">
                  <c:v>61.454583333333346</c:v>
                </c:pt>
                <c:pt idx="140">
                  <c:v>61.454583333333346</c:v>
                </c:pt>
                <c:pt idx="141">
                  <c:v>61.454583333333346</c:v>
                </c:pt>
                <c:pt idx="142">
                  <c:v>61.454583333333346</c:v>
                </c:pt>
                <c:pt idx="143">
                  <c:v>61.454583333333346</c:v>
                </c:pt>
                <c:pt idx="144">
                  <c:v>61.454583333333346</c:v>
                </c:pt>
                <c:pt idx="145">
                  <c:v>61.454583333333346</c:v>
                </c:pt>
                <c:pt idx="146">
                  <c:v>61.454583333333346</c:v>
                </c:pt>
                <c:pt idx="147">
                  <c:v>61.454583333333346</c:v>
                </c:pt>
                <c:pt idx="148">
                  <c:v>61.454583333333346</c:v>
                </c:pt>
                <c:pt idx="149">
                  <c:v>61.454583333333346</c:v>
                </c:pt>
                <c:pt idx="150">
                  <c:v>61.454583333333346</c:v>
                </c:pt>
                <c:pt idx="151">
                  <c:v>61.454583333333346</c:v>
                </c:pt>
                <c:pt idx="152">
                  <c:v>61.454583333333346</c:v>
                </c:pt>
                <c:pt idx="153">
                  <c:v>61.454583333333346</c:v>
                </c:pt>
                <c:pt idx="154">
                  <c:v>61.454583333333346</c:v>
                </c:pt>
                <c:pt idx="155">
                  <c:v>61.454583333333346</c:v>
                </c:pt>
                <c:pt idx="156">
                  <c:v>61.454583333333346</c:v>
                </c:pt>
                <c:pt idx="157">
                  <c:v>61.454583333333346</c:v>
                </c:pt>
                <c:pt idx="158">
                  <c:v>61.454583333333346</c:v>
                </c:pt>
                <c:pt idx="159">
                  <c:v>61.454583333333346</c:v>
                </c:pt>
                <c:pt idx="160">
                  <c:v>61.454583333333346</c:v>
                </c:pt>
                <c:pt idx="161">
                  <c:v>61.454583333333346</c:v>
                </c:pt>
                <c:pt idx="162">
                  <c:v>61.454583333333346</c:v>
                </c:pt>
                <c:pt idx="163">
                  <c:v>61.454583333333346</c:v>
                </c:pt>
                <c:pt idx="164">
                  <c:v>61.454583333333346</c:v>
                </c:pt>
                <c:pt idx="165">
                  <c:v>61.454583333333346</c:v>
                </c:pt>
                <c:pt idx="166">
                  <c:v>61.454583333333346</c:v>
                </c:pt>
                <c:pt idx="167">
                  <c:v>61.454583333333346</c:v>
                </c:pt>
                <c:pt idx="168">
                  <c:v>61.454583333333346</c:v>
                </c:pt>
                <c:pt idx="169">
                  <c:v>61.454583333333346</c:v>
                </c:pt>
                <c:pt idx="170">
                  <c:v>61.454583333333346</c:v>
                </c:pt>
                <c:pt idx="171">
                  <c:v>61.454583333333346</c:v>
                </c:pt>
                <c:pt idx="172">
                  <c:v>61.454583333333346</c:v>
                </c:pt>
                <c:pt idx="173">
                  <c:v>61.454583333333346</c:v>
                </c:pt>
                <c:pt idx="174">
                  <c:v>61.454583333333346</c:v>
                </c:pt>
                <c:pt idx="175">
                  <c:v>61.454583333333346</c:v>
                </c:pt>
                <c:pt idx="176">
                  <c:v>61.454583333333346</c:v>
                </c:pt>
                <c:pt idx="177">
                  <c:v>61.454583333333346</c:v>
                </c:pt>
                <c:pt idx="178">
                  <c:v>61.454583333333346</c:v>
                </c:pt>
                <c:pt idx="179">
                  <c:v>61.454583333333346</c:v>
                </c:pt>
                <c:pt idx="180">
                  <c:v>61.454583333333346</c:v>
                </c:pt>
                <c:pt idx="181">
                  <c:v>61.454583333333346</c:v>
                </c:pt>
                <c:pt idx="182">
                  <c:v>61.454583333333346</c:v>
                </c:pt>
                <c:pt idx="183">
                  <c:v>61.454583333333346</c:v>
                </c:pt>
                <c:pt idx="184">
                  <c:v>61.454583333333346</c:v>
                </c:pt>
                <c:pt idx="185">
                  <c:v>61.454583333333346</c:v>
                </c:pt>
                <c:pt idx="186">
                  <c:v>61.454583333333346</c:v>
                </c:pt>
                <c:pt idx="187">
                  <c:v>61.454583333333346</c:v>
                </c:pt>
                <c:pt idx="188">
                  <c:v>61.454583333333346</c:v>
                </c:pt>
                <c:pt idx="189">
                  <c:v>61.454583333333346</c:v>
                </c:pt>
                <c:pt idx="190">
                  <c:v>61.454583333333346</c:v>
                </c:pt>
                <c:pt idx="191">
                  <c:v>61.454583333333346</c:v>
                </c:pt>
                <c:pt idx="192">
                  <c:v>61.454583333333346</c:v>
                </c:pt>
                <c:pt idx="193">
                  <c:v>61.454583333333346</c:v>
                </c:pt>
                <c:pt idx="194">
                  <c:v>61.454583333333346</c:v>
                </c:pt>
                <c:pt idx="195">
                  <c:v>61.454583333333346</c:v>
                </c:pt>
                <c:pt idx="196">
                  <c:v>61.454583333333346</c:v>
                </c:pt>
                <c:pt idx="197">
                  <c:v>61.454583333333346</c:v>
                </c:pt>
                <c:pt idx="198">
                  <c:v>61.454583333333346</c:v>
                </c:pt>
                <c:pt idx="199">
                  <c:v>61.454583333333346</c:v>
                </c:pt>
                <c:pt idx="200">
                  <c:v>61.454583333333346</c:v>
                </c:pt>
                <c:pt idx="201">
                  <c:v>61.454583333333346</c:v>
                </c:pt>
                <c:pt idx="202">
                  <c:v>61.454583333333346</c:v>
                </c:pt>
                <c:pt idx="203">
                  <c:v>61.454583333333346</c:v>
                </c:pt>
                <c:pt idx="204">
                  <c:v>61.454583333333346</c:v>
                </c:pt>
                <c:pt idx="205">
                  <c:v>61.454583333333346</c:v>
                </c:pt>
                <c:pt idx="206">
                  <c:v>61.454583333333346</c:v>
                </c:pt>
                <c:pt idx="207">
                  <c:v>61.454583333333346</c:v>
                </c:pt>
                <c:pt idx="208">
                  <c:v>61.454583333333346</c:v>
                </c:pt>
                <c:pt idx="209">
                  <c:v>61.454583333333346</c:v>
                </c:pt>
                <c:pt idx="210">
                  <c:v>61.454583333333346</c:v>
                </c:pt>
                <c:pt idx="211">
                  <c:v>61.454583333333346</c:v>
                </c:pt>
                <c:pt idx="212">
                  <c:v>61.454583333333346</c:v>
                </c:pt>
                <c:pt idx="213">
                  <c:v>61.454583333333346</c:v>
                </c:pt>
                <c:pt idx="214">
                  <c:v>61.454583333333346</c:v>
                </c:pt>
                <c:pt idx="215">
                  <c:v>61.454583333333346</c:v>
                </c:pt>
                <c:pt idx="216">
                  <c:v>61.454583333333346</c:v>
                </c:pt>
                <c:pt idx="217">
                  <c:v>61.454583333333346</c:v>
                </c:pt>
                <c:pt idx="218">
                  <c:v>61.454583333333346</c:v>
                </c:pt>
                <c:pt idx="219">
                  <c:v>61.454583333333346</c:v>
                </c:pt>
                <c:pt idx="220">
                  <c:v>61.454583333333346</c:v>
                </c:pt>
                <c:pt idx="221">
                  <c:v>61.454583333333346</c:v>
                </c:pt>
                <c:pt idx="222">
                  <c:v>61.454583333333346</c:v>
                </c:pt>
                <c:pt idx="223">
                  <c:v>61.454583333333346</c:v>
                </c:pt>
                <c:pt idx="224">
                  <c:v>61.454583333333346</c:v>
                </c:pt>
                <c:pt idx="225">
                  <c:v>61.454583333333346</c:v>
                </c:pt>
                <c:pt idx="226">
                  <c:v>61.454583333333346</c:v>
                </c:pt>
                <c:pt idx="227">
                  <c:v>61.454583333333346</c:v>
                </c:pt>
                <c:pt idx="228">
                  <c:v>61.454583333333346</c:v>
                </c:pt>
                <c:pt idx="229">
                  <c:v>61.454583333333346</c:v>
                </c:pt>
                <c:pt idx="230">
                  <c:v>61.454583333333346</c:v>
                </c:pt>
                <c:pt idx="231">
                  <c:v>61.454583333333346</c:v>
                </c:pt>
                <c:pt idx="232">
                  <c:v>61.454583333333346</c:v>
                </c:pt>
                <c:pt idx="233">
                  <c:v>61.454583333333346</c:v>
                </c:pt>
                <c:pt idx="234">
                  <c:v>61.454583333333346</c:v>
                </c:pt>
                <c:pt idx="235">
                  <c:v>61.454583333333346</c:v>
                </c:pt>
                <c:pt idx="236">
                  <c:v>61.454583333333346</c:v>
                </c:pt>
                <c:pt idx="237">
                  <c:v>61.454583333333346</c:v>
                </c:pt>
                <c:pt idx="238">
                  <c:v>61.454583333333346</c:v>
                </c:pt>
                <c:pt idx="239">
                  <c:v>61.454583333333346</c:v>
                </c:pt>
                <c:pt idx="240">
                  <c:v>61.454583333333346</c:v>
                </c:pt>
                <c:pt idx="241">
                  <c:v>61.454583333333346</c:v>
                </c:pt>
                <c:pt idx="242">
                  <c:v>61.454583333333346</c:v>
                </c:pt>
                <c:pt idx="243">
                  <c:v>61.454583333333346</c:v>
                </c:pt>
                <c:pt idx="244">
                  <c:v>61.454583333333346</c:v>
                </c:pt>
                <c:pt idx="245">
                  <c:v>61.454583333333346</c:v>
                </c:pt>
                <c:pt idx="246">
                  <c:v>61.454583333333346</c:v>
                </c:pt>
                <c:pt idx="247">
                  <c:v>61.454583333333346</c:v>
                </c:pt>
                <c:pt idx="248">
                  <c:v>61.454583333333346</c:v>
                </c:pt>
                <c:pt idx="249">
                  <c:v>61.454583333333346</c:v>
                </c:pt>
                <c:pt idx="250">
                  <c:v>61.454583333333346</c:v>
                </c:pt>
                <c:pt idx="251">
                  <c:v>61.454583333333346</c:v>
                </c:pt>
                <c:pt idx="252">
                  <c:v>61.454583333333346</c:v>
                </c:pt>
                <c:pt idx="253">
                  <c:v>61.454583333333346</c:v>
                </c:pt>
                <c:pt idx="254">
                  <c:v>61.454583333333346</c:v>
                </c:pt>
                <c:pt idx="255">
                  <c:v>61.454583333333346</c:v>
                </c:pt>
                <c:pt idx="256">
                  <c:v>61.454583333333346</c:v>
                </c:pt>
                <c:pt idx="257">
                  <c:v>61.454583333333346</c:v>
                </c:pt>
                <c:pt idx="258">
                  <c:v>61.454583333333346</c:v>
                </c:pt>
                <c:pt idx="259">
                  <c:v>61.454583333333346</c:v>
                </c:pt>
                <c:pt idx="261">
                  <c:v>49.964960937499995</c:v>
                </c:pt>
                <c:pt idx="262">
                  <c:v>49.964960937499995</c:v>
                </c:pt>
                <c:pt idx="263">
                  <c:v>49.964960937499995</c:v>
                </c:pt>
                <c:pt idx="264">
                  <c:v>49.964960937499995</c:v>
                </c:pt>
                <c:pt idx="265">
                  <c:v>49.964960937499995</c:v>
                </c:pt>
                <c:pt idx="266">
                  <c:v>49.964960937499995</c:v>
                </c:pt>
                <c:pt idx="267">
                  <c:v>49.964960937499995</c:v>
                </c:pt>
                <c:pt idx="268">
                  <c:v>49.964960937499995</c:v>
                </c:pt>
                <c:pt idx="269">
                  <c:v>49.964960937499995</c:v>
                </c:pt>
                <c:pt idx="270">
                  <c:v>49.964960937499995</c:v>
                </c:pt>
                <c:pt idx="271">
                  <c:v>49.964960937499995</c:v>
                </c:pt>
                <c:pt idx="272">
                  <c:v>49.964960937499995</c:v>
                </c:pt>
                <c:pt idx="273">
                  <c:v>49.964960937499995</c:v>
                </c:pt>
                <c:pt idx="274">
                  <c:v>49.964960937499995</c:v>
                </c:pt>
                <c:pt idx="275">
                  <c:v>49.964960937499995</c:v>
                </c:pt>
                <c:pt idx="276">
                  <c:v>49.964960937499995</c:v>
                </c:pt>
                <c:pt idx="277">
                  <c:v>49.964960937499995</c:v>
                </c:pt>
                <c:pt idx="278">
                  <c:v>49.964960937499995</c:v>
                </c:pt>
                <c:pt idx="279">
                  <c:v>49.964960937499995</c:v>
                </c:pt>
                <c:pt idx="280">
                  <c:v>49.964960937499995</c:v>
                </c:pt>
                <c:pt idx="281">
                  <c:v>49.964960937499995</c:v>
                </c:pt>
                <c:pt idx="282">
                  <c:v>49.964960937499995</c:v>
                </c:pt>
                <c:pt idx="283">
                  <c:v>49.964960937499995</c:v>
                </c:pt>
                <c:pt idx="284">
                  <c:v>49.964960937499995</c:v>
                </c:pt>
                <c:pt idx="285">
                  <c:v>49.964960937499995</c:v>
                </c:pt>
                <c:pt idx="286">
                  <c:v>49.964960937499995</c:v>
                </c:pt>
                <c:pt idx="287">
                  <c:v>49.964960937499995</c:v>
                </c:pt>
                <c:pt idx="288">
                  <c:v>49.964960937499995</c:v>
                </c:pt>
                <c:pt idx="289">
                  <c:v>49.964960937499995</c:v>
                </c:pt>
                <c:pt idx="290">
                  <c:v>49.964960937499995</c:v>
                </c:pt>
                <c:pt idx="291">
                  <c:v>49.964960937499995</c:v>
                </c:pt>
                <c:pt idx="292">
                  <c:v>49.964960937499995</c:v>
                </c:pt>
                <c:pt idx="293">
                  <c:v>49.964960937499995</c:v>
                </c:pt>
                <c:pt idx="294">
                  <c:v>49.964960937499995</c:v>
                </c:pt>
                <c:pt idx="295">
                  <c:v>49.964960937499995</c:v>
                </c:pt>
                <c:pt idx="296">
                  <c:v>49.964960937499995</c:v>
                </c:pt>
                <c:pt idx="297">
                  <c:v>49.964960937499995</c:v>
                </c:pt>
                <c:pt idx="298">
                  <c:v>49.964960937499995</c:v>
                </c:pt>
                <c:pt idx="299">
                  <c:v>49.964960937499995</c:v>
                </c:pt>
                <c:pt idx="300">
                  <c:v>49.964960937499995</c:v>
                </c:pt>
                <c:pt idx="301">
                  <c:v>49.964960937499995</c:v>
                </c:pt>
                <c:pt idx="302">
                  <c:v>49.964960937499995</c:v>
                </c:pt>
                <c:pt idx="303">
                  <c:v>49.964960937499995</c:v>
                </c:pt>
                <c:pt idx="304">
                  <c:v>49.964960937499995</c:v>
                </c:pt>
                <c:pt idx="305">
                  <c:v>49.964960937499995</c:v>
                </c:pt>
                <c:pt idx="306">
                  <c:v>49.964960937499995</c:v>
                </c:pt>
                <c:pt idx="307">
                  <c:v>49.964960937499995</c:v>
                </c:pt>
                <c:pt idx="308">
                  <c:v>49.964960937499995</c:v>
                </c:pt>
                <c:pt idx="309">
                  <c:v>49.964960937499995</c:v>
                </c:pt>
                <c:pt idx="310">
                  <c:v>49.964960937499995</c:v>
                </c:pt>
                <c:pt idx="311">
                  <c:v>49.964960937499995</c:v>
                </c:pt>
                <c:pt idx="312">
                  <c:v>49.964960937499995</c:v>
                </c:pt>
                <c:pt idx="313">
                  <c:v>49.964960937499995</c:v>
                </c:pt>
                <c:pt idx="314">
                  <c:v>49.964960937499995</c:v>
                </c:pt>
                <c:pt idx="315">
                  <c:v>49.964960937499995</c:v>
                </c:pt>
                <c:pt idx="316">
                  <c:v>49.964960937499995</c:v>
                </c:pt>
                <c:pt idx="317">
                  <c:v>49.964960937499995</c:v>
                </c:pt>
                <c:pt idx="318">
                  <c:v>49.964960937499995</c:v>
                </c:pt>
                <c:pt idx="319">
                  <c:v>49.964960937499995</c:v>
                </c:pt>
                <c:pt idx="320">
                  <c:v>49.964960937499995</c:v>
                </c:pt>
                <c:pt idx="321">
                  <c:v>49.964960937499995</c:v>
                </c:pt>
                <c:pt idx="322">
                  <c:v>49.964960937499995</c:v>
                </c:pt>
                <c:pt idx="323">
                  <c:v>49.964960937499995</c:v>
                </c:pt>
                <c:pt idx="324">
                  <c:v>49.964960937499995</c:v>
                </c:pt>
                <c:pt idx="325">
                  <c:v>49.964960937499995</c:v>
                </c:pt>
                <c:pt idx="326">
                  <c:v>49.964960937499995</c:v>
                </c:pt>
                <c:pt idx="327">
                  <c:v>49.964960937499995</c:v>
                </c:pt>
                <c:pt idx="328">
                  <c:v>49.964960937499995</c:v>
                </c:pt>
                <c:pt idx="329">
                  <c:v>49.964960937499995</c:v>
                </c:pt>
                <c:pt idx="330">
                  <c:v>49.964960937499995</c:v>
                </c:pt>
                <c:pt idx="331">
                  <c:v>49.964960937499995</c:v>
                </c:pt>
                <c:pt idx="332">
                  <c:v>49.964960937499995</c:v>
                </c:pt>
                <c:pt idx="333">
                  <c:v>49.964960937499995</c:v>
                </c:pt>
                <c:pt idx="334">
                  <c:v>49.964960937499995</c:v>
                </c:pt>
                <c:pt idx="335">
                  <c:v>49.964960937499995</c:v>
                </c:pt>
                <c:pt idx="336">
                  <c:v>49.964960937499995</c:v>
                </c:pt>
                <c:pt idx="337">
                  <c:v>49.964960937499995</c:v>
                </c:pt>
                <c:pt idx="338">
                  <c:v>49.964960937499995</c:v>
                </c:pt>
                <c:pt idx="339">
                  <c:v>49.964960937499995</c:v>
                </c:pt>
                <c:pt idx="340">
                  <c:v>49.964960937499995</c:v>
                </c:pt>
                <c:pt idx="341">
                  <c:v>49.964960937499995</c:v>
                </c:pt>
                <c:pt idx="342">
                  <c:v>49.964960937499995</c:v>
                </c:pt>
                <c:pt idx="343">
                  <c:v>49.964960937499995</c:v>
                </c:pt>
                <c:pt idx="344">
                  <c:v>49.964960937499995</c:v>
                </c:pt>
                <c:pt idx="345">
                  <c:v>49.964960937499995</c:v>
                </c:pt>
                <c:pt idx="346">
                  <c:v>49.964960937499995</c:v>
                </c:pt>
                <c:pt idx="347">
                  <c:v>49.964960937499995</c:v>
                </c:pt>
                <c:pt idx="348">
                  <c:v>49.964960937499995</c:v>
                </c:pt>
                <c:pt idx="349">
                  <c:v>49.964960937499995</c:v>
                </c:pt>
                <c:pt idx="350">
                  <c:v>49.964960937499995</c:v>
                </c:pt>
                <c:pt idx="351">
                  <c:v>49.964960937499995</c:v>
                </c:pt>
                <c:pt idx="352">
                  <c:v>49.964960937499995</c:v>
                </c:pt>
                <c:pt idx="353">
                  <c:v>49.964960937499995</c:v>
                </c:pt>
                <c:pt idx="354">
                  <c:v>49.964960937499995</c:v>
                </c:pt>
                <c:pt idx="355">
                  <c:v>49.964960937499995</c:v>
                </c:pt>
                <c:pt idx="356">
                  <c:v>49.964960937499995</c:v>
                </c:pt>
                <c:pt idx="357">
                  <c:v>49.964960937499995</c:v>
                </c:pt>
                <c:pt idx="358">
                  <c:v>49.964960937499995</c:v>
                </c:pt>
                <c:pt idx="359">
                  <c:v>49.964960937499995</c:v>
                </c:pt>
                <c:pt idx="360">
                  <c:v>49.964960937499995</c:v>
                </c:pt>
                <c:pt idx="361">
                  <c:v>49.964960937499995</c:v>
                </c:pt>
                <c:pt idx="362">
                  <c:v>49.964960937499995</c:v>
                </c:pt>
                <c:pt idx="363">
                  <c:v>49.964960937499995</c:v>
                </c:pt>
                <c:pt idx="364">
                  <c:v>49.964960937499995</c:v>
                </c:pt>
                <c:pt idx="365">
                  <c:v>49.964960937499995</c:v>
                </c:pt>
                <c:pt idx="366">
                  <c:v>49.964960937499995</c:v>
                </c:pt>
                <c:pt idx="367">
                  <c:v>49.964960937499995</c:v>
                </c:pt>
                <c:pt idx="368">
                  <c:v>49.964960937499995</c:v>
                </c:pt>
                <c:pt idx="369">
                  <c:v>49.964960937499995</c:v>
                </c:pt>
                <c:pt idx="370">
                  <c:v>49.964960937499995</c:v>
                </c:pt>
                <c:pt idx="371">
                  <c:v>49.964960937499995</c:v>
                </c:pt>
                <c:pt idx="372">
                  <c:v>49.964960937499995</c:v>
                </c:pt>
                <c:pt idx="373">
                  <c:v>49.964960937499995</c:v>
                </c:pt>
                <c:pt idx="374">
                  <c:v>49.964960937499995</c:v>
                </c:pt>
                <c:pt idx="375">
                  <c:v>49.964960937499995</c:v>
                </c:pt>
                <c:pt idx="376">
                  <c:v>49.964960937499995</c:v>
                </c:pt>
                <c:pt idx="377">
                  <c:v>49.964960937499995</c:v>
                </c:pt>
                <c:pt idx="378">
                  <c:v>49.964960937499995</c:v>
                </c:pt>
                <c:pt idx="379">
                  <c:v>49.964960937499995</c:v>
                </c:pt>
                <c:pt idx="380">
                  <c:v>49.964960937499995</c:v>
                </c:pt>
                <c:pt idx="381">
                  <c:v>49.964960937499995</c:v>
                </c:pt>
                <c:pt idx="382">
                  <c:v>49.964960937499995</c:v>
                </c:pt>
                <c:pt idx="383">
                  <c:v>49.964960937499995</c:v>
                </c:pt>
                <c:pt idx="384">
                  <c:v>49.964960937499995</c:v>
                </c:pt>
                <c:pt idx="385">
                  <c:v>49.964960937499995</c:v>
                </c:pt>
                <c:pt idx="386">
                  <c:v>49.964960937499995</c:v>
                </c:pt>
                <c:pt idx="387">
                  <c:v>49.964960937499995</c:v>
                </c:pt>
                <c:pt idx="388">
                  <c:v>49.964960937499995</c:v>
                </c:pt>
                <c:pt idx="390">
                  <c:v>43.834461538461547</c:v>
                </c:pt>
                <c:pt idx="391">
                  <c:v>43.834461538461547</c:v>
                </c:pt>
                <c:pt idx="392">
                  <c:v>43.834461538461547</c:v>
                </c:pt>
                <c:pt idx="393">
                  <c:v>43.834461538461547</c:v>
                </c:pt>
                <c:pt idx="394">
                  <c:v>43.834461538461547</c:v>
                </c:pt>
                <c:pt idx="395">
                  <c:v>43.834461538461547</c:v>
                </c:pt>
                <c:pt idx="396">
                  <c:v>43.834461538461547</c:v>
                </c:pt>
                <c:pt idx="397">
                  <c:v>43.834461538461547</c:v>
                </c:pt>
                <c:pt idx="398">
                  <c:v>43.834461538461547</c:v>
                </c:pt>
                <c:pt idx="399">
                  <c:v>43.834461538461547</c:v>
                </c:pt>
                <c:pt idx="400">
                  <c:v>43.834461538461547</c:v>
                </c:pt>
                <c:pt idx="401">
                  <c:v>43.834461538461547</c:v>
                </c:pt>
                <c:pt idx="402">
                  <c:v>43.834461538461547</c:v>
                </c:pt>
                <c:pt idx="403">
                  <c:v>43.834461538461547</c:v>
                </c:pt>
                <c:pt idx="404">
                  <c:v>43.834461538461547</c:v>
                </c:pt>
                <c:pt idx="405">
                  <c:v>43.834461538461547</c:v>
                </c:pt>
                <c:pt idx="406">
                  <c:v>43.834461538461547</c:v>
                </c:pt>
                <c:pt idx="407">
                  <c:v>43.834461538461547</c:v>
                </c:pt>
                <c:pt idx="408">
                  <c:v>43.834461538461547</c:v>
                </c:pt>
                <c:pt idx="409">
                  <c:v>43.834461538461547</c:v>
                </c:pt>
                <c:pt idx="410">
                  <c:v>43.834461538461547</c:v>
                </c:pt>
                <c:pt idx="411">
                  <c:v>43.834461538461547</c:v>
                </c:pt>
                <c:pt idx="412">
                  <c:v>43.834461538461547</c:v>
                </c:pt>
                <c:pt idx="413">
                  <c:v>43.834461538461547</c:v>
                </c:pt>
                <c:pt idx="414">
                  <c:v>43.834461538461547</c:v>
                </c:pt>
                <c:pt idx="415">
                  <c:v>43.834461538461547</c:v>
                </c:pt>
                <c:pt idx="416">
                  <c:v>43.834461538461547</c:v>
                </c:pt>
                <c:pt idx="417">
                  <c:v>43.834461538461547</c:v>
                </c:pt>
                <c:pt idx="418">
                  <c:v>43.834461538461547</c:v>
                </c:pt>
                <c:pt idx="419">
                  <c:v>43.834461538461547</c:v>
                </c:pt>
                <c:pt idx="420">
                  <c:v>43.834461538461547</c:v>
                </c:pt>
                <c:pt idx="421">
                  <c:v>43.834461538461547</c:v>
                </c:pt>
                <c:pt idx="422">
                  <c:v>43.834461538461547</c:v>
                </c:pt>
                <c:pt idx="423">
                  <c:v>43.834461538461547</c:v>
                </c:pt>
                <c:pt idx="424">
                  <c:v>43.834461538461547</c:v>
                </c:pt>
                <c:pt idx="425">
                  <c:v>43.834461538461547</c:v>
                </c:pt>
                <c:pt idx="426">
                  <c:v>43.834461538461547</c:v>
                </c:pt>
                <c:pt idx="427">
                  <c:v>43.834461538461547</c:v>
                </c:pt>
                <c:pt idx="428">
                  <c:v>43.834461538461547</c:v>
                </c:pt>
                <c:pt idx="429">
                  <c:v>43.834461538461547</c:v>
                </c:pt>
                <c:pt idx="430">
                  <c:v>43.834461538461547</c:v>
                </c:pt>
                <c:pt idx="431">
                  <c:v>43.834461538461547</c:v>
                </c:pt>
                <c:pt idx="432">
                  <c:v>43.834461538461547</c:v>
                </c:pt>
                <c:pt idx="433">
                  <c:v>43.834461538461547</c:v>
                </c:pt>
                <c:pt idx="434">
                  <c:v>43.834461538461547</c:v>
                </c:pt>
                <c:pt idx="435">
                  <c:v>43.834461538461547</c:v>
                </c:pt>
                <c:pt idx="436">
                  <c:v>43.834461538461547</c:v>
                </c:pt>
                <c:pt idx="437">
                  <c:v>43.834461538461547</c:v>
                </c:pt>
                <c:pt idx="438">
                  <c:v>43.834461538461547</c:v>
                </c:pt>
                <c:pt idx="439">
                  <c:v>43.834461538461547</c:v>
                </c:pt>
                <c:pt idx="440">
                  <c:v>43.834461538461547</c:v>
                </c:pt>
                <c:pt idx="441">
                  <c:v>43.834461538461547</c:v>
                </c:pt>
                <c:pt idx="442">
                  <c:v>43.834461538461547</c:v>
                </c:pt>
                <c:pt idx="443">
                  <c:v>43.834461538461547</c:v>
                </c:pt>
                <c:pt idx="444">
                  <c:v>43.834461538461547</c:v>
                </c:pt>
                <c:pt idx="445">
                  <c:v>43.834461538461547</c:v>
                </c:pt>
                <c:pt idx="446">
                  <c:v>43.834461538461547</c:v>
                </c:pt>
                <c:pt idx="447">
                  <c:v>43.834461538461547</c:v>
                </c:pt>
                <c:pt idx="448">
                  <c:v>43.834461538461547</c:v>
                </c:pt>
                <c:pt idx="449">
                  <c:v>43.834461538461547</c:v>
                </c:pt>
                <c:pt idx="450">
                  <c:v>43.834461538461547</c:v>
                </c:pt>
                <c:pt idx="451">
                  <c:v>43.834461538461547</c:v>
                </c:pt>
                <c:pt idx="452">
                  <c:v>43.834461538461547</c:v>
                </c:pt>
                <c:pt idx="453">
                  <c:v>43.834461538461547</c:v>
                </c:pt>
                <c:pt idx="454">
                  <c:v>43.834461538461547</c:v>
                </c:pt>
                <c:pt idx="455">
                  <c:v>43.834461538461547</c:v>
                </c:pt>
                <c:pt idx="456">
                  <c:v>43.834461538461547</c:v>
                </c:pt>
                <c:pt idx="457">
                  <c:v>43.834461538461547</c:v>
                </c:pt>
                <c:pt idx="458">
                  <c:v>43.834461538461547</c:v>
                </c:pt>
                <c:pt idx="459">
                  <c:v>43.834461538461547</c:v>
                </c:pt>
                <c:pt idx="460">
                  <c:v>43.834461538461547</c:v>
                </c:pt>
                <c:pt idx="461">
                  <c:v>43.834461538461547</c:v>
                </c:pt>
                <c:pt idx="462">
                  <c:v>43.834461538461547</c:v>
                </c:pt>
                <c:pt idx="463">
                  <c:v>43.834461538461547</c:v>
                </c:pt>
                <c:pt idx="464">
                  <c:v>43.834461538461547</c:v>
                </c:pt>
                <c:pt idx="465">
                  <c:v>43.834461538461547</c:v>
                </c:pt>
                <c:pt idx="466">
                  <c:v>43.834461538461547</c:v>
                </c:pt>
                <c:pt idx="467">
                  <c:v>43.834461538461547</c:v>
                </c:pt>
                <c:pt idx="468">
                  <c:v>43.834461538461547</c:v>
                </c:pt>
                <c:pt idx="469">
                  <c:v>43.834461538461547</c:v>
                </c:pt>
                <c:pt idx="470">
                  <c:v>43.834461538461547</c:v>
                </c:pt>
                <c:pt idx="471">
                  <c:v>43.834461538461547</c:v>
                </c:pt>
                <c:pt idx="472">
                  <c:v>43.834461538461547</c:v>
                </c:pt>
                <c:pt idx="473">
                  <c:v>43.834461538461547</c:v>
                </c:pt>
                <c:pt idx="474">
                  <c:v>43.834461538461547</c:v>
                </c:pt>
                <c:pt idx="475">
                  <c:v>43.834461538461547</c:v>
                </c:pt>
                <c:pt idx="476">
                  <c:v>43.834461538461547</c:v>
                </c:pt>
                <c:pt idx="477">
                  <c:v>43.834461538461547</c:v>
                </c:pt>
                <c:pt idx="478">
                  <c:v>43.834461538461547</c:v>
                </c:pt>
                <c:pt idx="479">
                  <c:v>43.834461538461547</c:v>
                </c:pt>
                <c:pt idx="480">
                  <c:v>43.834461538461547</c:v>
                </c:pt>
                <c:pt idx="481">
                  <c:v>43.834461538461547</c:v>
                </c:pt>
                <c:pt idx="482">
                  <c:v>43.834461538461547</c:v>
                </c:pt>
                <c:pt idx="483">
                  <c:v>43.834461538461547</c:v>
                </c:pt>
                <c:pt idx="484">
                  <c:v>43.834461538461547</c:v>
                </c:pt>
                <c:pt idx="485">
                  <c:v>43.834461538461547</c:v>
                </c:pt>
                <c:pt idx="486">
                  <c:v>43.834461538461547</c:v>
                </c:pt>
                <c:pt idx="487">
                  <c:v>43.834461538461547</c:v>
                </c:pt>
                <c:pt idx="488">
                  <c:v>43.834461538461547</c:v>
                </c:pt>
                <c:pt idx="489">
                  <c:v>43.834461538461547</c:v>
                </c:pt>
                <c:pt idx="490">
                  <c:v>43.834461538461547</c:v>
                </c:pt>
                <c:pt idx="491">
                  <c:v>43.834461538461547</c:v>
                </c:pt>
                <c:pt idx="492">
                  <c:v>43.834461538461547</c:v>
                </c:pt>
                <c:pt idx="493">
                  <c:v>43.834461538461547</c:v>
                </c:pt>
                <c:pt idx="494">
                  <c:v>43.834461538461547</c:v>
                </c:pt>
                <c:pt idx="495">
                  <c:v>43.834461538461547</c:v>
                </c:pt>
                <c:pt idx="496">
                  <c:v>43.834461538461547</c:v>
                </c:pt>
                <c:pt idx="497">
                  <c:v>43.834461538461547</c:v>
                </c:pt>
                <c:pt idx="498">
                  <c:v>43.834461538461547</c:v>
                </c:pt>
                <c:pt idx="499">
                  <c:v>43.834461538461547</c:v>
                </c:pt>
                <c:pt idx="500">
                  <c:v>43.834461538461547</c:v>
                </c:pt>
                <c:pt idx="501">
                  <c:v>43.834461538461547</c:v>
                </c:pt>
                <c:pt idx="502">
                  <c:v>43.834461538461547</c:v>
                </c:pt>
                <c:pt idx="503">
                  <c:v>43.834461538461547</c:v>
                </c:pt>
                <c:pt idx="504">
                  <c:v>43.834461538461547</c:v>
                </c:pt>
                <c:pt idx="505">
                  <c:v>43.834461538461547</c:v>
                </c:pt>
                <c:pt idx="506">
                  <c:v>43.834461538461547</c:v>
                </c:pt>
                <c:pt idx="507">
                  <c:v>43.834461538461547</c:v>
                </c:pt>
                <c:pt idx="508">
                  <c:v>43.834461538461547</c:v>
                </c:pt>
                <c:pt idx="509">
                  <c:v>43.834461538461547</c:v>
                </c:pt>
                <c:pt idx="510">
                  <c:v>43.834461538461547</c:v>
                </c:pt>
                <c:pt idx="511">
                  <c:v>43.834461538461547</c:v>
                </c:pt>
                <c:pt idx="512">
                  <c:v>43.834461538461547</c:v>
                </c:pt>
                <c:pt idx="513">
                  <c:v>43.834461538461547</c:v>
                </c:pt>
                <c:pt idx="514">
                  <c:v>43.834461538461547</c:v>
                </c:pt>
                <c:pt idx="515">
                  <c:v>43.834461538461547</c:v>
                </c:pt>
                <c:pt idx="516">
                  <c:v>43.834461538461547</c:v>
                </c:pt>
                <c:pt idx="517">
                  <c:v>43.834461538461547</c:v>
                </c:pt>
                <c:pt idx="518">
                  <c:v>43.834461538461547</c:v>
                </c:pt>
                <c:pt idx="519">
                  <c:v>43.834461538461547</c:v>
                </c:pt>
                <c:pt idx="520">
                  <c:v>43.834461538461547</c:v>
                </c:pt>
                <c:pt idx="522">
                  <c:v>31.879748062015505</c:v>
                </c:pt>
                <c:pt idx="523">
                  <c:v>31.879748062015505</c:v>
                </c:pt>
                <c:pt idx="524">
                  <c:v>31.879748062015505</c:v>
                </c:pt>
                <c:pt idx="525">
                  <c:v>31.879748062015505</c:v>
                </c:pt>
                <c:pt idx="526">
                  <c:v>31.879748062015505</c:v>
                </c:pt>
                <c:pt idx="527">
                  <c:v>31.879748062015505</c:v>
                </c:pt>
                <c:pt idx="528">
                  <c:v>31.879748062015505</c:v>
                </c:pt>
                <c:pt idx="529">
                  <c:v>31.879748062015505</c:v>
                </c:pt>
                <c:pt idx="530">
                  <c:v>31.879748062015505</c:v>
                </c:pt>
                <c:pt idx="531">
                  <c:v>31.879748062015505</c:v>
                </c:pt>
                <c:pt idx="532">
                  <c:v>31.879748062015505</c:v>
                </c:pt>
                <c:pt idx="533">
                  <c:v>31.879748062015505</c:v>
                </c:pt>
                <c:pt idx="534">
                  <c:v>31.879748062015505</c:v>
                </c:pt>
                <c:pt idx="535">
                  <c:v>31.879748062015505</c:v>
                </c:pt>
                <c:pt idx="536">
                  <c:v>31.879748062015505</c:v>
                </c:pt>
                <c:pt idx="537">
                  <c:v>31.879748062015505</c:v>
                </c:pt>
                <c:pt idx="538">
                  <c:v>31.879748062015505</c:v>
                </c:pt>
                <c:pt idx="539">
                  <c:v>31.879748062015505</c:v>
                </c:pt>
                <c:pt idx="540">
                  <c:v>31.879748062015505</c:v>
                </c:pt>
                <c:pt idx="541">
                  <c:v>31.879748062015505</c:v>
                </c:pt>
                <c:pt idx="542">
                  <c:v>31.879748062015505</c:v>
                </c:pt>
                <c:pt idx="543">
                  <c:v>31.879748062015505</c:v>
                </c:pt>
                <c:pt idx="544">
                  <c:v>31.879748062015505</c:v>
                </c:pt>
                <c:pt idx="545">
                  <c:v>31.879748062015505</c:v>
                </c:pt>
                <c:pt idx="546">
                  <c:v>31.879748062015505</c:v>
                </c:pt>
                <c:pt idx="547">
                  <c:v>31.879748062015505</c:v>
                </c:pt>
                <c:pt idx="548">
                  <c:v>31.879748062015505</c:v>
                </c:pt>
                <c:pt idx="549">
                  <c:v>31.879748062015505</c:v>
                </c:pt>
                <c:pt idx="550">
                  <c:v>31.879748062015505</c:v>
                </c:pt>
                <c:pt idx="551">
                  <c:v>31.879748062015505</c:v>
                </c:pt>
                <c:pt idx="552">
                  <c:v>31.879748062015505</c:v>
                </c:pt>
                <c:pt idx="553">
                  <c:v>31.879748062015505</c:v>
                </c:pt>
                <c:pt idx="554">
                  <c:v>31.879748062015505</c:v>
                </c:pt>
                <c:pt idx="555">
                  <c:v>31.879748062015505</c:v>
                </c:pt>
                <c:pt idx="556">
                  <c:v>31.879748062015505</c:v>
                </c:pt>
                <c:pt idx="557">
                  <c:v>31.879748062015505</c:v>
                </c:pt>
                <c:pt idx="558">
                  <c:v>31.879748062015505</c:v>
                </c:pt>
                <c:pt idx="559">
                  <c:v>31.879748062015505</c:v>
                </c:pt>
                <c:pt idx="560">
                  <c:v>31.879748062015505</c:v>
                </c:pt>
                <c:pt idx="561">
                  <c:v>31.879748062015505</c:v>
                </c:pt>
                <c:pt idx="562">
                  <c:v>31.879748062015505</c:v>
                </c:pt>
                <c:pt idx="563">
                  <c:v>31.879748062015505</c:v>
                </c:pt>
                <c:pt idx="564">
                  <c:v>31.879748062015505</c:v>
                </c:pt>
                <c:pt idx="565">
                  <c:v>31.879748062015505</c:v>
                </c:pt>
                <c:pt idx="566">
                  <c:v>31.879748062015505</c:v>
                </c:pt>
                <c:pt idx="567">
                  <c:v>31.879748062015505</c:v>
                </c:pt>
                <c:pt idx="568">
                  <c:v>31.879748062015505</c:v>
                </c:pt>
                <c:pt idx="569">
                  <c:v>31.879748062015505</c:v>
                </c:pt>
                <c:pt idx="570">
                  <c:v>31.879748062015505</c:v>
                </c:pt>
                <c:pt idx="571">
                  <c:v>31.879748062015505</c:v>
                </c:pt>
                <c:pt idx="572">
                  <c:v>31.879748062015505</c:v>
                </c:pt>
                <c:pt idx="573">
                  <c:v>31.879748062015505</c:v>
                </c:pt>
                <c:pt idx="574">
                  <c:v>31.879748062015505</c:v>
                </c:pt>
                <c:pt idx="575">
                  <c:v>31.879748062015505</c:v>
                </c:pt>
                <c:pt idx="576">
                  <c:v>31.879748062015505</c:v>
                </c:pt>
                <c:pt idx="577">
                  <c:v>31.879748062015505</c:v>
                </c:pt>
                <c:pt idx="578">
                  <c:v>31.879748062015505</c:v>
                </c:pt>
                <c:pt idx="579">
                  <c:v>31.879748062015505</c:v>
                </c:pt>
                <c:pt idx="580">
                  <c:v>31.879748062015505</c:v>
                </c:pt>
                <c:pt idx="581">
                  <c:v>31.879748062015505</c:v>
                </c:pt>
                <c:pt idx="582">
                  <c:v>31.879748062015505</c:v>
                </c:pt>
                <c:pt idx="583">
                  <c:v>31.879748062015505</c:v>
                </c:pt>
                <c:pt idx="584">
                  <c:v>31.879748062015505</c:v>
                </c:pt>
                <c:pt idx="585">
                  <c:v>31.879748062015505</c:v>
                </c:pt>
                <c:pt idx="586">
                  <c:v>31.879748062015505</c:v>
                </c:pt>
                <c:pt idx="587">
                  <c:v>31.879748062015505</c:v>
                </c:pt>
                <c:pt idx="588">
                  <c:v>31.879748062015505</c:v>
                </c:pt>
                <c:pt idx="589">
                  <c:v>31.879748062015505</c:v>
                </c:pt>
                <c:pt idx="590">
                  <c:v>31.879748062015505</c:v>
                </c:pt>
                <c:pt idx="591">
                  <c:v>31.879748062015505</c:v>
                </c:pt>
                <c:pt idx="592">
                  <c:v>31.879748062015505</c:v>
                </c:pt>
                <c:pt idx="593">
                  <c:v>31.879748062015505</c:v>
                </c:pt>
                <c:pt idx="594">
                  <c:v>31.879748062015505</c:v>
                </c:pt>
                <c:pt idx="595">
                  <c:v>31.879748062015505</c:v>
                </c:pt>
                <c:pt idx="596">
                  <c:v>31.879748062015505</c:v>
                </c:pt>
                <c:pt idx="597">
                  <c:v>31.879748062015505</c:v>
                </c:pt>
                <c:pt idx="598">
                  <c:v>31.879748062015505</c:v>
                </c:pt>
                <c:pt idx="599">
                  <c:v>31.879748062015505</c:v>
                </c:pt>
                <c:pt idx="600">
                  <c:v>31.879748062015505</c:v>
                </c:pt>
                <c:pt idx="601">
                  <c:v>31.879748062015505</c:v>
                </c:pt>
                <c:pt idx="602">
                  <c:v>31.879748062015505</c:v>
                </c:pt>
                <c:pt idx="603">
                  <c:v>31.879748062015505</c:v>
                </c:pt>
                <c:pt idx="604">
                  <c:v>31.879748062015505</c:v>
                </c:pt>
                <c:pt idx="605">
                  <c:v>31.879748062015505</c:v>
                </c:pt>
                <c:pt idx="606">
                  <c:v>31.879748062015505</c:v>
                </c:pt>
                <c:pt idx="607">
                  <c:v>31.879748062015505</c:v>
                </c:pt>
                <c:pt idx="608">
                  <c:v>31.879748062015505</c:v>
                </c:pt>
                <c:pt idx="609">
                  <c:v>31.879748062015505</c:v>
                </c:pt>
                <c:pt idx="610">
                  <c:v>31.879748062015505</c:v>
                </c:pt>
                <c:pt idx="611">
                  <c:v>31.879748062015505</c:v>
                </c:pt>
                <c:pt idx="612">
                  <c:v>31.879748062015505</c:v>
                </c:pt>
                <c:pt idx="613">
                  <c:v>31.879748062015505</c:v>
                </c:pt>
                <c:pt idx="614">
                  <c:v>31.879748062015505</c:v>
                </c:pt>
                <c:pt idx="615">
                  <c:v>31.879748062015505</c:v>
                </c:pt>
                <c:pt idx="616">
                  <c:v>31.879748062015505</c:v>
                </c:pt>
                <c:pt idx="617">
                  <c:v>31.879748062015505</c:v>
                </c:pt>
                <c:pt idx="618">
                  <c:v>31.879748062015505</c:v>
                </c:pt>
                <c:pt idx="619">
                  <c:v>31.879748062015505</c:v>
                </c:pt>
                <c:pt idx="620">
                  <c:v>31.879748062015505</c:v>
                </c:pt>
                <c:pt idx="621">
                  <c:v>31.879748062015505</c:v>
                </c:pt>
                <c:pt idx="622">
                  <c:v>31.879748062015505</c:v>
                </c:pt>
                <c:pt idx="623">
                  <c:v>31.879748062015505</c:v>
                </c:pt>
                <c:pt idx="624">
                  <c:v>31.879748062015505</c:v>
                </c:pt>
                <c:pt idx="625">
                  <c:v>31.879748062015505</c:v>
                </c:pt>
                <c:pt idx="626">
                  <c:v>31.879748062015505</c:v>
                </c:pt>
                <c:pt idx="627">
                  <c:v>31.879748062015505</c:v>
                </c:pt>
                <c:pt idx="628">
                  <c:v>31.879748062015505</c:v>
                </c:pt>
                <c:pt idx="629">
                  <c:v>31.879748062015505</c:v>
                </c:pt>
                <c:pt idx="630">
                  <c:v>31.879748062015505</c:v>
                </c:pt>
                <c:pt idx="631">
                  <c:v>31.879748062015505</c:v>
                </c:pt>
                <c:pt idx="632">
                  <c:v>31.879748062015505</c:v>
                </c:pt>
                <c:pt idx="633">
                  <c:v>31.879748062015505</c:v>
                </c:pt>
                <c:pt idx="634">
                  <c:v>31.879748062015505</c:v>
                </c:pt>
                <c:pt idx="635">
                  <c:v>31.879748062015505</c:v>
                </c:pt>
                <c:pt idx="636">
                  <c:v>31.879748062015505</c:v>
                </c:pt>
                <c:pt idx="637">
                  <c:v>31.879748062015505</c:v>
                </c:pt>
                <c:pt idx="638">
                  <c:v>31.879748062015505</c:v>
                </c:pt>
                <c:pt idx="639">
                  <c:v>31.879748062015505</c:v>
                </c:pt>
                <c:pt idx="640">
                  <c:v>31.879748062015505</c:v>
                </c:pt>
                <c:pt idx="641">
                  <c:v>31.879748062015505</c:v>
                </c:pt>
                <c:pt idx="642">
                  <c:v>31.879748062015505</c:v>
                </c:pt>
                <c:pt idx="643">
                  <c:v>31.879748062015505</c:v>
                </c:pt>
                <c:pt idx="644">
                  <c:v>31.879748062015505</c:v>
                </c:pt>
                <c:pt idx="645">
                  <c:v>31.879748062015505</c:v>
                </c:pt>
                <c:pt idx="646">
                  <c:v>31.879748062015505</c:v>
                </c:pt>
                <c:pt idx="647">
                  <c:v>31.879748062015505</c:v>
                </c:pt>
                <c:pt idx="648">
                  <c:v>31.879748062015505</c:v>
                </c:pt>
                <c:pt idx="649">
                  <c:v>31.879748062015505</c:v>
                </c:pt>
                <c:pt idx="650">
                  <c:v>31.879748062015505</c:v>
                </c:pt>
                <c:pt idx="652">
                  <c:v>39.886015625000034</c:v>
                </c:pt>
                <c:pt idx="653">
                  <c:v>39.886015625000034</c:v>
                </c:pt>
                <c:pt idx="654">
                  <c:v>39.886015625000034</c:v>
                </c:pt>
                <c:pt idx="655">
                  <c:v>39.886015625000034</c:v>
                </c:pt>
                <c:pt idx="656">
                  <c:v>39.886015625000034</c:v>
                </c:pt>
                <c:pt idx="657">
                  <c:v>39.886015625000034</c:v>
                </c:pt>
                <c:pt idx="658">
                  <c:v>39.886015625000034</c:v>
                </c:pt>
                <c:pt idx="659">
                  <c:v>39.886015625000034</c:v>
                </c:pt>
                <c:pt idx="660">
                  <c:v>39.886015625000034</c:v>
                </c:pt>
                <c:pt idx="661">
                  <c:v>39.886015625000034</c:v>
                </c:pt>
                <c:pt idx="662">
                  <c:v>39.886015625000034</c:v>
                </c:pt>
                <c:pt idx="663">
                  <c:v>39.886015625000034</c:v>
                </c:pt>
                <c:pt idx="664">
                  <c:v>39.886015625000034</c:v>
                </c:pt>
                <c:pt idx="665">
                  <c:v>39.886015625000034</c:v>
                </c:pt>
                <c:pt idx="666">
                  <c:v>39.886015625000034</c:v>
                </c:pt>
                <c:pt idx="667">
                  <c:v>39.886015625000034</c:v>
                </c:pt>
                <c:pt idx="668">
                  <c:v>39.886015625000034</c:v>
                </c:pt>
                <c:pt idx="669">
                  <c:v>39.886015625000034</c:v>
                </c:pt>
                <c:pt idx="670">
                  <c:v>39.886015625000034</c:v>
                </c:pt>
                <c:pt idx="671">
                  <c:v>39.886015625000034</c:v>
                </c:pt>
                <c:pt idx="672">
                  <c:v>39.886015625000034</c:v>
                </c:pt>
                <c:pt idx="673">
                  <c:v>39.886015625000034</c:v>
                </c:pt>
                <c:pt idx="674">
                  <c:v>39.886015625000034</c:v>
                </c:pt>
                <c:pt idx="675">
                  <c:v>39.886015625000034</c:v>
                </c:pt>
                <c:pt idx="676">
                  <c:v>39.886015625000034</c:v>
                </c:pt>
                <c:pt idx="677">
                  <c:v>39.886015625000034</c:v>
                </c:pt>
                <c:pt idx="678">
                  <c:v>39.886015625000034</c:v>
                </c:pt>
                <c:pt idx="679">
                  <c:v>39.886015625000034</c:v>
                </c:pt>
                <c:pt idx="680">
                  <c:v>39.886015625000034</c:v>
                </c:pt>
                <c:pt idx="681">
                  <c:v>39.886015625000034</c:v>
                </c:pt>
                <c:pt idx="682">
                  <c:v>39.886015625000034</c:v>
                </c:pt>
                <c:pt idx="683">
                  <c:v>39.886015625000034</c:v>
                </c:pt>
                <c:pt idx="684">
                  <c:v>39.886015625000034</c:v>
                </c:pt>
                <c:pt idx="685">
                  <c:v>39.886015625000034</c:v>
                </c:pt>
                <c:pt idx="686">
                  <c:v>39.886015625000034</c:v>
                </c:pt>
                <c:pt idx="687">
                  <c:v>39.886015625000034</c:v>
                </c:pt>
                <c:pt idx="688">
                  <c:v>39.886015625000034</c:v>
                </c:pt>
                <c:pt idx="689">
                  <c:v>39.886015625000034</c:v>
                </c:pt>
                <c:pt idx="690">
                  <c:v>39.886015625000034</c:v>
                </c:pt>
                <c:pt idx="691">
                  <c:v>39.886015625000034</c:v>
                </c:pt>
                <c:pt idx="692">
                  <c:v>39.886015625000034</c:v>
                </c:pt>
                <c:pt idx="693">
                  <c:v>39.886015625000034</c:v>
                </c:pt>
                <c:pt idx="694">
                  <c:v>39.886015625000034</c:v>
                </c:pt>
                <c:pt idx="695">
                  <c:v>39.886015625000034</c:v>
                </c:pt>
                <c:pt idx="696">
                  <c:v>39.886015625000034</c:v>
                </c:pt>
                <c:pt idx="697">
                  <c:v>39.886015625000034</c:v>
                </c:pt>
                <c:pt idx="698">
                  <c:v>39.886015625000034</c:v>
                </c:pt>
                <c:pt idx="699">
                  <c:v>39.886015625000034</c:v>
                </c:pt>
                <c:pt idx="700">
                  <c:v>39.886015625000034</c:v>
                </c:pt>
                <c:pt idx="701">
                  <c:v>39.886015625000034</c:v>
                </c:pt>
                <c:pt idx="702">
                  <c:v>39.886015625000034</c:v>
                </c:pt>
                <c:pt idx="703">
                  <c:v>39.886015625000034</c:v>
                </c:pt>
                <c:pt idx="704">
                  <c:v>39.886015625000034</c:v>
                </c:pt>
                <c:pt idx="705">
                  <c:v>39.886015625000034</c:v>
                </c:pt>
                <c:pt idx="706">
                  <c:v>39.886015625000034</c:v>
                </c:pt>
                <c:pt idx="707">
                  <c:v>39.886015625000034</c:v>
                </c:pt>
                <c:pt idx="708">
                  <c:v>39.886015625000034</c:v>
                </c:pt>
                <c:pt idx="709">
                  <c:v>39.886015625000034</c:v>
                </c:pt>
                <c:pt idx="710">
                  <c:v>39.886015625000034</c:v>
                </c:pt>
                <c:pt idx="711">
                  <c:v>39.886015625000034</c:v>
                </c:pt>
                <c:pt idx="712">
                  <c:v>39.886015625000034</c:v>
                </c:pt>
                <c:pt idx="713">
                  <c:v>39.886015625000034</c:v>
                </c:pt>
                <c:pt idx="714">
                  <c:v>39.886015625000034</c:v>
                </c:pt>
                <c:pt idx="715">
                  <c:v>39.886015625000034</c:v>
                </c:pt>
                <c:pt idx="716">
                  <c:v>39.886015625000034</c:v>
                </c:pt>
                <c:pt idx="717">
                  <c:v>39.886015625000034</c:v>
                </c:pt>
                <c:pt idx="718">
                  <c:v>39.886015625000034</c:v>
                </c:pt>
                <c:pt idx="719">
                  <c:v>39.886015625000034</c:v>
                </c:pt>
                <c:pt idx="720">
                  <c:v>39.886015625000034</c:v>
                </c:pt>
                <c:pt idx="721">
                  <c:v>39.886015625000034</c:v>
                </c:pt>
                <c:pt idx="722">
                  <c:v>39.886015625000034</c:v>
                </c:pt>
                <c:pt idx="723">
                  <c:v>39.886015625000034</c:v>
                </c:pt>
                <c:pt idx="724">
                  <c:v>39.886015625000034</c:v>
                </c:pt>
                <c:pt idx="725">
                  <c:v>39.886015625000034</c:v>
                </c:pt>
                <c:pt idx="726">
                  <c:v>39.886015625000034</c:v>
                </c:pt>
                <c:pt idx="727">
                  <c:v>39.886015625000034</c:v>
                </c:pt>
                <c:pt idx="728">
                  <c:v>39.886015625000034</c:v>
                </c:pt>
                <c:pt idx="729">
                  <c:v>39.886015625000034</c:v>
                </c:pt>
                <c:pt idx="730">
                  <c:v>39.886015625000034</c:v>
                </c:pt>
                <c:pt idx="731">
                  <c:v>39.886015625000034</c:v>
                </c:pt>
                <c:pt idx="732">
                  <c:v>39.886015625000034</c:v>
                </c:pt>
                <c:pt idx="733">
                  <c:v>39.886015625000034</c:v>
                </c:pt>
                <c:pt idx="734">
                  <c:v>39.886015625000034</c:v>
                </c:pt>
                <c:pt idx="735">
                  <c:v>39.886015625000034</c:v>
                </c:pt>
                <c:pt idx="736">
                  <c:v>39.886015625000034</c:v>
                </c:pt>
                <c:pt idx="737">
                  <c:v>39.886015625000034</c:v>
                </c:pt>
                <c:pt idx="738">
                  <c:v>39.886015625000034</c:v>
                </c:pt>
                <c:pt idx="739">
                  <c:v>39.886015625000034</c:v>
                </c:pt>
                <c:pt idx="740">
                  <c:v>39.886015625000034</c:v>
                </c:pt>
                <c:pt idx="741">
                  <c:v>39.886015625000034</c:v>
                </c:pt>
                <c:pt idx="742">
                  <c:v>39.886015625000034</c:v>
                </c:pt>
                <c:pt idx="743">
                  <c:v>39.886015625000034</c:v>
                </c:pt>
                <c:pt idx="744">
                  <c:v>39.886015625000034</c:v>
                </c:pt>
                <c:pt idx="745">
                  <c:v>39.886015625000034</c:v>
                </c:pt>
                <c:pt idx="746">
                  <c:v>39.886015625000034</c:v>
                </c:pt>
                <c:pt idx="747">
                  <c:v>39.886015625000034</c:v>
                </c:pt>
                <c:pt idx="748">
                  <c:v>39.886015625000034</c:v>
                </c:pt>
                <c:pt idx="749">
                  <c:v>39.886015625000034</c:v>
                </c:pt>
                <c:pt idx="750">
                  <c:v>39.886015625000034</c:v>
                </c:pt>
                <c:pt idx="751">
                  <c:v>39.886015625000034</c:v>
                </c:pt>
                <c:pt idx="752">
                  <c:v>39.886015625000034</c:v>
                </c:pt>
                <c:pt idx="753">
                  <c:v>39.886015625000034</c:v>
                </c:pt>
                <c:pt idx="754">
                  <c:v>39.886015625000034</c:v>
                </c:pt>
                <c:pt idx="755">
                  <c:v>39.886015625000034</c:v>
                </c:pt>
                <c:pt idx="756">
                  <c:v>39.886015625000034</c:v>
                </c:pt>
                <c:pt idx="757">
                  <c:v>39.886015625000034</c:v>
                </c:pt>
                <c:pt idx="758">
                  <c:v>39.886015625000034</c:v>
                </c:pt>
                <c:pt idx="759">
                  <c:v>39.886015625000034</c:v>
                </c:pt>
                <c:pt idx="760">
                  <c:v>39.886015625000034</c:v>
                </c:pt>
                <c:pt idx="761">
                  <c:v>39.886015625000034</c:v>
                </c:pt>
                <c:pt idx="762">
                  <c:v>39.886015625000034</c:v>
                </c:pt>
                <c:pt idx="763">
                  <c:v>39.886015625000034</c:v>
                </c:pt>
                <c:pt idx="764">
                  <c:v>39.886015625000034</c:v>
                </c:pt>
                <c:pt idx="765">
                  <c:v>39.886015625000034</c:v>
                </c:pt>
                <c:pt idx="766">
                  <c:v>39.886015625000034</c:v>
                </c:pt>
                <c:pt idx="767">
                  <c:v>39.886015625000034</c:v>
                </c:pt>
                <c:pt idx="768">
                  <c:v>39.886015625000034</c:v>
                </c:pt>
                <c:pt idx="769">
                  <c:v>39.886015625000034</c:v>
                </c:pt>
                <c:pt idx="770">
                  <c:v>39.886015625000034</c:v>
                </c:pt>
                <c:pt idx="771">
                  <c:v>39.886015625000034</c:v>
                </c:pt>
                <c:pt idx="772">
                  <c:v>39.886015625000034</c:v>
                </c:pt>
                <c:pt idx="773">
                  <c:v>39.886015625000034</c:v>
                </c:pt>
                <c:pt idx="774">
                  <c:v>39.886015625000034</c:v>
                </c:pt>
                <c:pt idx="775">
                  <c:v>39.886015625000034</c:v>
                </c:pt>
                <c:pt idx="776">
                  <c:v>39.886015625000034</c:v>
                </c:pt>
                <c:pt idx="777">
                  <c:v>39.886015625000034</c:v>
                </c:pt>
                <c:pt idx="778">
                  <c:v>39.886015625000034</c:v>
                </c:pt>
                <c:pt idx="779">
                  <c:v>39.886015625000034</c:v>
                </c:pt>
                <c:pt idx="780">
                  <c:v>39.886015625000034</c:v>
                </c:pt>
                <c:pt idx="782">
                  <c:v>56.897164082687311</c:v>
                </c:pt>
                <c:pt idx="783">
                  <c:v>56.897164082687311</c:v>
                </c:pt>
                <c:pt idx="784">
                  <c:v>56.897164082687311</c:v>
                </c:pt>
                <c:pt idx="785">
                  <c:v>56.897164082687311</c:v>
                </c:pt>
                <c:pt idx="786">
                  <c:v>56.897164082687311</c:v>
                </c:pt>
                <c:pt idx="787">
                  <c:v>56.897164082687311</c:v>
                </c:pt>
                <c:pt idx="788">
                  <c:v>56.897164082687311</c:v>
                </c:pt>
                <c:pt idx="789">
                  <c:v>56.897164082687311</c:v>
                </c:pt>
                <c:pt idx="790">
                  <c:v>56.897164082687311</c:v>
                </c:pt>
                <c:pt idx="791">
                  <c:v>56.897164082687311</c:v>
                </c:pt>
                <c:pt idx="792">
                  <c:v>56.897164082687311</c:v>
                </c:pt>
                <c:pt idx="793">
                  <c:v>56.897164082687311</c:v>
                </c:pt>
                <c:pt idx="794">
                  <c:v>56.897164082687311</c:v>
                </c:pt>
                <c:pt idx="795">
                  <c:v>56.897164082687311</c:v>
                </c:pt>
                <c:pt idx="796">
                  <c:v>56.897164082687311</c:v>
                </c:pt>
                <c:pt idx="797">
                  <c:v>56.897164082687311</c:v>
                </c:pt>
                <c:pt idx="798">
                  <c:v>56.897164082687311</c:v>
                </c:pt>
                <c:pt idx="799">
                  <c:v>56.897164082687311</c:v>
                </c:pt>
                <c:pt idx="800">
                  <c:v>56.897164082687311</c:v>
                </c:pt>
                <c:pt idx="801">
                  <c:v>56.897164082687311</c:v>
                </c:pt>
                <c:pt idx="802">
                  <c:v>56.897164082687311</c:v>
                </c:pt>
                <c:pt idx="803">
                  <c:v>56.897164082687311</c:v>
                </c:pt>
                <c:pt idx="804">
                  <c:v>56.897164082687311</c:v>
                </c:pt>
                <c:pt idx="805">
                  <c:v>56.897164082687311</c:v>
                </c:pt>
                <c:pt idx="806">
                  <c:v>56.897164082687311</c:v>
                </c:pt>
                <c:pt idx="807">
                  <c:v>56.897164082687311</c:v>
                </c:pt>
                <c:pt idx="808">
                  <c:v>56.897164082687311</c:v>
                </c:pt>
                <c:pt idx="809">
                  <c:v>56.897164082687311</c:v>
                </c:pt>
                <c:pt idx="810">
                  <c:v>56.897164082687311</c:v>
                </c:pt>
                <c:pt idx="811">
                  <c:v>56.897164082687311</c:v>
                </c:pt>
                <c:pt idx="812">
                  <c:v>56.897164082687311</c:v>
                </c:pt>
                <c:pt idx="813">
                  <c:v>56.897164082687311</c:v>
                </c:pt>
                <c:pt idx="814">
                  <c:v>56.897164082687311</c:v>
                </c:pt>
                <c:pt idx="815">
                  <c:v>56.897164082687311</c:v>
                </c:pt>
                <c:pt idx="816">
                  <c:v>56.897164082687311</c:v>
                </c:pt>
                <c:pt idx="817">
                  <c:v>56.897164082687311</c:v>
                </c:pt>
                <c:pt idx="818">
                  <c:v>56.897164082687311</c:v>
                </c:pt>
                <c:pt idx="819">
                  <c:v>56.897164082687311</c:v>
                </c:pt>
                <c:pt idx="820">
                  <c:v>56.897164082687311</c:v>
                </c:pt>
                <c:pt idx="821">
                  <c:v>56.897164082687311</c:v>
                </c:pt>
                <c:pt idx="822">
                  <c:v>56.897164082687311</c:v>
                </c:pt>
                <c:pt idx="823">
                  <c:v>56.897164082687311</c:v>
                </c:pt>
                <c:pt idx="824">
                  <c:v>56.897164082687311</c:v>
                </c:pt>
                <c:pt idx="825">
                  <c:v>56.897164082687311</c:v>
                </c:pt>
                <c:pt idx="826">
                  <c:v>56.897164082687311</c:v>
                </c:pt>
                <c:pt idx="827">
                  <c:v>56.897164082687311</c:v>
                </c:pt>
                <c:pt idx="828">
                  <c:v>56.897164082687311</c:v>
                </c:pt>
                <c:pt idx="829">
                  <c:v>56.897164082687311</c:v>
                </c:pt>
                <c:pt idx="830">
                  <c:v>56.897164082687311</c:v>
                </c:pt>
                <c:pt idx="831">
                  <c:v>56.897164082687311</c:v>
                </c:pt>
                <c:pt idx="832">
                  <c:v>56.897164082687311</c:v>
                </c:pt>
                <c:pt idx="833">
                  <c:v>56.897164082687311</c:v>
                </c:pt>
                <c:pt idx="834">
                  <c:v>56.897164082687311</c:v>
                </c:pt>
                <c:pt idx="835">
                  <c:v>56.897164082687311</c:v>
                </c:pt>
                <c:pt idx="836">
                  <c:v>56.897164082687311</c:v>
                </c:pt>
                <c:pt idx="837">
                  <c:v>56.897164082687311</c:v>
                </c:pt>
                <c:pt idx="838">
                  <c:v>56.897164082687311</c:v>
                </c:pt>
                <c:pt idx="839">
                  <c:v>56.897164082687311</c:v>
                </c:pt>
                <c:pt idx="840">
                  <c:v>56.897164082687311</c:v>
                </c:pt>
                <c:pt idx="841">
                  <c:v>56.897164082687311</c:v>
                </c:pt>
                <c:pt idx="842">
                  <c:v>56.897164082687311</c:v>
                </c:pt>
                <c:pt idx="843">
                  <c:v>56.897164082687311</c:v>
                </c:pt>
                <c:pt idx="844">
                  <c:v>56.897164082687311</c:v>
                </c:pt>
                <c:pt idx="845">
                  <c:v>56.897164082687311</c:v>
                </c:pt>
                <c:pt idx="846">
                  <c:v>56.897164082687311</c:v>
                </c:pt>
                <c:pt idx="847">
                  <c:v>56.897164082687311</c:v>
                </c:pt>
                <c:pt idx="848">
                  <c:v>56.897164082687311</c:v>
                </c:pt>
                <c:pt idx="849">
                  <c:v>56.897164082687311</c:v>
                </c:pt>
                <c:pt idx="850">
                  <c:v>56.897164082687311</c:v>
                </c:pt>
                <c:pt idx="851">
                  <c:v>56.897164082687311</c:v>
                </c:pt>
                <c:pt idx="852">
                  <c:v>56.897164082687311</c:v>
                </c:pt>
                <c:pt idx="853">
                  <c:v>56.897164082687311</c:v>
                </c:pt>
                <c:pt idx="854">
                  <c:v>56.897164082687311</c:v>
                </c:pt>
                <c:pt idx="855">
                  <c:v>56.897164082687311</c:v>
                </c:pt>
                <c:pt idx="856">
                  <c:v>56.897164082687311</c:v>
                </c:pt>
                <c:pt idx="857">
                  <c:v>56.897164082687311</c:v>
                </c:pt>
                <c:pt idx="858">
                  <c:v>56.897164082687311</c:v>
                </c:pt>
                <c:pt idx="859">
                  <c:v>56.897164082687311</c:v>
                </c:pt>
                <c:pt idx="860">
                  <c:v>56.897164082687311</c:v>
                </c:pt>
                <c:pt idx="861">
                  <c:v>56.897164082687311</c:v>
                </c:pt>
                <c:pt idx="862">
                  <c:v>56.897164082687311</c:v>
                </c:pt>
                <c:pt idx="863">
                  <c:v>56.897164082687311</c:v>
                </c:pt>
                <c:pt idx="864">
                  <c:v>56.897164082687311</c:v>
                </c:pt>
                <c:pt idx="865">
                  <c:v>56.897164082687311</c:v>
                </c:pt>
                <c:pt idx="866">
                  <c:v>56.897164082687311</c:v>
                </c:pt>
                <c:pt idx="867">
                  <c:v>56.897164082687311</c:v>
                </c:pt>
                <c:pt idx="868">
                  <c:v>56.897164082687311</c:v>
                </c:pt>
                <c:pt idx="869">
                  <c:v>56.897164082687311</c:v>
                </c:pt>
                <c:pt idx="870">
                  <c:v>56.897164082687311</c:v>
                </c:pt>
                <c:pt idx="871">
                  <c:v>56.897164082687311</c:v>
                </c:pt>
                <c:pt idx="872">
                  <c:v>56.897164082687311</c:v>
                </c:pt>
                <c:pt idx="873">
                  <c:v>56.897164082687311</c:v>
                </c:pt>
                <c:pt idx="874">
                  <c:v>56.897164082687311</c:v>
                </c:pt>
                <c:pt idx="875">
                  <c:v>56.897164082687311</c:v>
                </c:pt>
                <c:pt idx="876">
                  <c:v>56.897164082687311</c:v>
                </c:pt>
                <c:pt idx="877">
                  <c:v>56.897164082687311</c:v>
                </c:pt>
                <c:pt idx="878">
                  <c:v>56.897164082687311</c:v>
                </c:pt>
                <c:pt idx="879">
                  <c:v>56.897164082687311</c:v>
                </c:pt>
                <c:pt idx="880">
                  <c:v>56.897164082687311</c:v>
                </c:pt>
                <c:pt idx="881">
                  <c:v>56.897164082687311</c:v>
                </c:pt>
                <c:pt idx="882">
                  <c:v>56.897164082687311</c:v>
                </c:pt>
                <c:pt idx="883">
                  <c:v>56.897164082687311</c:v>
                </c:pt>
                <c:pt idx="884">
                  <c:v>56.897164082687311</c:v>
                </c:pt>
                <c:pt idx="885">
                  <c:v>56.897164082687311</c:v>
                </c:pt>
                <c:pt idx="886">
                  <c:v>56.897164082687311</c:v>
                </c:pt>
                <c:pt idx="887">
                  <c:v>56.897164082687311</c:v>
                </c:pt>
                <c:pt idx="888">
                  <c:v>56.897164082687311</c:v>
                </c:pt>
                <c:pt idx="889">
                  <c:v>56.897164082687311</c:v>
                </c:pt>
                <c:pt idx="890">
                  <c:v>56.897164082687311</c:v>
                </c:pt>
                <c:pt idx="891">
                  <c:v>56.897164082687311</c:v>
                </c:pt>
                <c:pt idx="892">
                  <c:v>56.897164082687311</c:v>
                </c:pt>
                <c:pt idx="893">
                  <c:v>56.897164082687311</c:v>
                </c:pt>
                <c:pt idx="894">
                  <c:v>56.897164082687311</c:v>
                </c:pt>
                <c:pt idx="895">
                  <c:v>56.897164082687311</c:v>
                </c:pt>
                <c:pt idx="896">
                  <c:v>56.897164082687311</c:v>
                </c:pt>
                <c:pt idx="897">
                  <c:v>56.897164082687311</c:v>
                </c:pt>
                <c:pt idx="898">
                  <c:v>56.897164082687311</c:v>
                </c:pt>
                <c:pt idx="899">
                  <c:v>56.897164082687311</c:v>
                </c:pt>
                <c:pt idx="900">
                  <c:v>56.897164082687311</c:v>
                </c:pt>
                <c:pt idx="901">
                  <c:v>56.897164082687311</c:v>
                </c:pt>
                <c:pt idx="902">
                  <c:v>56.897164082687311</c:v>
                </c:pt>
                <c:pt idx="903">
                  <c:v>56.897164082687311</c:v>
                </c:pt>
                <c:pt idx="904">
                  <c:v>56.897164082687311</c:v>
                </c:pt>
                <c:pt idx="905">
                  <c:v>56.897164082687311</c:v>
                </c:pt>
                <c:pt idx="906">
                  <c:v>56.897164082687311</c:v>
                </c:pt>
                <c:pt idx="907">
                  <c:v>56.897164082687311</c:v>
                </c:pt>
                <c:pt idx="908">
                  <c:v>56.897164082687311</c:v>
                </c:pt>
                <c:pt idx="909">
                  <c:v>56.897164082687311</c:v>
                </c:pt>
                <c:pt idx="910">
                  <c:v>56.897164082687311</c:v>
                </c:pt>
                <c:pt idx="912">
                  <c:v>127.26554071246824</c:v>
                </c:pt>
                <c:pt idx="913">
                  <c:v>127.26554071246824</c:v>
                </c:pt>
                <c:pt idx="914">
                  <c:v>127.26554071246824</c:v>
                </c:pt>
                <c:pt idx="915">
                  <c:v>127.26554071246824</c:v>
                </c:pt>
                <c:pt idx="916">
                  <c:v>127.26554071246824</c:v>
                </c:pt>
                <c:pt idx="917">
                  <c:v>127.26554071246824</c:v>
                </c:pt>
                <c:pt idx="918">
                  <c:v>127.26554071246824</c:v>
                </c:pt>
                <c:pt idx="919">
                  <c:v>127.26554071246824</c:v>
                </c:pt>
                <c:pt idx="920">
                  <c:v>127.26554071246824</c:v>
                </c:pt>
                <c:pt idx="921">
                  <c:v>127.26554071246824</c:v>
                </c:pt>
                <c:pt idx="922">
                  <c:v>127.26554071246824</c:v>
                </c:pt>
                <c:pt idx="923">
                  <c:v>127.26554071246824</c:v>
                </c:pt>
                <c:pt idx="924">
                  <c:v>127.26554071246824</c:v>
                </c:pt>
                <c:pt idx="925">
                  <c:v>127.26554071246824</c:v>
                </c:pt>
                <c:pt idx="926">
                  <c:v>127.26554071246824</c:v>
                </c:pt>
                <c:pt idx="927">
                  <c:v>127.26554071246824</c:v>
                </c:pt>
                <c:pt idx="928">
                  <c:v>127.26554071246824</c:v>
                </c:pt>
                <c:pt idx="929">
                  <c:v>127.26554071246824</c:v>
                </c:pt>
                <c:pt idx="930">
                  <c:v>127.26554071246824</c:v>
                </c:pt>
                <c:pt idx="931">
                  <c:v>127.26554071246824</c:v>
                </c:pt>
                <c:pt idx="932">
                  <c:v>127.26554071246824</c:v>
                </c:pt>
                <c:pt idx="933">
                  <c:v>127.26554071246824</c:v>
                </c:pt>
                <c:pt idx="934">
                  <c:v>127.26554071246824</c:v>
                </c:pt>
                <c:pt idx="935">
                  <c:v>127.26554071246824</c:v>
                </c:pt>
                <c:pt idx="936">
                  <c:v>127.26554071246824</c:v>
                </c:pt>
                <c:pt idx="937">
                  <c:v>127.26554071246824</c:v>
                </c:pt>
                <c:pt idx="938">
                  <c:v>127.26554071246824</c:v>
                </c:pt>
                <c:pt idx="939">
                  <c:v>127.26554071246824</c:v>
                </c:pt>
                <c:pt idx="940">
                  <c:v>127.26554071246824</c:v>
                </c:pt>
                <c:pt idx="941">
                  <c:v>127.26554071246824</c:v>
                </c:pt>
                <c:pt idx="942">
                  <c:v>127.26554071246824</c:v>
                </c:pt>
                <c:pt idx="943">
                  <c:v>127.26554071246824</c:v>
                </c:pt>
                <c:pt idx="944">
                  <c:v>127.26554071246824</c:v>
                </c:pt>
                <c:pt idx="945">
                  <c:v>127.26554071246824</c:v>
                </c:pt>
                <c:pt idx="946">
                  <c:v>127.26554071246824</c:v>
                </c:pt>
                <c:pt idx="947">
                  <c:v>127.26554071246824</c:v>
                </c:pt>
                <c:pt idx="948">
                  <c:v>127.26554071246824</c:v>
                </c:pt>
                <c:pt idx="949">
                  <c:v>127.26554071246824</c:v>
                </c:pt>
                <c:pt idx="950">
                  <c:v>127.26554071246824</c:v>
                </c:pt>
                <c:pt idx="951">
                  <c:v>127.26554071246824</c:v>
                </c:pt>
                <c:pt idx="952">
                  <c:v>127.26554071246824</c:v>
                </c:pt>
                <c:pt idx="953">
                  <c:v>127.26554071246824</c:v>
                </c:pt>
                <c:pt idx="954">
                  <c:v>127.26554071246824</c:v>
                </c:pt>
                <c:pt idx="955">
                  <c:v>127.26554071246824</c:v>
                </c:pt>
                <c:pt idx="956">
                  <c:v>127.26554071246824</c:v>
                </c:pt>
                <c:pt idx="957">
                  <c:v>127.26554071246824</c:v>
                </c:pt>
                <c:pt idx="958">
                  <c:v>127.26554071246824</c:v>
                </c:pt>
                <c:pt idx="959">
                  <c:v>127.26554071246824</c:v>
                </c:pt>
                <c:pt idx="960">
                  <c:v>127.26554071246824</c:v>
                </c:pt>
                <c:pt idx="961">
                  <c:v>127.26554071246824</c:v>
                </c:pt>
                <c:pt idx="962">
                  <c:v>127.26554071246824</c:v>
                </c:pt>
                <c:pt idx="963">
                  <c:v>127.26554071246824</c:v>
                </c:pt>
                <c:pt idx="964">
                  <c:v>127.26554071246824</c:v>
                </c:pt>
                <c:pt idx="965">
                  <c:v>127.26554071246824</c:v>
                </c:pt>
                <c:pt idx="966">
                  <c:v>127.26554071246824</c:v>
                </c:pt>
                <c:pt idx="967">
                  <c:v>127.26554071246824</c:v>
                </c:pt>
                <c:pt idx="968">
                  <c:v>127.26554071246824</c:v>
                </c:pt>
                <c:pt idx="969">
                  <c:v>127.26554071246824</c:v>
                </c:pt>
                <c:pt idx="970">
                  <c:v>127.26554071246824</c:v>
                </c:pt>
                <c:pt idx="971">
                  <c:v>127.26554071246824</c:v>
                </c:pt>
                <c:pt idx="972">
                  <c:v>127.26554071246824</c:v>
                </c:pt>
                <c:pt idx="973">
                  <c:v>127.26554071246824</c:v>
                </c:pt>
                <c:pt idx="974">
                  <c:v>127.26554071246824</c:v>
                </c:pt>
                <c:pt idx="975">
                  <c:v>127.26554071246824</c:v>
                </c:pt>
                <c:pt idx="976">
                  <c:v>127.26554071246824</c:v>
                </c:pt>
                <c:pt idx="977">
                  <c:v>127.26554071246824</c:v>
                </c:pt>
                <c:pt idx="978">
                  <c:v>127.26554071246824</c:v>
                </c:pt>
                <c:pt idx="979">
                  <c:v>127.26554071246824</c:v>
                </c:pt>
                <c:pt idx="980">
                  <c:v>127.26554071246824</c:v>
                </c:pt>
                <c:pt idx="981">
                  <c:v>127.26554071246824</c:v>
                </c:pt>
                <c:pt idx="982">
                  <c:v>127.26554071246824</c:v>
                </c:pt>
                <c:pt idx="983">
                  <c:v>127.26554071246824</c:v>
                </c:pt>
                <c:pt idx="984">
                  <c:v>127.26554071246824</c:v>
                </c:pt>
                <c:pt idx="985">
                  <c:v>127.26554071246824</c:v>
                </c:pt>
                <c:pt idx="986">
                  <c:v>127.26554071246824</c:v>
                </c:pt>
                <c:pt idx="987">
                  <c:v>127.26554071246824</c:v>
                </c:pt>
                <c:pt idx="988">
                  <c:v>127.26554071246824</c:v>
                </c:pt>
                <c:pt idx="989">
                  <c:v>127.26554071246824</c:v>
                </c:pt>
                <c:pt idx="990">
                  <c:v>127.26554071246824</c:v>
                </c:pt>
                <c:pt idx="991">
                  <c:v>127.26554071246824</c:v>
                </c:pt>
                <c:pt idx="992">
                  <c:v>127.26554071246824</c:v>
                </c:pt>
                <c:pt idx="993">
                  <c:v>127.26554071246824</c:v>
                </c:pt>
                <c:pt idx="994">
                  <c:v>127.26554071246824</c:v>
                </c:pt>
                <c:pt idx="995">
                  <c:v>127.26554071246824</c:v>
                </c:pt>
                <c:pt idx="996">
                  <c:v>127.26554071246824</c:v>
                </c:pt>
                <c:pt idx="997">
                  <c:v>127.26554071246824</c:v>
                </c:pt>
                <c:pt idx="998">
                  <c:v>127.26554071246824</c:v>
                </c:pt>
                <c:pt idx="999">
                  <c:v>127.26554071246824</c:v>
                </c:pt>
                <c:pt idx="1000">
                  <c:v>127.26554071246824</c:v>
                </c:pt>
                <c:pt idx="1001">
                  <c:v>127.26554071246824</c:v>
                </c:pt>
                <c:pt idx="1002">
                  <c:v>127.26554071246824</c:v>
                </c:pt>
                <c:pt idx="1003">
                  <c:v>127.26554071246824</c:v>
                </c:pt>
                <c:pt idx="1004">
                  <c:v>127.26554071246824</c:v>
                </c:pt>
                <c:pt idx="1005">
                  <c:v>127.26554071246824</c:v>
                </c:pt>
                <c:pt idx="1006">
                  <c:v>127.26554071246824</c:v>
                </c:pt>
                <c:pt idx="1007">
                  <c:v>127.26554071246824</c:v>
                </c:pt>
                <c:pt idx="1008">
                  <c:v>127.26554071246824</c:v>
                </c:pt>
                <c:pt idx="1009">
                  <c:v>127.26554071246824</c:v>
                </c:pt>
                <c:pt idx="1010">
                  <c:v>127.26554071246824</c:v>
                </c:pt>
                <c:pt idx="1011">
                  <c:v>127.26554071246824</c:v>
                </c:pt>
                <c:pt idx="1012">
                  <c:v>127.26554071246824</c:v>
                </c:pt>
                <c:pt idx="1013">
                  <c:v>127.26554071246824</c:v>
                </c:pt>
                <c:pt idx="1014">
                  <c:v>127.26554071246824</c:v>
                </c:pt>
                <c:pt idx="1015">
                  <c:v>127.26554071246824</c:v>
                </c:pt>
                <c:pt idx="1016">
                  <c:v>127.26554071246824</c:v>
                </c:pt>
                <c:pt idx="1017">
                  <c:v>127.26554071246824</c:v>
                </c:pt>
                <c:pt idx="1018">
                  <c:v>127.26554071246824</c:v>
                </c:pt>
                <c:pt idx="1019">
                  <c:v>127.26554071246824</c:v>
                </c:pt>
                <c:pt idx="1020">
                  <c:v>127.26554071246824</c:v>
                </c:pt>
                <c:pt idx="1021">
                  <c:v>127.26554071246824</c:v>
                </c:pt>
                <c:pt idx="1022">
                  <c:v>127.26554071246824</c:v>
                </c:pt>
                <c:pt idx="1023">
                  <c:v>127.26554071246824</c:v>
                </c:pt>
                <c:pt idx="1024">
                  <c:v>127.26554071246824</c:v>
                </c:pt>
                <c:pt idx="1025">
                  <c:v>127.26554071246824</c:v>
                </c:pt>
                <c:pt idx="1026">
                  <c:v>127.26554071246824</c:v>
                </c:pt>
                <c:pt idx="1027">
                  <c:v>127.26554071246824</c:v>
                </c:pt>
                <c:pt idx="1028">
                  <c:v>127.26554071246824</c:v>
                </c:pt>
                <c:pt idx="1029">
                  <c:v>127.26554071246824</c:v>
                </c:pt>
                <c:pt idx="1030">
                  <c:v>127.26554071246824</c:v>
                </c:pt>
                <c:pt idx="1031">
                  <c:v>127.26554071246824</c:v>
                </c:pt>
                <c:pt idx="1032">
                  <c:v>127.26554071246824</c:v>
                </c:pt>
                <c:pt idx="1033">
                  <c:v>127.26554071246824</c:v>
                </c:pt>
                <c:pt idx="1034">
                  <c:v>127.26554071246824</c:v>
                </c:pt>
                <c:pt idx="1035">
                  <c:v>127.26554071246824</c:v>
                </c:pt>
                <c:pt idx="1036">
                  <c:v>127.26554071246824</c:v>
                </c:pt>
                <c:pt idx="1037">
                  <c:v>127.26554071246824</c:v>
                </c:pt>
                <c:pt idx="1038">
                  <c:v>127.26554071246824</c:v>
                </c:pt>
                <c:pt idx="1039">
                  <c:v>127.26554071246824</c:v>
                </c:pt>
                <c:pt idx="1040">
                  <c:v>127.26554071246824</c:v>
                </c:pt>
                <c:pt idx="1041">
                  <c:v>127.26554071246824</c:v>
                </c:pt>
                <c:pt idx="1043">
                  <c:v>272.79471486505878</c:v>
                </c:pt>
                <c:pt idx="1044">
                  <c:v>272.79471486505878</c:v>
                </c:pt>
                <c:pt idx="1045">
                  <c:v>272.79471486505878</c:v>
                </c:pt>
                <c:pt idx="1046">
                  <c:v>272.79471486505878</c:v>
                </c:pt>
                <c:pt idx="1047">
                  <c:v>272.79471486505878</c:v>
                </c:pt>
                <c:pt idx="1048">
                  <c:v>272.79471486505878</c:v>
                </c:pt>
                <c:pt idx="1049">
                  <c:v>272.79471486505878</c:v>
                </c:pt>
                <c:pt idx="1050">
                  <c:v>272.79471486505878</c:v>
                </c:pt>
                <c:pt idx="1051">
                  <c:v>272.79471486505878</c:v>
                </c:pt>
                <c:pt idx="1052">
                  <c:v>272.79471486505878</c:v>
                </c:pt>
                <c:pt idx="1053">
                  <c:v>272.79471486505878</c:v>
                </c:pt>
                <c:pt idx="1054">
                  <c:v>272.79471486505878</c:v>
                </c:pt>
                <c:pt idx="1055">
                  <c:v>272.79471486505878</c:v>
                </c:pt>
                <c:pt idx="1056">
                  <c:v>272.79471486505878</c:v>
                </c:pt>
                <c:pt idx="1057">
                  <c:v>272.79471486505878</c:v>
                </c:pt>
                <c:pt idx="1058">
                  <c:v>272.79471486505878</c:v>
                </c:pt>
                <c:pt idx="1059">
                  <c:v>272.79471486505878</c:v>
                </c:pt>
                <c:pt idx="1060">
                  <c:v>272.79471486505878</c:v>
                </c:pt>
                <c:pt idx="1061">
                  <c:v>272.79471486505878</c:v>
                </c:pt>
                <c:pt idx="1062">
                  <c:v>272.79471486505878</c:v>
                </c:pt>
                <c:pt idx="1063">
                  <c:v>272.79471486505878</c:v>
                </c:pt>
                <c:pt idx="1064">
                  <c:v>272.79471486505878</c:v>
                </c:pt>
                <c:pt idx="1065">
                  <c:v>272.79471486505878</c:v>
                </c:pt>
                <c:pt idx="1066">
                  <c:v>272.79471486505878</c:v>
                </c:pt>
                <c:pt idx="1067">
                  <c:v>272.79471486505878</c:v>
                </c:pt>
                <c:pt idx="1068">
                  <c:v>272.79471486505878</c:v>
                </c:pt>
                <c:pt idx="1069">
                  <c:v>272.79471486505878</c:v>
                </c:pt>
                <c:pt idx="1070">
                  <c:v>272.79471486505878</c:v>
                </c:pt>
                <c:pt idx="1071">
                  <c:v>272.79471486505878</c:v>
                </c:pt>
                <c:pt idx="1072">
                  <c:v>272.79471486505878</c:v>
                </c:pt>
                <c:pt idx="1073">
                  <c:v>272.79471486505878</c:v>
                </c:pt>
                <c:pt idx="1074">
                  <c:v>272.79471486505878</c:v>
                </c:pt>
                <c:pt idx="1075">
                  <c:v>272.79471486505878</c:v>
                </c:pt>
                <c:pt idx="1076">
                  <c:v>272.79471486505878</c:v>
                </c:pt>
                <c:pt idx="1077">
                  <c:v>272.79471486505878</c:v>
                </c:pt>
                <c:pt idx="1078">
                  <c:v>272.79471486505878</c:v>
                </c:pt>
                <c:pt idx="1079">
                  <c:v>272.79471486505878</c:v>
                </c:pt>
                <c:pt idx="1080">
                  <c:v>272.79471486505878</c:v>
                </c:pt>
                <c:pt idx="1081">
                  <c:v>272.79471486505878</c:v>
                </c:pt>
                <c:pt idx="1082">
                  <c:v>272.79471486505878</c:v>
                </c:pt>
                <c:pt idx="1083">
                  <c:v>272.79471486505878</c:v>
                </c:pt>
                <c:pt idx="1084">
                  <c:v>272.79471486505878</c:v>
                </c:pt>
                <c:pt idx="1085">
                  <c:v>272.79471486505878</c:v>
                </c:pt>
                <c:pt idx="1086">
                  <c:v>272.79471486505878</c:v>
                </c:pt>
                <c:pt idx="1087">
                  <c:v>272.79471486505878</c:v>
                </c:pt>
                <c:pt idx="1088">
                  <c:v>272.79471486505878</c:v>
                </c:pt>
                <c:pt idx="1089">
                  <c:v>272.79471486505878</c:v>
                </c:pt>
                <c:pt idx="1090">
                  <c:v>272.79471486505878</c:v>
                </c:pt>
                <c:pt idx="1091">
                  <c:v>272.79471486505878</c:v>
                </c:pt>
                <c:pt idx="1092">
                  <c:v>272.79471486505878</c:v>
                </c:pt>
                <c:pt idx="1093">
                  <c:v>272.79471486505878</c:v>
                </c:pt>
                <c:pt idx="1094">
                  <c:v>272.79471486505878</c:v>
                </c:pt>
                <c:pt idx="1095">
                  <c:v>272.79471486505878</c:v>
                </c:pt>
                <c:pt idx="1096">
                  <c:v>272.79471486505878</c:v>
                </c:pt>
                <c:pt idx="1097">
                  <c:v>272.79471486505878</c:v>
                </c:pt>
                <c:pt idx="1098">
                  <c:v>272.79471486505878</c:v>
                </c:pt>
                <c:pt idx="1099">
                  <c:v>272.79471486505878</c:v>
                </c:pt>
                <c:pt idx="1100">
                  <c:v>272.79471486505878</c:v>
                </c:pt>
                <c:pt idx="1101">
                  <c:v>272.79471486505878</c:v>
                </c:pt>
                <c:pt idx="1102">
                  <c:v>272.79471486505878</c:v>
                </c:pt>
                <c:pt idx="1103">
                  <c:v>272.79471486505878</c:v>
                </c:pt>
                <c:pt idx="1104">
                  <c:v>272.79471486505878</c:v>
                </c:pt>
                <c:pt idx="1105">
                  <c:v>272.79471486505878</c:v>
                </c:pt>
                <c:pt idx="1106">
                  <c:v>272.79471486505878</c:v>
                </c:pt>
                <c:pt idx="1107">
                  <c:v>272.79471486505878</c:v>
                </c:pt>
                <c:pt idx="1108">
                  <c:v>272.79471486505878</c:v>
                </c:pt>
                <c:pt idx="1109">
                  <c:v>272.79471486505878</c:v>
                </c:pt>
                <c:pt idx="1110">
                  <c:v>272.79471486505878</c:v>
                </c:pt>
                <c:pt idx="1111">
                  <c:v>272.79471486505878</c:v>
                </c:pt>
                <c:pt idx="1112">
                  <c:v>272.79471486505878</c:v>
                </c:pt>
                <c:pt idx="1113">
                  <c:v>272.79471486505878</c:v>
                </c:pt>
                <c:pt idx="1114">
                  <c:v>272.79471486505878</c:v>
                </c:pt>
                <c:pt idx="1115">
                  <c:v>272.79471486505878</c:v>
                </c:pt>
                <c:pt idx="1116">
                  <c:v>272.79471486505878</c:v>
                </c:pt>
                <c:pt idx="1117">
                  <c:v>272.79471486505878</c:v>
                </c:pt>
                <c:pt idx="1118">
                  <c:v>272.79471486505878</c:v>
                </c:pt>
                <c:pt idx="1119">
                  <c:v>272.79471486505878</c:v>
                </c:pt>
                <c:pt idx="1120">
                  <c:v>272.79471486505878</c:v>
                </c:pt>
                <c:pt idx="1121">
                  <c:v>272.79471486505878</c:v>
                </c:pt>
                <c:pt idx="1122">
                  <c:v>272.79471486505878</c:v>
                </c:pt>
                <c:pt idx="1123">
                  <c:v>272.79471486505878</c:v>
                </c:pt>
                <c:pt idx="1124">
                  <c:v>272.79471486505878</c:v>
                </c:pt>
                <c:pt idx="1125">
                  <c:v>272.79471486505878</c:v>
                </c:pt>
                <c:pt idx="1126">
                  <c:v>272.79471486505878</c:v>
                </c:pt>
                <c:pt idx="1127">
                  <c:v>272.79471486505878</c:v>
                </c:pt>
                <c:pt idx="1128">
                  <c:v>272.79471486505878</c:v>
                </c:pt>
                <c:pt idx="1129">
                  <c:v>272.79471486505878</c:v>
                </c:pt>
                <c:pt idx="1130">
                  <c:v>272.79471486505878</c:v>
                </c:pt>
                <c:pt idx="1131">
                  <c:v>272.79471486505878</c:v>
                </c:pt>
                <c:pt idx="1132">
                  <c:v>272.79471486505878</c:v>
                </c:pt>
                <c:pt idx="1133">
                  <c:v>272.79471486505878</c:v>
                </c:pt>
                <c:pt idx="1134">
                  <c:v>272.79471486505878</c:v>
                </c:pt>
                <c:pt idx="1135">
                  <c:v>272.79471486505878</c:v>
                </c:pt>
                <c:pt idx="1136">
                  <c:v>272.79471486505878</c:v>
                </c:pt>
                <c:pt idx="1137">
                  <c:v>272.79471486505878</c:v>
                </c:pt>
                <c:pt idx="1138">
                  <c:v>272.79471486505878</c:v>
                </c:pt>
                <c:pt idx="1139">
                  <c:v>272.79471486505878</c:v>
                </c:pt>
                <c:pt idx="1140">
                  <c:v>272.79471486505878</c:v>
                </c:pt>
                <c:pt idx="1141">
                  <c:v>272.79471486505878</c:v>
                </c:pt>
                <c:pt idx="1142">
                  <c:v>272.79471486505878</c:v>
                </c:pt>
                <c:pt idx="1143">
                  <c:v>272.79471486505878</c:v>
                </c:pt>
                <c:pt idx="1144">
                  <c:v>272.79471486505878</c:v>
                </c:pt>
                <c:pt idx="1145">
                  <c:v>272.79471486505878</c:v>
                </c:pt>
                <c:pt idx="1146">
                  <c:v>272.79471486505878</c:v>
                </c:pt>
                <c:pt idx="1147">
                  <c:v>272.79471486505878</c:v>
                </c:pt>
                <c:pt idx="1148">
                  <c:v>272.79471486505878</c:v>
                </c:pt>
                <c:pt idx="1149">
                  <c:v>272.79471486505878</c:v>
                </c:pt>
                <c:pt idx="1150">
                  <c:v>272.79471486505878</c:v>
                </c:pt>
                <c:pt idx="1151">
                  <c:v>272.79471486505878</c:v>
                </c:pt>
                <c:pt idx="1152">
                  <c:v>272.79471486505878</c:v>
                </c:pt>
                <c:pt idx="1153">
                  <c:v>272.79471486505878</c:v>
                </c:pt>
                <c:pt idx="1154">
                  <c:v>272.79471486505878</c:v>
                </c:pt>
                <c:pt idx="1155">
                  <c:v>272.79471486505878</c:v>
                </c:pt>
                <c:pt idx="1156">
                  <c:v>272.79471486505878</c:v>
                </c:pt>
                <c:pt idx="1157">
                  <c:v>272.79471486505878</c:v>
                </c:pt>
                <c:pt idx="1158">
                  <c:v>272.79471486505878</c:v>
                </c:pt>
                <c:pt idx="1159">
                  <c:v>272.79471486505878</c:v>
                </c:pt>
                <c:pt idx="1160">
                  <c:v>272.79471486505878</c:v>
                </c:pt>
                <c:pt idx="1161">
                  <c:v>272.79471486505878</c:v>
                </c:pt>
                <c:pt idx="1162">
                  <c:v>272.79471486505878</c:v>
                </c:pt>
                <c:pt idx="1163">
                  <c:v>272.79471486505878</c:v>
                </c:pt>
                <c:pt idx="1164">
                  <c:v>272.79471486505878</c:v>
                </c:pt>
                <c:pt idx="1165">
                  <c:v>272.79471486505878</c:v>
                </c:pt>
                <c:pt idx="1166">
                  <c:v>272.79471486505878</c:v>
                </c:pt>
                <c:pt idx="1167">
                  <c:v>272.79471486505878</c:v>
                </c:pt>
                <c:pt idx="1168">
                  <c:v>272.79471486505878</c:v>
                </c:pt>
                <c:pt idx="1169">
                  <c:v>272.79471486505878</c:v>
                </c:pt>
                <c:pt idx="1170">
                  <c:v>272.79471486505878</c:v>
                </c:pt>
                <c:pt idx="1171">
                  <c:v>272.79471486505878</c:v>
                </c:pt>
                <c:pt idx="1172">
                  <c:v>272.79471486505878</c:v>
                </c:pt>
                <c:pt idx="1173">
                  <c:v>272.79471486505878</c:v>
                </c:pt>
                <c:pt idx="1174">
                  <c:v>272.79471486505878</c:v>
                </c:pt>
                <c:pt idx="1175">
                  <c:v>272.79471486505878</c:v>
                </c:pt>
                <c:pt idx="1176">
                  <c:v>272.79471486505878</c:v>
                </c:pt>
                <c:pt idx="1177">
                  <c:v>272.79471486505878</c:v>
                </c:pt>
                <c:pt idx="1178">
                  <c:v>272.79471486505878</c:v>
                </c:pt>
                <c:pt idx="1179">
                  <c:v>272.79471486505878</c:v>
                </c:pt>
                <c:pt idx="1180">
                  <c:v>272.79471486505878</c:v>
                </c:pt>
                <c:pt idx="1181">
                  <c:v>272.79471486505878</c:v>
                </c:pt>
                <c:pt idx="1182">
                  <c:v>272.79471486505878</c:v>
                </c:pt>
                <c:pt idx="1183">
                  <c:v>272.79471486505878</c:v>
                </c:pt>
                <c:pt idx="1184">
                  <c:v>272.79471486505878</c:v>
                </c:pt>
                <c:pt idx="1186">
                  <c:v>313.02309626148849</c:v>
                </c:pt>
                <c:pt idx="1187">
                  <c:v>313.02309626148849</c:v>
                </c:pt>
                <c:pt idx="1188">
                  <c:v>313.02309626148849</c:v>
                </c:pt>
                <c:pt idx="1189">
                  <c:v>313.02309626148849</c:v>
                </c:pt>
                <c:pt idx="1190">
                  <c:v>313.02309626148849</c:v>
                </c:pt>
                <c:pt idx="1191">
                  <c:v>313.02309626148849</c:v>
                </c:pt>
                <c:pt idx="1192">
                  <c:v>313.02309626148849</c:v>
                </c:pt>
                <c:pt idx="1193">
                  <c:v>313.02309626148849</c:v>
                </c:pt>
                <c:pt idx="1194">
                  <c:v>313.02309626148849</c:v>
                </c:pt>
                <c:pt idx="1195">
                  <c:v>313.02309626148849</c:v>
                </c:pt>
                <c:pt idx="1196">
                  <c:v>313.02309626148849</c:v>
                </c:pt>
                <c:pt idx="1197">
                  <c:v>313.02309626148849</c:v>
                </c:pt>
                <c:pt idx="1198">
                  <c:v>313.02309626148849</c:v>
                </c:pt>
                <c:pt idx="1199">
                  <c:v>313.02309626148849</c:v>
                </c:pt>
                <c:pt idx="1200">
                  <c:v>313.02309626148849</c:v>
                </c:pt>
                <c:pt idx="1201">
                  <c:v>313.02309626148849</c:v>
                </c:pt>
                <c:pt idx="1202">
                  <c:v>313.02309626148849</c:v>
                </c:pt>
                <c:pt idx="1203">
                  <c:v>313.02309626148849</c:v>
                </c:pt>
                <c:pt idx="1204">
                  <c:v>313.02309626148849</c:v>
                </c:pt>
                <c:pt idx="1205">
                  <c:v>313.02309626148849</c:v>
                </c:pt>
                <c:pt idx="1206">
                  <c:v>313.02309626148849</c:v>
                </c:pt>
                <c:pt idx="1207">
                  <c:v>313.02309626148849</c:v>
                </c:pt>
                <c:pt idx="1208">
                  <c:v>313.02309626148849</c:v>
                </c:pt>
                <c:pt idx="1209">
                  <c:v>313.02309626148849</c:v>
                </c:pt>
                <c:pt idx="1210">
                  <c:v>313.02309626148849</c:v>
                </c:pt>
                <c:pt idx="1211">
                  <c:v>313.02309626148849</c:v>
                </c:pt>
                <c:pt idx="1212">
                  <c:v>313.02309626148849</c:v>
                </c:pt>
                <c:pt idx="1213">
                  <c:v>313.02309626148849</c:v>
                </c:pt>
                <c:pt idx="1214">
                  <c:v>313.02309626148849</c:v>
                </c:pt>
                <c:pt idx="1215">
                  <c:v>313.02309626148849</c:v>
                </c:pt>
                <c:pt idx="1216">
                  <c:v>313.02309626148849</c:v>
                </c:pt>
                <c:pt idx="1217">
                  <c:v>313.02309626148849</c:v>
                </c:pt>
                <c:pt idx="1218">
                  <c:v>313.02309626148849</c:v>
                </c:pt>
                <c:pt idx="1219">
                  <c:v>313.02309626148849</c:v>
                </c:pt>
                <c:pt idx="1220">
                  <c:v>313.02309626148849</c:v>
                </c:pt>
                <c:pt idx="1221">
                  <c:v>313.02309626148849</c:v>
                </c:pt>
                <c:pt idx="1222">
                  <c:v>313.02309626148849</c:v>
                </c:pt>
                <c:pt idx="1223">
                  <c:v>313.02309626148849</c:v>
                </c:pt>
                <c:pt idx="1224">
                  <c:v>313.02309626148849</c:v>
                </c:pt>
                <c:pt idx="1225">
                  <c:v>313.02309626148849</c:v>
                </c:pt>
                <c:pt idx="1226">
                  <c:v>313.02309626148849</c:v>
                </c:pt>
                <c:pt idx="1227">
                  <c:v>313.02309626148849</c:v>
                </c:pt>
                <c:pt idx="1228">
                  <c:v>313.02309626148849</c:v>
                </c:pt>
                <c:pt idx="1229">
                  <c:v>313.02309626148849</c:v>
                </c:pt>
                <c:pt idx="1230">
                  <c:v>313.02309626148849</c:v>
                </c:pt>
                <c:pt idx="1231">
                  <c:v>313.02309626148849</c:v>
                </c:pt>
                <c:pt idx="1232">
                  <c:v>313.02309626148849</c:v>
                </c:pt>
                <c:pt idx="1233">
                  <c:v>313.02309626148849</c:v>
                </c:pt>
                <c:pt idx="1234">
                  <c:v>313.02309626148849</c:v>
                </c:pt>
                <c:pt idx="1235">
                  <c:v>313.02309626148849</c:v>
                </c:pt>
                <c:pt idx="1236">
                  <c:v>313.02309626148849</c:v>
                </c:pt>
                <c:pt idx="1237">
                  <c:v>313.02309626148849</c:v>
                </c:pt>
                <c:pt idx="1238">
                  <c:v>313.02309626148849</c:v>
                </c:pt>
                <c:pt idx="1239">
                  <c:v>313.02309626148849</c:v>
                </c:pt>
                <c:pt idx="1240">
                  <c:v>313.02309626148849</c:v>
                </c:pt>
                <c:pt idx="1241">
                  <c:v>313.02309626148849</c:v>
                </c:pt>
                <c:pt idx="1242">
                  <c:v>313.02309626148849</c:v>
                </c:pt>
                <c:pt idx="1243">
                  <c:v>313.02309626148849</c:v>
                </c:pt>
                <c:pt idx="1244">
                  <c:v>313.02309626148849</c:v>
                </c:pt>
                <c:pt idx="1245">
                  <c:v>313.02309626148849</c:v>
                </c:pt>
                <c:pt idx="1246">
                  <c:v>313.02309626148849</c:v>
                </c:pt>
                <c:pt idx="1247">
                  <c:v>313.02309626148849</c:v>
                </c:pt>
                <c:pt idx="1248">
                  <c:v>313.02309626148849</c:v>
                </c:pt>
                <c:pt idx="1250">
                  <c:v>235.87418560606062</c:v>
                </c:pt>
                <c:pt idx="1251">
                  <c:v>235.87418560606062</c:v>
                </c:pt>
                <c:pt idx="1252">
                  <c:v>235.87418560606062</c:v>
                </c:pt>
                <c:pt idx="1253">
                  <c:v>235.87418560606062</c:v>
                </c:pt>
                <c:pt idx="1254">
                  <c:v>235.87418560606062</c:v>
                </c:pt>
                <c:pt idx="1255">
                  <c:v>235.87418560606062</c:v>
                </c:pt>
                <c:pt idx="1256">
                  <c:v>235.87418560606062</c:v>
                </c:pt>
                <c:pt idx="1257">
                  <c:v>235.87418560606062</c:v>
                </c:pt>
                <c:pt idx="1258">
                  <c:v>235.87418560606062</c:v>
                </c:pt>
                <c:pt idx="1259">
                  <c:v>235.87418560606062</c:v>
                </c:pt>
                <c:pt idx="1260">
                  <c:v>235.87418560606062</c:v>
                </c:pt>
                <c:pt idx="1261">
                  <c:v>235.87418560606062</c:v>
                </c:pt>
                <c:pt idx="1262">
                  <c:v>235.87418560606062</c:v>
                </c:pt>
                <c:pt idx="1263">
                  <c:v>235.87418560606062</c:v>
                </c:pt>
                <c:pt idx="1264">
                  <c:v>235.87418560606062</c:v>
                </c:pt>
                <c:pt idx="1265">
                  <c:v>235.87418560606062</c:v>
                </c:pt>
                <c:pt idx="1266">
                  <c:v>235.87418560606062</c:v>
                </c:pt>
                <c:pt idx="1267">
                  <c:v>235.87418560606062</c:v>
                </c:pt>
                <c:pt idx="1268">
                  <c:v>235.87418560606062</c:v>
                </c:pt>
                <c:pt idx="1269">
                  <c:v>235.87418560606062</c:v>
                </c:pt>
                <c:pt idx="1270">
                  <c:v>235.87418560606062</c:v>
                </c:pt>
                <c:pt idx="1271">
                  <c:v>235.87418560606062</c:v>
                </c:pt>
                <c:pt idx="1272">
                  <c:v>235.87418560606062</c:v>
                </c:pt>
                <c:pt idx="1273">
                  <c:v>235.87418560606062</c:v>
                </c:pt>
                <c:pt idx="1274">
                  <c:v>235.87418560606062</c:v>
                </c:pt>
                <c:pt idx="1275">
                  <c:v>235.87418560606062</c:v>
                </c:pt>
                <c:pt idx="1276">
                  <c:v>235.87418560606062</c:v>
                </c:pt>
                <c:pt idx="1277">
                  <c:v>235.87418560606062</c:v>
                </c:pt>
                <c:pt idx="1278">
                  <c:v>235.87418560606062</c:v>
                </c:pt>
                <c:pt idx="1279">
                  <c:v>235.87418560606062</c:v>
                </c:pt>
                <c:pt idx="1280">
                  <c:v>235.87418560606062</c:v>
                </c:pt>
                <c:pt idx="1281">
                  <c:v>235.87418560606062</c:v>
                </c:pt>
                <c:pt idx="1282">
                  <c:v>235.87418560606062</c:v>
                </c:pt>
                <c:pt idx="1283">
                  <c:v>235.87418560606062</c:v>
                </c:pt>
                <c:pt idx="1284">
                  <c:v>235.87418560606062</c:v>
                </c:pt>
                <c:pt idx="1285">
                  <c:v>235.87418560606062</c:v>
                </c:pt>
                <c:pt idx="1286">
                  <c:v>235.87418560606062</c:v>
                </c:pt>
                <c:pt idx="1287">
                  <c:v>235.87418560606062</c:v>
                </c:pt>
                <c:pt idx="1288">
                  <c:v>235.87418560606062</c:v>
                </c:pt>
                <c:pt idx="1289">
                  <c:v>235.87418560606062</c:v>
                </c:pt>
                <c:pt idx="1290">
                  <c:v>235.87418560606062</c:v>
                </c:pt>
                <c:pt idx="1291">
                  <c:v>235.87418560606062</c:v>
                </c:pt>
                <c:pt idx="1292">
                  <c:v>235.87418560606062</c:v>
                </c:pt>
                <c:pt idx="1293">
                  <c:v>235.87418560606062</c:v>
                </c:pt>
                <c:pt idx="1294">
                  <c:v>235.87418560606062</c:v>
                </c:pt>
                <c:pt idx="1295">
                  <c:v>235.87418560606062</c:v>
                </c:pt>
                <c:pt idx="1296">
                  <c:v>235.87418560606062</c:v>
                </c:pt>
                <c:pt idx="1297">
                  <c:v>235.87418560606062</c:v>
                </c:pt>
                <c:pt idx="1298">
                  <c:v>235.87418560606062</c:v>
                </c:pt>
                <c:pt idx="1299">
                  <c:v>235.87418560606062</c:v>
                </c:pt>
                <c:pt idx="1300">
                  <c:v>235.87418560606062</c:v>
                </c:pt>
                <c:pt idx="1301">
                  <c:v>235.87418560606062</c:v>
                </c:pt>
                <c:pt idx="1302">
                  <c:v>235.87418560606062</c:v>
                </c:pt>
                <c:pt idx="1303">
                  <c:v>235.87418560606062</c:v>
                </c:pt>
                <c:pt idx="1304">
                  <c:v>235.87418560606062</c:v>
                </c:pt>
                <c:pt idx="1305">
                  <c:v>235.87418560606062</c:v>
                </c:pt>
                <c:pt idx="1306">
                  <c:v>235.87418560606062</c:v>
                </c:pt>
                <c:pt idx="1307">
                  <c:v>235.87418560606062</c:v>
                </c:pt>
                <c:pt idx="1308">
                  <c:v>235.87418560606062</c:v>
                </c:pt>
                <c:pt idx="1309">
                  <c:v>235.87418560606062</c:v>
                </c:pt>
                <c:pt idx="1310">
                  <c:v>235.87418560606062</c:v>
                </c:pt>
                <c:pt idx="1311">
                  <c:v>235.87418560606062</c:v>
                </c:pt>
                <c:pt idx="1312">
                  <c:v>235.87418560606062</c:v>
                </c:pt>
                <c:pt idx="1313">
                  <c:v>235.87418560606062</c:v>
                </c:pt>
                <c:pt idx="1314">
                  <c:v>235.87418560606062</c:v>
                </c:pt>
                <c:pt idx="1315">
                  <c:v>235.87418560606062</c:v>
                </c:pt>
                <c:pt idx="1317">
                  <c:v>136.17118117684782</c:v>
                </c:pt>
                <c:pt idx="1318">
                  <c:v>136.17118117684782</c:v>
                </c:pt>
                <c:pt idx="1319">
                  <c:v>136.17118117684782</c:v>
                </c:pt>
                <c:pt idx="1320">
                  <c:v>136.17118117684782</c:v>
                </c:pt>
                <c:pt idx="1321">
                  <c:v>136.17118117684782</c:v>
                </c:pt>
                <c:pt idx="1322">
                  <c:v>136.17118117684782</c:v>
                </c:pt>
                <c:pt idx="1323">
                  <c:v>136.17118117684782</c:v>
                </c:pt>
                <c:pt idx="1324">
                  <c:v>136.17118117684782</c:v>
                </c:pt>
                <c:pt idx="1325">
                  <c:v>136.17118117684782</c:v>
                </c:pt>
                <c:pt idx="1326">
                  <c:v>136.17118117684782</c:v>
                </c:pt>
                <c:pt idx="1327">
                  <c:v>136.17118117684782</c:v>
                </c:pt>
                <c:pt idx="1328">
                  <c:v>136.17118117684782</c:v>
                </c:pt>
                <c:pt idx="1329">
                  <c:v>136.17118117684782</c:v>
                </c:pt>
                <c:pt idx="1330">
                  <c:v>136.17118117684782</c:v>
                </c:pt>
                <c:pt idx="1331">
                  <c:v>136.17118117684782</c:v>
                </c:pt>
                <c:pt idx="1332">
                  <c:v>136.17118117684782</c:v>
                </c:pt>
                <c:pt idx="1333">
                  <c:v>136.17118117684782</c:v>
                </c:pt>
                <c:pt idx="1334">
                  <c:v>136.17118117684782</c:v>
                </c:pt>
                <c:pt idx="1335">
                  <c:v>136.17118117684782</c:v>
                </c:pt>
                <c:pt idx="1336">
                  <c:v>136.17118117684782</c:v>
                </c:pt>
                <c:pt idx="1337">
                  <c:v>136.17118117684782</c:v>
                </c:pt>
                <c:pt idx="1338">
                  <c:v>136.17118117684782</c:v>
                </c:pt>
                <c:pt idx="1339">
                  <c:v>136.17118117684782</c:v>
                </c:pt>
                <c:pt idx="1340">
                  <c:v>136.17118117684782</c:v>
                </c:pt>
                <c:pt idx="1341">
                  <c:v>136.17118117684782</c:v>
                </c:pt>
                <c:pt idx="1342">
                  <c:v>136.17118117684782</c:v>
                </c:pt>
                <c:pt idx="1343">
                  <c:v>136.17118117684782</c:v>
                </c:pt>
                <c:pt idx="1344">
                  <c:v>136.17118117684782</c:v>
                </c:pt>
                <c:pt idx="1345">
                  <c:v>136.17118117684782</c:v>
                </c:pt>
                <c:pt idx="1346">
                  <c:v>136.17118117684782</c:v>
                </c:pt>
                <c:pt idx="1347">
                  <c:v>136.17118117684782</c:v>
                </c:pt>
                <c:pt idx="1348">
                  <c:v>136.17118117684782</c:v>
                </c:pt>
                <c:pt idx="1349">
                  <c:v>136.17118117684782</c:v>
                </c:pt>
                <c:pt idx="1350">
                  <c:v>136.17118117684782</c:v>
                </c:pt>
                <c:pt idx="1351">
                  <c:v>136.17118117684782</c:v>
                </c:pt>
                <c:pt idx="1352">
                  <c:v>136.17118117684782</c:v>
                </c:pt>
                <c:pt idx="1353">
                  <c:v>136.17118117684782</c:v>
                </c:pt>
                <c:pt idx="1354">
                  <c:v>136.17118117684782</c:v>
                </c:pt>
                <c:pt idx="1355">
                  <c:v>136.17118117684782</c:v>
                </c:pt>
                <c:pt idx="1356">
                  <c:v>136.17118117684782</c:v>
                </c:pt>
                <c:pt idx="1357">
                  <c:v>136.17118117684782</c:v>
                </c:pt>
                <c:pt idx="1358">
                  <c:v>136.17118117684782</c:v>
                </c:pt>
                <c:pt idx="1359">
                  <c:v>136.17118117684782</c:v>
                </c:pt>
                <c:pt idx="1360">
                  <c:v>136.17118117684782</c:v>
                </c:pt>
                <c:pt idx="1361">
                  <c:v>136.17118117684782</c:v>
                </c:pt>
                <c:pt idx="1362">
                  <c:v>136.17118117684782</c:v>
                </c:pt>
                <c:pt idx="1363">
                  <c:v>136.17118117684782</c:v>
                </c:pt>
                <c:pt idx="1364">
                  <c:v>136.17118117684782</c:v>
                </c:pt>
                <c:pt idx="1365">
                  <c:v>136.17118117684782</c:v>
                </c:pt>
                <c:pt idx="1366">
                  <c:v>136.17118117684782</c:v>
                </c:pt>
                <c:pt idx="1367">
                  <c:v>136.17118117684782</c:v>
                </c:pt>
                <c:pt idx="1368">
                  <c:v>136.17118117684782</c:v>
                </c:pt>
                <c:pt idx="1369">
                  <c:v>136.17118117684782</c:v>
                </c:pt>
                <c:pt idx="1370">
                  <c:v>136.17118117684782</c:v>
                </c:pt>
                <c:pt idx="1371">
                  <c:v>136.17118117684782</c:v>
                </c:pt>
                <c:pt idx="1372">
                  <c:v>136.17118117684782</c:v>
                </c:pt>
                <c:pt idx="1373">
                  <c:v>136.17118117684782</c:v>
                </c:pt>
                <c:pt idx="1374">
                  <c:v>136.17118117684782</c:v>
                </c:pt>
                <c:pt idx="1375">
                  <c:v>136.17118117684782</c:v>
                </c:pt>
                <c:pt idx="1376">
                  <c:v>136.17118117684782</c:v>
                </c:pt>
                <c:pt idx="1377">
                  <c:v>136.17118117684782</c:v>
                </c:pt>
                <c:pt idx="1378">
                  <c:v>136.17118117684782</c:v>
                </c:pt>
                <c:pt idx="1379">
                  <c:v>136.17118117684782</c:v>
                </c:pt>
                <c:pt idx="1381">
                  <c:v>126.24610287490286</c:v>
                </c:pt>
                <c:pt idx="1382">
                  <c:v>126.24610287490286</c:v>
                </c:pt>
                <c:pt idx="1383">
                  <c:v>126.24610287490286</c:v>
                </c:pt>
                <c:pt idx="1384">
                  <c:v>126.24610287490286</c:v>
                </c:pt>
                <c:pt idx="1385">
                  <c:v>126.24610287490286</c:v>
                </c:pt>
                <c:pt idx="1386">
                  <c:v>126.24610287490286</c:v>
                </c:pt>
                <c:pt idx="1387">
                  <c:v>126.24610287490286</c:v>
                </c:pt>
                <c:pt idx="1388">
                  <c:v>126.24610287490286</c:v>
                </c:pt>
                <c:pt idx="1389">
                  <c:v>126.24610287490286</c:v>
                </c:pt>
                <c:pt idx="1390">
                  <c:v>126.24610287490286</c:v>
                </c:pt>
                <c:pt idx="1391">
                  <c:v>126.24610287490286</c:v>
                </c:pt>
                <c:pt idx="1392">
                  <c:v>126.24610287490286</c:v>
                </c:pt>
                <c:pt idx="1393">
                  <c:v>126.24610287490286</c:v>
                </c:pt>
                <c:pt idx="1394">
                  <c:v>126.24610287490286</c:v>
                </c:pt>
                <c:pt idx="1395">
                  <c:v>126.24610287490286</c:v>
                </c:pt>
                <c:pt idx="1396">
                  <c:v>126.24610287490286</c:v>
                </c:pt>
                <c:pt idx="1397">
                  <c:v>126.24610287490286</c:v>
                </c:pt>
                <c:pt idx="1398">
                  <c:v>126.24610287490286</c:v>
                </c:pt>
                <c:pt idx="1399">
                  <c:v>126.24610287490286</c:v>
                </c:pt>
                <c:pt idx="1400">
                  <c:v>126.24610287490286</c:v>
                </c:pt>
                <c:pt idx="1401">
                  <c:v>126.24610287490286</c:v>
                </c:pt>
                <c:pt idx="1402">
                  <c:v>126.24610287490286</c:v>
                </c:pt>
                <c:pt idx="1403">
                  <c:v>126.24610287490286</c:v>
                </c:pt>
                <c:pt idx="1404">
                  <c:v>126.24610287490286</c:v>
                </c:pt>
                <c:pt idx="1405">
                  <c:v>126.24610287490286</c:v>
                </c:pt>
                <c:pt idx="1406">
                  <c:v>126.24610287490286</c:v>
                </c:pt>
                <c:pt idx="1407">
                  <c:v>126.24610287490286</c:v>
                </c:pt>
                <c:pt idx="1408">
                  <c:v>126.24610287490286</c:v>
                </c:pt>
                <c:pt idx="1409">
                  <c:v>126.24610287490286</c:v>
                </c:pt>
                <c:pt idx="1410">
                  <c:v>126.24610287490286</c:v>
                </c:pt>
                <c:pt idx="1411">
                  <c:v>126.24610287490286</c:v>
                </c:pt>
                <c:pt idx="1412">
                  <c:v>126.24610287490286</c:v>
                </c:pt>
                <c:pt idx="1413">
                  <c:v>126.24610287490286</c:v>
                </c:pt>
                <c:pt idx="1414">
                  <c:v>126.24610287490286</c:v>
                </c:pt>
                <c:pt idx="1415">
                  <c:v>126.24610287490286</c:v>
                </c:pt>
                <c:pt idx="1416">
                  <c:v>126.24610287490286</c:v>
                </c:pt>
                <c:pt idx="1417">
                  <c:v>126.24610287490286</c:v>
                </c:pt>
                <c:pt idx="1418">
                  <c:v>126.24610287490286</c:v>
                </c:pt>
                <c:pt idx="1419">
                  <c:v>126.24610287490286</c:v>
                </c:pt>
                <c:pt idx="1420">
                  <c:v>126.24610287490286</c:v>
                </c:pt>
                <c:pt idx="1421">
                  <c:v>126.24610287490286</c:v>
                </c:pt>
                <c:pt idx="1422">
                  <c:v>126.24610287490286</c:v>
                </c:pt>
                <c:pt idx="1423">
                  <c:v>126.24610287490286</c:v>
                </c:pt>
                <c:pt idx="1424">
                  <c:v>126.24610287490286</c:v>
                </c:pt>
                <c:pt idx="1425">
                  <c:v>126.24610287490286</c:v>
                </c:pt>
                <c:pt idx="1426">
                  <c:v>126.24610287490286</c:v>
                </c:pt>
                <c:pt idx="1427">
                  <c:v>126.24610287490286</c:v>
                </c:pt>
                <c:pt idx="1428">
                  <c:v>126.24610287490286</c:v>
                </c:pt>
                <c:pt idx="1429">
                  <c:v>126.24610287490286</c:v>
                </c:pt>
                <c:pt idx="1430">
                  <c:v>126.24610287490286</c:v>
                </c:pt>
                <c:pt idx="1431">
                  <c:v>126.24610287490286</c:v>
                </c:pt>
                <c:pt idx="1432">
                  <c:v>126.24610287490286</c:v>
                </c:pt>
                <c:pt idx="1433">
                  <c:v>126.24610287490286</c:v>
                </c:pt>
                <c:pt idx="1434">
                  <c:v>126.24610287490286</c:v>
                </c:pt>
                <c:pt idx="1435">
                  <c:v>126.24610287490286</c:v>
                </c:pt>
                <c:pt idx="1436">
                  <c:v>126.24610287490286</c:v>
                </c:pt>
                <c:pt idx="1437">
                  <c:v>126.24610287490286</c:v>
                </c:pt>
                <c:pt idx="1438">
                  <c:v>126.24610287490286</c:v>
                </c:pt>
                <c:pt idx="1439">
                  <c:v>126.24610287490286</c:v>
                </c:pt>
                <c:pt idx="1440">
                  <c:v>126.24610287490286</c:v>
                </c:pt>
                <c:pt idx="1441">
                  <c:v>126.24610287490286</c:v>
                </c:pt>
                <c:pt idx="1442">
                  <c:v>126.24610287490286</c:v>
                </c:pt>
                <c:pt idx="1443">
                  <c:v>126.24610287490286</c:v>
                </c:pt>
                <c:pt idx="1444">
                  <c:v>126.24610287490286</c:v>
                </c:pt>
                <c:pt idx="1445">
                  <c:v>126.24610287490286</c:v>
                </c:pt>
                <c:pt idx="1447">
                  <c:v>131.24127179487181</c:v>
                </c:pt>
                <c:pt idx="1448">
                  <c:v>131.24127179487181</c:v>
                </c:pt>
                <c:pt idx="1449">
                  <c:v>131.24127179487181</c:v>
                </c:pt>
                <c:pt idx="1450">
                  <c:v>131.24127179487181</c:v>
                </c:pt>
                <c:pt idx="1451">
                  <c:v>131.24127179487181</c:v>
                </c:pt>
                <c:pt idx="1452">
                  <c:v>131.24127179487181</c:v>
                </c:pt>
                <c:pt idx="1453">
                  <c:v>131.24127179487181</c:v>
                </c:pt>
                <c:pt idx="1454">
                  <c:v>131.24127179487181</c:v>
                </c:pt>
                <c:pt idx="1455">
                  <c:v>131.24127179487181</c:v>
                </c:pt>
                <c:pt idx="1456">
                  <c:v>131.24127179487181</c:v>
                </c:pt>
                <c:pt idx="1457">
                  <c:v>131.24127179487181</c:v>
                </c:pt>
                <c:pt idx="1458">
                  <c:v>131.24127179487181</c:v>
                </c:pt>
                <c:pt idx="1459">
                  <c:v>131.24127179487181</c:v>
                </c:pt>
                <c:pt idx="1460">
                  <c:v>131.24127179487181</c:v>
                </c:pt>
                <c:pt idx="1461">
                  <c:v>131.24127179487181</c:v>
                </c:pt>
                <c:pt idx="1462">
                  <c:v>131.24127179487181</c:v>
                </c:pt>
                <c:pt idx="1463">
                  <c:v>131.24127179487181</c:v>
                </c:pt>
                <c:pt idx="1464">
                  <c:v>131.24127179487181</c:v>
                </c:pt>
                <c:pt idx="1465">
                  <c:v>131.24127179487181</c:v>
                </c:pt>
                <c:pt idx="1466">
                  <c:v>131.24127179487181</c:v>
                </c:pt>
                <c:pt idx="1467">
                  <c:v>131.24127179487181</c:v>
                </c:pt>
                <c:pt idx="1468">
                  <c:v>131.24127179487181</c:v>
                </c:pt>
                <c:pt idx="1469">
                  <c:v>131.24127179487181</c:v>
                </c:pt>
                <c:pt idx="1470">
                  <c:v>131.24127179487181</c:v>
                </c:pt>
                <c:pt idx="1471">
                  <c:v>131.24127179487181</c:v>
                </c:pt>
                <c:pt idx="1472">
                  <c:v>131.24127179487181</c:v>
                </c:pt>
                <c:pt idx="1473">
                  <c:v>131.24127179487181</c:v>
                </c:pt>
                <c:pt idx="1474">
                  <c:v>131.24127179487181</c:v>
                </c:pt>
                <c:pt idx="1475">
                  <c:v>131.24127179487181</c:v>
                </c:pt>
                <c:pt idx="1476">
                  <c:v>131.24127179487181</c:v>
                </c:pt>
                <c:pt idx="1477">
                  <c:v>131.24127179487181</c:v>
                </c:pt>
                <c:pt idx="1478">
                  <c:v>131.24127179487181</c:v>
                </c:pt>
                <c:pt idx="1479">
                  <c:v>131.24127179487181</c:v>
                </c:pt>
                <c:pt idx="1480">
                  <c:v>131.24127179487181</c:v>
                </c:pt>
                <c:pt idx="1481">
                  <c:v>131.24127179487181</c:v>
                </c:pt>
                <c:pt idx="1482">
                  <c:v>131.24127179487181</c:v>
                </c:pt>
                <c:pt idx="1483">
                  <c:v>131.24127179487181</c:v>
                </c:pt>
                <c:pt idx="1484">
                  <c:v>131.24127179487181</c:v>
                </c:pt>
                <c:pt idx="1485">
                  <c:v>131.24127179487181</c:v>
                </c:pt>
                <c:pt idx="1486">
                  <c:v>131.24127179487181</c:v>
                </c:pt>
                <c:pt idx="1487">
                  <c:v>131.24127179487181</c:v>
                </c:pt>
                <c:pt idx="1488">
                  <c:v>131.24127179487181</c:v>
                </c:pt>
                <c:pt idx="1489">
                  <c:v>131.24127179487181</c:v>
                </c:pt>
                <c:pt idx="1490">
                  <c:v>131.24127179487181</c:v>
                </c:pt>
                <c:pt idx="1491">
                  <c:v>131.24127179487181</c:v>
                </c:pt>
                <c:pt idx="1492">
                  <c:v>131.24127179487181</c:v>
                </c:pt>
                <c:pt idx="1493">
                  <c:v>131.24127179487181</c:v>
                </c:pt>
                <c:pt idx="1494">
                  <c:v>131.24127179487181</c:v>
                </c:pt>
                <c:pt idx="1495">
                  <c:v>131.24127179487181</c:v>
                </c:pt>
                <c:pt idx="1496">
                  <c:v>131.24127179487181</c:v>
                </c:pt>
                <c:pt idx="1497">
                  <c:v>131.24127179487181</c:v>
                </c:pt>
                <c:pt idx="1498">
                  <c:v>131.24127179487181</c:v>
                </c:pt>
                <c:pt idx="1499">
                  <c:v>131.24127179487181</c:v>
                </c:pt>
                <c:pt idx="1500">
                  <c:v>131.24127179487181</c:v>
                </c:pt>
                <c:pt idx="1501">
                  <c:v>131.24127179487181</c:v>
                </c:pt>
                <c:pt idx="1502">
                  <c:v>131.24127179487181</c:v>
                </c:pt>
                <c:pt idx="1503">
                  <c:v>131.24127179487181</c:v>
                </c:pt>
                <c:pt idx="1504">
                  <c:v>131.24127179487181</c:v>
                </c:pt>
                <c:pt idx="1505">
                  <c:v>131.24127179487181</c:v>
                </c:pt>
                <c:pt idx="1506">
                  <c:v>131.24127179487181</c:v>
                </c:pt>
                <c:pt idx="1507">
                  <c:v>131.24127179487181</c:v>
                </c:pt>
                <c:pt idx="1508">
                  <c:v>131.24127179487181</c:v>
                </c:pt>
                <c:pt idx="1509">
                  <c:v>131.24127179487181</c:v>
                </c:pt>
                <c:pt idx="1510">
                  <c:v>131.24127179487181</c:v>
                </c:pt>
                <c:pt idx="1512">
                  <c:v>93.051018860479786</c:v>
                </c:pt>
                <c:pt idx="1513">
                  <c:v>93.051018860479786</c:v>
                </c:pt>
                <c:pt idx="1514">
                  <c:v>93.051018860479786</c:v>
                </c:pt>
                <c:pt idx="1515">
                  <c:v>93.051018860479786</c:v>
                </c:pt>
                <c:pt idx="1516">
                  <c:v>93.051018860479786</c:v>
                </c:pt>
                <c:pt idx="1517">
                  <c:v>93.051018860479786</c:v>
                </c:pt>
                <c:pt idx="1518">
                  <c:v>93.051018860479786</c:v>
                </c:pt>
                <c:pt idx="1519">
                  <c:v>93.051018860479786</c:v>
                </c:pt>
                <c:pt idx="1520">
                  <c:v>93.051018860479786</c:v>
                </c:pt>
                <c:pt idx="1521">
                  <c:v>93.051018860479786</c:v>
                </c:pt>
                <c:pt idx="1522">
                  <c:v>93.051018860479786</c:v>
                </c:pt>
                <c:pt idx="1523">
                  <c:v>93.051018860479786</c:v>
                </c:pt>
                <c:pt idx="1524">
                  <c:v>93.051018860479786</c:v>
                </c:pt>
                <c:pt idx="1525">
                  <c:v>93.051018860479786</c:v>
                </c:pt>
                <c:pt idx="1526">
                  <c:v>93.051018860479786</c:v>
                </c:pt>
                <c:pt idx="1527">
                  <c:v>93.051018860479786</c:v>
                </c:pt>
                <c:pt idx="1528">
                  <c:v>93.051018860479786</c:v>
                </c:pt>
                <c:pt idx="1529">
                  <c:v>93.051018860479786</c:v>
                </c:pt>
                <c:pt idx="1530">
                  <c:v>93.051018860479786</c:v>
                </c:pt>
                <c:pt idx="1531">
                  <c:v>93.051018860479786</c:v>
                </c:pt>
                <c:pt idx="1532">
                  <c:v>93.051018860479786</c:v>
                </c:pt>
                <c:pt idx="1533">
                  <c:v>93.051018860479786</c:v>
                </c:pt>
                <c:pt idx="1534">
                  <c:v>93.051018860479786</c:v>
                </c:pt>
                <c:pt idx="1535">
                  <c:v>93.051018860479786</c:v>
                </c:pt>
                <c:pt idx="1536">
                  <c:v>93.051018860479786</c:v>
                </c:pt>
                <c:pt idx="1537">
                  <c:v>93.051018860479786</c:v>
                </c:pt>
                <c:pt idx="1538">
                  <c:v>93.051018860479786</c:v>
                </c:pt>
                <c:pt idx="1539">
                  <c:v>93.051018860479786</c:v>
                </c:pt>
                <c:pt idx="1540">
                  <c:v>93.051018860479786</c:v>
                </c:pt>
                <c:pt idx="1541">
                  <c:v>93.051018860479786</c:v>
                </c:pt>
                <c:pt idx="1542">
                  <c:v>93.051018860479786</c:v>
                </c:pt>
                <c:pt idx="1543">
                  <c:v>93.051018860479786</c:v>
                </c:pt>
                <c:pt idx="1544">
                  <c:v>93.051018860479786</c:v>
                </c:pt>
                <c:pt idx="1545">
                  <c:v>93.051018860479786</c:v>
                </c:pt>
                <c:pt idx="1546">
                  <c:v>93.051018860479786</c:v>
                </c:pt>
                <c:pt idx="1547">
                  <c:v>93.051018860479786</c:v>
                </c:pt>
                <c:pt idx="1548">
                  <c:v>93.051018860479786</c:v>
                </c:pt>
                <c:pt idx="1549">
                  <c:v>93.051018860479786</c:v>
                </c:pt>
                <c:pt idx="1550">
                  <c:v>93.051018860479786</c:v>
                </c:pt>
                <c:pt idx="1551">
                  <c:v>93.051018860479786</c:v>
                </c:pt>
                <c:pt idx="1552">
                  <c:v>93.051018860479786</c:v>
                </c:pt>
                <c:pt idx="1553">
                  <c:v>93.051018860479786</c:v>
                </c:pt>
                <c:pt idx="1554">
                  <c:v>93.051018860479786</c:v>
                </c:pt>
                <c:pt idx="1555">
                  <c:v>93.051018860479786</c:v>
                </c:pt>
                <c:pt idx="1556">
                  <c:v>93.051018860479786</c:v>
                </c:pt>
                <c:pt idx="1557">
                  <c:v>93.051018860479786</c:v>
                </c:pt>
                <c:pt idx="1558">
                  <c:v>93.051018860479786</c:v>
                </c:pt>
                <c:pt idx="1559">
                  <c:v>93.051018860479786</c:v>
                </c:pt>
                <c:pt idx="1560">
                  <c:v>93.051018860479786</c:v>
                </c:pt>
                <c:pt idx="1561">
                  <c:v>93.051018860479786</c:v>
                </c:pt>
                <c:pt idx="1562">
                  <c:v>93.051018860479786</c:v>
                </c:pt>
                <c:pt idx="1563">
                  <c:v>93.051018860479786</c:v>
                </c:pt>
                <c:pt idx="1564">
                  <c:v>93.051018860479786</c:v>
                </c:pt>
                <c:pt idx="1565">
                  <c:v>93.051018860479786</c:v>
                </c:pt>
                <c:pt idx="1566">
                  <c:v>93.051018860479786</c:v>
                </c:pt>
                <c:pt idx="1567">
                  <c:v>93.051018860479786</c:v>
                </c:pt>
                <c:pt idx="1568">
                  <c:v>93.051018860479786</c:v>
                </c:pt>
                <c:pt idx="1569">
                  <c:v>93.051018860479786</c:v>
                </c:pt>
                <c:pt idx="1570">
                  <c:v>93.051018860479786</c:v>
                </c:pt>
                <c:pt idx="1571">
                  <c:v>93.051018860479786</c:v>
                </c:pt>
                <c:pt idx="1572">
                  <c:v>93.051018860479786</c:v>
                </c:pt>
                <c:pt idx="1573">
                  <c:v>93.051018860479786</c:v>
                </c:pt>
                <c:pt idx="1574">
                  <c:v>93.051018860479786</c:v>
                </c:pt>
                <c:pt idx="1575">
                  <c:v>93.051018860479786</c:v>
                </c:pt>
                <c:pt idx="1577">
                  <c:v>78.677362926136382</c:v>
                </c:pt>
                <c:pt idx="1578">
                  <c:v>78.677362926136382</c:v>
                </c:pt>
                <c:pt idx="1579">
                  <c:v>78.677362926136382</c:v>
                </c:pt>
                <c:pt idx="1580">
                  <c:v>78.677362926136382</c:v>
                </c:pt>
                <c:pt idx="1581">
                  <c:v>78.677362926136382</c:v>
                </c:pt>
                <c:pt idx="1582">
                  <c:v>78.677362926136382</c:v>
                </c:pt>
                <c:pt idx="1583">
                  <c:v>78.677362926136382</c:v>
                </c:pt>
                <c:pt idx="1584">
                  <c:v>78.677362926136382</c:v>
                </c:pt>
                <c:pt idx="1585">
                  <c:v>78.677362926136382</c:v>
                </c:pt>
                <c:pt idx="1586">
                  <c:v>78.677362926136382</c:v>
                </c:pt>
                <c:pt idx="1587">
                  <c:v>78.677362926136382</c:v>
                </c:pt>
                <c:pt idx="1588">
                  <c:v>78.677362926136382</c:v>
                </c:pt>
                <c:pt idx="1589">
                  <c:v>78.677362926136382</c:v>
                </c:pt>
                <c:pt idx="1590">
                  <c:v>78.677362926136382</c:v>
                </c:pt>
                <c:pt idx="1591">
                  <c:v>78.677362926136382</c:v>
                </c:pt>
                <c:pt idx="1592">
                  <c:v>78.677362926136382</c:v>
                </c:pt>
                <c:pt idx="1593">
                  <c:v>78.677362926136382</c:v>
                </c:pt>
                <c:pt idx="1594">
                  <c:v>78.677362926136382</c:v>
                </c:pt>
                <c:pt idx="1595">
                  <c:v>78.677362926136382</c:v>
                </c:pt>
                <c:pt idx="1596">
                  <c:v>78.677362926136382</c:v>
                </c:pt>
                <c:pt idx="1597">
                  <c:v>78.677362926136382</c:v>
                </c:pt>
                <c:pt idx="1598">
                  <c:v>78.677362926136382</c:v>
                </c:pt>
                <c:pt idx="1599">
                  <c:v>78.677362926136382</c:v>
                </c:pt>
                <c:pt idx="1600">
                  <c:v>78.677362926136382</c:v>
                </c:pt>
                <c:pt idx="1601">
                  <c:v>78.677362926136382</c:v>
                </c:pt>
                <c:pt idx="1602">
                  <c:v>78.677362926136382</c:v>
                </c:pt>
                <c:pt idx="1603">
                  <c:v>78.677362926136382</c:v>
                </c:pt>
                <c:pt idx="1604">
                  <c:v>78.677362926136382</c:v>
                </c:pt>
                <c:pt idx="1605">
                  <c:v>78.677362926136382</c:v>
                </c:pt>
                <c:pt idx="1606">
                  <c:v>78.677362926136382</c:v>
                </c:pt>
                <c:pt idx="1607">
                  <c:v>78.677362926136382</c:v>
                </c:pt>
                <c:pt idx="1608">
                  <c:v>78.677362926136382</c:v>
                </c:pt>
                <c:pt idx="1609">
                  <c:v>78.677362926136382</c:v>
                </c:pt>
                <c:pt idx="1610">
                  <c:v>78.677362926136382</c:v>
                </c:pt>
                <c:pt idx="1611">
                  <c:v>78.677362926136382</c:v>
                </c:pt>
                <c:pt idx="1612">
                  <c:v>78.677362926136382</c:v>
                </c:pt>
                <c:pt idx="1613">
                  <c:v>78.677362926136382</c:v>
                </c:pt>
                <c:pt idx="1614">
                  <c:v>78.677362926136382</c:v>
                </c:pt>
                <c:pt idx="1615">
                  <c:v>78.677362926136382</c:v>
                </c:pt>
                <c:pt idx="1616">
                  <c:v>78.677362926136382</c:v>
                </c:pt>
                <c:pt idx="1617">
                  <c:v>78.677362926136382</c:v>
                </c:pt>
                <c:pt idx="1618">
                  <c:v>78.677362926136382</c:v>
                </c:pt>
                <c:pt idx="1619">
                  <c:v>78.677362926136382</c:v>
                </c:pt>
                <c:pt idx="1620">
                  <c:v>78.677362926136382</c:v>
                </c:pt>
                <c:pt idx="1621">
                  <c:v>78.677362926136382</c:v>
                </c:pt>
                <c:pt idx="1622">
                  <c:v>78.677362926136382</c:v>
                </c:pt>
                <c:pt idx="1623">
                  <c:v>78.677362926136382</c:v>
                </c:pt>
                <c:pt idx="1624">
                  <c:v>78.677362926136382</c:v>
                </c:pt>
                <c:pt idx="1625">
                  <c:v>78.677362926136382</c:v>
                </c:pt>
                <c:pt idx="1626">
                  <c:v>78.677362926136382</c:v>
                </c:pt>
                <c:pt idx="1627">
                  <c:v>78.677362926136382</c:v>
                </c:pt>
                <c:pt idx="1628">
                  <c:v>78.677362926136382</c:v>
                </c:pt>
                <c:pt idx="1629">
                  <c:v>78.677362926136382</c:v>
                </c:pt>
                <c:pt idx="1630">
                  <c:v>78.677362926136382</c:v>
                </c:pt>
                <c:pt idx="1631">
                  <c:v>78.677362926136382</c:v>
                </c:pt>
                <c:pt idx="1632">
                  <c:v>78.677362926136382</c:v>
                </c:pt>
                <c:pt idx="1633">
                  <c:v>78.677362926136382</c:v>
                </c:pt>
                <c:pt idx="1634">
                  <c:v>78.677362926136382</c:v>
                </c:pt>
                <c:pt idx="1635">
                  <c:v>78.677362926136382</c:v>
                </c:pt>
                <c:pt idx="1636">
                  <c:v>78.677362926136382</c:v>
                </c:pt>
                <c:pt idx="1637">
                  <c:v>78.677362926136382</c:v>
                </c:pt>
                <c:pt idx="1638">
                  <c:v>78.677362926136382</c:v>
                </c:pt>
                <c:pt idx="1639">
                  <c:v>78.677362926136382</c:v>
                </c:pt>
                <c:pt idx="1640">
                  <c:v>78.677362926136382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12"/>
        <c:majorTimeUnit val="months"/>
      </c:dateAx>
      <c:valAx>
        <c:axId val="263608576"/>
        <c:scaling>
          <c:orientation val="minMax"/>
          <c:max val="800"/>
        </c:scaling>
        <c:delete val="0"/>
        <c:axPos val="l"/>
        <c:majorGridlines>
          <c:spPr>
            <a:ln>
              <a:solidFill>
                <a:srgbClr val="495057">
                  <a:alpha val="50000"/>
                </a:srgb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6960344649502417"/>
          <c:y val="7.2850949741925224E-3"/>
          <c:w val="0.51530930310080436"/>
          <c:h val="0.1262909311944262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6232578646677466E-2"/>
          <c:y val="0.14716890559352741"/>
          <c:w val="0.86029902938364933"/>
          <c:h val="0.71276091709059886"/>
        </c:manualLayout>
      </c:layout>
      <c:lineChart>
        <c:grouping val="standard"/>
        <c:varyColors val="0"/>
        <c:ser>
          <c:idx val="0"/>
          <c:order val="0"/>
          <c:tx>
            <c:strRef>
              <c:f>'Ofgem time series - Electricity'!$C$2</c:f>
              <c:strCache>
                <c:ptCount val="1"/>
                <c:pt idx="0">
                  <c:v>Daily time series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'Ofgem time series - Electricity'!$A$4:$A$1645</c:f>
              <c:numCache>
                <c:formatCode>m/d/yyyy</c:formatCode>
                <c:ptCount val="1642"/>
                <c:pt idx="0">
                  <c:v>43132</c:v>
                </c:pt>
                <c:pt idx="1">
                  <c:v>43133</c:v>
                </c:pt>
                <c:pt idx="2">
                  <c:v>43136</c:v>
                </c:pt>
                <c:pt idx="3">
                  <c:v>43137</c:v>
                </c:pt>
                <c:pt idx="4">
                  <c:v>43138</c:v>
                </c:pt>
                <c:pt idx="5">
                  <c:v>43139</c:v>
                </c:pt>
                <c:pt idx="6">
                  <c:v>43140</c:v>
                </c:pt>
                <c:pt idx="7">
                  <c:v>43143</c:v>
                </c:pt>
                <c:pt idx="8">
                  <c:v>43144</c:v>
                </c:pt>
                <c:pt idx="9">
                  <c:v>43145</c:v>
                </c:pt>
                <c:pt idx="10">
                  <c:v>43146</c:v>
                </c:pt>
                <c:pt idx="11">
                  <c:v>43147</c:v>
                </c:pt>
                <c:pt idx="12">
                  <c:v>43150</c:v>
                </c:pt>
                <c:pt idx="13">
                  <c:v>43151</c:v>
                </c:pt>
                <c:pt idx="14">
                  <c:v>43152</c:v>
                </c:pt>
                <c:pt idx="15">
                  <c:v>43153</c:v>
                </c:pt>
                <c:pt idx="16">
                  <c:v>43154</c:v>
                </c:pt>
                <c:pt idx="17">
                  <c:v>43157</c:v>
                </c:pt>
                <c:pt idx="18">
                  <c:v>43158</c:v>
                </c:pt>
                <c:pt idx="19">
                  <c:v>43159</c:v>
                </c:pt>
                <c:pt idx="20">
                  <c:v>43160</c:v>
                </c:pt>
                <c:pt idx="21">
                  <c:v>43161</c:v>
                </c:pt>
                <c:pt idx="22">
                  <c:v>43164</c:v>
                </c:pt>
                <c:pt idx="23">
                  <c:v>43165</c:v>
                </c:pt>
                <c:pt idx="24">
                  <c:v>43166</c:v>
                </c:pt>
                <c:pt idx="25">
                  <c:v>43167</c:v>
                </c:pt>
                <c:pt idx="26">
                  <c:v>43168</c:v>
                </c:pt>
                <c:pt idx="27">
                  <c:v>43171</c:v>
                </c:pt>
                <c:pt idx="28">
                  <c:v>43172</c:v>
                </c:pt>
                <c:pt idx="29">
                  <c:v>43173</c:v>
                </c:pt>
                <c:pt idx="30">
                  <c:v>43174</c:v>
                </c:pt>
                <c:pt idx="31">
                  <c:v>43175</c:v>
                </c:pt>
                <c:pt idx="32">
                  <c:v>43178</c:v>
                </c:pt>
                <c:pt idx="33">
                  <c:v>43179</c:v>
                </c:pt>
                <c:pt idx="34">
                  <c:v>43180</c:v>
                </c:pt>
                <c:pt idx="35">
                  <c:v>43181</c:v>
                </c:pt>
                <c:pt idx="36">
                  <c:v>43182</c:v>
                </c:pt>
                <c:pt idx="37">
                  <c:v>43185</c:v>
                </c:pt>
                <c:pt idx="38">
                  <c:v>43186</c:v>
                </c:pt>
                <c:pt idx="39">
                  <c:v>43187</c:v>
                </c:pt>
                <c:pt idx="40">
                  <c:v>43188</c:v>
                </c:pt>
                <c:pt idx="41">
                  <c:v>43189</c:v>
                </c:pt>
                <c:pt idx="42">
                  <c:v>43192</c:v>
                </c:pt>
                <c:pt idx="43">
                  <c:v>43193</c:v>
                </c:pt>
                <c:pt idx="44">
                  <c:v>43194</c:v>
                </c:pt>
                <c:pt idx="45">
                  <c:v>43195</c:v>
                </c:pt>
                <c:pt idx="46">
                  <c:v>43196</c:v>
                </c:pt>
                <c:pt idx="47">
                  <c:v>43199</c:v>
                </c:pt>
                <c:pt idx="48">
                  <c:v>43200</c:v>
                </c:pt>
                <c:pt idx="49">
                  <c:v>43201</c:v>
                </c:pt>
                <c:pt idx="50">
                  <c:v>43202</c:v>
                </c:pt>
                <c:pt idx="51">
                  <c:v>43203</c:v>
                </c:pt>
                <c:pt idx="52">
                  <c:v>43206</c:v>
                </c:pt>
                <c:pt idx="53">
                  <c:v>43207</c:v>
                </c:pt>
                <c:pt idx="54">
                  <c:v>43208</c:v>
                </c:pt>
                <c:pt idx="55">
                  <c:v>43209</c:v>
                </c:pt>
                <c:pt idx="56">
                  <c:v>43210</c:v>
                </c:pt>
                <c:pt idx="57">
                  <c:v>43213</c:v>
                </c:pt>
                <c:pt idx="58">
                  <c:v>43214</c:v>
                </c:pt>
                <c:pt idx="59">
                  <c:v>43215</c:v>
                </c:pt>
                <c:pt idx="60">
                  <c:v>43216</c:v>
                </c:pt>
                <c:pt idx="61">
                  <c:v>43217</c:v>
                </c:pt>
                <c:pt idx="62">
                  <c:v>43220</c:v>
                </c:pt>
                <c:pt idx="63">
                  <c:v>43221</c:v>
                </c:pt>
                <c:pt idx="64">
                  <c:v>43222</c:v>
                </c:pt>
                <c:pt idx="65">
                  <c:v>43223</c:v>
                </c:pt>
                <c:pt idx="66">
                  <c:v>43224</c:v>
                </c:pt>
                <c:pt idx="67">
                  <c:v>43227</c:v>
                </c:pt>
                <c:pt idx="68">
                  <c:v>43228</c:v>
                </c:pt>
                <c:pt idx="69">
                  <c:v>43229</c:v>
                </c:pt>
                <c:pt idx="70">
                  <c:v>43230</c:v>
                </c:pt>
                <c:pt idx="71">
                  <c:v>43231</c:v>
                </c:pt>
                <c:pt idx="72">
                  <c:v>43234</c:v>
                </c:pt>
                <c:pt idx="73">
                  <c:v>43235</c:v>
                </c:pt>
                <c:pt idx="74">
                  <c:v>43236</c:v>
                </c:pt>
                <c:pt idx="75">
                  <c:v>43237</c:v>
                </c:pt>
                <c:pt idx="76">
                  <c:v>43238</c:v>
                </c:pt>
                <c:pt idx="77">
                  <c:v>43241</c:v>
                </c:pt>
                <c:pt idx="78">
                  <c:v>43242</c:v>
                </c:pt>
                <c:pt idx="79">
                  <c:v>43243</c:v>
                </c:pt>
                <c:pt idx="80">
                  <c:v>43244</c:v>
                </c:pt>
                <c:pt idx="81">
                  <c:v>43245</c:v>
                </c:pt>
                <c:pt idx="82">
                  <c:v>43248</c:v>
                </c:pt>
                <c:pt idx="83">
                  <c:v>43249</c:v>
                </c:pt>
                <c:pt idx="84">
                  <c:v>43250</c:v>
                </c:pt>
                <c:pt idx="85">
                  <c:v>43251</c:v>
                </c:pt>
                <c:pt idx="86">
                  <c:v>43252</c:v>
                </c:pt>
                <c:pt idx="87">
                  <c:v>43255</c:v>
                </c:pt>
                <c:pt idx="88">
                  <c:v>43256</c:v>
                </c:pt>
                <c:pt idx="89">
                  <c:v>43257</c:v>
                </c:pt>
                <c:pt idx="90">
                  <c:v>43258</c:v>
                </c:pt>
                <c:pt idx="91">
                  <c:v>43259</c:v>
                </c:pt>
                <c:pt idx="92">
                  <c:v>43262</c:v>
                </c:pt>
                <c:pt idx="93">
                  <c:v>43263</c:v>
                </c:pt>
                <c:pt idx="94">
                  <c:v>43264</c:v>
                </c:pt>
                <c:pt idx="95">
                  <c:v>43265</c:v>
                </c:pt>
                <c:pt idx="96">
                  <c:v>43266</c:v>
                </c:pt>
                <c:pt idx="97">
                  <c:v>43269</c:v>
                </c:pt>
                <c:pt idx="98">
                  <c:v>43270</c:v>
                </c:pt>
                <c:pt idx="99">
                  <c:v>43271</c:v>
                </c:pt>
                <c:pt idx="100">
                  <c:v>43272</c:v>
                </c:pt>
                <c:pt idx="101">
                  <c:v>43273</c:v>
                </c:pt>
                <c:pt idx="102">
                  <c:v>43276</c:v>
                </c:pt>
                <c:pt idx="103">
                  <c:v>43277</c:v>
                </c:pt>
                <c:pt idx="104">
                  <c:v>43278</c:v>
                </c:pt>
                <c:pt idx="105">
                  <c:v>43279</c:v>
                </c:pt>
                <c:pt idx="106">
                  <c:v>43280</c:v>
                </c:pt>
                <c:pt idx="107">
                  <c:v>43283</c:v>
                </c:pt>
                <c:pt idx="108">
                  <c:v>43284</c:v>
                </c:pt>
                <c:pt idx="109">
                  <c:v>43285</c:v>
                </c:pt>
                <c:pt idx="110">
                  <c:v>43286</c:v>
                </c:pt>
                <c:pt idx="111">
                  <c:v>43287</c:v>
                </c:pt>
                <c:pt idx="112">
                  <c:v>43290</c:v>
                </c:pt>
                <c:pt idx="113">
                  <c:v>43291</c:v>
                </c:pt>
                <c:pt idx="114">
                  <c:v>43292</c:v>
                </c:pt>
                <c:pt idx="115">
                  <c:v>43293</c:v>
                </c:pt>
                <c:pt idx="116">
                  <c:v>43294</c:v>
                </c:pt>
                <c:pt idx="117">
                  <c:v>43297</c:v>
                </c:pt>
                <c:pt idx="118">
                  <c:v>43298</c:v>
                </c:pt>
                <c:pt idx="119">
                  <c:v>43299</c:v>
                </c:pt>
                <c:pt idx="120">
                  <c:v>43300</c:v>
                </c:pt>
                <c:pt idx="121">
                  <c:v>43301</c:v>
                </c:pt>
                <c:pt idx="122">
                  <c:v>43304</c:v>
                </c:pt>
                <c:pt idx="123">
                  <c:v>43305</c:v>
                </c:pt>
                <c:pt idx="124">
                  <c:v>43306</c:v>
                </c:pt>
                <c:pt idx="125">
                  <c:v>43307</c:v>
                </c:pt>
                <c:pt idx="126">
                  <c:v>43308</c:v>
                </c:pt>
                <c:pt idx="127">
                  <c:v>43311</c:v>
                </c:pt>
                <c:pt idx="128">
                  <c:v>43312</c:v>
                </c:pt>
                <c:pt idx="129">
                  <c:v>43313</c:v>
                </c:pt>
                <c:pt idx="130">
                  <c:v>43314</c:v>
                </c:pt>
                <c:pt idx="131">
                  <c:v>43315</c:v>
                </c:pt>
                <c:pt idx="132">
                  <c:v>43318</c:v>
                </c:pt>
                <c:pt idx="133">
                  <c:v>43319</c:v>
                </c:pt>
                <c:pt idx="134">
                  <c:v>43320</c:v>
                </c:pt>
                <c:pt idx="135">
                  <c:v>43321</c:v>
                </c:pt>
                <c:pt idx="136">
                  <c:v>43322</c:v>
                </c:pt>
                <c:pt idx="137">
                  <c:v>43325</c:v>
                </c:pt>
                <c:pt idx="138">
                  <c:v>43326</c:v>
                </c:pt>
                <c:pt idx="139">
                  <c:v>43327</c:v>
                </c:pt>
                <c:pt idx="140">
                  <c:v>43328</c:v>
                </c:pt>
                <c:pt idx="141">
                  <c:v>43329</c:v>
                </c:pt>
                <c:pt idx="142">
                  <c:v>43332</c:v>
                </c:pt>
                <c:pt idx="143">
                  <c:v>43333</c:v>
                </c:pt>
                <c:pt idx="144">
                  <c:v>43334</c:v>
                </c:pt>
                <c:pt idx="145">
                  <c:v>43335</c:v>
                </c:pt>
                <c:pt idx="146">
                  <c:v>43336</c:v>
                </c:pt>
                <c:pt idx="147">
                  <c:v>43339</c:v>
                </c:pt>
                <c:pt idx="148">
                  <c:v>43340</c:v>
                </c:pt>
                <c:pt idx="149">
                  <c:v>43341</c:v>
                </c:pt>
                <c:pt idx="150">
                  <c:v>43342</c:v>
                </c:pt>
                <c:pt idx="151">
                  <c:v>43343</c:v>
                </c:pt>
                <c:pt idx="152">
                  <c:v>43346</c:v>
                </c:pt>
                <c:pt idx="153">
                  <c:v>43347</c:v>
                </c:pt>
                <c:pt idx="154">
                  <c:v>43348</c:v>
                </c:pt>
                <c:pt idx="155">
                  <c:v>43349</c:v>
                </c:pt>
                <c:pt idx="156">
                  <c:v>43350</c:v>
                </c:pt>
                <c:pt idx="157">
                  <c:v>43353</c:v>
                </c:pt>
                <c:pt idx="158">
                  <c:v>43354</c:v>
                </c:pt>
                <c:pt idx="159">
                  <c:v>43355</c:v>
                </c:pt>
                <c:pt idx="160">
                  <c:v>43356</c:v>
                </c:pt>
                <c:pt idx="161">
                  <c:v>43357</c:v>
                </c:pt>
                <c:pt idx="162">
                  <c:v>43360</c:v>
                </c:pt>
                <c:pt idx="163">
                  <c:v>43361</c:v>
                </c:pt>
                <c:pt idx="164">
                  <c:v>43362</c:v>
                </c:pt>
                <c:pt idx="165">
                  <c:v>43363</c:v>
                </c:pt>
                <c:pt idx="166">
                  <c:v>43364</c:v>
                </c:pt>
                <c:pt idx="167">
                  <c:v>43367</c:v>
                </c:pt>
                <c:pt idx="168">
                  <c:v>43368</c:v>
                </c:pt>
                <c:pt idx="169">
                  <c:v>43369</c:v>
                </c:pt>
                <c:pt idx="170">
                  <c:v>43370</c:v>
                </c:pt>
                <c:pt idx="171">
                  <c:v>43371</c:v>
                </c:pt>
                <c:pt idx="172">
                  <c:v>43374</c:v>
                </c:pt>
                <c:pt idx="173">
                  <c:v>43375</c:v>
                </c:pt>
                <c:pt idx="174">
                  <c:v>43376</c:v>
                </c:pt>
                <c:pt idx="175">
                  <c:v>43377</c:v>
                </c:pt>
                <c:pt idx="176">
                  <c:v>43378</c:v>
                </c:pt>
                <c:pt idx="177">
                  <c:v>43381</c:v>
                </c:pt>
                <c:pt idx="178">
                  <c:v>43382</c:v>
                </c:pt>
                <c:pt idx="179">
                  <c:v>43383</c:v>
                </c:pt>
                <c:pt idx="180">
                  <c:v>43384</c:v>
                </c:pt>
                <c:pt idx="181">
                  <c:v>43385</c:v>
                </c:pt>
                <c:pt idx="182">
                  <c:v>43388</c:v>
                </c:pt>
                <c:pt idx="183">
                  <c:v>43389</c:v>
                </c:pt>
                <c:pt idx="184">
                  <c:v>43390</c:v>
                </c:pt>
                <c:pt idx="185">
                  <c:v>43391</c:v>
                </c:pt>
                <c:pt idx="186">
                  <c:v>43392</c:v>
                </c:pt>
                <c:pt idx="187">
                  <c:v>43395</c:v>
                </c:pt>
                <c:pt idx="188">
                  <c:v>43396</c:v>
                </c:pt>
                <c:pt idx="189">
                  <c:v>43397</c:v>
                </c:pt>
                <c:pt idx="190">
                  <c:v>43398</c:v>
                </c:pt>
                <c:pt idx="191">
                  <c:v>43399</c:v>
                </c:pt>
                <c:pt idx="192">
                  <c:v>43402</c:v>
                </c:pt>
                <c:pt idx="193">
                  <c:v>43403</c:v>
                </c:pt>
                <c:pt idx="194">
                  <c:v>43404</c:v>
                </c:pt>
                <c:pt idx="195">
                  <c:v>43405</c:v>
                </c:pt>
                <c:pt idx="196">
                  <c:v>43406</c:v>
                </c:pt>
                <c:pt idx="197">
                  <c:v>43409</c:v>
                </c:pt>
                <c:pt idx="198">
                  <c:v>43410</c:v>
                </c:pt>
                <c:pt idx="199">
                  <c:v>43411</c:v>
                </c:pt>
                <c:pt idx="200">
                  <c:v>43412</c:v>
                </c:pt>
                <c:pt idx="201">
                  <c:v>43413</c:v>
                </c:pt>
                <c:pt idx="202">
                  <c:v>43416</c:v>
                </c:pt>
                <c:pt idx="203">
                  <c:v>43417</c:v>
                </c:pt>
                <c:pt idx="204">
                  <c:v>43418</c:v>
                </c:pt>
                <c:pt idx="205">
                  <c:v>43419</c:v>
                </c:pt>
                <c:pt idx="206">
                  <c:v>43420</c:v>
                </c:pt>
                <c:pt idx="207">
                  <c:v>43423</c:v>
                </c:pt>
                <c:pt idx="208">
                  <c:v>43424</c:v>
                </c:pt>
                <c:pt idx="209">
                  <c:v>43425</c:v>
                </c:pt>
                <c:pt idx="210">
                  <c:v>43426</c:v>
                </c:pt>
                <c:pt idx="211">
                  <c:v>43427</c:v>
                </c:pt>
                <c:pt idx="212">
                  <c:v>43430</c:v>
                </c:pt>
                <c:pt idx="213">
                  <c:v>43431</c:v>
                </c:pt>
                <c:pt idx="214">
                  <c:v>43432</c:v>
                </c:pt>
                <c:pt idx="215">
                  <c:v>43433</c:v>
                </c:pt>
                <c:pt idx="216">
                  <c:v>43434</c:v>
                </c:pt>
                <c:pt idx="217">
                  <c:v>43437</c:v>
                </c:pt>
                <c:pt idx="218">
                  <c:v>43438</c:v>
                </c:pt>
                <c:pt idx="219">
                  <c:v>43439</c:v>
                </c:pt>
                <c:pt idx="220">
                  <c:v>43440</c:v>
                </c:pt>
                <c:pt idx="221">
                  <c:v>43441</c:v>
                </c:pt>
                <c:pt idx="222">
                  <c:v>43444</c:v>
                </c:pt>
                <c:pt idx="223">
                  <c:v>43445</c:v>
                </c:pt>
                <c:pt idx="224">
                  <c:v>43446</c:v>
                </c:pt>
                <c:pt idx="225">
                  <c:v>43447</c:v>
                </c:pt>
                <c:pt idx="226">
                  <c:v>43448</c:v>
                </c:pt>
                <c:pt idx="227">
                  <c:v>43451</c:v>
                </c:pt>
                <c:pt idx="228">
                  <c:v>43452</c:v>
                </c:pt>
                <c:pt idx="229">
                  <c:v>43453</c:v>
                </c:pt>
                <c:pt idx="230">
                  <c:v>43454</c:v>
                </c:pt>
                <c:pt idx="231">
                  <c:v>43455</c:v>
                </c:pt>
                <c:pt idx="232">
                  <c:v>43458</c:v>
                </c:pt>
                <c:pt idx="233">
                  <c:v>43459</c:v>
                </c:pt>
                <c:pt idx="234">
                  <c:v>43460</c:v>
                </c:pt>
                <c:pt idx="235">
                  <c:v>43461</c:v>
                </c:pt>
                <c:pt idx="236">
                  <c:v>43462</c:v>
                </c:pt>
                <c:pt idx="237">
                  <c:v>43465</c:v>
                </c:pt>
                <c:pt idx="238">
                  <c:v>43466</c:v>
                </c:pt>
                <c:pt idx="239">
                  <c:v>43467</c:v>
                </c:pt>
                <c:pt idx="240">
                  <c:v>43468</c:v>
                </c:pt>
                <c:pt idx="241">
                  <c:v>43469</c:v>
                </c:pt>
                <c:pt idx="242">
                  <c:v>43472</c:v>
                </c:pt>
                <c:pt idx="243">
                  <c:v>43473</c:v>
                </c:pt>
                <c:pt idx="244">
                  <c:v>43474</c:v>
                </c:pt>
                <c:pt idx="245">
                  <c:v>43475</c:v>
                </c:pt>
                <c:pt idx="246">
                  <c:v>43476</c:v>
                </c:pt>
                <c:pt idx="247">
                  <c:v>43479</c:v>
                </c:pt>
                <c:pt idx="248">
                  <c:v>43480</c:v>
                </c:pt>
                <c:pt idx="249">
                  <c:v>43481</c:v>
                </c:pt>
                <c:pt idx="250">
                  <c:v>43482</c:v>
                </c:pt>
                <c:pt idx="251">
                  <c:v>43483</c:v>
                </c:pt>
                <c:pt idx="252">
                  <c:v>43486</c:v>
                </c:pt>
                <c:pt idx="253">
                  <c:v>43487</c:v>
                </c:pt>
                <c:pt idx="254">
                  <c:v>43488</c:v>
                </c:pt>
                <c:pt idx="255">
                  <c:v>43489</c:v>
                </c:pt>
                <c:pt idx="256">
                  <c:v>43490</c:v>
                </c:pt>
                <c:pt idx="257">
                  <c:v>43493</c:v>
                </c:pt>
                <c:pt idx="258">
                  <c:v>43494</c:v>
                </c:pt>
                <c:pt idx="259">
                  <c:v>43495</c:v>
                </c:pt>
                <c:pt idx="260">
                  <c:v>43496</c:v>
                </c:pt>
                <c:pt idx="261">
                  <c:v>43497</c:v>
                </c:pt>
                <c:pt idx="262">
                  <c:v>43500</c:v>
                </c:pt>
                <c:pt idx="263">
                  <c:v>43501</c:v>
                </c:pt>
                <c:pt idx="264">
                  <c:v>43502</c:v>
                </c:pt>
                <c:pt idx="265">
                  <c:v>43503</c:v>
                </c:pt>
                <c:pt idx="266">
                  <c:v>43504</c:v>
                </c:pt>
                <c:pt idx="267">
                  <c:v>43507</c:v>
                </c:pt>
                <c:pt idx="268">
                  <c:v>43508</c:v>
                </c:pt>
                <c:pt idx="269">
                  <c:v>43509</c:v>
                </c:pt>
                <c:pt idx="270">
                  <c:v>43510</c:v>
                </c:pt>
                <c:pt idx="271">
                  <c:v>43511</c:v>
                </c:pt>
                <c:pt idx="272">
                  <c:v>43514</c:v>
                </c:pt>
                <c:pt idx="273">
                  <c:v>43515</c:v>
                </c:pt>
                <c:pt idx="274">
                  <c:v>43516</c:v>
                </c:pt>
                <c:pt idx="275">
                  <c:v>43517</c:v>
                </c:pt>
                <c:pt idx="276">
                  <c:v>43518</c:v>
                </c:pt>
                <c:pt idx="277">
                  <c:v>43521</c:v>
                </c:pt>
                <c:pt idx="278">
                  <c:v>43522</c:v>
                </c:pt>
                <c:pt idx="279">
                  <c:v>43523</c:v>
                </c:pt>
                <c:pt idx="280">
                  <c:v>43524</c:v>
                </c:pt>
                <c:pt idx="281">
                  <c:v>43525</c:v>
                </c:pt>
                <c:pt idx="282">
                  <c:v>43528</c:v>
                </c:pt>
                <c:pt idx="283">
                  <c:v>43529</c:v>
                </c:pt>
                <c:pt idx="284">
                  <c:v>43530</c:v>
                </c:pt>
                <c:pt idx="285">
                  <c:v>43531</c:v>
                </c:pt>
                <c:pt idx="286">
                  <c:v>43532</c:v>
                </c:pt>
                <c:pt idx="287">
                  <c:v>43535</c:v>
                </c:pt>
                <c:pt idx="288">
                  <c:v>43536</c:v>
                </c:pt>
                <c:pt idx="289">
                  <c:v>43537</c:v>
                </c:pt>
                <c:pt idx="290">
                  <c:v>43538</c:v>
                </c:pt>
                <c:pt idx="291">
                  <c:v>43539</c:v>
                </c:pt>
                <c:pt idx="292">
                  <c:v>43542</c:v>
                </c:pt>
                <c:pt idx="293">
                  <c:v>43543</c:v>
                </c:pt>
                <c:pt idx="294">
                  <c:v>43544</c:v>
                </c:pt>
                <c:pt idx="295">
                  <c:v>43545</c:v>
                </c:pt>
                <c:pt idx="296">
                  <c:v>43546</c:v>
                </c:pt>
                <c:pt idx="297">
                  <c:v>43549</c:v>
                </c:pt>
                <c:pt idx="298">
                  <c:v>43550</c:v>
                </c:pt>
                <c:pt idx="299">
                  <c:v>43551</c:v>
                </c:pt>
                <c:pt idx="300">
                  <c:v>43552</c:v>
                </c:pt>
                <c:pt idx="301">
                  <c:v>43553</c:v>
                </c:pt>
                <c:pt idx="302">
                  <c:v>43556</c:v>
                </c:pt>
                <c:pt idx="303">
                  <c:v>43557</c:v>
                </c:pt>
                <c:pt idx="304">
                  <c:v>43558</c:v>
                </c:pt>
                <c:pt idx="305">
                  <c:v>43559</c:v>
                </c:pt>
                <c:pt idx="306">
                  <c:v>43560</c:v>
                </c:pt>
                <c:pt idx="307">
                  <c:v>43563</c:v>
                </c:pt>
                <c:pt idx="308">
                  <c:v>43564</c:v>
                </c:pt>
                <c:pt idx="309">
                  <c:v>43565</c:v>
                </c:pt>
                <c:pt idx="310">
                  <c:v>43566</c:v>
                </c:pt>
                <c:pt idx="311">
                  <c:v>43567</c:v>
                </c:pt>
                <c:pt idx="312">
                  <c:v>43570</c:v>
                </c:pt>
                <c:pt idx="313">
                  <c:v>43571</c:v>
                </c:pt>
                <c:pt idx="314">
                  <c:v>43572</c:v>
                </c:pt>
                <c:pt idx="315">
                  <c:v>43573</c:v>
                </c:pt>
                <c:pt idx="316">
                  <c:v>43574</c:v>
                </c:pt>
                <c:pt idx="317">
                  <c:v>43577</c:v>
                </c:pt>
                <c:pt idx="318">
                  <c:v>43578</c:v>
                </c:pt>
                <c:pt idx="319">
                  <c:v>43579</c:v>
                </c:pt>
                <c:pt idx="320">
                  <c:v>43580</c:v>
                </c:pt>
                <c:pt idx="321">
                  <c:v>43581</c:v>
                </c:pt>
                <c:pt idx="322">
                  <c:v>43584</c:v>
                </c:pt>
                <c:pt idx="323">
                  <c:v>43585</c:v>
                </c:pt>
                <c:pt idx="324">
                  <c:v>43586</c:v>
                </c:pt>
                <c:pt idx="325">
                  <c:v>43587</c:v>
                </c:pt>
                <c:pt idx="326">
                  <c:v>43588</c:v>
                </c:pt>
                <c:pt idx="327">
                  <c:v>43591</c:v>
                </c:pt>
                <c:pt idx="328">
                  <c:v>43592</c:v>
                </c:pt>
                <c:pt idx="329">
                  <c:v>43593</c:v>
                </c:pt>
                <c:pt idx="330">
                  <c:v>43594</c:v>
                </c:pt>
                <c:pt idx="331">
                  <c:v>43595</c:v>
                </c:pt>
                <c:pt idx="332">
                  <c:v>43598</c:v>
                </c:pt>
                <c:pt idx="333">
                  <c:v>43599</c:v>
                </c:pt>
                <c:pt idx="334">
                  <c:v>43600</c:v>
                </c:pt>
                <c:pt idx="335">
                  <c:v>43601</c:v>
                </c:pt>
                <c:pt idx="336">
                  <c:v>43602</c:v>
                </c:pt>
                <c:pt idx="337">
                  <c:v>43605</c:v>
                </c:pt>
                <c:pt idx="338">
                  <c:v>43606</c:v>
                </c:pt>
                <c:pt idx="339">
                  <c:v>43607</c:v>
                </c:pt>
                <c:pt idx="340">
                  <c:v>43608</c:v>
                </c:pt>
                <c:pt idx="341">
                  <c:v>43609</c:v>
                </c:pt>
                <c:pt idx="342">
                  <c:v>43612</c:v>
                </c:pt>
                <c:pt idx="343">
                  <c:v>43613</c:v>
                </c:pt>
                <c:pt idx="344">
                  <c:v>43614</c:v>
                </c:pt>
                <c:pt idx="345">
                  <c:v>43615</c:v>
                </c:pt>
                <c:pt idx="346">
                  <c:v>43616</c:v>
                </c:pt>
                <c:pt idx="347">
                  <c:v>43619</c:v>
                </c:pt>
                <c:pt idx="348">
                  <c:v>43620</c:v>
                </c:pt>
                <c:pt idx="349">
                  <c:v>43621</c:v>
                </c:pt>
                <c:pt idx="350">
                  <c:v>43622</c:v>
                </c:pt>
                <c:pt idx="351">
                  <c:v>43623</c:v>
                </c:pt>
                <c:pt idx="352">
                  <c:v>43626</c:v>
                </c:pt>
                <c:pt idx="353">
                  <c:v>43627</c:v>
                </c:pt>
                <c:pt idx="354">
                  <c:v>43628</c:v>
                </c:pt>
                <c:pt idx="355">
                  <c:v>43629</c:v>
                </c:pt>
                <c:pt idx="356">
                  <c:v>43630</c:v>
                </c:pt>
                <c:pt idx="357">
                  <c:v>43633</c:v>
                </c:pt>
                <c:pt idx="358">
                  <c:v>43634</c:v>
                </c:pt>
                <c:pt idx="359">
                  <c:v>43635</c:v>
                </c:pt>
                <c:pt idx="360">
                  <c:v>43636</c:v>
                </c:pt>
                <c:pt idx="361">
                  <c:v>43637</c:v>
                </c:pt>
                <c:pt idx="362">
                  <c:v>43640</c:v>
                </c:pt>
                <c:pt idx="363">
                  <c:v>43641</c:v>
                </c:pt>
                <c:pt idx="364">
                  <c:v>43642</c:v>
                </c:pt>
                <c:pt idx="365">
                  <c:v>43643</c:v>
                </c:pt>
                <c:pt idx="366">
                  <c:v>43644</c:v>
                </c:pt>
                <c:pt idx="367">
                  <c:v>43647</c:v>
                </c:pt>
                <c:pt idx="368">
                  <c:v>43648</c:v>
                </c:pt>
                <c:pt idx="369">
                  <c:v>43649</c:v>
                </c:pt>
                <c:pt idx="370">
                  <c:v>43650</c:v>
                </c:pt>
                <c:pt idx="371">
                  <c:v>43651</c:v>
                </c:pt>
                <c:pt idx="372">
                  <c:v>43654</c:v>
                </c:pt>
                <c:pt idx="373">
                  <c:v>43655</c:v>
                </c:pt>
                <c:pt idx="374">
                  <c:v>43656</c:v>
                </c:pt>
                <c:pt idx="375">
                  <c:v>43657</c:v>
                </c:pt>
                <c:pt idx="376">
                  <c:v>43658</c:v>
                </c:pt>
                <c:pt idx="377">
                  <c:v>43661</c:v>
                </c:pt>
                <c:pt idx="378">
                  <c:v>43662</c:v>
                </c:pt>
                <c:pt idx="379">
                  <c:v>43663</c:v>
                </c:pt>
                <c:pt idx="380">
                  <c:v>43664</c:v>
                </c:pt>
                <c:pt idx="381">
                  <c:v>43665</c:v>
                </c:pt>
                <c:pt idx="382">
                  <c:v>43668</c:v>
                </c:pt>
                <c:pt idx="383">
                  <c:v>43669</c:v>
                </c:pt>
                <c:pt idx="384">
                  <c:v>43670</c:v>
                </c:pt>
                <c:pt idx="385">
                  <c:v>43671</c:v>
                </c:pt>
                <c:pt idx="386">
                  <c:v>43672</c:v>
                </c:pt>
                <c:pt idx="387">
                  <c:v>43675</c:v>
                </c:pt>
                <c:pt idx="388">
                  <c:v>43676</c:v>
                </c:pt>
                <c:pt idx="389">
                  <c:v>43677</c:v>
                </c:pt>
                <c:pt idx="390">
                  <c:v>43678</c:v>
                </c:pt>
                <c:pt idx="391">
                  <c:v>43679</c:v>
                </c:pt>
                <c:pt idx="392">
                  <c:v>43682</c:v>
                </c:pt>
                <c:pt idx="393">
                  <c:v>43683</c:v>
                </c:pt>
                <c:pt idx="394">
                  <c:v>43684</c:v>
                </c:pt>
                <c:pt idx="395">
                  <c:v>43685</c:v>
                </c:pt>
                <c:pt idx="396">
                  <c:v>43686</c:v>
                </c:pt>
                <c:pt idx="397">
                  <c:v>43689</c:v>
                </c:pt>
                <c:pt idx="398">
                  <c:v>43690</c:v>
                </c:pt>
                <c:pt idx="399">
                  <c:v>43691</c:v>
                </c:pt>
                <c:pt idx="400">
                  <c:v>43692</c:v>
                </c:pt>
                <c:pt idx="401">
                  <c:v>43693</c:v>
                </c:pt>
                <c:pt idx="402">
                  <c:v>43696</c:v>
                </c:pt>
                <c:pt idx="403">
                  <c:v>43697</c:v>
                </c:pt>
                <c:pt idx="404">
                  <c:v>43698</c:v>
                </c:pt>
                <c:pt idx="405">
                  <c:v>43699</c:v>
                </c:pt>
                <c:pt idx="406">
                  <c:v>43700</c:v>
                </c:pt>
                <c:pt idx="407">
                  <c:v>43703</c:v>
                </c:pt>
                <c:pt idx="408">
                  <c:v>43704</c:v>
                </c:pt>
                <c:pt idx="409">
                  <c:v>43705</c:v>
                </c:pt>
                <c:pt idx="410">
                  <c:v>43706</c:v>
                </c:pt>
                <c:pt idx="411">
                  <c:v>43707</c:v>
                </c:pt>
                <c:pt idx="412">
                  <c:v>43710</c:v>
                </c:pt>
                <c:pt idx="413">
                  <c:v>43711</c:v>
                </c:pt>
                <c:pt idx="414">
                  <c:v>43712</c:v>
                </c:pt>
                <c:pt idx="415">
                  <c:v>43713</c:v>
                </c:pt>
                <c:pt idx="416">
                  <c:v>43714</c:v>
                </c:pt>
                <c:pt idx="417">
                  <c:v>43717</c:v>
                </c:pt>
                <c:pt idx="418">
                  <c:v>43718</c:v>
                </c:pt>
                <c:pt idx="419">
                  <c:v>43719</c:v>
                </c:pt>
                <c:pt idx="420">
                  <c:v>43720</c:v>
                </c:pt>
                <c:pt idx="421">
                  <c:v>43721</c:v>
                </c:pt>
                <c:pt idx="422">
                  <c:v>43724</c:v>
                </c:pt>
                <c:pt idx="423">
                  <c:v>43725</c:v>
                </c:pt>
                <c:pt idx="424">
                  <c:v>43726</c:v>
                </c:pt>
                <c:pt idx="425">
                  <c:v>43727</c:v>
                </c:pt>
                <c:pt idx="426">
                  <c:v>43728</c:v>
                </c:pt>
                <c:pt idx="427">
                  <c:v>43731</c:v>
                </c:pt>
                <c:pt idx="428">
                  <c:v>43732</c:v>
                </c:pt>
                <c:pt idx="429">
                  <c:v>43733</c:v>
                </c:pt>
                <c:pt idx="430">
                  <c:v>43734</c:v>
                </c:pt>
                <c:pt idx="431">
                  <c:v>43735</c:v>
                </c:pt>
                <c:pt idx="432">
                  <c:v>43738</c:v>
                </c:pt>
                <c:pt idx="433">
                  <c:v>43739</c:v>
                </c:pt>
                <c:pt idx="434">
                  <c:v>43740</c:v>
                </c:pt>
                <c:pt idx="435">
                  <c:v>43741</c:v>
                </c:pt>
                <c:pt idx="436">
                  <c:v>43742</c:v>
                </c:pt>
                <c:pt idx="437">
                  <c:v>43745</c:v>
                </c:pt>
                <c:pt idx="438">
                  <c:v>43746</c:v>
                </c:pt>
                <c:pt idx="439">
                  <c:v>43747</c:v>
                </c:pt>
                <c:pt idx="440">
                  <c:v>43748</c:v>
                </c:pt>
                <c:pt idx="441">
                  <c:v>43749</c:v>
                </c:pt>
                <c:pt idx="442">
                  <c:v>43752</c:v>
                </c:pt>
                <c:pt idx="443">
                  <c:v>43753</c:v>
                </c:pt>
                <c:pt idx="444">
                  <c:v>43754</c:v>
                </c:pt>
                <c:pt idx="445">
                  <c:v>43755</c:v>
                </c:pt>
                <c:pt idx="446">
                  <c:v>43756</c:v>
                </c:pt>
                <c:pt idx="447">
                  <c:v>43759</c:v>
                </c:pt>
                <c:pt idx="448">
                  <c:v>43760</c:v>
                </c:pt>
                <c:pt idx="449">
                  <c:v>43761</c:v>
                </c:pt>
                <c:pt idx="450">
                  <c:v>43762</c:v>
                </c:pt>
                <c:pt idx="451">
                  <c:v>43763</c:v>
                </c:pt>
                <c:pt idx="452">
                  <c:v>43766</c:v>
                </c:pt>
                <c:pt idx="453">
                  <c:v>43767</c:v>
                </c:pt>
                <c:pt idx="454">
                  <c:v>43768</c:v>
                </c:pt>
                <c:pt idx="455">
                  <c:v>43769</c:v>
                </c:pt>
                <c:pt idx="456">
                  <c:v>43770</c:v>
                </c:pt>
                <c:pt idx="457">
                  <c:v>43773</c:v>
                </c:pt>
                <c:pt idx="458">
                  <c:v>43774</c:v>
                </c:pt>
                <c:pt idx="459">
                  <c:v>43775</c:v>
                </c:pt>
                <c:pt idx="460">
                  <c:v>43776</c:v>
                </c:pt>
                <c:pt idx="461">
                  <c:v>43777</c:v>
                </c:pt>
                <c:pt idx="462">
                  <c:v>43780</c:v>
                </c:pt>
                <c:pt idx="463">
                  <c:v>43781</c:v>
                </c:pt>
                <c:pt idx="464">
                  <c:v>43782</c:v>
                </c:pt>
                <c:pt idx="465">
                  <c:v>43783</c:v>
                </c:pt>
                <c:pt idx="466">
                  <c:v>43784</c:v>
                </c:pt>
                <c:pt idx="467">
                  <c:v>43787</c:v>
                </c:pt>
                <c:pt idx="468">
                  <c:v>43788</c:v>
                </c:pt>
                <c:pt idx="469">
                  <c:v>43789</c:v>
                </c:pt>
                <c:pt idx="470">
                  <c:v>43790</c:v>
                </c:pt>
                <c:pt idx="471">
                  <c:v>43791</c:v>
                </c:pt>
                <c:pt idx="472">
                  <c:v>43794</c:v>
                </c:pt>
                <c:pt idx="473">
                  <c:v>43795</c:v>
                </c:pt>
                <c:pt idx="474">
                  <c:v>43796</c:v>
                </c:pt>
                <c:pt idx="475">
                  <c:v>43797</c:v>
                </c:pt>
                <c:pt idx="476">
                  <c:v>43798</c:v>
                </c:pt>
                <c:pt idx="477">
                  <c:v>43801</c:v>
                </c:pt>
                <c:pt idx="478">
                  <c:v>43802</c:v>
                </c:pt>
                <c:pt idx="479">
                  <c:v>43803</c:v>
                </c:pt>
                <c:pt idx="480">
                  <c:v>43804</c:v>
                </c:pt>
                <c:pt idx="481">
                  <c:v>43805</c:v>
                </c:pt>
                <c:pt idx="482">
                  <c:v>43808</c:v>
                </c:pt>
                <c:pt idx="483">
                  <c:v>43809</c:v>
                </c:pt>
                <c:pt idx="484">
                  <c:v>43810</c:v>
                </c:pt>
                <c:pt idx="485">
                  <c:v>43811</c:v>
                </c:pt>
                <c:pt idx="486">
                  <c:v>43812</c:v>
                </c:pt>
                <c:pt idx="487">
                  <c:v>43815</c:v>
                </c:pt>
                <c:pt idx="488">
                  <c:v>43816</c:v>
                </c:pt>
                <c:pt idx="489">
                  <c:v>43817</c:v>
                </c:pt>
                <c:pt idx="490">
                  <c:v>43818</c:v>
                </c:pt>
                <c:pt idx="491">
                  <c:v>43819</c:v>
                </c:pt>
                <c:pt idx="492">
                  <c:v>43822</c:v>
                </c:pt>
                <c:pt idx="493">
                  <c:v>43823</c:v>
                </c:pt>
                <c:pt idx="494">
                  <c:v>43824</c:v>
                </c:pt>
                <c:pt idx="495">
                  <c:v>43825</c:v>
                </c:pt>
                <c:pt idx="496">
                  <c:v>43826</c:v>
                </c:pt>
                <c:pt idx="497">
                  <c:v>43829</c:v>
                </c:pt>
                <c:pt idx="498">
                  <c:v>43830</c:v>
                </c:pt>
                <c:pt idx="499">
                  <c:v>43831</c:v>
                </c:pt>
                <c:pt idx="500">
                  <c:v>43832</c:v>
                </c:pt>
                <c:pt idx="501">
                  <c:v>43833</c:v>
                </c:pt>
                <c:pt idx="502">
                  <c:v>43836</c:v>
                </c:pt>
                <c:pt idx="503">
                  <c:v>43837</c:v>
                </c:pt>
                <c:pt idx="504">
                  <c:v>43838</c:v>
                </c:pt>
                <c:pt idx="505">
                  <c:v>43839</c:v>
                </c:pt>
                <c:pt idx="506">
                  <c:v>43840</c:v>
                </c:pt>
                <c:pt idx="507">
                  <c:v>43843</c:v>
                </c:pt>
                <c:pt idx="508">
                  <c:v>43844</c:v>
                </c:pt>
                <c:pt idx="509">
                  <c:v>43845</c:v>
                </c:pt>
                <c:pt idx="510">
                  <c:v>43846</c:v>
                </c:pt>
                <c:pt idx="511">
                  <c:v>43847</c:v>
                </c:pt>
                <c:pt idx="512">
                  <c:v>43850</c:v>
                </c:pt>
                <c:pt idx="513">
                  <c:v>43851</c:v>
                </c:pt>
                <c:pt idx="514">
                  <c:v>43852</c:v>
                </c:pt>
                <c:pt idx="515">
                  <c:v>43853</c:v>
                </c:pt>
                <c:pt idx="516">
                  <c:v>43854</c:v>
                </c:pt>
                <c:pt idx="517">
                  <c:v>43857</c:v>
                </c:pt>
                <c:pt idx="518">
                  <c:v>43858</c:v>
                </c:pt>
                <c:pt idx="519">
                  <c:v>43859</c:v>
                </c:pt>
                <c:pt idx="520">
                  <c:v>43860</c:v>
                </c:pt>
                <c:pt idx="521">
                  <c:v>43861</c:v>
                </c:pt>
                <c:pt idx="522">
                  <c:v>43864</c:v>
                </c:pt>
                <c:pt idx="523">
                  <c:v>43865</c:v>
                </c:pt>
                <c:pt idx="524">
                  <c:v>43866</c:v>
                </c:pt>
                <c:pt idx="525">
                  <c:v>43867</c:v>
                </c:pt>
                <c:pt idx="526">
                  <c:v>43868</c:v>
                </c:pt>
                <c:pt idx="527">
                  <c:v>43871</c:v>
                </c:pt>
                <c:pt idx="528">
                  <c:v>43872</c:v>
                </c:pt>
                <c:pt idx="529">
                  <c:v>43873</c:v>
                </c:pt>
                <c:pt idx="530">
                  <c:v>43874</c:v>
                </c:pt>
                <c:pt idx="531">
                  <c:v>43875</c:v>
                </c:pt>
                <c:pt idx="532">
                  <c:v>43878</c:v>
                </c:pt>
                <c:pt idx="533">
                  <c:v>43879</c:v>
                </c:pt>
                <c:pt idx="534">
                  <c:v>43880</c:v>
                </c:pt>
                <c:pt idx="535">
                  <c:v>43881</c:v>
                </c:pt>
                <c:pt idx="536">
                  <c:v>43882</c:v>
                </c:pt>
                <c:pt idx="537">
                  <c:v>43885</c:v>
                </c:pt>
                <c:pt idx="538">
                  <c:v>43886</c:v>
                </c:pt>
                <c:pt idx="539">
                  <c:v>43887</c:v>
                </c:pt>
                <c:pt idx="540">
                  <c:v>43888</c:v>
                </c:pt>
                <c:pt idx="541">
                  <c:v>43889</c:v>
                </c:pt>
                <c:pt idx="542">
                  <c:v>43892</c:v>
                </c:pt>
                <c:pt idx="543">
                  <c:v>43893</c:v>
                </c:pt>
                <c:pt idx="544">
                  <c:v>43894</c:v>
                </c:pt>
                <c:pt idx="545">
                  <c:v>43895</c:v>
                </c:pt>
                <c:pt idx="546">
                  <c:v>43896</c:v>
                </c:pt>
                <c:pt idx="547">
                  <c:v>43899</c:v>
                </c:pt>
                <c:pt idx="548">
                  <c:v>43900</c:v>
                </c:pt>
                <c:pt idx="549">
                  <c:v>43901</c:v>
                </c:pt>
                <c:pt idx="550">
                  <c:v>43902</c:v>
                </c:pt>
                <c:pt idx="551">
                  <c:v>43903</c:v>
                </c:pt>
                <c:pt idx="552">
                  <c:v>43906</c:v>
                </c:pt>
                <c:pt idx="553">
                  <c:v>43907</c:v>
                </c:pt>
                <c:pt idx="554">
                  <c:v>43908</c:v>
                </c:pt>
                <c:pt idx="555">
                  <c:v>43909</c:v>
                </c:pt>
                <c:pt idx="556">
                  <c:v>43910</c:v>
                </c:pt>
                <c:pt idx="557">
                  <c:v>43913</c:v>
                </c:pt>
                <c:pt idx="558">
                  <c:v>43914</c:v>
                </c:pt>
                <c:pt idx="559">
                  <c:v>43915</c:v>
                </c:pt>
                <c:pt idx="560">
                  <c:v>43916</c:v>
                </c:pt>
                <c:pt idx="561">
                  <c:v>43917</c:v>
                </c:pt>
                <c:pt idx="562">
                  <c:v>43920</c:v>
                </c:pt>
                <c:pt idx="563">
                  <c:v>43921</c:v>
                </c:pt>
                <c:pt idx="564">
                  <c:v>43922</c:v>
                </c:pt>
                <c:pt idx="565">
                  <c:v>43923</c:v>
                </c:pt>
                <c:pt idx="566">
                  <c:v>43924</c:v>
                </c:pt>
                <c:pt idx="567">
                  <c:v>43927</c:v>
                </c:pt>
                <c:pt idx="568">
                  <c:v>43928</c:v>
                </c:pt>
                <c:pt idx="569">
                  <c:v>43929</c:v>
                </c:pt>
                <c:pt idx="570">
                  <c:v>43930</c:v>
                </c:pt>
                <c:pt idx="571">
                  <c:v>43931</c:v>
                </c:pt>
                <c:pt idx="572">
                  <c:v>43934</c:v>
                </c:pt>
                <c:pt idx="573">
                  <c:v>43935</c:v>
                </c:pt>
                <c:pt idx="574">
                  <c:v>43936</c:v>
                </c:pt>
                <c:pt idx="575">
                  <c:v>43937</c:v>
                </c:pt>
                <c:pt idx="576">
                  <c:v>43938</c:v>
                </c:pt>
                <c:pt idx="577">
                  <c:v>43941</c:v>
                </c:pt>
                <c:pt idx="578">
                  <c:v>43942</c:v>
                </c:pt>
                <c:pt idx="579">
                  <c:v>43943</c:v>
                </c:pt>
                <c:pt idx="580">
                  <c:v>43944</c:v>
                </c:pt>
                <c:pt idx="581">
                  <c:v>43945</c:v>
                </c:pt>
                <c:pt idx="582">
                  <c:v>43948</c:v>
                </c:pt>
                <c:pt idx="583">
                  <c:v>43949</c:v>
                </c:pt>
                <c:pt idx="584">
                  <c:v>43950</c:v>
                </c:pt>
                <c:pt idx="585">
                  <c:v>43951</c:v>
                </c:pt>
                <c:pt idx="586">
                  <c:v>43952</c:v>
                </c:pt>
                <c:pt idx="587">
                  <c:v>43955</c:v>
                </c:pt>
                <c:pt idx="588">
                  <c:v>43956</c:v>
                </c:pt>
                <c:pt idx="589">
                  <c:v>43957</c:v>
                </c:pt>
                <c:pt idx="590">
                  <c:v>43958</c:v>
                </c:pt>
                <c:pt idx="591">
                  <c:v>43959</c:v>
                </c:pt>
                <c:pt idx="592">
                  <c:v>43962</c:v>
                </c:pt>
                <c:pt idx="593">
                  <c:v>43963</c:v>
                </c:pt>
                <c:pt idx="594">
                  <c:v>43964</c:v>
                </c:pt>
                <c:pt idx="595">
                  <c:v>43965</c:v>
                </c:pt>
                <c:pt idx="596">
                  <c:v>43966</c:v>
                </c:pt>
                <c:pt idx="597">
                  <c:v>43969</c:v>
                </c:pt>
                <c:pt idx="598">
                  <c:v>43970</c:v>
                </c:pt>
                <c:pt idx="599">
                  <c:v>43971</c:v>
                </c:pt>
                <c:pt idx="600">
                  <c:v>43972</c:v>
                </c:pt>
                <c:pt idx="601">
                  <c:v>43973</c:v>
                </c:pt>
                <c:pt idx="602">
                  <c:v>43976</c:v>
                </c:pt>
                <c:pt idx="603">
                  <c:v>43977</c:v>
                </c:pt>
                <c:pt idx="604">
                  <c:v>43978</c:v>
                </c:pt>
                <c:pt idx="605">
                  <c:v>43979</c:v>
                </c:pt>
                <c:pt idx="606">
                  <c:v>43980</c:v>
                </c:pt>
                <c:pt idx="607">
                  <c:v>43983</c:v>
                </c:pt>
                <c:pt idx="608">
                  <c:v>43984</c:v>
                </c:pt>
                <c:pt idx="609">
                  <c:v>43985</c:v>
                </c:pt>
                <c:pt idx="610">
                  <c:v>43986</c:v>
                </c:pt>
                <c:pt idx="611">
                  <c:v>43987</c:v>
                </c:pt>
                <c:pt idx="612">
                  <c:v>43990</c:v>
                </c:pt>
                <c:pt idx="613">
                  <c:v>43991</c:v>
                </c:pt>
                <c:pt idx="614">
                  <c:v>43992</c:v>
                </c:pt>
                <c:pt idx="615">
                  <c:v>43993</c:v>
                </c:pt>
                <c:pt idx="616">
                  <c:v>43994</c:v>
                </c:pt>
                <c:pt idx="617">
                  <c:v>43997</c:v>
                </c:pt>
                <c:pt idx="618">
                  <c:v>43998</c:v>
                </c:pt>
                <c:pt idx="619">
                  <c:v>43999</c:v>
                </c:pt>
                <c:pt idx="620">
                  <c:v>44000</c:v>
                </c:pt>
                <c:pt idx="621">
                  <c:v>44001</c:v>
                </c:pt>
                <c:pt idx="622">
                  <c:v>44004</c:v>
                </c:pt>
                <c:pt idx="623">
                  <c:v>44005</c:v>
                </c:pt>
                <c:pt idx="624">
                  <c:v>44006</c:v>
                </c:pt>
                <c:pt idx="625">
                  <c:v>44007</c:v>
                </c:pt>
                <c:pt idx="626">
                  <c:v>44008</c:v>
                </c:pt>
                <c:pt idx="627">
                  <c:v>44011</c:v>
                </c:pt>
                <c:pt idx="628">
                  <c:v>44012</c:v>
                </c:pt>
                <c:pt idx="629">
                  <c:v>44013</c:v>
                </c:pt>
                <c:pt idx="630">
                  <c:v>44014</c:v>
                </c:pt>
                <c:pt idx="631">
                  <c:v>44015</c:v>
                </c:pt>
                <c:pt idx="632">
                  <c:v>44018</c:v>
                </c:pt>
                <c:pt idx="633">
                  <c:v>44019</c:v>
                </c:pt>
                <c:pt idx="634">
                  <c:v>44020</c:v>
                </c:pt>
                <c:pt idx="635">
                  <c:v>44021</c:v>
                </c:pt>
                <c:pt idx="636">
                  <c:v>44022</c:v>
                </c:pt>
                <c:pt idx="637">
                  <c:v>44025</c:v>
                </c:pt>
                <c:pt idx="638">
                  <c:v>44026</c:v>
                </c:pt>
                <c:pt idx="639">
                  <c:v>44027</c:v>
                </c:pt>
                <c:pt idx="640">
                  <c:v>44028</c:v>
                </c:pt>
                <c:pt idx="641">
                  <c:v>44029</c:v>
                </c:pt>
                <c:pt idx="642">
                  <c:v>44032</c:v>
                </c:pt>
                <c:pt idx="643">
                  <c:v>44033</c:v>
                </c:pt>
                <c:pt idx="644">
                  <c:v>44034</c:v>
                </c:pt>
                <c:pt idx="645">
                  <c:v>44035</c:v>
                </c:pt>
                <c:pt idx="646">
                  <c:v>44036</c:v>
                </c:pt>
                <c:pt idx="647">
                  <c:v>44039</c:v>
                </c:pt>
                <c:pt idx="648">
                  <c:v>44040</c:v>
                </c:pt>
                <c:pt idx="649">
                  <c:v>44041</c:v>
                </c:pt>
                <c:pt idx="650">
                  <c:v>44042</c:v>
                </c:pt>
                <c:pt idx="651">
                  <c:v>44043</c:v>
                </c:pt>
                <c:pt idx="652">
                  <c:v>44046</c:v>
                </c:pt>
                <c:pt idx="653">
                  <c:v>44047</c:v>
                </c:pt>
                <c:pt idx="654">
                  <c:v>44048</c:v>
                </c:pt>
                <c:pt idx="655">
                  <c:v>44049</c:v>
                </c:pt>
                <c:pt idx="656">
                  <c:v>44050</c:v>
                </c:pt>
                <c:pt idx="657">
                  <c:v>44053</c:v>
                </c:pt>
                <c:pt idx="658">
                  <c:v>44054</c:v>
                </c:pt>
                <c:pt idx="659">
                  <c:v>44055</c:v>
                </c:pt>
                <c:pt idx="660">
                  <c:v>44056</c:v>
                </c:pt>
                <c:pt idx="661">
                  <c:v>44057</c:v>
                </c:pt>
                <c:pt idx="662">
                  <c:v>44060</c:v>
                </c:pt>
                <c:pt idx="663">
                  <c:v>44061</c:v>
                </c:pt>
                <c:pt idx="664">
                  <c:v>44062</c:v>
                </c:pt>
                <c:pt idx="665">
                  <c:v>44063</c:v>
                </c:pt>
                <c:pt idx="666">
                  <c:v>44064</c:v>
                </c:pt>
                <c:pt idx="667">
                  <c:v>44067</c:v>
                </c:pt>
                <c:pt idx="668">
                  <c:v>44068</c:v>
                </c:pt>
                <c:pt idx="669">
                  <c:v>44069</c:v>
                </c:pt>
                <c:pt idx="670">
                  <c:v>44070</c:v>
                </c:pt>
                <c:pt idx="671">
                  <c:v>44071</c:v>
                </c:pt>
                <c:pt idx="672">
                  <c:v>44074</c:v>
                </c:pt>
                <c:pt idx="673">
                  <c:v>44075</c:v>
                </c:pt>
                <c:pt idx="674">
                  <c:v>44076</c:v>
                </c:pt>
                <c:pt idx="675">
                  <c:v>44077</c:v>
                </c:pt>
                <c:pt idx="676">
                  <c:v>44078</c:v>
                </c:pt>
                <c:pt idx="677">
                  <c:v>44081</c:v>
                </c:pt>
                <c:pt idx="678">
                  <c:v>44082</c:v>
                </c:pt>
                <c:pt idx="679">
                  <c:v>44083</c:v>
                </c:pt>
                <c:pt idx="680">
                  <c:v>44084</c:v>
                </c:pt>
                <c:pt idx="681">
                  <c:v>44085</c:v>
                </c:pt>
                <c:pt idx="682">
                  <c:v>44088</c:v>
                </c:pt>
                <c:pt idx="683">
                  <c:v>44089</c:v>
                </c:pt>
                <c:pt idx="684">
                  <c:v>44090</c:v>
                </c:pt>
                <c:pt idx="685">
                  <c:v>44091</c:v>
                </c:pt>
                <c:pt idx="686">
                  <c:v>44092</c:v>
                </c:pt>
                <c:pt idx="687">
                  <c:v>44095</c:v>
                </c:pt>
                <c:pt idx="688">
                  <c:v>44096</c:v>
                </c:pt>
                <c:pt idx="689">
                  <c:v>44097</c:v>
                </c:pt>
                <c:pt idx="690">
                  <c:v>44098</c:v>
                </c:pt>
                <c:pt idx="691">
                  <c:v>44099</c:v>
                </c:pt>
                <c:pt idx="692">
                  <c:v>44102</c:v>
                </c:pt>
                <c:pt idx="693">
                  <c:v>44103</c:v>
                </c:pt>
                <c:pt idx="694">
                  <c:v>44104</c:v>
                </c:pt>
                <c:pt idx="695">
                  <c:v>44105</c:v>
                </c:pt>
                <c:pt idx="696">
                  <c:v>44106</c:v>
                </c:pt>
                <c:pt idx="697">
                  <c:v>44109</c:v>
                </c:pt>
                <c:pt idx="698">
                  <c:v>44110</c:v>
                </c:pt>
                <c:pt idx="699">
                  <c:v>44111</c:v>
                </c:pt>
                <c:pt idx="700">
                  <c:v>44112</c:v>
                </c:pt>
                <c:pt idx="701">
                  <c:v>44113</c:v>
                </c:pt>
                <c:pt idx="702">
                  <c:v>44116</c:v>
                </c:pt>
                <c:pt idx="703">
                  <c:v>44117</c:v>
                </c:pt>
                <c:pt idx="704">
                  <c:v>44118</c:v>
                </c:pt>
                <c:pt idx="705">
                  <c:v>44119</c:v>
                </c:pt>
                <c:pt idx="706">
                  <c:v>44120</c:v>
                </c:pt>
                <c:pt idx="707">
                  <c:v>44123</c:v>
                </c:pt>
                <c:pt idx="708">
                  <c:v>44124</c:v>
                </c:pt>
                <c:pt idx="709">
                  <c:v>44125</c:v>
                </c:pt>
                <c:pt idx="710">
                  <c:v>44126</c:v>
                </c:pt>
                <c:pt idx="711">
                  <c:v>44127</c:v>
                </c:pt>
                <c:pt idx="712">
                  <c:v>44130</c:v>
                </c:pt>
                <c:pt idx="713">
                  <c:v>44131</c:v>
                </c:pt>
                <c:pt idx="714">
                  <c:v>44132</c:v>
                </c:pt>
                <c:pt idx="715">
                  <c:v>44133</c:v>
                </c:pt>
                <c:pt idx="716">
                  <c:v>44134</c:v>
                </c:pt>
                <c:pt idx="717">
                  <c:v>44137</c:v>
                </c:pt>
                <c:pt idx="718">
                  <c:v>44138</c:v>
                </c:pt>
                <c:pt idx="719">
                  <c:v>44139</c:v>
                </c:pt>
                <c:pt idx="720">
                  <c:v>44140</c:v>
                </c:pt>
                <c:pt idx="721">
                  <c:v>44141</c:v>
                </c:pt>
                <c:pt idx="722">
                  <c:v>44144</c:v>
                </c:pt>
                <c:pt idx="723">
                  <c:v>44145</c:v>
                </c:pt>
                <c:pt idx="724">
                  <c:v>44146</c:v>
                </c:pt>
                <c:pt idx="725">
                  <c:v>44147</c:v>
                </c:pt>
                <c:pt idx="726">
                  <c:v>44148</c:v>
                </c:pt>
                <c:pt idx="727">
                  <c:v>44151</c:v>
                </c:pt>
                <c:pt idx="728">
                  <c:v>44152</c:v>
                </c:pt>
                <c:pt idx="729">
                  <c:v>44153</c:v>
                </c:pt>
                <c:pt idx="730">
                  <c:v>44154</c:v>
                </c:pt>
                <c:pt idx="731">
                  <c:v>44155</c:v>
                </c:pt>
                <c:pt idx="732">
                  <c:v>44158</c:v>
                </c:pt>
                <c:pt idx="733">
                  <c:v>44159</c:v>
                </c:pt>
                <c:pt idx="734">
                  <c:v>44160</c:v>
                </c:pt>
                <c:pt idx="735">
                  <c:v>44161</c:v>
                </c:pt>
                <c:pt idx="736">
                  <c:v>44162</c:v>
                </c:pt>
                <c:pt idx="737">
                  <c:v>44165</c:v>
                </c:pt>
                <c:pt idx="738">
                  <c:v>44166</c:v>
                </c:pt>
                <c:pt idx="739">
                  <c:v>44167</c:v>
                </c:pt>
                <c:pt idx="740">
                  <c:v>44168</c:v>
                </c:pt>
                <c:pt idx="741">
                  <c:v>44169</c:v>
                </c:pt>
                <c:pt idx="742">
                  <c:v>44172</c:v>
                </c:pt>
                <c:pt idx="743">
                  <c:v>44173</c:v>
                </c:pt>
                <c:pt idx="744">
                  <c:v>44174</c:v>
                </c:pt>
                <c:pt idx="745">
                  <c:v>44175</c:v>
                </c:pt>
                <c:pt idx="746">
                  <c:v>44176</c:v>
                </c:pt>
                <c:pt idx="747">
                  <c:v>44179</c:v>
                </c:pt>
                <c:pt idx="748">
                  <c:v>44180</c:v>
                </c:pt>
                <c:pt idx="749">
                  <c:v>44181</c:v>
                </c:pt>
                <c:pt idx="750">
                  <c:v>44182</c:v>
                </c:pt>
                <c:pt idx="751">
                  <c:v>44183</c:v>
                </c:pt>
                <c:pt idx="752">
                  <c:v>44186</c:v>
                </c:pt>
                <c:pt idx="753">
                  <c:v>44187</c:v>
                </c:pt>
                <c:pt idx="754">
                  <c:v>44188</c:v>
                </c:pt>
                <c:pt idx="755">
                  <c:v>44189</c:v>
                </c:pt>
                <c:pt idx="756">
                  <c:v>44190</c:v>
                </c:pt>
                <c:pt idx="757">
                  <c:v>44193</c:v>
                </c:pt>
                <c:pt idx="758">
                  <c:v>44194</c:v>
                </c:pt>
                <c:pt idx="759">
                  <c:v>44195</c:v>
                </c:pt>
                <c:pt idx="760">
                  <c:v>44196</c:v>
                </c:pt>
                <c:pt idx="761">
                  <c:v>44197</c:v>
                </c:pt>
                <c:pt idx="762">
                  <c:v>44200</c:v>
                </c:pt>
                <c:pt idx="763">
                  <c:v>44201</c:v>
                </c:pt>
                <c:pt idx="764">
                  <c:v>44202</c:v>
                </c:pt>
                <c:pt idx="765">
                  <c:v>44203</c:v>
                </c:pt>
                <c:pt idx="766">
                  <c:v>44204</c:v>
                </c:pt>
                <c:pt idx="767">
                  <c:v>44207</c:v>
                </c:pt>
                <c:pt idx="768">
                  <c:v>44208</c:v>
                </c:pt>
                <c:pt idx="769">
                  <c:v>44209</c:v>
                </c:pt>
                <c:pt idx="770">
                  <c:v>44210</c:v>
                </c:pt>
                <c:pt idx="771">
                  <c:v>44211</c:v>
                </c:pt>
                <c:pt idx="772">
                  <c:v>44214</c:v>
                </c:pt>
                <c:pt idx="773">
                  <c:v>44215</c:v>
                </c:pt>
                <c:pt idx="774">
                  <c:v>44216</c:v>
                </c:pt>
                <c:pt idx="775">
                  <c:v>44217</c:v>
                </c:pt>
                <c:pt idx="776">
                  <c:v>44218</c:v>
                </c:pt>
                <c:pt idx="777">
                  <c:v>44221</c:v>
                </c:pt>
                <c:pt idx="778">
                  <c:v>44222</c:v>
                </c:pt>
                <c:pt idx="779">
                  <c:v>44223</c:v>
                </c:pt>
                <c:pt idx="780">
                  <c:v>44224</c:v>
                </c:pt>
                <c:pt idx="781">
                  <c:v>44225</c:v>
                </c:pt>
                <c:pt idx="782">
                  <c:v>44228</c:v>
                </c:pt>
                <c:pt idx="783">
                  <c:v>44229</c:v>
                </c:pt>
                <c:pt idx="784">
                  <c:v>44230</c:v>
                </c:pt>
                <c:pt idx="785">
                  <c:v>44231</c:v>
                </c:pt>
                <c:pt idx="786">
                  <c:v>44232</c:v>
                </c:pt>
                <c:pt idx="787">
                  <c:v>44235</c:v>
                </c:pt>
                <c:pt idx="788">
                  <c:v>44236</c:v>
                </c:pt>
                <c:pt idx="789">
                  <c:v>44237</c:v>
                </c:pt>
                <c:pt idx="790">
                  <c:v>44238</c:v>
                </c:pt>
                <c:pt idx="791">
                  <c:v>44239</c:v>
                </c:pt>
                <c:pt idx="792">
                  <c:v>44242</c:v>
                </c:pt>
                <c:pt idx="793">
                  <c:v>44243</c:v>
                </c:pt>
                <c:pt idx="794">
                  <c:v>44244</c:v>
                </c:pt>
                <c:pt idx="795">
                  <c:v>44245</c:v>
                </c:pt>
                <c:pt idx="796">
                  <c:v>44246</c:v>
                </c:pt>
                <c:pt idx="797">
                  <c:v>44249</c:v>
                </c:pt>
                <c:pt idx="798">
                  <c:v>44250</c:v>
                </c:pt>
                <c:pt idx="799">
                  <c:v>44251</c:v>
                </c:pt>
                <c:pt idx="800">
                  <c:v>44252</c:v>
                </c:pt>
                <c:pt idx="801">
                  <c:v>44253</c:v>
                </c:pt>
                <c:pt idx="802">
                  <c:v>44256</c:v>
                </c:pt>
                <c:pt idx="803">
                  <c:v>44257</c:v>
                </c:pt>
                <c:pt idx="804">
                  <c:v>44258</c:v>
                </c:pt>
                <c:pt idx="805">
                  <c:v>44259</c:v>
                </c:pt>
                <c:pt idx="806">
                  <c:v>44260</c:v>
                </c:pt>
                <c:pt idx="807">
                  <c:v>44263</c:v>
                </c:pt>
                <c:pt idx="808">
                  <c:v>44264</c:v>
                </c:pt>
                <c:pt idx="809">
                  <c:v>44265</c:v>
                </c:pt>
                <c:pt idx="810">
                  <c:v>44266</c:v>
                </c:pt>
                <c:pt idx="811">
                  <c:v>44267</c:v>
                </c:pt>
                <c:pt idx="812">
                  <c:v>44270</c:v>
                </c:pt>
                <c:pt idx="813">
                  <c:v>44271</c:v>
                </c:pt>
                <c:pt idx="814">
                  <c:v>44272</c:v>
                </c:pt>
                <c:pt idx="815">
                  <c:v>44273</c:v>
                </c:pt>
                <c:pt idx="816">
                  <c:v>44274</c:v>
                </c:pt>
                <c:pt idx="817">
                  <c:v>44277</c:v>
                </c:pt>
                <c:pt idx="818">
                  <c:v>44278</c:v>
                </c:pt>
                <c:pt idx="819">
                  <c:v>44279</c:v>
                </c:pt>
                <c:pt idx="820">
                  <c:v>44280</c:v>
                </c:pt>
                <c:pt idx="821">
                  <c:v>44281</c:v>
                </c:pt>
                <c:pt idx="822">
                  <c:v>44284</c:v>
                </c:pt>
                <c:pt idx="823">
                  <c:v>44285</c:v>
                </c:pt>
                <c:pt idx="824">
                  <c:v>44286</c:v>
                </c:pt>
                <c:pt idx="825">
                  <c:v>44287</c:v>
                </c:pt>
                <c:pt idx="826">
                  <c:v>44288</c:v>
                </c:pt>
                <c:pt idx="827">
                  <c:v>44291</c:v>
                </c:pt>
                <c:pt idx="828">
                  <c:v>44292</c:v>
                </c:pt>
                <c:pt idx="829">
                  <c:v>44293</c:v>
                </c:pt>
                <c:pt idx="830">
                  <c:v>44294</c:v>
                </c:pt>
                <c:pt idx="831">
                  <c:v>44295</c:v>
                </c:pt>
                <c:pt idx="832">
                  <c:v>44298</c:v>
                </c:pt>
                <c:pt idx="833">
                  <c:v>44299</c:v>
                </c:pt>
                <c:pt idx="834">
                  <c:v>44300</c:v>
                </c:pt>
                <c:pt idx="835">
                  <c:v>44301</c:v>
                </c:pt>
                <c:pt idx="836">
                  <c:v>44302</c:v>
                </c:pt>
                <c:pt idx="837">
                  <c:v>44305</c:v>
                </c:pt>
                <c:pt idx="838">
                  <c:v>44306</c:v>
                </c:pt>
                <c:pt idx="839">
                  <c:v>44307</c:v>
                </c:pt>
                <c:pt idx="840">
                  <c:v>44308</c:v>
                </c:pt>
                <c:pt idx="841">
                  <c:v>44309</c:v>
                </c:pt>
                <c:pt idx="842">
                  <c:v>44312</c:v>
                </c:pt>
                <c:pt idx="843">
                  <c:v>44313</c:v>
                </c:pt>
                <c:pt idx="844">
                  <c:v>44314</c:v>
                </c:pt>
                <c:pt idx="845">
                  <c:v>44315</c:v>
                </c:pt>
                <c:pt idx="846">
                  <c:v>44316</c:v>
                </c:pt>
                <c:pt idx="847">
                  <c:v>44319</c:v>
                </c:pt>
                <c:pt idx="848">
                  <c:v>44320</c:v>
                </c:pt>
                <c:pt idx="849">
                  <c:v>44321</c:v>
                </c:pt>
                <c:pt idx="850">
                  <c:v>44322</c:v>
                </c:pt>
                <c:pt idx="851">
                  <c:v>44323</c:v>
                </c:pt>
                <c:pt idx="852">
                  <c:v>44326</c:v>
                </c:pt>
                <c:pt idx="853">
                  <c:v>44327</c:v>
                </c:pt>
                <c:pt idx="854">
                  <c:v>44328</c:v>
                </c:pt>
                <c:pt idx="855">
                  <c:v>44329</c:v>
                </c:pt>
                <c:pt idx="856">
                  <c:v>44330</c:v>
                </c:pt>
                <c:pt idx="857">
                  <c:v>44333</c:v>
                </c:pt>
                <c:pt idx="858">
                  <c:v>44334</c:v>
                </c:pt>
                <c:pt idx="859">
                  <c:v>44335</c:v>
                </c:pt>
                <c:pt idx="860">
                  <c:v>44336</c:v>
                </c:pt>
                <c:pt idx="861">
                  <c:v>44337</c:v>
                </c:pt>
                <c:pt idx="862">
                  <c:v>44340</c:v>
                </c:pt>
                <c:pt idx="863">
                  <c:v>44341</c:v>
                </c:pt>
                <c:pt idx="864">
                  <c:v>44342</c:v>
                </c:pt>
                <c:pt idx="865">
                  <c:v>44343</c:v>
                </c:pt>
                <c:pt idx="866">
                  <c:v>44344</c:v>
                </c:pt>
                <c:pt idx="867">
                  <c:v>44347</c:v>
                </c:pt>
                <c:pt idx="868">
                  <c:v>44348</c:v>
                </c:pt>
                <c:pt idx="869">
                  <c:v>44349</c:v>
                </c:pt>
                <c:pt idx="870">
                  <c:v>44350</c:v>
                </c:pt>
                <c:pt idx="871">
                  <c:v>44351</c:v>
                </c:pt>
                <c:pt idx="872">
                  <c:v>44354</c:v>
                </c:pt>
                <c:pt idx="873">
                  <c:v>44355</c:v>
                </c:pt>
                <c:pt idx="874">
                  <c:v>44356</c:v>
                </c:pt>
                <c:pt idx="875">
                  <c:v>44357</c:v>
                </c:pt>
                <c:pt idx="876">
                  <c:v>44358</c:v>
                </c:pt>
                <c:pt idx="877">
                  <c:v>44361</c:v>
                </c:pt>
                <c:pt idx="878">
                  <c:v>44362</c:v>
                </c:pt>
                <c:pt idx="879">
                  <c:v>44363</c:v>
                </c:pt>
                <c:pt idx="880">
                  <c:v>44364</c:v>
                </c:pt>
                <c:pt idx="881">
                  <c:v>44365</c:v>
                </c:pt>
                <c:pt idx="882">
                  <c:v>44368</c:v>
                </c:pt>
                <c:pt idx="883">
                  <c:v>44369</c:v>
                </c:pt>
                <c:pt idx="884">
                  <c:v>44370</c:v>
                </c:pt>
                <c:pt idx="885">
                  <c:v>44371</c:v>
                </c:pt>
                <c:pt idx="886">
                  <c:v>44372</c:v>
                </c:pt>
                <c:pt idx="887">
                  <c:v>44375</c:v>
                </c:pt>
                <c:pt idx="888">
                  <c:v>44376</c:v>
                </c:pt>
                <c:pt idx="889">
                  <c:v>44377</c:v>
                </c:pt>
                <c:pt idx="890">
                  <c:v>44378</c:v>
                </c:pt>
                <c:pt idx="891">
                  <c:v>44379</c:v>
                </c:pt>
                <c:pt idx="892">
                  <c:v>44382</c:v>
                </c:pt>
                <c:pt idx="893">
                  <c:v>44383</c:v>
                </c:pt>
                <c:pt idx="894">
                  <c:v>44384</c:v>
                </c:pt>
                <c:pt idx="895">
                  <c:v>44385</c:v>
                </c:pt>
                <c:pt idx="896">
                  <c:v>44386</c:v>
                </c:pt>
                <c:pt idx="897">
                  <c:v>44389</c:v>
                </c:pt>
                <c:pt idx="898">
                  <c:v>44390</c:v>
                </c:pt>
                <c:pt idx="899">
                  <c:v>44391</c:v>
                </c:pt>
                <c:pt idx="900">
                  <c:v>44392</c:v>
                </c:pt>
                <c:pt idx="901">
                  <c:v>44393</c:v>
                </c:pt>
                <c:pt idx="902">
                  <c:v>44396</c:v>
                </c:pt>
                <c:pt idx="903">
                  <c:v>44397</c:v>
                </c:pt>
                <c:pt idx="904">
                  <c:v>44398</c:v>
                </c:pt>
                <c:pt idx="905">
                  <c:v>44399</c:v>
                </c:pt>
                <c:pt idx="906">
                  <c:v>44400</c:v>
                </c:pt>
                <c:pt idx="907">
                  <c:v>44403</c:v>
                </c:pt>
                <c:pt idx="908">
                  <c:v>44404</c:v>
                </c:pt>
                <c:pt idx="909">
                  <c:v>44405</c:v>
                </c:pt>
                <c:pt idx="910">
                  <c:v>44406</c:v>
                </c:pt>
                <c:pt idx="911">
                  <c:v>44407</c:v>
                </c:pt>
                <c:pt idx="912">
                  <c:v>44410</c:v>
                </c:pt>
                <c:pt idx="913">
                  <c:v>44411</c:v>
                </c:pt>
                <c:pt idx="914">
                  <c:v>44412</c:v>
                </c:pt>
                <c:pt idx="915">
                  <c:v>44413</c:v>
                </c:pt>
                <c:pt idx="916">
                  <c:v>44414</c:v>
                </c:pt>
                <c:pt idx="917">
                  <c:v>44417</c:v>
                </c:pt>
                <c:pt idx="918">
                  <c:v>44418</c:v>
                </c:pt>
                <c:pt idx="919">
                  <c:v>44419</c:v>
                </c:pt>
                <c:pt idx="920">
                  <c:v>44420</c:v>
                </c:pt>
                <c:pt idx="921">
                  <c:v>44421</c:v>
                </c:pt>
                <c:pt idx="922">
                  <c:v>44424</c:v>
                </c:pt>
                <c:pt idx="923">
                  <c:v>44425</c:v>
                </c:pt>
                <c:pt idx="924">
                  <c:v>44426</c:v>
                </c:pt>
                <c:pt idx="925">
                  <c:v>44427</c:v>
                </c:pt>
                <c:pt idx="926">
                  <c:v>44428</c:v>
                </c:pt>
                <c:pt idx="927">
                  <c:v>44431</c:v>
                </c:pt>
                <c:pt idx="928">
                  <c:v>44432</c:v>
                </c:pt>
                <c:pt idx="929">
                  <c:v>44433</c:v>
                </c:pt>
                <c:pt idx="930">
                  <c:v>44434</c:v>
                </c:pt>
                <c:pt idx="931">
                  <c:v>44435</c:v>
                </c:pt>
                <c:pt idx="932">
                  <c:v>44438</c:v>
                </c:pt>
                <c:pt idx="933">
                  <c:v>44439</c:v>
                </c:pt>
                <c:pt idx="934">
                  <c:v>44440</c:v>
                </c:pt>
                <c:pt idx="935">
                  <c:v>44441</c:v>
                </c:pt>
                <c:pt idx="936">
                  <c:v>44442</c:v>
                </c:pt>
                <c:pt idx="937">
                  <c:v>44445</c:v>
                </c:pt>
                <c:pt idx="938">
                  <c:v>44446</c:v>
                </c:pt>
                <c:pt idx="939">
                  <c:v>44447</c:v>
                </c:pt>
                <c:pt idx="940">
                  <c:v>44448</c:v>
                </c:pt>
                <c:pt idx="941">
                  <c:v>44449</c:v>
                </c:pt>
                <c:pt idx="942">
                  <c:v>44452</c:v>
                </c:pt>
                <c:pt idx="943">
                  <c:v>44453</c:v>
                </c:pt>
                <c:pt idx="944">
                  <c:v>44454</c:v>
                </c:pt>
                <c:pt idx="945">
                  <c:v>44455</c:v>
                </c:pt>
                <c:pt idx="946">
                  <c:v>44456</c:v>
                </c:pt>
                <c:pt idx="947">
                  <c:v>44459</c:v>
                </c:pt>
                <c:pt idx="948">
                  <c:v>44460</c:v>
                </c:pt>
                <c:pt idx="949">
                  <c:v>44461</c:v>
                </c:pt>
                <c:pt idx="950">
                  <c:v>44462</c:v>
                </c:pt>
                <c:pt idx="951">
                  <c:v>44463</c:v>
                </c:pt>
                <c:pt idx="952">
                  <c:v>44466</c:v>
                </c:pt>
                <c:pt idx="953">
                  <c:v>44467</c:v>
                </c:pt>
                <c:pt idx="954">
                  <c:v>44468</c:v>
                </c:pt>
                <c:pt idx="955">
                  <c:v>44469</c:v>
                </c:pt>
                <c:pt idx="956">
                  <c:v>44470</c:v>
                </c:pt>
                <c:pt idx="957">
                  <c:v>44473</c:v>
                </c:pt>
                <c:pt idx="958">
                  <c:v>44474</c:v>
                </c:pt>
                <c:pt idx="959">
                  <c:v>44475</c:v>
                </c:pt>
                <c:pt idx="960">
                  <c:v>44476</c:v>
                </c:pt>
                <c:pt idx="961">
                  <c:v>44477</c:v>
                </c:pt>
                <c:pt idx="962">
                  <c:v>44480</c:v>
                </c:pt>
                <c:pt idx="963">
                  <c:v>44481</c:v>
                </c:pt>
                <c:pt idx="964">
                  <c:v>44482</c:v>
                </c:pt>
                <c:pt idx="965">
                  <c:v>44483</c:v>
                </c:pt>
                <c:pt idx="966">
                  <c:v>44484</c:v>
                </c:pt>
                <c:pt idx="967">
                  <c:v>44487</c:v>
                </c:pt>
                <c:pt idx="968">
                  <c:v>44488</c:v>
                </c:pt>
                <c:pt idx="969">
                  <c:v>44489</c:v>
                </c:pt>
                <c:pt idx="970">
                  <c:v>44490</c:v>
                </c:pt>
                <c:pt idx="971">
                  <c:v>44491</c:v>
                </c:pt>
                <c:pt idx="972">
                  <c:v>44494</c:v>
                </c:pt>
                <c:pt idx="973">
                  <c:v>44495</c:v>
                </c:pt>
                <c:pt idx="974">
                  <c:v>44496</c:v>
                </c:pt>
                <c:pt idx="975">
                  <c:v>44497</c:v>
                </c:pt>
                <c:pt idx="976">
                  <c:v>44498</c:v>
                </c:pt>
                <c:pt idx="977">
                  <c:v>44501</c:v>
                </c:pt>
                <c:pt idx="978">
                  <c:v>44502</c:v>
                </c:pt>
                <c:pt idx="979">
                  <c:v>44503</c:v>
                </c:pt>
                <c:pt idx="980">
                  <c:v>44504</c:v>
                </c:pt>
                <c:pt idx="981">
                  <c:v>44505</c:v>
                </c:pt>
                <c:pt idx="982">
                  <c:v>44508</c:v>
                </c:pt>
                <c:pt idx="983">
                  <c:v>44509</c:v>
                </c:pt>
                <c:pt idx="984">
                  <c:v>44510</c:v>
                </c:pt>
                <c:pt idx="985">
                  <c:v>44511</c:v>
                </c:pt>
                <c:pt idx="986">
                  <c:v>44512</c:v>
                </c:pt>
                <c:pt idx="987">
                  <c:v>44515</c:v>
                </c:pt>
                <c:pt idx="988">
                  <c:v>44516</c:v>
                </c:pt>
                <c:pt idx="989">
                  <c:v>44517</c:v>
                </c:pt>
                <c:pt idx="990">
                  <c:v>44518</c:v>
                </c:pt>
                <c:pt idx="991">
                  <c:v>44519</c:v>
                </c:pt>
                <c:pt idx="992">
                  <c:v>44522</c:v>
                </c:pt>
                <c:pt idx="993">
                  <c:v>44523</c:v>
                </c:pt>
                <c:pt idx="994">
                  <c:v>44524</c:v>
                </c:pt>
                <c:pt idx="995">
                  <c:v>44525</c:v>
                </c:pt>
                <c:pt idx="996">
                  <c:v>44526</c:v>
                </c:pt>
                <c:pt idx="997">
                  <c:v>44529</c:v>
                </c:pt>
                <c:pt idx="998">
                  <c:v>44530</c:v>
                </c:pt>
                <c:pt idx="999">
                  <c:v>44531</c:v>
                </c:pt>
                <c:pt idx="1000">
                  <c:v>44532</c:v>
                </c:pt>
                <c:pt idx="1001">
                  <c:v>44533</c:v>
                </c:pt>
                <c:pt idx="1002">
                  <c:v>44536</c:v>
                </c:pt>
                <c:pt idx="1003">
                  <c:v>44537</c:v>
                </c:pt>
                <c:pt idx="1004">
                  <c:v>44538</c:v>
                </c:pt>
                <c:pt idx="1005">
                  <c:v>44539</c:v>
                </c:pt>
                <c:pt idx="1006">
                  <c:v>44540</c:v>
                </c:pt>
                <c:pt idx="1007">
                  <c:v>44543</c:v>
                </c:pt>
                <c:pt idx="1008">
                  <c:v>44544</c:v>
                </c:pt>
                <c:pt idx="1009">
                  <c:v>44545</c:v>
                </c:pt>
                <c:pt idx="1010">
                  <c:v>44546</c:v>
                </c:pt>
                <c:pt idx="1011">
                  <c:v>44547</c:v>
                </c:pt>
                <c:pt idx="1012">
                  <c:v>44550</c:v>
                </c:pt>
                <c:pt idx="1013">
                  <c:v>44551</c:v>
                </c:pt>
                <c:pt idx="1014">
                  <c:v>44552</c:v>
                </c:pt>
                <c:pt idx="1015">
                  <c:v>44553</c:v>
                </c:pt>
                <c:pt idx="1016">
                  <c:v>44554</c:v>
                </c:pt>
                <c:pt idx="1017">
                  <c:v>44557</c:v>
                </c:pt>
                <c:pt idx="1018">
                  <c:v>44558</c:v>
                </c:pt>
                <c:pt idx="1019">
                  <c:v>44559</c:v>
                </c:pt>
                <c:pt idx="1020">
                  <c:v>44560</c:v>
                </c:pt>
                <c:pt idx="1021">
                  <c:v>44561</c:v>
                </c:pt>
                <c:pt idx="1022">
                  <c:v>44564</c:v>
                </c:pt>
                <c:pt idx="1023">
                  <c:v>44565</c:v>
                </c:pt>
                <c:pt idx="1024">
                  <c:v>44566</c:v>
                </c:pt>
                <c:pt idx="1025">
                  <c:v>44567</c:v>
                </c:pt>
                <c:pt idx="1026">
                  <c:v>44568</c:v>
                </c:pt>
                <c:pt idx="1027">
                  <c:v>44571</c:v>
                </c:pt>
                <c:pt idx="1028">
                  <c:v>44572</c:v>
                </c:pt>
                <c:pt idx="1029">
                  <c:v>44573</c:v>
                </c:pt>
                <c:pt idx="1030">
                  <c:v>44574</c:v>
                </c:pt>
                <c:pt idx="1031">
                  <c:v>44575</c:v>
                </c:pt>
                <c:pt idx="1032">
                  <c:v>44578</c:v>
                </c:pt>
                <c:pt idx="1033">
                  <c:v>44579</c:v>
                </c:pt>
                <c:pt idx="1034">
                  <c:v>44580</c:v>
                </c:pt>
                <c:pt idx="1035">
                  <c:v>44581</c:v>
                </c:pt>
                <c:pt idx="1036">
                  <c:v>44582</c:v>
                </c:pt>
                <c:pt idx="1037">
                  <c:v>44585</c:v>
                </c:pt>
                <c:pt idx="1038">
                  <c:v>44586</c:v>
                </c:pt>
                <c:pt idx="1039">
                  <c:v>44587</c:v>
                </c:pt>
                <c:pt idx="1040">
                  <c:v>44588</c:v>
                </c:pt>
                <c:pt idx="1041">
                  <c:v>44589</c:v>
                </c:pt>
                <c:pt idx="1042">
                  <c:v>44592</c:v>
                </c:pt>
                <c:pt idx="1043">
                  <c:v>44593</c:v>
                </c:pt>
                <c:pt idx="1044">
                  <c:v>44594</c:v>
                </c:pt>
                <c:pt idx="1045">
                  <c:v>44595</c:v>
                </c:pt>
                <c:pt idx="1046">
                  <c:v>44596</c:v>
                </c:pt>
                <c:pt idx="1047">
                  <c:v>44599</c:v>
                </c:pt>
                <c:pt idx="1048">
                  <c:v>44600</c:v>
                </c:pt>
                <c:pt idx="1049">
                  <c:v>44601</c:v>
                </c:pt>
                <c:pt idx="1050">
                  <c:v>44602</c:v>
                </c:pt>
                <c:pt idx="1051">
                  <c:v>44603</c:v>
                </c:pt>
                <c:pt idx="1052">
                  <c:v>44606</c:v>
                </c:pt>
                <c:pt idx="1053">
                  <c:v>44607</c:v>
                </c:pt>
                <c:pt idx="1054">
                  <c:v>44608</c:v>
                </c:pt>
                <c:pt idx="1055">
                  <c:v>44609</c:v>
                </c:pt>
                <c:pt idx="1056">
                  <c:v>44610</c:v>
                </c:pt>
                <c:pt idx="1057">
                  <c:v>44613</c:v>
                </c:pt>
                <c:pt idx="1058">
                  <c:v>44614</c:v>
                </c:pt>
                <c:pt idx="1059">
                  <c:v>44615</c:v>
                </c:pt>
                <c:pt idx="1060">
                  <c:v>44616</c:v>
                </c:pt>
                <c:pt idx="1061">
                  <c:v>44617</c:v>
                </c:pt>
                <c:pt idx="1062">
                  <c:v>44620</c:v>
                </c:pt>
                <c:pt idx="1063">
                  <c:v>44621</c:v>
                </c:pt>
                <c:pt idx="1064">
                  <c:v>44622</c:v>
                </c:pt>
                <c:pt idx="1065">
                  <c:v>44623</c:v>
                </c:pt>
                <c:pt idx="1066">
                  <c:v>44624</c:v>
                </c:pt>
                <c:pt idx="1067">
                  <c:v>44627</c:v>
                </c:pt>
                <c:pt idx="1068">
                  <c:v>44628</c:v>
                </c:pt>
                <c:pt idx="1069">
                  <c:v>44629</c:v>
                </c:pt>
                <c:pt idx="1070">
                  <c:v>44630</c:v>
                </c:pt>
                <c:pt idx="1071">
                  <c:v>44631</c:v>
                </c:pt>
                <c:pt idx="1072">
                  <c:v>44634</c:v>
                </c:pt>
                <c:pt idx="1073">
                  <c:v>44635</c:v>
                </c:pt>
                <c:pt idx="1074">
                  <c:v>44636</c:v>
                </c:pt>
                <c:pt idx="1075">
                  <c:v>44637</c:v>
                </c:pt>
                <c:pt idx="1076">
                  <c:v>44638</c:v>
                </c:pt>
                <c:pt idx="1077">
                  <c:v>44641</c:v>
                </c:pt>
                <c:pt idx="1078">
                  <c:v>44642</c:v>
                </c:pt>
                <c:pt idx="1079">
                  <c:v>44643</c:v>
                </c:pt>
                <c:pt idx="1080">
                  <c:v>44644</c:v>
                </c:pt>
                <c:pt idx="1081">
                  <c:v>44645</c:v>
                </c:pt>
                <c:pt idx="1082">
                  <c:v>44648</c:v>
                </c:pt>
                <c:pt idx="1083">
                  <c:v>44649</c:v>
                </c:pt>
                <c:pt idx="1084">
                  <c:v>44650</c:v>
                </c:pt>
                <c:pt idx="1085">
                  <c:v>44651</c:v>
                </c:pt>
                <c:pt idx="1086">
                  <c:v>44652</c:v>
                </c:pt>
                <c:pt idx="1087">
                  <c:v>44655</c:v>
                </c:pt>
                <c:pt idx="1088">
                  <c:v>44656</c:v>
                </c:pt>
                <c:pt idx="1089">
                  <c:v>44657</c:v>
                </c:pt>
                <c:pt idx="1090">
                  <c:v>44658</c:v>
                </c:pt>
                <c:pt idx="1091">
                  <c:v>44659</c:v>
                </c:pt>
                <c:pt idx="1092">
                  <c:v>44662</c:v>
                </c:pt>
                <c:pt idx="1093">
                  <c:v>44663</c:v>
                </c:pt>
                <c:pt idx="1094">
                  <c:v>44664</c:v>
                </c:pt>
                <c:pt idx="1095">
                  <c:v>44665</c:v>
                </c:pt>
                <c:pt idx="1096">
                  <c:v>44666</c:v>
                </c:pt>
                <c:pt idx="1097">
                  <c:v>44669</c:v>
                </c:pt>
                <c:pt idx="1098">
                  <c:v>44670</c:v>
                </c:pt>
                <c:pt idx="1099">
                  <c:v>44671</c:v>
                </c:pt>
                <c:pt idx="1100">
                  <c:v>44672</c:v>
                </c:pt>
                <c:pt idx="1101">
                  <c:v>44673</c:v>
                </c:pt>
                <c:pt idx="1102">
                  <c:v>44676</c:v>
                </c:pt>
                <c:pt idx="1103">
                  <c:v>44677</c:v>
                </c:pt>
                <c:pt idx="1104">
                  <c:v>44678</c:v>
                </c:pt>
                <c:pt idx="1105">
                  <c:v>44679</c:v>
                </c:pt>
                <c:pt idx="1106">
                  <c:v>44680</c:v>
                </c:pt>
                <c:pt idx="1107">
                  <c:v>44683</c:v>
                </c:pt>
                <c:pt idx="1108">
                  <c:v>44684</c:v>
                </c:pt>
                <c:pt idx="1109">
                  <c:v>44685</c:v>
                </c:pt>
                <c:pt idx="1110">
                  <c:v>44686</c:v>
                </c:pt>
                <c:pt idx="1111">
                  <c:v>44687</c:v>
                </c:pt>
                <c:pt idx="1112">
                  <c:v>44690</c:v>
                </c:pt>
                <c:pt idx="1113">
                  <c:v>44691</c:v>
                </c:pt>
                <c:pt idx="1114">
                  <c:v>44692</c:v>
                </c:pt>
                <c:pt idx="1115">
                  <c:v>44693</c:v>
                </c:pt>
                <c:pt idx="1116">
                  <c:v>44694</c:v>
                </c:pt>
                <c:pt idx="1117">
                  <c:v>44697</c:v>
                </c:pt>
                <c:pt idx="1118">
                  <c:v>44698</c:v>
                </c:pt>
                <c:pt idx="1119">
                  <c:v>44699</c:v>
                </c:pt>
                <c:pt idx="1120">
                  <c:v>44700</c:v>
                </c:pt>
                <c:pt idx="1121">
                  <c:v>44701</c:v>
                </c:pt>
                <c:pt idx="1122">
                  <c:v>44704</c:v>
                </c:pt>
                <c:pt idx="1123">
                  <c:v>44705</c:v>
                </c:pt>
                <c:pt idx="1124">
                  <c:v>44706</c:v>
                </c:pt>
                <c:pt idx="1125">
                  <c:v>44707</c:v>
                </c:pt>
                <c:pt idx="1126">
                  <c:v>44708</c:v>
                </c:pt>
                <c:pt idx="1127">
                  <c:v>44711</c:v>
                </c:pt>
                <c:pt idx="1128">
                  <c:v>44712</c:v>
                </c:pt>
                <c:pt idx="1129">
                  <c:v>44713</c:v>
                </c:pt>
                <c:pt idx="1130">
                  <c:v>44714</c:v>
                </c:pt>
                <c:pt idx="1131">
                  <c:v>44715</c:v>
                </c:pt>
                <c:pt idx="1132">
                  <c:v>44718</c:v>
                </c:pt>
                <c:pt idx="1133">
                  <c:v>44719</c:v>
                </c:pt>
                <c:pt idx="1134">
                  <c:v>44720</c:v>
                </c:pt>
                <c:pt idx="1135">
                  <c:v>44721</c:v>
                </c:pt>
                <c:pt idx="1136">
                  <c:v>44722</c:v>
                </c:pt>
                <c:pt idx="1137">
                  <c:v>44725</c:v>
                </c:pt>
                <c:pt idx="1138">
                  <c:v>44726</c:v>
                </c:pt>
                <c:pt idx="1139">
                  <c:v>44727</c:v>
                </c:pt>
                <c:pt idx="1140">
                  <c:v>44728</c:v>
                </c:pt>
                <c:pt idx="1141">
                  <c:v>44729</c:v>
                </c:pt>
                <c:pt idx="1142">
                  <c:v>44732</c:v>
                </c:pt>
                <c:pt idx="1143">
                  <c:v>44733</c:v>
                </c:pt>
                <c:pt idx="1144">
                  <c:v>44734</c:v>
                </c:pt>
                <c:pt idx="1145">
                  <c:v>44735</c:v>
                </c:pt>
                <c:pt idx="1146">
                  <c:v>44736</c:v>
                </c:pt>
                <c:pt idx="1147">
                  <c:v>44739</c:v>
                </c:pt>
                <c:pt idx="1148">
                  <c:v>44740</c:v>
                </c:pt>
                <c:pt idx="1149">
                  <c:v>44741</c:v>
                </c:pt>
                <c:pt idx="1150">
                  <c:v>44742</c:v>
                </c:pt>
                <c:pt idx="1151">
                  <c:v>44743</c:v>
                </c:pt>
                <c:pt idx="1152">
                  <c:v>44746</c:v>
                </c:pt>
                <c:pt idx="1153">
                  <c:v>44747</c:v>
                </c:pt>
                <c:pt idx="1154">
                  <c:v>44748</c:v>
                </c:pt>
                <c:pt idx="1155">
                  <c:v>44749</c:v>
                </c:pt>
                <c:pt idx="1156">
                  <c:v>44750</c:v>
                </c:pt>
                <c:pt idx="1157">
                  <c:v>44753</c:v>
                </c:pt>
                <c:pt idx="1158">
                  <c:v>44754</c:v>
                </c:pt>
                <c:pt idx="1159">
                  <c:v>44755</c:v>
                </c:pt>
                <c:pt idx="1160">
                  <c:v>44756</c:v>
                </c:pt>
                <c:pt idx="1161">
                  <c:v>44757</c:v>
                </c:pt>
                <c:pt idx="1162">
                  <c:v>44760</c:v>
                </c:pt>
                <c:pt idx="1163">
                  <c:v>44761</c:v>
                </c:pt>
                <c:pt idx="1164">
                  <c:v>44762</c:v>
                </c:pt>
                <c:pt idx="1165">
                  <c:v>44763</c:v>
                </c:pt>
                <c:pt idx="1166">
                  <c:v>44764</c:v>
                </c:pt>
                <c:pt idx="1167">
                  <c:v>44767</c:v>
                </c:pt>
                <c:pt idx="1168">
                  <c:v>44768</c:v>
                </c:pt>
                <c:pt idx="1169">
                  <c:v>44769</c:v>
                </c:pt>
                <c:pt idx="1170">
                  <c:v>44770</c:v>
                </c:pt>
                <c:pt idx="1171">
                  <c:v>44771</c:v>
                </c:pt>
                <c:pt idx="1172">
                  <c:v>44774</c:v>
                </c:pt>
                <c:pt idx="1173">
                  <c:v>44775</c:v>
                </c:pt>
                <c:pt idx="1174">
                  <c:v>44776</c:v>
                </c:pt>
                <c:pt idx="1175">
                  <c:v>44777</c:v>
                </c:pt>
                <c:pt idx="1176">
                  <c:v>44778</c:v>
                </c:pt>
                <c:pt idx="1177">
                  <c:v>44781</c:v>
                </c:pt>
                <c:pt idx="1178">
                  <c:v>44782</c:v>
                </c:pt>
                <c:pt idx="1179">
                  <c:v>44783</c:v>
                </c:pt>
                <c:pt idx="1180">
                  <c:v>44784</c:v>
                </c:pt>
                <c:pt idx="1181">
                  <c:v>44785</c:v>
                </c:pt>
                <c:pt idx="1182">
                  <c:v>44788</c:v>
                </c:pt>
                <c:pt idx="1183">
                  <c:v>44789</c:v>
                </c:pt>
                <c:pt idx="1184">
                  <c:v>44790</c:v>
                </c:pt>
                <c:pt idx="1185">
                  <c:v>44791</c:v>
                </c:pt>
                <c:pt idx="1186">
                  <c:v>44792</c:v>
                </c:pt>
                <c:pt idx="1187">
                  <c:v>44795</c:v>
                </c:pt>
                <c:pt idx="1188">
                  <c:v>44796</c:v>
                </c:pt>
                <c:pt idx="1189">
                  <c:v>44797</c:v>
                </c:pt>
                <c:pt idx="1190">
                  <c:v>44798</c:v>
                </c:pt>
                <c:pt idx="1191">
                  <c:v>44799</c:v>
                </c:pt>
                <c:pt idx="1192">
                  <c:v>44802</c:v>
                </c:pt>
                <c:pt idx="1193">
                  <c:v>44803</c:v>
                </c:pt>
                <c:pt idx="1194">
                  <c:v>44804</c:v>
                </c:pt>
                <c:pt idx="1195">
                  <c:v>44805</c:v>
                </c:pt>
                <c:pt idx="1196">
                  <c:v>44806</c:v>
                </c:pt>
                <c:pt idx="1197">
                  <c:v>44809</c:v>
                </c:pt>
                <c:pt idx="1198">
                  <c:v>44810</c:v>
                </c:pt>
                <c:pt idx="1199">
                  <c:v>44811</c:v>
                </c:pt>
                <c:pt idx="1200">
                  <c:v>44812</c:v>
                </c:pt>
                <c:pt idx="1201">
                  <c:v>44813</c:v>
                </c:pt>
                <c:pt idx="1202">
                  <c:v>44816</c:v>
                </c:pt>
                <c:pt idx="1203">
                  <c:v>44817</c:v>
                </c:pt>
                <c:pt idx="1204">
                  <c:v>44818</c:v>
                </c:pt>
                <c:pt idx="1205">
                  <c:v>44819</c:v>
                </c:pt>
                <c:pt idx="1206">
                  <c:v>44820</c:v>
                </c:pt>
                <c:pt idx="1207">
                  <c:v>44823</c:v>
                </c:pt>
                <c:pt idx="1208">
                  <c:v>44824</c:v>
                </c:pt>
                <c:pt idx="1209">
                  <c:v>44825</c:v>
                </c:pt>
                <c:pt idx="1210">
                  <c:v>44826</c:v>
                </c:pt>
                <c:pt idx="1211">
                  <c:v>44827</c:v>
                </c:pt>
                <c:pt idx="1212">
                  <c:v>44830</c:v>
                </c:pt>
                <c:pt idx="1213">
                  <c:v>44831</c:v>
                </c:pt>
                <c:pt idx="1214">
                  <c:v>44832</c:v>
                </c:pt>
                <c:pt idx="1215">
                  <c:v>44833</c:v>
                </c:pt>
                <c:pt idx="1216">
                  <c:v>44834</c:v>
                </c:pt>
                <c:pt idx="1217">
                  <c:v>44837</c:v>
                </c:pt>
                <c:pt idx="1218">
                  <c:v>44838</c:v>
                </c:pt>
                <c:pt idx="1219">
                  <c:v>44839</c:v>
                </c:pt>
                <c:pt idx="1220">
                  <c:v>44840</c:v>
                </c:pt>
                <c:pt idx="1221">
                  <c:v>44841</c:v>
                </c:pt>
                <c:pt idx="1222">
                  <c:v>44844</c:v>
                </c:pt>
                <c:pt idx="1223">
                  <c:v>44845</c:v>
                </c:pt>
                <c:pt idx="1224">
                  <c:v>44846</c:v>
                </c:pt>
                <c:pt idx="1225">
                  <c:v>44847</c:v>
                </c:pt>
                <c:pt idx="1226">
                  <c:v>44848</c:v>
                </c:pt>
                <c:pt idx="1227">
                  <c:v>44851</c:v>
                </c:pt>
                <c:pt idx="1228">
                  <c:v>44852</c:v>
                </c:pt>
                <c:pt idx="1229">
                  <c:v>44853</c:v>
                </c:pt>
                <c:pt idx="1230">
                  <c:v>44854</c:v>
                </c:pt>
                <c:pt idx="1231">
                  <c:v>44855</c:v>
                </c:pt>
                <c:pt idx="1232">
                  <c:v>44858</c:v>
                </c:pt>
                <c:pt idx="1233">
                  <c:v>44859</c:v>
                </c:pt>
                <c:pt idx="1234">
                  <c:v>44860</c:v>
                </c:pt>
                <c:pt idx="1235">
                  <c:v>44861</c:v>
                </c:pt>
                <c:pt idx="1236">
                  <c:v>44862</c:v>
                </c:pt>
                <c:pt idx="1237">
                  <c:v>44865</c:v>
                </c:pt>
                <c:pt idx="1238">
                  <c:v>44866</c:v>
                </c:pt>
                <c:pt idx="1239">
                  <c:v>44867</c:v>
                </c:pt>
                <c:pt idx="1240">
                  <c:v>44868</c:v>
                </c:pt>
                <c:pt idx="1241">
                  <c:v>44869</c:v>
                </c:pt>
                <c:pt idx="1242">
                  <c:v>44872</c:v>
                </c:pt>
                <c:pt idx="1243">
                  <c:v>44873</c:v>
                </c:pt>
                <c:pt idx="1244">
                  <c:v>44874</c:v>
                </c:pt>
                <c:pt idx="1245">
                  <c:v>44875</c:v>
                </c:pt>
                <c:pt idx="1246">
                  <c:v>44876</c:v>
                </c:pt>
                <c:pt idx="1247">
                  <c:v>44879</c:v>
                </c:pt>
                <c:pt idx="1248">
                  <c:v>44880</c:v>
                </c:pt>
                <c:pt idx="1249">
                  <c:v>44881</c:v>
                </c:pt>
                <c:pt idx="1250">
                  <c:v>44882</c:v>
                </c:pt>
                <c:pt idx="1251">
                  <c:v>44883</c:v>
                </c:pt>
                <c:pt idx="1252">
                  <c:v>44886</c:v>
                </c:pt>
                <c:pt idx="1253">
                  <c:v>44887</c:v>
                </c:pt>
                <c:pt idx="1254">
                  <c:v>44888</c:v>
                </c:pt>
                <c:pt idx="1255">
                  <c:v>44889</c:v>
                </c:pt>
                <c:pt idx="1256">
                  <c:v>44890</c:v>
                </c:pt>
                <c:pt idx="1257">
                  <c:v>44893</c:v>
                </c:pt>
                <c:pt idx="1258">
                  <c:v>44894</c:v>
                </c:pt>
                <c:pt idx="1259">
                  <c:v>44895</c:v>
                </c:pt>
                <c:pt idx="1260">
                  <c:v>44896</c:v>
                </c:pt>
                <c:pt idx="1261">
                  <c:v>44897</c:v>
                </c:pt>
                <c:pt idx="1262">
                  <c:v>44900</c:v>
                </c:pt>
                <c:pt idx="1263">
                  <c:v>44901</c:v>
                </c:pt>
                <c:pt idx="1264">
                  <c:v>44902</c:v>
                </c:pt>
                <c:pt idx="1265">
                  <c:v>44903</c:v>
                </c:pt>
                <c:pt idx="1266">
                  <c:v>44904</c:v>
                </c:pt>
                <c:pt idx="1267">
                  <c:v>44907</c:v>
                </c:pt>
                <c:pt idx="1268">
                  <c:v>44908</c:v>
                </c:pt>
                <c:pt idx="1269">
                  <c:v>44909</c:v>
                </c:pt>
                <c:pt idx="1270">
                  <c:v>44910</c:v>
                </c:pt>
                <c:pt idx="1271">
                  <c:v>44911</c:v>
                </c:pt>
                <c:pt idx="1272">
                  <c:v>44914</c:v>
                </c:pt>
                <c:pt idx="1273">
                  <c:v>44915</c:v>
                </c:pt>
                <c:pt idx="1274">
                  <c:v>44916</c:v>
                </c:pt>
                <c:pt idx="1275">
                  <c:v>44917</c:v>
                </c:pt>
                <c:pt idx="1276">
                  <c:v>44918</c:v>
                </c:pt>
                <c:pt idx="1277">
                  <c:v>44921</c:v>
                </c:pt>
                <c:pt idx="1278">
                  <c:v>44922</c:v>
                </c:pt>
                <c:pt idx="1279">
                  <c:v>44923</c:v>
                </c:pt>
                <c:pt idx="1280">
                  <c:v>44924</c:v>
                </c:pt>
                <c:pt idx="1281">
                  <c:v>44925</c:v>
                </c:pt>
                <c:pt idx="1282">
                  <c:v>44928</c:v>
                </c:pt>
                <c:pt idx="1283">
                  <c:v>44929</c:v>
                </c:pt>
                <c:pt idx="1284">
                  <c:v>44930</c:v>
                </c:pt>
                <c:pt idx="1285">
                  <c:v>44931</c:v>
                </c:pt>
                <c:pt idx="1286">
                  <c:v>44932</c:v>
                </c:pt>
                <c:pt idx="1287">
                  <c:v>44935</c:v>
                </c:pt>
                <c:pt idx="1288">
                  <c:v>44936</c:v>
                </c:pt>
                <c:pt idx="1289">
                  <c:v>44937</c:v>
                </c:pt>
                <c:pt idx="1290">
                  <c:v>44938</c:v>
                </c:pt>
                <c:pt idx="1291">
                  <c:v>44939</c:v>
                </c:pt>
                <c:pt idx="1292">
                  <c:v>44942</c:v>
                </c:pt>
                <c:pt idx="1293">
                  <c:v>44943</c:v>
                </c:pt>
                <c:pt idx="1294">
                  <c:v>44944</c:v>
                </c:pt>
                <c:pt idx="1295">
                  <c:v>44945</c:v>
                </c:pt>
                <c:pt idx="1296">
                  <c:v>44946</c:v>
                </c:pt>
                <c:pt idx="1297">
                  <c:v>44949</c:v>
                </c:pt>
                <c:pt idx="1298">
                  <c:v>44950</c:v>
                </c:pt>
                <c:pt idx="1299">
                  <c:v>44951</c:v>
                </c:pt>
                <c:pt idx="1300">
                  <c:v>44952</c:v>
                </c:pt>
                <c:pt idx="1301">
                  <c:v>44953</c:v>
                </c:pt>
                <c:pt idx="1302">
                  <c:v>44956</c:v>
                </c:pt>
                <c:pt idx="1303">
                  <c:v>44957</c:v>
                </c:pt>
                <c:pt idx="1304">
                  <c:v>44958</c:v>
                </c:pt>
                <c:pt idx="1305">
                  <c:v>44959</c:v>
                </c:pt>
                <c:pt idx="1306">
                  <c:v>44960</c:v>
                </c:pt>
                <c:pt idx="1307">
                  <c:v>44963</c:v>
                </c:pt>
                <c:pt idx="1308">
                  <c:v>44964</c:v>
                </c:pt>
                <c:pt idx="1309">
                  <c:v>44965</c:v>
                </c:pt>
                <c:pt idx="1310">
                  <c:v>44966</c:v>
                </c:pt>
                <c:pt idx="1311">
                  <c:v>44967</c:v>
                </c:pt>
                <c:pt idx="1312">
                  <c:v>44970</c:v>
                </c:pt>
                <c:pt idx="1313">
                  <c:v>44971</c:v>
                </c:pt>
                <c:pt idx="1314">
                  <c:v>44972</c:v>
                </c:pt>
                <c:pt idx="1315">
                  <c:v>44973</c:v>
                </c:pt>
                <c:pt idx="1316">
                  <c:v>44974</c:v>
                </c:pt>
                <c:pt idx="1317">
                  <c:v>44977</c:v>
                </c:pt>
                <c:pt idx="1318">
                  <c:v>44978</c:v>
                </c:pt>
                <c:pt idx="1319">
                  <c:v>44979</c:v>
                </c:pt>
                <c:pt idx="1320">
                  <c:v>44980</c:v>
                </c:pt>
                <c:pt idx="1321">
                  <c:v>44981</c:v>
                </c:pt>
                <c:pt idx="1322">
                  <c:v>44984</c:v>
                </c:pt>
                <c:pt idx="1323">
                  <c:v>44985</c:v>
                </c:pt>
                <c:pt idx="1324">
                  <c:v>44986</c:v>
                </c:pt>
                <c:pt idx="1325">
                  <c:v>44987</c:v>
                </c:pt>
                <c:pt idx="1326">
                  <c:v>44988</c:v>
                </c:pt>
                <c:pt idx="1327">
                  <c:v>44991</c:v>
                </c:pt>
                <c:pt idx="1328">
                  <c:v>44992</c:v>
                </c:pt>
                <c:pt idx="1329">
                  <c:v>44993</c:v>
                </c:pt>
                <c:pt idx="1330">
                  <c:v>44994</c:v>
                </c:pt>
                <c:pt idx="1331">
                  <c:v>44995</c:v>
                </c:pt>
                <c:pt idx="1332">
                  <c:v>44998</c:v>
                </c:pt>
                <c:pt idx="1333">
                  <c:v>44999</c:v>
                </c:pt>
                <c:pt idx="1334">
                  <c:v>45000</c:v>
                </c:pt>
                <c:pt idx="1335">
                  <c:v>45001</c:v>
                </c:pt>
                <c:pt idx="1336">
                  <c:v>45002</c:v>
                </c:pt>
                <c:pt idx="1337">
                  <c:v>45005</c:v>
                </c:pt>
                <c:pt idx="1338">
                  <c:v>45006</c:v>
                </c:pt>
                <c:pt idx="1339">
                  <c:v>45007</c:v>
                </c:pt>
                <c:pt idx="1340">
                  <c:v>45008</c:v>
                </c:pt>
                <c:pt idx="1341">
                  <c:v>45009</c:v>
                </c:pt>
                <c:pt idx="1342">
                  <c:v>45012</c:v>
                </c:pt>
                <c:pt idx="1343">
                  <c:v>45013</c:v>
                </c:pt>
                <c:pt idx="1344">
                  <c:v>45014</c:v>
                </c:pt>
                <c:pt idx="1345">
                  <c:v>45015</c:v>
                </c:pt>
                <c:pt idx="1346">
                  <c:v>45016</c:v>
                </c:pt>
                <c:pt idx="1347">
                  <c:v>45019</c:v>
                </c:pt>
                <c:pt idx="1348">
                  <c:v>45020</c:v>
                </c:pt>
                <c:pt idx="1349">
                  <c:v>45021</c:v>
                </c:pt>
                <c:pt idx="1350">
                  <c:v>45022</c:v>
                </c:pt>
                <c:pt idx="1351">
                  <c:v>45023</c:v>
                </c:pt>
                <c:pt idx="1352">
                  <c:v>45026</c:v>
                </c:pt>
                <c:pt idx="1353">
                  <c:v>45027</c:v>
                </c:pt>
                <c:pt idx="1354">
                  <c:v>45028</c:v>
                </c:pt>
                <c:pt idx="1355">
                  <c:v>45029</c:v>
                </c:pt>
                <c:pt idx="1356">
                  <c:v>45030</c:v>
                </c:pt>
                <c:pt idx="1357">
                  <c:v>45033</c:v>
                </c:pt>
                <c:pt idx="1358">
                  <c:v>45034</c:v>
                </c:pt>
                <c:pt idx="1359">
                  <c:v>45035</c:v>
                </c:pt>
                <c:pt idx="1360">
                  <c:v>45036</c:v>
                </c:pt>
                <c:pt idx="1361">
                  <c:v>45037</c:v>
                </c:pt>
                <c:pt idx="1362">
                  <c:v>45040</c:v>
                </c:pt>
                <c:pt idx="1363">
                  <c:v>45041</c:v>
                </c:pt>
                <c:pt idx="1364">
                  <c:v>45042</c:v>
                </c:pt>
                <c:pt idx="1365">
                  <c:v>45043</c:v>
                </c:pt>
                <c:pt idx="1366">
                  <c:v>45044</c:v>
                </c:pt>
                <c:pt idx="1367">
                  <c:v>45047</c:v>
                </c:pt>
                <c:pt idx="1368">
                  <c:v>45048</c:v>
                </c:pt>
                <c:pt idx="1369">
                  <c:v>45049</c:v>
                </c:pt>
                <c:pt idx="1370">
                  <c:v>45050</c:v>
                </c:pt>
                <c:pt idx="1371">
                  <c:v>45051</c:v>
                </c:pt>
                <c:pt idx="1372">
                  <c:v>45054</c:v>
                </c:pt>
                <c:pt idx="1373">
                  <c:v>45055</c:v>
                </c:pt>
                <c:pt idx="1374">
                  <c:v>45056</c:v>
                </c:pt>
                <c:pt idx="1375">
                  <c:v>45057</c:v>
                </c:pt>
                <c:pt idx="1376">
                  <c:v>45058</c:v>
                </c:pt>
                <c:pt idx="1377">
                  <c:v>45061</c:v>
                </c:pt>
                <c:pt idx="1378">
                  <c:v>45062</c:v>
                </c:pt>
                <c:pt idx="1379">
                  <c:v>45063</c:v>
                </c:pt>
                <c:pt idx="1380">
                  <c:v>45064</c:v>
                </c:pt>
                <c:pt idx="1381">
                  <c:v>45065</c:v>
                </c:pt>
                <c:pt idx="1382">
                  <c:v>45068</c:v>
                </c:pt>
                <c:pt idx="1383">
                  <c:v>45069</c:v>
                </c:pt>
                <c:pt idx="1384">
                  <c:v>45070</c:v>
                </c:pt>
                <c:pt idx="1385">
                  <c:v>45071</c:v>
                </c:pt>
                <c:pt idx="1386">
                  <c:v>45072</c:v>
                </c:pt>
                <c:pt idx="1387">
                  <c:v>45075</c:v>
                </c:pt>
                <c:pt idx="1388">
                  <c:v>45076</c:v>
                </c:pt>
                <c:pt idx="1389">
                  <c:v>45077</c:v>
                </c:pt>
                <c:pt idx="1390">
                  <c:v>45078</c:v>
                </c:pt>
                <c:pt idx="1391">
                  <c:v>45079</c:v>
                </c:pt>
                <c:pt idx="1392">
                  <c:v>45082</c:v>
                </c:pt>
                <c:pt idx="1393">
                  <c:v>45083</c:v>
                </c:pt>
                <c:pt idx="1394">
                  <c:v>45084</c:v>
                </c:pt>
                <c:pt idx="1395">
                  <c:v>45085</c:v>
                </c:pt>
                <c:pt idx="1396">
                  <c:v>45086</c:v>
                </c:pt>
                <c:pt idx="1397">
                  <c:v>45089</c:v>
                </c:pt>
                <c:pt idx="1398">
                  <c:v>45090</c:v>
                </c:pt>
                <c:pt idx="1399">
                  <c:v>45091</c:v>
                </c:pt>
                <c:pt idx="1400">
                  <c:v>45092</c:v>
                </c:pt>
                <c:pt idx="1401">
                  <c:v>45093</c:v>
                </c:pt>
                <c:pt idx="1402">
                  <c:v>45096</c:v>
                </c:pt>
                <c:pt idx="1403">
                  <c:v>45097</c:v>
                </c:pt>
                <c:pt idx="1404">
                  <c:v>45098</c:v>
                </c:pt>
                <c:pt idx="1405">
                  <c:v>45099</c:v>
                </c:pt>
                <c:pt idx="1406">
                  <c:v>45100</c:v>
                </c:pt>
                <c:pt idx="1407">
                  <c:v>45103</c:v>
                </c:pt>
                <c:pt idx="1408">
                  <c:v>45104</c:v>
                </c:pt>
                <c:pt idx="1409">
                  <c:v>45105</c:v>
                </c:pt>
                <c:pt idx="1410">
                  <c:v>45106</c:v>
                </c:pt>
                <c:pt idx="1411">
                  <c:v>45107</c:v>
                </c:pt>
                <c:pt idx="1412">
                  <c:v>45110</c:v>
                </c:pt>
                <c:pt idx="1413">
                  <c:v>45111</c:v>
                </c:pt>
                <c:pt idx="1414">
                  <c:v>45112</c:v>
                </c:pt>
                <c:pt idx="1415">
                  <c:v>45113</c:v>
                </c:pt>
                <c:pt idx="1416">
                  <c:v>45114</c:v>
                </c:pt>
                <c:pt idx="1417">
                  <c:v>45117</c:v>
                </c:pt>
                <c:pt idx="1418">
                  <c:v>45118</c:v>
                </c:pt>
                <c:pt idx="1419">
                  <c:v>45119</c:v>
                </c:pt>
                <c:pt idx="1420">
                  <c:v>45120</c:v>
                </c:pt>
                <c:pt idx="1421">
                  <c:v>45121</c:v>
                </c:pt>
                <c:pt idx="1422">
                  <c:v>45124</c:v>
                </c:pt>
                <c:pt idx="1423">
                  <c:v>45125</c:v>
                </c:pt>
                <c:pt idx="1424">
                  <c:v>45126</c:v>
                </c:pt>
                <c:pt idx="1425">
                  <c:v>45127</c:v>
                </c:pt>
                <c:pt idx="1426">
                  <c:v>45128</c:v>
                </c:pt>
                <c:pt idx="1427">
                  <c:v>45131</c:v>
                </c:pt>
                <c:pt idx="1428">
                  <c:v>45132</c:v>
                </c:pt>
                <c:pt idx="1429">
                  <c:v>45133</c:v>
                </c:pt>
                <c:pt idx="1430">
                  <c:v>45134</c:v>
                </c:pt>
                <c:pt idx="1431">
                  <c:v>45135</c:v>
                </c:pt>
                <c:pt idx="1432">
                  <c:v>45138</c:v>
                </c:pt>
                <c:pt idx="1433">
                  <c:v>45139</c:v>
                </c:pt>
                <c:pt idx="1434">
                  <c:v>45140</c:v>
                </c:pt>
                <c:pt idx="1435">
                  <c:v>45141</c:v>
                </c:pt>
                <c:pt idx="1436">
                  <c:v>45142</c:v>
                </c:pt>
                <c:pt idx="1437">
                  <c:v>45145</c:v>
                </c:pt>
                <c:pt idx="1438">
                  <c:v>45146</c:v>
                </c:pt>
                <c:pt idx="1439">
                  <c:v>45147</c:v>
                </c:pt>
                <c:pt idx="1440">
                  <c:v>45148</c:v>
                </c:pt>
                <c:pt idx="1441">
                  <c:v>45149</c:v>
                </c:pt>
                <c:pt idx="1442">
                  <c:v>45152</c:v>
                </c:pt>
                <c:pt idx="1443">
                  <c:v>45153</c:v>
                </c:pt>
                <c:pt idx="1444">
                  <c:v>45154</c:v>
                </c:pt>
                <c:pt idx="1445">
                  <c:v>45155</c:v>
                </c:pt>
                <c:pt idx="1446">
                  <c:v>45156</c:v>
                </c:pt>
                <c:pt idx="1447">
                  <c:v>45159</c:v>
                </c:pt>
                <c:pt idx="1448">
                  <c:v>45160</c:v>
                </c:pt>
                <c:pt idx="1449">
                  <c:v>45161</c:v>
                </c:pt>
                <c:pt idx="1450">
                  <c:v>45162</c:v>
                </c:pt>
                <c:pt idx="1451">
                  <c:v>45163</c:v>
                </c:pt>
                <c:pt idx="1452">
                  <c:v>45166</c:v>
                </c:pt>
                <c:pt idx="1453">
                  <c:v>45167</c:v>
                </c:pt>
                <c:pt idx="1454">
                  <c:v>45168</c:v>
                </c:pt>
                <c:pt idx="1455">
                  <c:v>45169</c:v>
                </c:pt>
                <c:pt idx="1456">
                  <c:v>45170</c:v>
                </c:pt>
                <c:pt idx="1457">
                  <c:v>45173</c:v>
                </c:pt>
                <c:pt idx="1458">
                  <c:v>45174</c:v>
                </c:pt>
                <c:pt idx="1459">
                  <c:v>45175</c:v>
                </c:pt>
                <c:pt idx="1460">
                  <c:v>45176</c:v>
                </c:pt>
                <c:pt idx="1461">
                  <c:v>45177</c:v>
                </c:pt>
                <c:pt idx="1462">
                  <c:v>45180</c:v>
                </c:pt>
                <c:pt idx="1463">
                  <c:v>45181</c:v>
                </c:pt>
                <c:pt idx="1464">
                  <c:v>45182</c:v>
                </c:pt>
                <c:pt idx="1465">
                  <c:v>45183</c:v>
                </c:pt>
                <c:pt idx="1466">
                  <c:v>45184</c:v>
                </c:pt>
                <c:pt idx="1467">
                  <c:v>45187</c:v>
                </c:pt>
                <c:pt idx="1468">
                  <c:v>45188</c:v>
                </c:pt>
                <c:pt idx="1469">
                  <c:v>45189</c:v>
                </c:pt>
                <c:pt idx="1470">
                  <c:v>45190</c:v>
                </c:pt>
                <c:pt idx="1471">
                  <c:v>45191</c:v>
                </c:pt>
                <c:pt idx="1472">
                  <c:v>45194</c:v>
                </c:pt>
                <c:pt idx="1473">
                  <c:v>45195</c:v>
                </c:pt>
                <c:pt idx="1474">
                  <c:v>45196</c:v>
                </c:pt>
                <c:pt idx="1475">
                  <c:v>45197</c:v>
                </c:pt>
                <c:pt idx="1476">
                  <c:v>45198</c:v>
                </c:pt>
                <c:pt idx="1477">
                  <c:v>45201</c:v>
                </c:pt>
                <c:pt idx="1478">
                  <c:v>45202</c:v>
                </c:pt>
                <c:pt idx="1479">
                  <c:v>45203</c:v>
                </c:pt>
                <c:pt idx="1480">
                  <c:v>45204</c:v>
                </c:pt>
                <c:pt idx="1481">
                  <c:v>45205</c:v>
                </c:pt>
                <c:pt idx="1482">
                  <c:v>45208</c:v>
                </c:pt>
                <c:pt idx="1483">
                  <c:v>45209</c:v>
                </c:pt>
                <c:pt idx="1484">
                  <c:v>45210</c:v>
                </c:pt>
                <c:pt idx="1485">
                  <c:v>45211</c:v>
                </c:pt>
                <c:pt idx="1486">
                  <c:v>45212</c:v>
                </c:pt>
                <c:pt idx="1487">
                  <c:v>45215</c:v>
                </c:pt>
                <c:pt idx="1488">
                  <c:v>45216</c:v>
                </c:pt>
                <c:pt idx="1489">
                  <c:v>45217</c:v>
                </c:pt>
                <c:pt idx="1490">
                  <c:v>45218</c:v>
                </c:pt>
                <c:pt idx="1491">
                  <c:v>45219</c:v>
                </c:pt>
                <c:pt idx="1492">
                  <c:v>45222</c:v>
                </c:pt>
                <c:pt idx="1493">
                  <c:v>45223</c:v>
                </c:pt>
                <c:pt idx="1494">
                  <c:v>45224</c:v>
                </c:pt>
                <c:pt idx="1495">
                  <c:v>45225</c:v>
                </c:pt>
                <c:pt idx="1496">
                  <c:v>45226</c:v>
                </c:pt>
                <c:pt idx="1497">
                  <c:v>45229</c:v>
                </c:pt>
                <c:pt idx="1498">
                  <c:v>45230</c:v>
                </c:pt>
                <c:pt idx="1499">
                  <c:v>45231</c:v>
                </c:pt>
                <c:pt idx="1500">
                  <c:v>45232</c:v>
                </c:pt>
                <c:pt idx="1501">
                  <c:v>45233</c:v>
                </c:pt>
                <c:pt idx="1502">
                  <c:v>45236</c:v>
                </c:pt>
                <c:pt idx="1503">
                  <c:v>45237</c:v>
                </c:pt>
                <c:pt idx="1504">
                  <c:v>45238</c:v>
                </c:pt>
                <c:pt idx="1505">
                  <c:v>45239</c:v>
                </c:pt>
                <c:pt idx="1506">
                  <c:v>45240</c:v>
                </c:pt>
                <c:pt idx="1507">
                  <c:v>45243</c:v>
                </c:pt>
                <c:pt idx="1508">
                  <c:v>45244</c:v>
                </c:pt>
                <c:pt idx="1509">
                  <c:v>45245</c:v>
                </c:pt>
                <c:pt idx="1510">
                  <c:v>45246</c:v>
                </c:pt>
                <c:pt idx="1511">
                  <c:v>45247</c:v>
                </c:pt>
                <c:pt idx="1512">
                  <c:v>45250</c:v>
                </c:pt>
                <c:pt idx="1513">
                  <c:v>45251</c:v>
                </c:pt>
                <c:pt idx="1514">
                  <c:v>45252</c:v>
                </c:pt>
                <c:pt idx="1515">
                  <c:v>45253</c:v>
                </c:pt>
                <c:pt idx="1516">
                  <c:v>45254</c:v>
                </c:pt>
                <c:pt idx="1517">
                  <c:v>45257</c:v>
                </c:pt>
                <c:pt idx="1518">
                  <c:v>45258</c:v>
                </c:pt>
                <c:pt idx="1519">
                  <c:v>45259</c:v>
                </c:pt>
                <c:pt idx="1520">
                  <c:v>45260</c:v>
                </c:pt>
                <c:pt idx="1521">
                  <c:v>45261</c:v>
                </c:pt>
                <c:pt idx="1522">
                  <c:v>45264</c:v>
                </c:pt>
                <c:pt idx="1523">
                  <c:v>45265</c:v>
                </c:pt>
                <c:pt idx="1524">
                  <c:v>45266</c:v>
                </c:pt>
                <c:pt idx="1525">
                  <c:v>45267</c:v>
                </c:pt>
                <c:pt idx="1526">
                  <c:v>45268</c:v>
                </c:pt>
                <c:pt idx="1527">
                  <c:v>45271</c:v>
                </c:pt>
                <c:pt idx="1528">
                  <c:v>45272</c:v>
                </c:pt>
                <c:pt idx="1529">
                  <c:v>45273</c:v>
                </c:pt>
                <c:pt idx="1530">
                  <c:v>45274</c:v>
                </c:pt>
                <c:pt idx="1531">
                  <c:v>45275</c:v>
                </c:pt>
                <c:pt idx="1532">
                  <c:v>45278</c:v>
                </c:pt>
                <c:pt idx="1533">
                  <c:v>45279</c:v>
                </c:pt>
                <c:pt idx="1534">
                  <c:v>45280</c:v>
                </c:pt>
                <c:pt idx="1535">
                  <c:v>45281</c:v>
                </c:pt>
                <c:pt idx="1536">
                  <c:v>45282</c:v>
                </c:pt>
                <c:pt idx="1537">
                  <c:v>45285</c:v>
                </c:pt>
                <c:pt idx="1538">
                  <c:v>45286</c:v>
                </c:pt>
                <c:pt idx="1539">
                  <c:v>45287</c:v>
                </c:pt>
                <c:pt idx="1540">
                  <c:v>45288</c:v>
                </c:pt>
                <c:pt idx="1541">
                  <c:v>45289</c:v>
                </c:pt>
                <c:pt idx="1542">
                  <c:v>45292</c:v>
                </c:pt>
                <c:pt idx="1543">
                  <c:v>45293</c:v>
                </c:pt>
                <c:pt idx="1544">
                  <c:v>45294</c:v>
                </c:pt>
                <c:pt idx="1545">
                  <c:v>45295</c:v>
                </c:pt>
                <c:pt idx="1546">
                  <c:v>45296</c:v>
                </c:pt>
                <c:pt idx="1547">
                  <c:v>45299</c:v>
                </c:pt>
                <c:pt idx="1548">
                  <c:v>45300</c:v>
                </c:pt>
                <c:pt idx="1549">
                  <c:v>45301</c:v>
                </c:pt>
                <c:pt idx="1550">
                  <c:v>45302</c:v>
                </c:pt>
                <c:pt idx="1551">
                  <c:v>45303</c:v>
                </c:pt>
                <c:pt idx="1552">
                  <c:v>45306</c:v>
                </c:pt>
                <c:pt idx="1553">
                  <c:v>45307</c:v>
                </c:pt>
                <c:pt idx="1554">
                  <c:v>45308</c:v>
                </c:pt>
                <c:pt idx="1555">
                  <c:v>45309</c:v>
                </c:pt>
                <c:pt idx="1556">
                  <c:v>45310</c:v>
                </c:pt>
                <c:pt idx="1557">
                  <c:v>45313</c:v>
                </c:pt>
                <c:pt idx="1558">
                  <c:v>45314</c:v>
                </c:pt>
                <c:pt idx="1559">
                  <c:v>45315</c:v>
                </c:pt>
                <c:pt idx="1560">
                  <c:v>45316</c:v>
                </c:pt>
                <c:pt idx="1561">
                  <c:v>45317</c:v>
                </c:pt>
                <c:pt idx="1562">
                  <c:v>45320</c:v>
                </c:pt>
                <c:pt idx="1563">
                  <c:v>45321</c:v>
                </c:pt>
                <c:pt idx="1564">
                  <c:v>45322</c:v>
                </c:pt>
                <c:pt idx="1565">
                  <c:v>45323</c:v>
                </c:pt>
                <c:pt idx="1566">
                  <c:v>45324</c:v>
                </c:pt>
                <c:pt idx="1567">
                  <c:v>45327</c:v>
                </c:pt>
                <c:pt idx="1568">
                  <c:v>45328</c:v>
                </c:pt>
                <c:pt idx="1569">
                  <c:v>45329</c:v>
                </c:pt>
                <c:pt idx="1570">
                  <c:v>45330</c:v>
                </c:pt>
                <c:pt idx="1571">
                  <c:v>45331</c:v>
                </c:pt>
                <c:pt idx="1572">
                  <c:v>45334</c:v>
                </c:pt>
                <c:pt idx="1573">
                  <c:v>45335</c:v>
                </c:pt>
                <c:pt idx="1574">
                  <c:v>45336</c:v>
                </c:pt>
                <c:pt idx="1575">
                  <c:v>45337</c:v>
                </c:pt>
                <c:pt idx="1576">
                  <c:v>45338</c:v>
                </c:pt>
                <c:pt idx="1577">
                  <c:v>45341</c:v>
                </c:pt>
                <c:pt idx="1578">
                  <c:v>45342</c:v>
                </c:pt>
                <c:pt idx="1579">
                  <c:v>45343</c:v>
                </c:pt>
                <c:pt idx="1580">
                  <c:v>45344</c:v>
                </c:pt>
                <c:pt idx="1581">
                  <c:v>45345</c:v>
                </c:pt>
                <c:pt idx="1582">
                  <c:v>45348</c:v>
                </c:pt>
                <c:pt idx="1583">
                  <c:v>45349</c:v>
                </c:pt>
                <c:pt idx="1584">
                  <c:v>45350</c:v>
                </c:pt>
                <c:pt idx="1585">
                  <c:v>45351</c:v>
                </c:pt>
                <c:pt idx="1586">
                  <c:v>45352</c:v>
                </c:pt>
                <c:pt idx="1587">
                  <c:v>45355</c:v>
                </c:pt>
                <c:pt idx="1588">
                  <c:v>45356</c:v>
                </c:pt>
                <c:pt idx="1589">
                  <c:v>45357</c:v>
                </c:pt>
                <c:pt idx="1590">
                  <c:v>45358</c:v>
                </c:pt>
                <c:pt idx="1591">
                  <c:v>45359</c:v>
                </c:pt>
                <c:pt idx="1592">
                  <c:v>45362</c:v>
                </c:pt>
                <c:pt idx="1593">
                  <c:v>45363</c:v>
                </c:pt>
                <c:pt idx="1594">
                  <c:v>45364</c:v>
                </c:pt>
                <c:pt idx="1595">
                  <c:v>45365</c:v>
                </c:pt>
                <c:pt idx="1596">
                  <c:v>45366</c:v>
                </c:pt>
                <c:pt idx="1597">
                  <c:v>45369</c:v>
                </c:pt>
                <c:pt idx="1598">
                  <c:v>45370</c:v>
                </c:pt>
                <c:pt idx="1599">
                  <c:v>45371</c:v>
                </c:pt>
                <c:pt idx="1600">
                  <c:v>45372</c:v>
                </c:pt>
                <c:pt idx="1601">
                  <c:v>45373</c:v>
                </c:pt>
                <c:pt idx="1602">
                  <c:v>45376</c:v>
                </c:pt>
                <c:pt idx="1603">
                  <c:v>45377</c:v>
                </c:pt>
                <c:pt idx="1604">
                  <c:v>45378</c:v>
                </c:pt>
                <c:pt idx="1605">
                  <c:v>45379</c:v>
                </c:pt>
                <c:pt idx="1606">
                  <c:v>45380</c:v>
                </c:pt>
                <c:pt idx="1607">
                  <c:v>45383</c:v>
                </c:pt>
                <c:pt idx="1608">
                  <c:v>45384</c:v>
                </c:pt>
                <c:pt idx="1609">
                  <c:v>45385</c:v>
                </c:pt>
                <c:pt idx="1610">
                  <c:v>45386</c:v>
                </c:pt>
                <c:pt idx="1611">
                  <c:v>45387</c:v>
                </c:pt>
                <c:pt idx="1612">
                  <c:v>45390</c:v>
                </c:pt>
                <c:pt idx="1613">
                  <c:v>45391</c:v>
                </c:pt>
                <c:pt idx="1614">
                  <c:v>45392</c:v>
                </c:pt>
                <c:pt idx="1615">
                  <c:v>45393</c:v>
                </c:pt>
                <c:pt idx="1616">
                  <c:v>45394</c:v>
                </c:pt>
                <c:pt idx="1617">
                  <c:v>45397</c:v>
                </c:pt>
                <c:pt idx="1618">
                  <c:v>45398</c:v>
                </c:pt>
                <c:pt idx="1619">
                  <c:v>45399</c:v>
                </c:pt>
                <c:pt idx="1620">
                  <c:v>45400</c:v>
                </c:pt>
                <c:pt idx="1621">
                  <c:v>45401</c:v>
                </c:pt>
                <c:pt idx="1622">
                  <c:v>45404</c:v>
                </c:pt>
                <c:pt idx="1623">
                  <c:v>45405</c:v>
                </c:pt>
                <c:pt idx="1624">
                  <c:v>45406</c:v>
                </c:pt>
                <c:pt idx="1625">
                  <c:v>45407</c:v>
                </c:pt>
                <c:pt idx="1626">
                  <c:v>45408</c:v>
                </c:pt>
                <c:pt idx="1627">
                  <c:v>45411</c:v>
                </c:pt>
                <c:pt idx="1628">
                  <c:v>45412</c:v>
                </c:pt>
                <c:pt idx="1629">
                  <c:v>45413</c:v>
                </c:pt>
                <c:pt idx="1630">
                  <c:v>45414</c:v>
                </c:pt>
                <c:pt idx="1631">
                  <c:v>45415</c:v>
                </c:pt>
                <c:pt idx="1632">
                  <c:v>45418</c:v>
                </c:pt>
                <c:pt idx="1633">
                  <c:v>45419</c:v>
                </c:pt>
                <c:pt idx="1634">
                  <c:v>45420</c:v>
                </c:pt>
                <c:pt idx="1635">
                  <c:v>45421</c:v>
                </c:pt>
                <c:pt idx="1636">
                  <c:v>45422</c:v>
                </c:pt>
                <c:pt idx="1637">
                  <c:v>45425</c:v>
                </c:pt>
                <c:pt idx="1638">
                  <c:v>45426</c:v>
                </c:pt>
                <c:pt idx="1639">
                  <c:v>45427</c:v>
                </c:pt>
                <c:pt idx="1640">
                  <c:v>45428</c:v>
                </c:pt>
                <c:pt idx="1641">
                  <c:v>45429</c:v>
                </c:pt>
              </c:numCache>
            </c:numRef>
          </c:cat>
          <c:val>
            <c:numRef>
              <c:f>'Ofgem time series - Electricity'!$C$4:$C$1645</c:f>
              <c:numCache>
                <c:formatCode>0.00</c:formatCode>
                <c:ptCount val="1642"/>
                <c:pt idx="0">
                  <c:v>44.51583333333334</c:v>
                </c:pt>
                <c:pt idx="1">
                  <c:v>44.325833333333328</c:v>
                </c:pt>
                <c:pt idx="2">
                  <c:v>44.055833333333332</c:v>
                </c:pt>
                <c:pt idx="3">
                  <c:v>44.255833333333335</c:v>
                </c:pt>
                <c:pt idx="4">
                  <c:v>44.308333333333337</c:v>
                </c:pt>
                <c:pt idx="5">
                  <c:v>43.773333333333333</c:v>
                </c:pt>
                <c:pt idx="6">
                  <c:v>43.930833333333332</c:v>
                </c:pt>
                <c:pt idx="7">
                  <c:v>44.135833333333345</c:v>
                </c:pt>
                <c:pt idx="8">
                  <c:v>44.405833333333334</c:v>
                </c:pt>
                <c:pt idx="9">
                  <c:v>44.338333333333331</c:v>
                </c:pt>
                <c:pt idx="10">
                  <c:v>44.228333333333332</c:v>
                </c:pt>
                <c:pt idx="11">
                  <c:v>44.465833333333336</c:v>
                </c:pt>
                <c:pt idx="12">
                  <c:v>45.038333333333334</c:v>
                </c:pt>
                <c:pt idx="13">
                  <c:v>45.083333333333321</c:v>
                </c:pt>
                <c:pt idx="14">
                  <c:v>45.048333333333325</c:v>
                </c:pt>
                <c:pt idx="15">
                  <c:v>45.118333333333332</c:v>
                </c:pt>
                <c:pt idx="16">
                  <c:v>45.076666666666675</c:v>
                </c:pt>
                <c:pt idx="17">
                  <c:v>44.651666666666664</c:v>
                </c:pt>
                <c:pt idx="18">
                  <c:v>44.754166666666663</c:v>
                </c:pt>
                <c:pt idx="19">
                  <c:v>44.514999999999993</c:v>
                </c:pt>
                <c:pt idx="20">
                  <c:v>44.724166666666662</c:v>
                </c:pt>
                <c:pt idx="21">
                  <c:v>45.399166666666666</c:v>
                </c:pt>
                <c:pt idx="22">
                  <c:v>45.269166666666671</c:v>
                </c:pt>
                <c:pt idx="23">
                  <c:v>45.581666666666671</c:v>
                </c:pt>
                <c:pt idx="24">
                  <c:v>45.68416666666667</c:v>
                </c:pt>
                <c:pt idx="25">
                  <c:v>46.229166666666664</c:v>
                </c:pt>
                <c:pt idx="26">
                  <c:v>46.324166666666663</c:v>
                </c:pt>
                <c:pt idx="27">
                  <c:v>46.531666666666666</c:v>
                </c:pt>
                <c:pt idx="28">
                  <c:v>46.239166666666669</c:v>
                </c:pt>
                <c:pt idx="29">
                  <c:v>45.899166666666673</c:v>
                </c:pt>
                <c:pt idx="30">
                  <c:v>46.096666666666664</c:v>
                </c:pt>
                <c:pt idx="31">
                  <c:v>45.969166666666666</c:v>
                </c:pt>
                <c:pt idx="32">
                  <c:v>45.926666666666669</c:v>
                </c:pt>
                <c:pt idx="33">
                  <c:v>46.359166666666674</c:v>
                </c:pt>
                <c:pt idx="34">
                  <c:v>46.801666666666655</c:v>
                </c:pt>
                <c:pt idx="35">
                  <c:v>46.779166666666669</c:v>
                </c:pt>
                <c:pt idx="36">
                  <c:v>46.711666666666666</c:v>
                </c:pt>
                <c:pt idx="37">
                  <c:v>46.911666666666669</c:v>
                </c:pt>
                <c:pt idx="38">
                  <c:v>47.546666666666674</c:v>
                </c:pt>
                <c:pt idx="39">
                  <c:v>47.451666666666675</c:v>
                </c:pt>
                <c:pt idx="40">
                  <c:v>47.681666666666665</c:v>
                </c:pt>
                <c:pt idx="41">
                  <c:v>#N/A</c:v>
                </c:pt>
                <c:pt idx="42">
                  <c:v>47.926666666666669</c:v>
                </c:pt>
                <c:pt idx="43">
                  <c:v>47.666666666666664</c:v>
                </c:pt>
                <c:pt idx="44">
                  <c:v>47.696666666666665</c:v>
                </c:pt>
                <c:pt idx="45">
                  <c:v>47.554166666666674</c:v>
                </c:pt>
                <c:pt idx="46">
                  <c:v>47.506666666666668</c:v>
                </c:pt>
                <c:pt idx="47">
                  <c:v>47.989166666666669</c:v>
                </c:pt>
                <c:pt idx="48">
                  <c:v>48.256666666666661</c:v>
                </c:pt>
                <c:pt idx="49">
                  <c:v>49.054166666666674</c:v>
                </c:pt>
                <c:pt idx="50">
                  <c:v>48.969166666666659</c:v>
                </c:pt>
                <c:pt idx="51">
                  <c:v>49.494166666666672</c:v>
                </c:pt>
                <c:pt idx="52">
                  <c:v>49.361666666666657</c:v>
                </c:pt>
                <c:pt idx="53">
                  <c:v>48.646666666666668</c:v>
                </c:pt>
                <c:pt idx="54">
                  <c:v>49.274166666666666</c:v>
                </c:pt>
                <c:pt idx="55">
                  <c:v>49.626666666666665</c:v>
                </c:pt>
                <c:pt idx="56">
                  <c:v>49.716666666666661</c:v>
                </c:pt>
                <c:pt idx="57">
                  <c:v>50.05916666666667</c:v>
                </c:pt>
                <c:pt idx="58">
                  <c:v>49.846666666666671</c:v>
                </c:pt>
                <c:pt idx="59">
                  <c:v>50.096666666666671</c:v>
                </c:pt>
                <c:pt idx="60">
                  <c:v>50.619166666666665</c:v>
                </c:pt>
                <c:pt idx="61">
                  <c:v>51.24666666666667</c:v>
                </c:pt>
                <c:pt idx="62">
                  <c:v>51.55833333333333</c:v>
                </c:pt>
                <c:pt idx="63">
                  <c:v>51.316666666666663</c:v>
                </c:pt>
                <c:pt idx="64">
                  <c:v>50.636666666666677</c:v>
                </c:pt>
                <c:pt idx="65">
                  <c:v>50.788333333333327</c:v>
                </c:pt>
                <c:pt idx="66">
                  <c:v>51.634999999999991</c:v>
                </c:pt>
                <c:pt idx="67">
                  <c:v>51.634999999999991</c:v>
                </c:pt>
                <c:pt idx="68">
                  <c:v>51.724166666666669</c:v>
                </c:pt>
                <c:pt idx="69">
                  <c:v>52.428333333333335</c:v>
                </c:pt>
                <c:pt idx="70">
                  <c:v>53.37166666666667</c:v>
                </c:pt>
                <c:pt idx="71">
                  <c:v>54.238333333333337</c:v>
                </c:pt>
                <c:pt idx="72">
                  <c:v>54.619166666666672</c:v>
                </c:pt>
                <c:pt idx="73">
                  <c:v>54.715833333333336</c:v>
                </c:pt>
                <c:pt idx="74">
                  <c:v>54.884166666666665</c:v>
                </c:pt>
                <c:pt idx="75">
                  <c:v>55.975833333333334</c:v>
                </c:pt>
                <c:pt idx="76">
                  <c:v>55.644166666666671</c:v>
                </c:pt>
                <c:pt idx="77">
                  <c:v>56.396666666666668</c:v>
                </c:pt>
                <c:pt idx="78">
                  <c:v>57.318333333333328</c:v>
                </c:pt>
                <c:pt idx="79">
                  <c:v>56.975833333333334</c:v>
                </c:pt>
                <c:pt idx="80">
                  <c:v>56.689166666666665</c:v>
                </c:pt>
                <c:pt idx="81">
                  <c:v>55.037499999999994</c:v>
                </c:pt>
                <c:pt idx="82">
                  <c:v>55.037499999999994</c:v>
                </c:pt>
                <c:pt idx="83">
                  <c:v>55.679999999999986</c:v>
                </c:pt>
                <c:pt idx="84">
                  <c:v>55.92499999999999</c:v>
                </c:pt>
                <c:pt idx="85">
                  <c:v>54.459166666666675</c:v>
                </c:pt>
                <c:pt idx="86">
                  <c:v>54.346666666666671</c:v>
                </c:pt>
                <c:pt idx="87">
                  <c:v>54.722499999999997</c:v>
                </c:pt>
                <c:pt idx="88">
                  <c:v>53.849999999999994</c:v>
                </c:pt>
                <c:pt idx="89">
                  <c:v>53.802500000000002</c:v>
                </c:pt>
                <c:pt idx="90">
                  <c:v>54.610833333333339</c:v>
                </c:pt>
                <c:pt idx="91">
                  <c:v>54.353333333333332</c:v>
                </c:pt>
                <c:pt idx="92">
                  <c:v>54.208333333333336</c:v>
                </c:pt>
                <c:pt idx="93">
                  <c:v>54.780833333333334</c:v>
                </c:pt>
                <c:pt idx="94">
                  <c:v>55.306666666666665</c:v>
                </c:pt>
                <c:pt idx="95">
                  <c:v>54.832500000000003</c:v>
                </c:pt>
                <c:pt idx="96">
                  <c:v>53.489166666666669</c:v>
                </c:pt>
                <c:pt idx="97">
                  <c:v>54.46</c:v>
                </c:pt>
                <c:pt idx="98">
                  <c:v>53.646666666666668</c:v>
                </c:pt>
                <c:pt idx="99">
                  <c:v>53.432499999999997</c:v>
                </c:pt>
                <c:pt idx="100">
                  <c:v>53.70750000000001</c:v>
                </c:pt>
                <c:pt idx="101">
                  <c:v>54.254166666666663</c:v>
                </c:pt>
                <c:pt idx="102">
                  <c:v>54.284166666666671</c:v>
                </c:pt>
                <c:pt idx="103">
                  <c:v>54.229166666666664</c:v>
                </c:pt>
                <c:pt idx="104">
                  <c:v>55.383333333333333</c:v>
                </c:pt>
                <c:pt idx="105">
                  <c:v>55.489166666666677</c:v>
                </c:pt>
                <c:pt idx="106">
                  <c:v>55.335833333333333</c:v>
                </c:pt>
                <c:pt idx="107">
                  <c:v>56.144166666666671</c:v>
                </c:pt>
                <c:pt idx="108">
                  <c:v>55.991666666666667</c:v>
                </c:pt>
                <c:pt idx="109">
                  <c:v>55.947499999999998</c:v>
                </c:pt>
                <c:pt idx="110">
                  <c:v>56.605833333333329</c:v>
                </c:pt>
                <c:pt idx="111">
                  <c:v>56.225833333333334</c:v>
                </c:pt>
                <c:pt idx="112">
                  <c:v>57.074999999999996</c:v>
                </c:pt>
                <c:pt idx="113">
                  <c:v>57.008333333333333</c:v>
                </c:pt>
                <c:pt idx="114">
                  <c:v>56.955000000000005</c:v>
                </c:pt>
                <c:pt idx="115">
                  <c:v>55.670000000000009</c:v>
                </c:pt>
                <c:pt idx="116">
                  <c:v>56.154166666666676</c:v>
                </c:pt>
                <c:pt idx="117">
                  <c:v>55.610000000000014</c:v>
                </c:pt>
                <c:pt idx="118">
                  <c:v>55.526666666666664</c:v>
                </c:pt>
                <c:pt idx="119">
                  <c:v>56.232500000000009</c:v>
                </c:pt>
                <c:pt idx="120">
                  <c:v>56.50333333333333</c:v>
                </c:pt>
                <c:pt idx="121">
                  <c:v>56.274166666666666</c:v>
                </c:pt>
                <c:pt idx="122">
                  <c:v>56.584166666666668</c:v>
                </c:pt>
                <c:pt idx="123">
                  <c:v>56.698333333333345</c:v>
                </c:pt>
                <c:pt idx="124">
                  <c:v>56.748333333333328</c:v>
                </c:pt>
                <c:pt idx="125">
                  <c:v>56.636666666666656</c:v>
                </c:pt>
                <c:pt idx="126">
                  <c:v>56.469166666666659</c:v>
                </c:pt>
                <c:pt idx="127">
                  <c:v>56.824999999999996</c:v>
                </c:pt>
                <c:pt idx="128">
                  <c:v>56.426666666666655</c:v>
                </c:pt>
                <c:pt idx="129">
                  <c:v>54.308333333333337</c:v>
                </c:pt>
                <c:pt idx="130">
                  <c:v>54.438333333333333</c:v>
                </c:pt>
                <c:pt idx="131">
                  <c:v>54.755833333333328</c:v>
                </c:pt>
                <c:pt idx="132">
                  <c:v>55.170833333333341</c:v>
                </c:pt>
                <c:pt idx="133">
                  <c:v>55.553333333333342</c:v>
                </c:pt>
                <c:pt idx="134">
                  <c:v>55.630833333333328</c:v>
                </c:pt>
                <c:pt idx="135">
                  <c:v>55.865833333333335</c:v>
                </c:pt>
                <c:pt idx="136">
                  <c:v>56.110833333333339</c:v>
                </c:pt>
                <c:pt idx="137">
                  <c:v>56.693333333333328</c:v>
                </c:pt>
                <c:pt idx="138">
                  <c:v>56.798333333333325</c:v>
                </c:pt>
                <c:pt idx="139">
                  <c:v>56.180833333333332</c:v>
                </c:pt>
                <c:pt idx="140">
                  <c:v>56.438333333333333</c:v>
                </c:pt>
                <c:pt idx="141">
                  <c:v>56.760833333333331</c:v>
                </c:pt>
                <c:pt idx="142">
                  <c:v>57.143333333333338</c:v>
                </c:pt>
                <c:pt idx="143">
                  <c:v>57.455833333333338</c:v>
                </c:pt>
                <c:pt idx="144">
                  <c:v>57.905833333333334</c:v>
                </c:pt>
                <c:pt idx="145">
                  <c:v>58.735833333333346</c:v>
                </c:pt>
                <c:pt idx="146">
                  <c:v>59.583333333333336</c:v>
                </c:pt>
                <c:pt idx="147">
                  <c:v>59.583333333333336</c:v>
                </c:pt>
                <c:pt idx="148">
                  <c:v>60.70333333333334</c:v>
                </c:pt>
                <c:pt idx="149">
                  <c:v>61.048333333333325</c:v>
                </c:pt>
                <c:pt idx="150">
                  <c:v>60.713333333333331</c:v>
                </c:pt>
                <c:pt idx="151">
                  <c:v>59.795000000000009</c:v>
                </c:pt>
                <c:pt idx="152">
                  <c:v>60.650833333333338</c:v>
                </c:pt>
                <c:pt idx="153">
                  <c:v>61.145833333333336</c:v>
                </c:pt>
                <c:pt idx="154">
                  <c:v>61.22333333333335</c:v>
                </c:pt>
                <c:pt idx="155">
                  <c:v>62.168333333333344</c:v>
                </c:pt>
                <c:pt idx="156">
                  <c:v>63.155833333333341</c:v>
                </c:pt>
                <c:pt idx="157">
                  <c:v>65.735833333333332</c:v>
                </c:pt>
                <c:pt idx="158">
                  <c:v>65.105833333333337</c:v>
                </c:pt>
                <c:pt idx="159">
                  <c:v>63.218333333333327</c:v>
                </c:pt>
                <c:pt idx="160">
                  <c:v>60.958333333333343</c:v>
                </c:pt>
                <c:pt idx="161">
                  <c:v>61.663333333333327</c:v>
                </c:pt>
                <c:pt idx="162">
                  <c:v>62.535833333333329</c:v>
                </c:pt>
                <c:pt idx="163">
                  <c:v>61.940833333333337</c:v>
                </c:pt>
                <c:pt idx="164">
                  <c:v>62.900833333333338</c:v>
                </c:pt>
                <c:pt idx="165">
                  <c:v>62.908333333333339</c:v>
                </c:pt>
                <c:pt idx="166">
                  <c:v>63.763333333333343</c:v>
                </c:pt>
                <c:pt idx="167">
                  <c:v>65.02833333333335</c:v>
                </c:pt>
                <c:pt idx="168">
                  <c:v>64.525833333333324</c:v>
                </c:pt>
                <c:pt idx="169">
                  <c:v>62.930833333333339</c:v>
                </c:pt>
                <c:pt idx="170">
                  <c:v>62.158333333333339</c:v>
                </c:pt>
                <c:pt idx="171">
                  <c:v>61.713333333333331</c:v>
                </c:pt>
                <c:pt idx="172">
                  <c:v>63.658333333333331</c:v>
                </c:pt>
                <c:pt idx="173">
                  <c:v>63.610833333333339</c:v>
                </c:pt>
                <c:pt idx="174">
                  <c:v>63.726666666666681</c:v>
                </c:pt>
                <c:pt idx="175">
                  <c:v>64.749166666666682</c:v>
                </c:pt>
                <c:pt idx="176">
                  <c:v>64.951666666666668</c:v>
                </c:pt>
                <c:pt idx="177">
                  <c:v>64.166666666666671</c:v>
                </c:pt>
                <c:pt idx="178">
                  <c:v>62.876666666666672</c:v>
                </c:pt>
                <c:pt idx="179">
                  <c:v>61.31666666666667</c:v>
                </c:pt>
                <c:pt idx="180">
                  <c:v>60.011666666666663</c:v>
                </c:pt>
                <c:pt idx="181">
                  <c:v>61.244166666666672</c:v>
                </c:pt>
                <c:pt idx="182">
                  <c:v>59.766666666666673</c:v>
                </c:pt>
                <c:pt idx="183">
                  <c:v>60.054166666666674</c:v>
                </c:pt>
                <c:pt idx="184">
                  <c:v>59.769166666666656</c:v>
                </c:pt>
                <c:pt idx="185">
                  <c:v>59.681666666666672</c:v>
                </c:pt>
                <c:pt idx="186">
                  <c:v>61.396666666666668</c:v>
                </c:pt>
                <c:pt idx="187">
                  <c:v>60.814166666666672</c:v>
                </c:pt>
                <c:pt idx="188">
                  <c:v>60.736666666666672</c:v>
                </c:pt>
                <c:pt idx="189">
                  <c:v>60.731666666666662</c:v>
                </c:pt>
                <c:pt idx="190">
                  <c:v>60.566666666666663</c:v>
                </c:pt>
                <c:pt idx="191">
                  <c:v>59.341666666666669</c:v>
                </c:pt>
                <c:pt idx="192">
                  <c:v>59.151666666666664</c:v>
                </c:pt>
                <c:pt idx="193">
                  <c:v>58.791666666666679</c:v>
                </c:pt>
                <c:pt idx="194">
                  <c:v>58.118333333333318</c:v>
                </c:pt>
                <c:pt idx="195">
                  <c:v>56.498333333333335</c:v>
                </c:pt>
                <c:pt idx="196">
                  <c:v>57.793333333333329</c:v>
                </c:pt>
                <c:pt idx="197">
                  <c:v>57.300833333333337</c:v>
                </c:pt>
                <c:pt idx="198">
                  <c:v>57.480833333333329</c:v>
                </c:pt>
                <c:pt idx="199">
                  <c:v>58.665833333333332</c:v>
                </c:pt>
                <c:pt idx="200">
                  <c:v>58.618333333333339</c:v>
                </c:pt>
                <c:pt idx="201">
                  <c:v>58.500833333333325</c:v>
                </c:pt>
                <c:pt idx="202">
                  <c:v>60.850833333333334</c:v>
                </c:pt>
                <c:pt idx="203">
                  <c:v>60.220000000000006</c:v>
                </c:pt>
                <c:pt idx="204">
                  <c:v>59.426666666666677</c:v>
                </c:pt>
                <c:pt idx="205">
                  <c:v>60.621666666666648</c:v>
                </c:pt>
                <c:pt idx="206">
                  <c:v>60.359999999999992</c:v>
                </c:pt>
                <c:pt idx="207">
                  <c:v>59.050000000000011</c:v>
                </c:pt>
                <c:pt idx="208">
                  <c:v>58.73</c:v>
                </c:pt>
                <c:pt idx="209">
                  <c:v>58.917499999999997</c:v>
                </c:pt>
                <c:pt idx="210">
                  <c:v>58.87</c:v>
                </c:pt>
                <c:pt idx="211">
                  <c:v>58.3825</c:v>
                </c:pt>
                <c:pt idx="212">
                  <c:v>58.104999999999997</c:v>
                </c:pt>
                <c:pt idx="213">
                  <c:v>59.357499999999995</c:v>
                </c:pt>
                <c:pt idx="214">
                  <c:v>58.127500000000005</c:v>
                </c:pt>
                <c:pt idx="215">
                  <c:v>59.010833333333331</c:v>
                </c:pt>
                <c:pt idx="216">
                  <c:v>58.444166666666661</c:v>
                </c:pt>
                <c:pt idx="217">
                  <c:v>59.580833333333338</c:v>
                </c:pt>
                <c:pt idx="218">
                  <c:v>59.382499999999993</c:v>
                </c:pt>
                <c:pt idx="219">
                  <c:v>58.438333333333333</c:v>
                </c:pt>
                <c:pt idx="220">
                  <c:v>58.105833333333344</c:v>
                </c:pt>
                <c:pt idx="221">
                  <c:v>58.80833333333333</c:v>
                </c:pt>
                <c:pt idx="222">
                  <c:v>59.51583333333334</c:v>
                </c:pt>
                <c:pt idx="223">
                  <c:v>59.548333333333339</c:v>
                </c:pt>
                <c:pt idx="224">
                  <c:v>60.287500000000001</c:v>
                </c:pt>
                <c:pt idx="225">
                  <c:v>60.647499999999987</c:v>
                </c:pt>
                <c:pt idx="226">
                  <c:v>62.080000000000005</c:v>
                </c:pt>
                <c:pt idx="227">
                  <c:v>62.494999999999997</c:v>
                </c:pt>
                <c:pt idx="228">
                  <c:v>61.622500000000002</c:v>
                </c:pt>
                <c:pt idx="229">
                  <c:v>62.618333333333332</c:v>
                </c:pt>
                <c:pt idx="230">
                  <c:v>62.381666666666682</c:v>
                </c:pt>
                <c:pt idx="231">
                  <c:v>62.016666666666673</c:v>
                </c:pt>
                <c:pt idx="232">
                  <c:v>62.016666666666673</c:v>
                </c:pt>
                <c:pt idx="233">
                  <c:v>#N/A</c:v>
                </c:pt>
                <c:pt idx="234">
                  <c:v>62.016666666666673</c:v>
                </c:pt>
                <c:pt idx="235">
                  <c:v>60.569999999999993</c:v>
                </c:pt>
                <c:pt idx="236">
                  <c:v>60.300833333333337</c:v>
                </c:pt>
                <c:pt idx="237">
                  <c:v>58.709166666666668</c:v>
                </c:pt>
                <c:pt idx="238">
                  <c:v>#N/A</c:v>
                </c:pt>
                <c:pt idx="239">
                  <c:v>59.579166666666673</c:v>
                </c:pt>
                <c:pt idx="240">
                  <c:v>58.756666666666668</c:v>
                </c:pt>
                <c:pt idx="241">
                  <c:v>59.394999999999989</c:v>
                </c:pt>
                <c:pt idx="242">
                  <c:v>57.605833333333329</c:v>
                </c:pt>
                <c:pt idx="243">
                  <c:v>58.515833333333326</c:v>
                </c:pt>
                <c:pt idx="244">
                  <c:v>57.821666666666665</c:v>
                </c:pt>
                <c:pt idx="245">
                  <c:v>57.736666666666672</c:v>
                </c:pt>
                <c:pt idx="246">
                  <c:v>58.284166666666671</c:v>
                </c:pt>
                <c:pt idx="247">
                  <c:v>57.282499999999999</c:v>
                </c:pt>
                <c:pt idx="248">
                  <c:v>58.080000000000005</c:v>
                </c:pt>
                <c:pt idx="249">
                  <c:v>58.419166666666655</c:v>
                </c:pt>
                <c:pt idx="250">
                  <c:v>59.920000000000009</c:v>
                </c:pt>
                <c:pt idx="251">
                  <c:v>60.300000000000011</c:v>
                </c:pt>
                <c:pt idx="252">
                  <c:v>59.289166666666659</c:v>
                </c:pt>
                <c:pt idx="253">
                  <c:v>59.314999999999998</c:v>
                </c:pt>
                <c:pt idx="254">
                  <c:v>59.401666666666671</c:v>
                </c:pt>
                <c:pt idx="255">
                  <c:v>58.225000000000001</c:v>
                </c:pt>
                <c:pt idx="256">
                  <c:v>57.462499999999999</c:v>
                </c:pt>
                <c:pt idx="257">
                  <c:v>56.652500000000003</c:v>
                </c:pt>
                <c:pt idx="258">
                  <c:v>57.235000000000007</c:v>
                </c:pt>
                <c:pt idx="259">
                  <c:v>56.832500000000003</c:v>
                </c:pt>
                <c:pt idx="260">
                  <c:v>55.955833333333324</c:v>
                </c:pt>
                <c:pt idx="261">
                  <c:v>54.881666666666668</c:v>
                </c:pt>
                <c:pt idx="262">
                  <c:v>54.916666666666664</c:v>
                </c:pt>
                <c:pt idx="263">
                  <c:v>55.176666666666655</c:v>
                </c:pt>
                <c:pt idx="264">
                  <c:v>55.194166666666661</c:v>
                </c:pt>
                <c:pt idx="265">
                  <c:v>54.944166666666668</c:v>
                </c:pt>
                <c:pt idx="266">
                  <c:v>53.974166666666655</c:v>
                </c:pt>
                <c:pt idx="267">
                  <c:v>53.899166666666673</c:v>
                </c:pt>
                <c:pt idx="268">
                  <c:v>53.139166666666675</c:v>
                </c:pt>
                <c:pt idx="269">
                  <c:v>53.514166666666675</c:v>
                </c:pt>
                <c:pt idx="270">
                  <c:v>53.234166666666681</c:v>
                </c:pt>
                <c:pt idx="271">
                  <c:v>53.756666666666661</c:v>
                </c:pt>
                <c:pt idx="272">
                  <c:v>53.024166666666666</c:v>
                </c:pt>
                <c:pt idx="273">
                  <c:v>53.354166666666664</c:v>
                </c:pt>
                <c:pt idx="274">
                  <c:v>53.676666666666655</c:v>
                </c:pt>
                <c:pt idx="275">
                  <c:v>52.826666666666675</c:v>
                </c:pt>
                <c:pt idx="276">
                  <c:v>52.704166666666659</c:v>
                </c:pt>
                <c:pt idx="277">
                  <c:v>52.496666666666663</c:v>
                </c:pt>
                <c:pt idx="278">
                  <c:v>52.431666666666651</c:v>
                </c:pt>
                <c:pt idx="279">
                  <c:v>53.254166666666663</c:v>
                </c:pt>
                <c:pt idx="280">
                  <c:v>53.25333333333333</c:v>
                </c:pt>
                <c:pt idx="281">
                  <c:v>53.629166666666663</c:v>
                </c:pt>
                <c:pt idx="282">
                  <c:v>53.951666666666675</c:v>
                </c:pt>
                <c:pt idx="283">
                  <c:v>53.68416666666667</c:v>
                </c:pt>
                <c:pt idx="284">
                  <c:v>53.05916666666667</c:v>
                </c:pt>
                <c:pt idx="285">
                  <c:v>53.136666666666663</c:v>
                </c:pt>
                <c:pt idx="286">
                  <c:v>53.264166666666661</c:v>
                </c:pt>
                <c:pt idx="287">
                  <c:v>52.524166666666673</c:v>
                </c:pt>
                <c:pt idx="288">
                  <c:v>52.194166666666668</c:v>
                </c:pt>
                <c:pt idx="289">
                  <c:v>51.344166666666666</c:v>
                </c:pt>
                <c:pt idx="290">
                  <c:v>50.876666666666665</c:v>
                </c:pt>
                <c:pt idx="291">
                  <c:v>49.921666666666674</c:v>
                </c:pt>
                <c:pt idx="292">
                  <c:v>49.279166666666661</c:v>
                </c:pt>
                <c:pt idx="293">
                  <c:v>49.101666666666667</c:v>
                </c:pt>
                <c:pt idx="294">
                  <c:v>49.804166666666674</c:v>
                </c:pt>
                <c:pt idx="295">
                  <c:v>49.761666666666663</c:v>
                </c:pt>
                <c:pt idx="296">
                  <c:v>49.134166666666665</c:v>
                </c:pt>
                <c:pt idx="297">
                  <c:v>48.829166666666659</c:v>
                </c:pt>
                <c:pt idx="298">
                  <c:v>49.216666666666669</c:v>
                </c:pt>
                <c:pt idx="299">
                  <c:v>50.084166666666668</c:v>
                </c:pt>
                <c:pt idx="300">
                  <c:v>50.191666666666663</c:v>
                </c:pt>
                <c:pt idx="301">
                  <c:v>49.943333333333335</c:v>
                </c:pt>
                <c:pt idx="302">
                  <c:v>49.644166666666671</c:v>
                </c:pt>
                <c:pt idx="303">
                  <c:v>49.649166666666666</c:v>
                </c:pt>
                <c:pt idx="304">
                  <c:v>50.639166666666661</c:v>
                </c:pt>
                <c:pt idx="305">
                  <c:v>52.414166666666667</c:v>
                </c:pt>
                <c:pt idx="306">
                  <c:v>55.079166666666659</c:v>
                </c:pt>
                <c:pt idx="307">
                  <c:v>54.444166666666661</c:v>
                </c:pt>
                <c:pt idx="308">
                  <c:v>55.939166666666665</c:v>
                </c:pt>
                <c:pt idx="309">
                  <c:v>55.811666666666667</c:v>
                </c:pt>
                <c:pt idx="310">
                  <c:v>56.12166666666667</c:v>
                </c:pt>
                <c:pt idx="311">
                  <c:v>56.174166666666679</c:v>
                </c:pt>
                <c:pt idx="312">
                  <c:v>55.199166666666663</c:v>
                </c:pt>
                <c:pt idx="313">
                  <c:v>55.126666666666672</c:v>
                </c:pt>
                <c:pt idx="314">
                  <c:v>55.989166666666669</c:v>
                </c:pt>
                <c:pt idx="315">
                  <c:v>54.976666666666659</c:v>
                </c:pt>
                <c:pt idx="316">
                  <c:v>#N/A</c:v>
                </c:pt>
                <c:pt idx="317">
                  <c:v>54.976666666666659</c:v>
                </c:pt>
                <c:pt idx="318">
                  <c:v>55.799166666666672</c:v>
                </c:pt>
                <c:pt idx="319">
                  <c:v>55.414166666666659</c:v>
                </c:pt>
                <c:pt idx="320">
                  <c:v>55.814166666666665</c:v>
                </c:pt>
                <c:pt idx="321">
                  <c:v>54.914166666666667</c:v>
                </c:pt>
                <c:pt idx="322">
                  <c:v>54.98416666666666</c:v>
                </c:pt>
                <c:pt idx="323">
                  <c:v>53.736666666666672</c:v>
                </c:pt>
                <c:pt idx="324">
                  <c:v>53.000833333333333</c:v>
                </c:pt>
                <c:pt idx="325">
                  <c:v>52.039166666666681</c:v>
                </c:pt>
                <c:pt idx="326">
                  <c:v>53.084999999999987</c:v>
                </c:pt>
                <c:pt idx="327">
                  <c:v>53.084999999999987</c:v>
                </c:pt>
                <c:pt idx="328">
                  <c:v>53.979166666666664</c:v>
                </c:pt>
                <c:pt idx="329">
                  <c:v>54.372500000000002</c:v>
                </c:pt>
                <c:pt idx="330">
                  <c:v>53.913333333333327</c:v>
                </c:pt>
                <c:pt idx="331">
                  <c:v>52.848333333333336</c:v>
                </c:pt>
                <c:pt idx="332">
                  <c:v>52.85</c:v>
                </c:pt>
                <c:pt idx="333">
                  <c:v>53.369166666666665</c:v>
                </c:pt>
                <c:pt idx="334">
                  <c:v>53.833333333333321</c:v>
                </c:pt>
                <c:pt idx="335">
                  <c:v>53.614999999999988</c:v>
                </c:pt>
                <c:pt idx="336">
                  <c:v>52.807500000000005</c:v>
                </c:pt>
                <c:pt idx="337">
                  <c:v>52.935833333333335</c:v>
                </c:pt>
                <c:pt idx="338">
                  <c:v>52.62833333333333</c:v>
                </c:pt>
                <c:pt idx="339">
                  <c:v>53.52</c:v>
                </c:pt>
                <c:pt idx="340">
                  <c:v>53.377499999999998</c:v>
                </c:pt>
                <c:pt idx="341">
                  <c:v>53.083333333333336</c:v>
                </c:pt>
                <c:pt idx="342">
                  <c:v>53.083333333333336</c:v>
                </c:pt>
                <c:pt idx="343">
                  <c:v>53.60916666666666</c:v>
                </c:pt>
                <c:pt idx="344">
                  <c:v>53.570833333333326</c:v>
                </c:pt>
                <c:pt idx="345">
                  <c:v>53.193333333333335</c:v>
                </c:pt>
                <c:pt idx="346">
                  <c:v>52.113333333333323</c:v>
                </c:pt>
                <c:pt idx="347">
                  <c:v>51.090833333333343</c:v>
                </c:pt>
                <c:pt idx="348">
                  <c:v>51.230833333333329</c:v>
                </c:pt>
                <c:pt idx="349">
                  <c:v>51.120833333333337</c:v>
                </c:pt>
                <c:pt idx="350">
                  <c:v>50.925833333333323</c:v>
                </c:pt>
                <c:pt idx="351">
                  <c:v>52.208333333333343</c:v>
                </c:pt>
                <c:pt idx="352">
                  <c:v>53.209999999999987</c:v>
                </c:pt>
                <c:pt idx="353">
                  <c:v>51.908333333333324</c:v>
                </c:pt>
                <c:pt idx="354">
                  <c:v>51.780833333333341</c:v>
                </c:pt>
                <c:pt idx="355">
                  <c:v>51.967499999999994</c:v>
                </c:pt>
                <c:pt idx="356">
                  <c:v>51.641666666666673</c:v>
                </c:pt>
                <c:pt idx="357">
                  <c:v>51.736666666666657</c:v>
                </c:pt>
                <c:pt idx="358">
                  <c:v>51.252499999999991</c:v>
                </c:pt>
                <c:pt idx="359">
                  <c:v>50.78</c:v>
                </c:pt>
                <c:pt idx="360">
                  <c:v>51.263333333333343</c:v>
                </c:pt>
                <c:pt idx="361">
                  <c:v>52.255000000000003</c:v>
                </c:pt>
                <c:pt idx="362">
                  <c:v>52.79000000000002</c:v>
                </c:pt>
                <c:pt idx="363">
                  <c:v>52.39500000000001</c:v>
                </c:pt>
                <c:pt idx="364">
                  <c:v>52.795833333333327</c:v>
                </c:pt>
                <c:pt idx="365">
                  <c:v>52.338333333333331</c:v>
                </c:pt>
                <c:pt idx="366">
                  <c:v>52.1875</c:v>
                </c:pt>
                <c:pt idx="367">
                  <c:v>51.824999999999989</c:v>
                </c:pt>
                <c:pt idx="368">
                  <c:v>51.160833333333336</c:v>
                </c:pt>
                <c:pt idx="369">
                  <c:v>50.835833333333333</c:v>
                </c:pt>
                <c:pt idx="370">
                  <c:v>50.922499999999992</c:v>
                </c:pt>
                <c:pt idx="371">
                  <c:v>51.554166666666653</c:v>
                </c:pt>
                <c:pt idx="372">
                  <c:v>52.314166666666672</c:v>
                </c:pt>
                <c:pt idx="373">
                  <c:v>52.795833333333327</c:v>
                </c:pt>
                <c:pt idx="374">
                  <c:v>54.152500000000003</c:v>
                </c:pt>
                <c:pt idx="375">
                  <c:v>55.498333333333335</c:v>
                </c:pt>
                <c:pt idx="376">
                  <c:v>56.844166666666673</c:v>
                </c:pt>
                <c:pt idx="377">
                  <c:v>55.859166666666681</c:v>
                </c:pt>
                <c:pt idx="378">
                  <c:v>54.559166666666663</c:v>
                </c:pt>
                <c:pt idx="379">
                  <c:v>54.528333333333329</c:v>
                </c:pt>
                <c:pt idx="380">
                  <c:v>53.714999999999996</c:v>
                </c:pt>
                <c:pt idx="381">
                  <c:v>54.725000000000001</c:v>
                </c:pt>
                <c:pt idx="382">
                  <c:v>54.261666666666663</c:v>
                </c:pt>
                <c:pt idx="383">
                  <c:v>54.775000000000006</c:v>
                </c:pt>
                <c:pt idx="384">
                  <c:v>53.707499999999989</c:v>
                </c:pt>
                <c:pt idx="385">
                  <c:v>53.750833333333333</c:v>
                </c:pt>
                <c:pt idx="386">
                  <c:v>53.06166666666666</c:v>
                </c:pt>
                <c:pt idx="387">
                  <c:v>52.97999999999999</c:v>
                </c:pt>
                <c:pt idx="388">
                  <c:v>52.752500000000005</c:v>
                </c:pt>
                <c:pt idx="389">
                  <c:v>53.649166666666666</c:v>
                </c:pt>
                <c:pt idx="390">
                  <c:v>54.475000000000001</c:v>
                </c:pt>
                <c:pt idx="391">
                  <c:v>53.984999999999992</c:v>
                </c:pt>
                <c:pt idx="392">
                  <c:v>53.22</c:v>
                </c:pt>
                <c:pt idx="393">
                  <c:v>52.962500000000006</c:v>
                </c:pt>
                <c:pt idx="394">
                  <c:v>52.819999999999986</c:v>
                </c:pt>
                <c:pt idx="395">
                  <c:v>52.907500000000006</c:v>
                </c:pt>
                <c:pt idx="396">
                  <c:v>52.814999999999991</c:v>
                </c:pt>
                <c:pt idx="397">
                  <c:v>52.222500000000004</c:v>
                </c:pt>
                <c:pt idx="398">
                  <c:v>52.752499999999998</c:v>
                </c:pt>
                <c:pt idx="399">
                  <c:v>52.362500000000004</c:v>
                </c:pt>
                <c:pt idx="400">
                  <c:v>51.634999999999998</c:v>
                </c:pt>
                <c:pt idx="401">
                  <c:v>51.594999999999999</c:v>
                </c:pt>
                <c:pt idx="402">
                  <c:v>51.514999999999993</c:v>
                </c:pt>
                <c:pt idx="403">
                  <c:v>51.497500000000002</c:v>
                </c:pt>
                <c:pt idx="404">
                  <c:v>51.610000000000014</c:v>
                </c:pt>
                <c:pt idx="405">
                  <c:v>51.03</c:v>
                </c:pt>
                <c:pt idx="406">
                  <c:v>50.447499999999991</c:v>
                </c:pt>
                <c:pt idx="407">
                  <c:v>50.447499999999991</c:v>
                </c:pt>
                <c:pt idx="408">
                  <c:v>50.019999999999989</c:v>
                </c:pt>
                <c:pt idx="409">
                  <c:v>50.347500000000004</c:v>
                </c:pt>
                <c:pt idx="410">
                  <c:v>50.54</c:v>
                </c:pt>
                <c:pt idx="411">
                  <c:v>50.576666666666661</c:v>
                </c:pt>
                <c:pt idx="412">
                  <c:v>49.697499999999998</c:v>
                </c:pt>
                <c:pt idx="413">
                  <c:v>49.725000000000001</c:v>
                </c:pt>
                <c:pt idx="414">
                  <c:v>49.814999999999998</c:v>
                </c:pt>
                <c:pt idx="415">
                  <c:v>50.094999999999999</c:v>
                </c:pt>
                <c:pt idx="416">
                  <c:v>50.137499999999996</c:v>
                </c:pt>
                <c:pt idx="417">
                  <c:v>50.372500000000002</c:v>
                </c:pt>
                <c:pt idx="418">
                  <c:v>53.202500000000008</c:v>
                </c:pt>
                <c:pt idx="419">
                  <c:v>52.940000000000005</c:v>
                </c:pt>
                <c:pt idx="420">
                  <c:v>52.297499999999992</c:v>
                </c:pt>
                <c:pt idx="421">
                  <c:v>52.122500000000002</c:v>
                </c:pt>
                <c:pt idx="422">
                  <c:v>54.684999999999995</c:v>
                </c:pt>
                <c:pt idx="423">
                  <c:v>52.765000000000008</c:v>
                </c:pt>
                <c:pt idx="424">
                  <c:v>52.237500000000004</c:v>
                </c:pt>
                <c:pt idx="425">
                  <c:v>52.587500000000006</c:v>
                </c:pt>
                <c:pt idx="426">
                  <c:v>53.134999999999998</c:v>
                </c:pt>
                <c:pt idx="427">
                  <c:v>52.569999999999993</c:v>
                </c:pt>
                <c:pt idx="428">
                  <c:v>52.38750000000001</c:v>
                </c:pt>
                <c:pt idx="429">
                  <c:v>51.94</c:v>
                </c:pt>
                <c:pt idx="430">
                  <c:v>52.437500000000007</c:v>
                </c:pt>
                <c:pt idx="431">
                  <c:v>52.162500000000001</c:v>
                </c:pt>
                <c:pt idx="432">
                  <c:v>51.691666666666663</c:v>
                </c:pt>
                <c:pt idx="433">
                  <c:v>51.875</c:v>
                </c:pt>
                <c:pt idx="434">
                  <c:v>51.014999999999993</c:v>
                </c:pt>
                <c:pt idx="435">
                  <c:v>50.057499999999997</c:v>
                </c:pt>
                <c:pt idx="436">
                  <c:v>50.032499999999999</c:v>
                </c:pt>
                <c:pt idx="437">
                  <c:v>50.247499999999995</c:v>
                </c:pt>
                <c:pt idx="438">
                  <c:v>50.377499999999998</c:v>
                </c:pt>
                <c:pt idx="439">
                  <c:v>50.572500000000012</c:v>
                </c:pt>
                <c:pt idx="440">
                  <c:v>51.097499999999989</c:v>
                </c:pt>
                <c:pt idx="441">
                  <c:v>51.464999999999996</c:v>
                </c:pt>
                <c:pt idx="442">
                  <c:v>51.157500000000006</c:v>
                </c:pt>
                <c:pt idx="443">
                  <c:v>51.145000000000003</c:v>
                </c:pt>
                <c:pt idx="444">
                  <c:v>51.125</c:v>
                </c:pt>
                <c:pt idx="445">
                  <c:v>50.922500000000007</c:v>
                </c:pt>
                <c:pt idx="446">
                  <c:v>50.667499999999997</c:v>
                </c:pt>
                <c:pt idx="447">
                  <c:v>50.002499999999998</c:v>
                </c:pt>
                <c:pt idx="448">
                  <c:v>49.875</c:v>
                </c:pt>
                <c:pt idx="449">
                  <c:v>49.655000000000001</c:v>
                </c:pt>
                <c:pt idx="450">
                  <c:v>50.144999999999989</c:v>
                </c:pt>
                <c:pt idx="451">
                  <c:v>49.625</c:v>
                </c:pt>
                <c:pt idx="452">
                  <c:v>49.247499999999995</c:v>
                </c:pt>
                <c:pt idx="453">
                  <c:v>49.301666666666655</c:v>
                </c:pt>
                <c:pt idx="454">
                  <c:v>49.176666666666669</c:v>
                </c:pt>
                <c:pt idx="455">
                  <c:v>49.719166666666659</c:v>
                </c:pt>
                <c:pt idx="456">
                  <c:v>49.369166666666665</c:v>
                </c:pt>
                <c:pt idx="457">
                  <c:v>49.972500000000004</c:v>
                </c:pt>
                <c:pt idx="458">
                  <c:v>49.994999999999997</c:v>
                </c:pt>
                <c:pt idx="459">
                  <c:v>49.324166666666663</c:v>
                </c:pt>
                <c:pt idx="460">
                  <c:v>49.093333333333334</c:v>
                </c:pt>
                <c:pt idx="461">
                  <c:v>48.686666666666667</c:v>
                </c:pt>
                <c:pt idx="462">
                  <c:v>48.506666666666668</c:v>
                </c:pt>
                <c:pt idx="463">
                  <c:v>47.823333333333345</c:v>
                </c:pt>
                <c:pt idx="464">
                  <c:v>47.728333333333325</c:v>
                </c:pt>
                <c:pt idx="465">
                  <c:v>48.052500000000002</c:v>
                </c:pt>
                <c:pt idx="466">
                  <c:v>48.289166666666659</c:v>
                </c:pt>
                <c:pt idx="467">
                  <c:v>47.589166666666664</c:v>
                </c:pt>
                <c:pt idx="468">
                  <c:v>47.594166666666666</c:v>
                </c:pt>
                <c:pt idx="469">
                  <c:v>47.931666666666672</c:v>
                </c:pt>
                <c:pt idx="470">
                  <c:v>48.280833333333334</c:v>
                </c:pt>
                <c:pt idx="471">
                  <c:v>49.108333333333327</c:v>
                </c:pt>
                <c:pt idx="472">
                  <c:v>48.99666666666667</c:v>
                </c:pt>
                <c:pt idx="473">
                  <c:v>48.631666666666668</c:v>
                </c:pt>
                <c:pt idx="474">
                  <c:v>48.98</c:v>
                </c:pt>
                <c:pt idx="475">
                  <c:v>48.445</c:v>
                </c:pt>
                <c:pt idx="476">
                  <c:v>48.164166666666667</c:v>
                </c:pt>
                <c:pt idx="477">
                  <c:v>47.411666666666669</c:v>
                </c:pt>
                <c:pt idx="478">
                  <c:v>47.238333333333323</c:v>
                </c:pt>
                <c:pt idx="479">
                  <c:v>47.217499999999994</c:v>
                </c:pt>
                <c:pt idx="480">
                  <c:v>46.714999999999996</c:v>
                </c:pt>
                <c:pt idx="481">
                  <c:v>46.319166666666661</c:v>
                </c:pt>
                <c:pt idx="482">
                  <c:v>46.05916666666667</c:v>
                </c:pt>
                <c:pt idx="483">
                  <c:v>45.589166666666671</c:v>
                </c:pt>
                <c:pt idx="484">
                  <c:v>45.144166666666656</c:v>
                </c:pt>
                <c:pt idx="485">
                  <c:v>46.18416666666667</c:v>
                </c:pt>
                <c:pt idx="486">
                  <c:v>44.639166666666675</c:v>
                </c:pt>
                <c:pt idx="487">
                  <c:v>44.849166666666669</c:v>
                </c:pt>
                <c:pt idx="488">
                  <c:v>46.289166666666667</c:v>
                </c:pt>
                <c:pt idx="489">
                  <c:v>47.151666666666664</c:v>
                </c:pt>
                <c:pt idx="490">
                  <c:v>47.753333333333337</c:v>
                </c:pt>
                <c:pt idx="491">
                  <c:v>47.185833333333335</c:v>
                </c:pt>
                <c:pt idx="492">
                  <c:v>46.408333333333331</c:v>
                </c:pt>
                <c:pt idx="493">
                  <c:v>45.635833333333331</c:v>
                </c:pt>
                <c:pt idx="494">
                  <c:v>#N/A</c:v>
                </c:pt>
                <c:pt idx="495">
                  <c:v>45.635833333333331</c:v>
                </c:pt>
                <c:pt idx="496">
                  <c:v>45.680833333333339</c:v>
                </c:pt>
                <c:pt idx="497">
                  <c:v>44.616666666666653</c:v>
                </c:pt>
                <c:pt idx="498">
                  <c:v>44.24916666666666</c:v>
                </c:pt>
                <c:pt idx="499">
                  <c:v>#N/A</c:v>
                </c:pt>
                <c:pt idx="500">
                  <c:v>43.191666666666663</c:v>
                </c:pt>
                <c:pt idx="501">
                  <c:v>44.976666666666667</c:v>
                </c:pt>
                <c:pt idx="502">
                  <c:v>44.050000000000004</c:v>
                </c:pt>
                <c:pt idx="503">
                  <c:v>43.348333333333329</c:v>
                </c:pt>
                <c:pt idx="504">
                  <c:v>43.28</c:v>
                </c:pt>
                <c:pt idx="505">
                  <c:v>43.662500000000001</c:v>
                </c:pt>
                <c:pt idx="506">
                  <c:v>43.246666666666663</c:v>
                </c:pt>
                <c:pt idx="507">
                  <c:v>43.56583333333333</c:v>
                </c:pt>
                <c:pt idx="508">
                  <c:v>42.407500000000006</c:v>
                </c:pt>
                <c:pt idx="509">
                  <c:v>42.395833333333336</c:v>
                </c:pt>
                <c:pt idx="510">
                  <c:v>41.946666666666665</c:v>
                </c:pt>
                <c:pt idx="511">
                  <c:v>41.648333333333333</c:v>
                </c:pt>
                <c:pt idx="512">
                  <c:v>40.859166666666667</c:v>
                </c:pt>
                <c:pt idx="513">
                  <c:v>40.895000000000003</c:v>
                </c:pt>
                <c:pt idx="514">
                  <c:v>40.384999999999998</c:v>
                </c:pt>
                <c:pt idx="515">
                  <c:v>39.839166666666664</c:v>
                </c:pt>
                <c:pt idx="516">
                  <c:v>40.023333333333333</c:v>
                </c:pt>
                <c:pt idx="517">
                  <c:v>40.136666666666663</c:v>
                </c:pt>
                <c:pt idx="518">
                  <c:v>40.787500000000001</c:v>
                </c:pt>
                <c:pt idx="519">
                  <c:v>39.694166666666668</c:v>
                </c:pt>
                <c:pt idx="520">
                  <c:v>38.983333333333341</c:v>
                </c:pt>
                <c:pt idx="521">
                  <c:v>39.034166666666664</c:v>
                </c:pt>
                <c:pt idx="522">
                  <c:v>39.454166666666666</c:v>
                </c:pt>
                <c:pt idx="523">
                  <c:v>39.851666666666667</c:v>
                </c:pt>
                <c:pt idx="524">
                  <c:v>40.521666666666661</c:v>
                </c:pt>
                <c:pt idx="525">
                  <c:v>40.511666666666663</c:v>
                </c:pt>
                <c:pt idx="526">
                  <c:v>40.50416666666667</c:v>
                </c:pt>
                <c:pt idx="527">
                  <c:v>39.931666666666665</c:v>
                </c:pt>
                <c:pt idx="528">
                  <c:v>40.164166666666667</c:v>
                </c:pt>
                <c:pt idx="529">
                  <c:v>40.864166666666669</c:v>
                </c:pt>
                <c:pt idx="530">
                  <c:v>41.214166666666664</c:v>
                </c:pt>
                <c:pt idx="531">
                  <c:v>41.706666666666671</c:v>
                </c:pt>
                <c:pt idx="532">
                  <c:v>42.691666666666663</c:v>
                </c:pt>
                <c:pt idx="533">
                  <c:v>42.474166666666669</c:v>
                </c:pt>
                <c:pt idx="534">
                  <c:v>42.499166666666675</c:v>
                </c:pt>
                <c:pt idx="535">
                  <c:v>42.366666666666667</c:v>
                </c:pt>
                <c:pt idx="536">
                  <c:v>41.889166666666661</c:v>
                </c:pt>
                <c:pt idx="537">
                  <c:v>40.516666666666673</c:v>
                </c:pt>
                <c:pt idx="538">
                  <c:v>40.166666666666664</c:v>
                </c:pt>
                <c:pt idx="539">
                  <c:v>40.506666666666661</c:v>
                </c:pt>
                <c:pt idx="540">
                  <c:v>40.101666666666667</c:v>
                </c:pt>
                <c:pt idx="541">
                  <c:v>40.741666666666667</c:v>
                </c:pt>
                <c:pt idx="542">
                  <c:v>40.819166666666668</c:v>
                </c:pt>
                <c:pt idx="543">
                  <c:v>41.651666666666664</c:v>
                </c:pt>
                <c:pt idx="544">
                  <c:v>41.816666666666663</c:v>
                </c:pt>
                <c:pt idx="545">
                  <c:v>41.551666666666669</c:v>
                </c:pt>
                <c:pt idx="546">
                  <c:v>40.756666666666668</c:v>
                </c:pt>
                <c:pt idx="547">
                  <c:v>39.659166666666664</c:v>
                </c:pt>
                <c:pt idx="548">
                  <c:v>40.701666666666661</c:v>
                </c:pt>
                <c:pt idx="549">
                  <c:v>40.93416666666667</c:v>
                </c:pt>
                <c:pt idx="550">
                  <c:v>40.244166666666672</c:v>
                </c:pt>
                <c:pt idx="551">
                  <c:v>40.764166666666661</c:v>
                </c:pt>
                <c:pt idx="552">
                  <c:v>39.646666666666668</c:v>
                </c:pt>
                <c:pt idx="553">
                  <c:v>38.919166666666669</c:v>
                </c:pt>
                <c:pt idx="554">
                  <c:v>37.306666666666665</c:v>
                </c:pt>
                <c:pt idx="555">
                  <c:v>37.649166666666666</c:v>
                </c:pt>
                <c:pt idx="556">
                  <c:v>37.429166666666667</c:v>
                </c:pt>
                <c:pt idx="557">
                  <c:v>37.021666666666668</c:v>
                </c:pt>
                <c:pt idx="558">
                  <c:v>37.424166666666672</c:v>
                </c:pt>
                <c:pt idx="559">
                  <c:v>37.854166666666664</c:v>
                </c:pt>
                <c:pt idx="560">
                  <c:v>37.489166666666669</c:v>
                </c:pt>
                <c:pt idx="561">
                  <c:v>36.646666666666668</c:v>
                </c:pt>
                <c:pt idx="562">
                  <c:v>35.949166666666677</c:v>
                </c:pt>
                <c:pt idx="563">
                  <c:v>36.646666666666668</c:v>
                </c:pt>
                <c:pt idx="564">
                  <c:v>36.019166666666671</c:v>
                </c:pt>
                <c:pt idx="565">
                  <c:v>36.681666666666672</c:v>
                </c:pt>
                <c:pt idx="566">
                  <c:v>37.216666666666661</c:v>
                </c:pt>
                <c:pt idx="567">
                  <c:v>38.489166666666669</c:v>
                </c:pt>
                <c:pt idx="568">
                  <c:v>39.709166666666668</c:v>
                </c:pt>
                <c:pt idx="569">
                  <c:v>39.501666666666672</c:v>
                </c:pt>
                <c:pt idx="570">
                  <c:v>39.661666666666662</c:v>
                </c:pt>
                <c:pt idx="571">
                  <c:v>#N/A</c:v>
                </c:pt>
                <c:pt idx="572">
                  <c:v>39.661666666666662</c:v>
                </c:pt>
                <c:pt idx="573">
                  <c:v>38.489166666666669</c:v>
                </c:pt>
                <c:pt idx="574">
                  <c:v>37.69916666666667</c:v>
                </c:pt>
                <c:pt idx="575">
                  <c:v>39.126666666666672</c:v>
                </c:pt>
                <c:pt idx="576">
                  <c:v>40.031666666666666</c:v>
                </c:pt>
                <c:pt idx="577">
                  <c:v>39.784166666666664</c:v>
                </c:pt>
                <c:pt idx="578">
                  <c:v>39.044166666666662</c:v>
                </c:pt>
                <c:pt idx="579">
                  <c:v>39.254166666666663</c:v>
                </c:pt>
                <c:pt idx="580">
                  <c:v>38.921666666666667</c:v>
                </c:pt>
                <c:pt idx="581">
                  <c:v>38.85916666666666</c:v>
                </c:pt>
                <c:pt idx="582">
                  <c:v>38.534166666666671</c:v>
                </c:pt>
                <c:pt idx="583">
                  <c:v>38.345833333333331</c:v>
                </c:pt>
                <c:pt idx="584">
                  <c:v>38.290833333333332</c:v>
                </c:pt>
                <c:pt idx="585">
                  <c:v>38.346666666666671</c:v>
                </c:pt>
                <c:pt idx="586">
                  <c:v>37.903333333333329</c:v>
                </c:pt>
                <c:pt idx="587">
                  <c:v>37.729166666666664</c:v>
                </c:pt>
                <c:pt idx="588">
                  <c:v>37.847499999999997</c:v>
                </c:pt>
                <c:pt idx="589">
                  <c:v>38.211666666666666</c:v>
                </c:pt>
                <c:pt idx="590">
                  <c:v>38.876666666666665</c:v>
                </c:pt>
                <c:pt idx="591">
                  <c:v>38.876666666666665</c:v>
                </c:pt>
                <c:pt idx="592">
                  <c:v>39.062500000000007</c:v>
                </c:pt>
                <c:pt idx="593">
                  <c:v>38.491666666666667</c:v>
                </c:pt>
                <c:pt idx="594">
                  <c:v>38.316666666666663</c:v>
                </c:pt>
                <c:pt idx="595">
                  <c:v>38.718333333333334</c:v>
                </c:pt>
                <c:pt idx="596">
                  <c:v>39.126666666666658</c:v>
                </c:pt>
                <c:pt idx="597">
                  <c:v>39.520833333333336</c:v>
                </c:pt>
                <c:pt idx="598">
                  <c:v>39.705000000000005</c:v>
                </c:pt>
                <c:pt idx="599">
                  <c:v>40.274166666666666</c:v>
                </c:pt>
                <c:pt idx="600">
                  <c:v>39.817500000000003</c:v>
                </c:pt>
                <c:pt idx="601">
                  <c:v>39.307499999999997</c:v>
                </c:pt>
                <c:pt idx="602">
                  <c:v>39.307499999999997</c:v>
                </c:pt>
                <c:pt idx="603">
                  <c:v>39.859999999999992</c:v>
                </c:pt>
                <c:pt idx="604">
                  <c:v>39.585833333333341</c:v>
                </c:pt>
                <c:pt idx="605">
                  <c:v>39.326666666666675</c:v>
                </c:pt>
                <c:pt idx="606">
                  <c:v>40.205833333333338</c:v>
                </c:pt>
                <c:pt idx="607">
                  <c:v>38.983333333333334</c:v>
                </c:pt>
                <c:pt idx="608">
                  <c:v>39.588333333333331</c:v>
                </c:pt>
                <c:pt idx="609">
                  <c:v>39.768333333333331</c:v>
                </c:pt>
                <c:pt idx="610">
                  <c:v>39.979166666666671</c:v>
                </c:pt>
                <c:pt idx="611">
                  <c:v>41.020833333333336</c:v>
                </c:pt>
                <c:pt idx="612">
                  <c:v>40.622499999999995</c:v>
                </c:pt>
                <c:pt idx="613">
                  <c:v>39.821666666666673</c:v>
                </c:pt>
                <c:pt idx="614">
                  <c:v>40.270833333333329</c:v>
                </c:pt>
                <c:pt idx="615">
                  <c:v>39.977499999999999</c:v>
                </c:pt>
                <c:pt idx="616">
                  <c:v>39.939166666666672</c:v>
                </c:pt>
                <c:pt idx="617">
                  <c:v>39.68416666666667</c:v>
                </c:pt>
                <c:pt idx="618">
                  <c:v>40.06</c:v>
                </c:pt>
                <c:pt idx="619">
                  <c:v>40.119999999999997</c:v>
                </c:pt>
                <c:pt idx="620">
                  <c:v>41.384166666666665</c:v>
                </c:pt>
                <c:pt idx="621">
                  <c:v>42.016666666666659</c:v>
                </c:pt>
                <c:pt idx="622">
                  <c:v>41.943333333333328</c:v>
                </c:pt>
                <c:pt idx="623">
                  <c:v>42.831666666666671</c:v>
                </c:pt>
                <c:pt idx="624">
                  <c:v>42.654999999999994</c:v>
                </c:pt>
                <c:pt idx="625">
                  <c:v>42.047499999999999</c:v>
                </c:pt>
                <c:pt idx="626">
                  <c:v>42.085833333333333</c:v>
                </c:pt>
                <c:pt idx="627">
                  <c:v>43.330833333333324</c:v>
                </c:pt>
                <c:pt idx="628">
                  <c:v>44.098333333333336</c:v>
                </c:pt>
                <c:pt idx="629">
                  <c:v>43.54999999999999</c:v>
                </c:pt>
                <c:pt idx="630">
                  <c:v>43.717499999999994</c:v>
                </c:pt>
                <c:pt idx="631">
                  <c:v>43.658333333333331</c:v>
                </c:pt>
                <c:pt idx="632">
                  <c:v>45.232499999999995</c:v>
                </c:pt>
                <c:pt idx="633">
                  <c:v>45.340833333333336</c:v>
                </c:pt>
                <c:pt idx="634">
                  <c:v>44.893333333333338</c:v>
                </c:pt>
                <c:pt idx="635">
                  <c:v>44.514166666666661</c:v>
                </c:pt>
                <c:pt idx="636">
                  <c:v>44.25333333333333</c:v>
                </c:pt>
                <c:pt idx="637">
                  <c:v>44.74</c:v>
                </c:pt>
                <c:pt idx="638">
                  <c:v>44.655000000000001</c:v>
                </c:pt>
                <c:pt idx="639">
                  <c:v>44.54666666666666</c:v>
                </c:pt>
                <c:pt idx="640">
                  <c:v>43.406666666666666</c:v>
                </c:pt>
                <c:pt idx="641">
                  <c:v>43.568333333333335</c:v>
                </c:pt>
                <c:pt idx="642">
                  <c:v>41.914999999999999</c:v>
                </c:pt>
                <c:pt idx="643">
                  <c:v>41.900833333333331</c:v>
                </c:pt>
                <c:pt idx="644">
                  <c:v>42.015833333333333</c:v>
                </c:pt>
                <c:pt idx="645">
                  <c:v>42.246666666666663</c:v>
                </c:pt>
                <c:pt idx="646">
                  <c:v>41.74</c:v>
                </c:pt>
                <c:pt idx="647">
                  <c:v>40.726666666666674</c:v>
                </c:pt>
                <c:pt idx="648">
                  <c:v>41.075833333333328</c:v>
                </c:pt>
                <c:pt idx="649">
                  <c:v>41.653333333333336</c:v>
                </c:pt>
                <c:pt idx="650">
                  <c:v>41.164166666666667</c:v>
                </c:pt>
                <c:pt idx="651">
                  <c:v>42.255833333333335</c:v>
                </c:pt>
                <c:pt idx="652">
                  <c:v>43.205000000000005</c:v>
                </c:pt>
                <c:pt idx="653">
                  <c:v>43.747500000000002</c:v>
                </c:pt>
                <c:pt idx="654">
                  <c:v>44.25</c:v>
                </c:pt>
                <c:pt idx="655">
                  <c:v>44.327500000000008</c:v>
                </c:pt>
                <c:pt idx="656">
                  <c:v>44.49</c:v>
                </c:pt>
                <c:pt idx="657">
                  <c:v>44.347500000000004</c:v>
                </c:pt>
                <c:pt idx="658">
                  <c:v>44.197499999999998</c:v>
                </c:pt>
                <c:pt idx="659">
                  <c:v>43.949999999999996</c:v>
                </c:pt>
                <c:pt idx="660">
                  <c:v>43.994999999999997</c:v>
                </c:pt>
                <c:pt idx="661">
                  <c:v>44.032499999999999</c:v>
                </c:pt>
                <c:pt idx="662">
                  <c:v>44.295000000000009</c:v>
                </c:pt>
                <c:pt idx="663">
                  <c:v>44.662500000000001</c:v>
                </c:pt>
                <c:pt idx="664">
                  <c:v>44.639999999999993</c:v>
                </c:pt>
                <c:pt idx="665">
                  <c:v>44.662499999999994</c:v>
                </c:pt>
                <c:pt idx="666">
                  <c:v>44.164999999999992</c:v>
                </c:pt>
                <c:pt idx="667">
                  <c:v>45.24</c:v>
                </c:pt>
                <c:pt idx="668">
                  <c:v>46.23</c:v>
                </c:pt>
                <c:pt idx="669">
                  <c:v>46.814999999999998</c:v>
                </c:pt>
                <c:pt idx="670">
                  <c:v>46.910000000000004</c:v>
                </c:pt>
                <c:pt idx="671">
                  <c:v>48.345833333333339</c:v>
                </c:pt>
                <c:pt idx="672">
                  <c:v>48.345833333333339</c:v>
                </c:pt>
                <c:pt idx="673">
                  <c:v>47.830000000000005</c:v>
                </c:pt>
                <c:pt idx="674">
                  <c:v>47.237500000000004</c:v>
                </c:pt>
                <c:pt idx="675">
                  <c:v>47.675000000000004</c:v>
                </c:pt>
                <c:pt idx="676">
                  <c:v>47.32</c:v>
                </c:pt>
                <c:pt idx="677">
                  <c:v>46.372500000000002</c:v>
                </c:pt>
                <c:pt idx="678">
                  <c:v>45.872500000000002</c:v>
                </c:pt>
                <c:pt idx="679">
                  <c:v>45.98749999999999</c:v>
                </c:pt>
                <c:pt idx="680">
                  <c:v>46.715000000000003</c:v>
                </c:pt>
                <c:pt idx="681">
                  <c:v>46.835000000000001</c:v>
                </c:pt>
                <c:pt idx="682">
                  <c:v>47.652500000000003</c:v>
                </c:pt>
                <c:pt idx="683">
                  <c:v>48.217500000000001</c:v>
                </c:pt>
                <c:pt idx="684">
                  <c:v>48.1</c:v>
                </c:pt>
                <c:pt idx="685">
                  <c:v>47.677500000000002</c:v>
                </c:pt>
                <c:pt idx="686">
                  <c:v>47.625</c:v>
                </c:pt>
                <c:pt idx="687">
                  <c:v>46.654999999999994</c:v>
                </c:pt>
                <c:pt idx="688">
                  <c:v>46.919999999999995</c:v>
                </c:pt>
                <c:pt idx="689">
                  <c:v>46.835000000000001</c:v>
                </c:pt>
                <c:pt idx="690">
                  <c:v>46.695</c:v>
                </c:pt>
                <c:pt idx="691">
                  <c:v>46.832500000000003</c:v>
                </c:pt>
                <c:pt idx="692">
                  <c:v>47.427500000000002</c:v>
                </c:pt>
                <c:pt idx="693">
                  <c:v>47.237500000000004</c:v>
                </c:pt>
                <c:pt idx="694">
                  <c:v>46.886666666666677</c:v>
                </c:pt>
                <c:pt idx="695">
                  <c:v>46.529999999999994</c:v>
                </c:pt>
                <c:pt idx="696">
                  <c:v>45.75</c:v>
                </c:pt>
                <c:pt idx="697">
                  <c:v>46.4</c:v>
                </c:pt>
                <c:pt idx="698">
                  <c:v>46.324999999999989</c:v>
                </c:pt>
                <c:pt idx="699">
                  <c:v>47.047500000000007</c:v>
                </c:pt>
                <c:pt idx="700">
                  <c:v>47.295000000000009</c:v>
                </c:pt>
                <c:pt idx="701">
                  <c:v>47.104999999999997</c:v>
                </c:pt>
                <c:pt idx="702">
                  <c:v>46.472499999999997</c:v>
                </c:pt>
                <c:pt idx="703">
                  <c:v>46.21</c:v>
                </c:pt>
                <c:pt idx="704">
                  <c:v>46.542499999999997</c:v>
                </c:pt>
                <c:pt idx="705">
                  <c:v>46.46</c:v>
                </c:pt>
                <c:pt idx="706">
                  <c:v>46.614999999999988</c:v>
                </c:pt>
                <c:pt idx="707">
                  <c:v>46.952499999999993</c:v>
                </c:pt>
                <c:pt idx="708">
                  <c:v>46.930000000000007</c:v>
                </c:pt>
                <c:pt idx="709">
                  <c:v>46.294999999999995</c:v>
                </c:pt>
                <c:pt idx="710">
                  <c:v>47.112500000000004</c:v>
                </c:pt>
                <c:pt idx="711">
                  <c:v>47.819999999999993</c:v>
                </c:pt>
                <c:pt idx="712">
                  <c:v>46.787499999999994</c:v>
                </c:pt>
                <c:pt idx="713">
                  <c:v>47.044999999999995</c:v>
                </c:pt>
                <c:pt idx="714">
                  <c:v>45.945</c:v>
                </c:pt>
                <c:pt idx="715">
                  <c:v>45.547500000000007</c:v>
                </c:pt>
                <c:pt idx="716">
                  <c:v>44.918333333333329</c:v>
                </c:pt>
                <c:pt idx="717">
                  <c:v>44.56</c:v>
                </c:pt>
                <c:pt idx="718">
                  <c:v>44.807500000000005</c:v>
                </c:pt>
                <c:pt idx="719">
                  <c:v>45.317499999999995</c:v>
                </c:pt>
                <c:pt idx="720">
                  <c:v>46.347499999999997</c:v>
                </c:pt>
                <c:pt idx="721">
                  <c:v>45.889999999999993</c:v>
                </c:pt>
                <c:pt idx="722">
                  <c:v>46.497500000000002</c:v>
                </c:pt>
                <c:pt idx="723">
                  <c:v>46.245000000000005</c:v>
                </c:pt>
                <c:pt idx="724">
                  <c:v>46.475000000000001</c:v>
                </c:pt>
                <c:pt idx="725">
                  <c:v>46.145000000000003</c:v>
                </c:pt>
                <c:pt idx="726">
                  <c:v>46.26</c:v>
                </c:pt>
                <c:pt idx="727">
                  <c:v>46.860000000000007</c:v>
                </c:pt>
                <c:pt idx="728">
                  <c:v>46.035000000000004</c:v>
                </c:pt>
                <c:pt idx="729">
                  <c:v>45.875</c:v>
                </c:pt>
                <c:pt idx="730">
                  <c:v>44.88750000000001</c:v>
                </c:pt>
                <c:pt idx="731">
                  <c:v>44.725000000000001</c:v>
                </c:pt>
                <c:pt idx="732">
                  <c:v>45.339166666666664</c:v>
                </c:pt>
                <c:pt idx="733">
                  <c:v>45.779166666666669</c:v>
                </c:pt>
                <c:pt idx="734">
                  <c:v>46.086666666666666</c:v>
                </c:pt>
                <c:pt idx="735">
                  <c:v>46.355833333333329</c:v>
                </c:pt>
                <c:pt idx="736">
                  <c:v>46.821666666666665</c:v>
                </c:pt>
                <c:pt idx="737">
                  <c:v>47.698333333333331</c:v>
                </c:pt>
                <c:pt idx="738">
                  <c:v>47.524166666666666</c:v>
                </c:pt>
                <c:pt idx="739">
                  <c:v>48.004166666666663</c:v>
                </c:pt>
                <c:pt idx="740">
                  <c:v>46.876666666666665</c:v>
                </c:pt>
                <c:pt idx="741">
                  <c:v>47.739166666666669</c:v>
                </c:pt>
                <c:pt idx="742">
                  <c:v>47.407500000000006</c:v>
                </c:pt>
                <c:pt idx="743">
                  <c:v>47.35</c:v>
                </c:pt>
                <c:pt idx="744">
                  <c:v>47.620000000000005</c:v>
                </c:pt>
                <c:pt idx="745">
                  <c:v>49.0625</c:v>
                </c:pt>
                <c:pt idx="746">
                  <c:v>50.049166666666679</c:v>
                </c:pt>
                <c:pt idx="747">
                  <c:v>51.054166666666667</c:v>
                </c:pt>
                <c:pt idx="748">
                  <c:v>51.736666666666672</c:v>
                </c:pt>
                <c:pt idx="749">
                  <c:v>50.464166666666671</c:v>
                </c:pt>
                <c:pt idx="750">
                  <c:v>50.133333333333333</c:v>
                </c:pt>
                <c:pt idx="751">
                  <c:v>50.270833333333321</c:v>
                </c:pt>
                <c:pt idx="752">
                  <c:v>51.550833333333337</c:v>
                </c:pt>
                <c:pt idx="753">
                  <c:v>52.523333333333333</c:v>
                </c:pt>
                <c:pt idx="754">
                  <c:v>52.186666666666667</c:v>
                </c:pt>
                <c:pt idx="755">
                  <c:v>52.420833333333327</c:v>
                </c:pt>
                <c:pt idx="756">
                  <c:v>#N/A</c:v>
                </c:pt>
                <c:pt idx="757">
                  <c:v>52.420833333333327</c:v>
                </c:pt>
                <c:pt idx="758">
                  <c:v>54.077500000000008</c:v>
                </c:pt>
                <c:pt idx="759">
                  <c:v>53.969166666666666</c:v>
                </c:pt>
                <c:pt idx="760">
                  <c:v>53.770833333333336</c:v>
                </c:pt>
                <c:pt idx="761">
                  <c:v>#N/A</c:v>
                </c:pt>
                <c:pt idx="762">
                  <c:v>55.18333333333333</c:v>
                </c:pt>
                <c:pt idx="763">
                  <c:v>53.738333333333337</c:v>
                </c:pt>
                <c:pt idx="764">
                  <c:v>53.505833333333328</c:v>
                </c:pt>
                <c:pt idx="765">
                  <c:v>55.480833333333344</c:v>
                </c:pt>
                <c:pt idx="766">
                  <c:v>55.9375</c:v>
                </c:pt>
                <c:pt idx="767">
                  <c:v>56.714166666666671</c:v>
                </c:pt>
                <c:pt idx="768">
                  <c:v>57.622500000000002</c:v>
                </c:pt>
                <c:pt idx="769">
                  <c:v>55.198333333333331</c:v>
                </c:pt>
                <c:pt idx="770">
                  <c:v>54.642499999999991</c:v>
                </c:pt>
                <c:pt idx="771">
                  <c:v>53.591666666666669</c:v>
                </c:pt>
                <c:pt idx="772">
                  <c:v>53.215000000000003</c:v>
                </c:pt>
                <c:pt idx="773">
                  <c:v>54.96</c:v>
                </c:pt>
                <c:pt idx="774">
                  <c:v>54.778333333333336</c:v>
                </c:pt>
                <c:pt idx="775">
                  <c:v>55.124166666666667</c:v>
                </c:pt>
                <c:pt idx="776">
                  <c:v>55.996666666666663</c:v>
                </c:pt>
                <c:pt idx="777">
                  <c:v>54.776666666666671</c:v>
                </c:pt>
                <c:pt idx="778">
                  <c:v>54.459166666666675</c:v>
                </c:pt>
                <c:pt idx="779">
                  <c:v>54.387499999999989</c:v>
                </c:pt>
                <c:pt idx="780">
                  <c:v>55.649166666666666</c:v>
                </c:pt>
                <c:pt idx="781">
                  <c:v>54.0075</c:v>
                </c:pt>
                <c:pt idx="782">
                  <c:v>51.232499999999995</c:v>
                </c:pt>
                <c:pt idx="783">
                  <c:v>52.120000000000005</c:v>
                </c:pt>
                <c:pt idx="784">
                  <c:v>53.120000000000005</c:v>
                </c:pt>
                <c:pt idx="785">
                  <c:v>53.307499999999983</c:v>
                </c:pt>
                <c:pt idx="786">
                  <c:v>54.142499999999991</c:v>
                </c:pt>
                <c:pt idx="787">
                  <c:v>55.559999999999981</c:v>
                </c:pt>
                <c:pt idx="788">
                  <c:v>54.907499999999999</c:v>
                </c:pt>
                <c:pt idx="789">
                  <c:v>54.997500000000002</c:v>
                </c:pt>
                <c:pt idx="790">
                  <c:v>54.372500000000002</c:v>
                </c:pt>
                <c:pt idx="791">
                  <c:v>54.292499999999997</c:v>
                </c:pt>
                <c:pt idx="792">
                  <c:v>53.604999999999997</c:v>
                </c:pt>
                <c:pt idx="793">
                  <c:v>53.350000000000016</c:v>
                </c:pt>
                <c:pt idx="794">
                  <c:v>52.992499999999986</c:v>
                </c:pt>
                <c:pt idx="795">
                  <c:v>53.482499999999995</c:v>
                </c:pt>
                <c:pt idx="796">
                  <c:v>52.910000000000004</c:v>
                </c:pt>
                <c:pt idx="797">
                  <c:v>52.260000000000012</c:v>
                </c:pt>
                <c:pt idx="798">
                  <c:v>52.612500000000004</c:v>
                </c:pt>
                <c:pt idx="799">
                  <c:v>53.275000000000013</c:v>
                </c:pt>
                <c:pt idx="800">
                  <c:v>53.050000000000004</c:v>
                </c:pt>
                <c:pt idx="801">
                  <c:v>52.656666666666673</c:v>
                </c:pt>
                <c:pt idx="802">
                  <c:v>53.26250000000001</c:v>
                </c:pt>
                <c:pt idx="803">
                  <c:v>53.480000000000011</c:v>
                </c:pt>
                <c:pt idx="804">
                  <c:v>53.210000000000008</c:v>
                </c:pt>
                <c:pt idx="805">
                  <c:v>53.69</c:v>
                </c:pt>
                <c:pt idx="806">
                  <c:v>54.730000000000011</c:v>
                </c:pt>
                <c:pt idx="807">
                  <c:v>54.532500000000006</c:v>
                </c:pt>
                <c:pt idx="808">
                  <c:v>55.557500000000005</c:v>
                </c:pt>
                <c:pt idx="809">
                  <c:v>56.917499999999997</c:v>
                </c:pt>
                <c:pt idx="810">
                  <c:v>57.725000000000001</c:v>
                </c:pt>
                <c:pt idx="811">
                  <c:v>58.252499999999998</c:v>
                </c:pt>
                <c:pt idx="812">
                  <c:v>57.887499999999989</c:v>
                </c:pt>
                <c:pt idx="813">
                  <c:v>56.827500000000008</c:v>
                </c:pt>
                <c:pt idx="814">
                  <c:v>57.534999999999997</c:v>
                </c:pt>
                <c:pt idx="815">
                  <c:v>57.102500000000013</c:v>
                </c:pt>
                <c:pt idx="816">
                  <c:v>56.545000000000009</c:v>
                </c:pt>
                <c:pt idx="817">
                  <c:v>57.974999999999994</c:v>
                </c:pt>
                <c:pt idx="818">
                  <c:v>57.632500000000014</c:v>
                </c:pt>
                <c:pt idx="819">
                  <c:v>57.607499999999995</c:v>
                </c:pt>
                <c:pt idx="820">
                  <c:v>56.540000000000013</c:v>
                </c:pt>
                <c:pt idx="821">
                  <c:v>57.245000000000012</c:v>
                </c:pt>
                <c:pt idx="822">
                  <c:v>56.912500000000001</c:v>
                </c:pt>
                <c:pt idx="823">
                  <c:v>57.287500000000016</c:v>
                </c:pt>
                <c:pt idx="824">
                  <c:v>57.047500000000007</c:v>
                </c:pt>
                <c:pt idx="825">
                  <c:v>57.717499999999994</c:v>
                </c:pt>
                <c:pt idx="826">
                  <c:v>#N/A</c:v>
                </c:pt>
                <c:pt idx="827">
                  <c:v>57.717499999999994</c:v>
                </c:pt>
                <c:pt idx="828">
                  <c:v>59.160000000000004</c:v>
                </c:pt>
                <c:pt idx="829">
                  <c:v>58.60499999999999</c:v>
                </c:pt>
                <c:pt idx="830">
                  <c:v>58.322499999999998</c:v>
                </c:pt>
                <c:pt idx="831">
                  <c:v>58.324999999999996</c:v>
                </c:pt>
                <c:pt idx="832">
                  <c:v>59.370000000000005</c:v>
                </c:pt>
                <c:pt idx="833">
                  <c:v>58.942500000000003</c:v>
                </c:pt>
                <c:pt idx="834">
                  <c:v>59.182500000000005</c:v>
                </c:pt>
                <c:pt idx="835">
                  <c:v>59.98749999999999</c:v>
                </c:pt>
                <c:pt idx="836">
                  <c:v>60.490000000000009</c:v>
                </c:pt>
                <c:pt idx="837">
                  <c:v>60.640000000000008</c:v>
                </c:pt>
                <c:pt idx="838">
                  <c:v>60.965000000000003</c:v>
                </c:pt>
                <c:pt idx="839">
                  <c:v>61.442499999999988</c:v>
                </c:pt>
                <c:pt idx="840">
                  <c:v>62.390000000000008</c:v>
                </c:pt>
                <c:pt idx="841">
                  <c:v>61.310000000000009</c:v>
                </c:pt>
                <c:pt idx="842">
                  <c:v>61.667500000000011</c:v>
                </c:pt>
                <c:pt idx="843">
                  <c:v>62.994999999999997</c:v>
                </c:pt>
                <c:pt idx="844">
                  <c:v>63.572499999999998</c:v>
                </c:pt>
                <c:pt idx="845">
                  <c:v>64.812500000000014</c:v>
                </c:pt>
                <c:pt idx="846">
                  <c:v>64.921666666666667</c:v>
                </c:pt>
                <c:pt idx="847">
                  <c:v>65.814999999999998</c:v>
                </c:pt>
                <c:pt idx="848">
                  <c:v>65.814166666666679</c:v>
                </c:pt>
                <c:pt idx="849">
                  <c:v>66.628333333333345</c:v>
                </c:pt>
                <c:pt idx="850">
                  <c:v>67.685833333333335</c:v>
                </c:pt>
                <c:pt idx="851">
                  <c:v>67.849166666666676</c:v>
                </c:pt>
                <c:pt idx="852">
                  <c:v>69.674166666666665</c:v>
                </c:pt>
                <c:pt idx="853">
                  <c:v>70.786666666666676</c:v>
                </c:pt>
                <c:pt idx="854">
                  <c:v>72.144166666666663</c:v>
                </c:pt>
                <c:pt idx="855">
                  <c:v>71.956666666666663</c:v>
                </c:pt>
                <c:pt idx="856">
                  <c:v>73.197500000000005</c:v>
                </c:pt>
                <c:pt idx="857">
                  <c:v>71.773333333333326</c:v>
                </c:pt>
                <c:pt idx="858">
                  <c:v>69.288333333333327</c:v>
                </c:pt>
                <c:pt idx="859">
                  <c:v>65.660833333333329</c:v>
                </c:pt>
                <c:pt idx="860">
                  <c:v>68.760833333333338</c:v>
                </c:pt>
                <c:pt idx="861">
                  <c:v>69.44</c:v>
                </c:pt>
                <c:pt idx="862">
                  <c:v>69.78416666666665</c:v>
                </c:pt>
                <c:pt idx="863">
                  <c:v>71.78</c:v>
                </c:pt>
                <c:pt idx="864">
                  <c:v>72.070833333333326</c:v>
                </c:pt>
                <c:pt idx="865">
                  <c:v>69.711666666666687</c:v>
                </c:pt>
                <c:pt idx="866">
                  <c:v>68.39</c:v>
                </c:pt>
                <c:pt idx="867">
                  <c:v>68.39</c:v>
                </c:pt>
                <c:pt idx="868">
                  <c:v>70.553333333333342</c:v>
                </c:pt>
                <c:pt idx="869">
                  <c:v>69.08</c:v>
                </c:pt>
                <c:pt idx="870">
                  <c:v>69.106666666666669</c:v>
                </c:pt>
                <c:pt idx="871">
                  <c:v>68.759166666666673</c:v>
                </c:pt>
                <c:pt idx="872">
                  <c:v>69.939166666666651</c:v>
                </c:pt>
                <c:pt idx="873">
                  <c:v>71.456666666666663</c:v>
                </c:pt>
                <c:pt idx="874">
                  <c:v>72.39</c:v>
                </c:pt>
                <c:pt idx="875">
                  <c:v>72.65583333333332</c:v>
                </c:pt>
                <c:pt idx="876">
                  <c:v>71.044166666666669</c:v>
                </c:pt>
                <c:pt idx="877">
                  <c:v>72.080833333333317</c:v>
                </c:pt>
                <c:pt idx="878">
                  <c:v>70.484999999999999</c:v>
                </c:pt>
                <c:pt idx="879">
                  <c:v>70.283333333333346</c:v>
                </c:pt>
                <c:pt idx="880">
                  <c:v>70.152499999999989</c:v>
                </c:pt>
                <c:pt idx="881">
                  <c:v>71.951666666666668</c:v>
                </c:pt>
                <c:pt idx="882">
                  <c:v>72.384166666666658</c:v>
                </c:pt>
                <c:pt idx="883">
                  <c:v>73.166666666666671</c:v>
                </c:pt>
                <c:pt idx="884">
                  <c:v>75.303333333333342</c:v>
                </c:pt>
                <c:pt idx="885">
                  <c:v>76.040000000000006</c:v>
                </c:pt>
                <c:pt idx="886">
                  <c:v>76.631666666666661</c:v>
                </c:pt>
                <c:pt idx="887">
                  <c:v>76.848333333333343</c:v>
                </c:pt>
                <c:pt idx="888">
                  <c:v>78.025000000000006</c:v>
                </c:pt>
                <c:pt idx="889">
                  <c:v>77.42</c:v>
                </c:pt>
                <c:pt idx="890">
                  <c:v>81.214999999999989</c:v>
                </c:pt>
                <c:pt idx="891">
                  <c:v>80.77</c:v>
                </c:pt>
                <c:pt idx="892">
                  <c:v>82.475833333333341</c:v>
                </c:pt>
                <c:pt idx="893">
                  <c:v>77.947500000000005</c:v>
                </c:pt>
                <c:pt idx="894">
                  <c:v>75.877499999999998</c:v>
                </c:pt>
                <c:pt idx="895">
                  <c:v>77.983333333333348</c:v>
                </c:pt>
                <c:pt idx="896">
                  <c:v>81.084999999999994</c:v>
                </c:pt>
                <c:pt idx="897">
                  <c:v>78.200833333333335</c:v>
                </c:pt>
                <c:pt idx="898">
                  <c:v>78.59416666666668</c:v>
                </c:pt>
                <c:pt idx="899">
                  <c:v>77.61166666666665</c:v>
                </c:pt>
                <c:pt idx="900">
                  <c:v>76.926666666666662</c:v>
                </c:pt>
                <c:pt idx="901">
                  <c:v>78.06750000000001</c:v>
                </c:pt>
                <c:pt idx="902">
                  <c:v>79.316666666666677</c:v>
                </c:pt>
                <c:pt idx="903">
                  <c:v>78.414166666666674</c:v>
                </c:pt>
                <c:pt idx="904">
                  <c:v>79.19250000000001</c:v>
                </c:pt>
                <c:pt idx="905">
                  <c:v>78.686666666666667</c:v>
                </c:pt>
                <c:pt idx="906">
                  <c:v>78.415833333333325</c:v>
                </c:pt>
                <c:pt idx="907">
                  <c:v>80.055833333333339</c:v>
                </c:pt>
                <c:pt idx="908">
                  <c:v>80.352500000000006</c:v>
                </c:pt>
                <c:pt idx="909">
                  <c:v>82.736666666666665</c:v>
                </c:pt>
                <c:pt idx="910">
                  <c:v>84.6875</c:v>
                </c:pt>
                <c:pt idx="911">
                  <c:v>81.783333333333346</c:v>
                </c:pt>
                <c:pt idx="912">
                  <c:v>70.780833333333334</c:v>
                </c:pt>
                <c:pt idx="913">
                  <c:v>71.10833333333332</c:v>
                </c:pt>
                <c:pt idx="914">
                  <c:v>72.893333333333331</c:v>
                </c:pt>
                <c:pt idx="915">
                  <c:v>74.80083333333333</c:v>
                </c:pt>
                <c:pt idx="916">
                  <c:v>76.73833333333333</c:v>
                </c:pt>
                <c:pt idx="917">
                  <c:v>76.805833333333339</c:v>
                </c:pt>
                <c:pt idx="918">
                  <c:v>78.02833333333335</c:v>
                </c:pt>
                <c:pt idx="919">
                  <c:v>79.87833333333333</c:v>
                </c:pt>
                <c:pt idx="920">
                  <c:v>80.510833333333338</c:v>
                </c:pt>
                <c:pt idx="921">
                  <c:v>80.430833333333325</c:v>
                </c:pt>
                <c:pt idx="922">
                  <c:v>82.67583333333333</c:v>
                </c:pt>
                <c:pt idx="923">
                  <c:v>82.500833333333347</c:v>
                </c:pt>
                <c:pt idx="924">
                  <c:v>80.693333333333342</c:v>
                </c:pt>
                <c:pt idx="925">
                  <c:v>76.498333333333335</c:v>
                </c:pt>
                <c:pt idx="926">
                  <c:v>78.485833333333332</c:v>
                </c:pt>
                <c:pt idx="927">
                  <c:v>79.023333333333326</c:v>
                </c:pt>
                <c:pt idx="928">
                  <c:v>80.240833333333327</c:v>
                </c:pt>
                <c:pt idx="929">
                  <c:v>80.295833333333334</c:v>
                </c:pt>
                <c:pt idx="930">
                  <c:v>80.523333333333326</c:v>
                </c:pt>
                <c:pt idx="931">
                  <c:v>81.548333333333332</c:v>
                </c:pt>
                <c:pt idx="932">
                  <c:v>79.955833333333331</c:v>
                </c:pt>
                <c:pt idx="933">
                  <c:v>81.33</c:v>
                </c:pt>
                <c:pt idx="934">
                  <c:v>82.443333333333342</c:v>
                </c:pt>
                <c:pt idx="935">
                  <c:v>84.170833333333334</c:v>
                </c:pt>
                <c:pt idx="936">
                  <c:v>84.223333333333315</c:v>
                </c:pt>
                <c:pt idx="937">
                  <c:v>85.555833333333325</c:v>
                </c:pt>
                <c:pt idx="938">
                  <c:v>86.060833333333335</c:v>
                </c:pt>
                <c:pt idx="939">
                  <c:v>88.820833333333326</c:v>
                </c:pt>
                <c:pt idx="940">
                  <c:v>89.960833333333326</c:v>
                </c:pt>
                <c:pt idx="941">
                  <c:v>89.173333333333346</c:v>
                </c:pt>
                <c:pt idx="942">
                  <c:v>90.790833333333339</c:v>
                </c:pt>
                <c:pt idx="943">
                  <c:v>91.328333333333333</c:v>
                </c:pt>
                <c:pt idx="944">
                  <c:v>93.055833333333325</c:v>
                </c:pt>
                <c:pt idx="945">
                  <c:v>90.943333333333328</c:v>
                </c:pt>
                <c:pt idx="946">
                  <c:v>91.640833333333333</c:v>
                </c:pt>
                <c:pt idx="947">
                  <c:v>93.433333333333337</c:v>
                </c:pt>
                <c:pt idx="948">
                  <c:v>92.943333333333328</c:v>
                </c:pt>
                <c:pt idx="949">
                  <c:v>93.943333333333328</c:v>
                </c:pt>
                <c:pt idx="950">
                  <c:v>96.520833333333329</c:v>
                </c:pt>
                <c:pt idx="951">
                  <c:v>103.08083333333333</c:v>
                </c:pt>
                <c:pt idx="952">
                  <c:v>109.23083333333334</c:v>
                </c:pt>
                <c:pt idx="953">
                  <c:v>110.97333333333334</c:v>
                </c:pt>
                <c:pt idx="954">
                  <c:v>115.56833333333333</c:v>
                </c:pt>
                <c:pt idx="955">
                  <c:v>116.85666666666668</c:v>
                </c:pt>
                <c:pt idx="956">
                  <c:v>120.95083333333334</c:v>
                </c:pt>
                <c:pt idx="957">
                  <c:v>122.87083333333332</c:v>
                </c:pt>
                <c:pt idx="958">
                  <c:v>128.04333333333332</c:v>
                </c:pt>
                <c:pt idx="959">
                  <c:v>112.44833333333334</c:v>
                </c:pt>
                <c:pt idx="960">
                  <c:v>108.33333333333333</c:v>
                </c:pt>
                <c:pt idx="961">
                  <c:v>105.16083333333336</c:v>
                </c:pt>
                <c:pt idx="962">
                  <c:v>106.99083333333334</c:v>
                </c:pt>
                <c:pt idx="963">
                  <c:v>109.42333333333333</c:v>
                </c:pt>
                <c:pt idx="964">
                  <c:v>110.52333333333333</c:v>
                </c:pt>
                <c:pt idx="965">
                  <c:v>115.70083333333334</c:v>
                </c:pt>
                <c:pt idx="966">
                  <c:v>115.05833333333332</c:v>
                </c:pt>
                <c:pt idx="967">
                  <c:v>115.18083333333333</c:v>
                </c:pt>
                <c:pt idx="968">
                  <c:v>113.08583333333333</c:v>
                </c:pt>
                <c:pt idx="969">
                  <c:v>114.49583333333334</c:v>
                </c:pt>
                <c:pt idx="970">
                  <c:v>112.53083333333335</c:v>
                </c:pt>
                <c:pt idx="971">
                  <c:v>113.23833333333333</c:v>
                </c:pt>
                <c:pt idx="972">
                  <c:v>114.70333333333333</c:v>
                </c:pt>
                <c:pt idx="973">
                  <c:v>114.54583333333333</c:v>
                </c:pt>
                <c:pt idx="974">
                  <c:v>113.98333333333331</c:v>
                </c:pt>
                <c:pt idx="975">
                  <c:v>108.72833333333334</c:v>
                </c:pt>
                <c:pt idx="976">
                  <c:v>101.79500000000002</c:v>
                </c:pt>
                <c:pt idx="977">
                  <c:v>101.41333333333331</c:v>
                </c:pt>
                <c:pt idx="978">
                  <c:v>103.49083333333333</c:v>
                </c:pt>
                <c:pt idx="979">
                  <c:v>107.96749999999999</c:v>
                </c:pt>
                <c:pt idx="980">
                  <c:v>106.32749999999999</c:v>
                </c:pt>
                <c:pt idx="981">
                  <c:v>105.14416666666669</c:v>
                </c:pt>
                <c:pt idx="982">
                  <c:v>107.44</c:v>
                </c:pt>
                <c:pt idx="983">
                  <c:v>103.04083333333334</c:v>
                </c:pt>
                <c:pt idx="984">
                  <c:v>104.18916666666667</c:v>
                </c:pt>
                <c:pt idx="985">
                  <c:v>104.78166666666665</c:v>
                </c:pt>
                <c:pt idx="986">
                  <c:v>104.83750000000002</c:v>
                </c:pt>
                <c:pt idx="987">
                  <c:v>106.71499999999999</c:v>
                </c:pt>
                <c:pt idx="988">
                  <c:v>111.65749999999998</c:v>
                </c:pt>
                <c:pt idx="989">
                  <c:v>111.7</c:v>
                </c:pt>
                <c:pt idx="990">
                  <c:v>113.95</c:v>
                </c:pt>
                <c:pt idx="991">
                  <c:v>111.35833333333333</c:v>
                </c:pt>
                <c:pt idx="992">
                  <c:v>111.485</c:v>
                </c:pt>
                <c:pt idx="993">
                  <c:v>114.95916666666666</c:v>
                </c:pt>
                <c:pt idx="994">
                  <c:v>117.23750000000001</c:v>
                </c:pt>
                <c:pt idx="995">
                  <c:v>119.58916666666666</c:v>
                </c:pt>
                <c:pt idx="996">
                  <c:v>116.60833333333335</c:v>
                </c:pt>
                <c:pt idx="997">
                  <c:v>119.13583333333332</c:v>
                </c:pt>
                <c:pt idx="998">
                  <c:v>116.33083333333336</c:v>
                </c:pt>
                <c:pt idx="999">
                  <c:v>120.07166666666667</c:v>
                </c:pt>
                <c:pt idx="1000">
                  <c:v>120.82999999999998</c:v>
                </c:pt>
                <c:pt idx="1001">
                  <c:v>124.13750000000003</c:v>
                </c:pt>
                <c:pt idx="1002">
                  <c:v>129.64583333333334</c:v>
                </c:pt>
                <c:pt idx="1003">
                  <c:v>141.23666666666665</c:v>
                </c:pt>
                <c:pt idx="1004">
                  <c:v>155.42000000000002</c:v>
                </c:pt>
                <c:pt idx="1005">
                  <c:v>154.23583333333332</c:v>
                </c:pt>
                <c:pt idx="1006">
                  <c:v>164.91083333333333</c:v>
                </c:pt>
                <c:pt idx="1007">
                  <c:v>172.49083333333331</c:v>
                </c:pt>
                <c:pt idx="1008">
                  <c:v>170.89916666666667</c:v>
                </c:pt>
                <c:pt idx="1009">
                  <c:v>167.38250000000002</c:v>
                </c:pt>
                <c:pt idx="1010">
                  <c:v>182.22749999999999</c:v>
                </c:pt>
                <c:pt idx="1011">
                  <c:v>189.0658333333333</c:v>
                </c:pt>
                <c:pt idx="1012">
                  <c:v>209.85333333333332</c:v>
                </c:pt>
                <c:pt idx="1013">
                  <c:v>267.60666666666663</c:v>
                </c:pt>
                <c:pt idx="1014">
                  <c:v>271.85416666666669</c:v>
                </c:pt>
                <c:pt idx="1015">
                  <c:v>229.38749999999996</c:v>
                </c:pt>
                <c:pt idx="1016">
                  <c:v>209.17999999999998</c:v>
                </c:pt>
                <c:pt idx="1017">
                  <c:v>209.17999999999998</c:v>
                </c:pt>
                <c:pt idx="1018">
                  <c:v>209.17999999999998</c:v>
                </c:pt>
                <c:pt idx="1019">
                  <c:v>197.84249999999997</c:v>
                </c:pt>
                <c:pt idx="1020">
                  <c:v>178.36583333333337</c:v>
                </c:pt>
                <c:pt idx="1021">
                  <c:v>149.41833333333335</c:v>
                </c:pt>
                <c:pt idx="1022">
                  <c:v>154.81416666666669</c:v>
                </c:pt>
                <c:pt idx="1023">
                  <c:v>183.28416666666666</c:v>
                </c:pt>
                <c:pt idx="1024">
                  <c:v>190.20249999999999</c:v>
                </c:pt>
                <c:pt idx="1025">
                  <c:v>191.98249999999999</c:v>
                </c:pt>
                <c:pt idx="1026">
                  <c:v>183.20583333333332</c:v>
                </c:pt>
                <c:pt idx="1027">
                  <c:v>178.16500000000005</c:v>
                </c:pt>
                <c:pt idx="1028">
                  <c:v>167.11833333333334</c:v>
                </c:pt>
                <c:pt idx="1029">
                  <c:v>154.41999999999999</c:v>
                </c:pt>
                <c:pt idx="1030">
                  <c:v>152.00500000000002</c:v>
                </c:pt>
                <c:pt idx="1031">
                  <c:v>158.43166666666667</c:v>
                </c:pt>
                <c:pt idx="1032">
                  <c:v>153.69166666666663</c:v>
                </c:pt>
                <c:pt idx="1033">
                  <c:v>154.7475</c:v>
                </c:pt>
                <c:pt idx="1034">
                  <c:v>149.845</c:v>
                </c:pt>
                <c:pt idx="1035">
                  <c:v>156.00416666666666</c:v>
                </c:pt>
                <c:pt idx="1036">
                  <c:v>165.26916666666668</c:v>
                </c:pt>
                <c:pt idx="1037">
                  <c:v>186.11083333333332</c:v>
                </c:pt>
                <c:pt idx="1038">
                  <c:v>190.66</c:v>
                </c:pt>
                <c:pt idx="1039">
                  <c:v>194.1525</c:v>
                </c:pt>
                <c:pt idx="1040">
                  <c:v>197.2775</c:v>
                </c:pt>
                <c:pt idx="1041">
                  <c:v>199.92666666666665</c:v>
                </c:pt>
                <c:pt idx="1042">
                  <c:v>182.06916666666666</c:v>
                </c:pt>
                <c:pt idx="1043">
                  <c:v>142.21583333333334</c:v>
                </c:pt>
                <c:pt idx="1044">
                  <c:v>146.92083333333338</c:v>
                </c:pt>
                <c:pt idx="1045">
                  <c:v>150.85333333333332</c:v>
                </c:pt>
                <c:pt idx="1046">
                  <c:v>156.06333333333336</c:v>
                </c:pt>
                <c:pt idx="1047">
                  <c:v>155.42083333333332</c:v>
                </c:pt>
                <c:pt idx="1048">
                  <c:v>153.27333333333331</c:v>
                </c:pt>
                <c:pt idx="1049">
                  <c:v>148.64249999999998</c:v>
                </c:pt>
                <c:pt idx="1050">
                  <c:v>147.65</c:v>
                </c:pt>
                <c:pt idx="1051">
                  <c:v>151.03</c:v>
                </c:pt>
                <c:pt idx="1052">
                  <c:v>155.16749999999999</c:v>
                </c:pt>
                <c:pt idx="1053">
                  <c:v>142.98249999999999</c:v>
                </c:pt>
                <c:pt idx="1054">
                  <c:v>144.09333333333333</c:v>
                </c:pt>
                <c:pt idx="1055">
                  <c:v>148.45333333333332</c:v>
                </c:pt>
                <c:pt idx="1056">
                  <c:v>148.36833333333331</c:v>
                </c:pt>
                <c:pt idx="1057">
                  <c:v>148.10583333333335</c:v>
                </c:pt>
                <c:pt idx="1058">
                  <c:v>157.14333333333329</c:v>
                </c:pt>
                <c:pt idx="1059">
                  <c:v>171.02833333333334</c:v>
                </c:pt>
                <c:pt idx="1060">
                  <c:v>203.20583333333335</c:v>
                </c:pt>
                <c:pt idx="1061">
                  <c:v>166.24583333333337</c:v>
                </c:pt>
                <c:pt idx="1062">
                  <c:v>164.24249999999998</c:v>
                </c:pt>
                <c:pt idx="1063">
                  <c:v>189.1358333333333</c:v>
                </c:pt>
                <c:pt idx="1064">
                  <c:v>223.24083333333337</c:v>
                </c:pt>
                <c:pt idx="1065">
                  <c:v>220.80083333333334</c:v>
                </c:pt>
                <c:pt idx="1066">
                  <c:v>214.55083333333332</c:v>
                </c:pt>
                <c:pt idx="1067">
                  <c:v>230.67583333333334</c:v>
                </c:pt>
                <c:pt idx="1068">
                  <c:v>224.08833333333334</c:v>
                </c:pt>
                <c:pt idx="1069">
                  <c:v>200.71583333333334</c:v>
                </c:pt>
                <c:pt idx="1070">
                  <c:v>184.76083333333335</c:v>
                </c:pt>
                <c:pt idx="1071">
                  <c:v>193.90333333333331</c:v>
                </c:pt>
                <c:pt idx="1072">
                  <c:v>179.19833333333335</c:v>
                </c:pt>
                <c:pt idx="1073">
                  <c:v>178.25333333333333</c:v>
                </c:pt>
                <c:pt idx="1074">
                  <c:v>168.96833333333336</c:v>
                </c:pt>
                <c:pt idx="1075">
                  <c:v>176.52333333333334</c:v>
                </c:pt>
                <c:pt idx="1076">
                  <c:v>173.45833333333334</c:v>
                </c:pt>
                <c:pt idx="1077">
                  <c:v>169.84083333333334</c:v>
                </c:pt>
                <c:pt idx="1078">
                  <c:v>171.53083333333336</c:v>
                </c:pt>
                <c:pt idx="1079">
                  <c:v>187.33333333333334</c:v>
                </c:pt>
                <c:pt idx="1080">
                  <c:v>182.68583333333333</c:v>
                </c:pt>
                <c:pt idx="1081">
                  <c:v>173.0333333333333</c:v>
                </c:pt>
                <c:pt idx="1082">
                  <c:v>177.33083333333335</c:v>
                </c:pt>
                <c:pt idx="1083">
                  <c:v>182.62833333333336</c:v>
                </c:pt>
                <c:pt idx="1084">
                  <c:v>189.89333333333332</c:v>
                </c:pt>
                <c:pt idx="1085">
                  <c:v>181.76</c:v>
                </c:pt>
                <c:pt idx="1086">
                  <c:v>187.93083333333331</c:v>
                </c:pt>
                <c:pt idx="1087">
                  <c:v>182.82083333333333</c:v>
                </c:pt>
                <c:pt idx="1088">
                  <c:v>187.32833333333335</c:v>
                </c:pt>
                <c:pt idx="1089">
                  <c:v>188.80083333333334</c:v>
                </c:pt>
                <c:pt idx="1090">
                  <c:v>188.47583333333333</c:v>
                </c:pt>
                <c:pt idx="1091">
                  <c:v>192.33583333333334</c:v>
                </c:pt>
                <c:pt idx="1092">
                  <c:v>193.05833333333337</c:v>
                </c:pt>
                <c:pt idx="1093">
                  <c:v>195.37833333333333</c:v>
                </c:pt>
                <c:pt idx="1094">
                  <c:v>197.48833333333334</c:v>
                </c:pt>
                <c:pt idx="1095">
                  <c:v>191.32583333333332</c:v>
                </c:pt>
                <c:pt idx="1096">
                  <c:v>#N/A</c:v>
                </c:pt>
                <c:pt idx="1097">
                  <c:v>191.32583333333332</c:v>
                </c:pt>
                <c:pt idx="1098">
                  <c:v>189.40083333333328</c:v>
                </c:pt>
                <c:pt idx="1099">
                  <c:v>192.30583333333331</c:v>
                </c:pt>
                <c:pt idx="1100">
                  <c:v>201.3758333333333</c:v>
                </c:pt>
                <c:pt idx="1101">
                  <c:v>196.70583333333332</c:v>
                </c:pt>
                <c:pt idx="1102">
                  <c:v>193.0683333333333</c:v>
                </c:pt>
                <c:pt idx="1103">
                  <c:v>193.27833333333334</c:v>
                </c:pt>
                <c:pt idx="1104">
                  <c:v>202.20000000000002</c:v>
                </c:pt>
                <c:pt idx="1105">
                  <c:v>195.27250000000001</c:v>
                </c:pt>
                <c:pt idx="1106">
                  <c:v>186.71083333333334</c:v>
                </c:pt>
                <c:pt idx="1107">
                  <c:v>191.8016666666667</c:v>
                </c:pt>
                <c:pt idx="1108">
                  <c:v>189.60083333333338</c:v>
                </c:pt>
                <c:pt idx="1109">
                  <c:v>198.58583333333331</c:v>
                </c:pt>
                <c:pt idx="1110">
                  <c:v>205.5566666666667</c:v>
                </c:pt>
                <c:pt idx="1111">
                  <c:v>204.22916666666666</c:v>
                </c:pt>
                <c:pt idx="1112">
                  <c:v>197.92750000000001</c:v>
                </c:pt>
                <c:pt idx="1113">
                  <c:v>200.965</c:v>
                </c:pt>
                <c:pt idx="1114">
                  <c:v>201.07583333333335</c:v>
                </c:pt>
                <c:pt idx="1115">
                  <c:v>212.41249999999999</c:v>
                </c:pt>
                <c:pt idx="1116">
                  <c:v>204.02666666666667</c:v>
                </c:pt>
                <c:pt idx="1117">
                  <c:v>198.7391666666667</c:v>
                </c:pt>
                <c:pt idx="1118">
                  <c:v>203.68166666666664</c:v>
                </c:pt>
                <c:pt idx="1119">
                  <c:v>199.68999999999997</c:v>
                </c:pt>
                <c:pt idx="1120">
                  <c:v>197.91749999999999</c:v>
                </c:pt>
                <c:pt idx="1121">
                  <c:v>194.69666666666663</c:v>
                </c:pt>
                <c:pt idx="1122">
                  <c:v>189.51499999999999</c:v>
                </c:pt>
                <c:pt idx="1123">
                  <c:v>193.8125</c:v>
                </c:pt>
                <c:pt idx="1124">
                  <c:v>198.27999999999997</c:v>
                </c:pt>
                <c:pt idx="1125">
                  <c:v>199.23833333333332</c:v>
                </c:pt>
                <c:pt idx="1126">
                  <c:v>204.58249999999998</c:v>
                </c:pt>
                <c:pt idx="1127">
                  <c:v>204.7175</c:v>
                </c:pt>
                <c:pt idx="1128">
                  <c:v>205.46916666666664</c:v>
                </c:pt>
                <c:pt idx="1129">
                  <c:v>205.19500000000002</c:v>
                </c:pt>
                <c:pt idx="1130">
                  <c:v>205.19500000000002</c:v>
                </c:pt>
                <c:pt idx="1131">
                  <c:v>205.19500000000002</c:v>
                </c:pt>
                <c:pt idx="1132">
                  <c:v>206.9375</c:v>
                </c:pt>
                <c:pt idx="1133">
                  <c:v>203.95583333333332</c:v>
                </c:pt>
                <c:pt idx="1134">
                  <c:v>203.31416666666669</c:v>
                </c:pt>
                <c:pt idx="1135">
                  <c:v>206.09083333333334</c:v>
                </c:pt>
                <c:pt idx="1136">
                  <c:v>206.27250000000004</c:v>
                </c:pt>
                <c:pt idx="1137">
                  <c:v>206.92833333333337</c:v>
                </c:pt>
                <c:pt idx="1138">
                  <c:v>217.04833333333332</c:v>
                </c:pt>
                <c:pt idx="1139">
                  <c:v>233.29583333333332</c:v>
                </c:pt>
                <c:pt idx="1140">
                  <c:v>232.72833333333332</c:v>
                </c:pt>
                <c:pt idx="1141">
                  <c:v>226.83500000000001</c:v>
                </c:pt>
                <c:pt idx="1142">
                  <c:v>229.30416666666667</c:v>
                </c:pt>
                <c:pt idx="1143">
                  <c:v>237.25416666666669</c:v>
                </c:pt>
                <c:pt idx="1144">
                  <c:v>241.99916666666661</c:v>
                </c:pt>
                <c:pt idx="1145">
                  <c:v>250.82583333333335</c:v>
                </c:pt>
                <c:pt idx="1146">
                  <c:v>247.63416666666669</c:v>
                </c:pt>
                <c:pt idx="1147">
                  <c:v>248.90083333333334</c:v>
                </c:pt>
                <c:pt idx="1148">
                  <c:v>249.70500000000001</c:v>
                </c:pt>
                <c:pt idx="1149">
                  <c:v>261.51583333333332</c:v>
                </c:pt>
                <c:pt idx="1150">
                  <c:v>261.42750000000001</c:v>
                </c:pt>
                <c:pt idx="1151">
                  <c:v>277.36416666666668</c:v>
                </c:pt>
                <c:pt idx="1152">
                  <c:v>298.04499999999996</c:v>
                </c:pt>
                <c:pt idx="1153">
                  <c:v>300.88333333333327</c:v>
                </c:pt>
                <c:pt idx="1154">
                  <c:v>315.53000000000003</c:v>
                </c:pt>
                <c:pt idx="1155">
                  <c:v>338.31500000000005</c:v>
                </c:pt>
                <c:pt idx="1156">
                  <c:v>332.97750000000002</c:v>
                </c:pt>
                <c:pt idx="1157">
                  <c:v>330.84</c:v>
                </c:pt>
                <c:pt idx="1158">
                  <c:v>343.08249999999998</c:v>
                </c:pt>
                <c:pt idx="1159">
                  <c:v>353.17750000000001</c:v>
                </c:pt>
                <c:pt idx="1160">
                  <c:v>346.57416666666671</c:v>
                </c:pt>
                <c:pt idx="1161">
                  <c:v>331.41416666666663</c:v>
                </c:pt>
                <c:pt idx="1162">
                  <c:v>344.31916666666666</c:v>
                </c:pt>
                <c:pt idx="1163">
                  <c:v>347.28250000000003</c:v>
                </c:pt>
                <c:pt idx="1164">
                  <c:v>353.08833333333337</c:v>
                </c:pt>
                <c:pt idx="1165">
                  <c:v>346.64833333333331</c:v>
                </c:pt>
                <c:pt idx="1166">
                  <c:v>352.56666666666661</c:v>
                </c:pt>
                <c:pt idx="1167">
                  <c:v>370.35999999999996</c:v>
                </c:pt>
                <c:pt idx="1168">
                  <c:v>403.35916666666662</c:v>
                </c:pt>
                <c:pt idx="1169">
                  <c:v>407.85833333333335</c:v>
                </c:pt>
                <c:pt idx="1170">
                  <c:v>405.71166666666659</c:v>
                </c:pt>
                <c:pt idx="1171">
                  <c:v>390.91416666666669</c:v>
                </c:pt>
                <c:pt idx="1172">
                  <c:v>408.75416666666666</c:v>
                </c:pt>
                <c:pt idx="1173">
                  <c:v>421.38083333333333</c:v>
                </c:pt>
                <c:pt idx="1174">
                  <c:v>422.78749999999997</c:v>
                </c:pt>
                <c:pt idx="1175">
                  <c:v>443.94749999999999</c:v>
                </c:pt>
                <c:pt idx="1176">
                  <c:v>443.5333333333333</c:v>
                </c:pt>
                <c:pt idx="1177">
                  <c:v>442.41333333333347</c:v>
                </c:pt>
                <c:pt idx="1178">
                  <c:v>444.32083333333338</c:v>
                </c:pt>
                <c:pt idx="1179">
                  <c:v>463.71749999999997</c:v>
                </c:pt>
                <c:pt idx="1180">
                  <c:v>484.80166666666673</c:v>
                </c:pt>
                <c:pt idx="1181">
                  <c:v>481.77749999999997</c:v>
                </c:pt>
                <c:pt idx="1182">
                  <c:v>501.08249999999992</c:v>
                </c:pt>
                <c:pt idx="1183">
                  <c:v>515.00583333333338</c:v>
                </c:pt>
                <c:pt idx="1184">
                  <c:v>516.9758333333333</c:v>
                </c:pt>
                <c:pt idx="1185">
                  <c:v>529.79000000000008</c:v>
                </c:pt>
                <c:pt idx="1186">
                  <c:v>506.41666666666669</c:v>
                </c:pt>
                <c:pt idx="1187">
                  <c:v>551.65916666666669</c:v>
                </c:pt>
                <c:pt idx="1188">
                  <c:v>538.15916666666658</c:v>
                </c:pt>
                <c:pt idx="1189">
                  <c:v>571.48166666666657</c:v>
                </c:pt>
                <c:pt idx="1190">
                  <c:v>603.83416666666665</c:v>
                </c:pt>
                <c:pt idx="1191">
                  <c:v>650.01416666666671</c:v>
                </c:pt>
                <c:pt idx="1192">
                  <c:v>650.01416666666671</c:v>
                </c:pt>
                <c:pt idx="1193">
                  <c:v>524.86916666666662</c:v>
                </c:pt>
                <c:pt idx="1194">
                  <c:v>427.73916666666668</c:v>
                </c:pt>
                <c:pt idx="1195">
                  <c:v>424.57636363636362</c:v>
                </c:pt>
                <c:pt idx="1196">
                  <c:v>393.47454545454548</c:v>
                </c:pt>
                <c:pt idx="1197">
                  <c:v>410.56545454545449</c:v>
                </c:pt>
                <c:pt idx="1198">
                  <c:v>432.0509090909091</c:v>
                </c:pt>
                <c:pt idx="1199">
                  <c:v>418.42272727272723</c:v>
                </c:pt>
                <c:pt idx="1200">
                  <c:v>410.89545454545447</c:v>
                </c:pt>
                <c:pt idx="1201">
                  <c:v>376.45636363636368</c:v>
                </c:pt>
                <c:pt idx="1202">
                  <c:v>353.17727272727274</c:v>
                </c:pt>
                <c:pt idx="1203">
                  <c:v>361.31818181818181</c:v>
                </c:pt>
                <c:pt idx="1204">
                  <c:v>394.84363636363645</c:v>
                </c:pt>
                <c:pt idx="1205">
                  <c:v>402.56727272727278</c:v>
                </c:pt>
                <c:pt idx="1206">
                  <c:v>366.42727272727274</c:v>
                </c:pt>
                <c:pt idx="1207">
                  <c:v>356.54</c:v>
                </c:pt>
                <c:pt idx="1208">
                  <c:v>377.15000000000003</c:v>
                </c:pt>
                <c:pt idx="1209">
                  <c:v>384.24545454545455</c:v>
                </c:pt>
                <c:pt idx="1210">
                  <c:v>396.40818181818179</c:v>
                </c:pt>
                <c:pt idx="1211">
                  <c:v>394.96545454545463</c:v>
                </c:pt>
                <c:pt idx="1212">
                  <c:v>394.62727272727267</c:v>
                </c:pt>
                <c:pt idx="1213">
                  <c:v>424.37000000000006</c:v>
                </c:pt>
                <c:pt idx="1214">
                  <c:v>435.98545454545456</c:v>
                </c:pt>
                <c:pt idx="1215">
                  <c:v>413.24181818181825</c:v>
                </c:pt>
                <c:pt idx="1216">
                  <c:v>371.28454545454548</c:v>
                </c:pt>
                <c:pt idx="1217">
                  <c:v>344.13299999999998</c:v>
                </c:pt>
                <c:pt idx="1218">
                  <c:v>337.48200000000003</c:v>
                </c:pt>
                <c:pt idx="1219">
                  <c:v>342.33300000000003</c:v>
                </c:pt>
                <c:pt idx="1220">
                  <c:v>343.52699999999999</c:v>
                </c:pt>
                <c:pt idx="1221">
                  <c:v>334.80000000000007</c:v>
                </c:pt>
                <c:pt idx="1222">
                  <c:v>343.72200000000004</c:v>
                </c:pt>
                <c:pt idx="1223">
                  <c:v>344.49399999999997</c:v>
                </c:pt>
                <c:pt idx="1224">
                  <c:v>340.12900000000002</c:v>
                </c:pt>
                <c:pt idx="1225">
                  <c:v>320.21899999999994</c:v>
                </c:pt>
                <c:pt idx="1226">
                  <c:v>322.154</c:v>
                </c:pt>
                <c:pt idx="1227">
                  <c:v>320.87600000000003</c:v>
                </c:pt>
                <c:pt idx="1228">
                  <c:v>301.20699999999999</c:v>
                </c:pt>
                <c:pt idx="1229">
                  <c:v>293.346</c:v>
                </c:pt>
                <c:pt idx="1230">
                  <c:v>317.34399999999999</c:v>
                </c:pt>
                <c:pt idx="1231">
                  <c:v>309.35300000000001</c:v>
                </c:pt>
                <c:pt idx="1232">
                  <c:v>294.43899999999996</c:v>
                </c:pt>
                <c:pt idx="1233">
                  <c:v>297.22300000000001</c:v>
                </c:pt>
                <c:pt idx="1234">
                  <c:v>288.48599999999999</c:v>
                </c:pt>
                <c:pt idx="1235">
                  <c:v>289.58299999999997</c:v>
                </c:pt>
                <c:pt idx="1236">
                  <c:v>295.67599999999999</c:v>
                </c:pt>
                <c:pt idx="1237">
                  <c:v>277.32100000000003</c:v>
                </c:pt>
                <c:pt idx="1238">
                  <c:v>262.50777777777785</c:v>
                </c:pt>
                <c:pt idx="1239">
                  <c:v>278.7833333333333</c:v>
                </c:pt>
                <c:pt idx="1240">
                  <c:v>281.68444444444441</c:v>
                </c:pt>
                <c:pt idx="1241">
                  <c:v>273.92</c:v>
                </c:pt>
                <c:pt idx="1242">
                  <c:v>265.97555555555556</c:v>
                </c:pt>
                <c:pt idx="1243">
                  <c:v>268.72111111111121</c:v>
                </c:pt>
                <c:pt idx="1244">
                  <c:v>261.7833333333333</c:v>
                </c:pt>
                <c:pt idx="1245">
                  <c:v>259.13</c:v>
                </c:pt>
                <c:pt idx="1246">
                  <c:v>243.27666666666664</c:v>
                </c:pt>
                <c:pt idx="1247">
                  <c:v>260.0766666666666</c:v>
                </c:pt>
                <c:pt idx="1248">
                  <c:v>267.09666666666664</c:v>
                </c:pt>
                <c:pt idx="1249">
                  <c:v>261.10222222222222</c:v>
                </c:pt>
                <c:pt idx="1250">
                  <c:v>268.2</c:v>
                </c:pt>
                <c:pt idx="1251">
                  <c:v>270.57</c:v>
                </c:pt>
                <c:pt idx="1252">
                  <c:v>275.78666666666669</c:v>
                </c:pt>
                <c:pt idx="1253">
                  <c:v>285.52249999999998</c:v>
                </c:pt>
                <c:pt idx="1254">
                  <c:v>292.38083333333333</c:v>
                </c:pt>
                <c:pt idx="1255">
                  <c:v>287.0025</c:v>
                </c:pt>
                <c:pt idx="1256">
                  <c:v>291.55333333333334</c:v>
                </c:pt>
                <c:pt idx="1257">
                  <c:v>293.51666666666671</c:v>
                </c:pt>
                <c:pt idx="1258">
                  <c:v>302.9375</c:v>
                </c:pt>
                <c:pt idx="1259">
                  <c:v>312.89750000000004</c:v>
                </c:pt>
                <c:pt idx="1260">
                  <c:v>318.06181818181818</c:v>
                </c:pt>
                <c:pt idx="1261">
                  <c:v>318.1945454545455</c:v>
                </c:pt>
                <c:pt idx="1262">
                  <c:v>316.04727272727268</c:v>
                </c:pt>
                <c:pt idx="1263">
                  <c:v>321.4963636363637</c:v>
                </c:pt>
                <c:pt idx="1264">
                  <c:v>335.47</c:v>
                </c:pt>
                <c:pt idx="1265">
                  <c:v>319.50818181818175</c:v>
                </c:pt>
                <c:pt idx="1266">
                  <c:v>322.31636363636358</c:v>
                </c:pt>
                <c:pt idx="1267">
                  <c:v>315.77818181818179</c:v>
                </c:pt>
                <c:pt idx="1268">
                  <c:v>316.39818181818185</c:v>
                </c:pt>
                <c:pt idx="1269">
                  <c:v>301.29727272727274</c:v>
                </c:pt>
                <c:pt idx="1270">
                  <c:v>304.18909090909085</c:v>
                </c:pt>
                <c:pt idx="1271">
                  <c:v>277.27272727272725</c:v>
                </c:pt>
                <c:pt idx="1272">
                  <c:v>261.9254545454545</c:v>
                </c:pt>
                <c:pt idx="1273">
                  <c:v>258.53636363636366</c:v>
                </c:pt>
                <c:pt idx="1274">
                  <c:v>245.03454545454545</c:v>
                </c:pt>
                <c:pt idx="1275">
                  <c:v>237.00090909090906</c:v>
                </c:pt>
                <c:pt idx="1276">
                  <c:v>229.73727272727274</c:v>
                </c:pt>
                <c:pt idx="1277">
                  <c:v>#N/A</c:v>
                </c:pt>
                <c:pt idx="1278">
                  <c:v>229.73727272727274</c:v>
                </c:pt>
                <c:pt idx="1279">
                  <c:v>225.98363636363641</c:v>
                </c:pt>
                <c:pt idx="1280">
                  <c:v>226.96181818181819</c:v>
                </c:pt>
                <c:pt idx="1281">
                  <c:v>215.3</c:v>
                </c:pt>
                <c:pt idx="1282">
                  <c:v>#N/A</c:v>
                </c:pt>
                <c:pt idx="1283">
                  <c:v>209.12800000000001</c:v>
                </c:pt>
                <c:pt idx="1284">
                  <c:v>192.709</c:v>
                </c:pt>
                <c:pt idx="1285">
                  <c:v>199.82999999999998</c:v>
                </c:pt>
                <c:pt idx="1286">
                  <c:v>197.07700000000003</c:v>
                </c:pt>
                <c:pt idx="1287">
                  <c:v>203.035</c:v>
                </c:pt>
                <c:pt idx="1288">
                  <c:v>193.36600000000004</c:v>
                </c:pt>
                <c:pt idx="1289">
                  <c:v>183.81899999999999</c:v>
                </c:pt>
                <c:pt idx="1290">
                  <c:v>186.46500000000006</c:v>
                </c:pt>
                <c:pt idx="1291">
                  <c:v>178.63500000000005</c:v>
                </c:pt>
                <c:pt idx="1292">
                  <c:v>162.93300000000002</c:v>
                </c:pt>
                <c:pt idx="1293">
                  <c:v>168.00499999999997</c:v>
                </c:pt>
                <c:pt idx="1294">
                  <c:v>171.58200000000002</c:v>
                </c:pt>
                <c:pt idx="1295">
                  <c:v>170.12400000000002</c:v>
                </c:pt>
                <c:pt idx="1296">
                  <c:v>181.70699999999999</c:v>
                </c:pt>
                <c:pt idx="1297">
                  <c:v>176.99499999999998</c:v>
                </c:pt>
                <c:pt idx="1298">
                  <c:v>164.25200000000001</c:v>
                </c:pt>
                <c:pt idx="1299">
                  <c:v>159.58300000000003</c:v>
                </c:pt>
                <c:pt idx="1300">
                  <c:v>159.01599999999999</c:v>
                </c:pt>
                <c:pt idx="1301">
                  <c:v>160.93700000000001</c:v>
                </c:pt>
                <c:pt idx="1302">
                  <c:v>161.648</c:v>
                </c:pt>
                <c:pt idx="1303">
                  <c:v>166.798</c:v>
                </c:pt>
                <c:pt idx="1304">
                  <c:v>172.97999999999996</c:v>
                </c:pt>
                <c:pt idx="1305">
                  <c:v>169.89222222222219</c:v>
                </c:pt>
                <c:pt idx="1306">
                  <c:v>180.02666666666667</c:v>
                </c:pt>
                <c:pt idx="1307">
                  <c:v>170.16888888888889</c:v>
                </c:pt>
                <c:pt idx="1308">
                  <c:v>164.80444444444441</c:v>
                </c:pt>
                <c:pt idx="1309">
                  <c:v>161.72666666666666</c:v>
                </c:pt>
                <c:pt idx="1310">
                  <c:v>160.94111111111113</c:v>
                </c:pt>
                <c:pt idx="1311">
                  <c:v>160.21666666666667</c:v>
                </c:pt>
                <c:pt idx="1312">
                  <c:v>157.27666666666667</c:v>
                </c:pt>
                <c:pt idx="1313">
                  <c:v>156.91555555555553</c:v>
                </c:pt>
                <c:pt idx="1314">
                  <c:v>159.47777777777776</c:v>
                </c:pt>
                <c:pt idx="1315">
                  <c:v>156.82666666666671</c:v>
                </c:pt>
                <c:pt idx="1316">
                  <c:v>151.74333333333334</c:v>
                </c:pt>
                <c:pt idx="1317">
                  <c:v>147.91</c:v>
                </c:pt>
                <c:pt idx="1318">
                  <c:v>145.96583333333334</c:v>
                </c:pt>
                <c:pt idx="1319">
                  <c:v>145.61499999999998</c:v>
                </c:pt>
                <c:pt idx="1320">
                  <c:v>146.83833333333334</c:v>
                </c:pt>
                <c:pt idx="1321">
                  <c:v>148.34333333333333</c:v>
                </c:pt>
                <c:pt idx="1322">
                  <c:v>144.42583333333334</c:v>
                </c:pt>
                <c:pt idx="1323">
                  <c:v>142.37416666666667</c:v>
                </c:pt>
                <c:pt idx="1324">
                  <c:v>144.81818181818181</c:v>
                </c:pt>
                <c:pt idx="1325">
                  <c:v>142.78</c:v>
                </c:pt>
                <c:pt idx="1326">
                  <c:v>138.87181818181818</c:v>
                </c:pt>
                <c:pt idx="1327">
                  <c:v>133.84363636363636</c:v>
                </c:pt>
                <c:pt idx="1328">
                  <c:v>135.90181818181816</c:v>
                </c:pt>
                <c:pt idx="1329">
                  <c:v>137.71181818181819</c:v>
                </c:pt>
                <c:pt idx="1330">
                  <c:v>143.61000000000001</c:v>
                </c:pt>
                <c:pt idx="1331">
                  <c:v>156.91818181818181</c:v>
                </c:pt>
                <c:pt idx="1332">
                  <c:v>153.0718181818182</c:v>
                </c:pt>
                <c:pt idx="1333">
                  <c:v>139.03272727272727</c:v>
                </c:pt>
                <c:pt idx="1334">
                  <c:v>134.46272727272728</c:v>
                </c:pt>
                <c:pt idx="1335">
                  <c:v>134.70545454545456</c:v>
                </c:pt>
                <c:pt idx="1336">
                  <c:v>133.4336363636364</c:v>
                </c:pt>
                <c:pt idx="1337">
                  <c:v>128.1</c:v>
                </c:pt>
                <c:pt idx="1338">
                  <c:v>132.7018181818182</c:v>
                </c:pt>
                <c:pt idx="1339">
                  <c:v>129.59181818181821</c:v>
                </c:pt>
                <c:pt idx="1340">
                  <c:v>137.03545454545454</c:v>
                </c:pt>
                <c:pt idx="1341">
                  <c:v>133.53181818181818</c:v>
                </c:pt>
                <c:pt idx="1342">
                  <c:v>134.83363636363634</c:v>
                </c:pt>
                <c:pt idx="1343">
                  <c:v>136.82999999999998</c:v>
                </c:pt>
                <c:pt idx="1344">
                  <c:v>136.85727272727274</c:v>
                </c:pt>
                <c:pt idx="1345">
                  <c:v>139.56727272727272</c:v>
                </c:pt>
                <c:pt idx="1346">
                  <c:v>147.16909090909093</c:v>
                </c:pt>
                <c:pt idx="1347">
                  <c:v>160.49499999999995</c:v>
                </c:pt>
                <c:pt idx="1348">
                  <c:v>152.524</c:v>
                </c:pt>
                <c:pt idx="1349">
                  <c:v>147.19199999999998</c:v>
                </c:pt>
                <c:pt idx="1350">
                  <c:v>144.68200000000002</c:v>
                </c:pt>
                <c:pt idx="1351">
                  <c:v>#N/A</c:v>
                </c:pt>
                <c:pt idx="1352">
                  <c:v>144.68200000000002</c:v>
                </c:pt>
                <c:pt idx="1353">
                  <c:v>147.64299999999997</c:v>
                </c:pt>
                <c:pt idx="1354">
                  <c:v>147.63</c:v>
                </c:pt>
                <c:pt idx="1355">
                  <c:v>145.21799999999999</c:v>
                </c:pt>
                <c:pt idx="1356">
                  <c:v>145.12</c:v>
                </c:pt>
                <c:pt idx="1357">
                  <c:v>144.815</c:v>
                </c:pt>
                <c:pt idx="1358">
                  <c:v>145.43700000000004</c:v>
                </c:pt>
                <c:pt idx="1359">
                  <c:v>141.76</c:v>
                </c:pt>
                <c:pt idx="1360">
                  <c:v>141.101</c:v>
                </c:pt>
                <c:pt idx="1361">
                  <c:v>140.089</c:v>
                </c:pt>
                <c:pt idx="1362">
                  <c:v>139.11600000000001</c:v>
                </c:pt>
                <c:pt idx="1363">
                  <c:v>138.62600000000003</c:v>
                </c:pt>
                <c:pt idx="1364">
                  <c:v>137.804</c:v>
                </c:pt>
                <c:pt idx="1365">
                  <c:v>140.05500000000001</c:v>
                </c:pt>
                <c:pt idx="1366">
                  <c:v>141.86200000000002</c:v>
                </c:pt>
                <c:pt idx="1367">
                  <c:v>144.12444444444446</c:v>
                </c:pt>
                <c:pt idx="1368">
                  <c:v>142.04</c:v>
                </c:pt>
                <c:pt idx="1369">
                  <c:v>139.64999999999998</c:v>
                </c:pt>
                <c:pt idx="1370">
                  <c:v>137.91333333333333</c:v>
                </c:pt>
                <c:pt idx="1371">
                  <c:v>139.15333333333334</c:v>
                </c:pt>
                <c:pt idx="1372">
                  <c:v>139.15333333333334</c:v>
                </c:pt>
                <c:pt idx="1373">
                  <c:v>140.54222222222222</c:v>
                </c:pt>
                <c:pt idx="1374">
                  <c:v>142.85555555555553</c:v>
                </c:pt>
                <c:pt idx="1375">
                  <c:v>141.78222222222223</c:v>
                </c:pt>
                <c:pt idx="1376">
                  <c:v>137.30000000000001</c:v>
                </c:pt>
                <c:pt idx="1377">
                  <c:v>131.37666666666667</c:v>
                </c:pt>
                <c:pt idx="1378">
                  <c:v>129.5622222222222</c:v>
                </c:pt>
                <c:pt idx="1379">
                  <c:v>133.01000000000002</c:v>
                </c:pt>
                <c:pt idx="1380">
                  <c:v>132.63777777777781</c:v>
                </c:pt>
                <c:pt idx="1381">
                  <c:v>127.63166666666667</c:v>
                </c:pt>
                <c:pt idx="1382">
                  <c:v>126.63499999999999</c:v>
                </c:pt>
                <c:pt idx="1383">
                  <c:v>123.88749999999999</c:v>
                </c:pt>
                <c:pt idx="1384">
                  <c:v>121.50833333333334</c:v>
                </c:pt>
                <c:pt idx="1385">
                  <c:v>113.49416666666667</c:v>
                </c:pt>
                <c:pt idx="1386">
                  <c:v>110.75083333333333</c:v>
                </c:pt>
                <c:pt idx="1387">
                  <c:v>110.75083333333333</c:v>
                </c:pt>
                <c:pt idx="1388">
                  <c:v>108.27666666666669</c:v>
                </c:pt>
                <c:pt idx="1389">
                  <c:v>112.55000000000001</c:v>
                </c:pt>
                <c:pt idx="1390">
                  <c:v>106.79636363636364</c:v>
                </c:pt>
                <c:pt idx="1391">
                  <c:v>106.39818181818183</c:v>
                </c:pt>
                <c:pt idx="1392">
                  <c:v>110.53636363636365</c:v>
                </c:pt>
                <c:pt idx="1393">
                  <c:v>105.73</c:v>
                </c:pt>
                <c:pt idx="1394">
                  <c:v>105.63454545454546</c:v>
                </c:pt>
                <c:pt idx="1395">
                  <c:v>107.52363636363638</c:v>
                </c:pt>
                <c:pt idx="1396">
                  <c:v>114.18090909090907</c:v>
                </c:pt>
                <c:pt idx="1397">
                  <c:v>115.66636363636363</c:v>
                </c:pt>
                <c:pt idx="1398">
                  <c:v>121.6509090909091</c:v>
                </c:pt>
                <c:pt idx="1399">
                  <c:v>129.67999999999998</c:v>
                </c:pt>
                <c:pt idx="1400">
                  <c:v>135.62090909090909</c:v>
                </c:pt>
                <c:pt idx="1401">
                  <c:v>124.67090909090911</c:v>
                </c:pt>
                <c:pt idx="1402">
                  <c:v>124.90999999999998</c:v>
                </c:pt>
                <c:pt idx="1403">
                  <c:v>130.02272727272728</c:v>
                </c:pt>
                <c:pt idx="1404">
                  <c:v>128.93636363636364</c:v>
                </c:pt>
                <c:pt idx="1405">
                  <c:v>125.81181818181817</c:v>
                </c:pt>
                <c:pt idx="1406">
                  <c:v>123.06090909090908</c:v>
                </c:pt>
                <c:pt idx="1407">
                  <c:v>120.27454545454547</c:v>
                </c:pt>
                <c:pt idx="1408">
                  <c:v>121.62636363636365</c:v>
                </c:pt>
                <c:pt idx="1409">
                  <c:v>120.68727272727273</c:v>
                </c:pt>
                <c:pt idx="1410">
                  <c:v>122.46727272727274</c:v>
                </c:pt>
                <c:pt idx="1411">
                  <c:v>124.77181818181818</c:v>
                </c:pt>
                <c:pt idx="1412">
                  <c:v>122.39499999999998</c:v>
                </c:pt>
                <c:pt idx="1413">
                  <c:v>122.39100000000003</c:v>
                </c:pt>
                <c:pt idx="1414">
                  <c:v>122.06499999999998</c:v>
                </c:pt>
                <c:pt idx="1415">
                  <c:v>121.54400000000003</c:v>
                </c:pt>
                <c:pt idx="1416">
                  <c:v>123.857</c:v>
                </c:pt>
                <c:pt idx="1417">
                  <c:v>118.249</c:v>
                </c:pt>
                <c:pt idx="1418">
                  <c:v>113.51499999999999</c:v>
                </c:pt>
                <c:pt idx="1419">
                  <c:v>112.06499999999998</c:v>
                </c:pt>
                <c:pt idx="1420">
                  <c:v>112.79400000000001</c:v>
                </c:pt>
                <c:pt idx="1421">
                  <c:v>112.846</c:v>
                </c:pt>
                <c:pt idx="1422">
                  <c:v>112.372</c:v>
                </c:pt>
                <c:pt idx="1423">
                  <c:v>115.98899999999999</c:v>
                </c:pt>
                <c:pt idx="1424">
                  <c:v>119.00999999999999</c:v>
                </c:pt>
                <c:pt idx="1425">
                  <c:v>121.093</c:v>
                </c:pt>
                <c:pt idx="1426">
                  <c:v>119.73999999999997</c:v>
                </c:pt>
                <c:pt idx="1427">
                  <c:v>121.21600000000001</c:v>
                </c:pt>
                <c:pt idx="1428">
                  <c:v>122.806</c:v>
                </c:pt>
                <c:pt idx="1429">
                  <c:v>118.53599999999999</c:v>
                </c:pt>
                <c:pt idx="1430">
                  <c:v>118.751</c:v>
                </c:pt>
                <c:pt idx="1431">
                  <c:v>115.396</c:v>
                </c:pt>
                <c:pt idx="1432">
                  <c:v>116.05400000000002</c:v>
                </c:pt>
                <c:pt idx="1433">
                  <c:v>111.97333333333334</c:v>
                </c:pt>
                <c:pt idx="1434">
                  <c:v>110.65000000000002</c:v>
                </c:pt>
                <c:pt idx="1435">
                  <c:v>111.7</c:v>
                </c:pt>
                <c:pt idx="1436">
                  <c:v>111.42666666666668</c:v>
                </c:pt>
                <c:pt idx="1437">
                  <c:v>112.55666666666667</c:v>
                </c:pt>
                <c:pt idx="1438">
                  <c:v>112.01666666666665</c:v>
                </c:pt>
                <c:pt idx="1439">
                  <c:v>117.48666666666665</c:v>
                </c:pt>
                <c:pt idx="1440">
                  <c:v>115.62666666666665</c:v>
                </c:pt>
                <c:pt idx="1441">
                  <c:v>116.57666666666665</c:v>
                </c:pt>
                <c:pt idx="1442">
                  <c:v>115.95666666666665</c:v>
                </c:pt>
                <c:pt idx="1443">
                  <c:v>121.51666666666668</c:v>
                </c:pt>
                <c:pt idx="1444">
                  <c:v>121.21666666666664</c:v>
                </c:pt>
                <c:pt idx="1445">
                  <c:v>120.94111111111111</c:v>
                </c:pt>
                <c:pt idx="1446">
                  <c:v>123.37111111111111</c:v>
                </c:pt>
                <c:pt idx="1447">
                  <c:v>130.01416666666668</c:v>
                </c:pt>
                <c:pt idx="1448">
                  <c:v>133.37749999999997</c:v>
                </c:pt>
                <c:pt idx="1449">
                  <c:v>128.20749999999998</c:v>
                </c:pt>
                <c:pt idx="1450">
                  <c:v>120.34750000000001</c:v>
                </c:pt>
                <c:pt idx="1451">
                  <c:v>123.395</c:v>
                </c:pt>
                <c:pt idx="1452">
                  <c:v>123.395</c:v>
                </c:pt>
                <c:pt idx="1453">
                  <c:v>124.21</c:v>
                </c:pt>
                <c:pt idx="1454">
                  <c:v>126.03833333333334</c:v>
                </c:pt>
                <c:pt idx="1455">
                  <c:v>122.95166666666667</c:v>
                </c:pt>
                <c:pt idx="1456">
                  <c:v>121.71727272727271</c:v>
                </c:pt>
                <c:pt idx="1457">
                  <c:v>119.03454545454544</c:v>
                </c:pt>
                <c:pt idx="1458">
                  <c:v>119.76727272727273</c:v>
                </c:pt>
                <c:pt idx="1459">
                  <c:v>116.96818181818183</c:v>
                </c:pt>
                <c:pt idx="1460">
                  <c:v>117.01545454545455</c:v>
                </c:pt>
                <c:pt idx="1461">
                  <c:v>117.11818181818181</c:v>
                </c:pt>
                <c:pt idx="1462">
                  <c:v>117.18090909090907</c:v>
                </c:pt>
                <c:pt idx="1463">
                  <c:v>115.37636363636365</c:v>
                </c:pt>
                <c:pt idx="1464">
                  <c:v>117.50454545454545</c:v>
                </c:pt>
                <c:pt idx="1465">
                  <c:v>115.67636363636365</c:v>
                </c:pt>
                <c:pt idx="1466">
                  <c:v>116.35363636363635</c:v>
                </c:pt>
                <c:pt idx="1467">
                  <c:v>113.81818181818181</c:v>
                </c:pt>
                <c:pt idx="1468">
                  <c:v>113.61727272727275</c:v>
                </c:pt>
                <c:pt idx="1469">
                  <c:v>112.48636363636363</c:v>
                </c:pt>
                <c:pt idx="1470">
                  <c:v>112.21363636363635</c:v>
                </c:pt>
                <c:pt idx="1471">
                  <c:v>113.5</c:v>
                </c:pt>
                <c:pt idx="1472">
                  <c:v>115.07545454545453</c:v>
                </c:pt>
                <c:pt idx="1473">
                  <c:v>109.95363636363636</c:v>
                </c:pt>
                <c:pt idx="1474">
                  <c:v>109.63454545454547</c:v>
                </c:pt>
                <c:pt idx="1475">
                  <c:v>108.44181818181818</c:v>
                </c:pt>
                <c:pt idx="1476">
                  <c:v>109.46090909090911</c:v>
                </c:pt>
                <c:pt idx="1477">
                  <c:v>105.32000000000001</c:v>
                </c:pt>
                <c:pt idx="1478">
                  <c:v>102.49799999999998</c:v>
                </c:pt>
                <c:pt idx="1479">
                  <c:v>104.303</c:v>
                </c:pt>
                <c:pt idx="1480">
                  <c:v>102.66000000000001</c:v>
                </c:pt>
                <c:pt idx="1481">
                  <c:v>104.468</c:v>
                </c:pt>
                <c:pt idx="1482">
                  <c:v>110.04100000000001</c:v>
                </c:pt>
                <c:pt idx="1483">
                  <c:v>119.774</c:v>
                </c:pt>
                <c:pt idx="1484">
                  <c:v>117.553</c:v>
                </c:pt>
                <c:pt idx="1485">
                  <c:v>124.47499999999999</c:v>
                </c:pt>
                <c:pt idx="1486">
                  <c:v>129.18299999999999</c:v>
                </c:pt>
                <c:pt idx="1487">
                  <c:v>123.042</c:v>
                </c:pt>
                <c:pt idx="1488">
                  <c:v>121.27900000000002</c:v>
                </c:pt>
                <c:pt idx="1489">
                  <c:v>124.40799999999999</c:v>
                </c:pt>
                <c:pt idx="1490">
                  <c:v>123.125</c:v>
                </c:pt>
                <c:pt idx="1491">
                  <c:v>123.71199999999999</c:v>
                </c:pt>
                <c:pt idx="1492">
                  <c:v>124.59499999999998</c:v>
                </c:pt>
                <c:pt idx="1493">
                  <c:v>118.92400000000001</c:v>
                </c:pt>
                <c:pt idx="1494">
                  <c:v>117.21000000000001</c:v>
                </c:pt>
                <c:pt idx="1495">
                  <c:v>115.48899999999999</c:v>
                </c:pt>
                <c:pt idx="1496">
                  <c:v>116.745</c:v>
                </c:pt>
                <c:pt idx="1497">
                  <c:v>114.88199999999999</c:v>
                </c:pt>
                <c:pt idx="1498">
                  <c:v>108.14299999999999</c:v>
                </c:pt>
                <c:pt idx="1499">
                  <c:v>106.62555555555556</c:v>
                </c:pt>
                <c:pt idx="1500">
                  <c:v>106.81888888888891</c:v>
                </c:pt>
                <c:pt idx="1501">
                  <c:v>106.93777777777778</c:v>
                </c:pt>
                <c:pt idx="1502">
                  <c:v>101.75111111111111</c:v>
                </c:pt>
                <c:pt idx="1503">
                  <c:v>103.68111111111109</c:v>
                </c:pt>
                <c:pt idx="1504">
                  <c:v>103.91444444444444</c:v>
                </c:pt>
                <c:pt idx="1505">
                  <c:v>108.42555555555556</c:v>
                </c:pt>
                <c:pt idx="1506">
                  <c:v>106.7011111111111</c:v>
                </c:pt>
                <c:pt idx="1507">
                  <c:v>106.26111111111111</c:v>
                </c:pt>
                <c:pt idx="1508">
                  <c:v>106.88777777777779</c:v>
                </c:pt>
                <c:pt idx="1509">
                  <c:v>107.94444444444446</c:v>
                </c:pt>
                <c:pt idx="1510">
                  <c:v>106.10333333333334</c:v>
                </c:pt>
                <c:pt idx="1511">
                  <c:v>105.53666666666666</c:v>
                </c:pt>
                <c:pt idx="1512">
                  <c:v>109.62250000000002</c:v>
                </c:pt>
                <c:pt idx="1513">
                  <c:v>107.07166666666667</c:v>
                </c:pt>
                <c:pt idx="1514">
                  <c:v>108.10666666666664</c:v>
                </c:pt>
                <c:pt idx="1515">
                  <c:v>110.67666666666666</c:v>
                </c:pt>
                <c:pt idx="1516">
                  <c:v>110.29916666666668</c:v>
                </c:pt>
                <c:pt idx="1517">
                  <c:v>106.07416666666666</c:v>
                </c:pt>
                <c:pt idx="1518">
                  <c:v>103.87416666666667</c:v>
                </c:pt>
                <c:pt idx="1519">
                  <c:v>99.381666666666661</c:v>
                </c:pt>
                <c:pt idx="1520">
                  <c:v>99.628333333333345</c:v>
                </c:pt>
                <c:pt idx="1521">
                  <c:v>101.95363636363639</c:v>
                </c:pt>
                <c:pt idx="1522">
                  <c:v>96.561818181818182</c:v>
                </c:pt>
                <c:pt idx="1523">
                  <c:v>92.237272727272725</c:v>
                </c:pt>
                <c:pt idx="1524">
                  <c:v>93.590909090909065</c:v>
                </c:pt>
                <c:pt idx="1525">
                  <c:v>94.289090909090888</c:v>
                </c:pt>
                <c:pt idx="1526">
                  <c:v>92.74</c:v>
                </c:pt>
                <c:pt idx="1527">
                  <c:v>88.831818181818178</c:v>
                </c:pt>
                <c:pt idx="1528">
                  <c:v>87.024545454545446</c:v>
                </c:pt>
                <c:pt idx="1529">
                  <c:v>88.039090909090902</c:v>
                </c:pt>
                <c:pt idx="1530">
                  <c:v>86.918181818181822</c:v>
                </c:pt>
                <c:pt idx="1531">
                  <c:v>84.875454545454545</c:v>
                </c:pt>
                <c:pt idx="1532">
                  <c:v>88.895454545454541</c:v>
                </c:pt>
                <c:pt idx="1533">
                  <c:v>85.790909090909068</c:v>
                </c:pt>
                <c:pt idx="1534">
                  <c:v>87.745454545454535</c:v>
                </c:pt>
                <c:pt idx="1535">
                  <c:v>89.027272727272717</c:v>
                </c:pt>
                <c:pt idx="1536">
                  <c:v>88.049999999999983</c:v>
                </c:pt>
                <c:pt idx="1537">
                  <c:v>#N/A</c:v>
                </c:pt>
                <c:pt idx="1538">
                  <c:v>88.049999999999983</c:v>
                </c:pt>
                <c:pt idx="1539">
                  <c:v>91.531818181818167</c:v>
                </c:pt>
                <c:pt idx="1540">
                  <c:v>88.927272727272722</c:v>
                </c:pt>
                <c:pt idx="1541">
                  <c:v>87.904545454545442</c:v>
                </c:pt>
                <c:pt idx="1542">
                  <c:v>#N/A</c:v>
                </c:pt>
                <c:pt idx="1543">
                  <c:v>83.385000000000005</c:v>
                </c:pt>
                <c:pt idx="1544">
                  <c:v>87.440000000000012</c:v>
                </c:pt>
                <c:pt idx="1545">
                  <c:v>87.365000000000009</c:v>
                </c:pt>
                <c:pt idx="1546">
                  <c:v>89.245000000000005</c:v>
                </c:pt>
                <c:pt idx="1547">
                  <c:v>83.525000000000006</c:v>
                </c:pt>
                <c:pt idx="1548">
                  <c:v>82.004999999999995</c:v>
                </c:pt>
                <c:pt idx="1549">
                  <c:v>81.31</c:v>
                </c:pt>
                <c:pt idx="1550">
                  <c:v>80.349999999999994</c:v>
                </c:pt>
                <c:pt idx="1551">
                  <c:v>81.22</c:v>
                </c:pt>
                <c:pt idx="1552">
                  <c:v>77.48</c:v>
                </c:pt>
                <c:pt idx="1553">
                  <c:v>75.97999999999999</c:v>
                </c:pt>
                <c:pt idx="1554">
                  <c:v>72.765000000000001</c:v>
                </c:pt>
                <c:pt idx="1555">
                  <c:v>74.19</c:v>
                </c:pt>
                <c:pt idx="1556">
                  <c:v>75.734999999999999</c:v>
                </c:pt>
                <c:pt idx="1557">
                  <c:v>74.22</c:v>
                </c:pt>
                <c:pt idx="1558">
                  <c:v>73.984999999999985</c:v>
                </c:pt>
                <c:pt idx="1559">
                  <c:v>76.325000000000003</c:v>
                </c:pt>
                <c:pt idx="1560">
                  <c:v>74.550000000000011</c:v>
                </c:pt>
                <c:pt idx="1561">
                  <c:v>74.564999999999998</c:v>
                </c:pt>
                <c:pt idx="1562">
                  <c:v>73.89500000000001</c:v>
                </c:pt>
                <c:pt idx="1563">
                  <c:v>75.934999999999988</c:v>
                </c:pt>
                <c:pt idx="1564">
                  <c:v>77.275000000000006</c:v>
                </c:pt>
                <c:pt idx="1565">
                  <c:v>77.627777777777766</c:v>
                </c:pt>
                <c:pt idx="1566">
                  <c:v>78.300000000000011</c:v>
                </c:pt>
                <c:pt idx="1567">
                  <c:v>76.655555555555537</c:v>
                </c:pt>
                <c:pt idx="1568">
                  <c:v>75.36666666666666</c:v>
                </c:pt>
                <c:pt idx="1569">
                  <c:v>73.86666666666666</c:v>
                </c:pt>
                <c:pt idx="1570">
                  <c:v>72.300000000000011</c:v>
                </c:pt>
                <c:pt idx="1571">
                  <c:v>70.916666666666671</c:v>
                </c:pt>
                <c:pt idx="1572">
                  <c:v>69.072222222222223</c:v>
                </c:pt>
                <c:pt idx="1573">
                  <c:v>67.99444444444444</c:v>
                </c:pt>
                <c:pt idx="1574">
                  <c:v>66.699999999999989</c:v>
                </c:pt>
                <c:pt idx="1575">
                  <c:v>67.48888888888888</c:v>
                </c:pt>
                <c:pt idx="1576">
                  <c:v>67.066666666666663</c:v>
                </c:pt>
                <c:pt idx="1577">
                  <c:v>63.783333333333324</c:v>
                </c:pt>
                <c:pt idx="1578">
                  <c:v>64.537499999999994</c:v>
                </c:pt>
                <c:pt idx="1579">
                  <c:v>64.741666666666674</c:v>
                </c:pt>
                <c:pt idx="1580">
                  <c:v>63.458333333333343</c:v>
                </c:pt>
                <c:pt idx="1581">
                  <c:v>63.320833333333326</c:v>
                </c:pt>
                <c:pt idx="1582">
                  <c:v>64.404166666666654</c:v>
                </c:pt>
                <c:pt idx="1583">
                  <c:v>65.354166666666671</c:v>
                </c:pt>
                <c:pt idx="1584">
                  <c:v>67.958333333333329</c:v>
                </c:pt>
                <c:pt idx="1585">
                  <c:v>66.924999999999997</c:v>
                </c:pt>
                <c:pt idx="1586">
                  <c:v>68.849999999999994</c:v>
                </c:pt>
                <c:pt idx="1587">
                  <c:v>69.586363636363643</c:v>
                </c:pt>
                <c:pt idx="1588">
                  <c:v>71.895454545454541</c:v>
                </c:pt>
                <c:pt idx="1589">
                  <c:v>70.768181818181816</c:v>
                </c:pt>
                <c:pt idx="1590">
                  <c:v>69.918181818181822</c:v>
                </c:pt>
                <c:pt idx="1591">
                  <c:v>69.595454545454544</c:v>
                </c:pt>
                <c:pt idx="1592">
                  <c:v>67.000000000000014</c:v>
                </c:pt>
                <c:pt idx="1593">
                  <c:v>67.254545454545465</c:v>
                </c:pt>
                <c:pt idx="1594">
                  <c:v>67.36818181818181</c:v>
                </c:pt>
                <c:pt idx="1595">
                  <c:v>69.490909090909085</c:v>
                </c:pt>
                <c:pt idx="1596">
                  <c:v>70.913636363636371</c:v>
                </c:pt>
                <c:pt idx="1597">
                  <c:v>73.545454545454547</c:v>
                </c:pt>
                <c:pt idx="1598">
                  <c:v>73.13636363636364</c:v>
                </c:pt>
                <c:pt idx="1599">
                  <c:v>71.950000000000017</c:v>
                </c:pt>
                <c:pt idx="1600">
                  <c:v>70.127272727272711</c:v>
                </c:pt>
                <c:pt idx="1601">
                  <c:v>72.495454545454535</c:v>
                </c:pt>
                <c:pt idx="1602">
                  <c:v>74.495454545454564</c:v>
                </c:pt>
                <c:pt idx="1603">
                  <c:v>72.518181818181816</c:v>
                </c:pt>
                <c:pt idx="1604">
                  <c:v>72.931818181818187</c:v>
                </c:pt>
                <c:pt idx="1605">
                  <c:v>72.581818181818178</c:v>
                </c:pt>
                <c:pt idx="1606">
                  <c:v>#N/A</c:v>
                </c:pt>
                <c:pt idx="1607">
                  <c:v>73.085000000000008</c:v>
                </c:pt>
                <c:pt idx="1608">
                  <c:v>71.11</c:v>
                </c:pt>
                <c:pt idx="1609">
                  <c:v>71.11</c:v>
                </c:pt>
                <c:pt idx="1610">
                  <c:v>71.11</c:v>
                </c:pt>
                <c:pt idx="1611">
                  <c:v>71.11</c:v>
                </c:pt>
                <c:pt idx="1612">
                  <c:v>71.11</c:v>
                </c:pt>
                <c:pt idx="1613">
                  <c:v>71.11</c:v>
                </c:pt>
                <c:pt idx="1614">
                  <c:v>71.11</c:v>
                </c:pt>
                <c:pt idx="1615">
                  <c:v>71.11</c:v>
                </c:pt>
                <c:pt idx="1616">
                  <c:v>71.11</c:v>
                </c:pt>
                <c:pt idx="1617">
                  <c:v>71.11</c:v>
                </c:pt>
                <c:pt idx="1618">
                  <c:v>71.11</c:v>
                </c:pt>
                <c:pt idx="1619">
                  <c:v>71.11</c:v>
                </c:pt>
                <c:pt idx="1620">
                  <c:v>71.11</c:v>
                </c:pt>
                <c:pt idx="1621">
                  <c:v>71.11</c:v>
                </c:pt>
                <c:pt idx="1622">
                  <c:v>71.11</c:v>
                </c:pt>
                <c:pt idx="1623">
                  <c:v>71.11</c:v>
                </c:pt>
                <c:pt idx="1624">
                  <c:v>71.11</c:v>
                </c:pt>
                <c:pt idx="1625">
                  <c:v>71.11</c:v>
                </c:pt>
                <c:pt idx="1626">
                  <c:v>71.11</c:v>
                </c:pt>
                <c:pt idx="1627">
                  <c:v>71.11</c:v>
                </c:pt>
                <c:pt idx="1628">
                  <c:v>71.11</c:v>
                </c:pt>
                <c:pt idx="1629">
                  <c:v>71.11</c:v>
                </c:pt>
                <c:pt idx="1630">
                  <c:v>71.11</c:v>
                </c:pt>
                <c:pt idx="1631">
                  <c:v>71.11</c:v>
                </c:pt>
                <c:pt idx="1632">
                  <c:v>71.11</c:v>
                </c:pt>
                <c:pt idx="1633">
                  <c:v>71.11</c:v>
                </c:pt>
                <c:pt idx="1634">
                  <c:v>71.11</c:v>
                </c:pt>
                <c:pt idx="1635">
                  <c:v>71.11</c:v>
                </c:pt>
                <c:pt idx="1636">
                  <c:v>71.11</c:v>
                </c:pt>
                <c:pt idx="1637">
                  <c:v>71.11</c:v>
                </c:pt>
                <c:pt idx="1638">
                  <c:v>71.11</c:v>
                </c:pt>
                <c:pt idx="1639">
                  <c:v>71.11</c:v>
                </c:pt>
                <c:pt idx="1640">
                  <c:v>71.11</c:v>
                </c:pt>
                <c:pt idx="1641">
                  <c:v>71.11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D-48D7-AF8D-60AC656766ED}"/>
            </c:ext>
          </c:extLst>
        </c:ser>
        <c:ser>
          <c:idx val="1"/>
          <c:order val="1"/>
          <c:tx>
            <c:strRef>
              <c:f>'Ofgem time series - Electricity'!$D$2</c:f>
              <c:strCache>
                <c:ptCount val="1"/>
                <c:pt idx="0">
                  <c:v>Averages for observation windows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'Ofgem time series - Electricity'!$A$4:$A$1645</c:f>
              <c:numCache>
                <c:formatCode>m/d/yyyy</c:formatCode>
                <c:ptCount val="1642"/>
                <c:pt idx="0">
                  <c:v>43132</c:v>
                </c:pt>
                <c:pt idx="1">
                  <c:v>43133</c:v>
                </c:pt>
                <c:pt idx="2">
                  <c:v>43136</c:v>
                </c:pt>
                <c:pt idx="3">
                  <c:v>43137</c:v>
                </c:pt>
                <c:pt idx="4">
                  <c:v>43138</c:v>
                </c:pt>
                <c:pt idx="5">
                  <c:v>43139</c:v>
                </c:pt>
                <c:pt idx="6">
                  <c:v>43140</c:v>
                </c:pt>
                <c:pt idx="7">
                  <c:v>43143</c:v>
                </c:pt>
                <c:pt idx="8">
                  <c:v>43144</c:v>
                </c:pt>
                <c:pt idx="9">
                  <c:v>43145</c:v>
                </c:pt>
                <c:pt idx="10">
                  <c:v>43146</c:v>
                </c:pt>
                <c:pt idx="11">
                  <c:v>43147</c:v>
                </c:pt>
                <c:pt idx="12">
                  <c:v>43150</c:v>
                </c:pt>
                <c:pt idx="13">
                  <c:v>43151</c:v>
                </c:pt>
                <c:pt idx="14">
                  <c:v>43152</c:v>
                </c:pt>
                <c:pt idx="15">
                  <c:v>43153</c:v>
                </c:pt>
                <c:pt idx="16">
                  <c:v>43154</c:v>
                </c:pt>
                <c:pt idx="17">
                  <c:v>43157</c:v>
                </c:pt>
                <c:pt idx="18">
                  <c:v>43158</c:v>
                </c:pt>
                <c:pt idx="19">
                  <c:v>43159</c:v>
                </c:pt>
                <c:pt idx="20">
                  <c:v>43160</c:v>
                </c:pt>
                <c:pt idx="21">
                  <c:v>43161</c:v>
                </c:pt>
                <c:pt idx="22">
                  <c:v>43164</c:v>
                </c:pt>
                <c:pt idx="23">
                  <c:v>43165</c:v>
                </c:pt>
                <c:pt idx="24">
                  <c:v>43166</c:v>
                </c:pt>
                <c:pt idx="25">
                  <c:v>43167</c:v>
                </c:pt>
                <c:pt idx="26">
                  <c:v>43168</c:v>
                </c:pt>
                <c:pt idx="27">
                  <c:v>43171</c:v>
                </c:pt>
                <c:pt idx="28">
                  <c:v>43172</c:v>
                </c:pt>
                <c:pt idx="29">
                  <c:v>43173</c:v>
                </c:pt>
                <c:pt idx="30">
                  <c:v>43174</c:v>
                </c:pt>
                <c:pt idx="31">
                  <c:v>43175</c:v>
                </c:pt>
                <c:pt idx="32">
                  <c:v>43178</c:v>
                </c:pt>
                <c:pt idx="33">
                  <c:v>43179</c:v>
                </c:pt>
                <c:pt idx="34">
                  <c:v>43180</c:v>
                </c:pt>
                <c:pt idx="35">
                  <c:v>43181</c:v>
                </c:pt>
                <c:pt idx="36">
                  <c:v>43182</c:v>
                </c:pt>
                <c:pt idx="37">
                  <c:v>43185</c:v>
                </c:pt>
                <c:pt idx="38">
                  <c:v>43186</c:v>
                </c:pt>
                <c:pt idx="39">
                  <c:v>43187</c:v>
                </c:pt>
                <c:pt idx="40">
                  <c:v>43188</c:v>
                </c:pt>
                <c:pt idx="41">
                  <c:v>43189</c:v>
                </c:pt>
                <c:pt idx="42">
                  <c:v>43192</c:v>
                </c:pt>
                <c:pt idx="43">
                  <c:v>43193</c:v>
                </c:pt>
                <c:pt idx="44">
                  <c:v>43194</c:v>
                </c:pt>
                <c:pt idx="45">
                  <c:v>43195</c:v>
                </c:pt>
                <c:pt idx="46">
                  <c:v>43196</c:v>
                </c:pt>
                <c:pt idx="47">
                  <c:v>43199</c:v>
                </c:pt>
                <c:pt idx="48">
                  <c:v>43200</c:v>
                </c:pt>
                <c:pt idx="49">
                  <c:v>43201</c:v>
                </c:pt>
                <c:pt idx="50">
                  <c:v>43202</c:v>
                </c:pt>
                <c:pt idx="51">
                  <c:v>43203</c:v>
                </c:pt>
                <c:pt idx="52">
                  <c:v>43206</c:v>
                </c:pt>
                <c:pt idx="53">
                  <c:v>43207</c:v>
                </c:pt>
                <c:pt idx="54">
                  <c:v>43208</c:v>
                </c:pt>
                <c:pt idx="55">
                  <c:v>43209</c:v>
                </c:pt>
                <c:pt idx="56">
                  <c:v>43210</c:v>
                </c:pt>
                <c:pt idx="57">
                  <c:v>43213</c:v>
                </c:pt>
                <c:pt idx="58">
                  <c:v>43214</c:v>
                </c:pt>
                <c:pt idx="59">
                  <c:v>43215</c:v>
                </c:pt>
                <c:pt idx="60">
                  <c:v>43216</c:v>
                </c:pt>
                <c:pt idx="61">
                  <c:v>43217</c:v>
                </c:pt>
                <c:pt idx="62">
                  <c:v>43220</c:v>
                </c:pt>
                <c:pt idx="63">
                  <c:v>43221</c:v>
                </c:pt>
                <c:pt idx="64">
                  <c:v>43222</c:v>
                </c:pt>
                <c:pt idx="65">
                  <c:v>43223</c:v>
                </c:pt>
                <c:pt idx="66">
                  <c:v>43224</c:v>
                </c:pt>
                <c:pt idx="67">
                  <c:v>43227</c:v>
                </c:pt>
                <c:pt idx="68">
                  <c:v>43228</c:v>
                </c:pt>
                <c:pt idx="69">
                  <c:v>43229</c:v>
                </c:pt>
                <c:pt idx="70">
                  <c:v>43230</c:v>
                </c:pt>
                <c:pt idx="71">
                  <c:v>43231</c:v>
                </c:pt>
                <c:pt idx="72">
                  <c:v>43234</c:v>
                </c:pt>
                <c:pt idx="73">
                  <c:v>43235</c:v>
                </c:pt>
                <c:pt idx="74">
                  <c:v>43236</c:v>
                </c:pt>
                <c:pt idx="75">
                  <c:v>43237</c:v>
                </c:pt>
                <c:pt idx="76">
                  <c:v>43238</c:v>
                </c:pt>
                <c:pt idx="77">
                  <c:v>43241</c:v>
                </c:pt>
                <c:pt idx="78">
                  <c:v>43242</c:v>
                </c:pt>
                <c:pt idx="79">
                  <c:v>43243</c:v>
                </c:pt>
                <c:pt idx="80">
                  <c:v>43244</c:v>
                </c:pt>
                <c:pt idx="81">
                  <c:v>43245</c:v>
                </c:pt>
                <c:pt idx="82">
                  <c:v>43248</c:v>
                </c:pt>
                <c:pt idx="83">
                  <c:v>43249</c:v>
                </c:pt>
                <c:pt idx="84">
                  <c:v>43250</c:v>
                </c:pt>
                <c:pt idx="85">
                  <c:v>43251</c:v>
                </c:pt>
                <c:pt idx="86">
                  <c:v>43252</c:v>
                </c:pt>
                <c:pt idx="87">
                  <c:v>43255</c:v>
                </c:pt>
                <c:pt idx="88">
                  <c:v>43256</c:v>
                </c:pt>
                <c:pt idx="89">
                  <c:v>43257</c:v>
                </c:pt>
                <c:pt idx="90">
                  <c:v>43258</c:v>
                </c:pt>
                <c:pt idx="91">
                  <c:v>43259</c:v>
                </c:pt>
                <c:pt idx="92">
                  <c:v>43262</c:v>
                </c:pt>
                <c:pt idx="93">
                  <c:v>43263</c:v>
                </c:pt>
                <c:pt idx="94">
                  <c:v>43264</c:v>
                </c:pt>
                <c:pt idx="95">
                  <c:v>43265</c:v>
                </c:pt>
                <c:pt idx="96">
                  <c:v>43266</c:v>
                </c:pt>
                <c:pt idx="97">
                  <c:v>43269</c:v>
                </c:pt>
                <c:pt idx="98">
                  <c:v>43270</c:v>
                </c:pt>
                <c:pt idx="99">
                  <c:v>43271</c:v>
                </c:pt>
                <c:pt idx="100">
                  <c:v>43272</c:v>
                </c:pt>
                <c:pt idx="101">
                  <c:v>43273</c:v>
                </c:pt>
                <c:pt idx="102">
                  <c:v>43276</c:v>
                </c:pt>
                <c:pt idx="103">
                  <c:v>43277</c:v>
                </c:pt>
                <c:pt idx="104">
                  <c:v>43278</c:v>
                </c:pt>
                <c:pt idx="105">
                  <c:v>43279</c:v>
                </c:pt>
                <c:pt idx="106">
                  <c:v>43280</c:v>
                </c:pt>
                <c:pt idx="107">
                  <c:v>43283</c:v>
                </c:pt>
                <c:pt idx="108">
                  <c:v>43284</c:v>
                </c:pt>
                <c:pt idx="109">
                  <c:v>43285</c:v>
                </c:pt>
                <c:pt idx="110">
                  <c:v>43286</c:v>
                </c:pt>
                <c:pt idx="111">
                  <c:v>43287</c:v>
                </c:pt>
                <c:pt idx="112">
                  <c:v>43290</c:v>
                </c:pt>
                <c:pt idx="113">
                  <c:v>43291</c:v>
                </c:pt>
                <c:pt idx="114">
                  <c:v>43292</c:v>
                </c:pt>
                <c:pt idx="115">
                  <c:v>43293</c:v>
                </c:pt>
                <c:pt idx="116">
                  <c:v>43294</c:v>
                </c:pt>
                <c:pt idx="117">
                  <c:v>43297</c:v>
                </c:pt>
                <c:pt idx="118">
                  <c:v>43298</c:v>
                </c:pt>
                <c:pt idx="119">
                  <c:v>43299</c:v>
                </c:pt>
                <c:pt idx="120">
                  <c:v>43300</c:v>
                </c:pt>
                <c:pt idx="121">
                  <c:v>43301</c:v>
                </c:pt>
                <c:pt idx="122">
                  <c:v>43304</c:v>
                </c:pt>
                <c:pt idx="123">
                  <c:v>43305</c:v>
                </c:pt>
                <c:pt idx="124">
                  <c:v>43306</c:v>
                </c:pt>
                <c:pt idx="125">
                  <c:v>43307</c:v>
                </c:pt>
                <c:pt idx="126">
                  <c:v>43308</c:v>
                </c:pt>
                <c:pt idx="127">
                  <c:v>43311</c:v>
                </c:pt>
                <c:pt idx="128">
                  <c:v>43312</c:v>
                </c:pt>
                <c:pt idx="129">
                  <c:v>43313</c:v>
                </c:pt>
                <c:pt idx="130">
                  <c:v>43314</c:v>
                </c:pt>
                <c:pt idx="131">
                  <c:v>43315</c:v>
                </c:pt>
                <c:pt idx="132">
                  <c:v>43318</c:v>
                </c:pt>
                <c:pt idx="133">
                  <c:v>43319</c:v>
                </c:pt>
                <c:pt idx="134">
                  <c:v>43320</c:v>
                </c:pt>
                <c:pt idx="135">
                  <c:v>43321</c:v>
                </c:pt>
                <c:pt idx="136">
                  <c:v>43322</c:v>
                </c:pt>
                <c:pt idx="137">
                  <c:v>43325</c:v>
                </c:pt>
                <c:pt idx="138">
                  <c:v>43326</c:v>
                </c:pt>
                <c:pt idx="139">
                  <c:v>43327</c:v>
                </c:pt>
                <c:pt idx="140">
                  <c:v>43328</c:v>
                </c:pt>
                <c:pt idx="141">
                  <c:v>43329</c:v>
                </c:pt>
                <c:pt idx="142">
                  <c:v>43332</c:v>
                </c:pt>
                <c:pt idx="143">
                  <c:v>43333</c:v>
                </c:pt>
                <c:pt idx="144">
                  <c:v>43334</c:v>
                </c:pt>
                <c:pt idx="145">
                  <c:v>43335</c:v>
                </c:pt>
                <c:pt idx="146">
                  <c:v>43336</c:v>
                </c:pt>
                <c:pt idx="147">
                  <c:v>43339</c:v>
                </c:pt>
                <c:pt idx="148">
                  <c:v>43340</c:v>
                </c:pt>
                <c:pt idx="149">
                  <c:v>43341</c:v>
                </c:pt>
                <c:pt idx="150">
                  <c:v>43342</c:v>
                </c:pt>
                <c:pt idx="151">
                  <c:v>43343</c:v>
                </c:pt>
                <c:pt idx="152">
                  <c:v>43346</c:v>
                </c:pt>
                <c:pt idx="153">
                  <c:v>43347</c:v>
                </c:pt>
                <c:pt idx="154">
                  <c:v>43348</c:v>
                </c:pt>
                <c:pt idx="155">
                  <c:v>43349</c:v>
                </c:pt>
                <c:pt idx="156">
                  <c:v>43350</c:v>
                </c:pt>
                <c:pt idx="157">
                  <c:v>43353</c:v>
                </c:pt>
                <c:pt idx="158">
                  <c:v>43354</c:v>
                </c:pt>
                <c:pt idx="159">
                  <c:v>43355</c:v>
                </c:pt>
                <c:pt idx="160">
                  <c:v>43356</c:v>
                </c:pt>
                <c:pt idx="161">
                  <c:v>43357</c:v>
                </c:pt>
                <c:pt idx="162">
                  <c:v>43360</c:v>
                </c:pt>
                <c:pt idx="163">
                  <c:v>43361</c:v>
                </c:pt>
                <c:pt idx="164">
                  <c:v>43362</c:v>
                </c:pt>
                <c:pt idx="165">
                  <c:v>43363</c:v>
                </c:pt>
                <c:pt idx="166">
                  <c:v>43364</c:v>
                </c:pt>
                <c:pt idx="167">
                  <c:v>43367</c:v>
                </c:pt>
                <c:pt idx="168">
                  <c:v>43368</c:v>
                </c:pt>
                <c:pt idx="169">
                  <c:v>43369</c:v>
                </c:pt>
                <c:pt idx="170">
                  <c:v>43370</c:v>
                </c:pt>
                <c:pt idx="171">
                  <c:v>43371</c:v>
                </c:pt>
                <c:pt idx="172">
                  <c:v>43374</c:v>
                </c:pt>
                <c:pt idx="173">
                  <c:v>43375</c:v>
                </c:pt>
                <c:pt idx="174">
                  <c:v>43376</c:v>
                </c:pt>
                <c:pt idx="175">
                  <c:v>43377</c:v>
                </c:pt>
                <c:pt idx="176">
                  <c:v>43378</c:v>
                </c:pt>
                <c:pt idx="177">
                  <c:v>43381</c:v>
                </c:pt>
                <c:pt idx="178">
                  <c:v>43382</c:v>
                </c:pt>
                <c:pt idx="179">
                  <c:v>43383</c:v>
                </c:pt>
                <c:pt idx="180">
                  <c:v>43384</c:v>
                </c:pt>
                <c:pt idx="181">
                  <c:v>43385</c:v>
                </c:pt>
                <c:pt idx="182">
                  <c:v>43388</c:v>
                </c:pt>
                <c:pt idx="183">
                  <c:v>43389</c:v>
                </c:pt>
                <c:pt idx="184">
                  <c:v>43390</c:v>
                </c:pt>
                <c:pt idx="185">
                  <c:v>43391</c:v>
                </c:pt>
                <c:pt idx="186">
                  <c:v>43392</c:v>
                </c:pt>
                <c:pt idx="187">
                  <c:v>43395</c:v>
                </c:pt>
                <c:pt idx="188">
                  <c:v>43396</c:v>
                </c:pt>
                <c:pt idx="189">
                  <c:v>43397</c:v>
                </c:pt>
                <c:pt idx="190">
                  <c:v>43398</c:v>
                </c:pt>
                <c:pt idx="191">
                  <c:v>43399</c:v>
                </c:pt>
                <c:pt idx="192">
                  <c:v>43402</c:v>
                </c:pt>
                <c:pt idx="193">
                  <c:v>43403</c:v>
                </c:pt>
                <c:pt idx="194">
                  <c:v>43404</c:v>
                </c:pt>
                <c:pt idx="195">
                  <c:v>43405</c:v>
                </c:pt>
                <c:pt idx="196">
                  <c:v>43406</c:v>
                </c:pt>
                <c:pt idx="197">
                  <c:v>43409</c:v>
                </c:pt>
                <c:pt idx="198">
                  <c:v>43410</c:v>
                </c:pt>
                <c:pt idx="199">
                  <c:v>43411</c:v>
                </c:pt>
                <c:pt idx="200">
                  <c:v>43412</c:v>
                </c:pt>
                <c:pt idx="201">
                  <c:v>43413</c:v>
                </c:pt>
                <c:pt idx="202">
                  <c:v>43416</c:v>
                </c:pt>
                <c:pt idx="203">
                  <c:v>43417</c:v>
                </c:pt>
                <c:pt idx="204">
                  <c:v>43418</c:v>
                </c:pt>
                <c:pt idx="205">
                  <c:v>43419</c:v>
                </c:pt>
                <c:pt idx="206">
                  <c:v>43420</c:v>
                </c:pt>
                <c:pt idx="207">
                  <c:v>43423</c:v>
                </c:pt>
                <c:pt idx="208">
                  <c:v>43424</c:v>
                </c:pt>
                <c:pt idx="209">
                  <c:v>43425</c:v>
                </c:pt>
                <c:pt idx="210">
                  <c:v>43426</c:v>
                </c:pt>
                <c:pt idx="211">
                  <c:v>43427</c:v>
                </c:pt>
                <c:pt idx="212">
                  <c:v>43430</c:v>
                </c:pt>
                <c:pt idx="213">
                  <c:v>43431</c:v>
                </c:pt>
                <c:pt idx="214">
                  <c:v>43432</c:v>
                </c:pt>
                <c:pt idx="215">
                  <c:v>43433</c:v>
                </c:pt>
                <c:pt idx="216">
                  <c:v>43434</c:v>
                </c:pt>
                <c:pt idx="217">
                  <c:v>43437</c:v>
                </c:pt>
                <c:pt idx="218">
                  <c:v>43438</c:v>
                </c:pt>
                <c:pt idx="219">
                  <c:v>43439</c:v>
                </c:pt>
                <c:pt idx="220">
                  <c:v>43440</c:v>
                </c:pt>
                <c:pt idx="221">
                  <c:v>43441</c:v>
                </c:pt>
                <c:pt idx="222">
                  <c:v>43444</c:v>
                </c:pt>
                <c:pt idx="223">
                  <c:v>43445</c:v>
                </c:pt>
                <c:pt idx="224">
                  <c:v>43446</c:v>
                </c:pt>
                <c:pt idx="225">
                  <c:v>43447</c:v>
                </c:pt>
                <c:pt idx="226">
                  <c:v>43448</c:v>
                </c:pt>
                <c:pt idx="227">
                  <c:v>43451</c:v>
                </c:pt>
                <c:pt idx="228">
                  <c:v>43452</c:v>
                </c:pt>
                <c:pt idx="229">
                  <c:v>43453</c:v>
                </c:pt>
                <c:pt idx="230">
                  <c:v>43454</c:v>
                </c:pt>
                <c:pt idx="231">
                  <c:v>43455</c:v>
                </c:pt>
                <c:pt idx="232">
                  <c:v>43458</c:v>
                </c:pt>
                <c:pt idx="233">
                  <c:v>43459</c:v>
                </c:pt>
                <c:pt idx="234">
                  <c:v>43460</c:v>
                </c:pt>
                <c:pt idx="235">
                  <c:v>43461</c:v>
                </c:pt>
                <c:pt idx="236">
                  <c:v>43462</c:v>
                </c:pt>
                <c:pt idx="237">
                  <c:v>43465</c:v>
                </c:pt>
                <c:pt idx="238">
                  <c:v>43466</c:v>
                </c:pt>
                <c:pt idx="239">
                  <c:v>43467</c:v>
                </c:pt>
                <c:pt idx="240">
                  <c:v>43468</c:v>
                </c:pt>
                <c:pt idx="241">
                  <c:v>43469</c:v>
                </c:pt>
                <c:pt idx="242">
                  <c:v>43472</c:v>
                </c:pt>
                <c:pt idx="243">
                  <c:v>43473</c:v>
                </c:pt>
                <c:pt idx="244">
                  <c:v>43474</c:v>
                </c:pt>
                <c:pt idx="245">
                  <c:v>43475</c:v>
                </c:pt>
                <c:pt idx="246">
                  <c:v>43476</c:v>
                </c:pt>
                <c:pt idx="247">
                  <c:v>43479</c:v>
                </c:pt>
                <c:pt idx="248">
                  <c:v>43480</c:v>
                </c:pt>
                <c:pt idx="249">
                  <c:v>43481</c:v>
                </c:pt>
                <c:pt idx="250">
                  <c:v>43482</c:v>
                </c:pt>
                <c:pt idx="251">
                  <c:v>43483</c:v>
                </c:pt>
                <c:pt idx="252">
                  <c:v>43486</c:v>
                </c:pt>
                <c:pt idx="253">
                  <c:v>43487</c:v>
                </c:pt>
                <c:pt idx="254">
                  <c:v>43488</c:v>
                </c:pt>
                <c:pt idx="255">
                  <c:v>43489</c:v>
                </c:pt>
                <c:pt idx="256">
                  <c:v>43490</c:v>
                </c:pt>
                <c:pt idx="257">
                  <c:v>43493</c:v>
                </c:pt>
                <c:pt idx="258">
                  <c:v>43494</c:v>
                </c:pt>
                <c:pt idx="259">
                  <c:v>43495</c:v>
                </c:pt>
                <c:pt idx="260">
                  <c:v>43496</c:v>
                </c:pt>
                <c:pt idx="261">
                  <c:v>43497</c:v>
                </c:pt>
                <c:pt idx="262">
                  <c:v>43500</c:v>
                </c:pt>
                <c:pt idx="263">
                  <c:v>43501</c:v>
                </c:pt>
                <c:pt idx="264">
                  <c:v>43502</c:v>
                </c:pt>
                <c:pt idx="265">
                  <c:v>43503</c:v>
                </c:pt>
                <c:pt idx="266">
                  <c:v>43504</c:v>
                </c:pt>
                <c:pt idx="267">
                  <c:v>43507</c:v>
                </c:pt>
                <c:pt idx="268">
                  <c:v>43508</c:v>
                </c:pt>
                <c:pt idx="269">
                  <c:v>43509</c:v>
                </c:pt>
                <c:pt idx="270">
                  <c:v>43510</c:v>
                </c:pt>
                <c:pt idx="271">
                  <c:v>43511</c:v>
                </c:pt>
                <c:pt idx="272">
                  <c:v>43514</c:v>
                </c:pt>
                <c:pt idx="273">
                  <c:v>43515</c:v>
                </c:pt>
                <c:pt idx="274">
                  <c:v>43516</c:v>
                </c:pt>
                <c:pt idx="275">
                  <c:v>43517</c:v>
                </c:pt>
                <c:pt idx="276">
                  <c:v>43518</c:v>
                </c:pt>
                <c:pt idx="277">
                  <c:v>43521</c:v>
                </c:pt>
                <c:pt idx="278">
                  <c:v>43522</c:v>
                </c:pt>
                <c:pt idx="279">
                  <c:v>43523</c:v>
                </c:pt>
                <c:pt idx="280">
                  <c:v>43524</c:v>
                </c:pt>
                <c:pt idx="281">
                  <c:v>43525</c:v>
                </c:pt>
                <c:pt idx="282">
                  <c:v>43528</c:v>
                </c:pt>
                <c:pt idx="283">
                  <c:v>43529</c:v>
                </c:pt>
                <c:pt idx="284">
                  <c:v>43530</c:v>
                </c:pt>
                <c:pt idx="285">
                  <c:v>43531</c:v>
                </c:pt>
                <c:pt idx="286">
                  <c:v>43532</c:v>
                </c:pt>
                <c:pt idx="287">
                  <c:v>43535</c:v>
                </c:pt>
                <c:pt idx="288">
                  <c:v>43536</c:v>
                </c:pt>
                <c:pt idx="289">
                  <c:v>43537</c:v>
                </c:pt>
                <c:pt idx="290">
                  <c:v>43538</c:v>
                </c:pt>
                <c:pt idx="291">
                  <c:v>43539</c:v>
                </c:pt>
                <c:pt idx="292">
                  <c:v>43542</c:v>
                </c:pt>
                <c:pt idx="293">
                  <c:v>43543</c:v>
                </c:pt>
                <c:pt idx="294">
                  <c:v>43544</c:v>
                </c:pt>
                <c:pt idx="295">
                  <c:v>43545</c:v>
                </c:pt>
                <c:pt idx="296">
                  <c:v>43546</c:v>
                </c:pt>
                <c:pt idx="297">
                  <c:v>43549</c:v>
                </c:pt>
                <c:pt idx="298">
                  <c:v>43550</c:v>
                </c:pt>
                <c:pt idx="299">
                  <c:v>43551</c:v>
                </c:pt>
                <c:pt idx="300">
                  <c:v>43552</c:v>
                </c:pt>
                <c:pt idx="301">
                  <c:v>43553</c:v>
                </c:pt>
                <c:pt idx="302">
                  <c:v>43556</c:v>
                </c:pt>
                <c:pt idx="303">
                  <c:v>43557</c:v>
                </c:pt>
                <c:pt idx="304">
                  <c:v>43558</c:v>
                </c:pt>
                <c:pt idx="305">
                  <c:v>43559</c:v>
                </c:pt>
                <c:pt idx="306">
                  <c:v>43560</c:v>
                </c:pt>
                <c:pt idx="307">
                  <c:v>43563</c:v>
                </c:pt>
                <c:pt idx="308">
                  <c:v>43564</c:v>
                </c:pt>
                <c:pt idx="309">
                  <c:v>43565</c:v>
                </c:pt>
                <c:pt idx="310">
                  <c:v>43566</c:v>
                </c:pt>
                <c:pt idx="311">
                  <c:v>43567</c:v>
                </c:pt>
                <c:pt idx="312">
                  <c:v>43570</c:v>
                </c:pt>
                <c:pt idx="313">
                  <c:v>43571</c:v>
                </c:pt>
                <c:pt idx="314">
                  <c:v>43572</c:v>
                </c:pt>
                <c:pt idx="315">
                  <c:v>43573</c:v>
                </c:pt>
                <c:pt idx="316">
                  <c:v>43574</c:v>
                </c:pt>
                <c:pt idx="317">
                  <c:v>43577</c:v>
                </c:pt>
                <c:pt idx="318">
                  <c:v>43578</c:v>
                </c:pt>
                <c:pt idx="319">
                  <c:v>43579</c:v>
                </c:pt>
                <c:pt idx="320">
                  <c:v>43580</c:v>
                </c:pt>
                <c:pt idx="321">
                  <c:v>43581</c:v>
                </c:pt>
                <c:pt idx="322">
                  <c:v>43584</c:v>
                </c:pt>
                <c:pt idx="323">
                  <c:v>43585</c:v>
                </c:pt>
                <c:pt idx="324">
                  <c:v>43586</c:v>
                </c:pt>
                <c:pt idx="325">
                  <c:v>43587</c:v>
                </c:pt>
                <c:pt idx="326">
                  <c:v>43588</c:v>
                </c:pt>
                <c:pt idx="327">
                  <c:v>43591</c:v>
                </c:pt>
                <c:pt idx="328">
                  <c:v>43592</c:v>
                </c:pt>
                <c:pt idx="329">
                  <c:v>43593</c:v>
                </c:pt>
                <c:pt idx="330">
                  <c:v>43594</c:v>
                </c:pt>
                <c:pt idx="331">
                  <c:v>43595</c:v>
                </c:pt>
                <c:pt idx="332">
                  <c:v>43598</c:v>
                </c:pt>
                <c:pt idx="333">
                  <c:v>43599</c:v>
                </c:pt>
                <c:pt idx="334">
                  <c:v>43600</c:v>
                </c:pt>
                <c:pt idx="335">
                  <c:v>43601</c:v>
                </c:pt>
                <c:pt idx="336">
                  <c:v>43602</c:v>
                </c:pt>
                <c:pt idx="337">
                  <c:v>43605</c:v>
                </c:pt>
                <c:pt idx="338">
                  <c:v>43606</c:v>
                </c:pt>
                <c:pt idx="339">
                  <c:v>43607</c:v>
                </c:pt>
                <c:pt idx="340">
                  <c:v>43608</c:v>
                </c:pt>
                <c:pt idx="341">
                  <c:v>43609</c:v>
                </c:pt>
                <c:pt idx="342">
                  <c:v>43612</c:v>
                </c:pt>
                <c:pt idx="343">
                  <c:v>43613</c:v>
                </c:pt>
                <c:pt idx="344">
                  <c:v>43614</c:v>
                </c:pt>
                <c:pt idx="345">
                  <c:v>43615</c:v>
                </c:pt>
                <c:pt idx="346">
                  <c:v>43616</c:v>
                </c:pt>
                <c:pt idx="347">
                  <c:v>43619</c:v>
                </c:pt>
                <c:pt idx="348">
                  <c:v>43620</c:v>
                </c:pt>
                <c:pt idx="349">
                  <c:v>43621</c:v>
                </c:pt>
                <c:pt idx="350">
                  <c:v>43622</c:v>
                </c:pt>
                <c:pt idx="351">
                  <c:v>43623</c:v>
                </c:pt>
                <c:pt idx="352">
                  <c:v>43626</c:v>
                </c:pt>
                <c:pt idx="353">
                  <c:v>43627</c:v>
                </c:pt>
                <c:pt idx="354">
                  <c:v>43628</c:v>
                </c:pt>
                <c:pt idx="355">
                  <c:v>43629</c:v>
                </c:pt>
                <c:pt idx="356">
                  <c:v>43630</c:v>
                </c:pt>
                <c:pt idx="357">
                  <c:v>43633</c:v>
                </c:pt>
                <c:pt idx="358">
                  <c:v>43634</c:v>
                </c:pt>
                <c:pt idx="359">
                  <c:v>43635</c:v>
                </c:pt>
                <c:pt idx="360">
                  <c:v>43636</c:v>
                </c:pt>
                <c:pt idx="361">
                  <c:v>43637</c:v>
                </c:pt>
                <c:pt idx="362">
                  <c:v>43640</c:v>
                </c:pt>
                <c:pt idx="363">
                  <c:v>43641</c:v>
                </c:pt>
                <c:pt idx="364">
                  <c:v>43642</c:v>
                </c:pt>
                <c:pt idx="365">
                  <c:v>43643</c:v>
                </c:pt>
                <c:pt idx="366">
                  <c:v>43644</c:v>
                </c:pt>
                <c:pt idx="367">
                  <c:v>43647</c:v>
                </c:pt>
                <c:pt idx="368">
                  <c:v>43648</c:v>
                </c:pt>
                <c:pt idx="369">
                  <c:v>43649</c:v>
                </c:pt>
                <c:pt idx="370">
                  <c:v>43650</c:v>
                </c:pt>
                <c:pt idx="371">
                  <c:v>43651</c:v>
                </c:pt>
                <c:pt idx="372">
                  <c:v>43654</c:v>
                </c:pt>
                <c:pt idx="373">
                  <c:v>43655</c:v>
                </c:pt>
                <c:pt idx="374">
                  <c:v>43656</c:v>
                </c:pt>
                <c:pt idx="375">
                  <c:v>43657</c:v>
                </c:pt>
                <c:pt idx="376">
                  <c:v>43658</c:v>
                </c:pt>
                <c:pt idx="377">
                  <c:v>43661</c:v>
                </c:pt>
                <c:pt idx="378">
                  <c:v>43662</c:v>
                </c:pt>
                <c:pt idx="379">
                  <c:v>43663</c:v>
                </c:pt>
                <c:pt idx="380">
                  <c:v>43664</c:v>
                </c:pt>
                <c:pt idx="381">
                  <c:v>43665</c:v>
                </c:pt>
                <c:pt idx="382">
                  <c:v>43668</c:v>
                </c:pt>
                <c:pt idx="383">
                  <c:v>43669</c:v>
                </c:pt>
                <c:pt idx="384">
                  <c:v>43670</c:v>
                </c:pt>
                <c:pt idx="385">
                  <c:v>43671</c:v>
                </c:pt>
                <c:pt idx="386">
                  <c:v>43672</c:v>
                </c:pt>
                <c:pt idx="387">
                  <c:v>43675</c:v>
                </c:pt>
                <c:pt idx="388">
                  <c:v>43676</c:v>
                </c:pt>
                <c:pt idx="389">
                  <c:v>43677</c:v>
                </c:pt>
                <c:pt idx="390">
                  <c:v>43678</c:v>
                </c:pt>
                <c:pt idx="391">
                  <c:v>43679</c:v>
                </c:pt>
                <c:pt idx="392">
                  <c:v>43682</c:v>
                </c:pt>
                <c:pt idx="393">
                  <c:v>43683</c:v>
                </c:pt>
                <c:pt idx="394">
                  <c:v>43684</c:v>
                </c:pt>
                <c:pt idx="395">
                  <c:v>43685</c:v>
                </c:pt>
                <c:pt idx="396">
                  <c:v>43686</c:v>
                </c:pt>
                <c:pt idx="397">
                  <c:v>43689</c:v>
                </c:pt>
                <c:pt idx="398">
                  <c:v>43690</c:v>
                </c:pt>
                <c:pt idx="399">
                  <c:v>43691</c:v>
                </c:pt>
                <c:pt idx="400">
                  <c:v>43692</c:v>
                </c:pt>
                <c:pt idx="401">
                  <c:v>43693</c:v>
                </c:pt>
                <c:pt idx="402">
                  <c:v>43696</c:v>
                </c:pt>
                <c:pt idx="403">
                  <c:v>43697</c:v>
                </c:pt>
                <c:pt idx="404">
                  <c:v>43698</c:v>
                </c:pt>
                <c:pt idx="405">
                  <c:v>43699</c:v>
                </c:pt>
                <c:pt idx="406">
                  <c:v>43700</c:v>
                </c:pt>
                <c:pt idx="407">
                  <c:v>43703</c:v>
                </c:pt>
                <c:pt idx="408">
                  <c:v>43704</c:v>
                </c:pt>
                <c:pt idx="409">
                  <c:v>43705</c:v>
                </c:pt>
                <c:pt idx="410">
                  <c:v>43706</c:v>
                </c:pt>
                <c:pt idx="411">
                  <c:v>43707</c:v>
                </c:pt>
                <c:pt idx="412">
                  <c:v>43710</c:v>
                </c:pt>
                <c:pt idx="413">
                  <c:v>43711</c:v>
                </c:pt>
                <c:pt idx="414">
                  <c:v>43712</c:v>
                </c:pt>
                <c:pt idx="415">
                  <c:v>43713</c:v>
                </c:pt>
                <c:pt idx="416">
                  <c:v>43714</c:v>
                </c:pt>
                <c:pt idx="417">
                  <c:v>43717</c:v>
                </c:pt>
                <c:pt idx="418">
                  <c:v>43718</c:v>
                </c:pt>
                <c:pt idx="419">
                  <c:v>43719</c:v>
                </c:pt>
                <c:pt idx="420">
                  <c:v>43720</c:v>
                </c:pt>
                <c:pt idx="421">
                  <c:v>43721</c:v>
                </c:pt>
                <c:pt idx="422">
                  <c:v>43724</c:v>
                </c:pt>
                <c:pt idx="423">
                  <c:v>43725</c:v>
                </c:pt>
                <c:pt idx="424">
                  <c:v>43726</c:v>
                </c:pt>
                <c:pt idx="425">
                  <c:v>43727</c:v>
                </c:pt>
                <c:pt idx="426">
                  <c:v>43728</c:v>
                </c:pt>
                <c:pt idx="427">
                  <c:v>43731</c:v>
                </c:pt>
                <c:pt idx="428">
                  <c:v>43732</c:v>
                </c:pt>
                <c:pt idx="429">
                  <c:v>43733</c:v>
                </c:pt>
                <c:pt idx="430">
                  <c:v>43734</c:v>
                </c:pt>
                <c:pt idx="431">
                  <c:v>43735</c:v>
                </c:pt>
                <c:pt idx="432">
                  <c:v>43738</c:v>
                </c:pt>
                <c:pt idx="433">
                  <c:v>43739</c:v>
                </c:pt>
                <c:pt idx="434">
                  <c:v>43740</c:v>
                </c:pt>
                <c:pt idx="435">
                  <c:v>43741</c:v>
                </c:pt>
                <c:pt idx="436">
                  <c:v>43742</c:v>
                </c:pt>
                <c:pt idx="437">
                  <c:v>43745</c:v>
                </c:pt>
                <c:pt idx="438">
                  <c:v>43746</c:v>
                </c:pt>
                <c:pt idx="439">
                  <c:v>43747</c:v>
                </c:pt>
                <c:pt idx="440">
                  <c:v>43748</c:v>
                </c:pt>
                <c:pt idx="441">
                  <c:v>43749</c:v>
                </c:pt>
                <c:pt idx="442">
                  <c:v>43752</c:v>
                </c:pt>
                <c:pt idx="443">
                  <c:v>43753</c:v>
                </c:pt>
                <c:pt idx="444">
                  <c:v>43754</c:v>
                </c:pt>
                <c:pt idx="445">
                  <c:v>43755</c:v>
                </c:pt>
                <c:pt idx="446">
                  <c:v>43756</c:v>
                </c:pt>
                <c:pt idx="447">
                  <c:v>43759</c:v>
                </c:pt>
                <c:pt idx="448">
                  <c:v>43760</c:v>
                </c:pt>
                <c:pt idx="449">
                  <c:v>43761</c:v>
                </c:pt>
                <c:pt idx="450">
                  <c:v>43762</c:v>
                </c:pt>
                <c:pt idx="451">
                  <c:v>43763</c:v>
                </c:pt>
                <c:pt idx="452">
                  <c:v>43766</c:v>
                </c:pt>
                <c:pt idx="453">
                  <c:v>43767</c:v>
                </c:pt>
                <c:pt idx="454">
                  <c:v>43768</c:v>
                </c:pt>
                <c:pt idx="455">
                  <c:v>43769</c:v>
                </c:pt>
                <c:pt idx="456">
                  <c:v>43770</c:v>
                </c:pt>
                <c:pt idx="457">
                  <c:v>43773</c:v>
                </c:pt>
                <c:pt idx="458">
                  <c:v>43774</c:v>
                </c:pt>
                <c:pt idx="459">
                  <c:v>43775</c:v>
                </c:pt>
                <c:pt idx="460">
                  <c:v>43776</c:v>
                </c:pt>
                <c:pt idx="461">
                  <c:v>43777</c:v>
                </c:pt>
                <c:pt idx="462">
                  <c:v>43780</c:v>
                </c:pt>
                <c:pt idx="463">
                  <c:v>43781</c:v>
                </c:pt>
                <c:pt idx="464">
                  <c:v>43782</c:v>
                </c:pt>
                <c:pt idx="465">
                  <c:v>43783</c:v>
                </c:pt>
                <c:pt idx="466">
                  <c:v>43784</c:v>
                </c:pt>
                <c:pt idx="467">
                  <c:v>43787</c:v>
                </c:pt>
                <c:pt idx="468">
                  <c:v>43788</c:v>
                </c:pt>
                <c:pt idx="469">
                  <c:v>43789</c:v>
                </c:pt>
                <c:pt idx="470">
                  <c:v>43790</c:v>
                </c:pt>
                <c:pt idx="471">
                  <c:v>43791</c:v>
                </c:pt>
                <c:pt idx="472">
                  <c:v>43794</c:v>
                </c:pt>
                <c:pt idx="473">
                  <c:v>43795</c:v>
                </c:pt>
                <c:pt idx="474">
                  <c:v>43796</c:v>
                </c:pt>
                <c:pt idx="475">
                  <c:v>43797</c:v>
                </c:pt>
                <c:pt idx="476">
                  <c:v>43798</c:v>
                </c:pt>
                <c:pt idx="477">
                  <c:v>43801</c:v>
                </c:pt>
                <c:pt idx="478">
                  <c:v>43802</c:v>
                </c:pt>
                <c:pt idx="479">
                  <c:v>43803</c:v>
                </c:pt>
                <c:pt idx="480">
                  <c:v>43804</c:v>
                </c:pt>
                <c:pt idx="481">
                  <c:v>43805</c:v>
                </c:pt>
                <c:pt idx="482">
                  <c:v>43808</c:v>
                </c:pt>
                <c:pt idx="483">
                  <c:v>43809</c:v>
                </c:pt>
                <c:pt idx="484">
                  <c:v>43810</c:v>
                </c:pt>
                <c:pt idx="485">
                  <c:v>43811</c:v>
                </c:pt>
                <c:pt idx="486">
                  <c:v>43812</c:v>
                </c:pt>
                <c:pt idx="487">
                  <c:v>43815</c:v>
                </c:pt>
                <c:pt idx="488">
                  <c:v>43816</c:v>
                </c:pt>
                <c:pt idx="489">
                  <c:v>43817</c:v>
                </c:pt>
                <c:pt idx="490">
                  <c:v>43818</c:v>
                </c:pt>
                <c:pt idx="491">
                  <c:v>43819</c:v>
                </c:pt>
                <c:pt idx="492">
                  <c:v>43822</c:v>
                </c:pt>
                <c:pt idx="493">
                  <c:v>43823</c:v>
                </c:pt>
                <c:pt idx="494">
                  <c:v>43824</c:v>
                </c:pt>
                <c:pt idx="495">
                  <c:v>43825</c:v>
                </c:pt>
                <c:pt idx="496">
                  <c:v>43826</c:v>
                </c:pt>
                <c:pt idx="497">
                  <c:v>43829</c:v>
                </c:pt>
                <c:pt idx="498">
                  <c:v>43830</c:v>
                </c:pt>
                <c:pt idx="499">
                  <c:v>43831</c:v>
                </c:pt>
                <c:pt idx="500">
                  <c:v>43832</c:v>
                </c:pt>
                <c:pt idx="501">
                  <c:v>43833</c:v>
                </c:pt>
                <c:pt idx="502">
                  <c:v>43836</c:v>
                </c:pt>
                <c:pt idx="503">
                  <c:v>43837</c:v>
                </c:pt>
                <c:pt idx="504">
                  <c:v>43838</c:v>
                </c:pt>
                <c:pt idx="505">
                  <c:v>43839</c:v>
                </c:pt>
                <c:pt idx="506">
                  <c:v>43840</c:v>
                </c:pt>
                <c:pt idx="507">
                  <c:v>43843</c:v>
                </c:pt>
                <c:pt idx="508">
                  <c:v>43844</c:v>
                </c:pt>
                <c:pt idx="509">
                  <c:v>43845</c:v>
                </c:pt>
                <c:pt idx="510">
                  <c:v>43846</c:v>
                </c:pt>
                <c:pt idx="511">
                  <c:v>43847</c:v>
                </c:pt>
                <c:pt idx="512">
                  <c:v>43850</c:v>
                </c:pt>
                <c:pt idx="513">
                  <c:v>43851</c:v>
                </c:pt>
                <c:pt idx="514">
                  <c:v>43852</c:v>
                </c:pt>
                <c:pt idx="515">
                  <c:v>43853</c:v>
                </c:pt>
                <c:pt idx="516">
                  <c:v>43854</c:v>
                </c:pt>
                <c:pt idx="517">
                  <c:v>43857</c:v>
                </c:pt>
                <c:pt idx="518">
                  <c:v>43858</c:v>
                </c:pt>
                <c:pt idx="519">
                  <c:v>43859</c:v>
                </c:pt>
                <c:pt idx="520">
                  <c:v>43860</c:v>
                </c:pt>
                <c:pt idx="521">
                  <c:v>43861</c:v>
                </c:pt>
                <c:pt idx="522">
                  <c:v>43864</c:v>
                </c:pt>
                <c:pt idx="523">
                  <c:v>43865</c:v>
                </c:pt>
                <c:pt idx="524">
                  <c:v>43866</c:v>
                </c:pt>
                <c:pt idx="525">
                  <c:v>43867</c:v>
                </c:pt>
                <c:pt idx="526">
                  <c:v>43868</c:v>
                </c:pt>
                <c:pt idx="527">
                  <c:v>43871</c:v>
                </c:pt>
                <c:pt idx="528">
                  <c:v>43872</c:v>
                </c:pt>
                <c:pt idx="529">
                  <c:v>43873</c:v>
                </c:pt>
                <c:pt idx="530">
                  <c:v>43874</c:v>
                </c:pt>
                <c:pt idx="531">
                  <c:v>43875</c:v>
                </c:pt>
                <c:pt idx="532">
                  <c:v>43878</c:v>
                </c:pt>
                <c:pt idx="533">
                  <c:v>43879</c:v>
                </c:pt>
                <c:pt idx="534">
                  <c:v>43880</c:v>
                </c:pt>
                <c:pt idx="535">
                  <c:v>43881</c:v>
                </c:pt>
                <c:pt idx="536">
                  <c:v>43882</c:v>
                </c:pt>
                <c:pt idx="537">
                  <c:v>43885</c:v>
                </c:pt>
                <c:pt idx="538">
                  <c:v>43886</c:v>
                </c:pt>
                <c:pt idx="539">
                  <c:v>43887</c:v>
                </c:pt>
                <c:pt idx="540">
                  <c:v>43888</c:v>
                </c:pt>
                <c:pt idx="541">
                  <c:v>43889</c:v>
                </c:pt>
                <c:pt idx="542">
                  <c:v>43892</c:v>
                </c:pt>
                <c:pt idx="543">
                  <c:v>43893</c:v>
                </c:pt>
                <c:pt idx="544">
                  <c:v>43894</c:v>
                </c:pt>
                <c:pt idx="545">
                  <c:v>43895</c:v>
                </c:pt>
                <c:pt idx="546">
                  <c:v>43896</c:v>
                </c:pt>
                <c:pt idx="547">
                  <c:v>43899</c:v>
                </c:pt>
                <c:pt idx="548">
                  <c:v>43900</c:v>
                </c:pt>
                <c:pt idx="549">
                  <c:v>43901</c:v>
                </c:pt>
                <c:pt idx="550">
                  <c:v>43902</c:v>
                </c:pt>
                <c:pt idx="551">
                  <c:v>43903</c:v>
                </c:pt>
                <c:pt idx="552">
                  <c:v>43906</c:v>
                </c:pt>
                <c:pt idx="553">
                  <c:v>43907</c:v>
                </c:pt>
                <c:pt idx="554">
                  <c:v>43908</c:v>
                </c:pt>
                <c:pt idx="555">
                  <c:v>43909</c:v>
                </c:pt>
                <c:pt idx="556">
                  <c:v>43910</c:v>
                </c:pt>
                <c:pt idx="557">
                  <c:v>43913</c:v>
                </c:pt>
                <c:pt idx="558">
                  <c:v>43914</c:v>
                </c:pt>
                <c:pt idx="559">
                  <c:v>43915</c:v>
                </c:pt>
                <c:pt idx="560">
                  <c:v>43916</c:v>
                </c:pt>
                <c:pt idx="561">
                  <c:v>43917</c:v>
                </c:pt>
                <c:pt idx="562">
                  <c:v>43920</c:v>
                </c:pt>
                <c:pt idx="563">
                  <c:v>43921</c:v>
                </c:pt>
                <c:pt idx="564">
                  <c:v>43922</c:v>
                </c:pt>
                <c:pt idx="565">
                  <c:v>43923</c:v>
                </c:pt>
                <c:pt idx="566">
                  <c:v>43924</c:v>
                </c:pt>
                <c:pt idx="567">
                  <c:v>43927</c:v>
                </c:pt>
                <c:pt idx="568">
                  <c:v>43928</c:v>
                </c:pt>
                <c:pt idx="569">
                  <c:v>43929</c:v>
                </c:pt>
                <c:pt idx="570">
                  <c:v>43930</c:v>
                </c:pt>
                <c:pt idx="571">
                  <c:v>43931</c:v>
                </c:pt>
                <c:pt idx="572">
                  <c:v>43934</c:v>
                </c:pt>
                <c:pt idx="573">
                  <c:v>43935</c:v>
                </c:pt>
                <c:pt idx="574">
                  <c:v>43936</c:v>
                </c:pt>
                <c:pt idx="575">
                  <c:v>43937</c:v>
                </c:pt>
                <c:pt idx="576">
                  <c:v>43938</c:v>
                </c:pt>
                <c:pt idx="577">
                  <c:v>43941</c:v>
                </c:pt>
                <c:pt idx="578">
                  <c:v>43942</c:v>
                </c:pt>
                <c:pt idx="579">
                  <c:v>43943</c:v>
                </c:pt>
                <c:pt idx="580">
                  <c:v>43944</c:v>
                </c:pt>
                <c:pt idx="581">
                  <c:v>43945</c:v>
                </c:pt>
                <c:pt idx="582">
                  <c:v>43948</c:v>
                </c:pt>
                <c:pt idx="583">
                  <c:v>43949</c:v>
                </c:pt>
                <c:pt idx="584">
                  <c:v>43950</c:v>
                </c:pt>
                <c:pt idx="585">
                  <c:v>43951</c:v>
                </c:pt>
                <c:pt idx="586">
                  <c:v>43952</c:v>
                </c:pt>
                <c:pt idx="587">
                  <c:v>43955</c:v>
                </c:pt>
                <c:pt idx="588">
                  <c:v>43956</c:v>
                </c:pt>
                <c:pt idx="589">
                  <c:v>43957</c:v>
                </c:pt>
                <c:pt idx="590">
                  <c:v>43958</c:v>
                </c:pt>
                <c:pt idx="591">
                  <c:v>43959</c:v>
                </c:pt>
                <c:pt idx="592">
                  <c:v>43962</c:v>
                </c:pt>
                <c:pt idx="593">
                  <c:v>43963</c:v>
                </c:pt>
                <c:pt idx="594">
                  <c:v>43964</c:v>
                </c:pt>
                <c:pt idx="595">
                  <c:v>43965</c:v>
                </c:pt>
                <c:pt idx="596">
                  <c:v>43966</c:v>
                </c:pt>
                <c:pt idx="597">
                  <c:v>43969</c:v>
                </c:pt>
                <c:pt idx="598">
                  <c:v>43970</c:v>
                </c:pt>
                <c:pt idx="599">
                  <c:v>43971</c:v>
                </c:pt>
                <c:pt idx="600">
                  <c:v>43972</c:v>
                </c:pt>
                <c:pt idx="601">
                  <c:v>43973</c:v>
                </c:pt>
                <c:pt idx="602">
                  <c:v>43976</c:v>
                </c:pt>
                <c:pt idx="603">
                  <c:v>43977</c:v>
                </c:pt>
                <c:pt idx="604">
                  <c:v>43978</c:v>
                </c:pt>
                <c:pt idx="605">
                  <c:v>43979</c:v>
                </c:pt>
                <c:pt idx="606">
                  <c:v>43980</c:v>
                </c:pt>
                <c:pt idx="607">
                  <c:v>43983</c:v>
                </c:pt>
                <c:pt idx="608">
                  <c:v>43984</c:v>
                </c:pt>
                <c:pt idx="609">
                  <c:v>43985</c:v>
                </c:pt>
                <c:pt idx="610">
                  <c:v>43986</c:v>
                </c:pt>
                <c:pt idx="611">
                  <c:v>43987</c:v>
                </c:pt>
                <c:pt idx="612">
                  <c:v>43990</c:v>
                </c:pt>
                <c:pt idx="613">
                  <c:v>43991</c:v>
                </c:pt>
                <c:pt idx="614">
                  <c:v>43992</c:v>
                </c:pt>
                <c:pt idx="615">
                  <c:v>43993</c:v>
                </c:pt>
                <c:pt idx="616">
                  <c:v>43994</c:v>
                </c:pt>
                <c:pt idx="617">
                  <c:v>43997</c:v>
                </c:pt>
                <c:pt idx="618">
                  <c:v>43998</c:v>
                </c:pt>
                <c:pt idx="619">
                  <c:v>43999</c:v>
                </c:pt>
                <c:pt idx="620">
                  <c:v>44000</c:v>
                </c:pt>
                <c:pt idx="621">
                  <c:v>44001</c:v>
                </c:pt>
                <c:pt idx="622">
                  <c:v>44004</c:v>
                </c:pt>
                <c:pt idx="623">
                  <c:v>44005</c:v>
                </c:pt>
                <c:pt idx="624">
                  <c:v>44006</c:v>
                </c:pt>
                <c:pt idx="625">
                  <c:v>44007</c:v>
                </c:pt>
                <c:pt idx="626">
                  <c:v>44008</c:v>
                </c:pt>
                <c:pt idx="627">
                  <c:v>44011</c:v>
                </c:pt>
                <c:pt idx="628">
                  <c:v>44012</c:v>
                </c:pt>
                <c:pt idx="629">
                  <c:v>44013</c:v>
                </c:pt>
                <c:pt idx="630">
                  <c:v>44014</c:v>
                </c:pt>
                <c:pt idx="631">
                  <c:v>44015</c:v>
                </c:pt>
                <c:pt idx="632">
                  <c:v>44018</c:v>
                </c:pt>
                <c:pt idx="633">
                  <c:v>44019</c:v>
                </c:pt>
                <c:pt idx="634">
                  <c:v>44020</c:v>
                </c:pt>
                <c:pt idx="635">
                  <c:v>44021</c:v>
                </c:pt>
                <c:pt idx="636">
                  <c:v>44022</c:v>
                </c:pt>
                <c:pt idx="637">
                  <c:v>44025</c:v>
                </c:pt>
                <c:pt idx="638">
                  <c:v>44026</c:v>
                </c:pt>
                <c:pt idx="639">
                  <c:v>44027</c:v>
                </c:pt>
                <c:pt idx="640">
                  <c:v>44028</c:v>
                </c:pt>
                <c:pt idx="641">
                  <c:v>44029</c:v>
                </c:pt>
                <c:pt idx="642">
                  <c:v>44032</c:v>
                </c:pt>
                <c:pt idx="643">
                  <c:v>44033</c:v>
                </c:pt>
                <c:pt idx="644">
                  <c:v>44034</c:v>
                </c:pt>
                <c:pt idx="645">
                  <c:v>44035</c:v>
                </c:pt>
                <c:pt idx="646">
                  <c:v>44036</c:v>
                </c:pt>
                <c:pt idx="647">
                  <c:v>44039</c:v>
                </c:pt>
                <c:pt idx="648">
                  <c:v>44040</c:v>
                </c:pt>
                <c:pt idx="649">
                  <c:v>44041</c:v>
                </c:pt>
                <c:pt idx="650">
                  <c:v>44042</c:v>
                </c:pt>
                <c:pt idx="651">
                  <c:v>44043</c:v>
                </c:pt>
                <c:pt idx="652">
                  <c:v>44046</c:v>
                </c:pt>
                <c:pt idx="653">
                  <c:v>44047</c:v>
                </c:pt>
                <c:pt idx="654">
                  <c:v>44048</c:v>
                </c:pt>
                <c:pt idx="655">
                  <c:v>44049</c:v>
                </c:pt>
                <c:pt idx="656">
                  <c:v>44050</c:v>
                </c:pt>
                <c:pt idx="657">
                  <c:v>44053</c:v>
                </c:pt>
                <c:pt idx="658">
                  <c:v>44054</c:v>
                </c:pt>
                <c:pt idx="659">
                  <c:v>44055</c:v>
                </c:pt>
                <c:pt idx="660">
                  <c:v>44056</c:v>
                </c:pt>
                <c:pt idx="661">
                  <c:v>44057</c:v>
                </c:pt>
                <c:pt idx="662">
                  <c:v>44060</c:v>
                </c:pt>
                <c:pt idx="663">
                  <c:v>44061</c:v>
                </c:pt>
                <c:pt idx="664">
                  <c:v>44062</c:v>
                </c:pt>
                <c:pt idx="665">
                  <c:v>44063</c:v>
                </c:pt>
                <c:pt idx="666">
                  <c:v>44064</c:v>
                </c:pt>
                <c:pt idx="667">
                  <c:v>44067</c:v>
                </c:pt>
                <c:pt idx="668">
                  <c:v>44068</c:v>
                </c:pt>
                <c:pt idx="669">
                  <c:v>44069</c:v>
                </c:pt>
                <c:pt idx="670">
                  <c:v>44070</c:v>
                </c:pt>
                <c:pt idx="671">
                  <c:v>44071</c:v>
                </c:pt>
                <c:pt idx="672">
                  <c:v>44074</c:v>
                </c:pt>
                <c:pt idx="673">
                  <c:v>44075</c:v>
                </c:pt>
                <c:pt idx="674">
                  <c:v>44076</c:v>
                </c:pt>
                <c:pt idx="675">
                  <c:v>44077</c:v>
                </c:pt>
                <c:pt idx="676">
                  <c:v>44078</c:v>
                </c:pt>
                <c:pt idx="677">
                  <c:v>44081</c:v>
                </c:pt>
                <c:pt idx="678">
                  <c:v>44082</c:v>
                </c:pt>
                <c:pt idx="679">
                  <c:v>44083</c:v>
                </c:pt>
                <c:pt idx="680">
                  <c:v>44084</c:v>
                </c:pt>
                <c:pt idx="681">
                  <c:v>44085</c:v>
                </c:pt>
                <c:pt idx="682">
                  <c:v>44088</c:v>
                </c:pt>
                <c:pt idx="683">
                  <c:v>44089</c:v>
                </c:pt>
                <c:pt idx="684">
                  <c:v>44090</c:v>
                </c:pt>
                <c:pt idx="685">
                  <c:v>44091</c:v>
                </c:pt>
                <c:pt idx="686">
                  <c:v>44092</c:v>
                </c:pt>
                <c:pt idx="687">
                  <c:v>44095</c:v>
                </c:pt>
                <c:pt idx="688">
                  <c:v>44096</c:v>
                </c:pt>
                <c:pt idx="689">
                  <c:v>44097</c:v>
                </c:pt>
                <c:pt idx="690">
                  <c:v>44098</c:v>
                </c:pt>
                <c:pt idx="691">
                  <c:v>44099</c:v>
                </c:pt>
                <c:pt idx="692">
                  <c:v>44102</c:v>
                </c:pt>
                <c:pt idx="693">
                  <c:v>44103</c:v>
                </c:pt>
                <c:pt idx="694">
                  <c:v>44104</c:v>
                </c:pt>
                <c:pt idx="695">
                  <c:v>44105</c:v>
                </c:pt>
                <c:pt idx="696">
                  <c:v>44106</c:v>
                </c:pt>
                <c:pt idx="697">
                  <c:v>44109</c:v>
                </c:pt>
                <c:pt idx="698">
                  <c:v>44110</c:v>
                </c:pt>
                <c:pt idx="699">
                  <c:v>44111</c:v>
                </c:pt>
                <c:pt idx="700">
                  <c:v>44112</c:v>
                </c:pt>
                <c:pt idx="701">
                  <c:v>44113</c:v>
                </c:pt>
                <c:pt idx="702">
                  <c:v>44116</c:v>
                </c:pt>
                <c:pt idx="703">
                  <c:v>44117</c:v>
                </c:pt>
                <c:pt idx="704">
                  <c:v>44118</c:v>
                </c:pt>
                <c:pt idx="705">
                  <c:v>44119</c:v>
                </c:pt>
                <c:pt idx="706">
                  <c:v>44120</c:v>
                </c:pt>
                <c:pt idx="707">
                  <c:v>44123</c:v>
                </c:pt>
                <c:pt idx="708">
                  <c:v>44124</c:v>
                </c:pt>
                <c:pt idx="709">
                  <c:v>44125</c:v>
                </c:pt>
                <c:pt idx="710">
                  <c:v>44126</c:v>
                </c:pt>
                <c:pt idx="711">
                  <c:v>44127</c:v>
                </c:pt>
                <c:pt idx="712">
                  <c:v>44130</c:v>
                </c:pt>
                <c:pt idx="713">
                  <c:v>44131</c:v>
                </c:pt>
                <c:pt idx="714">
                  <c:v>44132</c:v>
                </c:pt>
                <c:pt idx="715">
                  <c:v>44133</c:v>
                </c:pt>
                <c:pt idx="716">
                  <c:v>44134</c:v>
                </c:pt>
                <c:pt idx="717">
                  <c:v>44137</c:v>
                </c:pt>
                <c:pt idx="718">
                  <c:v>44138</c:v>
                </c:pt>
                <c:pt idx="719">
                  <c:v>44139</c:v>
                </c:pt>
                <c:pt idx="720">
                  <c:v>44140</c:v>
                </c:pt>
                <c:pt idx="721">
                  <c:v>44141</c:v>
                </c:pt>
                <c:pt idx="722">
                  <c:v>44144</c:v>
                </c:pt>
                <c:pt idx="723">
                  <c:v>44145</c:v>
                </c:pt>
                <c:pt idx="724">
                  <c:v>44146</c:v>
                </c:pt>
                <c:pt idx="725">
                  <c:v>44147</c:v>
                </c:pt>
                <c:pt idx="726">
                  <c:v>44148</c:v>
                </c:pt>
                <c:pt idx="727">
                  <c:v>44151</c:v>
                </c:pt>
                <c:pt idx="728">
                  <c:v>44152</c:v>
                </c:pt>
                <c:pt idx="729">
                  <c:v>44153</c:v>
                </c:pt>
                <c:pt idx="730">
                  <c:v>44154</c:v>
                </c:pt>
                <c:pt idx="731">
                  <c:v>44155</c:v>
                </c:pt>
                <c:pt idx="732">
                  <c:v>44158</c:v>
                </c:pt>
                <c:pt idx="733">
                  <c:v>44159</c:v>
                </c:pt>
                <c:pt idx="734">
                  <c:v>44160</c:v>
                </c:pt>
                <c:pt idx="735">
                  <c:v>44161</c:v>
                </c:pt>
                <c:pt idx="736">
                  <c:v>44162</c:v>
                </c:pt>
                <c:pt idx="737">
                  <c:v>44165</c:v>
                </c:pt>
                <c:pt idx="738">
                  <c:v>44166</c:v>
                </c:pt>
                <c:pt idx="739">
                  <c:v>44167</c:v>
                </c:pt>
                <c:pt idx="740">
                  <c:v>44168</c:v>
                </c:pt>
                <c:pt idx="741">
                  <c:v>44169</c:v>
                </c:pt>
                <c:pt idx="742">
                  <c:v>44172</c:v>
                </c:pt>
                <c:pt idx="743">
                  <c:v>44173</c:v>
                </c:pt>
                <c:pt idx="744">
                  <c:v>44174</c:v>
                </c:pt>
                <c:pt idx="745">
                  <c:v>44175</c:v>
                </c:pt>
                <c:pt idx="746">
                  <c:v>44176</c:v>
                </c:pt>
                <c:pt idx="747">
                  <c:v>44179</c:v>
                </c:pt>
                <c:pt idx="748">
                  <c:v>44180</c:v>
                </c:pt>
                <c:pt idx="749">
                  <c:v>44181</c:v>
                </c:pt>
                <c:pt idx="750">
                  <c:v>44182</c:v>
                </c:pt>
                <c:pt idx="751">
                  <c:v>44183</c:v>
                </c:pt>
                <c:pt idx="752">
                  <c:v>44186</c:v>
                </c:pt>
                <c:pt idx="753">
                  <c:v>44187</c:v>
                </c:pt>
                <c:pt idx="754">
                  <c:v>44188</c:v>
                </c:pt>
                <c:pt idx="755">
                  <c:v>44189</c:v>
                </c:pt>
                <c:pt idx="756">
                  <c:v>44190</c:v>
                </c:pt>
                <c:pt idx="757">
                  <c:v>44193</c:v>
                </c:pt>
                <c:pt idx="758">
                  <c:v>44194</c:v>
                </c:pt>
                <c:pt idx="759">
                  <c:v>44195</c:v>
                </c:pt>
                <c:pt idx="760">
                  <c:v>44196</c:v>
                </c:pt>
                <c:pt idx="761">
                  <c:v>44197</c:v>
                </c:pt>
                <c:pt idx="762">
                  <c:v>44200</c:v>
                </c:pt>
                <c:pt idx="763">
                  <c:v>44201</c:v>
                </c:pt>
                <c:pt idx="764">
                  <c:v>44202</c:v>
                </c:pt>
                <c:pt idx="765">
                  <c:v>44203</c:v>
                </c:pt>
                <c:pt idx="766">
                  <c:v>44204</c:v>
                </c:pt>
                <c:pt idx="767">
                  <c:v>44207</c:v>
                </c:pt>
                <c:pt idx="768">
                  <c:v>44208</c:v>
                </c:pt>
                <c:pt idx="769">
                  <c:v>44209</c:v>
                </c:pt>
                <c:pt idx="770">
                  <c:v>44210</c:v>
                </c:pt>
                <c:pt idx="771">
                  <c:v>44211</c:v>
                </c:pt>
                <c:pt idx="772">
                  <c:v>44214</c:v>
                </c:pt>
                <c:pt idx="773">
                  <c:v>44215</c:v>
                </c:pt>
                <c:pt idx="774">
                  <c:v>44216</c:v>
                </c:pt>
                <c:pt idx="775">
                  <c:v>44217</c:v>
                </c:pt>
                <c:pt idx="776">
                  <c:v>44218</c:v>
                </c:pt>
                <c:pt idx="777">
                  <c:v>44221</c:v>
                </c:pt>
                <c:pt idx="778">
                  <c:v>44222</c:v>
                </c:pt>
                <c:pt idx="779">
                  <c:v>44223</c:v>
                </c:pt>
                <c:pt idx="780">
                  <c:v>44224</c:v>
                </c:pt>
                <c:pt idx="781">
                  <c:v>44225</c:v>
                </c:pt>
                <c:pt idx="782">
                  <c:v>44228</c:v>
                </c:pt>
                <c:pt idx="783">
                  <c:v>44229</c:v>
                </c:pt>
                <c:pt idx="784">
                  <c:v>44230</c:v>
                </c:pt>
                <c:pt idx="785">
                  <c:v>44231</c:v>
                </c:pt>
                <c:pt idx="786">
                  <c:v>44232</c:v>
                </c:pt>
                <c:pt idx="787">
                  <c:v>44235</c:v>
                </c:pt>
                <c:pt idx="788">
                  <c:v>44236</c:v>
                </c:pt>
                <c:pt idx="789">
                  <c:v>44237</c:v>
                </c:pt>
                <c:pt idx="790">
                  <c:v>44238</c:v>
                </c:pt>
                <c:pt idx="791">
                  <c:v>44239</c:v>
                </c:pt>
                <c:pt idx="792">
                  <c:v>44242</c:v>
                </c:pt>
                <c:pt idx="793">
                  <c:v>44243</c:v>
                </c:pt>
                <c:pt idx="794">
                  <c:v>44244</c:v>
                </c:pt>
                <c:pt idx="795">
                  <c:v>44245</c:v>
                </c:pt>
                <c:pt idx="796">
                  <c:v>44246</c:v>
                </c:pt>
                <c:pt idx="797">
                  <c:v>44249</c:v>
                </c:pt>
                <c:pt idx="798">
                  <c:v>44250</c:v>
                </c:pt>
                <c:pt idx="799">
                  <c:v>44251</c:v>
                </c:pt>
                <c:pt idx="800">
                  <c:v>44252</c:v>
                </c:pt>
                <c:pt idx="801">
                  <c:v>44253</c:v>
                </c:pt>
                <c:pt idx="802">
                  <c:v>44256</c:v>
                </c:pt>
                <c:pt idx="803">
                  <c:v>44257</c:v>
                </c:pt>
                <c:pt idx="804">
                  <c:v>44258</c:v>
                </c:pt>
                <c:pt idx="805">
                  <c:v>44259</c:v>
                </c:pt>
                <c:pt idx="806">
                  <c:v>44260</c:v>
                </c:pt>
                <c:pt idx="807">
                  <c:v>44263</c:v>
                </c:pt>
                <c:pt idx="808">
                  <c:v>44264</c:v>
                </c:pt>
                <c:pt idx="809">
                  <c:v>44265</c:v>
                </c:pt>
                <c:pt idx="810">
                  <c:v>44266</c:v>
                </c:pt>
                <c:pt idx="811">
                  <c:v>44267</c:v>
                </c:pt>
                <c:pt idx="812">
                  <c:v>44270</c:v>
                </c:pt>
                <c:pt idx="813">
                  <c:v>44271</c:v>
                </c:pt>
                <c:pt idx="814">
                  <c:v>44272</c:v>
                </c:pt>
                <c:pt idx="815">
                  <c:v>44273</c:v>
                </c:pt>
                <c:pt idx="816">
                  <c:v>44274</c:v>
                </c:pt>
                <c:pt idx="817">
                  <c:v>44277</c:v>
                </c:pt>
                <c:pt idx="818">
                  <c:v>44278</c:v>
                </c:pt>
                <c:pt idx="819">
                  <c:v>44279</c:v>
                </c:pt>
                <c:pt idx="820">
                  <c:v>44280</c:v>
                </c:pt>
                <c:pt idx="821">
                  <c:v>44281</c:v>
                </c:pt>
                <c:pt idx="822">
                  <c:v>44284</c:v>
                </c:pt>
                <c:pt idx="823">
                  <c:v>44285</c:v>
                </c:pt>
                <c:pt idx="824">
                  <c:v>44286</c:v>
                </c:pt>
                <c:pt idx="825">
                  <c:v>44287</c:v>
                </c:pt>
                <c:pt idx="826">
                  <c:v>44288</c:v>
                </c:pt>
                <c:pt idx="827">
                  <c:v>44291</c:v>
                </c:pt>
                <c:pt idx="828">
                  <c:v>44292</c:v>
                </c:pt>
                <c:pt idx="829">
                  <c:v>44293</c:v>
                </c:pt>
                <c:pt idx="830">
                  <c:v>44294</c:v>
                </c:pt>
                <c:pt idx="831">
                  <c:v>44295</c:v>
                </c:pt>
                <c:pt idx="832">
                  <c:v>44298</c:v>
                </c:pt>
                <c:pt idx="833">
                  <c:v>44299</c:v>
                </c:pt>
                <c:pt idx="834">
                  <c:v>44300</c:v>
                </c:pt>
                <c:pt idx="835">
                  <c:v>44301</c:v>
                </c:pt>
                <c:pt idx="836">
                  <c:v>44302</c:v>
                </c:pt>
                <c:pt idx="837">
                  <c:v>44305</c:v>
                </c:pt>
                <c:pt idx="838">
                  <c:v>44306</c:v>
                </c:pt>
                <c:pt idx="839">
                  <c:v>44307</c:v>
                </c:pt>
                <c:pt idx="840">
                  <c:v>44308</c:v>
                </c:pt>
                <c:pt idx="841">
                  <c:v>44309</c:v>
                </c:pt>
                <c:pt idx="842">
                  <c:v>44312</c:v>
                </c:pt>
                <c:pt idx="843">
                  <c:v>44313</c:v>
                </c:pt>
                <c:pt idx="844">
                  <c:v>44314</c:v>
                </c:pt>
                <c:pt idx="845">
                  <c:v>44315</c:v>
                </c:pt>
                <c:pt idx="846">
                  <c:v>44316</c:v>
                </c:pt>
                <c:pt idx="847">
                  <c:v>44319</c:v>
                </c:pt>
                <c:pt idx="848">
                  <c:v>44320</c:v>
                </c:pt>
                <c:pt idx="849">
                  <c:v>44321</c:v>
                </c:pt>
                <c:pt idx="850">
                  <c:v>44322</c:v>
                </c:pt>
                <c:pt idx="851">
                  <c:v>44323</c:v>
                </c:pt>
                <c:pt idx="852">
                  <c:v>44326</c:v>
                </c:pt>
                <c:pt idx="853">
                  <c:v>44327</c:v>
                </c:pt>
                <c:pt idx="854">
                  <c:v>44328</c:v>
                </c:pt>
                <c:pt idx="855">
                  <c:v>44329</c:v>
                </c:pt>
                <c:pt idx="856">
                  <c:v>44330</c:v>
                </c:pt>
                <c:pt idx="857">
                  <c:v>44333</c:v>
                </c:pt>
                <c:pt idx="858">
                  <c:v>44334</c:v>
                </c:pt>
                <c:pt idx="859">
                  <c:v>44335</c:v>
                </c:pt>
                <c:pt idx="860">
                  <c:v>44336</c:v>
                </c:pt>
                <c:pt idx="861">
                  <c:v>44337</c:v>
                </c:pt>
                <c:pt idx="862">
                  <c:v>44340</c:v>
                </c:pt>
                <c:pt idx="863">
                  <c:v>44341</c:v>
                </c:pt>
                <c:pt idx="864">
                  <c:v>44342</c:v>
                </c:pt>
                <c:pt idx="865">
                  <c:v>44343</c:v>
                </c:pt>
                <c:pt idx="866">
                  <c:v>44344</c:v>
                </c:pt>
                <c:pt idx="867">
                  <c:v>44347</c:v>
                </c:pt>
                <c:pt idx="868">
                  <c:v>44348</c:v>
                </c:pt>
                <c:pt idx="869">
                  <c:v>44349</c:v>
                </c:pt>
                <c:pt idx="870">
                  <c:v>44350</c:v>
                </c:pt>
                <c:pt idx="871">
                  <c:v>44351</c:v>
                </c:pt>
                <c:pt idx="872">
                  <c:v>44354</c:v>
                </c:pt>
                <c:pt idx="873">
                  <c:v>44355</c:v>
                </c:pt>
                <c:pt idx="874">
                  <c:v>44356</c:v>
                </c:pt>
                <c:pt idx="875">
                  <c:v>44357</c:v>
                </c:pt>
                <c:pt idx="876">
                  <c:v>44358</c:v>
                </c:pt>
                <c:pt idx="877">
                  <c:v>44361</c:v>
                </c:pt>
                <c:pt idx="878">
                  <c:v>44362</c:v>
                </c:pt>
                <c:pt idx="879">
                  <c:v>44363</c:v>
                </c:pt>
                <c:pt idx="880">
                  <c:v>44364</c:v>
                </c:pt>
                <c:pt idx="881">
                  <c:v>44365</c:v>
                </c:pt>
                <c:pt idx="882">
                  <c:v>44368</c:v>
                </c:pt>
                <c:pt idx="883">
                  <c:v>44369</c:v>
                </c:pt>
                <c:pt idx="884">
                  <c:v>44370</c:v>
                </c:pt>
                <c:pt idx="885">
                  <c:v>44371</c:v>
                </c:pt>
                <c:pt idx="886">
                  <c:v>44372</c:v>
                </c:pt>
                <c:pt idx="887">
                  <c:v>44375</c:v>
                </c:pt>
                <c:pt idx="888">
                  <c:v>44376</c:v>
                </c:pt>
                <c:pt idx="889">
                  <c:v>44377</c:v>
                </c:pt>
                <c:pt idx="890">
                  <c:v>44378</c:v>
                </c:pt>
                <c:pt idx="891">
                  <c:v>44379</c:v>
                </c:pt>
                <c:pt idx="892">
                  <c:v>44382</c:v>
                </c:pt>
                <c:pt idx="893">
                  <c:v>44383</c:v>
                </c:pt>
                <c:pt idx="894">
                  <c:v>44384</c:v>
                </c:pt>
                <c:pt idx="895">
                  <c:v>44385</c:v>
                </c:pt>
                <c:pt idx="896">
                  <c:v>44386</c:v>
                </c:pt>
                <c:pt idx="897">
                  <c:v>44389</c:v>
                </c:pt>
                <c:pt idx="898">
                  <c:v>44390</c:v>
                </c:pt>
                <c:pt idx="899">
                  <c:v>44391</c:v>
                </c:pt>
                <c:pt idx="900">
                  <c:v>44392</c:v>
                </c:pt>
                <c:pt idx="901">
                  <c:v>44393</c:v>
                </c:pt>
                <c:pt idx="902">
                  <c:v>44396</c:v>
                </c:pt>
                <c:pt idx="903">
                  <c:v>44397</c:v>
                </c:pt>
                <c:pt idx="904">
                  <c:v>44398</c:v>
                </c:pt>
                <c:pt idx="905">
                  <c:v>44399</c:v>
                </c:pt>
                <c:pt idx="906">
                  <c:v>44400</c:v>
                </c:pt>
                <c:pt idx="907">
                  <c:v>44403</c:v>
                </c:pt>
                <c:pt idx="908">
                  <c:v>44404</c:v>
                </c:pt>
                <c:pt idx="909">
                  <c:v>44405</c:v>
                </c:pt>
                <c:pt idx="910">
                  <c:v>44406</c:v>
                </c:pt>
                <c:pt idx="911">
                  <c:v>44407</c:v>
                </c:pt>
                <c:pt idx="912">
                  <c:v>44410</c:v>
                </c:pt>
                <c:pt idx="913">
                  <c:v>44411</c:v>
                </c:pt>
                <c:pt idx="914">
                  <c:v>44412</c:v>
                </c:pt>
                <c:pt idx="915">
                  <c:v>44413</c:v>
                </c:pt>
                <c:pt idx="916">
                  <c:v>44414</c:v>
                </c:pt>
                <c:pt idx="917">
                  <c:v>44417</c:v>
                </c:pt>
                <c:pt idx="918">
                  <c:v>44418</c:v>
                </c:pt>
                <c:pt idx="919">
                  <c:v>44419</c:v>
                </c:pt>
                <c:pt idx="920">
                  <c:v>44420</c:v>
                </c:pt>
                <c:pt idx="921">
                  <c:v>44421</c:v>
                </c:pt>
                <c:pt idx="922">
                  <c:v>44424</c:v>
                </c:pt>
                <c:pt idx="923">
                  <c:v>44425</c:v>
                </c:pt>
                <c:pt idx="924">
                  <c:v>44426</c:v>
                </c:pt>
                <c:pt idx="925">
                  <c:v>44427</c:v>
                </c:pt>
                <c:pt idx="926">
                  <c:v>44428</c:v>
                </c:pt>
                <c:pt idx="927">
                  <c:v>44431</c:v>
                </c:pt>
                <c:pt idx="928">
                  <c:v>44432</c:v>
                </c:pt>
                <c:pt idx="929">
                  <c:v>44433</c:v>
                </c:pt>
                <c:pt idx="930">
                  <c:v>44434</c:v>
                </c:pt>
                <c:pt idx="931">
                  <c:v>44435</c:v>
                </c:pt>
                <c:pt idx="932">
                  <c:v>44438</c:v>
                </c:pt>
                <c:pt idx="933">
                  <c:v>44439</c:v>
                </c:pt>
                <c:pt idx="934">
                  <c:v>44440</c:v>
                </c:pt>
                <c:pt idx="935">
                  <c:v>44441</c:v>
                </c:pt>
                <c:pt idx="936">
                  <c:v>44442</c:v>
                </c:pt>
                <c:pt idx="937">
                  <c:v>44445</c:v>
                </c:pt>
                <c:pt idx="938">
                  <c:v>44446</c:v>
                </c:pt>
                <c:pt idx="939">
                  <c:v>44447</c:v>
                </c:pt>
                <c:pt idx="940">
                  <c:v>44448</c:v>
                </c:pt>
                <c:pt idx="941">
                  <c:v>44449</c:v>
                </c:pt>
                <c:pt idx="942">
                  <c:v>44452</c:v>
                </c:pt>
                <c:pt idx="943">
                  <c:v>44453</c:v>
                </c:pt>
                <c:pt idx="944">
                  <c:v>44454</c:v>
                </c:pt>
                <c:pt idx="945">
                  <c:v>44455</c:v>
                </c:pt>
                <c:pt idx="946">
                  <c:v>44456</c:v>
                </c:pt>
                <c:pt idx="947">
                  <c:v>44459</c:v>
                </c:pt>
                <c:pt idx="948">
                  <c:v>44460</c:v>
                </c:pt>
                <c:pt idx="949">
                  <c:v>44461</c:v>
                </c:pt>
                <c:pt idx="950">
                  <c:v>44462</c:v>
                </c:pt>
                <c:pt idx="951">
                  <c:v>44463</c:v>
                </c:pt>
                <c:pt idx="952">
                  <c:v>44466</c:v>
                </c:pt>
                <c:pt idx="953">
                  <c:v>44467</c:v>
                </c:pt>
                <c:pt idx="954">
                  <c:v>44468</c:v>
                </c:pt>
                <c:pt idx="955">
                  <c:v>44469</c:v>
                </c:pt>
                <c:pt idx="956">
                  <c:v>44470</c:v>
                </c:pt>
                <c:pt idx="957">
                  <c:v>44473</c:v>
                </c:pt>
                <c:pt idx="958">
                  <c:v>44474</c:v>
                </c:pt>
                <c:pt idx="959">
                  <c:v>44475</c:v>
                </c:pt>
                <c:pt idx="960">
                  <c:v>44476</c:v>
                </c:pt>
                <c:pt idx="961">
                  <c:v>44477</c:v>
                </c:pt>
                <c:pt idx="962">
                  <c:v>44480</c:v>
                </c:pt>
                <c:pt idx="963">
                  <c:v>44481</c:v>
                </c:pt>
                <c:pt idx="964">
                  <c:v>44482</c:v>
                </c:pt>
                <c:pt idx="965">
                  <c:v>44483</c:v>
                </c:pt>
                <c:pt idx="966">
                  <c:v>44484</c:v>
                </c:pt>
                <c:pt idx="967">
                  <c:v>44487</c:v>
                </c:pt>
                <c:pt idx="968">
                  <c:v>44488</c:v>
                </c:pt>
                <c:pt idx="969">
                  <c:v>44489</c:v>
                </c:pt>
                <c:pt idx="970">
                  <c:v>44490</c:v>
                </c:pt>
                <c:pt idx="971">
                  <c:v>44491</c:v>
                </c:pt>
                <c:pt idx="972">
                  <c:v>44494</c:v>
                </c:pt>
                <c:pt idx="973">
                  <c:v>44495</c:v>
                </c:pt>
                <c:pt idx="974">
                  <c:v>44496</c:v>
                </c:pt>
                <c:pt idx="975">
                  <c:v>44497</c:v>
                </c:pt>
                <c:pt idx="976">
                  <c:v>44498</c:v>
                </c:pt>
                <c:pt idx="977">
                  <c:v>44501</c:v>
                </c:pt>
                <c:pt idx="978">
                  <c:v>44502</c:v>
                </c:pt>
                <c:pt idx="979">
                  <c:v>44503</c:v>
                </c:pt>
                <c:pt idx="980">
                  <c:v>44504</c:v>
                </c:pt>
                <c:pt idx="981">
                  <c:v>44505</c:v>
                </c:pt>
                <c:pt idx="982">
                  <c:v>44508</c:v>
                </c:pt>
                <c:pt idx="983">
                  <c:v>44509</c:v>
                </c:pt>
                <c:pt idx="984">
                  <c:v>44510</c:v>
                </c:pt>
                <c:pt idx="985">
                  <c:v>44511</c:v>
                </c:pt>
                <c:pt idx="986">
                  <c:v>44512</c:v>
                </c:pt>
                <c:pt idx="987">
                  <c:v>44515</c:v>
                </c:pt>
                <c:pt idx="988">
                  <c:v>44516</c:v>
                </c:pt>
                <c:pt idx="989">
                  <c:v>44517</c:v>
                </c:pt>
                <c:pt idx="990">
                  <c:v>44518</c:v>
                </c:pt>
                <c:pt idx="991">
                  <c:v>44519</c:v>
                </c:pt>
                <c:pt idx="992">
                  <c:v>44522</c:v>
                </c:pt>
                <c:pt idx="993">
                  <c:v>44523</c:v>
                </c:pt>
                <c:pt idx="994">
                  <c:v>44524</c:v>
                </c:pt>
                <c:pt idx="995">
                  <c:v>44525</c:v>
                </c:pt>
                <c:pt idx="996">
                  <c:v>44526</c:v>
                </c:pt>
                <c:pt idx="997">
                  <c:v>44529</c:v>
                </c:pt>
                <c:pt idx="998">
                  <c:v>44530</c:v>
                </c:pt>
                <c:pt idx="999">
                  <c:v>44531</c:v>
                </c:pt>
                <c:pt idx="1000">
                  <c:v>44532</c:v>
                </c:pt>
                <c:pt idx="1001">
                  <c:v>44533</c:v>
                </c:pt>
                <c:pt idx="1002">
                  <c:v>44536</c:v>
                </c:pt>
                <c:pt idx="1003">
                  <c:v>44537</c:v>
                </c:pt>
                <c:pt idx="1004">
                  <c:v>44538</c:v>
                </c:pt>
                <c:pt idx="1005">
                  <c:v>44539</c:v>
                </c:pt>
                <c:pt idx="1006">
                  <c:v>44540</c:v>
                </c:pt>
                <c:pt idx="1007">
                  <c:v>44543</c:v>
                </c:pt>
                <c:pt idx="1008">
                  <c:v>44544</c:v>
                </c:pt>
                <c:pt idx="1009">
                  <c:v>44545</c:v>
                </c:pt>
                <c:pt idx="1010">
                  <c:v>44546</c:v>
                </c:pt>
                <c:pt idx="1011">
                  <c:v>44547</c:v>
                </c:pt>
                <c:pt idx="1012">
                  <c:v>44550</c:v>
                </c:pt>
                <c:pt idx="1013">
                  <c:v>44551</c:v>
                </c:pt>
                <c:pt idx="1014">
                  <c:v>44552</c:v>
                </c:pt>
                <c:pt idx="1015">
                  <c:v>44553</c:v>
                </c:pt>
                <c:pt idx="1016">
                  <c:v>44554</c:v>
                </c:pt>
                <c:pt idx="1017">
                  <c:v>44557</c:v>
                </c:pt>
                <c:pt idx="1018">
                  <c:v>44558</c:v>
                </c:pt>
                <c:pt idx="1019">
                  <c:v>44559</c:v>
                </c:pt>
                <c:pt idx="1020">
                  <c:v>44560</c:v>
                </c:pt>
                <c:pt idx="1021">
                  <c:v>44561</c:v>
                </c:pt>
                <c:pt idx="1022">
                  <c:v>44564</c:v>
                </c:pt>
                <c:pt idx="1023">
                  <c:v>44565</c:v>
                </c:pt>
                <c:pt idx="1024">
                  <c:v>44566</c:v>
                </c:pt>
                <c:pt idx="1025">
                  <c:v>44567</c:v>
                </c:pt>
                <c:pt idx="1026">
                  <c:v>44568</c:v>
                </c:pt>
                <c:pt idx="1027">
                  <c:v>44571</c:v>
                </c:pt>
                <c:pt idx="1028">
                  <c:v>44572</c:v>
                </c:pt>
                <c:pt idx="1029">
                  <c:v>44573</c:v>
                </c:pt>
                <c:pt idx="1030">
                  <c:v>44574</c:v>
                </c:pt>
                <c:pt idx="1031">
                  <c:v>44575</c:v>
                </c:pt>
                <c:pt idx="1032">
                  <c:v>44578</c:v>
                </c:pt>
                <c:pt idx="1033">
                  <c:v>44579</c:v>
                </c:pt>
                <c:pt idx="1034">
                  <c:v>44580</c:v>
                </c:pt>
                <c:pt idx="1035">
                  <c:v>44581</c:v>
                </c:pt>
                <c:pt idx="1036">
                  <c:v>44582</c:v>
                </c:pt>
                <c:pt idx="1037">
                  <c:v>44585</c:v>
                </c:pt>
                <c:pt idx="1038">
                  <c:v>44586</c:v>
                </c:pt>
                <c:pt idx="1039">
                  <c:v>44587</c:v>
                </c:pt>
                <c:pt idx="1040">
                  <c:v>44588</c:v>
                </c:pt>
                <c:pt idx="1041">
                  <c:v>44589</c:v>
                </c:pt>
                <c:pt idx="1042">
                  <c:v>44592</c:v>
                </c:pt>
                <c:pt idx="1043">
                  <c:v>44593</c:v>
                </c:pt>
                <c:pt idx="1044">
                  <c:v>44594</c:v>
                </c:pt>
                <c:pt idx="1045">
                  <c:v>44595</c:v>
                </c:pt>
                <c:pt idx="1046">
                  <c:v>44596</c:v>
                </c:pt>
                <c:pt idx="1047">
                  <c:v>44599</c:v>
                </c:pt>
                <c:pt idx="1048">
                  <c:v>44600</c:v>
                </c:pt>
                <c:pt idx="1049">
                  <c:v>44601</c:v>
                </c:pt>
                <c:pt idx="1050">
                  <c:v>44602</c:v>
                </c:pt>
                <c:pt idx="1051">
                  <c:v>44603</c:v>
                </c:pt>
                <c:pt idx="1052">
                  <c:v>44606</c:v>
                </c:pt>
                <c:pt idx="1053">
                  <c:v>44607</c:v>
                </c:pt>
                <c:pt idx="1054">
                  <c:v>44608</c:v>
                </c:pt>
                <c:pt idx="1055">
                  <c:v>44609</c:v>
                </c:pt>
                <c:pt idx="1056">
                  <c:v>44610</c:v>
                </c:pt>
                <c:pt idx="1057">
                  <c:v>44613</c:v>
                </c:pt>
                <c:pt idx="1058">
                  <c:v>44614</c:v>
                </c:pt>
                <c:pt idx="1059">
                  <c:v>44615</c:v>
                </c:pt>
                <c:pt idx="1060">
                  <c:v>44616</c:v>
                </c:pt>
                <c:pt idx="1061">
                  <c:v>44617</c:v>
                </c:pt>
                <c:pt idx="1062">
                  <c:v>44620</c:v>
                </c:pt>
                <c:pt idx="1063">
                  <c:v>44621</c:v>
                </c:pt>
                <c:pt idx="1064">
                  <c:v>44622</c:v>
                </c:pt>
                <c:pt idx="1065">
                  <c:v>44623</c:v>
                </c:pt>
                <c:pt idx="1066">
                  <c:v>44624</c:v>
                </c:pt>
                <c:pt idx="1067">
                  <c:v>44627</c:v>
                </c:pt>
                <c:pt idx="1068">
                  <c:v>44628</c:v>
                </c:pt>
                <c:pt idx="1069">
                  <c:v>44629</c:v>
                </c:pt>
                <c:pt idx="1070">
                  <c:v>44630</c:v>
                </c:pt>
                <c:pt idx="1071">
                  <c:v>44631</c:v>
                </c:pt>
                <c:pt idx="1072">
                  <c:v>44634</c:v>
                </c:pt>
                <c:pt idx="1073">
                  <c:v>44635</c:v>
                </c:pt>
                <c:pt idx="1074">
                  <c:v>44636</c:v>
                </c:pt>
                <c:pt idx="1075">
                  <c:v>44637</c:v>
                </c:pt>
                <c:pt idx="1076">
                  <c:v>44638</c:v>
                </c:pt>
                <c:pt idx="1077">
                  <c:v>44641</c:v>
                </c:pt>
                <c:pt idx="1078">
                  <c:v>44642</c:v>
                </c:pt>
                <c:pt idx="1079">
                  <c:v>44643</c:v>
                </c:pt>
                <c:pt idx="1080">
                  <c:v>44644</c:v>
                </c:pt>
                <c:pt idx="1081">
                  <c:v>44645</c:v>
                </c:pt>
                <c:pt idx="1082">
                  <c:v>44648</c:v>
                </c:pt>
                <c:pt idx="1083">
                  <c:v>44649</c:v>
                </c:pt>
                <c:pt idx="1084">
                  <c:v>44650</c:v>
                </c:pt>
                <c:pt idx="1085">
                  <c:v>44651</c:v>
                </c:pt>
                <c:pt idx="1086">
                  <c:v>44652</c:v>
                </c:pt>
                <c:pt idx="1087">
                  <c:v>44655</c:v>
                </c:pt>
                <c:pt idx="1088">
                  <c:v>44656</c:v>
                </c:pt>
                <c:pt idx="1089">
                  <c:v>44657</c:v>
                </c:pt>
                <c:pt idx="1090">
                  <c:v>44658</c:v>
                </c:pt>
                <c:pt idx="1091">
                  <c:v>44659</c:v>
                </c:pt>
                <c:pt idx="1092">
                  <c:v>44662</c:v>
                </c:pt>
                <c:pt idx="1093">
                  <c:v>44663</c:v>
                </c:pt>
                <c:pt idx="1094">
                  <c:v>44664</c:v>
                </c:pt>
                <c:pt idx="1095">
                  <c:v>44665</c:v>
                </c:pt>
                <c:pt idx="1096">
                  <c:v>44666</c:v>
                </c:pt>
                <c:pt idx="1097">
                  <c:v>44669</c:v>
                </c:pt>
                <c:pt idx="1098">
                  <c:v>44670</c:v>
                </c:pt>
                <c:pt idx="1099">
                  <c:v>44671</c:v>
                </c:pt>
                <c:pt idx="1100">
                  <c:v>44672</c:v>
                </c:pt>
                <c:pt idx="1101">
                  <c:v>44673</c:v>
                </c:pt>
                <c:pt idx="1102">
                  <c:v>44676</c:v>
                </c:pt>
                <c:pt idx="1103">
                  <c:v>44677</c:v>
                </c:pt>
                <c:pt idx="1104">
                  <c:v>44678</c:v>
                </c:pt>
                <c:pt idx="1105">
                  <c:v>44679</c:v>
                </c:pt>
                <c:pt idx="1106">
                  <c:v>44680</c:v>
                </c:pt>
                <c:pt idx="1107">
                  <c:v>44683</c:v>
                </c:pt>
                <c:pt idx="1108">
                  <c:v>44684</c:v>
                </c:pt>
                <c:pt idx="1109">
                  <c:v>44685</c:v>
                </c:pt>
                <c:pt idx="1110">
                  <c:v>44686</c:v>
                </c:pt>
                <c:pt idx="1111">
                  <c:v>44687</c:v>
                </c:pt>
                <c:pt idx="1112">
                  <c:v>44690</c:v>
                </c:pt>
                <c:pt idx="1113">
                  <c:v>44691</c:v>
                </c:pt>
                <c:pt idx="1114">
                  <c:v>44692</c:v>
                </c:pt>
                <c:pt idx="1115">
                  <c:v>44693</c:v>
                </c:pt>
                <c:pt idx="1116">
                  <c:v>44694</c:v>
                </c:pt>
                <c:pt idx="1117">
                  <c:v>44697</c:v>
                </c:pt>
                <c:pt idx="1118">
                  <c:v>44698</c:v>
                </c:pt>
                <c:pt idx="1119">
                  <c:v>44699</c:v>
                </c:pt>
                <c:pt idx="1120">
                  <c:v>44700</c:v>
                </c:pt>
                <c:pt idx="1121">
                  <c:v>44701</c:v>
                </c:pt>
                <c:pt idx="1122">
                  <c:v>44704</c:v>
                </c:pt>
                <c:pt idx="1123">
                  <c:v>44705</c:v>
                </c:pt>
                <c:pt idx="1124">
                  <c:v>44706</c:v>
                </c:pt>
                <c:pt idx="1125">
                  <c:v>44707</c:v>
                </c:pt>
                <c:pt idx="1126">
                  <c:v>44708</c:v>
                </c:pt>
                <c:pt idx="1127">
                  <c:v>44711</c:v>
                </c:pt>
                <c:pt idx="1128">
                  <c:v>44712</c:v>
                </c:pt>
                <c:pt idx="1129">
                  <c:v>44713</c:v>
                </c:pt>
                <c:pt idx="1130">
                  <c:v>44714</c:v>
                </c:pt>
                <c:pt idx="1131">
                  <c:v>44715</c:v>
                </c:pt>
                <c:pt idx="1132">
                  <c:v>44718</c:v>
                </c:pt>
                <c:pt idx="1133">
                  <c:v>44719</c:v>
                </c:pt>
                <c:pt idx="1134">
                  <c:v>44720</c:v>
                </c:pt>
                <c:pt idx="1135">
                  <c:v>44721</c:v>
                </c:pt>
                <c:pt idx="1136">
                  <c:v>44722</c:v>
                </c:pt>
                <c:pt idx="1137">
                  <c:v>44725</c:v>
                </c:pt>
                <c:pt idx="1138">
                  <c:v>44726</c:v>
                </c:pt>
                <c:pt idx="1139">
                  <c:v>44727</c:v>
                </c:pt>
                <c:pt idx="1140">
                  <c:v>44728</c:v>
                </c:pt>
                <c:pt idx="1141">
                  <c:v>44729</c:v>
                </c:pt>
                <c:pt idx="1142">
                  <c:v>44732</c:v>
                </c:pt>
                <c:pt idx="1143">
                  <c:v>44733</c:v>
                </c:pt>
                <c:pt idx="1144">
                  <c:v>44734</c:v>
                </c:pt>
                <c:pt idx="1145">
                  <c:v>44735</c:v>
                </c:pt>
                <c:pt idx="1146">
                  <c:v>44736</c:v>
                </c:pt>
                <c:pt idx="1147">
                  <c:v>44739</c:v>
                </c:pt>
                <c:pt idx="1148">
                  <c:v>44740</c:v>
                </c:pt>
                <c:pt idx="1149">
                  <c:v>44741</c:v>
                </c:pt>
                <c:pt idx="1150">
                  <c:v>44742</c:v>
                </c:pt>
                <c:pt idx="1151">
                  <c:v>44743</c:v>
                </c:pt>
                <c:pt idx="1152">
                  <c:v>44746</c:v>
                </c:pt>
                <c:pt idx="1153">
                  <c:v>44747</c:v>
                </c:pt>
                <c:pt idx="1154">
                  <c:v>44748</c:v>
                </c:pt>
                <c:pt idx="1155">
                  <c:v>44749</c:v>
                </c:pt>
                <c:pt idx="1156">
                  <c:v>44750</c:v>
                </c:pt>
                <c:pt idx="1157">
                  <c:v>44753</c:v>
                </c:pt>
                <c:pt idx="1158">
                  <c:v>44754</c:v>
                </c:pt>
                <c:pt idx="1159">
                  <c:v>44755</c:v>
                </c:pt>
                <c:pt idx="1160">
                  <c:v>44756</c:v>
                </c:pt>
                <c:pt idx="1161">
                  <c:v>44757</c:v>
                </c:pt>
                <c:pt idx="1162">
                  <c:v>44760</c:v>
                </c:pt>
                <c:pt idx="1163">
                  <c:v>44761</c:v>
                </c:pt>
                <c:pt idx="1164">
                  <c:v>44762</c:v>
                </c:pt>
                <c:pt idx="1165">
                  <c:v>44763</c:v>
                </c:pt>
                <c:pt idx="1166">
                  <c:v>44764</c:v>
                </c:pt>
                <c:pt idx="1167">
                  <c:v>44767</c:v>
                </c:pt>
                <c:pt idx="1168">
                  <c:v>44768</c:v>
                </c:pt>
                <c:pt idx="1169">
                  <c:v>44769</c:v>
                </c:pt>
                <c:pt idx="1170">
                  <c:v>44770</c:v>
                </c:pt>
                <c:pt idx="1171">
                  <c:v>44771</c:v>
                </c:pt>
                <c:pt idx="1172">
                  <c:v>44774</c:v>
                </c:pt>
                <c:pt idx="1173">
                  <c:v>44775</c:v>
                </c:pt>
                <c:pt idx="1174">
                  <c:v>44776</c:v>
                </c:pt>
                <c:pt idx="1175">
                  <c:v>44777</c:v>
                </c:pt>
                <c:pt idx="1176">
                  <c:v>44778</c:v>
                </c:pt>
                <c:pt idx="1177">
                  <c:v>44781</c:v>
                </c:pt>
                <c:pt idx="1178">
                  <c:v>44782</c:v>
                </c:pt>
                <c:pt idx="1179">
                  <c:v>44783</c:v>
                </c:pt>
                <c:pt idx="1180">
                  <c:v>44784</c:v>
                </c:pt>
                <c:pt idx="1181">
                  <c:v>44785</c:v>
                </c:pt>
                <c:pt idx="1182">
                  <c:v>44788</c:v>
                </c:pt>
                <c:pt idx="1183">
                  <c:v>44789</c:v>
                </c:pt>
                <c:pt idx="1184">
                  <c:v>44790</c:v>
                </c:pt>
                <c:pt idx="1185">
                  <c:v>44791</c:v>
                </c:pt>
                <c:pt idx="1186">
                  <c:v>44792</c:v>
                </c:pt>
                <c:pt idx="1187">
                  <c:v>44795</c:v>
                </c:pt>
                <c:pt idx="1188">
                  <c:v>44796</c:v>
                </c:pt>
                <c:pt idx="1189">
                  <c:v>44797</c:v>
                </c:pt>
                <c:pt idx="1190">
                  <c:v>44798</c:v>
                </c:pt>
                <c:pt idx="1191">
                  <c:v>44799</c:v>
                </c:pt>
                <c:pt idx="1192">
                  <c:v>44802</c:v>
                </c:pt>
                <c:pt idx="1193">
                  <c:v>44803</c:v>
                </c:pt>
                <c:pt idx="1194">
                  <c:v>44804</c:v>
                </c:pt>
                <c:pt idx="1195">
                  <c:v>44805</c:v>
                </c:pt>
                <c:pt idx="1196">
                  <c:v>44806</c:v>
                </c:pt>
                <c:pt idx="1197">
                  <c:v>44809</c:v>
                </c:pt>
                <c:pt idx="1198">
                  <c:v>44810</c:v>
                </c:pt>
                <c:pt idx="1199">
                  <c:v>44811</c:v>
                </c:pt>
                <c:pt idx="1200">
                  <c:v>44812</c:v>
                </c:pt>
                <c:pt idx="1201">
                  <c:v>44813</c:v>
                </c:pt>
                <c:pt idx="1202">
                  <c:v>44816</c:v>
                </c:pt>
                <c:pt idx="1203">
                  <c:v>44817</c:v>
                </c:pt>
                <c:pt idx="1204">
                  <c:v>44818</c:v>
                </c:pt>
                <c:pt idx="1205">
                  <c:v>44819</c:v>
                </c:pt>
                <c:pt idx="1206">
                  <c:v>44820</c:v>
                </c:pt>
                <c:pt idx="1207">
                  <c:v>44823</c:v>
                </c:pt>
                <c:pt idx="1208">
                  <c:v>44824</c:v>
                </c:pt>
                <c:pt idx="1209">
                  <c:v>44825</c:v>
                </c:pt>
                <c:pt idx="1210">
                  <c:v>44826</c:v>
                </c:pt>
                <c:pt idx="1211">
                  <c:v>44827</c:v>
                </c:pt>
                <c:pt idx="1212">
                  <c:v>44830</c:v>
                </c:pt>
                <c:pt idx="1213">
                  <c:v>44831</c:v>
                </c:pt>
                <c:pt idx="1214">
                  <c:v>44832</c:v>
                </c:pt>
                <c:pt idx="1215">
                  <c:v>44833</c:v>
                </c:pt>
                <c:pt idx="1216">
                  <c:v>44834</c:v>
                </c:pt>
                <c:pt idx="1217">
                  <c:v>44837</c:v>
                </c:pt>
                <c:pt idx="1218">
                  <c:v>44838</c:v>
                </c:pt>
                <c:pt idx="1219">
                  <c:v>44839</c:v>
                </c:pt>
                <c:pt idx="1220">
                  <c:v>44840</c:v>
                </c:pt>
                <c:pt idx="1221">
                  <c:v>44841</c:v>
                </c:pt>
                <c:pt idx="1222">
                  <c:v>44844</c:v>
                </c:pt>
                <c:pt idx="1223">
                  <c:v>44845</c:v>
                </c:pt>
                <c:pt idx="1224">
                  <c:v>44846</c:v>
                </c:pt>
                <c:pt idx="1225">
                  <c:v>44847</c:v>
                </c:pt>
                <c:pt idx="1226">
                  <c:v>44848</c:v>
                </c:pt>
                <c:pt idx="1227">
                  <c:v>44851</c:v>
                </c:pt>
                <c:pt idx="1228">
                  <c:v>44852</c:v>
                </c:pt>
                <c:pt idx="1229">
                  <c:v>44853</c:v>
                </c:pt>
                <c:pt idx="1230">
                  <c:v>44854</c:v>
                </c:pt>
                <c:pt idx="1231">
                  <c:v>44855</c:v>
                </c:pt>
                <c:pt idx="1232">
                  <c:v>44858</c:v>
                </c:pt>
                <c:pt idx="1233">
                  <c:v>44859</c:v>
                </c:pt>
                <c:pt idx="1234">
                  <c:v>44860</c:v>
                </c:pt>
                <c:pt idx="1235">
                  <c:v>44861</c:v>
                </c:pt>
                <c:pt idx="1236">
                  <c:v>44862</c:v>
                </c:pt>
                <c:pt idx="1237">
                  <c:v>44865</c:v>
                </c:pt>
                <c:pt idx="1238">
                  <c:v>44866</c:v>
                </c:pt>
                <c:pt idx="1239">
                  <c:v>44867</c:v>
                </c:pt>
                <c:pt idx="1240">
                  <c:v>44868</c:v>
                </c:pt>
                <c:pt idx="1241">
                  <c:v>44869</c:v>
                </c:pt>
                <c:pt idx="1242">
                  <c:v>44872</c:v>
                </c:pt>
                <c:pt idx="1243">
                  <c:v>44873</c:v>
                </c:pt>
                <c:pt idx="1244">
                  <c:v>44874</c:v>
                </c:pt>
                <c:pt idx="1245">
                  <c:v>44875</c:v>
                </c:pt>
                <c:pt idx="1246">
                  <c:v>44876</c:v>
                </c:pt>
                <c:pt idx="1247">
                  <c:v>44879</c:v>
                </c:pt>
                <c:pt idx="1248">
                  <c:v>44880</c:v>
                </c:pt>
                <c:pt idx="1249">
                  <c:v>44881</c:v>
                </c:pt>
                <c:pt idx="1250">
                  <c:v>44882</c:v>
                </c:pt>
                <c:pt idx="1251">
                  <c:v>44883</c:v>
                </c:pt>
                <c:pt idx="1252">
                  <c:v>44886</c:v>
                </c:pt>
                <c:pt idx="1253">
                  <c:v>44887</c:v>
                </c:pt>
                <c:pt idx="1254">
                  <c:v>44888</c:v>
                </c:pt>
                <c:pt idx="1255">
                  <c:v>44889</c:v>
                </c:pt>
                <c:pt idx="1256">
                  <c:v>44890</c:v>
                </c:pt>
                <c:pt idx="1257">
                  <c:v>44893</c:v>
                </c:pt>
                <c:pt idx="1258">
                  <c:v>44894</c:v>
                </c:pt>
                <c:pt idx="1259">
                  <c:v>44895</c:v>
                </c:pt>
                <c:pt idx="1260">
                  <c:v>44896</c:v>
                </c:pt>
                <c:pt idx="1261">
                  <c:v>44897</c:v>
                </c:pt>
                <c:pt idx="1262">
                  <c:v>44900</c:v>
                </c:pt>
                <c:pt idx="1263">
                  <c:v>44901</c:v>
                </c:pt>
                <c:pt idx="1264">
                  <c:v>44902</c:v>
                </c:pt>
                <c:pt idx="1265">
                  <c:v>44903</c:v>
                </c:pt>
                <c:pt idx="1266">
                  <c:v>44904</c:v>
                </c:pt>
                <c:pt idx="1267">
                  <c:v>44907</c:v>
                </c:pt>
                <c:pt idx="1268">
                  <c:v>44908</c:v>
                </c:pt>
                <c:pt idx="1269">
                  <c:v>44909</c:v>
                </c:pt>
                <c:pt idx="1270">
                  <c:v>44910</c:v>
                </c:pt>
                <c:pt idx="1271">
                  <c:v>44911</c:v>
                </c:pt>
                <c:pt idx="1272">
                  <c:v>44914</c:v>
                </c:pt>
                <c:pt idx="1273">
                  <c:v>44915</c:v>
                </c:pt>
                <c:pt idx="1274">
                  <c:v>44916</c:v>
                </c:pt>
                <c:pt idx="1275">
                  <c:v>44917</c:v>
                </c:pt>
                <c:pt idx="1276">
                  <c:v>44918</c:v>
                </c:pt>
                <c:pt idx="1277">
                  <c:v>44921</c:v>
                </c:pt>
                <c:pt idx="1278">
                  <c:v>44922</c:v>
                </c:pt>
                <c:pt idx="1279">
                  <c:v>44923</c:v>
                </c:pt>
                <c:pt idx="1280">
                  <c:v>44924</c:v>
                </c:pt>
                <c:pt idx="1281">
                  <c:v>44925</c:v>
                </c:pt>
                <c:pt idx="1282">
                  <c:v>44928</c:v>
                </c:pt>
                <c:pt idx="1283">
                  <c:v>44929</c:v>
                </c:pt>
                <c:pt idx="1284">
                  <c:v>44930</c:v>
                </c:pt>
                <c:pt idx="1285">
                  <c:v>44931</c:v>
                </c:pt>
                <c:pt idx="1286">
                  <c:v>44932</c:v>
                </c:pt>
                <c:pt idx="1287">
                  <c:v>44935</c:v>
                </c:pt>
                <c:pt idx="1288">
                  <c:v>44936</c:v>
                </c:pt>
                <c:pt idx="1289">
                  <c:v>44937</c:v>
                </c:pt>
                <c:pt idx="1290">
                  <c:v>44938</c:v>
                </c:pt>
                <c:pt idx="1291">
                  <c:v>44939</c:v>
                </c:pt>
                <c:pt idx="1292">
                  <c:v>44942</c:v>
                </c:pt>
                <c:pt idx="1293">
                  <c:v>44943</c:v>
                </c:pt>
                <c:pt idx="1294">
                  <c:v>44944</c:v>
                </c:pt>
                <c:pt idx="1295">
                  <c:v>44945</c:v>
                </c:pt>
                <c:pt idx="1296">
                  <c:v>44946</c:v>
                </c:pt>
                <c:pt idx="1297">
                  <c:v>44949</c:v>
                </c:pt>
                <c:pt idx="1298">
                  <c:v>44950</c:v>
                </c:pt>
                <c:pt idx="1299">
                  <c:v>44951</c:v>
                </c:pt>
                <c:pt idx="1300">
                  <c:v>44952</c:v>
                </c:pt>
                <c:pt idx="1301">
                  <c:v>44953</c:v>
                </c:pt>
                <c:pt idx="1302">
                  <c:v>44956</c:v>
                </c:pt>
                <c:pt idx="1303">
                  <c:v>44957</c:v>
                </c:pt>
                <c:pt idx="1304">
                  <c:v>44958</c:v>
                </c:pt>
                <c:pt idx="1305">
                  <c:v>44959</c:v>
                </c:pt>
                <c:pt idx="1306">
                  <c:v>44960</c:v>
                </c:pt>
                <c:pt idx="1307">
                  <c:v>44963</c:v>
                </c:pt>
                <c:pt idx="1308">
                  <c:v>44964</c:v>
                </c:pt>
                <c:pt idx="1309">
                  <c:v>44965</c:v>
                </c:pt>
                <c:pt idx="1310">
                  <c:v>44966</c:v>
                </c:pt>
                <c:pt idx="1311">
                  <c:v>44967</c:v>
                </c:pt>
                <c:pt idx="1312">
                  <c:v>44970</c:v>
                </c:pt>
                <c:pt idx="1313">
                  <c:v>44971</c:v>
                </c:pt>
                <c:pt idx="1314">
                  <c:v>44972</c:v>
                </c:pt>
                <c:pt idx="1315">
                  <c:v>44973</c:v>
                </c:pt>
                <c:pt idx="1316">
                  <c:v>44974</c:v>
                </c:pt>
                <c:pt idx="1317">
                  <c:v>44977</c:v>
                </c:pt>
                <c:pt idx="1318">
                  <c:v>44978</c:v>
                </c:pt>
                <c:pt idx="1319">
                  <c:v>44979</c:v>
                </c:pt>
                <c:pt idx="1320">
                  <c:v>44980</c:v>
                </c:pt>
                <c:pt idx="1321">
                  <c:v>44981</c:v>
                </c:pt>
                <c:pt idx="1322">
                  <c:v>44984</c:v>
                </c:pt>
                <c:pt idx="1323">
                  <c:v>44985</c:v>
                </c:pt>
                <c:pt idx="1324">
                  <c:v>44986</c:v>
                </c:pt>
                <c:pt idx="1325">
                  <c:v>44987</c:v>
                </c:pt>
                <c:pt idx="1326">
                  <c:v>44988</c:v>
                </c:pt>
                <c:pt idx="1327">
                  <c:v>44991</c:v>
                </c:pt>
                <c:pt idx="1328">
                  <c:v>44992</c:v>
                </c:pt>
                <c:pt idx="1329">
                  <c:v>44993</c:v>
                </c:pt>
                <c:pt idx="1330">
                  <c:v>44994</c:v>
                </c:pt>
                <c:pt idx="1331">
                  <c:v>44995</c:v>
                </c:pt>
                <c:pt idx="1332">
                  <c:v>44998</c:v>
                </c:pt>
                <c:pt idx="1333">
                  <c:v>44999</c:v>
                </c:pt>
                <c:pt idx="1334">
                  <c:v>45000</c:v>
                </c:pt>
                <c:pt idx="1335">
                  <c:v>45001</c:v>
                </c:pt>
                <c:pt idx="1336">
                  <c:v>45002</c:v>
                </c:pt>
                <c:pt idx="1337">
                  <c:v>45005</c:v>
                </c:pt>
                <c:pt idx="1338">
                  <c:v>45006</c:v>
                </c:pt>
                <c:pt idx="1339">
                  <c:v>45007</c:v>
                </c:pt>
                <c:pt idx="1340">
                  <c:v>45008</c:v>
                </c:pt>
                <c:pt idx="1341">
                  <c:v>45009</c:v>
                </c:pt>
                <c:pt idx="1342">
                  <c:v>45012</c:v>
                </c:pt>
                <c:pt idx="1343">
                  <c:v>45013</c:v>
                </c:pt>
                <c:pt idx="1344">
                  <c:v>45014</c:v>
                </c:pt>
                <c:pt idx="1345">
                  <c:v>45015</c:v>
                </c:pt>
                <c:pt idx="1346">
                  <c:v>45016</c:v>
                </c:pt>
                <c:pt idx="1347">
                  <c:v>45019</c:v>
                </c:pt>
                <c:pt idx="1348">
                  <c:v>45020</c:v>
                </c:pt>
                <c:pt idx="1349">
                  <c:v>45021</c:v>
                </c:pt>
                <c:pt idx="1350">
                  <c:v>45022</c:v>
                </c:pt>
                <c:pt idx="1351">
                  <c:v>45023</c:v>
                </c:pt>
                <c:pt idx="1352">
                  <c:v>45026</c:v>
                </c:pt>
                <c:pt idx="1353">
                  <c:v>45027</c:v>
                </c:pt>
                <c:pt idx="1354">
                  <c:v>45028</c:v>
                </c:pt>
                <c:pt idx="1355">
                  <c:v>45029</c:v>
                </c:pt>
                <c:pt idx="1356">
                  <c:v>45030</c:v>
                </c:pt>
                <c:pt idx="1357">
                  <c:v>45033</c:v>
                </c:pt>
                <c:pt idx="1358">
                  <c:v>45034</c:v>
                </c:pt>
                <c:pt idx="1359">
                  <c:v>45035</c:v>
                </c:pt>
                <c:pt idx="1360">
                  <c:v>45036</c:v>
                </c:pt>
                <c:pt idx="1361">
                  <c:v>45037</c:v>
                </c:pt>
                <c:pt idx="1362">
                  <c:v>45040</c:v>
                </c:pt>
                <c:pt idx="1363">
                  <c:v>45041</c:v>
                </c:pt>
                <c:pt idx="1364">
                  <c:v>45042</c:v>
                </c:pt>
                <c:pt idx="1365">
                  <c:v>45043</c:v>
                </c:pt>
                <c:pt idx="1366">
                  <c:v>45044</c:v>
                </c:pt>
                <c:pt idx="1367">
                  <c:v>45047</c:v>
                </c:pt>
                <c:pt idx="1368">
                  <c:v>45048</c:v>
                </c:pt>
                <c:pt idx="1369">
                  <c:v>45049</c:v>
                </c:pt>
                <c:pt idx="1370">
                  <c:v>45050</c:v>
                </c:pt>
                <c:pt idx="1371">
                  <c:v>45051</c:v>
                </c:pt>
                <c:pt idx="1372">
                  <c:v>45054</c:v>
                </c:pt>
                <c:pt idx="1373">
                  <c:v>45055</c:v>
                </c:pt>
                <c:pt idx="1374">
                  <c:v>45056</c:v>
                </c:pt>
                <c:pt idx="1375">
                  <c:v>45057</c:v>
                </c:pt>
                <c:pt idx="1376">
                  <c:v>45058</c:v>
                </c:pt>
                <c:pt idx="1377">
                  <c:v>45061</c:v>
                </c:pt>
                <c:pt idx="1378">
                  <c:v>45062</c:v>
                </c:pt>
                <c:pt idx="1379">
                  <c:v>45063</c:v>
                </c:pt>
                <c:pt idx="1380">
                  <c:v>45064</c:v>
                </c:pt>
                <c:pt idx="1381">
                  <c:v>45065</c:v>
                </c:pt>
                <c:pt idx="1382">
                  <c:v>45068</c:v>
                </c:pt>
                <c:pt idx="1383">
                  <c:v>45069</c:v>
                </c:pt>
                <c:pt idx="1384">
                  <c:v>45070</c:v>
                </c:pt>
                <c:pt idx="1385">
                  <c:v>45071</c:v>
                </c:pt>
                <c:pt idx="1386">
                  <c:v>45072</c:v>
                </c:pt>
                <c:pt idx="1387">
                  <c:v>45075</c:v>
                </c:pt>
                <c:pt idx="1388">
                  <c:v>45076</c:v>
                </c:pt>
                <c:pt idx="1389">
                  <c:v>45077</c:v>
                </c:pt>
                <c:pt idx="1390">
                  <c:v>45078</c:v>
                </c:pt>
                <c:pt idx="1391">
                  <c:v>45079</c:v>
                </c:pt>
                <c:pt idx="1392">
                  <c:v>45082</c:v>
                </c:pt>
                <c:pt idx="1393">
                  <c:v>45083</c:v>
                </c:pt>
                <c:pt idx="1394">
                  <c:v>45084</c:v>
                </c:pt>
                <c:pt idx="1395">
                  <c:v>45085</c:v>
                </c:pt>
                <c:pt idx="1396">
                  <c:v>45086</c:v>
                </c:pt>
                <c:pt idx="1397">
                  <c:v>45089</c:v>
                </c:pt>
                <c:pt idx="1398">
                  <c:v>45090</c:v>
                </c:pt>
                <c:pt idx="1399">
                  <c:v>45091</c:v>
                </c:pt>
                <c:pt idx="1400">
                  <c:v>45092</c:v>
                </c:pt>
                <c:pt idx="1401">
                  <c:v>45093</c:v>
                </c:pt>
                <c:pt idx="1402">
                  <c:v>45096</c:v>
                </c:pt>
                <c:pt idx="1403">
                  <c:v>45097</c:v>
                </c:pt>
                <c:pt idx="1404">
                  <c:v>45098</c:v>
                </c:pt>
                <c:pt idx="1405">
                  <c:v>45099</c:v>
                </c:pt>
                <c:pt idx="1406">
                  <c:v>45100</c:v>
                </c:pt>
                <c:pt idx="1407">
                  <c:v>45103</c:v>
                </c:pt>
                <c:pt idx="1408">
                  <c:v>45104</c:v>
                </c:pt>
                <c:pt idx="1409">
                  <c:v>45105</c:v>
                </c:pt>
                <c:pt idx="1410">
                  <c:v>45106</c:v>
                </c:pt>
                <c:pt idx="1411">
                  <c:v>45107</c:v>
                </c:pt>
                <c:pt idx="1412">
                  <c:v>45110</c:v>
                </c:pt>
                <c:pt idx="1413">
                  <c:v>45111</c:v>
                </c:pt>
                <c:pt idx="1414">
                  <c:v>45112</c:v>
                </c:pt>
                <c:pt idx="1415">
                  <c:v>45113</c:v>
                </c:pt>
                <c:pt idx="1416">
                  <c:v>45114</c:v>
                </c:pt>
                <c:pt idx="1417">
                  <c:v>45117</c:v>
                </c:pt>
                <c:pt idx="1418">
                  <c:v>45118</c:v>
                </c:pt>
                <c:pt idx="1419">
                  <c:v>45119</c:v>
                </c:pt>
                <c:pt idx="1420">
                  <c:v>45120</c:v>
                </c:pt>
                <c:pt idx="1421">
                  <c:v>45121</c:v>
                </c:pt>
                <c:pt idx="1422">
                  <c:v>45124</c:v>
                </c:pt>
                <c:pt idx="1423">
                  <c:v>45125</c:v>
                </c:pt>
                <c:pt idx="1424">
                  <c:v>45126</c:v>
                </c:pt>
                <c:pt idx="1425">
                  <c:v>45127</c:v>
                </c:pt>
                <c:pt idx="1426">
                  <c:v>45128</c:v>
                </c:pt>
                <c:pt idx="1427">
                  <c:v>45131</c:v>
                </c:pt>
                <c:pt idx="1428">
                  <c:v>45132</c:v>
                </c:pt>
                <c:pt idx="1429">
                  <c:v>45133</c:v>
                </c:pt>
                <c:pt idx="1430">
                  <c:v>45134</c:v>
                </c:pt>
                <c:pt idx="1431">
                  <c:v>45135</c:v>
                </c:pt>
                <c:pt idx="1432">
                  <c:v>45138</c:v>
                </c:pt>
                <c:pt idx="1433">
                  <c:v>45139</c:v>
                </c:pt>
                <c:pt idx="1434">
                  <c:v>45140</c:v>
                </c:pt>
                <c:pt idx="1435">
                  <c:v>45141</c:v>
                </c:pt>
                <c:pt idx="1436">
                  <c:v>45142</c:v>
                </c:pt>
                <c:pt idx="1437">
                  <c:v>45145</c:v>
                </c:pt>
                <c:pt idx="1438">
                  <c:v>45146</c:v>
                </c:pt>
                <c:pt idx="1439">
                  <c:v>45147</c:v>
                </c:pt>
                <c:pt idx="1440">
                  <c:v>45148</c:v>
                </c:pt>
                <c:pt idx="1441">
                  <c:v>45149</c:v>
                </c:pt>
                <c:pt idx="1442">
                  <c:v>45152</c:v>
                </c:pt>
                <c:pt idx="1443">
                  <c:v>45153</c:v>
                </c:pt>
                <c:pt idx="1444">
                  <c:v>45154</c:v>
                </c:pt>
                <c:pt idx="1445">
                  <c:v>45155</c:v>
                </c:pt>
                <c:pt idx="1446">
                  <c:v>45156</c:v>
                </c:pt>
                <c:pt idx="1447">
                  <c:v>45159</c:v>
                </c:pt>
                <c:pt idx="1448">
                  <c:v>45160</c:v>
                </c:pt>
                <c:pt idx="1449">
                  <c:v>45161</c:v>
                </c:pt>
                <c:pt idx="1450">
                  <c:v>45162</c:v>
                </c:pt>
                <c:pt idx="1451">
                  <c:v>45163</c:v>
                </c:pt>
                <c:pt idx="1452">
                  <c:v>45166</c:v>
                </c:pt>
                <c:pt idx="1453">
                  <c:v>45167</c:v>
                </c:pt>
                <c:pt idx="1454">
                  <c:v>45168</c:v>
                </c:pt>
                <c:pt idx="1455">
                  <c:v>45169</c:v>
                </c:pt>
                <c:pt idx="1456">
                  <c:v>45170</c:v>
                </c:pt>
                <c:pt idx="1457">
                  <c:v>45173</c:v>
                </c:pt>
                <c:pt idx="1458">
                  <c:v>45174</c:v>
                </c:pt>
                <c:pt idx="1459">
                  <c:v>45175</c:v>
                </c:pt>
                <c:pt idx="1460">
                  <c:v>45176</c:v>
                </c:pt>
                <c:pt idx="1461">
                  <c:v>45177</c:v>
                </c:pt>
                <c:pt idx="1462">
                  <c:v>45180</c:v>
                </c:pt>
                <c:pt idx="1463">
                  <c:v>45181</c:v>
                </c:pt>
                <c:pt idx="1464">
                  <c:v>45182</c:v>
                </c:pt>
                <c:pt idx="1465">
                  <c:v>45183</c:v>
                </c:pt>
                <c:pt idx="1466">
                  <c:v>45184</c:v>
                </c:pt>
                <c:pt idx="1467">
                  <c:v>45187</c:v>
                </c:pt>
                <c:pt idx="1468">
                  <c:v>45188</c:v>
                </c:pt>
                <c:pt idx="1469">
                  <c:v>45189</c:v>
                </c:pt>
                <c:pt idx="1470">
                  <c:v>45190</c:v>
                </c:pt>
                <c:pt idx="1471">
                  <c:v>45191</c:v>
                </c:pt>
                <c:pt idx="1472">
                  <c:v>45194</c:v>
                </c:pt>
                <c:pt idx="1473">
                  <c:v>45195</c:v>
                </c:pt>
                <c:pt idx="1474">
                  <c:v>45196</c:v>
                </c:pt>
                <c:pt idx="1475">
                  <c:v>45197</c:v>
                </c:pt>
                <c:pt idx="1476">
                  <c:v>45198</c:v>
                </c:pt>
                <c:pt idx="1477">
                  <c:v>45201</c:v>
                </c:pt>
                <c:pt idx="1478">
                  <c:v>45202</c:v>
                </c:pt>
                <c:pt idx="1479">
                  <c:v>45203</c:v>
                </c:pt>
                <c:pt idx="1480">
                  <c:v>45204</c:v>
                </c:pt>
                <c:pt idx="1481">
                  <c:v>45205</c:v>
                </c:pt>
                <c:pt idx="1482">
                  <c:v>45208</c:v>
                </c:pt>
                <c:pt idx="1483">
                  <c:v>45209</c:v>
                </c:pt>
                <c:pt idx="1484">
                  <c:v>45210</c:v>
                </c:pt>
                <c:pt idx="1485">
                  <c:v>45211</c:v>
                </c:pt>
                <c:pt idx="1486">
                  <c:v>45212</c:v>
                </c:pt>
                <c:pt idx="1487">
                  <c:v>45215</c:v>
                </c:pt>
                <c:pt idx="1488">
                  <c:v>45216</c:v>
                </c:pt>
                <c:pt idx="1489">
                  <c:v>45217</c:v>
                </c:pt>
                <c:pt idx="1490">
                  <c:v>45218</c:v>
                </c:pt>
                <c:pt idx="1491">
                  <c:v>45219</c:v>
                </c:pt>
                <c:pt idx="1492">
                  <c:v>45222</c:v>
                </c:pt>
                <c:pt idx="1493">
                  <c:v>45223</c:v>
                </c:pt>
                <c:pt idx="1494">
                  <c:v>45224</c:v>
                </c:pt>
                <c:pt idx="1495">
                  <c:v>45225</c:v>
                </c:pt>
                <c:pt idx="1496">
                  <c:v>45226</c:v>
                </c:pt>
                <c:pt idx="1497">
                  <c:v>45229</c:v>
                </c:pt>
                <c:pt idx="1498">
                  <c:v>45230</c:v>
                </c:pt>
                <c:pt idx="1499">
                  <c:v>45231</c:v>
                </c:pt>
                <c:pt idx="1500">
                  <c:v>45232</c:v>
                </c:pt>
                <c:pt idx="1501">
                  <c:v>45233</c:v>
                </c:pt>
                <c:pt idx="1502">
                  <c:v>45236</c:v>
                </c:pt>
                <c:pt idx="1503">
                  <c:v>45237</c:v>
                </c:pt>
                <c:pt idx="1504">
                  <c:v>45238</c:v>
                </c:pt>
                <c:pt idx="1505">
                  <c:v>45239</c:v>
                </c:pt>
                <c:pt idx="1506">
                  <c:v>45240</c:v>
                </c:pt>
                <c:pt idx="1507">
                  <c:v>45243</c:v>
                </c:pt>
                <c:pt idx="1508">
                  <c:v>45244</c:v>
                </c:pt>
                <c:pt idx="1509">
                  <c:v>45245</c:v>
                </c:pt>
                <c:pt idx="1510">
                  <c:v>45246</c:v>
                </c:pt>
                <c:pt idx="1511">
                  <c:v>45247</c:v>
                </c:pt>
                <c:pt idx="1512">
                  <c:v>45250</c:v>
                </c:pt>
                <c:pt idx="1513">
                  <c:v>45251</c:v>
                </c:pt>
                <c:pt idx="1514">
                  <c:v>45252</c:v>
                </c:pt>
                <c:pt idx="1515">
                  <c:v>45253</c:v>
                </c:pt>
                <c:pt idx="1516">
                  <c:v>45254</c:v>
                </c:pt>
                <c:pt idx="1517">
                  <c:v>45257</c:v>
                </c:pt>
                <c:pt idx="1518">
                  <c:v>45258</c:v>
                </c:pt>
                <c:pt idx="1519">
                  <c:v>45259</c:v>
                </c:pt>
                <c:pt idx="1520">
                  <c:v>45260</c:v>
                </c:pt>
                <c:pt idx="1521">
                  <c:v>45261</c:v>
                </c:pt>
                <c:pt idx="1522">
                  <c:v>45264</c:v>
                </c:pt>
                <c:pt idx="1523">
                  <c:v>45265</c:v>
                </c:pt>
                <c:pt idx="1524">
                  <c:v>45266</c:v>
                </c:pt>
                <c:pt idx="1525">
                  <c:v>45267</c:v>
                </c:pt>
                <c:pt idx="1526">
                  <c:v>45268</c:v>
                </c:pt>
                <c:pt idx="1527">
                  <c:v>45271</c:v>
                </c:pt>
                <c:pt idx="1528">
                  <c:v>45272</c:v>
                </c:pt>
                <c:pt idx="1529">
                  <c:v>45273</c:v>
                </c:pt>
                <c:pt idx="1530">
                  <c:v>45274</c:v>
                </c:pt>
                <c:pt idx="1531">
                  <c:v>45275</c:v>
                </c:pt>
                <c:pt idx="1532">
                  <c:v>45278</c:v>
                </c:pt>
                <c:pt idx="1533">
                  <c:v>45279</c:v>
                </c:pt>
                <c:pt idx="1534">
                  <c:v>45280</c:v>
                </c:pt>
                <c:pt idx="1535">
                  <c:v>45281</c:v>
                </c:pt>
                <c:pt idx="1536">
                  <c:v>45282</c:v>
                </c:pt>
                <c:pt idx="1537">
                  <c:v>45285</c:v>
                </c:pt>
                <c:pt idx="1538">
                  <c:v>45286</c:v>
                </c:pt>
                <c:pt idx="1539">
                  <c:v>45287</c:v>
                </c:pt>
                <c:pt idx="1540">
                  <c:v>45288</c:v>
                </c:pt>
                <c:pt idx="1541">
                  <c:v>45289</c:v>
                </c:pt>
                <c:pt idx="1542">
                  <c:v>45292</c:v>
                </c:pt>
                <c:pt idx="1543">
                  <c:v>45293</c:v>
                </c:pt>
                <c:pt idx="1544">
                  <c:v>45294</c:v>
                </c:pt>
                <c:pt idx="1545">
                  <c:v>45295</c:v>
                </c:pt>
                <c:pt idx="1546">
                  <c:v>45296</c:v>
                </c:pt>
                <c:pt idx="1547">
                  <c:v>45299</c:v>
                </c:pt>
                <c:pt idx="1548">
                  <c:v>45300</c:v>
                </c:pt>
                <c:pt idx="1549">
                  <c:v>45301</c:v>
                </c:pt>
                <c:pt idx="1550">
                  <c:v>45302</c:v>
                </c:pt>
                <c:pt idx="1551">
                  <c:v>45303</c:v>
                </c:pt>
                <c:pt idx="1552">
                  <c:v>45306</c:v>
                </c:pt>
                <c:pt idx="1553">
                  <c:v>45307</c:v>
                </c:pt>
                <c:pt idx="1554">
                  <c:v>45308</c:v>
                </c:pt>
                <c:pt idx="1555">
                  <c:v>45309</c:v>
                </c:pt>
                <c:pt idx="1556">
                  <c:v>45310</c:v>
                </c:pt>
                <c:pt idx="1557">
                  <c:v>45313</c:v>
                </c:pt>
                <c:pt idx="1558">
                  <c:v>45314</c:v>
                </c:pt>
                <c:pt idx="1559">
                  <c:v>45315</c:v>
                </c:pt>
                <c:pt idx="1560">
                  <c:v>45316</c:v>
                </c:pt>
                <c:pt idx="1561">
                  <c:v>45317</c:v>
                </c:pt>
                <c:pt idx="1562">
                  <c:v>45320</c:v>
                </c:pt>
                <c:pt idx="1563">
                  <c:v>45321</c:v>
                </c:pt>
                <c:pt idx="1564">
                  <c:v>45322</c:v>
                </c:pt>
                <c:pt idx="1565">
                  <c:v>45323</c:v>
                </c:pt>
                <c:pt idx="1566">
                  <c:v>45324</c:v>
                </c:pt>
                <c:pt idx="1567">
                  <c:v>45327</c:v>
                </c:pt>
                <c:pt idx="1568">
                  <c:v>45328</c:v>
                </c:pt>
                <c:pt idx="1569">
                  <c:v>45329</c:v>
                </c:pt>
                <c:pt idx="1570">
                  <c:v>45330</c:v>
                </c:pt>
                <c:pt idx="1571">
                  <c:v>45331</c:v>
                </c:pt>
                <c:pt idx="1572">
                  <c:v>45334</c:v>
                </c:pt>
                <c:pt idx="1573">
                  <c:v>45335</c:v>
                </c:pt>
                <c:pt idx="1574">
                  <c:v>45336</c:v>
                </c:pt>
                <c:pt idx="1575">
                  <c:v>45337</c:v>
                </c:pt>
                <c:pt idx="1576">
                  <c:v>45338</c:v>
                </c:pt>
                <c:pt idx="1577">
                  <c:v>45341</c:v>
                </c:pt>
                <c:pt idx="1578">
                  <c:v>45342</c:v>
                </c:pt>
                <c:pt idx="1579">
                  <c:v>45343</c:v>
                </c:pt>
                <c:pt idx="1580">
                  <c:v>45344</c:v>
                </c:pt>
                <c:pt idx="1581">
                  <c:v>45345</c:v>
                </c:pt>
                <c:pt idx="1582">
                  <c:v>45348</c:v>
                </c:pt>
                <c:pt idx="1583">
                  <c:v>45349</c:v>
                </c:pt>
                <c:pt idx="1584">
                  <c:v>45350</c:v>
                </c:pt>
                <c:pt idx="1585">
                  <c:v>45351</c:v>
                </c:pt>
                <c:pt idx="1586">
                  <c:v>45352</c:v>
                </c:pt>
                <c:pt idx="1587">
                  <c:v>45355</c:v>
                </c:pt>
                <c:pt idx="1588">
                  <c:v>45356</c:v>
                </c:pt>
                <c:pt idx="1589">
                  <c:v>45357</c:v>
                </c:pt>
                <c:pt idx="1590">
                  <c:v>45358</c:v>
                </c:pt>
                <c:pt idx="1591">
                  <c:v>45359</c:v>
                </c:pt>
                <c:pt idx="1592">
                  <c:v>45362</c:v>
                </c:pt>
                <c:pt idx="1593">
                  <c:v>45363</c:v>
                </c:pt>
                <c:pt idx="1594">
                  <c:v>45364</c:v>
                </c:pt>
                <c:pt idx="1595">
                  <c:v>45365</c:v>
                </c:pt>
                <c:pt idx="1596">
                  <c:v>45366</c:v>
                </c:pt>
                <c:pt idx="1597">
                  <c:v>45369</c:v>
                </c:pt>
                <c:pt idx="1598">
                  <c:v>45370</c:v>
                </c:pt>
                <c:pt idx="1599">
                  <c:v>45371</c:v>
                </c:pt>
                <c:pt idx="1600">
                  <c:v>45372</c:v>
                </c:pt>
                <c:pt idx="1601">
                  <c:v>45373</c:v>
                </c:pt>
                <c:pt idx="1602">
                  <c:v>45376</c:v>
                </c:pt>
                <c:pt idx="1603">
                  <c:v>45377</c:v>
                </c:pt>
                <c:pt idx="1604">
                  <c:v>45378</c:v>
                </c:pt>
                <c:pt idx="1605">
                  <c:v>45379</c:v>
                </c:pt>
                <c:pt idx="1606">
                  <c:v>45380</c:v>
                </c:pt>
                <c:pt idx="1607">
                  <c:v>45383</c:v>
                </c:pt>
                <c:pt idx="1608">
                  <c:v>45384</c:v>
                </c:pt>
                <c:pt idx="1609">
                  <c:v>45385</c:v>
                </c:pt>
                <c:pt idx="1610">
                  <c:v>45386</c:v>
                </c:pt>
                <c:pt idx="1611">
                  <c:v>45387</c:v>
                </c:pt>
                <c:pt idx="1612">
                  <c:v>45390</c:v>
                </c:pt>
                <c:pt idx="1613">
                  <c:v>45391</c:v>
                </c:pt>
                <c:pt idx="1614">
                  <c:v>45392</c:v>
                </c:pt>
                <c:pt idx="1615">
                  <c:v>45393</c:v>
                </c:pt>
                <c:pt idx="1616">
                  <c:v>45394</c:v>
                </c:pt>
                <c:pt idx="1617">
                  <c:v>45397</c:v>
                </c:pt>
                <c:pt idx="1618">
                  <c:v>45398</c:v>
                </c:pt>
                <c:pt idx="1619">
                  <c:v>45399</c:v>
                </c:pt>
                <c:pt idx="1620">
                  <c:v>45400</c:v>
                </c:pt>
                <c:pt idx="1621">
                  <c:v>45401</c:v>
                </c:pt>
                <c:pt idx="1622">
                  <c:v>45404</c:v>
                </c:pt>
                <c:pt idx="1623">
                  <c:v>45405</c:v>
                </c:pt>
                <c:pt idx="1624">
                  <c:v>45406</c:v>
                </c:pt>
                <c:pt idx="1625">
                  <c:v>45407</c:v>
                </c:pt>
                <c:pt idx="1626">
                  <c:v>45408</c:v>
                </c:pt>
                <c:pt idx="1627">
                  <c:v>45411</c:v>
                </c:pt>
                <c:pt idx="1628">
                  <c:v>45412</c:v>
                </c:pt>
                <c:pt idx="1629">
                  <c:v>45413</c:v>
                </c:pt>
                <c:pt idx="1630">
                  <c:v>45414</c:v>
                </c:pt>
                <c:pt idx="1631">
                  <c:v>45415</c:v>
                </c:pt>
                <c:pt idx="1632">
                  <c:v>45418</c:v>
                </c:pt>
                <c:pt idx="1633">
                  <c:v>45419</c:v>
                </c:pt>
                <c:pt idx="1634">
                  <c:v>45420</c:v>
                </c:pt>
                <c:pt idx="1635">
                  <c:v>45421</c:v>
                </c:pt>
                <c:pt idx="1636">
                  <c:v>45422</c:v>
                </c:pt>
                <c:pt idx="1637">
                  <c:v>45425</c:v>
                </c:pt>
                <c:pt idx="1638">
                  <c:v>45426</c:v>
                </c:pt>
                <c:pt idx="1639">
                  <c:v>45427</c:v>
                </c:pt>
                <c:pt idx="1640">
                  <c:v>45428</c:v>
                </c:pt>
                <c:pt idx="1641">
                  <c:v>45429</c:v>
                </c:pt>
              </c:numCache>
            </c:numRef>
          </c:cat>
          <c:val>
            <c:numRef>
              <c:f>'Ofgem time series - Electricity'!$D$4:$D$1645</c:f>
              <c:numCache>
                <c:formatCode>0.00</c:formatCode>
                <c:ptCount val="1642"/>
                <c:pt idx="0">
                  <c:v>50.970944010416652</c:v>
                </c:pt>
                <c:pt idx="1">
                  <c:v>50.970944010416652</c:v>
                </c:pt>
                <c:pt idx="2">
                  <c:v>50.970944010416652</c:v>
                </c:pt>
                <c:pt idx="3">
                  <c:v>50.970944010416652</c:v>
                </c:pt>
                <c:pt idx="4">
                  <c:v>50.970944010416652</c:v>
                </c:pt>
                <c:pt idx="5">
                  <c:v>50.970944010416652</c:v>
                </c:pt>
                <c:pt idx="6">
                  <c:v>50.970944010416652</c:v>
                </c:pt>
                <c:pt idx="7">
                  <c:v>50.970944010416652</c:v>
                </c:pt>
                <c:pt idx="8">
                  <c:v>50.970944010416652</c:v>
                </c:pt>
                <c:pt idx="9">
                  <c:v>50.970944010416652</c:v>
                </c:pt>
                <c:pt idx="10">
                  <c:v>50.970944010416652</c:v>
                </c:pt>
                <c:pt idx="11">
                  <c:v>50.970944010416652</c:v>
                </c:pt>
                <c:pt idx="12">
                  <c:v>50.970944010416652</c:v>
                </c:pt>
                <c:pt idx="13">
                  <c:v>50.970944010416652</c:v>
                </c:pt>
                <c:pt idx="14">
                  <c:v>50.970944010416652</c:v>
                </c:pt>
                <c:pt idx="15">
                  <c:v>50.970944010416652</c:v>
                </c:pt>
                <c:pt idx="16">
                  <c:v>50.970944010416652</c:v>
                </c:pt>
                <c:pt idx="17">
                  <c:v>50.970944010416652</c:v>
                </c:pt>
                <c:pt idx="18">
                  <c:v>50.970944010416652</c:v>
                </c:pt>
                <c:pt idx="19">
                  <c:v>50.970944010416652</c:v>
                </c:pt>
                <c:pt idx="20">
                  <c:v>50.970944010416652</c:v>
                </c:pt>
                <c:pt idx="21">
                  <c:v>50.970944010416652</c:v>
                </c:pt>
                <c:pt idx="22">
                  <c:v>50.970944010416652</c:v>
                </c:pt>
                <c:pt idx="23">
                  <c:v>50.970944010416652</c:v>
                </c:pt>
                <c:pt idx="24">
                  <c:v>50.970944010416652</c:v>
                </c:pt>
                <c:pt idx="25">
                  <c:v>50.970944010416652</c:v>
                </c:pt>
                <c:pt idx="26">
                  <c:v>50.970944010416652</c:v>
                </c:pt>
                <c:pt idx="27">
                  <c:v>50.970944010416652</c:v>
                </c:pt>
                <c:pt idx="28">
                  <c:v>50.970944010416652</c:v>
                </c:pt>
                <c:pt idx="29">
                  <c:v>50.970944010416652</c:v>
                </c:pt>
                <c:pt idx="30">
                  <c:v>50.970944010416652</c:v>
                </c:pt>
                <c:pt idx="31">
                  <c:v>50.970944010416652</c:v>
                </c:pt>
                <c:pt idx="32">
                  <c:v>50.970944010416652</c:v>
                </c:pt>
                <c:pt idx="33">
                  <c:v>50.970944010416652</c:v>
                </c:pt>
                <c:pt idx="34">
                  <c:v>50.970944010416652</c:v>
                </c:pt>
                <c:pt idx="35">
                  <c:v>50.970944010416652</c:v>
                </c:pt>
                <c:pt idx="36">
                  <c:v>50.970944010416652</c:v>
                </c:pt>
                <c:pt idx="37">
                  <c:v>50.970944010416652</c:v>
                </c:pt>
                <c:pt idx="38">
                  <c:v>50.970944010416652</c:v>
                </c:pt>
                <c:pt idx="39">
                  <c:v>50.970944010416652</c:v>
                </c:pt>
                <c:pt idx="40">
                  <c:v>50.970944010416652</c:v>
                </c:pt>
                <c:pt idx="41">
                  <c:v>50.970944010416652</c:v>
                </c:pt>
                <c:pt idx="42">
                  <c:v>50.970944010416652</c:v>
                </c:pt>
                <c:pt idx="43">
                  <c:v>50.970944010416652</c:v>
                </c:pt>
                <c:pt idx="44">
                  <c:v>50.970944010416652</c:v>
                </c:pt>
                <c:pt idx="45">
                  <c:v>50.970944010416652</c:v>
                </c:pt>
                <c:pt idx="46">
                  <c:v>50.970944010416652</c:v>
                </c:pt>
                <c:pt idx="47">
                  <c:v>50.970944010416652</c:v>
                </c:pt>
                <c:pt idx="48">
                  <c:v>50.970944010416652</c:v>
                </c:pt>
                <c:pt idx="49">
                  <c:v>50.970944010416652</c:v>
                </c:pt>
                <c:pt idx="50">
                  <c:v>50.970944010416652</c:v>
                </c:pt>
                <c:pt idx="51">
                  <c:v>50.970944010416652</c:v>
                </c:pt>
                <c:pt idx="52">
                  <c:v>50.970944010416652</c:v>
                </c:pt>
                <c:pt idx="53">
                  <c:v>50.970944010416652</c:v>
                </c:pt>
                <c:pt idx="54">
                  <c:v>50.970944010416652</c:v>
                </c:pt>
                <c:pt idx="55">
                  <c:v>50.970944010416652</c:v>
                </c:pt>
                <c:pt idx="56">
                  <c:v>50.970944010416652</c:v>
                </c:pt>
                <c:pt idx="57">
                  <c:v>50.970944010416652</c:v>
                </c:pt>
                <c:pt idx="58">
                  <c:v>50.970944010416652</c:v>
                </c:pt>
                <c:pt idx="59">
                  <c:v>50.970944010416652</c:v>
                </c:pt>
                <c:pt idx="60">
                  <c:v>50.970944010416652</c:v>
                </c:pt>
                <c:pt idx="61">
                  <c:v>50.970944010416652</c:v>
                </c:pt>
                <c:pt idx="62">
                  <c:v>50.970944010416652</c:v>
                </c:pt>
                <c:pt idx="63">
                  <c:v>50.970944010416652</c:v>
                </c:pt>
                <c:pt idx="64">
                  <c:v>50.970944010416652</c:v>
                </c:pt>
                <c:pt idx="65">
                  <c:v>50.970944010416652</c:v>
                </c:pt>
                <c:pt idx="66">
                  <c:v>50.970944010416652</c:v>
                </c:pt>
                <c:pt idx="67">
                  <c:v>50.970944010416652</c:v>
                </c:pt>
                <c:pt idx="68">
                  <c:v>50.970944010416652</c:v>
                </c:pt>
                <c:pt idx="69">
                  <c:v>50.970944010416652</c:v>
                </c:pt>
                <c:pt idx="70">
                  <c:v>50.970944010416652</c:v>
                </c:pt>
                <c:pt idx="71">
                  <c:v>50.970944010416652</c:v>
                </c:pt>
                <c:pt idx="72">
                  <c:v>50.970944010416652</c:v>
                </c:pt>
                <c:pt idx="73">
                  <c:v>50.970944010416652</c:v>
                </c:pt>
                <c:pt idx="74">
                  <c:v>50.970944010416652</c:v>
                </c:pt>
                <c:pt idx="75">
                  <c:v>50.970944010416652</c:v>
                </c:pt>
                <c:pt idx="76">
                  <c:v>50.970944010416652</c:v>
                </c:pt>
                <c:pt idx="77">
                  <c:v>50.970944010416652</c:v>
                </c:pt>
                <c:pt idx="78">
                  <c:v>50.970944010416652</c:v>
                </c:pt>
                <c:pt idx="79">
                  <c:v>50.970944010416652</c:v>
                </c:pt>
                <c:pt idx="80">
                  <c:v>50.970944010416652</c:v>
                </c:pt>
                <c:pt idx="81">
                  <c:v>50.970944010416652</c:v>
                </c:pt>
                <c:pt idx="82">
                  <c:v>50.970944010416652</c:v>
                </c:pt>
                <c:pt idx="83">
                  <c:v>50.970944010416652</c:v>
                </c:pt>
                <c:pt idx="84">
                  <c:v>50.970944010416652</c:v>
                </c:pt>
                <c:pt idx="85">
                  <c:v>50.970944010416652</c:v>
                </c:pt>
                <c:pt idx="86">
                  <c:v>50.970944010416652</c:v>
                </c:pt>
                <c:pt idx="87">
                  <c:v>50.970944010416652</c:v>
                </c:pt>
                <c:pt idx="88">
                  <c:v>50.970944010416652</c:v>
                </c:pt>
                <c:pt idx="89">
                  <c:v>50.970944010416652</c:v>
                </c:pt>
                <c:pt idx="90">
                  <c:v>50.970944010416652</c:v>
                </c:pt>
                <c:pt idx="91">
                  <c:v>50.970944010416652</c:v>
                </c:pt>
                <c:pt idx="92">
                  <c:v>50.970944010416652</c:v>
                </c:pt>
                <c:pt idx="93">
                  <c:v>50.970944010416652</c:v>
                </c:pt>
                <c:pt idx="94">
                  <c:v>50.970944010416652</c:v>
                </c:pt>
                <c:pt idx="95">
                  <c:v>50.970944010416652</c:v>
                </c:pt>
                <c:pt idx="96">
                  <c:v>50.970944010416652</c:v>
                </c:pt>
                <c:pt idx="97">
                  <c:v>50.970944010416652</c:v>
                </c:pt>
                <c:pt idx="98">
                  <c:v>50.970944010416652</c:v>
                </c:pt>
                <c:pt idx="99">
                  <c:v>50.970944010416652</c:v>
                </c:pt>
                <c:pt idx="100">
                  <c:v>50.970944010416652</c:v>
                </c:pt>
                <c:pt idx="101">
                  <c:v>50.970944010416652</c:v>
                </c:pt>
                <c:pt idx="102">
                  <c:v>50.970944010416652</c:v>
                </c:pt>
                <c:pt idx="103">
                  <c:v>50.970944010416652</c:v>
                </c:pt>
                <c:pt idx="104">
                  <c:v>50.970944010416652</c:v>
                </c:pt>
                <c:pt idx="105">
                  <c:v>50.970944010416652</c:v>
                </c:pt>
                <c:pt idx="106">
                  <c:v>50.970944010416652</c:v>
                </c:pt>
                <c:pt idx="107">
                  <c:v>50.970944010416652</c:v>
                </c:pt>
                <c:pt idx="108">
                  <c:v>50.970944010416652</c:v>
                </c:pt>
                <c:pt idx="109">
                  <c:v>50.970944010416652</c:v>
                </c:pt>
                <c:pt idx="110">
                  <c:v>50.970944010416652</c:v>
                </c:pt>
                <c:pt idx="111">
                  <c:v>50.970944010416652</c:v>
                </c:pt>
                <c:pt idx="112">
                  <c:v>50.970944010416652</c:v>
                </c:pt>
                <c:pt idx="113">
                  <c:v>50.970944010416652</c:v>
                </c:pt>
                <c:pt idx="114">
                  <c:v>50.970944010416652</c:v>
                </c:pt>
                <c:pt idx="115">
                  <c:v>50.970944010416652</c:v>
                </c:pt>
                <c:pt idx="116">
                  <c:v>50.970944010416652</c:v>
                </c:pt>
                <c:pt idx="117">
                  <c:v>50.970944010416652</c:v>
                </c:pt>
                <c:pt idx="118">
                  <c:v>50.970944010416652</c:v>
                </c:pt>
                <c:pt idx="119">
                  <c:v>50.970944010416652</c:v>
                </c:pt>
                <c:pt idx="120">
                  <c:v>50.970944010416652</c:v>
                </c:pt>
                <c:pt idx="121">
                  <c:v>50.970944010416652</c:v>
                </c:pt>
                <c:pt idx="122">
                  <c:v>50.970944010416652</c:v>
                </c:pt>
                <c:pt idx="123">
                  <c:v>50.970944010416652</c:v>
                </c:pt>
                <c:pt idx="124">
                  <c:v>50.970944010416652</c:v>
                </c:pt>
                <c:pt idx="125">
                  <c:v>50.970944010416652</c:v>
                </c:pt>
                <c:pt idx="126">
                  <c:v>50.970944010416652</c:v>
                </c:pt>
                <c:pt idx="127">
                  <c:v>50.970944010416652</c:v>
                </c:pt>
                <c:pt idx="129">
                  <c:v>59.758301282051249</c:v>
                </c:pt>
                <c:pt idx="130">
                  <c:v>59.758301282051249</c:v>
                </c:pt>
                <c:pt idx="131">
                  <c:v>59.758301282051249</c:v>
                </c:pt>
                <c:pt idx="132">
                  <c:v>59.758301282051249</c:v>
                </c:pt>
                <c:pt idx="133">
                  <c:v>59.758301282051249</c:v>
                </c:pt>
                <c:pt idx="134">
                  <c:v>59.758301282051249</c:v>
                </c:pt>
                <c:pt idx="135">
                  <c:v>59.758301282051249</c:v>
                </c:pt>
                <c:pt idx="136">
                  <c:v>59.758301282051249</c:v>
                </c:pt>
                <c:pt idx="137">
                  <c:v>59.758301282051249</c:v>
                </c:pt>
                <c:pt idx="138">
                  <c:v>59.758301282051249</c:v>
                </c:pt>
                <c:pt idx="139">
                  <c:v>59.758301282051249</c:v>
                </c:pt>
                <c:pt idx="140">
                  <c:v>59.758301282051249</c:v>
                </c:pt>
                <c:pt idx="141">
                  <c:v>59.758301282051249</c:v>
                </c:pt>
                <c:pt idx="142">
                  <c:v>59.758301282051249</c:v>
                </c:pt>
                <c:pt idx="143">
                  <c:v>59.758301282051249</c:v>
                </c:pt>
                <c:pt idx="144">
                  <c:v>59.758301282051249</c:v>
                </c:pt>
                <c:pt idx="145">
                  <c:v>59.758301282051249</c:v>
                </c:pt>
                <c:pt idx="146">
                  <c:v>59.758301282051249</c:v>
                </c:pt>
                <c:pt idx="147">
                  <c:v>59.758301282051249</c:v>
                </c:pt>
                <c:pt idx="148">
                  <c:v>59.758301282051249</c:v>
                </c:pt>
                <c:pt idx="149">
                  <c:v>59.758301282051249</c:v>
                </c:pt>
                <c:pt idx="150">
                  <c:v>59.758301282051249</c:v>
                </c:pt>
                <c:pt idx="151">
                  <c:v>59.758301282051249</c:v>
                </c:pt>
                <c:pt idx="152">
                  <c:v>59.758301282051249</c:v>
                </c:pt>
                <c:pt idx="153">
                  <c:v>59.758301282051249</c:v>
                </c:pt>
                <c:pt idx="154">
                  <c:v>59.758301282051249</c:v>
                </c:pt>
                <c:pt idx="155">
                  <c:v>59.758301282051249</c:v>
                </c:pt>
                <c:pt idx="156">
                  <c:v>59.758301282051249</c:v>
                </c:pt>
                <c:pt idx="157">
                  <c:v>59.758301282051249</c:v>
                </c:pt>
                <c:pt idx="158">
                  <c:v>59.758301282051249</c:v>
                </c:pt>
                <c:pt idx="159">
                  <c:v>59.758301282051249</c:v>
                </c:pt>
                <c:pt idx="160">
                  <c:v>59.758301282051249</c:v>
                </c:pt>
                <c:pt idx="161">
                  <c:v>59.758301282051249</c:v>
                </c:pt>
                <c:pt idx="162">
                  <c:v>59.758301282051249</c:v>
                </c:pt>
                <c:pt idx="163">
                  <c:v>59.758301282051249</c:v>
                </c:pt>
                <c:pt idx="164">
                  <c:v>59.758301282051249</c:v>
                </c:pt>
                <c:pt idx="165">
                  <c:v>59.758301282051249</c:v>
                </c:pt>
                <c:pt idx="166">
                  <c:v>59.758301282051249</c:v>
                </c:pt>
                <c:pt idx="167">
                  <c:v>59.758301282051249</c:v>
                </c:pt>
                <c:pt idx="168">
                  <c:v>59.758301282051249</c:v>
                </c:pt>
                <c:pt idx="169">
                  <c:v>59.758301282051249</c:v>
                </c:pt>
                <c:pt idx="170">
                  <c:v>59.758301282051249</c:v>
                </c:pt>
                <c:pt idx="171">
                  <c:v>59.758301282051249</c:v>
                </c:pt>
                <c:pt idx="172">
                  <c:v>59.758301282051249</c:v>
                </c:pt>
                <c:pt idx="173">
                  <c:v>59.758301282051249</c:v>
                </c:pt>
                <c:pt idx="174">
                  <c:v>59.758301282051249</c:v>
                </c:pt>
                <c:pt idx="175">
                  <c:v>59.758301282051249</c:v>
                </c:pt>
                <c:pt idx="176">
                  <c:v>59.758301282051249</c:v>
                </c:pt>
                <c:pt idx="177">
                  <c:v>59.758301282051249</c:v>
                </c:pt>
                <c:pt idx="178">
                  <c:v>59.758301282051249</c:v>
                </c:pt>
                <c:pt idx="179">
                  <c:v>59.758301282051249</c:v>
                </c:pt>
                <c:pt idx="180">
                  <c:v>59.758301282051249</c:v>
                </c:pt>
                <c:pt idx="181">
                  <c:v>59.758301282051249</c:v>
                </c:pt>
                <c:pt idx="182">
                  <c:v>59.758301282051249</c:v>
                </c:pt>
                <c:pt idx="183">
                  <c:v>59.758301282051249</c:v>
                </c:pt>
                <c:pt idx="184">
                  <c:v>59.758301282051249</c:v>
                </c:pt>
                <c:pt idx="185">
                  <c:v>59.758301282051249</c:v>
                </c:pt>
                <c:pt idx="186">
                  <c:v>59.758301282051249</c:v>
                </c:pt>
                <c:pt idx="187">
                  <c:v>59.758301282051249</c:v>
                </c:pt>
                <c:pt idx="188">
                  <c:v>59.758301282051249</c:v>
                </c:pt>
                <c:pt idx="189">
                  <c:v>59.758301282051249</c:v>
                </c:pt>
                <c:pt idx="190">
                  <c:v>59.758301282051249</c:v>
                </c:pt>
                <c:pt idx="191">
                  <c:v>59.758301282051249</c:v>
                </c:pt>
                <c:pt idx="192">
                  <c:v>59.758301282051249</c:v>
                </c:pt>
                <c:pt idx="193">
                  <c:v>59.758301282051249</c:v>
                </c:pt>
                <c:pt idx="194">
                  <c:v>59.758301282051249</c:v>
                </c:pt>
                <c:pt idx="195">
                  <c:v>59.758301282051249</c:v>
                </c:pt>
                <c:pt idx="196">
                  <c:v>59.758301282051249</c:v>
                </c:pt>
                <c:pt idx="197">
                  <c:v>59.758301282051249</c:v>
                </c:pt>
                <c:pt idx="198">
                  <c:v>59.758301282051249</c:v>
                </c:pt>
                <c:pt idx="199">
                  <c:v>59.758301282051249</c:v>
                </c:pt>
                <c:pt idx="200">
                  <c:v>59.758301282051249</c:v>
                </c:pt>
                <c:pt idx="201">
                  <c:v>59.758301282051249</c:v>
                </c:pt>
                <c:pt idx="202">
                  <c:v>59.758301282051249</c:v>
                </c:pt>
                <c:pt idx="203">
                  <c:v>59.758301282051249</c:v>
                </c:pt>
                <c:pt idx="204">
                  <c:v>59.758301282051249</c:v>
                </c:pt>
                <c:pt idx="205">
                  <c:v>59.758301282051249</c:v>
                </c:pt>
                <c:pt idx="206">
                  <c:v>59.758301282051249</c:v>
                </c:pt>
                <c:pt idx="207">
                  <c:v>59.758301282051249</c:v>
                </c:pt>
                <c:pt idx="208">
                  <c:v>59.758301282051249</c:v>
                </c:pt>
                <c:pt idx="209">
                  <c:v>59.758301282051249</c:v>
                </c:pt>
                <c:pt idx="210">
                  <c:v>59.758301282051249</c:v>
                </c:pt>
                <c:pt idx="211">
                  <c:v>59.758301282051249</c:v>
                </c:pt>
                <c:pt idx="212">
                  <c:v>59.758301282051249</c:v>
                </c:pt>
                <c:pt idx="213">
                  <c:v>59.758301282051249</c:v>
                </c:pt>
                <c:pt idx="214">
                  <c:v>59.758301282051249</c:v>
                </c:pt>
                <c:pt idx="215">
                  <c:v>59.758301282051249</c:v>
                </c:pt>
                <c:pt idx="216">
                  <c:v>59.758301282051249</c:v>
                </c:pt>
                <c:pt idx="217">
                  <c:v>59.758301282051249</c:v>
                </c:pt>
                <c:pt idx="218">
                  <c:v>59.758301282051249</c:v>
                </c:pt>
                <c:pt idx="219">
                  <c:v>59.758301282051249</c:v>
                </c:pt>
                <c:pt idx="220">
                  <c:v>59.758301282051249</c:v>
                </c:pt>
                <c:pt idx="221">
                  <c:v>59.758301282051249</c:v>
                </c:pt>
                <c:pt idx="222">
                  <c:v>59.758301282051249</c:v>
                </c:pt>
                <c:pt idx="223">
                  <c:v>59.758301282051249</c:v>
                </c:pt>
                <c:pt idx="224">
                  <c:v>59.758301282051249</c:v>
                </c:pt>
                <c:pt idx="225">
                  <c:v>59.758301282051249</c:v>
                </c:pt>
                <c:pt idx="226">
                  <c:v>59.758301282051249</c:v>
                </c:pt>
                <c:pt idx="227">
                  <c:v>59.758301282051249</c:v>
                </c:pt>
                <c:pt idx="228">
                  <c:v>59.758301282051249</c:v>
                </c:pt>
                <c:pt idx="229">
                  <c:v>59.758301282051249</c:v>
                </c:pt>
                <c:pt idx="230">
                  <c:v>59.758301282051249</c:v>
                </c:pt>
                <c:pt idx="231">
                  <c:v>59.758301282051249</c:v>
                </c:pt>
                <c:pt idx="232">
                  <c:v>59.758301282051249</c:v>
                </c:pt>
                <c:pt idx="233">
                  <c:v>59.758301282051249</c:v>
                </c:pt>
                <c:pt idx="234">
                  <c:v>59.758301282051249</c:v>
                </c:pt>
                <c:pt idx="235">
                  <c:v>59.758301282051249</c:v>
                </c:pt>
                <c:pt idx="236">
                  <c:v>59.758301282051249</c:v>
                </c:pt>
                <c:pt idx="237">
                  <c:v>59.758301282051249</c:v>
                </c:pt>
                <c:pt idx="238">
                  <c:v>59.758301282051249</c:v>
                </c:pt>
                <c:pt idx="239">
                  <c:v>59.758301282051249</c:v>
                </c:pt>
                <c:pt idx="240">
                  <c:v>59.758301282051249</c:v>
                </c:pt>
                <c:pt idx="241">
                  <c:v>59.758301282051249</c:v>
                </c:pt>
                <c:pt idx="242">
                  <c:v>59.758301282051249</c:v>
                </c:pt>
                <c:pt idx="243">
                  <c:v>59.758301282051249</c:v>
                </c:pt>
                <c:pt idx="244">
                  <c:v>59.758301282051249</c:v>
                </c:pt>
                <c:pt idx="245">
                  <c:v>59.758301282051249</c:v>
                </c:pt>
                <c:pt idx="246">
                  <c:v>59.758301282051249</c:v>
                </c:pt>
                <c:pt idx="247">
                  <c:v>59.758301282051249</c:v>
                </c:pt>
                <c:pt idx="248">
                  <c:v>59.758301282051249</c:v>
                </c:pt>
                <c:pt idx="249">
                  <c:v>59.758301282051249</c:v>
                </c:pt>
                <c:pt idx="250">
                  <c:v>59.758301282051249</c:v>
                </c:pt>
                <c:pt idx="251">
                  <c:v>59.758301282051249</c:v>
                </c:pt>
                <c:pt idx="252">
                  <c:v>59.758301282051249</c:v>
                </c:pt>
                <c:pt idx="253">
                  <c:v>59.758301282051249</c:v>
                </c:pt>
                <c:pt idx="254">
                  <c:v>59.758301282051249</c:v>
                </c:pt>
                <c:pt idx="255">
                  <c:v>59.758301282051249</c:v>
                </c:pt>
                <c:pt idx="256">
                  <c:v>59.758301282051249</c:v>
                </c:pt>
                <c:pt idx="257">
                  <c:v>59.758301282051249</c:v>
                </c:pt>
                <c:pt idx="258">
                  <c:v>59.758301282051249</c:v>
                </c:pt>
                <c:pt idx="259">
                  <c:v>59.758301282051249</c:v>
                </c:pt>
                <c:pt idx="261">
                  <c:v>52.972285156249995</c:v>
                </c:pt>
                <c:pt idx="262">
                  <c:v>52.972285156249995</c:v>
                </c:pt>
                <c:pt idx="263">
                  <c:v>52.972285156249995</c:v>
                </c:pt>
                <c:pt idx="264">
                  <c:v>52.972285156249995</c:v>
                </c:pt>
                <c:pt idx="265">
                  <c:v>52.972285156249995</c:v>
                </c:pt>
                <c:pt idx="266">
                  <c:v>52.972285156249995</c:v>
                </c:pt>
                <c:pt idx="267">
                  <c:v>52.972285156249995</c:v>
                </c:pt>
                <c:pt idx="268">
                  <c:v>52.972285156249995</c:v>
                </c:pt>
                <c:pt idx="269">
                  <c:v>52.972285156249995</c:v>
                </c:pt>
                <c:pt idx="270">
                  <c:v>52.972285156249995</c:v>
                </c:pt>
                <c:pt idx="271">
                  <c:v>52.972285156249995</c:v>
                </c:pt>
                <c:pt idx="272">
                  <c:v>52.972285156249995</c:v>
                </c:pt>
                <c:pt idx="273">
                  <c:v>52.972285156249995</c:v>
                </c:pt>
                <c:pt idx="274">
                  <c:v>52.972285156249995</c:v>
                </c:pt>
                <c:pt idx="275">
                  <c:v>52.972285156249995</c:v>
                </c:pt>
                <c:pt idx="276">
                  <c:v>52.972285156249995</c:v>
                </c:pt>
                <c:pt idx="277">
                  <c:v>52.972285156249995</c:v>
                </c:pt>
                <c:pt idx="278">
                  <c:v>52.972285156249995</c:v>
                </c:pt>
                <c:pt idx="279">
                  <c:v>52.972285156249995</c:v>
                </c:pt>
                <c:pt idx="280">
                  <c:v>52.972285156249995</c:v>
                </c:pt>
                <c:pt idx="281">
                  <c:v>52.972285156249995</c:v>
                </c:pt>
                <c:pt idx="282">
                  <c:v>52.972285156249995</c:v>
                </c:pt>
                <c:pt idx="283">
                  <c:v>52.972285156249995</c:v>
                </c:pt>
                <c:pt idx="284">
                  <c:v>52.972285156249995</c:v>
                </c:pt>
                <c:pt idx="285">
                  <c:v>52.972285156249995</c:v>
                </c:pt>
                <c:pt idx="286">
                  <c:v>52.972285156249995</c:v>
                </c:pt>
                <c:pt idx="287">
                  <c:v>52.972285156249995</c:v>
                </c:pt>
                <c:pt idx="288">
                  <c:v>52.972285156249995</c:v>
                </c:pt>
                <c:pt idx="289">
                  <c:v>52.972285156249995</c:v>
                </c:pt>
                <c:pt idx="290">
                  <c:v>52.972285156249995</c:v>
                </c:pt>
                <c:pt idx="291">
                  <c:v>52.972285156249995</c:v>
                </c:pt>
                <c:pt idx="292">
                  <c:v>52.972285156249995</c:v>
                </c:pt>
                <c:pt idx="293">
                  <c:v>52.972285156249995</c:v>
                </c:pt>
                <c:pt idx="294">
                  <c:v>52.972285156249995</c:v>
                </c:pt>
                <c:pt idx="295">
                  <c:v>52.972285156249995</c:v>
                </c:pt>
                <c:pt idx="296">
                  <c:v>52.972285156249995</c:v>
                </c:pt>
                <c:pt idx="297">
                  <c:v>52.972285156249995</c:v>
                </c:pt>
                <c:pt idx="298">
                  <c:v>52.972285156249995</c:v>
                </c:pt>
                <c:pt idx="299">
                  <c:v>52.972285156249995</c:v>
                </c:pt>
                <c:pt idx="300">
                  <c:v>52.972285156249995</c:v>
                </c:pt>
                <c:pt idx="301">
                  <c:v>52.972285156249995</c:v>
                </c:pt>
                <c:pt idx="302">
                  <c:v>52.972285156249995</c:v>
                </c:pt>
                <c:pt idx="303">
                  <c:v>52.972285156249995</c:v>
                </c:pt>
                <c:pt idx="304">
                  <c:v>52.972285156249995</c:v>
                </c:pt>
                <c:pt idx="305">
                  <c:v>52.972285156249995</c:v>
                </c:pt>
                <c:pt idx="306">
                  <c:v>52.972285156249995</c:v>
                </c:pt>
                <c:pt idx="307">
                  <c:v>52.972285156249995</c:v>
                </c:pt>
                <c:pt idx="308">
                  <c:v>52.972285156249995</c:v>
                </c:pt>
                <c:pt idx="309">
                  <c:v>52.972285156249995</c:v>
                </c:pt>
                <c:pt idx="310">
                  <c:v>52.972285156249995</c:v>
                </c:pt>
                <c:pt idx="311">
                  <c:v>52.972285156249995</c:v>
                </c:pt>
                <c:pt idx="312">
                  <c:v>52.972285156249995</c:v>
                </c:pt>
                <c:pt idx="313">
                  <c:v>52.972285156249995</c:v>
                </c:pt>
                <c:pt idx="314">
                  <c:v>52.972285156249995</c:v>
                </c:pt>
                <c:pt idx="315">
                  <c:v>52.972285156249995</c:v>
                </c:pt>
                <c:pt idx="316">
                  <c:v>52.972285156249995</c:v>
                </c:pt>
                <c:pt idx="317">
                  <c:v>52.972285156249995</c:v>
                </c:pt>
                <c:pt idx="318">
                  <c:v>52.972285156249995</c:v>
                </c:pt>
                <c:pt idx="319">
                  <c:v>52.972285156249995</c:v>
                </c:pt>
                <c:pt idx="320">
                  <c:v>52.972285156249995</c:v>
                </c:pt>
                <c:pt idx="321">
                  <c:v>52.972285156249995</c:v>
                </c:pt>
                <c:pt idx="322">
                  <c:v>52.972285156249995</c:v>
                </c:pt>
                <c:pt idx="323">
                  <c:v>52.972285156249995</c:v>
                </c:pt>
                <c:pt idx="324">
                  <c:v>52.972285156249995</c:v>
                </c:pt>
                <c:pt idx="325">
                  <c:v>52.972285156249995</c:v>
                </c:pt>
                <c:pt idx="326">
                  <c:v>52.972285156249995</c:v>
                </c:pt>
                <c:pt idx="327">
                  <c:v>52.972285156249995</c:v>
                </c:pt>
                <c:pt idx="328">
                  <c:v>52.972285156249995</c:v>
                </c:pt>
                <c:pt idx="329">
                  <c:v>52.972285156249995</c:v>
                </c:pt>
                <c:pt idx="330">
                  <c:v>52.972285156249995</c:v>
                </c:pt>
                <c:pt idx="331">
                  <c:v>52.972285156249995</c:v>
                </c:pt>
                <c:pt idx="332">
                  <c:v>52.972285156249995</c:v>
                </c:pt>
                <c:pt idx="333">
                  <c:v>52.972285156249995</c:v>
                </c:pt>
                <c:pt idx="334">
                  <c:v>52.972285156249995</c:v>
                </c:pt>
                <c:pt idx="335">
                  <c:v>52.972285156249995</c:v>
                </c:pt>
                <c:pt idx="336">
                  <c:v>52.972285156249995</c:v>
                </c:pt>
                <c:pt idx="337">
                  <c:v>52.972285156249995</c:v>
                </c:pt>
                <c:pt idx="338">
                  <c:v>52.972285156249995</c:v>
                </c:pt>
                <c:pt idx="339">
                  <c:v>52.972285156249995</c:v>
                </c:pt>
                <c:pt idx="340">
                  <c:v>52.972285156249995</c:v>
                </c:pt>
                <c:pt idx="341">
                  <c:v>52.972285156249995</c:v>
                </c:pt>
                <c:pt idx="342">
                  <c:v>52.972285156249995</c:v>
                </c:pt>
                <c:pt idx="343">
                  <c:v>52.972285156249995</c:v>
                </c:pt>
                <c:pt idx="344">
                  <c:v>52.972285156249995</c:v>
                </c:pt>
                <c:pt idx="345">
                  <c:v>52.972285156249995</c:v>
                </c:pt>
                <c:pt idx="346">
                  <c:v>52.972285156249995</c:v>
                </c:pt>
                <c:pt idx="347">
                  <c:v>52.972285156249995</c:v>
                </c:pt>
                <c:pt idx="348">
                  <c:v>52.972285156249995</c:v>
                </c:pt>
                <c:pt idx="349">
                  <c:v>52.972285156249995</c:v>
                </c:pt>
                <c:pt idx="350">
                  <c:v>52.972285156249995</c:v>
                </c:pt>
                <c:pt idx="351">
                  <c:v>52.972285156249995</c:v>
                </c:pt>
                <c:pt idx="352">
                  <c:v>52.972285156249995</c:v>
                </c:pt>
                <c:pt idx="353">
                  <c:v>52.972285156249995</c:v>
                </c:pt>
                <c:pt idx="354">
                  <c:v>52.972285156249995</c:v>
                </c:pt>
                <c:pt idx="355">
                  <c:v>52.972285156249995</c:v>
                </c:pt>
                <c:pt idx="356">
                  <c:v>52.972285156249995</c:v>
                </c:pt>
                <c:pt idx="357">
                  <c:v>52.972285156249995</c:v>
                </c:pt>
                <c:pt idx="358">
                  <c:v>52.972285156249995</c:v>
                </c:pt>
                <c:pt idx="359">
                  <c:v>52.972285156249995</c:v>
                </c:pt>
                <c:pt idx="360">
                  <c:v>52.972285156249995</c:v>
                </c:pt>
                <c:pt idx="361">
                  <c:v>52.972285156249995</c:v>
                </c:pt>
                <c:pt idx="362">
                  <c:v>52.972285156249995</c:v>
                </c:pt>
                <c:pt idx="363">
                  <c:v>52.972285156249995</c:v>
                </c:pt>
                <c:pt idx="364">
                  <c:v>52.972285156249995</c:v>
                </c:pt>
                <c:pt idx="365">
                  <c:v>52.972285156249995</c:v>
                </c:pt>
                <c:pt idx="366">
                  <c:v>52.972285156249995</c:v>
                </c:pt>
                <c:pt idx="367">
                  <c:v>52.972285156249995</c:v>
                </c:pt>
                <c:pt idx="368">
                  <c:v>52.972285156249995</c:v>
                </c:pt>
                <c:pt idx="369">
                  <c:v>52.972285156249995</c:v>
                </c:pt>
                <c:pt idx="370">
                  <c:v>52.972285156249995</c:v>
                </c:pt>
                <c:pt idx="371">
                  <c:v>52.972285156249995</c:v>
                </c:pt>
                <c:pt idx="372">
                  <c:v>52.972285156249995</c:v>
                </c:pt>
                <c:pt idx="373">
                  <c:v>52.972285156249995</c:v>
                </c:pt>
                <c:pt idx="374">
                  <c:v>52.972285156249995</c:v>
                </c:pt>
                <c:pt idx="375">
                  <c:v>52.972285156249995</c:v>
                </c:pt>
                <c:pt idx="376">
                  <c:v>52.972285156249995</c:v>
                </c:pt>
                <c:pt idx="377">
                  <c:v>52.972285156249995</c:v>
                </c:pt>
                <c:pt idx="378">
                  <c:v>52.972285156249995</c:v>
                </c:pt>
                <c:pt idx="379">
                  <c:v>52.972285156249995</c:v>
                </c:pt>
                <c:pt idx="380">
                  <c:v>52.972285156249995</c:v>
                </c:pt>
                <c:pt idx="381">
                  <c:v>52.972285156249995</c:v>
                </c:pt>
                <c:pt idx="382">
                  <c:v>52.972285156249995</c:v>
                </c:pt>
                <c:pt idx="383">
                  <c:v>52.972285156249995</c:v>
                </c:pt>
                <c:pt idx="384">
                  <c:v>52.972285156249995</c:v>
                </c:pt>
                <c:pt idx="385">
                  <c:v>52.972285156249995</c:v>
                </c:pt>
                <c:pt idx="386">
                  <c:v>52.972285156249995</c:v>
                </c:pt>
                <c:pt idx="387">
                  <c:v>52.972285156249995</c:v>
                </c:pt>
                <c:pt idx="388">
                  <c:v>52.972285156249995</c:v>
                </c:pt>
                <c:pt idx="390">
                  <c:v>48.432205128205155</c:v>
                </c:pt>
                <c:pt idx="391">
                  <c:v>48.432205128205155</c:v>
                </c:pt>
                <c:pt idx="392">
                  <c:v>48.432205128205155</c:v>
                </c:pt>
                <c:pt idx="393">
                  <c:v>48.432205128205155</c:v>
                </c:pt>
                <c:pt idx="394">
                  <c:v>48.432205128205155</c:v>
                </c:pt>
                <c:pt idx="395">
                  <c:v>48.432205128205155</c:v>
                </c:pt>
                <c:pt idx="396">
                  <c:v>48.432205128205155</c:v>
                </c:pt>
                <c:pt idx="397">
                  <c:v>48.432205128205155</c:v>
                </c:pt>
                <c:pt idx="398">
                  <c:v>48.432205128205155</c:v>
                </c:pt>
                <c:pt idx="399">
                  <c:v>48.432205128205155</c:v>
                </c:pt>
                <c:pt idx="400">
                  <c:v>48.432205128205155</c:v>
                </c:pt>
                <c:pt idx="401">
                  <c:v>48.432205128205155</c:v>
                </c:pt>
                <c:pt idx="402">
                  <c:v>48.432205128205155</c:v>
                </c:pt>
                <c:pt idx="403">
                  <c:v>48.432205128205155</c:v>
                </c:pt>
                <c:pt idx="404">
                  <c:v>48.432205128205155</c:v>
                </c:pt>
                <c:pt idx="405">
                  <c:v>48.432205128205155</c:v>
                </c:pt>
                <c:pt idx="406">
                  <c:v>48.432205128205155</c:v>
                </c:pt>
                <c:pt idx="407">
                  <c:v>48.432205128205155</c:v>
                </c:pt>
                <c:pt idx="408">
                  <c:v>48.432205128205155</c:v>
                </c:pt>
                <c:pt idx="409">
                  <c:v>48.432205128205155</c:v>
                </c:pt>
                <c:pt idx="410">
                  <c:v>48.432205128205155</c:v>
                </c:pt>
                <c:pt idx="411">
                  <c:v>48.432205128205155</c:v>
                </c:pt>
                <c:pt idx="412">
                  <c:v>48.432205128205155</c:v>
                </c:pt>
                <c:pt idx="413">
                  <c:v>48.432205128205155</c:v>
                </c:pt>
                <c:pt idx="414">
                  <c:v>48.432205128205155</c:v>
                </c:pt>
                <c:pt idx="415">
                  <c:v>48.432205128205155</c:v>
                </c:pt>
                <c:pt idx="416">
                  <c:v>48.432205128205155</c:v>
                </c:pt>
                <c:pt idx="417">
                  <c:v>48.432205128205155</c:v>
                </c:pt>
                <c:pt idx="418">
                  <c:v>48.432205128205155</c:v>
                </c:pt>
                <c:pt idx="419">
                  <c:v>48.432205128205155</c:v>
                </c:pt>
                <c:pt idx="420">
                  <c:v>48.432205128205155</c:v>
                </c:pt>
                <c:pt idx="421">
                  <c:v>48.432205128205155</c:v>
                </c:pt>
                <c:pt idx="422">
                  <c:v>48.432205128205155</c:v>
                </c:pt>
                <c:pt idx="423">
                  <c:v>48.432205128205155</c:v>
                </c:pt>
                <c:pt idx="424">
                  <c:v>48.432205128205155</c:v>
                </c:pt>
                <c:pt idx="425">
                  <c:v>48.432205128205155</c:v>
                </c:pt>
                <c:pt idx="426">
                  <c:v>48.432205128205155</c:v>
                </c:pt>
                <c:pt idx="427">
                  <c:v>48.432205128205155</c:v>
                </c:pt>
                <c:pt idx="428">
                  <c:v>48.432205128205155</c:v>
                </c:pt>
                <c:pt idx="429">
                  <c:v>48.432205128205155</c:v>
                </c:pt>
                <c:pt idx="430">
                  <c:v>48.432205128205155</c:v>
                </c:pt>
                <c:pt idx="431">
                  <c:v>48.432205128205155</c:v>
                </c:pt>
                <c:pt idx="432">
                  <c:v>48.432205128205155</c:v>
                </c:pt>
                <c:pt idx="433">
                  <c:v>48.432205128205155</c:v>
                </c:pt>
                <c:pt idx="434">
                  <c:v>48.432205128205155</c:v>
                </c:pt>
                <c:pt idx="435">
                  <c:v>48.432205128205155</c:v>
                </c:pt>
                <c:pt idx="436">
                  <c:v>48.432205128205155</c:v>
                </c:pt>
                <c:pt idx="437">
                  <c:v>48.432205128205155</c:v>
                </c:pt>
                <c:pt idx="438">
                  <c:v>48.432205128205155</c:v>
                </c:pt>
                <c:pt idx="439">
                  <c:v>48.432205128205155</c:v>
                </c:pt>
                <c:pt idx="440">
                  <c:v>48.432205128205155</c:v>
                </c:pt>
                <c:pt idx="441">
                  <c:v>48.432205128205155</c:v>
                </c:pt>
                <c:pt idx="442">
                  <c:v>48.432205128205155</c:v>
                </c:pt>
                <c:pt idx="443">
                  <c:v>48.432205128205155</c:v>
                </c:pt>
                <c:pt idx="444">
                  <c:v>48.432205128205155</c:v>
                </c:pt>
                <c:pt idx="445">
                  <c:v>48.432205128205155</c:v>
                </c:pt>
                <c:pt idx="446">
                  <c:v>48.432205128205155</c:v>
                </c:pt>
                <c:pt idx="447">
                  <c:v>48.432205128205155</c:v>
                </c:pt>
                <c:pt idx="448">
                  <c:v>48.432205128205155</c:v>
                </c:pt>
                <c:pt idx="449">
                  <c:v>48.432205128205155</c:v>
                </c:pt>
                <c:pt idx="450">
                  <c:v>48.432205128205155</c:v>
                </c:pt>
                <c:pt idx="451">
                  <c:v>48.432205128205155</c:v>
                </c:pt>
                <c:pt idx="452">
                  <c:v>48.432205128205155</c:v>
                </c:pt>
                <c:pt idx="453">
                  <c:v>48.432205128205155</c:v>
                </c:pt>
                <c:pt idx="454">
                  <c:v>48.432205128205155</c:v>
                </c:pt>
                <c:pt idx="455">
                  <c:v>48.432205128205155</c:v>
                </c:pt>
                <c:pt idx="456">
                  <c:v>48.432205128205155</c:v>
                </c:pt>
                <c:pt idx="457">
                  <c:v>48.432205128205155</c:v>
                </c:pt>
                <c:pt idx="458">
                  <c:v>48.432205128205155</c:v>
                </c:pt>
                <c:pt idx="459">
                  <c:v>48.432205128205155</c:v>
                </c:pt>
                <c:pt idx="460">
                  <c:v>48.432205128205155</c:v>
                </c:pt>
                <c:pt idx="461">
                  <c:v>48.432205128205155</c:v>
                </c:pt>
                <c:pt idx="462">
                  <c:v>48.432205128205155</c:v>
                </c:pt>
                <c:pt idx="463">
                  <c:v>48.432205128205155</c:v>
                </c:pt>
                <c:pt idx="464">
                  <c:v>48.432205128205155</c:v>
                </c:pt>
                <c:pt idx="465">
                  <c:v>48.432205128205155</c:v>
                </c:pt>
                <c:pt idx="466">
                  <c:v>48.432205128205155</c:v>
                </c:pt>
                <c:pt idx="467">
                  <c:v>48.432205128205155</c:v>
                </c:pt>
                <c:pt idx="468">
                  <c:v>48.432205128205155</c:v>
                </c:pt>
                <c:pt idx="469">
                  <c:v>48.432205128205155</c:v>
                </c:pt>
                <c:pt idx="470">
                  <c:v>48.432205128205155</c:v>
                </c:pt>
                <c:pt idx="471">
                  <c:v>48.432205128205155</c:v>
                </c:pt>
                <c:pt idx="472">
                  <c:v>48.432205128205155</c:v>
                </c:pt>
                <c:pt idx="473">
                  <c:v>48.432205128205155</c:v>
                </c:pt>
                <c:pt idx="474">
                  <c:v>48.432205128205155</c:v>
                </c:pt>
                <c:pt idx="475">
                  <c:v>48.432205128205155</c:v>
                </c:pt>
                <c:pt idx="476">
                  <c:v>48.432205128205155</c:v>
                </c:pt>
                <c:pt idx="477">
                  <c:v>48.432205128205155</c:v>
                </c:pt>
                <c:pt idx="478">
                  <c:v>48.432205128205155</c:v>
                </c:pt>
                <c:pt idx="479">
                  <c:v>48.432205128205155</c:v>
                </c:pt>
                <c:pt idx="480">
                  <c:v>48.432205128205155</c:v>
                </c:pt>
                <c:pt idx="481">
                  <c:v>48.432205128205155</c:v>
                </c:pt>
                <c:pt idx="482">
                  <c:v>48.432205128205155</c:v>
                </c:pt>
                <c:pt idx="483">
                  <c:v>48.432205128205155</c:v>
                </c:pt>
                <c:pt idx="484">
                  <c:v>48.432205128205155</c:v>
                </c:pt>
                <c:pt idx="485">
                  <c:v>48.432205128205155</c:v>
                </c:pt>
                <c:pt idx="486">
                  <c:v>48.432205128205155</c:v>
                </c:pt>
                <c:pt idx="487">
                  <c:v>48.432205128205155</c:v>
                </c:pt>
                <c:pt idx="488">
                  <c:v>48.432205128205155</c:v>
                </c:pt>
                <c:pt idx="489">
                  <c:v>48.432205128205155</c:v>
                </c:pt>
                <c:pt idx="490">
                  <c:v>48.432205128205155</c:v>
                </c:pt>
                <c:pt idx="491">
                  <c:v>48.432205128205155</c:v>
                </c:pt>
                <c:pt idx="492">
                  <c:v>48.432205128205155</c:v>
                </c:pt>
                <c:pt idx="493">
                  <c:v>48.432205128205155</c:v>
                </c:pt>
                <c:pt idx="494">
                  <c:v>48.432205128205155</c:v>
                </c:pt>
                <c:pt idx="495">
                  <c:v>48.432205128205155</c:v>
                </c:pt>
                <c:pt idx="496">
                  <c:v>48.432205128205155</c:v>
                </c:pt>
                <c:pt idx="497">
                  <c:v>48.432205128205155</c:v>
                </c:pt>
                <c:pt idx="498">
                  <c:v>48.432205128205155</c:v>
                </c:pt>
                <c:pt idx="499">
                  <c:v>48.432205128205155</c:v>
                </c:pt>
                <c:pt idx="500">
                  <c:v>48.432205128205155</c:v>
                </c:pt>
                <c:pt idx="501">
                  <c:v>48.432205128205155</c:v>
                </c:pt>
                <c:pt idx="502">
                  <c:v>48.432205128205155</c:v>
                </c:pt>
                <c:pt idx="503">
                  <c:v>48.432205128205155</c:v>
                </c:pt>
                <c:pt idx="504">
                  <c:v>48.432205128205155</c:v>
                </c:pt>
                <c:pt idx="505">
                  <c:v>48.432205128205155</c:v>
                </c:pt>
                <c:pt idx="506">
                  <c:v>48.432205128205155</c:v>
                </c:pt>
                <c:pt idx="507">
                  <c:v>48.432205128205155</c:v>
                </c:pt>
                <c:pt idx="508">
                  <c:v>48.432205128205155</c:v>
                </c:pt>
                <c:pt idx="509">
                  <c:v>48.432205128205155</c:v>
                </c:pt>
                <c:pt idx="510">
                  <c:v>48.432205128205155</c:v>
                </c:pt>
                <c:pt idx="511">
                  <c:v>48.432205128205155</c:v>
                </c:pt>
                <c:pt idx="512">
                  <c:v>48.432205128205155</c:v>
                </c:pt>
                <c:pt idx="513">
                  <c:v>48.432205128205155</c:v>
                </c:pt>
                <c:pt idx="514">
                  <c:v>48.432205128205155</c:v>
                </c:pt>
                <c:pt idx="515">
                  <c:v>48.432205128205155</c:v>
                </c:pt>
                <c:pt idx="516">
                  <c:v>48.432205128205155</c:v>
                </c:pt>
                <c:pt idx="517">
                  <c:v>48.432205128205155</c:v>
                </c:pt>
                <c:pt idx="518">
                  <c:v>48.432205128205155</c:v>
                </c:pt>
                <c:pt idx="519">
                  <c:v>48.432205128205155</c:v>
                </c:pt>
                <c:pt idx="520">
                  <c:v>48.432205128205155</c:v>
                </c:pt>
                <c:pt idx="522">
                  <c:v>40.343410852713184</c:v>
                </c:pt>
                <c:pt idx="523">
                  <c:v>40.343410852713184</c:v>
                </c:pt>
                <c:pt idx="524">
                  <c:v>40.343410852713184</c:v>
                </c:pt>
                <c:pt idx="525">
                  <c:v>40.343410852713184</c:v>
                </c:pt>
                <c:pt idx="526">
                  <c:v>40.343410852713184</c:v>
                </c:pt>
                <c:pt idx="527">
                  <c:v>40.343410852713184</c:v>
                </c:pt>
                <c:pt idx="528">
                  <c:v>40.343410852713184</c:v>
                </c:pt>
                <c:pt idx="529">
                  <c:v>40.343410852713184</c:v>
                </c:pt>
                <c:pt idx="530">
                  <c:v>40.343410852713184</c:v>
                </c:pt>
                <c:pt idx="531">
                  <c:v>40.343410852713184</c:v>
                </c:pt>
                <c:pt idx="532">
                  <c:v>40.343410852713184</c:v>
                </c:pt>
                <c:pt idx="533">
                  <c:v>40.343410852713184</c:v>
                </c:pt>
                <c:pt idx="534">
                  <c:v>40.343410852713184</c:v>
                </c:pt>
                <c:pt idx="535">
                  <c:v>40.343410852713184</c:v>
                </c:pt>
                <c:pt idx="536">
                  <c:v>40.343410852713184</c:v>
                </c:pt>
                <c:pt idx="537">
                  <c:v>40.343410852713184</c:v>
                </c:pt>
                <c:pt idx="538">
                  <c:v>40.343410852713184</c:v>
                </c:pt>
                <c:pt idx="539">
                  <c:v>40.343410852713184</c:v>
                </c:pt>
                <c:pt idx="540">
                  <c:v>40.343410852713184</c:v>
                </c:pt>
                <c:pt idx="541">
                  <c:v>40.343410852713184</c:v>
                </c:pt>
                <c:pt idx="542">
                  <c:v>40.343410852713184</c:v>
                </c:pt>
                <c:pt idx="543">
                  <c:v>40.343410852713184</c:v>
                </c:pt>
                <c:pt idx="544">
                  <c:v>40.343410852713184</c:v>
                </c:pt>
                <c:pt idx="545">
                  <c:v>40.343410852713184</c:v>
                </c:pt>
                <c:pt idx="546">
                  <c:v>40.343410852713184</c:v>
                </c:pt>
                <c:pt idx="547">
                  <c:v>40.343410852713184</c:v>
                </c:pt>
                <c:pt idx="548">
                  <c:v>40.343410852713184</c:v>
                </c:pt>
                <c:pt idx="549">
                  <c:v>40.343410852713184</c:v>
                </c:pt>
                <c:pt idx="550">
                  <c:v>40.343410852713184</c:v>
                </c:pt>
                <c:pt idx="551">
                  <c:v>40.343410852713184</c:v>
                </c:pt>
                <c:pt idx="552">
                  <c:v>40.343410852713184</c:v>
                </c:pt>
                <c:pt idx="553">
                  <c:v>40.343410852713184</c:v>
                </c:pt>
                <c:pt idx="554">
                  <c:v>40.343410852713184</c:v>
                </c:pt>
                <c:pt idx="555">
                  <c:v>40.343410852713184</c:v>
                </c:pt>
                <c:pt idx="556">
                  <c:v>40.343410852713184</c:v>
                </c:pt>
                <c:pt idx="557">
                  <c:v>40.343410852713184</c:v>
                </c:pt>
                <c:pt idx="558">
                  <c:v>40.343410852713184</c:v>
                </c:pt>
                <c:pt idx="559">
                  <c:v>40.343410852713184</c:v>
                </c:pt>
                <c:pt idx="560">
                  <c:v>40.343410852713184</c:v>
                </c:pt>
                <c:pt idx="561">
                  <c:v>40.343410852713184</c:v>
                </c:pt>
                <c:pt idx="562">
                  <c:v>40.343410852713184</c:v>
                </c:pt>
                <c:pt idx="563">
                  <c:v>40.343410852713184</c:v>
                </c:pt>
                <c:pt idx="564">
                  <c:v>40.343410852713184</c:v>
                </c:pt>
                <c:pt idx="565">
                  <c:v>40.343410852713184</c:v>
                </c:pt>
                <c:pt idx="566">
                  <c:v>40.343410852713184</c:v>
                </c:pt>
                <c:pt idx="567">
                  <c:v>40.343410852713184</c:v>
                </c:pt>
                <c:pt idx="568">
                  <c:v>40.343410852713184</c:v>
                </c:pt>
                <c:pt idx="569">
                  <c:v>40.343410852713184</c:v>
                </c:pt>
                <c:pt idx="570">
                  <c:v>40.343410852713184</c:v>
                </c:pt>
                <c:pt idx="571">
                  <c:v>40.343410852713184</c:v>
                </c:pt>
                <c:pt idx="572">
                  <c:v>40.343410852713184</c:v>
                </c:pt>
                <c:pt idx="573">
                  <c:v>40.343410852713184</c:v>
                </c:pt>
                <c:pt idx="574">
                  <c:v>40.343410852713184</c:v>
                </c:pt>
                <c:pt idx="575">
                  <c:v>40.343410852713184</c:v>
                </c:pt>
                <c:pt idx="576">
                  <c:v>40.343410852713184</c:v>
                </c:pt>
                <c:pt idx="577">
                  <c:v>40.343410852713184</c:v>
                </c:pt>
                <c:pt idx="578">
                  <c:v>40.343410852713184</c:v>
                </c:pt>
                <c:pt idx="579">
                  <c:v>40.343410852713184</c:v>
                </c:pt>
                <c:pt idx="580">
                  <c:v>40.343410852713184</c:v>
                </c:pt>
                <c:pt idx="581">
                  <c:v>40.343410852713184</c:v>
                </c:pt>
                <c:pt idx="582">
                  <c:v>40.343410852713184</c:v>
                </c:pt>
                <c:pt idx="583">
                  <c:v>40.343410852713184</c:v>
                </c:pt>
                <c:pt idx="584">
                  <c:v>40.343410852713184</c:v>
                </c:pt>
                <c:pt idx="585">
                  <c:v>40.343410852713184</c:v>
                </c:pt>
                <c:pt idx="586">
                  <c:v>40.343410852713184</c:v>
                </c:pt>
                <c:pt idx="587">
                  <c:v>40.343410852713184</c:v>
                </c:pt>
                <c:pt idx="588">
                  <c:v>40.343410852713184</c:v>
                </c:pt>
                <c:pt idx="589">
                  <c:v>40.343410852713184</c:v>
                </c:pt>
                <c:pt idx="590">
                  <c:v>40.343410852713184</c:v>
                </c:pt>
                <c:pt idx="591">
                  <c:v>40.343410852713184</c:v>
                </c:pt>
                <c:pt idx="592">
                  <c:v>40.343410852713184</c:v>
                </c:pt>
                <c:pt idx="593">
                  <c:v>40.343410852713184</c:v>
                </c:pt>
                <c:pt idx="594">
                  <c:v>40.343410852713184</c:v>
                </c:pt>
                <c:pt idx="595">
                  <c:v>40.343410852713184</c:v>
                </c:pt>
                <c:pt idx="596">
                  <c:v>40.343410852713184</c:v>
                </c:pt>
                <c:pt idx="597">
                  <c:v>40.343410852713184</c:v>
                </c:pt>
                <c:pt idx="598">
                  <c:v>40.343410852713184</c:v>
                </c:pt>
                <c:pt idx="599">
                  <c:v>40.343410852713184</c:v>
                </c:pt>
                <c:pt idx="600">
                  <c:v>40.343410852713184</c:v>
                </c:pt>
                <c:pt idx="601">
                  <c:v>40.343410852713184</c:v>
                </c:pt>
                <c:pt idx="602">
                  <c:v>40.343410852713184</c:v>
                </c:pt>
                <c:pt idx="603">
                  <c:v>40.343410852713184</c:v>
                </c:pt>
                <c:pt idx="604">
                  <c:v>40.343410852713184</c:v>
                </c:pt>
                <c:pt idx="605">
                  <c:v>40.343410852713184</c:v>
                </c:pt>
                <c:pt idx="606">
                  <c:v>40.343410852713184</c:v>
                </c:pt>
                <c:pt idx="607">
                  <c:v>40.343410852713184</c:v>
                </c:pt>
                <c:pt idx="608">
                  <c:v>40.343410852713184</c:v>
                </c:pt>
                <c:pt idx="609">
                  <c:v>40.343410852713184</c:v>
                </c:pt>
                <c:pt idx="610">
                  <c:v>40.343410852713184</c:v>
                </c:pt>
                <c:pt idx="611">
                  <c:v>40.343410852713184</c:v>
                </c:pt>
                <c:pt idx="612">
                  <c:v>40.343410852713184</c:v>
                </c:pt>
                <c:pt idx="613">
                  <c:v>40.343410852713184</c:v>
                </c:pt>
                <c:pt idx="614">
                  <c:v>40.343410852713184</c:v>
                </c:pt>
                <c:pt idx="615">
                  <c:v>40.343410852713184</c:v>
                </c:pt>
                <c:pt idx="616">
                  <c:v>40.343410852713184</c:v>
                </c:pt>
                <c:pt idx="617">
                  <c:v>40.343410852713184</c:v>
                </c:pt>
                <c:pt idx="618">
                  <c:v>40.343410852713184</c:v>
                </c:pt>
                <c:pt idx="619">
                  <c:v>40.343410852713184</c:v>
                </c:pt>
                <c:pt idx="620">
                  <c:v>40.343410852713184</c:v>
                </c:pt>
                <c:pt idx="621">
                  <c:v>40.343410852713184</c:v>
                </c:pt>
                <c:pt idx="622">
                  <c:v>40.343410852713184</c:v>
                </c:pt>
                <c:pt idx="623">
                  <c:v>40.343410852713184</c:v>
                </c:pt>
                <c:pt idx="624">
                  <c:v>40.343410852713184</c:v>
                </c:pt>
                <c:pt idx="625">
                  <c:v>40.343410852713184</c:v>
                </c:pt>
                <c:pt idx="626">
                  <c:v>40.343410852713184</c:v>
                </c:pt>
                <c:pt idx="627">
                  <c:v>40.343410852713184</c:v>
                </c:pt>
                <c:pt idx="628">
                  <c:v>40.343410852713184</c:v>
                </c:pt>
                <c:pt idx="629">
                  <c:v>40.343410852713184</c:v>
                </c:pt>
                <c:pt idx="630">
                  <c:v>40.343410852713184</c:v>
                </c:pt>
                <c:pt idx="631">
                  <c:v>40.343410852713184</c:v>
                </c:pt>
                <c:pt idx="632">
                  <c:v>40.343410852713184</c:v>
                </c:pt>
                <c:pt idx="633">
                  <c:v>40.343410852713184</c:v>
                </c:pt>
                <c:pt idx="634">
                  <c:v>40.343410852713184</c:v>
                </c:pt>
                <c:pt idx="635">
                  <c:v>40.343410852713184</c:v>
                </c:pt>
                <c:pt idx="636">
                  <c:v>40.343410852713184</c:v>
                </c:pt>
                <c:pt idx="637">
                  <c:v>40.343410852713184</c:v>
                </c:pt>
                <c:pt idx="638">
                  <c:v>40.343410852713184</c:v>
                </c:pt>
                <c:pt idx="639">
                  <c:v>40.343410852713184</c:v>
                </c:pt>
                <c:pt idx="640">
                  <c:v>40.343410852713184</c:v>
                </c:pt>
                <c:pt idx="641">
                  <c:v>40.343410852713184</c:v>
                </c:pt>
                <c:pt idx="642">
                  <c:v>40.343410852713184</c:v>
                </c:pt>
                <c:pt idx="643">
                  <c:v>40.343410852713184</c:v>
                </c:pt>
                <c:pt idx="644">
                  <c:v>40.343410852713184</c:v>
                </c:pt>
                <c:pt idx="645">
                  <c:v>40.343410852713184</c:v>
                </c:pt>
                <c:pt idx="646">
                  <c:v>40.343410852713184</c:v>
                </c:pt>
                <c:pt idx="647">
                  <c:v>40.343410852713184</c:v>
                </c:pt>
                <c:pt idx="648">
                  <c:v>40.343410852713184</c:v>
                </c:pt>
                <c:pt idx="649">
                  <c:v>40.343410852713184</c:v>
                </c:pt>
                <c:pt idx="650">
                  <c:v>40.343410852713184</c:v>
                </c:pt>
                <c:pt idx="652">
                  <c:v>48.263723958333344</c:v>
                </c:pt>
                <c:pt idx="653">
                  <c:v>48.263723958333344</c:v>
                </c:pt>
                <c:pt idx="654">
                  <c:v>48.263723958333344</c:v>
                </c:pt>
                <c:pt idx="655">
                  <c:v>48.263723958333344</c:v>
                </c:pt>
                <c:pt idx="656">
                  <c:v>48.263723958333344</c:v>
                </c:pt>
                <c:pt idx="657">
                  <c:v>48.263723958333344</c:v>
                </c:pt>
                <c:pt idx="658">
                  <c:v>48.263723958333344</c:v>
                </c:pt>
                <c:pt idx="659">
                  <c:v>48.263723958333344</c:v>
                </c:pt>
                <c:pt idx="660">
                  <c:v>48.263723958333344</c:v>
                </c:pt>
                <c:pt idx="661">
                  <c:v>48.263723958333344</c:v>
                </c:pt>
                <c:pt idx="662">
                  <c:v>48.263723958333344</c:v>
                </c:pt>
                <c:pt idx="663">
                  <c:v>48.263723958333344</c:v>
                </c:pt>
                <c:pt idx="664">
                  <c:v>48.263723958333344</c:v>
                </c:pt>
                <c:pt idx="665">
                  <c:v>48.263723958333344</c:v>
                </c:pt>
                <c:pt idx="666">
                  <c:v>48.263723958333344</c:v>
                </c:pt>
                <c:pt idx="667">
                  <c:v>48.263723958333344</c:v>
                </c:pt>
                <c:pt idx="668">
                  <c:v>48.263723958333344</c:v>
                </c:pt>
                <c:pt idx="669">
                  <c:v>48.263723958333344</c:v>
                </c:pt>
                <c:pt idx="670">
                  <c:v>48.263723958333344</c:v>
                </c:pt>
                <c:pt idx="671">
                  <c:v>48.263723958333344</c:v>
                </c:pt>
                <c:pt idx="672">
                  <c:v>48.263723958333344</c:v>
                </c:pt>
                <c:pt idx="673">
                  <c:v>48.263723958333344</c:v>
                </c:pt>
                <c:pt idx="674">
                  <c:v>48.263723958333344</c:v>
                </c:pt>
                <c:pt idx="675">
                  <c:v>48.263723958333344</c:v>
                </c:pt>
                <c:pt idx="676">
                  <c:v>48.263723958333344</c:v>
                </c:pt>
                <c:pt idx="677">
                  <c:v>48.263723958333344</c:v>
                </c:pt>
                <c:pt idx="678">
                  <c:v>48.263723958333344</c:v>
                </c:pt>
                <c:pt idx="679">
                  <c:v>48.263723958333344</c:v>
                </c:pt>
                <c:pt idx="680">
                  <c:v>48.263723958333344</c:v>
                </c:pt>
                <c:pt idx="681">
                  <c:v>48.263723958333344</c:v>
                </c:pt>
                <c:pt idx="682">
                  <c:v>48.263723958333344</c:v>
                </c:pt>
                <c:pt idx="683">
                  <c:v>48.263723958333344</c:v>
                </c:pt>
                <c:pt idx="684">
                  <c:v>48.263723958333344</c:v>
                </c:pt>
                <c:pt idx="685">
                  <c:v>48.263723958333344</c:v>
                </c:pt>
                <c:pt idx="686">
                  <c:v>48.263723958333344</c:v>
                </c:pt>
                <c:pt idx="687">
                  <c:v>48.263723958333344</c:v>
                </c:pt>
                <c:pt idx="688">
                  <c:v>48.263723958333344</c:v>
                </c:pt>
                <c:pt idx="689">
                  <c:v>48.263723958333344</c:v>
                </c:pt>
                <c:pt idx="690">
                  <c:v>48.263723958333344</c:v>
                </c:pt>
                <c:pt idx="691">
                  <c:v>48.263723958333344</c:v>
                </c:pt>
                <c:pt idx="692">
                  <c:v>48.263723958333344</c:v>
                </c:pt>
                <c:pt idx="693">
                  <c:v>48.263723958333344</c:v>
                </c:pt>
                <c:pt idx="694">
                  <c:v>48.263723958333344</c:v>
                </c:pt>
                <c:pt idx="695">
                  <c:v>48.263723958333344</c:v>
                </c:pt>
                <c:pt idx="696">
                  <c:v>48.263723958333344</c:v>
                </c:pt>
                <c:pt idx="697">
                  <c:v>48.263723958333344</c:v>
                </c:pt>
                <c:pt idx="698">
                  <c:v>48.263723958333344</c:v>
                </c:pt>
                <c:pt idx="699">
                  <c:v>48.263723958333344</c:v>
                </c:pt>
                <c:pt idx="700">
                  <c:v>48.263723958333344</c:v>
                </c:pt>
                <c:pt idx="701">
                  <c:v>48.263723958333344</c:v>
                </c:pt>
                <c:pt idx="702">
                  <c:v>48.263723958333344</c:v>
                </c:pt>
                <c:pt idx="703">
                  <c:v>48.263723958333344</c:v>
                </c:pt>
                <c:pt idx="704">
                  <c:v>48.263723958333344</c:v>
                </c:pt>
                <c:pt idx="705">
                  <c:v>48.263723958333344</c:v>
                </c:pt>
                <c:pt idx="706">
                  <c:v>48.263723958333344</c:v>
                </c:pt>
                <c:pt idx="707">
                  <c:v>48.263723958333344</c:v>
                </c:pt>
                <c:pt idx="708">
                  <c:v>48.263723958333344</c:v>
                </c:pt>
                <c:pt idx="709">
                  <c:v>48.263723958333344</c:v>
                </c:pt>
                <c:pt idx="710">
                  <c:v>48.263723958333344</c:v>
                </c:pt>
                <c:pt idx="711">
                  <c:v>48.263723958333344</c:v>
                </c:pt>
                <c:pt idx="712">
                  <c:v>48.263723958333344</c:v>
                </c:pt>
                <c:pt idx="713">
                  <c:v>48.263723958333344</c:v>
                </c:pt>
                <c:pt idx="714">
                  <c:v>48.263723958333344</c:v>
                </c:pt>
                <c:pt idx="715">
                  <c:v>48.263723958333344</c:v>
                </c:pt>
                <c:pt idx="716">
                  <c:v>48.263723958333344</c:v>
                </c:pt>
                <c:pt idx="717">
                  <c:v>48.263723958333344</c:v>
                </c:pt>
                <c:pt idx="718">
                  <c:v>48.263723958333344</c:v>
                </c:pt>
                <c:pt idx="719">
                  <c:v>48.263723958333344</c:v>
                </c:pt>
                <c:pt idx="720">
                  <c:v>48.263723958333344</c:v>
                </c:pt>
                <c:pt idx="721">
                  <c:v>48.263723958333344</c:v>
                </c:pt>
                <c:pt idx="722">
                  <c:v>48.263723958333344</c:v>
                </c:pt>
                <c:pt idx="723">
                  <c:v>48.263723958333344</c:v>
                </c:pt>
                <c:pt idx="724">
                  <c:v>48.263723958333344</c:v>
                </c:pt>
                <c:pt idx="725">
                  <c:v>48.263723958333344</c:v>
                </c:pt>
                <c:pt idx="726">
                  <c:v>48.263723958333344</c:v>
                </c:pt>
                <c:pt idx="727">
                  <c:v>48.263723958333344</c:v>
                </c:pt>
                <c:pt idx="728">
                  <c:v>48.263723958333344</c:v>
                </c:pt>
                <c:pt idx="729">
                  <c:v>48.263723958333344</c:v>
                </c:pt>
                <c:pt idx="730">
                  <c:v>48.263723958333344</c:v>
                </c:pt>
                <c:pt idx="731">
                  <c:v>48.263723958333344</c:v>
                </c:pt>
                <c:pt idx="732">
                  <c:v>48.263723958333344</c:v>
                </c:pt>
                <c:pt idx="733">
                  <c:v>48.263723958333344</c:v>
                </c:pt>
                <c:pt idx="734">
                  <c:v>48.263723958333344</c:v>
                </c:pt>
                <c:pt idx="735">
                  <c:v>48.263723958333344</c:v>
                </c:pt>
                <c:pt idx="736">
                  <c:v>48.263723958333344</c:v>
                </c:pt>
                <c:pt idx="737">
                  <c:v>48.263723958333344</c:v>
                </c:pt>
                <c:pt idx="738">
                  <c:v>48.263723958333344</c:v>
                </c:pt>
                <c:pt idx="739">
                  <c:v>48.263723958333344</c:v>
                </c:pt>
                <c:pt idx="740">
                  <c:v>48.263723958333344</c:v>
                </c:pt>
                <c:pt idx="741">
                  <c:v>48.263723958333344</c:v>
                </c:pt>
                <c:pt idx="742">
                  <c:v>48.263723958333344</c:v>
                </c:pt>
                <c:pt idx="743">
                  <c:v>48.263723958333344</c:v>
                </c:pt>
                <c:pt idx="744">
                  <c:v>48.263723958333344</c:v>
                </c:pt>
                <c:pt idx="745">
                  <c:v>48.263723958333344</c:v>
                </c:pt>
                <c:pt idx="746">
                  <c:v>48.263723958333344</c:v>
                </c:pt>
                <c:pt idx="747">
                  <c:v>48.263723958333344</c:v>
                </c:pt>
                <c:pt idx="748">
                  <c:v>48.263723958333344</c:v>
                </c:pt>
                <c:pt idx="749">
                  <c:v>48.263723958333344</c:v>
                </c:pt>
                <c:pt idx="750">
                  <c:v>48.263723958333344</c:v>
                </c:pt>
                <c:pt idx="751">
                  <c:v>48.263723958333344</c:v>
                </c:pt>
                <c:pt idx="752">
                  <c:v>48.263723958333344</c:v>
                </c:pt>
                <c:pt idx="753">
                  <c:v>48.263723958333344</c:v>
                </c:pt>
                <c:pt idx="754">
                  <c:v>48.263723958333344</c:v>
                </c:pt>
                <c:pt idx="755">
                  <c:v>48.263723958333344</c:v>
                </c:pt>
                <c:pt idx="756">
                  <c:v>48.263723958333344</c:v>
                </c:pt>
                <c:pt idx="757">
                  <c:v>48.263723958333344</c:v>
                </c:pt>
                <c:pt idx="758">
                  <c:v>48.263723958333344</c:v>
                </c:pt>
                <c:pt idx="759">
                  <c:v>48.263723958333344</c:v>
                </c:pt>
                <c:pt idx="760">
                  <c:v>48.263723958333344</c:v>
                </c:pt>
                <c:pt idx="761">
                  <c:v>48.263723958333344</c:v>
                </c:pt>
                <c:pt idx="762">
                  <c:v>48.263723958333344</c:v>
                </c:pt>
                <c:pt idx="763">
                  <c:v>48.263723958333344</c:v>
                </c:pt>
                <c:pt idx="764">
                  <c:v>48.263723958333344</c:v>
                </c:pt>
                <c:pt idx="765">
                  <c:v>48.263723958333344</c:v>
                </c:pt>
                <c:pt idx="766">
                  <c:v>48.263723958333344</c:v>
                </c:pt>
                <c:pt idx="767">
                  <c:v>48.263723958333344</c:v>
                </c:pt>
                <c:pt idx="768">
                  <c:v>48.263723958333344</c:v>
                </c:pt>
                <c:pt idx="769">
                  <c:v>48.263723958333344</c:v>
                </c:pt>
                <c:pt idx="770">
                  <c:v>48.263723958333344</c:v>
                </c:pt>
                <c:pt idx="771">
                  <c:v>48.263723958333344</c:v>
                </c:pt>
                <c:pt idx="772">
                  <c:v>48.263723958333344</c:v>
                </c:pt>
                <c:pt idx="773">
                  <c:v>48.263723958333344</c:v>
                </c:pt>
                <c:pt idx="774">
                  <c:v>48.263723958333344</c:v>
                </c:pt>
                <c:pt idx="775">
                  <c:v>48.263723958333344</c:v>
                </c:pt>
                <c:pt idx="776">
                  <c:v>48.263723958333344</c:v>
                </c:pt>
                <c:pt idx="777">
                  <c:v>48.263723958333344</c:v>
                </c:pt>
                <c:pt idx="778">
                  <c:v>48.263723958333344</c:v>
                </c:pt>
                <c:pt idx="779">
                  <c:v>48.263723958333344</c:v>
                </c:pt>
                <c:pt idx="780">
                  <c:v>48.263723958333344</c:v>
                </c:pt>
                <c:pt idx="782">
                  <c:v>65.418927648578816</c:v>
                </c:pt>
                <c:pt idx="783">
                  <c:v>65.418927648578816</c:v>
                </c:pt>
                <c:pt idx="784">
                  <c:v>65.418927648578816</c:v>
                </c:pt>
                <c:pt idx="785">
                  <c:v>65.418927648578816</c:v>
                </c:pt>
                <c:pt idx="786">
                  <c:v>65.418927648578816</c:v>
                </c:pt>
                <c:pt idx="787">
                  <c:v>65.418927648578816</c:v>
                </c:pt>
                <c:pt idx="788">
                  <c:v>65.418927648578816</c:v>
                </c:pt>
                <c:pt idx="789">
                  <c:v>65.418927648578816</c:v>
                </c:pt>
                <c:pt idx="790">
                  <c:v>65.418927648578816</c:v>
                </c:pt>
                <c:pt idx="791">
                  <c:v>65.418927648578816</c:v>
                </c:pt>
                <c:pt idx="792">
                  <c:v>65.418927648578816</c:v>
                </c:pt>
                <c:pt idx="793">
                  <c:v>65.418927648578816</c:v>
                </c:pt>
                <c:pt idx="794">
                  <c:v>65.418927648578816</c:v>
                </c:pt>
                <c:pt idx="795">
                  <c:v>65.418927648578816</c:v>
                </c:pt>
                <c:pt idx="796">
                  <c:v>65.418927648578816</c:v>
                </c:pt>
                <c:pt idx="797">
                  <c:v>65.418927648578816</c:v>
                </c:pt>
                <c:pt idx="798">
                  <c:v>65.418927648578816</c:v>
                </c:pt>
                <c:pt idx="799">
                  <c:v>65.418927648578816</c:v>
                </c:pt>
                <c:pt idx="800">
                  <c:v>65.418927648578816</c:v>
                </c:pt>
                <c:pt idx="801">
                  <c:v>65.418927648578816</c:v>
                </c:pt>
                <c:pt idx="802">
                  <c:v>65.418927648578816</c:v>
                </c:pt>
                <c:pt idx="803">
                  <c:v>65.418927648578816</c:v>
                </c:pt>
                <c:pt idx="804">
                  <c:v>65.418927648578816</c:v>
                </c:pt>
                <c:pt idx="805">
                  <c:v>65.418927648578816</c:v>
                </c:pt>
                <c:pt idx="806">
                  <c:v>65.418927648578816</c:v>
                </c:pt>
                <c:pt idx="807">
                  <c:v>65.418927648578816</c:v>
                </c:pt>
                <c:pt idx="808">
                  <c:v>65.418927648578816</c:v>
                </c:pt>
                <c:pt idx="809">
                  <c:v>65.418927648578816</c:v>
                </c:pt>
                <c:pt idx="810">
                  <c:v>65.418927648578816</c:v>
                </c:pt>
                <c:pt idx="811">
                  <c:v>65.418927648578816</c:v>
                </c:pt>
                <c:pt idx="812">
                  <c:v>65.418927648578816</c:v>
                </c:pt>
                <c:pt idx="813">
                  <c:v>65.418927648578816</c:v>
                </c:pt>
                <c:pt idx="814">
                  <c:v>65.418927648578816</c:v>
                </c:pt>
                <c:pt idx="815">
                  <c:v>65.418927648578816</c:v>
                </c:pt>
                <c:pt idx="816">
                  <c:v>65.418927648578816</c:v>
                </c:pt>
                <c:pt idx="817">
                  <c:v>65.418927648578816</c:v>
                </c:pt>
                <c:pt idx="818">
                  <c:v>65.418927648578816</c:v>
                </c:pt>
                <c:pt idx="819">
                  <c:v>65.418927648578816</c:v>
                </c:pt>
                <c:pt idx="820">
                  <c:v>65.418927648578816</c:v>
                </c:pt>
                <c:pt idx="821">
                  <c:v>65.418927648578816</c:v>
                </c:pt>
                <c:pt idx="822">
                  <c:v>65.418927648578816</c:v>
                </c:pt>
                <c:pt idx="823">
                  <c:v>65.418927648578816</c:v>
                </c:pt>
                <c:pt idx="824">
                  <c:v>65.418927648578816</c:v>
                </c:pt>
                <c:pt idx="825">
                  <c:v>65.418927648578816</c:v>
                </c:pt>
                <c:pt idx="826">
                  <c:v>65.418927648578816</c:v>
                </c:pt>
                <c:pt idx="827">
                  <c:v>65.418927648578816</c:v>
                </c:pt>
                <c:pt idx="828">
                  <c:v>65.418927648578816</c:v>
                </c:pt>
                <c:pt idx="829">
                  <c:v>65.418927648578816</c:v>
                </c:pt>
                <c:pt idx="830">
                  <c:v>65.418927648578816</c:v>
                </c:pt>
                <c:pt idx="831">
                  <c:v>65.418927648578816</c:v>
                </c:pt>
                <c:pt idx="832">
                  <c:v>65.418927648578816</c:v>
                </c:pt>
                <c:pt idx="833">
                  <c:v>65.418927648578816</c:v>
                </c:pt>
                <c:pt idx="834">
                  <c:v>65.418927648578816</c:v>
                </c:pt>
                <c:pt idx="835">
                  <c:v>65.418927648578816</c:v>
                </c:pt>
                <c:pt idx="836">
                  <c:v>65.418927648578816</c:v>
                </c:pt>
                <c:pt idx="837">
                  <c:v>65.418927648578816</c:v>
                </c:pt>
                <c:pt idx="838">
                  <c:v>65.418927648578816</c:v>
                </c:pt>
                <c:pt idx="839">
                  <c:v>65.418927648578816</c:v>
                </c:pt>
                <c:pt idx="840">
                  <c:v>65.418927648578816</c:v>
                </c:pt>
                <c:pt idx="841">
                  <c:v>65.418927648578816</c:v>
                </c:pt>
                <c:pt idx="842">
                  <c:v>65.418927648578816</c:v>
                </c:pt>
                <c:pt idx="843">
                  <c:v>65.418927648578816</c:v>
                </c:pt>
                <c:pt idx="844">
                  <c:v>65.418927648578816</c:v>
                </c:pt>
                <c:pt idx="845">
                  <c:v>65.418927648578816</c:v>
                </c:pt>
                <c:pt idx="846">
                  <c:v>65.418927648578816</c:v>
                </c:pt>
                <c:pt idx="847">
                  <c:v>65.418927648578816</c:v>
                </c:pt>
                <c:pt idx="848">
                  <c:v>65.418927648578816</c:v>
                </c:pt>
                <c:pt idx="849">
                  <c:v>65.418927648578816</c:v>
                </c:pt>
                <c:pt idx="850">
                  <c:v>65.418927648578816</c:v>
                </c:pt>
                <c:pt idx="851">
                  <c:v>65.418927648578816</c:v>
                </c:pt>
                <c:pt idx="852">
                  <c:v>65.418927648578816</c:v>
                </c:pt>
                <c:pt idx="853">
                  <c:v>65.418927648578816</c:v>
                </c:pt>
                <c:pt idx="854">
                  <c:v>65.418927648578816</c:v>
                </c:pt>
                <c:pt idx="855">
                  <c:v>65.418927648578816</c:v>
                </c:pt>
                <c:pt idx="856">
                  <c:v>65.418927648578816</c:v>
                </c:pt>
                <c:pt idx="857">
                  <c:v>65.418927648578816</c:v>
                </c:pt>
                <c:pt idx="858">
                  <c:v>65.418927648578816</c:v>
                </c:pt>
                <c:pt idx="859">
                  <c:v>65.418927648578816</c:v>
                </c:pt>
                <c:pt idx="860">
                  <c:v>65.418927648578816</c:v>
                </c:pt>
                <c:pt idx="861">
                  <c:v>65.418927648578816</c:v>
                </c:pt>
                <c:pt idx="862">
                  <c:v>65.418927648578816</c:v>
                </c:pt>
                <c:pt idx="863">
                  <c:v>65.418927648578816</c:v>
                </c:pt>
                <c:pt idx="864">
                  <c:v>65.418927648578816</c:v>
                </c:pt>
                <c:pt idx="865">
                  <c:v>65.418927648578816</c:v>
                </c:pt>
                <c:pt idx="866">
                  <c:v>65.418927648578816</c:v>
                </c:pt>
                <c:pt idx="867">
                  <c:v>65.418927648578816</c:v>
                </c:pt>
                <c:pt idx="868">
                  <c:v>65.418927648578816</c:v>
                </c:pt>
                <c:pt idx="869">
                  <c:v>65.418927648578816</c:v>
                </c:pt>
                <c:pt idx="870">
                  <c:v>65.418927648578816</c:v>
                </c:pt>
                <c:pt idx="871">
                  <c:v>65.418927648578816</c:v>
                </c:pt>
                <c:pt idx="872">
                  <c:v>65.418927648578816</c:v>
                </c:pt>
                <c:pt idx="873">
                  <c:v>65.418927648578816</c:v>
                </c:pt>
                <c:pt idx="874">
                  <c:v>65.418927648578816</c:v>
                </c:pt>
                <c:pt idx="875">
                  <c:v>65.418927648578816</c:v>
                </c:pt>
                <c:pt idx="876">
                  <c:v>65.418927648578816</c:v>
                </c:pt>
                <c:pt idx="877">
                  <c:v>65.418927648578816</c:v>
                </c:pt>
                <c:pt idx="878">
                  <c:v>65.418927648578816</c:v>
                </c:pt>
                <c:pt idx="879">
                  <c:v>65.418927648578816</c:v>
                </c:pt>
                <c:pt idx="880">
                  <c:v>65.418927648578816</c:v>
                </c:pt>
                <c:pt idx="881">
                  <c:v>65.418927648578816</c:v>
                </c:pt>
                <c:pt idx="882">
                  <c:v>65.418927648578816</c:v>
                </c:pt>
                <c:pt idx="883">
                  <c:v>65.418927648578816</c:v>
                </c:pt>
                <c:pt idx="884">
                  <c:v>65.418927648578816</c:v>
                </c:pt>
                <c:pt idx="885">
                  <c:v>65.418927648578816</c:v>
                </c:pt>
                <c:pt idx="886">
                  <c:v>65.418927648578816</c:v>
                </c:pt>
                <c:pt idx="887">
                  <c:v>65.418927648578816</c:v>
                </c:pt>
                <c:pt idx="888">
                  <c:v>65.418927648578816</c:v>
                </c:pt>
                <c:pt idx="889">
                  <c:v>65.418927648578816</c:v>
                </c:pt>
                <c:pt idx="890">
                  <c:v>65.418927648578816</c:v>
                </c:pt>
                <c:pt idx="891">
                  <c:v>65.418927648578816</c:v>
                </c:pt>
                <c:pt idx="892">
                  <c:v>65.418927648578816</c:v>
                </c:pt>
                <c:pt idx="893">
                  <c:v>65.418927648578816</c:v>
                </c:pt>
                <c:pt idx="894">
                  <c:v>65.418927648578816</c:v>
                </c:pt>
                <c:pt idx="895">
                  <c:v>65.418927648578816</c:v>
                </c:pt>
                <c:pt idx="896">
                  <c:v>65.418927648578816</c:v>
                </c:pt>
                <c:pt idx="897">
                  <c:v>65.418927648578816</c:v>
                </c:pt>
                <c:pt idx="898">
                  <c:v>65.418927648578816</c:v>
                </c:pt>
                <c:pt idx="899">
                  <c:v>65.418927648578816</c:v>
                </c:pt>
                <c:pt idx="900">
                  <c:v>65.418927648578816</c:v>
                </c:pt>
                <c:pt idx="901">
                  <c:v>65.418927648578816</c:v>
                </c:pt>
                <c:pt idx="902">
                  <c:v>65.418927648578816</c:v>
                </c:pt>
                <c:pt idx="903">
                  <c:v>65.418927648578816</c:v>
                </c:pt>
                <c:pt idx="904">
                  <c:v>65.418927648578816</c:v>
                </c:pt>
                <c:pt idx="905">
                  <c:v>65.418927648578816</c:v>
                </c:pt>
                <c:pt idx="906">
                  <c:v>65.418927648578816</c:v>
                </c:pt>
                <c:pt idx="907">
                  <c:v>65.418927648578816</c:v>
                </c:pt>
                <c:pt idx="908">
                  <c:v>65.418927648578816</c:v>
                </c:pt>
                <c:pt idx="909">
                  <c:v>65.418927648578816</c:v>
                </c:pt>
                <c:pt idx="910">
                  <c:v>65.418927648578816</c:v>
                </c:pt>
                <c:pt idx="912">
                  <c:v>124.97269720101787</c:v>
                </c:pt>
                <c:pt idx="913">
                  <c:v>124.97269720101787</c:v>
                </c:pt>
                <c:pt idx="914">
                  <c:v>124.97269720101787</c:v>
                </c:pt>
                <c:pt idx="915">
                  <c:v>124.97269720101787</c:v>
                </c:pt>
                <c:pt idx="916">
                  <c:v>124.97269720101787</c:v>
                </c:pt>
                <c:pt idx="917">
                  <c:v>124.97269720101787</c:v>
                </c:pt>
                <c:pt idx="918">
                  <c:v>124.97269720101787</c:v>
                </c:pt>
                <c:pt idx="919">
                  <c:v>124.97269720101787</c:v>
                </c:pt>
                <c:pt idx="920">
                  <c:v>124.97269720101787</c:v>
                </c:pt>
                <c:pt idx="921">
                  <c:v>124.97269720101787</c:v>
                </c:pt>
                <c:pt idx="922">
                  <c:v>124.97269720101787</c:v>
                </c:pt>
                <c:pt idx="923">
                  <c:v>124.97269720101787</c:v>
                </c:pt>
                <c:pt idx="924">
                  <c:v>124.97269720101787</c:v>
                </c:pt>
                <c:pt idx="925">
                  <c:v>124.97269720101787</c:v>
                </c:pt>
                <c:pt idx="926">
                  <c:v>124.97269720101787</c:v>
                </c:pt>
                <c:pt idx="927">
                  <c:v>124.97269720101787</c:v>
                </c:pt>
                <c:pt idx="928">
                  <c:v>124.97269720101787</c:v>
                </c:pt>
                <c:pt idx="929">
                  <c:v>124.97269720101787</c:v>
                </c:pt>
                <c:pt idx="930">
                  <c:v>124.97269720101787</c:v>
                </c:pt>
                <c:pt idx="931">
                  <c:v>124.97269720101787</c:v>
                </c:pt>
                <c:pt idx="932">
                  <c:v>124.97269720101787</c:v>
                </c:pt>
                <c:pt idx="933">
                  <c:v>124.97269720101787</c:v>
                </c:pt>
                <c:pt idx="934">
                  <c:v>124.97269720101787</c:v>
                </c:pt>
                <c:pt idx="935">
                  <c:v>124.97269720101787</c:v>
                </c:pt>
                <c:pt idx="936">
                  <c:v>124.97269720101787</c:v>
                </c:pt>
                <c:pt idx="937">
                  <c:v>124.97269720101787</c:v>
                </c:pt>
                <c:pt idx="938">
                  <c:v>124.97269720101787</c:v>
                </c:pt>
                <c:pt idx="939">
                  <c:v>124.97269720101787</c:v>
                </c:pt>
                <c:pt idx="940">
                  <c:v>124.97269720101787</c:v>
                </c:pt>
                <c:pt idx="941">
                  <c:v>124.97269720101787</c:v>
                </c:pt>
                <c:pt idx="942">
                  <c:v>124.97269720101787</c:v>
                </c:pt>
                <c:pt idx="943">
                  <c:v>124.97269720101787</c:v>
                </c:pt>
                <c:pt idx="944">
                  <c:v>124.97269720101787</c:v>
                </c:pt>
                <c:pt idx="945">
                  <c:v>124.97269720101787</c:v>
                </c:pt>
                <c:pt idx="946">
                  <c:v>124.97269720101787</c:v>
                </c:pt>
                <c:pt idx="947">
                  <c:v>124.97269720101787</c:v>
                </c:pt>
                <c:pt idx="948">
                  <c:v>124.97269720101787</c:v>
                </c:pt>
                <c:pt idx="949">
                  <c:v>124.97269720101787</c:v>
                </c:pt>
                <c:pt idx="950">
                  <c:v>124.97269720101787</c:v>
                </c:pt>
                <c:pt idx="951">
                  <c:v>124.97269720101787</c:v>
                </c:pt>
                <c:pt idx="952">
                  <c:v>124.97269720101787</c:v>
                </c:pt>
                <c:pt idx="953">
                  <c:v>124.97269720101787</c:v>
                </c:pt>
                <c:pt idx="954">
                  <c:v>124.97269720101787</c:v>
                </c:pt>
                <c:pt idx="955">
                  <c:v>124.97269720101787</c:v>
                </c:pt>
                <c:pt idx="956">
                  <c:v>124.97269720101787</c:v>
                </c:pt>
                <c:pt idx="957">
                  <c:v>124.97269720101787</c:v>
                </c:pt>
                <c:pt idx="958">
                  <c:v>124.97269720101787</c:v>
                </c:pt>
                <c:pt idx="959">
                  <c:v>124.97269720101787</c:v>
                </c:pt>
                <c:pt idx="960">
                  <c:v>124.97269720101787</c:v>
                </c:pt>
                <c:pt idx="961">
                  <c:v>124.97269720101787</c:v>
                </c:pt>
                <c:pt idx="962">
                  <c:v>124.97269720101787</c:v>
                </c:pt>
                <c:pt idx="963">
                  <c:v>124.97269720101787</c:v>
                </c:pt>
                <c:pt idx="964">
                  <c:v>124.97269720101787</c:v>
                </c:pt>
                <c:pt idx="965">
                  <c:v>124.97269720101787</c:v>
                </c:pt>
                <c:pt idx="966">
                  <c:v>124.97269720101787</c:v>
                </c:pt>
                <c:pt idx="967">
                  <c:v>124.97269720101787</c:v>
                </c:pt>
                <c:pt idx="968">
                  <c:v>124.97269720101787</c:v>
                </c:pt>
                <c:pt idx="969">
                  <c:v>124.97269720101787</c:v>
                </c:pt>
                <c:pt idx="970">
                  <c:v>124.97269720101787</c:v>
                </c:pt>
                <c:pt idx="971">
                  <c:v>124.97269720101787</c:v>
                </c:pt>
                <c:pt idx="972">
                  <c:v>124.97269720101787</c:v>
                </c:pt>
                <c:pt idx="973">
                  <c:v>124.97269720101787</c:v>
                </c:pt>
                <c:pt idx="974">
                  <c:v>124.97269720101787</c:v>
                </c:pt>
                <c:pt idx="975">
                  <c:v>124.97269720101787</c:v>
                </c:pt>
                <c:pt idx="976">
                  <c:v>124.97269720101787</c:v>
                </c:pt>
                <c:pt idx="977">
                  <c:v>124.97269720101787</c:v>
                </c:pt>
                <c:pt idx="978">
                  <c:v>124.97269720101787</c:v>
                </c:pt>
                <c:pt idx="979">
                  <c:v>124.97269720101787</c:v>
                </c:pt>
                <c:pt idx="980">
                  <c:v>124.97269720101787</c:v>
                </c:pt>
                <c:pt idx="981">
                  <c:v>124.97269720101787</c:v>
                </c:pt>
                <c:pt idx="982">
                  <c:v>124.97269720101787</c:v>
                </c:pt>
                <c:pt idx="983">
                  <c:v>124.97269720101787</c:v>
                </c:pt>
                <c:pt idx="984">
                  <c:v>124.97269720101787</c:v>
                </c:pt>
                <c:pt idx="985">
                  <c:v>124.97269720101787</c:v>
                </c:pt>
                <c:pt idx="986">
                  <c:v>124.97269720101787</c:v>
                </c:pt>
                <c:pt idx="987">
                  <c:v>124.97269720101787</c:v>
                </c:pt>
                <c:pt idx="988">
                  <c:v>124.97269720101787</c:v>
                </c:pt>
                <c:pt idx="989">
                  <c:v>124.97269720101787</c:v>
                </c:pt>
                <c:pt idx="990">
                  <c:v>124.97269720101787</c:v>
                </c:pt>
                <c:pt idx="991">
                  <c:v>124.97269720101787</c:v>
                </c:pt>
                <c:pt idx="992">
                  <c:v>124.97269720101787</c:v>
                </c:pt>
                <c:pt idx="993">
                  <c:v>124.97269720101787</c:v>
                </c:pt>
                <c:pt idx="994">
                  <c:v>124.97269720101787</c:v>
                </c:pt>
                <c:pt idx="995">
                  <c:v>124.97269720101787</c:v>
                </c:pt>
                <c:pt idx="996">
                  <c:v>124.97269720101787</c:v>
                </c:pt>
                <c:pt idx="997">
                  <c:v>124.97269720101787</c:v>
                </c:pt>
                <c:pt idx="998">
                  <c:v>124.97269720101787</c:v>
                </c:pt>
                <c:pt idx="999">
                  <c:v>124.97269720101787</c:v>
                </c:pt>
                <c:pt idx="1000">
                  <c:v>124.97269720101787</c:v>
                </c:pt>
                <c:pt idx="1001">
                  <c:v>124.97269720101787</c:v>
                </c:pt>
                <c:pt idx="1002">
                  <c:v>124.97269720101787</c:v>
                </c:pt>
                <c:pt idx="1003">
                  <c:v>124.97269720101787</c:v>
                </c:pt>
                <c:pt idx="1004">
                  <c:v>124.97269720101787</c:v>
                </c:pt>
                <c:pt idx="1005">
                  <c:v>124.97269720101787</c:v>
                </c:pt>
                <c:pt idx="1006">
                  <c:v>124.97269720101787</c:v>
                </c:pt>
                <c:pt idx="1007">
                  <c:v>124.97269720101787</c:v>
                </c:pt>
                <c:pt idx="1008">
                  <c:v>124.97269720101787</c:v>
                </c:pt>
                <c:pt idx="1009">
                  <c:v>124.97269720101787</c:v>
                </c:pt>
                <c:pt idx="1010">
                  <c:v>124.97269720101787</c:v>
                </c:pt>
                <c:pt idx="1011">
                  <c:v>124.97269720101787</c:v>
                </c:pt>
                <c:pt idx="1012">
                  <c:v>124.97269720101787</c:v>
                </c:pt>
                <c:pt idx="1013">
                  <c:v>124.97269720101787</c:v>
                </c:pt>
                <c:pt idx="1014">
                  <c:v>124.97269720101787</c:v>
                </c:pt>
                <c:pt idx="1015">
                  <c:v>124.97269720101787</c:v>
                </c:pt>
                <c:pt idx="1016">
                  <c:v>124.97269720101787</c:v>
                </c:pt>
                <c:pt idx="1017">
                  <c:v>124.97269720101787</c:v>
                </c:pt>
                <c:pt idx="1018">
                  <c:v>124.97269720101787</c:v>
                </c:pt>
                <c:pt idx="1019">
                  <c:v>124.97269720101787</c:v>
                </c:pt>
                <c:pt idx="1020">
                  <c:v>124.97269720101787</c:v>
                </c:pt>
                <c:pt idx="1021">
                  <c:v>124.97269720101787</c:v>
                </c:pt>
                <c:pt idx="1022">
                  <c:v>124.97269720101787</c:v>
                </c:pt>
                <c:pt idx="1023">
                  <c:v>124.97269720101787</c:v>
                </c:pt>
                <c:pt idx="1024">
                  <c:v>124.97269720101787</c:v>
                </c:pt>
                <c:pt idx="1025">
                  <c:v>124.97269720101787</c:v>
                </c:pt>
                <c:pt idx="1026">
                  <c:v>124.97269720101787</c:v>
                </c:pt>
                <c:pt idx="1027">
                  <c:v>124.97269720101787</c:v>
                </c:pt>
                <c:pt idx="1028">
                  <c:v>124.97269720101787</c:v>
                </c:pt>
                <c:pt idx="1029">
                  <c:v>124.97269720101787</c:v>
                </c:pt>
                <c:pt idx="1030">
                  <c:v>124.97269720101787</c:v>
                </c:pt>
                <c:pt idx="1031">
                  <c:v>124.97269720101787</c:v>
                </c:pt>
                <c:pt idx="1032">
                  <c:v>124.97269720101787</c:v>
                </c:pt>
                <c:pt idx="1033">
                  <c:v>124.97269720101787</c:v>
                </c:pt>
                <c:pt idx="1034">
                  <c:v>124.97269720101787</c:v>
                </c:pt>
                <c:pt idx="1035">
                  <c:v>124.97269720101787</c:v>
                </c:pt>
                <c:pt idx="1036">
                  <c:v>124.97269720101787</c:v>
                </c:pt>
                <c:pt idx="1037">
                  <c:v>124.97269720101787</c:v>
                </c:pt>
                <c:pt idx="1038">
                  <c:v>124.97269720101787</c:v>
                </c:pt>
                <c:pt idx="1039">
                  <c:v>124.97269720101787</c:v>
                </c:pt>
                <c:pt idx="1040">
                  <c:v>124.97269720101787</c:v>
                </c:pt>
                <c:pt idx="1041">
                  <c:v>124.97269720101787</c:v>
                </c:pt>
                <c:pt idx="1043">
                  <c:v>260.93693762561008</c:v>
                </c:pt>
                <c:pt idx="1044">
                  <c:v>260.93693762561008</c:v>
                </c:pt>
                <c:pt idx="1045">
                  <c:v>260.93693762561008</c:v>
                </c:pt>
                <c:pt idx="1046">
                  <c:v>260.93693762561008</c:v>
                </c:pt>
                <c:pt idx="1047">
                  <c:v>260.93693762561008</c:v>
                </c:pt>
                <c:pt idx="1048">
                  <c:v>260.93693762561008</c:v>
                </c:pt>
                <c:pt idx="1049">
                  <c:v>260.93693762561008</c:v>
                </c:pt>
                <c:pt idx="1050">
                  <c:v>260.93693762561008</c:v>
                </c:pt>
                <c:pt idx="1051">
                  <c:v>260.93693762561008</c:v>
                </c:pt>
                <c:pt idx="1052">
                  <c:v>260.93693762561008</c:v>
                </c:pt>
                <c:pt idx="1053">
                  <c:v>260.93693762561008</c:v>
                </c:pt>
                <c:pt idx="1054">
                  <c:v>260.93693762561008</c:v>
                </c:pt>
                <c:pt idx="1055">
                  <c:v>260.93693762561008</c:v>
                </c:pt>
                <c:pt idx="1056">
                  <c:v>260.93693762561008</c:v>
                </c:pt>
                <c:pt idx="1057">
                  <c:v>260.93693762561008</c:v>
                </c:pt>
                <c:pt idx="1058">
                  <c:v>260.93693762561008</c:v>
                </c:pt>
                <c:pt idx="1059">
                  <c:v>260.93693762561008</c:v>
                </c:pt>
                <c:pt idx="1060">
                  <c:v>260.93693762561008</c:v>
                </c:pt>
                <c:pt idx="1061">
                  <c:v>260.93693762561008</c:v>
                </c:pt>
                <c:pt idx="1062">
                  <c:v>260.93693762561008</c:v>
                </c:pt>
                <c:pt idx="1063">
                  <c:v>260.93693762561008</c:v>
                </c:pt>
                <c:pt idx="1064">
                  <c:v>260.93693762561008</c:v>
                </c:pt>
                <c:pt idx="1065">
                  <c:v>260.93693762561008</c:v>
                </c:pt>
                <c:pt idx="1066">
                  <c:v>260.93693762561008</c:v>
                </c:pt>
                <c:pt idx="1067">
                  <c:v>260.93693762561008</c:v>
                </c:pt>
                <c:pt idx="1068">
                  <c:v>260.93693762561008</c:v>
                </c:pt>
                <c:pt idx="1069">
                  <c:v>260.93693762561008</c:v>
                </c:pt>
                <c:pt idx="1070">
                  <c:v>260.93693762561008</c:v>
                </c:pt>
                <c:pt idx="1071">
                  <c:v>260.93693762561008</c:v>
                </c:pt>
                <c:pt idx="1072">
                  <c:v>260.93693762561008</c:v>
                </c:pt>
                <c:pt idx="1073">
                  <c:v>260.93693762561008</c:v>
                </c:pt>
                <c:pt idx="1074">
                  <c:v>260.93693762561008</c:v>
                </c:pt>
                <c:pt idx="1075">
                  <c:v>260.93693762561008</c:v>
                </c:pt>
                <c:pt idx="1076">
                  <c:v>260.93693762561008</c:v>
                </c:pt>
                <c:pt idx="1077">
                  <c:v>260.93693762561008</c:v>
                </c:pt>
                <c:pt idx="1078">
                  <c:v>260.93693762561008</c:v>
                </c:pt>
                <c:pt idx="1079">
                  <c:v>260.93693762561008</c:v>
                </c:pt>
                <c:pt idx="1080">
                  <c:v>260.93693762561008</c:v>
                </c:pt>
                <c:pt idx="1081">
                  <c:v>260.93693762561008</c:v>
                </c:pt>
                <c:pt idx="1082">
                  <c:v>260.93693762561008</c:v>
                </c:pt>
                <c:pt idx="1083">
                  <c:v>260.93693762561008</c:v>
                </c:pt>
                <c:pt idx="1084">
                  <c:v>260.93693762561008</c:v>
                </c:pt>
                <c:pt idx="1085">
                  <c:v>260.93693762561008</c:v>
                </c:pt>
                <c:pt idx="1086">
                  <c:v>260.93693762561008</c:v>
                </c:pt>
                <c:pt idx="1087">
                  <c:v>260.93693762561008</c:v>
                </c:pt>
                <c:pt idx="1088">
                  <c:v>260.93693762561008</c:v>
                </c:pt>
                <c:pt idx="1089">
                  <c:v>260.93693762561008</c:v>
                </c:pt>
                <c:pt idx="1090">
                  <c:v>260.93693762561008</c:v>
                </c:pt>
                <c:pt idx="1091">
                  <c:v>260.93693762561008</c:v>
                </c:pt>
                <c:pt idx="1092">
                  <c:v>260.93693762561008</c:v>
                </c:pt>
                <c:pt idx="1093">
                  <c:v>260.93693762561008</c:v>
                </c:pt>
                <c:pt idx="1094">
                  <c:v>260.93693762561008</c:v>
                </c:pt>
                <c:pt idx="1095">
                  <c:v>260.93693762561008</c:v>
                </c:pt>
                <c:pt idx="1096">
                  <c:v>260.93693762561008</c:v>
                </c:pt>
                <c:pt idx="1097">
                  <c:v>260.93693762561008</c:v>
                </c:pt>
                <c:pt idx="1098">
                  <c:v>260.93693762561008</c:v>
                </c:pt>
                <c:pt idx="1099">
                  <c:v>260.93693762561008</c:v>
                </c:pt>
                <c:pt idx="1100">
                  <c:v>260.93693762561008</c:v>
                </c:pt>
                <c:pt idx="1101">
                  <c:v>260.93693762561008</c:v>
                </c:pt>
                <c:pt idx="1102">
                  <c:v>260.93693762561008</c:v>
                </c:pt>
                <c:pt idx="1103">
                  <c:v>260.93693762561008</c:v>
                </c:pt>
                <c:pt idx="1104">
                  <c:v>260.93693762561008</c:v>
                </c:pt>
                <c:pt idx="1105">
                  <c:v>260.93693762561008</c:v>
                </c:pt>
                <c:pt idx="1106">
                  <c:v>260.93693762561008</c:v>
                </c:pt>
                <c:pt idx="1107">
                  <c:v>260.93693762561008</c:v>
                </c:pt>
                <c:pt idx="1108">
                  <c:v>260.93693762561008</c:v>
                </c:pt>
                <c:pt idx="1109">
                  <c:v>260.93693762561008</c:v>
                </c:pt>
                <c:pt idx="1110">
                  <c:v>260.93693762561008</c:v>
                </c:pt>
                <c:pt idx="1111">
                  <c:v>260.93693762561008</c:v>
                </c:pt>
                <c:pt idx="1112">
                  <c:v>260.93693762561008</c:v>
                </c:pt>
                <c:pt idx="1113">
                  <c:v>260.93693762561008</c:v>
                </c:pt>
                <c:pt idx="1114">
                  <c:v>260.93693762561008</c:v>
                </c:pt>
                <c:pt idx="1115">
                  <c:v>260.93693762561008</c:v>
                </c:pt>
                <c:pt idx="1116">
                  <c:v>260.93693762561008</c:v>
                </c:pt>
                <c:pt idx="1117">
                  <c:v>260.93693762561008</c:v>
                </c:pt>
                <c:pt idx="1118">
                  <c:v>260.93693762561008</c:v>
                </c:pt>
                <c:pt idx="1119">
                  <c:v>260.93693762561008</c:v>
                </c:pt>
                <c:pt idx="1120">
                  <c:v>260.93693762561008</c:v>
                </c:pt>
                <c:pt idx="1121">
                  <c:v>260.93693762561008</c:v>
                </c:pt>
                <c:pt idx="1122">
                  <c:v>260.93693762561008</c:v>
                </c:pt>
                <c:pt idx="1123">
                  <c:v>260.93693762561008</c:v>
                </c:pt>
                <c:pt idx="1124">
                  <c:v>260.93693762561008</c:v>
                </c:pt>
                <c:pt idx="1125">
                  <c:v>260.93693762561008</c:v>
                </c:pt>
                <c:pt idx="1126">
                  <c:v>260.93693762561008</c:v>
                </c:pt>
                <c:pt idx="1127">
                  <c:v>260.93693762561008</c:v>
                </c:pt>
                <c:pt idx="1128">
                  <c:v>260.93693762561008</c:v>
                </c:pt>
                <c:pt idx="1129">
                  <c:v>260.93693762561008</c:v>
                </c:pt>
                <c:pt idx="1130">
                  <c:v>260.93693762561008</c:v>
                </c:pt>
                <c:pt idx="1131">
                  <c:v>260.93693762561008</c:v>
                </c:pt>
                <c:pt idx="1132">
                  <c:v>260.93693762561008</c:v>
                </c:pt>
                <c:pt idx="1133">
                  <c:v>260.93693762561008</c:v>
                </c:pt>
                <c:pt idx="1134">
                  <c:v>260.93693762561008</c:v>
                </c:pt>
                <c:pt idx="1135">
                  <c:v>260.93693762561008</c:v>
                </c:pt>
                <c:pt idx="1136">
                  <c:v>260.93693762561008</c:v>
                </c:pt>
                <c:pt idx="1137">
                  <c:v>260.93693762561008</c:v>
                </c:pt>
                <c:pt idx="1138">
                  <c:v>260.93693762561008</c:v>
                </c:pt>
                <c:pt idx="1139">
                  <c:v>260.93693762561008</c:v>
                </c:pt>
                <c:pt idx="1140">
                  <c:v>260.93693762561008</c:v>
                </c:pt>
                <c:pt idx="1141">
                  <c:v>260.93693762561008</c:v>
                </c:pt>
                <c:pt idx="1142">
                  <c:v>260.93693762561008</c:v>
                </c:pt>
                <c:pt idx="1143">
                  <c:v>260.93693762561008</c:v>
                </c:pt>
                <c:pt idx="1144">
                  <c:v>260.93693762561008</c:v>
                </c:pt>
                <c:pt idx="1145">
                  <c:v>260.93693762561008</c:v>
                </c:pt>
                <c:pt idx="1146">
                  <c:v>260.93693762561008</c:v>
                </c:pt>
                <c:pt idx="1147">
                  <c:v>260.93693762561008</c:v>
                </c:pt>
                <c:pt idx="1148">
                  <c:v>260.93693762561008</c:v>
                </c:pt>
                <c:pt idx="1149">
                  <c:v>260.93693762561008</c:v>
                </c:pt>
                <c:pt idx="1150">
                  <c:v>260.93693762561008</c:v>
                </c:pt>
                <c:pt idx="1151">
                  <c:v>260.93693762561008</c:v>
                </c:pt>
                <c:pt idx="1152">
                  <c:v>260.93693762561008</c:v>
                </c:pt>
                <c:pt idx="1153">
                  <c:v>260.93693762561008</c:v>
                </c:pt>
                <c:pt idx="1154">
                  <c:v>260.93693762561008</c:v>
                </c:pt>
                <c:pt idx="1155">
                  <c:v>260.93693762561008</c:v>
                </c:pt>
                <c:pt idx="1156">
                  <c:v>260.93693762561008</c:v>
                </c:pt>
                <c:pt idx="1157">
                  <c:v>260.93693762561008</c:v>
                </c:pt>
                <c:pt idx="1158">
                  <c:v>260.93693762561008</c:v>
                </c:pt>
                <c:pt idx="1159">
                  <c:v>260.93693762561008</c:v>
                </c:pt>
                <c:pt idx="1160">
                  <c:v>260.93693762561008</c:v>
                </c:pt>
                <c:pt idx="1161">
                  <c:v>260.93693762561008</c:v>
                </c:pt>
                <c:pt idx="1162">
                  <c:v>260.93693762561008</c:v>
                </c:pt>
                <c:pt idx="1163">
                  <c:v>260.93693762561008</c:v>
                </c:pt>
                <c:pt idx="1164">
                  <c:v>260.93693762561008</c:v>
                </c:pt>
                <c:pt idx="1165">
                  <c:v>260.93693762561008</c:v>
                </c:pt>
                <c:pt idx="1166">
                  <c:v>260.93693762561008</c:v>
                </c:pt>
                <c:pt idx="1167">
                  <c:v>260.93693762561008</c:v>
                </c:pt>
                <c:pt idx="1168">
                  <c:v>260.93693762561008</c:v>
                </c:pt>
                <c:pt idx="1169">
                  <c:v>260.93693762561008</c:v>
                </c:pt>
                <c:pt idx="1170">
                  <c:v>260.93693762561008</c:v>
                </c:pt>
                <c:pt idx="1171">
                  <c:v>260.93693762561008</c:v>
                </c:pt>
                <c:pt idx="1172">
                  <c:v>260.93693762561008</c:v>
                </c:pt>
                <c:pt idx="1173">
                  <c:v>260.93693762561008</c:v>
                </c:pt>
                <c:pt idx="1174">
                  <c:v>260.93693762561008</c:v>
                </c:pt>
                <c:pt idx="1175">
                  <c:v>260.93693762561008</c:v>
                </c:pt>
                <c:pt idx="1176">
                  <c:v>260.93693762561008</c:v>
                </c:pt>
                <c:pt idx="1177">
                  <c:v>260.93693762561008</c:v>
                </c:pt>
                <c:pt idx="1178">
                  <c:v>260.93693762561008</c:v>
                </c:pt>
                <c:pt idx="1179">
                  <c:v>260.93693762561008</c:v>
                </c:pt>
                <c:pt idx="1180">
                  <c:v>260.93693762561008</c:v>
                </c:pt>
                <c:pt idx="1181">
                  <c:v>260.93693762561008</c:v>
                </c:pt>
                <c:pt idx="1182">
                  <c:v>260.93693762561008</c:v>
                </c:pt>
                <c:pt idx="1183">
                  <c:v>260.93693762561008</c:v>
                </c:pt>
                <c:pt idx="1184">
                  <c:v>260.93693762561008</c:v>
                </c:pt>
                <c:pt idx="1186">
                  <c:v>276.63982333601274</c:v>
                </c:pt>
                <c:pt idx="1187">
                  <c:v>276.63982333601274</c:v>
                </c:pt>
                <c:pt idx="1188">
                  <c:v>276.63982333601274</c:v>
                </c:pt>
                <c:pt idx="1189">
                  <c:v>276.63982333601274</c:v>
                </c:pt>
                <c:pt idx="1190">
                  <c:v>276.63982333601274</c:v>
                </c:pt>
                <c:pt idx="1191">
                  <c:v>276.63982333601274</c:v>
                </c:pt>
                <c:pt idx="1192">
                  <c:v>276.63982333601274</c:v>
                </c:pt>
                <c:pt idx="1193">
                  <c:v>276.63982333601274</c:v>
                </c:pt>
                <c:pt idx="1194">
                  <c:v>276.63982333601274</c:v>
                </c:pt>
                <c:pt idx="1195">
                  <c:v>276.63982333601274</c:v>
                </c:pt>
                <c:pt idx="1196">
                  <c:v>276.63982333601274</c:v>
                </c:pt>
                <c:pt idx="1197">
                  <c:v>276.63982333601274</c:v>
                </c:pt>
                <c:pt idx="1198">
                  <c:v>276.63982333601274</c:v>
                </c:pt>
                <c:pt idx="1199">
                  <c:v>276.63982333601274</c:v>
                </c:pt>
                <c:pt idx="1200">
                  <c:v>276.63982333601274</c:v>
                </c:pt>
                <c:pt idx="1201">
                  <c:v>276.63982333601274</c:v>
                </c:pt>
                <c:pt idx="1202">
                  <c:v>276.63982333601274</c:v>
                </c:pt>
                <c:pt idx="1203">
                  <c:v>276.63982333601274</c:v>
                </c:pt>
                <c:pt idx="1204">
                  <c:v>276.63982333601274</c:v>
                </c:pt>
                <c:pt idx="1205">
                  <c:v>276.63982333601274</c:v>
                </c:pt>
                <c:pt idx="1206">
                  <c:v>276.63982333601274</c:v>
                </c:pt>
                <c:pt idx="1207">
                  <c:v>276.63982333601274</c:v>
                </c:pt>
                <c:pt idx="1208">
                  <c:v>276.63982333601274</c:v>
                </c:pt>
                <c:pt idx="1209">
                  <c:v>276.63982333601274</c:v>
                </c:pt>
                <c:pt idx="1210">
                  <c:v>276.63982333601274</c:v>
                </c:pt>
                <c:pt idx="1211">
                  <c:v>276.63982333601274</c:v>
                </c:pt>
                <c:pt idx="1212">
                  <c:v>276.63982333601274</c:v>
                </c:pt>
                <c:pt idx="1213">
                  <c:v>276.63982333601274</c:v>
                </c:pt>
                <c:pt idx="1214">
                  <c:v>276.63982333601274</c:v>
                </c:pt>
                <c:pt idx="1215">
                  <c:v>276.63982333601274</c:v>
                </c:pt>
                <c:pt idx="1216">
                  <c:v>276.63982333601274</c:v>
                </c:pt>
                <c:pt idx="1217">
                  <c:v>276.63982333601274</c:v>
                </c:pt>
                <c:pt idx="1218">
                  <c:v>276.63982333601274</c:v>
                </c:pt>
                <c:pt idx="1219">
                  <c:v>276.63982333601274</c:v>
                </c:pt>
                <c:pt idx="1220">
                  <c:v>276.63982333601274</c:v>
                </c:pt>
                <c:pt idx="1221">
                  <c:v>276.63982333601274</c:v>
                </c:pt>
                <c:pt idx="1222">
                  <c:v>276.63982333601274</c:v>
                </c:pt>
                <c:pt idx="1223">
                  <c:v>276.63982333601274</c:v>
                </c:pt>
                <c:pt idx="1224">
                  <c:v>276.63982333601274</c:v>
                </c:pt>
                <c:pt idx="1225">
                  <c:v>276.63982333601274</c:v>
                </c:pt>
                <c:pt idx="1226">
                  <c:v>276.63982333601274</c:v>
                </c:pt>
                <c:pt idx="1227">
                  <c:v>276.63982333601274</c:v>
                </c:pt>
                <c:pt idx="1228">
                  <c:v>276.63982333601274</c:v>
                </c:pt>
                <c:pt idx="1229">
                  <c:v>276.63982333601274</c:v>
                </c:pt>
                <c:pt idx="1230">
                  <c:v>276.63982333601274</c:v>
                </c:pt>
                <c:pt idx="1231">
                  <c:v>276.63982333601274</c:v>
                </c:pt>
                <c:pt idx="1232">
                  <c:v>276.63982333601274</c:v>
                </c:pt>
                <c:pt idx="1233">
                  <c:v>276.63982333601274</c:v>
                </c:pt>
                <c:pt idx="1234">
                  <c:v>276.63982333601274</c:v>
                </c:pt>
                <c:pt idx="1235">
                  <c:v>276.63982333601274</c:v>
                </c:pt>
                <c:pt idx="1236">
                  <c:v>276.63982333601274</c:v>
                </c:pt>
                <c:pt idx="1237">
                  <c:v>276.63982333601274</c:v>
                </c:pt>
                <c:pt idx="1238">
                  <c:v>276.63982333601274</c:v>
                </c:pt>
                <c:pt idx="1239">
                  <c:v>276.63982333601274</c:v>
                </c:pt>
                <c:pt idx="1240">
                  <c:v>276.63982333601274</c:v>
                </c:pt>
                <c:pt idx="1241">
                  <c:v>276.63982333601274</c:v>
                </c:pt>
                <c:pt idx="1242">
                  <c:v>276.63982333601274</c:v>
                </c:pt>
                <c:pt idx="1243">
                  <c:v>276.63982333601274</c:v>
                </c:pt>
                <c:pt idx="1244">
                  <c:v>276.63982333601274</c:v>
                </c:pt>
                <c:pt idx="1245">
                  <c:v>276.63982333601274</c:v>
                </c:pt>
                <c:pt idx="1246">
                  <c:v>276.63982333601274</c:v>
                </c:pt>
                <c:pt idx="1247">
                  <c:v>276.63982333601274</c:v>
                </c:pt>
                <c:pt idx="1248">
                  <c:v>276.63982333601274</c:v>
                </c:pt>
                <c:pt idx="1250">
                  <c:v>226.49237665719701</c:v>
                </c:pt>
                <c:pt idx="1251">
                  <c:v>226.49237665719701</c:v>
                </c:pt>
                <c:pt idx="1252">
                  <c:v>226.49237665719701</c:v>
                </c:pt>
                <c:pt idx="1253">
                  <c:v>226.49237665719701</c:v>
                </c:pt>
                <c:pt idx="1254">
                  <c:v>226.49237665719701</c:v>
                </c:pt>
                <c:pt idx="1255">
                  <c:v>226.49237665719701</c:v>
                </c:pt>
                <c:pt idx="1256">
                  <c:v>226.49237665719701</c:v>
                </c:pt>
                <c:pt idx="1257">
                  <c:v>226.49237665719701</c:v>
                </c:pt>
                <c:pt idx="1258">
                  <c:v>226.49237665719701</c:v>
                </c:pt>
                <c:pt idx="1259">
                  <c:v>226.49237665719701</c:v>
                </c:pt>
                <c:pt idx="1260">
                  <c:v>226.49237665719701</c:v>
                </c:pt>
                <c:pt idx="1261">
                  <c:v>226.49237665719701</c:v>
                </c:pt>
                <c:pt idx="1262">
                  <c:v>226.49237665719701</c:v>
                </c:pt>
                <c:pt idx="1263">
                  <c:v>226.49237665719701</c:v>
                </c:pt>
                <c:pt idx="1264">
                  <c:v>226.49237665719701</c:v>
                </c:pt>
                <c:pt idx="1265">
                  <c:v>226.49237665719701</c:v>
                </c:pt>
                <c:pt idx="1266">
                  <c:v>226.49237665719701</c:v>
                </c:pt>
                <c:pt idx="1267">
                  <c:v>226.49237665719701</c:v>
                </c:pt>
                <c:pt idx="1268">
                  <c:v>226.49237665719701</c:v>
                </c:pt>
                <c:pt idx="1269">
                  <c:v>226.49237665719701</c:v>
                </c:pt>
                <c:pt idx="1270">
                  <c:v>226.49237665719701</c:v>
                </c:pt>
                <c:pt idx="1271">
                  <c:v>226.49237665719701</c:v>
                </c:pt>
                <c:pt idx="1272">
                  <c:v>226.49237665719701</c:v>
                </c:pt>
                <c:pt idx="1273">
                  <c:v>226.49237665719701</c:v>
                </c:pt>
                <c:pt idx="1274">
                  <c:v>226.49237665719701</c:v>
                </c:pt>
                <c:pt idx="1275">
                  <c:v>226.49237665719701</c:v>
                </c:pt>
                <c:pt idx="1276">
                  <c:v>226.49237665719701</c:v>
                </c:pt>
                <c:pt idx="1277">
                  <c:v>226.49237665719701</c:v>
                </c:pt>
                <c:pt idx="1278">
                  <c:v>226.49237665719701</c:v>
                </c:pt>
                <c:pt idx="1279">
                  <c:v>226.49237665719701</c:v>
                </c:pt>
                <c:pt idx="1280">
                  <c:v>226.49237665719701</c:v>
                </c:pt>
                <c:pt idx="1281">
                  <c:v>226.49237665719701</c:v>
                </c:pt>
                <c:pt idx="1282">
                  <c:v>226.49237665719701</c:v>
                </c:pt>
                <c:pt idx="1283">
                  <c:v>226.49237665719701</c:v>
                </c:pt>
                <c:pt idx="1284">
                  <c:v>226.49237665719701</c:v>
                </c:pt>
                <c:pt idx="1285">
                  <c:v>226.49237665719701</c:v>
                </c:pt>
                <c:pt idx="1286">
                  <c:v>226.49237665719701</c:v>
                </c:pt>
                <c:pt idx="1287">
                  <c:v>226.49237665719701</c:v>
                </c:pt>
                <c:pt idx="1288">
                  <c:v>226.49237665719701</c:v>
                </c:pt>
                <c:pt idx="1289">
                  <c:v>226.49237665719701</c:v>
                </c:pt>
                <c:pt idx="1290">
                  <c:v>226.49237665719701</c:v>
                </c:pt>
                <c:pt idx="1291">
                  <c:v>226.49237665719701</c:v>
                </c:pt>
                <c:pt idx="1292">
                  <c:v>226.49237665719701</c:v>
                </c:pt>
                <c:pt idx="1293">
                  <c:v>226.49237665719701</c:v>
                </c:pt>
                <c:pt idx="1294">
                  <c:v>226.49237665719701</c:v>
                </c:pt>
                <c:pt idx="1295">
                  <c:v>226.49237665719701</c:v>
                </c:pt>
                <c:pt idx="1296">
                  <c:v>226.49237665719701</c:v>
                </c:pt>
                <c:pt idx="1297">
                  <c:v>226.49237665719701</c:v>
                </c:pt>
                <c:pt idx="1298">
                  <c:v>226.49237665719701</c:v>
                </c:pt>
                <c:pt idx="1299">
                  <c:v>226.49237665719701</c:v>
                </c:pt>
                <c:pt idx="1300">
                  <c:v>226.49237665719701</c:v>
                </c:pt>
                <c:pt idx="1301">
                  <c:v>226.49237665719701</c:v>
                </c:pt>
                <c:pt idx="1302">
                  <c:v>226.49237665719701</c:v>
                </c:pt>
                <c:pt idx="1303">
                  <c:v>226.49237665719701</c:v>
                </c:pt>
                <c:pt idx="1304">
                  <c:v>226.49237665719701</c:v>
                </c:pt>
                <c:pt idx="1305">
                  <c:v>226.49237665719701</c:v>
                </c:pt>
                <c:pt idx="1306">
                  <c:v>226.49237665719701</c:v>
                </c:pt>
                <c:pt idx="1307">
                  <c:v>226.49237665719701</c:v>
                </c:pt>
                <c:pt idx="1308">
                  <c:v>226.49237665719701</c:v>
                </c:pt>
                <c:pt idx="1309">
                  <c:v>226.49237665719701</c:v>
                </c:pt>
                <c:pt idx="1310">
                  <c:v>226.49237665719701</c:v>
                </c:pt>
                <c:pt idx="1311">
                  <c:v>226.49237665719701</c:v>
                </c:pt>
                <c:pt idx="1312">
                  <c:v>226.49237665719701</c:v>
                </c:pt>
                <c:pt idx="1313">
                  <c:v>226.49237665719701</c:v>
                </c:pt>
                <c:pt idx="1314">
                  <c:v>226.49237665719701</c:v>
                </c:pt>
                <c:pt idx="1315">
                  <c:v>226.49237665719701</c:v>
                </c:pt>
                <c:pt idx="1317">
                  <c:v>141.01277160493831</c:v>
                </c:pt>
                <c:pt idx="1318">
                  <c:v>141.01277160493831</c:v>
                </c:pt>
                <c:pt idx="1319">
                  <c:v>141.01277160493831</c:v>
                </c:pt>
                <c:pt idx="1320">
                  <c:v>141.01277160493831</c:v>
                </c:pt>
                <c:pt idx="1321">
                  <c:v>141.01277160493831</c:v>
                </c:pt>
                <c:pt idx="1322">
                  <c:v>141.01277160493831</c:v>
                </c:pt>
                <c:pt idx="1323">
                  <c:v>141.01277160493831</c:v>
                </c:pt>
                <c:pt idx="1324">
                  <c:v>141.01277160493831</c:v>
                </c:pt>
                <c:pt idx="1325">
                  <c:v>141.01277160493831</c:v>
                </c:pt>
                <c:pt idx="1326">
                  <c:v>141.01277160493831</c:v>
                </c:pt>
                <c:pt idx="1327">
                  <c:v>141.01277160493831</c:v>
                </c:pt>
                <c:pt idx="1328">
                  <c:v>141.01277160493831</c:v>
                </c:pt>
                <c:pt idx="1329">
                  <c:v>141.01277160493831</c:v>
                </c:pt>
                <c:pt idx="1330">
                  <c:v>141.01277160493831</c:v>
                </c:pt>
                <c:pt idx="1331">
                  <c:v>141.01277160493831</c:v>
                </c:pt>
                <c:pt idx="1332">
                  <c:v>141.01277160493831</c:v>
                </c:pt>
                <c:pt idx="1333">
                  <c:v>141.01277160493831</c:v>
                </c:pt>
                <c:pt idx="1334">
                  <c:v>141.01277160493831</c:v>
                </c:pt>
                <c:pt idx="1335">
                  <c:v>141.01277160493831</c:v>
                </c:pt>
                <c:pt idx="1336">
                  <c:v>141.01277160493831</c:v>
                </c:pt>
                <c:pt idx="1337">
                  <c:v>141.01277160493831</c:v>
                </c:pt>
                <c:pt idx="1338">
                  <c:v>141.01277160493831</c:v>
                </c:pt>
                <c:pt idx="1339">
                  <c:v>141.01277160493831</c:v>
                </c:pt>
                <c:pt idx="1340">
                  <c:v>141.01277160493831</c:v>
                </c:pt>
                <c:pt idx="1341">
                  <c:v>141.01277160493831</c:v>
                </c:pt>
                <c:pt idx="1342">
                  <c:v>141.01277160493831</c:v>
                </c:pt>
                <c:pt idx="1343">
                  <c:v>141.01277160493831</c:v>
                </c:pt>
                <c:pt idx="1344">
                  <c:v>141.01277160493831</c:v>
                </c:pt>
                <c:pt idx="1345">
                  <c:v>141.01277160493831</c:v>
                </c:pt>
                <c:pt idx="1346">
                  <c:v>141.01277160493831</c:v>
                </c:pt>
                <c:pt idx="1347">
                  <c:v>141.01277160493831</c:v>
                </c:pt>
                <c:pt idx="1348">
                  <c:v>141.01277160493831</c:v>
                </c:pt>
                <c:pt idx="1349">
                  <c:v>141.01277160493831</c:v>
                </c:pt>
                <c:pt idx="1350">
                  <c:v>141.01277160493831</c:v>
                </c:pt>
                <c:pt idx="1351">
                  <c:v>141.01277160493831</c:v>
                </c:pt>
                <c:pt idx="1352">
                  <c:v>141.01277160493831</c:v>
                </c:pt>
                <c:pt idx="1353">
                  <c:v>141.01277160493831</c:v>
                </c:pt>
                <c:pt idx="1354">
                  <c:v>141.01277160493831</c:v>
                </c:pt>
                <c:pt idx="1355">
                  <c:v>141.01277160493831</c:v>
                </c:pt>
                <c:pt idx="1356">
                  <c:v>141.01277160493831</c:v>
                </c:pt>
                <c:pt idx="1357">
                  <c:v>141.01277160493831</c:v>
                </c:pt>
                <c:pt idx="1358">
                  <c:v>141.01277160493831</c:v>
                </c:pt>
                <c:pt idx="1359">
                  <c:v>141.01277160493831</c:v>
                </c:pt>
                <c:pt idx="1360">
                  <c:v>141.01277160493831</c:v>
                </c:pt>
                <c:pt idx="1361">
                  <c:v>141.01277160493831</c:v>
                </c:pt>
                <c:pt idx="1362">
                  <c:v>141.01277160493831</c:v>
                </c:pt>
                <c:pt idx="1363">
                  <c:v>141.01277160493831</c:v>
                </c:pt>
                <c:pt idx="1364">
                  <c:v>141.01277160493831</c:v>
                </c:pt>
                <c:pt idx="1365">
                  <c:v>141.01277160493831</c:v>
                </c:pt>
                <c:pt idx="1366">
                  <c:v>141.01277160493831</c:v>
                </c:pt>
                <c:pt idx="1367">
                  <c:v>141.01277160493831</c:v>
                </c:pt>
                <c:pt idx="1368">
                  <c:v>141.01277160493831</c:v>
                </c:pt>
                <c:pt idx="1369">
                  <c:v>141.01277160493831</c:v>
                </c:pt>
                <c:pt idx="1370">
                  <c:v>141.01277160493831</c:v>
                </c:pt>
                <c:pt idx="1371">
                  <c:v>141.01277160493831</c:v>
                </c:pt>
                <c:pt idx="1372">
                  <c:v>141.01277160493831</c:v>
                </c:pt>
                <c:pt idx="1373">
                  <c:v>141.01277160493831</c:v>
                </c:pt>
                <c:pt idx="1374">
                  <c:v>141.01277160493831</c:v>
                </c:pt>
                <c:pt idx="1375">
                  <c:v>141.01277160493831</c:v>
                </c:pt>
                <c:pt idx="1376">
                  <c:v>141.01277160493831</c:v>
                </c:pt>
                <c:pt idx="1377">
                  <c:v>141.01277160493831</c:v>
                </c:pt>
                <c:pt idx="1378">
                  <c:v>141.01277160493831</c:v>
                </c:pt>
                <c:pt idx="1379">
                  <c:v>141.01277160493831</c:v>
                </c:pt>
                <c:pt idx="1381">
                  <c:v>117.91494809634808</c:v>
                </c:pt>
                <c:pt idx="1382">
                  <c:v>117.91494809634808</c:v>
                </c:pt>
                <c:pt idx="1383">
                  <c:v>117.91494809634808</c:v>
                </c:pt>
                <c:pt idx="1384">
                  <c:v>117.91494809634808</c:v>
                </c:pt>
                <c:pt idx="1385">
                  <c:v>117.91494809634808</c:v>
                </c:pt>
                <c:pt idx="1386">
                  <c:v>117.91494809634808</c:v>
                </c:pt>
                <c:pt idx="1387">
                  <c:v>117.91494809634808</c:v>
                </c:pt>
                <c:pt idx="1388">
                  <c:v>117.91494809634808</c:v>
                </c:pt>
                <c:pt idx="1389">
                  <c:v>117.91494809634808</c:v>
                </c:pt>
                <c:pt idx="1390">
                  <c:v>117.91494809634808</c:v>
                </c:pt>
                <c:pt idx="1391">
                  <c:v>117.91494809634808</c:v>
                </c:pt>
                <c:pt idx="1392">
                  <c:v>117.91494809634808</c:v>
                </c:pt>
                <c:pt idx="1393">
                  <c:v>117.91494809634808</c:v>
                </c:pt>
                <c:pt idx="1394">
                  <c:v>117.91494809634808</c:v>
                </c:pt>
                <c:pt idx="1395">
                  <c:v>117.91494809634808</c:v>
                </c:pt>
                <c:pt idx="1396">
                  <c:v>117.91494809634808</c:v>
                </c:pt>
                <c:pt idx="1397">
                  <c:v>117.91494809634808</c:v>
                </c:pt>
                <c:pt idx="1398">
                  <c:v>117.91494809634808</c:v>
                </c:pt>
                <c:pt idx="1399">
                  <c:v>117.91494809634808</c:v>
                </c:pt>
                <c:pt idx="1400">
                  <c:v>117.91494809634808</c:v>
                </c:pt>
                <c:pt idx="1401">
                  <c:v>117.91494809634808</c:v>
                </c:pt>
                <c:pt idx="1402">
                  <c:v>117.91494809634808</c:v>
                </c:pt>
                <c:pt idx="1403">
                  <c:v>117.91494809634808</c:v>
                </c:pt>
                <c:pt idx="1404">
                  <c:v>117.91494809634808</c:v>
                </c:pt>
                <c:pt idx="1405">
                  <c:v>117.91494809634808</c:v>
                </c:pt>
                <c:pt idx="1406">
                  <c:v>117.91494809634808</c:v>
                </c:pt>
                <c:pt idx="1407">
                  <c:v>117.91494809634808</c:v>
                </c:pt>
                <c:pt idx="1408">
                  <c:v>117.91494809634808</c:v>
                </c:pt>
                <c:pt idx="1409">
                  <c:v>117.91494809634808</c:v>
                </c:pt>
                <c:pt idx="1410">
                  <c:v>117.91494809634808</c:v>
                </c:pt>
                <c:pt idx="1411">
                  <c:v>117.91494809634808</c:v>
                </c:pt>
                <c:pt idx="1412">
                  <c:v>117.91494809634808</c:v>
                </c:pt>
                <c:pt idx="1413">
                  <c:v>117.91494809634808</c:v>
                </c:pt>
                <c:pt idx="1414">
                  <c:v>117.91494809634808</c:v>
                </c:pt>
                <c:pt idx="1415">
                  <c:v>117.91494809634808</c:v>
                </c:pt>
                <c:pt idx="1416">
                  <c:v>117.91494809634808</c:v>
                </c:pt>
                <c:pt idx="1417">
                  <c:v>117.91494809634808</c:v>
                </c:pt>
                <c:pt idx="1418">
                  <c:v>117.91494809634808</c:v>
                </c:pt>
                <c:pt idx="1419">
                  <c:v>117.91494809634808</c:v>
                </c:pt>
                <c:pt idx="1420">
                  <c:v>117.91494809634808</c:v>
                </c:pt>
                <c:pt idx="1421">
                  <c:v>117.91494809634808</c:v>
                </c:pt>
                <c:pt idx="1422">
                  <c:v>117.91494809634808</c:v>
                </c:pt>
                <c:pt idx="1423">
                  <c:v>117.91494809634808</c:v>
                </c:pt>
                <c:pt idx="1424">
                  <c:v>117.91494809634808</c:v>
                </c:pt>
                <c:pt idx="1425">
                  <c:v>117.91494809634808</c:v>
                </c:pt>
                <c:pt idx="1426">
                  <c:v>117.91494809634808</c:v>
                </c:pt>
                <c:pt idx="1427">
                  <c:v>117.91494809634808</c:v>
                </c:pt>
                <c:pt idx="1428">
                  <c:v>117.91494809634808</c:v>
                </c:pt>
                <c:pt idx="1429">
                  <c:v>117.91494809634808</c:v>
                </c:pt>
                <c:pt idx="1430">
                  <c:v>117.91494809634808</c:v>
                </c:pt>
                <c:pt idx="1431">
                  <c:v>117.91494809634808</c:v>
                </c:pt>
                <c:pt idx="1432">
                  <c:v>117.91494809634808</c:v>
                </c:pt>
                <c:pt idx="1433">
                  <c:v>117.91494809634808</c:v>
                </c:pt>
                <c:pt idx="1434">
                  <c:v>117.91494809634808</c:v>
                </c:pt>
                <c:pt idx="1435">
                  <c:v>117.91494809634808</c:v>
                </c:pt>
                <c:pt idx="1436">
                  <c:v>117.91494809634808</c:v>
                </c:pt>
                <c:pt idx="1437">
                  <c:v>117.91494809634808</c:v>
                </c:pt>
                <c:pt idx="1438">
                  <c:v>117.91494809634808</c:v>
                </c:pt>
                <c:pt idx="1439">
                  <c:v>117.91494809634808</c:v>
                </c:pt>
                <c:pt idx="1440">
                  <c:v>117.91494809634808</c:v>
                </c:pt>
                <c:pt idx="1441">
                  <c:v>117.91494809634808</c:v>
                </c:pt>
                <c:pt idx="1442">
                  <c:v>117.91494809634808</c:v>
                </c:pt>
                <c:pt idx="1443">
                  <c:v>117.91494809634808</c:v>
                </c:pt>
                <c:pt idx="1444">
                  <c:v>117.91494809634808</c:v>
                </c:pt>
                <c:pt idx="1445">
                  <c:v>117.91494809634808</c:v>
                </c:pt>
                <c:pt idx="1447">
                  <c:v>115.24774685314688</c:v>
                </c:pt>
                <c:pt idx="1448">
                  <c:v>115.24774685314688</c:v>
                </c:pt>
                <c:pt idx="1449">
                  <c:v>115.24774685314688</c:v>
                </c:pt>
                <c:pt idx="1450">
                  <c:v>115.24774685314688</c:v>
                </c:pt>
                <c:pt idx="1451">
                  <c:v>115.24774685314688</c:v>
                </c:pt>
                <c:pt idx="1452">
                  <c:v>115.24774685314688</c:v>
                </c:pt>
                <c:pt idx="1453">
                  <c:v>115.24774685314688</c:v>
                </c:pt>
                <c:pt idx="1454">
                  <c:v>115.24774685314688</c:v>
                </c:pt>
                <c:pt idx="1455">
                  <c:v>115.24774685314688</c:v>
                </c:pt>
                <c:pt idx="1456">
                  <c:v>115.24774685314688</c:v>
                </c:pt>
                <c:pt idx="1457">
                  <c:v>115.24774685314688</c:v>
                </c:pt>
                <c:pt idx="1458">
                  <c:v>115.24774685314688</c:v>
                </c:pt>
                <c:pt idx="1459">
                  <c:v>115.24774685314688</c:v>
                </c:pt>
                <c:pt idx="1460">
                  <c:v>115.24774685314688</c:v>
                </c:pt>
                <c:pt idx="1461">
                  <c:v>115.24774685314688</c:v>
                </c:pt>
                <c:pt idx="1462">
                  <c:v>115.24774685314688</c:v>
                </c:pt>
                <c:pt idx="1463">
                  <c:v>115.24774685314688</c:v>
                </c:pt>
                <c:pt idx="1464">
                  <c:v>115.24774685314688</c:v>
                </c:pt>
                <c:pt idx="1465">
                  <c:v>115.24774685314688</c:v>
                </c:pt>
                <c:pt idx="1466">
                  <c:v>115.24774685314688</c:v>
                </c:pt>
                <c:pt idx="1467">
                  <c:v>115.24774685314688</c:v>
                </c:pt>
                <c:pt idx="1468">
                  <c:v>115.24774685314688</c:v>
                </c:pt>
                <c:pt idx="1469">
                  <c:v>115.24774685314688</c:v>
                </c:pt>
                <c:pt idx="1470">
                  <c:v>115.24774685314688</c:v>
                </c:pt>
                <c:pt idx="1471">
                  <c:v>115.24774685314688</c:v>
                </c:pt>
                <c:pt idx="1472">
                  <c:v>115.24774685314688</c:v>
                </c:pt>
                <c:pt idx="1473">
                  <c:v>115.24774685314688</c:v>
                </c:pt>
                <c:pt idx="1474">
                  <c:v>115.24774685314688</c:v>
                </c:pt>
                <c:pt idx="1475">
                  <c:v>115.24774685314688</c:v>
                </c:pt>
                <c:pt idx="1476">
                  <c:v>115.24774685314688</c:v>
                </c:pt>
                <c:pt idx="1477">
                  <c:v>115.24774685314688</c:v>
                </c:pt>
                <c:pt idx="1478">
                  <c:v>115.24774685314688</c:v>
                </c:pt>
                <c:pt idx="1479">
                  <c:v>115.24774685314688</c:v>
                </c:pt>
                <c:pt idx="1480">
                  <c:v>115.24774685314688</c:v>
                </c:pt>
                <c:pt idx="1481">
                  <c:v>115.24774685314688</c:v>
                </c:pt>
                <c:pt idx="1482">
                  <c:v>115.24774685314688</c:v>
                </c:pt>
                <c:pt idx="1483">
                  <c:v>115.24774685314688</c:v>
                </c:pt>
                <c:pt idx="1484">
                  <c:v>115.24774685314688</c:v>
                </c:pt>
                <c:pt idx="1485">
                  <c:v>115.24774685314688</c:v>
                </c:pt>
                <c:pt idx="1486">
                  <c:v>115.24774685314688</c:v>
                </c:pt>
                <c:pt idx="1487">
                  <c:v>115.24774685314688</c:v>
                </c:pt>
                <c:pt idx="1488">
                  <c:v>115.24774685314688</c:v>
                </c:pt>
                <c:pt idx="1489">
                  <c:v>115.24774685314688</c:v>
                </c:pt>
                <c:pt idx="1490">
                  <c:v>115.24774685314688</c:v>
                </c:pt>
                <c:pt idx="1491">
                  <c:v>115.24774685314688</c:v>
                </c:pt>
                <c:pt idx="1492">
                  <c:v>115.24774685314688</c:v>
                </c:pt>
                <c:pt idx="1493">
                  <c:v>115.24774685314688</c:v>
                </c:pt>
                <c:pt idx="1494">
                  <c:v>115.24774685314688</c:v>
                </c:pt>
                <c:pt idx="1495">
                  <c:v>115.24774685314688</c:v>
                </c:pt>
                <c:pt idx="1496">
                  <c:v>115.24774685314688</c:v>
                </c:pt>
                <c:pt idx="1497">
                  <c:v>115.24774685314688</c:v>
                </c:pt>
                <c:pt idx="1498">
                  <c:v>115.24774685314688</c:v>
                </c:pt>
                <c:pt idx="1499">
                  <c:v>115.24774685314688</c:v>
                </c:pt>
                <c:pt idx="1500">
                  <c:v>115.24774685314688</c:v>
                </c:pt>
                <c:pt idx="1501">
                  <c:v>115.24774685314688</c:v>
                </c:pt>
                <c:pt idx="1502">
                  <c:v>115.24774685314688</c:v>
                </c:pt>
                <c:pt idx="1503">
                  <c:v>115.24774685314688</c:v>
                </c:pt>
                <c:pt idx="1504">
                  <c:v>115.24774685314688</c:v>
                </c:pt>
                <c:pt idx="1505">
                  <c:v>115.24774685314688</c:v>
                </c:pt>
                <c:pt idx="1506">
                  <c:v>115.24774685314688</c:v>
                </c:pt>
                <c:pt idx="1507">
                  <c:v>115.24774685314688</c:v>
                </c:pt>
                <c:pt idx="1508">
                  <c:v>115.24774685314688</c:v>
                </c:pt>
                <c:pt idx="1509">
                  <c:v>115.24774685314688</c:v>
                </c:pt>
                <c:pt idx="1510">
                  <c:v>115.24774685314688</c:v>
                </c:pt>
                <c:pt idx="1512">
                  <c:v>85.302449494949499</c:v>
                </c:pt>
                <c:pt idx="1513">
                  <c:v>85.302449494949499</c:v>
                </c:pt>
                <c:pt idx="1514">
                  <c:v>85.302449494949499</c:v>
                </c:pt>
                <c:pt idx="1515">
                  <c:v>85.302449494949499</c:v>
                </c:pt>
                <c:pt idx="1516">
                  <c:v>85.302449494949499</c:v>
                </c:pt>
                <c:pt idx="1517">
                  <c:v>85.302449494949499</c:v>
                </c:pt>
                <c:pt idx="1518">
                  <c:v>85.302449494949499</c:v>
                </c:pt>
                <c:pt idx="1519">
                  <c:v>85.302449494949499</c:v>
                </c:pt>
                <c:pt idx="1520">
                  <c:v>85.302449494949499</c:v>
                </c:pt>
                <c:pt idx="1521">
                  <c:v>85.302449494949499</c:v>
                </c:pt>
                <c:pt idx="1522">
                  <c:v>85.302449494949499</c:v>
                </c:pt>
                <c:pt idx="1523">
                  <c:v>85.302449494949499</c:v>
                </c:pt>
                <c:pt idx="1524">
                  <c:v>85.302449494949499</c:v>
                </c:pt>
                <c:pt idx="1525">
                  <c:v>85.302449494949499</c:v>
                </c:pt>
                <c:pt idx="1526">
                  <c:v>85.302449494949499</c:v>
                </c:pt>
                <c:pt idx="1527">
                  <c:v>85.302449494949499</c:v>
                </c:pt>
                <c:pt idx="1528">
                  <c:v>85.302449494949499</c:v>
                </c:pt>
                <c:pt idx="1529">
                  <c:v>85.302449494949499</c:v>
                </c:pt>
                <c:pt idx="1530">
                  <c:v>85.302449494949499</c:v>
                </c:pt>
                <c:pt idx="1531">
                  <c:v>85.302449494949499</c:v>
                </c:pt>
                <c:pt idx="1532">
                  <c:v>85.302449494949499</c:v>
                </c:pt>
                <c:pt idx="1533">
                  <c:v>85.302449494949499</c:v>
                </c:pt>
                <c:pt idx="1534">
                  <c:v>85.302449494949499</c:v>
                </c:pt>
                <c:pt idx="1535">
                  <c:v>85.302449494949499</c:v>
                </c:pt>
                <c:pt idx="1536">
                  <c:v>85.302449494949499</c:v>
                </c:pt>
                <c:pt idx="1537">
                  <c:v>85.302449494949499</c:v>
                </c:pt>
                <c:pt idx="1538">
                  <c:v>85.302449494949499</c:v>
                </c:pt>
                <c:pt idx="1539">
                  <c:v>85.302449494949499</c:v>
                </c:pt>
                <c:pt idx="1540">
                  <c:v>85.302449494949499</c:v>
                </c:pt>
                <c:pt idx="1541">
                  <c:v>85.302449494949499</c:v>
                </c:pt>
                <c:pt idx="1542">
                  <c:v>85.302449494949499</c:v>
                </c:pt>
                <c:pt idx="1543">
                  <c:v>85.302449494949499</c:v>
                </c:pt>
                <c:pt idx="1544">
                  <c:v>85.302449494949499</c:v>
                </c:pt>
                <c:pt idx="1545">
                  <c:v>85.302449494949499</c:v>
                </c:pt>
                <c:pt idx="1546">
                  <c:v>85.302449494949499</c:v>
                </c:pt>
                <c:pt idx="1547">
                  <c:v>85.302449494949499</c:v>
                </c:pt>
                <c:pt idx="1548">
                  <c:v>85.302449494949499</c:v>
                </c:pt>
                <c:pt idx="1549">
                  <c:v>85.302449494949499</c:v>
                </c:pt>
                <c:pt idx="1550">
                  <c:v>85.302449494949499</c:v>
                </c:pt>
                <c:pt idx="1551">
                  <c:v>85.302449494949499</c:v>
                </c:pt>
                <c:pt idx="1552">
                  <c:v>85.302449494949499</c:v>
                </c:pt>
                <c:pt idx="1553">
                  <c:v>85.302449494949499</c:v>
                </c:pt>
                <c:pt idx="1554">
                  <c:v>85.302449494949499</c:v>
                </c:pt>
                <c:pt idx="1555">
                  <c:v>85.302449494949499</c:v>
                </c:pt>
                <c:pt idx="1556">
                  <c:v>85.302449494949499</c:v>
                </c:pt>
                <c:pt idx="1557">
                  <c:v>85.302449494949499</c:v>
                </c:pt>
                <c:pt idx="1558">
                  <c:v>85.302449494949499</c:v>
                </c:pt>
                <c:pt idx="1559">
                  <c:v>85.302449494949499</c:v>
                </c:pt>
                <c:pt idx="1560">
                  <c:v>85.302449494949499</c:v>
                </c:pt>
                <c:pt idx="1561">
                  <c:v>85.302449494949499</c:v>
                </c:pt>
                <c:pt idx="1562">
                  <c:v>85.302449494949499</c:v>
                </c:pt>
                <c:pt idx="1563">
                  <c:v>85.302449494949499</c:v>
                </c:pt>
                <c:pt idx="1564">
                  <c:v>85.302449494949499</c:v>
                </c:pt>
                <c:pt idx="1565">
                  <c:v>85.302449494949499</c:v>
                </c:pt>
                <c:pt idx="1566">
                  <c:v>85.302449494949499</c:v>
                </c:pt>
                <c:pt idx="1567">
                  <c:v>85.302449494949499</c:v>
                </c:pt>
                <c:pt idx="1568">
                  <c:v>85.302449494949499</c:v>
                </c:pt>
                <c:pt idx="1569">
                  <c:v>85.302449494949499</c:v>
                </c:pt>
                <c:pt idx="1570">
                  <c:v>85.302449494949499</c:v>
                </c:pt>
                <c:pt idx="1571">
                  <c:v>85.302449494949499</c:v>
                </c:pt>
                <c:pt idx="1572">
                  <c:v>85.302449494949499</c:v>
                </c:pt>
                <c:pt idx="1573">
                  <c:v>85.302449494949499</c:v>
                </c:pt>
                <c:pt idx="1574">
                  <c:v>85.302449494949499</c:v>
                </c:pt>
                <c:pt idx="1575">
                  <c:v>85.302449494949499</c:v>
                </c:pt>
                <c:pt idx="1577">
                  <c:v>70.183297821969731</c:v>
                </c:pt>
                <c:pt idx="1578">
                  <c:v>70.183297821969731</c:v>
                </c:pt>
                <c:pt idx="1579">
                  <c:v>70.183297821969731</c:v>
                </c:pt>
                <c:pt idx="1580">
                  <c:v>70.183297821969731</c:v>
                </c:pt>
                <c:pt idx="1581">
                  <c:v>70.183297821969731</c:v>
                </c:pt>
                <c:pt idx="1582">
                  <c:v>70.183297821969731</c:v>
                </c:pt>
                <c:pt idx="1583">
                  <c:v>70.183297821969731</c:v>
                </c:pt>
                <c:pt idx="1584">
                  <c:v>70.183297821969731</c:v>
                </c:pt>
                <c:pt idx="1585">
                  <c:v>70.183297821969731</c:v>
                </c:pt>
                <c:pt idx="1586">
                  <c:v>70.183297821969731</c:v>
                </c:pt>
                <c:pt idx="1587">
                  <c:v>70.183297821969731</c:v>
                </c:pt>
                <c:pt idx="1588">
                  <c:v>70.183297821969731</c:v>
                </c:pt>
                <c:pt idx="1589">
                  <c:v>70.183297821969731</c:v>
                </c:pt>
                <c:pt idx="1590">
                  <c:v>70.183297821969731</c:v>
                </c:pt>
                <c:pt idx="1591">
                  <c:v>70.183297821969731</c:v>
                </c:pt>
                <c:pt idx="1592">
                  <c:v>70.183297821969731</c:v>
                </c:pt>
                <c:pt idx="1593">
                  <c:v>70.183297821969731</c:v>
                </c:pt>
                <c:pt idx="1594">
                  <c:v>70.183297821969731</c:v>
                </c:pt>
                <c:pt idx="1595">
                  <c:v>70.183297821969731</c:v>
                </c:pt>
                <c:pt idx="1596">
                  <c:v>70.183297821969731</c:v>
                </c:pt>
                <c:pt idx="1597">
                  <c:v>70.183297821969731</c:v>
                </c:pt>
                <c:pt idx="1598">
                  <c:v>70.183297821969731</c:v>
                </c:pt>
                <c:pt idx="1599">
                  <c:v>70.183297821969731</c:v>
                </c:pt>
                <c:pt idx="1600">
                  <c:v>70.183297821969731</c:v>
                </c:pt>
                <c:pt idx="1601">
                  <c:v>70.183297821969731</c:v>
                </c:pt>
                <c:pt idx="1602">
                  <c:v>70.183297821969731</c:v>
                </c:pt>
                <c:pt idx="1603">
                  <c:v>70.183297821969731</c:v>
                </c:pt>
                <c:pt idx="1604">
                  <c:v>70.183297821969731</c:v>
                </c:pt>
                <c:pt idx="1605">
                  <c:v>70.183297821969731</c:v>
                </c:pt>
                <c:pt idx="1606">
                  <c:v>70.183297821969731</c:v>
                </c:pt>
                <c:pt idx="1607">
                  <c:v>70.183297821969731</c:v>
                </c:pt>
                <c:pt idx="1608">
                  <c:v>70.183297821969731</c:v>
                </c:pt>
                <c:pt idx="1609">
                  <c:v>70.183297821969731</c:v>
                </c:pt>
                <c:pt idx="1610">
                  <c:v>70.183297821969731</c:v>
                </c:pt>
                <c:pt idx="1611">
                  <c:v>70.183297821969731</c:v>
                </c:pt>
                <c:pt idx="1612">
                  <c:v>70.183297821969731</c:v>
                </c:pt>
                <c:pt idx="1613">
                  <c:v>70.183297821969731</c:v>
                </c:pt>
                <c:pt idx="1614">
                  <c:v>70.183297821969731</c:v>
                </c:pt>
                <c:pt idx="1615">
                  <c:v>70.183297821969731</c:v>
                </c:pt>
                <c:pt idx="1616">
                  <c:v>70.183297821969731</c:v>
                </c:pt>
                <c:pt idx="1617">
                  <c:v>70.183297821969731</c:v>
                </c:pt>
                <c:pt idx="1618">
                  <c:v>70.183297821969731</c:v>
                </c:pt>
                <c:pt idx="1619">
                  <c:v>70.183297821969731</c:v>
                </c:pt>
                <c:pt idx="1620">
                  <c:v>70.183297821969731</c:v>
                </c:pt>
                <c:pt idx="1621">
                  <c:v>70.183297821969731</c:v>
                </c:pt>
                <c:pt idx="1622">
                  <c:v>70.183297821969731</c:v>
                </c:pt>
                <c:pt idx="1623">
                  <c:v>70.183297821969731</c:v>
                </c:pt>
                <c:pt idx="1624">
                  <c:v>70.183297821969731</c:v>
                </c:pt>
                <c:pt idx="1625">
                  <c:v>70.183297821969731</c:v>
                </c:pt>
                <c:pt idx="1626">
                  <c:v>70.183297821969731</c:v>
                </c:pt>
                <c:pt idx="1627">
                  <c:v>70.183297821969731</c:v>
                </c:pt>
                <c:pt idx="1628">
                  <c:v>70.183297821969731</c:v>
                </c:pt>
                <c:pt idx="1629">
                  <c:v>70.183297821969731</c:v>
                </c:pt>
                <c:pt idx="1630">
                  <c:v>70.183297821969731</c:v>
                </c:pt>
                <c:pt idx="1631">
                  <c:v>70.183297821969731</c:v>
                </c:pt>
                <c:pt idx="1632">
                  <c:v>70.183297821969731</c:v>
                </c:pt>
                <c:pt idx="1633">
                  <c:v>70.183297821969731</c:v>
                </c:pt>
                <c:pt idx="1634">
                  <c:v>70.183297821969731</c:v>
                </c:pt>
                <c:pt idx="1635">
                  <c:v>70.183297821969731</c:v>
                </c:pt>
                <c:pt idx="1636">
                  <c:v>70.183297821969731</c:v>
                </c:pt>
                <c:pt idx="1637">
                  <c:v>70.183297821969731</c:v>
                </c:pt>
                <c:pt idx="1638">
                  <c:v>70.183297821969731</c:v>
                </c:pt>
                <c:pt idx="1639">
                  <c:v>70.183297821969731</c:v>
                </c:pt>
                <c:pt idx="1640">
                  <c:v>70.183297821969731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FD-48D7-AF8D-60AC65676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majorGridlines>
          <c:spPr>
            <a:ln>
              <a:solidFill>
                <a:srgbClr val="495057">
                  <a:alpha val="50000"/>
                </a:srgb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6960344649502417"/>
          <c:y val="7.2850949741925224E-3"/>
          <c:w val="0.51530930310080436"/>
          <c:h val="0.1262909311944262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44488557200597E-2"/>
          <c:y val="0.14716890559352741"/>
          <c:w val="0.86768991553459307"/>
          <c:h val="0.71276091709059886"/>
        </c:manualLayout>
      </c:layout>
      <c:lineChart>
        <c:grouping val="standard"/>
        <c:varyColors val="0"/>
        <c:ser>
          <c:idx val="0"/>
          <c:order val="0"/>
          <c:tx>
            <c:strRef>
              <c:f>'Futures Curves'!$B$4</c:f>
              <c:strCache>
                <c:ptCount val="1"/>
                <c:pt idx="0">
                  <c:v>09 April 2024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'Futures Curves'!$U$3:$BJ$3</c:f>
              <c:numCache>
                <c:formatCode>m/d/yyyy</c:formatCode>
                <c:ptCount val="42"/>
                <c:pt idx="0">
                  <c:v>45138</c:v>
                </c:pt>
                <c:pt idx="1">
                  <c:v>45169</c:v>
                </c:pt>
                <c:pt idx="2">
                  <c:v>45199</c:v>
                </c:pt>
                <c:pt idx="3">
                  <c:v>45230</c:v>
                </c:pt>
                <c:pt idx="4">
                  <c:v>45260</c:v>
                </c:pt>
                <c:pt idx="5">
                  <c:v>45291</c:v>
                </c:pt>
                <c:pt idx="6">
                  <c:v>45322</c:v>
                </c:pt>
                <c:pt idx="7">
                  <c:v>45351</c:v>
                </c:pt>
                <c:pt idx="8">
                  <c:v>45382</c:v>
                </c:pt>
                <c:pt idx="9">
                  <c:v>45412</c:v>
                </c:pt>
                <c:pt idx="10">
                  <c:v>45443</c:v>
                </c:pt>
                <c:pt idx="11">
                  <c:v>45473</c:v>
                </c:pt>
                <c:pt idx="12">
                  <c:v>45504</c:v>
                </c:pt>
                <c:pt idx="13">
                  <c:v>45535</c:v>
                </c:pt>
                <c:pt idx="14">
                  <c:v>45565</c:v>
                </c:pt>
                <c:pt idx="15">
                  <c:v>45596</c:v>
                </c:pt>
                <c:pt idx="16">
                  <c:v>45626</c:v>
                </c:pt>
                <c:pt idx="17">
                  <c:v>45657</c:v>
                </c:pt>
                <c:pt idx="18">
                  <c:v>45688</c:v>
                </c:pt>
                <c:pt idx="19">
                  <c:v>45716</c:v>
                </c:pt>
                <c:pt idx="20">
                  <c:v>45747</c:v>
                </c:pt>
                <c:pt idx="21">
                  <c:v>45777</c:v>
                </c:pt>
                <c:pt idx="22">
                  <c:v>45808</c:v>
                </c:pt>
                <c:pt idx="23">
                  <c:v>45838</c:v>
                </c:pt>
                <c:pt idx="24">
                  <c:v>45869</c:v>
                </c:pt>
                <c:pt idx="25">
                  <c:v>45900</c:v>
                </c:pt>
                <c:pt idx="26">
                  <c:v>45930</c:v>
                </c:pt>
                <c:pt idx="27">
                  <c:v>45961</c:v>
                </c:pt>
                <c:pt idx="28">
                  <c:v>45991</c:v>
                </c:pt>
                <c:pt idx="29">
                  <c:v>46022</c:v>
                </c:pt>
                <c:pt idx="30">
                  <c:v>46053</c:v>
                </c:pt>
                <c:pt idx="31">
                  <c:v>46081</c:v>
                </c:pt>
                <c:pt idx="32">
                  <c:v>46112</c:v>
                </c:pt>
                <c:pt idx="33">
                  <c:v>46142</c:v>
                </c:pt>
                <c:pt idx="34">
                  <c:v>46173</c:v>
                </c:pt>
                <c:pt idx="35">
                  <c:v>46203</c:v>
                </c:pt>
                <c:pt idx="36">
                  <c:v>46234</c:v>
                </c:pt>
                <c:pt idx="37">
                  <c:v>46265</c:v>
                </c:pt>
                <c:pt idx="38">
                  <c:v>46295</c:v>
                </c:pt>
                <c:pt idx="39">
                  <c:v>46326</c:v>
                </c:pt>
                <c:pt idx="40">
                  <c:v>46356</c:v>
                </c:pt>
                <c:pt idx="41">
                  <c:v>46387</c:v>
                </c:pt>
              </c:numCache>
            </c:numRef>
          </c:cat>
          <c:val>
            <c:numRef>
              <c:f>'Futures Curves'!$U$4:$BJ$4</c:f>
              <c:numCache>
                <c:formatCode>0.00</c:formatCode>
                <c:ptCount val="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68</c:v>
                </c:pt>
                <c:pt idx="10">
                  <c:v>67.52</c:v>
                </c:pt>
                <c:pt idx="11">
                  <c:v>67.569999999999993</c:v>
                </c:pt>
                <c:pt idx="12">
                  <c:v>68.84</c:v>
                </c:pt>
                <c:pt idx="13">
                  <c:v>72.540000000000006</c:v>
                </c:pt>
                <c:pt idx="14">
                  <c:v>74.31</c:v>
                </c:pt>
                <c:pt idx="15">
                  <c:v>83.66</c:v>
                </c:pt>
                <c:pt idx="16">
                  <c:v>88.36</c:v>
                </c:pt>
                <c:pt idx="17">
                  <c:v>89.72</c:v>
                </c:pt>
                <c:pt idx="18">
                  <c:v>89.57</c:v>
                </c:pt>
                <c:pt idx="19">
                  <c:v>86.64</c:v>
                </c:pt>
                <c:pt idx="20">
                  <c:v>83.54</c:v>
                </c:pt>
                <c:pt idx="21">
                  <c:v>80.44</c:v>
                </c:pt>
                <c:pt idx="22">
                  <c:v>77.44</c:v>
                </c:pt>
                <c:pt idx="23">
                  <c:v>77.38</c:v>
                </c:pt>
                <c:pt idx="24">
                  <c:v>78.69</c:v>
                </c:pt>
                <c:pt idx="25">
                  <c:v>81.099999999999994</c:v>
                </c:pt>
                <c:pt idx="26">
                  <c:v>84.39</c:v>
                </c:pt>
                <c:pt idx="27">
                  <c:v>87.32</c:v>
                </c:pt>
                <c:pt idx="28">
                  <c:v>89.72</c:v>
                </c:pt>
                <c:pt idx="29">
                  <c:v>92.14</c:v>
                </c:pt>
                <c:pt idx="30">
                  <c:v>94.06</c:v>
                </c:pt>
                <c:pt idx="31">
                  <c:v>87.59</c:v>
                </c:pt>
                <c:pt idx="32">
                  <c:v>75.87</c:v>
                </c:pt>
                <c:pt idx="33">
                  <c:v>72.069999999999993</c:v>
                </c:pt>
                <c:pt idx="34">
                  <c:v>69.17</c:v>
                </c:pt>
                <c:pt idx="35">
                  <c:v>69.78</c:v>
                </c:pt>
                <c:pt idx="36">
                  <c:v>70.12</c:v>
                </c:pt>
                <c:pt idx="37">
                  <c:v>72.099999999999994</c:v>
                </c:pt>
                <c:pt idx="38">
                  <c:v>75.78</c:v>
                </c:pt>
                <c:pt idx="39">
                  <c:v>79.12</c:v>
                </c:pt>
                <c:pt idx="40">
                  <c:v>82.36</c:v>
                </c:pt>
                <c:pt idx="41">
                  <c:v>84.57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'Futures Curves'!$B$5</c:f>
              <c:strCache>
                <c:ptCount val="1"/>
                <c:pt idx="0">
                  <c:v>20 November 2023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'Futures Curves'!$U$3:$BJ$3</c:f>
              <c:numCache>
                <c:formatCode>m/d/yyyy</c:formatCode>
                <c:ptCount val="42"/>
                <c:pt idx="0">
                  <c:v>45138</c:v>
                </c:pt>
                <c:pt idx="1">
                  <c:v>45169</c:v>
                </c:pt>
                <c:pt idx="2">
                  <c:v>45199</c:v>
                </c:pt>
                <c:pt idx="3">
                  <c:v>45230</c:v>
                </c:pt>
                <c:pt idx="4">
                  <c:v>45260</c:v>
                </c:pt>
                <c:pt idx="5">
                  <c:v>45291</c:v>
                </c:pt>
                <c:pt idx="6">
                  <c:v>45322</c:v>
                </c:pt>
                <c:pt idx="7">
                  <c:v>45351</c:v>
                </c:pt>
                <c:pt idx="8">
                  <c:v>45382</c:v>
                </c:pt>
                <c:pt idx="9">
                  <c:v>45412</c:v>
                </c:pt>
                <c:pt idx="10">
                  <c:v>45443</c:v>
                </c:pt>
                <c:pt idx="11">
                  <c:v>45473</c:v>
                </c:pt>
                <c:pt idx="12">
                  <c:v>45504</c:v>
                </c:pt>
                <c:pt idx="13">
                  <c:v>45535</c:v>
                </c:pt>
                <c:pt idx="14">
                  <c:v>45565</c:v>
                </c:pt>
                <c:pt idx="15">
                  <c:v>45596</c:v>
                </c:pt>
                <c:pt idx="16">
                  <c:v>45626</c:v>
                </c:pt>
                <c:pt idx="17">
                  <c:v>45657</c:v>
                </c:pt>
                <c:pt idx="18">
                  <c:v>45688</c:v>
                </c:pt>
                <c:pt idx="19">
                  <c:v>45716</c:v>
                </c:pt>
                <c:pt idx="20">
                  <c:v>45747</c:v>
                </c:pt>
                <c:pt idx="21">
                  <c:v>45777</c:v>
                </c:pt>
                <c:pt idx="22">
                  <c:v>45808</c:v>
                </c:pt>
                <c:pt idx="23">
                  <c:v>45838</c:v>
                </c:pt>
                <c:pt idx="24">
                  <c:v>45869</c:v>
                </c:pt>
                <c:pt idx="25">
                  <c:v>45900</c:v>
                </c:pt>
                <c:pt idx="26">
                  <c:v>45930</c:v>
                </c:pt>
                <c:pt idx="27">
                  <c:v>45961</c:v>
                </c:pt>
                <c:pt idx="28">
                  <c:v>45991</c:v>
                </c:pt>
                <c:pt idx="29">
                  <c:v>46022</c:v>
                </c:pt>
                <c:pt idx="30">
                  <c:v>46053</c:v>
                </c:pt>
                <c:pt idx="31">
                  <c:v>46081</c:v>
                </c:pt>
                <c:pt idx="32">
                  <c:v>46112</c:v>
                </c:pt>
                <c:pt idx="33">
                  <c:v>46142</c:v>
                </c:pt>
                <c:pt idx="34">
                  <c:v>46173</c:v>
                </c:pt>
                <c:pt idx="35">
                  <c:v>46203</c:v>
                </c:pt>
                <c:pt idx="36">
                  <c:v>46234</c:v>
                </c:pt>
                <c:pt idx="37">
                  <c:v>46265</c:v>
                </c:pt>
                <c:pt idx="38">
                  <c:v>46295</c:v>
                </c:pt>
                <c:pt idx="39">
                  <c:v>46326</c:v>
                </c:pt>
                <c:pt idx="40">
                  <c:v>46356</c:v>
                </c:pt>
                <c:pt idx="41">
                  <c:v>46387</c:v>
                </c:pt>
              </c:numCache>
            </c:numRef>
          </c:cat>
          <c:val>
            <c:numRef>
              <c:f>'Futures Curves'!$U$5:$BJ$5</c:f>
              <c:numCache>
                <c:formatCode>0.00</c:formatCode>
                <c:ptCount val="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116.27</c:v>
                </c:pt>
                <c:pt idx="5">
                  <c:v>122</c:v>
                </c:pt>
                <c:pt idx="6">
                  <c:v>124.13</c:v>
                </c:pt>
                <c:pt idx="7">
                  <c:v>122.21</c:v>
                </c:pt>
                <c:pt idx="8">
                  <c:v>119.06</c:v>
                </c:pt>
                <c:pt idx="9">
                  <c:v>116.68</c:v>
                </c:pt>
                <c:pt idx="10">
                  <c:v>115.08</c:v>
                </c:pt>
                <c:pt idx="11">
                  <c:v>114.79</c:v>
                </c:pt>
                <c:pt idx="12">
                  <c:v>115.49</c:v>
                </c:pt>
                <c:pt idx="13">
                  <c:v>118.87</c:v>
                </c:pt>
                <c:pt idx="14">
                  <c:v>120.93</c:v>
                </c:pt>
                <c:pt idx="15">
                  <c:v>129.94</c:v>
                </c:pt>
                <c:pt idx="16">
                  <c:v>138.01</c:v>
                </c:pt>
                <c:pt idx="17">
                  <c:v>140.99</c:v>
                </c:pt>
                <c:pt idx="18">
                  <c:v>138.03</c:v>
                </c:pt>
                <c:pt idx="19">
                  <c:v>126.58</c:v>
                </c:pt>
                <c:pt idx="20">
                  <c:v>114.86</c:v>
                </c:pt>
                <c:pt idx="21">
                  <c:v>107.6</c:v>
                </c:pt>
                <c:pt idx="22">
                  <c:v>102.07</c:v>
                </c:pt>
                <c:pt idx="23">
                  <c:v>103.51</c:v>
                </c:pt>
                <c:pt idx="24">
                  <c:v>105.32</c:v>
                </c:pt>
                <c:pt idx="25">
                  <c:v>106.87</c:v>
                </c:pt>
                <c:pt idx="26">
                  <c:v>111.77</c:v>
                </c:pt>
                <c:pt idx="27">
                  <c:v>114.23</c:v>
                </c:pt>
                <c:pt idx="28">
                  <c:v>116.25</c:v>
                </c:pt>
                <c:pt idx="29">
                  <c:v>121.25</c:v>
                </c:pt>
                <c:pt idx="30">
                  <c:v>122.7</c:v>
                </c:pt>
                <c:pt idx="31">
                  <c:v>115.57</c:v>
                </c:pt>
                <c:pt idx="32">
                  <c:v>99.34</c:v>
                </c:pt>
                <c:pt idx="33">
                  <c:v>93.19</c:v>
                </c:pt>
                <c:pt idx="34">
                  <c:v>87.79</c:v>
                </c:pt>
                <c:pt idx="35">
                  <c:v>88.19</c:v>
                </c:pt>
                <c:pt idx="36">
                  <c:v>88.65</c:v>
                </c:pt>
                <c:pt idx="37">
                  <c:v>91.04</c:v>
                </c:pt>
                <c:pt idx="38">
                  <c:v>94.24</c:v>
                </c:pt>
                <c:pt idx="39">
                  <c:v>98.54</c:v>
                </c:pt>
                <c:pt idx="40">
                  <c:v>102.85</c:v>
                </c:pt>
                <c:pt idx="41">
                  <c:v>104.47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'Futures Curves'!$B$6</c:f>
              <c:strCache>
                <c:ptCount val="1"/>
                <c:pt idx="0">
                  <c:v>02 April 2024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'Futures Curves'!$U$3:$BJ$3</c:f>
              <c:numCache>
                <c:formatCode>m/d/yyyy</c:formatCode>
                <c:ptCount val="42"/>
                <c:pt idx="0">
                  <c:v>45138</c:v>
                </c:pt>
                <c:pt idx="1">
                  <c:v>45169</c:v>
                </c:pt>
                <c:pt idx="2">
                  <c:v>45199</c:v>
                </c:pt>
                <c:pt idx="3">
                  <c:v>45230</c:v>
                </c:pt>
                <c:pt idx="4">
                  <c:v>45260</c:v>
                </c:pt>
                <c:pt idx="5">
                  <c:v>45291</c:v>
                </c:pt>
                <c:pt idx="6">
                  <c:v>45322</c:v>
                </c:pt>
                <c:pt idx="7">
                  <c:v>45351</c:v>
                </c:pt>
                <c:pt idx="8">
                  <c:v>45382</c:v>
                </c:pt>
                <c:pt idx="9">
                  <c:v>45412</c:v>
                </c:pt>
                <c:pt idx="10">
                  <c:v>45443</c:v>
                </c:pt>
                <c:pt idx="11">
                  <c:v>45473</c:v>
                </c:pt>
                <c:pt idx="12">
                  <c:v>45504</c:v>
                </c:pt>
                <c:pt idx="13">
                  <c:v>45535</c:v>
                </c:pt>
                <c:pt idx="14">
                  <c:v>45565</c:v>
                </c:pt>
                <c:pt idx="15">
                  <c:v>45596</c:v>
                </c:pt>
                <c:pt idx="16">
                  <c:v>45626</c:v>
                </c:pt>
                <c:pt idx="17">
                  <c:v>45657</c:v>
                </c:pt>
                <c:pt idx="18">
                  <c:v>45688</c:v>
                </c:pt>
                <c:pt idx="19">
                  <c:v>45716</c:v>
                </c:pt>
                <c:pt idx="20">
                  <c:v>45747</c:v>
                </c:pt>
                <c:pt idx="21">
                  <c:v>45777</c:v>
                </c:pt>
                <c:pt idx="22">
                  <c:v>45808</c:v>
                </c:pt>
                <c:pt idx="23">
                  <c:v>45838</c:v>
                </c:pt>
                <c:pt idx="24">
                  <c:v>45869</c:v>
                </c:pt>
                <c:pt idx="25">
                  <c:v>45900</c:v>
                </c:pt>
                <c:pt idx="26">
                  <c:v>45930</c:v>
                </c:pt>
                <c:pt idx="27">
                  <c:v>45961</c:v>
                </c:pt>
                <c:pt idx="28">
                  <c:v>45991</c:v>
                </c:pt>
                <c:pt idx="29">
                  <c:v>46022</c:v>
                </c:pt>
                <c:pt idx="30">
                  <c:v>46053</c:v>
                </c:pt>
                <c:pt idx="31">
                  <c:v>46081</c:v>
                </c:pt>
                <c:pt idx="32">
                  <c:v>46112</c:v>
                </c:pt>
                <c:pt idx="33">
                  <c:v>46142</c:v>
                </c:pt>
                <c:pt idx="34">
                  <c:v>46173</c:v>
                </c:pt>
                <c:pt idx="35">
                  <c:v>46203</c:v>
                </c:pt>
                <c:pt idx="36">
                  <c:v>46234</c:v>
                </c:pt>
                <c:pt idx="37">
                  <c:v>46265</c:v>
                </c:pt>
                <c:pt idx="38">
                  <c:v>46295</c:v>
                </c:pt>
                <c:pt idx="39">
                  <c:v>46326</c:v>
                </c:pt>
                <c:pt idx="40">
                  <c:v>46356</c:v>
                </c:pt>
                <c:pt idx="41">
                  <c:v>46387</c:v>
                </c:pt>
              </c:numCache>
            </c:numRef>
          </c:cat>
          <c:val>
            <c:numRef>
              <c:f>'Futures Curves'!$U$6:$BJ$6</c:f>
              <c:numCache>
                <c:formatCode>0.00</c:formatCode>
                <c:ptCount val="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64.680000000000007</c:v>
                </c:pt>
                <c:pt idx="10">
                  <c:v>64.47</c:v>
                </c:pt>
                <c:pt idx="11">
                  <c:v>64.209999999999994</c:v>
                </c:pt>
                <c:pt idx="12">
                  <c:v>65.34</c:v>
                </c:pt>
                <c:pt idx="13">
                  <c:v>68.459999999999994</c:v>
                </c:pt>
                <c:pt idx="14">
                  <c:v>69.52</c:v>
                </c:pt>
                <c:pt idx="15">
                  <c:v>78.86</c:v>
                </c:pt>
                <c:pt idx="16">
                  <c:v>#N/A</c:v>
                </c:pt>
                <c:pt idx="17">
                  <c:v>85.12</c:v>
                </c:pt>
                <c:pt idx="18">
                  <c:v>81.87</c:v>
                </c:pt>
                <c:pt idx="19">
                  <c:v>#N/A</c:v>
                </c:pt>
                <c:pt idx="20">
                  <c:v>78.16</c:v>
                </c:pt>
                <c:pt idx="21">
                  <c:v>74.86</c:v>
                </c:pt>
                <c:pt idx="22">
                  <c:v>71.86</c:v>
                </c:pt>
                <c:pt idx="23">
                  <c:v>71.86</c:v>
                </c:pt>
                <c:pt idx="24">
                  <c:v>73.17</c:v>
                </c:pt>
                <c:pt idx="25">
                  <c:v>75.58</c:v>
                </c:pt>
                <c:pt idx="26">
                  <c:v>78.66</c:v>
                </c:pt>
                <c:pt idx="27">
                  <c:v>81.17</c:v>
                </c:pt>
                <c:pt idx="28">
                  <c:v>#N/A</c:v>
                </c:pt>
                <c:pt idx="29">
                  <c:v>86.89</c:v>
                </c:pt>
                <c:pt idx="30">
                  <c:v>82.45</c:v>
                </c:pt>
                <c:pt idx="31">
                  <c:v>#N/A</c:v>
                </c:pt>
                <c:pt idx="32">
                  <c:v>71.92</c:v>
                </c:pt>
                <c:pt idx="33">
                  <c:v>68.42</c:v>
                </c:pt>
                <c:pt idx="34">
                  <c:v>65.52</c:v>
                </c:pt>
                <c:pt idx="35">
                  <c:v>66.14</c:v>
                </c:pt>
                <c:pt idx="36">
                  <c:v>66.489999999999995</c:v>
                </c:pt>
                <c:pt idx="37">
                  <c:v>68.47</c:v>
                </c:pt>
                <c:pt idx="38">
                  <c:v>71.97</c:v>
                </c:pt>
                <c:pt idx="39">
                  <c:v>75.31</c:v>
                </c:pt>
                <c:pt idx="40">
                  <c:v>#N/A</c:v>
                </c:pt>
                <c:pt idx="41">
                  <c:v>80.760000000000005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2238845815147328"/>
          <c:y val="8.8440344113387456E-2"/>
          <c:w val="0.34651565426565301"/>
          <c:h val="0.1957485512330760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44488557200597E-2"/>
          <c:y val="0.14716890559352741"/>
          <c:w val="0.86768991553459307"/>
          <c:h val="0.71276091709059886"/>
        </c:manualLayout>
      </c:layout>
      <c:lineChart>
        <c:grouping val="standard"/>
        <c:varyColors val="0"/>
        <c:ser>
          <c:idx val="0"/>
          <c:order val="0"/>
          <c:tx>
            <c:strRef>
              <c:f>'Futures Curves'!$B$4</c:f>
              <c:strCache>
                <c:ptCount val="1"/>
                <c:pt idx="0">
                  <c:v>09 April 2024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'Futures Curves'!$I$3:$AL$3</c:f>
              <c:numCache>
                <c:formatCode>m/d/yyyy</c:formatCode>
                <c:ptCount val="30"/>
                <c:pt idx="0">
                  <c:v>44773</c:v>
                </c:pt>
                <c:pt idx="1">
                  <c:v>44804</c:v>
                </c:pt>
                <c:pt idx="2">
                  <c:v>44834</c:v>
                </c:pt>
                <c:pt idx="3">
                  <c:v>44865</c:v>
                </c:pt>
                <c:pt idx="4">
                  <c:v>44895</c:v>
                </c:pt>
                <c:pt idx="5">
                  <c:v>44926</c:v>
                </c:pt>
                <c:pt idx="6">
                  <c:v>44957</c:v>
                </c:pt>
                <c:pt idx="7">
                  <c:v>44985</c:v>
                </c:pt>
                <c:pt idx="8">
                  <c:v>45016</c:v>
                </c:pt>
                <c:pt idx="9">
                  <c:v>45046</c:v>
                </c:pt>
                <c:pt idx="10">
                  <c:v>45077</c:v>
                </c:pt>
                <c:pt idx="11">
                  <c:v>45107</c:v>
                </c:pt>
                <c:pt idx="12">
                  <c:v>45138</c:v>
                </c:pt>
                <c:pt idx="13">
                  <c:v>45169</c:v>
                </c:pt>
                <c:pt idx="14">
                  <c:v>45199</c:v>
                </c:pt>
                <c:pt idx="15">
                  <c:v>45230</c:v>
                </c:pt>
                <c:pt idx="16">
                  <c:v>45260</c:v>
                </c:pt>
                <c:pt idx="17">
                  <c:v>45291</c:v>
                </c:pt>
                <c:pt idx="18">
                  <c:v>45322</c:v>
                </c:pt>
                <c:pt idx="19">
                  <c:v>45351</c:v>
                </c:pt>
                <c:pt idx="20">
                  <c:v>45382</c:v>
                </c:pt>
                <c:pt idx="21">
                  <c:v>45412</c:v>
                </c:pt>
                <c:pt idx="22">
                  <c:v>45443</c:v>
                </c:pt>
                <c:pt idx="23">
                  <c:v>45473</c:v>
                </c:pt>
                <c:pt idx="24">
                  <c:v>45504</c:v>
                </c:pt>
                <c:pt idx="25">
                  <c:v>45535</c:v>
                </c:pt>
                <c:pt idx="26">
                  <c:v>45565</c:v>
                </c:pt>
                <c:pt idx="27">
                  <c:v>45596</c:v>
                </c:pt>
                <c:pt idx="28">
                  <c:v>45626</c:v>
                </c:pt>
                <c:pt idx="29">
                  <c:v>45657</c:v>
                </c:pt>
              </c:numCache>
            </c:numRef>
          </c:cat>
          <c:val>
            <c:numRef>
              <c:f>'Futures Curves'!$I$4:$AL$4</c:f>
              <c:numCache>
                <c:formatCode>0.00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68</c:v>
                </c:pt>
                <c:pt idx="22">
                  <c:v>67.52</c:v>
                </c:pt>
                <c:pt idx="23">
                  <c:v>67.569999999999993</c:v>
                </c:pt>
                <c:pt idx="24">
                  <c:v>68.84</c:v>
                </c:pt>
                <c:pt idx="25">
                  <c:v>72.540000000000006</c:v>
                </c:pt>
                <c:pt idx="26">
                  <c:v>74.31</c:v>
                </c:pt>
                <c:pt idx="27">
                  <c:v>83.66</c:v>
                </c:pt>
                <c:pt idx="28">
                  <c:v>88.36</c:v>
                </c:pt>
                <c:pt idx="29">
                  <c:v>89.72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3-4657-B679-563AB2FEA1C7}"/>
            </c:ext>
          </c:extLst>
        </c:ser>
        <c:ser>
          <c:idx val="1"/>
          <c:order val="1"/>
          <c:tx>
            <c:strRef>
              <c:f>'Futures Curves'!$B$5</c:f>
              <c:strCache>
                <c:ptCount val="1"/>
                <c:pt idx="0">
                  <c:v>20 November 2023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'Futures Curves'!$I$3:$AL$3</c:f>
              <c:numCache>
                <c:formatCode>m/d/yyyy</c:formatCode>
                <c:ptCount val="30"/>
                <c:pt idx="0">
                  <c:v>44773</c:v>
                </c:pt>
                <c:pt idx="1">
                  <c:v>44804</c:v>
                </c:pt>
                <c:pt idx="2">
                  <c:v>44834</c:v>
                </c:pt>
                <c:pt idx="3">
                  <c:v>44865</c:v>
                </c:pt>
                <c:pt idx="4">
                  <c:v>44895</c:v>
                </c:pt>
                <c:pt idx="5">
                  <c:v>44926</c:v>
                </c:pt>
                <c:pt idx="6">
                  <c:v>44957</c:v>
                </c:pt>
                <c:pt idx="7">
                  <c:v>44985</c:v>
                </c:pt>
                <c:pt idx="8">
                  <c:v>45016</c:v>
                </c:pt>
                <c:pt idx="9">
                  <c:v>45046</c:v>
                </c:pt>
                <c:pt idx="10">
                  <c:v>45077</c:v>
                </c:pt>
                <c:pt idx="11">
                  <c:v>45107</c:v>
                </c:pt>
                <c:pt idx="12">
                  <c:v>45138</c:v>
                </c:pt>
                <c:pt idx="13">
                  <c:v>45169</c:v>
                </c:pt>
                <c:pt idx="14">
                  <c:v>45199</c:v>
                </c:pt>
                <c:pt idx="15">
                  <c:v>45230</c:v>
                </c:pt>
                <c:pt idx="16">
                  <c:v>45260</c:v>
                </c:pt>
                <c:pt idx="17">
                  <c:v>45291</c:v>
                </c:pt>
                <c:pt idx="18">
                  <c:v>45322</c:v>
                </c:pt>
                <c:pt idx="19">
                  <c:v>45351</c:v>
                </c:pt>
                <c:pt idx="20">
                  <c:v>45382</c:v>
                </c:pt>
                <c:pt idx="21">
                  <c:v>45412</c:v>
                </c:pt>
                <c:pt idx="22">
                  <c:v>45443</c:v>
                </c:pt>
                <c:pt idx="23">
                  <c:v>45473</c:v>
                </c:pt>
                <c:pt idx="24">
                  <c:v>45504</c:v>
                </c:pt>
                <c:pt idx="25">
                  <c:v>45535</c:v>
                </c:pt>
                <c:pt idx="26">
                  <c:v>45565</c:v>
                </c:pt>
                <c:pt idx="27">
                  <c:v>45596</c:v>
                </c:pt>
                <c:pt idx="28">
                  <c:v>45626</c:v>
                </c:pt>
                <c:pt idx="29">
                  <c:v>45657</c:v>
                </c:pt>
              </c:numCache>
            </c:numRef>
          </c:cat>
          <c:val>
            <c:numRef>
              <c:f>'Futures Curves'!$I$5:$AL$5</c:f>
              <c:numCache>
                <c:formatCode>0.00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116.27</c:v>
                </c:pt>
                <c:pt idx="17">
                  <c:v>122</c:v>
                </c:pt>
                <c:pt idx="18">
                  <c:v>124.13</c:v>
                </c:pt>
                <c:pt idx="19">
                  <c:v>122.21</c:v>
                </c:pt>
                <c:pt idx="20">
                  <c:v>119.06</c:v>
                </c:pt>
                <c:pt idx="21">
                  <c:v>116.68</c:v>
                </c:pt>
                <c:pt idx="22">
                  <c:v>115.08</c:v>
                </c:pt>
                <c:pt idx="23">
                  <c:v>114.79</c:v>
                </c:pt>
                <c:pt idx="24">
                  <c:v>115.49</c:v>
                </c:pt>
                <c:pt idx="25">
                  <c:v>118.87</c:v>
                </c:pt>
                <c:pt idx="26">
                  <c:v>120.93</c:v>
                </c:pt>
                <c:pt idx="27">
                  <c:v>129.94</c:v>
                </c:pt>
                <c:pt idx="28">
                  <c:v>138.01</c:v>
                </c:pt>
                <c:pt idx="29">
                  <c:v>140.99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3-4657-B679-563AB2FEA1C7}"/>
            </c:ext>
          </c:extLst>
        </c:ser>
        <c:ser>
          <c:idx val="2"/>
          <c:order val="2"/>
          <c:tx>
            <c:strRef>
              <c:f>'Futures Curves'!$B$6</c:f>
              <c:strCache>
                <c:ptCount val="1"/>
                <c:pt idx="0">
                  <c:v>02 April 2024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'Futures Curves'!$I$3:$AL$3</c:f>
              <c:numCache>
                <c:formatCode>m/d/yyyy</c:formatCode>
                <c:ptCount val="30"/>
                <c:pt idx="0">
                  <c:v>44773</c:v>
                </c:pt>
                <c:pt idx="1">
                  <c:v>44804</c:v>
                </c:pt>
                <c:pt idx="2">
                  <c:v>44834</c:v>
                </c:pt>
                <c:pt idx="3">
                  <c:v>44865</c:v>
                </c:pt>
                <c:pt idx="4">
                  <c:v>44895</c:v>
                </c:pt>
                <c:pt idx="5">
                  <c:v>44926</c:v>
                </c:pt>
                <c:pt idx="6">
                  <c:v>44957</c:v>
                </c:pt>
                <c:pt idx="7">
                  <c:v>44985</c:v>
                </c:pt>
                <c:pt idx="8">
                  <c:v>45016</c:v>
                </c:pt>
                <c:pt idx="9">
                  <c:v>45046</c:v>
                </c:pt>
                <c:pt idx="10">
                  <c:v>45077</c:v>
                </c:pt>
                <c:pt idx="11">
                  <c:v>45107</c:v>
                </c:pt>
                <c:pt idx="12">
                  <c:v>45138</c:v>
                </c:pt>
                <c:pt idx="13">
                  <c:v>45169</c:v>
                </c:pt>
                <c:pt idx="14">
                  <c:v>45199</c:v>
                </c:pt>
                <c:pt idx="15">
                  <c:v>45230</c:v>
                </c:pt>
                <c:pt idx="16">
                  <c:v>45260</c:v>
                </c:pt>
                <c:pt idx="17">
                  <c:v>45291</c:v>
                </c:pt>
                <c:pt idx="18">
                  <c:v>45322</c:v>
                </c:pt>
                <c:pt idx="19">
                  <c:v>45351</c:v>
                </c:pt>
                <c:pt idx="20">
                  <c:v>45382</c:v>
                </c:pt>
                <c:pt idx="21">
                  <c:v>45412</c:v>
                </c:pt>
                <c:pt idx="22">
                  <c:v>45443</c:v>
                </c:pt>
                <c:pt idx="23">
                  <c:v>45473</c:v>
                </c:pt>
                <c:pt idx="24">
                  <c:v>45504</c:v>
                </c:pt>
                <c:pt idx="25">
                  <c:v>45535</c:v>
                </c:pt>
                <c:pt idx="26">
                  <c:v>45565</c:v>
                </c:pt>
                <c:pt idx="27">
                  <c:v>45596</c:v>
                </c:pt>
                <c:pt idx="28">
                  <c:v>45626</c:v>
                </c:pt>
                <c:pt idx="29">
                  <c:v>45657</c:v>
                </c:pt>
              </c:numCache>
            </c:numRef>
          </c:cat>
          <c:val>
            <c:numRef>
              <c:f>'Futures Curves'!$I$6:$AL$6</c:f>
              <c:numCache>
                <c:formatCode>0.00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64.680000000000007</c:v>
                </c:pt>
                <c:pt idx="22">
                  <c:v>64.47</c:v>
                </c:pt>
                <c:pt idx="23">
                  <c:v>64.209999999999994</c:v>
                </c:pt>
                <c:pt idx="24">
                  <c:v>65.34</c:v>
                </c:pt>
                <c:pt idx="25">
                  <c:v>68.459999999999994</c:v>
                </c:pt>
                <c:pt idx="26">
                  <c:v>69.52</c:v>
                </c:pt>
                <c:pt idx="27">
                  <c:v>78.86</c:v>
                </c:pt>
                <c:pt idx="28">
                  <c:v>#N/A</c:v>
                </c:pt>
                <c:pt idx="29">
                  <c:v>85.12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A3-4657-B679-563AB2FEA1C7}"/>
            </c:ext>
          </c:extLst>
        </c:ser>
        <c:ser>
          <c:idx val="3"/>
          <c:order val="3"/>
          <c:tx>
            <c:v>BoE assumption</c:v>
          </c:tx>
          <c:spPr>
            <a:ln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'Futures Curves'!$I$3:$AL$3</c:f>
              <c:numCache>
                <c:formatCode>m/d/yyyy</c:formatCode>
                <c:ptCount val="30"/>
                <c:pt idx="0">
                  <c:v>44773</c:v>
                </c:pt>
                <c:pt idx="1">
                  <c:v>44804</c:v>
                </c:pt>
                <c:pt idx="2">
                  <c:v>44834</c:v>
                </c:pt>
                <c:pt idx="3">
                  <c:v>44865</c:v>
                </c:pt>
                <c:pt idx="4">
                  <c:v>44895</c:v>
                </c:pt>
                <c:pt idx="5">
                  <c:v>44926</c:v>
                </c:pt>
                <c:pt idx="6">
                  <c:v>44957</c:v>
                </c:pt>
                <c:pt idx="7">
                  <c:v>44985</c:v>
                </c:pt>
                <c:pt idx="8">
                  <c:v>45016</c:v>
                </c:pt>
                <c:pt idx="9">
                  <c:v>45046</c:v>
                </c:pt>
                <c:pt idx="10">
                  <c:v>45077</c:v>
                </c:pt>
                <c:pt idx="11">
                  <c:v>45107</c:v>
                </c:pt>
                <c:pt idx="12">
                  <c:v>45138</c:v>
                </c:pt>
                <c:pt idx="13">
                  <c:v>45169</c:v>
                </c:pt>
                <c:pt idx="14">
                  <c:v>45199</c:v>
                </c:pt>
                <c:pt idx="15">
                  <c:v>45230</c:v>
                </c:pt>
                <c:pt idx="16">
                  <c:v>45260</c:v>
                </c:pt>
                <c:pt idx="17">
                  <c:v>45291</c:v>
                </c:pt>
                <c:pt idx="18">
                  <c:v>45322</c:v>
                </c:pt>
                <c:pt idx="19">
                  <c:v>45351</c:v>
                </c:pt>
                <c:pt idx="20">
                  <c:v>45382</c:v>
                </c:pt>
                <c:pt idx="21">
                  <c:v>45412</c:v>
                </c:pt>
                <c:pt idx="22">
                  <c:v>45443</c:v>
                </c:pt>
                <c:pt idx="23">
                  <c:v>45473</c:v>
                </c:pt>
                <c:pt idx="24">
                  <c:v>45504</c:v>
                </c:pt>
                <c:pt idx="25">
                  <c:v>45535</c:v>
                </c:pt>
                <c:pt idx="26">
                  <c:v>45565</c:v>
                </c:pt>
                <c:pt idx="27">
                  <c:v>45596</c:v>
                </c:pt>
                <c:pt idx="28">
                  <c:v>45626</c:v>
                </c:pt>
                <c:pt idx="29">
                  <c:v>45657</c:v>
                </c:pt>
              </c:numCache>
            </c:numRef>
          </c:cat>
          <c:val>
            <c:numRef>
              <c:f>'Futures Curves'!$J$34:$AL$34</c:f>
              <c:numCache>
                <c:formatCode>General</c:formatCode>
                <c:ptCount val="29"/>
                <c:pt idx="7">
                  <c:v>327</c:v>
                </c:pt>
                <c:pt idx="8">
                  <c:v>327</c:v>
                </c:pt>
                <c:pt idx="9">
                  <c:v>327</c:v>
                </c:pt>
                <c:pt idx="10">
                  <c:v>327</c:v>
                </c:pt>
                <c:pt idx="11">
                  <c:v>327</c:v>
                </c:pt>
                <c:pt idx="12">
                  <c:v>327</c:v>
                </c:pt>
                <c:pt idx="13">
                  <c:v>327</c:v>
                </c:pt>
                <c:pt idx="14">
                  <c:v>327</c:v>
                </c:pt>
                <c:pt idx="15">
                  <c:v>327</c:v>
                </c:pt>
                <c:pt idx="16">
                  <c:v>327</c:v>
                </c:pt>
                <c:pt idx="17">
                  <c:v>327</c:v>
                </c:pt>
                <c:pt idx="18">
                  <c:v>327</c:v>
                </c:pt>
                <c:pt idx="19">
                  <c:v>327</c:v>
                </c:pt>
                <c:pt idx="20">
                  <c:v>327</c:v>
                </c:pt>
                <c:pt idx="21">
                  <c:v>327</c:v>
                </c:pt>
                <c:pt idx="22">
                  <c:v>327</c:v>
                </c:pt>
                <c:pt idx="23">
                  <c:v>327</c:v>
                </c:pt>
                <c:pt idx="24">
                  <c:v>327</c:v>
                </c:pt>
                <c:pt idx="25">
                  <c:v>327</c:v>
                </c:pt>
                <c:pt idx="26">
                  <c:v>327</c:v>
                </c:pt>
                <c:pt idx="27">
                  <c:v>327</c:v>
                </c:pt>
                <c:pt idx="28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A3-4657-B679-563AB2FEA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58115556822365544"/>
          <c:y val="5.4536175902540486E-2"/>
          <c:w val="0.37812044987589222"/>
          <c:h val="0.1447273807755162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'Ofgem time series - Gas'!$A$1321:$A$1645</c:f>
              <c:numCache>
                <c:formatCode>m/d/yyyy</c:formatCode>
                <c:ptCount val="325"/>
                <c:pt idx="0">
                  <c:v>44977</c:v>
                </c:pt>
                <c:pt idx="1">
                  <c:v>44978</c:v>
                </c:pt>
                <c:pt idx="2">
                  <c:v>44979</c:v>
                </c:pt>
                <c:pt idx="3">
                  <c:v>44980</c:v>
                </c:pt>
                <c:pt idx="4">
                  <c:v>44981</c:v>
                </c:pt>
                <c:pt idx="5">
                  <c:v>44984</c:v>
                </c:pt>
                <c:pt idx="6">
                  <c:v>44985</c:v>
                </c:pt>
                <c:pt idx="7">
                  <c:v>44986</c:v>
                </c:pt>
                <c:pt idx="8">
                  <c:v>44987</c:v>
                </c:pt>
                <c:pt idx="9">
                  <c:v>44988</c:v>
                </c:pt>
                <c:pt idx="10">
                  <c:v>44991</c:v>
                </c:pt>
                <c:pt idx="11">
                  <c:v>44992</c:v>
                </c:pt>
                <c:pt idx="12">
                  <c:v>44993</c:v>
                </c:pt>
                <c:pt idx="13">
                  <c:v>44994</c:v>
                </c:pt>
                <c:pt idx="14">
                  <c:v>44995</c:v>
                </c:pt>
                <c:pt idx="15">
                  <c:v>44998</c:v>
                </c:pt>
                <c:pt idx="16">
                  <c:v>44999</c:v>
                </c:pt>
                <c:pt idx="17">
                  <c:v>45000</c:v>
                </c:pt>
                <c:pt idx="18">
                  <c:v>45001</c:v>
                </c:pt>
                <c:pt idx="19">
                  <c:v>45002</c:v>
                </c:pt>
                <c:pt idx="20">
                  <c:v>45005</c:v>
                </c:pt>
                <c:pt idx="21">
                  <c:v>45006</c:v>
                </c:pt>
                <c:pt idx="22">
                  <c:v>45007</c:v>
                </c:pt>
                <c:pt idx="23">
                  <c:v>45008</c:v>
                </c:pt>
                <c:pt idx="24">
                  <c:v>45009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  <c:pt idx="30">
                  <c:v>45019</c:v>
                </c:pt>
                <c:pt idx="31">
                  <c:v>45020</c:v>
                </c:pt>
                <c:pt idx="32">
                  <c:v>45021</c:v>
                </c:pt>
                <c:pt idx="33">
                  <c:v>45022</c:v>
                </c:pt>
                <c:pt idx="34">
                  <c:v>45023</c:v>
                </c:pt>
                <c:pt idx="35">
                  <c:v>45026</c:v>
                </c:pt>
                <c:pt idx="36">
                  <c:v>45027</c:v>
                </c:pt>
                <c:pt idx="37">
                  <c:v>45028</c:v>
                </c:pt>
                <c:pt idx="38">
                  <c:v>45029</c:v>
                </c:pt>
                <c:pt idx="39">
                  <c:v>45030</c:v>
                </c:pt>
                <c:pt idx="40">
                  <c:v>45033</c:v>
                </c:pt>
                <c:pt idx="41">
                  <c:v>45034</c:v>
                </c:pt>
                <c:pt idx="42">
                  <c:v>45035</c:v>
                </c:pt>
                <c:pt idx="43">
                  <c:v>45036</c:v>
                </c:pt>
                <c:pt idx="44">
                  <c:v>45037</c:v>
                </c:pt>
                <c:pt idx="45">
                  <c:v>45040</c:v>
                </c:pt>
                <c:pt idx="46">
                  <c:v>45041</c:v>
                </c:pt>
                <c:pt idx="47">
                  <c:v>45042</c:v>
                </c:pt>
                <c:pt idx="48">
                  <c:v>45043</c:v>
                </c:pt>
                <c:pt idx="49">
                  <c:v>45044</c:v>
                </c:pt>
                <c:pt idx="50">
                  <c:v>45047</c:v>
                </c:pt>
                <c:pt idx="51">
                  <c:v>45048</c:v>
                </c:pt>
                <c:pt idx="52">
                  <c:v>45049</c:v>
                </c:pt>
                <c:pt idx="53">
                  <c:v>45050</c:v>
                </c:pt>
                <c:pt idx="54">
                  <c:v>45051</c:v>
                </c:pt>
                <c:pt idx="55">
                  <c:v>45054</c:v>
                </c:pt>
                <c:pt idx="56">
                  <c:v>45055</c:v>
                </c:pt>
                <c:pt idx="57">
                  <c:v>45056</c:v>
                </c:pt>
                <c:pt idx="58">
                  <c:v>45057</c:v>
                </c:pt>
                <c:pt idx="59">
                  <c:v>45058</c:v>
                </c:pt>
                <c:pt idx="60">
                  <c:v>45061</c:v>
                </c:pt>
                <c:pt idx="61">
                  <c:v>45062</c:v>
                </c:pt>
                <c:pt idx="62">
                  <c:v>45063</c:v>
                </c:pt>
                <c:pt idx="63">
                  <c:v>45064</c:v>
                </c:pt>
                <c:pt idx="64">
                  <c:v>45065</c:v>
                </c:pt>
                <c:pt idx="65">
                  <c:v>45068</c:v>
                </c:pt>
                <c:pt idx="66">
                  <c:v>45069</c:v>
                </c:pt>
                <c:pt idx="67">
                  <c:v>45070</c:v>
                </c:pt>
                <c:pt idx="68">
                  <c:v>45071</c:v>
                </c:pt>
                <c:pt idx="69">
                  <c:v>45072</c:v>
                </c:pt>
                <c:pt idx="70">
                  <c:v>45075</c:v>
                </c:pt>
                <c:pt idx="71">
                  <c:v>45076</c:v>
                </c:pt>
                <c:pt idx="72">
                  <c:v>45077</c:v>
                </c:pt>
                <c:pt idx="73">
                  <c:v>45078</c:v>
                </c:pt>
                <c:pt idx="74">
                  <c:v>45079</c:v>
                </c:pt>
                <c:pt idx="75">
                  <c:v>45082</c:v>
                </c:pt>
                <c:pt idx="76">
                  <c:v>45083</c:v>
                </c:pt>
                <c:pt idx="77">
                  <c:v>45084</c:v>
                </c:pt>
                <c:pt idx="78">
                  <c:v>45085</c:v>
                </c:pt>
                <c:pt idx="79">
                  <c:v>45086</c:v>
                </c:pt>
                <c:pt idx="80">
                  <c:v>45089</c:v>
                </c:pt>
                <c:pt idx="81">
                  <c:v>45090</c:v>
                </c:pt>
                <c:pt idx="82">
                  <c:v>45091</c:v>
                </c:pt>
                <c:pt idx="83">
                  <c:v>45092</c:v>
                </c:pt>
                <c:pt idx="84">
                  <c:v>45093</c:v>
                </c:pt>
                <c:pt idx="85">
                  <c:v>45096</c:v>
                </c:pt>
                <c:pt idx="86">
                  <c:v>45097</c:v>
                </c:pt>
                <c:pt idx="87">
                  <c:v>45098</c:v>
                </c:pt>
                <c:pt idx="88">
                  <c:v>45099</c:v>
                </c:pt>
                <c:pt idx="89">
                  <c:v>45100</c:v>
                </c:pt>
                <c:pt idx="90">
                  <c:v>45103</c:v>
                </c:pt>
                <c:pt idx="91">
                  <c:v>45104</c:v>
                </c:pt>
                <c:pt idx="92">
                  <c:v>45105</c:v>
                </c:pt>
                <c:pt idx="93">
                  <c:v>45106</c:v>
                </c:pt>
                <c:pt idx="94">
                  <c:v>45107</c:v>
                </c:pt>
                <c:pt idx="95">
                  <c:v>45110</c:v>
                </c:pt>
                <c:pt idx="96">
                  <c:v>45111</c:v>
                </c:pt>
                <c:pt idx="97">
                  <c:v>45112</c:v>
                </c:pt>
                <c:pt idx="98">
                  <c:v>45113</c:v>
                </c:pt>
                <c:pt idx="99">
                  <c:v>45114</c:v>
                </c:pt>
                <c:pt idx="100">
                  <c:v>45117</c:v>
                </c:pt>
                <c:pt idx="101">
                  <c:v>45118</c:v>
                </c:pt>
                <c:pt idx="102">
                  <c:v>45119</c:v>
                </c:pt>
                <c:pt idx="103">
                  <c:v>45120</c:v>
                </c:pt>
                <c:pt idx="104">
                  <c:v>45121</c:v>
                </c:pt>
                <c:pt idx="105">
                  <c:v>45124</c:v>
                </c:pt>
                <c:pt idx="106">
                  <c:v>45125</c:v>
                </c:pt>
                <c:pt idx="107">
                  <c:v>45126</c:v>
                </c:pt>
                <c:pt idx="108">
                  <c:v>45127</c:v>
                </c:pt>
                <c:pt idx="109">
                  <c:v>45128</c:v>
                </c:pt>
                <c:pt idx="110">
                  <c:v>45131</c:v>
                </c:pt>
                <c:pt idx="111">
                  <c:v>45132</c:v>
                </c:pt>
                <c:pt idx="112">
                  <c:v>45133</c:v>
                </c:pt>
                <c:pt idx="113">
                  <c:v>45134</c:v>
                </c:pt>
                <c:pt idx="114">
                  <c:v>45135</c:v>
                </c:pt>
                <c:pt idx="115">
                  <c:v>45138</c:v>
                </c:pt>
                <c:pt idx="116">
                  <c:v>45139</c:v>
                </c:pt>
                <c:pt idx="117">
                  <c:v>45140</c:v>
                </c:pt>
                <c:pt idx="118">
                  <c:v>45141</c:v>
                </c:pt>
                <c:pt idx="119">
                  <c:v>45142</c:v>
                </c:pt>
                <c:pt idx="120">
                  <c:v>45145</c:v>
                </c:pt>
                <c:pt idx="121">
                  <c:v>45146</c:v>
                </c:pt>
                <c:pt idx="122">
                  <c:v>45147</c:v>
                </c:pt>
                <c:pt idx="123">
                  <c:v>45148</c:v>
                </c:pt>
                <c:pt idx="124">
                  <c:v>45149</c:v>
                </c:pt>
                <c:pt idx="125">
                  <c:v>45152</c:v>
                </c:pt>
                <c:pt idx="126">
                  <c:v>45153</c:v>
                </c:pt>
                <c:pt idx="127">
                  <c:v>45154</c:v>
                </c:pt>
                <c:pt idx="128">
                  <c:v>45155</c:v>
                </c:pt>
                <c:pt idx="129">
                  <c:v>45156</c:v>
                </c:pt>
                <c:pt idx="130">
                  <c:v>45159</c:v>
                </c:pt>
                <c:pt idx="131">
                  <c:v>45160</c:v>
                </c:pt>
                <c:pt idx="132">
                  <c:v>45161</c:v>
                </c:pt>
                <c:pt idx="133">
                  <c:v>45162</c:v>
                </c:pt>
                <c:pt idx="134">
                  <c:v>45163</c:v>
                </c:pt>
                <c:pt idx="135">
                  <c:v>45166</c:v>
                </c:pt>
                <c:pt idx="136">
                  <c:v>45167</c:v>
                </c:pt>
                <c:pt idx="137">
                  <c:v>45168</c:v>
                </c:pt>
                <c:pt idx="138">
                  <c:v>45169</c:v>
                </c:pt>
                <c:pt idx="139">
                  <c:v>45170</c:v>
                </c:pt>
                <c:pt idx="140">
                  <c:v>45173</c:v>
                </c:pt>
                <c:pt idx="141">
                  <c:v>45174</c:v>
                </c:pt>
                <c:pt idx="142">
                  <c:v>45175</c:v>
                </c:pt>
                <c:pt idx="143">
                  <c:v>45176</c:v>
                </c:pt>
                <c:pt idx="144">
                  <c:v>45177</c:v>
                </c:pt>
                <c:pt idx="145">
                  <c:v>45180</c:v>
                </c:pt>
                <c:pt idx="146">
                  <c:v>45181</c:v>
                </c:pt>
                <c:pt idx="147">
                  <c:v>45182</c:v>
                </c:pt>
                <c:pt idx="148">
                  <c:v>45183</c:v>
                </c:pt>
                <c:pt idx="149">
                  <c:v>45184</c:v>
                </c:pt>
                <c:pt idx="150">
                  <c:v>45187</c:v>
                </c:pt>
                <c:pt idx="151">
                  <c:v>45188</c:v>
                </c:pt>
                <c:pt idx="152">
                  <c:v>45189</c:v>
                </c:pt>
                <c:pt idx="153">
                  <c:v>45190</c:v>
                </c:pt>
                <c:pt idx="154">
                  <c:v>45191</c:v>
                </c:pt>
                <c:pt idx="155">
                  <c:v>45194</c:v>
                </c:pt>
                <c:pt idx="156">
                  <c:v>45195</c:v>
                </c:pt>
                <c:pt idx="157">
                  <c:v>45196</c:v>
                </c:pt>
                <c:pt idx="158">
                  <c:v>45197</c:v>
                </c:pt>
                <c:pt idx="159">
                  <c:v>45198</c:v>
                </c:pt>
                <c:pt idx="160">
                  <c:v>45201</c:v>
                </c:pt>
                <c:pt idx="161">
                  <c:v>45202</c:v>
                </c:pt>
                <c:pt idx="162">
                  <c:v>45203</c:v>
                </c:pt>
                <c:pt idx="163">
                  <c:v>45204</c:v>
                </c:pt>
                <c:pt idx="164">
                  <c:v>45205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45215</c:v>
                </c:pt>
                <c:pt idx="171">
                  <c:v>45216</c:v>
                </c:pt>
                <c:pt idx="172">
                  <c:v>45217</c:v>
                </c:pt>
                <c:pt idx="173">
                  <c:v>45218</c:v>
                </c:pt>
                <c:pt idx="174">
                  <c:v>45219</c:v>
                </c:pt>
                <c:pt idx="175">
                  <c:v>45222</c:v>
                </c:pt>
                <c:pt idx="176">
                  <c:v>45223</c:v>
                </c:pt>
                <c:pt idx="177">
                  <c:v>45224</c:v>
                </c:pt>
                <c:pt idx="178">
                  <c:v>45225</c:v>
                </c:pt>
                <c:pt idx="179">
                  <c:v>45226</c:v>
                </c:pt>
                <c:pt idx="180">
                  <c:v>45229</c:v>
                </c:pt>
                <c:pt idx="181">
                  <c:v>45230</c:v>
                </c:pt>
                <c:pt idx="182">
                  <c:v>45231</c:v>
                </c:pt>
                <c:pt idx="183">
                  <c:v>45232</c:v>
                </c:pt>
                <c:pt idx="184">
                  <c:v>45233</c:v>
                </c:pt>
                <c:pt idx="185">
                  <c:v>45236</c:v>
                </c:pt>
                <c:pt idx="186">
                  <c:v>45237</c:v>
                </c:pt>
                <c:pt idx="187">
                  <c:v>45238</c:v>
                </c:pt>
                <c:pt idx="188">
                  <c:v>45239</c:v>
                </c:pt>
                <c:pt idx="189">
                  <c:v>45240</c:v>
                </c:pt>
                <c:pt idx="190">
                  <c:v>45243</c:v>
                </c:pt>
                <c:pt idx="191">
                  <c:v>45244</c:v>
                </c:pt>
                <c:pt idx="192">
                  <c:v>45245</c:v>
                </c:pt>
                <c:pt idx="193">
                  <c:v>45246</c:v>
                </c:pt>
                <c:pt idx="194">
                  <c:v>45247</c:v>
                </c:pt>
                <c:pt idx="195">
                  <c:v>45250</c:v>
                </c:pt>
                <c:pt idx="196">
                  <c:v>45251</c:v>
                </c:pt>
                <c:pt idx="197">
                  <c:v>45252</c:v>
                </c:pt>
                <c:pt idx="198">
                  <c:v>45253</c:v>
                </c:pt>
                <c:pt idx="199">
                  <c:v>45254</c:v>
                </c:pt>
                <c:pt idx="200">
                  <c:v>45257</c:v>
                </c:pt>
                <c:pt idx="201">
                  <c:v>45258</c:v>
                </c:pt>
                <c:pt idx="202">
                  <c:v>45259</c:v>
                </c:pt>
                <c:pt idx="203">
                  <c:v>45260</c:v>
                </c:pt>
                <c:pt idx="204">
                  <c:v>45261</c:v>
                </c:pt>
                <c:pt idx="205">
                  <c:v>45264</c:v>
                </c:pt>
                <c:pt idx="206">
                  <c:v>45265</c:v>
                </c:pt>
                <c:pt idx="207">
                  <c:v>45266</c:v>
                </c:pt>
                <c:pt idx="208">
                  <c:v>45267</c:v>
                </c:pt>
                <c:pt idx="209">
                  <c:v>45268</c:v>
                </c:pt>
                <c:pt idx="210">
                  <c:v>45271</c:v>
                </c:pt>
                <c:pt idx="211">
                  <c:v>45272</c:v>
                </c:pt>
                <c:pt idx="212">
                  <c:v>45273</c:v>
                </c:pt>
                <c:pt idx="213">
                  <c:v>45274</c:v>
                </c:pt>
                <c:pt idx="214">
                  <c:v>45275</c:v>
                </c:pt>
                <c:pt idx="215">
                  <c:v>45278</c:v>
                </c:pt>
                <c:pt idx="216">
                  <c:v>45279</c:v>
                </c:pt>
                <c:pt idx="217">
                  <c:v>45280</c:v>
                </c:pt>
                <c:pt idx="218">
                  <c:v>45281</c:v>
                </c:pt>
                <c:pt idx="219">
                  <c:v>45282</c:v>
                </c:pt>
                <c:pt idx="220">
                  <c:v>45285</c:v>
                </c:pt>
                <c:pt idx="221">
                  <c:v>45286</c:v>
                </c:pt>
                <c:pt idx="222">
                  <c:v>45287</c:v>
                </c:pt>
                <c:pt idx="223">
                  <c:v>45288</c:v>
                </c:pt>
                <c:pt idx="224">
                  <c:v>45289</c:v>
                </c:pt>
                <c:pt idx="225">
                  <c:v>45292</c:v>
                </c:pt>
                <c:pt idx="226">
                  <c:v>45293</c:v>
                </c:pt>
                <c:pt idx="227">
                  <c:v>45294</c:v>
                </c:pt>
                <c:pt idx="228">
                  <c:v>45295</c:v>
                </c:pt>
                <c:pt idx="229">
                  <c:v>45296</c:v>
                </c:pt>
                <c:pt idx="230">
                  <c:v>45299</c:v>
                </c:pt>
                <c:pt idx="231">
                  <c:v>45300</c:v>
                </c:pt>
                <c:pt idx="232">
                  <c:v>45301</c:v>
                </c:pt>
                <c:pt idx="233">
                  <c:v>45302</c:v>
                </c:pt>
                <c:pt idx="234">
                  <c:v>45303</c:v>
                </c:pt>
                <c:pt idx="235">
                  <c:v>45306</c:v>
                </c:pt>
                <c:pt idx="236">
                  <c:v>45307</c:v>
                </c:pt>
                <c:pt idx="237">
                  <c:v>45308</c:v>
                </c:pt>
                <c:pt idx="238">
                  <c:v>45309</c:v>
                </c:pt>
                <c:pt idx="239">
                  <c:v>45310</c:v>
                </c:pt>
                <c:pt idx="240">
                  <c:v>45313</c:v>
                </c:pt>
                <c:pt idx="241">
                  <c:v>45314</c:v>
                </c:pt>
                <c:pt idx="242">
                  <c:v>45315</c:v>
                </c:pt>
                <c:pt idx="243">
                  <c:v>45316</c:v>
                </c:pt>
                <c:pt idx="244">
                  <c:v>45317</c:v>
                </c:pt>
                <c:pt idx="245">
                  <c:v>45320</c:v>
                </c:pt>
                <c:pt idx="246">
                  <c:v>45321</c:v>
                </c:pt>
                <c:pt idx="247">
                  <c:v>45322</c:v>
                </c:pt>
                <c:pt idx="248">
                  <c:v>45323</c:v>
                </c:pt>
                <c:pt idx="249">
                  <c:v>45324</c:v>
                </c:pt>
                <c:pt idx="250">
                  <c:v>45327</c:v>
                </c:pt>
                <c:pt idx="251">
                  <c:v>45328</c:v>
                </c:pt>
                <c:pt idx="252">
                  <c:v>45329</c:v>
                </c:pt>
                <c:pt idx="253">
                  <c:v>45330</c:v>
                </c:pt>
                <c:pt idx="254">
                  <c:v>45331</c:v>
                </c:pt>
                <c:pt idx="255">
                  <c:v>45334</c:v>
                </c:pt>
                <c:pt idx="256">
                  <c:v>45335</c:v>
                </c:pt>
                <c:pt idx="257">
                  <c:v>45336</c:v>
                </c:pt>
                <c:pt idx="258">
                  <c:v>45337</c:v>
                </c:pt>
                <c:pt idx="259">
                  <c:v>45338</c:v>
                </c:pt>
                <c:pt idx="260">
                  <c:v>45341</c:v>
                </c:pt>
                <c:pt idx="261">
                  <c:v>45342</c:v>
                </c:pt>
                <c:pt idx="262">
                  <c:v>45343</c:v>
                </c:pt>
                <c:pt idx="263">
                  <c:v>45344</c:v>
                </c:pt>
                <c:pt idx="264">
                  <c:v>45345</c:v>
                </c:pt>
                <c:pt idx="265">
                  <c:v>45348</c:v>
                </c:pt>
                <c:pt idx="266">
                  <c:v>45349</c:v>
                </c:pt>
                <c:pt idx="267">
                  <c:v>45350</c:v>
                </c:pt>
                <c:pt idx="268">
                  <c:v>45351</c:v>
                </c:pt>
                <c:pt idx="269">
                  <c:v>45352</c:v>
                </c:pt>
                <c:pt idx="270">
                  <c:v>45355</c:v>
                </c:pt>
                <c:pt idx="271">
                  <c:v>45356</c:v>
                </c:pt>
                <c:pt idx="272">
                  <c:v>45357</c:v>
                </c:pt>
                <c:pt idx="273">
                  <c:v>45358</c:v>
                </c:pt>
                <c:pt idx="274">
                  <c:v>45359</c:v>
                </c:pt>
                <c:pt idx="275">
                  <c:v>45362</c:v>
                </c:pt>
                <c:pt idx="276">
                  <c:v>45363</c:v>
                </c:pt>
                <c:pt idx="277">
                  <c:v>45364</c:v>
                </c:pt>
                <c:pt idx="278">
                  <c:v>45365</c:v>
                </c:pt>
                <c:pt idx="279">
                  <c:v>45366</c:v>
                </c:pt>
                <c:pt idx="280">
                  <c:v>45369</c:v>
                </c:pt>
                <c:pt idx="281">
                  <c:v>45370</c:v>
                </c:pt>
                <c:pt idx="282">
                  <c:v>45371</c:v>
                </c:pt>
                <c:pt idx="283">
                  <c:v>45372</c:v>
                </c:pt>
                <c:pt idx="284">
                  <c:v>45373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45383</c:v>
                </c:pt>
                <c:pt idx="291">
                  <c:v>45384</c:v>
                </c:pt>
                <c:pt idx="292">
                  <c:v>45385</c:v>
                </c:pt>
                <c:pt idx="293">
                  <c:v>45386</c:v>
                </c:pt>
                <c:pt idx="294">
                  <c:v>45387</c:v>
                </c:pt>
                <c:pt idx="295">
                  <c:v>45390</c:v>
                </c:pt>
                <c:pt idx="296">
                  <c:v>45391</c:v>
                </c:pt>
                <c:pt idx="297">
                  <c:v>45392</c:v>
                </c:pt>
                <c:pt idx="298">
                  <c:v>45393</c:v>
                </c:pt>
                <c:pt idx="299">
                  <c:v>45394</c:v>
                </c:pt>
                <c:pt idx="300">
                  <c:v>45397</c:v>
                </c:pt>
                <c:pt idx="301">
                  <c:v>45398</c:v>
                </c:pt>
                <c:pt idx="302">
                  <c:v>45399</c:v>
                </c:pt>
                <c:pt idx="303">
                  <c:v>45400</c:v>
                </c:pt>
                <c:pt idx="304">
                  <c:v>45401</c:v>
                </c:pt>
                <c:pt idx="305">
                  <c:v>45404</c:v>
                </c:pt>
                <c:pt idx="306">
                  <c:v>45405</c:v>
                </c:pt>
                <c:pt idx="307">
                  <c:v>45406</c:v>
                </c:pt>
                <c:pt idx="308">
                  <c:v>45407</c:v>
                </c:pt>
                <c:pt idx="309">
                  <c:v>45408</c:v>
                </c:pt>
                <c:pt idx="310">
                  <c:v>45411</c:v>
                </c:pt>
                <c:pt idx="311">
                  <c:v>45412</c:v>
                </c:pt>
                <c:pt idx="312">
                  <c:v>45413</c:v>
                </c:pt>
                <c:pt idx="313">
                  <c:v>45414</c:v>
                </c:pt>
                <c:pt idx="314">
                  <c:v>45415</c:v>
                </c:pt>
                <c:pt idx="315">
                  <c:v>45418</c:v>
                </c:pt>
                <c:pt idx="316">
                  <c:v>45419</c:v>
                </c:pt>
                <c:pt idx="317">
                  <c:v>45420</c:v>
                </c:pt>
                <c:pt idx="318">
                  <c:v>45421</c:v>
                </c:pt>
                <c:pt idx="319">
                  <c:v>45422</c:v>
                </c:pt>
                <c:pt idx="320">
                  <c:v>45425</c:v>
                </c:pt>
                <c:pt idx="321">
                  <c:v>45426</c:v>
                </c:pt>
                <c:pt idx="322">
                  <c:v>45427</c:v>
                </c:pt>
                <c:pt idx="323">
                  <c:v>45428</c:v>
                </c:pt>
                <c:pt idx="324">
                  <c:v>45429</c:v>
                </c:pt>
              </c:numCache>
            </c:numRef>
          </c:cat>
          <c:val>
            <c:numRef>
              <c:f>'Ofgem time series - Gas'!$C$1321:$C$1645</c:f>
              <c:numCache>
                <c:formatCode>0.00</c:formatCode>
                <c:ptCount val="325"/>
                <c:pt idx="0">
                  <c:v>142.43583333333331</c:v>
                </c:pt>
                <c:pt idx="1">
                  <c:v>138.45083333333332</c:v>
                </c:pt>
                <c:pt idx="2">
                  <c:v>141.2475</c:v>
                </c:pt>
                <c:pt idx="3">
                  <c:v>141.68249999999998</c:v>
                </c:pt>
                <c:pt idx="4">
                  <c:v>144.185</c:v>
                </c:pt>
                <c:pt idx="5">
                  <c:v>136.50583333333336</c:v>
                </c:pt>
                <c:pt idx="6">
                  <c:v>135.13250000000002</c:v>
                </c:pt>
                <c:pt idx="7">
                  <c:v>138.01363636363638</c:v>
                </c:pt>
                <c:pt idx="8">
                  <c:v>136.97818181818181</c:v>
                </c:pt>
                <c:pt idx="9">
                  <c:v>131.73272727272729</c:v>
                </c:pt>
                <c:pt idx="10">
                  <c:v>125.07545454545453</c:v>
                </c:pt>
                <c:pt idx="11">
                  <c:v>127.23818181818183</c:v>
                </c:pt>
                <c:pt idx="12">
                  <c:v>126.3090909090909</c:v>
                </c:pt>
                <c:pt idx="13">
                  <c:v>128.85454545454544</c:v>
                </c:pt>
                <c:pt idx="14">
                  <c:v>150.12</c:v>
                </c:pt>
                <c:pt idx="15">
                  <c:v>142.93090909090907</c:v>
                </c:pt>
                <c:pt idx="16">
                  <c:v>129.69272727272727</c:v>
                </c:pt>
                <c:pt idx="17">
                  <c:v>125.74818181818182</c:v>
                </c:pt>
                <c:pt idx="18">
                  <c:v>130.45272727272729</c:v>
                </c:pt>
                <c:pt idx="19">
                  <c:v>127.3309090909091</c:v>
                </c:pt>
                <c:pt idx="20">
                  <c:v>119.16636363636363</c:v>
                </c:pt>
                <c:pt idx="21">
                  <c:v>127.19999999999999</c:v>
                </c:pt>
                <c:pt idx="22">
                  <c:v>122.59818181818183</c:v>
                </c:pt>
                <c:pt idx="23">
                  <c:v>129.22090909090909</c:v>
                </c:pt>
                <c:pt idx="24">
                  <c:v>125.75454545454545</c:v>
                </c:pt>
                <c:pt idx="25">
                  <c:v>127.38909090909091</c:v>
                </c:pt>
                <c:pt idx="26">
                  <c:v>128.73272727272726</c:v>
                </c:pt>
                <c:pt idx="27">
                  <c:v>128.48636363636362</c:v>
                </c:pt>
                <c:pt idx="28">
                  <c:v>133.5390909090909</c:v>
                </c:pt>
                <c:pt idx="29">
                  <c:v>145.35909090909092</c:v>
                </c:pt>
                <c:pt idx="30">
                  <c:v>159.28400000000002</c:v>
                </c:pt>
                <c:pt idx="31">
                  <c:v>149.33599999999998</c:v>
                </c:pt>
                <c:pt idx="32">
                  <c:v>141.78300000000002</c:v>
                </c:pt>
                <c:pt idx="33">
                  <c:v>138.18700000000001</c:v>
                </c:pt>
                <c:pt idx="34">
                  <c:v>#N/A</c:v>
                </c:pt>
                <c:pt idx="35">
                  <c:v>138.18700000000001</c:v>
                </c:pt>
                <c:pt idx="36">
                  <c:v>142.83099999999999</c:v>
                </c:pt>
                <c:pt idx="37">
                  <c:v>144.47299999999998</c:v>
                </c:pt>
                <c:pt idx="38">
                  <c:v>142.642</c:v>
                </c:pt>
                <c:pt idx="39">
                  <c:v>142.22999999999996</c:v>
                </c:pt>
                <c:pt idx="40">
                  <c:v>141.458</c:v>
                </c:pt>
                <c:pt idx="41">
                  <c:v>143.17599999999999</c:v>
                </c:pt>
                <c:pt idx="42">
                  <c:v>138.95099999999999</c:v>
                </c:pt>
                <c:pt idx="43">
                  <c:v>138.35499999999999</c:v>
                </c:pt>
                <c:pt idx="44">
                  <c:v>137.92500000000001</c:v>
                </c:pt>
                <c:pt idx="45">
                  <c:v>136.90600000000001</c:v>
                </c:pt>
                <c:pt idx="46">
                  <c:v>138.36099999999999</c:v>
                </c:pt>
                <c:pt idx="47">
                  <c:v>137.73099999999999</c:v>
                </c:pt>
                <c:pt idx="48">
                  <c:v>141.82</c:v>
                </c:pt>
                <c:pt idx="49">
                  <c:v>143.73699999999999</c:v>
                </c:pt>
                <c:pt idx="50">
                  <c:v>144.51111111111109</c:v>
                </c:pt>
                <c:pt idx="51">
                  <c:v>143.32</c:v>
                </c:pt>
                <c:pt idx="52">
                  <c:v>141.49444444444444</c:v>
                </c:pt>
                <c:pt idx="53">
                  <c:v>137.90555555555557</c:v>
                </c:pt>
                <c:pt idx="54">
                  <c:v>139.01777777777775</c:v>
                </c:pt>
                <c:pt idx="55">
                  <c:v>139.01777777777775</c:v>
                </c:pt>
                <c:pt idx="56">
                  <c:v>140.12555555555554</c:v>
                </c:pt>
                <c:pt idx="57">
                  <c:v>139.98333333333332</c:v>
                </c:pt>
                <c:pt idx="58">
                  <c:v>140.52000000000001</c:v>
                </c:pt>
                <c:pt idx="59">
                  <c:v>133.91222222222223</c:v>
                </c:pt>
                <c:pt idx="60">
                  <c:v>125.16888888888892</c:v>
                </c:pt>
                <c:pt idx="61">
                  <c:v>121.02333333333334</c:v>
                </c:pt>
                <c:pt idx="62">
                  <c:v>125.49111111111112</c:v>
                </c:pt>
                <c:pt idx="63">
                  <c:v>122.35666666666667</c:v>
                </c:pt>
                <c:pt idx="64">
                  <c:v>123.33999999999997</c:v>
                </c:pt>
                <c:pt idx="65">
                  <c:v>124.07166666666667</c:v>
                </c:pt>
                <c:pt idx="66">
                  <c:v>123.82833333333333</c:v>
                </c:pt>
                <c:pt idx="67">
                  <c:v>123.80166666666666</c:v>
                </c:pt>
                <c:pt idx="68">
                  <c:v>114.48333333333335</c:v>
                </c:pt>
                <c:pt idx="69">
                  <c:v>108.54333333333334</c:v>
                </c:pt>
                <c:pt idx="70">
                  <c:v>108.54333333333334</c:v>
                </c:pt>
                <c:pt idx="71">
                  <c:v>107.37416666666667</c:v>
                </c:pt>
                <c:pt idx="72">
                  <c:v>112.18249999999999</c:v>
                </c:pt>
                <c:pt idx="73">
                  <c:v>106.78909090909092</c:v>
                </c:pt>
                <c:pt idx="74">
                  <c:v>107.12363636363638</c:v>
                </c:pt>
                <c:pt idx="75">
                  <c:v>113.48181818181818</c:v>
                </c:pt>
                <c:pt idx="76">
                  <c:v>106.69272727272728</c:v>
                </c:pt>
                <c:pt idx="77">
                  <c:v>107.53454545454547</c:v>
                </c:pt>
                <c:pt idx="78">
                  <c:v>109.39999999999999</c:v>
                </c:pt>
                <c:pt idx="79">
                  <c:v>117.75363636363636</c:v>
                </c:pt>
                <c:pt idx="80">
                  <c:v>119.49363636363638</c:v>
                </c:pt>
                <c:pt idx="81">
                  <c:v>127.09363636363636</c:v>
                </c:pt>
                <c:pt idx="82">
                  <c:v>135.52545454545455</c:v>
                </c:pt>
                <c:pt idx="83">
                  <c:v>142.80454545454543</c:v>
                </c:pt>
                <c:pt idx="84">
                  <c:v>129.61545454545455</c:v>
                </c:pt>
                <c:pt idx="85">
                  <c:v>129.29545454545453</c:v>
                </c:pt>
                <c:pt idx="86">
                  <c:v>136.38090909090909</c:v>
                </c:pt>
                <c:pt idx="87">
                  <c:v>135.24636363636367</c:v>
                </c:pt>
                <c:pt idx="88">
                  <c:v>132.71545454545455</c:v>
                </c:pt>
                <c:pt idx="89">
                  <c:v>129.34636363636366</c:v>
                </c:pt>
                <c:pt idx="90">
                  <c:v>127.78818181818183</c:v>
                </c:pt>
                <c:pt idx="91">
                  <c:v>129.96363636363634</c:v>
                </c:pt>
                <c:pt idx="92">
                  <c:v>129.39363636363638</c:v>
                </c:pt>
                <c:pt idx="93">
                  <c:v>131.19727272727275</c:v>
                </c:pt>
                <c:pt idx="94">
                  <c:v>134.41545454545457</c:v>
                </c:pt>
                <c:pt idx="95">
                  <c:v>128.922</c:v>
                </c:pt>
                <c:pt idx="96">
                  <c:v>132.73700000000002</c:v>
                </c:pt>
                <c:pt idx="97">
                  <c:v>133.684</c:v>
                </c:pt>
                <c:pt idx="98">
                  <c:v>133.404</c:v>
                </c:pt>
                <c:pt idx="99">
                  <c:v>138.25</c:v>
                </c:pt>
                <c:pt idx="100">
                  <c:v>130.08800000000002</c:v>
                </c:pt>
                <c:pt idx="101">
                  <c:v>123.37099999999998</c:v>
                </c:pt>
                <c:pt idx="102">
                  <c:v>119.85500000000002</c:v>
                </c:pt>
                <c:pt idx="103">
                  <c:v>120.03600000000002</c:v>
                </c:pt>
                <c:pt idx="104">
                  <c:v>122.20899999999999</c:v>
                </c:pt>
                <c:pt idx="105">
                  <c:v>121.57300000000001</c:v>
                </c:pt>
                <c:pt idx="106">
                  <c:v>127.98000000000002</c:v>
                </c:pt>
                <c:pt idx="107">
                  <c:v>132.52699999999999</c:v>
                </c:pt>
                <c:pt idx="108">
                  <c:v>135.114</c:v>
                </c:pt>
                <c:pt idx="109">
                  <c:v>133.09</c:v>
                </c:pt>
                <c:pt idx="110">
                  <c:v>136.13799999999998</c:v>
                </c:pt>
                <c:pt idx="111">
                  <c:v>138.47800000000001</c:v>
                </c:pt>
                <c:pt idx="112">
                  <c:v>131.428</c:v>
                </c:pt>
                <c:pt idx="113">
                  <c:v>130.79499999999999</c:v>
                </c:pt>
                <c:pt idx="114">
                  <c:v>126.31699999999998</c:v>
                </c:pt>
                <c:pt idx="115">
                  <c:v>129.24700000000001</c:v>
                </c:pt>
                <c:pt idx="116">
                  <c:v>125.34222222222222</c:v>
                </c:pt>
                <c:pt idx="117">
                  <c:v>124.44</c:v>
                </c:pt>
                <c:pt idx="118">
                  <c:v>124.97</c:v>
                </c:pt>
                <c:pt idx="119">
                  <c:v>124.17555555555555</c:v>
                </c:pt>
                <c:pt idx="120">
                  <c:v>125.59333333333332</c:v>
                </c:pt>
                <c:pt idx="121">
                  <c:v>125.23777777777779</c:v>
                </c:pt>
                <c:pt idx="122">
                  <c:v>134.01222222222225</c:v>
                </c:pt>
                <c:pt idx="123">
                  <c:v>131.36555555555557</c:v>
                </c:pt>
                <c:pt idx="124">
                  <c:v>131.70333333333332</c:v>
                </c:pt>
                <c:pt idx="125">
                  <c:v>131.60555555555553</c:v>
                </c:pt>
                <c:pt idx="126">
                  <c:v>140.49666666666664</c:v>
                </c:pt>
                <c:pt idx="127">
                  <c:v>138.76333333333329</c:v>
                </c:pt>
                <c:pt idx="128">
                  <c:v>137.82888888888888</c:v>
                </c:pt>
                <c:pt idx="129">
                  <c:v>139.21111111111111</c:v>
                </c:pt>
                <c:pt idx="130">
                  <c:v>146.74083333333334</c:v>
                </c:pt>
                <c:pt idx="131">
                  <c:v>147.43416666666664</c:v>
                </c:pt>
                <c:pt idx="132">
                  <c:v>141.56583333333336</c:v>
                </c:pt>
                <c:pt idx="133">
                  <c:v>131.03166666666667</c:v>
                </c:pt>
                <c:pt idx="134">
                  <c:v>134.48583333333335</c:v>
                </c:pt>
                <c:pt idx="135">
                  <c:v>134.48583333333335</c:v>
                </c:pt>
                <c:pt idx="136">
                  <c:v>136.68833333333336</c:v>
                </c:pt>
                <c:pt idx="137">
                  <c:v>140.32166666666666</c:v>
                </c:pt>
                <c:pt idx="138">
                  <c:v>136.46250000000001</c:v>
                </c:pt>
                <c:pt idx="139">
                  <c:v>135.42545454545453</c:v>
                </c:pt>
                <c:pt idx="140">
                  <c:v>132.73000000000002</c:v>
                </c:pt>
                <c:pt idx="141">
                  <c:v>134.21181818181822</c:v>
                </c:pt>
                <c:pt idx="142">
                  <c:v>129.56545454545451</c:v>
                </c:pt>
                <c:pt idx="143">
                  <c:v>131.30090909090907</c:v>
                </c:pt>
                <c:pt idx="144">
                  <c:v>130.85272727272726</c:v>
                </c:pt>
                <c:pt idx="145">
                  <c:v>131.36363636363637</c:v>
                </c:pt>
                <c:pt idx="146">
                  <c:v>130.91727272727272</c:v>
                </c:pt>
                <c:pt idx="147">
                  <c:v>133.62909090909091</c:v>
                </c:pt>
                <c:pt idx="148">
                  <c:v>131.8909090909091</c:v>
                </c:pt>
                <c:pt idx="149">
                  <c:v>133.40636363636364</c:v>
                </c:pt>
                <c:pt idx="150">
                  <c:v>130.60090909090908</c:v>
                </c:pt>
                <c:pt idx="151">
                  <c:v>131.36090909090908</c:v>
                </c:pt>
                <c:pt idx="152">
                  <c:v>129.29090909090911</c:v>
                </c:pt>
                <c:pt idx="153">
                  <c:v>129.53636363636363</c:v>
                </c:pt>
                <c:pt idx="154">
                  <c:v>130.11181818181819</c:v>
                </c:pt>
                <c:pt idx="155">
                  <c:v>133.40636363636361</c:v>
                </c:pt>
                <c:pt idx="156">
                  <c:v>126.85727272727271</c:v>
                </c:pt>
                <c:pt idx="157">
                  <c:v>125.16454545454543</c:v>
                </c:pt>
                <c:pt idx="158">
                  <c:v>123.31727272727272</c:v>
                </c:pt>
                <c:pt idx="159">
                  <c:v>124.25999999999999</c:v>
                </c:pt>
                <c:pt idx="160">
                  <c:v>118.53899999999999</c:v>
                </c:pt>
                <c:pt idx="161">
                  <c:v>113.14000000000001</c:v>
                </c:pt>
                <c:pt idx="162">
                  <c:v>115.96799999999999</c:v>
                </c:pt>
                <c:pt idx="163">
                  <c:v>113.49299999999998</c:v>
                </c:pt>
                <c:pt idx="164">
                  <c:v>115.744</c:v>
                </c:pt>
                <c:pt idx="165">
                  <c:v>124.27299999999998</c:v>
                </c:pt>
                <c:pt idx="166">
                  <c:v>134.35599999999999</c:v>
                </c:pt>
                <c:pt idx="167">
                  <c:v>129.57300000000001</c:v>
                </c:pt>
                <c:pt idx="168">
                  <c:v>141.23099999999999</c:v>
                </c:pt>
                <c:pt idx="169">
                  <c:v>145.17599999999999</c:v>
                </c:pt>
                <c:pt idx="170">
                  <c:v>136.68299999999999</c:v>
                </c:pt>
                <c:pt idx="171">
                  <c:v>138.36799999999999</c:v>
                </c:pt>
                <c:pt idx="172">
                  <c:v>143.899</c:v>
                </c:pt>
                <c:pt idx="173">
                  <c:v>144.02100000000002</c:v>
                </c:pt>
                <c:pt idx="174">
                  <c:v>145.63200000000001</c:v>
                </c:pt>
                <c:pt idx="175">
                  <c:v>145.82699999999994</c:v>
                </c:pt>
                <c:pt idx="176">
                  <c:v>139.08499999999998</c:v>
                </c:pt>
                <c:pt idx="177">
                  <c:v>137.16299999999998</c:v>
                </c:pt>
                <c:pt idx="178">
                  <c:v>137.82000000000002</c:v>
                </c:pt>
                <c:pt idx="179">
                  <c:v>137.86799999999999</c:v>
                </c:pt>
                <c:pt idx="180">
                  <c:v>137.90600000000001</c:v>
                </c:pt>
                <c:pt idx="181">
                  <c:v>127.99100000000001</c:v>
                </c:pt>
                <c:pt idx="182">
                  <c:v>125.32777777777775</c:v>
                </c:pt>
                <c:pt idx="183">
                  <c:v>126.8111111111111</c:v>
                </c:pt>
                <c:pt idx="184">
                  <c:v>126.67555555555555</c:v>
                </c:pt>
                <c:pt idx="185">
                  <c:v>118.5788888888889</c:v>
                </c:pt>
                <c:pt idx="186">
                  <c:v>121.17222222222222</c:v>
                </c:pt>
                <c:pt idx="187">
                  <c:v>120.14888888888888</c:v>
                </c:pt>
                <c:pt idx="188">
                  <c:v>125.53333333333333</c:v>
                </c:pt>
                <c:pt idx="189">
                  <c:v>121.89111111111112</c:v>
                </c:pt>
                <c:pt idx="190">
                  <c:v>123.97444444444444</c:v>
                </c:pt>
                <c:pt idx="191">
                  <c:v>123.99555555555555</c:v>
                </c:pt>
                <c:pt idx="192">
                  <c:v>123.66888888888889</c:v>
                </c:pt>
                <c:pt idx="193">
                  <c:v>121.5211111111111</c:v>
                </c:pt>
                <c:pt idx="194">
                  <c:v>119.88000000000001</c:v>
                </c:pt>
                <c:pt idx="195">
                  <c:v>124.53750000000001</c:v>
                </c:pt>
                <c:pt idx="196">
                  <c:v>121.24166666666666</c:v>
                </c:pt>
                <c:pt idx="197">
                  <c:v>121.25750000000001</c:v>
                </c:pt>
                <c:pt idx="198">
                  <c:v>124.92916666666667</c:v>
                </c:pt>
                <c:pt idx="199">
                  <c:v>123.91500000000001</c:v>
                </c:pt>
                <c:pt idx="200">
                  <c:v>118.61500000000001</c:v>
                </c:pt>
                <c:pt idx="201">
                  <c:v>115.62000000000002</c:v>
                </c:pt>
                <c:pt idx="202">
                  <c:v>110.18416666666667</c:v>
                </c:pt>
                <c:pt idx="203">
                  <c:v>111.80083333333334</c:v>
                </c:pt>
                <c:pt idx="204">
                  <c:v>114.75818181818181</c:v>
                </c:pt>
                <c:pt idx="205">
                  <c:v>107.75090909090909</c:v>
                </c:pt>
                <c:pt idx="206">
                  <c:v>102.87272727272726</c:v>
                </c:pt>
                <c:pt idx="207">
                  <c:v>105.68727272727274</c:v>
                </c:pt>
                <c:pt idx="208">
                  <c:v>106.84454545454547</c:v>
                </c:pt>
                <c:pt idx="209">
                  <c:v>104.40909090909093</c:v>
                </c:pt>
                <c:pt idx="210">
                  <c:v>99.053636363636357</c:v>
                </c:pt>
                <c:pt idx="211">
                  <c:v>95.871818181818199</c:v>
                </c:pt>
                <c:pt idx="212">
                  <c:v>98.532727272727286</c:v>
                </c:pt>
                <c:pt idx="213">
                  <c:v>97.058181818181822</c:v>
                </c:pt>
                <c:pt idx="214">
                  <c:v>93.447272727272733</c:v>
                </c:pt>
                <c:pt idx="215">
                  <c:v>98.300909090909087</c:v>
                </c:pt>
                <c:pt idx="216">
                  <c:v>91.872727272727261</c:v>
                </c:pt>
                <c:pt idx="217">
                  <c:v>94.094545454545454</c:v>
                </c:pt>
                <c:pt idx="218">
                  <c:v>94.656363636363636</c:v>
                </c:pt>
                <c:pt idx="219">
                  <c:v>94.580909090909103</c:v>
                </c:pt>
                <c:pt idx="220">
                  <c:v>#N/A</c:v>
                </c:pt>
                <c:pt idx="221">
                  <c:v>94.580909090909103</c:v>
                </c:pt>
                <c:pt idx="222">
                  <c:v>97.623636363636379</c:v>
                </c:pt>
                <c:pt idx="223">
                  <c:v>93.518181818181816</c:v>
                </c:pt>
                <c:pt idx="224">
                  <c:v>91.377272727272711</c:v>
                </c:pt>
                <c:pt idx="225">
                  <c:v>#N/A</c:v>
                </c:pt>
                <c:pt idx="226">
                  <c:v>86.957000000000022</c:v>
                </c:pt>
                <c:pt idx="227">
                  <c:v>90.122</c:v>
                </c:pt>
                <c:pt idx="228">
                  <c:v>92.115000000000009</c:v>
                </c:pt>
                <c:pt idx="229">
                  <c:v>94.22399999999999</c:v>
                </c:pt>
                <c:pt idx="230">
                  <c:v>87.926999999999992</c:v>
                </c:pt>
                <c:pt idx="231">
                  <c:v>85.876999999999995</c:v>
                </c:pt>
                <c:pt idx="232">
                  <c:v>86.495999999999995</c:v>
                </c:pt>
                <c:pt idx="233">
                  <c:v>86.209000000000017</c:v>
                </c:pt>
                <c:pt idx="234">
                  <c:v>88.323000000000008</c:v>
                </c:pt>
                <c:pt idx="235">
                  <c:v>83.870999999999995</c:v>
                </c:pt>
                <c:pt idx="236">
                  <c:v>83.224999999999994</c:v>
                </c:pt>
                <c:pt idx="237">
                  <c:v>78.671999999999997</c:v>
                </c:pt>
                <c:pt idx="238">
                  <c:v>79.47999999999999</c:v>
                </c:pt>
                <c:pt idx="239">
                  <c:v>81.239000000000004</c:v>
                </c:pt>
                <c:pt idx="240">
                  <c:v>79.027000000000001</c:v>
                </c:pt>
                <c:pt idx="241">
                  <c:v>79.623000000000005</c:v>
                </c:pt>
                <c:pt idx="242">
                  <c:v>82.992000000000004</c:v>
                </c:pt>
                <c:pt idx="243">
                  <c:v>80.782999999999987</c:v>
                </c:pt>
                <c:pt idx="244">
                  <c:v>81.174000000000007</c:v>
                </c:pt>
                <c:pt idx="245">
                  <c:v>81.131</c:v>
                </c:pt>
                <c:pt idx="246">
                  <c:v>83.281000000000006</c:v>
                </c:pt>
                <c:pt idx="247">
                  <c:v>85.459000000000003</c:v>
                </c:pt>
                <c:pt idx="248">
                  <c:v>83.821111111111108</c:v>
                </c:pt>
                <c:pt idx="249">
                  <c:v>83.845555555555563</c:v>
                </c:pt>
                <c:pt idx="250">
                  <c:v>81.696666666666658</c:v>
                </c:pt>
                <c:pt idx="251">
                  <c:v>81.491111111111124</c:v>
                </c:pt>
                <c:pt idx="252">
                  <c:v>79.926666666666662</c:v>
                </c:pt>
                <c:pt idx="253">
                  <c:v>78.44</c:v>
                </c:pt>
                <c:pt idx="254">
                  <c:v>76.289999999999992</c:v>
                </c:pt>
                <c:pt idx="255">
                  <c:v>74.148888888888891</c:v>
                </c:pt>
                <c:pt idx="256">
                  <c:v>72.924444444444447</c:v>
                </c:pt>
                <c:pt idx="257">
                  <c:v>71.586666666666659</c:v>
                </c:pt>
                <c:pt idx="258">
                  <c:v>72.046666666666681</c:v>
                </c:pt>
                <c:pt idx="259">
                  <c:v>71.967777777777783</c:v>
                </c:pt>
                <c:pt idx="260">
                  <c:v>69.098333333333315</c:v>
                </c:pt>
                <c:pt idx="261">
                  <c:v>70.587499999999991</c:v>
                </c:pt>
                <c:pt idx="262">
                  <c:v>70.356666666666669</c:v>
                </c:pt>
                <c:pt idx="263">
                  <c:v>68.665833333333353</c:v>
                </c:pt>
                <c:pt idx="264">
                  <c:v>67.03749999999998</c:v>
                </c:pt>
                <c:pt idx="265">
                  <c:v>69.032499999999999</c:v>
                </c:pt>
                <c:pt idx="266">
                  <c:v>70.479166666666671</c:v>
                </c:pt>
                <c:pt idx="267">
                  <c:v>73.476666666666659</c:v>
                </c:pt>
                <c:pt idx="268">
                  <c:v>72.748333333333335</c:v>
                </c:pt>
                <c:pt idx="269">
                  <c:v>74.936363636363637</c:v>
                </c:pt>
                <c:pt idx="270">
                  <c:v>76.705454545454529</c:v>
                </c:pt>
                <c:pt idx="271">
                  <c:v>77.809090909090912</c:v>
                </c:pt>
                <c:pt idx="272">
                  <c:v>76.545454545454547</c:v>
                </c:pt>
                <c:pt idx="273">
                  <c:v>74.958181818181814</c:v>
                </c:pt>
                <c:pt idx="274">
                  <c:v>75.278181818181821</c:v>
                </c:pt>
                <c:pt idx="275">
                  <c:v>72.677272727272737</c:v>
                </c:pt>
                <c:pt idx="276">
                  <c:v>71.820909090909083</c:v>
                </c:pt>
                <c:pt idx="277">
                  <c:v>71.88909090909091</c:v>
                </c:pt>
                <c:pt idx="278">
                  <c:v>74.211818181818174</c:v>
                </c:pt>
                <c:pt idx="279">
                  <c:v>76.172727272727272</c:v>
                </c:pt>
                <c:pt idx="280">
                  <c:v>79.690000000000012</c:v>
                </c:pt>
                <c:pt idx="281">
                  <c:v>79.802727272727267</c:v>
                </c:pt>
                <c:pt idx="282">
                  <c:v>77.641818181818167</c:v>
                </c:pt>
                <c:pt idx="283">
                  <c:v>75.63545454545455</c:v>
                </c:pt>
                <c:pt idx="284">
                  <c:v>78.742727272727279</c:v>
                </c:pt>
                <c:pt idx="285">
                  <c:v>80.820000000000007</c:v>
                </c:pt>
                <c:pt idx="286">
                  <c:v>78.202727272727273</c:v>
                </c:pt>
                <c:pt idx="287">
                  <c:v>79.514545454545456</c:v>
                </c:pt>
                <c:pt idx="288">
                  <c:v>79.288181818181826</c:v>
                </c:pt>
                <c:pt idx="289">
                  <c:v>#N/A</c:v>
                </c:pt>
                <c:pt idx="290">
                  <c:v>79.832999999999998</c:v>
                </c:pt>
                <c:pt idx="291">
                  <c:v>77.749999999999986</c:v>
                </c:pt>
                <c:pt idx="292">
                  <c:v>76.869</c:v>
                </c:pt>
                <c:pt idx="293">
                  <c:v>78.063999999999993</c:v>
                </c:pt>
                <c:pt idx="294">
                  <c:v>79.638999999999996</c:v>
                </c:pt>
                <c:pt idx="295">
                  <c:v>83.333000000000013</c:v>
                </c:pt>
                <c:pt idx="296">
                  <c:v>82.622</c:v>
                </c:pt>
                <c:pt idx="297">
                  <c:v>82.622</c:v>
                </c:pt>
                <c:pt idx="298">
                  <c:v>82.622</c:v>
                </c:pt>
                <c:pt idx="299">
                  <c:v>82.622</c:v>
                </c:pt>
                <c:pt idx="300">
                  <c:v>82.622</c:v>
                </c:pt>
                <c:pt idx="301">
                  <c:v>82.622</c:v>
                </c:pt>
                <c:pt idx="302">
                  <c:v>82.622</c:v>
                </c:pt>
                <c:pt idx="303">
                  <c:v>82.622</c:v>
                </c:pt>
                <c:pt idx="304">
                  <c:v>82.622</c:v>
                </c:pt>
                <c:pt idx="305">
                  <c:v>82.622</c:v>
                </c:pt>
                <c:pt idx="306">
                  <c:v>82.622</c:v>
                </c:pt>
                <c:pt idx="307">
                  <c:v>82.622</c:v>
                </c:pt>
                <c:pt idx="308">
                  <c:v>82.622</c:v>
                </c:pt>
                <c:pt idx="309">
                  <c:v>82.622</c:v>
                </c:pt>
                <c:pt idx="310">
                  <c:v>82.622</c:v>
                </c:pt>
                <c:pt idx="311">
                  <c:v>82.622</c:v>
                </c:pt>
                <c:pt idx="312">
                  <c:v>82.622</c:v>
                </c:pt>
                <c:pt idx="313">
                  <c:v>82.622</c:v>
                </c:pt>
                <c:pt idx="314">
                  <c:v>82.622</c:v>
                </c:pt>
                <c:pt idx="315">
                  <c:v>82.622</c:v>
                </c:pt>
                <c:pt idx="316">
                  <c:v>82.622</c:v>
                </c:pt>
                <c:pt idx="317">
                  <c:v>82.622</c:v>
                </c:pt>
                <c:pt idx="318">
                  <c:v>82.622</c:v>
                </c:pt>
                <c:pt idx="319">
                  <c:v>82.622</c:v>
                </c:pt>
                <c:pt idx="320">
                  <c:v>82.622</c:v>
                </c:pt>
                <c:pt idx="321">
                  <c:v>82.622</c:v>
                </c:pt>
                <c:pt idx="322">
                  <c:v>82.622</c:v>
                </c:pt>
                <c:pt idx="323">
                  <c:v>82.622</c:v>
                </c:pt>
                <c:pt idx="324">
                  <c:v>82.622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9-4525-999A-747A5AC7421C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'Ofgem time series - Gas'!$A$1321:$A$1645</c:f>
              <c:numCache>
                <c:formatCode>m/d/yyyy</c:formatCode>
                <c:ptCount val="325"/>
                <c:pt idx="0">
                  <c:v>44977</c:v>
                </c:pt>
                <c:pt idx="1">
                  <c:v>44978</c:v>
                </c:pt>
                <c:pt idx="2">
                  <c:v>44979</c:v>
                </c:pt>
                <c:pt idx="3">
                  <c:v>44980</c:v>
                </c:pt>
                <c:pt idx="4">
                  <c:v>44981</c:v>
                </c:pt>
                <c:pt idx="5">
                  <c:v>44984</c:v>
                </c:pt>
                <c:pt idx="6">
                  <c:v>44985</c:v>
                </c:pt>
                <c:pt idx="7">
                  <c:v>44986</c:v>
                </c:pt>
                <c:pt idx="8">
                  <c:v>44987</c:v>
                </c:pt>
                <c:pt idx="9">
                  <c:v>44988</c:v>
                </c:pt>
                <c:pt idx="10">
                  <c:v>44991</c:v>
                </c:pt>
                <c:pt idx="11">
                  <c:v>44992</c:v>
                </c:pt>
                <c:pt idx="12">
                  <c:v>44993</c:v>
                </c:pt>
                <c:pt idx="13">
                  <c:v>44994</c:v>
                </c:pt>
                <c:pt idx="14">
                  <c:v>44995</c:v>
                </c:pt>
                <c:pt idx="15">
                  <c:v>44998</c:v>
                </c:pt>
                <c:pt idx="16">
                  <c:v>44999</c:v>
                </c:pt>
                <c:pt idx="17">
                  <c:v>45000</c:v>
                </c:pt>
                <c:pt idx="18">
                  <c:v>45001</c:v>
                </c:pt>
                <c:pt idx="19">
                  <c:v>45002</c:v>
                </c:pt>
                <c:pt idx="20">
                  <c:v>45005</c:v>
                </c:pt>
                <c:pt idx="21">
                  <c:v>45006</c:v>
                </c:pt>
                <c:pt idx="22">
                  <c:v>45007</c:v>
                </c:pt>
                <c:pt idx="23">
                  <c:v>45008</c:v>
                </c:pt>
                <c:pt idx="24">
                  <c:v>45009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  <c:pt idx="30">
                  <c:v>45019</c:v>
                </c:pt>
                <c:pt idx="31">
                  <c:v>45020</c:v>
                </c:pt>
                <c:pt idx="32">
                  <c:v>45021</c:v>
                </c:pt>
                <c:pt idx="33">
                  <c:v>45022</c:v>
                </c:pt>
                <c:pt idx="34">
                  <c:v>45023</c:v>
                </c:pt>
                <c:pt idx="35">
                  <c:v>45026</c:v>
                </c:pt>
                <c:pt idx="36">
                  <c:v>45027</c:v>
                </c:pt>
                <c:pt idx="37">
                  <c:v>45028</c:v>
                </c:pt>
                <c:pt idx="38">
                  <c:v>45029</c:v>
                </c:pt>
                <c:pt idx="39">
                  <c:v>45030</c:v>
                </c:pt>
                <c:pt idx="40">
                  <c:v>45033</c:v>
                </c:pt>
                <c:pt idx="41">
                  <c:v>45034</c:v>
                </c:pt>
                <c:pt idx="42">
                  <c:v>45035</c:v>
                </c:pt>
                <c:pt idx="43">
                  <c:v>45036</c:v>
                </c:pt>
                <c:pt idx="44">
                  <c:v>45037</c:v>
                </c:pt>
                <c:pt idx="45">
                  <c:v>45040</c:v>
                </c:pt>
                <c:pt idx="46">
                  <c:v>45041</c:v>
                </c:pt>
                <c:pt idx="47">
                  <c:v>45042</c:v>
                </c:pt>
                <c:pt idx="48">
                  <c:v>45043</c:v>
                </c:pt>
                <c:pt idx="49">
                  <c:v>45044</c:v>
                </c:pt>
                <c:pt idx="50">
                  <c:v>45047</c:v>
                </c:pt>
                <c:pt idx="51">
                  <c:v>45048</c:v>
                </c:pt>
                <c:pt idx="52">
                  <c:v>45049</c:v>
                </c:pt>
                <c:pt idx="53">
                  <c:v>45050</c:v>
                </c:pt>
                <c:pt idx="54">
                  <c:v>45051</c:v>
                </c:pt>
                <c:pt idx="55">
                  <c:v>45054</c:v>
                </c:pt>
                <c:pt idx="56">
                  <c:v>45055</c:v>
                </c:pt>
                <c:pt idx="57">
                  <c:v>45056</c:v>
                </c:pt>
                <c:pt idx="58">
                  <c:v>45057</c:v>
                </c:pt>
                <c:pt idx="59">
                  <c:v>45058</c:v>
                </c:pt>
                <c:pt idx="60">
                  <c:v>45061</c:v>
                </c:pt>
                <c:pt idx="61">
                  <c:v>45062</c:v>
                </c:pt>
                <c:pt idx="62">
                  <c:v>45063</c:v>
                </c:pt>
                <c:pt idx="63">
                  <c:v>45064</c:v>
                </c:pt>
                <c:pt idx="64">
                  <c:v>45065</c:v>
                </c:pt>
                <c:pt idx="65">
                  <c:v>45068</c:v>
                </c:pt>
                <c:pt idx="66">
                  <c:v>45069</c:v>
                </c:pt>
                <c:pt idx="67">
                  <c:v>45070</c:v>
                </c:pt>
                <c:pt idx="68">
                  <c:v>45071</c:v>
                </c:pt>
                <c:pt idx="69">
                  <c:v>45072</c:v>
                </c:pt>
                <c:pt idx="70">
                  <c:v>45075</c:v>
                </c:pt>
                <c:pt idx="71">
                  <c:v>45076</c:v>
                </c:pt>
                <c:pt idx="72">
                  <c:v>45077</c:v>
                </c:pt>
                <c:pt idx="73">
                  <c:v>45078</c:v>
                </c:pt>
                <c:pt idx="74">
                  <c:v>45079</c:v>
                </c:pt>
                <c:pt idx="75">
                  <c:v>45082</c:v>
                </c:pt>
                <c:pt idx="76">
                  <c:v>45083</c:v>
                </c:pt>
                <c:pt idx="77">
                  <c:v>45084</c:v>
                </c:pt>
                <c:pt idx="78">
                  <c:v>45085</c:v>
                </c:pt>
                <c:pt idx="79">
                  <c:v>45086</c:v>
                </c:pt>
                <c:pt idx="80">
                  <c:v>45089</c:v>
                </c:pt>
                <c:pt idx="81">
                  <c:v>45090</c:v>
                </c:pt>
                <c:pt idx="82">
                  <c:v>45091</c:v>
                </c:pt>
                <c:pt idx="83">
                  <c:v>45092</c:v>
                </c:pt>
                <c:pt idx="84">
                  <c:v>45093</c:v>
                </c:pt>
                <c:pt idx="85">
                  <c:v>45096</c:v>
                </c:pt>
                <c:pt idx="86">
                  <c:v>45097</c:v>
                </c:pt>
                <c:pt idx="87">
                  <c:v>45098</c:v>
                </c:pt>
                <c:pt idx="88">
                  <c:v>45099</c:v>
                </c:pt>
                <c:pt idx="89">
                  <c:v>45100</c:v>
                </c:pt>
                <c:pt idx="90">
                  <c:v>45103</c:v>
                </c:pt>
                <c:pt idx="91">
                  <c:v>45104</c:v>
                </c:pt>
                <c:pt idx="92">
                  <c:v>45105</c:v>
                </c:pt>
                <c:pt idx="93">
                  <c:v>45106</c:v>
                </c:pt>
                <c:pt idx="94">
                  <c:v>45107</c:v>
                </c:pt>
                <c:pt idx="95">
                  <c:v>45110</c:v>
                </c:pt>
                <c:pt idx="96">
                  <c:v>45111</c:v>
                </c:pt>
                <c:pt idx="97">
                  <c:v>45112</c:v>
                </c:pt>
                <c:pt idx="98">
                  <c:v>45113</c:v>
                </c:pt>
                <c:pt idx="99">
                  <c:v>45114</c:v>
                </c:pt>
                <c:pt idx="100">
                  <c:v>45117</c:v>
                </c:pt>
                <c:pt idx="101">
                  <c:v>45118</c:v>
                </c:pt>
                <c:pt idx="102">
                  <c:v>45119</c:v>
                </c:pt>
                <c:pt idx="103">
                  <c:v>45120</c:v>
                </c:pt>
                <c:pt idx="104">
                  <c:v>45121</c:v>
                </c:pt>
                <c:pt idx="105">
                  <c:v>45124</c:v>
                </c:pt>
                <c:pt idx="106">
                  <c:v>45125</c:v>
                </c:pt>
                <c:pt idx="107">
                  <c:v>45126</c:v>
                </c:pt>
                <c:pt idx="108">
                  <c:v>45127</c:v>
                </c:pt>
                <c:pt idx="109">
                  <c:v>45128</c:v>
                </c:pt>
                <c:pt idx="110">
                  <c:v>45131</c:v>
                </c:pt>
                <c:pt idx="111">
                  <c:v>45132</c:v>
                </c:pt>
                <c:pt idx="112">
                  <c:v>45133</c:v>
                </c:pt>
                <c:pt idx="113">
                  <c:v>45134</c:v>
                </c:pt>
                <c:pt idx="114">
                  <c:v>45135</c:v>
                </c:pt>
                <c:pt idx="115">
                  <c:v>45138</c:v>
                </c:pt>
                <c:pt idx="116">
                  <c:v>45139</c:v>
                </c:pt>
                <c:pt idx="117">
                  <c:v>45140</c:v>
                </c:pt>
                <c:pt idx="118">
                  <c:v>45141</c:v>
                </c:pt>
                <c:pt idx="119">
                  <c:v>45142</c:v>
                </c:pt>
                <c:pt idx="120">
                  <c:v>45145</c:v>
                </c:pt>
                <c:pt idx="121">
                  <c:v>45146</c:v>
                </c:pt>
                <c:pt idx="122">
                  <c:v>45147</c:v>
                </c:pt>
                <c:pt idx="123">
                  <c:v>45148</c:v>
                </c:pt>
                <c:pt idx="124">
                  <c:v>45149</c:v>
                </c:pt>
                <c:pt idx="125">
                  <c:v>45152</c:v>
                </c:pt>
                <c:pt idx="126">
                  <c:v>45153</c:v>
                </c:pt>
                <c:pt idx="127">
                  <c:v>45154</c:v>
                </c:pt>
                <c:pt idx="128">
                  <c:v>45155</c:v>
                </c:pt>
                <c:pt idx="129">
                  <c:v>45156</c:v>
                </c:pt>
                <c:pt idx="130">
                  <c:v>45159</c:v>
                </c:pt>
                <c:pt idx="131">
                  <c:v>45160</c:v>
                </c:pt>
                <c:pt idx="132">
                  <c:v>45161</c:v>
                </c:pt>
                <c:pt idx="133">
                  <c:v>45162</c:v>
                </c:pt>
                <c:pt idx="134">
                  <c:v>45163</c:v>
                </c:pt>
                <c:pt idx="135">
                  <c:v>45166</c:v>
                </c:pt>
                <c:pt idx="136">
                  <c:v>45167</c:v>
                </c:pt>
                <c:pt idx="137">
                  <c:v>45168</c:v>
                </c:pt>
                <c:pt idx="138">
                  <c:v>45169</c:v>
                </c:pt>
                <c:pt idx="139">
                  <c:v>45170</c:v>
                </c:pt>
                <c:pt idx="140">
                  <c:v>45173</c:v>
                </c:pt>
                <c:pt idx="141">
                  <c:v>45174</c:v>
                </c:pt>
                <c:pt idx="142">
                  <c:v>45175</c:v>
                </c:pt>
                <c:pt idx="143">
                  <c:v>45176</c:v>
                </c:pt>
                <c:pt idx="144">
                  <c:v>45177</c:v>
                </c:pt>
                <c:pt idx="145">
                  <c:v>45180</c:v>
                </c:pt>
                <c:pt idx="146">
                  <c:v>45181</c:v>
                </c:pt>
                <c:pt idx="147">
                  <c:v>45182</c:v>
                </c:pt>
                <c:pt idx="148">
                  <c:v>45183</c:v>
                </c:pt>
                <c:pt idx="149">
                  <c:v>45184</c:v>
                </c:pt>
                <c:pt idx="150">
                  <c:v>45187</c:v>
                </c:pt>
                <c:pt idx="151">
                  <c:v>45188</c:v>
                </c:pt>
                <c:pt idx="152">
                  <c:v>45189</c:v>
                </c:pt>
                <c:pt idx="153">
                  <c:v>45190</c:v>
                </c:pt>
                <c:pt idx="154">
                  <c:v>45191</c:v>
                </c:pt>
                <c:pt idx="155">
                  <c:v>45194</c:v>
                </c:pt>
                <c:pt idx="156">
                  <c:v>45195</c:v>
                </c:pt>
                <c:pt idx="157">
                  <c:v>45196</c:v>
                </c:pt>
                <c:pt idx="158">
                  <c:v>45197</c:v>
                </c:pt>
                <c:pt idx="159">
                  <c:v>45198</c:v>
                </c:pt>
                <c:pt idx="160">
                  <c:v>45201</c:v>
                </c:pt>
                <c:pt idx="161">
                  <c:v>45202</c:v>
                </c:pt>
                <c:pt idx="162">
                  <c:v>45203</c:v>
                </c:pt>
                <c:pt idx="163">
                  <c:v>45204</c:v>
                </c:pt>
                <c:pt idx="164">
                  <c:v>45205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45215</c:v>
                </c:pt>
                <c:pt idx="171">
                  <c:v>45216</c:v>
                </c:pt>
                <c:pt idx="172">
                  <c:v>45217</c:v>
                </c:pt>
                <c:pt idx="173">
                  <c:v>45218</c:v>
                </c:pt>
                <c:pt idx="174">
                  <c:v>45219</c:v>
                </c:pt>
                <c:pt idx="175">
                  <c:v>45222</c:v>
                </c:pt>
                <c:pt idx="176">
                  <c:v>45223</c:v>
                </c:pt>
                <c:pt idx="177">
                  <c:v>45224</c:v>
                </c:pt>
                <c:pt idx="178">
                  <c:v>45225</c:v>
                </c:pt>
                <c:pt idx="179">
                  <c:v>45226</c:v>
                </c:pt>
                <c:pt idx="180">
                  <c:v>45229</c:v>
                </c:pt>
                <c:pt idx="181">
                  <c:v>45230</c:v>
                </c:pt>
                <c:pt idx="182">
                  <c:v>45231</c:v>
                </c:pt>
                <c:pt idx="183">
                  <c:v>45232</c:v>
                </c:pt>
                <c:pt idx="184">
                  <c:v>45233</c:v>
                </c:pt>
                <c:pt idx="185">
                  <c:v>45236</c:v>
                </c:pt>
                <c:pt idx="186">
                  <c:v>45237</c:v>
                </c:pt>
                <c:pt idx="187">
                  <c:v>45238</c:v>
                </c:pt>
                <c:pt idx="188">
                  <c:v>45239</c:v>
                </c:pt>
                <c:pt idx="189">
                  <c:v>45240</c:v>
                </c:pt>
                <c:pt idx="190">
                  <c:v>45243</c:v>
                </c:pt>
                <c:pt idx="191">
                  <c:v>45244</c:v>
                </c:pt>
                <c:pt idx="192">
                  <c:v>45245</c:v>
                </c:pt>
                <c:pt idx="193">
                  <c:v>45246</c:v>
                </c:pt>
                <c:pt idx="194">
                  <c:v>45247</c:v>
                </c:pt>
                <c:pt idx="195">
                  <c:v>45250</c:v>
                </c:pt>
                <c:pt idx="196">
                  <c:v>45251</c:v>
                </c:pt>
                <c:pt idx="197">
                  <c:v>45252</c:v>
                </c:pt>
                <c:pt idx="198">
                  <c:v>45253</c:v>
                </c:pt>
                <c:pt idx="199">
                  <c:v>45254</c:v>
                </c:pt>
                <c:pt idx="200">
                  <c:v>45257</c:v>
                </c:pt>
                <c:pt idx="201">
                  <c:v>45258</c:v>
                </c:pt>
                <c:pt idx="202">
                  <c:v>45259</c:v>
                </c:pt>
                <c:pt idx="203">
                  <c:v>45260</c:v>
                </c:pt>
                <c:pt idx="204">
                  <c:v>45261</c:v>
                </c:pt>
                <c:pt idx="205">
                  <c:v>45264</c:v>
                </c:pt>
                <c:pt idx="206">
                  <c:v>45265</c:v>
                </c:pt>
                <c:pt idx="207">
                  <c:v>45266</c:v>
                </c:pt>
                <c:pt idx="208">
                  <c:v>45267</c:v>
                </c:pt>
                <c:pt idx="209">
                  <c:v>45268</c:v>
                </c:pt>
                <c:pt idx="210">
                  <c:v>45271</c:v>
                </c:pt>
                <c:pt idx="211">
                  <c:v>45272</c:v>
                </c:pt>
                <c:pt idx="212">
                  <c:v>45273</c:v>
                </c:pt>
                <c:pt idx="213">
                  <c:v>45274</c:v>
                </c:pt>
                <c:pt idx="214">
                  <c:v>45275</c:v>
                </c:pt>
                <c:pt idx="215">
                  <c:v>45278</c:v>
                </c:pt>
                <c:pt idx="216">
                  <c:v>45279</c:v>
                </c:pt>
                <c:pt idx="217">
                  <c:v>45280</c:v>
                </c:pt>
                <c:pt idx="218">
                  <c:v>45281</c:v>
                </c:pt>
                <c:pt idx="219">
                  <c:v>45282</c:v>
                </c:pt>
                <c:pt idx="220">
                  <c:v>45285</c:v>
                </c:pt>
                <c:pt idx="221">
                  <c:v>45286</c:v>
                </c:pt>
                <c:pt idx="222">
                  <c:v>45287</c:v>
                </c:pt>
                <c:pt idx="223">
                  <c:v>45288</c:v>
                </c:pt>
                <c:pt idx="224">
                  <c:v>45289</c:v>
                </c:pt>
                <c:pt idx="225">
                  <c:v>45292</c:v>
                </c:pt>
                <c:pt idx="226">
                  <c:v>45293</c:v>
                </c:pt>
                <c:pt idx="227">
                  <c:v>45294</c:v>
                </c:pt>
                <c:pt idx="228">
                  <c:v>45295</c:v>
                </c:pt>
                <c:pt idx="229">
                  <c:v>45296</c:v>
                </c:pt>
                <c:pt idx="230">
                  <c:v>45299</c:v>
                </c:pt>
                <c:pt idx="231">
                  <c:v>45300</c:v>
                </c:pt>
                <c:pt idx="232">
                  <c:v>45301</c:v>
                </c:pt>
                <c:pt idx="233">
                  <c:v>45302</c:v>
                </c:pt>
                <c:pt idx="234">
                  <c:v>45303</c:v>
                </c:pt>
                <c:pt idx="235">
                  <c:v>45306</c:v>
                </c:pt>
                <c:pt idx="236">
                  <c:v>45307</c:v>
                </c:pt>
                <c:pt idx="237">
                  <c:v>45308</c:v>
                </c:pt>
                <c:pt idx="238">
                  <c:v>45309</c:v>
                </c:pt>
                <c:pt idx="239">
                  <c:v>45310</c:v>
                </c:pt>
                <c:pt idx="240">
                  <c:v>45313</c:v>
                </c:pt>
                <c:pt idx="241">
                  <c:v>45314</c:v>
                </c:pt>
                <c:pt idx="242">
                  <c:v>45315</c:v>
                </c:pt>
                <c:pt idx="243">
                  <c:v>45316</c:v>
                </c:pt>
                <c:pt idx="244">
                  <c:v>45317</c:v>
                </c:pt>
                <c:pt idx="245">
                  <c:v>45320</c:v>
                </c:pt>
                <c:pt idx="246">
                  <c:v>45321</c:v>
                </c:pt>
                <c:pt idx="247">
                  <c:v>45322</c:v>
                </c:pt>
                <c:pt idx="248">
                  <c:v>45323</c:v>
                </c:pt>
                <c:pt idx="249">
                  <c:v>45324</c:v>
                </c:pt>
                <c:pt idx="250">
                  <c:v>45327</c:v>
                </c:pt>
                <c:pt idx="251">
                  <c:v>45328</c:v>
                </c:pt>
                <c:pt idx="252">
                  <c:v>45329</c:v>
                </c:pt>
                <c:pt idx="253">
                  <c:v>45330</c:v>
                </c:pt>
                <c:pt idx="254">
                  <c:v>45331</c:v>
                </c:pt>
                <c:pt idx="255">
                  <c:v>45334</c:v>
                </c:pt>
                <c:pt idx="256">
                  <c:v>45335</c:v>
                </c:pt>
                <c:pt idx="257">
                  <c:v>45336</c:v>
                </c:pt>
                <c:pt idx="258">
                  <c:v>45337</c:v>
                </c:pt>
                <c:pt idx="259">
                  <c:v>45338</c:v>
                </c:pt>
                <c:pt idx="260">
                  <c:v>45341</c:v>
                </c:pt>
                <c:pt idx="261">
                  <c:v>45342</c:v>
                </c:pt>
                <c:pt idx="262">
                  <c:v>45343</c:v>
                </c:pt>
                <c:pt idx="263">
                  <c:v>45344</c:v>
                </c:pt>
                <c:pt idx="264">
                  <c:v>45345</c:v>
                </c:pt>
                <c:pt idx="265">
                  <c:v>45348</c:v>
                </c:pt>
                <c:pt idx="266">
                  <c:v>45349</c:v>
                </c:pt>
                <c:pt idx="267">
                  <c:v>45350</c:v>
                </c:pt>
                <c:pt idx="268">
                  <c:v>45351</c:v>
                </c:pt>
                <c:pt idx="269">
                  <c:v>45352</c:v>
                </c:pt>
                <c:pt idx="270">
                  <c:v>45355</c:v>
                </c:pt>
                <c:pt idx="271">
                  <c:v>45356</c:v>
                </c:pt>
                <c:pt idx="272">
                  <c:v>45357</c:v>
                </c:pt>
                <c:pt idx="273">
                  <c:v>45358</c:v>
                </c:pt>
                <c:pt idx="274">
                  <c:v>45359</c:v>
                </c:pt>
                <c:pt idx="275">
                  <c:v>45362</c:v>
                </c:pt>
                <c:pt idx="276">
                  <c:v>45363</c:v>
                </c:pt>
                <c:pt idx="277">
                  <c:v>45364</c:v>
                </c:pt>
                <c:pt idx="278">
                  <c:v>45365</c:v>
                </c:pt>
                <c:pt idx="279">
                  <c:v>45366</c:v>
                </c:pt>
                <c:pt idx="280">
                  <c:v>45369</c:v>
                </c:pt>
                <c:pt idx="281">
                  <c:v>45370</c:v>
                </c:pt>
                <c:pt idx="282">
                  <c:v>45371</c:v>
                </c:pt>
                <c:pt idx="283">
                  <c:v>45372</c:v>
                </c:pt>
                <c:pt idx="284">
                  <c:v>45373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45383</c:v>
                </c:pt>
                <c:pt idx="291">
                  <c:v>45384</c:v>
                </c:pt>
                <c:pt idx="292">
                  <c:v>45385</c:v>
                </c:pt>
                <c:pt idx="293">
                  <c:v>45386</c:v>
                </c:pt>
                <c:pt idx="294">
                  <c:v>45387</c:v>
                </c:pt>
                <c:pt idx="295">
                  <c:v>45390</c:v>
                </c:pt>
                <c:pt idx="296">
                  <c:v>45391</c:v>
                </c:pt>
                <c:pt idx="297">
                  <c:v>45392</c:v>
                </c:pt>
                <c:pt idx="298">
                  <c:v>45393</c:v>
                </c:pt>
                <c:pt idx="299">
                  <c:v>45394</c:v>
                </c:pt>
                <c:pt idx="300">
                  <c:v>45397</c:v>
                </c:pt>
                <c:pt idx="301">
                  <c:v>45398</c:v>
                </c:pt>
                <c:pt idx="302">
                  <c:v>45399</c:v>
                </c:pt>
                <c:pt idx="303">
                  <c:v>45400</c:v>
                </c:pt>
                <c:pt idx="304">
                  <c:v>45401</c:v>
                </c:pt>
                <c:pt idx="305">
                  <c:v>45404</c:v>
                </c:pt>
                <c:pt idx="306">
                  <c:v>45405</c:v>
                </c:pt>
                <c:pt idx="307">
                  <c:v>45406</c:v>
                </c:pt>
                <c:pt idx="308">
                  <c:v>45407</c:v>
                </c:pt>
                <c:pt idx="309">
                  <c:v>45408</c:v>
                </c:pt>
                <c:pt idx="310">
                  <c:v>45411</c:v>
                </c:pt>
                <c:pt idx="311">
                  <c:v>45412</c:v>
                </c:pt>
                <c:pt idx="312">
                  <c:v>45413</c:v>
                </c:pt>
                <c:pt idx="313">
                  <c:v>45414</c:v>
                </c:pt>
                <c:pt idx="314">
                  <c:v>45415</c:v>
                </c:pt>
                <c:pt idx="315">
                  <c:v>45418</c:v>
                </c:pt>
                <c:pt idx="316">
                  <c:v>45419</c:v>
                </c:pt>
                <c:pt idx="317">
                  <c:v>45420</c:v>
                </c:pt>
                <c:pt idx="318">
                  <c:v>45421</c:v>
                </c:pt>
                <c:pt idx="319">
                  <c:v>45422</c:v>
                </c:pt>
                <c:pt idx="320">
                  <c:v>45425</c:v>
                </c:pt>
                <c:pt idx="321">
                  <c:v>45426</c:v>
                </c:pt>
                <c:pt idx="322">
                  <c:v>45427</c:v>
                </c:pt>
                <c:pt idx="323">
                  <c:v>45428</c:v>
                </c:pt>
                <c:pt idx="324">
                  <c:v>45429</c:v>
                </c:pt>
              </c:numCache>
            </c:numRef>
          </c:cat>
          <c:val>
            <c:numRef>
              <c:f>'Ofgem time series - Gas'!$D$1321:$D$1645</c:f>
              <c:numCache>
                <c:formatCode>0.00</c:formatCode>
                <c:ptCount val="325"/>
                <c:pt idx="0">
                  <c:v>136.17118117684782</c:v>
                </c:pt>
                <c:pt idx="1">
                  <c:v>136.17118117684782</c:v>
                </c:pt>
                <c:pt idx="2">
                  <c:v>136.17118117684782</c:v>
                </c:pt>
                <c:pt idx="3">
                  <c:v>136.17118117684782</c:v>
                </c:pt>
                <c:pt idx="4">
                  <c:v>136.17118117684782</c:v>
                </c:pt>
                <c:pt idx="5">
                  <c:v>136.17118117684782</c:v>
                </c:pt>
                <c:pt idx="6">
                  <c:v>136.17118117684782</c:v>
                </c:pt>
                <c:pt idx="7">
                  <c:v>136.17118117684782</c:v>
                </c:pt>
                <c:pt idx="8">
                  <c:v>136.17118117684782</c:v>
                </c:pt>
                <c:pt idx="9">
                  <c:v>136.17118117684782</c:v>
                </c:pt>
                <c:pt idx="10">
                  <c:v>136.17118117684782</c:v>
                </c:pt>
                <c:pt idx="11">
                  <c:v>136.17118117684782</c:v>
                </c:pt>
                <c:pt idx="12">
                  <c:v>136.17118117684782</c:v>
                </c:pt>
                <c:pt idx="13">
                  <c:v>136.17118117684782</c:v>
                </c:pt>
                <c:pt idx="14">
                  <c:v>136.17118117684782</c:v>
                </c:pt>
                <c:pt idx="15">
                  <c:v>136.17118117684782</c:v>
                </c:pt>
                <c:pt idx="16">
                  <c:v>136.17118117684782</c:v>
                </c:pt>
                <c:pt idx="17">
                  <c:v>136.17118117684782</c:v>
                </c:pt>
                <c:pt idx="18">
                  <c:v>136.17118117684782</c:v>
                </c:pt>
                <c:pt idx="19">
                  <c:v>136.17118117684782</c:v>
                </c:pt>
                <c:pt idx="20">
                  <c:v>136.17118117684782</c:v>
                </c:pt>
                <c:pt idx="21">
                  <c:v>136.17118117684782</c:v>
                </c:pt>
                <c:pt idx="22">
                  <c:v>136.17118117684782</c:v>
                </c:pt>
                <c:pt idx="23">
                  <c:v>136.17118117684782</c:v>
                </c:pt>
                <c:pt idx="24">
                  <c:v>136.17118117684782</c:v>
                </c:pt>
                <c:pt idx="25">
                  <c:v>136.17118117684782</c:v>
                </c:pt>
                <c:pt idx="26">
                  <c:v>136.17118117684782</c:v>
                </c:pt>
                <c:pt idx="27">
                  <c:v>136.17118117684782</c:v>
                </c:pt>
                <c:pt idx="28">
                  <c:v>136.17118117684782</c:v>
                </c:pt>
                <c:pt idx="29">
                  <c:v>136.17118117684782</c:v>
                </c:pt>
                <c:pt idx="30">
                  <c:v>136.17118117684782</c:v>
                </c:pt>
                <c:pt idx="31">
                  <c:v>136.17118117684782</c:v>
                </c:pt>
                <c:pt idx="32">
                  <c:v>136.17118117684782</c:v>
                </c:pt>
                <c:pt idx="33">
                  <c:v>136.17118117684782</c:v>
                </c:pt>
                <c:pt idx="34">
                  <c:v>136.17118117684782</c:v>
                </c:pt>
                <c:pt idx="35">
                  <c:v>136.17118117684782</c:v>
                </c:pt>
                <c:pt idx="36">
                  <c:v>136.17118117684782</c:v>
                </c:pt>
                <c:pt idx="37">
                  <c:v>136.17118117684782</c:v>
                </c:pt>
                <c:pt idx="38">
                  <c:v>136.17118117684782</c:v>
                </c:pt>
                <c:pt idx="39">
                  <c:v>136.17118117684782</c:v>
                </c:pt>
                <c:pt idx="40">
                  <c:v>136.17118117684782</c:v>
                </c:pt>
                <c:pt idx="41">
                  <c:v>136.17118117684782</c:v>
                </c:pt>
                <c:pt idx="42">
                  <c:v>136.17118117684782</c:v>
                </c:pt>
                <c:pt idx="43">
                  <c:v>136.17118117684782</c:v>
                </c:pt>
                <c:pt idx="44">
                  <c:v>136.17118117684782</c:v>
                </c:pt>
                <c:pt idx="45">
                  <c:v>136.17118117684782</c:v>
                </c:pt>
                <c:pt idx="46">
                  <c:v>136.17118117684782</c:v>
                </c:pt>
                <c:pt idx="47">
                  <c:v>136.17118117684782</c:v>
                </c:pt>
                <c:pt idx="48">
                  <c:v>136.17118117684782</c:v>
                </c:pt>
                <c:pt idx="49">
                  <c:v>136.17118117684782</c:v>
                </c:pt>
                <c:pt idx="50">
                  <c:v>136.17118117684782</c:v>
                </c:pt>
                <c:pt idx="51">
                  <c:v>136.17118117684782</c:v>
                </c:pt>
                <c:pt idx="52">
                  <c:v>136.17118117684782</c:v>
                </c:pt>
                <c:pt idx="53">
                  <c:v>136.17118117684782</c:v>
                </c:pt>
                <c:pt idx="54">
                  <c:v>136.17118117684782</c:v>
                </c:pt>
                <c:pt idx="55">
                  <c:v>136.17118117684782</c:v>
                </c:pt>
                <c:pt idx="56">
                  <c:v>136.17118117684782</c:v>
                </c:pt>
                <c:pt idx="57">
                  <c:v>136.17118117684782</c:v>
                </c:pt>
                <c:pt idx="58">
                  <c:v>136.17118117684782</c:v>
                </c:pt>
                <c:pt idx="59">
                  <c:v>136.17118117684782</c:v>
                </c:pt>
                <c:pt idx="60">
                  <c:v>136.17118117684782</c:v>
                </c:pt>
                <c:pt idx="61">
                  <c:v>136.17118117684782</c:v>
                </c:pt>
                <c:pt idx="62">
                  <c:v>136.17118117684782</c:v>
                </c:pt>
                <c:pt idx="64">
                  <c:v>126.24610287490286</c:v>
                </c:pt>
                <c:pt idx="65">
                  <c:v>126.24610287490286</c:v>
                </c:pt>
                <c:pt idx="66">
                  <c:v>126.24610287490286</c:v>
                </c:pt>
                <c:pt idx="67">
                  <c:v>126.24610287490286</c:v>
                </c:pt>
                <c:pt idx="68">
                  <c:v>126.24610287490286</c:v>
                </c:pt>
                <c:pt idx="69">
                  <c:v>126.24610287490286</c:v>
                </c:pt>
                <c:pt idx="70">
                  <c:v>126.24610287490286</c:v>
                </c:pt>
                <c:pt idx="71">
                  <c:v>126.24610287490286</c:v>
                </c:pt>
                <c:pt idx="72">
                  <c:v>126.24610287490286</c:v>
                </c:pt>
                <c:pt idx="73">
                  <c:v>126.24610287490286</c:v>
                </c:pt>
                <c:pt idx="74">
                  <c:v>126.24610287490286</c:v>
                </c:pt>
                <c:pt idx="75">
                  <c:v>126.24610287490286</c:v>
                </c:pt>
                <c:pt idx="76">
                  <c:v>126.24610287490286</c:v>
                </c:pt>
                <c:pt idx="77">
                  <c:v>126.24610287490286</c:v>
                </c:pt>
                <c:pt idx="78">
                  <c:v>126.24610287490286</c:v>
                </c:pt>
                <c:pt idx="79">
                  <c:v>126.24610287490286</c:v>
                </c:pt>
                <c:pt idx="80">
                  <c:v>126.24610287490286</c:v>
                </c:pt>
                <c:pt idx="81">
                  <c:v>126.24610287490286</c:v>
                </c:pt>
                <c:pt idx="82">
                  <c:v>126.24610287490286</c:v>
                </c:pt>
                <c:pt idx="83">
                  <c:v>126.24610287490286</c:v>
                </c:pt>
                <c:pt idx="84">
                  <c:v>126.24610287490286</c:v>
                </c:pt>
                <c:pt idx="85">
                  <c:v>126.24610287490286</c:v>
                </c:pt>
                <c:pt idx="86">
                  <c:v>126.24610287490286</c:v>
                </c:pt>
                <c:pt idx="87">
                  <c:v>126.24610287490286</c:v>
                </c:pt>
                <c:pt idx="88">
                  <c:v>126.24610287490286</c:v>
                </c:pt>
                <c:pt idx="89">
                  <c:v>126.24610287490286</c:v>
                </c:pt>
                <c:pt idx="90">
                  <c:v>126.24610287490286</c:v>
                </c:pt>
                <c:pt idx="91">
                  <c:v>126.24610287490286</c:v>
                </c:pt>
                <c:pt idx="92">
                  <c:v>126.24610287490286</c:v>
                </c:pt>
                <c:pt idx="93">
                  <c:v>126.24610287490286</c:v>
                </c:pt>
                <c:pt idx="94">
                  <c:v>126.24610287490286</c:v>
                </c:pt>
                <c:pt idx="95">
                  <c:v>126.24610287490286</c:v>
                </c:pt>
                <c:pt idx="96">
                  <c:v>126.24610287490286</c:v>
                </c:pt>
                <c:pt idx="97">
                  <c:v>126.24610287490286</c:v>
                </c:pt>
                <c:pt idx="98">
                  <c:v>126.24610287490286</c:v>
                </c:pt>
                <c:pt idx="99">
                  <c:v>126.24610287490286</c:v>
                </c:pt>
                <c:pt idx="100">
                  <c:v>126.24610287490286</c:v>
                </c:pt>
                <c:pt idx="101">
                  <c:v>126.24610287490286</c:v>
                </c:pt>
                <c:pt idx="102">
                  <c:v>126.24610287490286</c:v>
                </c:pt>
                <c:pt idx="103">
                  <c:v>126.24610287490286</c:v>
                </c:pt>
                <c:pt idx="104">
                  <c:v>126.24610287490286</c:v>
                </c:pt>
                <c:pt idx="105">
                  <c:v>126.24610287490286</c:v>
                </c:pt>
                <c:pt idx="106">
                  <c:v>126.24610287490286</c:v>
                </c:pt>
                <c:pt idx="107">
                  <c:v>126.24610287490286</c:v>
                </c:pt>
                <c:pt idx="108">
                  <c:v>126.24610287490286</c:v>
                </c:pt>
                <c:pt idx="109">
                  <c:v>126.24610287490286</c:v>
                </c:pt>
                <c:pt idx="110">
                  <c:v>126.24610287490286</c:v>
                </c:pt>
                <c:pt idx="111">
                  <c:v>126.24610287490286</c:v>
                </c:pt>
                <c:pt idx="112">
                  <c:v>126.24610287490286</c:v>
                </c:pt>
                <c:pt idx="113">
                  <c:v>126.24610287490286</c:v>
                </c:pt>
                <c:pt idx="114">
                  <c:v>126.24610287490286</c:v>
                </c:pt>
                <c:pt idx="115">
                  <c:v>126.24610287490286</c:v>
                </c:pt>
                <c:pt idx="116">
                  <c:v>126.24610287490286</c:v>
                </c:pt>
                <c:pt idx="117">
                  <c:v>126.24610287490286</c:v>
                </c:pt>
                <c:pt idx="118">
                  <c:v>126.24610287490286</c:v>
                </c:pt>
                <c:pt idx="119">
                  <c:v>126.24610287490286</c:v>
                </c:pt>
                <c:pt idx="120">
                  <c:v>126.24610287490286</c:v>
                </c:pt>
                <c:pt idx="121">
                  <c:v>126.24610287490286</c:v>
                </c:pt>
                <c:pt idx="122">
                  <c:v>126.24610287490286</c:v>
                </c:pt>
                <c:pt idx="123">
                  <c:v>126.24610287490286</c:v>
                </c:pt>
                <c:pt idx="124">
                  <c:v>126.24610287490286</c:v>
                </c:pt>
                <c:pt idx="125">
                  <c:v>126.24610287490286</c:v>
                </c:pt>
                <c:pt idx="126">
                  <c:v>126.24610287490286</c:v>
                </c:pt>
                <c:pt idx="127">
                  <c:v>126.24610287490286</c:v>
                </c:pt>
                <c:pt idx="128">
                  <c:v>126.24610287490286</c:v>
                </c:pt>
                <c:pt idx="130">
                  <c:v>131.24127179487181</c:v>
                </c:pt>
                <c:pt idx="131">
                  <c:v>131.24127179487181</c:v>
                </c:pt>
                <c:pt idx="132">
                  <c:v>131.24127179487181</c:v>
                </c:pt>
                <c:pt idx="133">
                  <c:v>131.24127179487181</c:v>
                </c:pt>
                <c:pt idx="134">
                  <c:v>131.24127179487181</c:v>
                </c:pt>
                <c:pt idx="135">
                  <c:v>131.24127179487181</c:v>
                </c:pt>
                <c:pt idx="136">
                  <c:v>131.24127179487181</c:v>
                </c:pt>
                <c:pt idx="137">
                  <c:v>131.24127179487181</c:v>
                </c:pt>
                <c:pt idx="138">
                  <c:v>131.24127179487181</c:v>
                </c:pt>
                <c:pt idx="139">
                  <c:v>131.24127179487181</c:v>
                </c:pt>
                <c:pt idx="140">
                  <c:v>131.24127179487181</c:v>
                </c:pt>
                <c:pt idx="141">
                  <c:v>131.24127179487181</c:v>
                </c:pt>
                <c:pt idx="142">
                  <c:v>131.24127179487181</c:v>
                </c:pt>
                <c:pt idx="143">
                  <c:v>131.24127179487181</c:v>
                </c:pt>
                <c:pt idx="144">
                  <c:v>131.24127179487181</c:v>
                </c:pt>
                <c:pt idx="145">
                  <c:v>131.24127179487181</c:v>
                </c:pt>
                <c:pt idx="146">
                  <c:v>131.24127179487181</c:v>
                </c:pt>
                <c:pt idx="147">
                  <c:v>131.24127179487181</c:v>
                </c:pt>
                <c:pt idx="148">
                  <c:v>131.24127179487181</c:v>
                </c:pt>
                <c:pt idx="149">
                  <c:v>131.24127179487181</c:v>
                </c:pt>
                <c:pt idx="150">
                  <c:v>131.24127179487181</c:v>
                </c:pt>
                <c:pt idx="151">
                  <c:v>131.24127179487181</c:v>
                </c:pt>
                <c:pt idx="152">
                  <c:v>131.24127179487181</c:v>
                </c:pt>
                <c:pt idx="153">
                  <c:v>131.24127179487181</c:v>
                </c:pt>
                <c:pt idx="154">
                  <c:v>131.24127179487181</c:v>
                </c:pt>
                <c:pt idx="155">
                  <c:v>131.24127179487181</c:v>
                </c:pt>
                <c:pt idx="156">
                  <c:v>131.24127179487181</c:v>
                </c:pt>
                <c:pt idx="157">
                  <c:v>131.24127179487181</c:v>
                </c:pt>
                <c:pt idx="158">
                  <c:v>131.24127179487181</c:v>
                </c:pt>
                <c:pt idx="159">
                  <c:v>131.24127179487181</c:v>
                </c:pt>
                <c:pt idx="160">
                  <c:v>131.24127179487181</c:v>
                </c:pt>
                <c:pt idx="161">
                  <c:v>131.24127179487181</c:v>
                </c:pt>
                <c:pt idx="162">
                  <c:v>131.24127179487181</c:v>
                </c:pt>
                <c:pt idx="163">
                  <c:v>131.24127179487181</c:v>
                </c:pt>
                <c:pt idx="164">
                  <c:v>131.24127179487181</c:v>
                </c:pt>
                <c:pt idx="165">
                  <c:v>131.24127179487181</c:v>
                </c:pt>
                <c:pt idx="166">
                  <c:v>131.24127179487181</c:v>
                </c:pt>
                <c:pt idx="167">
                  <c:v>131.24127179487181</c:v>
                </c:pt>
                <c:pt idx="168">
                  <c:v>131.24127179487181</c:v>
                </c:pt>
                <c:pt idx="169">
                  <c:v>131.24127179487181</c:v>
                </c:pt>
                <c:pt idx="170">
                  <c:v>131.24127179487181</c:v>
                </c:pt>
                <c:pt idx="171">
                  <c:v>131.24127179487181</c:v>
                </c:pt>
                <c:pt idx="172">
                  <c:v>131.24127179487181</c:v>
                </c:pt>
                <c:pt idx="173">
                  <c:v>131.24127179487181</c:v>
                </c:pt>
                <c:pt idx="174">
                  <c:v>131.24127179487181</c:v>
                </c:pt>
                <c:pt idx="175">
                  <c:v>131.24127179487181</c:v>
                </c:pt>
                <c:pt idx="176">
                  <c:v>131.24127179487181</c:v>
                </c:pt>
                <c:pt idx="177">
                  <c:v>131.24127179487181</c:v>
                </c:pt>
                <c:pt idx="178">
                  <c:v>131.24127179487181</c:v>
                </c:pt>
                <c:pt idx="179">
                  <c:v>131.24127179487181</c:v>
                </c:pt>
                <c:pt idx="180">
                  <c:v>131.24127179487181</c:v>
                </c:pt>
                <c:pt idx="181">
                  <c:v>131.24127179487181</c:v>
                </c:pt>
                <c:pt idx="182">
                  <c:v>131.24127179487181</c:v>
                </c:pt>
                <c:pt idx="183">
                  <c:v>131.24127179487181</c:v>
                </c:pt>
                <c:pt idx="184">
                  <c:v>131.24127179487181</c:v>
                </c:pt>
                <c:pt idx="185">
                  <c:v>131.24127179487181</c:v>
                </c:pt>
                <c:pt idx="186">
                  <c:v>131.24127179487181</c:v>
                </c:pt>
                <c:pt idx="187">
                  <c:v>131.24127179487181</c:v>
                </c:pt>
                <c:pt idx="188">
                  <c:v>131.24127179487181</c:v>
                </c:pt>
                <c:pt idx="189">
                  <c:v>131.24127179487181</c:v>
                </c:pt>
                <c:pt idx="190">
                  <c:v>131.24127179487181</c:v>
                </c:pt>
                <c:pt idx="191">
                  <c:v>131.24127179487181</c:v>
                </c:pt>
                <c:pt idx="192">
                  <c:v>131.24127179487181</c:v>
                </c:pt>
                <c:pt idx="193">
                  <c:v>131.24127179487181</c:v>
                </c:pt>
                <c:pt idx="195">
                  <c:v>93.051018860479786</c:v>
                </c:pt>
                <c:pt idx="196">
                  <c:v>93.051018860479786</c:v>
                </c:pt>
                <c:pt idx="197">
                  <c:v>93.051018860479786</c:v>
                </c:pt>
                <c:pt idx="198">
                  <c:v>93.051018860479786</c:v>
                </c:pt>
                <c:pt idx="199">
                  <c:v>93.051018860479786</c:v>
                </c:pt>
                <c:pt idx="200">
                  <c:v>93.051018860479786</c:v>
                </c:pt>
                <c:pt idx="201">
                  <c:v>93.051018860479786</c:v>
                </c:pt>
                <c:pt idx="202">
                  <c:v>93.051018860479786</c:v>
                </c:pt>
                <c:pt idx="203">
                  <c:v>93.051018860479786</c:v>
                </c:pt>
                <c:pt idx="204">
                  <c:v>93.051018860479786</c:v>
                </c:pt>
                <c:pt idx="205">
                  <c:v>93.051018860479786</c:v>
                </c:pt>
                <c:pt idx="206">
                  <c:v>93.051018860479786</c:v>
                </c:pt>
                <c:pt idx="207">
                  <c:v>93.051018860479786</c:v>
                </c:pt>
                <c:pt idx="208">
                  <c:v>93.051018860479786</c:v>
                </c:pt>
                <c:pt idx="209">
                  <c:v>93.051018860479786</c:v>
                </c:pt>
                <c:pt idx="210">
                  <c:v>93.051018860479786</c:v>
                </c:pt>
                <c:pt idx="211">
                  <c:v>93.051018860479786</c:v>
                </c:pt>
                <c:pt idx="212">
                  <c:v>93.051018860479786</c:v>
                </c:pt>
                <c:pt idx="213">
                  <c:v>93.051018860479786</c:v>
                </c:pt>
                <c:pt idx="214">
                  <c:v>93.051018860479786</c:v>
                </c:pt>
                <c:pt idx="215">
                  <c:v>93.051018860479786</c:v>
                </c:pt>
                <c:pt idx="216">
                  <c:v>93.051018860479786</c:v>
                </c:pt>
                <c:pt idx="217">
                  <c:v>93.051018860479786</c:v>
                </c:pt>
                <c:pt idx="218">
                  <c:v>93.051018860479786</c:v>
                </c:pt>
                <c:pt idx="219">
                  <c:v>93.051018860479786</c:v>
                </c:pt>
                <c:pt idx="220">
                  <c:v>93.051018860479786</c:v>
                </c:pt>
                <c:pt idx="221">
                  <c:v>93.051018860479786</c:v>
                </c:pt>
                <c:pt idx="222">
                  <c:v>93.051018860479786</c:v>
                </c:pt>
                <c:pt idx="223">
                  <c:v>93.051018860479786</c:v>
                </c:pt>
                <c:pt idx="224">
                  <c:v>93.051018860479786</c:v>
                </c:pt>
                <c:pt idx="225">
                  <c:v>93.051018860479786</c:v>
                </c:pt>
                <c:pt idx="226">
                  <c:v>93.051018860479786</c:v>
                </c:pt>
                <c:pt idx="227">
                  <c:v>93.051018860479786</c:v>
                </c:pt>
                <c:pt idx="228">
                  <c:v>93.051018860479786</c:v>
                </c:pt>
                <c:pt idx="229">
                  <c:v>93.051018860479786</c:v>
                </c:pt>
                <c:pt idx="230">
                  <c:v>93.051018860479786</c:v>
                </c:pt>
                <c:pt idx="231">
                  <c:v>93.051018860479786</c:v>
                </c:pt>
                <c:pt idx="232">
                  <c:v>93.051018860479786</c:v>
                </c:pt>
                <c:pt idx="233">
                  <c:v>93.051018860479786</c:v>
                </c:pt>
                <c:pt idx="234">
                  <c:v>93.051018860479786</c:v>
                </c:pt>
                <c:pt idx="235">
                  <c:v>93.051018860479786</c:v>
                </c:pt>
                <c:pt idx="236">
                  <c:v>93.051018860479786</c:v>
                </c:pt>
                <c:pt idx="237">
                  <c:v>93.051018860479786</c:v>
                </c:pt>
                <c:pt idx="238">
                  <c:v>93.051018860479786</c:v>
                </c:pt>
                <c:pt idx="239">
                  <c:v>93.051018860479786</c:v>
                </c:pt>
                <c:pt idx="240">
                  <c:v>93.051018860479786</c:v>
                </c:pt>
                <c:pt idx="241">
                  <c:v>93.051018860479786</c:v>
                </c:pt>
                <c:pt idx="242">
                  <c:v>93.051018860479786</c:v>
                </c:pt>
                <c:pt idx="243">
                  <c:v>93.051018860479786</c:v>
                </c:pt>
                <c:pt idx="244">
                  <c:v>93.051018860479786</c:v>
                </c:pt>
                <c:pt idx="245">
                  <c:v>93.051018860479786</c:v>
                </c:pt>
                <c:pt idx="246">
                  <c:v>93.051018860479786</c:v>
                </c:pt>
                <c:pt idx="247">
                  <c:v>93.051018860479786</c:v>
                </c:pt>
                <c:pt idx="248">
                  <c:v>93.051018860479786</c:v>
                </c:pt>
                <c:pt idx="249">
                  <c:v>93.051018860479786</c:v>
                </c:pt>
                <c:pt idx="250">
                  <c:v>93.051018860479786</c:v>
                </c:pt>
                <c:pt idx="251">
                  <c:v>93.051018860479786</c:v>
                </c:pt>
                <c:pt idx="252">
                  <c:v>93.051018860479786</c:v>
                </c:pt>
                <c:pt idx="253">
                  <c:v>93.051018860479786</c:v>
                </c:pt>
                <c:pt idx="254">
                  <c:v>93.051018860479786</c:v>
                </c:pt>
                <c:pt idx="255">
                  <c:v>93.051018860479786</c:v>
                </c:pt>
                <c:pt idx="256">
                  <c:v>93.051018860479786</c:v>
                </c:pt>
                <c:pt idx="257">
                  <c:v>93.051018860479786</c:v>
                </c:pt>
                <c:pt idx="258">
                  <c:v>93.051018860479786</c:v>
                </c:pt>
                <c:pt idx="260">
                  <c:v>78.677362926136382</c:v>
                </c:pt>
                <c:pt idx="261">
                  <c:v>78.677362926136382</c:v>
                </c:pt>
                <c:pt idx="262">
                  <c:v>78.677362926136382</c:v>
                </c:pt>
                <c:pt idx="263">
                  <c:v>78.677362926136382</c:v>
                </c:pt>
                <c:pt idx="264">
                  <c:v>78.677362926136382</c:v>
                </c:pt>
                <c:pt idx="265">
                  <c:v>78.677362926136382</c:v>
                </c:pt>
                <c:pt idx="266">
                  <c:v>78.677362926136382</c:v>
                </c:pt>
                <c:pt idx="267">
                  <c:v>78.677362926136382</c:v>
                </c:pt>
                <c:pt idx="268">
                  <c:v>78.677362926136382</c:v>
                </c:pt>
                <c:pt idx="269">
                  <c:v>78.677362926136382</c:v>
                </c:pt>
                <c:pt idx="270">
                  <c:v>78.677362926136382</c:v>
                </c:pt>
                <c:pt idx="271">
                  <c:v>78.677362926136382</c:v>
                </c:pt>
                <c:pt idx="272">
                  <c:v>78.677362926136382</c:v>
                </c:pt>
                <c:pt idx="273">
                  <c:v>78.677362926136382</c:v>
                </c:pt>
                <c:pt idx="274">
                  <c:v>78.677362926136382</c:v>
                </c:pt>
                <c:pt idx="275">
                  <c:v>78.677362926136382</c:v>
                </c:pt>
                <c:pt idx="276">
                  <c:v>78.677362926136382</c:v>
                </c:pt>
                <c:pt idx="277">
                  <c:v>78.677362926136382</c:v>
                </c:pt>
                <c:pt idx="278">
                  <c:v>78.677362926136382</c:v>
                </c:pt>
                <c:pt idx="279">
                  <c:v>78.677362926136382</c:v>
                </c:pt>
                <c:pt idx="280">
                  <c:v>78.677362926136382</c:v>
                </c:pt>
                <c:pt idx="281">
                  <c:v>78.677362926136382</c:v>
                </c:pt>
                <c:pt idx="282">
                  <c:v>78.677362926136382</c:v>
                </c:pt>
                <c:pt idx="283">
                  <c:v>78.677362926136382</c:v>
                </c:pt>
                <c:pt idx="284">
                  <c:v>78.677362926136382</c:v>
                </c:pt>
                <c:pt idx="285">
                  <c:v>78.677362926136382</c:v>
                </c:pt>
                <c:pt idx="286">
                  <c:v>78.677362926136382</c:v>
                </c:pt>
                <c:pt idx="287">
                  <c:v>78.677362926136382</c:v>
                </c:pt>
                <c:pt idx="288">
                  <c:v>78.677362926136382</c:v>
                </c:pt>
                <c:pt idx="289">
                  <c:v>78.677362926136382</c:v>
                </c:pt>
                <c:pt idx="290">
                  <c:v>78.677362926136382</c:v>
                </c:pt>
                <c:pt idx="291">
                  <c:v>78.677362926136382</c:v>
                </c:pt>
                <c:pt idx="292">
                  <c:v>78.677362926136382</c:v>
                </c:pt>
                <c:pt idx="293">
                  <c:v>78.677362926136382</c:v>
                </c:pt>
                <c:pt idx="294">
                  <c:v>78.677362926136382</c:v>
                </c:pt>
                <c:pt idx="295">
                  <c:v>78.677362926136382</c:v>
                </c:pt>
                <c:pt idx="296">
                  <c:v>78.677362926136382</c:v>
                </c:pt>
                <c:pt idx="297">
                  <c:v>78.677362926136382</c:v>
                </c:pt>
                <c:pt idx="298">
                  <c:v>78.677362926136382</c:v>
                </c:pt>
                <c:pt idx="299">
                  <c:v>78.677362926136382</c:v>
                </c:pt>
                <c:pt idx="300">
                  <c:v>78.677362926136382</c:v>
                </c:pt>
                <c:pt idx="301">
                  <c:v>78.677362926136382</c:v>
                </c:pt>
                <c:pt idx="302">
                  <c:v>78.677362926136382</c:v>
                </c:pt>
                <c:pt idx="303">
                  <c:v>78.677362926136382</c:v>
                </c:pt>
                <c:pt idx="304">
                  <c:v>78.677362926136382</c:v>
                </c:pt>
                <c:pt idx="305">
                  <c:v>78.677362926136382</c:v>
                </c:pt>
                <c:pt idx="306">
                  <c:v>78.677362926136382</c:v>
                </c:pt>
                <c:pt idx="307">
                  <c:v>78.677362926136382</c:v>
                </c:pt>
                <c:pt idx="308">
                  <c:v>78.677362926136382</c:v>
                </c:pt>
                <c:pt idx="309">
                  <c:v>78.677362926136382</c:v>
                </c:pt>
                <c:pt idx="310">
                  <c:v>78.677362926136382</c:v>
                </c:pt>
                <c:pt idx="311">
                  <c:v>78.677362926136382</c:v>
                </c:pt>
                <c:pt idx="312">
                  <c:v>78.677362926136382</c:v>
                </c:pt>
                <c:pt idx="313">
                  <c:v>78.677362926136382</c:v>
                </c:pt>
                <c:pt idx="314">
                  <c:v>78.677362926136382</c:v>
                </c:pt>
                <c:pt idx="315">
                  <c:v>78.677362926136382</c:v>
                </c:pt>
                <c:pt idx="316">
                  <c:v>78.677362926136382</c:v>
                </c:pt>
                <c:pt idx="317">
                  <c:v>78.677362926136382</c:v>
                </c:pt>
                <c:pt idx="318">
                  <c:v>78.677362926136382</c:v>
                </c:pt>
                <c:pt idx="319">
                  <c:v>78.677362926136382</c:v>
                </c:pt>
                <c:pt idx="320">
                  <c:v>78.677362926136382</c:v>
                </c:pt>
                <c:pt idx="321">
                  <c:v>78.677362926136382</c:v>
                </c:pt>
                <c:pt idx="322">
                  <c:v>78.677362926136382</c:v>
                </c:pt>
                <c:pt idx="323">
                  <c:v>78.677362926136382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9-4525-999A-747A5AC74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7068463"/>
        <c:axId val="1369719983"/>
      </c:lineChart>
      <c:dateAx>
        <c:axId val="14370684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19983"/>
        <c:crosses val="autoZero"/>
        <c:auto val="1"/>
        <c:lblOffset val="100"/>
        <c:baseTimeUnit val="days"/>
      </c:dateAx>
      <c:valAx>
        <c:axId val="136971998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06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6B42AD-2EE0-45D3-99C4-68550ACD5486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46BA9F-3F0D-4096-9F7E-ECA45F9F903F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3E4076-FDF7-4AA0-8C21-E5530DF7C107}">
  <sheetPr/>
  <sheetViews>
    <sheetView tabSelected="1"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A55CB3-8710-490D-BD71-65D7DE618B79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77C865-B13C-4E38-83FD-FE50C593586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3A438C-B951-494B-BF74-D3C96E1E704A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B15E61-8857-4936-A893-0D44DE24B65C}">
  <sheetPr/>
  <sheetViews>
    <sheetView zoomScale="8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85073D-05F6-4696-B12C-45356B92E89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DE1BEF-4ED9-4DA4-B321-4FCD745A5248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149225</xdr:colOff>
      <xdr:row>12</xdr:row>
      <xdr:rowOff>171450</xdr:rowOff>
    </xdr:from>
    <xdr:to>
      <xdr:col>28</xdr:col>
      <xdr:colOff>215900</xdr:colOff>
      <xdr:row>36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FE4477-7F46-832C-9120-D74D14E0C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E93D5-881B-DDDA-9F99-D4BF00A820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0.00558</cdr:y>
    </cdr:from>
    <cdr:to>
      <cdr:x>0.64146</cdr:x>
      <cdr:y>0.07021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D9971F4-B502-FBC5-F959-5AAFC42C185A}"/>
            </a:ext>
          </a:extLst>
        </cdr:cNvPr>
        <cdr:cNvSpPr txBox="1"/>
      </cdr:nvSpPr>
      <cdr:spPr>
        <a:xfrm xmlns:a="http://schemas.openxmlformats.org/drawingml/2006/main">
          <a:off x="30688" y="37519"/>
          <a:ext cx="5370451" cy="434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0.00041</cdr:x>
      <cdr:y>0.94383</cdr:y>
    </cdr:from>
    <cdr:to>
      <cdr:x>0.66473</cdr:x>
      <cdr:y>0.99649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D68D365-E80F-6FB3-8302-B1718CA91D05}"/>
            </a:ext>
          </a:extLst>
        </cdr:cNvPr>
        <cdr:cNvSpPr/>
      </cdr:nvSpPr>
      <cdr:spPr>
        <a:xfrm xmlns:a="http://schemas.openxmlformats.org/drawingml/2006/main">
          <a:off x="3474" y="6340929"/>
          <a:ext cx="5593597" cy="3537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Analytics, Bank of England</a:t>
          </a:r>
        </a:p>
      </cdr:txBody>
    </cdr:sp>
  </cdr:relSizeAnchor>
  <cdr:relSizeAnchor xmlns:cdr="http://schemas.openxmlformats.org/drawingml/2006/chartDrawing">
    <cdr:from>
      <cdr:x>0.58439</cdr:x>
      <cdr:y>0.18868</cdr:y>
    </cdr:from>
    <cdr:to>
      <cdr:x>0.58767</cdr:x>
      <cdr:y>0.84781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602179B0-C74B-16C0-773A-D0E6BD0AD9DC}"/>
            </a:ext>
          </a:extLst>
        </cdr:cNvPr>
        <cdr:cNvCxnSpPr/>
      </cdr:nvCxnSpPr>
      <cdr:spPr>
        <a:xfrm xmlns:a="http://schemas.openxmlformats.org/drawingml/2006/main" flipH="1">
          <a:off x="4925330" y="1270001"/>
          <a:ext cx="27670" cy="443663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0.63608</cdr:x>
      <cdr:y>0.263</cdr:y>
    </cdr:from>
    <cdr:to>
      <cdr:x>0.76183</cdr:x>
      <cdr:y>0.31869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DABB5C3-F193-A983-4210-0E5A7B3CBEEE}"/>
            </a:ext>
          </a:extLst>
        </cdr:cNvPr>
        <cdr:cNvSpPr txBox="1"/>
      </cdr:nvSpPr>
      <cdr:spPr>
        <a:xfrm xmlns:a="http://schemas.openxmlformats.org/drawingml/2006/main">
          <a:off x="5360987" y="1770220"/>
          <a:ext cx="1059859" cy="374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0.06925</cdr:y>
    </cdr:from>
    <cdr:to>
      <cdr:x>0.70326</cdr:x>
      <cdr:y>0.12557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20E928A-C7F7-14E6-86CA-AB27B7736662}"/>
            </a:ext>
          </a:extLst>
        </cdr:cNvPr>
        <cdr:cNvSpPr txBox="1"/>
      </cdr:nvSpPr>
      <cdr:spPr>
        <a:xfrm xmlns:a="http://schemas.openxmlformats.org/drawingml/2006/main">
          <a:off x="0" y="465263"/>
          <a:ext cx="5921484" cy="3783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19353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38688-19AC-4E94-D010-01E99ECAD1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0.00558</cdr:y>
    </cdr:from>
    <cdr:to>
      <cdr:x>0.64146</cdr:x>
      <cdr:y>0.07838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DFC2E31-58F7-4A0D-7222-95D6CC4C86D4}"/>
            </a:ext>
          </a:extLst>
        </cdr:cNvPr>
        <cdr:cNvSpPr txBox="1"/>
      </cdr:nvSpPr>
      <cdr:spPr>
        <a:xfrm xmlns:a="http://schemas.openxmlformats.org/drawingml/2006/main">
          <a:off x="30649" y="37489"/>
          <a:ext cx="5363507" cy="4886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CPI inflation</a:t>
          </a:r>
        </a:p>
      </cdr:txBody>
    </cdr:sp>
  </cdr:relSizeAnchor>
  <cdr:relSizeAnchor xmlns:cdr="http://schemas.openxmlformats.org/drawingml/2006/chartDrawing">
    <cdr:from>
      <cdr:x>0</cdr:x>
      <cdr:y>0.95617</cdr:y>
    </cdr:from>
    <cdr:to>
      <cdr:x>0.63781</cdr:x>
      <cdr:y>0.99819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D4B059F-258F-63E0-2F2F-8B2BB6A89D0D}"/>
            </a:ext>
          </a:extLst>
        </cdr:cNvPr>
        <cdr:cNvSpPr/>
      </cdr:nvSpPr>
      <cdr:spPr>
        <a:xfrm xmlns:a="http://schemas.openxmlformats.org/drawingml/2006/main">
          <a:off x="0" y="9647193"/>
          <a:ext cx="8062727" cy="4240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0.65582</cdr:x>
      <cdr:y>0.11867</cdr:y>
    </cdr:from>
    <cdr:to>
      <cdr:x>0.65627</cdr:x>
      <cdr:y>0.87641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5592097E-8C95-E476-42A7-63D0936D7186}"/>
            </a:ext>
          </a:extLst>
        </cdr:cNvPr>
        <cdr:cNvCxnSpPr/>
      </cdr:nvCxnSpPr>
      <cdr:spPr>
        <a:xfrm xmlns:a="http://schemas.openxmlformats.org/drawingml/2006/main" flipH="1">
          <a:off x="5514943" y="796636"/>
          <a:ext cx="3784" cy="508658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0.74263</cdr:x>
      <cdr:y>0.22529</cdr:y>
    </cdr:from>
    <cdr:to>
      <cdr:x>0.88222</cdr:x>
      <cdr:y>0.28034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9C119CE-593E-95EE-5036-EF16A53340E1}"/>
            </a:ext>
          </a:extLst>
        </cdr:cNvPr>
        <cdr:cNvSpPr txBox="1"/>
      </cdr:nvSpPr>
      <cdr:spPr>
        <a:xfrm xmlns:a="http://schemas.openxmlformats.org/drawingml/2006/main">
          <a:off x="6244964" y="1512341"/>
          <a:ext cx="1173815" cy="3695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0.06779</cdr:y>
    </cdr:from>
    <cdr:to>
      <cdr:x>0.70326</cdr:x>
      <cdr:y>0.1269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D1771A-DFD5-3CBE-B277-3F17CB2C8E75}"/>
            </a:ext>
          </a:extLst>
        </cdr:cNvPr>
        <cdr:cNvSpPr txBox="1"/>
      </cdr:nvSpPr>
      <cdr:spPr>
        <a:xfrm xmlns:a="http://schemas.openxmlformats.org/drawingml/2006/main">
          <a:off x="0" y="455094"/>
          <a:ext cx="5913829" cy="396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9DF3B-8830-A4EB-AE9A-690F1C234A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0.00558</cdr:y>
    </cdr:from>
    <cdr:to>
      <cdr:x>0.96009</cdr:x>
      <cdr:y>0.08428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3F53867-74EE-47E6-DC82-3C13CC76A6BD}"/>
            </a:ext>
          </a:extLst>
        </cdr:cNvPr>
        <cdr:cNvSpPr txBox="1"/>
      </cdr:nvSpPr>
      <cdr:spPr>
        <a:xfrm xmlns:a="http://schemas.openxmlformats.org/drawingml/2006/main">
          <a:off x="30610" y="37508"/>
          <a:ext cx="8042961" cy="529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 prices &amp; price cap observation windows</a:t>
          </a:r>
        </a:p>
      </cdr:txBody>
    </cdr:sp>
  </cdr:relSizeAnchor>
  <cdr:relSizeAnchor xmlns:cdr="http://schemas.openxmlformats.org/drawingml/2006/chartDrawing">
    <cdr:from>
      <cdr:x>0.00687</cdr:x>
      <cdr:y>0.95111</cdr:y>
    </cdr:from>
    <cdr:to>
      <cdr:x>0.64469</cdr:x>
      <cdr:y>0.99954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6866DB-031F-A48B-FA2F-2D1A5ABA934D}"/>
            </a:ext>
          </a:extLst>
        </cdr:cNvPr>
        <cdr:cNvSpPr/>
      </cdr:nvSpPr>
      <cdr:spPr>
        <a:xfrm xmlns:a="http://schemas.openxmlformats.org/drawingml/2006/main">
          <a:off x="57805" y="6384636"/>
          <a:ext cx="5363507" cy="3251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0.16403</cdr:x>
      <cdr:y>0.18339</cdr:y>
    </cdr:from>
    <cdr:to>
      <cdr:x>0.34108</cdr:x>
      <cdr:y>0.24447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40E2FD2-3A7F-7BD4-353B-8C4506AC65A0}"/>
            </a:ext>
          </a:extLst>
        </cdr:cNvPr>
        <cdr:cNvSpPr txBox="1"/>
      </cdr:nvSpPr>
      <cdr:spPr>
        <a:xfrm xmlns:a="http://schemas.openxmlformats.org/drawingml/2006/main">
          <a:off x="1379384" y="1232722"/>
          <a:ext cx="1488852" cy="410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003469"/>
              </a:solidFill>
              <a:latin typeface="Segoe UI" panose="020B0502040204020203" pitchFamily="34" charset="0"/>
            </a:rPr>
            <a:t>Jul-23 cap</a:t>
          </a:r>
        </a:p>
      </cdr:txBody>
    </cdr:sp>
  </cdr:relSizeAnchor>
  <cdr:relSizeAnchor xmlns:cdr="http://schemas.openxmlformats.org/drawingml/2006/chartDrawing">
    <cdr:from>
      <cdr:x>0</cdr:x>
      <cdr:y>0.07787</cdr:y>
    </cdr:from>
    <cdr:to>
      <cdr:x>0.70326</cdr:x>
      <cdr:y>0.15995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9C6FF8C-8F46-21A5-B192-A38CCDF905A3}"/>
            </a:ext>
          </a:extLst>
        </cdr:cNvPr>
        <cdr:cNvSpPr txBox="1"/>
      </cdr:nvSpPr>
      <cdr:spPr>
        <a:xfrm xmlns:a="http://schemas.openxmlformats.org/drawingml/2006/main">
          <a:off x="0" y="522718"/>
          <a:ext cx="5913829" cy="5510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 per therm</a:t>
          </a:r>
        </a:p>
      </cdr:txBody>
    </cdr:sp>
  </cdr:relSizeAnchor>
  <cdr:relSizeAnchor xmlns:cdr="http://schemas.openxmlformats.org/drawingml/2006/chartDrawing">
    <cdr:from>
      <cdr:x>0.03578</cdr:x>
      <cdr:y>0.91278</cdr:y>
    </cdr:from>
    <cdr:to>
      <cdr:x>0.13625</cdr:x>
      <cdr:y>0.96565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ACAD941-222A-FCF8-55D3-6DA2BF719EFD}"/>
            </a:ext>
          </a:extLst>
        </cdr:cNvPr>
        <cdr:cNvSpPr txBox="1"/>
      </cdr:nvSpPr>
      <cdr:spPr>
        <a:xfrm xmlns:a="http://schemas.openxmlformats.org/drawingml/2006/main">
          <a:off x="300907" y="6127379"/>
          <a:ext cx="844833" cy="354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2023</a:t>
          </a:r>
        </a:p>
      </cdr:txBody>
    </cdr:sp>
  </cdr:relSizeAnchor>
  <cdr:relSizeAnchor xmlns:cdr="http://schemas.openxmlformats.org/drawingml/2006/chartDrawing">
    <cdr:from>
      <cdr:x>0.69938</cdr:x>
      <cdr:y>0.90941</cdr:y>
    </cdr:from>
    <cdr:to>
      <cdr:x>0.79985</cdr:x>
      <cdr:y>0.96228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11AA73C-63E6-F667-3703-0FC444FE2CA3}"/>
            </a:ext>
          </a:extLst>
        </cdr:cNvPr>
        <cdr:cNvSpPr txBox="1"/>
      </cdr:nvSpPr>
      <cdr:spPr>
        <a:xfrm xmlns:a="http://schemas.openxmlformats.org/drawingml/2006/main">
          <a:off x="5881255" y="6104742"/>
          <a:ext cx="844833" cy="354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2024</a:t>
          </a:r>
        </a:p>
      </cdr:txBody>
    </cdr:sp>
  </cdr:relSizeAnchor>
  <cdr:relSizeAnchor xmlns:cdr="http://schemas.openxmlformats.org/drawingml/2006/chartDrawing">
    <cdr:from>
      <cdr:x>0.78588</cdr:x>
      <cdr:y>0.18988</cdr:y>
    </cdr:from>
    <cdr:to>
      <cdr:x>0.96244</cdr:x>
      <cdr:y>0.25799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121FB6FC-783F-23A1-6ECE-C107F1007A49}"/>
            </a:ext>
          </a:extLst>
        </cdr:cNvPr>
        <cdr:cNvSpPr txBox="1"/>
      </cdr:nvSpPr>
      <cdr:spPr>
        <a:xfrm xmlns:a="http://schemas.openxmlformats.org/drawingml/2006/main">
          <a:off x="6608618" y="1274619"/>
          <a:ext cx="1484745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00ADDC"/>
              </a:solidFill>
              <a:latin typeface="Segoe UI" panose="020B0502040204020203" pitchFamily="34" charset="0"/>
            </a:rPr>
            <a:t>*Jul-24</a:t>
          </a:r>
          <a:r>
            <a:rPr lang="en-GB" sz="1800" baseline="0">
              <a:solidFill>
                <a:srgbClr val="00ADDC"/>
              </a:solidFill>
              <a:latin typeface="Segoe UI" panose="020B0502040204020203" pitchFamily="34" charset="0"/>
            </a:rPr>
            <a:t> cap</a:t>
          </a:r>
          <a:endParaRPr lang="en-GB" sz="1800">
            <a:solidFill>
              <a:srgbClr val="00ADDC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0.62662</cdr:x>
      <cdr:y>0.18644</cdr:y>
    </cdr:from>
    <cdr:to>
      <cdr:x>0.81828</cdr:x>
      <cdr:y>0.24939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121FB6FC-783F-23A1-6ECE-C107F1007A49}"/>
            </a:ext>
          </a:extLst>
        </cdr:cNvPr>
        <cdr:cNvSpPr txBox="1"/>
      </cdr:nvSpPr>
      <cdr:spPr>
        <a:xfrm xmlns:a="http://schemas.openxmlformats.org/drawingml/2006/main">
          <a:off x="5269344" y="1251528"/>
          <a:ext cx="1611746" cy="422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965793"/>
              </a:solidFill>
              <a:latin typeface="Segoe UI" panose="020B0502040204020203" pitchFamily="34" charset="0"/>
            </a:rPr>
            <a:t>Apr-24 cap</a:t>
          </a:r>
        </a:p>
      </cdr:txBody>
    </cdr:sp>
  </cdr:relSizeAnchor>
  <cdr:relSizeAnchor xmlns:cdr="http://schemas.openxmlformats.org/drawingml/2006/chartDrawing">
    <cdr:from>
      <cdr:x>0.47559</cdr:x>
      <cdr:y>0.18644</cdr:y>
    </cdr:from>
    <cdr:to>
      <cdr:x>0.65764</cdr:x>
      <cdr:y>0.24423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121FB6FC-783F-23A1-6ECE-C107F1007A49}"/>
            </a:ext>
          </a:extLst>
        </cdr:cNvPr>
        <cdr:cNvSpPr txBox="1"/>
      </cdr:nvSpPr>
      <cdr:spPr>
        <a:xfrm xmlns:a="http://schemas.openxmlformats.org/drawingml/2006/main">
          <a:off x="3999345" y="1251527"/>
          <a:ext cx="1530927" cy="3879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848799"/>
              </a:solidFill>
              <a:latin typeface="Segoe UI" panose="020B0502040204020203" pitchFamily="34" charset="0"/>
            </a:rPr>
            <a:t>Jan-24 cap</a:t>
          </a:r>
        </a:p>
      </cdr:txBody>
    </cdr:sp>
  </cdr:relSizeAnchor>
  <cdr:relSizeAnchor xmlns:cdr="http://schemas.openxmlformats.org/drawingml/2006/chartDrawing">
    <cdr:from>
      <cdr:x>0.31633</cdr:x>
      <cdr:y>0.18472</cdr:y>
    </cdr:from>
    <cdr:to>
      <cdr:x>0.50387</cdr:x>
      <cdr:y>0.23907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121FB6FC-783F-23A1-6ECE-C107F1007A49}"/>
            </a:ext>
          </a:extLst>
        </cdr:cNvPr>
        <cdr:cNvSpPr txBox="1"/>
      </cdr:nvSpPr>
      <cdr:spPr>
        <a:xfrm xmlns:a="http://schemas.openxmlformats.org/drawingml/2006/main">
          <a:off x="2660073" y="1239983"/>
          <a:ext cx="1577109" cy="364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D1A21E"/>
              </a:solidFill>
              <a:latin typeface="Segoe UI" panose="020B0502040204020203" pitchFamily="34" charset="0"/>
            </a:rPr>
            <a:t>Oct-23 cap</a:t>
          </a:r>
        </a:p>
      </cdr:txBody>
    </cdr:sp>
  </cdr:relSizeAnchor>
  <cdr:relSizeAnchor xmlns:cdr="http://schemas.openxmlformats.org/drawingml/2006/chartDrawing">
    <cdr:from>
      <cdr:x>0.62662</cdr:x>
      <cdr:y>0.17612</cdr:y>
    </cdr:from>
    <cdr:to>
      <cdr:x>0.62746</cdr:x>
      <cdr:y>0.85363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41D28A68-F504-3366-C4D8-CA74CF19AB19}"/>
            </a:ext>
          </a:extLst>
        </cdr:cNvPr>
        <cdr:cNvCxnSpPr/>
      </cdr:nvCxnSpPr>
      <cdr:spPr>
        <a:xfrm xmlns:a="http://schemas.openxmlformats.org/drawingml/2006/main" flipH="1">
          <a:off x="5269345" y="1182255"/>
          <a:ext cx="7082" cy="454807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0.47147</cdr:x>
      <cdr:y>0.1744</cdr:y>
    </cdr:from>
    <cdr:to>
      <cdr:x>0.47231</cdr:x>
      <cdr:y>0.85191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41D28A68-F504-3366-C4D8-CA74CF19AB19}"/>
            </a:ext>
          </a:extLst>
        </cdr:cNvPr>
        <cdr:cNvCxnSpPr/>
      </cdr:nvCxnSpPr>
      <cdr:spPr>
        <a:xfrm xmlns:a="http://schemas.openxmlformats.org/drawingml/2006/main" flipH="1">
          <a:off x="3964709" y="1170709"/>
          <a:ext cx="7082" cy="454807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0.31358</cdr:x>
      <cdr:y>0.17268</cdr:y>
    </cdr:from>
    <cdr:to>
      <cdr:x>0.31442</cdr:x>
      <cdr:y>0.85019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41D28A68-F504-3366-C4D8-CA74CF19AB19}"/>
            </a:ext>
          </a:extLst>
        </cdr:cNvPr>
        <cdr:cNvCxnSpPr/>
      </cdr:nvCxnSpPr>
      <cdr:spPr>
        <a:xfrm xmlns:a="http://schemas.openxmlformats.org/drawingml/2006/main" flipH="1">
          <a:off x="2636983" y="1159164"/>
          <a:ext cx="7082" cy="454807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0.15569</cdr:x>
      <cdr:y>0.1744</cdr:y>
    </cdr:from>
    <cdr:to>
      <cdr:x>0.15653</cdr:x>
      <cdr:y>0.85191</cdr:y>
    </cdr:to>
    <cdr:cxnSp macro="">
      <cdr:nvCxnSpPr>
        <cdr:cNvPr id="17" name="Straight Connector 16">
          <a:extLst xmlns:a="http://schemas.openxmlformats.org/drawingml/2006/main">
            <a:ext uri="{FF2B5EF4-FFF2-40B4-BE49-F238E27FC236}">
              <a16:creationId xmlns:a16="http://schemas.microsoft.com/office/drawing/2014/main" id="{41D28A68-F504-3366-C4D8-CA74CF19AB19}"/>
            </a:ext>
          </a:extLst>
        </cdr:cNvPr>
        <cdr:cNvCxnSpPr/>
      </cdr:nvCxnSpPr>
      <cdr:spPr>
        <a:xfrm xmlns:a="http://schemas.openxmlformats.org/drawingml/2006/main" flipH="1">
          <a:off x="1309254" y="1170709"/>
          <a:ext cx="7082" cy="454807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0.78451</cdr:x>
      <cdr:y>0.17268</cdr:y>
    </cdr:from>
    <cdr:to>
      <cdr:x>0.78535</cdr:x>
      <cdr:y>0.85019</cdr:y>
    </cdr:to>
    <cdr:cxnSp macro="">
      <cdr:nvCxnSpPr>
        <cdr:cNvPr id="18" name="Straight Connector 17">
          <a:extLst xmlns:a="http://schemas.openxmlformats.org/drawingml/2006/main">
            <a:ext uri="{FF2B5EF4-FFF2-40B4-BE49-F238E27FC236}">
              <a16:creationId xmlns:a16="http://schemas.microsoft.com/office/drawing/2014/main" id="{9620A6A0-9330-0FD2-ABE4-E82A900A38D0}"/>
            </a:ext>
          </a:extLst>
        </cdr:cNvPr>
        <cdr:cNvCxnSpPr/>
      </cdr:nvCxnSpPr>
      <cdr:spPr>
        <a:xfrm xmlns:a="http://schemas.openxmlformats.org/drawingml/2006/main" flipH="1">
          <a:off x="6597072" y="1159163"/>
          <a:ext cx="7082" cy="454807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0.94239</cdr:x>
      <cdr:y>0.17612</cdr:y>
    </cdr:from>
    <cdr:to>
      <cdr:x>0.94324</cdr:x>
      <cdr:y>0.85363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1EF5D776-E244-69CD-3FD8-14283DD06ED8}"/>
            </a:ext>
          </a:extLst>
        </cdr:cNvPr>
        <cdr:cNvCxnSpPr/>
      </cdr:nvCxnSpPr>
      <cdr:spPr>
        <a:xfrm xmlns:a="http://schemas.openxmlformats.org/drawingml/2006/main" flipH="1">
          <a:off x="7924800" y="1182255"/>
          <a:ext cx="7082" cy="454807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0.6398</cdr:x>
      <cdr:y>0.0806</cdr:y>
    </cdr:from>
    <cdr:to>
      <cdr:x>1</cdr:x>
      <cdr:y>0.18138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0491C71F-C729-1D51-6234-96652608F3B2}"/>
            </a:ext>
          </a:extLst>
        </cdr:cNvPr>
        <cdr:cNvSpPr txBox="1"/>
      </cdr:nvSpPr>
      <cdr:spPr>
        <a:xfrm xmlns:a="http://schemas.openxmlformats.org/drawingml/2006/main">
          <a:off x="5380215" y="541811"/>
          <a:ext cx="3028999" cy="677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6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 Jul-24 cap assumes </a:t>
          </a:r>
          <a:r>
            <a:rPr lang="en-GB" sz="16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prices are unchanged from latest reading</a:t>
          </a:r>
          <a:endParaRPr lang="en-GB" sz="16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E219CA-C482-33A1-EDB9-9FFE8AF315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0.00558</cdr:y>
    </cdr:from>
    <cdr:to>
      <cdr:x>0.81877</cdr:x>
      <cdr:y>0.07703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709314C-1CDD-1B0F-0CAF-C2ECB7391BEA}"/>
            </a:ext>
          </a:extLst>
        </cdr:cNvPr>
        <cdr:cNvSpPr txBox="1"/>
      </cdr:nvSpPr>
      <cdr:spPr>
        <a:xfrm xmlns:a="http://schemas.openxmlformats.org/drawingml/2006/main">
          <a:off x="30649" y="37489"/>
          <a:ext cx="6854565" cy="4795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Domestic and global food price inflation</a:t>
          </a:r>
        </a:p>
      </cdr:txBody>
    </cdr:sp>
  </cdr:relSizeAnchor>
  <cdr:relSizeAnchor xmlns:cdr="http://schemas.openxmlformats.org/drawingml/2006/chartDrawing">
    <cdr:from>
      <cdr:x>0</cdr:x>
      <cdr:y>0.95077</cdr:y>
    </cdr:from>
    <cdr:to>
      <cdr:x>0.63781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B32E9FB-A9A0-8E7A-C83B-0645E9840224}"/>
            </a:ext>
          </a:extLst>
        </cdr:cNvPr>
        <cdr:cNvSpPr/>
      </cdr:nvSpPr>
      <cdr:spPr>
        <a:xfrm xmlns:a="http://schemas.openxmlformats.org/drawingml/2006/main">
          <a:off x="0" y="6382399"/>
          <a:ext cx="5363508" cy="3304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Analytics, ONS, UN</a:t>
          </a:r>
        </a:p>
      </cdr:txBody>
    </cdr:sp>
  </cdr:relSizeAnchor>
  <cdr:relSizeAnchor xmlns:cdr="http://schemas.openxmlformats.org/drawingml/2006/chartDrawing">
    <cdr:from>
      <cdr:x>0</cdr:x>
      <cdr:y>0.06927</cdr:y>
    </cdr:from>
    <cdr:to>
      <cdr:x>0.11111</cdr:x>
      <cdr:y>0.13378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F954523-BCE2-70D8-0F38-00592B1E71BC}"/>
            </a:ext>
          </a:extLst>
        </cdr:cNvPr>
        <cdr:cNvSpPr txBox="1"/>
      </cdr:nvSpPr>
      <cdr:spPr>
        <a:xfrm xmlns:a="http://schemas.openxmlformats.org/drawingml/2006/main">
          <a:off x="0" y="464989"/>
          <a:ext cx="934357" cy="433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y/y %</a:t>
          </a:r>
        </a:p>
      </cdr:txBody>
    </cdr:sp>
  </cdr:relSizeAnchor>
  <cdr:relSizeAnchor xmlns:cdr="http://schemas.openxmlformats.org/drawingml/2006/chartDrawing">
    <cdr:from>
      <cdr:x>0.91046</cdr:x>
      <cdr:y>0.07784</cdr:y>
    </cdr:from>
    <cdr:to>
      <cdr:x>1</cdr:x>
      <cdr:y>0.14235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D3380ACF-D358-9275-C68D-5B0A0571443D}"/>
            </a:ext>
          </a:extLst>
        </cdr:cNvPr>
        <cdr:cNvSpPr txBox="1"/>
      </cdr:nvSpPr>
      <cdr:spPr>
        <a:xfrm xmlns:a="http://schemas.openxmlformats.org/drawingml/2006/main">
          <a:off x="7656286" y="522515"/>
          <a:ext cx="752928" cy="433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y/y 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C28A4-5462-83F6-1303-BD07456F9F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0.00558</cdr:y>
    </cdr:from>
    <cdr:to>
      <cdr:x>0.64146</cdr:x>
      <cdr:y>0.07838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25584E4-0B07-BF69-9BFB-93CC8A654EBA}"/>
            </a:ext>
          </a:extLst>
        </cdr:cNvPr>
        <cdr:cNvSpPr txBox="1"/>
      </cdr:nvSpPr>
      <cdr:spPr>
        <a:xfrm xmlns:a="http://schemas.openxmlformats.org/drawingml/2006/main">
          <a:off x="30649" y="37489"/>
          <a:ext cx="5363507" cy="4886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Monthly food inflation</a:t>
          </a:r>
        </a:p>
      </cdr:txBody>
    </cdr:sp>
  </cdr:relSizeAnchor>
  <cdr:relSizeAnchor xmlns:cdr="http://schemas.openxmlformats.org/drawingml/2006/chartDrawing">
    <cdr:from>
      <cdr:x>0</cdr:x>
      <cdr:y>0.95212</cdr:y>
    </cdr:from>
    <cdr:to>
      <cdr:x>0.63781</cdr:x>
      <cdr:y>0.99415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8E495B4-21E5-AA7E-2C78-9C095C06D8D3}"/>
            </a:ext>
          </a:extLst>
        </cdr:cNvPr>
        <cdr:cNvSpPr/>
      </cdr:nvSpPr>
      <cdr:spPr>
        <a:xfrm xmlns:a="http://schemas.openxmlformats.org/drawingml/2006/main">
          <a:off x="0" y="9606372"/>
          <a:ext cx="8062727" cy="4240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0.07197</cdr:y>
    </cdr:from>
    <cdr:to>
      <cdr:x>0.70326</cdr:x>
      <cdr:y>0.13243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CA686BC-43B9-57D8-70A3-BAB04C3269AF}"/>
            </a:ext>
          </a:extLst>
        </cdr:cNvPr>
        <cdr:cNvSpPr txBox="1"/>
      </cdr:nvSpPr>
      <cdr:spPr>
        <a:xfrm xmlns:a="http://schemas.openxmlformats.org/drawingml/2006/main">
          <a:off x="0" y="483133"/>
          <a:ext cx="5913829" cy="4058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m/m %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BCFE5-C13C-44F8-9C74-B37CE73297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1E5213-7711-41BD-8332-1BDF47FD275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 prices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290B9AA-D588-4525-8045-C4B948351558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0.00565</cdr:x>
      <cdr:y>0.067</cdr:y>
    </cdr:from>
    <cdr:to>
      <cdr:x>0.25415</cdr:x>
      <cdr:y>0.11797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D8BEA9D-2919-4762-B1DB-03ACE11EDC86}"/>
            </a:ext>
          </a:extLst>
        </cdr:cNvPr>
        <cdr:cNvSpPr txBox="1"/>
      </cdr:nvSpPr>
      <cdr:spPr>
        <a:xfrm xmlns:a="http://schemas.openxmlformats.org/drawingml/2006/main">
          <a:off x="47626" y="450850"/>
          <a:ext cx="2095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 per therm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2629029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89946-81A7-4E7B-AF98-7BEA115AA9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1E5213-7711-41BD-8332-1BDF47FD275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Electricity futures prices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290B9AA-D588-4525-8045-C4B948351558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0.00565</cdr:x>
      <cdr:y>0.067</cdr:y>
    </cdr:from>
    <cdr:to>
      <cdr:x>0.45633</cdr:x>
      <cdr:y>0.11797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D8BEA9D-2919-4762-B1DB-03ACE11EDC86}"/>
            </a:ext>
          </a:extLst>
        </cdr:cNvPr>
        <cdr:cNvSpPr txBox="1"/>
      </cdr:nvSpPr>
      <cdr:spPr>
        <a:xfrm xmlns:a="http://schemas.openxmlformats.org/drawingml/2006/main">
          <a:off x="47645" y="450821"/>
          <a:ext cx="3800455" cy="3429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pounds per megawatt hour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2630150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16A63-2653-4288-94E3-5223D9ADC7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A58AE9-7C59-4547-A4B4-53CF8B01983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 curves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3709765-BF07-4623-8697-DC8860F3A868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0.06842</cdr:y>
    </cdr:from>
    <cdr:to>
      <cdr:x>0.31288</cdr:x>
      <cdr:y>0.11938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A7D0C23-61BC-407C-88B1-BF74BD02B323}"/>
            </a:ext>
          </a:extLst>
        </cdr:cNvPr>
        <cdr:cNvSpPr txBox="1"/>
      </cdr:nvSpPr>
      <cdr:spPr>
        <a:xfrm xmlns:a="http://schemas.openxmlformats.org/drawingml/2006/main">
          <a:off x="28576" y="460375"/>
          <a:ext cx="26098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 per therm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5886450" cy="4705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A403A6-2F6C-4687-8AA8-71AFDD832F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A58AE9-7C59-4547-A4B4-53CF8B01983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 curves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3709765-BF07-4623-8697-DC8860F3A868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0.06842</cdr:y>
    </cdr:from>
    <cdr:to>
      <cdr:x>0.31288</cdr:x>
      <cdr:y>0.11938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A7D0C23-61BC-407C-88B1-BF74BD02B323}"/>
            </a:ext>
          </a:extLst>
        </cdr:cNvPr>
        <cdr:cNvSpPr txBox="1"/>
      </cdr:nvSpPr>
      <cdr:spPr>
        <a:xfrm xmlns:a="http://schemas.openxmlformats.org/drawingml/2006/main">
          <a:off x="28576" y="460375"/>
          <a:ext cx="26098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 per therm</a:t>
          </a:r>
        </a:p>
      </cdr:txBody>
    </cdr:sp>
  </cdr:relSizeAnchor>
  <cdr:relSizeAnchor xmlns:cdr="http://schemas.openxmlformats.org/drawingml/2006/chartDrawing">
    <cdr:from>
      <cdr:x>0.15621</cdr:x>
      <cdr:y>0.63073</cdr:y>
    </cdr:from>
    <cdr:to>
      <cdr:x>0.42448</cdr:x>
      <cdr:y>0.82076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F631C30-2150-4123-8827-E401C1B4ABC5}"/>
            </a:ext>
          </a:extLst>
        </cdr:cNvPr>
        <cdr:cNvSpPr txBox="1"/>
      </cdr:nvSpPr>
      <cdr:spPr>
        <a:xfrm xmlns:a="http://schemas.openxmlformats.org/drawingml/2006/main">
          <a:off x="1315323" y="4245416"/>
          <a:ext cx="2258860" cy="12790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BoE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assumption in August Monetary Policy Report</a:t>
          </a:r>
          <a:endParaRPr lang="en-GB" sz="16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533406</xdr:colOff>
      <xdr:row>1692</xdr:row>
      <xdr:rowOff>36512</xdr:rowOff>
    </xdr:from>
    <xdr:to>
      <xdr:col>35</xdr:col>
      <xdr:colOff>285750</xdr:colOff>
      <xdr:row>1717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5E3D2-91F7-F907-EE26-2B1C86019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40403%20Inflation%20Forecast%20(macro%20forecast).xlsx" TargetMode="External"/><Relationship Id="rId1" Type="http://schemas.openxmlformats.org/officeDocument/2006/relationships/externalLinkPath" Target="file:///Z:\UK%20Team\Inflation%20Model\20240403%20Inflation%20Forecast%20(macro%20forecast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40320%20Energy%20Price%20Cap.xlsx" TargetMode="External"/><Relationship Id="rId1" Type="http://schemas.openxmlformats.org/officeDocument/2006/relationships/externalLinkPath" Target="20240320%20Energy%20Price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94">
          <cell r="D294">
            <v>1.769270563890335</v>
          </cell>
        </row>
        <row r="295">
          <cell r="D295">
            <v>1.7095297388894481</v>
          </cell>
        </row>
        <row r="296">
          <cell r="D296">
            <v>1.5233075399050389</v>
          </cell>
        </row>
        <row r="297">
          <cell r="D297">
            <v>0.76742263060585181</v>
          </cell>
        </row>
        <row r="298">
          <cell r="D298">
            <v>0.47986067365768381</v>
          </cell>
        </row>
        <row r="299">
          <cell r="D299">
            <v>0.60315195537972155</v>
          </cell>
        </row>
        <row r="300">
          <cell r="D300">
            <v>1.040306070459196</v>
          </cell>
        </row>
        <row r="301">
          <cell r="D301">
            <v>0.21960784313725945</v>
          </cell>
        </row>
        <row r="302">
          <cell r="D302">
            <v>0.53190018344564383</v>
          </cell>
        </row>
        <row r="303">
          <cell r="D303">
            <v>0.69715045522538155</v>
          </cell>
        </row>
        <row r="304">
          <cell r="D304">
            <v>0.31506508581378156</v>
          </cell>
        </row>
        <row r="305">
          <cell r="D305">
            <v>0.58876644676224554</v>
          </cell>
        </row>
        <row r="306">
          <cell r="D306">
            <v>0.70058042811194099</v>
          </cell>
        </row>
        <row r="307">
          <cell r="D307">
            <v>0.41421588932151199</v>
          </cell>
        </row>
        <row r="308">
          <cell r="D308">
            <v>0.71432516523370904</v>
          </cell>
        </row>
        <row r="309">
          <cell r="D309">
            <v>1.5259222378963599</v>
          </cell>
        </row>
        <row r="310">
          <cell r="D310">
            <v>2.1149484631128646</v>
          </cell>
        </row>
        <row r="311">
          <cell r="D311">
            <v>2.5141825683341779</v>
          </cell>
        </row>
        <row r="312">
          <cell r="D312">
            <v>2.0399369223998765</v>
          </cell>
        </row>
        <row r="313">
          <cell r="D313">
            <v>3.1966707484371026</v>
          </cell>
        </row>
        <row r="314">
          <cell r="D314">
            <v>3.0800689553990734</v>
          </cell>
        </row>
        <row r="315">
          <cell r="D315">
            <v>4.2062116585513509</v>
          </cell>
        </row>
        <row r="316">
          <cell r="D316">
            <v>5.129900542744581</v>
          </cell>
        </row>
        <row r="317">
          <cell r="D317">
            <v>5.3860457447490573</v>
          </cell>
        </row>
        <row r="318">
          <cell r="D318">
            <v>5.4555133359032171</v>
          </cell>
        </row>
        <row r="319">
          <cell r="D319">
            <v>6.1766080906415777</v>
          </cell>
        </row>
        <row r="320">
          <cell r="D320">
            <v>7.0231240288821883</v>
          </cell>
        </row>
        <row r="321">
          <cell r="D321">
            <v>9.010661677897458</v>
          </cell>
        </row>
        <row r="322">
          <cell r="D322">
            <v>9.082701336222442</v>
          </cell>
        </row>
        <row r="323">
          <cell r="D323">
            <v>9.4121134807841003</v>
          </cell>
        </row>
        <row r="324">
          <cell r="D324">
            <v>10.100901192305267</v>
          </cell>
        </row>
        <row r="325">
          <cell r="D325">
            <v>9.8701878038988333</v>
          </cell>
        </row>
        <row r="326">
          <cell r="D326">
            <v>10.095627807676898</v>
          </cell>
        </row>
        <row r="327">
          <cell r="D327">
            <v>11.051566349876808</v>
          </cell>
        </row>
        <row r="328">
          <cell r="D328">
            <v>10.672012718712054</v>
          </cell>
        </row>
        <row r="329">
          <cell r="D329">
            <v>10.5283743731041</v>
          </cell>
        </row>
        <row r="330">
          <cell r="D330">
            <v>10.051523960382269</v>
          </cell>
        </row>
        <row r="331">
          <cell r="D331">
            <v>10.416396867742407</v>
          </cell>
        </row>
        <row r="332">
          <cell r="D332">
            <v>10.056877380566043</v>
          </cell>
        </row>
        <row r="333">
          <cell r="D333">
            <v>8.6582358625745712</v>
          </cell>
        </row>
        <row r="334">
          <cell r="D334">
            <v>8.6806820062903522</v>
          </cell>
        </row>
        <row r="335">
          <cell r="D335">
            <v>7.9496842952270885</v>
          </cell>
        </row>
        <row r="336">
          <cell r="D336">
            <v>6.827214193032427</v>
          </cell>
        </row>
        <row r="337">
          <cell r="D337">
            <v>6.6570305648488093</v>
          </cell>
        </row>
        <row r="338">
          <cell r="D338">
            <v>6.6521767234414053</v>
          </cell>
        </row>
        <row r="339">
          <cell r="D339">
            <v>4.5998779705068937</v>
          </cell>
        </row>
        <row r="340">
          <cell r="D340">
            <v>3.9409916807425782</v>
          </cell>
        </row>
        <row r="341">
          <cell r="D341">
            <v>3.993268535119987</v>
          </cell>
        </row>
        <row r="342">
          <cell r="D342">
            <v>3.9811146171913947</v>
          </cell>
        </row>
        <row r="343">
          <cell r="D343">
            <v>3.4114721796515868</v>
          </cell>
        </row>
        <row r="344">
          <cell r="D344">
            <v>2.9155194368373882</v>
          </cell>
        </row>
        <row r="345">
          <cell r="D345">
            <v>2.0297601468206583</v>
          </cell>
        </row>
        <row r="346">
          <cell r="D346">
            <v>1.6038601062794422</v>
          </cell>
        </row>
        <row r="347">
          <cell r="D347">
            <v>1.5718362224640181</v>
          </cell>
        </row>
        <row r="348">
          <cell r="D348">
            <v>1.7040226851621654</v>
          </cell>
        </row>
        <row r="349">
          <cell r="D349">
            <v>1.7316836421397364</v>
          </cell>
        </row>
        <row r="350">
          <cell r="D350">
            <v>1.3629173633785241</v>
          </cell>
        </row>
        <row r="351">
          <cell r="D351">
            <v>1.5598080111206114</v>
          </cell>
        </row>
        <row r="352">
          <cell r="D352">
            <v>1.9150914009217201</v>
          </cell>
        </row>
        <row r="353">
          <cell r="D353">
            <v>1.9012939507031978</v>
          </cell>
        </row>
        <row r="354">
          <cell r="D354">
            <v>2.0604282503645877</v>
          </cell>
        </row>
        <row r="355">
          <cell r="D355">
            <v>1.831980858499338</v>
          </cell>
        </row>
        <row r="356">
          <cell r="D356">
            <v>1.7733227410736907</v>
          </cell>
        </row>
        <row r="357">
          <cell r="D357">
            <v>1.9096953708650055</v>
          </cell>
        </row>
        <row r="358">
          <cell r="D358">
            <v>1.9361585159497707</v>
          </cell>
        </row>
        <row r="359">
          <cell r="D359">
            <v>1.9433044090976459</v>
          </cell>
        </row>
        <row r="360">
          <cell r="D360">
            <v>2.3054745687033584</v>
          </cell>
        </row>
        <row r="361">
          <cell r="D361">
            <v>2.3261068314310851</v>
          </cell>
        </row>
        <row r="362">
          <cell r="D362">
            <v>2.3084539776162538</v>
          </cell>
        </row>
        <row r="363">
          <cell r="D363">
            <v>2.3241946887085474</v>
          </cell>
        </row>
        <row r="364">
          <cell r="D364">
            <v>2.3407317512995851</v>
          </cell>
        </row>
        <row r="365">
          <cell r="D365">
            <v>2.3763203561151025</v>
          </cell>
        </row>
        <row r="366">
          <cell r="D366">
            <v>2.3970724233889573</v>
          </cell>
        </row>
        <row r="367">
          <cell r="D367">
            <v>2.3983851723269112</v>
          </cell>
        </row>
        <row r="368">
          <cell r="D368">
            <v>2.3840754551916588</v>
          </cell>
        </row>
        <row r="369">
          <cell r="D369">
            <v>2.3650273811896882</v>
          </cell>
        </row>
        <row r="370">
          <cell r="D370">
            <v>2.3528568051762955</v>
          </cell>
        </row>
        <row r="371">
          <cell r="D371">
            <v>2.3596478131381327</v>
          </cell>
        </row>
        <row r="372">
          <cell r="D372">
            <v>2.360063065886675</v>
          </cell>
        </row>
        <row r="373">
          <cell r="D373">
            <v>2.3610627798519745</v>
          </cell>
        </row>
        <row r="374">
          <cell r="D374">
            <v>2.2964308848350434</v>
          </cell>
        </row>
        <row r="375">
          <cell r="D375">
            <v>2.283685105379063</v>
          </cell>
        </row>
        <row r="376">
          <cell r="D376">
            <v>2.2658262628163506</v>
          </cell>
        </row>
        <row r="377">
          <cell r="D377">
            <v>2.2783479409933749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255">
          <cell r="C255">
            <v>0.25967276227141317</v>
          </cell>
          <cell r="D255">
            <v>2.2038567493112567E-2</v>
          </cell>
          <cell r="E255">
            <v>4.9180327868852458E-2</v>
          </cell>
          <cell r="G255">
            <v>1.8479489586726174</v>
          </cell>
          <cell r="H255">
            <v>0.31445319890695789</v>
          </cell>
          <cell r="I255">
            <v>1.2240339302544812</v>
          </cell>
        </row>
        <row r="256">
          <cell r="C256">
            <v>0.32713693684282102</v>
          </cell>
          <cell r="D256">
            <v>1.7187140666281679E-2</v>
          </cell>
          <cell r="E256">
            <v>5.4936997488805622E-2</v>
          </cell>
          <cell r="G256">
            <v>1.8692836637960024</v>
          </cell>
          <cell r="H256">
            <v>0.35977536589888659</v>
          </cell>
          <cell r="I256">
            <v>1.1728362068612008</v>
          </cell>
        </row>
        <row r="257">
          <cell r="C257">
            <v>0.2859124830301466</v>
          </cell>
          <cell r="D257">
            <v>8.7241062107005468E-2</v>
          </cell>
          <cell r="E257">
            <v>5.1600078259882373E-2</v>
          </cell>
          <cell r="G257">
            <v>1.9076008799916078</v>
          </cell>
          <cell r="H257">
            <v>0.36155216805298851</v>
          </cell>
          <cell r="I257">
            <v>1.170876825283764</v>
          </cell>
        </row>
        <row r="258">
          <cell r="C258">
            <v>0.23115495549927423</v>
          </cell>
          <cell r="D258">
            <v>0.13025484483990962</v>
          </cell>
          <cell r="E258">
            <v>0.32590658716572013</v>
          </cell>
          <cell r="G258">
            <v>2.1176269674860739</v>
          </cell>
          <cell r="H258">
            <v>4.7641724949859729E-2</v>
          </cell>
          <cell r="I258">
            <v>1.3872622925630069</v>
          </cell>
        </row>
        <row r="259">
          <cell r="C259">
            <v>0.22997910667909677</v>
          </cell>
          <cell r="D259">
            <v>0.10253856362880084</v>
          </cell>
          <cell r="E259">
            <v>0.32437309006628928</v>
          </cell>
          <cell r="G259">
            <v>2.0206029675834092</v>
          </cell>
          <cell r="H259">
            <v>0.16143200290243714</v>
          </cell>
          <cell r="I259">
            <v>1.2030020494049978</v>
          </cell>
        </row>
        <row r="260">
          <cell r="C260">
            <v>0.31087953515209743</v>
          </cell>
          <cell r="D260">
            <v>1.8591025526296184E-2</v>
          </cell>
          <cell r="E260">
            <v>0.24701495937081405</v>
          </cell>
          <cell r="G260">
            <v>2.0054625700541675</v>
          </cell>
          <cell r="H260">
            <v>0.23588458242222055</v>
          </cell>
          <cell r="I260">
            <v>1.2020789430998167</v>
          </cell>
        </row>
        <row r="261">
          <cell r="C261">
            <v>0.29741971241397558</v>
          </cell>
          <cell r="D261">
            <v>2.4687872253406073E-3</v>
          </cell>
          <cell r="E261">
            <v>0.19884962224288016</v>
          </cell>
          <cell r="G261">
            <v>2.0610954060263436</v>
          </cell>
          <cell r="H261">
            <v>0.38893211464349353</v>
          </cell>
          <cell r="I261">
            <v>1.2007320807603095</v>
          </cell>
        </row>
        <row r="262">
          <cell r="C262">
            <v>0.30735609416040466</v>
          </cell>
          <cell r="D262">
            <v>-9.1266104326091779E-3</v>
          </cell>
          <cell r="E262">
            <v>0.20035490943508483</v>
          </cell>
          <cell r="G262">
            <v>1.7242673975482901</v>
          </cell>
          <cell r="H262">
            <v>0.10015741806414863</v>
          </cell>
          <cell r="I262">
            <v>1.1017181859288454</v>
          </cell>
        </row>
        <row r="263">
          <cell r="C263">
            <v>0.29412248477939962</v>
          </cell>
          <cell r="D263">
            <v>-7.2719435049410697E-2</v>
          </cell>
          <cell r="E263">
            <v>0.14559001665092616</v>
          </cell>
          <cell r="G263">
            <v>1.7149554617908951</v>
          </cell>
          <cell r="H263">
            <v>0.16419638847540677</v>
          </cell>
          <cell r="I263">
            <v>1.1905117129257867</v>
          </cell>
        </row>
        <row r="264">
          <cell r="C264">
            <v>0.26808714934976263</v>
          </cell>
          <cell r="D264">
            <v>-0.11127734291689836</v>
          </cell>
          <cell r="E264">
            <v>-8.1176493351076101E-2</v>
          </cell>
          <cell r="G264">
            <v>1.4643743851595163</v>
          </cell>
          <cell r="H264">
            <v>0.19533851510650391</v>
          </cell>
          <cell r="I264">
            <v>1.2339005077646512</v>
          </cell>
        </row>
        <row r="265">
          <cell r="C265">
            <v>0.27924808077189323</v>
          </cell>
          <cell r="D265">
            <v>-9.6602572633770548E-2</v>
          </cell>
          <cell r="E265">
            <v>-7.4597788740711268E-2</v>
          </cell>
          <cell r="G265">
            <v>1.4742175522566825</v>
          </cell>
          <cell r="H265">
            <v>0.16802979409204255</v>
          </cell>
          <cell r="I265">
            <v>1.187228727610349</v>
          </cell>
        </row>
        <row r="266">
          <cell r="C266">
            <v>0.23858852591855034</v>
          </cell>
          <cell r="D266">
            <v>2.871495091836769E-2</v>
          </cell>
          <cell r="E266">
            <v>-6.8093901234080101E-2</v>
          </cell>
          <cell r="G266">
            <v>1.3020711798911613</v>
          </cell>
          <cell r="H266">
            <v>4.7240212672863935E-2</v>
          </cell>
          <cell r="I266">
            <v>1.0078177809705273</v>
          </cell>
        </row>
        <row r="267">
          <cell r="C267">
            <v>0.21172022684310321</v>
          </cell>
          <cell r="D267">
            <v>0.14220601640838637</v>
          </cell>
          <cell r="E267">
            <v>0.16311787072243356</v>
          </cell>
          <cell r="G267">
            <v>1.7692705638903305</v>
          </cell>
          <cell r="H267">
            <v>8.334632246944508E-2</v>
          </cell>
          <cell r="I267">
            <v>1.0983455882352937</v>
          </cell>
        </row>
        <row r="268">
          <cell r="C268">
            <v>0.14481804177798568</v>
          </cell>
          <cell r="D268">
            <v>8.1385654822537887E-2</v>
          </cell>
          <cell r="E268">
            <v>0.13454012613918362</v>
          </cell>
          <cell r="G268">
            <v>1.7095297388894481</v>
          </cell>
          <cell r="H268">
            <v>-2.7200463231790151E-2</v>
          </cell>
          <cell r="I268">
            <v>1.1904598346010444</v>
          </cell>
        </row>
        <row r="269">
          <cell r="C269">
            <v>0.19696619179175934</v>
          </cell>
          <cell r="D269">
            <v>-7.1410360590408409E-2</v>
          </cell>
          <cell r="E269">
            <v>0.11918783139598443</v>
          </cell>
          <cell r="G269">
            <v>1.5233075399050493</v>
          </cell>
          <cell r="H269">
            <v>-7.4988763649261436E-2</v>
          </cell>
          <cell r="I269">
            <v>1.2334411694031637</v>
          </cell>
        </row>
        <row r="270">
          <cell r="C270">
            <v>0.23502656825406482</v>
          </cell>
          <cell r="D270">
            <v>-0.37714640862837889</v>
          </cell>
          <cell r="E270">
            <v>-0.23267240584692506</v>
          </cell>
          <cell r="G270">
            <v>0.76742263060585802</v>
          </cell>
          <cell r="H270">
            <v>4.1005879693316087E-2</v>
          </cell>
          <cell r="I270">
            <v>0.96774728388720599</v>
          </cell>
        </row>
        <row r="271">
          <cell r="C271">
            <v>0.28616843404392728</v>
          </cell>
          <cell r="D271">
            <v>-0.52713414052004604</v>
          </cell>
          <cell r="E271">
            <v>-0.23789163913580252</v>
          </cell>
          <cell r="G271">
            <v>0.47986067365769575</v>
          </cell>
          <cell r="H271">
            <v>-0.11161791507368266</v>
          </cell>
          <cell r="I271">
            <v>0.96492332796003111</v>
          </cell>
        </row>
        <row r="272">
          <cell r="C272">
            <v>0.19527086606029123</v>
          </cell>
          <cell r="D272">
            <v>-0.51373872239692953</v>
          </cell>
          <cell r="E272">
            <v>-0.22603286432767172</v>
          </cell>
          <cell r="G272">
            <v>0.60315195537971555</v>
          </cell>
          <cell r="H272">
            <v>0.21133783267343462</v>
          </cell>
          <cell r="I272">
            <v>0.87854939248988084</v>
          </cell>
        </row>
        <row r="273">
          <cell r="C273">
            <v>0.18227003805564174</v>
          </cell>
          <cell r="D273">
            <v>-0.37317568031533721</v>
          </cell>
          <cell r="E273">
            <v>-0.22309719866873001</v>
          </cell>
          <cell r="G273">
            <v>1.040306070459212</v>
          </cell>
          <cell r="H273">
            <v>0.37030064288620307</v>
          </cell>
          <cell r="I273">
            <v>1.0143099918407512</v>
          </cell>
        </row>
        <row r="274">
          <cell r="C274">
            <v>0.10372772840270679</v>
          </cell>
          <cell r="D274">
            <v>-0.35277845800172214</v>
          </cell>
          <cell r="E274">
            <v>-0.22809519817301377</v>
          </cell>
          <cell r="G274">
            <v>0.21960784313725723</v>
          </cell>
          <cell r="H274">
            <v>0.27483005927223225</v>
          </cell>
          <cell r="I274">
            <v>0.3099999819713819</v>
          </cell>
        </row>
        <row r="275">
          <cell r="C275">
            <v>6.5022832190200608E-2</v>
          </cell>
          <cell r="D275">
            <v>-0.3283078686570034</v>
          </cell>
          <cell r="E275">
            <v>-0.22787652081970119</v>
          </cell>
          <cell r="G275">
            <v>0.53190018344565504</v>
          </cell>
          <cell r="H275">
            <v>0.24150720799363679</v>
          </cell>
          <cell r="I275">
            <v>0.70256487053896743</v>
          </cell>
        </row>
        <row r="276">
          <cell r="C276">
            <v>0.14295254657704839</v>
          </cell>
          <cell r="D276">
            <v>-0.31544409215354097</v>
          </cell>
          <cell r="E276">
            <v>-0.28976607225195838</v>
          </cell>
          <cell r="G276">
            <v>0.69715045522539099</v>
          </cell>
          <cell r="H276">
            <v>0.36791692114505581</v>
          </cell>
          <cell r="I276">
            <v>0.65975538494934882</v>
          </cell>
        </row>
        <row r="277">
          <cell r="C277">
            <v>2.616035408101948E-2</v>
          </cell>
          <cell r="D277">
            <v>-0.30405476764307626</v>
          </cell>
          <cell r="E277">
            <v>-0.29207545025070991</v>
          </cell>
          <cell r="G277">
            <v>0.31506508581379022</v>
          </cell>
          <cell r="H277">
            <v>9.1255070947411698E-2</v>
          </cell>
          <cell r="I277">
            <v>0.70152952054434048</v>
          </cell>
        </row>
        <row r="278">
          <cell r="C278">
            <v>3.6004292103952729E-4</v>
          </cell>
          <cell r="D278">
            <v>-0.25306379045368721</v>
          </cell>
          <cell r="E278">
            <v>-0.28020169372330123</v>
          </cell>
          <cell r="G278">
            <v>0.58876644676225476</v>
          </cell>
          <cell r="H278">
            <v>0.31839668774261864</v>
          </cell>
          <cell r="I278">
            <v>0.70338653966062481</v>
          </cell>
        </row>
        <row r="279">
          <cell r="C279">
            <v>5.1396648044691885E-2</v>
          </cell>
          <cell r="D279">
            <v>-0.25361183637946028</v>
          </cell>
          <cell r="E279">
            <v>-0.26956521739130451</v>
          </cell>
          <cell r="G279">
            <v>0.70058042811194809</v>
          </cell>
          <cell r="H279">
            <v>0.70999565080171623</v>
          </cell>
          <cell r="I279">
            <v>0.83306379155434285</v>
          </cell>
        </row>
        <row r="280">
          <cell r="C280">
            <v>5.3460793177413729E-2</v>
          </cell>
          <cell r="D280">
            <v>-0.1084028951995851</v>
          </cell>
          <cell r="E280">
            <v>-0.25512712308741325</v>
          </cell>
          <cell r="G280">
            <v>0.41421588932151177</v>
          </cell>
          <cell r="H280">
            <v>0.34458477109330332</v>
          </cell>
          <cell r="I280">
            <v>0.73458529626377878</v>
          </cell>
        </row>
        <row r="281">
          <cell r="C281">
            <v>-5.9171933823646605E-2</v>
          </cell>
          <cell r="D281">
            <v>9.2082718117488471E-2</v>
          </cell>
          <cell r="E281">
            <v>-0.23697976269588181</v>
          </cell>
          <cell r="G281">
            <v>0.71432516523370726</v>
          </cell>
          <cell r="H281">
            <v>0.50026975954083053</v>
          </cell>
          <cell r="I281">
            <v>0.7238281154928824</v>
          </cell>
        </row>
        <row r="282">
          <cell r="C282">
            <v>4.4450556378433495E-2</v>
          </cell>
          <cell r="D282">
            <v>0.35430650055908403</v>
          </cell>
          <cell r="E282">
            <v>0.1042688291690502</v>
          </cell>
          <cell r="G282">
            <v>1.5259222378963542</v>
          </cell>
          <cell r="H282">
            <v>0.64260469636056539</v>
          </cell>
          <cell r="I282">
            <v>0.73108501509509338</v>
          </cell>
        </row>
        <row r="283">
          <cell r="C283">
            <v>-6.4550276050426431E-2</v>
          </cell>
          <cell r="D283">
            <v>0.45743574879682664</v>
          </cell>
          <cell r="E283">
            <v>0.11052257021691816</v>
          </cell>
          <cell r="G283">
            <v>2.1149484631128752</v>
          </cell>
          <cell r="H283">
            <v>1.0376490036956918</v>
          </cell>
          <cell r="I283">
            <v>0.84657297802563569</v>
          </cell>
        </row>
        <row r="284">
          <cell r="C284">
            <v>4.4399385676052817E-2</v>
          </cell>
          <cell r="D284">
            <v>0.51600177934702529</v>
          </cell>
          <cell r="E284">
            <v>0.10474233251089801</v>
          </cell>
          <cell r="G284">
            <v>2.5141825683341836</v>
          </cell>
          <cell r="H284">
            <v>1.2109909745098628</v>
          </cell>
          <cell r="I284">
            <v>0.95566460404563025</v>
          </cell>
        </row>
        <row r="285">
          <cell r="C285">
            <v>-1.8952519100448612E-3</v>
          </cell>
          <cell r="D285">
            <v>0.46543882666007008</v>
          </cell>
          <cell r="E285">
            <v>0.11079483127589276</v>
          </cell>
          <cell r="G285">
            <v>2.0399369223998738</v>
          </cell>
          <cell r="H285">
            <v>1.1229079895407978</v>
          </cell>
          <cell r="I285">
            <v>0.67323792669499527</v>
          </cell>
        </row>
        <row r="286">
          <cell r="C286">
            <v>0.14415191381170012</v>
          </cell>
          <cell r="D286">
            <v>0.47085524715960853</v>
          </cell>
          <cell r="E286">
            <v>0.11096636306579899</v>
          </cell>
          <cell r="G286">
            <v>3.1966707484370973</v>
          </cell>
          <cell r="H286">
            <v>1.5349375380153283</v>
          </cell>
          <cell r="I286">
            <v>1.3507984355077995</v>
          </cell>
        </row>
        <row r="287">
          <cell r="C287">
            <v>0.20776740442447861</v>
          </cell>
          <cell r="D287">
            <v>0.47137954428718698</v>
          </cell>
          <cell r="E287">
            <v>0.11703768701608724</v>
          </cell>
          <cell r="G287">
            <v>3.0800689553990575</v>
          </cell>
          <cell r="H287">
            <v>1.5235567068473508</v>
          </cell>
          <cell r="I287">
            <v>1.1269214065806372</v>
          </cell>
        </row>
        <row r="288">
          <cell r="C288">
            <v>0.21156428424326945</v>
          </cell>
          <cell r="D288">
            <v>0.56867528791520383</v>
          </cell>
          <cell r="E288">
            <v>0.75184397847819506</v>
          </cell>
          <cell r="G288">
            <v>4.206211658551342</v>
          </cell>
          <cell r="H288">
            <v>1.6274560381754954</v>
          </cell>
          <cell r="I288">
            <v>1.4387625141303033</v>
          </cell>
        </row>
        <row r="289">
          <cell r="C289">
            <v>0.48658715110362666</v>
          </cell>
          <cell r="D289">
            <v>0.74681144452673098</v>
          </cell>
          <cell r="E289">
            <v>0.76246453559123417</v>
          </cell>
          <cell r="G289">
            <v>5.1299005427445721</v>
          </cell>
          <cell r="H289">
            <v>2.037125661090923</v>
          </cell>
          <cell r="I289">
            <v>1.4792644030657127</v>
          </cell>
        </row>
        <row r="290">
          <cell r="C290">
            <v>0.61403405960287638</v>
          </cell>
          <cell r="D290">
            <v>0.71013530104386391</v>
          </cell>
          <cell r="E290">
            <v>0.74540163337514276</v>
          </cell>
          <cell r="G290">
            <v>5.3860457447490626</v>
          </cell>
          <cell r="H290">
            <v>2.2230711922374891</v>
          </cell>
          <cell r="I290">
            <v>1.4976265585319173</v>
          </cell>
        </row>
        <row r="291">
          <cell r="C291">
            <v>0.63024118738404411</v>
          </cell>
          <cell r="D291">
            <v>0.61364928909952632</v>
          </cell>
          <cell r="E291">
            <v>0.75727002967359047</v>
          </cell>
          <cell r="G291">
            <v>5.4555133359032197</v>
          </cell>
          <cell r="H291">
            <v>1.991572005199675</v>
          </cell>
          <cell r="I291">
            <v>1.4120141342756314</v>
          </cell>
        </row>
        <row r="292">
          <cell r="C292">
            <v>0.7434878624245338</v>
          </cell>
          <cell r="D292">
            <v>0.6173698534433788</v>
          </cell>
          <cell r="E292">
            <v>0.76180493872647093</v>
          </cell>
          <cell r="G292">
            <v>6.1766080906415883</v>
          </cell>
          <cell r="H292">
            <v>2.5463428312675545</v>
          </cell>
          <cell r="I292">
            <v>1.4977041685539043</v>
          </cell>
        </row>
        <row r="293">
          <cell r="C293">
            <v>0.89250177372380068</v>
          </cell>
          <cell r="D293">
            <v>0.86609676476796116</v>
          </cell>
          <cell r="E293">
            <v>0.81106624869584598</v>
          </cell>
          <cell r="G293">
            <v>7.0231240288821937</v>
          </cell>
          <cell r="H293">
            <v>2.7196675692844536</v>
          </cell>
          <cell r="I293">
            <v>1.7310109729837926</v>
          </cell>
        </row>
        <row r="294">
          <cell r="C294">
            <v>0.97005533053652204</v>
          </cell>
          <cell r="D294">
            <v>0.89208332873510998</v>
          </cell>
          <cell r="E294">
            <v>2.3443764192502985</v>
          </cell>
          <cell r="G294">
            <v>9.0106616778974562</v>
          </cell>
          <cell r="H294">
            <v>2.6872988330993444</v>
          </cell>
          <cell r="I294">
            <v>2.078500432219212</v>
          </cell>
        </row>
        <row r="295">
          <cell r="C295">
            <v>1.2229848559399505</v>
          </cell>
          <cell r="D295">
            <v>0.93296560371783155</v>
          </cell>
          <cell r="E295">
            <v>2.3455186649617854</v>
          </cell>
          <cell r="G295">
            <v>9.0827013362224474</v>
          </cell>
          <cell r="H295">
            <v>2.4346093539975238</v>
          </cell>
          <cell r="I295">
            <v>2.1471304081461127</v>
          </cell>
        </row>
        <row r="296">
          <cell r="C296">
            <v>1.3264375853921972</v>
          </cell>
          <cell r="D296">
            <v>1.2191534324926347</v>
          </cell>
          <cell r="E296">
            <v>2.345597677582369</v>
          </cell>
          <cell r="G296">
            <v>9.4121134807840949</v>
          </cell>
          <cell r="H296">
            <v>2.1794243264102819</v>
          </cell>
          <cell r="I296">
            <v>2.2950266920197842</v>
          </cell>
        </row>
        <row r="297">
          <cell r="C297">
            <v>1.6748554870090873</v>
          </cell>
          <cell r="D297">
            <v>1.281972929310343</v>
          </cell>
          <cell r="E297">
            <v>2.3485349715684429</v>
          </cell>
          <cell r="G297">
            <v>10.10090119230528</v>
          </cell>
          <cell r="H297">
            <v>2.2206010221547023</v>
          </cell>
          <cell r="I297">
            <v>2.5301078243306678</v>
          </cell>
        </row>
        <row r="298">
          <cell r="C298">
            <v>1.7465608202512941</v>
          </cell>
          <cell r="D298">
            <v>0.94803138806017095</v>
          </cell>
          <cell r="E298">
            <v>2.3144144593675318</v>
          </cell>
          <cell r="G298">
            <v>9.8701878038988085</v>
          </cell>
          <cell r="H298">
            <v>2.1423186127444631</v>
          </cell>
          <cell r="I298">
            <v>2.6325434808670423</v>
          </cell>
        </row>
        <row r="299">
          <cell r="C299">
            <v>1.9079218656907189</v>
          </cell>
          <cell r="D299">
            <v>0.78477965922773296</v>
          </cell>
          <cell r="E299">
            <v>2.3249746944756131</v>
          </cell>
          <cell r="G299">
            <v>10.095627807676918</v>
          </cell>
          <cell r="H299">
            <v>2.2615210661218965</v>
          </cell>
          <cell r="I299">
            <v>2.7012316595744927</v>
          </cell>
        </row>
        <row r="300">
          <cell r="C300">
            <v>2.1135987484538057</v>
          </cell>
          <cell r="D300">
            <v>0.66630379033267328</v>
          </cell>
          <cell r="E300">
            <v>3.2486699412725226</v>
          </cell>
          <cell r="G300">
            <v>11.051566349876802</v>
          </cell>
          <cell r="H300">
            <v>2.1449253008526861</v>
          </cell>
          <cell r="I300">
            <v>2.7549711342573158</v>
          </cell>
        </row>
        <row r="301">
          <cell r="C301">
            <v>2.0667527980134937</v>
          </cell>
          <cell r="D301">
            <v>0.53656139762024058</v>
          </cell>
          <cell r="E301">
            <v>3.2070765369483394</v>
          </cell>
          <cell r="G301">
            <v>10.672012718712059</v>
          </cell>
          <cell r="H301">
            <v>2.0132669310716684</v>
          </cell>
          <cell r="I301">
            <v>2.7733783117509305</v>
          </cell>
        </row>
        <row r="302">
          <cell r="C302">
            <v>2.1065514157689305</v>
          </cell>
          <cell r="D302">
            <v>0.35582400564666583</v>
          </cell>
          <cell r="E302">
            <v>3.1797054190663157</v>
          </cell>
          <cell r="G302">
            <v>10.528374373104098</v>
          </cell>
          <cell r="H302">
            <v>1.8273569659748052</v>
          </cell>
          <cell r="I302">
            <v>2.9876384137610383</v>
          </cell>
        </row>
        <row r="303">
          <cell r="C303">
            <v>2.1520071364852833</v>
          </cell>
          <cell r="D303">
            <v>0.24010736196319005</v>
          </cell>
          <cell r="E303">
            <v>3.2205953338696705</v>
          </cell>
          <cell r="G303">
            <v>10.051523960382271</v>
          </cell>
          <cell r="H303">
            <v>1.65687013087607</v>
          </cell>
          <cell r="I303">
            <v>2.573481608212127</v>
          </cell>
        </row>
        <row r="304">
          <cell r="C304">
            <v>2.3612303749599888</v>
          </cell>
          <cell r="D304">
            <v>0.14299416566152073</v>
          </cell>
          <cell r="E304">
            <v>3.1758564288150506</v>
          </cell>
          <cell r="G304">
            <v>10.416396867742417</v>
          </cell>
          <cell r="H304">
            <v>1.5769440037179334</v>
          </cell>
          <cell r="I304">
            <v>2.9445699869149173</v>
          </cell>
        </row>
        <row r="305">
          <cell r="C305">
            <v>2.4411357470744646</v>
          </cell>
          <cell r="D305">
            <v>-0.2045939519008077</v>
          </cell>
          <cell r="E305">
            <v>3.0813507472145529</v>
          </cell>
          <cell r="G305">
            <v>10.056877380566057</v>
          </cell>
          <cell r="H305">
            <v>1.5759965579421293</v>
          </cell>
          <cell r="I305">
            <v>2.985090218888474</v>
          </cell>
        </row>
        <row r="306">
          <cell r="C306">
            <v>2.5586967201230681</v>
          </cell>
          <cell r="D306">
            <v>-0.3028556131242624</v>
          </cell>
          <cell r="E306">
            <v>1.2783363787163466</v>
          </cell>
          <cell r="G306">
            <v>8.6582358625745677</v>
          </cell>
          <cell r="H306">
            <v>1.8661178253547615</v>
          </cell>
          <cell r="I306">
            <v>3.132446265011243</v>
          </cell>
        </row>
        <row r="307">
          <cell r="C307">
            <v>2.4909984466079114</v>
          </cell>
          <cell r="D307">
            <v>-0.4539592688550389</v>
          </cell>
          <cell r="E307">
            <v>1.2448053664692593</v>
          </cell>
          <cell r="G307">
            <v>8.6806820062903256</v>
          </cell>
          <cell r="H307">
            <v>1.9100659051008924</v>
          </cell>
          <cell r="I307">
            <v>3.3283138900198317</v>
          </cell>
        </row>
        <row r="308">
          <cell r="C308">
            <v>2.3709539854710915</v>
          </cell>
          <cell r="D308">
            <v>-0.85127806461536393</v>
          </cell>
          <cell r="E308">
            <v>1.219059207618044</v>
          </cell>
          <cell r="G308">
            <v>7.9496842952270823</v>
          </cell>
          <cell r="H308">
            <v>1.7108378384600103</v>
          </cell>
          <cell r="I308">
            <v>3.2932076841820983</v>
          </cell>
        </row>
        <row r="309">
          <cell r="C309">
            <v>2.1319447775992328</v>
          </cell>
          <cell r="D309">
            <v>-0.95530577184536136</v>
          </cell>
          <cell r="E309">
            <v>0.45415534887305842</v>
          </cell>
          <cell r="G309">
            <v>6.8272141930324199</v>
          </cell>
          <cell r="H309">
            <v>1.5060450563673213</v>
          </cell>
          <cell r="I309">
            <v>3.4625865193083083</v>
          </cell>
        </row>
        <row r="310">
          <cell r="C310">
            <v>2.0321916374498983</v>
          </cell>
          <cell r="D310">
            <v>-0.58232632807271656</v>
          </cell>
          <cell r="E310">
            <v>0.48364329556727137</v>
          </cell>
          <cell r="G310">
            <v>6.6570305648488031</v>
          </cell>
          <cell r="H310">
            <v>1.3461939907295024</v>
          </cell>
          <cell r="I310">
            <v>3.1664388025561498</v>
          </cell>
        </row>
        <row r="311">
          <cell r="C311">
            <v>1.8967799538821986</v>
          </cell>
          <cell r="D311">
            <v>-0.32772238691544797</v>
          </cell>
          <cell r="E311">
            <v>0.46610349991969069</v>
          </cell>
          <cell r="G311">
            <v>6.6521767234414027</v>
          </cell>
          <cell r="H311">
            <v>1.1996142380792907</v>
          </cell>
          <cell r="I311">
            <v>3.2350993131064523</v>
          </cell>
        </row>
        <row r="312">
          <cell r="C312">
            <v>1.6436973332497491</v>
          </cell>
          <cell r="D312">
            <v>-0.25102588505690893</v>
          </cell>
          <cell r="E312">
            <v>-1.0520086319234763</v>
          </cell>
          <cell r="G312">
            <v>4.5998779705068777</v>
          </cell>
          <cell r="H312">
            <v>1.0566359878628862</v>
          </cell>
          <cell r="I312">
            <v>3.0549415640075344</v>
          </cell>
        </row>
        <row r="313">
          <cell r="C313">
            <v>1.5006794654436684</v>
          </cell>
          <cell r="D313">
            <v>-0.35294412309565182</v>
          </cell>
          <cell r="E313">
            <v>-1.0436219974431848</v>
          </cell>
          <cell r="G313">
            <v>3.9409916807425898</v>
          </cell>
          <cell r="H313">
            <v>0.75839563801228382</v>
          </cell>
          <cell r="I313">
            <v>2.9000661131071253</v>
          </cell>
        </row>
        <row r="314">
          <cell r="C314">
            <v>1.4874907815969505</v>
          </cell>
          <cell r="D314">
            <v>-0.34411789456581288</v>
          </cell>
          <cell r="E314">
            <v>-1.0308183757087661</v>
          </cell>
          <cell r="G314">
            <v>3.9932685351199835</v>
          </cell>
          <cell r="H314">
            <v>0.61086737768613886</v>
          </cell>
          <cell r="I314">
            <v>3.0381605492140333</v>
          </cell>
        </row>
        <row r="315">
          <cell r="C315">
            <v>1.3156028368794328</v>
          </cell>
          <cell r="D315">
            <v>-0.29380782918149451</v>
          </cell>
          <cell r="E315">
            <v>-0.88050955414012722</v>
          </cell>
          <cell r="G315">
            <v>3.9811146171913947</v>
          </cell>
          <cell r="H315">
            <v>0.57639331122116455</v>
          </cell>
          <cell r="I315">
            <v>3.0293214862682141</v>
          </cell>
        </row>
        <row r="316">
          <cell r="C316">
            <v>1.075321546313472</v>
          </cell>
          <cell r="D316">
            <v>-0.18962054401718195</v>
          </cell>
          <cell r="E316">
            <v>-0.87802559028006677</v>
          </cell>
          <cell r="G316">
            <v>3.411472179651585</v>
          </cell>
          <cell r="H316">
            <v>0.38782074090021734</v>
          </cell>
          <cell r="I316">
            <v>2.8362794526896544</v>
          </cell>
        </row>
        <row r="317">
          <cell r="C317">
            <v>0.8815352490701226</v>
          </cell>
          <cell r="D317">
            <v>-9.3228123086164197E-2</v>
          </cell>
          <cell r="E317">
            <v>-0.86082300991182592</v>
          </cell>
          <cell r="G317">
            <v>2.9155194368373865</v>
          </cell>
          <cell r="H317">
            <v>0.19998488363631986</v>
          </cell>
          <cell r="I317">
            <v>2.5661336282009621</v>
          </cell>
        </row>
        <row r="318">
          <cell r="C318">
            <v>0.60078924780430931</v>
          </cell>
          <cell r="D318">
            <v>-4.443399516959165E-2</v>
          </cell>
          <cell r="E318">
            <v>-1.2770266706916833</v>
          </cell>
          <cell r="G318">
            <v>2.0297601468206734</v>
          </cell>
          <cell r="H318">
            <v>8.7568598554592147E-2</v>
          </cell>
          <cell r="I318">
            <v>2.4617763577361429</v>
          </cell>
        </row>
        <row r="319">
          <cell r="C319">
            <v>0.46378952744690505</v>
          </cell>
          <cell r="D319">
            <v>4.8591643594969036E-3</v>
          </cell>
          <cell r="E319">
            <v>-1.2601637135387806</v>
          </cell>
          <cell r="G319">
            <v>1.603860106279442</v>
          </cell>
          <cell r="H319">
            <v>-3.1227093403258577E-2</v>
          </cell>
          <cell r="I319">
            <v>2.2384287393652862</v>
          </cell>
        </row>
        <row r="320">
          <cell r="C320">
            <v>0.39425574505716532</v>
          </cell>
          <cell r="D320">
            <v>7.8194724883630842E-2</v>
          </cell>
          <cell r="E320">
            <v>-1.2567736186824936</v>
          </cell>
          <cell r="G320">
            <v>1.5718362224640052</v>
          </cell>
          <cell r="H320">
            <v>8.9678148982849537E-2</v>
          </cell>
          <cell r="I320">
            <v>2.1298570624720057</v>
          </cell>
        </row>
        <row r="321">
          <cell r="C321">
            <v>0.33432148306943071</v>
          </cell>
          <cell r="D321">
            <v>6.3960478902315612E-2</v>
          </cell>
          <cell r="E321">
            <v>-0.86897250219067268</v>
          </cell>
          <cell r="G321">
            <v>1.7040226851621629</v>
          </cell>
          <cell r="H321">
            <v>6.9030239768712309E-2</v>
          </cell>
          <cell r="I321">
            <v>1.9650482463800822</v>
          </cell>
        </row>
        <row r="322">
          <cell r="C322">
            <v>0.26031270164120657</v>
          </cell>
          <cell r="D322">
            <v>-5.2736165248964573E-2</v>
          </cell>
          <cell r="E322">
            <v>-0.87826530254335466</v>
          </cell>
          <cell r="G322">
            <v>1.7316836421397255</v>
          </cell>
          <cell r="H322">
            <v>0.12403503108881858</v>
          </cell>
          <cell r="I322">
            <v>2.1425547027122738</v>
          </cell>
        </row>
        <row r="323">
          <cell r="C323">
            <v>0.22352059311778211</v>
          </cell>
          <cell r="D323">
            <v>-0.17049712185179564</v>
          </cell>
          <cell r="E323">
            <v>-0.87998770489183709</v>
          </cell>
          <cell r="G323">
            <v>1.3629173633785319</v>
          </cell>
          <cell r="H323">
            <v>0.18287244480332177</v>
          </cell>
          <cell r="I323">
            <v>1.8883808671604558</v>
          </cell>
        </row>
        <row r="324">
          <cell r="C324">
            <v>0.21060091296174457</v>
          </cell>
          <cell r="D324">
            <v>-0.23295842919087206</v>
          </cell>
          <cell r="E324">
            <v>-0.58664447934637143</v>
          </cell>
          <cell r="G324">
            <v>1.5598080111206225</v>
          </cell>
          <cell r="H324">
            <v>0.16274059536042396</v>
          </cell>
          <cell r="I324">
            <v>1.8607723751479062</v>
          </cell>
        </row>
        <row r="325">
          <cell r="C325">
            <v>0.21617074205249651</v>
          </cell>
          <cell r="D325">
            <v>-0.17326057034911871</v>
          </cell>
          <cell r="E325">
            <v>-0.58213676516728585</v>
          </cell>
          <cell r="G325">
            <v>1.9150914009217175</v>
          </cell>
          <cell r="H325">
            <v>0.37510976907132265</v>
          </cell>
          <cell r="I325">
            <v>1.92415003372574</v>
          </cell>
        </row>
        <row r="326">
          <cell r="C326">
            <v>0.14148958724123853</v>
          </cell>
          <cell r="D326">
            <v>-3.657781712506903E-2</v>
          </cell>
          <cell r="E326">
            <v>-0.57580719661843827</v>
          </cell>
          <cell r="G326">
            <v>1.9012939507031916</v>
          </cell>
          <cell r="H326">
            <v>0.49808150940935803</v>
          </cell>
          <cell r="I326">
            <v>1.756195955210784</v>
          </cell>
        </row>
        <row r="327">
          <cell r="C327">
            <v>0.16560962812352059</v>
          </cell>
          <cell r="D327">
            <v>1.1831371511123911E-2</v>
          </cell>
          <cell r="E327">
            <v>-0.72101564044966959</v>
          </cell>
          <cell r="G327">
            <v>2.0604282503645948</v>
          </cell>
          <cell r="H327">
            <v>0.50333076697964674</v>
          </cell>
          <cell r="I327">
            <v>2.1167157717765344</v>
          </cell>
        </row>
        <row r="328">
          <cell r="C328">
            <v>0.19258785964254752</v>
          </cell>
          <cell r="D328">
            <v>-4.8098760429649667E-2</v>
          </cell>
          <cell r="E328">
            <v>-0.76280514679574363</v>
          </cell>
          <cell r="G328">
            <v>1.8319808584993311</v>
          </cell>
          <cell r="H328">
            <v>0.52688428718535774</v>
          </cell>
          <cell r="I328">
            <v>1.9192800262501371</v>
          </cell>
        </row>
        <row r="329">
          <cell r="C329">
            <v>0.18017430951880753</v>
          </cell>
          <cell r="D329">
            <v>-0.11334250428002593</v>
          </cell>
          <cell r="E329">
            <v>-0.76294401059184958</v>
          </cell>
          <cell r="G329">
            <v>1.7733227410736925</v>
          </cell>
          <cell r="H329">
            <v>0.53455075058035151</v>
          </cell>
          <cell r="I329">
            <v>1.9414969507826019</v>
          </cell>
        </row>
        <row r="330">
          <cell r="C330">
            <v>0.18690903497092398</v>
          </cell>
          <cell r="D330">
            <v>-0.12556338800878381</v>
          </cell>
          <cell r="E330">
            <v>-0.27837861113146589</v>
          </cell>
          <cell r="G330">
            <v>1.9096953708649971</v>
          </cell>
          <cell r="H330">
            <v>0.41677735452191977</v>
          </cell>
          <cell r="I330">
            <v>1.6869565402012456</v>
          </cell>
        </row>
        <row r="331">
          <cell r="C331">
            <v>0.20225769910265115</v>
          </cell>
          <cell r="D331">
            <v>-0.10805871633103911</v>
          </cell>
          <cell r="E331">
            <v>-0.27794249338404198</v>
          </cell>
          <cell r="G331">
            <v>1.9361585159497636</v>
          </cell>
          <cell r="H331">
            <v>0.41159675087713316</v>
          </cell>
          <cell r="I331">
            <v>1.6851520712889319</v>
          </cell>
        </row>
        <row r="332">
          <cell r="C332">
            <v>0.21222839333010768</v>
          </cell>
          <cell r="D332">
            <v>-0.10854842196743753</v>
          </cell>
          <cell r="E332">
            <v>-0.27733232442890693</v>
          </cell>
          <cell r="G332">
            <v>1.9433044090976623</v>
          </cell>
          <cell r="H332">
            <v>0.40565169403861323</v>
          </cell>
          <cell r="I332">
            <v>1.6857465903189452</v>
          </cell>
        </row>
        <row r="333">
          <cell r="C333">
            <v>0.21818410511632058</v>
          </cell>
          <cell r="D333">
            <v>-9.5406780946633019E-2</v>
          </cell>
          <cell r="E333">
            <v>3.3883170450392727E-2</v>
          </cell>
          <cell r="G333">
            <v>2.3054745687033749</v>
          </cell>
          <cell r="H333">
            <v>0.40270315995978379</v>
          </cell>
          <cell r="I333">
            <v>1.6967440827537614</v>
          </cell>
        </row>
        <row r="334">
          <cell r="C334">
            <v>0.22863824470350219</v>
          </cell>
          <cell r="D334">
            <v>-8.1638533221727483E-2</v>
          </cell>
          <cell r="E334">
            <v>3.4108923061816732E-2</v>
          </cell>
          <cell r="G334">
            <v>2.3261068314311029</v>
          </cell>
          <cell r="H334">
            <v>0.3948685508559539</v>
          </cell>
          <cell r="I334">
            <v>1.7005772826363508</v>
          </cell>
        </row>
        <row r="335">
          <cell r="C335">
            <v>0.24035715615776052</v>
          </cell>
          <cell r="D335">
            <v>-6.8126986115392307E-2</v>
          </cell>
          <cell r="E335">
            <v>3.4338019961930984E-2</v>
          </cell>
          <cell r="G335">
            <v>2.3084539776162534</v>
          </cell>
          <cell r="H335">
            <v>0.38798957955434843</v>
          </cell>
          <cell r="I335">
            <v>1.6700518113586524</v>
          </cell>
        </row>
        <row r="336">
          <cell r="C336">
            <v>0.25855720364203388</v>
          </cell>
          <cell r="D336">
            <v>-5.6445086267182219E-2</v>
          </cell>
          <cell r="E336">
            <v>2.3655670216526165E-2</v>
          </cell>
          <cell r="G336">
            <v>2.324194688708535</v>
          </cell>
          <cell r="H336">
            <v>0.38223665018943581</v>
          </cell>
          <cell r="I336">
            <v>1.6717918845337474</v>
          </cell>
        </row>
        <row r="337">
          <cell r="C337">
            <v>0.27686329123119069</v>
          </cell>
          <cell r="D337">
            <v>-4.4850048529974845E-2</v>
          </cell>
          <cell r="E337">
            <v>2.3902990786510057E-2</v>
          </cell>
          <cell r="G337">
            <v>2.3407317512995984</v>
          </cell>
          <cell r="H337">
            <v>0.37559368789274794</v>
          </cell>
          <cell r="I337">
            <v>1.6660275307826891</v>
          </cell>
        </row>
        <row r="338">
          <cell r="C338">
            <v>0.28612814250591456</v>
          </cell>
          <cell r="D338">
            <v>-3.3181045216322473E-2</v>
          </cell>
          <cell r="E338">
            <v>2.4086208596584998E-2</v>
          </cell>
          <cell r="G338">
            <v>2.3763203561150847</v>
          </cell>
          <cell r="H338">
            <v>0.36882603340567666</v>
          </cell>
          <cell r="I338">
            <v>1.6836477948790101</v>
          </cell>
        </row>
        <row r="339">
          <cell r="C339">
            <v>0.29576321525850924</v>
          </cell>
          <cell r="D339">
            <v>-2.6981196970723362E-2</v>
          </cell>
          <cell r="E339">
            <v>3.72674414226341E-2</v>
          </cell>
          <cell r="G339">
            <v>2.3970724233889626</v>
          </cell>
          <cell r="H339">
            <v>0.37838827257190827</v>
          </cell>
          <cell r="I339">
            <v>1.6647224021501181</v>
          </cell>
        </row>
        <row r="340">
          <cell r="C340">
            <v>0.29606115766361446</v>
          </cell>
          <cell r="D340">
            <v>-2.0464438253989678E-2</v>
          </cell>
          <cell r="E340">
            <v>3.7446054438426371E-2</v>
          </cell>
          <cell r="G340">
            <v>2.3983851723269098</v>
          </cell>
          <cell r="H340">
            <v>0.37623950193320632</v>
          </cell>
          <cell r="I340">
            <v>1.6628761816153383</v>
          </cell>
        </row>
        <row r="341">
          <cell r="C341">
            <v>0.28448434757922891</v>
          </cell>
          <cell r="D341">
            <v>-1.4013872345875263E-2</v>
          </cell>
          <cell r="E341">
            <v>3.7512881426270489E-2</v>
          </cell>
          <cell r="G341">
            <v>2.3840754551916579</v>
          </cell>
          <cell r="H341">
            <v>0.37487463106445901</v>
          </cell>
          <cell r="I341">
            <v>1.6566095475618206</v>
          </cell>
        </row>
        <row r="342">
          <cell r="C342">
            <v>0.27772985278503437</v>
          </cell>
          <cell r="D342">
            <v>-1.09196867449754E-2</v>
          </cell>
          <cell r="E342">
            <v>2.8196281516174818E-2</v>
          </cell>
          <cell r="G342">
            <v>2.3650273811897038</v>
          </cell>
          <cell r="H342">
            <v>0.37805821579424526</v>
          </cell>
          <cell r="I342">
            <v>1.6456728655706439</v>
          </cell>
        </row>
        <row r="343">
          <cell r="C343">
            <v>0.27391218151018148</v>
          </cell>
          <cell r="D343">
            <v>-7.8687667133014536E-3</v>
          </cell>
          <cell r="E343">
            <v>2.8266991125220613E-2</v>
          </cell>
          <cell r="G343">
            <v>2.3528568051762964</v>
          </cell>
          <cell r="H343">
            <v>0.3768923250454233</v>
          </cell>
          <cell r="I343">
            <v>1.6361513746539025</v>
          </cell>
        </row>
        <row r="344">
          <cell r="C344">
            <v>0.27120159244131686</v>
          </cell>
          <cell r="D344">
            <v>-4.8426992753175524E-3</v>
          </cell>
          <cell r="E344">
            <v>2.8261337339813845E-2</v>
          </cell>
          <cell r="G344">
            <v>2.3596478131381389</v>
          </cell>
          <cell r="H344">
            <v>0.37775432110789292</v>
          </cell>
          <cell r="I344">
            <v>1.6403177755351219</v>
          </cell>
        </row>
        <row r="345">
          <cell r="C345">
            <v>0.26599060510352701</v>
          </cell>
          <cell r="D345">
            <v>-4.4411175596707451E-3</v>
          </cell>
          <cell r="E345">
            <v>1.9035734099022247E-2</v>
          </cell>
          <cell r="G345">
            <v>2.3600630658866915</v>
          </cell>
          <cell r="H345">
            <v>0.38311298577105624</v>
          </cell>
          <cell r="I345">
            <v>1.6444576267820612</v>
          </cell>
        </row>
        <row r="346">
          <cell r="C346">
            <v>0.25888883700920085</v>
          </cell>
          <cell r="D346">
            <v>-4.0259541887939197E-3</v>
          </cell>
          <cell r="E346">
            <v>1.8985714510805701E-2</v>
          </cell>
          <cell r="G346">
            <v>2.3610627798519763</v>
          </cell>
          <cell r="H346">
            <v>0.37946304417636506</v>
          </cell>
          <cell r="I346">
            <v>1.6557898814093657</v>
          </cell>
        </row>
        <row r="347">
          <cell r="C347">
            <v>0.25023881430497497</v>
          </cell>
          <cell r="D347">
            <v>-3.6230585776447942E-3</v>
          </cell>
          <cell r="E347">
            <v>1.8935339257639038E-2</v>
          </cell>
          <cell r="G347">
            <v>2.296430884835031</v>
          </cell>
          <cell r="H347">
            <v>0.37917759179555394</v>
          </cell>
          <cell r="I347">
            <v>1.6064741074987066</v>
          </cell>
        </row>
        <row r="348">
          <cell r="C348">
            <v>0.24236865733099749</v>
          </cell>
          <cell r="D348">
            <v>-4.280084825706903E-3</v>
          </cell>
          <cell r="E348">
            <v>9.7134885612825839E-3</v>
          </cell>
          <cell r="G348">
            <v>2.2836851053790923</v>
          </cell>
          <cell r="H348">
            <v>0.37967313473021813</v>
          </cell>
          <cell r="I348">
            <v>1.6102741933766469</v>
          </cell>
        </row>
        <row r="349">
          <cell r="C349">
            <v>0.23768174720173302</v>
          </cell>
          <cell r="D349">
            <v>-4.9373576535499605E-3</v>
          </cell>
          <cell r="E349">
            <v>9.6728644970220327E-3</v>
          </cell>
          <cell r="G349">
            <v>2.2658262628163754</v>
          </cell>
          <cell r="H349">
            <v>0.37823657871714012</v>
          </cell>
          <cell r="I349">
            <v>1.6008634973803486</v>
          </cell>
        </row>
        <row r="350">
          <cell r="C350">
            <v>0.2335906783632459</v>
          </cell>
          <cell r="D350">
            <v>-5.5739479120417755E-3</v>
          </cell>
          <cell r="E350">
            <v>9.6037751452009729E-3</v>
          </cell>
          <cell r="G350">
            <v>2.2783479409933647</v>
          </cell>
          <cell r="H350">
            <v>0.3753778230692727</v>
          </cell>
          <cell r="I350">
            <v>1.6183893056839258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C history"/>
      <sheetName val="Chart - EPC forecast"/>
      <sheetName val="Chart - EPC forecast new v old"/>
      <sheetName val="EPC calculation"/>
      <sheetName val="EPC - OE gas forecast"/>
      <sheetName val="Chart - OE vs Gas futures"/>
      <sheetName val="Chart - Gas Ofgem"/>
      <sheetName val="Chart - Electricity Ofgem"/>
      <sheetName val="Chart - gas futures"/>
      <sheetName val="Chart - gas futures &amp; BoE"/>
      <sheetName val="Chart - electricity futures"/>
      <sheetName val="Futures Curves"/>
      <sheetName val="Ofgem - summary"/>
      <sheetName val="Ofgem time series - Gas"/>
      <sheetName val="Ofgem time series - Electricity"/>
      <sheetName val="HAVER - UK Gas"/>
      <sheetName val="HAVER - UK Electricity"/>
      <sheetName val="HAVERM"/>
      <sheetName val="Macro model data"/>
      <sheetName val="$template-default"/>
      <sheetName val="GMW"/>
      <sheetName val="Notes"/>
      <sheetName val="&gt;&gt; NOT USED"/>
      <sheetName val="Dutch (EU) Gas"/>
      <sheetName val="Chart - gas (2)"/>
    </sheetNames>
    <sheetDataSet>
      <sheetData sheetId="0" refreshError="1"/>
      <sheetData sheetId="1" refreshError="1"/>
      <sheetData sheetId="2" refreshError="1"/>
      <sheetData sheetId="3">
        <row r="3">
          <cell r="P3">
            <v>1084.8383397050793</v>
          </cell>
        </row>
        <row r="4">
          <cell r="P4">
            <v>1196.4707809939923</v>
          </cell>
        </row>
        <row r="5">
          <cell r="P5">
            <v>1124.9115237575095</v>
          </cell>
        </row>
        <row r="6">
          <cell r="P6">
            <v>1108.6914254505734</v>
          </cell>
        </row>
        <row r="7">
          <cell r="P7">
            <v>993.81496450027282</v>
          </cell>
        </row>
        <row r="8">
          <cell r="P8">
            <v>1085.9832878208629</v>
          </cell>
        </row>
        <row r="9">
          <cell r="P9">
            <v>1219.2266247951939</v>
          </cell>
        </row>
        <row r="10">
          <cell r="P10">
            <v>1880.4341616602951</v>
          </cell>
        </row>
        <row r="11">
          <cell r="P11">
            <v>3386.1840524303661</v>
          </cell>
        </row>
        <row r="12">
          <cell r="P12">
            <v>4082.4556253413439</v>
          </cell>
        </row>
        <row r="13">
          <cell r="P13">
            <v>3129.7156744948115</v>
          </cell>
        </row>
        <row r="14">
          <cell r="P14">
            <v>1978.6134625887494</v>
          </cell>
        </row>
        <row r="15">
          <cell r="P15">
            <v>1834.35</v>
          </cell>
        </row>
        <row r="16">
          <cell r="P16">
            <v>1927.75</v>
          </cell>
        </row>
        <row r="17">
          <cell r="P17">
            <v>1689.5</v>
          </cell>
        </row>
        <row r="18">
          <cell r="P18">
            <v>1545.9134074310018</v>
          </cell>
        </row>
        <row r="19">
          <cell r="P19">
            <v>1555.0057427399699</v>
          </cell>
        </row>
        <row r="20">
          <cell r="P20">
            <v>1552.5204182983091</v>
          </cell>
        </row>
        <row r="21">
          <cell r="P21">
            <v>1554.6605033876494</v>
          </cell>
        </row>
        <row r="22">
          <cell r="P22">
            <v>1556.91398379774</v>
          </cell>
        </row>
        <row r="23">
          <cell r="P23">
            <v>1559.2821297058554</v>
          </cell>
        </row>
        <row r="24">
          <cell r="P24">
            <v>1561.7662253047738</v>
          </cell>
        </row>
        <row r="25">
          <cell r="P25">
            <v>1559.2613275903857</v>
          </cell>
        </row>
        <row r="26">
          <cell r="P26">
            <v>1556.8739993164841</v>
          </cell>
        </row>
        <row r="27">
          <cell r="P27">
            <v>1554.6055209808424</v>
          </cell>
        </row>
        <row r="28">
          <cell r="P28">
            <v>1552.4571844285242</v>
          </cell>
        </row>
        <row r="29">
          <cell r="P29">
            <v>1560.9456260947131</v>
          </cell>
        </row>
        <row r="30">
          <cell r="P30">
            <v>1569.5585904157847</v>
          </cell>
        </row>
        <row r="31">
          <cell r="P31">
            <v>1578.2974785025933</v>
          </cell>
        </row>
        <row r="32">
          <cell r="P32">
            <v>1587.1637072276328</v>
          </cell>
        </row>
        <row r="33">
          <cell r="P33">
            <v>1597.6446696184291</v>
          </cell>
        </row>
        <row r="34">
          <cell r="P34">
            <v>1608.2840155918298</v>
          </cell>
        </row>
        <row r="35">
          <cell r="P35">
            <v>1618.9504927848836</v>
          </cell>
        </row>
        <row r="36">
          <cell r="P36">
            <v>1629.7774096656876</v>
          </cell>
        </row>
        <row r="37">
          <cell r="P37">
            <v>1641.030768524934</v>
          </cell>
        </row>
        <row r="38">
          <cell r="P38">
            <v>1652.9572365402091</v>
          </cell>
        </row>
        <row r="39">
          <cell r="P39">
            <v>1665.5356361833458</v>
          </cell>
        </row>
        <row r="40">
          <cell r="P40">
            <v>1678.5146878164599</v>
          </cell>
        </row>
        <row r="41">
          <cell r="P41">
            <v>1691.64731039357</v>
          </cell>
        </row>
        <row r="42">
          <cell r="P42">
            <v>1705.2101546271022</v>
          </cell>
        </row>
        <row r="43">
          <cell r="P43">
            <v>1719.478484737682</v>
          </cell>
        </row>
        <row r="44">
          <cell r="P44">
            <v>1734.3275392883695</v>
          </cell>
        </row>
        <row r="45">
          <cell r="P45">
            <v>1749.6632169118257</v>
          </cell>
        </row>
        <row r="46">
          <cell r="P46">
            <v>1765.3242425347407</v>
          </cell>
        </row>
        <row r="47">
          <cell r="P47">
            <v>1781.147327542511</v>
          </cell>
        </row>
        <row r="48">
          <cell r="P48">
            <v>1797.0999008983308</v>
          </cell>
        </row>
        <row r="49">
          <cell r="P49">
            <v>1813.1478539341965</v>
          </cell>
        </row>
        <row r="50">
          <cell r="P50">
            <v>1829.3257340734385</v>
          </cell>
        </row>
        <row r="51">
          <cell r="P51">
            <v>1845.6698910280318</v>
          </cell>
        </row>
        <row r="52">
          <cell r="P52">
            <v>1862.1821253309638</v>
          </cell>
        </row>
        <row r="53">
          <cell r="P53">
            <v>1878.8642574599005</v>
          </cell>
        </row>
        <row r="54">
          <cell r="P54">
            <v>1895.7181280615619</v>
          </cell>
        </row>
        <row r="55">
          <cell r="P55">
            <v>1912.7455981786272</v>
          </cell>
        </row>
        <row r="56">
          <cell r="P56">
            <v>1929.9485771519153</v>
          </cell>
        </row>
        <row r="57">
          <cell r="P57">
            <v>1947.3289398342347</v>
          </cell>
        </row>
        <row r="58">
          <cell r="P58">
            <v>1964.8888588977763</v>
          </cell>
        </row>
        <row r="59">
          <cell r="P59">
            <v>1982.6299748895372</v>
          </cell>
        </row>
        <row r="60">
          <cell r="P60">
            <v>2000.554226653137</v>
          </cell>
        </row>
        <row r="61">
          <cell r="P61">
            <v>2018.6638515714719</v>
          </cell>
        </row>
        <row r="62">
          <cell r="P62">
            <v>2036.9608323575278</v>
          </cell>
        </row>
        <row r="63">
          <cell r="P63">
            <v>2055.4471740298118</v>
          </cell>
        </row>
        <row r="64">
          <cell r="P64">
            <v>2074.1249041632886</v>
          </cell>
        </row>
        <row r="65">
          <cell r="P65">
            <v>2092.8518982270771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GHHV@UK" TargetMode="External"/><Relationship Id="rId1" Type="http://schemas.openxmlformats.org/officeDocument/2006/relationships/hyperlink" Target="mailto:GBA7@U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UNPD@UK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1.bin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19B9-24F3-464F-AA4B-6B063F07183C}">
  <sheetPr>
    <tabColor rgb="FF0070C0"/>
  </sheetPr>
  <dimension ref="A1:AR447"/>
  <sheetViews>
    <sheetView workbookViewId="0">
      <pane ySplit="3" topLeftCell="A108" activePane="bottomLeft" state="frozen"/>
      <selection pane="bottomLeft" activeCell="D136" sqref="D136"/>
    </sheetView>
  </sheetViews>
  <sheetFormatPr defaultRowHeight="14.5" x14ac:dyDescent="0.35"/>
  <cols>
    <col min="2" max="3" width="19.1796875" customWidth="1"/>
    <col min="4" max="4" width="25.90625" customWidth="1"/>
    <col min="6" max="6" width="3.81640625" customWidth="1"/>
    <col min="7" max="7" width="10.6328125" customWidth="1"/>
    <col min="9" max="10" width="9" customWidth="1"/>
    <col min="18" max="18" width="3.6328125" customWidth="1"/>
    <col min="19" max="19" width="10.453125" bestFit="1" customWidth="1"/>
    <col min="20" max="20" width="10.453125" customWidth="1"/>
    <col min="28" max="28" width="11" style="10" customWidth="1"/>
    <col min="30" max="30" width="3.08984375" customWidth="1"/>
    <col min="32" max="32" width="11.08984375" customWidth="1"/>
    <col min="33" max="33" width="14.7265625" customWidth="1"/>
    <col min="36" max="36" width="2.81640625" customWidth="1"/>
  </cols>
  <sheetData>
    <row r="1" spans="1:44" x14ac:dyDescent="0.35">
      <c r="A1" s="6" t="s">
        <v>3198</v>
      </c>
      <c r="G1" s="6" t="s">
        <v>3199</v>
      </c>
      <c r="S1" s="6" t="s">
        <v>3200</v>
      </c>
      <c r="Y1" s="117">
        <f>(Z299/Y298)-1</f>
        <v>-0.16051505998602367</v>
      </c>
      <c r="AB1"/>
      <c r="AE1" s="6" t="s">
        <v>3201</v>
      </c>
    </row>
    <row r="2" spans="1:44" x14ac:dyDescent="0.35">
      <c r="AB2"/>
    </row>
    <row r="3" spans="1:44" s="4" customFormat="1" ht="47" customHeight="1" x14ac:dyDescent="0.35">
      <c r="A3" s="4" t="s">
        <v>3119</v>
      </c>
      <c r="B3" s="99" t="s">
        <v>3123</v>
      </c>
      <c r="C3" s="99" t="s">
        <v>3124</v>
      </c>
      <c r="D3" s="99" t="s">
        <v>3160</v>
      </c>
      <c r="E3" s="4" t="s">
        <v>3120</v>
      </c>
      <c r="G3" s="4" t="s">
        <v>3119</v>
      </c>
      <c r="H3" s="4">
        <v>2024</v>
      </c>
      <c r="I3" s="4">
        <v>2023</v>
      </c>
      <c r="J3" s="4">
        <v>2022</v>
      </c>
      <c r="K3" s="4" t="s">
        <v>3137</v>
      </c>
      <c r="L3" s="4" t="s">
        <v>3139</v>
      </c>
      <c r="M3" s="4" t="s">
        <v>3140</v>
      </c>
      <c r="N3" s="4" t="s">
        <v>3138</v>
      </c>
      <c r="S3" s="4" t="s">
        <v>3119</v>
      </c>
      <c r="T3" s="102" t="s">
        <v>3159</v>
      </c>
      <c r="U3" s="4" t="s">
        <v>3153</v>
      </c>
      <c r="V3" s="4" t="s">
        <v>3154</v>
      </c>
      <c r="W3" s="4" t="s">
        <v>3155</v>
      </c>
      <c r="X3" s="4" t="s">
        <v>3156</v>
      </c>
      <c r="Y3" s="4" t="s">
        <v>3157</v>
      </c>
      <c r="Z3" s="4" t="s">
        <v>3158</v>
      </c>
      <c r="AB3" s="4" t="s">
        <v>3152</v>
      </c>
      <c r="AC3" s="4" t="s">
        <v>2292</v>
      </c>
      <c r="AE3" s="4" t="s">
        <v>3119</v>
      </c>
      <c r="AF3" s="4" t="s">
        <v>3202</v>
      </c>
      <c r="AG3" s="4" t="s">
        <v>3203</v>
      </c>
      <c r="AH3" s="4" t="s">
        <v>3205</v>
      </c>
      <c r="AI3" s="4" t="s">
        <v>3204</v>
      </c>
      <c r="AK3" s="4" t="s">
        <v>3119</v>
      </c>
      <c r="AL3" s="4" t="s">
        <v>3166</v>
      </c>
      <c r="AM3" s="4" t="s">
        <v>3212</v>
      </c>
      <c r="AN3" s="4" t="s">
        <v>3213</v>
      </c>
      <c r="AO3" s="4" t="s">
        <v>3169</v>
      </c>
      <c r="AP3" s="4" t="s">
        <v>3165</v>
      </c>
      <c r="AQ3" s="4" t="s">
        <v>3171</v>
      </c>
      <c r="AR3" s="4" t="s">
        <v>3204</v>
      </c>
    </row>
    <row r="4" spans="1:44" x14ac:dyDescent="0.35">
      <c r="A4" s="98">
        <v>40909</v>
      </c>
      <c r="B4" s="10">
        <f>HAVERM!K151</f>
        <v>3.4920634920634797</v>
      </c>
      <c r="C4" s="10">
        <f>((HAVERM!M145/HAVERM!M133)-1)*100</f>
        <v>11.567567567567561</v>
      </c>
      <c r="D4" s="10">
        <f>((HAVERM!R144/HAVERM!R132)-1)*100</f>
        <v>28.292690866676718</v>
      </c>
      <c r="E4">
        <v>0</v>
      </c>
      <c r="G4" t="s">
        <v>3141</v>
      </c>
      <c r="H4" s="10">
        <f>HAVERM!L295</f>
        <v>-0.37009622501850137</v>
      </c>
      <c r="I4" s="10">
        <f>HAVERM!L283</f>
        <v>0.55955235811351312</v>
      </c>
      <c r="J4" s="10">
        <f>HAVERM!L271</f>
        <v>0.65359477124182774</v>
      </c>
      <c r="K4" s="10">
        <f>AVERAGE(H20:Q20)</f>
        <v>-0.13281102665540501</v>
      </c>
      <c r="L4" s="10">
        <f t="shared" ref="L4:L15" si="0">MIN(H20:Q20)</f>
        <v>-0.68627450980391913</v>
      </c>
      <c r="M4" s="10">
        <f t="shared" ref="M4:M15" si="1">MAX(H20:Q20)</f>
        <v>0.20429009193052572</v>
      </c>
      <c r="N4" s="10">
        <f t="shared" ref="N4:N15" si="2">M4-L4</f>
        <v>0.89056460173444485</v>
      </c>
      <c r="S4" s="5">
        <v>44928</v>
      </c>
      <c r="T4" s="98" t="s">
        <v>3141</v>
      </c>
      <c r="U4" s="10">
        <f>IF('HAVER - UK Gas'!H1574="",C1286,AVERAGE('HAVER - UK Gas'!H1574:Q1574))</f>
        <v>204.87999999999997</v>
      </c>
      <c r="AB4" s="5"/>
      <c r="AE4" s="98">
        <v>43831</v>
      </c>
      <c r="AF4" s="10">
        <f>'[1]CPI Forecast'!D294</f>
        <v>1.769270563890335</v>
      </c>
      <c r="AG4" t="e">
        <f>NA()</f>
        <v>#N/A</v>
      </c>
      <c r="AH4" t="e">
        <f>NA()</f>
        <v>#N/A</v>
      </c>
      <c r="AI4">
        <v>2</v>
      </c>
      <c r="AK4" s="98">
        <v>43466</v>
      </c>
      <c r="AL4" s="7">
        <f>[1]Contributions!C255</f>
        <v>0.25967276227141317</v>
      </c>
      <c r="AM4" s="7">
        <f>[1]Contributions!D255</f>
        <v>2.2038567493112567E-2</v>
      </c>
      <c r="AN4" s="7">
        <f>[1]Contributions!E255</f>
        <v>4.9180327868852458E-2</v>
      </c>
      <c r="AO4" s="7">
        <f>[1]Contributions!H255</f>
        <v>0.31445319890695789</v>
      </c>
      <c r="AP4" s="7">
        <f>[1]Contributions!I255</f>
        <v>1.2240339302544812</v>
      </c>
      <c r="AQ4" s="7">
        <f>[1]Contributions!G255</f>
        <v>1.8479489586726174</v>
      </c>
      <c r="AR4" s="7">
        <v>2</v>
      </c>
    </row>
    <row r="5" spans="1:44" x14ac:dyDescent="0.35">
      <c r="A5" s="98">
        <v>40940</v>
      </c>
      <c r="B5" s="10">
        <f>HAVERM!K152</f>
        <v>3.6649214659685958</v>
      </c>
      <c r="C5" s="10">
        <f>((HAVERM!M146/HAVERM!M134)-1)*100</f>
        <v>9.9465240641711148</v>
      </c>
      <c r="D5" s="10">
        <f>((HAVERM!R145/HAVERM!R133)-1)*100</f>
        <v>26.222164936290703</v>
      </c>
      <c r="E5">
        <v>0</v>
      </c>
      <c r="G5" t="s">
        <v>3142</v>
      </c>
      <c r="H5" s="10">
        <f>HAVERM!L296</f>
        <v>0.22288261515601704</v>
      </c>
      <c r="I5" s="10">
        <f>HAVERM!L284</f>
        <v>2.1462639109697923</v>
      </c>
      <c r="J5" s="10">
        <f>HAVERM!L272</f>
        <v>1.0204081632653184</v>
      </c>
      <c r="K5" s="10">
        <f t="shared" ref="K5:K15" si="3">AVERAGE(H21:Q21)</f>
        <v>0.59831851308867701</v>
      </c>
      <c r="L5" s="10">
        <f t="shared" si="0"/>
        <v>-0.29615004935833467</v>
      </c>
      <c r="M5" s="10">
        <f t="shared" si="1"/>
        <v>1.2269938650306678</v>
      </c>
      <c r="N5" s="10">
        <f t="shared" si="2"/>
        <v>1.5231439143890024</v>
      </c>
      <c r="S5" s="5">
        <v>44929</v>
      </c>
      <c r="T5" s="98" t="s">
        <v>3141</v>
      </c>
      <c r="U5" s="10">
        <f>IF('HAVER - UK Gas'!H1575="",C1287,AVERAGE('HAVER - UK Gas'!H1575:Q1575))</f>
        <v>183.03500000000003</v>
      </c>
      <c r="AB5" s="5"/>
      <c r="AE5" s="98">
        <v>43862</v>
      </c>
      <c r="AF5" s="10">
        <f>'[1]CPI Forecast'!D295</f>
        <v>1.7095297388894481</v>
      </c>
      <c r="AG5" t="e">
        <f>NA()</f>
        <v>#N/A</v>
      </c>
      <c r="AH5" t="e">
        <f>NA()</f>
        <v>#N/A</v>
      </c>
      <c r="AI5">
        <v>2</v>
      </c>
      <c r="AK5" s="98">
        <v>43497</v>
      </c>
      <c r="AL5" s="7">
        <f>[1]Contributions!C256</f>
        <v>0.32713693684282102</v>
      </c>
      <c r="AM5" s="7">
        <f>[1]Contributions!D256</f>
        <v>1.7187140666281679E-2</v>
      </c>
      <c r="AN5" s="7">
        <f>[1]Contributions!E256</f>
        <v>5.4936997488805622E-2</v>
      </c>
      <c r="AO5" s="7">
        <f>[1]Contributions!H256</f>
        <v>0.35977536589888659</v>
      </c>
      <c r="AP5" s="7">
        <f>[1]Contributions!I256</f>
        <v>1.1728362068612008</v>
      </c>
      <c r="AQ5" s="7">
        <f>[1]Contributions!G256</f>
        <v>1.8692836637960024</v>
      </c>
      <c r="AR5" s="7">
        <v>2</v>
      </c>
    </row>
    <row r="6" spans="1:44" x14ac:dyDescent="0.35">
      <c r="A6" s="98">
        <v>40969</v>
      </c>
      <c r="B6" s="10">
        <f>HAVERM!K153</f>
        <v>4.5647558386411768</v>
      </c>
      <c r="C6" s="10">
        <f>((HAVERM!M147/HAVERM!M135)-1)*100</f>
        <v>10.127931769722821</v>
      </c>
      <c r="D6" s="10">
        <f>((HAVERM!R146/HAVERM!R134)-1)*100</f>
        <v>19.427350047589531</v>
      </c>
      <c r="E6">
        <v>0</v>
      </c>
      <c r="G6" t="s">
        <v>3143</v>
      </c>
      <c r="H6" s="10" t="e">
        <f>NA()</f>
        <v>#N/A</v>
      </c>
      <c r="I6" s="10">
        <f>HAVERM!L285</f>
        <v>1.0894941634241206</v>
      </c>
      <c r="J6" s="10">
        <f>HAVERM!L273</f>
        <v>9.182736455464191E-2</v>
      </c>
      <c r="K6" s="10">
        <f t="shared" si="3"/>
        <v>-0.25212977670440395</v>
      </c>
      <c r="L6" s="10">
        <f t="shared" si="0"/>
        <v>-1.3612565445026203</v>
      </c>
      <c r="M6" s="10">
        <f t="shared" si="1"/>
        <v>0.40444893832152218</v>
      </c>
      <c r="N6" s="10">
        <f t="shared" si="2"/>
        <v>1.7657054828241425</v>
      </c>
      <c r="S6" s="5">
        <v>44930</v>
      </c>
      <c r="T6" s="98" t="s">
        <v>3141</v>
      </c>
      <c r="U6" s="10">
        <f>IF('HAVER - UK Gas'!H1576="",C1288,AVERAGE('HAVER - UK Gas'!H1576:Q1576))</f>
        <v>202.81400000000002</v>
      </c>
      <c r="AB6" s="5"/>
      <c r="AE6" s="98">
        <v>43891</v>
      </c>
      <c r="AF6" s="10">
        <f>'[1]CPI Forecast'!D296</f>
        <v>1.5233075399050389</v>
      </c>
      <c r="AG6" t="e">
        <f>NA()</f>
        <v>#N/A</v>
      </c>
      <c r="AH6" t="e">
        <f>NA()</f>
        <v>#N/A</v>
      </c>
      <c r="AI6">
        <v>2</v>
      </c>
      <c r="AK6" s="98">
        <v>43525</v>
      </c>
      <c r="AL6" s="7">
        <f>[1]Contributions!C257</f>
        <v>0.2859124830301466</v>
      </c>
      <c r="AM6" s="7">
        <f>[1]Contributions!D257</f>
        <v>8.7241062107005468E-2</v>
      </c>
      <c r="AN6" s="7">
        <f>[1]Contributions!E257</f>
        <v>5.1600078259882373E-2</v>
      </c>
      <c r="AO6" s="7">
        <f>[1]Contributions!H257</f>
        <v>0.36155216805298851</v>
      </c>
      <c r="AP6" s="7">
        <f>[1]Contributions!I257</f>
        <v>1.170876825283764</v>
      </c>
      <c r="AQ6" s="7">
        <f>[1]Contributions!G257</f>
        <v>1.9076008799916078</v>
      </c>
      <c r="AR6" s="7">
        <v>2</v>
      </c>
    </row>
    <row r="7" spans="1:44" x14ac:dyDescent="0.35">
      <c r="A7" s="98">
        <v>41000</v>
      </c>
      <c r="B7" s="10">
        <f>HAVERM!K154</f>
        <v>4.347826086956541</v>
      </c>
      <c r="C7" s="10">
        <f>((HAVERM!M148/HAVERM!M136)-1)*100</f>
        <v>8.2809224318658217</v>
      </c>
      <c r="D7" s="10">
        <f>((HAVERM!R147/HAVERM!R135)-1)*100</f>
        <v>12.801945882608523</v>
      </c>
      <c r="E7">
        <v>0</v>
      </c>
      <c r="G7" t="s">
        <v>3144</v>
      </c>
      <c r="H7" s="10" t="e">
        <f>NA()</f>
        <v>#N/A</v>
      </c>
      <c r="I7" s="10">
        <f>HAVERM!L286</f>
        <v>1.3856812933025209</v>
      </c>
      <c r="J7" s="10">
        <f>HAVERM!L274</f>
        <v>1.5596330275229331</v>
      </c>
      <c r="K7" s="10">
        <f t="shared" si="3"/>
        <v>-2.4214489687419682E-2</v>
      </c>
      <c r="L7" s="10">
        <f t="shared" si="0"/>
        <v>-0.48123195380173067</v>
      </c>
      <c r="M7" s="10">
        <f t="shared" si="1"/>
        <v>0.68493150684931781</v>
      </c>
      <c r="N7" s="10">
        <f t="shared" si="2"/>
        <v>1.1661634606510485</v>
      </c>
      <c r="S7" s="5">
        <v>44931</v>
      </c>
      <c r="T7" s="98" t="s">
        <v>3141</v>
      </c>
      <c r="U7" s="10">
        <f>IF('HAVER - UK Gas'!H1577="",C1289,AVERAGE('HAVER - UK Gas'!H1577:Q1577))</f>
        <v>197.43600000000004</v>
      </c>
      <c r="AB7" s="5"/>
      <c r="AE7" s="98">
        <v>43922</v>
      </c>
      <c r="AF7" s="10">
        <f>'[1]CPI Forecast'!D297</f>
        <v>0.76742263060585181</v>
      </c>
      <c r="AG7" t="e">
        <f>NA()</f>
        <v>#N/A</v>
      </c>
      <c r="AH7" t="e">
        <f>NA()</f>
        <v>#N/A</v>
      </c>
      <c r="AI7">
        <v>2</v>
      </c>
      <c r="AK7" s="98">
        <v>43556</v>
      </c>
      <c r="AL7" s="7">
        <f>[1]Contributions!C258</f>
        <v>0.23115495549927423</v>
      </c>
      <c r="AM7" s="7">
        <f>[1]Contributions!D258</f>
        <v>0.13025484483990962</v>
      </c>
      <c r="AN7" s="7">
        <f>[1]Contributions!E258</f>
        <v>0.32590658716572013</v>
      </c>
      <c r="AO7" s="7">
        <f>[1]Contributions!H258</f>
        <v>4.7641724949859729E-2</v>
      </c>
      <c r="AP7" s="7">
        <f>[1]Contributions!I258</f>
        <v>1.3872622925630069</v>
      </c>
      <c r="AQ7" s="7">
        <f>[1]Contributions!G258</f>
        <v>2.1176269674860739</v>
      </c>
      <c r="AR7" s="7">
        <v>2</v>
      </c>
    </row>
    <row r="8" spans="1:44" x14ac:dyDescent="0.35">
      <c r="A8" s="98">
        <v>41030</v>
      </c>
      <c r="B8" s="10">
        <f>HAVERM!K155</f>
        <v>3.3507853403141441</v>
      </c>
      <c r="C8" s="10">
        <f>((HAVERM!M149/HAVERM!M137)-1)*100</f>
        <v>8.1250000000000036</v>
      </c>
      <c r="D8" s="10">
        <f>((HAVERM!R148/HAVERM!R136)-1)*100</f>
        <v>5.3369842642285503</v>
      </c>
      <c r="E8">
        <v>0</v>
      </c>
      <c r="G8" t="s">
        <v>3129</v>
      </c>
      <c r="H8" s="10" t="e">
        <f>NA()</f>
        <v>#N/A</v>
      </c>
      <c r="I8" s="10">
        <f>HAVERM!L287</f>
        <v>0.91116173120731059</v>
      </c>
      <c r="J8" s="10">
        <f>HAVERM!L275</f>
        <v>1.5356820234869062</v>
      </c>
      <c r="K8" s="10">
        <f t="shared" si="3"/>
        <v>-1.0281010461528073E-2</v>
      </c>
      <c r="L8" s="10">
        <f t="shared" si="0"/>
        <v>-1.0638297872340496</v>
      </c>
      <c r="M8" s="10">
        <f t="shared" si="1"/>
        <v>1.2725344644750836</v>
      </c>
      <c r="N8" s="10">
        <f t="shared" si="2"/>
        <v>2.3363642517091332</v>
      </c>
      <c r="S8" s="5">
        <v>44932</v>
      </c>
      <c r="T8" s="98" t="s">
        <v>3141</v>
      </c>
      <c r="U8" s="10">
        <f>IF('HAVER - UK Gas'!H1578="",C1290,AVERAGE('HAVER - UK Gas'!H1578:Q1578))</f>
        <v>205.74799999999999</v>
      </c>
      <c r="AB8" s="5"/>
      <c r="AE8" s="98">
        <v>43952</v>
      </c>
      <c r="AF8" s="10">
        <f>'[1]CPI Forecast'!D298</f>
        <v>0.47986067365768381</v>
      </c>
      <c r="AG8" t="e">
        <f>NA()</f>
        <v>#N/A</v>
      </c>
      <c r="AH8" t="e">
        <f>NA()</f>
        <v>#N/A</v>
      </c>
      <c r="AI8">
        <v>2</v>
      </c>
      <c r="AK8" s="98">
        <v>43586</v>
      </c>
      <c r="AL8" s="7">
        <f>[1]Contributions!C259</f>
        <v>0.22997910667909677</v>
      </c>
      <c r="AM8" s="7">
        <f>[1]Contributions!D259</f>
        <v>0.10253856362880084</v>
      </c>
      <c r="AN8" s="7">
        <f>[1]Contributions!E259</f>
        <v>0.32437309006628928</v>
      </c>
      <c r="AO8" s="7">
        <f>[1]Contributions!H259</f>
        <v>0.16143200290243714</v>
      </c>
      <c r="AP8" s="7">
        <f>[1]Contributions!I259</f>
        <v>1.2030020494049978</v>
      </c>
      <c r="AQ8" s="7">
        <f>[1]Contributions!G259</f>
        <v>2.0206029675834092</v>
      </c>
      <c r="AR8" s="7">
        <v>2</v>
      </c>
    </row>
    <row r="9" spans="1:44" x14ac:dyDescent="0.35">
      <c r="A9" s="98">
        <v>41061</v>
      </c>
      <c r="B9" s="10">
        <f>HAVERM!K156</f>
        <v>2.1761658031087983</v>
      </c>
      <c r="C9" s="10">
        <f>((HAVERM!M150/HAVERM!M138)-1)*100</f>
        <v>6.4351378958120486</v>
      </c>
      <c r="D9" s="10">
        <f>((HAVERM!R149/HAVERM!R137)-1)*100</f>
        <v>2.6213396852003745</v>
      </c>
      <c r="E9">
        <v>0</v>
      </c>
      <c r="G9" t="s">
        <v>3145</v>
      </c>
      <c r="H9" s="10" t="e">
        <f>NA()</f>
        <v>#N/A</v>
      </c>
      <c r="I9" s="10">
        <f>HAVERM!L288</f>
        <v>0.3762227238525151</v>
      </c>
      <c r="J9" s="10">
        <f>HAVERM!L276</f>
        <v>1.1565836298932375</v>
      </c>
      <c r="K9" s="10">
        <f t="shared" si="3"/>
        <v>-6.5925175392380631E-2</v>
      </c>
      <c r="L9" s="10">
        <f t="shared" si="0"/>
        <v>-0.49067713444553851</v>
      </c>
      <c r="M9" s="10">
        <f t="shared" si="1"/>
        <v>1.0471204188481575</v>
      </c>
      <c r="N9" s="10">
        <f t="shared" si="2"/>
        <v>1.5377975532936961</v>
      </c>
      <c r="S9" s="5">
        <f>+S4+7</f>
        <v>44935</v>
      </c>
      <c r="T9" s="98" t="s">
        <v>3141</v>
      </c>
      <c r="U9" s="10">
        <f>IF('HAVER - UK Gas'!H1579="",C1291,AVERAGE('HAVER - UK Gas'!H1579:Q1579))</f>
        <v>196.43300000000002</v>
      </c>
      <c r="AB9" s="5"/>
      <c r="AE9" s="98">
        <v>43983</v>
      </c>
      <c r="AF9" s="10">
        <f>'[1]CPI Forecast'!D299</f>
        <v>0.60315195537972155</v>
      </c>
      <c r="AG9" t="e">
        <f>NA()</f>
        <v>#N/A</v>
      </c>
      <c r="AH9" t="e">
        <f>NA()</f>
        <v>#N/A</v>
      </c>
      <c r="AI9">
        <v>2</v>
      </c>
      <c r="AK9" s="98">
        <v>43617</v>
      </c>
      <c r="AL9" s="7">
        <f>[1]Contributions!C260</f>
        <v>0.31087953515209743</v>
      </c>
      <c r="AM9" s="7">
        <f>[1]Contributions!D260</f>
        <v>1.8591025526296184E-2</v>
      </c>
      <c r="AN9" s="7">
        <f>[1]Contributions!E260</f>
        <v>0.24701495937081405</v>
      </c>
      <c r="AO9" s="7">
        <f>[1]Contributions!H260</f>
        <v>0.23588458242222055</v>
      </c>
      <c r="AP9" s="7">
        <f>[1]Contributions!I260</f>
        <v>1.2020789430998167</v>
      </c>
      <c r="AQ9" s="7">
        <f>[1]Contributions!G260</f>
        <v>2.0054625700541675</v>
      </c>
      <c r="AR9" s="7">
        <v>2</v>
      </c>
    </row>
    <row r="10" spans="1:44" x14ac:dyDescent="0.35">
      <c r="A10" s="98">
        <v>41091</v>
      </c>
      <c r="B10" s="10">
        <f>HAVERM!K157</f>
        <v>2.1716649431230639</v>
      </c>
      <c r="C10" s="10">
        <f>((HAVERM!M151/HAVERM!M139)-1)*100</f>
        <v>4.733131923464251</v>
      </c>
      <c r="D10" s="10">
        <f>((HAVERM!R150/HAVERM!R138)-1)*100</f>
        <v>-4.2907792679892083</v>
      </c>
      <c r="E10">
        <v>0</v>
      </c>
      <c r="G10" t="s">
        <v>3146</v>
      </c>
      <c r="H10" s="10" t="e">
        <f>NA()</f>
        <v>#N/A</v>
      </c>
      <c r="I10" s="10">
        <f>HAVERM!L289</f>
        <v>7.4962518740617767E-2</v>
      </c>
      <c r="J10" s="10">
        <f>HAVERM!L277</f>
        <v>2.2867194371152033</v>
      </c>
      <c r="K10" s="10">
        <f t="shared" si="3"/>
        <v>6.9648956614825064E-2</v>
      </c>
      <c r="L10" s="10">
        <f t="shared" si="0"/>
        <v>-0.698602794411185</v>
      </c>
      <c r="M10" s="10">
        <f t="shared" si="1"/>
        <v>0.99778270509975897</v>
      </c>
      <c r="N10" s="10">
        <f t="shared" si="2"/>
        <v>1.696385499510944</v>
      </c>
      <c r="S10" s="5">
        <f t="shared" ref="S10:S73" si="4">+S5+7</f>
        <v>44936</v>
      </c>
      <c r="T10" s="98" t="s">
        <v>3141</v>
      </c>
      <c r="U10" s="10">
        <f>IF('HAVER - UK Gas'!H1580="",C1292,AVERAGE('HAVER - UK Gas'!H1580:Q1580))</f>
        <v>187.87899999999996</v>
      </c>
      <c r="AB10" s="5"/>
      <c r="AE10" s="98">
        <v>44013</v>
      </c>
      <c r="AF10" s="10">
        <f>'[1]CPI Forecast'!D300</f>
        <v>1.040306070459196</v>
      </c>
      <c r="AG10" t="e">
        <f>NA()</f>
        <v>#N/A</v>
      </c>
      <c r="AH10" t="e">
        <f>NA()</f>
        <v>#N/A</v>
      </c>
      <c r="AI10">
        <v>2</v>
      </c>
      <c r="AK10" s="98">
        <v>43647</v>
      </c>
      <c r="AL10" s="7">
        <f>[1]Contributions!C261</f>
        <v>0.29741971241397558</v>
      </c>
      <c r="AM10" s="7">
        <f>[1]Contributions!D261</f>
        <v>2.4687872253406073E-3</v>
      </c>
      <c r="AN10" s="7">
        <f>[1]Contributions!E261</f>
        <v>0.19884962224288016</v>
      </c>
      <c r="AO10" s="7">
        <f>[1]Contributions!H261</f>
        <v>0.38893211464349353</v>
      </c>
      <c r="AP10" s="7">
        <f>[1]Contributions!I261</f>
        <v>1.2007320807603095</v>
      </c>
      <c r="AQ10" s="7">
        <f>[1]Contributions!G261</f>
        <v>2.0610954060263436</v>
      </c>
      <c r="AR10" s="7">
        <v>2</v>
      </c>
    </row>
    <row r="11" spans="1:44" x14ac:dyDescent="0.35">
      <c r="A11" s="98">
        <v>41122</v>
      </c>
      <c r="B11" s="10">
        <f>HAVERM!K158</f>
        <v>2.1671826625387025</v>
      </c>
      <c r="C11" s="10">
        <f>((HAVERM!M152/HAVERM!M140)-1)*100</f>
        <v>4.1874376869391883</v>
      </c>
      <c r="D11" s="10">
        <f>((HAVERM!R151/HAVERM!R139)-1)*100</f>
        <v>-6.8841631876000005</v>
      </c>
      <c r="E11">
        <v>0</v>
      </c>
      <c r="G11" t="s">
        <v>3147</v>
      </c>
      <c r="H11" s="10" t="e">
        <f>NA()</f>
        <v>#N/A</v>
      </c>
      <c r="I11" s="10">
        <f>HAVERM!L290</f>
        <v>0.37453183520599342</v>
      </c>
      <c r="J11" s="10">
        <f>HAVERM!L278</f>
        <v>1.4617368873602876</v>
      </c>
      <c r="K11" s="10">
        <f t="shared" si="3"/>
        <v>0.20020713793175715</v>
      </c>
      <c r="L11" s="10">
        <f t="shared" si="0"/>
        <v>-0.19569471624266699</v>
      </c>
      <c r="M11" s="10">
        <f t="shared" si="1"/>
        <v>0.58195926285160571</v>
      </c>
      <c r="N11" s="10">
        <f t="shared" si="2"/>
        <v>0.7776539790942727</v>
      </c>
      <c r="S11" s="5">
        <f t="shared" si="4"/>
        <v>44937</v>
      </c>
      <c r="T11" s="98" t="s">
        <v>3141</v>
      </c>
      <c r="U11" s="10">
        <f>IF('HAVER - UK Gas'!H1581="",C1293,AVERAGE('HAVER - UK Gas'!H1581:Q1581))</f>
        <v>189.916</v>
      </c>
      <c r="AB11" s="5"/>
      <c r="AE11" s="98">
        <v>44044</v>
      </c>
      <c r="AF11" s="10">
        <f>'[1]CPI Forecast'!D301</f>
        <v>0.21960784313725945</v>
      </c>
      <c r="AG11" t="e">
        <f>NA()</f>
        <v>#N/A</v>
      </c>
      <c r="AH11" t="e">
        <f>NA()</f>
        <v>#N/A</v>
      </c>
      <c r="AI11">
        <v>2</v>
      </c>
      <c r="AK11" s="98">
        <v>43678</v>
      </c>
      <c r="AL11" s="7">
        <f>[1]Contributions!C262</f>
        <v>0.30735609416040466</v>
      </c>
      <c r="AM11" s="7">
        <f>[1]Contributions!D262</f>
        <v>-9.1266104326091779E-3</v>
      </c>
      <c r="AN11" s="7">
        <f>[1]Contributions!E262</f>
        <v>0.20035490943508483</v>
      </c>
      <c r="AO11" s="7">
        <f>[1]Contributions!H262</f>
        <v>0.10015741806414863</v>
      </c>
      <c r="AP11" s="7">
        <f>[1]Contributions!I262</f>
        <v>1.1017181859288454</v>
      </c>
      <c r="AQ11" s="7">
        <f>[1]Contributions!G262</f>
        <v>1.7242673975482901</v>
      </c>
      <c r="AR11" s="7">
        <v>2</v>
      </c>
    </row>
    <row r="12" spans="1:44" x14ac:dyDescent="0.35">
      <c r="A12" s="98">
        <v>41153</v>
      </c>
      <c r="B12" s="10">
        <f>HAVERM!K159</f>
        <v>1.9567456230690006</v>
      </c>
      <c r="C12" s="10">
        <f>((HAVERM!M153/HAVERM!M141)-1)*100</f>
        <v>2.9498525073746285</v>
      </c>
      <c r="D12" s="10">
        <f>((HAVERM!R152/HAVERM!R140)-1)*100</f>
        <v>-6.9783129767582714</v>
      </c>
      <c r="E12">
        <v>0</v>
      </c>
      <c r="G12" t="s">
        <v>3148</v>
      </c>
      <c r="H12" s="10" t="e">
        <f>NA()</f>
        <v>#N/A</v>
      </c>
      <c r="I12" s="10">
        <f>HAVERM!L291</f>
        <v>-0.14925373134327957</v>
      </c>
      <c r="J12" s="10">
        <f>HAVERM!L279</f>
        <v>1.1016949152542255</v>
      </c>
      <c r="K12" s="10">
        <f t="shared" si="3"/>
        <v>6.3265633992953818E-2</v>
      </c>
      <c r="L12" s="10">
        <f t="shared" si="0"/>
        <v>-0.19627085377821318</v>
      </c>
      <c r="M12" s="10">
        <f t="shared" si="1"/>
        <v>0.80482897384306362</v>
      </c>
      <c r="N12" s="10">
        <f t="shared" si="2"/>
        <v>1.0010998276212768</v>
      </c>
      <c r="S12" s="5">
        <f t="shared" si="4"/>
        <v>44938</v>
      </c>
      <c r="T12" s="98" t="s">
        <v>3141</v>
      </c>
      <c r="U12" s="10">
        <f>IF('HAVER - UK Gas'!H1582="",C1294,AVERAGE('HAVER - UK Gas'!H1582:Q1582))</f>
        <v>183.51900000000001</v>
      </c>
      <c r="AB12" s="5"/>
      <c r="AE12" s="98">
        <v>44075</v>
      </c>
      <c r="AF12" s="10">
        <f>'[1]CPI Forecast'!D302</f>
        <v>0.53190018344564383</v>
      </c>
      <c r="AG12" t="e">
        <f>NA()</f>
        <v>#N/A</v>
      </c>
      <c r="AH12" t="e">
        <f>NA()</f>
        <v>#N/A</v>
      </c>
      <c r="AI12">
        <v>2</v>
      </c>
      <c r="AK12" s="98">
        <v>43709</v>
      </c>
      <c r="AL12" s="7">
        <f>[1]Contributions!C263</f>
        <v>0.29412248477939962</v>
      </c>
      <c r="AM12" s="7">
        <f>[1]Contributions!D263</f>
        <v>-7.2719435049410697E-2</v>
      </c>
      <c r="AN12" s="7">
        <f>[1]Contributions!E263</f>
        <v>0.14559001665092616</v>
      </c>
      <c r="AO12" s="7">
        <f>[1]Contributions!H263</f>
        <v>0.16419638847540677</v>
      </c>
      <c r="AP12" s="7">
        <f>[1]Contributions!I263</f>
        <v>1.1905117129257867</v>
      </c>
      <c r="AQ12" s="7">
        <f>[1]Contributions!G263</f>
        <v>1.7149554617908951</v>
      </c>
      <c r="AR12" s="7">
        <v>2</v>
      </c>
    </row>
    <row r="13" spans="1:44" x14ac:dyDescent="0.35">
      <c r="A13" s="98">
        <v>41183</v>
      </c>
      <c r="B13" s="10">
        <f>HAVERM!K160</f>
        <v>3.4303534303534278</v>
      </c>
      <c r="C13" s="10">
        <f>((HAVERM!M154/HAVERM!M142)-1)*100</f>
        <v>2.0368574199806089</v>
      </c>
      <c r="D13" s="10">
        <f>((HAVERM!R153/HAVERM!R141)-1)*100</f>
        <v>-4.3355408248915701</v>
      </c>
      <c r="E13">
        <v>0</v>
      </c>
      <c r="G13" t="s">
        <v>3149</v>
      </c>
      <c r="H13" s="10" t="e">
        <f>NA()</f>
        <v>#N/A</v>
      </c>
      <c r="I13" s="10">
        <f>HAVERM!L292</f>
        <v>0.1494768310911665</v>
      </c>
      <c r="J13" s="10">
        <f>HAVERM!L280</f>
        <v>2.0117351215423351</v>
      </c>
      <c r="K13" s="10">
        <f t="shared" si="3"/>
        <v>-0.10813510274020111</v>
      </c>
      <c r="L13" s="10">
        <f t="shared" si="0"/>
        <v>-0.92687950566425759</v>
      </c>
      <c r="M13" s="10">
        <f t="shared" si="1"/>
        <v>0.5050505050504972</v>
      </c>
      <c r="N13" s="10">
        <f t="shared" si="2"/>
        <v>1.4319300107147548</v>
      </c>
      <c r="S13" s="5">
        <f t="shared" si="4"/>
        <v>44939</v>
      </c>
      <c r="T13" s="98" t="s">
        <v>3141</v>
      </c>
      <c r="U13" s="10">
        <f>IF('HAVER - UK Gas'!H1583="",C1295,AVERAGE('HAVER - UK Gas'!H1583:Q1583))</f>
        <v>160.83599999999998</v>
      </c>
      <c r="AB13" s="5"/>
      <c r="AE13" s="98">
        <v>44105</v>
      </c>
      <c r="AF13" s="10">
        <f>'[1]CPI Forecast'!D303</f>
        <v>0.69715045522538155</v>
      </c>
      <c r="AG13" t="e">
        <f>NA()</f>
        <v>#N/A</v>
      </c>
      <c r="AH13" t="e">
        <f>NA()</f>
        <v>#N/A</v>
      </c>
      <c r="AI13">
        <v>2</v>
      </c>
      <c r="AK13" s="98">
        <v>43739</v>
      </c>
      <c r="AL13" s="7">
        <f>[1]Contributions!C264</f>
        <v>0.26808714934976263</v>
      </c>
      <c r="AM13" s="7">
        <f>[1]Contributions!D264</f>
        <v>-0.11127734291689836</v>
      </c>
      <c r="AN13" s="7">
        <f>[1]Contributions!E264</f>
        <v>-8.1176493351076101E-2</v>
      </c>
      <c r="AO13" s="7">
        <f>[1]Contributions!H264</f>
        <v>0.19533851510650391</v>
      </c>
      <c r="AP13" s="7">
        <f>[1]Contributions!I264</f>
        <v>1.2339005077646512</v>
      </c>
      <c r="AQ13" s="7">
        <f>[1]Contributions!G264</f>
        <v>1.4643743851595163</v>
      </c>
      <c r="AR13" s="7">
        <v>2</v>
      </c>
    </row>
    <row r="14" spans="1:44" x14ac:dyDescent="0.35">
      <c r="A14" s="98">
        <v>41214</v>
      </c>
      <c r="B14" s="10">
        <f>HAVERM!K161</f>
        <v>3.9256198347107363</v>
      </c>
      <c r="C14" s="10">
        <f>((HAVERM!M155/HAVERM!M143)-1)*100</f>
        <v>1.3500482160077043</v>
      </c>
      <c r="D14" s="10">
        <f>((HAVERM!R154/HAVERM!R142)-1)*100</f>
        <v>-6.4065877467331722</v>
      </c>
      <c r="E14">
        <v>0</v>
      </c>
      <c r="G14" t="s">
        <v>3150</v>
      </c>
      <c r="H14" s="10" t="e">
        <f>NA()</f>
        <v>#N/A</v>
      </c>
      <c r="I14" s="10">
        <f>HAVERM!L293</f>
        <v>0.29850746268658135</v>
      </c>
      <c r="J14" s="10">
        <f>HAVERM!L281</f>
        <v>1.1503697617091246</v>
      </c>
      <c r="K14" s="10">
        <f t="shared" si="3"/>
        <v>0.50448327208779342</v>
      </c>
      <c r="L14" s="10">
        <f t="shared" si="0"/>
        <v>-0.19627085377821318</v>
      </c>
      <c r="M14" s="10">
        <f t="shared" si="1"/>
        <v>1.5267175572518887</v>
      </c>
      <c r="N14" s="10">
        <f t="shared" si="2"/>
        <v>1.7229884110301019</v>
      </c>
      <c r="S14" s="5">
        <f t="shared" si="4"/>
        <v>44942</v>
      </c>
      <c r="T14" s="98" t="s">
        <v>3141</v>
      </c>
      <c r="U14" s="10">
        <f>IF('HAVER - UK Gas'!H1584="",C1296,AVERAGE('HAVER - UK Gas'!H1584:Q1584))</f>
        <v>170.94099999999997</v>
      </c>
      <c r="AB14" s="5"/>
      <c r="AE14" s="98">
        <v>44136</v>
      </c>
      <c r="AF14" s="10">
        <f>'[1]CPI Forecast'!D304</f>
        <v>0.31506508581378156</v>
      </c>
      <c r="AG14" t="e">
        <f>NA()</f>
        <v>#N/A</v>
      </c>
      <c r="AH14" t="e">
        <f>NA()</f>
        <v>#N/A</v>
      </c>
      <c r="AI14">
        <v>2</v>
      </c>
      <c r="AK14" s="98">
        <v>43770</v>
      </c>
      <c r="AL14" s="7">
        <f>[1]Contributions!C265</f>
        <v>0.27924808077189323</v>
      </c>
      <c r="AM14" s="7">
        <f>[1]Contributions!D265</f>
        <v>-9.6602572633770548E-2</v>
      </c>
      <c r="AN14" s="7">
        <f>[1]Contributions!E265</f>
        <v>-7.4597788740711268E-2</v>
      </c>
      <c r="AO14" s="7">
        <f>[1]Contributions!H265</f>
        <v>0.16802979409204255</v>
      </c>
      <c r="AP14" s="7">
        <f>[1]Contributions!I265</f>
        <v>1.187228727610349</v>
      </c>
      <c r="AQ14" s="7">
        <f>[1]Contributions!G265</f>
        <v>1.4742175522566825</v>
      </c>
      <c r="AR14" s="7">
        <v>2</v>
      </c>
    </row>
    <row r="15" spans="1:44" x14ac:dyDescent="0.35">
      <c r="A15" s="98">
        <v>41244</v>
      </c>
      <c r="B15" s="10">
        <f>HAVERM!K162</f>
        <v>3.771661569826712</v>
      </c>
      <c r="C15" s="10">
        <f>((HAVERM!M156/HAVERM!M144)-1)*100</f>
        <v>2.3121387283236983</v>
      </c>
      <c r="D15" s="10">
        <f>((HAVERM!R155/HAVERM!R143)-1)*100</f>
        <v>-9.237119689032113</v>
      </c>
      <c r="E15">
        <v>0</v>
      </c>
      <c r="G15" t="s">
        <v>3151</v>
      </c>
      <c r="H15" s="10" t="e">
        <f>NA()</f>
        <v>#N/A</v>
      </c>
      <c r="I15" s="10">
        <f>HAVERM!L294</f>
        <v>0.52083333333332593</v>
      </c>
      <c r="J15" s="10">
        <f>HAVERM!L282</f>
        <v>1.6246953696182009</v>
      </c>
      <c r="K15" s="10">
        <f t="shared" si="3"/>
        <v>0.75041757276490428</v>
      </c>
      <c r="L15" s="10">
        <f t="shared" si="0"/>
        <v>-0.20161290322581182</v>
      </c>
      <c r="M15" s="10">
        <f t="shared" si="1"/>
        <v>1.6111707841031109</v>
      </c>
      <c r="N15" s="10">
        <f t="shared" si="2"/>
        <v>1.8127836873289227</v>
      </c>
      <c r="S15" s="5">
        <f t="shared" si="4"/>
        <v>44943</v>
      </c>
      <c r="T15" s="98" t="s">
        <v>3141</v>
      </c>
      <c r="U15" s="10">
        <f>IF('HAVER - UK Gas'!H1585="",C1297,AVERAGE('HAVER - UK Gas'!H1585:Q1585))</f>
        <v>173.81900000000002</v>
      </c>
      <c r="AB15" s="5"/>
      <c r="AE15" s="98">
        <v>44166</v>
      </c>
      <c r="AF15" s="10">
        <f>'[1]CPI Forecast'!D305</f>
        <v>0.58876644676224554</v>
      </c>
      <c r="AG15" t="e">
        <f>NA()</f>
        <v>#N/A</v>
      </c>
      <c r="AH15" t="e">
        <f>NA()</f>
        <v>#N/A</v>
      </c>
      <c r="AI15">
        <v>2</v>
      </c>
      <c r="AK15" s="98">
        <v>43800</v>
      </c>
      <c r="AL15" s="7">
        <f>[1]Contributions!C266</f>
        <v>0.23858852591855034</v>
      </c>
      <c r="AM15" s="7">
        <f>[1]Contributions!D266</f>
        <v>2.871495091836769E-2</v>
      </c>
      <c r="AN15" s="7">
        <f>[1]Contributions!E266</f>
        <v>-6.8093901234080101E-2</v>
      </c>
      <c r="AO15" s="7">
        <f>[1]Contributions!H266</f>
        <v>4.7240212672863935E-2</v>
      </c>
      <c r="AP15" s="7">
        <f>[1]Contributions!I266</f>
        <v>1.0078177809705273</v>
      </c>
      <c r="AQ15" s="7">
        <f>[1]Contributions!G266</f>
        <v>1.3020711798911613</v>
      </c>
      <c r="AR15" s="7">
        <v>2</v>
      </c>
    </row>
    <row r="16" spans="1:44" x14ac:dyDescent="0.35">
      <c r="A16" s="98">
        <v>41275</v>
      </c>
      <c r="B16" s="10">
        <f>HAVERM!K163</f>
        <v>4.1922290388548111</v>
      </c>
      <c r="C16" s="10">
        <f>((HAVERM!M157/HAVERM!M145)-1)*100</f>
        <v>2.3255813953488191</v>
      </c>
      <c r="D16" s="10">
        <f>((HAVERM!R156/HAVERM!R144)-1)*100</f>
        <v>-11.040590523818295</v>
      </c>
      <c r="E16">
        <v>0</v>
      </c>
      <c r="S16" s="5">
        <f t="shared" si="4"/>
        <v>44944</v>
      </c>
      <c r="T16" s="98" t="s">
        <v>3141</v>
      </c>
      <c r="U16" s="10">
        <f>IF('HAVER - UK Gas'!H1586="",C1298,AVERAGE('HAVER - UK Gas'!H1586:Q1586))</f>
        <v>172.696</v>
      </c>
      <c r="AB16" s="5"/>
      <c r="AE16" s="98">
        <v>44197</v>
      </c>
      <c r="AF16" s="10">
        <f>'[1]CPI Forecast'!D306</f>
        <v>0.70058042811194099</v>
      </c>
      <c r="AG16" t="e">
        <f>NA()</f>
        <v>#N/A</v>
      </c>
      <c r="AH16" t="e">
        <f>NA()</f>
        <v>#N/A</v>
      </c>
      <c r="AI16">
        <v>2</v>
      </c>
      <c r="AK16" s="98">
        <v>43831</v>
      </c>
      <c r="AL16" s="7">
        <f>[1]Contributions!C267</f>
        <v>0.21172022684310321</v>
      </c>
      <c r="AM16" s="7">
        <f>[1]Contributions!D267</f>
        <v>0.14220601640838637</v>
      </c>
      <c r="AN16" s="7">
        <f>[1]Contributions!E267</f>
        <v>0.16311787072243356</v>
      </c>
      <c r="AO16" s="7">
        <f>[1]Contributions!H267</f>
        <v>8.334632246944508E-2</v>
      </c>
      <c r="AP16" s="7">
        <f>[1]Contributions!I267</f>
        <v>1.0983455882352937</v>
      </c>
      <c r="AQ16" s="7">
        <f>[1]Contributions!G267</f>
        <v>1.7692705638903305</v>
      </c>
      <c r="AR16" s="7">
        <v>2</v>
      </c>
    </row>
    <row r="17" spans="1:44" x14ac:dyDescent="0.35">
      <c r="A17" s="98">
        <v>41306</v>
      </c>
      <c r="B17" s="10">
        <f>HAVERM!K164</f>
        <v>3.6363636363636376</v>
      </c>
      <c r="C17" s="10">
        <f>((HAVERM!M158/HAVERM!M146)-1)*100</f>
        <v>3.0155642023346418</v>
      </c>
      <c r="D17" s="10">
        <f>((HAVERM!R157/HAVERM!R145)-1)*100</f>
        <v>-5.0628426541463494</v>
      </c>
      <c r="E17">
        <v>0</v>
      </c>
      <c r="S17" s="5">
        <f t="shared" si="4"/>
        <v>44945</v>
      </c>
      <c r="T17" s="98" t="s">
        <v>3141</v>
      </c>
      <c r="U17" s="10">
        <f>IF('HAVER - UK Gas'!H1587="",C1299,AVERAGE('HAVER - UK Gas'!H1587:Q1587))</f>
        <v>187.97300000000001</v>
      </c>
      <c r="AB17" s="5"/>
      <c r="AE17" s="98">
        <v>44228</v>
      </c>
      <c r="AF17" s="10">
        <f>'[1]CPI Forecast'!D307</f>
        <v>0.41421588932151199</v>
      </c>
      <c r="AG17" t="e">
        <f>NA()</f>
        <v>#N/A</v>
      </c>
      <c r="AH17" t="e">
        <f>NA()</f>
        <v>#N/A</v>
      </c>
      <c r="AI17">
        <v>2</v>
      </c>
      <c r="AK17" s="98">
        <v>43862</v>
      </c>
      <c r="AL17" s="7">
        <f>[1]Contributions!C268</f>
        <v>0.14481804177798568</v>
      </c>
      <c r="AM17" s="7">
        <f>[1]Contributions!D268</f>
        <v>8.1385654822537887E-2</v>
      </c>
      <c r="AN17" s="7">
        <f>[1]Contributions!E268</f>
        <v>0.13454012613918362</v>
      </c>
      <c r="AO17" s="7">
        <f>[1]Contributions!H268</f>
        <v>-2.7200463231790151E-2</v>
      </c>
      <c r="AP17" s="7">
        <f>[1]Contributions!I268</f>
        <v>1.1904598346010444</v>
      </c>
      <c r="AQ17" s="7">
        <f>[1]Contributions!G268</f>
        <v>1.7095297388894481</v>
      </c>
      <c r="AR17" s="7">
        <v>2</v>
      </c>
    </row>
    <row r="18" spans="1:44" x14ac:dyDescent="0.35">
      <c r="A18" s="98">
        <v>41334</v>
      </c>
      <c r="B18" s="10">
        <f>HAVERM!K165</f>
        <v>3.7563451776649881</v>
      </c>
      <c r="C18" s="10">
        <f>((HAVERM!M159/HAVERM!M147)-1)*100</f>
        <v>2.7105517909002952</v>
      </c>
      <c r="D18" s="10">
        <f>((HAVERM!R158/HAVERM!R146)-1)*100</f>
        <v>-6.5663908099437123</v>
      </c>
      <c r="E18">
        <v>0</v>
      </c>
      <c r="S18" s="5">
        <f t="shared" si="4"/>
        <v>44946</v>
      </c>
      <c r="T18" s="98" t="s">
        <v>3141</v>
      </c>
      <c r="U18" s="10">
        <f>IF('HAVER - UK Gas'!H1588="",C1300,AVERAGE('HAVER - UK Gas'!H1588:Q1588))</f>
        <v>186.82399999999996</v>
      </c>
      <c r="AB18" s="5"/>
      <c r="AE18" s="98">
        <v>44256</v>
      </c>
      <c r="AF18" s="10">
        <f>'[1]CPI Forecast'!D308</f>
        <v>0.71432516523370904</v>
      </c>
      <c r="AG18" t="e">
        <f>NA()</f>
        <v>#N/A</v>
      </c>
      <c r="AH18" t="e">
        <f>NA()</f>
        <v>#N/A</v>
      </c>
      <c r="AI18">
        <v>2</v>
      </c>
      <c r="AK18" s="98">
        <v>43891</v>
      </c>
      <c r="AL18" s="7">
        <f>[1]Contributions!C269</f>
        <v>0.19696619179175934</v>
      </c>
      <c r="AM18" s="7">
        <f>[1]Contributions!D269</f>
        <v>-7.1410360590408409E-2</v>
      </c>
      <c r="AN18" s="7">
        <f>[1]Contributions!E269</f>
        <v>0.11918783139598443</v>
      </c>
      <c r="AO18" s="7">
        <f>[1]Contributions!H269</f>
        <v>-7.4988763649261436E-2</v>
      </c>
      <c r="AP18" s="7">
        <f>[1]Contributions!I269</f>
        <v>1.2334411694031637</v>
      </c>
      <c r="AQ18" s="7">
        <f>[1]Contributions!G269</f>
        <v>1.5233075399050493</v>
      </c>
      <c r="AR18" s="7">
        <v>2</v>
      </c>
    </row>
    <row r="19" spans="1:44" x14ac:dyDescent="0.35">
      <c r="A19" s="98">
        <v>41365</v>
      </c>
      <c r="B19" s="10">
        <f>HAVERM!K166</f>
        <v>4.57317073170731</v>
      </c>
      <c r="C19" s="10">
        <f>((HAVERM!M160/HAVERM!M148)-1)*100</f>
        <v>3.1945788964181876</v>
      </c>
      <c r="D19" s="10">
        <f>((HAVERM!R159/HAVERM!R147)-1)*100</f>
        <v>-5.974477671592771</v>
      </c>
      <c r="E19">
        <v>0</v>
      </c>
      <c r="H19">
        <v>2010</v>
      </c>
      <c r="I19">
        <v>2011</v>
      </c>
      <c r="J19">
        <v>2012</v>
      </c>
      <c r="K19">
        <v>2013</v>
      </c>
      <c r="L19">
        <v>2014</v>
      </c>
      <c r="M19">
        <v>2015</v>
      </c>
      <c r="N19">
        <v>2016</v>
      </c>
      <c r="O19">
        <v>2017</v>
      </c>
      <c r="P19">
        <v>2018</v>
      </c>
      <c r="Q19">
        <v>2019</v>
      </c>
      <c r="S19" s="5">
        <f t="shared" si="4"/>
        <v>44949</v>
      </c>
      <c r="T19" s="98" t="s">
        <v>3141</v>
      </c>
      <c r="U19" s="10">
        <f>IF('HAVER - UK Gas'!H1589="",C1301,AVERAGE('HAVER - UK Gas'!H1589:Q1589))</f>
        <v>168.30699999999999</v>
      </c>
      <c r="AB19" s="5"/>
      <c r="AE19" s="98">
        <v>44287</v>
      </c>
      <c r="AF19" s="10">
        <f>'[1]CPI Forecast'!D309</f>
        <v>1.5259222378963599</v>
      </c>
      <c r="AG19" t="e">
        <f>NA()</f>
        <v>#N/A</v>
      </c>
      <c r="AH19" t="e">
        <f>NA()</f>
        <v>#N/A</v>
      </c>
      <c r="AI19">
        <v>2</v>
      </c>
      <c r="AK19" s="98">
        <v>43922</v>
      </c>
      <c r="AL19" s="7">
        <f>[1]Contributions!C270</f>
        <v>0.23502656825406482</v>
      </c>
      <c r="AM19" s="7">
        <f>[1]Contributions!D270</f>
        <v>-0.37714640862837889</v>
      </c>
      <c r="AN19" s="7">
        <f>[1]Contributions!E270</f>
        <v>-0.23267240584692506</v>
      </c>
      <c r="AO19" s="7">
        <f>[1]Contributions!H270</f>
        <v>4.1005879693316087E-2</v>
      </c>
      <c r="AP19" s="7">
        <f>[1]Contributions!I270</f>
        <v>0.96774728388720599</v>
      </c>
      <c r="AQ19" s="7">
        <f>[1]Contributions!G270</f>
        <v>0.76742263060585802</v>
      </c>
      <c r="AR19" s="7">
        <v>2</v>
      </c>
    </row>
    <row r="20" spans="1:44" x14ac:dyDescent="0.35">
      <c r="A20" s="98">
        <v>41395</v>
      </c>
      <c r="B20" s="10">
        <f>HAVERM!K167</f>
        <v>4.2553191489361764</v>
      </c>
      <c r="C20" s="10">
        <f>((HAVERM!M161/HAVERM!M149)-1)*100</f>
        <v>3.7572254335260125</v>
      </c>
      <c r="D20" s="10">
        <f>((HAVERM!R160/HAVERM!R148)-1)*100</f>
        <v>-3.3087192592421766</v>
      </c>
      <c r="E20">
        <v>0</v>
      </c>
      <c r="G20" t="s">
        <v>3125</v>
      </c>
      <c r="H20" s="10">
        <f>HAVERM!L127</f>
        <v>-0.22446689113354568</v>
      </c>
      <c r="I20" s="10">
        <f>HAVERM!L139</f>
        <v>-0.10570824524311906</v>
      </c>
      <c r="J20" s="10">
        <f>HAVERM!L151</f>
        <v>-0.30581039755351869</v>
      </c>
      <c r="K20" s="10">
        <f>HAVERM!L163</f>
        <v>9.8231827111994185E-2</v>
      </c>
      <c r="L20" s="10">
        <f>HAVERM!L175</f>
        <v>9.6339113680166122E-2</v>
      </c>
      <c r="M20" s="10">
        <f>HAVERM!L187</f>
        <v>-0.68627450980391913</v>
      </c>
      <c r="N20" s="10">
        <f>HAVERM!L199</f>
        <v>-0.40404040404040664</v>
      </c>
      <c r="O20" s="10">
        <f>HAVERM!L211</f>
        <v>0.20429009193052572</v>
      </c>
      <c r="P20" s="10">
        <f>HAVERM!L223</f>
        <v>-9.8231827111983083E-2</v>
      </c>
      <c r="Q20" s="10">
        <f>HAVERM!L235</f>
        <v>9.7560975609756184E-2</v>
      </c>
      <c r="S20" s="5">
        <f t="shared" si="4"/>
        <v>44950</v>
      </c>
      <c r="T20" s="98" t="s">
        <v>3141</v>
      </c>
      <c r="U20" s="10">
        <f>IF('HAVER - UK Gas'!H1590="",C1302,AVERAGE('HAVER - UK Gas'!H1590:Q1590))</f>
        <v>163.36900000000003</v>
      </c>
      <c r="AB20" s="5"/>
      <c r="AE20" s="98">
        <v>44317</v>
      </c>
      <c r="AF20" s="10">
        <f>'[1]CPI Forecast'!D310</f>
        <v>2.1149484631128646</v>
      </c>
      <c r="AG20" t="e">
        <f>NA()</f>
        <v>#N/A</v>
      </c>
      <c r="AH20" t="e">
        <f>NA()</f>
        <v>#N/A</v>
      </c>
      <c r="AI20">
        <v>2</v>
      </c>
      <c r="AK20" s="98">
        <v>43952</v>
      </c>
      <c r="AL20" s="7">
        <f>[1]Contributions!C271</f>
        <v>0.28616843404392728</v>
      </c>
      <c r="AM20" s="7">
        <f>[1]Contributions!D271</f>
        <v>-0.52713414052004604</v>
      </c>
      <c r="AN20" s="7">
        <f>[1]Contributions!E271</f>
        <v>-0.23789163913580252</v>
      </c>
      <c r="AO20" s="7">
        <f>[1]Contributions!H271</f>
        <v>-0.11161791507368266</v>
      </c>
      <c r="AP20" s="7">
        <f>[1]Contributions!I271</f>
        <v>0.96492332796003111</v>
      </c>
      <c r="AQ20" s="7">
        <f>[1]Contributions!G271</f>
        <v>0.47986067365769575</v>
      </c>
      <c r="AR20" s="7">
        <v>2</v>
      </c>
    </row>
    <row r="21" spans="1:44" x14ac:dyDescent="0.35">
      <c r="A21" s="98">
        <v>41426</v>
      </c>
      <c r="B21" s="10">
        <f>HAVERM!K168</f>
        <v>3.8539553752535705</v>
      </c>
      <c r="C21" s="10">
        <f>((HAVERM!M162/HAVERM!M150)-1)*100</f>
        <v>4.2226487523992162</v>
      </c>
      <c r="D21" s="10">
        <f>((HAVERM!R161/HAVERM!R149)-1)*100</f>
        <v>-2.9503065886494984</v>
      </c>
      <c r="E21">
        <v>0</v>
      </c>
      <c r="G21" t="s">
        <v>3126</v>
      </c>
      <c r="H21" s="10">
        <f>HAVERM!L128</f>
        <v>1.1248593925759387</v>
      </c>
      <c r="I21" s="10">
        <f>HAVERM!L140</f>
        <v>1.0582010582010692</v>
      </c>
      <c r="J21" s="10">
        <f>HAVERM!L152</f>
        <v>1.2269938650306678</v>
      </c>
      <c r="K21" s="10">
        <f>HAVERM!L164</f>
        <v>0.68694798822372949</v>
      </c>
      <c r="L21" s="10">
        <f>HAVERM!L176</f>
        <v>0.57747834456207681</v>
      </c>
      <c r="M21" s="10">
        <f>HAVERM!L188</f>
        <v>-0.29615004935833467</v>
      </c>
      <c r="N21" s="10">
        <f>HAVERM!L200</f>
        <v>0.20283975659229903</v>
      </c>
      <c r="O21" s="10">
        <f>HAVERM!L212</f>
        <v>0.81549439347605723</v>
      </c>
      <c r="P21" s="10">
        <f>HAVERM!L224</f>
        <v>0.19665683382497079</v>
      </c>
      <c r="Q21" s="10">
        <f>HAVERM!L236</f>
        <v>0.38986354775829568</v>
      </c>
      <c r="S21" s="5">
        <f t="shared" si="4"/>
        <v>44951</v>
      </c>
      <c r="T21" s="98" t="s">
        <v>3141</v>
      </c>
      <c r="U21" s="10">
        <f>IF('HAVER - UK Gas'!H1591="",C1303,AVERAGE('HAVER - UK Gas'!H1591:Q1591))</f>
        <v>159.38099999999997</v>
      </c>
      <c r="AB21" s="5"/>
      <c r="AE21" s="98">
        <v>44348</v>
      </c>
      <c r="AF21" s="10">
        <f>'[1]CPI Forecast'!D311</f>
        <v>2.5141825683341779</v>
      </c>
      <c r="AG21" t="e">
        <f>NA()</f>
        <v>#N/A</v>
      </c>
      <c r="AH21" t="e">
        <f>NA()</f>
        <v>#N/A</v>
      </c>
      <c r="AI21">
        <v>2</v>
      </c>
      <c r="AK21" s="98">
        <v>43983</v>
      </c>
      <c r="AL21" s="7">
        <f>[1]Contributions!C272</f>
        <v>0.19527086606029123</v>
      </c>
      <c r="AM21" s="7">
        <f>[1]Contributions!D272</f>
        <v>-0.51373872239692953</v>
      </c>
      <c r="AN21" s="7">
        <f>[1]Contributions!E272</f>
        <v>-0.22603286432767172</v>
      </c>
      <c r="AO21" s="7">
        <f>[1]Contributions!H272</f>
        <v>0.21133783267343462</v>
      </c>
      <c r="AP21" s="7">
        <f>[1]Contributions!I272</f>
        <v>0.87854939248988084</v>
      </c>
      <c r="AQ21" s="7">
        <f>[1]Contributions!G272</f>
        <v>0.60315195537971555</v>
      </c>
      <c r="AR21" s="7">
        <v>2</v>
      </c>
    </row>
    <row r="22" spans="1:44" x14ac:dyDescent="0.35">
      <c r="A22" s="98">
        <v>41456</v>
      </c>
      <c r="B22" s="10">
        <f>HAVERM!K169</f>
        <v>3.8461538461538325</v>
      </c>
      <c r="C22" s="10">
        <f>((HAVERM!M163/HAVERM!M151)-1)*100</f>
        <v>4.6153846153846212</v>
      </c>
      <c r="D22" s="10">
        <f>((HAVERM!R162/HAVERM!R150)-1)*100</f>
        <v>0.67431018977424095</v>
      </c>
      <c r="E22">
        <v>0</v>
      </c>
      <c r="G22" t="s">
        <v>3127</v>
      </c>
      <c r="H22" s="10">
        <f>HAVERM!L129</f>
        <v>0.22246941045604984</v>
      </c>
      <c r="I22" s="10">
        <f>HAVERM!L141</f>
        <v>-1.3612565445026203</v>
      </c>
      <c r="J22" s="10">
        <f>HAVERM!L153</f>
        <v>-0.5050505050505083</v>
      </c>
      <c r="K22" s="10">
        <f>HAVERM!L165</f>
        <v>-0.38986354775827348</v>
      </c>
      <c r="L22" s="10">
        <f>HAVERM!L177</f>
        <v>-0.57416267942582699</v>
      </c>
      <c r="M22" s="10">
        <f>HAVERM!L189</f>
        <v>-9.9009900990087996E-2</v>
      </c>
      <c r="N22" s="10">
        <f>HAVERM!L201</f>
        <v>-0.70850202429150189</v>
      </c>
      <c r="O22" s="10">
        <f>HAVERM!L213</f>
        <v>0.40444893832152218</v>
      </c>
      <c r="P22" s="10">
        <f>HAVERM!L225</f>
        <v>0.39254170755642637</v>
      </c>
      <c r="Q22" s="10">
        <f>HAVERM!L237</f>
        <v>9.7087378640781097E-2</v>
      </c>
      <c r="S22" s="5">
        <f t="shared" si="4"/>
        <v>44952</v>
      </c>
      <c r="T22" s="98" t="s">
        <v>3141</v>
      </c>
      <c r="U22" s="10">
        <f>IF('HAVER - UK Gas'!H1592="",C1304,AVERAGE('HAVER - UK Gas'!H1592:Q1592))</f>
        <v>159.47</v>
      </c>
      <c r="AB22" s="5"/>
      <c r="AE22" s="98">
        <v>44378</v>
      </c>
      <c r="AF22" s="10">
        <f>'[1]CPI Forecast'!D312</f>
        <v>2.0399369223998765</v>
      </c>
      <c r="AG22" t="e">
        <f>NA()</f>
        <v>#N/A</v>
      </c>
      <c r="AH22" t="e">
        <f>NA()</f>
        <v>#N/A</v>
      </c>
      <c r="AI22">
        <v>2</v>
      </c>
      <c r="AK22" s="98">
        <v>44013</v>
      </c>
      <c r="AL22" s="7">
        <f>[1]Contributions!C273</f>
        <v>0.18227003805564174</v>
      </c>
      <c r="AM22" s="7">
        <f>[1]Contributions!D273</f>
        <v>-0.37317568031533721</v>
      </c>
      <c r="AN22" s="7">
        <f>[1]Contributions!E273</f>
        <v>-0.22309719866873001</v>
      </c>
      <c r="AO22" s="7">
        <f>[1]Contributions!H273</f>
        <v>0.37030064288620307</v>
      </c>
      <c r="AP22" s="7">
        <f>[1]Contributions!I273</f>
        <v>1.0143099918407512</v>
      </c>
      <c r="AQ22" s="7">
        <f>[1]Contributions!G273</f>
        <v>1.040306070459212</v>
      </c>
      <c r="AR22" s="7">
        <v>2</v>
      </c>
    </row>
    <row r="23" spans="1:44" x14ac:dyDescent="0.35">
      <c r="A23" s="98">
        <v>41487</v>
      </c>
      <c r="B23" s="10">
        <f>HAVERM!K170</f>
        <v>4.1414141414141348</v>
      </c>
      <c r="C23" s="10">
        <f>((HAVERM!M164/HAVERM!M152)-1)*100</f>
        <v>4.6889952153110093</v>
      </c>
      <c r="D23" s="10">
        <f>((HAVERM!R163/HAVERM!R151)-1)*100</f>
        <v>1.8715632565596385</v>
      </c>
      <c r="E23">
        <v>0</v>
      </c>
      <c r="G23" t="s">
        <v>3128</v>
      </c>
      <c r="H23" s="10">
        <f>HAVERM!L130</f>
        <v>0.33296337402886067</v>
      </c>
      <c r="I23" s="10">
        <f>HAVERM!L142</f>
        <v>0.10615711252652815</v>
      </c>
      <c r="J23" s="10">
        <f>HAVERM!L154</f>
        <v>-0.10152284263958977</v>
      </c>
      <c r="K23" s="10">
        <f>HAVERM!L166</f>
        <v>0.68493150684931781</v>
      </c>
      <c r="L23" s="10">
        <f>HAVERM!L178</f>
        <v>-0.48123195380173067</v>
      </c>
      <c r="M23" s="10">
        <f>HAVERM!L190</f>
        <v>-0.3964321110009994</v>
      </c>
      <c r="N23" s="10">
        <f>HAVERM!L202</f>
        <v>-0.10193679918449883</v>
      </c>
      <c r="O23" s="10">
        <f>HAVERM!L214</f>
        <v>0.20140986908359082</v>
      </c>
      <c r="P23" s="10">
        <f>HAVERM!L226</f>
        <v>-0.19550342130987275</v>
      </c>
      <c r="Q23" s="10">
        <f>HAVERM!L238</f>
        <v>-0.29097963142580285</v>
      </c>
      <c r="S23" s="5">
        <f t="shared" si="4"/>
        <v>44953</v>
      </c>
      <c r="T23" s="98" t="s">
        <v>3141</v>
      </c>
      <c r="U23" s="10">
        <f>IF('HAVER - UK Gas'!H1593="",C1305,AVERAGE('HAVER - UK Gas'!H1593:Q1593))</f>
        <v>160.03399999999999</v>
      </c>
      <c r="AB23" s="5"/>
      <c r="AE23" s="98">
        <v>44409</v>
      </c>
      <c r="AF23" s="10">
        <f>'[1]CPI Forecast'!D313</f>
        <v>3.1966707484371026</v>
      </c>
      <c r="AG23" t="e">
        <f>NA()</f>
        <v>#N/A</v>
      </c>
      <c r="AH23" t="e">
        <f>NA()</f>
        <v>#N/A</v>
      </c>
      <c r="AI23">
        <v>2</v>
      </c>
      <c r="AK23" s="98">
        <v>44044</v>
      </c>
      <c r="AL23" s="7">
        <f>[1]Contributions!C274</f>
        <v>0.10372772840270679</v>
      </c>
      <c r="AM23" s="7">
        <f>[1]Contributions!D274</f>
        <v>-0.35277845800172214</v>
      </c>
      <c r="AN23" s="7">
        <f>[1]Contributions!E274</f>
        <v>-0.22809519817301377</v>
      </c>
      <c r="AO23" s="7">
        <f>[1]Contributions!H274</f>
        <v>0.27483005927223225</v>
      </c>
      <c r="AP23" s="7">
        <f>[1]Contributions!I274</f>
        <v>0.3099999819713819</v>
      </c>
      <c r="AQ23" s="7">
        <f>[1]Contributions!G274</f>
        <v>0.21960784313725723</v>
      </c>
      <c r="AR23" s="7">
        <v>2</v>
      </c>
    </row>
    <row r="24" spans="1:44" x14ac:dyDescent="0.35">
      <c r="A24" s="98">
        <v>41518</v>
      </c>
      <c r="B24" s="10">
        <f>HAVERM!K171</f>
        <v>4.2424242424242475</v>
      </c>
      <c r="C24" s="10">
        <f>((HAVERM!M165/HAVERM!M153)-1)*100</f>
        <v>5.5396370582617038</v>
      </c>
      <c r="D24" s="10">
        <f>((HAVERM!R164/HAVERM!R152)-1)*100</f>
        <v>0.38472030686547143</v>
      </c>
      <c r="E24">
        <v>0</v>
      </c>
      <c r="G24" t="s">
        <v>3129</v>
      </c>
      <c r="H24" s="10">
        <f>HAVERM!L131</f>
        <v>-0.11061946902656272</v>
      </c>
      <c r="I24" s="10">
        <f>HAVERM!L143</f>
        <v>1.2725344644750836</v>
      </c>
      <c r="J24" s="10">
        <f>HAVERM!L155</f>
        <v>0.30487804878047697</v>
      </c>
      <c r="K24" s="10">
        <f>HAVERM!L167</f>
        <v>0</v>
      </c>
      <c r="L24" s="10">
        <f>HAVERM!L179</f>
        <v>-1.0638297872340496</v>
      </c>
      <c r="M24" s="10">
        <f>HAVERM!L191</f>
        <v>-9.9502487562186381E-2</v>
      </c>
      <c r="N24" s="10">
        <f>HAVERM!L203</f>
        <v>-0.40816326530612734</v>
      </c>
      <c r="O24" s="10">
        <f>HAVERM!L215</f>
        <v>0.10050251256281673</v>
      </c>
      <c r="P24" s="10">
        <f>HAVERM!L227</f>
        <v>-0.19588638589617124</v>
      </c>
      <c r="Q24" s="10">
        <f>HAVERM!L239</f>
        <v>9.7276264591439343E-2</v>
      </c>
      <c r="S24" s="5">
        <f t="shared" si="4"/>
        <v>44956</v>
      </c>
      <c r="T24" s="98" t="s">
        <v>3141</v>
      </c>
      <c r="U24" s="10">
        <f>IF('HAVER - UK Gas'!H1594="",C1306,AVERAGE('HAVER - UK Gas'!H1594:Q1594))</f>
        <v>167.97499999999997</v>
      </c>
      <c r="AB24" s="5"/>
      <c r="AE24" s="98">
        <v>44440</v>
      </c>
      <c r="AF24" s="10">
        <f>'[1]CPI Forecast'!D314</f>
        <v>3.0800689553990734</v>
      </c>
      <c r="AG24" t="e">
        <f>NA()</f>
        <v>#N/A</v>
      </c>
      <c r="AH24" t="e">
        <f>NA()</f>
        <v>#N/A</v>
      </c>
      <c r="AI24">
        <v>2</v>
      </c>
      <c r="AK24" s="98">
        <v>44075</v>
      </c>
      <c r="AL24" s="7">
        <f>[1]Contributions!C275</f>
        <v>6.5022832190200608E-2</v>
      </c>
      <c r="AM24" s="7">
        <f>[1]Contributions!D275</f>
        <v>-0.3283078686570034</v>
      </c>
      <c r="AN24" s="7">
        <f>[1]Contributions!E275</f>
        <v>-0.22787652081970119</v>
      </c>
      <c r="AO24" s="7">
        <f>[1]Contributions!H275</f>
        <v>0.24150720799363679</v>
      </c>
      <c r="AP24" s="7">
        <f>[1]Contributions!I275</f>
        <v>0.70256487053896743</v>
      </c>
      <c r="AQ24" s="7">
        <f>[1]Contributions!G275</f>
        <v>0.53190018344565504</v>
      </c>
      <c r="AR24" s="7">
        <v>2</v>
      </c>
    </row>
    <row r="25" spans="1:44" x14ac:dyDescent="0.35">
      <c r="A25" s="98">
        <v>41548</v>
      </c>
      <c r="B25" s="10">
        <f>HAVERM!K172</f>
        <v>3.9195979899497635</v>
      </c>
      <c r="C25" s="10">
        <f>((HAVERM!M166/HAVERM!M154)-1)*100</f>
        <v>5.7034220532319324</v>
      </c>
      <c r="D25" s="10">
        <f>((HAVERM!R165/HAVERM!R153)-1)*100</f>
        <v>-0.13010683138181545</v>
      </c>
      <c r="E25">
        <v>0</v>
      </c>
      <c r="G25" t="s">
        <v>3130</v>
      </c>
      <c r="H25" s="10">
        <f>HAVERM!L132</f>
        <v>-0.11074197120708451</v>
      </c>
      <c r="I25" s="10">
        <f>HAVERM!L144</f>
        <v>1.0471204188481575</v>
      </c>
      <c r="J25" s="10">
        <f>HAVERM!L156</f>
        <v>-0.10131712259372483</v>
      </c>
      <c r="K25" s="10">
        <f>HAVERM!L168</f>
        <v>-0.48590864917396059</v>
      </c>
      <c r="L25" s="10">
        <f>HAVERM!L180</f>
        <v>9.7751710654936375E-2</v>
      </c>
      <c r="M25" s="10">
        <f>HAVERM!L192</f>
        <v>-0.19920318725099584</v>
      </c>
      <c r="N25" s="10">
        <f>HAVERM!L204</f>
        <v>-0.4098360655737654</v>
      </c>
      <c r="O25" s="10">
        <f>HAVERM!L216</f>
        <v>-0.20080321285139702</v>
      </c>
      <c r="P25" s="10">
        <f>HAVERM!L228</f>
        <v>-0.49067713444553851</v>
      </c>
      <c r="Q25" s="10">
        <f>HAVERM!L240</f>
        <v>0.19436345966956647</v>
      </c>
      <c r="S25" s="5">
        <f t="shared" si="4"/>
        <v>44957</v>
      </c>
      <c r="T25" s="98" t="s">
        <v>3141</v>
      </c>
      <c r="U25" s="10">
        <f>IF('HAVER - UK Gas'!H1595="",C1307,AVERAGE('HAVER - UK Gas'!H1595:Q1595))</f>
        <v>173.49600000000004</v>
      </c>
      <c r="AB25" s="5"/>
      <c r="AE25" s="98">
        <v>44470</v>
      </c>
      <c r="AF25" s="10">
        <f>'[1]CPI Forecast'!D315</f>
        <v>4.2062116585513509</v>
      </c>
      <c r="AG25" t="e">
        <f>NA()</f>
        <v>#N/A</v>
      </c>
      <c r="AH25" t="e">
        <f>NA()</f>
        <v>#N/A</v>
      </c>
      <c r="AI25">
        <v>2</v>
      </c>
      <c r="AK25" s="98">
        <v>44105</v>
      </c>
      <c r="AL25" s="7">
        <f>[1]Contributions!C276</f>
        <v>0.14295254657704839</v>
      </c>
      <c r="AM25" s="7">
        <f>[1]Contributions!D276</f>
        <v>-0.31544409215354097</v>
      </c>
      <c r="AN25" s="7">
        <f>[1]Contributions!E276</f>
        <v>-0.28976607225195838</v>
      </c>
      <c r="AO25" s="7">
        <f>[1]Contributions!H276</f>
        <v>0.36791692114505581</v>
      </c>
      <c r="AP25" s="7">
        <f>[1]Contributions!I276</f>
        <v>0.65975538494934882</v>
      </c>
      <c r="AQ25" s="7">
        <f>[1]Contributions!G276</f>
        <v>0.69715045522539099</v>
      </c>
      <c r="AR25" s="7">
        <v>2</v>
      </c>
    </row>
    <row r="26" spans="1:44" x14ac:dyDescent="0.35">
      <c r="A26" s="98">
        <v>41579</v>
      </c>
      <c r="B26" s="10">
        <f>HAVERM!K173</f>
        <v>2.7833001988071704</v>
      </c>
      <c r="C26" s="10">
        <f>((HAVERM!M167/HAVERM!M155)-1)*100</f>
        <v>5.4234062797335891</v>
      </c>
      <c r="D26" s="10">
        <f>((HAVERM!R166/HAVERM!R154)-1)*100</f>
        <v>0.62078635099331869</v>
      </c>
      <c r="E26">
        <v>0</v>
      </c>
      <c r="G26" t="s">
        <v>3131</v>
      </c>
      <c r="H26" s="10">
        <f>HAVERM!L133</f>
        <v>0.99778270509975897</v>
      </c>
      <c r="I26" s="10">
        <f>HAVERM!L145</f>
        <v>0.20725388601037231</v>
      </c>
      <c r="J26" s="10">
        <f>HAVERM!L157</f>
        <v>0.20283975659229903</v>
      </c>
      <c r="K26" s="10">
        <f>HAVERM!L169</f>
        <v>0.1953124999999778</v>
      </c>
      <c r="L26" s="10">
        <f>HAVERM!L181</f>
        <v>-0.1953125</v>
      </c>
      <c r="M26" s="10">
        <f>HAVERM!L193</f>
        <v>-0.698602794411185</v>
      </c>
      <c r="N26" s="10">
        <f>HAVERM!L205</f>
        <v>-0.30864197530864335</v>
      </c>
      <c r="O26" s="10">
        <f>HAVERM!L217</f>
        <v>0</v>
      </c>
      <c r="P26" s="10">
        <f>HAVERM!L229</f>
        <v>0.29585798816567088</v>
      </c>
      <c r="Q26" s="10">
        <f>HAVERM!L241</f>
        <v>0</v>
      </c>
      <c r="S26" s="5">
        <f t="shared" si="4"/>
        <v>44958</v>
      </c>
      <c r="T26" s="98" t="s">
        <v>3142</v>
      </c>
      <c r="U26" s="10">
        <f>IF('HAVER - UK Gas'!H1596="",C1308,AVERAGE('HAVER - UK Gas'!H1596:Q1596))</f>
        <v>169.51400000000001</v>
      </c>
      <c r="AB26" s="5"/>
      <c r="AE26" s="98">
        <v>44501</v>
      </c>
      <c r="AF26" s="10">
        <f>'[1]CPI Forecast'!D316</f>
        <v>5.129900542744581</v>
      </c>
      <c r="AG26" t="e">
        <f>NA()</f>
        <v>#N/A</v>
      </c>
      <c r="AH26" t="e">
        <f>NA()</f>
        <v>#N/A</v>
      </c>
      <c r="AI26">
        <v>2</v>
      </c>
      <c r="AK26" s="98">
        <v>44136</v>
      </c>
      <c r="AL26" s="7">
        <f>[1]Contributions!C277</f>
        <v>2.616035408101948E-2</v>
      </c>
      <c r="AM26" s="7">
        <f>[1]Contributions!D277</f>
        <v>-0.30405476764307626</v>
      </c>
      <c r="AN26" s="7">
        <f>[1]Contributions!E277</f>
        <v>-0.29207545025070991</v>
      </c>
      <c r="AO26" s="7">
        <f>[1]Contributions!H277</f>
        <v>9.1255070947411698E-2</v>
      </c>
      <c r="AP26" s="7">
        <f>[1]Contributions!I277</f>
        <v>0.70152952054434048</v>
      </c>
      <c r="AQ26" s="7">
        <f>[1]Contributions!G277</f>
        <v>0.31506508581379022</v>
      </c>
      <c r="AR26" s="7">
        <v>2</v>
      </c>
    </row>
    <row r="27" spans="1:44" x14ac:dyDescent="0.35">
      <c r="A27" s="98">
        <v>41609</v>
      </c>
      <c r="B27" s="10">
        <f>HAVERM!K174</f>
        <v>1.9646365422396839</v>
      </c>
      <c r="C27" s="10">
        <f>((HAVERM!M168/HAVERM!M156)-1)*100</f>
        <v>5.555555555555558</v>
      </c>
      <c r="D27" s="10">
        <f>((HAVERM!R167/HAVERM!R155)-1)*100</f>
        <v>4.1146348422953505</v>
      </c>
      <c r="E27">
        <v>0</v>
      </c>
      <c r="G27" t="s">
        <v>3132</v>
      </c>
      <c r="H27" s="10">
        <f>HAVERM!L134</f>
        <v>0.1097694840834329</v>
      </c>
      <c r="I27" s="10">
        <f>HAVERM!L146</f>
        <v>0.20682523267838704</v>
      </c>
      <c r="J27" s="10">
        <f>HAVERM!L158</f>
        <v>0.20242914979757831</v>
      </c>
      <c r="K27" s="10">
        <f>HAVERM!L170</f>
        <v>0.4873294346978474</v>
      </c>
      <c r="L27" s="10">
        <f>HAVERM!L182</f>
        <v>-0.19569471624266699</v>
      </c>
      <c r="M27" s="10">
        <f>HAVERM!L194</f>
        <v>0</v>
      </c>
      <c r="N27" s="10">
        <f>HAVERM!L206</f>
        <v>0.41279669762641635</v>
      </c>
      <c r="O27" s="10">
        <f>HAVERM!L218</f>
        <v>0</v>
      </c>
      <c r="P27" s="10">
        <f>HAVERM!L230</f>
        <v>0.19665683382497079</v>
      </c>
      <c r="Q27" s="10">
        <f>HAVERM!L242</f>
        <v>0.58195926285160571</v>
      </c>
      <c r="S27" s="5">
        <f t="shared" si="4"/>
        <v>44959</v>
      </c>
      <c r="T27" s="98" t="s">
        <v>3142</v>
      </c>
      <c r="U27" s="10">
        <f>IF('HAVER - UK Gas'!H1597="",C1309,AVERAGE('HAVER - UK Gas'!H1597:Q1597))</f>
        <v>172.12</v>
      </c>
      <c r="AB27" s="5"/>
      <c r="AE27" s="98">
        <v>44531</v>
      </c>
      <c r="AF27" s="10">
        <f>'[1]CPI Forecast'!D317</f>
        <v>5.3860457447490573</v>
      </c>
      <c r="AG27" t="e">
        <f>NA()</f>
        <v>#N/A</v>
      </c>
      <c r="AH27" t="e">
        <f>NA()</f>
        <v>#N/A</v>
      </c>
      <c r="AI27">
        <v>2</v>
      </c>
      <c r="AK27" s="98">
        <v>44166</v>
      </c>
      <c r="AL27" s="7">
        <f>[1]Contributions!C278</f>
        <v>3.6004292103952729E-4</v>
      </c>
      <c r="AM27" s="7">
        <f>[1]Contributions!D278</f>
        <v>-0.25306379045368721</v>
      </c>
      <c r="AN27" s="7">
        <f>[1]Contributions!E278</f>
        <v>-0.28020169372330123</v>
      </c>
      <c r="AO27" s="7">
        <f>[1]Contributions!H278</f>
        <v>0.31839668774261864</v>
      </c>
      <c r="AP27" s="7">
        <f>[1]Contributions!I278</f>
        <v>0.70338653966062481</v>
      </c>
      <c r="AQ27" s="7">
        <f>[1]Contributions!G278</f>
        <v>0.58876644676225476</v>
      </c>
      <c r="AR27" s="7">
        <v>2</v>
      </c>
    </row>
    <row r="28" spans="1:44" x14ac:dyDescent="0.35">
      <c r="A28" s="98">
        <v>41640</v>
      </c>
      <c r="B28" s="10">
        <f>HAVERM!K175</f>
        <v>1.9627085377821318</v>
      </c>
      <c r="C28" s="10">
        <f>((HAVERM!M169/HAVERM!M157)-1)*100</f>
        <v>4.924242424242431</v>
      </c>
      <c r="D28" s="10">
        <f>((HAVERM!R168/HAVERM!R156)-1)*100</f>
        <v>5.4549046728005202</v>
      </c>
      <c r="E28">
        <v>0</v>
      </c>
      <c r="G28" t="s">
        <v>3133</v>
      </c>
      <c r="H28" s="10">
        <f>HAVERM!L135</f>
        <v>0.10964912280702066</v>
      </c>
      <c r="I28" s="10">
        <f>HAVERM!L147</f>
        <v>0.20639834881319707</v>
      </c>
      <c r="J28" s="10">
        <f>HAVERM!L159</f>
        <v>0</v>
      </c>
      <c r="K28" s="10">
        <f>HAVERM!L171</f>
        <v>9.6993210475271319E-2</v>
      </c>
      <c r="L28" s="10">
        <f>HAVERM!L183</f>
        <v>-0.19607843137254832</v>
      </c>
      <c r="M28" s="10">
        <f>HAVERM!L195</f>
        <v>0</v>
      </c>
      <c r="N28" s="10">
        <f>HAVERM!L207</f>
        <v>0</v>
      </c>
      <c r="O28" s="10">
        <f>HAVERM!L219</f>
        <v>0.80482897384306362</v>
      </c>
      <c r="P28" s="10">
        <f>HAVERM!L231</f>
        <v>-0.19627085377821318</v>
      </c>
      <c r="Q28" s="10">
        <f>HAVERM!L243</f>
        <v>-0.19286403085825299</v>
      </c>
      <c r="S28" s="5">
        <f t="shared" si="4"/>
        <v>44960</v>
      </c>
      <c r="T28" s="98" t="s">
        <v>3142</v>
      </c>
      <c r="U28" s="10">
        <f>IF('HAVER - UK Gas'!H1598="",C1310,AVERAGE('HAVER - UK Gas'!H1598:Q1598))</f>
        <v>168.62899999999999</v>
      </c>
      <c r="AB28" s="5"/>
      <c r="AE28" s="98">
        <v>44562</v>
      </c>
      <c r="AF28" s="10">
        <f>'[1]CPI Forecast'!D318</f>
        <v>5.4555133359032171</v>
      </c>
      <c r="AG28" t="e">
        <f>NA()</f>
        <v>#N/A</v>
      </c>
      <c r="AH28" t="e">
        <f>NA()</f>
        <v>#N/A</v>
      </c>
      <c r="AI28">
        <v>2</v>
      </c>
      <c r="AK28" s="98">
        <v>44197</v>
      </c>
      <c r="AL28" s="7">
        <f>[1]Contributions!C279</f>
        <v>5.1396648044691885E-2</v>
      </c>
      <c r="AM28" s="7">
        <f>[1]Contributions!D279</f>
        <v>-0.25361183637946028</v>
      </c>
      <c r="AN28" s="7">
        <f>[1]Contributions!E279</f>
        <v>-0.26956521739130451</v>
      </c>
      <c r="AO28" s="7">
        <f>[1]Contributions!H279</f>
        <v>0.70999565080171623</v>
      </c>
      <c r="AP28" s="7">
        <f>[1]Contributions!I279</f>
        <v>0.83306379155434285</v>
      </c>
      <c r="AQ28" s="7">
        <f>[1]Contributions!G279</f>
        <v>0.70058042811194809</v>
      </c>
      <c r="AR28" s="7">
        <v>2</v>
      </c>
    </row>
    <row r="29" spans="1:44" x14ac:dyDescent="0.35">
      <c r="A29" s="98">
        <v>41671</v>
      </c>
      <c r="B29" s="10">
        <f>HAVERM!K176</f>
        <v>1.8518518518518601</v>
      </c>
      <c r="C29" s="10">
        <f>((HAVERM!M170/HAVERM!M158)-1)*100</f>
        <v>2.9272898961284266</v>
      </c>
      <c r="D29" s="10">
        <f>((HAVERM!R169/HAVERM!R157)-1)*100</f>
        <v>-0.78903406025602196</v>
      </c>
      <c r="E29">
        <v>0</v>
      </c>
      <c r="G29" t="s">
        <v>3134</v>
      </c>
      <c r="H29" s="10">
        <f>HAVERM!L136</f>
        <v>0.4381161007667167</v>
      </c>
      <c r="I29" s="10">
        <f>HAVERM!L148</f>
        <v>-0.92687950566425759</v>
      </c>
      <c r="J29" s="10">
        <f>HAVERM!L160</f>
        <v>0.5050505050504972</v>
      </c>
      <c r="K29" s="10">
        <f>HAVERM!L172</f>
        <v>0.19379844961240345</v>
      </c>
      <c r="L29" s="10">
        <f>HAVERM!L184</f>
        <v>9.8231827111994185E-2</v>
      </c>
      <c r="M29" s="10">
        <f>HAVERM!L196</f>
        <v>-0.4020100502512669</v>
      </c>
      <c r="N29" s="10">
        <f>HAVERM!L208</f>
        <v>-0.51387461459403427</v>
      </c>
      <c r="O29" s="10">
        <f>HAVERM!L220</f>
        <v>0.39920159680637557</v>
      </c>
      <c r="P29" s="10">
        <f>HAVERM!L232</f>
        <v>-0.19665683382498189</v>
      </c>
      <c r="Q29" s="10">
        <f>HAVERM!L244</f>
        <v>-0.6763285024154575</v>
      </c>
      <c r="S29" s="5">
        <f t="shared" si="4"/>
        <v>44963</v>
      </c>
      <c r="T29" s="98" t="s">
        <v>3142</v>
      </c>
      <c r="U29" s="10">
        <f>IF('HAVER - UK Gas'!H1599="",C1311,AVERAGE('HAVER - UK Gas'!H1599:Q1599))</f>
        <v>163.256</v>
      </c>
      <c r="AB29" s="5"/>
      <c r="AE29" s="98">
        <v>44593</v>
      </c>
      <c r="AF29" s="10">
        <f>'[1]CPI Forecast'!D319</f>
        <v>6.1766080906415777</v>
      </c>
      <c r="AG29" t="e">
        <f>NA()</f>
        <v>#N/A</v>
      </c>
      <c r="AH29" t="e">
        <f>NA()</f>
        <v>#N/A</v>
      </c>
      <c r="AI29">
        <v>2</v>
      </c>
      <c r="AK29" s="98">
        <v>44228</v>
      </c>
      <c r="AL29" s="7">
        <f>[1]Contributions!C280</f>
        <v>5.3460793177413729E-2</v>
      </c>
      <c r="AM29" s="7">
        <f>[1]Contributions!D280</f>
        <v>-0.1084028951995851</v>
      </c>
      <c r="AN29" s="7">
        <f>[1]Contributions!E280</f>
        <v>-0.25512712308741325</v>
      </c>
      <c r="AO29" s="7">
        <f>[1]Contributions!H280</f>
        <v>0.34458477109330332</v>
      </c>
      <c r="AP29" s="7">
        <f>[1]Contributions!I280</f>
        <v>0.73458529626377878</v>
      </c>
      <c r="AQ29" s="7">
        <f>[1]Contributions!G280</f>
        <v>0.41421588932151177</v>
      </c>
      <c r="AR29" s="7">
        <v>2</v>
      </c>
    </row>
    <row r="30" spans="1:44" x14ac:dyDescent="0.35">
      <c r="A30" s="98">
        <v>41699</v>
      </c>
      <c r="B30" s="10">
        <f>HAVERM!K177</f>
        <v>1.6634050880626194</v>
      </c>
      <c r="C30" s="10">
        <f>((HAVERM!M171/HAVERM!M159)-1)*100</f>
        <v>2.3562676720075393</v>
      </c>
      <c r="D30" s="10">
        <f>((HAVERM!R170/HAVERM!R158)-1)*100</f>
        <v>-3.8084368935110025</v>
      </c>
      <c r="E30">
        <v>0</v>
      </c>
      <c r="G30" t="s">
        <v>3135</v>
      </c>
      <c r="H30" s="10">
        <f>HAVERM!L137</f>
        <v>1.5267175572518887</v>
      </c>
      <c r="I30" s="10">
        <f>HAVERM!L149</f>
        <v>0.62370062370060708</v>
      </c>
      <c r="J30" s="10">
        <f>HAVERM!L161</f>
        <v>1.1055276381909396</v>
      </c>
      <c r="K30" s="10">
        <f>HAVERM!L173</f>
        <v>0</v>
      </c>
      <c r="L30" s="10">
        <f>HAVERM!L185</f>
        <v>-0.19627085377821318</v>
      </c>
      <c r="M30" s="10">
        <f>HAVERM!L197</f>
        <v>0.10090817356207538</v>
      </c>
      <c r="N30" s="10">
        <f>HAVERM!L209</f>
        <v>0.41322314049587749</v>
      </c>
      <c r="O30" s="10">
        <f>HAVERM!L221</f>
        <v>0.49701789264413598</v>
      </c>
      <c r="P30" s="10">
        <f>HAVERM!L233</f>
        <v>9.8522167487669066E-2</v>
      </c>
      <c r="Q30" s="10">
        <f>HAVERM!L245</f>
        <v>0.87548638132295409</v>
      </c>
      <c r="S30" s="5">
        <f t="shared" si="4"/>
        <v>44964</v>
      </c>
      <c r="T30" s="98" t="s">
        <v>3142</v>
      </c>
      <c r="U30" s="10">
        <f>IF('HAVER - UK Gas'!H1600="",C1312,AVERAGE('HAVER - UK Gas'!H1600:Q1600))</f>
        <v>157.94999999999999</v>
      </c>
      <c r="AB30" s="5"/>
      <c r="AE30" s="98">
        <v>44621</v>
      </c>
      <c r="AF30" s="10">
        <f>'[1]CPI Forecast'!D320</f>
        <v>7.0231240288821883</v>
      </c>
      <c r="AG30" t="e">
        <f>NA()</f>
        <v>#N/A</v>
      </c>
      <c r="AH30" t="e">
        <f>NA()</f>
        <v>#N/A</v>
      </c>
      <c r="AI30">
        <v>2</v>
      </c>
      <c r="AK30" s="98">
        <v>44256</v>
      </c>
      <c r="AL30" s="7">
        <f>[1]Contributions!C281</f>
        <v>-5.9171933823646605E-2</v>
      </c>
      <c r="AM30" s="7">
        <f>[1]Contributions!D281</f>
        <v>9.2082718117488471E-2</v>
      </c>
      <c r="AN30" s="7">
        <f>[1]Contributions!E281</f>
        <v>-0.23697976269588181</v>
      </c>
      <c r="AO30" s="7">
        <f>[1]Contributions!H281</f>
        <v>0.50026975954083053</v>
      </c>
      <c r="AP30" s="7">
        <f>[1]Contributions!I281</f>
        <v>0.7238281154928824</v>
      </c>
      <c r="AQ30" s="7">
        <f>[1]Contributions!G281</f>
        <v>0.71432516523370726</v>
      </c>
      <c r="AR30" s="7">
        <v>2</v>
      </c>
    </row>
    <row r="31" spans="1:44" x14ac:dyDescent="0.35">
      <c r="A31" s="98">
        <v>41730</v>
      </c>
      <c r="B31" s="10">
        <f>HAVERM!K178</f>
        <v>0.48590864917394949</v>
      </c>
      <c r="C31" s="10">
        <f>((HAVERM!M172/HAVERM!M160)-1)*100</f>
        <v>2.0637898686679312</v>
      </c>
      <c r="D31" s="10">
        <f>((HAVERM!R171/HAVERM!R159)-1)*100</f>
        <v>-5.5557962940847254</v>
      </c>
      <c r="E31">
        <v>0</v>
      </c>
      <c r="G31" t="s">
        <v>3136</v>
      </c>
      <c r="H31" s="10">
        <f>HAVERM!L138</f>
        <v>1.6111707841031109</v>
      </c>
      <c r="I31" s="10">
        <f>HAVERM!L150</f>
        <v>1.3429752066115741</v>
      </c>
      <c r="J31" s="10">
        <f>HAVERM!L162</f>
        <v>1.1928429423459175</v>
      </c>
      <c r="K31" s="10">
        <f>HAVERM!L174</f>
        <v>0.38684719535782008</v>
      </c>
      <c r="L31" s="10">
        <f>HAVERM!L186</f>
        <v>0.29498525073745618</v>
      </c>
      <c r="M31" s="10">
        <f>HAVERM!L198</f>
        <v>-0.20161290322581182</v>
      </c>
      <c r="N31" s="10">
        <f>HAVERM!L210</f>
        <v>0.72016460905350854</v>
      </c>
      <c r="O31" s="10">
        <f>HAVERM!L222</f>
        <v>0.6923837784371889</v>
      </c>
      <c r="P31" s="10">
        <f>HAVERM!L234</f>
        <v>0.88582677165354173</v>
      </c>
      <c r="Q31" s="10">
        <f>HAVERM!L246</f>
        <v>0.57859209257473676</v>
      </c>
      <c r="S31" s="5">
        <f t="shared" si="4"/>
        <v>44965</v>
      </c>
      <c r="T31" s="98" t="s">
        <v>3142</v>
      </c>
      <c r="U31" s="10">
        <f>IF('HAVER - UK Gas'!H1601="",C1313,AVERAGE('HAVER - UK Gas'!H1601:Q1601))</f>
        <v>154.89500000000001</v>
      </c>
      <c r="AB31" s="5"/>
      <c r="AE31" s="98">
        <v>44652</v>
      </c>
      <c r="AF31" s="10">
        <f>'[1]CPI Forecast'!D321</f>
        <v>9.010661677897458</v>
      </c>
      <c r="AG31" t="e">
        <f>NA()</f>
        <v>#N/A</v>
      </c>
      <c r="AH31" t="e">
        <f>NA()</f>
        <v>#N/A</v>
      </c>
      <c r="AI31">
        <v>2</v>
      </c>
      <c r="AK31" s="98">
        <v>44287</v>
      </c>
      <c r="AL31" s="7">
        <f>[1]Contributions!C282</f>
        <v>4.4450556378433495E-2</v>
      </c>
      <c r="AM31" s="7">
        <f>[1]Contributions!D282</f>
        <v>0.35430650055908403</v>
      </c>
      <c r="AN31" s="7">
        <f>[1]Contributions!E282</f>
        <v>0.1042688291690502</v>
      </c>
      <c r="AO31" s="7">
        <f>[1]Contributions!H282</f>
        <v>0.64260469636056539</v>
      </c>
      <c r="AP31" s="7">
        <f>[1]Contributions!I282</f>
        <v>0.73108501509509338</v>
      </c>
      <c r="AQ31" s="7">
        <f>[1]Contributions!G282</f>
        <v>1.5259222378963542</v>
      </c>
      <c r="AR31" s="7">
        <v>2</v>
      </c>
    </row>
    <row r="32" spans="1:44" x14ac:dyDescent="0.35">
      <c r="A32" s="98">
        <v>41760</v>
      </c>
      <c r="B32" s="10">
        <f>HAVERM!K179</f>
        <v>-0.58309037900875493</v>
      </c>
      <c r="C32" s="10">
        <f>((HAVERM!M173/HAVERM!M161)-1)*100</f>
        <v>1.20705663881151</v>
      </c>
      <c r="D32" s="10">
        <f>((HAVERM!R172/HAVERM!R160)-1)*100</f>
        <v>-4.2779272033793507</v>
      </c>
      <c r="E32">
        <v>0</v>
      </c>
      <c r="Q32" s="10"/>
      <c r="S32" s="5">
        <f t="shared" si="4"/>
        <v>44966</v>
      </c>
      <c r="T32" s="98" t="s">
        <v>3142</v>
      </c>
      <c r="U32" s="10">
        <f>IF('HAVER - UK Gas'!H1602="",C1314,AVERAGE('HAVER - UK Gas'!H1602:Q1602))</f>
        <v>155.34800000000004</v>
      </c>
      <c r="AB32" s="5"/>
      <c r="AE32" s="98">
        <v>44682</v>
      </c>
      <c r="AF32" s="10">
        <f>'[1]CPI Forecast'!D322</f>
        <v>9.082701336222442</v>
      </c>
      <c r="AG32" t="e">
        <f>NA()</f>
        <v>#N/A</v>
      </c>
      <c r="AH32" t="e">
        <f>NA()</f>
        <v>#N/A</v>
      </c>
      <c r="AI32">
        <v>2</v>
      </c>
      <c r="AK32" s="98">
        <v>44317</v>
      </c>
      <c r="AL32" s="7">
        <f>[1]Contributions!C283</f>
        <v>-6.4550276050426431E-2</v>
      </c>
      <c r="AM32" s="7">
        <f>[1]Contributions!D283</f>
        <v>0.45743574879682664</v>
      </c>
      <c r="AN32" s="7">
        <f>[1]Contributions!E283</f>
        <v>0.11052257021691816</v>
      </c>
      <c r="AO32" s="7">
        <f>[1]Contributions!H283</f>
        <v>1.0376490036956918</v>
      </c>
      <c r="AP32" s="7">
        <f>[1]Contributions!I283</f>
        <v>0.84657297802563569</v>
      </c>
      <c r="AQ32" s="7">
        <f>[1]Contributions!G283</f>
        <v>2.1149484631128752</v>
      </c>
      <c r="AR32" s="7">
        <v>2</v>
      </c>
    </row>
    <row r="33" spans="1:44" x14ac:dyDescent="0.35">
      <c r="A33" s="98">
        <v>41791</v>
      </c>
      <c r="B33" s="10">
        <f>HAVERM!K180</f>
        <v>0</v>
      </c>
      <c r="C33" s="10">
        <f>((HAVERM!M174/HAVERM!M162)-1)*100</f>
        <v>0.18416206261511192</v>
      </c>
      <c r="D33" s="10">
        <f>((HAVERM!R173/HAVERM!R161)-1)*100</f>
        <v>-4.8133191027728506</v>
      </c>
      <c r="E33">
        <v>0</v>
      </c>
      <c r="Q33" s="10"/>
      <c r="S33" s="5">
        <f t="shared" si="4"/>
        <v>44967</v>
      </c>
      <c r="T33" s="98" t="s">
        <v>3142</v>
      </c>
      <c r="U33" s="10">
        <f>IF('HAVER - UK Gas'!H1603="",C1315,AVERAGE('HAVER - UK Gas'!H1603:Q1603))</f>
        <v>150.50999999999996</v>
      </c>
      <c r="AB33" s="5"/>
      <c r="AE33" s="98">
        <v>44713</v>
      </c>
      <c r="AF33" s="10">
        <f>'[1]CPI Forecast'!D323</f>
        <v>9.4121134807841003</v>
      </c>
      <c r="AG33" t="e">
        <f>NA()</f>
        <v>#N/A</v>
      </c>
      <c r="AH33" t="e">
        <f>NA()</f>
        <v>#N/A</v>
      </c>
      <c r="AI33">
        <v>2</v>
      </c>
      <c r="AK33" s="98">
        <v>44348</v>
      </c>
      <c r="AL33" s="7">
        <f>[1]Contributions!C284</f>
        <v>4.4399385676052817E-2</v>
      </c>
      <c r="AM33" s="7">
        <f>[1]Contributions!D284</f>
        <v>0.51600177934702529</v>
      </c>
      <c r="AN33" s="7">
        <f>[1]Contributions!E284</f>
        <v>0.10474233251089801</v>
      </c>
      <c r="AO33" s="7">
        <f>[1]Contributions!H284</f>
        <v>1.2109909745098628</v>
      </c>
      <c r="AP33" s="7">
        <f>[1]Contributions!I284</f>
        <v>0.95566460404563025</v>
      </c>
      <c r="AQ33" s="7">
        <f>[1]Contributions!G284</f>
        <v>2.5141825683341836</v>
      </c>
      <c r="AR33" s="7">
        <v>2</v>
      </c>
    </row>
    <row r="34" spans="1:44" x14ac:dyDescent="0.35">
      <c r="A34" s="98">
        <v>41821</v>
      </c>
      <c r="B34" s="10">
        <f>HAVERM!K181</f>
        <v>-0.38986354775827348</v>
      </c>
      <c r="C34" s="10">
        <f>((HAVERM!M175/HAVERM!M163)-1)*100</f>
        <v>-0.367647058823517</v>
      </c>
      <c r="D34" s="10">
        <f>((HAVERM!R174/HAVERM!R162)-1)*100</f>
        <v>-6.5324871372372195</v>
      </c>
      <c r="E34">
        <v>0</v>
      </c>
      <c r="Q34" s="10"/>
      <c r="S34" s="5">
        <f t="shared" si="4"/>
        <v>44970</v>
      </c>
      <c r="T34" s="98" t="s">
        <v>3142</v>
      </c>
      <c r="U34" s="10">
        <f>IF('HAVER - UK Gas'!H1604="",C1316,AVERAGE('HAVER - UK Gas'!H1604:Q1604))</f>
        <v>149.99999999999997</v>
      </c>
      <c r="AB34" s="5"/>
      <c r="AE34" s="98">
        <v>44743</v>
      </c>
      <c r="AF34" s="10">
        <f>'[1]CPI Forecast'!D324</f>
        <v>10.100901192305267</v>
      </c>
      <c r="AG34" t="e">
        <f>NA()</f>
        <v>#N/A</v>
      </c>
      <c r="AH34" t="e">
        <f>NA()</f>
        <v>#N/A</v>
      </c>
      <c r="AI34">
        <v>2</v>
      </c>
      <c r="AK34" s="98">
        <v>44378</v>
      </c>
      <c r="AL34" s="7">
        <f>[1]Contributions!C285</f>
        <v>-1.8952519100448612E-3</v>
      </c>
      <c r="AM34" s="7">
        <f>[1]Contributions!D285</f>
        <v>0.46543882666007008</v>
      </c>
      <c r="AN34" s="7">
        <f>[1]Contributions!E285</f>
        <v>0.11079483127589276</v>
      </c>
      <c r="AO34" s="7">
        <f>[1]Contributions!H285</f>
        <v>1.1229079895407978</v>
      </c>
      <c r="AP34" s="7">
        <f>[1]Contributions!I285</f>
        <v>0.67323792669499527</v>
      </c>
      <c r="AQ34" s="7">
        <f>[1]Contributions!G285</f>
        <v>2.0399369223998738</v>
      </c>
      <c r="AR34" s="7">
        <v>2</v>
      </c>
    </row>
    <row r="35" spans="1:44" x14ac:dyDescent="0.35">
      <c r="A35" s="98">
        <v>41852</v>
      </c>
      <c r="B35" s="10">
        <f>HAVERM!K182</f>
        <v>-1.066925315227929</v>
      </c>
      <c r="C35" s="10">
        <f>((HAVERM!M176/HAVERM!M164)-1)*100</f>
        <v>-1.3711151736745864</v>
      </c>
      <c r="D35" s="10">
        <f>((HAVERM!R175/HAVERM!R163)-1)*100</f>
        <v>-10.271321934407784</v>
      </c>
      <c r="E35">
        <v>0</v>
      </c>
      <c r="Q35" s="10"/>
      <c r="S35" s="5">
        <f t="shared" si="4"/>
        <v>44971</v>
      </c>
      <c r="T35" s="98" t="s">
        <v>3142</v>
      </c>
      <c r="U35" s="10">
        <f>IF('HAVER - UK Gas'!H1605="",C1317,AVERAGE('HAVER - UK Gas'!H1605:Q1605))</f>
        <v>153.97899999999998</v>
      </c>
      <c r="AB35" s="5"/>
      <c r="AE35" s="98">
        <v>44774</v>
      </c>
      <c r="AF35" s="10">
        <f>'[1]CPI Forecast'!D325</f>
        <v>9.8701878038988333</v>
      </c>
      <c r="AG35" t="e">
        <f>NA()</f>
        <v>#N/A</v>
      </c>
      <c r="AH35" t="e">
        <f>NA()</f>
        <v>#N/A</v>
      </c>
      <c r="AI35">
        <v>2</v>
      </c>
      <c r="AK35" s="98">
        <v>44409</v>
      </c>
      <c r="AL35" s="7">
        <f>[1]Contributions!C286</f>
        <v>0.14415191381170012</v>
      </c>
      <c r="AM35" s="7">
        <f>[1]Contributions!D286</f>
        <v>0.47085524715960853</v>
      </c>
      <c r="AN35" s="7">
        <f>[1]Contributions!E286</f>
        <v>0.11096636306579899</v>
      </c>
      <c r="AO35" s="7">
        <f>[1]Contributions!H286</f>
        <v>1.5349375380153283</v>
      </c>
      <c r="AP35" s="7">
        <f>[1]Contributions!I286</f>
        <v>1.3507984355077995</v>
      </c>
      <c r="AQ35" s="7">
        <f>[1]Contributions!G286</f>
        <v>3.1966707484370973</v>
      </c>
      <c r="AR35" s="7">
        <v>2</v>
      </c>
    </row>
    <row r="36" spans="1:44" x14ac:dyDescent="0.35">
      <c r="A36" s="98">
        <v>41883</v>
      </c>
      <c r="B36" s="10">
        <f>HAVERM!K183</f>
        <v>-1.3565891472868241</v>
      </c>
      <c r="C36" s="10">
        <f>((HAVERM!M177/HAVERM!M165)-1)*100</f>
        <v>-2.6244343891402733</v>
      </c>
      <c r="D36" s="10">
        <f>((HAVERM!R176/HAVERM!R164)-1)*100</f>
        <v>-10.208925989597228</v>
      </c>
      <c r="E36">
        <v>0</v>
      </c>
      <c r="Q36" s="10"/>
      <c r="S36" s="5">
        <f t="shared" si="4"/>
        <v>44972</v>
      </c>
      <c r="T36" s="98" t="s">
        <v>3142</v>
      </c>
      <c r="U36" s="10">
        <f>IF('HAVER - UK Gas'!H1606="",C1318,AVERAGE('HAVER - UK Gas'!H1606:Q1606))</f>
        <v>149.83000000000001</v>
      </c>
      <c r="AB36" s="5"/>
      <c r="AE36" s="98">
        <v>44805</v>
      </c>
      <c r="AF36" s="10">
        <f>'[1]CPI Forecast'!D326</f>
        <v>10.095627807676898</v>
      </c>
      <c r="AG36" t="e">
        <f>NA()</f>
        <v>#N/A</v>
      </c>
      <c r="AH36" t="e">
        <f>NA()</f>
        <v>#N/A</v>
      </c>
      <c r="AI36">
        <v>2</v>
      </c>
      <c r="AK36" s="98">
        <v>44440</v>
      </c>
      <c r="AL36" s="7">
        <f>[1]Contributions!C287</f>
        <v>0.20776740442447861</v>
      </c>
      <c r="AM36" s="7">
        <f>[1]Contributions!D287</f>
        <v>0.47137954428718698</v>
      </c>
      <c r="AN36" s="7">
        <f>[1]Contributions!E287</f>
        <v>0.11703768701608724</v>
      </c>
      <c r="AO36" s="7">
        <f>[1]Contributions!H287</f>
        <v>1.5235567068473508</v>
      </c>
      <c r="AP36" s="7">
        <f>[1]Contributions!I287</f>
        <v>1.1269214065806372</v>
      </c>
      <c r="AQ36" s="7">
        <f>[1]Contributions!G287</f>
        <v>3.0800689553990575</v>
      </c>
      <c r="AR36" s="7">
        <v>2</v>
      </c>
    </row>
    <row r="37" spans="1:44" x14ac:dyDescent="0.35">
      <c r="A37" s="98">
        <v>41913</v>
      </c>
      <c r="B37" s="10">
        <f>HAVERM!K184</f>
        <v>-1.4506769825918808</v>
      </c>
      <c r="C37" s="10">
        <f>((HAVERM!M178/HAVERM!M166)-1)*100</f>
        <v>-3.4172661870503607</v>
      </c>
      <c r="D37" s="10">
        <f>((HAVERM!R177/HAVERM!R165)-1)*100</f>
        <v>-7.4881730015061372</v>
      </c>
      <c r="E37">
        <v>0</v>
      </c>
      <c r="Q37" s="10"/>
      <c r="S37" s="5">
        <f t="shared" si="4"/>
        <v>44973</v>
      </c>
      <c r="T37" s="98" t="s">
        <v>3142</v>
      </c>
      <c r="U37" s="10">
        <f>IF('HAVER - UK Gas'!H1607="",C1319,AVERAGE('HAVER - UK Gas'!H1607:Q1607))</f>
        <v>144.12299999999999</v>
      </c>
      <c r="AB37" s="5"/>
      <c r="AE37" s="98">
        <v>44835</v>
      </c>
      <c r="AF37" s="10">
        <f>'[1]CPI Forecast'!D327</f>
        <v>11.051566349876808</v>
      </c>
      <c r="AG37" t="e">
        <f>NA()</f>
        <v>#N/A</v>
      </c>
      <c r="AH37" t="e">
        <f>NA()</f>
        <v>#N/A</v>
      </c>
      <c r="AI37">
        <v>2</v>
      </c>
      <c r="AK37" s="98">
        <v>44470</v>
      </c>
      <c r="AL37" s="7">
        <f>[1]Contributions!C288</f>
        <v>0.21156428424326945</v>
      </c>
      <c r="AM37" s="7">
        <f>[1]Contributions!D288</f>
        <v>0.56867528791520383</v>
      </c>
      <c r="AN37" s="7">
        <f>[1]Contributions!E288</f>
        <v>0.75184397847819506</v>
      </c>
      <c r="AO37" s="7">
        <f>[1]Contributions!H288</f>
        <v>1.6274560381754954</v>
      </c>
      <c r="AP37" s="7">
        <f>[1]Contributions!I288</f>
        <v>1.4387625141303033</v>
      </c>
      <c r="AQ37" s="7">
        <f>[1]Contributions!G288</f>
        <v>4.206211658551342</v>
      </c>
      <c r="AR37" s="7">
        <v>2</v>
      </c>
    </row>
    <row r="38" spans="1:44" x14ac:dyDescent="0.35">
      <c r="A38" s="98">
        <v>41944</v>
      </c>
      <c r="B38" s="10">
        <f>HAVERM!K185</f>
        <v>-1.6441005802707909</v>
      </c>
      <c r="C38" s="10">
        <f>((HAVERM!M179/HAVERM!M167)-1)*100</f>
        <v>-2.7075812274368283</v>
      </c>
      <c r="D38" s="10">
        <f>((HAVERM!R178/HAVERM!R166)-1)*100</f>
        <v>-8.464352873032654</v>
      </c>
      <c r="E38">
        <v>0</v>
      </c>
      <c r="Q38" s="10"/>
      <c r="S38" s="5">
        <f t="shared" si="4"/>
        <v>44974</v>
      </c>
      <c r="T38" s="98" t="s">
        <v>3142</v>
      </c>
      <c r="U38" s="10">
        <f>IF('HAVER - UK Gas'!H1608="",C1320,AVERAGE('HAVER - UK Gas'!H1608:Q1608))</f>
        <v>143.29299999999998</v>
      </c>
      <c r="AB38" s="5"/>
      <c r="AE38" s="98">
        <v>44866</v>
      </c>
      <c r="AF38" s="10">
        <f>'[1]CPI Forecast'!D328</f>
        <v>10.672012718712054</v>
      </c>
      <c r="AG38" t="e">
        <f>NA()</f>
        <v>#N/A</v>
      </c>
      <c r="AH38" t="e">
        <f>NA()</f>
        <v>#N/A</v>
      </c>
      <c r="AI38">
        <v>2</v>
      </c>
      <c r="AK38" s="98">
        <v>44501</v>
      </c>
      <c r="AL38" s="7">
        <f>[1]Contributions!C289</f>
        <v>0.48658715110362666</v>
      </c>
      <c r="AM38" s="7">
        <f>[1]Contributions!D289</f>
        <v>0.74681144452673098</v>
      </c>
      <c r="AN38" s="7">
        <f>[1]Contributions!E289</f>
        <v>0.76246453559123417</v>
      </c>
      <c r="AO38" s="7">
        <f>[1]Contributions!H289</f>
        <v>2.037125661090923</v>
      </c>
      <c r="AP38" s="7">
        <f>[1]Contributions!I289</f>
        <v>1.4792644030657127</v>
      </c>
      <c r="AQ38" s="7">
        <f>[1]Contributions!G289</f>
        <v>5.1299005427445721</v>
      </c>
      <c r="AR38" s="7">
        <v>2</v>
      </c>
    </row>
    <row r="39" spans="1:44" x14ac:dyDescent="0.35">
      <c r="A39" s="98">
        <v>41974</v>
      </c>
      <c r="B39" s="10">
        <f>HAVERM!K186</f>
        <v>-1.7341040462427681</v>
      </c>
      <c r="C39" s="10">
        <f>((HAVERM!M180/HAVERM!M168)-1)*100</f>
        <v>-5.6199821587867955</v>
      </c>
      <c r="D39" s="10">
        <f>((HAVERM!R179/HAVERM!R167)-1)*100</f>
        <v>-8.5345034673822937</v>
      </c>
      <c r="E39">
        <v>0</v>
      </c>
      <c r="Q39" s="10"/>
      <c r="S39" s="5">
        <f t="shared" si="4"/>
        <v>44977</v>
      </c>
      <c r="T39" s="98" t="s">
        <v>3142</v>
      </c>
      <c r="U39" s="10">
        <f>IF('HAVER - UK Gas'!H1609="",C1321,AVERAGE('HAVER - UK Gas'!H1609:Q1609))</f>
        <v>139.19699999999997</v>
      </c>
      <c r="V39" s="10">
        <f>AVERAGE($U$39:$U$71,$U$73:$U$102)</f>
        <v>136.05150793650796</v>
      </c>
      <c r="AB39" s="10">
        <f>AVERAGE($U$39:$U$71,$U$73:$U$102)</f>
        <v>136.05150793650796</v>
      </c>
      <c r="AC39" t="s">
        <v>2288</v>
      </c>
      <c r="AE39" s="98">
        <v>44896</v>
      </c>
      <c r="AF39" s="10">
        <f>'[1]CPI Forecast'!D329</f>
        <v>10.5283743731041</v>
      </c>
      <c r="AG39" t="e">
        <f>NA()</f>
        <v>#N/A</v>
      </c>
      <c r="AH39" t="e">
        <f>NA()</f>
        <v>#N/A</v>
      </c>
      <c r="AI39">
        <v>2</v>
      </c>
      <c r="AK39" s="98">
        <v>44531</v>
      </c>
      <c r="AL39" s="7">
        <f>[1]Contributions!C290</f>
        <v>0.61403405960287638</v>
      </c>
      <c r="AM39" s="7">
        <f>[1]Contributions!D290</f>
        <v>0.71013530104386391</v>
      </c>
      <c r="AN39" s="7">
        <f>[1]Contributions!E290</f>
        <v>0.74540163337514276</v>
      </c>
      <c r="AO39" s="7">
        <f>[1]Contributions!H290</f>
        <v>2.2230711922374891</v>
      </c>
      <c r="AP39" s="7">
        <f>[1]Contributions!I290</f>
        <v>1.4976265585319173</v>
      </c>
      <c r="AQ39" s="7">
        <f>[1]Contributions!G290</f>
        <v>5.3860457447490626</v>
      </c>
      <c r="AR39" s="7">
        <v>2</v>
      </c>
    </row>
    <row r="40" spans="1:44" x14ac:dyDescent="0.35">
      <c r="A40" s="98">
        <v>42005</v>
      </c>
      <c r="B40" s="10">
        <f>HAVERM!K187</f>
        <v>-2.5024061597690217</v>
      </c>
      <c r="C40" s="10">
        <f>((HAVERM!M181/HAVERM!M169)-1)*100</f>
        <v>-5.7761732851985492</v>
      </c>
      <c r="D40" s="10">
        <f>((HAVERM!R180/HAVERM!R168)-1)*100</f>
        <v>-9.6586953209999322</v>
      </c>
      <c r="E40">
        <v>0</v>
      </c>
      <c r="Q40" s="10"/>
      <c r="S40" s="5">
        <f t="shared" si="4"/>
        <v>44978</v>
      </c>
      <c r="T40" s="98" t="s">
        <v>3142</v>
      </c>
      <c r="U40" s="10">
        <f>IF('HAVER - UK Gas'!H1610="",C1322,AVERAGE('HAVER - UK Gas'!H1610:Q1610))</f>
        <v>142.25399999999999</v>
      </c>
      <c r="V40" s="10">
        <f t="shared" ref="V40:V102" si="5">AVERAGE($U$39:$U$71,$U$73:$U$102)</f>
        <v>136.05150793650796</v>
      </c>
      <c r="AB40" s="10">
        <f t="shared" ref="AB40:AB102" si="6">AVERAGE($U$39:$U$71,$U$73:$U$102)</f>
        <v>136.05150793650796</v>
      </c>
      <c r="AE40" s="98">
        <v>44927</v>
      </c>
      <c r="AF40" s="10">
        <f>'[1]CPI Forecast'!D330</f>
        <v>10.051523960382269</v>
      </c>
      <c r="AG40" t="e">
        <f>NA()</f>
        <v>#N/A</v>
      </c>
      <c r="AH40" t="e">
        <f>NA()</f>
        <v>#N/A</v>
      </c>
      <c r="AI40">
        <v>2</v>
      </c>
      <c r="AK40" s="98">
        <v>44562</v>
      </c>
      <c r="AL40" s="7">
        <f>[1]Contributions!C291</f>
        <v>0.63024118738404411</v>
      </c>
      <c r="AM40" s="7">
        <f>[1]Contributions!D291</f>
        <v>0.61364928909952632</v>
      </c>
      <c r="AN40" s="7">
        <f>[1]Contributions!E291</f>
        <v>0.75727002967359047</v>
      </c>
      <c r="AO40" s="7">
        <f>[1]Contributions!H291</f>
        <v>1.991572005199675</v>
      </c>
      <c r="AP40" s="7">
        <f>[1]Contributions!I291</f>
        <v>1.4120141342756314</v>
      </c>
      <c r="AQ40" s="7">
        <f>[1]Contributions!G291</f>
        <v>5.4555133359032197</v>
      </c>
      <c r="AR40" s="7">
        <v>2</v>
      </c>
    </row>
    <row r="41" spans="1:44" x14ac:dyDescent="0.35">
      <c r="A41" s="98">
        <v>42036</v>
      </c>
      <c r="B41" s="10">
        <f>HAVERM!K188</f>
        <v>-3.349282296650713</v>
      </c>
      <c r="C41" s="10">
        <f>((HAVERM!M182/HAVERM!M170)-1)*100</f>
        <v>-5.5963302752293558</v>
      </c>
      <c r="D41" s="10">
        <f>((HAVERM!R181/HAVERM!R169)-1)*100</f>
        <v>-12.242068891072865</v>
      </c>
      <c r="E41">
        <v>0</v>
      </c>
      <c r="Q41" s="10"/>
      <c r="S41" s="5">
        <f t="shared" si="4"/>
        <v>44979</v>
      </c>
      <c r="T41" s="98" t="s">
        <v>3142</v>
      </c>
      <c r="U41" s="10">
        <f>IF('HAVER - UK Gas'!H1611="",C1323,AVERAGE('HAVER - UK Gas'!H1611:Q1611))</f>
        <v>142.47099999999998</v>
      </c>
      <c r="V41" s="10">
        <f t="shared" si="5"/>
        <v>136.05150793650796</v>
      </c>
      <c r="AB41" s="10">
        <f t="shared" si="6"/>
        <v>136.05150793650796</v>
      </c>
      <c r="AE41" s="98">
        <v>44958</v>
      </c>
      <c r="AF41" s="10">
        <f>'[1]CPI Forecast'!D331</f>
        <v>10.416396867742407</v>
      </c>
      <c r="AG41" t="e">
        <f>NA()</f>
        <v>#N/A</v>
      </c>
      <c r="AH41" t="e">
        <f>NA()</f>
        <v>#N/A</v>
      </c>
      <c r="AI41">
        <v>2</v>
      </c>
      <c r="AK41" s="98">
        <v>44593</v>
      </c>
      <c r="AL41" s="7">
        <f>[1]Contributions!C292</f>
        <v>0.7434878624245338</v>
      </c>
      <c r="AM41" s="7">
        <f>[1]Contributions!D292</f>
        <v>0.6173698534433788</v>
      </c>
      <c r="AN41" s="7">
        <f>[1]Contributions!E292</f>
        <v>0.76180493872647093</v>
      </c>
      <c r="AO41" s="7">
        <f>[1]Contributions!H292</f>
        <v>2.5463428312675545</v>
      </c>
      <c r="AP41" s="7">
        <f>[1]Contributions!I292</f>
        <v>1.4977041685539043</v>
      </c>
      <c r="AQ41" s="7">
        <f>[1]Contributions!G292</f>
        <v>6.1766080906415883</v>
      </c>
      <c r="AR41" s="7">
        <v>2</v>
      </c>
    </row>
    <row r="42" spans="1:44" x14ac:dyDescent="0.35">
      <c r="A42" s="98">
        <v>42064</v>
      </c>
      <c r="B42" s="10">
        <f>HAVERM!K189</f>
        <v>-2.8873917228103951</v>
      </c>
      <c r="C42" s="10">
        <f>((HAVERM!M183/HAVERM!M171)-1)*100</f>
        <v>-6.1694290976058834</v>
      </c>
      <c r="D42" s="10">
        <f>((HAVERM!R182/HAVERM!R170)-1)*100</f>
        <v>-9.5610529731700034</v>
      </c>
      <c r="E42">
        <v>0</v>
      </c>
      <c r="Q42" s="10"/>
      <c r="S42" s="5">
        <f t="shared" si="4"/>
        <v>44980</v>
      </c>
      <c r="T42" s="98" t="s">
        <v>3142</v>
      </c>
      <c r="U42" s="10">
        <f>IF('HAVER - UK Gas'!H1612="",C1324,AVERAGE('HAVER - UK Gas'!H1612:Q1612))</f>
        <v>144.786</v>
      </c>
      <c r="V42" s="10">
        <f t="shared" si="5"/>
        <v>136.05150793650796</v>
      </c>
      <c r="AB42" s="10">
        <f t="shared" si="6"/>
        <v>136.05150793650796</v>
      </c>
      <c r="AE42" s="98">
        <v>44986</v>
      </c>
      <c r="AF42" s="10">
        <f>'[1]CPI Forecast'!D332</f>
        <v>10.056877380566043</v>
      </c>
      <c r="AG42" t="e">
        <f>NA()</f>
        <v>#N/A</v>
      </c>
      <c r="AH42" t="e">
        <f>NA()</f>
        <v>#N/A</v>
      </c>
      <c r="AI42">
        <v>2</v>
      </c>
      <c r="AK42" s="98">
        <v>44621</v>
      </c>
      <c r="AL42" s="7">
        <f>[1]Contributions!C293</f>
        <v>0.89250177372380068</v>
      </c>
      <c r="AM42" s="7">
        <f>[1]Contributions!D293</f>
        <v>0.86609676476796116</v>
      </c>
      <c r="AN42" s="7">
        <f>[1]Contributions!E293</f>
        <v>0.81106624869584598</v>
      </c>
      <c r="AO42" s="7">
        <f>[1]Contributions!H293</f>
        <v>2.7196675692844536</v>
      </c>
      <c r="AP42" s="7">
        <f>[1]Contributions!I293</f>
        <v>1.7310109729837926</v>
      </c>
      <c r="AQ42" s="7">
        <f>[1]Contributions!G293</f>
        <v>7.0231240288821937</v>
      </c>
      <c r="AR42" s="7">
        <v>2</v>
      </c>
    </row>
    <row r="43" spans="1:44" x14ac:dyDescent="0.35">
      <c r="A43" s="98">
        <v>42095</v>
      </c>
      <c r="B43" s="10">
        <f>HAVERM!K190</f>
        <v>-2.8046421663442955</v>
      </c>
      <c r="C43" s="10">
        <f>((HAVERM!M184/HAVERM!M172)-1)*100</f>
        <v>-6.5257352941176405</v>
      </c>
      <c r="D43" s="10">
        <f>((HAVERM!R183/HAVERM!R171)-1)*100</f>
        <v>-8.6313003178980612</v>
      </c>
      <c r="E43">
        <v>0</v>
      </c>
      <c r="Q43" s="10"/>
      <c r="S43" s="5">
        <f t="shared" si="4"/>
        <v>44981</v>
      </c>
      <c r="T43" s="98" t="s">
        <v>3142</v>
      </c>
      <c r="U43" s="10">
        <f>IF('HAVER - UK Gas'!H1613="",C1325,AVERAGE('HAVER - UK Gas'!H1613:Q1613))</f>
        <v>137.01500000000001</v>
      </c>
      <c r="V43" s="10">
        <f t="shared" si="5"/>
        <v>136.05150793650796</v>
      </c>
      <c r="AB43" s="10">
        <f t="shared" si="6"/>
        <v>136.05150793650796</v>
      </c>
      <c r="AE43" s="98">
        <v>45017</v>
      </c>
      <c r="AF43" s="10">
        <f>'[1]CPI Forecast'!D333</f>
        <v>8.6582358625745712</v>
      </c>
      <c r="AG43" t="e">
        <f>NA()</f>
        <v>#N/A</v>
      </c>
      <c r="AH43" t="e">
        <f>NA()</f>
        <v>#N/A</v>
      </c>
      <c r="AI43">
        <v>2</v>
      </c>
      <c r="AK43" s="98">
        <v>44652</v>
      </c>
      <c r="AL43" s="7">
        <f>[1]Contributions!C294</f>
        <v>0.97005533053652204</v>
      </c>
      <c r="AM43" s="7">
        <f>[1]Contributions!D294</f>
        <v>0.89208332873510998</v>
      </c>
      <c r="AN43" s="7">
        <f>[1]Contributions!E294</f>
        <v>2.3443764192502985</v>
      </c>
      <c r="AO43" s="7">
        <f>[1]Contributions!H294</f>
        <v>2.6872988330993444</v>
      </c>
      <c r="AP43" s="7">
        <f>[1]Contributions!I294</f>
        <v>2.078500432219212</v>
      </c>
      <c r="AQ43" s="7">
        <f>[1]Contributions!G294</f>
        <v>9.0106616778974562</v>
      </c>
      <c r="AR43" s="7">
        <v>2</v>
      </c>
    </row>
    <row r="44" spans="1:44" x14ac:dyDescent="0.35">
      <c r="A44" s="98">
        <v>42125</v>
      </c>
      <c r="B44" s="10">
        <f>HAVERM!K191</f>
        <v>-1.85728250244378</v>
      </c>
      <c r="C44" s="10">
        <f>((HAVERM!M185/HAVERM!M173)-1)*100</f>
        <v>-6.6972477064220159</v>
      </c>
      <c r="D44" s="10">
        <f>((HAVERM!R184/HAVERM!R172)-1)*100</f>
        <v>-7.7664394862993031</v>
      </c>
      <c r="E44">
        <v>0</v>
      </c>
      <c r="Q44" s="10"/>
      <c r="S44" s="5">
        <f t="shared" si="4"/>
        <v>44984</v>
      </c>
      <c r="T44" s="98" t="s">
        <v>3142</v>
      </c>
      <c r="U44" s="10">
        <f>IF('HAVER - UK Gas'!H1614="",C1326,AVERAGE('HAVER - UK Gas'!H1614:Q1614))</f>
        <v>136.74300000000002</v>
      </c>
      <c r="V44" s="10">
        <f t="shared" si="5"/>
        <v>136.05150793650796</v>
      </c>
      <c r="AB44" s="10">
        <f t="shared" si="6"/>
        <v>136.05150793650796</v>
      </c>
      <c r="AE44" s="98">
        <v>45047</v>
      </c>
      <c r="AF44" s="10">
        <f>'[1]CPI Forecast'!D334</f>
        <v>8.6806820062903522</v>
      </c>
      <c r="AG44" t="e">
        <f>NA()</f>
        <v>#N/A</v>
      </c>
      <c r="AH44" t="e">
        <f>NA()</f>
        <v>#N/A</v>
      </c>
      <c r="AI44">
        <v>2</v>
      </c>
      <c r="AK44" s="98">
        <v>44682</v>
      </c>
      <c r="AL44" s="7">
        <f>[1]Contributions!C295</f>
        <v>1.2229848559399505</v>
      </c>
      <c r="AM44" s="7">
        <f>[1]Contributions!D295</f>
        <v>0.93296560371783155</v>
      </c>
      <c r="AN44" s="7">
        <f>[1]Contributions!E295</f>
        <v>2.3455186649617854</v>
      </c>
      <c r="AO44" s="7">
        <f>[1]Contributions!H295</f>
        <v>2.4346093539975238</v>
      </c>
      <c r="AP44" s="7">
        <f>[1]Contributions!I295</f>
        <v>2.1471304081461127</v>
      </c>
      <c r="AQ44" s="7">
        <f>[1]Contributions!G295</f>
        <v>9.0827013362224474</v>
      </c>
      <c r="AR44" s="7">
        <v>2</v>
      </c>
    </row>
    <row r="45" spans="1:44" x14ac:dyDescent="0.35">
      <c r="A45" s="98">
        <v>42156</v>
      </c>
      <c r="B45" s="10">
        <f>HAVERM!K192</f>
        <v>-2.1484375</v>
      </c>
      <c r="C45" s="10">
        <f>((HAVERM!M186/HAVERM!M174)-1)*100</f>
        <v>-5.7904411764705843</v>
      </c>
      <c r="D45" s="10">
        <f>((HAVERM!R185/HAVERM!R173)-1)*100</f>
        <v>-6.9785264374309204</v>
      </c>
      <c r="E45">
        <v>0</v>
      </c>
      <c r="Q45" s="10"/>
      <c r="S45" s="5">
        <f t="shared" si="4"/>
        <v>44985</v>
      </c>
      <c r="T45" s="98" t="s">
        <v>3142</v>
      </c>
      <c r="U45" s="10">
        <f>IF('HAVER - UK Gas'!H1615="",C1327,AVERAGE('HAVER - UK Gas'!H1615:Q1615))</f>
        <v>138.976</v>
      </c>
      <c r="V45" s="10">
        <f t="shared" si="5"/>
        <v>136.05150793650796</v>
      </c>
      <c r="AB45" s="10">
        <f t="shared" si="6"/>
        <v>136.05150793650796</v>
      </c>
      <c r="AE45" s="98">
        <v>45078</v>
      </c>
      <c r="AF45" s="10">
        <f>'[1]CPI Forecast'!D335</f>
        <v>7.9496842952270885</v>
      </c>
      <c r="AG45" t="e">
        <f>NA()</f>
        <v>#N/A</v>
      </c>
      <c r="AH45" t="e">
        <f>NA()</f>
        <v>#N/A</v>
      </c>
      <c r="AI45">
        <v>2</v>
      </c>
      <c r="AK45" s="98">
        <v>44713</v>
      </c>
      <c r="AL45" s="7">
        <f>[1]Contributions!C296</f>
        <v>1.3264375853921972</v>
      </c>
      <c r="AM45" s="7">
        <f>[1]Contributions!D296</f>
        <v>1.2191534324926347</v>
      </c>
      <c r="AN45" s="7">
        <f>[1]Contributions!E296</f>
        <v>2.345597677582369</v>
      </c>
      <c r="AO45" s="7">
        <f>[1]Contributions!H296</f>
        <v>2.1794243264102819</v>
      </c>
      <c r="AP45" s="7">
        <f>[1]Contributions!I296</f>
        <v>2.2950266920197842</v>
      </c>
      <c r="AQ45" s="7">
        <f>[1]Contributions!G296</f>
        <v>9.4121134807840949</v>
      </c>
      <c r="AR45" s="7">
        <v>2</v>
      </c>
    </row>
    <row r="46" spans="1:44" x14ac:dyDescent="0.35">
      <c r="A46" s="98">
        <v>42186</v>
      </c>
      <c r="B46" s="10">
        <f>HAVERM!K193</f>
        <v>-2.6418786692759322</v>
      </c>
      <c r="C46" s="10">
        <f>((HAVERM!M187/HAVERM!M175)-1)*100</f>
        <v>-6.2730627306273217</v>
      </c>
      <c r="D46" s="10">
        <f>((HAVERM!R186/HAVERM!R174)-1)*100</f>
        <v>-7.5185540014914398</v>
      </c>
      <c r="E46">
        <v>0</v>
      </c>
      <c r="Q46" s="10"/>
      <c r="S46" s="5">
        <f t="shared" si="4"/>
        <v>44986</v>
      </c>
      <c r="T46" s="98" t="s">
        <v>3143</v>
      </c>
      <c r="U46" s="10">
        <f>IF('HAVER - UK Gas'!H1616="",C1328,AVERAGE('HAVER - UK Gas'!H1616:Q1616))</f>
        <v>137.99499999999998</v>
      </c>
      <c r="V46" s="10">
        <f t="shared" si="5"/>
        <v>136.05150793650796</v>
      </c>
      <c r="AB46" s="10">
        <f t="shared" si="6"/>
        <v>136.05150793650796</v>
      </c>
      <c r="AE46" s="98">
        <v>45108</v>
      </c>
      <c r="AF46" s="10">
        <f>'[1]CPI Forecast'!D336</f>
        <v>6.827214193032427</v>
      </c>
      <c r="AG46" t="e">
        <f>NA()</f>
        <v>#N/A</v>
      </c>
      <c r="AH46" t="e">
        <f>NA()</f>
        <v>#N/A</v>
      </c>
      <c r="AI46">
        <v>2</v>
      </c>
      <c r="AK46" s="98">
        <v>44743</v>
      </c>
      <c r="AL46" s="7">
        <f>[1]Contributions!C297</f>
        <v>1.6748554870090873</v>
      </c>
      <c r="AM46" s="7">
        <f>[1]Contributions!D297</f>
        <v>1.281972929310343</v>
      </c>
      <c r="AN46" s="7">
        <f>[1]Contributions!E297</f>
        <v>2.3485349715684429</v>
      </c>
      <c r="AO46" s="7">
        <f>[1]Contributions!H297</f>
        <v>2.2206010221547023</v>
      </c>
      <c r="AP46" s="7">
        <f>[1]Contributions!I297</f>
        <v>2.5301078243306678</v>
      </c>
      <c r="AQ46" s="7">
        <f>[1]Contributions!G297</f>
        <v>10.10090119230528</v>
      </c>
      <c r="AR46" s="7">
        <v>2</v>
      </c>
    </row>
    <row r="47" spans="1:44" x14ac:dyDescent="0.35">
      <c r="A47" s="98">
        <v>42217</v>
      </c>
      <c r="B47" s="10">
        <f>HAVERM!K194</f>
        <v>-2.4509803921568651</v>
      </c>
      <c r="C47" s="10">
        <f>((HAVERM!M188/HAVERM!M176)-1)*100</f>
        <v>-5.9314179796107531</v>
      </c>
      <c r="D47" s="10">
        <f>((HAVERM!R187/HAVERM!R175)-1)*100</f>
        <v>-8.1338188175961612</v>
      </c>
      <c r="E47">
        <v>0</v>
      </c>
      <c r="Q47" s="10"/>
      <c r="S47" s="5">
        <f t="shared" si="4"/>
        <v>44987</v>
      </c>
      <c r="T47" s="98" t="s">
        <v>3143</v>
      </c>
      <c r="U47" s="10">
        <f>IF('HAVER - UK Gas'!H1617="",C1329,AVERAGE('HAVER - UK Gas'!H1617:Q1617))</f>
        <v>132.74</v>
      </c>
      <c r="V47" s="10">
        <f t="shared" si="5"/>
        <v>136.05150793650796</v>
      </c>
      <c r="AB47" s="10">
        <f t="shared" si="6"/>
        <v>136.05150793650796</v>
      </c>
      <c r="AE47" s="98">
        <v>45139</v>
      </c>
      <c r="AF47" s="10">
        <f>'[1]CPI Forecast'!D337</f>
        <v>6.6570305648488093</v>
      </c>
      <c r="AG47" t="e">
        <f>NA()</f>
        <v>#N/A</v>
      </c>
      <c r="AH47" t="e">
        <f>NA()</f>
        <v>#N/A</v>
      </c>
      <c r="AI47">
        <v>2</v>
      </c>
      <c r="AK47" s="98">
        <v>44774</v>
      </c>
      <c r="AL47" s="7">
        <f>[1]Contributions!C298</f>
        <v>1.7465608202512941</v>
      </c>
      <c r="AM47" s="7">
        <f>[1]Contributions!D298</f>
        <v>0.94803138806017095</v>
      </c>
      <c r="AN47" s="7">
        <f>[1]Contributions!E298</f>
        <v>2.3144144593675318</v>
      </c>
      <c r="AO47" s="7">
        <f>[1]Contributions!H298</f>
        <v>2.1423186127444631</v>
      </c>
      <c r="AP47" s="7">
        <f>[1]Contributions!I298</f>
        <v>2.6325434808670423</v>
      </c>
      <c r="AQ47" s="7">
        <f>[1]Contributions!G298</f>
        <v>9.8701878038988085</v>
      </c>
      <c r="AR47" s="7">
        <v>2</v>
      </c>
    </row>
    <row r="48" spans="1:44" x14ac:dyDescent="0.35">
      <c r="A48" s="98">
        <v>42248</v>
      </c>
      <c r="B48" s="10">
        <f>HAVERM!K195</f>
        <v>-2.2593320235756331</v>
      </c>
      <c r="C48" s="10">
        <f>((HAVERM!M189/HAVERM!M177)-1)*100</f>
        <v>-6.0408921933085562</v>
      </c>
      <c r="D48" s="10">
        <f>((HAVERM!R188/HAVERM!R176)-1)*100</f>
        <v>-10.19202671667443</v>
      </c>
      <c r="E48">
        <v>0</v>
      </c>
      <c r="Q48" s="10"/>
      <c r="S48" s="5">
        <f t="shared" si="4"/>
        <v>44988</v>
      </c>
      <c r="T48" s="98" t="s">
        <v>3143</v>
      </c>
      <c r="U48" s="10">
        <f>IF('HAVER - UK Gas'!H1618="",C1330,AVERAGE('HAVER - UK Gas'!H1618:Q1618))</f>
        <v>125.857</v>
      </c>
      <c r="V48" s="10">
        <f t="shared" si="5"/>
        <v>136.05150793650796</v>
      </c>
      <c r="AB48" s="10">
        <f t="shared" si="6"/>
        <v>136.05150793650796</v>
      </c>
      <c r="AE48" s="98">
        <v>45170</v>
      </c>
      <c r="AF48" s="10">
        <f>'[1]CPI Forecast'!D338</f>
        <v>6.6521767234414053</v>
      </c>
      <c r="AG48" t="e">
        <f>NA()</f>
        <v>#N/A</v>
      </c>
      <c r="AH48" t="e">
        <f>NA()</f>
        <v>#N/A</v>
      </c>
      <c r="AI48">
        <v>2</v>
      </c>
      <c r="AK48" s="98">
        <v>44805</v>
      </c>
      <c r="AL48" s="7">
        <f>[1]Contributions!C299</f>
        <v>1.9079218656907189</v>
      </c>
      <c r="AM48" s="7">
        <f>[1]Contributions!D299</f>
        <v>0.78477965922773296</v>
      </c>
      <c r="AN48" s="7">
        <f>[1]Contributions!E299</f>
        <v>2.3249746944756131</v>
      </c>
      <c r="AO48" s="7">
        <f>[1]Contributions!H299</f>
        <v>2.2615210661218965</v>
      </c>
      <c r="AP48" s="7">
        <f>[1]Contributions!I299</f>
        <v>2.7012316595744927</v>
      </c>
      <c r="AQ48" s="7">
        <f>[1]Contributions!G299</f>
        <v>10.095627807676918</v>
      </c>
      <c r="AR48" s="7">
        <v>2</v>
      </c>
    </row>
    <row r="49" spans="1:44" x14ac:dyDescent="0.35">
      <c r="A49" s="98">
        <v>42278</v>
      </c>
      <c r="B49" s="10">
        <f>HAVERM!K196</f>
        <v>-2.7477919528950068</v>
      </c>
      <c r="C49" s="10">
        <f>((HAVERM!M190/HAVERM!M178)-1)*100</f>
        <v>-5.027932960893855</v>
      </c>
      <c r="D49" s="10">
        <f>((HAVERM!R189/HAVERM!R177)-1)*100</f>
        <v>-12.988435490851469</v>
      </c>
      <c r="E49">
        <v>0</v>
      </c>
      <c r="Q49" s="10"/>
      <c r="S49" s="5">
        <f t="shared" si="4"/>
        <v>44991</v>
      </c>
      <c r="T49" s="98" t="s">
        <v>3143</v>
      </c>
      <c r="U49" s="10">
        <f>IF('HAVER - UK Gas'!H1619="",C1331,AVERAGE('HAVER - UK Gas'!H1619:Q1619))</f>
        <v>128.08700000000002</v>
      </c>
      <c r="V49" s="10">
        <f t="shared" si="5"/>
        <v>136.05150793650796</v>
      </c>
      <c r="AB49" s="10">
        <f t="shared" si="6"/>
        <v>136.05150793650796</v>
      </c>
      <c r="AE49" s="98">
        <v>45200</v>
      </c>
      <c r="AF49" s="10">
        <f>'[1]CPI Forecast'!D339</f>
        <v>4.5998779705068937</v>
      </c>
      <c r="AG49" t="e">
        <f>NA()</f>
        <v>#N/A</v>
      </c>
      <c r="AH49" t="e">
        <f>NA()</f>
        <v>#N/A</v>
      </c>
      <c r="AI49">
        <v>2</v>
      </c>
      <c r="AK49" s="98">
        <v>44835</v>
      </c>
      <c r="AL49" s="7">
        <f>[1]Contributions!C300</f>
        <v>2.1135987484538057</v>
      </c>
      <c r="AM49" s="7">
        <f>[1]Contributions!D300</f>
        <v>0.66630379033267328</v>
      </c>
      <c r="AN49" s="7">
        <f>[1]Contributions!E300</f>
        <v>3.2486699412725226</v>
      </c>
      <c r="AO49" s="7">
        <f>[1]Contributions!H300</f>
        <v>2.1449253008526861</v>
      </c>
      <c r="AP49" s="7">
        <f>[1]Contributions!I300</f>
        <v>2.7549711342573158</v>
      </c>
      <c r="AQ49" s="7">
        <f>[1]Contributions!G300</f>
        <v>11.051566349876802</v>
      </c>
      <c r="AR49" s="7">
        <v>2</v>
      </c>
    </row>
    <row r="50" spans="1:44" x14ac:dyDescent="0.35">
      <c r="A50" s="98">
        <v>42309</v>
      </c>
      <c r="B50" s="10">
        <f>HAVERM!K197</f>
        <v>-2.4582104228121904</v>
      </c>
      <c r="C50" s="10">
        <f>((HAVERM!M191/HAVERM!M179)-1)*100</f>
        <v>-6.0296846011131722</v>
      </c>
      <c r="D50" s="10">
        <f>((HAVERM!R190/HAVERM!R178)-1)*100</f>
        <v>-14.059447751447586</v>
      </c>
      <c r="E50">
        <v>0</v>
      </c>
      <c r="Q50" s="10"/>
      <c r="S50" s="5">
        <f t="shared" si="4"/>
        <v>44992</v>
      </c>
      <c r="T50" s="98" t="s">
        <v>3143</v>
      </c>
      <c r="U50" s="10">
        <f>IF('HAVER - UK Gas'!H1620="",C1332,AVERAGE('HAVER - UK Gas'!H1620:Q1620))</f>
        <v>127.054</v>
      </c>
      <c r="V50" s="10">
        <f t="shared" si="5"/>
        <v>136.05150793650796</v>
      </c>
      <c r="AB50" s="10">
        <f t="shared" si="6"/>
        <v>136.05150793650796</v>
      </c>
      <c r="AE50" s="98">
        <v>45231</v>
      </c>
      <c r="AF50" s="10">
        <f>'[1]CPI Forecast'!D340</f>
        <v>3.9409916807425782</v>
      </c>
      <c r="AG50" t="e">
        <f>NA()</f>
        <v>#N/A</v>
      </c>
      <c r="AH50" t="e">
        <f>NA()</f>
        <v>#N/A</v>
      </c>
      <c r="AI50">
        <v>2</v>
      </c>
      <c r="AK50" s="98">
        <v>44866</v>
      </c>
      <c r="AL50" s="7">
        <f>[1]Contributions!C301</f>
        <v>2.0667527980134937</v>
      </c>
      <c r="AM50" s="7">
        <f>[1]Contributions!D301</f>
        <v>0.53656139762024058</v>
      </c>
      <c r="AN50" s="7">
        <f>[1]Contributions!E301</f>
        <v>3.2070765369483394</v>
      </c>
      <c r="AO50" s="7">
        <f>[1]Contributions!H301</f>
        <v>2.0132669310716684</v>
      </c>
      <c r="AP50" s="7">
        <f>[1]Contributions!I301</f>
        <v>2.7733783117509305</v>
      </c>
      <c r="AQ50" s="7">
        <f>[1]Contributions!G301</f>
        <v>10.672012718712059</v>
      </c>
      <c r="AR50" s="7">
        <v>2</v>
      </c>
    </row>
    <row r="51" spans="1:44" x14ac:dyDescent="0.35">
      <c r="A51" s="98">
        <v>42339</v>
      </c>
      <c r="B51" s="10">
        <f>HAVERM!K198</f>
        <v>-2.9411764705882359</v>
      </c>
      <c r="C51" s="10">
        <f>((HAVERM!M192/HAVERM!M180)-1)*100</f>
        <v>-5.5765595463137867</v>
      </c>
      <c r="D51" s="10">
        <f>((HAVERM!R191/HAVERM!R179)-1)*100</f>
        <v>-14.307769479569266</v>
      </c>
      <c r="E51">
        <v>0</v>
      </c>
      <c r="Q51" s="10"/>
      <c r="S51" s="5">
        <f t="shared" si="4"/>
        <v>44993</v>
      </c>
      <c r="T51" s="98" t="s">
        <v>3143</v>
      </c>
      <c r="U51" s="10">
        <f>IF('HAVER - UK Gas'!H1621="",C1333,AVERAGE('HAVER - UK Gas'!H1621:Q1621))</f>
        <v>129.55500000000001</v>
      </c>
      <c r="V51" s="10">
        <f t="shared" si="5"/>
        <v>136.05150793650796</v>
      </c>
      <c r="AB51" s="10">
        <f t="shared" si="6"/>
        <v>136.05150793650796</v>
      </c>
      <c r="AE51" s="98">
        <v>45261</v>
      </c>
      <c r="AF51" s="10">
        <f>'[1]CPI Forecast'!D341</f>
        <v>3.993268535119987</v>
      </c>
      <c r="AG51" t="e">
        <f>NA()</f>
        <v>#N/A</v>
      </c>
      <c r="AH51" t="e">
        <f>NA()</f>
        <v>#N/A</v>
      </c>
      <c r="AI51">
        <v>2</v>
      </c>
      <c r="AK51" s="98">
        <v>44896</v>
      </c>
      <c r="AL51" s="7">
        <f>[1]Contributions!C302</f>
        <v>2.1065514157689305</v>
      </c>
      <c r="AM51" s="7">
        <f>[1]Contributions!D302</f>
        <v>0.35582400564666583</v>
      </c>
      <c r="AN51" s="7">
        <f>[1]Contributions!E302</f>
        <v>3.1797054190663157</v>
      </c>
      <c r="AO51" s="7">
        <f>[1]Contributions!H302</f>
        <v>1.8273569659748052</v>
      </c>
      <c r="AP51" s="7">
        <f>[1]Contributions!I302</f>
        <v>2.9876384137610383</v>
      </c>
      <c r="AQ51" s="7">
        <f>[1]Contributions!G302</f>
        <v>10.528374373104098</v>
      </c>
      <c r="AR51" s="7">
        <v>2</v>
      </c>
    </row>
    <row r="52" spans="1:44" x14ac:dyDescent="0.35">
      <c r="A52" s="98">
        <v>42370</v>
      </c>
      <c r="B52" s="10">
        <f>HAVERM!K199</f>
        <v>-2.6653504442250786</v>
      </c>
      <c r="C52" s="10">
        <f>((HAVERM!M193/HAVERM!M181)-1)*100</f>
        <v>-4.5977011494252924</v>
      </c>
      <c r="D52" s="10">
        <f>((HAVERM!R192/HAVERM!R180)-1)*100</f>
        <v>-13.98250004713576</v>
      </c>
      <c r="E52">
        <v>0</v>
      </c>
      <c r="Q52" s="10"/>
      <c r="S52" s="5">
        <f t="shared" si="4"/>
        <v>44994</v>
      </c>
      <c r="T52" s="98" t="s">
        <v>3143</v>
      </c>
      <c r="U52" s="10">
        <f>IF('HAVER - UK Gas'!H1622="",C1334,AVERAGE('HAVER - UK Gas'!H1622:Q1622))</f>
        <v>151.161</v>
      </c>
      <c r="V52" s="10">
        <f t="shared" si="5"/>
        <v>136.05150793650796</v>
      </c>
      <c r="AB52" s="10">
        <f t="shared" si="6"/>
        <v>136.05150793650796</v>
      </c>
      <c r="AE52" s="98">
        <v>45292</v>
      </c>
      <c r="AF52" s="10">
        <f>'[1]CPI Forecast'!D342</f>
        <v>3.9811146171913947</v>
      </c>
      <c r="AG52">
        <f>'BoE feb MPR'!M55</f>
        <v>4.0999999999999996</v>
      </c>
      <c r="AH52" t="e">
        <f>NA()</f>
        <v>#N/A</v>
      </c>
      <c r="AI52">
        <v>2</v>
      </c>
      <c r="AK52" s="98">
        <v>44927</v>
      </c>
      <c r="AL52" s="7">
        <f>[1]Contributions!C303</f>
        <v>2.1520071364852833</v>
      </c>
      <c r="AM52" s="7">
        <f>[1]Contributions!D303</f>
        <v>0.24010736196319005</v>
      </c>
      <c r="AN52" s="7">
        <f>[1]Contributions!E303</f>
        <v>3.2205953338696705</v>
      </c>
      <c r="AO52" s="7">
        <f>[1]Contributions!H303</f>
        <v>1.65687013087607</v>
      </c>
      <c r="AP52" s="7">
        <f>[1]Contributions!I303</f>
        <v>2.573481608212127</v>
      </c>
      <c r="AQ52" s="7">
        <f>[1]Contributions!G303</f>
        <v>10.051523960382271</v>
      </c>
      <c r="AR52" s="7">
        <v>2</v>
      </c>
    </row>
    <row r="53" spans="1:44" x14ac:dyDescent="0.35">
      <c r="A53" s="98">
        <v>42401</v>
      </c>
      <c r="B53" s="10">
        <f>HAVERM!K200</f>
        <v>-2.1782178217821802</v>
      </c>
      <c r="C53" s="10">
        <f>((HAVERM!M194/HAVERM!M182)-1)*100</f>
        <v>-4.1788143828960234</v>
      </c>
      <c r="D53" s="10">
        <f>((HAVERM!R193/HAVERM!R181)-1)*100</f>
        <v>-11.605047655400547</v>
      </c>
      <c r="E53">
        <v>0</v>
      </c>
      <c r="Q53" s="10"/>
      <c r="S53" s="5">
        <f t="shared" si="4"/>
        <v>44995</v>
      </c>
      <c r="T53" s="98" t="s">
        <v>3143</v>
      </c>
      <c r="U53" s="10">
        <f>IF('HAVER - UK Gas'!H1623="",C1335,AVERAGE('HAVER - UK Gas'!H1623:Q1623))</f>
        <v>143.81799999999998</v>
      </c>
      <c r="V53" s="10">
        <f t="shared" si="5"/>
        <v>136.05150793650796</v>
      </c>
      <c r="AB53" s="10">
        <f t="shared" si="6"/>
        <v>136.05150793650796</v>
      </c>
      <c r="AE53" s="98">
        <v>45323</v>
      </c>
      <c r="AF53" s="10">
        <f>'[1]CPI Forecast'!D343</f>
        <v>3.4114721796515868</v>
      </c>
      <c r="AG53">
        <f>'BoE feb MPR'!M56</f>
        <v>3.5</v>
      </c>
      <c r="AH53" t="e">
        <f>NA()</f>
        <v>#N/A</v>
      </c>
      <c r="AI53">
        <v>2</v>
      </c>
      <c r="AK53" s="98">
        <v>44958</v>
      </c>
      <c r="AL53" s="7">
        <f>[1]Contributions!C304</f>
        <v>2.3612303749599888</v>
      </c>
      <c r="AM53" s="7">
        <f>[1]Contributions!D304</f>
        <v>0.14299416566152073</v>
      </c>
      <c r="AN53" s="7">
        <f>[1]Contributions!E304</f>
        <v>3.1758564288150506</v>
      </c>
      <c r="AO53" s="7">
        <f>[1]Contributions!H304</f>
        <v>1.5769440037179334</v>
      </c>
      <c r="AP53" s="7">
        <f>[1]Contributions!I304</f>
        <v>2.9445699869149173</v>
      </c>
      <c r="AQ53" s="7">
        <f>[1]Contributions!G304</f>
        <v>10.416396867742417</v>
      </c>
      <c r="AR53" s="7">
        <v>2</v>
      </c>
    </row>
    <row r="54" spans="1:44" x14ac:dyDescent="0.35">
      <c r="A54" s="98">
        <v>42430</v>
      </c>
      <c r="B54" s="10">
        <f>HAVERM!K201</f>
        <v>-2.7750247770069514</v>
      </c>
      <c r="C54" s="10">
        <f>((HAVERM!M195/HAVERM!M183)-1)*100</f>
        <v>-3.3366045142296463</v>
      </c>
      <c r="D54" s="10">
        <f>((HAVERM!R194/HAVERM!R182)-1)*100</f>
        <v>-14.324304488319061</v>
      </c>
      <c r="E54">
        <v>0</v>
      </c>
      <c r="Q54" s="10"/>
      <c r="S54" s="5">
        <f t="shared" si="4"/>
        <v>44998</v>
      </c>
      <c r="T54" s="98" t="s">
        <v>3143</v>
      </c>
      <c r="U54" s="10">
        <f>IF('HAVER - UK Gas'!H1624="",C1336,AVERAGE('HAVER - UK Gas'!H1624:Q1624))</f>
        <v>130.458</v>
      </c>
      <c r="V54" s="10">
        <f t="shared" si="5"/>
        <v>136.05150793650796</v>
      </c>
      <c r="AB54" s="10">
        <f t="shared" si="6"/>
        <v>136.05150793650796</v>
      </c>
      <c r="AE54" s="98">
        <v>45352</v>
      </c>
      <c r="AF54" s="10">
        <f>'[1]CPI Forecast'!D344</f>
        <v>2.9155194368373882</v>
      </c>
      <c r="AG54">
        <f>'BoE feb MPR'!M57</f>
        <v>3.1</v>
      </c>
      <c r="AH54" t="e">
        <f>NA()</f>
        <v>#N/A</v>
      </c>
      <c r="AI54">
        <v>2</v>
      </c>
      <c r="AK54" s="98">
        <v>44986</v>
      </c>
      <c r="AL54" s="7">
        <f>[1]Contributions!C305</f>
        <v>2.4411357470744646</v>
      </c>
      <c r="AM54" s="7">
        <f>[1]Contributions!D305</f>
        <v>-0.2045939519008077</v>
      </c>
      <c r="AN54" s="7">
        <f>[1]Contributions!E305</f>
        <v>3.0813507472145529</v>
      </c>
      <c r="AO54" s="7">
        <f>[1]Contributions!H305</f>
        <v>1.5759965579421293</v>
      </c>
      <c r="AP54" s="7">
        <f>[1]Contributions!I305</f>
        <v>2.985090218888474</v>
      </c>
      <c r="AQ54" s="7">
        <f>[1]Contributions!G305</f>
        <v>10.056877380566057</v>
      </c>
      <c r="AR54" s="7">
        <v>2</v>
      </c>
    </row>
    <row r="55" spans="1:44" x14ac:dyDescent="0.35">
      <c r="A55" s="98">
        <v>42461</v>
      </c>
      <c r="B55" s="10">
        <f>HAVERM!K202</f>
        <v>-2.4875621890547261</v>
      </c>
      <c r="C55" s="10">
        <f>((HAVERM!M196/HAVERM!M184)-1)*100</f>
        <v>-3.1465093411996103</v>
      </c>
      <c r="D55" s="10">
        <f>((HAVERM!R195/HAVERM!R183)-1)*100</f>
        <v>-13.374510721807365</v>
      </c>
      <c r="E55">
        <v>0</v>
      </c>
      <c r="Q55" s="10"/>
      <c r="S55" s="5">
        <f t="shared" si="4"/>
        <v>44999</v>
      </c>
      <c r="T55" s="98" t="s">
        <v>3143</v>
      </c>
      <c r="U55" s="10">
        <f>IF('HAVER - UK Gas'!H1625="",C1337,AVERAGE('HAVER - UK Gas'!H1625:Q1625))</f>
        <v>126.63800000000001</v>
      </c>
      <c r="V55" s="10">
        <f t="shared" si="5"/>
        <v>136.05150793650796</v>
      </c>
      <c r="AB55" s="10">
        <f t="shared" si="6"/>
        <v>136.05150793650796</v>
      </c>
      <c r="AE55" s="98">
        <v>45383</v>
      </c>
      <c r="AF55" s="10">
        <f>'[1]CPI Forecast'!D345</f>
        <v>2.0297601468206583</v>
      </c>
      <c r="AG55">
        <f>'BoE feb MPR'!M58</f>
        <v>2.1</v>
      </c>
      <c r="AH55" t="e">
        <f>NA()</f>
        <v>#N/A</v>
      </c>
      <c r="AI55">
        <v>2</v>
      </c>
      <c r="AK55" s="98">
        <v>45017</v>
      </c>
      <c r="AL55" s="7">
        <f>[1]Contributions!C306</f>
        <v>2.5586967201230681</v>
      </c>
      <c r="AM55" s="7">
        <f>[1]Contributions!D306</f>
        <v>-0.3028556131242624</v>
      </c>
      <c r="AN55" s="7">
        <f>[1]Contributions!E306</f>
        <v>1.2783363787163466</v>
      </c>
      <c r="AO55" s="7">
        <f>[1]Contributions!H306</f>
        <v>1.8661178253547615</v>
      </c>
      <c r="AP55" s="7">
        <f>[1]Contributions!I306</f>
        <v>3.132446265011243</v>
      </c>
      <c r="AQ55" s="7">
        <f>[1]Contributions!G306</f>
        <v>8.6582358625745677</v>
      </c>
      <c r="AR55" s="7">
        <v>2</v>
      </c>
    </row>
    <row r="56" spans="1:44" x14ac:dyDescent="0.35">
      <c r="A56" s="98">
        <v>42491</v>
      </c>
      <c r="B56" s="10">
        <f>HAVERM!K203</f>
        <v>-2.7888446215139528</v>
      </c>
      <c r="C56" s="10">
        <f>((HAVERM!M197/HAVERM!M185)-1)*100</f>
        <v>-3.2448377581120957</v>
      </c>
      <c r="D56" s="10">
        <f>((HAVERM!R196/HAVERM!R184)-1)*100</f>
        <v>-13.441063585429358</v>
      </c>
      <c r="E56">
        <v>0</v>
      </c>
      <c r="Q56" s="10"/>
      <c r="S56" s="5">
        <f t="shared" si="4"/>
        <v>45000</v>
      </c>
      <c r="T56" s="98" t="s">
        <v>3143</v>
      </c>
      <c r="U56" s="10">
        <f>IF('HAVER - UK Gas'!H1626="",C1338,AVERAGE('HAVER - UK Gas'!H1626:Q1626))</f>
        <v>131.245</v>
      </c>
      <c r="V56" s="10">
        <f t="shared" si="5"/>
        <v>136.05150793650796</v>
      </c>
      <c r="AB56" s="10">
        <f t="shared" si="6"/>
        <v>136.05150793650796</v>
      </c>
      <c r="AE56" s="98">
        <v>45413</v>
      </c>
      <c r="AF56" s="10">
        <f>'[1]CPI Forecast'!D346</f>
        <v>1.6038601062794422</v>
      </c>
      <c r="AG56">
        <f>'BoE feb MPR'!M59</f>
        <v>1.9</v>
      </c>
      <c r="AH56" t="e">
        <f>NA()</f>
        <v>#N/A</v>
      </c>
      <c r="AI56">
        <v>2</v>
      </c>
      <c r="AK56" s="98">
        <v>45047</v>
      </c>
      <c r="AL56" s="7">
        <f>[1]Contributions!C307</f>
        <v>2.4909984466079114</v>
      </c>
      <c r="AM56" s="7">
        <f>[1]Contributions!D307</f>
        <v>-0.4539592688550389</v>
      </c>
      <c r="AN56" s="7">
        <f>[1]Contributions!E307</f>
        <v>1.2448053664692593</v>
      </c>
      <c r="AO56" s="7">
        <f>[1]Contributions!H307</f>
        <v>1.9100659051008924</v>
      </c>
      <c r="AP56" s="7">
        <f>[1]Contributions!I307</f>
        <v>3.3283138900198317</v>
      </c>
      <c r="AQ56" s="7">
        <f>[1]Contributions!G307</f>
        <v>8.6806820062903256</v>
      </c>
      <c r="AR56" s="7">
        <v>2</v>
      </c>
    </row>
    <row r="57" spans="1:44" x14ac:dyDescent="0.35">
      <c r="A57" s="98">
        <v>42522</v>
      </c>
      <c r="B57" s="10">
        <f>HAVERM!K204</f>
        <v>-2.9940119760479056</v>
      </c>
      <c r="C57" s="10">
        <f>((HAVERM!M198/HAVERM!M186)-1)*100</f>
        <v>-3.5121951219512115</v>
      </c>
      <c r="D57" s="10">
        <f>((HAVERM!R197/HAVERM!R185)-1)*100</f>
        <v>-15.79444364268049</v>
      </c>
      <c r="E57">
        <v>0</v>
      </c>
      <c r="Q57" s="10"/>
      <c r="S57" s="5">
        <f t="shared" si="4"/>
        <v>45001</v>
      </c>
      <c r="T57" s="98" t="s">
        <v>3143</v>
      </c>
      <c r="U57" s="10">
        <f>IF('HAVER - UK Gas'!H1627="",C1339,AVERAGE('HAVER - UK Gas'!H1627:Q1627))</f>
        <v>127.98200000000001</v>
      </c>
      <c r="V57" s="10">
        <f t="shared" si="5"/>
        <v>136.05150793650796</v>
      </c>
      <c r="AB57" s="10">
        <f t="shared" si="6"/>
        <v>136.05150793650796</v>
      </c>
      <c r="AE57" s="98">
        <v>45444</v>
      </c>
      <c r="AF57" s="10">
        <f>'[1]CPI Forecast'!D347</f>
        <v>1.5718362224640181</v>
      </c>
      <c r="AG57">
        <f>'BoE feb MPR'!M60</f>
        <v>1.9</v>
      </c>
      <c r="AH57" t="e">
        <f>NA()</f>
        <v>#N/A</v>
      </c>
      <c r="AI57">
        <v>2</v>
      </c>
      <c r="AK57" s="98">
        <v>45078</v>
      </c>
      <c r="AL57" s="7">
        <f>[1]Contributions!C308</f>
        <v>2.3709539854710915</v>
      </c>
      <c r="AM57" s="7">
        <f>[1]Contributions!D308</f>
        <v>-0.85127806461536393</v>
      </c>
      <c r="AN57" s="7">
        <f>[1]Contributions!E308</f>
        <v>1.219059207618044</v>
      </c>
      <c r="AO57" s="7">
        <f>[1]Contributions!H308</f>
        <v>1.7108378384600103</v>
      </c>
      <c r="AP57" s="7">
        <f>[1]Contributions!I308</f>
        <v>3.2932076841820983</v>
      </c>
      <c r="AQ57" s="7">
        <f>[1]Contributions!G308</f>
        <v>7.9496842952270823</v>
      </c>
      <c r="AR57" s="7">
        <v>2</v>
      </c>
    </row>
    <row r="58" spans="1:44" x14ac:dyDescent="0.35">
      <c r="A58" s="98">
        <v>42552</v>
      </c>
      <c r="B58" s="10">
        <f>HAVERM!K205</f>
        <v>-2.6130653266331572</v>
      </c>
      <c r="C58" s="10">
        <f>((HAVERM!M199/HAVERM!M187)-1)*100</f>
        <v>-3.5433070866141669</v>
      </c>
      <c r="D58" s="10">
        <f>((HAVERM!R198/HAVERM!R186)-1)*100</f>
        <v>-13.010512984599121</v>
      </c>
      <c r="E58">
        <v>0</v>
      </c>
      <c r="Q58" s="10"/>
      <c r="S58" s="5">
        <f t="shared" si="4"/>
        <v>45002</v>
      </c>
      <c r="T58" s="98" t="s">
        <v>3143</v>
      </c>
      <c r="U58" s="10">
        <f>IF('HAVER - UK Gas'!H1628="",C1340,AVERAGE('HAVER - UK Gas'!H1628:Q1628))</f>
        <v>119.65899999999999</v>
      </c>
      <c r="V58" s="10">
        <f t="shared" si="5"/>
        <v>136.05150793650796</v>
      </c>
      <c r="AB58" s="10">
        <f t="shared" si="6"/>
        <v>136.05150793650796</v>
      </c>
      <c r="AE58" s="98">
        <v>45474</v>
      </c>
      <c r="AF58" s="10">
        <f>'[1]CPI Forecast'!D348</f>
        <v>1.7040226851621654</v>
      </c>
      <c r="AG58" t="e">
        <f>NA()</f>
        <v>#N/A</v>
      </c>
      <c r="AH58" t="e">
        <f>NA()</f>
        <v>#N/A</v>
      </c>
      <c r="AI58">
        <v>2</v>
      </c>
      <c r="AK58" s="98">
        <v>45108</v>
      </c>
      <c r="AL58" s="7">
        <f>[1]Contributions!C309</f>
        <v>2.1319447775992328</v>
      </c>
      <c r="AM58" s="7">
        <f>[1]Contributions!D309</f>
        <v>-0.95530577184536136</v>
      </c>
      <c r="AN58" s="7">
        <f>[1]Contributions!E309</f>
        <v>0.45415534887305842</v>
      </c>
      <c r="AO58" s="7">
        <f>[1]Contributions!H309</f>
        <v>1.5060450563673213</v>
      </c>
      <c r="AP58" s="7">
        <f>[1]Contributions!I309</f>
        <v>3.4625865193083083</v>
      </c>
      <c r="AQ58" s="7">
        <f>[1]Contributions!G309</f>
        <v>6.8272141930324199</v>
      </c>
      <c r="AR58" s="7">
        <v>2</v>
      </c>
    </row>
    <row r="59" spans="1:44" x14ac:dyDescent="0.35">
      <c r="A59" s="98">
        <v>42583</v>
      </c>
      <c r="B59" s="10">
        <f>HAVERM!K206</f>
        <v>-2.2110552763819125</v>
      </c>
      <c r="C59" s="10">
        <f>((HAVERM!M200/HAVERM!M188)-1)*100</f>
        <v>-3.0541871921182184</v>
      </c>
      <c r="D59" s="10">
        <f>((HAVERM!R199/HAVERM!R187)-1)*100</f>
        <v>-10.556902332557339</v>
      </c>
      <c r="E59">
        <v>0</v>
      </c>
      <c r="Q59" s="10"/>
      <c r="S59" s="5">
        <f t="shared" si="4"/>
        <v>45005</v>
      </c>
      <c r="T59" s="98" t="s">
        <v>3143</v>
      </c>
      <c r="U59" s="10">
        <f>IF('HAVER - UK Gas'!H1629="",C1341,AVERAGE('HAVER - UK Gas'!H1629:Q1629))</f>
        <v>127.785</v>
      </c>
      <c r="V59" s="10">
        <f t="shared" si="5"/>
        <v>136.05150793650796</v>
      </c>
      <c r="AB59" s="10">
        <f t="shared" si="6"/>
        <v>136.05150793650796</v>
      </c>
      <c r="AE59" s="98">
        <v>45505</v>
      </c>
      <c r="AF59" s="10">
        <f>'[1]CPI Forecast'!D349</f>
        <v>1.7316836421397364</v>
      </c>
      <c r="AG59" t="e">
        <f>NA()</f>
        <v>#N/A</v>
      </c>
      <c r="AH59" s="10">
        <f>'BoE feb MPR'!P13</f>
        <v>2.2000000000000002</v>
      </c>
      <c r="AI59">
        <v>2</v>
      </c>
      <c r="AK59" s="98">
        <v>45139</v>
      </c>
      <c r="AL59" s="7">
        <f>[1]Contributions!C310</f>
        <v>2.0321916374498983</v>
      </c>
      <c r="AM59" s="7">
        <f>[1]Contributions!D310</f>
        <v>-0.58232632807271656</v>
      </c>
      <c r="AN59" s="7">
        <f>[1]Contributions!E310</f>
        <v>0.48364329556727137</v>
      </c>
      <c r="AO59" s="7">
        <f>[1]Contributions!H310</f>
        <v>1.3461939907295024</v>
      </c>
      <c r="AP59" s="7">
        <f>[1]Contributions!I310</f>
        <v>3.1664388025561498</v>
      </c>
      <c r="AQ59" s="7">
        <f>[1]Contributions!G310</f>
        <v>6.6570305648488031</v>
      </c>
      <c r="AR59" s="7">
        <v>2</v>
      </c>
    </row>
    <row r="60" spans="1:44" x14ac:dyDescent="0.35">
      <c r="A60" s="98">
        <v>42614</v>
      </c>
      <c r="B60" s="10">
        <f>HAVERM!K207</f>
        <v>-2.2110552763819125</v>
      </c>
      <c r="C60" s="10">
        <f>((HAVERM!M201/HAVERM!M189)-1)*100</f>
        <v>-3.0662710187932651</v>
      </c>
      <c r="D60" s="10">
        <f>((HAVERM!R200/HAVERM!R188)-1)*100</f>
        <v>-6.3540742161775192</v>
      </c>
      <c r="E60">
        <v>0</v>
      </c>
      <c r="Q60" s="10"/>
      <c r="S60" s="5">
        <f t="shared" si="4"/>
        <v>45006</v>
      </c>
      <c r="T60" s="98" t="s">
        <v>3143</v>
      </c>
      <c r="U60" s="10">
        <f>IF('HAVER - UK Gas'!H1630="",C1342,AVERAGE('HAVER - UK Gas'!H1630:Q1630))</f>
        <v>122.97200000000002</v>
      </c>
      <c r="V60" s="10">
        <f t="shared" si="5"/>
        <v>136.05150793650796</v>
      </c>
      <c r="AB60" s="10">
        <f t="shared" si="6"/>
        <v>136.05150793650796</v>
      </c>
      <c r="AE60" s="98">
        <v>45536</v>
      </c>
      <c r="AF60" s="10">
        <f>'[1]CPI Forecast'!D350</f>
        <v>1.3629173633785241</v>
      </c>
      <c r="AG60" t="e">
        <f>NA()</f>
        <v>#N/A</v>
      </c>
      <c r="AH60" t="e">
        <f>NA()</f>
        <v>#N/A</v>
      </c>
      <c r="AI60">
        <v>2</v>
      </c>
      <c r="AK60" s="98">
        <v>45170</v>
      </c>
      <c r="AL60" s="7">
        <f>[1]Contributions!C311</f>
        <v>1.8967799538821986</v>
      </c>
      <c r="AM60" s="7">
        <f>[1]Contributions!D311</f>
        <v>-0.32772238691544797</v>
      </c>
      <c r="AN60" s="7">
        <f>[1]Contributions!E311</f>
        <v>0.46610349991969069</v>
      </c>
      <c r="AO60" s="7">
        <f>[1]Contributions!H311</f>
        <v>1.1996142380792907</v>
      </c>
      <c r="AP60" s="7">
        <f>[1]Contributions!I311</f>
        <v>3.2350993131064523</v>
      </c>
      <c r="AQ60" s="7">
        <f>[1]Contributions!G311</f>
        <v>6.6521767234414027</v>
      </c>
      <c r="AR60" s="7">
        <v>2</v>
      </c>
    </row>
    <row r="61" spans="1:44" x14ac:dyDescent="0.35">
      <c r="A61" s="98">
        <v>42644</v>
      </c>
      <c r="B61" s="10">
        <f>HAVERM!K208</f>
        <v>-2.3208879919273451</v>
      </c>
      <c r="C61" s="10">
        <f>((HAVERM!M202/HAVERM!M190)-1)*100</f>
        <v>-3.9215686274509776</v>
      </c>
      <c r="D61" s="10">
        <f>((HAVERM!R201/HAVERM!R189)-1)*100</f>
        <v>-4.4039321797542446</v>
      </c>
      <c r="E61">
        <v>0</v>
      </c>
      <c r="Q61" s="10"/>
      <c r="S61" s="5">
        <f t="shared" si="4"/>
        <v>45007</v>
      </c>
      <c r="T61" s="98" t="s">
        <v>3143</v>
      </c>
      <c r="U61" s="10">
        <f>IF('HAVER - UK Gas'!H1631="",C1343,AVERAGE('HAVER - UK Gas'!H1631:Q1631))</f>
        <v>129.76599999999999</v>
      </c>
      <c r="V61" s="10">
        <f t="shared" si="5"/>
        <v>136.05150793650796</v>
      </c>
      <c r="AB61" s="10">
        <f t="shared" si="6"/>
        <v>136.05150793650796</v>
      </c>
      <c r="AE61" s="98">
        <v>45566</v>
      </c>
      <c r="AF61" s="10">
        <f>'[1]CPI Forecast'!D351</f>
        <v>1.5598080111206114</v>
      </c>
      <c r="AG61" t="e">
        <f>NA()</f>
        <v>#N/A</v>
      </c>
      <c r="AH61" t="e">
        <f>NA()</f>
        <v>#N/A</v>
      </c>
      <c r="AI61">
        <v>2</v>
      </c>
      <c r="AK61" s="98">
        <v>45200</v>
      </c>
      <c r="AL61" s="7">
        <f>[1]Contributions!C312</f>
        <v>1.6436973332497491</v>
      </c>
      <c r="AM61" s="7">
        <f>[1]Contributions!D312</f>
        <v>-0.25102588505690893</v>
      </c>
      <c r="AN61" s="7">
        <f>[1]Contributions!E312</f>
        <v>-1.0520086319234763</v>
      </c>
      <c r="AO61" s="7">
        <f>[1]Contributions!H312</f>
        <v>1.0566359878628862</v>
      </c>
      <c r="AP61" s="7">
        <f>[1]Contributions!I312</f>
        <v>3.0549415640075344</v>
      </c>
      <c r="AQ61" s="7">
        <f>[1]Contributions!G312</f>
        <v>4.5998779705068777</v>
      </c>
      <c r="AR61" s="7">
        <v>2</v>
      </c>
    </row>
    <row r="62" spans="1:44" x14ac:dyDescent="0.35">
      <c r="A62" s="98">
        <v>42675</v>
      </c>
      <c r="B62" s="10">
        <f>HAVERM!K209</f>
        <v>-2.0161290322580627</v>
      </c>
      <c r="C62" s="10">
        <f>((HAVERM!M203/HAVERM!M191)-1)*100</f>
        <v>-1.3820335636722469</v>
      </c>
      <c r="D62" s="10">
        <f>((HAVERM!R202/HAVERM!R190)-1)*100</f>
        <v>-0.22251186403929868</v>
      </c>
      <c r="E62">
        <v>0</v>
      </c>
      <c r="Q62" s="10"/>
      <c r="S62" s="5">
        <f t="shared" si="4"/>
        <v>45008</v>
      </c>
      <c r="T62" s="98" t="s">
        <v>3143</v>
      </c>
      <c r="U62" s="10">
        <f>IF('HAVER - UK Gas'!H1632="",C1344,AVERAGE('HAVER - UK Gas'!H1632:Q1632))</f>
        <v>126.22499999999999</v>
      </c>
      <c r="V62" s="10">
        <f t="shared" si="5"/>
        <v>136.05150793650796</v>
      </c>
      <c r="AB62" s="10">
        <f t="shared" si="6"/>
        <v>136.05150793650796</v>
      </c>
      <c r="AE62" s="98">
        <v>45597</v>
      </c>
      <c r="AF62" s="10">
        <f>'[1]CPI Forecast'!D352</f>
        <v>1.9150914009217201</v>
      </c>
      <c r="AG62" t="e">
        <f>NA()</f>
        <v>#N/A</v>
      </c>
      <c r="AH62" s="10">
        <f>'BoE feb MPR'!P14</f>
        <v>2.7</v>
      </c>
      <c r="AI62">
        <v>2</v>
      </c>
      <c r="AK62" s="98">
        <v>45231</v>
      </c>
      <c r="AL62" s="7">
        <f>[1]Contributions!C313</f>
        <v>1.5006794654436684</v>
      </c>
      <c r="AM62" s="7">
        <f>[1]Contributions!D313</f>
        <v>-0.35294412309565182</v>
      </c>
      <c r="AN62" s="7">
        <f>[1]Contributions!E313</f>
        <v>-1.0436219974431848</v>
      </c>
      <c r="AO62" s="7">
        <f>[1]Contributions!H313</f>
        <v>0.75839563801228382</v>
      </c>
      <c r="AP62" s="7">
        <f>[1]Contributions!I313</f>
        <v>2.9000661131071253</v>
      </c>
      <c r="AQ62" s="7">
        <f>[1]Contributions!G313</f>
        <v>3.9409916807425898</v>
      </c>
      <c r="AR62" s="7">
        <v>2</v>
      </c>
    </row>
    <row r="63" spans="1:44" x14ac:dyDescent="0.35">
      <c r="A63" s="98">
        <v>42705</v>
      </c>
      <c r="B63" s="10">
        <f>HAVERM!K210</f>
        <v>-1.1111111111111072</v>
      </c>
      <c r="C63" s="10">
        <f>((HAVERM!M204/HAVERM!M192)-1)*100</f>
        <v>0.50050050050050032</v>
      </c>
      <c r="D63" s="10">
        <f>((HAVERM!R203/HAVERM!R191)-1)*100</f>
        <v>2.7515779753259029</v>
      </c>
      <c r="E63">
        <v>0</v>
      </c>
      <c r="Q63" s="10"/>
      <c r="S63" s="5">
        <f t="shared" si="4"/>
        <v>45009</v>
      </c>
      <c r="T63" s="98" t="s">
        <v>3143</v>
      </c>
      <c r="U63" s="10">
        <f>IF('HAVER - UK Gas'!H1633="",C1345,AVERAGE('HAVER - UK Gas'!H1633:Q1633))</f>
        <v>127.869</v>
      </c>
      <c r="V63" s="10">
        <f t="shared" si="5"/>
        <v>136.05150793650796</v>
      </c>
      <c r="AB63" s="10">
        <f t="shared" si="6"/>
        <v>136.05150793650796</v>
      </c>
      <c r="AE63" s="98">
        <v>45627</v>
      </c>
      <c r="AF63" s="10">
        <f>'[1]CPI Forecast'!D353</f>
        <v>1.9012939507031978</v>
      </c>
      <c r="AG63" t="e">
        <f>NA()</f>
        <v>#N/A</v>
      </c>
      <c r="AH63" t="e">
        <f>NA()</f>
        <v>#N/A</v>
      </c>
      <c r="AI63">
        <v>2</v>
      </c>
      <c r="AK63" s="98">
        <v>45261</v>
      </c>
      <c r="AL63" s="7">
        <f>[1]Contributions!C314</f>
        <v>1.4874907815969505</v>
      </c>
      <c r="AM63" s="7">
        <f>[1]Contributions!D314</f>
        <v>-0.34411789456581288</v>
      </c>
      <c r="AN63" s="7">
        <f>[1]Contributions!E314</f>
        <v>-1.0308183757087661</v>
      </c>
      <c r="AO63" s="7">
        <f>[1]Contributions!H314</f>
        <v>0.61086737768613886</v>
      </c>
      <c r="AP63" s="7">
        <f>[1]Contributions!I314</f>
        <v>3.0381605492140333</v>
      </c>
      <c r="AQ63" s="7">
        <f>[1]Contributions!G314</f>
        <v>3.9932685351199835</v>
      </c>
      <c r="AR63" s="7">
        <v>2</v>
      </c>
    </row>
    <row r="64" spans="1:44" x14ac:dyDescent="0.35">
      <c r="A64" s="98">
        <v>42736</v>
      </c>
      <c r="B64" s="10">
        <f>HAVERM!K211</f>
        <v>-0.50709939148072536</v>
      </c>
      <c r="C64" s="10">
        <f>((HAVERM!M205/HAVERM!M193)-1)*100</f>
        <v>1.4056224899598346</v>
      </c>
      <c r="D64" s="10">
        <f>((HAVERM!R204/HAVERM!R192)-1)*100</f>
        <v>8.7553130005097124</v>
      </c>
      <c r="E64">
        <v>0</v>
      </c>
      <c r="Q64" s="10"/>
      <c r="S64" s="5">
        <f t="shared" si="4"/>
        <v>45012</v>
      </c>
      <c r="T64" s="98" t="s">
        <v>3143</v>
      </c>
      <c r="U64" s="10">
        <f>IF('HAVER - UK Gas'!H1634="",C1346,AVERAGE('HAVER - UK Gas'!H1634:Q1634))</f>
        <v>129.18199999999999</v>
      </c>
      <c r="V64" s="10">
        <f t="shared" si="5"/>
        <v>136.05150793650796</v>
      </c>
      <c r="AB64" s="10">
        <f t="shared" si="6"/>
        <v>136.05150793650796</v>
      </c>
      <c r="AE64" s="98">
        <v>45658</v>
      </c>
      <c r="AF64" s="10">
        <f>'[1]CPI Forecast'!D354</f>
        <v>2.0604282503645877</v>
      </c>
      <c r="AG64" t="e">
        <f>NA()</f>
        <v>#N/A</v>
      </c>
      <c r="AH64" t="e">
        <f>NA()</f>
        <v>#N/A</v>
      </c>
      <c r="AI64">
        <v>2</v>
      </c>
      <c r="AK64" s="98">
        <v>45292</v>
      </c>
      <c r="AL64" s="7">
        <f>[1]Contributions!C315</f>
        <v>1.3156028368794328</v>
      </c>
      <c r="AM64" s="7">
        <f>[1]Contributions!D315</f>
        <v>-0.29380782918149451</v>
      </c>
      <c r="AN64" s="7">
        <f>[1]Contributions!E315</f>
        <v>-0.88050955414012722</v>
      </c>
      <c r="AO64" s="7">
        <f>[1]Contributions!H315</f>
        <v>0.57639331122116455</v>
      </c>
      <c r="AP64" s="7">
        <f>[1]Contributions!I315</f>
        <v>3.0293214862682141</v>
      </c>
      <c r="AQ64" s="7">
        <f>[1]Contributions!G315</f>
        <v>3.9811146171913947</v>
      </c>
      <c r="AR64" s="7">
        <v>2</v>
      </c>
    </row>
    <row r="65" spans="1:44" x14ac:dyDescent="0.35">
      <c r="A65" s="98">
        <v>42767</v>
      </c>
      <c r="B65" s="10">
        <f>HAVERM!K212</f>
        <v>0.10121457489880026</v>
      </c>
      <c r="C65" s="10">
        <f>((HAVERM!M206/HAVERM!M194)-1)*100</f>
        <v>3.0425963488843744</v>
      </c>
      <c r="D65" s="10">
        <f>((HAVERM!R205/HAVERM!R193)-1)*100</f>
        <v>17.403238789988905</v>
      </c>
      <c r="E65">
        <v>0</v>
      </c>
      <c r="Q65" s="10"/>
      <c r="S65" s="5">
        <f t="shared" si="4"/>
        <v>45013</v>
      </c>
      <c r="T65" s="98" t="s">
        <v>3143</v>
      </c>
      <c r="U65" s="10">
        <f>IF('HAVER - UK Gas'!H1635="",C1347,AVERAGE('HAVER - UK Gas'!H1635:Q1635))</f>
        <v>129.078</v>
      </c>
      <c r="V65" s="10">
        <f t="shared" si="5"/>
        <v>136.05150793650796</v>
      </c>
      <c r="AB65" s="10">
        <f t="shared" si="6"/>
        <v>136.05150793650796</v>
      </c>
      <c r="AE65" s="98">
        <v>45689</v>
      </c>
      <c r="AF65" s="10">
        <f>'[1]CPI Forecast'!D355</f>
        <v>1.831980858499338</v>
      </c>
      <c r="AG65" t="e">
        <f>NA()</f>
        <v>#N/A</v>
      </c>
      <c r="AH65" s="10">
        <f>'BoE feb MPR'!P15</f>
        <v>2.8</v>
      </c>
      <c r="AI65">
        <v>2</v>
      </c>
      <c r="AK65" s="98">
        <v>45323</v>
      </c>
      <c r="AL65" s="7">
        <f>[1]Contributions!C316</f>
        <v>1.075321546313472</v>
      </c>
      <c r="AM65" s="7">
        <f>[1]Contributions!D316</f>
        <v>-0.18962054401718195</v>
      </c>
      <c r="AN65" s="7">
        <f>[1]Contributions!E316</f>
        <v>-0.87802559028006677</v>
      </c>
      <c r="AO65" s="7">
        <f>[1]Contributions!H316</f>
        <v>0.38782074090021734</v>
      </c>
      <c r="AP65" s="7">
        <f>[1]Contributions!I316</f>
        <v>2.8362794526896544</v>
      </c>
      <c r="AQ65" s="7">
        <f>[1]Contributions!G316</f>
        <v>3.411472179651585</v>
      </c>
      <c r="AR65" s="7">
        <v>2</v>
      </c>
    </row>
    <row r="66" spans="1:44" x14ac:dyDescent="0.35">
      <c r="A66" s="98">
        <v>42795</v>
      </c>
      <c r="B66" s="10">
        <f>HAVERM!K213</f>
        <v>1.2232415902140747</v>
      </c>
      <c r="C66" s="10">
        <f>((HAVERM!M207/HAVERM!M195)-1)*100</f>
        <v>3.7563451776649881</v>
      </c>
      <c r="D66" s="10">
        <f>((HAVERM!R206/HAVERM!R194)-1)*100</f>
        <v>24.992370341396764</v>
      </c>
      <c r="E66">
        <v>0</v>
      </c>
      <c r="Q66" s="10"/>
      <c r="S66" s="5">
        <f t="shared" si="4"/>
        <v>45014</v>
      </c>
      <c r="T66" s="98" t="s">
        <v>3143</v>
      </c>
      <c r="U66" s="10">
        <f>IF('HAVER - UK Gas'!H1636="",C1348,AVERAGE('HAVER - UK Gas'!H1636:Q1636))</f>
        <v>134.12299999999999</v>
      </c>
      <c r="V66" s="10">
        <f t="shared" si="5"/>
        <v>136.05150793650796</v>
      </c>
      <c r="AB66" s="10">
        <f t="shared" si="6"/>
        <v>136.05150793650796</v>
      </c>
      <c r="AE66" s="98">
        <v>45717</v>
      </c>
      <c r="AF66" s="10">
        <f>'[1]CPI Forecast'!D356</f>
        <v>1.7733227410736907</v>
      </c>
      <c r="AG66" t="e">
        <f>NA()</f>
        <v>#N/A</v>
      </c>
      <c r="AH66" t="e">
        <f>NA()</f>
        <v>#N/A</v>
      </c>
      <c r="AI66">
        <v>2</v>
      </c>
      <c r="AK66" s="98">
        <v>45352</v>
      </c>
      <c r="AL66" s="7">
        <f>[1]Contributions!C317</f>
        <v>0.8815352490701226</v>
      </c>
      <c r="AM66" s="7">
        <f>[1]Contributions!D317</f>
        <v>-9.3228123086164197E-2</v>
      </c>
      <c r="AN66" s="7">
        <f>[1]Contributions!E317</f>
        <v>-0.86082300991182592</v>
      </c>
      <c r="AO66" s="7">
        <f>[1]Contributions!H317</f>
        <v>0.19998488363631986</v>
      </c>
      <c r="AP66" s="7">
        <f>[1]Contributions!I317</f>
        <v>2.5661336282009621</v>
      </c>
      <c r="AQ66" s="7">
        <f>[1]Contributions!G317</f>
        <v>2.9155194368373865</v>
      </c>
      <c r="AR66" s="7">
        <v>2</v>
      </c>
    </row>
    <row r="67" spans="1:44" x14ac:dyDescent="0.35">
      <c r="A67" s="98">
        <v>42826</v>
      </c>
      <c r="B67" s="10">
        <f>HAVERM!K214</f>
        <v>1.5306122448979664</v>
      </c>
      <c r="C67" s="10">
        <f>((HAVERM!M208/HAVERM!M196)-1)*100</f>
        <v>5.3807106598984689</v>
      </c>
      <c r="D67" s="10">
        <f>((HAVERM!R207/HAVERM!R195)-1)*100</f>
        <v>25.923178517125976</v>
      </c>
      <c r="E67">
        <v>0</v>
      </c>
      <c r="Q67" s="10"/>
      <c r="S67" s="5">
        <f t="shared" si="4"/>
        <v>45015</v>
      </c>
      <c r="T67" s="98" t="s">
        <v>3143</v>
      </c>
      <c r="U67" s="10">
        <f>IF('HAVER - UK Gas'!H1637="",C1349,AVERAGE('HAVER - UK Gas'!H1637:Q1637))</f>
        <v>146.27100000000002</v>
      </c>
      <c r="V67" s="10">
        <f t="shared" si="5"/>
        <v>136.05150793650796</v>
      </c>
      <c r="AB67" s="10">
        <f t="shared" si="6"/>
        <v>136.05150793650796</v>
      </c>
      <c r="AE67" s="98">
        <v>45748</v>
      </c>
      <c r="AF67" s="10">
        <f>'[1]CPI Forecast'!D357</f>
        <v>1.9096953708650055</v>
      </c>
      <c r="AG67" t="e">
        <f>NA()</f>
        <v>#N/A</v>
      </c>
      <c r="AH67" t="e">
        <f>NA()</f>
        <v>#N/A</v>
      </c>
      <c r="AI67">
        <v>2</v>
      </c>
      <c r="AK67" s="98">
        <v>45383</v>
      </c>
      <c r="AL67" s="7">
        <f>[1]Contributions!C318</f>
        <v>0.60078924780430931</v>
      </c>
      <c r="AM67" s="7">
        <f>[1]Contributions!D318</f>
        <v>-4.443399516959165E-2</v>
      </c>
      <c r="AN67" s="7">
        <f>[1]Contributions!E318</f>
        <v>-1.2770266706916833</v>
      </c>
      <c r="AO67" s="7">
        <f>[1]Contributions!H318</f>
        <v>8.7568598554592147E-2</v>
      </c>
      <c r="AP67" s="7">
        <f>[1]Contributions!I318</f>
        <v>2.4617763577361429</v>
      </c>
      <c r="AQ67" s="7">
        <f>[1]Contributions!G318</f>
        <v>2.0297601468206734</v>
      </c>
      <c r="AR67" s="7">
        <v>2</v>
      </c>
    </row>
    <row r="68" spans="1:44" x14ac:dyDescent="0.35">
      <c r="A68" s="98">
        <v>42856</v>
      </c>
      <c r="B68" s="10">
        <f>HAVERM!K215</f>
        <v>2.0491803278688492</v>
      </c>
      <c r="C68" s="10">
        <f>((HAVERM!M209/HAVERM!M197)-1)*100</f>
        <v>6.4024390243902385</v>
      </c>
      <c r="D68" s="10">
        <f>((HAVERM!R208/HAVERM!R196)-1)*100</f>
        <v>31.981923987236204</v>
      </c>
      <c r="E68">
        <v>0</v>
      </c>
      <c r="Q68" s="10"/>
      <c r="S68" s="5">
        <f t="shared" si="4"/>
        <v>45016</v>
      </c>
      <c r="T68" s="98" t="s">
        <v>3143</v>
      </c>
      <c r="U68" s="10">
        <f>IF('HAVER - UK Gas'!H1638="",C1350,AVERAGE('HAVER - UK Gas'!H1638:Q1638))</f>
        <v>159.28400000000002</v>
      </c>
      <c r="V68" s="10">
        <f t="shared" si="5"/>
        <v>136.05150793650796</v>
      </c>
      <c r="AB68" s="10">
        <f t="shared" si="6"/>
        <v>136.05150793650796</v>
      </c>
      <c r="AE68" s="98">
        <v>45778</v>
      </c>
      <c r="AF68" s="10">
        <f>'[1]CPI Forecast'!D358</f>
        <v>1.9361585159497707</v>
      </c>
      <c r="AG68" t="e">
        <f>NA()</f>
        <v>#N/A</v>
      </c>
      <c r="AH68" s="10">
        <f>'BoE feb MPR'!P16</f>
        <v>2.7</v>
      </c>
      <c r="AI68">
        <v>2</v>
      </c>
      <c r="AK68" s="98">
        <v>45413</v>
      </c>
      <c r="AL68" s="7">
        <f>[1]Contributions!C319</f>
        <v>0.46378952744690505</v>
      </c>
      <c r="AM68" s="7">
        <f>[1]Contributions!D319</f>
        <v>4.8591643594969036E-3</v>
      </c>
      <c r="AN68" s="7">
        <f>[1]Contributions!E319</f>
        <v>-1.2601637135387806</v>
      </c>
      <c r="AO68" s="7">
        <f>[1]Contributions!H319</f>
        <v>-3.1227093403258577E-2</v>
      </c>
      <c r="AP68" s="7">
        <f>[1]Contributions!I319</f>
        <v>2.2384287393652862</v>
      </c>
      <c r="AQ68" s="7">
        <f>[1]Contributions!G319</f>
        <v>1.603860106279442</v>
      </c>
      <c r="AR68" s="7">
        <v>2</v>
      </c>
    </row>
    <row r="69" spans="1:44" x14ac:dyDescent="0.35">
      <c r="A69" s="98">
        <v>42887</v>
      </c>
      <c r="B69" s="10">
        <f>HAVERM!K216</f>
        <v>2.2633744855967031</v>
      </c>
      <c r="C69" s="10">
        <f>((HAVERM!M210/HAVERM!M198)-1)*100</f>
        <v>6.4711830131445769</v>
      </c>
      <c r="D69" s="10">
        <f>((HAVERM!R209/HAVERM!R197)-1)*100</f>
        <v>33.478833851836832</v>
      </c>
      <c r="E69">
        <v>0</v>
      </c>
      <c r="Q69" s="10"/>
      <c r="S69" s="5">
        <f t="shared" si="4"/>
        <v>45019</v>
      </c>
      <c r="T69" s="98" t="s">
        <v>3144</v>
      </c>
      <c r="U69" s="10">
        <f>IF('HAVER - UK Gas'!H1639="",C1351,AVERAGE('HAVER - UK Gas'!H1639:Q1639))</f>
        <v>149.33599999999998</v>
      </c>
      <c r="V69" s="10">
        <f t="shared" si="5"/>
        <v>136.05150793650796</v>
      </c>
      <c r="AB69" s="10">
        <f t="shared" si="6"/>
        <v>136.05150793650796</v>
      </c>
      <c r="AE69" s="98">
        <v>45809</v>
      </c>
      <c r="AF69" s="10">
        <f>'[1]CPI Forecast'!D359</f>
        <v>1.9433044090976459</v>
      </c>
      <c r="AG69" t="e">
        <f>NA()</f>
        <v>#N/A</v>
      </c>
      <c r="AH69" t="e">
        <f>NA()</f>
        <v>#N/A</v>
      </c>
      <c r="AI69">
        <v>2</v>
      </c>
      <c r="AK69" s="98">
        <v>45444</v>
      </c>
      <c r="AL69" s="7">
        <f>[1]Contributions!C320</f>
        <v>0.39425574505716532</v>
      </c>
      <c r="AM69" s="7">
        <f>[1]Contributions!D320</f>
        <v>7.8194724883630842E-2</v>
      </c>
      <c r="AN69" s="7">
        <f>[1]Contributions!E320</f>
        <v>-1.2567736186824936</v>
      </c>
      <c r="AO69" s="7">
        <f>[1]Contributions!H320</f>
        <v>8.9678148982849537E-2</v>
      </c>
      <c r="AP69" s="7">
        <f>[1]Contributions!I320</f>
        <v>2.1298570624720057</v>
      </c>
      <c r="AQ69" s="7">
        <f>[1]Contributions!G320</f>
        <v>1.5718362224640052</v>
      </c>
      <c r="AR69" s="7">
        <v>2</v>
      </c>
    </row>
    <row r="70" spans="1:44" x14ac:dyDescent="0.35">
      <c r="A70" s="98">
        <v>42917</v>
      </c>
      <c r="B70" s="10">
        <f>HAVERM!K217</f>
        <v>2.5799793601651189</v>
      </c>
      <c r="C70" s="10">
        <f>((HAVERM!M211/HAVERM!M199)-1)*100</f>
        <v>7.3469387755102034</v>
      </c>
      <c r="D70" s="10">
        <f>((HAVERM!R210/HAVERM!R198)-1)*100</f>
        <v>30.594259772207465</v>
      </c>
      <c r="E70">
        <v>0</v>
      </c>
      <c r="Q70" s="10"/>
      <c r="S70" s="5">
        <f t="shared" si="4"/>
        <v>45020</v>
      </c>
      <c r="T70" s="98" t="s">
        <v>3144</v>
      </c>
      <c r="U70" s="10">
        <f>IF('HAVER - UK Gas'!H1640="",C1352,AVERAGE('HAVER - UK Gas'!H1640:Q1640))</f>
        <v>141.78300000000002</v>
      </c>
      <c r="V70" s="10">
        <f t="shared" si="5"/>
        <v>136.05150793650796</v>
      </c>
      <c r="AB70" s="10">
        <f t="shared" si="6"/>
        <v>136.05150793650796</v>
      </c>
      <c r="AE70" s="98">
        <v>45839</v>
      </c>
      <c r="AF70" s="10">
        <f>'[1]CPI Forecast'!D360</f>
        <v>2.3054745687033584</v>
      </c>
      <c r="AG70" t="e">
        <f>NA()</f>
        <v>#N/A</v>
      </c>
      <c r="AH70" t="e">
        <f>NA()</f>
        <v>#N/A</v>
      </c>
      <c r="AI70">
        <v>2</v>
      </c>
      <c r="AK70" s="98">
        <v>45474</v>
      </c>
      <c r="AL70" s="7">
        <f>[1]Contributions!C321</f>
        <v>0.33432148306943071</v>
      </c>
      <c r="AM70" s="7">
        <f>[1]Contributions!D321</f>
        <v>6.3960478902315612E-2</v>
      </c>
      <c r="AN70" s="7">
        <f>[1]Contributions!E321</f>
        <v>-0.86897250219067268</v>
      </c>
      <c r="AO70" s="7">
        <f>[1]Contributions!H321</f>
        <v>6.9030239768712309E-2</v>
      </c>
      <c r="AP70" s="7">
        <f>[1]Contributions!I321</f>
        <v>1.9650482463800822</v>
      </c>
      <c r="AQ70" s="7">
        <f>[1]Contributions!G321</f>
        <v>1.7040226851621629</v>
      </c>
      <c r="AR70" s="7">
        <v>2</v>
      </c>
    </row>
    <row r="71" spans="1:44" x14ac:dyDescent="0.35">
      <c r="A71" s="98">
        <v>42948</v>
      </c>
      <c r="B71" s="10">
        <f>HAVERM!K218</f>
        <v>2.1582733812949728</v>
      </c>
      <c r="C71" s="10">
        <f>((HAVERM!M212/HAVERM!M200)-1)*100</f>
        <v>7.1138211382113736</v>
      </c>
      <c r="D71" s="10">
        <f>((HAVERM!R211/HAVERM!R199)-1)*100</f>
        <v>34.676282004041425</v>
      </c>
      <c r="E71">
        <v>0</v>
      </c>
      <c r="Q71" s="10"/>
      <c r="S71" s="5">
        <f t="shared" si="4"/>
        <v>45021</v>
      </c>
      <c r="T71" s="98" t="s">
        <v>3144</v>
      </c>
      <c r="U71" s="10">
        <f>IF('HAVER - UK Gas'!H1641="",C1353,AVERAGE('HAVER - UK Gas'!H1641:Q1641))</f>
        <v>138.18700000000001</v>
      </c>
      <c r="V71" s="10">
        <f t="shared" si="5"/>
        <v>136.05150793650796</v>
      </c>
      <c r="AB71" s="10">
        <f t="shared" si="6"/>
        <v>136.05150793650796</v>
      </c>
      <c r="AE71" s="98">
        <v>45870</v>
      </c>
      <c r="AF71" s="10">
        <f>'[1]CPI Forecast'!D361</f>
        <v>2.3261068314310851</v>
      </c>
      <c r="AG71" t="e">
        <f>NA()</f>
        <v>#N/A</v>
      </c>
      <c r="AH71" s="10">
        <f>'BoE feb MPR'!P17</f>
        <v>2.7</v>
      </c>
      <c r="AI71">
        <v>2</v>
      </c>
      <c r="AK71" s="98">
        <v>45505</v>
      </c>
      <c r="AL71" s="7">
        <f>[1]Contributions!C322</f>
        <v>0.26031270164120657</v>
      </c>
      <c r="AM71" s="7">
        <f>[1]Contributions!D322</f>
        <v>-5.2736165248964573E-2</v>
      </c>
      <c r="AN71" s="7">
        <f>[1]Contributions!E322</f>
        <v>-0.87826530254335466</v>
      </c>
      <c r="AO71" s="7">
        <f>[1]Contributions!H322</f>
        <v>0.12403503108881858</v>
      </c>
      <c r="AP71" s="7">
        <f>[1]Contributions!I322</f>
        <v>2.1425547027122738</v>
      </c>
      <c r="AQ71" s="7">
        <f>[1]Contributions!G322</f>
        <v>1.7316836421397255</v>
      </c>
      <c r="AR71" s="7">
        <v>2</v>
      </c>
    </row>
    <row r="72" spans="1:44" x14ac:dyDescent="0.35">
      <c r="A72" s="98">
        <v>42979</v>
      </c>
      <c r="B72" s="10">
        <f>HAVERM!K219</f>
        <v>2.9804727646454365</v>
      </c>
      <c r="C72" s="10">
        <f>((HAVERM!M213/HAVERM!M201)-1)*100</f>
        <v>8.2653061224489797</v>
      </c>
      <c r="D72" s="10">
        <f>((HAVERM!R212/HAVERM!R200)-1)*100</f>
        <v>30.568203482061239</v>
      </c>
      <c r="E72">
        <v>0</v>
      </c>
      <c r="Q72" s="10"/>
      <c r="S72" s="5">
        <f t="shared" si="4"/>
        <v>45022</v>
      </c>
      <c r="T72" s="98" t="s">
        <v>3144</v>
      </c>
      <c r="U72" s="10" t="e">
        <f>NA()</f>
        <v>#N/A</v>
      </c>
      <c r="V72" s="10">
        <f t="shared" si="5"/>
        <v>136.05150793650796</v>
      </c>
      <c r="AB72" s="10">
        <f t="shared" si="6"/>
        <v>136.05150793650796</v>
      </c>
      <c r="AE72" s="98">
        <v>45901</v>
      </c>
      <c r="AF72" s="10">
        <f>'[1]CPI Forecast'!D362</f>
        <v>2.3084539776162538</v>
      </c>
      <c r="AG72" t="e">
        <f>NA()</f>
        <v>#N/A</v>
      </c>
      <c r="AH72" t="e">
        <f>NA()</f>
        <v>#N/A</v>
      </c>
      <c r="AI72">
        <v>2</v>
      </c>
      <c r="AK72" s="98">
        <v>45536</v>
      </c>
      <c r="AL72" s="7">
        <f>[1]Contributions!C323</f>
        <v>0.22352059311778211</v>
      </c>
      <c r="AM72" s="7">
        <f>[1]Contributions!D323</f>
        <v>-0.17049712185179564</v>
      </c>
      <c r="AN72" s="7">
        <f>[1]Contributions!E323</f>
        <v>-0.87998770489183709</v>
      </c>
      <c r="AO72" s="7">
        <f>[1]Contributions!H323</f>
        <v>0.18287244480332177</v>
      </c>
      <c r="AP72" s="7">
        <f>[1]Contributions!I323</f>
        <v>1.8883808671604558</v>
      </c>
      <c r="AQ72" s="7">
        <f>[1]Contributions!G323</f>
        <v>1.3629173633785319</v>
      </c>
      <c r="AR72" s="7">
        <v>2</v>
      </c>
    </row>
    <row r="73" spans="1:44" x14ac:dyDescent="0.35">
      <c r="A73" s="98">
        <v>43009</v>
      </c>
      <c r="B73" s="10">
        <f>HAVERM!K220</f>
        <v>3.9256198347107363</v>
      </c>
      <c r="C73" s="10">
        <f>((HAVERM!M214/HAVERM!M202)-1)*100</f>
        <v>8.6734693877551052</v>
      </c>
      <c r="D73" s="10">
        <f>((HAVERM!R213/HAVERM!R201)-1)*100</f>
        <v>27.503661745478801</v>
      </c>
      <c r="E73">
        <v>0</v>
      </c>
      <c r="Q73" s="10"/>
      <c r="S73" s="5">
        <f t="shared" si="4"/>
        <v>45023</v>
      </c>
      <c r="T73" s="98" t="s">
        <v>3144</v>
      </c>
      <c r="U73" s="10">
        <f>IF('HAVER - UK Gas'!H1643="",C1355,AVERAGE('HAVER - UK Gas'!H1643:Q1643))</f>
        <v>138.18700000000001</v>
      </c>
      <c r="V73" s="10">
        <f t="shared" si="5"/>
        <v>136.05150793650796</v>
      </c>
      <c r="AB73" s="10">
        <f t="shared" si="6"/>
        <v>136.05150793650796</v>
      </c>
      <c r="AE73" s="98">
        <v>45931</v>
      </c>
      <c r="AF73" s="10">
        <f>'[1]CPI Forecast'!D363</f>
        <v>2.3241946887085474</v>
      </c>
      <c r="AG73" t="e">
        <f>NA()</f>
        <v>#N/A</v>
      </c>
      <c r="AH73" t="e">
        <f>NA()</f>
        <v>#N/A</v>
      </c>
      <c r="AI73">
        <v>2</v>
      </c>
      <c r="AK73" s="98">
        <v>45566</v>
      </c>
      <c r="AL73" s="7">
        <f>[1]Contributions!C324</f>
        <v>0.21060091296174457</v>
      </c>
      <c r="AM73" s="7">
        <f>[1]Contributions!D324</f>
        <v>-0.23295842919087206</v>
      </c>
      <c r="AN73" s="7">
        <f>[1]Contributions!E324</f>
        <v>-0.58664447934637143</v>
      </c>
      <c r="AO73" s="7">
        <f>[1]Contributions!H324</f>
        <v>0.16274059536042396</v>
      </c>
      <c r="AP73" s="7">
        <f>[1]Contributions!I324</f>
        <v>1.8607723751479062</v>
      </c>
      <c r="AQ73" s="7">
        <f>[1]Contributions!G324</f>
        <v>1.5598080111206225</v>
      </c>
      <c r="AR73" s="7">
        <v>2</v>
      </c>
    </row>
    <row r="74" spans="1:44" x14ac:dyDescent="0.35">
      <c r="A74" s="98">
        <v>43040</v>
      </c>
      <c r="B74" s="10">
        <f>HAVERM!K221</f>
        <v>4.0123456790123413</v>
      </c>
      <c r="C74" s="10">
        <f>((HAVERM!M215/HAVERM!M203)-1)*100</f>
        <v>8.108108108108091</v>
      </c>
      <c r="D74" s="10">
        <f>((HAVERM!R214/HAVERM!R202)-1)*100</f>
        <v>22.039456762655863</v>
      </c>
      <c r="E74">
        <v>0</v>
      </c>
      <c r="Q74" s="10"/>
      <c r="S74" s="5">
        <f t="shared" ref="S74:S137" si="7">+S69+7</f>
        <v>45026</v>
      </c>
      <c r="T74" s="98" t="s">
        <v>3144</v>
      </c>
      <c r="U74" s="10">
        <f>IF('HAVER - UK Gas'!H1644="",C1356,AVERAGE('HAVER - UK Gas'!H1644:Q1644))</f>
        <v>142.83099999999999</v>
      </c>
      <c r="V74" s="10">
        <f t="shared" si="5"/>
        <v>136.05150793650796</v>
      </c>
      <c r="AB74" s="10">
        <f t="shared" si="6"/>
        <v>136.05150793650796</v>
      </c>
      <c r="AE74" s="98">
        <v>45962</v>
      </c>
      <c r="AF74" s="10">
        <f>'[1]CPI Forecast'!D364</f>
        <v>2.3407317512995851</v>
      </c>
      <c r="AG74" t="e">
        <f>NA()</f>
        <v>#N/A</v>
      </c>
      <c r="AH74" s="10">
        <f>'BoE feb MPR'!P18</f>
        <v>2.5</v>
      </c>
      <c r="AI74">
        <v>2</v>
      </c>
      <c r="AK74" s="98">
        <v>45597</v>
      </c>
      <c r="AL74" s="7">
        <f>[1]Contributions!C325</f>
        <v>0.21617074205249651</v>
      </c>
      <c r="AM74" s="7">
        <f>[1]Contributions!D325</f>
        <v>-0.17326057034911871</v>
      </c>
      <c r="AN74" s="7">
        <f>[1]Contributions!E325</f>
        <v>-0.58213676516728585</v>
      </c>
      <c r="AO74" s="7">
        <f>[1]Contributions!H325</f>
        <v>0.37510976907132265</v>
      </c>
      <c r="AP74" s="7">
        <f>[1]Contributions!I325</f>
        <v>1.92415003372574</v>
      </c>
      <c r="AQ74" s="7">
        <f>[1]Contributions!G325</f>
        <v>1.9150914009217175</v>
      </c>
      <c r="AR74" s="7">
        <v>2</v>
      </c>
    </row>
    <row r="75" spans="1:44" x14ac:dyDescent="0.35">
      <c r="A75" s="98">
        <v>43070</v>
      </c>
      <c r="B75" s="10">
        <f>HAVERM!K222</f>
        <v>3.9836567926455402</v>
      </c>
      <c r="C75" s="10">
        <f>((HAVERM!M216/HAVERM!M204)-1)*100</f>
        <v>7.6693227091633398</v>
      </c>
      <c r="D75" s="10">
        <f>((HAVERM!R215/HAVERM!R203)-1)*100</f>
        <v>21.113981781249635</v>
      </c>
      <c r="E75">
        <v>0</v>
      </c>
      <c r="Q75" s="10"/>
      <c r="S75" s="5">
        <f t="shared" si="7"/>
        <v>45027</v>
      </c>
      <c r="T75" s="98" t="s">
        <v>3144</v>
      </c>
      <c r="U75" s="10">
        <f>IF('HAVER - UK Gas'!H1645="",C1357,AVERAGE('HAVER - UK Gas'!H1645:Q1645))</f>
        <v>144.47299999999998</v>
      </c>
      <c r="V75" s="10">
        <f t="shared" si="5"/>
        <v>136.05150793650796</v>
      </c>
      <c r="AB75" s="10">
        <f t="shared" si="6"/>
        <v>136.05150793650796</v>
      </c>
      <c r="AE75" s="98">
        <v>45992</v>
      </c>
      <c r="AF75" s="10">
        <f>'[1]CPI Forecast'!D365</f>
        <v>2.3763203561151025</v>
      </c>
      <c r="AG75" t="e">
        <f>NA()</f>
        <v>#N/A</v>
      </c>
      <c r="AH75" t="e">
        <f>NA()</f>
        <v>#N/A</v>
      </c>
      <c r="AI75">
        <v>2</v>
      </c>
      <c r="AK75" s="98">
        <v>45627</v>
      </c>
      <c r="AL75" s="7">
        <f>[1]Contributions!C326</f>
        <v>0.14148958724123853</v>
      </c>
      <c r="AM75" s="7">
        <f>[1]Contributions!D326</f>
        <v>-3.657781712506903E-2</v>
      </c>
      <c r="AN75" s="7">
        <f>[1]Contributions!E326</f>
        <v>-0.57580719661843827</v>
      </c>
      <c r="AO75" s="7">
        <f>[1]Contributions!H326</f>
        <v>0.49808150940935803</v>
      </c>
      <c r="AP75" s="7">
        <f>[1]Contributions!I326</f>
        <v>1.756195955210784</v>
      </c>
      <c r="AQ75" s="7">
        <f>[1]Contributions!G326</f>
        <v>1.9012939507031916</v>
      </c>
      <c r="AR75" s="7">
        <v>2</v>
      </c>
    </row>
    <row r="76" spans="1:44" x14ac:dyDescent="0.35">
      <c r="A76" s="98">
        <v>43101</v>
      </c>
      <c r="B76" s="10">
        <f>HAVERM!K223</f>
        <v>3.669724770642202</v>
      </c>
      <c r="C76" s="10">
        <f>((HAVERM!M217/HAVERM!M205)-1)*100</f>
        <v>6.8316831683168378</v>
      </c>
      <c r="D76" s="10">
        <f>((HAVERM!R216/HAVERM!R204)-1)*100</f>
        <v>15.857763539050062</v>
      </c>
      <c r="E76">
        <v>0</v>
      </c>
      <c r="Q76" s="10"/>
      <c r="S76" s="5">
        <f t="shared" si="7"/>
        <v>45028</v>
      </c>
      <c r="T76" s="98" t="s">
        <v>3144</v>
      </c>
      <c r="U76" s="10">
        <f>IF('HAVER - UK Gas'!H1646="",C1358,AVERAGE('HAVER - UK Gas'!H1646:Q1646))</f>
        <v>142.642</v>
      </c>
      <c r="V76" s="10">
        <f t="shared" si="5"/>
        <v>136.05150793650796</v>
      </c>
      <c r="AB76" s="10">
        <f t="shared" si="6"/>
        <v>136.05150793650796</v>
      </c>
      <c r="AE76" s="98">
        <v>46023</v>
      </c>
      <c r="AF76" s="10">
        <f>'[1]CPI Forecast'!D366</f>
        <v>2.3970724233889573</v>
      </c>
      <c r="AG76" t="e">
        <f>NA()</f>
        <v>#N/A</v>
      </c>
      <c r="AH76" t="e">
        <f>NA()</f>
        <v>#N/A</v>
      </c>
      <c r="AI76">
        <v>2</v>
      </c>
      <c r="AK76" s="98">
        <v>45658</v>
      </c>
      <c r="AL76" s="7">
        <f>[1]Contributions!C327</f>
        <v>0.16560962812352059</v>
      </c>
      <c r="AM76" s="7">
        <f>[1]Contributions!D327</f>
        <v>1.1831371511123911E-2</v>
      </c>
      <c r="AN76" s="7">
        <f>[1]Contributions!E327</f>
        <v>-0.72101564044966959</v>
      </c>
      <c r="AO76" s="7">
        <f>[1]Contributions!H327</f>
        <v>0.50333076697964674</v>
      </c>
      <c r="AP76" s="7">
        <f>[1]Contributions!I327</f>
        <v>2.1167157717765344</v>
      </c>
      <c r="AQ76" s="7">
        <f>[1]Contributions!G327</f>
        <v>2.0604282503645948</v>
      </c>
      <c r="AR76" s="7">
        <v>2</v>
      </c>
    </row>
    <row r="77" spans="1:44" x14ac:dyDescent="0.35">
      <c r="A77" s="98">
        <v>43132</v>
      </c>
      <c r="B77" s="10">
        <f>HAVERM!K224</f>
        <v>3.0333670374115274</v>
      </c>
      <c r="C77" s="10">
        <f>((HAVERM!M218/HAVERM!M206)-1)*100</f>
        <v>6.3976377952756014</v>
      </c>
      <c r="D77" s="10">
        <f>((HAVERM!R217/HAVERM!R205)-1)*100</f>
        <v>8.9560414553856216</v>
      </c>
      <c r="E77">
        <v>0</v>
      </c>
      <c r="Q77" s="10"/>
      <c r="S77" s="5">
        <f t="shared" si="7"/>
        <v>45029</v>
      </c>
      <c r="T77" s="98" t="s">
        <v>3144</v>
      </c>
      <c r="U77" s="10">
        <f>IF('HAVER - UK Gas'!H1647="",C1359,AVERAGE('HAVER - UK Gas'!H1647:Q1647))</f>
        <v>142.22999999999996</v>
      </c>
      <c r="V77" s="10">
        <f t="shared" si="5"/>
        <v>136.05150793650796</v>
      </c>
      <c r="AB77" s="10">
        <f t="shared" si="6"/>
        <v>136.05150793650796</v>
      </c>
      <c r="AE77" s="98">
        <v>46054</v>
      </c>
      <c r="AF77" s="10">
        <f>'[1]CPI Forecast'!D367</f>
        <v>2.3983851723269112</v>
      </c>
      <c r="AG77" t="e">
        <f>NA()</f>
        <v>#N/A</v>
      </c>
      <c r="AH77" s="10">
        <f>'BoE feb MPR'!P19</f>
        <v>2.2999999999999998</v>
      </c>
      <c r="AI77">
        <v>2</v>
      </c>
      <c r="AK77" s="98">
        <v>45689</v>
      </c>
      <c r="AL77" s="7">
        <f>[1]Contributions!C328</f>
        <v>0.19258785964254752</v>
      </c>
      <c r="AM77" s="7">
        <f>[1]Contributions!D328</f>
        <v>-4.8098760429649667E-2</v>
      </c>
      <c r="AN77" s="7">
        <f>[1]Contributions!E328</f>
        <v>-0.76280514679574363</v>
      </c>
      <c r="AO77" s="7">
        <f>[1]Contributions!H328</f>
        <v>0.52688428718535774</v>
      </c>
      <c r="AP77" s="7">
        <f>[1]Contributions!I328</f>
        <v>1.9192800262501371</v>
      </c>
      <c r="AQ77" s="7">
        <f>[1]Contributions!G328</f>
        <v>1.8319808584993311</v>
      </c>
      <c r="AR77" s="7">
        <v>2</v>
      </c>
    </row>
    <row r="78" spans="1:44" x14ac:dyDescent="0.35">
      <c r="A78" s="98">
        <v>43160</v>
      </c>
      <c r="B78" s="10">
        <f>HAVERM!K225</f>
        <v>3.0211480362537735</v>
      </c>
      <c r="C78" s="10">
        <f>((HAVERM!M219/HAVERM!M207)-1)*100</f>
        <v>5.5772994129158482</v>
      </c>
      <c r="D78" s="10">
        <f>((HAVERM!R218/HAVERM!R206)-1)*100</f>
        <v>4.0554907698332698</v>
      </c>
      <c r="E78">
        <v>0</v>
      </c>
      <c r="Q78" s="10"/>
      <c r="S78" s="5">
        <f t="shared" si="7"/>
        <v>45030</v>
      </c>
      <c r="T78" s="98" t="s">
        <v>3144</v>
      </c>
      <c r="U78" s="10">
        <f>IF('HAVER - UK Gas'!H1648="",C1360,AVERAGE('HAVER - UK Gas'!H1648:Q1648))</f>
        <v>141.458</v>
      </c>
      <c r="V78" s="10">
        <f t="shared" si="5"/>
        <v>136.05150793650796</v>
      </c>
      <c r="AB78" s="10">
        <f t="shared" si="6"/>
        <v>136.05150793650796</v>
      </c>
      <c r="AE78" s="98">
        <v>46082</v>
      </c>
      <c r="AF78" s="10">
        <f>'[1]CPI Forecast'!D368</f>
        <v>2.3840754551916588</v>
      </c>
      <c r="AG78" t="e">
        <f>NA()</f>
        <v>#N/A</v>
      </c>
      <c r="AH78" t="e">
        <f>NA()</f>
        <v>#N/A</v>
      </c>
      <c r="AI78">
        <v>2</v>
      </c>
      <c r="AK78" s="98">
        <v>45717</v>
      </c>
      <c r="AL78" s="7">
        <f>[1]Contributions!C329</f>
        <v>0.18017430951880753</v>
      </c>
      <c r="AM78" s="7">
        <f>[1]Contributions!D329</f>
        <v>-0.11334250428002593</v>
      </c>
      <c r="AN78" s="7">
        <f>[1]Contributions!E329</f>
        <v>-0.76294401059184958</v>
      </c>
      <c r="AO78" s="7">
        <f>[1]Contributions!H329</f>
        <v>0.53455075058035151</v>
      </c>
      <c r="AP78" s="7">
        <f>[1]Contributions!I329</f>
        <v>1.9414969507826019</v>
      </c>
      <c r="AQ78" s="7">
        <f>[1]Contributions!G329</f>
        <v>1.7733227410736925</v>
      </c>
      <c r="AR78" s="7">
        <v>2</v>
      </c>
    </row>
    <row r="79" spans="1:44" x14ac:dyDescent="0.35">
      <c r="A79" s="98">
        <v>43191</v>
      </c>
      <c r="B79" s="10">
        <f>HAVERM!K226</f>
        <v>2.6130653266331683</v>
      </c>
      <c r="C79" s="10">
        <f>((HAVERM!M220/HAVERM!M208)-1)*100</f>
        <v>4.4315992292871087</v>
      </c>
      <c r="D79" s="10">
        <f>((HAVERM!R219/HAVERM!R207)-1)*100</f>
        <v>2.5324013313884786</v>
      </c>
      <c r="E79">
        <v>0</v>
      </c>
      <c r="Q79" s="10"/>
      <c r="S79" s="5">
        <f t="shared" si="7"/>
        <v>45033</v>
      </c>
      <c r="T79" s="98" t="s">
        <v>3144</v>
      </c>
      <c r="U79" s="10">
        <f>IF('HAVER - UK Gas'!H1649="",C1361,AVERAGE('HAVER - UK Gas'!H1649:Q1649))</f>
        <v>143.17599999999999</v>
      </c>
      <c r="V79" s="10">
        <f t="shared" si="5"/>
        <v>136.05150793650796</v>
      </c>
      <c r="AB79" s="10">
        <f t="shared" si="6"/>
        <v>136.05150793650796</v>
      </c>
      <c r="AE79" s="98">
        <v>46113</v>
      </c>
      <c r="AF79" s="10">
        <f>'[1]CPI Forecast'!D369</f>
        <v>2.3650273811896882</v>
      </c>
      <c r="AG79" t="e">
        <f>NA()</f>
        <v>#N/A</v>
      </c>
      <c r="AH79" t="e">
        <f>NA()</f>
        <v>#N/A</v>
      </c>
      <c r="AI79">
        <v>2</v>
      </c>
      <c r="AK79" s="98">
        <v>45748</v>
      </c>
      <c r="AL79" s="7">
        <f>[1]Contributions!C330</f>
        <v>0.18690903497092398</v>
      </c>
      <c r="AM79" s="7">
        <f>[1]Contributions!D330</f>
        <v>-0.12556338800878381</v>
      </c>
      <c r="AN79" s="7">
        <f>[1]Contributions!E330</f>
        <v>-0.27837861113146589</v>
      </c>
      <c r="AO79" s="7">
        <f>[1]Contributions!H330</f>
        <v>0.41677735452191977</v>
      </c>
      <c r="AP79" s="7">
        <f>[1]Contributions!I330</f>
        <v>1.6869565402012456</v>
      </c>
      <c r="AQ79" s="7">
        <f>[1]Contributions!G330</f>
        <v>1.9096953708649971</v>
      </c>
      <c r="AR79" s="7">
        <v>2</v>
      </c>
    </row>
    <row r="80" spans="1:44" x14ac:dyDescent="0.35">
      <c r="A80" s="98">
        <v>43221</v>
      </c>
      <c r="B80" s="10">
        <f>HAVERM!K227</f>
        <v>2.3092369477911712</v>
      </c>
      <c r="C80" s="10">
        <f>((HAVERM!M221/HAVERM!M209)-1)*100</f>
        <v>4.3935052531040908</v>
      </c>
      <c r="D80" s="10">
        <f>((HAVERM!R220/HAVERM!R208)-1)*100</f>
        <v>-3.6528463958856672</v>
      </c>
      <c r="E80">
        <v>0</v>
      </c>
      <c r="Q80" s="10"/>
      <c r="S80" s="5">
        <f t="shared" si="7"/>
        <v>45034</v>
      </c>
      <c r="T80" s="98" t="s">
        <v>3144</v>
      </c>
      <c r="U80" s="10">
        <f>IF('HAVER - UK Gas'!H1650="",C1362,AVERAGE('HAVER - UK Gas'!H1650:Q1650))</f>
        <v>138.95099999999999</v>
      </c>
      <c r="V80" s="10">
        <f t="shared" si="5"/>
        <v>136.05150793650796</v>
      </c>
      <c r="AB80" s="10">
        <f t="shared" si="6"/>
        <v>136.05150793650796</v>
      </c>
      <c r="AE80" s="98">
        <v>46143</v>
      </c>
      <c r="AF80" s="10">
        <f>'[1]CPI Forecast'!D370</f>
        <v>2.3528568051762955</v>
      </c>
      <c r="AG80" t="e">
        <f>NA()</f>
        <v>#N/A</v>
      </c>
      <c r="AH80" s="10">
        <f>'BoE feb MPR'!P20</f>
        <v>2.2000000000000002</v>
      </c>
      <c r="AI80">
        <v>2</v>
      </c>
      <c r="AK80" s="98">
        <v>45778</v>
      </c>
      <c r="AL80" s="7">
        <f>[1]Contributions!C331</f>
        <v>0.20225769910265115</v>
      </c>
      <c r="AM80" s="7">
        <f>[1]Contributions!D331</f>
        <v>-0.10805871633103911</v>
      </c>
      <c r="AN80" s="7">
        <f>[1]Contributions!E331</f>
        <v>-0.27794249338404198</v>
      </c>
      <c r="AO80" s="7">
        <f>[1]Contributions!H331</f>
        <v>0.41159675087713316</v>
      </c>
      <c r="AP80" s="7">
        <f>[1]Contributions!I331</f>
        <v>1.6851520712889319</v>
      </c>
      <c r="AQ80" s="7">
        <f>[1]Contributions!G331</f>
        <v>1.9361585159497636</v>
      </c>
      <c r="AR80" s="7">
        <v>2</v>
      </c>
    </row>
    <row r="81" spans="1:44" x14ac:dyDescent="0.35">
      <c r="A81" s="98">
        <v>43252</v>
      </c>
      <c r="B81" s="10">
        <f>HAVERM!K228</f>
        <v>2.0120724346076369</v>
      </c>
      <c r="C81" s="10">
        <f>((HAVERM!M222/HAVERM!M210)-1)*100</f>
        <v>4.368471035137711</v>
      </c>
      <c r="D81" s="10">
        <f>((HAVERM!R221/HAVERM!R209)-1)*100</f>
        <v>-2.9211301789660249</v>
      </c>
      <c r="E81">
        <v>0</v>
      </c>
      <c r="Q81" s="10"/>
      <c r="S81" s="5">
        <f t="shared" si="7"/>
        <v>45035</v>
      </c>
      <c r="T81" s="98" t="s">
        <v>3144</v>
      </c>
      <c r="U81" s="10">
        <f>IF('HAVER - UK Gas'!H1651="",C1363,AVERAGE('HAVER - UK Gas'!H1651:Q1651))</f>
        <v>138.35499999999999</v>
      </c>
      <c r="V81" s="10">
        <f t="shared" si="5"/>
        <v>136.05150793650796</v>
      </c>
      <c r="AB81" s="10">
        <f t="shared" si="6"/>
        <v>136.05150793650796</v>
      </c>
      <c r="AE81" s="98">
        <v>46174</v>
      </c>
      <c r="AF81" s="10">
        <f>'[1]CPI Forecast'!D371</f>
        <v>2.3596478131381327</v>
      </c>
      <c r="AG81" t="e">
        <f>NA()</f>
        <v>#N/A</v>
      </c>
      <c r="AH81" t="e">
        <f>NA()</f>
        <v>#N/A</v>
      </c>
      <c r="AI81">
        <v>2</v>
      </c>
      <c r="AK81" s="98">
        <v>45809</v>
      </c>
      <c r="AL81" s="7">
        <f>[1]Contributions!C332</f>
        <v>0.21222839333010768</v>
      </c>
      <c r="AM81" s="7">
        <f>[1]Contributions!D332</f>
        <v>-0.10854842196743753</v>
      </c>
      <c r="AN81" s="7">
        <f>[1]Contributions!E332</f>
        <v>-0.27733232442890693</v>
      </c>
      <c r="AO81" s="7">
        <f>[1]Contributions!H332</f>
        <v>0.40565169403861323</v>
      </c>
      <c r="AP81" s="7">
        <f>[1]Contributions!I332</f>
        <v>1.6857465903189452</v>
      </c>
      <c r="AQ81" s="7">
        <f>[1]Contributions!G332</f>
        <v>1.9433044090976623</v>
      </c>
      <c r="AR81" s="7">
        <v>2</v>
      </c>
    </row>
    <row r="82" spans="1:44" x14ac:dyDescent="0.35">
      <c r="A82" s="98">
        <v>43282</v>
      </c>
      <c r="B82" s="10">
        <f>HAVERM!K229</f>
        <v>2.3138832997987802</v>
      </c>
      <c r="C82" s="10">
        <f>((HAVERM!M223/HAVERM!M211)-1)*100</f>
        <v>3.4220532319391594</v>
      </c>
      <c r="D82" s="10">
        <f>((HAVERM!R222/HAVERM!R210)-1)*100</f>
        <v>-6.280473248108331</v>
      </c>
      <c r="E82">
        <v>0</v>
      </c>
      <c r="S82" s="5">
        <f t="shared" si="7"/>
        <v>45036</v>
      </c>
      <c r="T82" s="98" t="s">
        <v>3144</v>
      </c>
      <c r="U82" s="10">
        <f>IF('HAVER - UK Gas'!H1652="",C1364,AVERAGE('HAVER - UK Gas'!H1652:Q1652))</f>
        <v>137.92500000000001</v>
      </c>
      <c r="V82" s="10">
        <f t="shared" si="5"/>
        <v>136.05150793650796</v>
      </c>
      <c r="AB82" s="10">
        <f t="shared" si="6"/>
        <v>136.05150793650796</v>
      </c>
      <c r="AE82" s="98">
        <v>46204</v>
      </c>
      <c r="AF82" s="10">
        <f>'[1]CPI Forecast'!D372</f>
        <v>2.360063065886675</v>
      </c>
      <c r="AG82" t="e">
        <f>NA()</f>
        <v>#N/A</v>
      </c>
      <c r="AH82" t="e">
        <f>NA()</f>
        <v>#N/A</v>
      </c>
      <c r="AI82">
        <v>2</v>
      </c>
      <c r="AK82" s="98">
        <v>45839</v>
      </c>
      <c r="AL82" s="7">
        <f>[1]Contributions!C333</f>
        <v>0.21818410511632058</v>
      </c>
      <c r="AM82" s="7">
        <f>[1]Contributions!D333</f>
        <v>-9.5406780946633019E-2</v>
      </c>
      <c r="AN82" s="7">
        <f>[1]Contributions!E333</f>
        <v>3.3883170450392727E-2</v>
      </c>
      <c r="AO82" s="7">
        <f>[1]Contributions!H333</f>
        <v>0.40270315995978379</v>
      </c>
      <c r="AP82" s="7">
        <f>[1]Contributions!I333</f>
        <v>1.6967440827537614</v>
      </c>
      <c r="AQ82" s="7">
        <f>[1]Contributions!G333</f>
        <v>2.3054745687033749</v>
      </c>
      <c r="AR82" s="7">
        <v>2</v>
      </c>
    </row>
    <row r="83" spans="1:44" x14ac:dyDescent="0.35">
      <c r="A83" s="98">
        <v>43313</v>
      </c>
      <c r="B83" s="10">
        <f>HAVERM!K230</f>
        <v>2.5150905432595572</v>
      </c>
      <c r="C83" s="10">
        <f>((HAVERM!M224/HAVERM!M212)-1)*100</f>
        <v>3.2258064516129004</v>
      </c>
      <c r="D83" s="10">
        <f>((HAVERM!R223/HAVERM!R211)-1)*100</f>
        <v>-9.9053062301051593</v>
      </c>
      <c r="E83">
        <v>0</v>
      </c>
      <c r="S83" s="5">
        <f t="shared" si="7"/>
        <v>45037</v>
      </c>
      <c r="T83" s="98" t="s">
        <v>3144</v>
      </c>
      <c r="U83" s="10">
        <f>IF('HAVER - UK Gas'!H1653="",C1365,AVERAGE('HAVER - UK Gas'!H1653:Q1653))</f>
        <v>136.90600000000001</v>
      </c>
      <c r="V83" s="10">
        <f t="shared" si="5"/>
        <v>136.05150793650796</v>
      </c>
      <c r="AB83" s="10">
        <f t="shared" si="6"/>
        <v>136.05150793650796</v>
      </c>
      <c r="AE83" s="98">
        <v>46235</v>
      </c>
      <c r="AF83" s="10">
        <f>'[1]CPI Forecast'!D373</f>
        <v>2.3610627798519745</v>
      </c>
      <c r="AG83" t="e">
        <f>NA()</f>
        <v>#N/A</v>
      </c>
      <c r="AH83" s="10">
        <f>'BoE feb MPR'!P21</f>
        <v>2.1</v>
      </c>
      <c r="AI83">
        <v>2</v>
      </c>
      <c r="AK83" s="98">
        <v>45870</v>
      </c>
      <c r="AL83" s="7">
        <f>[1]Contributions!C334</f>
        <v>0.22863824470350219</v>
      </c>
      <c r="AM83" s="7">
        <f>[1]Contributions!D334</f>
        <v>-8.1638533221727483E-2</v>
      </c>
      <c r="AN83" s="7">
        <f>[1]Contributions!E334</f>
        <v>3.4108923061816732E-2</v>
      </c>
      <c r="AO83" s="7">
        <f>[1]Contributions!H334</f>
        <v>0.3948685508559539</v>
      </c>
      <c r="AP83" s="7">
        <f>[1]Contributions!I334</f>
        <v>1.7005772826363508</v>
      </c>
      <c r="AQ83" s="7">
        <f>[1]Contributions!G334</f>
        <v>2.3261068314311029</v>
      </c>
      <c r="AR83" s="7">
        <v>2</v>
      </c>
    </row>
    <row r="84" spans="1:44" x14ac:dyDescent="0.35">
      <c r="A84" s="98">
        <v>43344</v>
      </c>
      <c r="B84" s="10">
        <f>HAVERM!K231</f>
        <v>1.4970059880239583</v>
      </c>
      <c r="C84" s="10">
        <f>((HAVERM!M225/HAVERM!M213)-1)*100</f>
        <v>3.2045240339302561</v>
      </c>
      <c r="D84" s="10">
        <f>((HAVERM!R224/HAVERM!R212)-1)*100</f>
        <v>-10.719432701076181</v>
      </c>
      <c r="E84">
        <v>0</v>
      </c>
      <c r="S84" s="5">
        <f t="shared" si="7"/>
        <v>45040</v>
      </c>
      <c r="T84" s="98" t="s">
        <v>3144</v>
      </c>
      <c r="U84" s="10">
        <f>IF('HAVER - UK Gas'!H1654="",C1366,AVERAGE('HAVER - UK Gas'!H1654:Q1654))</f>
        <v>138.36099999999999</v>
      </c>
      <c r="V84" s="10">
        <f t="shared" si="5"/>
        <v>136.05150793650796</v>
      </c>
      <c r="AB84" s="10">
        <f t="shared" si="6"/>
        <v>136.05150793650796</v>
      </c>
      <c r="AE84" s="98">
        <v>46266</v>
      </c>
      <c r="AF84" s="10">
        <f>'[1]CPI Forecast'!D374</f>
        <v>2.2964308848350434</v>
      </c>
      <c r="AG84" t="e">
        <f>NA()</f>
        <v>#N/A</v>
      </c>
      <c r="AH84" t="e">
        <f>NA()</f>
        <v>#N/A</v>
      </c>
      <c r="AI84">
        <v>2</v>
      </c>
      <c r="AK84" s="98">
        <v>45901</v>
      </c>
      <c r="AL84" s="7">
        <f>[1]Contributions!C335</f>
        <v>0.24035715615776052</v>
      </c>
      <c r="AM84" s="7">
        <f>[1]Contributions!D335</f>
        <v>-6.8126986115392307E-2</v>
      </c>
      <c r="AN84" s="7">
        <f>[1]Contributions!E335</f>
        <v>3.4338019961930984E-2</v>
      </c>
      <c r="AO84" s="7">
        <f>[1]Contributions!H335</f>
        <v>0.38798957955434843</v>
      </c>
      <c r="AP84" s="7">
        <f>[1]Contributions!I335</f>
        <v>1.6700518113586524</v>
      </c>
      <c r="AQ84" s="7">
        <f>[1]Contributions!G335</f>
        <v>2.3084539776162534</v>
      </c>
      <c r="AR84" s="7">
        <v>2</v>
      </c>
    </row>
    <row r="85" spans="1:44" x14ac:dyDescent="0.35">
      <c r="A85" s="98">
        <v>43374</v>
      </c>
      <c r="B85" s="10">
        <f>HAVERM!K232</f>
        <v>0.89463220675944921</v>
      </c>
      <c r="C85" s="10">
        <f>((HAVERM!M226/HAVERM!M214)-1)*100</f>
        <v>2.6291079812206464</v>
      </c>
      <c r="D85" s="10">
        <f>((HAVERM!R225/HAVERM!R213)-1)*100</f>
        <v>-7.8661056195814201</v>
      </c>
      <c r="E85">
        <v>0</v>
      </c>
      <c r="S85" s="5">
        <f t="shared" si="7"/>
        <v>45041</v>
      </c>
      <c r="T85" s="98" t="s">
        <v>3144</v>
      </c>
      <c r="U85" s="10">
        <f>IF('HAVER - UK Gas'!H1655="",C1367,AVERAGE('HAVER - UK Gas'!H1655:Q1655))</f>
        <v>137.73099999999999</v>
      </c>
      <c r="V85" s="10">
        <f t="shared" si="5"/>
        <v>136.05150793650796</v>
      </c>
      <c r="AB85" s="10">
        <f t="shared" si="6"/>
        <v>136.05150793650796</v>
      </c>
      <c r="AE85" s="98">
        <v>46296</v>
      </c>
      <c r="AF85" s="10">
        <f>'[1]CPI Forecast'!D375</f>
        <v>2.283685105379063</v>
      </c>
      <c r="AG85" t="e">
        <f>NA()</f>
        <v>#N/A</v>
      </c>
      <c r="AH85" t="e">
        <f>NA()</f>
        <v>#N/A</v>
      </c>
      <c r="AI85">
        <v>2</v>
      </c>
      <c r="AK85" s="98">
        <v>45931</v>
      </c>
      <c r="AL85" s="7">
        <f>[1]Contributions!C336</f>
        <v>0.25855720364203388</v>
      </c>
      <c r="AM85" s="7">
        <f>[1]Contributions!D336</f>
        <v>-5.6445086267182219E-2</v>
      </c>
      <c r="AN85" s="7">
        <f>[1]Contributions!E336</f>
        <v>2.3655670216526165E-2</v>
      </c>
      <c r="AO85" s="7">
        <f>[1]Contributions!H336</f>
        <v>0.38223665018943581</v>
      </c>
      <c r="AP85" s="7">
        <f>[1]Contributions!I336</f>
        <v>1.6717918845337474</v>
      </c>
      <c r="AQ85" s="7">
        <f>[1]Contributions!G336</f>
        <v>2.324194688708535</v>
      </c>
      <c r="AR85" s="7">
        <v>2</v>
      </c>
    </row>
    <row r="86" spans="1:44" x14ac:dyDescent="0.35">
      <c r="A86" s="98">
        <v>43405</v>
      </c>
      <c r="B86" s="10">
        <f>HAVERM!K233</f>
        <v>0.49455984174084922</v>
      </c>
      <c r="C86" s="10">
        <f>((HAVERM!M227/HAVERM!M215)-1)*100</f>
        <v>1.5740740740740833</v>
      </c>
      <c r="D86" s="10">
        <f>((HAVERM!R226/HAVERM!R214)-1)*100</f>
        <v>-4.8513220134241646</v>
      </c>
      <c r="E86">
        <v>0</v>
      </c>
      <c r="S86" s="5">
        <f t="shared" si="7"/>
        <v>45042</v>
      </c>
      <c r="T86" s="98" t="s">
        <v>3144</v>
      </c>
      <c r="U86" s="10">
        <f>IF('HAVER - UK Gas'!H1656="",C1368,AVERAGE('HAVER - UK Gas'!H1656:Q1656))</f>
        <v>141.82</v>
      </c>
      <c r="V86" s="10">
        <f t="shared" si="5"/>
        <v>136.05150793650796</v>
      </c>
      <c r="AB86" s="10">
        <f t="shared" si="6"/>
        <v>136.05150793650796</v>
      </c>
      <c r="AE86" s="98">
        <v>46327</v>
      </c>
      <c r="AF86" s="10">
        <f>'[1]CPI Forecast'!D376</f>
        <v>2.2658262628163506</v>
      </c>
      <c r="AG86" t="e">
        <f>NA()</f>
        <v>#N/A</v>
      </c>
      <c r="AH86" s="10">
        <f>'BoE feb MPR'!P22</f>
        <v>2</v>
      </c>
      <c r="AI86">
        <v>2</v>
      </c>
      <c r="AK86" s="98">
        <v>45962</v>
      </c>
      <c r="AL86" s="7">
        <f>[1]Contributions!C337</f>
        <v>0.27686329123119069</v>
      </c>
      <c r="AM86" s="7">
        <f>[1]Contributions!D337</f>
        <v>-4.4850048529974845E-2</v>
      </c>
      <c r="AN86" s="7">
        <f>[1]Contributions!E337</f>
        <v>2.3902990786510057E-2</v>
      </c>
      <c r="AO86" s="7">
        <f>[1]Contributions!H337</f>
        <v>0.37559368789274794</v>
      </c>
      <c r="AP86" s="7">
        <f>[1]Contributions!I337</f>
        <v>1.6660275307826891</v>
      </c>
      <c r="AQ86" s="7">
        <f>[1]Contributions!G337</f>
        <v>2.3407317512995984</v>
      </c>
      <c r="AR86" s="7">
        <v>2</v>
      </c>
    </row>
    <row r="87" spans="1:44" x14ac:dyDescent="0.35">
      <c r="A87" s="98">
        <v>43435</v>
      </c>
      <c r="B87" s="10">
        <f>HAVERM!K234</f>
        <v>0.68762278978389269</v>
      </c>
      <c r="C87" s="10">
        <f>((HAVERM!M228/HAVERM!M216)-1)*100</f>
        <v>1.2950971322849281</v>
      </c>
      <c r="D87" s="10">
        <f>((HAVERM!R227/HAVERM!R215)-1)*100</f>
        <v>-4.6740765521285255</v>
      </c>
      <c r="E87">
        <v>0</v>
      </c>
      <c r="S87" s="5">
        <f t="shared" si="7"/>
        <v>45043</v>
      </c>
      <c r="T87" s="98" t="s">
        <v>3144</v>
      </c>
      <c r="U87" s="10">
        <f>IF('HAVER - UK Gas'!H1657="",C1369,AVERAGE('HAVER - UK Gas'!H1657:Q1657))</f>
        <v>143.73699999999999</v>
      </c>
      <c r="V87" s="10">
        <f t="shared" si="5"/>
        <v>136.05150793650796</v>
      </c>
      <c r="AB87" s="10">
        <f t="shared" si="6"/>
        <v>136.05150793650796</v>
      </c>
      <c r="AE87" s="98">
        <v>46357</v>
      </c>
      <c r="AF87" s="10">
        <f>'[1]CPI Forecast'!D377</f>
        <v>2.2783479409933749</v>
      </c>
      <c r="AG87" t="e">
        <f>NA()</f>
        <v>#N/A</v>
      </c>
      <c r="AH87" t="e">
        <f>NA()</f>
        <v>#N/A</v>
      </c>
      <c r="AI87">
        <v>2</v>
      </c>
      <c r="AK87" s="98">
        <v>45992</v>
      </c>
      <c r="AL87" s="7">
        <f>[1]Contributions!C338</f>
        <v>0.28612814250591456</v>
      </c>
      <c r="AM87" s="7">
        <f>[1]Contributions!D338</f>
        <v>-3.3181045216322473E-2</v>
      </c>
      <c r="AN87" s="7">
        <f>[1]Contributions!E338</f>
        <v>2.4086208596584998E-2</v>
      </c>
      <c r="AO87" s="7">
        <f>[1]Contributions!H338</f>
        <v>0.36882603340567666</v>
      </c>
      <c r="AP87" s="7">
        <f>[1]Contributions!I338</f>
        <v>1.6836477948790101</v>
      </c>
      <c r="AQ87" s="7">
        <f>[1]Contributions!G338</f>
        <v>2.3763203561150847</v>
      </c>
      <c r="AR87" s="7">
        <v>2</v>
      </c>
    </row>
    <row r="88" spans="1:44" x14ac:dyDescent="0.35">
      <c r="A88" s="98">
        <v>43466</v>
      </c>
      <c r="B88" s="10">
        <f>HAVERM!K235</f>
        <v>0.88495575221239076</v>
      </c>
      <c r="C88" s="10">
        <f>((HAVERM!M229/HAVERM!M217)-1)*100</f>
        <v>1.3901760889712733</v>
      </c>
      <c r="D88" s="10">
        <f>((HAVERM!R228/HAVERM!R216)-1)*100</f>
        <v>-4.5562158556159194</v>
      </c>
      <c r="E88">
        <v>0</v>
      </c>
      <c r="S88" s="5">
        <f t="shared" si="7"/>
        <v>45044</v>
      </c>
      <c r="T88" s="98" t="s">
        <v>3144</v>
      </c>
      <c r="U88" s="10">
        <f>IF('HAVER - UK Gas'!H1658="",C1370,AVERAGE('HAVER - UK Gas'!H1658:Q1658))</f>
        <v>143.73699999999999</v>
      </c>
      <c r="V88" s="10">
        <f t="shared" si="5"/>
        <v>136.05150793650796</v>
      </c>
      <c r="AB88" s="10">
        <f t="shared" si="6"/>
        <v>136.05150793650796</v>
      </c>
      <c r="AK88" s="98">
        <v>46023</v>
      </c>
      <c r="AL88" s="7">
        <f>[1]Contributions!C339</f>
        <v>0.29576321525850924</v>
      </c>
      <c r="AM88" s="7">
        <f>[1]Contributions!D339</f>
        <v>-2.6981196970723362E-2</v>
      </c>
      <c r="AN88" s="7">
        <f>[1]Contributions!E339</f>
        <v>3.72674414226341E-2</v>
      </c>
      <c r="AO88" s="7">
        <f>[1]Contributions!H339</f>
        <v>0.37838827257190827</v>
      </c>
      <c r="AP88" s="7">
        <f>[1]Contributions!I339</f>
        <v>1.6647224021501181</v>
      </c>
      <c r="AQ88" s="7">
        <f>[1]Contributions!G339</f>
        <v>2.3970724233889626</v>
      </c>
      <c r="AR88" s="7">
        <v>2</v>
      </c>
    </row>
    <row r="89" spans="1:44" x14ac:dyDescent="0.35">
      <c r="A89" s="98">
        <v>43497</v>
      </c>
      <c r="B89" s="10">
        <f>HAVERM!K236</f>
        <v>1.0794896957801781</v>
      </c>
      <c r="C89" s="10">
        <f>((HAVERM!M230/HAVERM!M218)-1)*100</f>
        <v>2.0351526364477346</v>
      </c>
      <c r="D89" s="10">
        <f>((HAVERM!R229/HAVERM!R217)-1)*100</f>
        <v>-6.3463960929444285</v>
      </c>
      <c r="E89">
        <v>0</v>
      </c>
      <c r="S89" s="5">
        <f t="shared" si="7"/>
        <v>45047</v>
      </c>
      <c r="T89" s="98" t="s">
        <v>3129</v>
      </c>
      <c r="U89" s="10">
        <f>IF('HAVER - UK Gas'!H1659="",C1371,AVERAGE('HAVER - UK Gas'!H1659:Q1659))</f>
        <v>142.39299999999997</v>
      </c>
      <c r="V89" s="10">
        <f t="shared" si="5"/>
        <v>136.05150793650796</v>
      </c>
      <c r="AB89" s="10">
        <f t="shared" si="6"/>
        <v>136.05150793650796</v>
      </c>
      <c r="AK89" s="98">
        <v>46054</v>
      </c>
      <c r="AL89" s="7">
        <f>[1]Contributions!C340</f>
        <v>0.29606115766361446</v>
      </c>
      <c r="AM89" s="7">
        <f>[1]Contributions!D340</f>
        <v>-2.0464438253989678E-2</v>
      </c>
      <c r="AN89" s="7">
        <f>[1]Contributions!E340</f>
        <v>3.7446054438426371E-2</v>
      </c>
      <c r="AO89" s="7">
        <f>[1]Contributions!H340</f>
        <v>0.37623950193320632</v>
      </c>
      <c r="AP89" s="7">
        <f>[1]Contributions!I340</f>
        <v>1.6628761816153383</v>
      </c>
      <c r="AQ89" s="7">
        <f>[1]Contributions!G340</f>
        <v>2.3983851723269098</v>
      </c>
      <c r="AR89" s="7">
        <v>2</v>
      </c>
    </row>
    <row r="90" spans="1:44" x14ac:dyDescent="0.35">
      <c r="A90" s="98">
        <v>43525</v>
      </c>
      <c r="B90" s="10">
        <f>HAVERM!K237</f>
        <v>0.782013685239491</v>
      </c>
      <c r="C90" s="10">
        <f>((HAVERM!M231/HAVERM!M219)-1)*100</f>
        <v>2.9657089898053712</v>
      </c>
      <c r="D90" s="10">
        <f>((HAVERM!R230/HAVERM!R218)-1)*100</f>
        <v>-2.9984186443593353</v>
      </c>
      <c r="E90">
        <v>0</v>
      </c>
      <c r="S90" s="5">
        <f t="shared" si="7"/>
        <v>45048</v>
      </c>
      <c r="T90" s="98" t="s">
        <v>3129</v>
      </c>
      <c r="U90" s="10">
        <f>IF('HAVER - UK Gas'!H1660="",C1372,AVERAGE('HAVER - UK Gas'!H1660:Q1660))</f>
        <v>140.524</v>
      </c>
      <c r="V90" s="10">
        <f t="shared" si="5"/>
        <v>136.05150793650796</v>
      </c>
      <c r="AB90" s="10">
        <f t="shared" si="6"/>
        <v>136.05150793650796</v>
      </c>
      <c r="AK90" s="98">
        <v>46082</v>
      </c>
      <c r="AL90" s="7">
        <f>[1]Contributions!C341</f>
        <v>0.28448434757922891</v>
      </c>
      <c r="AM90" s="7">
        <f>[1]Contributions!D341</f>
        <v>-1.4013872345875263E-2</v>
      </c>
      <c r="AN90" s="7">
        <f>[1]Contributions!E341</f>
        <v>3.7512881426270489E-2</v>
      </c>
      <c r="AO90" s="7">
        <f>[1]Contributions!H341</f>
        <v>0.37487463106445901</v>
      </c>
      <c r="AP90" s="7">
        <f>[1]Contributions!I341</f>
        <v>1.6566095475618206</v>
      </c>
      <c r="AQ90" s="7">
        <f>[1]Contributions!G341</f>
        <v>2.3840754551916579</v>
      </c>
      <c r="AR90" s="7">
        <v>2</v>
      </c>
    </row>
    <row r="91" spans="1:44" x14ac:dyDescent="0.35">
      <c r="A91" s="98">
        <v>43556</v>
      </c>
      <c r="B91" s="10">
        <f>HAVERM!K238</f>
        <v>0.68560235063663821</v>
      </c>
      <c r="C91" s="10">
        <f>((HAVERM!M232/HAVERM!M220)-1)*100</f>
        <v>2.7675276752767486</v>
      </c>
      <c r="D91" s="10">
        <f>((HAVERM!R231/HAVERM!R219)-1)*100</f>
        <v>-3.810798021396844</v>
      </c>
      <c r="E91">
        <v>0</v>
      </c>
      <c r="S91" s="5">
        <f t="shared" si="7"/>
        <v>45049</v>
      </c>
      <c r="T91" s="98" t="s">
        <v>3129</v>
      </c>
      <c r="U91" s="10">
        <f>IF('HAVER - UK Gas'!H1661="",C1373,AVERAGE('HAVER - UK Gas'!H1661:Q1661))</f>
        <v>136.97499999999999</v>
      </c>
      <c r="V91" s="10">
        <f t="shared" si="5"/>
        <v>136.05150793650796</v>
      </c>
      <c r="AB91" s="10">
        <f t="shared" si="6"/>
        <v>136.05150793650796</v>
      </c>
      <c r="AK91" s="98">
        <v>46113</v>
      </c>
      <c r="AL91" s="7">
        <f>[1]Contributions!C342</f>
        <v>0.27772985278503437</v>
      </c>
      <c r="AM91" s="7">
        <f>[1]Contributions!D342</f>
        <v>-1.09196867449754E-2</v>
      </c>
      <c r="AN91" s="7">
        <f>[1]Contributions!E342</f>
        <v>2.8196281516174818E-2</v>
      </c>
      <c r="AO91" s="7">
        <f>[1]Contributions!H342</f>
        <v>0.37805821579424526</v>
      </c>
      <c r="AP91" s="7">
        <f>[1]Contributions!I342</f>
        <v>1.6456728655706439</v>
      </c>
      <c r="AQ91" s="7">
        <f>[1]Contributions!G342</f>
        <v>2.3650273811897038</v>
      </c>
      <c r="AR91" s="7">
        <v>2</v>
      </c>
    </row>
    <row r="92" spans="1:44" x14ac:dyDescent="0.35">
      <c r="A92" s="98">
        <v>43586</v>
      </c>
      <c r="B92" s="10">
        <f>HAVERM!K239</f>
        <v>0.98135426889107702</v>
      </c>
      <c r="C92" s="10">
        <f>((HAVERM!M233/HAVERM!M221)-1)*100</f>
        <v>2.2872827081427349</v>
      </c>
      <c r="D92" s="10">
        <f>((HAVERM!R232/HAVERM!R220)-1)*100</f>
        <v>-4.3184574545797609</v>
      </c>
      <c r="E92">
        <v>0</v>
      </c>
      <c r="S92" s="5">
        <f t="shared" si="7"/>
        <v>45050</v>
      </c>
      <c r="T92" s="98" t="s">
        <v>3129</v>
      </c>
      <c r="U92" s="10">
        <f>IF('HAVER - UK Gas'!H1662="",C1374,AVERAGE('HAVER - UK Gas'!H1662:Q1662))</f>
        <v>138.06199999999998</v>
      </c>
      <c r="V92" s="10">
        <f t="shared" si="5"/>
        <v>136.05150793650796</v>
      </c>
      <c r="AB92" s="10">
        <f t="shared" si="6"/>
        <v>136.05150793650796</v>
      </c>
      <c r="AK92" s="98">
        <v>46143</v>
      </c>
      <c r="AL92" s="7">
        <f>[1]Contributions!C343</f>
        <v>0.27391218151018148</v>
      </c>
      <c r="AM92" s="7">
        <f>[1]Contributions!D343</f>
        <v>-7.8687667133014536E-3</v>
      </c>
      <c r="AN92" s="7">
        <f>[1]Contributions!E343</f>
        <v>2.8266991125220613E-2</v>
      </c>
      <c r="AO92" s="7">
        <f>[1]Contributions!H343</f>
        <v>0.3768923250454233</v>
      </c>
      <c r="AP92" s="7">
        <f>[1]Contributions!I343</f>
        <v>1.6361513746539025</v>
      </c>
      <c r="AQ92" s="7">
        <f>[1]Contributions!G343</f>
        <v>2.3528568051762964</v>
      </c>
      <c r="AR92" s="7">
        <v>2</v>
      </c>
    </row>
    <row r="93" spans="1:44" x14ac:dyDescent="0.35">
      <c r="A93" s="98">
        <v>43617</v>
      </c>
      <c r="B93" s="10">
        <f>HAVERM!K240</f>
        <v>1.6765285996055201</v>
      </c>
      <c r="C93" s="10">
        <f>((HAVERM!M234/HAVERM!M222)-1)*100</f>
        <v>2.0928116469517644</v>
      </c>
      <c r="D93" s="10">
        <f>((HAVERM!R233/HAVERM!R221)-1)*100</f>
        <v>-4.4719341798313721</v>
      </c>
      <c r="E93">
        <v>0</v>
      </c>
      <c r="S93" s="5">
        <f t="shared" si="7"/>
        <v>45051</v>
      </c>
      <c r="T93" s="98" t="s">
        <v>3129</v>
      </c>
      <c r="U93" s="10">
        <f>IF('HAVER - UK Gas'!H1663="",C1375,AVERAGE('HAVER - UK Gas'!H1663:Q1663))</f>
        <v>138.06199999999998</v>
      </c>
      <c r="V93" s="10">
        <f t="shared" si="5"/>
        <v>136.05150793650796</v>
      </c>
      <c r="AB93" s="10">
        <f t="shared" si="6"/>
        <v>136.05150793650796</v>
      </c>
      <c r="AK93" s="98">
        <v>46174</v>
      </c>
      <c r="AL93" s="7">
        <f>[1]Contributions!C344</f>
        <v>0.27120159244131686</v>
      </c>
      <c r="AM93" s="7">
        <f>[1]Contributions!D344</f>
        <v>-4.8426992753175524E-3</v>
      </c>
      <c r="AN93" s="7">
        <f>[1]Contributions!E344</f>
        <v>2.8261337339813845E-2</v>
      </c>
      <c r="AO93" s="7">
        <f>[1]Contributions!H344</f>
        <v>0.37775432110789292</v>
      </c>
      <c r="AP93" s="7">
        <f>[1]Contributions!I344</f>
        <v>1.6403177755351219</v>
      </c>
      <c r="AQ93" s="7">
        <f>[1]Contributions!G344</f>
        <v>2.3596478131381389</v>
      </c>
      <c r="AR93" s="7">
        <v>2</v>
      </c>
    </row>
    <row r="94" spans="1:44" x14ac:dyDescent="0.35">
      <c r="A94" s="98">
        <v>43647</v>
      </c>
      <c r="B94" s="10">
        <f>HAVERM!K241</f>
        <v>1.3765978367748177</v>
      </c>
      <c r="C94" s="10">
        <f>((HAVERM!M235/HAVERM!M223)-1)*100</f>
        <v>2.6654411764705843</v>
      </c>
      <c r="D94" s="10">
        <f>((HAVERM!R234/HAVERM!R222)-1)*100</f>
        <v>-0.46194407175110808</v>
      </c>
      <c r="E94">
        <v>0</v>
      </c>
      <c r="S94" s="5">
        <f t="shared" si="7"/>
        <v>45054</v>
      </c>
      <c r="T94" s="98" t="s">
        <v>3129</v>
      </c>
      <c r="U94" s="10">
        <f>IF('HAVER - UK Gas'!H1664="",C1376,AVERAGE('HAVER - UK Gas'!H1664:Q1664))</f>
        <v>139.22899999999998</v>
      </c>
      <c r="V94" s="10">
        <f t="shared" si="5"/>
        <v>136.05150793650796</v>
      </c>
      <c r="AB94" s="10">
        <f t="shared" si="6"/>
        <v>136.05150793650796</v>
      </c>
      <c r="AK94" s="98">
        <v>46204</v>
      </c>
      <c r="AL94" s="7">
        <f>[1]Contributions!C345</f>
        <v>0.26599060510352701</v>
      </c>
      <c r="AM94" s="7">
        <f>[1]Contributions!D345</f>
        <v>-4.4411175596707451E-3</v>
      </c>
      <c r="AN94" s="7">
        <f>[1]Contributions!E345</f>
        <v>1.9035734099022247E-2</v>
      </c>
      <c r="AO94" s="7">
        <f>[1]Contributions!H345</f>
        <v>0.38311298577105624</v>
      </c>
      <c r="AP94" s="7">
        <f>[1]Contributions!I345</f>
        <v>1.6444576267820612</v>
      </c>
      <c r="AQ94" s="7">
        <f>[1]Contributions!G345</f>
        <v>2.3600630658866915</v>
      </c>
      <c r="AR94" s="7">
        <v>2</v>
      </c>
    </row>
    <row r="95" spans="1:44" x14ac:dyDescent="0.35">
      <c r="A95" s="98">
        <v>43678</v>
      </c>
      <c r="B95" s="10">
        <f>HAVERM!K242</f>
        <v>1.7664376840039298</v>
      </c>
      <c r="C95" s="10">
        <f>((HAVERM!M236/HAVERM!M224)-1)*100</f>
        <v>2.3897058823529438</v>
      </c>
      <c r="D95" s="10">
        <f>((HAVERM!R235/HAVERM!R223)-1)*100</f>
        <v>1.844619980523432</v>
      </c>
      <c r="E95">
        <v>0</v>
      </c>
      <c r="S95" s="5">
        <f t="shared" si="7"/>
        <v>45055</v>
      </c>
      <c r="T95" s="98" t="s">
        <v>3129</v>
      </c>
      <c r="U95" s="10">
        <f>IF('HAVER - UK Gas'!H1665="",C1377,AVERAGE('HAVER - UK Gas'!H1665:Q1665))</f>
        <v>139.24699999999999</v>
      </c>
      <c r="V95" s="10">
        <f t="shared" si="5"/>
        <v>136.05150793650796</v>
      </c>
      <c r="AB95" s="10">
        <f t="shared" si="6"/>
        <v>136.05150793650796</v>
      </c>
      <c r="AK95" s="98">
        <v>46235</v>
      </c>
      <c r="AL95" s="7">
        <f>[1]Contributions!C346</f>
        <v>0.25888883700920085</v>
      </c>
      <c r="AM95" s="7">
        <f>[1]Contributions!D346</f>
        <v>-4.0259541887939197E-3</v>
      </c>
      <c r="AN95" s="7">
        <f>[1]Contributions!E346</f>
        <v>1.8985714510805701E-2</v>
      </c>
      <c r="AO95" s="7">
        <f>[1]Contributions!H346</f>
        <v>0.37946304417636506</v>
      </c>
      <c r="AP95" s="7">
        <f>[1]Contributions!I346</f>
        <v>1.6557898814093657</v>
      </c>
      <c r="AQ95" s="7">
        <f>[1]Contributions!G346</f>
        <v>2.3610627798519763</v>
      </c>
      <c r="AR95" s="7">
        <v>2</v>
      </c>
    </row>
    <row r="96" spans="1:44" x14ac:dyDescent="0.35">
      <c r="A96" s="98">
        <v>43709</v>
      </c>
      <c r="B96" s="10">
        <f>HAVERM!K243</f>
        <v>1.7699115044247815</v>
      </c>
      <c r="C96" s="10">
        <f>((HAVERM!M237/HAVERM!M225)-1)*100</f>
        <v>1.5525114155251263</v>
      </c>
      <c r="D96" s="10">
        <f>((HAVERM!R236/HAVERM!R224)-1)*100</f>
        <v>2.9760749955499932</v>
      </c>
      <c r="E96">
        <v>0</v>
      </c>
      <c r="S96" s="5">
        <f t="shared" si="7"/>
        <v>45056</v>
      </c>
      <c r="T96" s="98" t="s">
        <v>3129</v>
      </c>
      <c r="U96" s="10">
        <f>IF('HAVER - UK Gas'!H1666="",C1378,AVERAGE('HAVER - UK Gas'!H1666:Q1666))</f>
        <v>139.72200000000001</v>
      </c>
      <c r="V96" s="10">
        <f t="shared" si="5"/>
        <v>136.05150793650796</v>
      </c>
      <c r="AB96" s="10">
        <f t="shared" si="6"/>
        <v>136.05150793650796</v>
      </c>
      <c r="AK96" s="98">
        <v>46266</v>
      </c>
      <c r="AL96" s="7">
        <f>[1]Contributions!C347</f>
        <v>0.25023881430497497</v>
      </c>
      <c r="AM96" s="7">
        <f>[1]Contributions!D347</f>
        <v>-3.6230585776447942E-3</v>
      </c>
      <c r="AN96" s="7">
        <f>[1]Contributions!E347</f>
        <v>1.8935339257639038E-2</v>
      </c>
      <c r="AO96" s="7">
        <f>[1]Contributions!H347</f>
        <v>0.37917759179555394</v>
      </c>
      <c r="AP96" s="7">
        <f>[1]Contributions!I347</f>
        <v>1.6064741074987066</v>
      </c>
      <c r="AQ96" s="7">
        <f>[1]Contributions!G347</f>
        <v>2.296430884835031</v>
      </c>
      <c r="AR96" s="7">
        <v>2</v>
      </c>
    </row>
    <row r="97" spans="1:44" x14ac:dyDescent="0.35">
      <c r="A97" s="98">
        <v>43739</v>
      </c>
      <c r="B97" s="10">
        <f>HAVERM!K244</f>
        <v>1.2807881773398977</v>
      </c>
      <c r="C97" s="10">
        <f>((HAVERM!M238/HAVERM!M226)-1)*100</f>
        <v>2.3787740164684434</v>
      </c>
      <c r="D97" s="10">
        <f>((HAVERM!R237/HAVERM!R225)-1)*100</f>
        <v>-1.3734551561799813</v>
      </c>
      <c r="E97">
        <v>0</v>
      </c>
      <c r="S97" s="5">
        <f t="shared" si="7"/>
        <v>45057</v>
      </c>
      <c r="T97" s="98" t="s">
        <v>3129</v>
      </c>
      <c r="U97" s="10">
        <f>IF('HAVER - UK Gas'!H1667="",C1379,AVERAGE('HAVER - UK Gas'!H1667:Q1667))</f>
        <v>133.40600000000001</v>
      </c>
      <c r="V97" s="10">
        <f t="shared" si="5"/>
        <v>136.05150793650796</v>
      </c>
      <c r="AB97" s="10">
        <f t="shared" si="6"/>
        <v>136.05150793650796</v>
      </c>
      <c r="AK97" s="98">
        <v>46296</v>
      </c>
      <c r="AL97" s="7">
        <f>[1]Contributions!C348</f>
        <v>0.24236865733099749</v>
      </c>
      <c r="AM97" s="7">
        <f>[1]Contributions!D348</f>
        <v>-4.280084825706903E-3</v>
      </c>
      <c r="AN97" s="7">
        <f>[1]Contributions!E348</f>
        <v>9.7134885612825839E-3</v>
      </c>
      <c r="AO97" s="7">
        <f>[1]Contributions!H348</f>
        <v>0.37967313473021813</v>
      </c>
      <c r="AP97" s="7">
        <f>[1]Contributions!I348</f>
        <v>1.6102741933766469</v>
      </c>
      <c r="AQ97" s="7">
        <f>[1]Contributions!G348</f>
        <v>2.2836851053790923</v>
      </c>
      <c r="AR97" s="7">
        <v>2</v>
      </c>
    </row>
    <row r="98" spans="1:44" x14ac:dyDescent="0.35">
      <c r="A98" s="98">
        <v>43770</v>
      </c>
      <c r="B98" s="10">
        <f>HAVERM!K245</f>
        <v>2.0669291338582862</v>
      </c>
      <c r="C98" s="10">
        <f>((HAVERM!M239/HAVERM!M227)-1)*100</f>
        <v>1.9143117593436676</v>
      </c>
      <c r="D98" s="10">
        <f>((HAVERM!R238/HAVERM!R226)-1)*100</f>
        <v>-0.53593421829523091</v>
      </c>
      <c r="E98">
        <v>0</v>
      </c>
      <c r="S98" s="5">
        <f t="shared" si="7"/>
        <v>45058</v>
      </c>
      <c r="T98" s="98" t="s">
        <v>3129</v>
      </c>
      <c r="U98" s="10">
        <f>IF('HAVER - UK Gas'!H1668="",C1380,AVERAGE('HAVER - UK Gas'!H1668:Q1668))</f>
        <v>124.71100000000001</v>
      </c>
      <c r="V98" s="10">
        <f t="shared" si="5"/>
        <v>136.05150793650796</v>
      </c>
      <c r="AB98" s="10">
        <f t="shared" si="6"/>
        <v>136.05150793650796</v>
      </c>
      <c r="AK98" s="98">
        <v>46327</v>
      </c>
      <c r="AL98" s="7">
        <f>[1]Contributions!C349</f>
        <v>0.23768174720173302</v>
      </c>
      <c r="AM98" s="7">
        <f>[1]Contributions!D349</f>
        <v>-4.9373576535499605E-3</v>
      </c>
      <c r="AN98" s="7">
        <f>[1]Contributions!E349</f>
        <v>9.6728644970220327E-3</v>
      </c>
      <c r="AO98" s="7">
        <f>[1]Contributions!H349</f>
        <v>0.37823657871714012</v>
      </c>
      <c r="AP98" s="7">
        <f>[1]Contributions!I349</f>
        <v>1.6008634973803486</v>
      </c>
      <c r="AQ98" s="7">
        <f>[1]Contributions!G349</f>
        <v>2.2658262628163754</v>
      </c>
      <c r="AR98" s="7">
        <v>2</v>
      </c>
    </row>
    <row r="99" spans="1:44" x14ac:dyDescent="0.35">
      <c r="A99" s="98">
        <v>43800</v>
      </c>
      <c r="B99" s="10">
        <f>HAVERM!K246</f>
        <v>1.7560975609756113</v>
      </c>
      <c r="C99" s="10">
        <f>((HAVERM!M240/HAVERM!M228)-1)*100</f>
        <v>1.9178082191780854</v>
      </c>
      <c r="D99" s="10">
        <f>((HAVERM!R239/HAVERM!R227)-1)*100</f>
        <v>0.11919483115898633</v>
      </c>
      <c r="E99">
        <v>0</v>
      </c>
      <c r="S99" s="5">
        <f t="shared" si="7"/>
        <v>45061</v>
      </c>
      <c r="T99" s="98" t="s">
        <v>3129</v>
      </c>
      <c r="U99" s="10">
        <f>IF('HAVER - UK Gas'!H1669="",C1381,AVERAGE('HAVER - UK Gas'!H1669:Q1669))</f>
        <v>120.495</v>
      </c>
      <c r="V99" s="10">
        <f t="shared" si="5"/>
        <v>136.05150793650796</v>
      </c>
      <c r="AB99" s="10">
        <f t="shared" si="6"/>
        <v>136.05150793650796</v>
      </c>
      <c r="AK99" s="98">
        <v>46357</v>
      </c>
      <c r="AL99" s="7">
        <f>[1]Contributions!C350</f>
        <v>0.2335906783632459</v>
      </c>
      <c r="AM99" s="7">
        <f>[1]Contributions!D350</f>
        <v>-5.5739479120417755E-3</v>
      </c>
      <c r="AN99" s="7">
        <f>[1]Contributions!E350</f>
        <v>9.6037751452009729E-3</v>
      </c>
      <c r="AO99" s="7">
        <f>[1]Contributions!H350</f>
        <v>0.3753778230692727</v>
      </c>
      <c r="AP99" s="7">
        <f>[1]Contributions!I350</f>
        <v>1.6183893056839258</v>
      </c>
      <c r="AQ99" s="7">
        <f>[1]Contributions!G350</f>
        <v>2.2783479409933647</v>
      </c>
      <c r="AR99" s="7">
        <v>2</v>
      </c>
    </row>
    <row r="100" spans="1:44" x14ac:dyDescent="0.35">
      <c r="A100" s="98">
        <v>43831</v>
      </c>
      <c r="B100" s="10">
        <f>HAVERM!K247</f>
        <v>1.4619883040935644</v>
      </c>
      <c r="C100" s="10">
        <f>((HAVERM!M241/HAVERM!M229)-1)*100</f>
        <v>1.7367458866544672</v>
      </c>
      <c r="D100" s="10">
        <f>((HAVERM!R240/HAVERM!R228)-1)*100</f>
        <v>3.0757244927209992</v>
      </c>
      <c r="E100">
        <v>0</v>
      </c>
      <c r="S100" s="5">
        <f t="shared" si="7"/>
        <v>45062</v>
      </c>
      <c r="T100" s="98" t="s">
        <v>3129</v>
      </c>
      <c r="U100" s="10">
        <f>IF('HAVER - UK Gas'!H1670="",C1382,AVERAGE('HAVER - UK Gas'!H1670:Q1670))</f>
        <v>124.96400000000001</v>
      </c>
      <c r="V100" s="10">
        <f t="shared" si="5"/>
        <v>136.05150793650796</v>
      </c>
      <c r="AB100" s="10">
        <f t="shared" si="6"/>
        <v>136.05150793650796</v>
      </c>
    </row>
    <row r="101" spans="1:44" x14ac:dyDescent="0.35">
      <c r="A101" s="98">
        <v>43862</v>
      </c>
      <c r="B101" s="10">
        <f>HAVERM!K248</f>
        <v>1.2621359223300876</v>
      </c>
      <c r="C101" s="10">
        <f>((HAVERM!M242/HAVERM!M230)-1)*100</f>
        <v>9.066183136900996E-2</v>
      </c>
      <c r="D101" s="10">
        <f>((HAVERM!R241/HAVERM!R229)-1)*100</f>
        <v>5.6121072643903425</v>
      </c>
      <c r="E101">
        <v>0</v>
      </c>
      <c r="S101" s="5">
        <f t="shared" si="7"/>
        <v>45063</v>
      </c>
      <c r="T101" s="98" t="s">
        <v>3129</v>
      </c>
      <c r="U101" s="10">
        <f>IF('HAVER - UK Gas'!H1671="",C1383,AVERAGE('HAVER - UK Gas'!H1671:Q1671))</f>
        <v>121.845</v>
      </c>
      <c r="V101" s="10">
        <f t="shared" si="5"/>
        <v>136.05150793650796</v>
      </c>
      <c r="AB101" s="10">
        <f t="shared" si="6"/>
        <v>136.05150793650796</v>
      </c>
    </row>
    <row r="102" spans="1:44" x14ac:dyDescent="0.35">
      <c r="A102" s="98">
        <v>43891</v>
      </c>
      <c r="B102" s="10">
        <f>HAVERM!K249</f>
        <v>1.3579049466537318</v>
      </c>
      <c r="C102" s="10">
        <f>((HAVERM!M243/HAVERM!M231)-1)*100</f>
        <v>-1.2601260126012481</v>
      </c>
      <c r="D102" s="10">
        <f>((HAVERM!R242/HAVERM!R230)-1)*100</f>
        <v>3.5772591152281485</v>
      </c>
      <c r="E102">
        <v>0</v>
      </c>
      <c r="S102" s="5">
        <f t="shared" si="7"/>
        <v>45064</v>
      </c>
      <c r="T102" s="98" t="s">
        <v>3129</v>
      </c>
      <c r="U102" s="10">
        <f>IF('HAVER - UK Gas'!H1672="",C1384,AVERAGE('HAVER - UK Gas'!H1672:Q1672))</f>
        <v>123.53799999999998</v>
      </c>
      <c r="V102" s="10">
        <f t="shared" si="5"/>
        <v>136.05150793650796</v>
      </c>
      <c r="AB102" s="10">
        <f t="shared" si="6"/>
        <v>136.05150793650796</v>
      </c>
    </row>
    <row r="103" spans="1:44" x14ac:dyDescent="0.35">
      <c r="A103" s="98">
        <v>43922</v>
      </c>
      <c r="B103" s="10">
        <f>HAVERM!K250</f>
        <v>1.3618677042801508</v>
      </c>
      <c r="C103" s="10">
        <f>((HAVERM!M244/HAVERM!M232)-1)*100</f>
        <v>-1.5260323159784539</v>
      </c>
      <c r="D103" s="10">
        <f>((HAVERM!R243/HAVERM!R231)-1)*100</f>
        <v>4.8277683369253976</v>
      </c>
      <c r="E103">
        <v>0</v>
      </c>
      <c r="S103" s="5">
        <f t="shared" si="7"/>
        <v>45065</v>
      </c>
      <c r="T103" s="98" t="s">
        <v>3129</v>
      </c>
      <c r="U103" s="10">
        <f>IF('HAVER - UK Gas'!H1673="",C1385,AVERAGE('HAVER - UK Gas'!H1673:Q1673))</f>
        <v>124.25399999999999</v>
      </c>
      <c r="W103" s="10">
        <f>AVERAGE($U$103:$U$135,$U$136:$U$168)</f>
        <v>127.01846969696966</v>
      </c>
      <c r="AB103" s="10">
        <f>AVERAGE($U$103:$U$135,$U$136:$U$168)</f>
        <v>127.01846969696966</v>
      </c>
      <c r="AC103" t="s">
        <v>2287</v>
      </c>
    </row>
    <row r="104" spans="1:44" x14ac:dyDescent="0.35">
      <c r="A104" s="98">
        <v>43952</v>
      </c>
      <c r="B104" s="10">
        <f>HAVERM!K251</f>
        <v>1.8464528668610258</v>
      </c>
      <c r="C104" s="10">
        <f>((HAVERM!M245/HAVERM!M233)-1)*100</f>
        <v>-1.1627906976744207</v>
      </c>
      <c r="D104" s="10">
        <f>((HAVERM!R244/HAVERM!R232)-1)*100</f>
        <v>4.9795407612260423</v>
      </c>
      <c r="E104">
        <v>0</v>
      </c>
      <c r="S104" s="5">
        <f t="shared" si="7"/>
        <v>45068</v>
      </c>
      <c r="T104" s="98" t="s">
        <v>3129</v>
      </c>
      <c r="U104" s="10">
        <f>IF('HAVER - UK Gas'!H1674="",C1386,AVERAGE('HAVER - UK Gas'!H1674:Q1674))</f>
        <v>123.94200000000001</v>
      </c>
      <c r="W104" s="10">
        <f t="shared" ref="W104:W167" si="8">AVERAGE($U$103:$U$135,$U$136:$U$168)</f>
        <v>127.01846969696966</v>
      </c>
      <c r="AB104" s="10">
        <f t="shared" ref="AB104:AB167" si="9">AVERAGE($U$103:$U$135,$U$136:$U$168)</f>
        <v>127.01846969696966</v>
      </c>
    </row>
    <row r="105" spans="1:44" x14ac:dyDescent="0.35">
      <c r="A105" s="98">
        <v>43983</v>
      </c>
      <c r="B105" s="10">
        <f>HAVERM!K252</f>
        <v>1.0669253152279401</v>
      </c>
      <c r="C105" s="10">
        <f>((HAVERM!M246/HAVERM!M234)-1)*100</f>
        <v>-0.71301247771835552</v>
      </c>
      <c r="D105" s="10">
        <f>((HAVERM!R245/HAVERM!R233)-1)*100</f>
        <v>7.0909603004374544</v>
      </c>
      <c r="E105">
        <v>0</v>
      </c>
      <c r="S105" s="5">
        <f t="shared" si="7"/>
        <v>45069</v>
      </c>
      <c r="T105" s="98" t="s">
        <v>3129</v>
      </c>
      <c r="U105" s="10">
        <f>IF('HAVER - UK Gas'!H1675="",C1387,AVERAGE('HAVER - UK Gas'!H1675:Q1675))</f>
        <v>123.96199999999999</v>
      </c>
      <c r="W105" s="10">
        <f t="shared" si="8"/>
        <v>127.01846969696966</v>
      </c>
      <c r="AB105" s="10">
        <f t="shared" si="9"/>
        <v>127.01846969696966</v>
      </c>
    </row>
    <row r="106" spans="1:44" x14ac:dyDescent="0.35">
      <c r="A106" s="98">
        <v>44013</v>
      </c>
      <c r="B106" s="10">
        <f>HAVERM!K253</f>
        <v>0.77594568380214834</v>
      </c>
      <c r="C106" s="10">
        <f>((HAVERM!M247/HAVERM!M235)-1)*100</f>
        <v>-8.9525514771715553E-2</v>
      </c>
      <c r="D106" s="10">
        <f>((HAVERM!R246/HAVERM!R234)-1)*100</f>
        <v>9.8156960517015612</v>
      </c>
      <c r="E106">
        <v>0</v>
      </c>
      <c r="S106" s="5">
        <f t="shared" si="7"/>
        <v>45070</v>
      </c>
      <c r="T106" s="98" t="s">
        <v>3129</v>
      </c>
      <c r="U106" s="10">
        <f>IF('HAVER - UK Gas'!H1676="",C1388,AVERAGE('HAVER - UK Gas'!H1676:Q1676))</f>
        <v>114.64000000000001</v>
      </c>
      <c r="W106" s="10">
        <f t="shared" si="8"/>
        <v>127.01846969696966</v>
      </c>
      <c r="AB106" s="10">
        <f t="shared" si="9"/>
        <v>127.01846969696966</v>
      </c>
    </row>
    <row r="107" spans="1:44" x14ac:dyDescent="0.35">
      <c r="A107" s="98">
        <v>44044</v>
      </c>
      <c r="B107" s="10">
        <f>HAVERM!K254</f>
        <v>0.38572806171648377</v>
      </c>
      <c r="C107" s="10">
        <f>((HAVERM!M248/HAVERM!M236)-1)*100</f>
        <v>0.35906642728904536</v>
      </c>
      <c r="D107" s="10">
        <f>((HAVERM!R247/HAVERM!R235)-1)*100</f>
        <v>10.25061938331595</v>
      </c>
      <c r="E107">
        <v>0</v>
      </c>
      <c r="S107" s="5">
        <f t="shared" si="7"/>
        <v>45071</v>
      </c>
      <c r="T107" s="98" t="s">
        <v>3129</v>
      </c>
      <c r="U107" s="10">
        <f>IF('HAVER - UK Gas'!H1677="",C1389,AVERAGE('HAVER - UK Gas'!H1677:Q1677))</f>
        <v>108.881</v>
      </c>
      <c r="W107" s="10">
        <f t="shared" si="8"/>
        <v>127.01846969696966</v>
      </c>
      <c r="AB107" s="10">
        <f t="shared" si="9"/>
        <v>127.01846969696966</v>
      </c>
    </row>
    <row r="108" spans="1:44" x14ac:dyDescent="0.35">
      <c r="A108" s="98">
        <v>44075</v>
      </c>
      <c r="B108" s="10">
        <f>HAVERM!K255</f>
        <v>-9.6618357487920914E-2</v>
      </c>
      <c r="C108" s="10">
        <f>((HAVERM!M249/HAVERM!M237)-1)*100</f>
        <v>0.7194244604316502</v>
      </c>
      <c r="D108" s="10">
        <f>((HAVERM!R248/HAVERM!R236)-1)*100</f>
        <v>6.2331155347712608</v>
      </c>
      <c r="E108">
        <v>0</v>
      </c>
      <c r="S108" s="5">
        <f t="shared" si="7"/>
        <v>45072</v>
      </c>
      <c r="T108" s="98" t="s">
        <v>3129</v>
      </c>
      <c r="U108" s="10">
        <f>IF('HAVER - UK Gas'!H1678="",C1390,AVERAGE('HAVER - UK Gas'!H1678:Q1678))</f>
        <v>108.881</v>
      </c>
      <c r="W108" s="10">
        <f t="shared" si="8"/>
        <v>127.01846969696966</v>
      </c>
      <c r="AB108" s="10">
        <f t="shared" si="9"/>
        <v>127.01846969696966</v>
      </c>
    </row>
    <row r="109" spans="1:44" x14ac:dyDescent="0.35">
      <c r="A109" s="98">
        <v>44105</v>
      </c>
      <c r="B109" s="10">
        <f>HAVERM!K256</f>
        <v>0.58365758754863606</v>
      </c>
      <c r="C109" s="10">
        <f>((HAVERM!M250/HAVERM!M238)-1)*100</f>
        <v>-0.80428954423592547</v>
      </c>
      <c r="D109" s="10">
        <f>((HAVERM!R249/HAVERM!R237)-1)*100</f>
        <v>8.7665856954061816</v>
      </c>
      <c r="E109">
        <v>0</v>
      </c>
      <c r="S109" s="5">
        <f t="shared" si="7"/>
        <v>45075</v>
      </c>
      <c r="T109" s="98" t="s">
        <v>3129</v>
      </c>
      <c r="U109" s="10">
        <f>IF('HAVER - UK Gas'!H1679="",C1391,AVERAGE('HAVER - UK Gas'!H1679:Q1679))</f>
        <v>107.59200000000001</v>
      </c>
      <c r="W109" s="10">
        <f t="shared" si="8"/>
        <v>127.01846969696966</v>
      </c>
      <c r="AB109" s="10">
        <f t="shared" si="9"/>
        <v>127.01846969696966</v>
      </c>
    </row>
    <row r="110" spans="1:44" x14ac:dyDescent="0.35">
      <c r="A110" s="98">
        <v>44136</v>
      </c>
      <c r="B110" s="10">
        <f>HAVERM!K257</f>
        <v>-0.57859209257474786</v>
      </c>
      <c r="C110" s="10">
        <f>((HAVERM!M251/HAVERM!M239)-1)*100</f>
        <v>-0.35778175313058158</v>
      </c>
      <c r="D110" s="10">
        <f>((HAVERM!R250/HAVERM!R238)-1)*100</f>
        <v>3.482833604525637</v>
      </c>
      <c r="E110">
        <v>0</v>
      </c>
      <c r="S110" s="5">
        <f t="shared" si="7"/>
        <v>45076</v>
      </c>
      <c r="T110" s="98" t="s">
        <v>3129</v>
      </c>
      <c r="U110" s="10">
        <f>IF('HAVER - UK Gas'!H1680="",C1392,AVERAGE('HAVER - UK Gas'!H1680:Q1680))</f>
        <v>111.96199999999999</v>
      </c>
      <c r="W110" s="10">
        <f t="shared" si="8"/>
        <v>127.01846969696966</v>
      </c>
      <c r="AB110" s="10">
        <f t="shared" si="9"/>
        <v>127.01846969696966</v>
      </c>
    </row>
    <row r="111" spans="1:44" x14ac:dyDescent="0.35">
      <c r="A111" s="98">
        <v>44166</v>
      </c>
      <c r="B111" s="10">
        <f>HAVERM!K258</f>
        <v>-1.4381591562799612</v>
      </c>
      <c r="C111" s="10">
        <f>((HAVERM!M252/HAVERM!M240)-1)*100</f>
        <v>-0.35842293906809264</v>
      </c>
      <c r="D111" s="10">
        <f>((HAVERM!R251/HAVERM!R239)-1)*100</f>
        <v>-0.53329810887328133</v>
      </c>
      <c r="E111">
        <v>0</v>
      </c>
      <c r="S111" s="5">
        <f t="shared" si="7"/>
        <v>45077</v>
      </c>
      <c r="T111" s="98" t="s">
        <v>3129</v>
      </c>
      <c r="U111" s="10">
        <f>IF('HAVER - UK Gas'!H1681="",C1393,AVERAGE('HAVER - UK Gas'!H1681:Q1681))</f>
        <v>106.87</v>
      </c>
      <c r="W111" s="10">
        <f t="shared" si="8"/>
        <v>127.01846969696966</v>
      </c>
      <c r="AB111" s="10">
        <f t="shared" si="9"/>
        <v>127.01846969696966</v>
      </c>
    </row>
    <row r="112" spans="1:44" x14ac:dyDescent="0.35">
      <c r="A112" s="98">
        <v>44197</v>
      </c>
      <c r="B112" s="10">
        <f>HAVERM!K259</f>
        <v>-0.67243035542746687</v>
      </c>
      <c r="C112" s="10">
        <f>((HAVERM!M253/HAVERM!M241)-1)*100</f>
        <v>8.9847259658593082E-2</v>
      </c>
      <c r="D112" s="10">
        <f>((HAVERM!R252/HAVERM!R240)-1)*100</f>
        <v>-1.0053424827458524</v>
      </c>
      <c r="E112">
        <v>0</v>
      </c>
      <c r="S112" s="5">
        <f t="shared" si="7"/>
        <v>45078</v>
      </c>
      <c r="T112" s="98" t="s">
        <v>3145</v>
      </c>
      <c r="U112" s="10">
        <f>IF('HAVER - UK Gas'!H1682="",C1394,AVERAGE('HAVER - UK Gas'!H1682:Q1682))</f>
        <v>107.28500000000001</v>
      </c>
      <c r="W112" s="10">
        <f t="shared" si="8"/>
        <v>127.01846969696966</v>
      </c>
      <c r="AB112" s="10">
        <f t="shared" si="9"/>
        <v>127.01846969696966</v>
      </c>
    </row>
    <row r="113" spans="1:28" x14ac:dyDescent="0.35">
      <c r="A113" s="98">
        <v>44228</v>
      </c>
      <c r="B113" s="10">
        <f>HAVERM!K260</f>
        <v>-0.67114093959731447</v>
      </c>
      <c r="C113" s="10">
        <f>((HAVERM!M254/HAVERM!M242)-1)*100</f>
        <v>0.36231884057971175</v>
      </c>
      <c r="D113" s="10">
        <f>((HAVERM!R253/HAVERM!R241)-1)*100</f>
        <v>-2.8877229489002842</v>
      </c>
      <c r="E113">
        <v>0</v>
      </c>
      <c r="S113" s="5">
        <f t="shared" si="7"/>
        <v>45079</v>
      </c>
      <c r="T113" s="98" t="s">
        <v>3145</v>
      </c>
      <c r="U113" s="10">
        <f>IF('HAVER - UK Gas'!H1683="",C1395,AVERAGE('HAVER - UK Gas'!H1683:Q1683))</f>
        <v>113.67699999999999</v>
      </c>
      <c r="W113" s="10">
        <f t="shared" si="8"/>
        <v>127.01846969696966</v>
      </c>
      <c r="AB113" s="10">
        <f t="shared" si="9"/>
        <v>127.01846969696966</v>
      </c>
    </row>
    <row r="114" spans="1:28" x14ac:dyDescent="0.35">
      <c r="A114" s="98">
        <v>44256</v>
      </c>
      <c r="B114" s="10">
        <f>HAVERM!K261</f>
        <v>-1.4354066985645897</v>
      </c>
      <c r="C114" s="10">
        <f>((HAVERM!M255/HAVERM!M243)-1)*100</f>
        <v>1.8231540565177839</v>
      </c>
      <c r="D114" s="10">
        <f>((HAVERM!R254/HAVERM!R242)-1)*100</f>
        <v>-1.3609362779229639</v>
      </c>
      <c r="E114">
        <v>0</v>
      </c>
      <c r="S114" s="5">
        <f t="shared" si="7"/>
        <v>45082</v>
      </c>
      <c r="T114" s="98" t="s">
        <v>3145</v>
      </c>
      <c r="U114" s="10">
        <f>IF('HAVER - UK Gas'!H1684="",C1396,AVERAGE('HAVER - UK Gas'!H1684:Q1684))</f>
        <v>106.896</v>
      </c>
      <c r="W114" s="10">
        <f t="shared" si="8"/>
        <v>127.01846969696966</v>
      </c>
      <c r="AB114" s="10">
        <f t="shared" si="9"/>
        <v>127.01846969696966</v>
      </c>
    </row>
    <row r="115" spans="1:28" x14ac:dyDescent="0.35">
      <c r="A115" s="98">
        <v>44287</v>
      </c>
      <c r="B115" s="10">
        <f>HAVERM!K262</f>
        <v>-0.38387715930903177</v>
      </c>
      <c r="C115" s="10">
        <f>((HAVERM!M256/HAVERM!M244)-1)*100</f>
        <v>2.5524156791248753</v>
      </c>
      <c r="D115" s="10">
        <f>((HAVERM!R255/HAVERM!R243)-1)*100</f>
        <v>5.2835085904767709E-2</v>
      </c>
      <c r="E115">
        <v>0</v>
      </c>
      <c r="S115" s="5">
        <f t="shared" si="7"/>
        <v>45083</v>
      </c>
      <c r="T115" s="98" t="s">
        <v>3145</v>
      </c>
      <c r="U115" s="10">
        <f>IF('HAVER - UK Gas'!H1685="",C1397,AVERAGE('HAVER - UK Gas'!H1685:Q1685))</f>
        <v>107.72</v>
      </c>
      <c r="W115" s="10">
        <f t="shared" si="8"/>
        <v>127.01846969696966</v>
      </c>
      <c r="AB115" s="10">
        <f t="shared" si="9"/>
        <v>127.01846969696966</v>
      </c>
    </row>
    <row r="116" spans="1:28" x14ac:dyDescent="0.35">
      <c r="A116" s="98">
        <v>44317</v>
      </c>
      <c r="B116" s="10">
        <f>HAVERM!K263</f>
        <v>-1.2404580152671763</v>
      </c>
      <c r="C116" s="10">
        <f>((HAVERM!M257/HAVERM!M245)-1)*100</f>
        <v>2.4434389140271628</v>
      </c>
      <c r="D116" s="10">
        <f>((HAVERM!R256/HAVERM!R244)-1)*100</f>
        <v>3.7386386765804192</v>
      </c>
      <c r="E116">
        <v>0</v>
      </c>
      <c r="S116" s="5">
        <f t="shared" si="7"/>
        <v>45084</v>
      </c>
      <c r="T116" s="98" t="s">
        <v>3145</v>
      </c>
      <c r="U116" s="10">
        <f>IF('HAVER - UK Gas'!H1686="",C1398,AVERAGE('HAVER - UK Gas'!H1686:Q1686))</f>
        <v>109.62899999999999</v>
      </c>
      <c r="W116" s="10">
        <f t="shared" si="8"/>
        <v>127.01846969696966</v>
      </c>
      <c r="AB116" s="10">
        <f t="shared" si="9"/>
        <v>127.01846969696966</v>
      </c>
    </row>
    <row r="117" spans="1:28" x14ac:dyDescent="0.35">
      <c r="A117" s="98">
        <v>44348</v>
      </c>
      <c r="B117" s="10">
        <f>HAVERM!K264</f>
        <v>-0.57581573896353655</v>
      </c>
      <c r="C117" s="10">
        <f>((HAVERM!M258/HAVERM!M246)-1)*100</f>
        <v>2.60323159784559</v>
      </c>
      <c r="D117" s="10">
        <f>((HAVERM!R257/HAVERM!R245)-1)*100</f>
        <v>4.4719247173058196</v>
      </c>
      <c r="E117">
        <v>0</v>
      </c>
      <c r="S117" s="5">
        <f t="shared" si="7"/>
        <v>45085</v>
      </c>
      <c r="T117" s="98" t="s">
        <v>3145</v>
      </c>
      <c r="U117" s="10">
        <f>IF('HAVER - UK Gas'!H1687="",C1399,AVERAGE('HAVER - UK Gas'!H1687:Q1687))</f>
        <v>118.128</v>
      </c>
      <c r="W117" s="10">
        <f t="shared" si="8"/>
        <v>127.01846969696966</v>
      </c>
      <c r="AB117" s="10">
        <f t="shared" si="9"/>
        <v>127.01846969696966</v>
      </c>
    </row>
    <row r="118" spans="1:28" x14ac:dyDescent="0.35">
      <c r="A118" s="98">
        <v>44378</v>
      </c>
      <c r="B118" s="10">
        <f>HAVERM!K265</f>
        <v>-0.57747834456208791</v>
      </c>
      <c r="C118" s="10">
        <f>((HAVERM!M259/HAVERM!M247)-1)*100</f>
        <v>2.3297491039426577</v>
      </c>
      <c r="D118" s="10">
        <f>((HAVERM!R258/HAVERM!R246)-1)*100</f>
        <v>3.3582870479315519</v>
      </c>
      <c r="E118">
        <v>0</v>
      </c>
      <c r="S118" s="5">
        <f t="shared" si="7"/>
        <v>45086</v>
      </c>
      <c r="T118" s="98" t="s">
        <v>3145</v>
      </c>
      <c r="U118" s="10">
        <f>IF('HAVER - UK Gas'!H1688="",C1400,AVERAGE('HAVER - UK Gas'!H1688:Q1688))</f>
        <v>119.94200000000004</v>
      </c>
      <c r="W118" s="10">
        <f t="shared" si="8"/>
        <v>127.01846969696966</v>
      </c>
      <c r="AB118" s="10">
        <f t="shared" si="9"/>
        <v>127.01846969696966</v>
      </c>
    </row>
    <row r="119" spans="1:28" x14ac:dyDescent="0.35">
      <c r="A119" s="98">
        <v>44409</v>
      </c>
      <c r="B119" s="10">
        <f>HAVERM!K266</f>
        <v>0.28818443804035088</v>
      </c>
      <c r="C119" s="10">
        <f>((HAVERM!M260/HAVERM!M248)-1)*100</f>
        <v>3.0411449016100267</v>
      </c>
      <c r="D119" s="10">
        <f>((HAVERM!R259/HAVERM!R247)-1)*100</f>
        <v>4.9178437776998374</v>
      </c>
      <c r="E119">
        <v>0</v>
      </c>
      <c r="S119" s="5">
        <f t="shared" si="7"/>
        <v>45089</v>
      </c>
      <c r="T119" s="98" t="s">
        <v>3145</v>
      </c>
      <c r="U119" s="10">
        <f>IF('HAVER - UK Gas'!H1689="",C1401,AVERAGE('HAVER - UK Gas'!H1689:Q1689))</f>
        <v>127.751</v>
      </c>
      <c r="W119" s="10">
        <f t="shared" si="8"/>
        <v>127.01846969696966</v>
      </c>
      <c r="AB119" s="10">
        <f t="shared" si="9"/>
        <v>127.01846969696966</v>
      </c>
    </row>
    <row r="120" spans="1:28" x14ac:dyDescent="0.35">
      <c r="A120" s="98">
        <v>44440</v>
      </c>
      <c r="B120" s="10">
        <f>HAVERM!K267</f>
        <v>0.77369439071566237</v>
      </c>
      <c r="C120" s="10">
        <f>((HAVERM!M261/HAVERM!M249)-1)*100</f>
        <v>4.0178571428571397</v>
      </c>
      <c r="D120" s="10">
        <f>((HAVERM!R260/HAVERM!R248)-1)*100</f>
        <v>9.4888455046262088</v>
      </c>
      <c r="E120">
        <v>0</v>
      </c>
      <c r="S120" s="5">
        <f t="shared" si="7"/>
        <v>45090</v>
      </c>
      <c r="T120" s="98" t="s">
        <v>3145</v>
      </c>
      <c r="U120" s="10">
        <f>IF('HAVER - UK Gas'!H1690="",C1402,AVERAGE('HAVER - UK Gas'!H1690:Q1690))</f>
        <v>136.089</v>
      </c>
      <c r="W120" s="10">
        <f t="shared" si="8"/>
        <v>127.01846969696966</v>
      </c>
      <c r="AB120" s="10">
        <f t="shared" si="9"/>
        <v>127.01846969696966</v>
      </c>
    </row>
    <row r="121" spans="1:28" x14ac:dyDescent="0.35">
      <c r="A121" s="98">
        <v>44470</v>
      </c>
      <c r="B121" s="10">
        <f>HAVERM!K268</f>
        <v>1.2572533849129597</v>
      </c>
      <c r="C121" s="10">
        <f>((HAVERM!M262/HAVERM!M250)-1)*100</f>
        <v>5.4954954954954838</v>
      </c>
      <c r="D121" s="10">
        <f>((HAVERM!R261/HAVERM!R249)-1)*100</f>
        <v>11.703343985227722</v>
      </c>
      <c r="E121">
        <v>0</v>
      </c>
      <c r="S121" s="5">
        <f t="shared" si="7"/>
        <v>45091</v>
      </c>
      <c r="T121" s="98" t="s">
        <v>3145</v>
      </c>
      <c r="U121" s="10">
        <f>IF('HAVER - UK Gas'!H1691="",C1403,AVERAGE('HAVER - UK Gas'!H1691:Q1691))</f>
        <v>143.512</v>
      </c>
      <c r="W121" s="10">
        <f t="shared" si="8"/>
        <v>127.01846969696966</v>
      </c>
      <c r="AB121" s="10">
        <f t="shared" si="9"/>
        <v>127.01846969696966</v>
      </c>
    </row>
    <row r="122" spans="1:28" x14ac:dyDescent="0.35">
      <c r="A122" s="98">
        <v>44501</v>
      </c>
      <c r="B122" s="10">
        <f>HAVERM!K269</f>
        <v>2.5218234723569433</v>
      </c>
      <c r="C122" s="10">
        <f>((HAVERM!M263/HAVERM!M251)-1)*100</f>
        <v>6.6427289048473837</v>
      </c>
      <c r="D122" s="10">
        <f>((HAVERM!R262/HAVERM!R250)-1)*100</f>
        <v>17.797391704158105</v>
      </c>
      <c r="E122">
        <v>0</v>
      </c>
      <c r="S122" s="5">
        <f t="shared" si="7"/>
        <v>45092</v>
      </c>
      <c r="T122" s="98" t="s">
        <v>3145</v>
      </c>
      <c r="U122" s="10">
        <f>IF('HAVER - UK Gas'!H1692="",C1404,AVERAGE('HAVER - UK Gas'!H1692:Q1692))</f>
        <v>130.06200000000001</v>
      </c>
      <c r="W122" s="10">
        <f t="shared" si="8"/>
        <v>127.01846969696966</v>
      </c>
      <c r="AB122" s="10">
        <f t="shared" si="9"/>
        <v>127.01846969696966</v>
      </c>
    </row>
    <row r="123" spans="1:28" x14ac:dyDescent="0.35">
      <c r="A123" s="98">
        <v>44531</v>
      </c>
      <c r="B123" s="10">
        <f>HAVERM!K270</f>
        <v>4.182879377431914</v>
      </c>
      <c r="C123" s="10">
        <f>((HAVERM!M264/HAVERM!M252)-1)*100</f>
        <v>5.5755395683453335</v>
      </c>
      <c r="D123" s="10">
        <f>((HAVERM!R263/HAVERM!R251)-1)*100</f>
        <v>25.523848744582423</v>
      </c>
      <c r="E123">
        <v>0</v>
      </c>
      <c r="S123" s="5">
        <f t="shared" si="7"/>
        <v>45093</v>
      </c>
      <c r="T123" s="98" t="s">
        <v>3145</v>
      </c>
      <c r="U123" s="10">
        <f>IF('HAVER - UK Gas'!H1693="",C1405,AVERAGE('HAVER - UK Gas'!H1693:Q1693))</f>
        <v>129.72499999999999</v>
      </c>
      <c r="W123" s="10">
        <f t="shared" si="8"/>
        <v>127.01846969696966</v>
      </c>
      <c r="AB123" s="10">
        <f t="shared" si="9"/>
        <v>127.01846969696966</v>
      </c>
    </row>
    <row r="124" spans="1:28" x14ac:dyDescent="0.35">
      <c r="A124" s="98">
        <v>44562</v>
      </c>
      <c r="B124" s="10">
        <f>HAVERM!K271</f>
        <v>4.2553191489361541</v>
      </c>
      <c r="C124" s="10">
        <f>((HAVERM!M265/HAVERM!M253)-1)*100</f>
        <v>5.3859964093357249</v>
      </c>
      <c r="D124" s="10">
        <f>((HAVERM!R264/HAVERM!R252)-1)*100</f>
        <v>19.921640725775337</v>
      </c>
      <c r="E124">
        <v>0</v>
      </c>
      <c r="S124" s="5">
        <f t="shared" si="7"/>
        <v>45096</v>
      </c>
      <c r="T124" s="98" t="s">
        <v>3145</v>
      </c>
      <c r="U124" s="10">
        <f>IF('HAVER - UK Gas'!H1694="",C1406,AVERAGE('HAVER - UK Gas'!H1694:Q1694))</f>
        <v>136.89500000000001</v>
      </c>
      <c r="W124" s="10">
        <f t="shared" si="8"/>
        <v>127.01846969696966</v>
      </c>
      <c r="AB124" s="10">
        <f t="shared" si="9"/>
        <v>127.01846969696966</v>
      </c>
    </row>
    <row r="125" spans="1:28" x14ac:dyDescent="0.35">
      <c r="A125" s="98">
        <v>44593</v>
      </c>
      <c r="B125" s="10">
        <f>HAVERM!K272</f>
        <v>5.1158301158301223</v>
      </c>
      <c r="C125" s="10">
        <f>((HAVERM!M266/HAVERM!M254)-1)*100</f>
        <v>5.8664259927797779</v>
      </c>
      <c r="D125" s="10">
        <f>((HAVERM!R265/HAVERM!R253)-1)*100</f>
        <v>21.842782462657539</v>
      </c>
      <c r="E125">
        <v>0</v>
      </c>
      <c r="S125" s="5">
        <f t="shared" si="7"/>
        <v>45097</v>
      </c>
      <c r="T125" s="98" t="s">
        <v>3145</v>
      </c>
      <c r="U125" s="10">
        <f>IF('HAVER - UK Gas'!H1695="",C1407,AVERAGE('HAVER - UK Gas'!H1695:Q1695))</f>
        <v>135.66700000000003</v>
      </c>
      <c r="W125" s="10">
        <f t="shared" si="8"/>
        <v>127.01846969696966</v>
      </c>
      <c r="AB125" s="10">
        <f t="shared" si="9"/>
        <v>127.01846969696966</v>
      </c>
    </row>
    <row r="126" spans="1:28" x14ac:dyDescent="0.35">
      <c r="A126" s="98">
        <v>44621</v>
      </c>
      <c r="B126" s="10">
        <f>HAVERM!K273</f>
        <v>5.8252427184465994</v>
      </c>
      <c r="C126" s="10">
        <f>((HAVERM!M267/HAVERM!M255)-1)*100</f>
        <v>6.1772605192479846</v>
      </c>
      <c r="D126" s="10">
        <f>((HAVERM!R266/HAVERM!R254)-1)*100</f>
        <v>24.398800172595791</v>
      </c>
      <c r="E126">
        <v>0</v>
      </c>
      <c r="S126" s="5">
        <f t="shared" si="7"/>
        <v>45098</v>
      </c>
      <c r="T126" s="98" t="s">
        <v>3145</v>
      </c>
      <c r="U126" s="10">
        <f>IF('HAVER - UK Gas'!H1696="",C1408,AVERAGE('HAVER - UK Gas'!H1696:Q1696))</f>
        <v>133.07499999999999</v>
      </c>
      <c r="W126" s="10">
        <f t="shared" si="8"/>
        <v>127.01846969696966</v>
      </c>
      <c r="AB126" s="10">
        <f t="shared" si="9"/>
        <v>127.01846969696966</v>
      </c>
    </row>
    <row r="127" spans="1:28" x14ac:dyDescent="0.35">
      <c r="A127" s="98">
        <v>44652</v>
      </c>
      <c r="B127" s="10">
        <f>HAVERM!K274</f>
        <v>6.6473988439306408</v>
      </c>
      <c r="C127" s="10">
        <f>((HAVERM!M268/HAVERM!M256)-1)*100</f>
        <v>6.5777777777777935</v>
      </c>
      <c r="D127" s="10">
        <f>((HAVERM!R267/HAVERM!R255)-1)*100</f>
        <v>24.477538577641834</v>
      </c>
      <c r="E127">
        <v>0</v>
      </c>
      <c r="S127" s="5">
        <f t="shared" si="7"/>
        <v>45099</v>
      </c>
      <c r="T127" s="98" t="s">
        <v>3145</v>
      </c>
      <c r="U127" s="10">
        <f>IF('HAVER - UK Gas'!H1697="",C1409,AVERAGE('HAVER - UK Gas'!H1697:Q1697))</f>
        <v>129.71200000000002</v>
      </c>
      <c r="W127" s="10">
        <f t="shared" si="8"/>
        <v>127.01846969696966</v>
      </c>
      <c r="AB127" s="10">
        <f t="shared" si="9"/>
        <v>127.01846969696966</v>
      </c>
    </row>
    <row r="128" spans="1:28" x14ac:dyDescent="0.35">
      <c r="A128" s="98">
        <v>44682</v>
      </c>
      <c r="B128" s="10">
        <f>HAVERM!K275</f>
        <v>8.599033816425127</v>
      </c>
      <c r="C128" s="10">
        <f>((HAVERM!M269/HAVERM!M257)-1)*100</f>
        <v>8.4805653710247277</v>
      </c>
      <c r="D128" s="10">
        <f>((HAVERM!R268/HAVERM!R256)-1)*100</f>
        <v>24.731651235585627</v>
      </c>
      <c r="E128">
        <v>0</v>
      </c>
      <c r="S128" s="5">
        <f t="shared" si="7"/>
        <v>45100</v>
      </c>
      <c r="T128" s="98" t="s">
        <v>3145</v>
      </c>
      <c r="U128" s="10">
        <f>IF('HAVER - UK Gas'!H1698="",C1410,AVERAGE('HAVER - UK Gas'!H1698:Q1698))</f>
        <v>128.17599999999999</v>
      </c>
      <c r="W128" s="10">
        <f t="shared" si="8"/>
        <v>127.01846969696966</v>
      </c>
      <c r="AB128" s="10">
        <f t="shared" si="9"/>
        <v>127.01846969696966</v>
      </c>
    </row>
    <row r="129" spans="1:28" x14ac:dyDescent="0.35">
      <c r="A129" s="98">
        <v>44713</v>
      </c>
      <c r="B129" s="10">
        <f>HAVERM!K276</f>
        <v>9.7490347490347684</v>
      </c>
      <c r="C129" s="10">
        <f>((HAVERM!M270/HAVERM!M258)-1)*100</f>
        <v>8.9238845144357093</v>
      </c>
      <c r="D129" s="10">
        <f>((HAVERM!R269/HAVERM!R257)-1)*100</f>
        <v>26.015568362968899</v>
      </c>
      <c r="E129">
        <v>0</v>
      </c>
      <c r="S129" s="5">
        <f t="shared" si="7"/>
        <v>45103</v>
      </c>
      <c r="T129" s="98" t="s">
        <v>3145</v>
      </c>
      <c r="U129" s="10">
        <f>IF('HAVER - UK Gas'!H1699="",C1411,AVERAGE('HAVER - UK Gas'!H1699:Q1699))</f>
        <v>130.35499999999996</v>
      </c>
      <c r="W129" s="10">
        <f t="shared" si="8"/>
        <v>127.01846969696966</v>
      </c>
      <c r="AB129" s="10">
        <f t="shared" si="9"/>
        <v>127.01846969696966</v>
      </c>
    </row>
    <row r="130" spans="1:28" x14ac:dyDescent="0.35">
      <c r="A130" s="98">
        <v>44743</v>
      </c>
      <c r="B130" s="10">
        <f>HAVERM!K277</f>
        <v>12.584704743465625</v>
      </c>
      <c r="C130" s="10">
        <f>((HAVERM!M271/HAVERM!M259)-1)*100</f>
        <v>10.070052539404561</v>
      </c>
      <c r="D130" s="10">
        <f>((HAVERM!R270/HAVERM!R258)-1)*100</f>
        <v>22.841850800354415</v>
      </c>
      <c r="E130">
        <v>0</v>
      </c>
      <c r="S130" s="5">
        <f t="shared" si="7"/>
        <v>45104</v>
      </c>
      <c r="T130" s="98" t="s">
        <v>3145</v>
      </c>
      <c r="U130" s="10">
        <f>IF('HAVER - UK Gas'!H1700="",C1412,AVERAGE('HAVER - UK Gas'!H1700:Q1700))</f>
        <v>129.74100000000001</v>
      </c>
      <c r="W130" s="10">
        <f t="shared" si="8"/>
        <v>127.01846969696966</v>
      </c>
      <c r="AB130" s="10">
        <f t="shared" si="9"/>
        <v>127.01846969696966</v>
      </c>
    </row>
    <row r="131" spans="1:28" x14ac:dyDescent="0.35">
      <c r="A131" s="98">
        <v>44774</v>
      </c>
      <c r="B131" s="10">
        <f>HAVERM!K278</f>
        <v>13.026819923371647</v>
      </c>
      <c r="C131" s="10">
        <f>((HAVERM!M272/HAVERM!M260)-1)*100</f>
        <v>10.243055555555557</v>
      </c>
      <c r="D131" s="10">
        <f>((HAVERM!R271/HAVERM!R259)-1)*100</f>
        <v>20.901187391868326</v>
      </c>
      <c r="E131">
        <v>0</v>
      </c>
      <c r="S131" s="5">
        <f t="shared" si="7"/>
        <v>45105</v>
      </c>
      <c r="T131" s="98" t="s">
        <v>3145</v>
      </c>
      <c r="U131" s="10">
        <f>IF('HAVER - UK Gas'!H1701="",C1413,AVERAGE('HAVER - UK Gas'!H1701:Q1701))</f>
        <v>131.524</v>
      </c>
      <c r="W131" s="10">
        <f t="shared" si="8"/>
        <v>127.01846969696966</v>
      </c>
      <c r="AB131" s="10">
        <f t="shared" si="9"/>
        <v>127.01846969696966</v>
      </c>
    </row>
    <row r="132" spans="1:28" x14ac:dyDescent="0.35">
      <c r="A132" s="98">
        <v>44805</v>
      </c>
      <c r="B132" s="10">
        <f>HAVERM!K279</f>
        <v>14.491362763915539</v>
      </c>
      <c r="C132" s="10">
        <f>((HAVERM!M273/HAVERM!M261)-1)*100</f>
        <v>10.729613733905573</v>
      </c>
      <c r="D132" s="10">
        <f>((HAVERM!R272/HAVERM!R260)-1)*100</f>
        <v>24.620562075763729</v>
      </c>
      <c r="E132">
        <v>0</v>
      </c>
      <c r="S132" s="5">
        <f t="shared" si="7"/>
        <v>45106</v>
      </c>
      <c r="T132" s="98" t="s">
        <v>3145</v>
      </c>
      <c r="U132" s="10">
        <f>IF('HAVER - UK Gas'!H1702="",C1414,AVERAGE('HAVER - UK Gas'!H1702:Q1702))</f>
        <v>134.18200000000002</v>
      </c>
      <c r="W132" s="10">
        <f t="shared" si="8"/>
        <v>127.01846969696966</v>
      </c>
      <c r="AB132" s="10">
        <f t="shared" si="9"/>
        <v>127.01846969696966</v>
      </c>
    </row>
    <row r="133" spans="1:28" x14ac:dyDescent="0.35">
      <c r="A133" s="98">
        <v>44835</v>
      </c>
      <c r="B133" s="10">
        <f>HAVERM!K280</f>
        <v>16.236867239732568</v>
      </c>
      <c r="C133" s="10">
        <f>((HAVERM!M274/HAVERM!M262)-1)*100</f>
        <v>15.969257045260466</v>
      </c>
      <c r="D133" s="10">
        <f>((HAVERM!R273/HAVERM!R261)-1)*100</f>
        <v>41.477488015973243</v>
      </c>
      <c r="E133">
        <v>0</v>
      </c>
      <c r="S133" s="5">
        <f t="shared" si="7"/>
        <v>45107</v>
      </c>
      <c r="T133" s="98" t="s">
        <v>3145</v>
      </c>
      <c r="U133" s="10">
        <f>IF('HAVER - UK Gas'!H1703="",C1415,AVERAGE('HAVER - UK Gas'!H1703:Q1703))</f>
        <v>128.922</v>
      </c>
      <c r="W133" s="10">
        <f t="shared" si="8"/>
        <v>127.01846969696966</v>
      </c>
      <c r="AB133" s="10">
        <f t="shared" si="9"/>
        <v>127.01846969696966</v>
      </c>
    </row>
    <row r="134" spans="1:28" x14ac:dyDescent="0.35">
      <c r="A134" s="98">
        <v>44866</v>
      </c>
      <c r="B134" s="10">
        <f>HAVERM!K281</f>
        <v>16.461684011352883</v>
      </c>
      <c r="C134" s="10">
        <f>((HAVERM!M275/HAVERM!M263)-1)*100</f>
        <v>16.582491582491588</v>
      </c>
      <c r="D134" s="10">
        <f>((HAVERM!R274/HAVERM!R262)-1)*100</f>
        <v>40.71376998191807</v>
      </c>
      <c r="E134">
        <v>0</v>
      </c>
      <c r="S134" s="5">
        <f t="shared" si="7"/>
        <v>45110</v>
      </c>
      <c r="T134" s="98" t="s">
        <v>3146</v>
      </c>
      <c r="U134" s="10">
        <f>IF('HAVER - UK Gas'!H1704="",C1416,AVERAGE('HAVER - UK Gas'!H1704:Q1704))</f>
        <v>132.73700000000002</v>
      </c>
      <c r="W134" s="10">
        <f t="shared" si="8"/>
        <v>127.01846969696966</v>
      </c>
      <c r="AB134" s="10">
        <f t="shared" si="9"/>
        <v>127.01846969696966</v>
      </c>
    </row>
    <row r="135" spans="1:28" x14ac:dyDescent="0.35">
      <c r="A135" s="98">
        <v>44896</v>
      </c>
      <c r="B135" s="10">
        <f>HAVERM!K282</f>
        <v>16.806722689075638</v>
      </c>
      <c r="C135" s="10">
        <f>((HAVERM!M276/HAVERM!M264)-1)*100</f>
        <v>20.102214650766605</v>
      </c>
      <c r="D135" s="10">
        <f>((HAVERM!R275/HAVERM!R263)-1)*100</f>
        <v>37.658828808580694</v>
      </c>
      <c r="E135">
        <v>0</v>
      </c>
      <c r="S135" s="5">
        <f t="shared" si="7"/>
        <v>45111</v>
      </c>
      <c r="T135" s="98" t="s">
        <v>3146</v>
      </c>
      <c r="U135" s="10">
        <f>IF('HAVER - UK Gas'!H1705="",C1417,AVERAGE('HAVER - UK Gas'!H1705:Q1705))</f>
        <v>133.684</v>
      </c>
      <c r="W135" s="10">
        <f t="shared" si="8"/>
        <v>127.01846969696966</v>
      </c>
      <c r="AB135" s="10">
        <f t="shared" si="9"/>
        <v>127.01846969696966</v>
      </c>
    </row>
    <row r="136" spans="1:28" x14ac:dyDescent="0.35">
      <c r="A136" s="98">
        <v>44927</v>
      </c>
      <c r="B136" s="10">
        <f>HAVERM!K283</f>
        <v>16.697588126159559</v>
      </c>
      <c r="C136" s="10">
        <f>((HAVERM!M277/HAVERM!M265)-1)*100</f>
        <v>21.209540034071562</v>
      </c>
      <c r="D136" s="10">
        <f>((HAVERM!R276/HAVERM!R264)-1)*100</f>
        <v>41.971161490346255</v>
      </c>
      <c r="E136">
        <v>0</v>
      </c>
      <c r="S136" s="5">
        <f t="shared" si="7"/>
        <v>45112</v>
      </c>
      <c r="T136" s="98" t="s">
        <v>3146</v>
      </c>
      <c r="U136" s="10">
        <f>IF('HAVER - UK Gas'!H1706="",C1418,AVERAGE('HAVER - UK Gas'!H1706:Q1706))</f>
        <v>133.404</v>
      </c>
      <c r="W136" s="10">
        <f t="shared" si="8"/>
        <v>127.01846969696966</v>
      </c>
      <c r="AB136" s="10">
        <f t="shared" si="9"/>
        <v>127.01846969696966</v>
      </c>
    </row>
    <row r="137" spans="1:28" x14ac:dyDescent="0.35">
      <c r="A137" s="98">
        <v>44958</v>
      </c>
      <c r="B137" s="10">
        <f>HAVERM!K284</f>
        <v>17.998163452708905</v>
      </c>
      <c r="C137" s="10">
        <f>((HAVERM!M278/HAVERM!M266)-1)*100</f>
        <v>21.398124467178192</v>
      </c>
      <c r="D137" s="10">
        <f>((HAVERM!R277/HAVERM!R265)-1)*100</f>
        <v>31.055003020146721</v>
      </c>
      <c r="E137">
        <v>0</v>
      </c>
      <c r="S137" s="5">
        <f t="shared" si="7"/>
        <v>45113</v>
      </c>
      <c r="T137" s="98" t="s">
        <v>3146</v>
      </c>
      <c r="U137" s="10">
        <f>IF('HAVER - UK Gas'!H1707="",C1419,AVERAGE('HAVER - UK Gas'!H1707:Q1707))</f>
        <v>138.25</v>
      </c>
      <c r="W137" s="10">
        <f t="shared" si="8"/>
        <v>127.01846969696966</v>
      </c>
      <c r="AB137" s="10">
        <f t="shared" si="9"/>
        <v>127.01846969696966</v>
      </c>
    </row>
    <row r="138" spans="1:28" x14ac:dyDescent="0.35">
      <c r="A138" s="98">
        <v>44986</v>
      </c>
      <c r="B138" s="10">
        <f>HAVERM!K285</f>
        <v>19.174311926605505</v>
      </c>
      <c r="C138" s="10">
        <f>((HAVERM!M279/HAVERM!M267)-1)*100</f>
        <v>22.259696458684665</v>
      </c>
      <c r="D138" s="10">
        <f>((HAVERM!R278/HAVERM!R266)-1)*100</f>
        <v>26.938750281038871</v>
      </c>
      <c r="E138">
        <v>0</v>
      </c>
      <c r="S138" s="5">
        <f t="shared" ref="S138:S201" si="10">+S133+7</f>
        <v>45114</v>
      </c>
      <c r="T138" s="98" t="s">
        <v>3146</v>
      </c>
      <c r="U138" s="10">
        <f>IF('HAVER - UK Gas'!H1708="",C1420,AVERAGE('HAVER - UK Gas'!H1708:Q1708))</f>
        <v>130.08800000000002</v>
      </c>
      <c r="W138" s="10">
        <f t="shared" si="8"/>
        <v>127.01846969696966</v>
      </c>
      <c r="AB138" s="10">
        <f t="shared" si="9"/>
        <v>127.01846969696966</v>
      </c>
    </row>
    <row r="139" spans="1:28" x14ac:dyDescent="0.35">
      <c r="A139" s="98">
        <v>45017</v>
      </c>
      <c r="B139" s="10">
        <f>HAVERM!K286</f>
        <v>18.970189701897013</v>
      </c>
      <c r="C139" s="10">
        <f>((HAVERM!M280/HAVERM!M268)-1)*100</f>
        <v>22.935779816513758</v>
      </c>
      <c r="D139" s="10">
        <f>((HAVERM!R279/HAVERM!R267)-1)*100</f>
        <v>26.60476652776449</v>
      </c>
      <c r="E139">
        <v>0</v>
      </c>
      <c r="S139" s="5">
        <f t="shared" si="10"/>
        <v>45117</v>
      </c>
      <c r="T139" s="98" t="s">
        <v>3146</v>
      </c>
      <c r="U139" s="10">
        <f>IF('HAVER - UK Gas'!H1709="",C1421,AVERAGE('HAVER - UK Gas'!H1709:Q1709))</f>
        <v>123.37099999999998</v>
      </c>
      <c r="W139" s="10">
        <f t="shared" si="8"/>
        <v>127.01846969696966</v>
      </c>
      <c r="AB139" s="10">
        <f t="shared" si="9"/>
        <v>127.01846969696966</v>
      </c>
    </row>
    <row r="140" spans="1:28" x14ac:dyDescent="0.35">
      <c r="A140" s="98">
        <v>45047</v>
      </c>
      <c r="B140" s="10">
        <f>HAVERM!K287</f>
        <v>18.238434163701058</v>
      </c>
      <c r="C140" s="10">
        <f>((HAVERM!M281/HAVERM!M269)-1)*100</f>
        <v>21.091205211726383</v>
      </c>
      <c r="D140" s="10">
        <f>((HAVERM!R280/HAVERM!R268)-1)*100</f>
        <v>24.208870398033255</v>
      </c>
      <c r="E140">
        <v>0</v>
      </c>
      <c r="S140" s="5">
        <f t="shared" si="10"/>
        <v>45118</v>
      </c>
      <c r="T140" s="98" t="s">
        <v>3146</v>
      </c>
      <c r="U140" s="10">
        <f>IF('HAVER - UK Gas'!H1710="",C1422,AVERAGE('HAVER - UK Gas'!H1710:Q1710))</f>
        <v>119.85500000000002</v>
      </c>
      <c r="W140" s="10">
        <f t="shared" si="8"/>
        <v>127.01846969696966</v>
      </c>
      <c r="AB140" s="10">
        <f t="shared" si="9"/>
        <v>127.01846969696966</v>
      </c>
    </row>
    <row r="141" spans="1:28" x14ac:dyDescent="0.35">
      <c r="A141" s="98">
        <v>45078</v>
      </c>
      <c r="B141" s="10">
        <f>HAVERM!K288</f>
        <v>17.326297273526837</v>
      </c>
      <c r="C141" s="10">
        <f>((HAVERM!M282/HAVERM!M270)-1)*100</f>
        <v>20.240963855421668</v>
      </c>
      <c r="D141" s="10">
        <f>((HAVERM!R281/HAVERM!R269)-1)*100</f>
        <v>15.010364022943579</v>
      </c>
      <c r="E141">
        <v>0</v>
      </c>
      <c r="S141" s="5">
        <f t="shared" si="10"/>
        <v>45119</v>
      </c>
      <c r="T141" s="98" t="s">
        <v>3146</v>
      </c>
      <c r="U141" s="10">
        <f>IF('HAVER - UK Gas'!H1711="",C1423,AVERAGE('HAVER - UK Gas'!H1711:Q1711))</f>
        <v>120.03600000000002</v>
      </c>
      <c r="W141" s="10">
        <f t="shared" si="8"/>
        <v>127.01846969696966</v>
      </c>
      <c r="AB141" s="10">
        <f t="shared" si="9"/>
        <v>127.01846969696966</v>
      </c>
    </row>
    <row r="142" spans="1:28" x14ac:dyDescent="0.35">
      <c r="A142" s="98">
        <v>45108</v>
      </c>
      <c r="B142" s="10">
        <f>HAVERM!K289</f>
        <v>14.78933791917456</v>
      </c>
      <c r="C142" s="10">
        <f>((HAVERM!M283/HAVERM!M271)-1)*100</f>
        <v>19.252187748607795</v>
      </c>
      <c r="D142" s="10">
        <f>((HAVERM!R282/HAVERM!R270)-1)*100</f>
        <v>13.147349606380288</v>
      </c>
      <c r="E142">
        <v>0</v>
      </c>
      <c r="S142" s="5">
        <f t="shared" si="10"/>
        <v>45120</v>
      </c>
      <c r="T142" s="98" t="s">
        <v>3146</v>
      </c>
      <c r="U142" s="10">
        <f>IF('HAVER - UK Gas'!H1712="",C1424,AVERAGE('HAVER - UK Gas'!H1712:Q1712))</f>
        <v>122.20899999999999</v>
      </c>
      <c r="W142" s="10">
        <f t="shared" si="8"/>
        <v>127.01846969696966</v>
      </c>
      <c r="AB142" s="10">
        <f t="shared" si="9"/>
        <v>127.01846969696966</v>
      </c>
    </row>
    <row r="143" spans="1:28" x14ac:dyDescent="0.35">
      <c r="A143" s="98">
        <v>45139</v>
      </c>
      <c r="B143" s="10">
        <f>HAVERM!K290</f>
        <v>13.559322033898313</v>
      </c>
      <c r="C143" s="10">
        <f>((HAVERM!M284/HAVERM!M272)-1)*100</f>
        <v>18.031496062992126</v>
      </c>
      <c r="D143" s="10">
        <f>((HAVERM!R283/HAVERM!R271)-1)*100</f>
        <v>9.3365815836520269</v>
      </c>
      <c r="E143">
        <v>0</v>
      </c>
      <c r="S143" s="5">
        <f t="shared" si="10"/>
        <v>45121</v>
      </c>
      <c r="T143" s="98" t="s">
        <v>3146</v>
      </c>
      <c r="U143" s="10">
        <f>IF('HAVER - UK Gas'!H1713="",C1425,AVERAGE('HAVER - UK Gas'!H1713:Q1713))</f>
        <v>121.57300000000001</v>
      </c>
      <c r="W143" s="10">
        <f t="shared" si="8"/>
        <v>127.01846969696966</v>
      </c>
      <c r="AB143" s="10">
        <f t="shared" si="9"/>
        <v>127.01846969696966</v>
      </c>
    </row>
    <row r="144" spans="1:28" x14ac:dyDescent="0.35">
      <c r="A144" s="98">
        <v>45170</v>
      </c>
      <c r="B144" s="10">
        <f>HAVERM!K291</f>
        <v>12.154233025984929</v>
      </c>
      <c r="C144" s="10">
        <f>((HAVERM!M285/HAVERM!M273)-1)*100</f>
        <v>17.054263565891482</v>
      </c>
      <c r="D144" s="10">
        <f>((HAVERM!R284/HAVERM!R272)-1)*100</f>
        <v>3.6320092767134771</v>
      </c>
      <c r="E144">
        <v>0</v>
      </c>
      <c r="S144" s="5">
        <f t="shared" si="10"/>
        <v>45124</v>
      </c>
      <c r="T144" s="98" t="s">
        <v>3146</v>
      </c>
      <c r="U144" s="10">
        <f>IF('HAVER - UK Gas'!H1714="",C1426,AVERAGE('HAVER - UK Gas'!H1714:Q1714))</f>
        <v>127.98000000000002</v>
      </c>
      <c r="W144" s="10">
        <f t="shared" si="8"/>
        <v>127.01846969696966</v>
      </c>
      <c r="AB144" s="10">
        <f t="shared" si="9"/>
        <v>127.01846969696966</v>
      </c>
    </row>
    <row r="145" spans="1:28" x14ac:dyDescent="0.35">
      <c r="A145" s="98">
        <v>45200</v>
      </c>
      <c r="B145" s="10">
        <f>HAVERM!K292</f>
        <v>10.106820049301568</v>
      </c>
      <c r="C145" s="10">
        <f>((HAVERM!M286/HAVERM!M274)-1)*100</f>
        <v>10.751104565537538</v>
      </c>
      <c r="D145" s="10">
        <f>((HAVERM!R285/HAVERM!R273)-1)*100</f>
        <v>-13.180608568576224</v>
      </c>
      <c r="E145">
        <v>0</v>
      </c>
      <c r="S145" s="5">
        <f t="shared" si="10"/>
        <v>45125</v>
      </c>
      <c r="T145" s="98" t="s">
        <v>3146</v>
      </c>
      <c r="U145" s="10">
        <f>IF('HAVER - UK Gas'!H1715="",C1427,AVERAGE('HAVER - UK Gas'!H1715:Q1715))</f>
        <v>132.52699999999999</v>
      </c>
      <c r="W145" s="10">
        <f t="shared" si="8"/>
        <v>127.01846969696966</v>
      </c>
      <c r="AB145" s="10">
        <f t="shared" si="9"/>
        <v>127.01846969696966</v>
      </c>
    </row>
    <row r="146" spans="1:28" x14ac:dyDescent="0.35">
      <c r="A146" s="98">
        <v>45231</v>
      </c>
      <c r="B146" s="10">
        <f>HAVERM!K293</f>
        <v>9.1795288383428097</v>
      </c>
      <c r="C146" s="10">
        <f>((HAVERM!M287/HAVERM!M275)-1)*100</f>
        <v>8.8086642599277898</v>
      </c>
      <c r="D146" s="10">
        <f>((HAVERM!R286/HAVERM!R274)-1)*100</f>
        <v>-15.258508193503218</v>
      </c>
      <c r="E146">
        <v>0</v>
      </c>
      <c r="S146" s="5">
        <f t="shared" si="10"/>
        <v>45126</v>
      </c>
      <c r="T146" s="98" t="s">
        <v>3146</v>
      </c>
      <c r="U146" s="10">
        <f>IF('HAVER - UK Gas'!H1716="",C1428,AVERAGE('HAVER - UK Gas'!H1716:Q1716))</f>
        <v>135.114</v>
      </c>
      <c r="W146" s="10">
        <f t="shared" si="8"/>
        <v>127.01846969696966</v>
      </c>
      <c r="AB146" s="10">
        <f t="shared" si="9"/>
        <v>127.01846969696966</v>
      </c>
    </row>
    <row r="147" spans="1:28" x14ac:dyDescent="0.35">
      <c r="A147" s="98">
        <v>45261</v>
      </c>
      <c r="B147" s="10">
        <f>HAVERM!K294</f>
        <v>7.9936051159072763</v>
      </c>
      <c r="C147" s="10">
        <f>((HAVERM!M288/HAVERM!M276)-1)*100</f>
        <v>5.1063829787233894</v>
      </c>
      <c r="D147" s="10">
        <f>((HAVERM!R287/HAVERM!R275)-1)*100</f>
        <v>-20.744027649228116</v>
      </c>
      <c r="E147">
        <v>0</v>
      </c>
      <c r="S147" s="5">
        <f t="shared" si="10"/>
        <v>45127</v>
      </c>
      <c r="T147" s="98" t="s">
        <v>3146</v>
      </c>
      <c r="U147" s="10">
        <f>IF('HAVER - UK Gas'!H1717="",C1429,AVERAGE('HAVER - UK Gas'!H1717:Q1717))</f>
        <v>133.09</v>
      </c>
      <c r="W147" s="10">
        <f t="shared" si="8"/>
        <v>127.01846969696966</v>
      </c>
      <c r="AB147" s="10">
        <f t="shared" si="9"/>
        <v>127.01846969696966</v>
      </c>
    </row>
    <row r="148" spans="1:28" x14ac:dyDescent="0.35">
      <c r="A148" s="98">
        <v>45292</v>
      </c>
      <c r="B148" s="10">
        <f>HAVERM!K295</f>
        <v>6.9952305246422819</v>
      </c>
      <c r="C148" s="10">
        <f>((HAVERM!M289/HAVERM!M277)-1)*100</f>
        <v>3.4434293745607691</v>
      </c>
      <c r="D148" s="10">
        <f>((HAVERM!R288/HAVERM!R276)-1)*100</f>
        <v>-23.149992327664183</v>
      </c>
      <c r="E148">
        <v>0</v>
      </c>
      <c r="S148" s="5">
        <f t="shared" si="10"/>
        <v>45128</v>
      </c>
      <c r="T148" s="98" t="s">
        <v>3146</v>
      </c>
      <c r="U148" s="10">
        <f>IF('HAVER - UK Gas'!H1718="",C1430,AVERAGE('HAVER - UK Gas'!H1718:Q1718))</f>
        <v>136.13799999999998</v>
      </c>
      <c r="W148" s="10">
        <f t="shared" si="8"/>
        <v>127.01846969696966</v>
      </c>
      <c r="AB148" s="10">
        <f t="shared" si="9"/>
        <v>127.01846969696966</v>
      </c>
    </row>
    <row r="149" spans="1:28" x14ac:dyDescent="0.35">
      <c r="A149" s="98">
        <v>45323</v>
      </c>
      <c r="B149" s="10">
        <f>HAVERM!K296</f>
        <v>4.9805447470817166</v>
      </c>
      <c r="C149" s="10">
        <f>((HAVERM!M290/HAVERM!M278)-1)*100</f>
        <v>3.300561797752799</v>
      </c>
      <c r="D149" s="10">
        <f>((HAVERM!R289/HAVERM!R277)-1)*100</f>
        <v>-18.213926590951466</v>
      </c>
      <c r="E149">
        <v>0</v>
      </c>
      <c r="S149" s="5">
        <f t="shared" si="10"/>
        <v>45131</v>
      </c>
      <c r="T149" s="98" t="s">
        <v>3146</v>
      </c>
      <c r="U149" s="10">
        <f>IF('HAVER - UK Gas'!H1719="",C1431,AVERAGE('HAVER - UK Gas'!H1719:Q1719))</f>
        <v>138.47800000000001</v>
      </c>
      <c r="W149" s="10">
        <f t="shared" si="8"/>
        <v>127.01846969696966</v>
      </c>
      <c r="AB149" s="10">
        <f t="shared" si="9"/>
        <v>127.01846969696966</v>
      </c>
    </row>
    <row r="150" spans="1:28" x14ac:dyDescent="0.35">
      <c r="A150" s="98">
        <v>45352</v>
      </c>
      <c r="B150" s="7"/>
      <c r="C150" s="10">
        <f>((HAVERM!M291/HAVERM!M279)-1)*100</f>
        <v>1.2413793103448256</v>
      </c>
      <c r="D150" s="10">
        <f>((HAVERM!R290/HAVERM!R278)-1)*100</f>
        <v>-18.236684711382079</v>
      </c>
      <c r="E150">
        <v>0</v>
      </c>
      <c r="S150" s="5">
        <f t="shared" si="10"/>
        <v>45132</v>
      </c>
      <c r="T150" s="98" t="s">
        <v>3146</v>
      </c>
      <c r="U150" s="10">
        <f>IF('HAVER - UK Gas'!H1720="",C1432,AVERAGE('HAVER - UK Gas'!H1720:Q1720))</f>
        <v>131.428</v>
      </c>
      <c r="W150" s="10">
        <f t="shared" si="8"/>
        <v>127.01846969696966</v>
      </c>
      <c r="AB150" s="10">
        <f t="shared" si="9"/>
        <v>127.01846969696966</v>
      </c>
    </row>
    <row r="151" spans="1:28" x14ac:dyDescent="0.35">
      <c r="A151" s="98">
        <v>45383</v>
      </c>
      <c r="B151" s="7"/>
      <c r="C151" s="10">
        <f>((HAVERM!M292/HAVERM!M280)-1)*100</f>
        <v>0.2035278154681075</v>
      </c>
      <c r="D151" s="10">
        <f>((HAVERM!R291/HAVERM!R279)-1)*100</f>
        <v>-17.459369209832754</v>
      </c>
      <c r="E151">
        <v>0</v>
      </c>
      <c r="S151" s="5">
        <f t="shared" si="10"/>
        <v>45133</v>
      </c>
      <c r="T151" s="98" t="s">
        <v>3146</v>
      </c>
      <c r="U151" s="10">
        <f>IF('HAVER - UK Gas'!H1721="",C1433,AVERAGE('HAVER - UK Gas'!H1721:Q1721))</f>
        <v>130.79499999999999</v>
      </c>
      <c r="W151" s="10">
        <f t="shared" si="8"/>
        <v>127.01846969696966</v>
      </c>
      <c r="AB151" s="10">
        <f t="shared" si="9"/>
        <v>127.01846969696966</v>
      </c>
    </row>
    <row r="152" spans="1:28" x14ac:dyDescent="0.35">
      <c r="A152" s="98">
        <v>45413</v>
      </c>
      <c r="B152" s="7"/>
      <c r="C152" s="10">
        <f>((HAVERM!M293/HAVERM!M281)-1)*100</f>
        <v>-0.20174848688633285</v>
      </c>
      <c r="D152" s="10">
        <f>((HAVERM!R292/HAVERM!R280)-1)*100</f>
        <v>-17.871674677764339</v>
      </c>
      <c r="E152">
        <v>0</v>
      </c>
      <c r="S152" s="5">
        <f t="shared" si="10"/>
        <v>45134</v>
      </c>
      <c r="T152" s="98" t="s">
        <v>3146</v>
      </c>
      <c r="U152" s="10">
        <f>IF('HAVER - UK Gas'!H1722="",C1434,AVERAGE('HAVER - UK Gas'!H1722:Q1722))</f>
        <v>126.31699999999998</v>
      </c>
      <c r="W152" s="10">
        <f t="shared" si="8"/>
        <v>127.01846969696966</v>
      </c>
      <c r="AB152" s="10">
        <f t="shared" si="9"/>
        <v>127.01846969696966</v>
      </c>
    </row>
    <row r="153" spans="1:28" x14ac:dyDescent="0.35">
      <c r="A153" s="98">
        <v>45444</v>
      </c>
      <c r="B153" s="7"/>
      <c r="C153" s="10">
        <f>((HAVERM!M294/HAVERM!M282)-1)*100</f>
        <v>-0.20040080160319551</v>
      </c>
      <c r="D153" s="10">
        <f>((HAVERM!R293/HAVERM!R281)-1)*100</f>
        <v>-16.135493714384598</v>
      </c>
      <c r="E153">
        <v>0</v>
      </c>
      <c r="S153" s="5">
        <f t="shared" si="10"/>
        <v>45135</v>
      </c>
      <c r="T153" s="98" t="s">
        <v>3146</v>
      </c>
      <c r="U153" s="10">
        <f>IF('HAVER - UK Gas'!H1723="",C1435,AVERAGE('HAVER - UK Gas'!H1723:Q1723))</f>
        <v>129.24700000000001</v>
      </c>
      <c r="W153" s="10">
        <f t="shared" si="8"/>
        <v>127.01846969696966</v>
      </c>
      <c r="AB153" s="10">
        <f t="shared" si="9"/>
        <v>127.01846969696966</v>
      </c>
    </row>
    <row r="154" spans="1:28" x14ac:dyDescent="0.35">
      <c r="A154" s="98">
        <v>45474</v>
      </c>
      <c r="B154" s="98"/>
      <c r="C154" s="10">
        <f>((HAVERM!M295/HAVERM!M283)-1)*100</f>
        <v>-0.46697798532355783</v>
      </c>
      <c r="D154" s="10">
        <f>((HAVERM!R294/HAVERM!R282)-1)*100</f>
        <v>-15.127467177488219</v>
      </c>
      <c r="E154">
        <v>0</v>
      </c>
      <c r="S154" s="5">
        <f t="shared" si="10"/>
        <v>45138</v>
      </c>
      <c r="T154" s="98" t="s">
        <v>3146</v>
      </c>
      <c r="U154" s="10">
        <f>IF('HAVER - UK Gas'!H1724="",C1436,AVERAGE('HAVER - UK Gas'!H1724:Q1724))</f>
        <v>125.96299999999999</v>
      </c>
      <c r="W154" s="10">
        <f t="shared" si="8"/>
        <v>127.01846969696966</v>
      </c>
      <c r="AB154" s="10">
        <f t="shared" si="9"/>
        <v>127.01846969696966</v>
      </c>
    </row>
    <row r="155" spans="1:28" x14ac:dyDescent="0.35">
      <c r="A155" s="98">
        <v>45505</v>
      </c>
      <c r="B155" s="98"/>
      <c r="C155" s="10">
        <f>((HAVERM!M296/HAVERM!M284)-1)*100</f>
        <v>-1.4676450967311627</v>
      </c>
      <c r="D155" s="10">
        <f>((HAVERM!R295/HAVERM!R283)-1)*100</f>
        <v>-14.736189272741385</v>
      </c>
      <c r="E155">
        <v>0</v>
      </c>
      <c r="S155" s="5">
        <f t="shared" si="10"/>
        <v>45139</v>
      </c>
      <c r="T155" s="98" t="s">
        <v>3147</v>
      </c>
      <c r="U155" s="10">
        <f>IF('HAVER - UK Gas'!H1725="",C1437,AVERAGE('HAVER - UK Gas'!H1725:Q1725))</f>
        <v>125.119</v>
      </c>
      <c r="W155" s="10">
        <f t="shared" si="8"/>
        <v>127.01846969696966</v>
      </c>
      <c r="AB155" s="10">
        <f t="shared" si="9"/>
        <v>127.01846969696966</v>
      </c>
    </row>
    <row r="156" spans="1:28" x14ac:dyDescent="0.35">
      <c r="A156" s="98">
        <v>45536</v>
      </c>
      <c r="B156" s="98"/>
      <c r="C156" s="97"/>
      <c r="D156" s="10">
        <f>((HAVERM!R296/HAVERM!R284)-1)*100</f>
        <v>-14.547942972026817</v>
      </c>
      <c r="E156">
        <v>0</v>
      </c>
      <c r="S156" s="5">
        <f t="shared" si="10"/>
        <v>45140</v>
      </c>
      <c r="T156" s="98" t="s">
        <v>3147</v>
      </c>
      <c r="U156" s="10">
        <f>IF('HAVER - UK Gas'!H1726="",C1438,AVERAGE('HAVER - UK Gas'!H1726:Q1726))</f>
        <v>125.724</v>
      </c>
      <c r="W156" s="10">
        <f t="shared" si="8"/>
        <v>127.01846969696966</v>
      </c>
      <c r="AB156" s="10">
        <f t="shared" si="9"/>
        <v>127.01846969696966</v>
      </c>
    </row>
    <row r="157" spans="1:28" x14ac:dyDescent="0.35">
      <c r="A157" s="98">
        <v>45566</v>
      </c>
      <c r="B157" s="98"/>
      <c r="C157" s="97"/>
      <c r="D157" s="10"/>
      <c r="E157">
        <v>0</v>
      </c>
      <c r="S157" s="5">
        <f t="shared" si="10"/>
        <v>45141</v>
      </c>
      <c r="T157" s="98" t="s">
        <v>3147</v>
      </c>
      <c r="U157" s="10">
        <f>IF('HAVER - UK Gas'!H1727="",C1439,AVERAGE('HAVER - UK Gas'!H1727:Q1727))</f>
        <v>124.976</v>
      </c>
      <c r="W157" s="10">
        <f t="shared" si="8"/>
        <v>127.01846969696966</v>
      </c>
      <c r="AB157" s="10">
        <f t="shared" si="9"/>
        <v>127.01846969696966</v>
      </c>
    </row>
    <row r="158" spans="1:28" x14ac:dyDescent="0.35">
      <c r="A158" s="98">
        <v>45597</v>
      </c>
      <c r="B158" s="98"/>
      <c r="C158" s="97"/>
      <c r="D158" s="10"/>
      <c r="E158">
        <v>0</v>
      </c>
      <c r="S158" s="5">
        <f t="shared" si="10"/>
        <v>45142</v>
      </c>
      <c r="T158" s="98" t="s">
        <v>3147</v>
      </c>
      <c r="U158" s="10">
        <f>IF('HAVER - UK Gas'!H1728="",C1440,AVERAGE('HAVER - UK Gas'!H1728:Q1728))</f>
        <v>126.26999999999998</v>
      </c>
      <c r="W158" s="10">
        <f t="shared" si="8"/>
        <v>127.01846969696966</v>
      </c>
      <c r="AB158" s="10">
        <f t="shared" si="9"/>
        <v>127.01846969696966</v>
      </c>
    </row>
    <row r="159" spans="1:28" x14ac:dyDescent="0.35">
      <c r="A159" s="98">
        <v>45627</v>
      </c>
      <c r="B159" s="98"/>
      <c r="C159" s="97"/>
      <c r="D159" s="10"/>
      <c r="E159">
        <v>0</v>
      </c>
      <c r="S159" s="5">
        <f t="shared" si="10"/>
        <v>45145</v>
      </c>
      <c r="T159" s="98" t="s">
        <v>3147</v>
      </c>
      <c r="U159" s="10">
        <f>IF('HAVER - UK Gas'!H1729="",C1441,AVERAGE('HAVER - UK Gas'!H1729:Q1729))</f>
        <v>125.93800000000002</v>
      </c>
      <c r="W159" s="10">
        <f t="shared" si="8"/>
        <v>127.01846969696966</v>
      </c>
      <c r="AB159" s="10">
        <f t="shared" si="9"/>
        <v>127.01846969696966</v>
      </c>
    </row>
    <row r="160" spans="1:28" x14ac:dyDescent="0.35">
      <c r="A160" s="98"/>
      <c r="B160" s="98"/>
      <c r="C160" s="97"/>
      <c r="S160" s="5">
        <f t="shared" si="10"/>
        <v>45146</v>
      </c>
      <c r="T160" s="98" t="s">
        <v>3147</v>
      </c>
      <c r="U160" s="10">
        <f>IF('HAVER - UK Gas'!H1730="",C1442,AVERAGE('HAVER - UK Gas'!H1730:Q1730))</f>
        <v>134.45400000000001</v>
      </c>
      <c r="W160" s="10">
        <f t="shared" si="8"/>
        <v>127.01846969696966</v>
      </c>
      <c r="AB160" s="10">
        <f t="shared" si="9"/>
        <v>127.01846969696966</v>
      </c>
    </row>
    <row r="161" spans="1:29" x14ac:dyDescent="0.35">
      <c r="A161" s="98"/>
      <c r="B161" s="98"/>
      <c r="C161" s="97"/>
      <c r="S161" s="5">
        <f t="shared" si="10"/>
        <v>45147</v>
      </c>
      <c r="T161" s="98" t="s">
        <v>3147</v>
      </c>
      <c r="U161" s="10">
        <f>IF('HAVER - UK Gas'!H1731="",C1443,AVERAGE('HAVER - UK Gas'!H1731:Q1731))</f>
        <v>131.79000000000002</v>
      </c>
      <c r="W161" s="10">
        <f t="shared" si="8"/>
        <v>127.01846969696966</v>
      </c>
      <c r="AB161" s="10">
        <f t="shared" si="9"/>
        <v>127.01846969696966</v>
      </c>
    </row>
    <row r="162" spans="1:29" x14ac:dyDescent="0.35">
      <c r="A162" s="98"/>
      <c r="B162" s="98"/>
      <c r="C162" s="97"/>
      <c r="S162" s="5">
        <f t="shared" si="10"/>
        <v>45148</v>
      </c>
      <c r="T162" s="98" t="s">
        <v>3147</v>
      </c>
      <c r="U162" s="10">
        <f>IF('HAVER - UK Gas'!H1732="",C1444,AVERAGE('HAVER - UK Gas'!H1732:Q1732))</f>
        <v>132.07900000000001</v>
      </c>
      <c r="W162" s="10">
        <f t="shared" si="8"/>
        <v>127.01846969696966</v>
      </c>
      <c r="AB162" s="10">
        <f t="shared" si="9"/>
        <v>127.01846969696966</v>
      </c>
    </row>
    <row r="163" spans="1:29" x14ac:dyDescent="0.35">
      <c r="A163" s="98"/>
      <c r="B163" s="98"/>
      <c r="C163" s="97"/>
      <c r="S163" s="5">
        <f t="shared" si="10"/>
        <v>45149</v>
      </c>
      <c r="T163" s="98" t="s">
        <v>3147</v>
      </c>
      <c r="U163" s="10">
        <f>IF('HAVER - UK Gas'!H1733="",C1445,AVERAGE('HAVER - UK Gas'!H1733:Q1733))</f>
        <v>131.983</v>
      </c>
      <c r="W163" s="10">
        <f t="shared" si="8"/>
        <v>127.01846969696966</v>
      </c>
      <c r="AB163" s="10">
        <f t="shared" si="9"/>
        <v>127.01846969696966</v>
      </c>
    </row>
    <row r="164" spans="1:29" x14ac:dyDescent="0.35">
      <c r="A164" s="98"/>
      <c r="B164" s="98"/>
      <c r="C164" s="97"/>
      <c r="S164" s="5">
        <f t="shared" si="10"/>
        <v>45152</v>
      </c>
      <c r="T164" s="98" t="s">
        <v>3147</v>
      </c>
      <c r="U164" s="10">
        <f>IF('HAVER - UK Gas'!H1734="",C1446,AVERAGE('HAVER - UK Gas'!H1734:Q1734))</f>
        <v>140.74499999999998</v>
      </c>
      <c r="W164" s="10">
        <f t="shared" si="8"/>
        <v>127.01846969696966</v>
      </c>
      <c r="AB164" s="10">
        <f t="shared" si="9"/>
        <v>127.01846969696966</v>
      </c>
    </row>
    <row r="165" spans="1:29" x14ac:dyDescent="0.35">
      <c r="A165" s="98"/>
      <c r="B165" s="98"/>
      <c r="C165" s="97"/>
      <c r="S165" s="5">
        <f t="shared" si="10"/>
        <v>45153</v>
      </c>
      <c r="T165" s="98" t="s">
        <v>3147</v>
      </c>
      <c r="U165" s="10">
        <f>IF('HAVER - UK Gas'!H1735="",C1447,AVERAGE('HAVER - UK Gas'!H1735:Q1735))</f>
        <v>139.12499999999994</v>
      </c>
      <c r="W165" s="10">
        <f t="shared" si="8"/>
        <v>127.01846969696966</v>
      </c>
      <c r="AB165" s="10">
        <f t="shared" si="9"/>
        <v>127.01846969696966</v>
      </c>
    </row>
    <row r="166" spans="1:29" x14ac:dyDescent="0.35">
      <c r="B166" s="98"/>
      <c r="C166" s="97"/>
      <c r="S166" s="5">
        <f t="shared" si="10"/>
        <v>45154</v>
      </c>
      <c r="T166" s="98" t="s">
        <v>3147</v>
      </c>
      <c r="U166" s="10">
        <f>IF('HAVER - UK Gas'!H1736="",C1448,AVERAGE('HAVER - UK Gas'!H1736:Q1736))</f>
        <v>138.21700000000001</v>
      </c>
      <c r="W166" s="10">
        <f t="shared" si="8"/>
        <v>127.01846969696966</v>
      </c>
      <c r="AB166" s="10">
        <f t="shared" si="9"/>
        <v>127.01846969696966</v>
      </c>
    </row>
    <row r="167" spans="1:29" x14ac:dyDescent="0.35">
      <c r="B167" s="98"/>
      <c r="C167" s="97"/>
      <c r="S167" s="5">
        <f t="shared" si="10"/>
        <v>45155</v>
      </c>
      <c r="T167" s="98" t="s">
        <v>3147</v>
      </c>
      <c r="U167" s="10">
        <f>IF('HAVER - UK Gas'!H1737="",C1449,AVERAGE('HAVER - UK Gas'!H1737:Q1737))</f>
        <v>139.55600000000001</v>
      </c>
      <c r="W167" s="10">
        <f t="shared" si="8"/>
        <v>127.01846969696966</v>
      </c>
      <c r="AB167" s="10">
        <f t="shared" si="9"/>
        <v>127.01846969696966</v>
      </c>
    </row>
    <row r="168" spans="1:29" x14ac:dyDescent="0.35">
      <c r="B168" s="98"/>
      <c r="C168" s="97"/>
      <c r="S168" s="5">
        <f t="shared" si="10"/>
        <v>45156</v>
      </c>
      <c r="T168" s="98" t="s">
        <v>3147</v>
      </c>
      <c r="U168" s="10">
        <f>IF('HAVER - UK Gas'!H1738="",C1450,AVERAGE('HAVER - UK Gas'!H1738:Q1738))</f>
        <v>145.31</v>
      </c>
      <c r="W168" s="10">
        <f t="shared" ref="W168" si="11">AVERAGE($U$103:$U$135,$U$136:$U$168)</f>
        <v>127.01846969696966</v>
      </c>
      <c r="AB168" s="10">
        <f t="shared" ref="AB168" si="12">AVERAGE($U$103:$U$135,$U$136:$U$168)</f>
        <v>127.01846969696966</v>
      </c>
    </row>
    <row r="169" spans="1:29" x14ac:dyDescent="0.35">
      <c r="B169" s="98"/>
      <c r="C169" s="97"/>
      <c r="S169" s="5">
        <f t="shared" si="10"/>
        <v>45159</v>
      </c>
      <c r="T169" s="98" t="s">
        <v>3147</v>
      </c>
      <c r="U169" s="10">
        <f>IF('HAVER - UK Gas'!H1739="",C1451,AVERAGE('HAVER - UK Gas'!H1739:Q1739))</f>
        <v>145.78399999999999</v>
      </c>
      <c r="X169" s="10">
        <f>AVERAGE($U$169:$U$233)</f>
        <v>130.26653846153849</v>
      </c>
      <c r="AB169" s="10">
        <f>AVERAGE($U$169:$U$233)</f>
        <v>130.26653846153849</v>
      </c>
      <c r="AC169" t="s">
        <v>2296</v>
      </c>
    </row>
    <row r="170" spans="1:29" x14ac:dyDescent="0.35">
      <c r="B170" s="98"/>
      <c r="C170" s="97"/>
      <c r="S170" s="5">
        <f t="shared" si="10"/>
        <v>45160</v>
      </c>
      <c r="T170" s="98" t="s">
        <v>3147</v>
      </c>
      <c r="U170" s="10">
        <f>IF('HAVER - UK Gas'!H1740="",C1452,AVERAGE('HAVER - UK Gas'!H1740:Q1740))</f>
        <v>139.75600000000003</v>
      </c>
      <c r="X170" s="10">
        <f t="shared" ref="X170:X233" si="13">AVERAGE($U$169:$U$233)</f>
        <v>130.26653846153849</v>
      </c>
      <c r="AB170" s="10">
        <f t="shared" ref="AB170:AB233" si="14">AVERAGE($U$169:$U$233)</f>
        <v>130.26653846153849</v>
      </c>
    </row>
    <row r="171" spans="1:29" x14ac:dyDescent="0.35">
      <c r="B171" s="98"/>
      <c r="C171" s="97"/>
      <c r="S171" s="5">
        <f t="shared" si="10"/>
        <v>45161</v>
      </c>
      <c r="T171" s="98" t="s">
        <v>3147</v>
      </c>
      <c r="U171" s="10">
        <f>IF('HAVER - UK Gas'!H1741="",C1453,AVERAGE('HAVER - UK Gas'!H1741:Q1741))</f>
        <v>128.99299999999999</v>
      </c>
      <c r="X171" s="10">
        <f t="shared" si="13"/>
        <v>130.26653846153849</v>
      </c>
      <c r="AB171" s="10">
        <f t="shared" si="14"/>
        <v>130.26653846153849</v>
      </c>
    </row>
    <row r="172" spans="1:29" x14ac:dyDescent="0.35">
      <c r="B172" s="98"/>
      <c r="C172" s="97"/>
      <c r="S172" s="5">
        <f t="shared" si="10"/>
        <v>45162</v>
      </c>
      <c r="T172" s="98" t="s">
        <v>3147</v>
      </c>
      <c r="U172" s="10">
        <f>IF('HAVER - UK Gas'!H1742="",C1454,AVERAGE('HAVER - UK Gas'!H1742:Q1742))</f>
        <v>132.43800000000002</v>
      </c>
      <c r="X172" s="10">
        <f t="shared" si="13"/>
        <v>130.26653846153849</v>
      </c>
      <c r="AB172" s="10">
        <f t="shared" si="14"/>
        <v>130.26653846153849</v>
      </c>
    </row>
    <row r="173" spans="1:29" x14ac:dyDescent="0.35">
      <c r="B173" s="98"/>
      <c r="C173" s="97"/>
      <c r="S173" s="5">
        <f t="shared" si="10"/>
        <v>45163</v>
      </c>
      <c r="T173" s="98" t="s">
        <v>3147</v>
      </c>
      <c r="U173" s="10">
        <f>IF('HAVER - UK Gas'!H1743="",C1455,AVERAGE('HAVER - UK Gas'!H1743:Q1743))</f>
        <v>132.43800000000002</v>
      </c>
      <c r="X173" s="10">
        <f t="shared" si="13"/>
        <v>130.26653846153849</v>
      </c>
      <c r="AB173" s="10">
        <f t="shared" si="14"/>
        <v>130.26653846153849</v>
      </c>
    </row>
    <row r="174" spans="1:29" x14ac:dyDescent="0.35">
      <c r="B174" s="98"/>
      <c r="C174" s="97"/>
      <c r="S174" s="5">
        <f t="shared" si="10"/>
        <v>45166</v>
      </c>
      <c r="T174" s="98" t="s">
        <v>3147</v>
      </c>
      <c r="U174" s="10">
        <f>IF('HAVER - UK Gas'!H1744="",C1456,AVERAGE('HAVER - UK Gas'!H1744:Q1744))</f>
        <v>134.69900000000001</v>
      </c>
      <c r="X174" s="10">
        <f t="shared" si="13"/>
        <v>130.26653846153849</v>
      </c>
      <c r="AB174" s="10">
        <f t="shared" si="14"/>
        <v>130.26653846153849</v>
      </c>
    </row>
    <row r="175" spans="1:29" x14ac:dyDescent="0.35">
      <c r="B175" s="98"/>
      <c r="C175" s="97"/>
      <c r="S175" s="5">
        <f t="shared" si="10"/>
        <v>45167</v>
      </c>
      <c r="T175" s="98" t="s">
        <v>3147</v>
      </c>
      <c r="U175" s="10">
        <f>IF('HAVER - UK Gas'!H1745="",C1457,AVERAGE('HAVER - UK Gas'!H1745:Q1745))</f>
        <v>138.16900000000001</v>
      </c>
      <c r="X175" s="10">
        <f t="shared" si="13"/>
        <v>130.26653846153849</v>
      </c>
      <c r="AB175" s="10">
        <f t="shared" si="14"/>
        <v>130.26653846153849</v>
      </c>
    </row>
    <row r="176" spans="1:29" x14ac:dyDescent="0.35">
      <c r="B176" s="98"/>
      <c r="C176" s="97"/>
      <c r="S176" s="5">
        <f t="shared" si="10"/>
        <v>45168</v>
      </c>
      <c r="T176" s="98" t="s">
        <v>3147</v>
      </c>
      <c r="U176" s="10">
        <f>IF('HAVER - UK Gas'!H1746="",C1458,AVERAGE('HAVER - UK Gas'!H1746:Q1746))</f>
        <v>133.52700000000002</v>
      </c>
      <c r="X176" s="10">
        <f t="shared" si="13"/>
        <v>130.26653846153849</v>
      </c>
      <c r="AB176" s="10">
        <f t="shared" si="14"/>
        <v>130.26653846153849</v>
      </c>
    </row>
    <row r="177" spans="2:28" x14ac:dyDescent="0.35">
      <c r="B177" s="98"/>
      <c r="C177" s="97"/>
      <c r="S177" s="5">
        <f t="shared" si="10"/>
        <v>45169</v>
      </c>
      <c r="T177" s="98" t="s">
        <v>3147</v>
      </c>
      <c r="U177" s="10">
        <f>IF('HAVER - UK Gas'!H1747="",C1459,AVERAGE('HAVER - UK Gas'!H1747:Q1747))</f>
        <v>134.01</v>
      </c>
      <c r="X177" s="10">
        <f t="shared" si="13"/>
        <v>130.26653846153849</v>
      </c>
      <c r="AB177" s="10">
        <f t="shared" si="14"/>
        <v>130.26653846153849</v>
      </c>
    </row>
    <row r="178" spans="2:28" x14ac:dyDescent="0.35">
      <c r="B178" s="98"/>
      <c r="C178" s="97"/>
      <c r="S178" s="5">
        <f t="shared" si="10"/>
        <v>45170</v>
      </c>
      <c r="T178" s="98" t="s">
        <v>3148</v>
      </c>
      <c r="U178" s="10">
        <f>IF('HAVER - UK Gas'!H1748="",C1460,AVERAGE('HAVER - UK Gas'!H1748:Q1748))</f>
        <v>131.334</v>
      </c>
      <c r="X178" s="10">
        <f t="shared" si="13"/>
        <v>130.26653846153849</v>
      </c>
      <c r="AB178" s="10">
        <f t="shared" si="14"/>
        <v>130.26653846153849</v>
      </c>
    </row>
    <row r="179" spans="2:28" x14ac:dyDescent="0.35">
      <c r="B179" s="98"/>
      <c r="C179" s="97"/>
      <c r="S179" s="5">
        <f t="shared" si="10"/>
        <v>45173</v>
      </c>
      <c r="T179" s="98" t="s">
        <v>3148</v>
      </c>
      <c r="U179" s="10">
        <f>IF('HAVER - UK Gas'!H1749="",C1461,AVERAGE('HAVER - UK Gas'!H1749:Q1749))</f>
        <v>132.86900000000003</v>
      </c>
      <c r="X179" s="10">
        <f t="shared" si="13"/>
        <v>130.26653846153849</v>
      </c>
      <c r="AB179" s="10">
        <f t="shared" si="14"/>
        <v>130.26653846153849</v>
      </c>
    </row>
    <row r="180" spans="2:28" x14ac:dyDescent="0.35">
      <c r="B180" s="98"/>
      <c r="C180" s="97"/>
      <c r="S180" s="5">
        <f t="shared" si="10"/>
        <v>45174</v>
      </c>
      <c r="T180" s="98" t="s">
        <v>3148</v>
      </c>
      <c r="U180" s="10">
        <f>IF('HAVER - UK Gas'!H1750="",C1462,AVERAGE('HAVER - UK Gas'!H1750:Q1750))</f>
        <v>128.15899999999996</v>
      </c>
      <c r="X180" s="10">
        <f t="shared" si="13"/>
        <v>130.26653846153849</v>
      </c>
      <c r="AB180" s="10">
        <f t="shared" si="14"/>
        <v>130.26653846153849</v>
      </c>
    </row>
    <row r="181" spans="2:28" x14ac:dyDescent="0.35">
      <c r="B181" s="98"/>
      <c r="C181" s="97"/>
      <c r="S181" s="5">
        <f t="shared" si="10"/>
        <v>45175</v>
      </c>
      <c r="T181" s="98" t="s">
        <v>3148</v>
      </c>
      <c r="U181" s="10">
        <f>IF('HAVER - UK Gas'!H1751="",C1463,AVERAGE('HAVER - UK Gas'!H1751:Q1751))</f>
        <v>129.905</v>
      </c>
      <c r="X181" s="10">
        <f t="shared" si="13"/>
        <v>130.26653846153849</v>
      </c>
      <c r="AB181" s="10">
        <f t="shared" si="14"/>
        <v>130.26653846153849</v>
      </c>
    </row>
    <row r="182" spans="2:28" x14ac:dyDescent="0.35">
      <c r="B182" s="98"/>
      <c r="C182" s="97"/>
      <c r="S182" s="5">
        <f t="shared" si="10"/>
        <v>45176</v>
      </c>
      <c r="T182" s="98" t="s">
        <v>3148</v>
      </c>
      <c r="U182" s="10">
        <f>IF('HAVER - UK Gas'!H1752="",C1464,AVERAGE('HAVER - UK Gas'!H1752:Q1752))</f>
        <v>129.47999999999999</v>
      </c>
      <c r="X182" s="10">
        <f t="shared" si="13"/>
        <v>130.26653846153849</v>
      </c>
      <c r="AB182" s="10">
        <f t="shared" si="14"/>
        <v>130.26653846153849</v>
      </c>
    </row>
    <row r="183" spans="2:28" x14ac:dyDescent="0.35">
      <c r="B183" s="98"/>
      <c r="C183" s="97"/>
      <c r="S183" s="5">
        <f t="shared" si="10"/>
        <v>45177</v>
      </c>
      <c r="T183" s="98" t="s">
        <v>3148</v>
      </c>
      <c r="U183" s="10">
        <f>IF('HAVER - UK Gas'!H1753="",C1465,AVERAGE('HAVER - UK Gas'!H1753:Q1753))</f>
        <v>130.023</v>
      </c>
      <c r="X183" s="10">
        <f t="shared" si="13"/>
        <v>130.26653846153849</v>
      </c>
      <c r="AB183" s="10">
        <f t="shared" si="14"/>
        <v>130.26653846153849</v>
      </c>
    </row>
    <row r="184" spans="2:28" x14ac:dyDescent="0.35">
      <c r="B184" s="98"/>
      <c r="C184" s="97"/>
      <c r="S184" s="5">
        <f t="shared" si="10"/>
        <v>45180</v>
      </c>
      <c r="T184" s="98" t="s">
        <v>3148</v>
      </c>
      <c r="U184" s="10">
        <f>IF('HAVER - UK Gas'!H1754="",C1466,AVERAGE('HAVER - UK Gas'!H1754:Q1754))</f>
        <v>129.60499999999999</v>
      </c>
      <c r="X184" s="10">
        <f t="shared" si="13"/>
        <v>130.26653846153849</v>
      </c>
      <c r="AB184" s="10">
        <f t="shared" si="14"/>
        <v>130.26653846153849</v>
      </c>
    </row>
    <row r="185" spans="2:28" x14ac:dyDescent="0.35">
      <c r="B185" s="98"/>
      <c r="C185" s="97"/>
      <c r="S185" s="5">
        <f t="shared" si="10"/>
        <v>45181</v>
      </c>
      <c r="T185" s="98" t="s">
        <v>3148</v>
      </c>
      <c r="U185" s="10">
        <f>IF('HAVER - UK Gas'!H1755="",C1467,AVERAGE('HAVER - UK Gas'!H1755:Q1755))</f>
        <v>132.37800000000001</v>
      </c>
      <c r="X185" s="10">
        <f t="shared" si="13"/>
        <v>130.26653846153849</v>
      </c>
      <c r="AB185" s="10">
        <f t="shared" si="14"/>
        <v>130.26653846153849</v>
      </c>
    </row>
    <row r="186" spans="2:28" x14ac:dyDescent="0.35">
      <c r="B186" s="98"/>
      <c r="C186" s="97"/>
      <c r="S186" s="5">
        <f t="shared" si="10"/>
        <v>45182</v>
      </c>
      <c r="T186" s="98" t="s">
        <v>3148</v>
      </c>
      <c r="U186" s="10">
        <f>IF('HAVER - UK Gas'!H1756="",C1468,AVERAGE('HAVER - UK Gas'!H1756:Q1756))</f>
        <v>130.54700000000003</v>
      </c>
      <c r="X186" s="10">
        <f t="shared" si="13"/>
        <v>130.26653846153849</v>
      </c>
      <c r="AB186" s="10">
        <f t="shared" si="14"/>
        <v>130.26653846153849</v>
      </c>
    </row>
    <row r="187" spans="2:28" x14ac:dyDescent="0.35">
      <c r="B187" s="98"/>
      <c r="C187" s="97"/>
      <c r="S187" s="5">
        <f t="shared" si="10"/>
        <v>45183</v>
      </c>
      <c r="T187" s="98" t="s">
        <v>3148</v>
      </c>
      <c r="U187" s="10">
        <f>IF('HAVER - UK Gas'!H1757="",C1469,AVERAGE('HAVER - UK Gas'!H1757:Q1757))</f>
        <v>132.125</v>
      </c>
      <c r="X187" s="10">
        <f t="shared" si="13"/>
        <v>130.26653846153849</v>
      </c>
      <c r="AB187" s="10">
        <f t="shared" si="14"/>
        <v>130.26653846153849</v>
      </c>
    </row>
    <row r="188" spans="2:28" x14ac:dyDescent="0.35">
      <c r="B188" s="98"/>
      <c r="C188" s="97"/>
      <c r="S188" s="5">
        <f t="shared" si="10"/>
        <v>45184</v>
      </c>
      <c r="T188" s="98" t="s">
        <v>3148</v>
      </c>
      <c r="U188" s="10">
        <f>IF('HAVER - UK Gas'!H1758="",C1470,AVERAGE('HAVER - UK Gas'!H1758:Q1758))</f>
        <v>129.21199999999999</v>
      </c>
      <c r="X188" s="10">
        <f t="shared" si="13"/>
        <v>130.26653846153849</v>
      </c>
      <c r="AB188" s="10">
        <f t="shared" si="14"/>
        <v>130.26653846153849</v>
      </c>
    </row>
    <row r="189" spans="2:28" x14ac:dyDescent="0.35">
      <c r="B189" s="98"/>
      <c r="C189" s="97"/>
      <c r="S189" s="5">
        <f t="shared" si="10"/>
        <v>45187</v>
      </c>
      <c r="T189" s="98" t="s">
        <v>3148</v>
      </c>
      <c r="U189" s="10">
        <f>IF('HAVER - UK Gas'!H1759="",C1471,AVERAGE('HAVER - UK Gas'!H1759:Q1759))</f>
        <v>130.01399999999998</v>
      </c>
      <c r="X189" s="10">
        <f t="shared" si="13"/>
        <v>130.26653846153849</v>
      </c>
      <c r="AB189" s="10">
        <f t="shared" si="14"/>
        <v>130.26653846153849</v>
      </c>
    </row>
    <row r="190" spans="2:28" x14ac:dyDescent="0.35">
      <c r="B190" s="98"/>
      <c r="C190" s="97"/>
      <c r="H190" s="10"/>
      <c r="S190" s="5">
        <f t="shared" si="10"/>
        <v>45188</v>
      </c>
      <c r="T190" s="98" t="s">
        <v>3148</v>
      </c>
      <c r="U190" s="10">
        <f>IF('HAVER - UK Gas'!H1760="",C1472,AVERAGE('HAVER - UK Gas'!H1760:Q1760))</f>
        <v>127.94400000000003</v>
      </c>
      <c r="X190" s="10">
        <f t="shared" si="13"/>
        <v>130.26653846153849</v>
      </c>
      <c r="AB190" s="10">
        <f t="shared" si="14"/>
        <v>130.26653846153849</v>
      </c>
    </row>
    <row r="191" spans="2:28" x14ac:dyDescent="0.35">
      <c r="B191" s="98"/>
      <c r="C191" s="97"/>
      <c r="H191" s="10"/>
      <c r="S191" s="5">
        <f t="shared" si="10"/>
        <v>45189</v>
      </c>
      <c r="T191" s="98" t="s">
        <v>3148</v>
      </c>
      <c r="U191" s="10">
        <f>IF('HAVER - UK Gas'!H1761="",C1473,AVERAGE('HAVER - UK Gas'!H1761:Q1761))</f>
        <v>128.19300000000001</v>
      </c>
      <c r="X191" s="10">
        <f t="shared" si="13"/>
        <v>130.26653846153849</v>
      </c>
      <c r="AB191" s="10">
        <f t="shared" si="14"/>
        <v>130.26653846153849</v>
      </c>
    </row>
    <row r="192" spans="2:28" x14ac:dyDescent="0.35">
      <c r="B192" s="98"/>
      <c r="C192" s="97"/>
      <c r="H192" s="10"/>
      <c r="S192" s="5">
        <f t="shared" si="10"/>
        <v>45190</v>
      </c>
      <c r="T192" s="98" t="s">
        <v>3148</v>
      </c>
      <c r="U192" s="10">
        <f>IF('HAVER - UK Gas'!H1762="",C1474,AVERAGE('HAVER - UK Gas'!H1762:Q1762))</f>
        <v>128.79000000000002</v>
      </c>
      <c r="X192" s="10">
        <f t="shared" si="13"/>
        <v>130.26653846153849</v>
      </c>
      <c r="AB192" s="10">
        <f t="shared" si="14"/>
        <v>130.26653846153849</v>
      </c>
    </row>
    <row r="193" spans="2:28" x14ac:dyDescent="0.35">
      <c r="B193" s="98"/>
      <c r="C193" s="97"/>
      <c r="H193" s="10"/>
      <c r="S193" s="5">
        <f t="shared" si="10"/>
        <v>45191</v>
      </c>
      <c r="T193" s="98" t="s">
        <v>3148</v>
      </c>
      <c r="U193" s="10">
        <f>IF('HAVER - UK Gas'!H1763="",C1475,AVERAGE('HAVER - UK Gas'!H1763:Q1763))</f>
        <v>132.10199999999998</v>
      </c>
      <c r="X193" s="10">
        <f t="shared" si="13"/>
        <v>130.26653846153849</v>
      </c>
      <c r="AB193" s="10">
        <f t="shared" si="14"/>
        <v>130.26653846153849</v>
      </c>
    </row>
    <row r="194" spans="2:28" x14ac:dyDescent="0.35">
      <c r="B194" s="98"/>
      <c r="C194" s="97"/>
      <c r="H194" s="10"/>
      <c r="S194" s="5">
        <f t="shared" si="10"/>
        <v>45194</v>
      </c>
      <c r="T194" s="98" t="s">
        <v>3148</v>
      </c>
      <c r="U194" s="10">
        <f>IF('HAVER - UK Gas'!H1764="",C1476,AVERAGE('HAVER - UK Gas'!H1764:Q1764))</f>
        <v>125.46499999999999</v>
      </c>
      <c r="X194" s="10">
        <f t="shared" si="13"/>
        <v>130.26653846153849</v>
      </c>
      <c r="AB194" s="10">
        <f t="shared" si="14"/>
        <v>130.26653846153849</v>
      </c>
    </row>
    <row r="195" spans="2:28" x14ac:dyDescent="0.35">
      <c r="B195" s="98"/>
      <c r="C195" s="97"/>
      <c r="H195" s="10"/>
      <c r="S195" s="5">
        <f t="shared" si="10"/>
        <v>45195</v>
      </c>
      <c r="T195" s="98" t="s">
        <v>3148</v>
      </c>
      <c r="U195" s="10">
        <f>IF('HAVER - UK Gas'!H1765="",C1477,AVERAGE('HAVER - UK Gas'!H1765:Q1765))</f>
        <v>123.79999999999998</v>
      </c>
      <c r="X195" s="10">
        <f t="shared" si="13"/>
        <v>130.26653846153849</v>
      </c>
      <c r="AB195" s="10">
        <f t="shared" si="14"/>
        <v>130.26653846153849</v>
      </c>
    </row>
    <row r="196" spans="2:28" x14ac:dyDescent="0.35">
      <c r="B196" s="98"/>
      <c r="C196" s="97"/>
      <c r="S196" s="5">
        <f t="shared" si="10"/>
        <v>45196</v>
      </c>
      <c r="T196" s="98" t="s">
        <v>3148</v>
      </c>
      <c r="U196" s="10">
        <f>IF('HAVER - UK Gas'!H1766="",C1478,AVERAGE('HAVER - UK Gas'!H1766:Q1766))</f>
        <v>121.922</v>
      </c>
      <c r="X196" s="10">
        <f t="shared" si="13"/>
        <v>130.26653846153849</v>
      </c>
      <c r="AB196" s="10">
        <f t="shared" si="14"/>
        <v>130.26653846153849</v>
      </c>
    </row>
    <row r="197" spans="2:28" x14ac:dyDescent="0.35">
      <c r="B197" s="98"/>
      <c r="C197" s="97"/>
      <c r="S197" s="5">
        <f t="shared" si="10"/>
        <v>45197</v>
      </c>
      <c r="T197" s="98" t="s">
        <v>3148</v>
      </c>
      <c r="U197" s="10">
        <f>IF('HAVER - UK Gas'!H1767="",C1479,AVERAGE('HAVER - UK Gas'!H1767:Q1767))</f>
        <v>122.477</v>
      </c>
      <c r="X197" s="10">
        <f t="shared" si="13"/>
        <v>130.26653846153849</v>
      </c>
      <c r="AB197" s="10">
        <f t="shared" si="14"/>
        <v>130.26653846153849</v>
      </c>
    </row>
    <row r="198" spans="2:28" x14ac:dyDescent="0.35">
      <c r="B198" s="98"/>
      <c r="C198" s="97"/>
      <c r="S198" s="5">
        <f t="shared" si="10"/>
        <v>45198</v>
      </c>
      <c r="T198" s="98" t="s">
        <v>3148</v>
      </c>
      <c r="U198" s="10">
        <f>IF('HAVER - UK Gas'!H1768="",C1480,AVERAGE('HAVER - UK Gas'!H1768:Q1768))</f>
        <v>118.53899999999999</v>
      </c>
      <c r="X198" s="10">
        <f t="shared" si="13"/>
        <v>130.26653846153849</v>
      </c>
      <c r="AB198" s="10">
        <f t="shared" si="14"/>
        <v>130.26653846153849</v>
      </c>
    </row>
    <row r="199" spans="2:28" x14ac:dyDescent="0.35">
      <c r="B199" s="98"/>
      <c r="C199" s="97"/>
      <c r="S199" s="5">
        <f t="shared" si="10"/>
        <v>45201</v>
      </c>
      <c r="T199" s="98" t="s">
        <v>3149</v>
      </c>
      <c r="U199" s="10">
        <f>IF('HAVER - UK Gas'!H1769="",C1481,AVERAGE('HAVER - UK Gas'!H1769:Q1769))</f>
        <v>113.14000000000001</v>
      </c>
      <c r="X199" s="10">
        <f t="shared" si="13"/>
        <v>130.26653846153849</v>
      </c>
      <c r="AB199" s="10">
        <f t="shared" si="14"/>
        <v>130.26653846153849</v>
      </c>
    </row>
    <row r="200" spans="2:28" x14ac:dyDescent="0.35">
      <c r="S200" s="5">
        <f t="shared" si="10"/>
        <v>45202</v>
      </c>
      <c r="T200" s="98" t="s">
        <v>3149</v>
      </c>
      <c r="U200" s="10">
        <f>IF('HAVER - UK Gas'!H1770="",C1482,AVERAGE('HAVER - UK Gas'!H1770:Q1770))</f>
        <v>115.96799999999999</v>
      </c>
      <c r="X200" s="10">
        <f t="shared" si="13"/>
        <v>130.26653846153849</v>
      </c>
      <c r="AB200" s="10">
        <f t="shared" si="14"/>
        <v>130.26653846153849</v>
      </c>
    </row>
    <row r="201" spans="2:28" x14ac:dyDescent="0.35">
      <c r="S201" s="5">
        <f t="shared" si="10"/>
        <v>45203</v>
      </c>
      <c r="T201" s="98" t="s">
        <v>3149</v>
      </c>
      <c r="U201" s="10">
        <f>IF('HAVER - UK Gas'!H1771="",C1483,AVERAGE('HAVER - UK Gas'!H1771:Q1771))</f>
        <v>113.49299999999998</v>
      </c>
      <c r="X201" s="10">
        <f t="shared" si="13"/>
        <v>130.26653846153849</v>
      </c>
      <c r="AB201" s="10">
        <f t="shared" si="14"/>
        <v>130.26653846153849</v>
      </c>
    </row>
    <row r="202" spans="2:28" x14ac:dyDescent="0.35">
      <c r="S202" s="5">
        <f t="shared" ref="S202:S265" si="15">+S197+7</f>
        <v>45204</v>
      </c>
      <c r="T202" s="98" t="s">
        <v>3149</v>
      </c>
      <c r="U202" s="10">
        <f>IF('HAVER - UK Gas'!H1772="",C1484,AVERAGE('HAVER - UK Gas'!H1772:Q1772))</f>
        <v>115.744</v>
      </c>
      <c r="X202" s="10">
        <f t="shared" si="13"/>
        <v>130.26653846153849</v>
      </c>
      <c r="AB202" s="10">
        <f t="shared" si="14"/>
        <v>130.26653846153849</v>
      </c>
    </row>
    <row r="203" spans="2:28" x14ac:dyDescent="0.35">
      <c r="S203" s="5">
        <f t="shared" si="15"/>
        <v>45205</v>
      </c>
      <c r="T203" s="98" t="s">
        <v>3149</v>
      </c>
      <c r="U203" s="10">
        <f>IF('HAVER - UK Gas'!H1773="",C1485,AVERAGE('HAVER - UK Gas'!H1773:Q1773))</f>
        <v>124.27299999999998</v>
      </c>
      <c r="X203" s="10">
        <f t="shared" si="13"/>
        <v>130.26653846153849</v>
      </c>
      <c r="AB203" s="10">
        <f t="shared" si="14"/>
        <v>130.26653846153849</v>
      </c>
    </row>
    <row r="204" spans="2:28" x14ac:dyDescent="0.35">
      <c r="S204" s="5">
        <f t="shared" si="15"/>
        <v>45208</v>
      </c>
      <c r="T204" s="98" t="s">
        <v>3149</v>
      </c>
      <c r="U204" s="10">
        <f>IF('HAVER - UK Gas'!H1774="",C1486,AVERAGE('HAVER - UK Gas'!H1774:Q1774))</f>
        <v>134.35599999999999</v>
      </c>
      <c r="X204" s="10">
        <f t="shared" si="13"/>
        <v>130.26653846153849</v>
      </c>
      <c r="AB204" s="10">
        <f t="shared" si="14"/>
        <v>130.26653846153849</v>
      </c>
    </row>
    <row r="205" spans="2:28" x14ac:dyDescent="0.35">
      <c r="S205" s="5">
        <f t="shared" si="15"/>
        <v>45209</v>
      </c>
      <c r="T205" s="98" t="s">
        <v>3149</v>
      </c>
      <c r="U205" s="10">
        <f>IF('HAVER - UK Gas'!H1775="",C1487,AVERAGE('HAVER - UK Gas'!H1775:Q1775))</f>
        <v>129.57300000000001</v>
      </c>
      <c r="X205" s="10">
        <f t="shared" si="13"/>
        <v>130.26653846153849</v>
      </c>
      <c r="AB205" s="10">
        <f t="shared" si="14"/>
        <v>130.26653846153849</v>
      </c>
    </row>
    <row r="206" spans="2:28" x14ac:dyDescent="0.35">
      <c r="S206" s="5">
        <f t="shared" si="15"/>
        <v>45210</v>
      </c>
      <c r="T206" s="98" t="s">
        <v>3149</v>
      </c>
      <c r="U206" s="10">
        <f>IF('HAVER - UK Gas'!H1776="",C1488,AVERAGE('HAVER - UK Gas'!H1776:Q1776))</f>
        <v>141.23099999999999</v>
      </c>
      <c r="X206" s="10">
        <f t="shared" si="13"/>
        <v>130.26653846153849</v>
      </c>
      <c r="AB206" s="10">
        <f t="shared" si="14"/>
        <v>130.26653846153849</v>
      </c>
    </row>
    <row r="207" spans="2:28" x14ac:dyDescent="0.35">
      <c r="S207" s="5">
        <f t="shared" si="15"/>
        <v>45211</v>
      </c>
      <c r="T207" s="98" t="s">
        <v>3149</v>
      </c>
      <c r="U207" s="10">
        <f>IF('HAVER - UK Gas'!H1777="",C1489,AVERAGE('HAVER - UK Gas'!H1777:Q1777))</f>
        <v>145.17599999999999</v>
      </c>
      <c r="X207" s="10">
        <f t="shared" si="13"/>
        <v>130.26653846153849</v>
      </c>
      <c r="AB207" s="10">
        <f t="shared" si="14"/>
        <v>130.26653846153849</v>
      </c>
    </row>
    <row r="208" spans="2:28" x14ac:dyDescent="0.35">
      <c r="S208" s="5">
        <f t="shared" si="15"/>
        <v>45212</v>
      </c>
      <c r="T208" s="98" t="s">
        <v>3149</v>
      </c>
      <c r="U208" s="10">
        <f>IF('HAVER - UK Gas'!H1778="",C1490,AVERAGE('HAVER - UK Gas'!H1778:Q1778))</f>
        <v>136.68299999999999</v>
      </c>
      <c r="X208" s="10">
        <f t="shared" si="13"/>
        <v>130.26653846153849</v>
      </c>
      <c r="AB208" s="10">
        <f t="shared" si="14"/>
        <v>130.26653846153849</v>
      </c>
    </row>
    <row r="209" spans="19:28" x14ac:dyDescent="0.35">
      <c r="S209" s="5">
        <f t="shared" si="15"/>
        <v>45215</v>
      </c>
      <c r="T209" s="98" t="s">
        <v>3149</v>
      </c>
      <c r="U209" s="10">
        <f>IF('HAVER - UK Gas'!H1779="",C1491,AVERAGE('HAVER - UK Gas'!H1779:Q1779))</f>
        <v>138.36799999999999</v>
      </c>
      <c r="X209" s="10">
        <f t="shared" si="13"/>
        <v>130.26653846153849</v>
      </c>
      <c r="AB209" s="10">
        <f t="shared" si="14"/>
        <v>130.26653846153849</v>
      </c>
    </row>
    <row r="210" spans="19:28" x14ac:dyDescent="0.35">
      <c r="S210" s="5">
        <f t="shared" si="15"/>
        <v>45216</v>
      </c>
      <c r="T210" s="98" t="s">
        <v>3149</v>
      </c>
      <c r="U210" s="10">
        <f>IF('HAVER - UK Gas'!H1780="",C1492,AVERAGE('HAVER - UK Gas'!H1780:Q1780))</f>
        <v>143.899</v>
      </c>
      <c r="X210" s="10">
        <f t="shared" si="13"/>
        <v>130.26653846153849</v>
      </c>
      <c r="AB210" s="10">
        <f t="shared" si="14"/>
        <v>130.26653846153849</v>
      </c>
    </row>
    <row r="211" spans="19:28" x14ac:dyDescent="0.35">
      <c r="S211" s="5">
        <f t="shared" si="15"/>
        <v>45217</v>
      </c>
      <c r="T211" s="98" t="s">
        <v>3149</v>
      </c>
      <c r="U211" s="10">
        <f>IF('HAVER - UK Gas'!H1781="",C1493,AVERAGE('HAVER - UK Gas'!H1781:Q1781))</f>
        <v>144.02100000000002</v>
      </c>
      <c r="X211" s="10">
        <f t="shared" si="13"/>
        <v>130.26653846153849</v>
      </c>
      <c r="AB211" s="10">
        <f t="shared" si="14"/>
        <v>130.26653846153849</v>
      </c>
    </row>
    <row r="212" spans="19:28" x14ac:dyDescent="0.35">
      <c r="S212" s="5">
        <f t="shared" si="15"/>
        <v>45218</v>
      </c>
      <c r="T212" s="98" t="s">
        <v>3149</v>
      </c>
      <c r="U212" s="10">
        <f>IF('HAVER - UK Gas'!H1782="",C1494,AVERAGE('HAVER - UK Gas'!H1782:Q1782))</f>
        <v>145.63200000000001</v>
      </c>
      <c r="X212" s="10">
        <f t="shared" si="13"/>
        <v>130.26653846153849</v>
      </c>
      <c r="AB212" s="10">
        <f t="shared" si="14"/>
        <v>130.26653846153849</v>
      </c>
    </row>
    <row r="213" spans="19:28" x14ac:dyDescent="0.35">
      <c r="S213" s="5">
        <f t="shared" si="15"/>
        <v>45219</v>
      </c>
      <c r="T213" s="98" t="s">
        <v>3149</v>
      </c>
      <c r="U213" s="10">
        <f>IF('HAVER - UK Gas'!H1783="",C1495,AVERAGE('HAVER - UK Gas'!H1783:Q1783))</f>
        <v>145.82699999999994</v>
      </c>
      <c r="X213" s="10">
        <f t="shared" si="13"/>
        <v>130.26653846153849</v>
      </c>
      <c r="AB213" s="10">
        <f t="shared" si="14"/>
        <v>130.26653846153849</v>
      </c>
    </row>
    <row r="214" spans="19:28" x14ac:dyDescent="0.35">
      <c r="S214" s="5">
        <f t="shared" si="15"/>
        <v>45222</v>
      </c>
      <c r="T214" s="98" t="s">
        <v>3149</v>
      </c>
      <c r="U214" s="10">
        <f>IF('HAVER - UK Gas'!H1784="",C1496,AVERAGE('HAVER - UK Gas'!H1784:Q1784))</f>
        <v>139.08499999999998</v>
      </c>
      <c r="X214" s="10">
        <f t="shared" si="13"/>
        <v>130.26653846153849</v>
      </c>
      <c r="AB214" s="10">
        <f t="shared" si="14"/>
        <v>130.26653846153849</v>
      </c>
    </row>
    <row r="215" spans="19:28" x14ac:dyDescent="0.35">
      <c r="S215" s="5">
        <f t="shared" si="15"/>
        <v>45223</v>
      </c>
      <c r="T215" s="98" t="s">
        <v>3149</v>
      </c>
      <c r="U215" s="10">
        <f>IF('HAVER - UK Gas'!H1785="",C1497,AVERAGE('HAVER - UK Gas'!H1785:Q1785))</f>
        <v>137.16299999999998</v>
      </c>
      <c r="X215" s="10">
        <f t="shared" si="13"/>
        <v>130.26653846153849</v>
      </c>
      <c r="AB215" s="10">
        <f t="shared" si="14"/>
        <v>130.26653846153849</v>
      </c>
    </row>
    <row r="216" spans="19:28" x14ac:dyDescent="0.35">
      <c r="S216" s="5">
        <f t="shared" si="15"/>
        <v>45224</v>
      </c>
      <c r="T216" s="98" t="s">
        <v>3149</v>
      </c>
      <c r="U216" s="10">
        <f>IF('HAVER - UK Gas'!H1786="",C1498,AVERAGE('HAVER - UK Gas'!H1786:Q1786))</f>
        <v>137.82000000000002</v>
      </c>
      <c r="X216" s="10">
        <f t="shared" si="13"/>
        <v>130.26653846153849</v>
      </c>
      <c r="AB216" s="10">
        <f t="shared" si="14"/>
        <v>130.26653846153849</v>
      </c>
    </row>
    <row r="217" spans="19:28" x14ac:dyDescent="0.35">
      <c r="S217" s="5">
        <f t="shared" si="15"/>
        <v>45225</v>
      </c>
      <c r="T217" s="98" t="s">
        <v>3149</v>
      </c>
      <c r="U217" s="10">
        <f>IF('HAVER - UK Gas'!H1787="",C1499,AVERAGE('HAVER - UK Gas'!H1787:Q1787))</f>
        <v>137.86799999999999</v>
      </c>
      <c r="X217" s="10">
        <f t="shared" si="13"/>
        <v>130.26653846153849</v>
      </c>
      <c r="AB217" s="10">
        <f t="shared" si="14"/>
        <v>130.26653846153849</v>
      </c>
    </row>
    <row r="218" spans="19:28" x14ac:dyDescent="0.35">
      <c r="S218" s="5">
        <f t="shared" si="15"/>
        <v>45226</v>
      </c>
      <c r="T218" s="98" t="s">
        <v>3149</v>
      </c>
      <c r="U218" s="10">
        <f>IF('HAVER - UK Gas'!H1788="",C1500,AVERAGE('HAVER - UK Gas'!H1788:Q1788))</f>
        <v>137.90600000000001</v>
      </c>
      <c r="X218" s="10">
        <f t="shared" si="13"/>
        <v>130.26653846153849</v>
      </c>
      <c r="AB218" s="10">
        <f t="shared" si="14"/>
        <v>130.26653846153849</v>
      </c>
    </row>
    <row r="219" spans="19:28" x14ac:dyDescent="0.35">
      <c r="S219" s="5">
        <f t="shared" si="15"/>
        <v>45229</v>
      </c>
      <c r="T219" s="98" t="s">
        <v>3149</v>
      </c>
      <c r="U219" s="10">
        <f>IF('HAVER - UK Gas'!H1789="",C1501,AVERAGE('HAVER - UK Gas'!H1789:Q1789))</f>
        <v>127.99100000000001</v>
      </c>
      <c r="X219" s="10">
        <f t="shared" si="13"/>
        <v>130.26653846153849</v>
      </c>
      <c r="AB219" s="10">
        <f t="shared" si="14"/>
        <v>130.26653846153849</v>
      </c>
    </row>
    <row r="220" spans="19:28" x14ac:dyDescent="0.35">
      <c r="S220" s="5">
        <f t="shared" si="15"/>
        <v>45230</v>
      </c>
      <c r="T220" s="98" t="s">
        <v>3149</v>
      </c>
      <c r="U220" s="10">
        <f>IF('HAVER - UK Gas'!H1790="",C1502,AVERAGE('HAVER - UK Gas'!H1790:Q1790))</f>
        <v>127.30499999999998</v>
      </c>
      <c r="X220" s="10">
        <f t="shared" si="13"/>
        <v>130.26653846153849</v>
      </c>
      <c r="AB220" s="10">
        <f t="shared" si="14"/>
        <v>130.26653846153849</v>
      </c>
    </row>
    <row r="221" spans="19:28" x14ac:dyDescent="0.35">
      <c r="S221" s="5">
        <f t="shared" si="15"/>
        <v>45231</v>
      </c>
      <c r="T221" s="98" t="s">
        <v>3150</v>
      </c>
      <c r="U221" s="10">
        <f>IF('HAVER - UK Gas'!H1791="",C1503,AVERAGE('HAVER - UK Gas'!H1791:Q1791))</f>
        <v>128.75200000000001</v>
      </c>
      <c r="X221" s="10">
        <f t="shared" si="13"/>
        <v>130.26653846153849</v>
      </c>
      <c r="AB221" s="10">
        <f t="shared" si="14"/>
        <v>130.26653846153849</v>
      </c>
    </row>
    <row r="222" spans="19:28" x14ac:dyDescent="0.35">
      <c r="S222" s="5">
        <f t="shared" si="15"/>
        <v>45232</v>
      </c>
      <c r="T222" s="98" t="s">
        <v>3150</v>
      </c>
      <c r="U222" s="10">
        <f>IF('HAVER - UK Gas'!H1792="",C1504,AVERAGE('HAVER - UK Gas'!H1792:Q1792))</f>
        <v>128.61699999999999</v>
      </c>
      <c r="X222" s="10">
        <f t="shared" si="13"/>
        <v>130.26653846153849</v>
      </c>
      <c r="AB222" s="10">
        <f t="shared" si="14"/>
        <v>130.26653846153849</v>
      </c>
    </row>
    <row r="223" spans="19:28" x14ac:dyDescent="0.35">
      <c r="S223" s="5">
        <f t="shared" si="15"/>
        <v>45233</v>
      </c>
      <c r="T223" s="98" t="s">
        <v>3150</v>
      </c>
      <c r="U223" s="10">
        <f>IF('HAVER - UK Gas'!H1793="",C1505,AVERAGE('HAVER - UK Gas'!H1793:Q1793))</f>
        <v>120.58900000000001</v>
      </c>
      <c r="X223" s="10">
        <f t="shared" si="13"/>
        <v>130.26653846153849</v>
      </c>
      <c r="AB223" s="10">
        <f t="shared" si="14"/>
        <v>130.26653846153849</v>
      </c>
    </row>
    <row r="224" spans="19:28" x14ac:dyDescent="0.35">
      <c r="S224" s="5">
        <f t="shared" si="15"/>
        <v>45236</v>
      </c>
      <c r="T224" s="98" t="s">
        <v>3150</v>
      </c>
      <c r="U224" s="10">
        <f>IF('HAVER - UK Gas'!H1794="",C1506,AVERAGE('HAVER - UK Gas'!H1794:Q1794))</f>
        <v>123.11199999999999</v>
      </c>
      <c r="X224" s="10">
        <f t="shared" si="13"/>
        <v>130.26653846153849</v>
      </c>
      <c r="AB224" s="10">
        <f t="shared" si="14"/>
        <v>130.26653846153849</v>
      </c>
    </row>
    <row r="225" spans="19:29" x14ac:dyDescent="0.35">
      <c r="S225" s="5">
        <f t="shared" si="15"/>
        <v>45237</v>
      </c>
      <c r="T225" s="98" t="s">
        <v>3150</v>
      </c>
      <c r="U225" s="10">
        <f>IF('HAVER - UK Gas'!H1795="",C1507,AVERAGE('HAVER - UK Gas'!H1795:Q1795))</f>
        <v>122.08899999999998</v>
      </c>
      <c r="X225" s="10">
        <f t="shared" si="13"/>
        <v>130.26653846153849</v>
      </c>
      <c r="AB225" s="10">
        <f t="shared" si="14"/>
        <v>130.26653846153849</v>
      </c>
    </row>
    <row r="226" spans="19:29" x14ac:dyDescent="0.35">
      <c r="S226" s="5">
        <f t="shared" si="15"/>
        <v>45238</v>
      </c>
      <c r="T226" s="98" t="s">
        <v>3150</v>
      </c>
      <c r="U226" s="10">
        <f>IF('HAVER - UK Gas'!H1796="",C1508,AVERAGE('HAVER - UK Gas'!H1796:Q1796))</f>
        <v>127.46</v>
      </c>
      <c r="X226" s="10">
        <f t="shared" si="13"/>
        <v>130.26653846153849</v>
      </c>
      <c r="AB226" s="10">
        <f t="shared" si="14"/>
        <v>130.26653846153849</v>
      </c>
    </row>
    <row r="227" spans="19:29" x14ac:dyDescent="0.35">
      <c r="S227" s="5">
        <f t="shared" si="15"/>
        <v>45239</v>
      </c>
      <c r="T227" s="98" t="s">
        <v>3150</v>
      </c>
      <c r="U227" s="10">
        <f>IF('HAVER - UK Gas'!H1797="",C1509,AVERAGE('HAVER - UK Gas'!H1797:Q1797))</f>
        <v>123.79400000000001</v>
      </c>
      <c r="X227" s="10">
        <f t="shared" si="13"/>
        <v>130.26653846153849</v>
      </c>
      <c r="AB227" s="10">
        <f t="shared" si="14"/>
        <v>130.26653846153849</v>
      </c>
    </row>
    <row r="228" spans="19:29" x14ac:dyDescent="0.35">
      <c r="S228" s="5">
        <f t="shared" si="15"/>
        <v>45240</v>
      </c>
      <c r="T228" s="98" t="s">
        <v>3150</v>
      </c>
      <c r="U228" s="10">
        <f>IF('HAVER - UK Gas'!H1798="",C1510,AVERAGE('HAVER - UK Gas'!H1798:Q1798))</f>
        <v>125.88399999999999</v>
      </c>
      <c r="X228" s="10">
        <f t="shared" si="13"/>
        <v>130.26653846153849</v>
      </c>
      <c r="AB228" s="10">
        <f t="shared" si="14"/>
        <v>130.26653846153849</v>
      </c>
    </row>
    <row r="229" spans="19:29" x14ac:dyDescent="0.35">
      <c r="S229" s="5">
        <f t="shared" si="15"/>
        <v>45243</v>
      </c>
      <c r="T229" s="98" t="s">
        <v>3150</v>
      </c>
      <c r="U229" s="10">
        <f>IF('HAVER - UK Gas'!H1799="",C1511,AVERAGE('HAVER - UK Gas'!H1799:Q1799))</f>
        <v>125.87100000000001</v>
      </c>
      <c r="X229" s="10">
        <f t="shared" si="13"/>
        <v>130.26653846153849</v>
      </c>
      <c r="AB229" s="10">
        <f t="shared" si="14"/>
        <v>130.26653846153849</v>
      </c>
    </row>
    <row r="230" spans="19:29" x14ac:dyDescent="0.35">
      <c r="S230" s="5">
        <f t="shared" si="15"/>
        <v>45244</v>
      </c>
      <c r="T230" s="98" t="s">
        <v>3150</v>
      </c>
      <c r="U230" s="10">
        <f>IF('HAVER - UK Gas'!H1800="",C1512,AVERAGE('HAVER - UK Gas'!H1800:Q1800))</f>
        <v>125.58399999999999</v>
      </c>
      <c r="X230" s="10">
        <f t="shared" si="13"/>
        <v>130.26653846153849</v>
      </c>
      <c r="AB230" s="10">
        <f t="shared" si="14"/>
        <v>130.26653846153849</v>
      </c>
    </row>
    <row r="231" spans="19:29" x14ac:dyDescent="0.35">
      <c r="S231" s="5">
        <f t="shared" si="15"/>
        <v>45245</v>
      </c>
      <c r="T231" s="98" t="s">
        <v>3150</v>
      </c>
      <c r="U231" s="10">
        <f>IF('HAVER - UK Gas'!H1801="",C1513,AVERAGE('HAVER - UK Gas'!H1801:Q1801))</f>
        <v>123.50399999999998</v>
      </c>
      <c r="X231" s="10">
        <f t="shared" si="13"/>
        <v>130.26653846153849</v>
      </c>
      <c r="AB231" s="10">
        <f t="shared" si="14"/>
        <v>130.26653846153849</v>
      </c>
    </row>
    <row r="232" spans="19:29" x14ac:dyDescent="0.35">
      <c r="S232" s="5">
        <f t="shared" si="15"/>
        <v>45246</v>
      </c>
      <c r="T232" s="98" t="s">
        <v>3150</v>
      </c>
      <c r="U232" s="10">
        <f>IF('HAVER - UK Gas'!H1802="",C1514,AVERAGE('HAVER - UK Gas'!H1802:Q1802))</f>
        <v>121.86600000000001</v>
      </c>
      <c r="X232" s="10">
        <f t="shared" si="13"/>
        <v>130.26653846153849</v>
      </c>
      <c r="AB232" s="10">
        <f t="shared" si="14"/>
        <v>130.26653846153849</v>
      </c>
    </row>
    <row r="233" spans="19:29" x14ac:dyDescent="0.35">
      <c r="S233" s="5">
        <f t="shared" si="15"/>
        <v>45247</v>
      </c>
      <c r="T233" s="98" t="s">
        <v>3150</v>
      </c>
      <c r="U233" s="10">
        <f>IF('HAVER - UK Gas'!H1803="",C1515,AVERAGE('HAVER - UK Gas'!H1803:Q1803))</f>
        <v>122.98400000000001</v>
      </c>
      <c r="X233" s="10">
        <f t="shared" si="13"/>
        <v>130.26653846153849</v>
      </c>
      <c r="AB233" s="10">
        <f t="shared" si="14"/>
        <v>130.26653846153849</v>
      </c>
    </row>
    <row r="234" spans="19:29" x14ac:dyDescent="0.35">
      <c r="S234" s="5">
        <f t="shared" si="15"/>
        <v>45250</v>
      </c>
      <c r="T234" s="98" t="s">
        <v>3150</v>
      </c>
      <c r="U234" s="10">
        <f>IF('HAVER - UK Gas'!H1804="",C1516,AVERAGE('HAVER - UK Gas'!H1804:Q1804))</f>
        <v>119.63399999999999</v>
      </c>
      <c r="Y234" s="10">
        <f>AVERAGE($U$234:$U$257,$U$259:$U$262,$U$264:$U$298)</f>
        <v>91.423412698412704</v>
      </c>
      <c r="AB234" s="10">
        <f>AVERAGE($U$234:$U$257,$U$259:$U$262,$U$264:$U$298)</f>
        <v>91.423412698412704</v>
      </c>
      <c r="AC234" t="s">
        <v>2297</v>
      </c>
    </row>
    <row r="235" spans="19:29" x14ac:dyDescent="0.35">
      <c r="S235" s="5">
        <f t="shared" si="15"/>
        <v>45251</v>
      </c>
      <c r="T235" s="98" t="s">
        <v>3150</v>
      </c>
      <c r="U235" s="10">
        <f>IF('HAVER - UK Gas'!H1805="",C1517,AVERAGE('HAVER - UK Gas'!H1805:Q1805))</f>
        <v>119.60800000000002</v>
      </c>
      <c r="Y235" s="10">
        <f t="shared" ref="Y235:Y298" si="16">AVERAGE($U$234:$U$257,$U$259:$U$262,$U$264:$U$298)</f>
        <v>91.423412698412704</v>
      </c>
      <c r="AB235" s="10">
        <f t="shared" ref="AB235:AB298" si="17">AVERAGE($U$234:$U$257,$U$259:$U$262,$U$264:$U$298)</f>
        <v>91.423412698412704</v>
      </c>
    </row>
    <row r="236" spans="19:29" x14ac:dyDescent="0.35">
      <c r="S236" s="5">
        <f t="shared" si="15"/>
        <v>45252</v>
      </c>
      <c r="T236" s="98" t="s">
        <v>3150</v>
      </c>
      <c r="U236" s="10">
        <f>IF('HAVER - UK Gas'!H1806="",C1518,AVERAGE('HAVER - UK Gas'!H1806:Q1806))</f>
        <v>123.51700000000001</v>
      </c>
      <c r="Y236" s="10">
        <f t="shared" si="16"/>
        <v>91.423412698412704</v>
      </c>
      <c r="AB236" s="10">
        <f t="shared" si="17"/>
        <v>91.423412698412704</v>
      </c>
    </row>
    <row r="237" spans="19:29" x14ac:dyDescent="0.35">
      <c r="S237" s="5">
        <f t="shared" si="15"/>
        <v>45253</v>
      </c>
      <c r="T237" s="98" t="s">
        <v>3150</v>
      </c>
      <c r="U237" s="10">
        <f>IF('HAVER - UK Gas'!H1807="",C1519,AVERAGE('HAVER - UK Gas'!H1807:Q1807))</f>
        <v>122.47</v>
      </c>
      <c r="Y237" s="10">
        <f t="shared" si="16"/>
        <v>91.423412698412704</v>
      </c>
      <c r="AB237" s="10">
        <f t="shared" si="17"/>
        <v>91.423412698412704</v>
      </c>
    </row>
    <row r="238" spans="19:29" x14ac:dyDescent="0.35">
      <c r="S238" s="5">
        <f t="shared" si="15"/>
        <v>45254</v>
      </c>
      <c r="T238" s="98" t="s">
        <v>3150</v>
      </c>
      <c r="U238" s="10">
        <f>IF('HAVER - UK Gas'!H1808="",C1520,AVERAGE('HAVER - UK Gas'!H1808:Q1808))</f>
        <v>117.05799999999999</v>
      </c>
      <c r="Y238" s="10">
        <f t="shared" si="16"/>
        <v>91.423412698412704</v>
      </c>
      <c r="AB238" s="10">
        <f t="shared" si="17"/>
        <v>91.423412698412704</v>
      </c>
    </row>
    <row r="239" spans="19:29" x14ac:dyDescent="0.35">
      <c r="S239" s="5">
        <f t="shared" si="15"/>
        <v>45257</v>
      </c>
      <c r="T239" s="98" t="s">
        <v>3150</v>
      </c>
      <c r="U239" s="10">
        <f>IF('HAVER - UK Gas'!H1809="",C1521,AVERAGE('HAVER - UK Gas'!H1809:Q1809))</f>
        <v>114.01000000000002</v>
      </c>
      <c r="Y239" s="10">
        <f t="shared" si="16"/>
        <v>91.423412698412704</v>
      </c>
      <c r="AB239" s="10">
        <f t="shared" si="17"/>
        <v>91.423412698412704</v>
      </c>
    </row>
    <row r="240" spans="19:29" x14ac:dyDescent="0.35">
      <c r="S240" s="5">
        <f t="shared" si="15"/>
        <v>45258</v>
      </c>
      <c r="T240" s="98" t="s">
        <v>3150</v>
      </c>
      <c r="U240" s="10">
        <f>IF('HAVER - UK Gas'!H1810="",C1522,AVERAGE('HAVER - UK Gas'!H1810:Q1810))</f>
        <v>108.501</v>
      </c>
      <c r="Y240" s="10">
        <f t="shared" si="16"/>
        <v>91.423412698412704</v>
      </c>
      <c r="AB240" s="10">
        <f t="shared" si="17"/>
        <v>91.423412698412704</v>
      </c>
    </row>
    <row r="241" spans="19:28" x14ac:dyDescent="0.35">
      <c r="S241" s="5">
        <f t="shared" si="15"/>
        <v>45259</v>
      </c>
      <c r="T241" s="98" t="s">
        <v>3150</v>
      </c>
      <c r="U241" s="10">
        <f>IF('HAVER - UK Gas'!H1811="",C1523,AVERAGE('HAVER - UK Gas'!H1811:Q1811))</f>
        <v>111.76300000000001</v>
      </c>
      <c r="Y241" s="10">
        <f t="shared" si="16"/>
        <v>91.423412698412704</v>
      </c>
      <c r="AB241" s="10">
        <f t="shared" si="17"/>
        <v>91.423412698412704</v>
      </c>
    </row>
    <row r="242" spans="19:28" x14ac:dyDescent="0.35">
      <c r="S242" s="5">
        <f t="shared" si="15"/>
        <v>45260</v>
      </c>
      <c r="T242" s="98" t="s">
        <v>3150</v>
      </c>
      <c r="U242" s="10">
        <f>IF('HAVER - UK Gas'!H1812="",C1524,AVERAGE('HAVER - UK Gas'!H1812:Q1812))</f>
        <v>114.38699999999999</v>
      </c>
      <c r="Y242" s="10">
        <f t="shared" si="16"/>
        <v>91.423412698412704</v>
      </c>
      <c r="AB242" s="10">
        <f t="shared" si="17"/>
        <v>91.423412698412704</v>
      </c>
    </row>
    <row r="243" spans="19:28" x14ac:dyDescent="0.35">
      <c r="S243" s="5">
        <f t="shared" si="15"/>
        <v>45261</v>
      </c>
      <c r="T243" s="98" t="s">
        <v>3150</v>
      </c>
      <c r="U243" s="10">
        <f>IF('HAVER - UK Gas'!H1813="",C1525,AVERAGE('HAVER - UK Gas'!H1813:Q1813))</f>
        <v>107.372</v>
      </c>
      <c r="Y243" s="10">
        <f t="shared" si="16"/>
        <v>91.423412698412704</v>
      </c>
      <c r="AB243" s="10">
        <f t="shared" si="17"/>
        <v>91.423412698412704</v>
      </c>
    </row>
    <row r="244" spans="19:28" x14ac:dyDescent="0.35">
      <c r="S244" s="5">
        <f t="shared" si="15"/>
        <v>45264</v>
      </c>
      <c r="T244" s="98" t="s">
        <v>3151</v>
      </c>
      <c r="U244" s="10">
        <f>IF('HAVER - UK Gas'!H1814="",C1526,AVERAGE('HAVER - UK Gas'!H1814:Q1814))</f>
        <v>102.453</v>
      </c>
      <c r="Y244" s="10">
        <f t="shared" si="16"/>
        <v>91.423412698412704</v>
      </c>
      <c r="AB244" s="10">
        <f t="shared" si="17"/>
        <v>91.423412698412704</v>
      </c>
    </row>
    <row r="245" spans="19:28" x14ac:dyDescent="0.35">
      <c r="S245" s="5">
        <f t="shared" si="15"/>
        <v>45265</v>
      </c>
      <c r="T245" s="98" t="s">
        <v>3151</v>
      </c>
      <c r="U245" s="10">
        <f>IF('HAVER - UK Gas'!H1815="",C1527,AVERAGE('HAVER - UK Gas'!H1815:Q1815))</f>
        <v>105.21400000000001</v>
      </c>
      <c r="Y245" s="10">
        <f t="shared" si="16"/>
        <v>91.423412698412704</v>
      </c>
      <c r="AB245" s="10">
        <f t="shared" si="17"/>
        <v>91.423412698412704</v>
      </c>
    </row>
    <row r="246" spans="19:28" x14ac:dyDescent="0.35">
      <c r="S246" s="5">
        <f t="shared" si="15"/>
        <v>45266</v>
      </c>
      <c r="T246" s="98" t="s">
        <v>3151</v>
      </c>
      <c r="U246" s="10">
        <f>IF('HAVER - UK Gas'!H1816="",C1528,AVERAGE('HAVER - UK Gas'!H1816:Q1816))</f>
        <v>106.36200000000001</v>
      </c>
      <c r="Y246" s="10">
        <f t="shared" si="16"/>
        <v>91.423412698412704</v>
      </c>
      <c r="AB246" s="10">
        <f t="shared" si="17"/>
        <v>91.423412698412704</v>
      </c>
    </row>
    <row r="247" spans="19:28" x14ac:dyDescent="0.35">
      <c r="S247" s="5">
        <f t="shared" si="15"/>
        <v>45267</v>
      </c>
      <c r="T247" s="98" t="s">
        <v>3151</v>
      </c>
      <c r="U247" s="10">
        <f>IF('HAVER - UK Gas'!H1817="",C1529,AVERAGE('HAVER - UK Gas'!H1817:Q1817))</f>
        <v>103.93600000000001</v>
      </c>
      <c r="Y247" s="10">
        <f t="shared" si="16"/>
        <v>91.423412698412704</v>
      </c>
      <c r="AB247" s="10">
        <f t="shared" si="17"/>
        <v>91.423412698412704</v>
      </c>
    </row>
    <row r="248" spans="19:28" x14ac:dyDescent="0.35">
      <c r="S248" s="5">
        <f t="shared" si="15"/>
        <v>45268</v>
      </c>
      <c r="T248" s="98" t="s">
        <v>3151</v>
      </c>
      <c r="U248" s="10">
        <f>IF('HAVER - UK Gas'!H1818="",C1530,AVERAGE('HAVER - UK Gas'!H1818:Q1818))</f>
        <v>98.524999999999991</v>
      </c>
      <c r="Y248" s="10">
        <f t="shared" si="16"/>
        <v>91.423412698412704</v>
      </c>
      <c r="AB248" s="10">
        <f t="shared" si="17"/>
        <v>91.423412698412704</v>
      </c>
    </row>
    <row r="249" spans="19:28" x14ac:dyDescent="0.35">
      <c r="S249" s="5">
        <f t="shared" si="15"/>
        <v>45271</v>
      </c>
      <c r="T249" s="98" t="s">
        <v>3151</v>
      </c>
      <c r="U249" s="10">
        <f>IF('HAVER - UK Gas'!H1819="",C1531,AVERAGE('HAVER - UK Gas'!H1819:Q1819))</f>
        <v>95.329000000000008</v>
      </c>
      <c r="Y249" s="10">
        <f t="shared" si="16"/>
        <v>91.423412698412704</v>
      </c>
      <c r="AB249" s="10">
        <f t="shared" si="17"/>
        <v>91.423412698412704</v>
      </c>
    </row>
    <row r="250" spans="19:28" x14ac:dyDescent="0.35">
      <c r="S250" s="5">
        <f t="shared" si="15"/>
        <v>45272</v>
      </c>
      <c r="T250" s="98" t="s">
        <v>3151</v>
      </c>
      <c r="U250" s="10">
        <f>IF('HAVER - UK Gas'!H1820="",C1532,AVERAGE('HAVER - UK Gas'!H1820:Q1820))</f>
        <v>97.957999999999998</v>
      </c>
      <c r="Y250" s="10">
        <f t="shared" si="16"/>
        <v>91.423412698412704</v>
      </c>
      <c r="AB250" s="10">
        <f t="shared" si="17"/>
        <v>91.423412698412704</v>
      </c>
    </row>
    <row r="251" spans="19:28" x14ac:dyDescent="0.35">
      <c r="S251" s="5">
        <f t="shared" si="15"/>
        <v>45273</v>
      </c>
      <c r="T251" s="98" t="s">
        <v>3151</v>
      </c>
      <c r="U251" s="10">
        <f>IF('HAVER - UK Gas'!H1821="",C1533,AVERAGE('HAVER - UK Gas'!H1821:Q1821))</f>
        <v>96.436000000000007</v>
      </c>
      <c r="Y251" s="10">
        <f t="shared" si="16"/>
        <v>91.423412698412704</v>
      </c>
      <c r="AB251" s="10">
        <f t="shared" si="17"/>
        <v>91.423412698412704</v>
      </c>
    </row>
    <row r="252" spans="19:28" x14ac:dyDescent="0.35">
      <c r="S252" s="5">
        <f t="shared" si="15"/>
        <v>45274</v>
      </c>
      <c r="T252" s="98" t="s">
        <v>3151</v>
      </c>
      <c r="U252" s="10">
        <f>IF('HAVER - UK Gas'!H1822="",C1534,AVERAGE('HAVER - UK Gas'!H1822:Q1822))</f>
        <v>92.774000000000001</v>
      </c>
      <c r="Y252" s="10">
        <f t="shared" si="16"/>
        <v>91.423412698412704</v>
      </c>
      <c r="AB252" s="10">
        <f t="shared" si="17"/>
        <v>91.423412698412704</v>
      </c>
    </row>
    <row r="253" spans="19:28" x14ac:dyDescent="0.35">
      <c r="S253" s="5">
        <f t="shared" si="15"/>
        <v>45275</v>
      </c>
      <c r="T253" s="98" t="s">
        <v>3151</v>
      </c>
      <c r="U253" s="10">
        <f>IF('HAVER - UK Gas'!H1823="",C1535,AVERAGE('HAVER - UK Gas'!H1823:Q1823))</f>
        <v>97.674999999999997</v>
      </c>
      <c r="Y253" s="10">
        <f t="shared" si="16"/>
        <v>91.423412698412704</v>
      </c>
      <c r="AB253" s="10">
        <f t="shared" si="17"/>
        <v>91.423412698412704</v>
      </c>
    </row>
    <row r="254" spans="19:28" x14ac:dyDescent="0.35">
      <c r="S254" s="5">
        <f t="shared" si="15"/>
        <v>45278</v>
      </c>
      <c r="T254" s="98" t="s">
        <v>3151</v>
      </c>
      <c r="U254" s="10">
        <f>IF('HAVER - UK Gas'!H1824="",C1536,AVERAGE('HAVER - UK Gas'!H1824:Q1824))</f>
        <v>91.227999999999994</v>
      </c>
      <c r="Y254" s="10">
        <f t="shared" si="16"/>
        <v>91.423412698412704</v>
      </c>
      <c r="AB254" s="10">
        <f t="shared" si="17"/>
        <v>91.423412698412704</v>
      </c>
    </row>
    <row r="255" spans="19:28" x14ac:dyDescent="0.35">
      <c r="S255" s="5">
        <f t="shared" si="15"/>
        <v>45279</v>
      </c>
      <c r="T255" s="98" t="s">
        <v>3151</v>
      </c>
      <c r="U255" s="10">
        <f>IF('HAVER - UK Gas'!H1825="",C1537,AVERAGE('HAVER - UK Gas'!H1825:Q1825))</f>
        <v>93.455000000000013</v>
      </c>
      <c r="Y255" s="10">
        <f t="shared" si="16"/>
        <v>91.423412698412704</v>
      </c>
      <c r="AB255" s="10">
        <f t="shared" si="17"/>
        <v>91.423412698412704</v>
      </c>
    </row>
    <row r="256" spans="19:28" x14ac:dyDescent="0.35">
      <c r="S256" s="5">
        <f t="shared" si="15"/>
        <v>45280</v>
      </c>
      <c r="T256" s="98" t="s">
        <v>3151</v>
      </c>
      <c r="U256" s="10">
        <f>IF('HAVER - UK Gas'!H1826="",C1538,AVERAGE('HAVER - UK Gas'!H1826:Q1826))</f>
        <v>94.027000000000015</v>
      </c>
      <c r="Y256" s="10">
        <f t="shared" si="16"/>
        <v>91.423412698412704</v>
      </c>
      <c r="AB256" s="10">
        <f t="shared" si="17"/>
        <v>91.423412698412704</v>
      </c>
    </row>
    <row r="257" spans="19:28" x14ac:dyDescent="0.35">
      <c r="S257" s="5">
        <f t="shared" si="15"/>
        <v>45281</v>
      </c>
      <c r="T257" s="98" t="s">
        <v>3151</v>
      </c>
      <c r="U257" s="10">
        <f>IF('HAVER - UK Gas'!H1827="",C1539,AVERAGE('HAVER - UK Gas'!H1827:Q1827))</f>
        <v>93.993000000000009</v>
      </c>
      <c r="Y257" s="10">
        <f t="shared" si="16"/>
        <v>91.423412698412704</v>
      </c>
      <c r="AB257" s="10">
        <f t="shared" si="17"/>
        <v>91.423412698412704</v>
      </c>
    </row>
    <row r="258" spans="19:28" x14ac:dyDescent="0.35">
      <c r="S258" s="5">
        <f t="shared" si="15"/>
        <v>45282</v>
      </c>
      <c r="T258" s="98" t="s">
        <v>3151</v>
      </c>
      <c r="U258" s="10" t="e">
        <f>NA()</f>
        <v>#N/A</v>
      </c>
      <c r="Y258" s="10">
        <f t="shared" si="16"/>
        <v>91.423412698412704</v>
      </c>
      <c r="AB258" s="10">
        <f t="shared" si="17"/>
        <v>91.423412698412704</v>
      </c>
    </row>
    <row r="259" spans="19:28" x14ac:dyDescent="0.35">
      <c r="S259" s="5">
        <f t="shared" si="15"/>
        <v>45285</v>
      </c>
      <c r="T259" s="98" t="s">
        <v>3151</v>
      </c>
      <c r="U259" s="10">
        <f>IF('HAVER - UK Gas'!H1829="",C1541,AVERAGE('HAVER - UK Gas'!H1829:Q1829))</f>
        <v>93.993000000000009</v>
      </c>
      <c r="Y259" s="10">
        <f t="shared" si="16"/>
        <v>91.423412698412704</v>
      </c>
      <c r="AB259" s="10">
        <f t="shared" si="17"/>
        <v>91.423412698412704</v>
      </c>
    </row>
    <row r="260" spans="19:28" x14ac:dyDescent="0.35">
      <c r="S260" s="5">
        <f t="shared" si="15"/>
        <v>45286</v>
      </c>
      <c r="T260" s="98" t="s">
        <v>3151</v>
      </c>
      <c r="U260" s="10">
        <f>IF('HAVER - UK Gas'!H1830="",C1542,AVERAGE('HAVER - UK Gas'!H1830:Q1830))</f>
        <v>97.106000000000009</v>
      </c>
      <c r="Y260" s="10">
        <f t="shared" si="16"/>
        <v>91.423412698412704</v>
      </c>
      <c r="AB260" s="10">
        <f t="shared" si="17"/>
        <v>91.423412698412704</v>
      </c>
    </row>
    <row r="261" spans="19:28" x14ac:dyDescent="0.35">
      <c r="S261" s="5">
        <f t="shared" si="15"/>
        <v>45287</v>
      </c>
      <c r="T261" s="98" t="s">
        <v>3151</v>
      </c>
      <c r="U261" s="10">
        <f>IF('HAVER - UK Gas'!H1831="",C1543,AVERAGE('HAVER - UK Gas'!H1831:Q1831))</f>
        <v>92.954999999999998</v>
      </c>
      <c r="Y261" s="10">
        <f t="shared" si="16"/>
        <v>91.423412698412704</v>
      </c>
      <c r="AB261" s="10">
        <f t="shared" si="17"/>
        <v>91.423412698412704</v>
      </c>
    </row>
    <row r="262" spans="19:28" x14ac:dyDescent="0.35">
      <c r="S262" s="5">
        <f t="shared" si="15"/>
        <v>45288</v>
      </c>
      <c r="T262" s="98" t="s">
        <v>3151</v>
      </c>
      <c r="U262" s="10">
        <f>IF('HAVER - UK Gas'!H1832="",C1544,AVERAGE('HAVER - UK Gas'!H1832:Q1832))</f>
        <v>91.534999999999997</v>
      </c>
      <c r="Y262" s="10">
        <f t="shared" si="16"/>
        <v>91.423412698412704</v>
      </c>
      <c r="AB262" s="10">
        <f t="shared" si="17"/>
        <v>91.423412698412704</v>
      </c>
    </row>
    <row r="263" spans="19:28" x14ac:dyDescent="0.35">
      <c r="S263" s="5">
        <f t="shared" si="15"/>
        <v>45289</v>
      </c>
      <c r="T263" s="98" t="s">
        <v>3151</v>
      </c>
      <c r="U263" s="10" t="e">
        <f>NA()</f>
        <v>#N/A</v>
      </c>
      <c r="Y263" s="10">
        <f t="shared" si="16"/>
        <v>91.423412698412704</v>
      </c>
      <c r="AB263" s="10">
        <f t="shared" si="17"/>
        <v>91.423412698412704</v>
      </c>
    </row>
    <row r="264" spans="19:28" x14ac:dyDescent="0.35">
      <c r="S264" s="5">
        <f t="shared" si="15"/>
        <v>45292</v>
      </c>
      <c r="T264" s="98" t="s">
        <v>3141</v>
      </c>
      <c r="U264" s="10">
        <f>IF('HAVER - UK Gas'!H1834="",C1546,AVERAGE('HAVER - UK Gas'!H1834:Q1834))</f>
        <v>86.957000000000022</v>
      </c>
      <c r="Y264" s="10">
        <f t="shared" si="16"/>
        <v>91.423412698412704</v>
      </c>
      <c r="AB264" s="10">
        <f t="shared" si="17"/>
        <v>91.423412698412704</v>
      </c>
    </row>
    <row r="265" spans="19:28" x14ac:dyDescent="0.35">
      <c r="S265" s="5">
        <f t="shared" si="15"/>
        <v>45293</v>
      </c>
      <c r="T265" s="98" t="s">
        <v>3141</v>
      </c>
      <c r="U265" s="10">
        <f>IF('HAVER - UK Gas'!H1835="",C1547,AVERAGE('HAVER - UK Gas'!H1835:Q1835))</f>
        <v>90.122</v>
      </c>
      <c r="Y265" s="10">
        <f t="shared" si="16"/>
        <v>91.423412698412704</v>
      </c>
      <c r="AB265" s="10">
        <f t="shared" si="17"/>
        <v>91.423412698412704</v>
      </c>
    </row>
    <row r="266" spans="19:28" x14ac:dyDescent="0.35">
      <c r="S266" s="5">
        <f t="shared" ref="S266:S329" si="18">+S261+7</f>
        <v>45294</v>
      </c>
      <c r="T266" s="98" t="s">
        <v>3141</v>
      </c>
      <c r="U266" s="10">
        <f>IF('HAVER - UK Gas'!H1836="",C1548,AVERAGE('HAVER - UK Gas'!H1836:Q1836))</f>
        <v>92.115000000000009</v>
      </c>
      <c r="Y266" s="10">
        <f t="shared" si="16"/>
        <v>91.423412698412704</v>
      </c>
      <c r="AB266" s="10">
        <f t="shared" si="17"/>
        <v>91.423412698412704</v>
      </c>
    </row>
    <row r="267" spans="19:28" x14ac:dyDescent="0.35">
      <c r="S267" s="5">
        <f t="shared" si="18"/>
        <v>45295</v>
      </c>
      <c r="T267" s="98" t="s">
        <v>3141</v>
      </c>
      <c r="U267" s="10">
        <f>IF('HAVER - UK Gas'!H1837="",C1549,AVERAGE('HAVER - UK Gas'!H1837:Q1837))</f>
        <v>94.22399999999999</v>
      </c>
      <c r="Y267" s="10">
        <f t="shared" si="16"/>
        <v>91.423412698412704</v>
      </c>
      <c r="AB267" s="10">
        <f t="shared" si="17"/>
        <v>91.423412698412704</v>
      </c>
    </row>
    <row r="268" spans="19:28" x14ac:dyDescent="0.35">
      <c r="S268" s="5">
        <f t="shared" si="18"/>
        <v>45296</v>
      </c>
      <c r="T268" s="98" t="s">
        <v>3141</v>
      </c>
      <c r="U268" s="10">
        <f>IF('HAVER - UK Gas'!H1838="",C1550,AVERAGE('HAVER - UK Gas'!H1838:Q1838))</f>
        <v>87.926999999999992</v>
      </c>
      <c r="Y268" s="10">
        <f t="shared" si="16"/>
        <v>91.423412698412704</v>
      </c>
      <c r="AB268" s="10">
        <f t="shared" si="17"/>
        <v>91.423412698412704</v>
      </c>
    </row>
    <row r="269" spans="19:28" x14ac:dyDescent="0.35">
      <c r="S269" s="5">
        <f t="shared" si="18"/>
        <v>45299</v>
      </c>
      <c r="T269" s="98" t="s">
        <v>3141</v>
      </c>
      <c r="U269" s="10">
        <f>IF('HAVER - UK Gas'!H1839="",C1551,AVERAGE('HAVER - UK Gas'!H1839:Q1839))</f>
        <v>85.876999999999995</v>
      </c>
      <c r="Y269" s="10">
        <f t="shared" si="16"/>
        <v>91.423412698412704</v>
      </c>
      <c r="AB269" s="10">
        <f t="shared" si="17"/>
        <v>91.423412698412704</v>
      </c>
    </row>
    <row r="270" spans="19:28" x14ac:dyDescent="0.35">
      <c r="S270" s="5">
        <f t="shared" si="18"/>
        <v>45300</v>
      </c>
      <c r="T270" s="98" t="s">
        <v>3141</v>
      </c>
      <c r="U270" s="10">
        <f>IF('HAVER - UK Gas'!H1840="",C1552,AVERAGE('HAVER - UK Gas'!H1840:Q1840))</f>
        <v>86.495999999999995</v>
      </c>
      <c r="Y270" s="10">
        <f t="shared" si="16"/>
        <v>91.423412698412704</v>
      </c>
      <c r="AB270" s="10">
        <f t="shared" si="17"/>
        <v>91.423412698412704</v>
      </c>
    </row>
    <row r="271" spans="19:28" x14ac:dyDescent="0.35">
      <c r="S271" s="5">
        <f t="shared" si="18"/>
        <v>45301</v>
      </c>
      <c r="T271" s="98" t="s">
        <v>3141</v>
      </c>
      <c r="U271" s="10">
        <f>IF('HAVER - UK Gas'!H1841="",C1553,AVERAGE('HAVER - UK Gas'!H1841:Q1841))</f>
        <v>86.209000000000017</v>
      </c>
      <c r="Y271" s="10">
        <f t="shared" si="16"/>
        <v>91.423412698412704</v>
      </c>
      <c r="AB271" s="10">
        <f t="shared" si="17"/>
        <v>91.423412698412704</v>
      </c>
    </row>
    <row r="272" spans="19:28" x14ac:dyDescent="0.35">
      <c r="S272" s="5">
        <f t="shared" si="18"/>
        <v>45302</v>
      </c>
      <c r="T272" s="98" t="s">
        <v>3141</v>
      </c>
      <c r="U272" s="10">
        <f>IF('HAVER - UK Gas'!H1842="",C1554,AVERAGE('HAVER - UK Gas'!H1842:Q1842))</f>
        <v>88.323000000000008</v>
      </c>
      <c r="Y272" s="10">
        <f t="shared" si="16"/>
        <v>91.423412698412704</v>
      </c>
      <c r="AB272" s="10">
        <f t="shared" si="17"/>
        <v>91.423412698412704</v>
      </c>
    </row>
    <row r="273" spans="19:28" x14ac:dyDescent="0.35">
      <c r="S273" s="5">
        <f t="shared" si="18"/>
        <v>45303</v>
      </c>
      <c r="T273" s="98" t="s">
        <v>3141</v>
      </c>
      <c r="U273" s="10">
        <f>IF('HAVER - UK Gas'!H1843="",C1555,AVERAGE('HAVER - UK Gas'!H1843:Q1843))</f>
        <v>83.870999999999995</v>
      </c>
      <c r="Y273" s="10">
        <f t="shared" si="16"/>
        <v>91.423412698412704</v>
      </c>
      <c r="AB273" s="10">
        <f t="shared" si="17"/>
        <v>91.423412698412704</v>
      </c>
    </row>
    <row r="274" spans="19:28" x14ac:dyDescent="0.35">
      <c r="S274" s="5">
        <f t="shared" si="18"/>
        <v>45306</v>
      </c>
      <c r="T274" s="98" t="s">
        <v>3141</v>
      </c>
      <c r="U274" s="10">
        <f>IF('HAVER - UK Gas'!H1844="",C1556,AVERAGE('HAVER - UK Gas'!H1844:Q1844))</f>
        <v>83.224999999999994</v>
      </c>
      <c r="Y274" s="10">
        <f t="shared" si="16"/>
        <v>91.423412698412704</v>
      </c>
      <c r="AB274" s="10">
        <f t="shared" si="17"/>
        <v>91.423412698412704</v>
      </c>
    </row>
    <row r="275" spans="19:28" x14ac:dyDescent="0.35">
      <c r="S275" s="5">
        <f t="shared" si="18"/>
        <v>45307</v>
      </c>
      <c r="T275" s="98" t="s">
        <v>3141</v>
      </c>
      <c r="U275" s="10">
        <f>IF('HAVER - UK Gas'!H1845="",C1557,AVERAGE('HAVER - UK Gas'!H1845:Q1845))</f>
        <v>78.671999999999997</v>
      </c>
      <c r="Y275" s="10">
        <f t="shared" si="16"/>
        <v>91.423412698412704</v>
      </c>
      <c r="AB275" s="10">
        <f t="shared" si="17"/>
        <v>91.423412698412704</v>
      </c>
    </row>
    <row r="276" spans="19:28" x14ac:dyDescent="0.35">
      <c r="S276" s="5">
        <f t="shared" si="18"/>
        <v>45308</v>
      </c>
      <c r="T276" s="98" t="s">
        <v>3141</v>
      </c>
      <c r="U276" s="10">
        <f>IF('HAVER - UK Gas'!H1846="",C1558,AVERAGE('HAVER - UK Gas'!H1846:Q1846))</f>
        <v>79.47999999999999</v>
      </c>
      <c r="Y276" s="10">
        <f t="shared" si="16"/>
        <v>91.423412698412704</v>
      </c>
      <c r="AB276" s="10">
        <f t="shared" si="17"/>
        <v>91.423412698412704</v>
      </c>
    </row>
    <row r="277" spans="19:28" x14ac:dyDescent="0.35">
      <c r="S277" s="5">
        <f t="shared" si="18"/>
        <v>45309</v>
      </c>
      <c r="T277" s="98" t="s">
        <v>3141</v>
      </c>
      <c r="U277" s="10">
        <f>IF('HAVER - UK Gas'!H1847="",C1559,AVERAGE('HAVER - UK Gas'!H1847:Q1847))</f>
        <v>81.239000000000004</v>
      </c>
      <c r="Y277" s="10">
        <f t="shared" si="16"/>
        <v>91.423412698412704</v>
      </c>
      <c r="AB277" s="10">
        <f t="shared" si="17"/>
        <v>91.423412698412704</v>
      </c>
    </row>
    <row r="278" spans="19:28" x14ac:dyDescent="0.35">
      <c r="S278" s="5">
        <f t="shared" si="18"/>
        <v>45310</v>
      </c>
      <c r="T278" s="98" t="s">
        <v>3141</v>
      </c>
      <c r="U278" s="10">
        <f>IF('HAVER - UK Gas'!H1848="",C1560,AVERAGE('HAVER - UK Gas'!H1848:Q1848))</f>
        <v>79.027000000000001</v>
      </c>
      <c r="Y278" s="10">
        <f t="shared" si="16"/>
        <v>91.423412698412704</v>
      </c>
      <c r="AB278" s="10">
        <f t="shared" si="17"/>
        <v>91.423412698412704</v>
      </c>
    </row>
    <row r="279" spans="19:28" x14ac:dyDescent="0.35">
      <c r="S279" s="5">
        <f t="shared" si="18"/>
        <v>45313</v>
      </c>
      <c r="T279" s="98" t="s">
        <v>3141</v>
      </c>
      <c r="U279" s="10">
        <f>IF('HAVER - UK Gas'!H1849="",C1561,AVERAGE('HAVER - UK Gas'!H1849:Q1849))</f>
        <v>79.623000000000005</v>
      </c>
      <c r="Y279" s="10">
        <f t="shared" si="16"/>
        <v>91.423412698412704</v>
      </c>
      <c r="AB279" s="10">
        <f t="shared" si="17"/>
        <v>91.423412698412704</v>
      </c>
    </row>
    <row r="280" spans="19:28" x14ac:dyDescent="0.35">
      <c r="S280" s="5">
        <f t="shared" si="18"/>
        <v>45314</v>
      </c>
      <c r="T280" s="98" t="s">
        <v>3141</v>
      </c>
      <c r="U280" s="10">
        <f>IF('HAVER - UK Gas'!H1850="",C1562,AVERAGE('HAVER - UK Gas'!H1850:Q1850))</f>
        <v>82.992000000000004</v>
      </c>
      <c r="Y280" s="10">
        <f t="shared" si="16"/>
        <v>91.423412698412704</v>
      </c>
      <c r="AB280" s="10">
        <f t="shared" si="17"/>
        <v>91.423412698412704</v>
      </c>
    </row>
    <row r="281" spans="19:28" x14ac:dyDescent="0.35">
      <c r="S281" s="5">
        <f t="shared" si="18"/>
        <v>45315</v>
      </c>
      <c r="T281" s="98" t="s">
        <v>3141</v>
      </c>
      <c r="U281" s="10">
        <f>IF('HAVER - UK Gas'!H1851="",C1563,AVERAGE('HAVER - UK Gas'!H1851:Q1851))</f>
        <v>80.782999999999987</v>
      </c>
      <c r="Y281" s="10">
        <f t="shared" si="16"/>
        <v>91.423412698412704</v>
      </c>
      <c r="AB281" s="10">
        <f t="shared" si="17"/>
        <v>91.423412698412704</v>
      </c>
    </row>
    <row r="282" spans="19:28" x14ac:dyDescent="0.35">
      <c r="S282" s="5">
        <f t="shared" si="18"/>
        <v>45316</v>
      </c>
      <c r="T282" s="98" t="s">
        <v>3141</v>
      </c>
      <c r="U282" s="10">
        <f>IF('HAVER - UK Gas'!H1852="",C1564,AVERAGE('HAVER - UK Gas'!H1852:Q1852))</f>
        <v>81.174000000000007</v>
      </c>
      <c r="Y282" s="10">
        <f t="shared" si="16"/>
        <v>91.423412698412704</v>
      </c>
      <c r="AB282" s="10">
        <f t="shared" si="17"/>
        <v>91.423412698412704</v>
      </c>
    </row>
    <row r="283" spans="19:28" x14ac:dyDescent="0.35">
      <c r="S283" s="5">
        <f t="shared" si="18"/>
        <v>45317</v>
      </c>
      <c r="T283" s="98" t="s">
        <v>3141</v>
      </c>
      <c r="U283" s="10">
        <f>IF('HAVER - UK Gas'!H1853="",C1565,AVERAGE('HAVER - UK Gas'!H1853:Q1853))</f>
        <v>81.131</v>
      </c>
      <c r="Y283" s="10">
        <f t="shared" si="16"/>
        <v>91.423412698412704</v>
      </c>
      <c r="AB283" s="10">
        <f t="shared" si="17"/>
        <v>91.423412698412704</v>
      </c>
    </row>
    <row r="284" spans="19:28" x14ac:dyDescent="0.35">
      <c r="S284" s="5">
        <f t="shared" si="18"/>
        <v>45320</v>
      </c>
      <c r="T284" s="98" t="s">
        <v>3141</v>
      </c>
      <c r="U284" s="10">
        <f>IF('HAVER - UK Gas'!H1854="",C1566,AVERAGE('HAVER - UK Gas'!H1854:Q1854))</f>
        <v>83.281000000000006</v>
      </c>
      <c r="Y284" s="10">
        <f t="shared" si="16"/>
        <v>91.423412698412704</v>
      </c>
      <c r="AB284" s="10">
        <f t="shared" si="17"/>
        <v>91.423412698412704</v>
      </c>
    </row>
    <row r="285" spans="19:28" x14ac:dyDescent="0.35">
      <c r="S285" s="5">
        <f t="shared" si="18"/>
        <v>45321</v>
      </c>
      <c r="T285" s="98" t="s">
        <v>3141</v>
      </c>
      <c r="U285" s="10">
        <f>IF('HAVER - UK Gas'!H1855="",C1567,AVERAGE('HAVER - UK Gas'!H1855:Q1855))</f>
        <v>85.459000000000003</v>
      </c>
      <c r="Y285" s="10">
        <f t="shared" si="16"/>
        <v>91.423412698412704</v>
      </c>
      <c r="AB285" s="10">
        <f t="shared" si="17"/>
        <v>91.423412698412704</v>
      </c>
    </row>
    <row r="286" spans="19:28" x14ac:dyDescent="0.35">
      <c r="S286" s="5">
        <f t="shared" si="18"/>
        <v>45322</v>
      </c>
      <c r="T286" s="98" t="s">
        <v>3141</v>
      </c>
      <c r="U286" s="10">
        <f>IF('HAVER - UK Gas'!H1856="",C1568,AVERAGE('HAVER - UK Gas'!H1856:Q1856))</f>
        <v>83.840999999999994</v>
      </c>
      <c r="Y286" s="10">
        <f t="shared" si="16"/>
        <v>91.423412698412704</v>
      </c>
      <c r="AB286" s="10">
        <f t="shared" si="17"/>
        <v>91.423412698412704</v>
      </c>
    </row>
    <row r="287" spans="19:28" x14ac:dyDescent="0.35">
      <c r="S287" s="5">
        <f t="shared" si="18"/>
        <v>45323</v>
      </c>
      <c r="T287" s="98" t="s">
        <v>3142</v>
      </c>
      <c r="U287" s="10">
        <f>IF('HAVER - UK Gas'!H1857="",C1569,AVERAGE('HAVER - UK Gas'!H1857:Q1857))</f>
        <v>83.843000000000004</v>
      </c>
      <c r="Y287" s="10">
        <f t="shared" si="16"/>
        <v>91.423412698412704</v>
      </c>
      <c r="AB287" s="10">
        <f t="shared" si="17"/>
        <v>91.423412698412704</v>
      </c>
    </row>
    <row r="288" spans="19:28" x14ac:dyDescent="0.35">
      <c r="S288" s="5">
        <f t="shared" si="18"/>
        <v>45324</v>
      </c>
      <c r="T288" s="98" t="s">
        <v>3142</v>
      </c>
      <c r="U288" s="10">
        <f>IF('HAVER - UK Gas'!H1858="",C1570,AVERAGE('HAVER - UK Gas'!H1858:Q1858))</f>
        <v>81.703999999999994</v>
      </c>
      <c r="Y288" s="10">
        <f t="shared" si="16"/>
        <v>91.423412698412704</v>
      </c>
      <c r="AB288" s="10">
        <f t="shared" si="17"/>
        <v>91.423412698412704</v>
      </c>
    </row>
    <row r="289" spans="19:29" x14ac:dyDescent="0.35">
      <c r="S289" s="5">
        <f t="shared" si="18"/>
        <v>45327</v>
      </c>
      <c r="T289" s="98" t="s">
        <v>3142</v>
      </c>
      <c r="U289" s="10">
        <f>IF('HAVER - UK Gas'!H1859="",C1571,AVERAGE('HAVER - UK Gas'!H1859:Q1859))</f>
        <v>81.48</v>
      </c>
      <c r="Y289" s="10">
        <f t="shared" si="16"/>
        <v>91.423412698412704</v>
      </c>
      <c r="AB289" s="10">
        <f t="shared" si="17"/>
        <v>91.423412698412704</v>
      </c>
    </row>
    <row r="290" spans="19:29" x14ac:dyDescent="0.35">
      <c r="S290" s="5">
        <f t="shared" si="18"/>
        <v>45328</v>
      </c>
      <c r="T290" s="98" t="s">
        <v>3142</v>
      </c>
      <c r="U290" s="10">
        <f>IF('HAVER - UK Gas'!H1860="",C1572,AVERAGE('HAVER - UK Gas'!H1860:Q1860))</f>
        <v>79.951999999999998</v>
      </c>
      <c r="Y290" s="10">
        <f t="shared" si="16"/>
        <v>91.423412698412704</v>
      </c>
      <c r="AB290" s="10">
        <f t="shared" si="17"/>
        <v>91.423412698412704</v>
      </c>
    </row>
    <row r="291" spans="19:29" x14ac:dyDescent="0.35">
      <c r="S291" s="5">
        <f t="shared" si="18"/>
        <v>45329</v>
      </c>
      <c r="T291" s="98" t="s">
        <v>3142</v>
      </c>
      <c r="U291" s="10">
        <f>IF('HAVER - UK Gas'!H1861="",C1573,AVERAGE('HAVER - UK Gas'!H1861:Q1861))</f>
        <v>78.363</v>
      </c>
      <c r="Y291" s="10">
        <f t="shared" si="16"/>
        <v>91.423412698412704</v>
      </c>
      <c r="AB291" s="10">
        <f t="shared" si="17"/>
        <v>91.423412698412704</v>
      </c>
    </row>
    <row r="292" spans="19:29" x14ac:dyDescent="0.35">
      <c r="S292" s="5">
        <f t="shared" si="18"/>
        <v>45330</v>
      </c>
      <c r="T292" s="98" t="s">
        <v>3142</v>
      </c>
      <c r="U292" s="10">
        <f>IF('HAVER - UK Gas'!H1862="",C1574,AVERAGE('HAVER - UK Gas'!H1862:Q1862))</f>
        <v>76.201999999999984</v>
      </c>
      <c r="Y292" s="10">
        <f t="shared" si="16"/>
        <v>91.423412698412704</v>
      </c>
      <c r="AB292" s="10">
        <f t="shared" si="17"/>
        <v>91.423412698412704</v>
      </c>
    </row>
    <row r="293" spans="19:29" x14ac:dyDescent="0.35">
      <c r="S293" s="5">
        <f t="shared" si="18"/>
        <v>45331</v>
      </c>
      <c r="T293" s="98" t="s">
        <v>3142</v>
      </c>
      <c r="U293" s="10">
        <f>IF('HAVER - UK Gas'!H1863="",C1575,AVERAGE('HAVER - UK Gas'!H1863:Q1863))</f>
        <v>74.190000000000012</v>
      </c>
      <c r="Y293" s="10">
        <f t="shared" si="16"/>
        <v>91.423412698412704</v>
      </c>
      <c r="AB293" s="10">
        <f t="shared" si="17"/>
        <v>91.423412698412704</v>
      </c>
    </row>
    <row r="294" spans="19:29" x14ac:dyDescent="0.35">
      <c r="S294" s="5">
        <f t="shared" si="18"/>
        <v>45334</v>
      </c>
      <c r="T294" s="98" t="s">
        <v>3142</v>
      </c>
      <c r="U294" s="10">
        <f>IF('HAVER - UK Gas'!H1864="",C1576,AVERAGE('HAVER - UK Gas'!H1864:Q1864))</f>
        <v>73</v>
      </c>
      <c r="Y294" s="10">
        <f t="shared" si="16"/>
        <v>91.423412698412704</v>
      </c>
      <c r="AB294" s="10">
        <f t="shared" si="17"/>
        <v>91.423412698412704</v>
      </c>
    </row>
    <row r="295" spans="19:29" x14ac:dyDescent="0.35">
      <c r="S295" s="5">
        <f t="shared" si="18"/>
        <v>45335</v>
      </c>
      <c r="T295" s="98" t="s">
        <v>3142</v>
      </c>
      <c r="U295" s="10">
        <f>IF('HAVER - UK Gas'!H1865="",C1577,AVERAGE('HAVER - UK Gas'!H1865:Q1865))</f>
        <v>71.641999999999996</v>
      </c>
      <c r="Y295" s="10">
        <f t="shared" si="16"/>
        <v>91.423412698412704</v>
      </c>
      <c r="AB295" s="10">
        <f t="shared" si="17"/>
        <v>91.423412698412704</v>
      </c>
    </row>
    <row r="296" spans="19:29" x14ac:dyDescent="0.35">
      <c r="S296" s="5">
        <f t="shared" si="18"/>
        <v>45336</v>
      </c>
      <c r="T296" s="98" t="s">
        <v>3142</v>
      </c>
      <c r="U296" s="10">
        <f>IF('HAVER - UK Gas'!H1866="",C1578,AVERAGE('HAVER - UK Gas'!H1866:Q1866))</f>
        <v>72.096000000000004</v>
      </c>
      <c r="Y296" s="10">
        <f t="shared" si="16"/>
        <v>91.423412698412704</v>
      </c>
      <c r="AB296" s="10">
        <f t="shared" si="17"/>
        <v>91.423412698412704</v>
      </c>
    </row>
    <row r="297" spans="19:29" x14ac:dyDescent="0.35">
      <c r="S297" s="5">
        <f t="shared" si="18"/>
        <v>45337</v>
      </c>
      <c r="T297" s="98" t="s">
        <v>3142</v>
      </c>
      <c r="U297" s="10">
        <f>IF('HAVER - UK Gas'!H1867="",C1579,AVERAGE('HAVER - UK Gas'!H1867:Q1867))</f>
        <v>72.027000000000001</v>
      </c>
      <c r="Y297" s="10">
        <f t="shared" si="16"/>
        <v>91.423412698412704</v>
      </c>
      <c r="AB297" s="10">
        <f t="shared" si="17"/>
        <v>91.423412698412704</v>
      </c>
    </row>
    <row r="298" spans="19:29" x14ac:dyDescent="0.35">
      <c r="S298" s="5">
        <f t="shared" si="18"/>
        <v>45338</v>
      </c>
      <c r="T298" s="98" t="s">
        <v>3142</v>
      </c>
      <c r="U298" s="10">
        <f>IF('HAVER - UK Gas'!H1868="",C1580,AVERAGE('HAVER - UK Gas'!H1868:Q1868))</f>
        <v>69.853999999999985</v>
      </c>
      <c r="Y298" s="10">
        <f t="shared" si="16"/>
        <v>91.423412698412704</v>
      </c>
      <c r="AB298" s="10">
        <f t="shared" si="17"/>
        <v>91.423412698412704</v>
      </c>
    </row>
    <row r="299" spans="19:29" x14ac:dyDescent="0.35">
      <c r="S299" s="5">
        <f t="shared" si="18"/>
        <v>45341</v>
      </c>
      <c r="T299" s="98" t="s">
        <v>3142</v>
      </c>
      <c r="U299" s="10">
        <f>IF('HAVER - UK Gas'!H1869="",C1581,AVERAGE('HAVER - UK Gas'!H1869:Q1869))</f>
        <v>71.338999999999999</v>
      </c>
      <c r="Z299" s="10">
        <v>76.748578124999995</v>
      </c>
      <c r="AB299" s="10">
        <f>AVERAGE($U$299:$U$326,$U$328:$U$363)</f>
        <v>75.61363333333334</v>
      </c>
      <c r="AC299" t="s">
        <v>2298</v>
      </c>
    </row>
    <row r="300" spans="19:29" x14ac:dyDescent="0.35">
      <c r="S300" s="5">
        <f t="shared" si="18"/>
        <v>45342</v>
      </c>
      <c r="T300" s="98" t="s">
        <v>3142</v>
      </c>
      <c r="U300" s="10">
        <f>IF('HAVER - UK Gas'!H1870="",C1582,AVERAGE('HAVER - UK Gas'!H1870:Q1870))</f>
        <v>71.042999999999992</v>
      </c>
      <c r="Z300" s="10">
        <v>76.748578124999995</v>
      </c>
      <c r="AB300" s="10">
        <f t="shared" ref="AB300:AB363" si="19">AVERAGE($U$299:$U$326,$U$328:$U$363)</f>
        <v>75.61363333333334</v>
      </c>
    </row>
    <row r="301" spans="19:29" x14ac:dyDescent="0.35">
      <c r="S301" s="5">
        <f t="shared" si="18"/>
        <v>45343</v>
      </c>
      <c r="T301" s="98" t="s">
        <v>3142</v>
      </c>
      <c r="U301" s="10">
        <f>IF('HAVER - UK Gas'!H1871="",C1583,AVERAGE('HAVER - UK Gas'!H1871:Q1871))</f>
        <v>69.286000000000016</v>
      </c>
      <c r="Z301" s="10">
        <v>76.748578124999995</v>
      </c>
      <c r="AB301" s="10">
        <f t="shared" si="19"/>
        <v>75.61363333333334</v>
      </c>
    </row>
    <row r="302" spans="19:29" x14ac:dyDescent="0.35">
      <c r="S302" s="5">
        <f t="shared" si="18"/>
        <v>45344</v>
      </c>
      <c r="T302" s="98" t="s">
        <v>3142</v>
      </c>
      <c r="U302" s="10">
        <f>IF('HAVER - UK Gas'!H1872="",C1584,AVERAGE('HAVER - UK Gas'!H1872:Q1872))</f>
        <v>67.635999999999996</v>
      </c>
      <c r="Z302" s="10">
        <v>76.748578124999995</v>
      </c>
      <c r="AB302" s="10">
        <f t="shared" si="19"/>
        <v>75.61363333333334</v>
      </c>
    </row>
    <row r="303" spans="19:29" x14ac:dyDescent="0.35">
      <c r="S303" s="5">
        <f t="shared" si="18"/>
        <v>45345</v>
      </c>
      <c r="T303" s="98" t="s">
        <v>3142</v>
      </c>
      <c r="U303" s="10">
        <f>IF('HAVER - UK Gas'!H1873="",C1585,AVERAGE('HAVER - UK Gas'!H1873:Q1873))</f>
        <v>69.75</v>
      </c>
      <c r="Z303" s="10">
        <v>76.748578124999995</v>
      </c>
      <c r="AB303" s="10">
        <f t="shared" si="19"/>
        <v>75.61363333333334</v>
      </c>
    </row>
    <row r="304" spans="19:29" x14ac:dyDescent="0.35">
      <c r="S304" s="5">
        <f t="shared" si="18"/>
        <v>45348</v>
      </c>
      <c r="T304" s="98" t="s">
        <v>3142</v>
      </c>
      <c r="U304" s="10">
        <f>IF('HAVER - UK Gas'!H1874="",C1586,AVERAGE('HAVER - UK Gas'!H1874:Q1874))</f>
        <v>71.080000000000013</v>
      </c>
      <c r="Z304" s="10">
        <v>76.748578124999995</v>
      </c>
      <c r="AB304" s="10">
        <f t="shared" si="19"/>
        <v>75.61363333333334</v>
      </c>
    </row>
    <row r="305" spans="19:28" x14ac:dyDescent="0.35">
      <c r="S305" s="5">
        <f t="shared" si="18"/>
        <v>45349</v>
      </c>
      <c r="T305" s="98" t="s">
        <v>3142</v>
      </c>
      <c r="U305" s="10">
        <f>IF('HAVER - UK Gas'!H1875="",C1587,AVERAGE('HAVER - UK Gas'!H1875:Q1875))</f>
        <v>74.072999999999993</v>
      </c>
      <c r="Z305" s="10">
        <v>76.748578124999995</v>
      </c>
      <c r="AB305" s="10">
        <f t="shared" si="19"/>
        <v>75.61363333333334</v>
      </c>
    </row>
    <row r="306" spans="19:28" x14ac:dyDescent="0.35">
      <c r="S306" s="5">
        <f t="shared" si="18"/>
        <v>45350</v>
      </c>
      <c r="T306" s="98" t="s">
        <v>3142</v>
      </c>
      <c r="U306" s="10">
        <f>IF('HAVER - UK Gas'!H1876="",C1588,AVERAGE('HAVER - UK Gas'!H1876:Q1876))</f>
        <v>73.602000000000004</v>
      </c>
      <c r="Z306" s="10">
        <v>76.748578124999995</v>
      </c>
      <c r="AB306" s="10">
        <f t="shared" si="19"/>
        <v>75.61363333333334</v>
      </c>
    </row>
    <row r="307" spans="19:28" x14ac:dyDescent="0.35">
      <c r="S307" s="5">
        <f t="shared" si="18"/>
        <v>45351</v>
      </c>
      <c r="T307" s="98" t="s">
        <v>3142</v>
      </c>
      <c r="U307" s="10">
        <f>IF('HAVER - UK Gas'!H1877="",C1589,AVERAGE('HAVER - UK Gas'!H1877:Q1877))</f>
        <v>75.474999999999994</v>
      </c>
      <c r="Z307" s="10">
        <v>76.748578124999995</v>
      </c>
      <c r="AB307" s="10">
        <f t="shared" si="19"/>
        <v>75.61363333333334</v>
      </c>
    </row>
    <row r="308" spans="19:28" x14ac:dyDescent="0.35">
      <c r="S308" s="5">
        <f t="shared" si="18"/>
        <v>45352</v>
      </c>
      <c r="T308" s="98" t="s">
        <v>3143</v>
      </c>
      <c r="U308" s="10">
        <f>IF('HAVER - UK Gas'!H1878="",C1590,AVERAGE('HAVER - UK Gas'!H1878:Q1878))</f>
        <v>77.259999999999991</v>
      </c>
      <c r="Z308" s="10">
        <v>76.748578124999995</v>
      </c>
      <c r="AB308" s="10">
        <f t="shared" si="19"/>
        <v>75.61363333333334</v>
      </c>
    </row>
    <row r="309" spans="19:28" x14ac:dyDescent="0.35">
      <c r="S309" s="5">
        <f t="shared" si="18"/>
        <v>45355</v>
      </c>
      <c r="T309" s="98" t="s">
        <v>3143</v>
      </c>
      <c r="U309" s="10">
        <f>IF('HAVER - UK Gas'!H1879="",C1591,AVERAGE('HAVER - UK Gas'!H1879:Q1879))</f>
        <v>78.34</v>
      </c>
      <c r="Z309" s="10">
        <v>76.748578124999995</v>
      </c>
      <c r="AB309" s="10">
        <f t="shared" si="19"/>
        <v>75.61363333333334</v>
      </c>
    </row>
    <row r="310" spans="19:28" x14ac:dyDescent="0.35">
      <c r="S310" s="5">
        <f t="shared" si="18"/>
        <v>45356</v>
      </c>
      <c r="T310" s="98" t="s">
        <v>3143</v>
      </c>
      <c r="U310" s="10">
        <f>IF('HAVER - UK Gas'!H1880="",C1592,AVERAGE('HAVER - UK Gas'!H1880:Q1880))</f>
        <v>77.013999999999996</v>
      </c>
      <c r="Z310" s="10">
        <v>76.748578124999995</v>
      </c>
      <c r="AB310" s="10">
        <f t="shared" si="19"/>
        <v>75.61363333333334</v>
      </c>
    </row>
    <row r="311" spans="19:28" x14ac:dyDescent="0.35">
      <c r="S311" s="5">
        <f t="shared" si="18"/>
        <v>45357</v>
      </c>
      <c r="T311" s="98" t="s">
        <v>3143</v>
      </c>
      <c r="U311" s="10">
        <f>IF('HAVER - UK Gas'!H1881="",C1593,AVERAGE('HAVER - UK Gas'!H1881:Q1881))</f>
        <v>75.41</v>
      </c>
      <c r="Z311" s="10">
        <v>76.748578124999995</v>
      </c>
      <c r="AB311" s="10">
        <f t="shared" si="19"/>
        <v>75.61363333333334</v>
      </c>
    </row>
    <row r="312" spans="19:28" x14ac:dyDescent="0.35">
      <c r="S312" s="5">
        <f t="shared" si="18"/>
        <v>45358</v>
      </c>
      <c r="T312" s="98" t="s">
        <v>3143</v>
      </c>
      <c r="U312" s="10">
        <f>IF('HAVER - UK Gas'!H1882="",C1594,AVERAGE('HAVER - UK Gas'!H1882:Q1882))</f>
        <v>75.772000000000006</v>
      </c>
      <c r="Z312" s="10">
        <v>76.748578124999995</v>
      </c>
      <c r="AB312" s="10">
        <f t="shared" si="19"/>
        <v>75.61363333333334</v>
      </c>
    </row>
    <row r="313" spans="19:28" x14ac:dyDescent="0.35">
      <c r="S313" s="5">
        <f t="shared" si="18"/>
        <v>45359</v>
      </c>
      <c r="T313" s="98" t="s">
        <v>3143</v>
      </c>
      <c r="U313" s="10">
        <f>IF('HAVER - UK Gas'!H1883="",C1595,AVERAGE('HAVER - UK Gas'!H1883:Q1883))</f>
        <v>73.105000000000004</v>
      </c>
      <c r="Z313" s="10">
        <v>76.748578124999995</v>
      </c>
      <c r="AB313" s="10">
        <f t="shared" si="19"/>
        <v>75.61363333333334</v>
      </c>
    </row>
    <row r="314" spans="19:28" x14ac:dyDescent="0.35">
      <c r="S314" s="5">
        <f t="shared" si="18"/>
        <v>45362</v>
      </c>
      <c r="T314" s="98" t="s">
        <v>3143</v>
      </c>
      <c r="U314" s="10">
        <f>IF('HAVER - UK Gas'!H1884="",C1596,AVERAGE('HAVER - UK Gas'!H1884:Q1884))</f>
        <v>72.304000000000002</v>
      </c>
      <c r="Z314" s="10">
        <v>76.748578124999995</v>
      </c>
      <c r="AB314" s="10">
        <f t="shared" si="19"/>
        <v>75.61363333333334</v>
      </c>
    </row>
    <row r="315" spans="19:28" x14ac:dyDescent="0.35">
      <c r="S315" s="5">
        <f t="shared" si="18"/>
        <v>45363</v>
      </c>
      <c r="T315" s="98" t="s">
        <v>3143</v>
      </c>
      <c r="U315" s="10">
        <f>IF('HAVER - UK Gas'!H1885="",C1597,AVERAGE('HAVER - UK Gas'!H1885:Q1885))</f>
        <v>72.376000000000005</v>
      </c>
      <c r="Z315" s="10">
        <v>76.748578124999995</v>
      </c>
      <c r="AB315" s="10">
        <f t="shared" si="19"/>
        <v>75.61363333333334</v>
      </c>
    </row>
    <row r="316" spans="19:28" x14ac:dyDescent="0.35">
      <c r="S316" s="5">
        <f t="shared" si="18"/>
        <v>45364</v>
      </c>
      <c r="T316" s="98" t="s">
        <v>3143</v>
      </c>
      <c r="U316" s="10">
        <f>IF('HAVER - UK Gas'!H1886="",C1598,AVERAGE('HAVER - UK Gas'!H1886:Q1886))</f>
        <v>74.725999999999999</v>
      </c>
      <c r="Z316" s="10">
        <v>76.748578124999995</v>
      </c>
      <c r="AB316" s="10">
        <f t="shared" si="19"/>
        <v>75.61363333333334</v>
      </c>
    </row>
    <row r="317" spans="19:28" x14ac:dyDescent="0.35">
      <c r="S317" s="5">
        <f t="shared" si="18"/>
        <v>45365</v>
      </c>
      <c r="T317" s="98" t="s">
        <v>3143</v>
      </c>
      <c r="U317" s="10">
        <f>IF('HAVER - UK Gas'!H1887="",C1599,AVERAGE('HAVER - UK Gas'!H1887:Q1887))</f>
        <v>76.739999999999995</v>
      </c>
      <c r="Z317" s="10">
        <v>76.748578124999995</v>
      </c>
      <c r="AB317" s="10">
        <f t="shared" si="19"/>
        <v>75.61363333333334</v>
      </c>
    </row>
    <row r="318" spans="19:28" x14ac:dyDescent="0.35">
      <c r="S318" s="5">
        <f t="shared" si="18"/>
        <v>45366</v>
      </c>
      <c r="T318" s="98" t="s">
        <v>3143</v>
      </c>
      <c r="U318" s="10">
        <f>IF('HAVER - UK Gas'!H1888="",C1600,AVERAGE('HAVER - UK Gas'!H1888:Q1888))</f>
        <v>80.349000000000018</v>
      </c>
      <c r="Z318" s="10">
        <v>76.748578124999995</v>
      </c>
      <c r="AB318" s="10">
        <f t="shared" si="19"/>
        <v>75.61363333333334</v>
      </c>
    </row>
    <row r="319" spans="19:28" x14ac:dyDescent="0.35">
      <c r="S319" s="5">
        <f t="shared" si="18"/>
        <v>45369</v>
      </c>
      <c r="T319" s="98" t="s">
        <v>3143</v>
      </c>
      <c r="U319" s="10">
        <f>IF('HAVER - UK Gas'!H1889="",C1601,AVERAGE('HAVER - UK Gas'!H1889:Q1889))</f>
        <v>80.463999999999999</v>
      </c>
      <c r="Z319" s="10">
        <v>76.748578124999995</v>
      </c>
      <c r="AB319" s="10">
        <f t="shared" si="19"/>
        <v>75.61363333333334</v>
      </c>
    </row>
    <row r="320" spans="19:28" x14ac:dyDescent="0.35">
      <c r="S320" s="5">
        <f t="shared" si="18"/>
        <v>45370</v>
      </c>
      <c r="T320" s="98" t="s">
        <v>3143</v>
      </c>
      <c r="U320" s="10">
        <f>IF('HAVER - UK Gas'!H1890="",C1602,AVERAGE('HAVER - UK Gas'!H1890:Q1890))</f>
        <v>78.214999999999989</v>
      </c>
      <c r="Z320" s="10">
        <v>76.748578124999995</v>
      </c>
      <c r="AB320" s="10">
        <f t="shared" si="19"/>
        <v>75.61363333333334</v>
      </c>
    </row>
    <row r="321" spans="19:28" x14ac:dyDescent="0.35">
      <c r="S321" s="5">
        <f t="shared" si="18"/>
        <v>45371</v>
      </c>
      <c r="T321" s="98" t="s">
        <v>3143</v>
      </c>
      <c r="U321" s="10">
        <f>IF('HAVER - UK Gas'!H1891="",C1603,AVERAGE('HAVER - UK Gas'!H1891:Q1891))</f>
        <v>76.177999999999997</v>
      </c>
      <c r="Z321" s="10">
        <v>76.748578124999995</v>
      </c>
      <c r="AB321" s="10">
        <f t="shared" si="19"/>
        <v>75.61363333333334</v>
      </c>
    </row>
    <row r="322" spans="19:28" x14ac:dyDescent="0.35">
      <c r="S322" s="5">
        <f t="shared" si="18"/>
        <v>45372</v>
      </c>
      <c r="T322" s="98" t="s">
        <v>3143</v>
      </c>
      <c r="U322" s="10">
        <f>IF('HAVER - UK Gas'!H1892="",C1604,AVERAGE('HAVER - UK Gas'!H1892:Q1892))</f>
        <v>79.319000000000003</v>
      </c>
      <c r="Z322" s="10">
        <v>76.748578124999995</v>
      </c>
      <c r="AB322" s="10">
        <f t="shared" si="19"/>
        <v>75.61363333333334</v>
      </c>
    </row>
    <row r="323" spans="19:28" x14ac:dyDescent="0.35">
      <c r="S323" s="5">
        <f t="shared" si="18"/>
        <v>45373</v>
      </c>
      <c r="T323" s="98" t="s">
        <v>3143</v>
      </c>
      <c r="U323" s="10">
        <f>IF('HAVER - UK Gas'!H1893="",C1605,AVERAGE('HAVER - UK Gas'!H1893:Q1893))</f>
        <v>81.40100000000001</v>
      </c>
      <c r="Z323" s="10">
        <v>76.748578124999995</v>
      </c>
      <c r="AB323" s="10">
        <f t="shared" si="19"/>
        <v>75.61363333333334</v>
      </c>
    </row>
    <row r="324" spans="19:28" x14ac:dyDescent="0.35">
      <c r="S324" s="5">
        <f t="shared" si="18"/>
        <v>45376</v>
      </c>
      <c r="T324" s="98" t="s">
        <v>3143</v>
      </c>
      <c r="U324" s="10">
        <f>IF('HAVER - UK Gas'!H1894="",C1606,AVERAGE('HAVER - UK Gas'!H1894:Q1894))</f>
        <v>78.719000000000008</v>
      </c>
      <c r="Z324" s="10">
        <v>76.748578124999995</v>
      </c>
      <c r="AB324" s="10">
        <f t="shared" si="19"/>
        <v>75.61363333333334</v>
      </c>
    </row>
    <row r="325" spans="19:28" x14ac:dyDescent="0.35">
      <c r="S325" s="5">
        <f t="shared" si="18"/>
        <v>45377</v>
      </c>
      <c r="T325" s="98" t="s">
        <v>3143</v>
      </c>
      <c r="U325" s="10">
        <f>IF('HAVER - UK Gas'!H1895="",C1607,AVERAGE('HAVER - UK Gas'!H1895:Q1895))</f>
        <v>80.01700000000001</v>
      </c>
      <c r="Z325" s="10">
        <v>76.748578124999995</v>
      </c>
      <c r="AB325" s="10">
        <f t="shared" si="19"/>
        <v>75.61363333333334</v>
      </c>
    </row>
    <row r="326" spans="19:28" x14ac:dyDescent="0.35">
      <c r="S326" s="5">
        <f t="shared" si="18"/>
        <v>45378</v>
      </c>
      <c r="T326" s="98" t="s">
        <v>3143</v>
      </c>
      <c r="U326" s="10">
        <f>IF('HAVER - UK Gas'!H1896="",C1608,AVERAGE('HAVER - UK Gas'!H1896:Q1896))</f>
        <v>79.832999999999998</v>
      </c>
      <c r="Z326" s="10">
        <v>76.748578124999995</v>
      </c>
      <c r="AB326" s="10">
        <f t="shared" si="19"/>
        <v>75.61363333333334</v>
      </c>
    </row>
    <row r="327" spans="19:28" x14ac:dyDescent="0.35">
      <c r="S327" s="5">
        <f t="shared" si="18"/>
        <v>45379</v>
      </c>
      <c r="T327" s="98" t="s">
        <v>3143</v>
      </c>
      <c r="U327" s="10" t="e">
        <f>NA()</f>
        <v>#N/A</v>
      </c>
      <c r="Z327" s="10">
        <v>76.748578124999995</v>
      </c>
      <c r="AB327" s="10">
        <f t="shared" si="19"/>
        <v>75.61363333333334</v>
      </c>
    </row>
    <row r="328" spans="19:28" x14ac:dyDescent="0.35">
      <c r="S328" s="5">
        <f t="shared" si="18"/>
        <v>45380</v>
      </c>
      <c r="T328" s="98" t="s">
        <v>3143</v>
      </c>
      <c r="U328" s="10">
        <f>IF('HAVER - UK Gas'!H1898="",C1610,AVERAGE('HAVER - UK Gas'!H1898:Q1898))</f>
        <v>79.832999999999998</v>
      </c>
      <c r="Z328" s="10">
        <v>76.748578124999995</v>
      </c>
      <c r="AB328" s="10">
        <f t="shared" si="19"/>
        <v>75.61363333333334</v>
      </c>
    </row>
    <row r="329" spans="19:28" x14ac:dyDescent="0.35">
      <c r="S329" s="5">
        <f t="shared" si="18"/>
        <v>45383</v>
      </c>
      <c r="T329" s="98" t="s">
        <v>3144</v>
      </c>
      <c r="U329" s="10">
        <f>IF('HAVER - UK Gas'!H1899="",C1611,AVERAGE('HAVER - UK Gas'!H1899:Q1899))</f>
        <v>77.749999999999986</v>
      </c>
      <c r="Z329" s="10">
        <v>76.748578124999995</v>
      </c>
      <c r="AB329" s="10">
        <f t="shared" si="19"/>
        <v>75.61363333333334</v>
      </c>
    </row>
    <row r="330" spans="19:28" x14ac:dyDescent="0.35">
      <c r="S330" s="5">
        <f t="shared" ref="S330:S373" si="20">+S325+7</f>
        <v>45384</v>
      </c>
      <c r="T330" s="98" t="s">
        <v>3144</v>
      </c>
      <c r="U330" s="101"/>
      <c r="Z330" s="10">
        <v>76.748578124999995</v>
      </c>
      <c r="AB330" s="10">
        <f t="shared" si="19"/>
        <v>75.61363333333334</v>
      </c>
    </row>
    <row r="331" spans="19:28" x14ac:dyDescent="0.35">
      <c r="S331" s="5">
        <f t="shared" si="20"/>
        <v>45385</v>
      </c>
      <c r="T331" s="98" t="s">
        <v>3144</v>
      </c>
      <c r="U331" s="101"/>
      <c r="Z331" s="10">
        <v>76.748578124999995</v>
      </c>
      <c r="AB331" s="10">
        <f t="shared" si="19"/>
        <v>75.61363333333334</v>
      </c>
    </row>
    <row r="332" spans="19:28" x14ac:dyDescent="0.35">
      <c r="S332" s="5">
        <f t="shared" si="20"/>
        <v>45386</v>
      </c>
      <c r="T332" s="98" t="s">
        <v>3144</v>
      </c>
      <c r="U332" s="101"/>
      <c r="Z332" s="10">
        <v>76.748578124999995</v>
      </c>
      <c r="AB332" s="10">
        <f t="shared" si="19"/>
        <v>75.61363333333334</v>
      </c>
    </row>
    <row r="333" spans="19:28" x14ac:dyDescent="0.35">
      <c r="S333" s="5">
        <f t="shared" si="20"/>
        <v>45387</v>
      </c>
      <c r="T333" s="98" t="s">
        <v>3144</v>
      </c>
      <c r="U333" s="101"/>
      <c r="Z333" s="10">
        <v>76.748578124999995</v>
      </c>
      <c r="AB333" s="10">
        <f t="shared" si="19"/>
        <v>75.61363333333334</v>
      </c>
    </row>
    <row r="334" spans="19:28" x14ac:dyDescent="0.35">
      <c r="S334" s="5">
        <f t="shared" si="20"/>
        <v>45390</v>
      </c>
      <c r="T334" s="98" t="s">
        <v>3144</v>
      </c>
      <c r="U334" s="101"/>
      <c r="Z334" s="10">
        <v>76.748578124999995</v>
      </c>
      <c r="AB334" s="10">
        <f t="shared" si="19"/>
        <v>75.61363333333334</v>
      </c>
    </row>
    <row r="335" spans="19:28" x14ac:dyDescent="0.35">
      <c r="S335" s="5">
        <f t="shared" si="20"/>
        <v>45391</v>
      </c>
      <c r="T335" s="98" t="s">
        <v>3144</v>
      </c>
      <c r="U335" s="101"/>
      <c r="Z335" s="10">
        <v>76.748578124999995</v>
      </c>
      <c r="AB335" s="10">
        <f t="shared" si="19"/>
        <v>75.61363333333334</v>
      </c>
    </row>
    <row r="336" spans="19:28" x14ac:dyDescent="0.35">
      <c r="S336" s="5">
        <f t="shared" si="20"/>
        <v>45392</v>
      </c>
      <c r="T336" s="98" t="s">
        <v>3144</v>
      </c>
      <c r="U336" s="101"/>
      <c r="Z336" s="10">
        <v>76.748578124999995</v>
      </c>
      <c r="AB336" s="10">
        <f t="shared" si="19"/>
        <v>75.61363333333334</v>
      </c>
    </row>
    <row r="337" spans="19:28" x14ac:dyDescent="0.35">
      <c r="S337" s="5">
        <f t="shared" si="20"/>
        <v>45393</v>
      </c>
      <c r="T337" s="98" t="s">
        <v>3144</v>
      </c>
      <c r="U337" s="101"/>
      <c r="Z337" s="10">
        <v>76.748578124999995</v>
      </c>
      <c r="AB337" s="10">
        <f t="shared" si="19"/>
        <v>75.61363333333334</v>
      </c>
    </row>
    <row r="338" spans="19:28" x14ac:dyDescent="0.35">
      <c r="S338" s="5">
        <f t="shared" si="20"/>
        <v>45394</v>
      </c>
      <c r="T338" s="98" t="s">
        <v>3144</v>
      </c>
      <c r="U338" s="101"/>
      <c r="Z338" s="10">
        <v>76.748578124999995</v>
      </c>
      <c r="AB338" s="10">
        <f t="shared" si="19"/>
        <v>75.61363333333334</v>
      </c>
    </row>
    <row r="339" spans="19:28" x14ac:dyDescent="0.35">
      <c r="S339" s="5">
        <f t="shared" si="20"/>
        <v>45397</v>
      </c>
      <c r="T339" s="98" t="s">
        <v>3144</v>
      </c>
      <c r="U339" s="101"/>
      <c r="Z339" s="10">
        <v>76.748578124999995</v>
      </c>
      <c r="AB339" s="10">
        <f t="shared" si="19"/>
        <v>75.61363333333334</v>
      </c>
    </row>
    <row r="340" spans="19:28" x14ac:dyDescent="0.35">
      <c r="S340" s="5">
        <f t="shared" si="20"/>
        <v>45398</v>
      </c>
      <c r="T340" s="98" t="s">
        <v>3144</v>
      </c>
      <c r="U340" s="101"/>
      <c r="Z340" s="10">
        <v>76.748578124999995</v>
      </c>
      <c r="AB340" s="10">
        <f t="shared" si="19"/>
        <v>75.61363333333334</v>
      </c>
    </row>
    <row r="341" spans="19:28" x14ac:dyDescent="0.35">
      <c r="S341" s="5">
        <f t="shared" si="20"/>
        <v>45399</v>
      </c>
      <c r="T341" s="98" t="s">
        <v>3144</v>
      </c>
      <c r="U341" s="101"/>
      <c r="Z341" s="10">
        <v>76.748578124999995</v>
      </c>
      <c r="AB341" s="10">
        <f t="shared" si="19"/>
        <v>75.61363333333334</v>
      </c>
    </row>
    <row r="342" spans="19:28" x14ac:dyDescent="0.35">
      <c r="S342" s="5">
        <f t="shared" si="20"/>
        <v>45400</v>
      </c>
      <c r="T342" s="98" t="s">
        <v>3144</v>
      </c>
      <c r="U342" s="101"/>
      <c r="Z342" s="10">
        <v>76.748578124999995</v>
      </c>
      <c r="AB342" s="10">
        <f t="shared" si="19"/>
        <v>75.61363333333334</v>
      </c>
    </row>
    <row r="343" spans="19:28" x14ac:dyDescent="0.35">
      <c r="S343" s="5">
        <f t="shared" si="20"/>
        <v>45401</v>
      </c>
      <c r="T343" s="98" t="s">
        <v>3144</v>
      </c>
      <c r="U343" s="101"/>
      <c r="Z343" s="10">
        <v>76.748578124999995</v>
      </c>
      <c r="AB343" s="10">
        <f t="shared" si="19"/>
        <v>75.61363333333334</v>
      </c>
    </row>
    <row r="344" spans="19:28" x14ac:dyDescent="0.35">
      <c r="S344" s="5">
        <f t="shared" si="20"/>
        <v>45404</v>
      </c>
      <c r="T344" s="98" t="s">
        <v>3144</v>
      </c>
      <c r="U344" s="101"/>
      <c r="Z344" s="10">
        <v>76.748578124999995</v>
      </c>
      <c r="AB344" s="10">
        <f t="shared" si="19"/>
        <v>75.61363333333334</v>
      </c>
    </row>
    <row r="345" spans="19:28" x14ac:dyDescent="0.35">
      <c r="S345" s="5">
        <f t="shared" si="20"/>
        <v>45405</v>
      </c>
      <c r="T345" s="98" t="s">
        <v>3144</v>
      </c>
      <c r="U345" s="101"/>
      <c r="Z345" s="10">
        <v>76.748578124999995</v>
      </c>
      <c r="AB345" s="10">
        <f t="shared" si="19"/>
        <v>75.61363333333334</v>
      </c>
    </row>
    <row r="346" spans="19:28" x14ac:dyDescent="0.35">
      <c r="S346" s="5">
        <f t="shared" si="20"/>
        <v>45406</v>
      </c>
      <c r="T346" s="98" t="s">
        <v>3144</v>
      </c>
      <c r="U346" s="101"/>
      <c r="Z346" s="10">
        <v>76.748578124999995</v>
      </c>
      <c r="AB346" s="10">
        <f t="shared" si="19"/>
        <v>75.61363333333334</v>
      </c>
    </row>
    <row r="347" spans="19:28" x14ac:dyDescent="0.35">
      <c r="S347" s="5">
        <f t="shared" si="20"/>
        <v>45407</v>
      </c>
      <c r="T347" s="98" t="s">
        <v>3144</v>
      </c>
      <c r="U347" s="101"/>
      <c r="Z347" s="10">
        <v>76.748578124999995</v>
      </c>
      <c r="AB347" s="10">
        <f t="shared" si="19"/>
        <v>75.61363333333334</v>
      </c>
    </row>
    <row r="348" spans="19:28" x14ac:dyDescent="0.35">
      <c r="S348" s="5">
        <f t="shared" si="20"/>
        <v>45408</v>
      </c>
      <c r="T348" s="98" t="s">
        <v>3144</v>
      </c>
      <c r="U348" s="101"/>
      <c r="Z348" s="10">
        <v>76.748578124999995</v>
      </c>
      <c r="AB348" s="10">
        <f t="shared" si="19"/>
        <v>75.61363333333334</v>
      </c>
    </row>
    <row r="349" spans="19:28" x14ac:dyDescent="0.35">
      <c r="S349" s="5">
        <f t="shared" si="20"/>
        <v>45411</v>
      </c>
      <c r="T349" s="98" t="s">
        <v>3144</v>
      </c>
      <c r="U349" s="101"/>
      <c r="Z349" s="10">
        <v>76.748578124999995</v>
      </c>
      <c r="AB349" s="10">
        <f t="shared" si="19"/>
        <v>75.61363333333334</v>
      </c>
    </row>
    <row r="350" spans="19:28" x14ac:dyDescent="0.35">
      <c r="S350" s="5">
        <f t="shared" si="20"/>
        <v>45412</v>
      </c>
      <c r="T350" s="98" t="s">
        <v>3144</v>
      </c>
      <c r="U350" s="101"/>
      <c r="Z350" s="10">
        <v>76.748578124999995</v>
      </c>
      <c r="AB350" s="10">
        <f t="shared" si="19"/>
        <v>75.61363333333334</v>
      </c>
    </row>
    <row r="351" spans="19:28" x14ac:dyDescent="0.35">
      <c r="S351" s="5">
        <f t="shared" si="20"/>
        <v>45413</v>
      </c>
      <c r="T351" s="98" t="s">
        <v>3129</v>
      </c>
      <c r="U351" s="101"/>
      <c r="Z351" s="10">
        <v>76.748578124999995</v>
      </c>
      <c r="AB351" s="10">
        <f t="shared" si="19"/>
        <v>75.61363333333334</v>
      </c>
    </row>
    <row r="352" spans="19:28" x14ac:dyDescent="0.35">
      <c r="S352" s="5">
        <f t="shared" si="20"/>
        <v>45414</v>
      </c>
      <c r="T352" s="98" t="s">
        <v>3129</v>
      </c>
      <c r="U352" s="101"/>
      <c r="Z352" s="10">
        <v>76.748578124999995</v>
      </c>
      <c r="AB352" s="10">
        <f t="shared" si="19"/>
        <v>75.61363333333334</v>
      </c>
    </row>
    <row r="353" spans="19:29" x14ac:dyDescent="0.35">
      <c r="S353" s="5">
        <f t="shared" si="20"/>
        <v>45415</v>
      </c>
      <c r="T353" s="98" t="s">
        <v>3129</v>
      </c>
      <c r="U353" s="101"/>
      <c r="Z353" s="10">
        <v>76.748578124999995</v>
      </c>
      <c r="AB353" s="10">
        <f t="shared" si="19"/>
        <v>75.61363333333334</v>
      </c>
    </row>
    <row r="354" spans="19:29" x14ac:dyDescent="0.35">
      <c r="S354" s="5">
        <f t="shared" si="20"/>
        <v>45418</v>
      </c>
      <c r="T354" s="98" t="s">
        <v>3129</v>
      </c>
      <c r="U354" s="101"/>
      <c r="Z354" s="10">
        <v>76.748578124999995</v>
      </c>
      <c r="AB354" s="10">
        <f t="shared" si="19"/>
        <v>75.61363333333334</v>
      </c>
    </row>
    <row r="355" spans="19:29" x14ac:dyDescent="0.35">
      <c r="S355" s="5">
        <f t="shared" si="20"/>
        <v>45419</v>
      </c>
      <c r="T355" s="98" t="s">
        <v>3129</v>
      </c>
      <c r="U355" s="101"/>
      <c r="Z355" s="10">
        <v>76.748578124999995</v>
      </c>
      <c r="AB355" s="10">
        <f t="shared" si="19"/>
        <v>75.61363333333334</v>
      </c>
    </row>
    <row r="356" spans="19:29" x14ac:dyDescent="0.35">
      <c r="S356" s="5">
        <f t="shared" si="20"/>
        <v>45420</v>
      </c>
      <c r="T356" s="98" t="s">
        <v>3129</v>
      </c>
      <c r="U356" s="101"/>
      <c r="Z356" s="10">
        <v>76.748578124999995</v>
      </c>
      <c r="AB356" s="10">
        <f t="shared" si="19"/>
        <v>75.61363333333334</v>
      </c>
    </row>
    <row r="357" spans="19:29" x14ac:dyDescent="0.35">
      <c r="S357" s="5">
        <f t="shared" si="20"/>
        <v>45421</v>
      </c>
      <c r="T357" s="98" t="s">
        <v>3129</v>
      </c>
      <c r="U357" s="101"/>
      <c r="Z357" s="10">
        <v>76.748578124999995</v>
      </c>
      <c r="AB357" s="10">
        <f t="shared" si="19"/>
        <v>75.61363333333334</v>
      </c>
    </row>
    <row r="358" spans="19:29" x14ac:dyDescent="0.35">
      <c r="S358" s="5">
        <f t="shared" si="20"/>
        <v>45422</v>
      </c>
      <c r="T358" s="98" t="s">
        <v>3129</v>
      </c>
      <c r="U358" s="101"/>
      <c r="Z358" s="10">
        <v>76.748578124999995</v>
      </c>
      <c r="AB358" s="10">
        <f t="shared" si="19"/>
        <v>75.61363333333334</v>
      </c>
    </row>
    <row r="359" spans="19:29" x14ac:dyDescent="0.35">
      <c r="S359" s="5">
        <f t="shared" si="20"/>
        <v>45425</v>
      </c>
      <c r="T359" s="98" t="s">
        <v>3129</v>
      </c>
      <c r="U359" s="101"/>
      <c r="Z359" s="10">
        <v>76.748578124999995</v>
      </c>
      <c r="AB359" s="10">
        <f t="shared" si="19"/>
        <v>75.61363333333334</v>
      </c>
    </row>
    <row r="360" spans="19:29" x14ac:dyDescent="0.35">
      <c r="S360" s="5">
        <f t="shared" si="20"/>
        <v>45426</v>
      </c>
      <c r="T360" s="98" t="s">
        <v>3129</v>
      </c>
      <c r="U360" s="101"/>
      <c r="Z360" s="10">
        <v>76.748578124999995</v>
      </c>
      <c r="AB360" s="10">
        <f t="shared" si="19"/>
        <v>75.61363333333334</v>
      </c>
    </row>
    <row r="361" spans="19:29" x14ac:dyDescent="0.35">
      <c r="S361" s="5">
        <f t="shared" si="20"/>
        <v>45427</v>
      </c>
      <c r="T361" s="98" t="s">
        <v>3129</v>
      </c>
      <c r="U361" s="101"/>
      <c r="Z361" s="10">
        <v>76.748578124999995</v>
      </c>
      <c r="AB361" s="10">
        <f t="shared" si="19"/>
        <v>75.61363333333334</v>
      </c>
    </row>
    <row r="362" spans="19:29" x14ac:dyDescent="0.35">
      <c r="S362" s="5">
        <f t="shared" si="20"/>
        <v>45428</v>
      </c>
      <c r="T362" s="98" t="s">
        <v>3129</v>
      </c>
      <c r="U362" s="101"/>
      <c r="Z362" s="10">
        <v>76.748578124999995</v>
      </c>
      <c r="AB362" s="10">
        <f t="shared" si="19"/>
        <v>75.61363333333334</v>
      </c>
    </row>
    <row r="363" spans="19:29" x14ac:dyDescent="0.35">
      <c r="S363" s="5">
        <f t="shared" si="20"/>
        <v>45429</v>
      </c>
      <c r="T363" s="98" t="s">
        <v>3129</v>
      </c>
      <c r="U363" s="101"/>
      <c r="Z363" s="10">
        <v>76.748578124999995</v>
      </c>
      <c r="AB363" s="10">
        <f t="shared" si="19"/>
        <v>75.61363333333334</v>
      </c>
    </row>
    <row r="364" spans="19:29" x14ac:dyDescent="0.35">
      <c r="S364" s="5">
        <f t="shared" si="20"/>
        <v>45432</v>
      </c>
      <c r="T364" s="98" t="s">
        <v>3129</v>
      </c>
      <c r="U364" s="10"/>
      <c r="AC364" t="s">
        <v>2299</v>
      </c>
    </row>
    <row r="365" spans="19:29" x14ac:dyDescent="0.35">
      <c r="S365" s="5">
        <f t="shared" si="20"/>
        <v>45433</v>
      </c>
      <c r="T365" s="98" t="s">
        <v>3129</v>
      </c>
      <c r="U365" s="10"/>
    </row>
    <row r="366" spans="19:29" x14ac:dyDescent="0.35">
      <c r="S366" s="5">
        <f t="shared" si="20"/>
        <v>45434</v>
      </c>
      <c r="T366" s="98" t="s">
        <v>3129</v>
      </c>
      <c r="U366" s="10"/>
    </row>
    <row r="367" spans="19:29" x14ac:dyDescent="0.35">
      <c r="S367" s="5">
        <f t="shared" si="20"/>
        <v>45435</v>
      </c>
      <c r="T367" s="98" t="s">
        <v>3129</v>
      </c>
      <c r="U367" s="10"/>
    </row>
    <row r="368" spans="19:29" x14ac:dyDescent="0.35">
      <c r="S368" s="5">
        <f t="shared" si="20"/>
        <v>45436</v>
      </c>
      <c r="T368" s="98" t="s">
        <v>3129</v>
      </c>
      <c r="U368" s="10"/>
    </row>
    <row r="369" spans="19:21" x14ac:dyDescent="0.35">
      <c r="S369" s="5">
        <f t="shared" si="20"/>
        <v>45439</v>
      </c>
      <c r="T369" s="98" t="s">
        <v>3129</v>
      </c>
      <c r="U369" s="10"/>
    </row>
    <row r="370" spans="19:21" x14ac:dyDescent="0.35">
      <c r="S370" s="5">
        <f t="shared" si="20"/>
        <v>45440</v>
      </c>
      <c r="T370" s="98" t="s">
        <v>3129</v>
      </c>
      <c r="U370" s="10"/>
    </row>
    <row r="371" spans="19:21" x14ac:dyDescent="0.35">
      <c r="S371" s="5">
        <f t="shared" si="20"/>
        <v>45441</v>
      </c>
      <c r="T371" s="98" t="s">
        <v>3129</v>
      </c>
      <c r="U371" s="10"/>
    </row>
    <row r="372" spans="19:21" x14ac:dyDescent="0.35">
      <c r="S372" s="5">
        <f t="shared" si="20"/>
        <v>45442</v>
      </c>
      <c r="T372" s="98" t="s">
        <v>3129</v>
      </c>
      <c r="U372" s="10"/>
    </row>
    <row r="373" spans="19:21" x14ac:dyDescent="0.35">
      <c r="S373" s="5">
        <f t="shared" si="20"/>
        <v>45443</v>
      </c>
      <c r="T373" s="98" t="s">
        <v>3129</v>
      </c>
      <c r="U373" s="10"/>
    </row>
    <row r="374" spans="19:21" x14ac:dyDescent="0.35">
      <c r="S374" s="5"/>
      <c r="T374" s="5"/>
      <c r="U374" s="10"/>
    </row>
    <row r="375" spans="19:21" x14ac:dyDescent="0.35">
      <c r="S375" s="5"/>
      <c r="T375" s="5"/>
      <c r="U375" s="10"/>
    </row>
    <row r="376" spans="19:21" x14ac:dyDescent="0.35">
      <c r="S376" s="5"/>
      <c r="T376" s="5"/>
      <c r="U376" s="10"/>
    </row>
    <row r="377" spans="19:21" x14ac:dyDescent="0.35">
      <c r="S377" s="5"/>
      <c r="T377" s="5"/>
      <c r="U377" s="10"/>
    </row>
    <row r="378" spans="19:21" x14ac:dyDescent="0.35">
      <c r="S378" s="5"/>
      <c r="T378" s="5"/>
      <c r="U378" s="10"/>
    </row>
    <row r="379" spans="19:21" x14ac:dyDescent="0.35">
      <c r="S379" s="5"/>
      <c r="T379" s="5"/>
      <c r="U379" s="10"/>
    </row>
    <row r="380" spans="19:21" x14ac:dyDescent="0.35">
      <c r="S380" s="5"/>
      <c r="T380" s="5"/>
      <c r="U380" s="10"/>
    </row>
    <row r="381" spans="19:21" x14ac:dyDescent="0.35">
      <c r="S381" s="5"/>
      <c r="T381" s="5"/>
      <c r="U381" s="10"/>
    </row>
    <row r="382" spans="19:21" x14ac:dyDescent="0.35">
      <c r="S382" s="5"/>
      <c r="T382" s="5"/>
      <c r="U382" s="10"/>
    </row>
    <row r="383" spans="19:21" x14ac:dyDescent="0.35">
      <c r="S383" s="5"/>
      <c r="T383" s="5"/>
      <c r="U383" s="10"/>
    </row>
    <row r="384" spans="19:21" x14ac:dyDescent="0.35">
      <c r="S384" s="5"/>
      <c r="T384" s="5"/>
      <c r="U384" s="10"/>
    </row>
    <row r="385" spans="19:21" x14ac:dyDescent="0.35">
      <c r="S385" s="5"/>
      <c r="T385" s="5"/>
      <c r="U385" s="10"/>
    </row>
    <row r="386" spans="19:21" x14ac:dyDescent="0.35">
      <c r="S386" s="5"/>
      <c r="T386" s="5"/>
      <c r="U386" s="10"/>
    </row>
    <row r="387" spans="19:21" x14ac:dyDescent="0.35">
      <c r="S387" s="5"/>
      <c r="T387" s="5"/>
      <c r="U387" s="10"/>
    </row>
    <row r="388" spans="19:21" x14ac:dyDescent="0.35">
      <c r="S388" s="5"/>
      <c r="T388" s="5"/>
      <c r="U388" s="10"/>
    </row>
    <row r="389" spans="19:21" x14ac:dyDescent="0.35">
      <c r="S389" s="5"/>
      <c r="T389" s="5"/>
      <c r="U389" s="10"/>
    </row>
    <row r="390" spans="19:21" x14ac:dyDescent="0.35">
      <c r="S390" s="5"/>
      <c r="T390" s="5"/>
      <c r="U390" s="10"/>
    </row>
    <row r="391" spans="19:21" x14ac:dyDescent="0.35">
      <c r="S391" s="5"/>
      <c r="T391" s="5"/>
      <c r="U391" s="10"/>
    </row>
    <row r="392" spans="19:21" x14ac:dyDescent="0.35">
      <c r="S392" s="5"/>
      <c r="T392" s="5"/>
      <c r="U392" s="10"/>
    </row>
    <row r="393" spans="19:21" x14ac:dyDescent="0.35">
      <c r="S393" s="5"/>
      <c r="T393" s="5"/>
      <c r="U393" s="10"/>
    </row>
    <row r="394" spans="19:21" x14ac:dyDescent="0.35">
      <c r="S394" s="5"/>
      <c r="T394" s="5"/>
      <c r="U394" s="10"/>
    </row>
    <row r="395" spans="19:21" x14ac:dyDescent="0.35">
      <c r="S395" s="5"/>
      <c r="T395" s="5"/>
      <c r="U395" s="10"/>
    </row>
    <row r="396" spans="19:21" x14ac:dyDescent="0.35">
      <c r="S396" s="5"/>
      <c r="T396" s="5"/>
      <c r="U396" s="10"/>
    </row>
    <row r="397" spans="19:21" x14ac:dyDescent="0.35">
      <c r="S397" s="5"/>
      <c r="T397" s="5"/>
      <c r="U397" s="10"/>
    </row>
    <row r="398" spans="19:21" x14ac:dyDescent="0.35">
      <c r="S398" s="5"/>
      <c r="T398" s="5"/>
      <c r="U398" s="10"/>
    </row>
    <row r="399" spans="19:21" x14ac:dyDescent="0.35">
      <c r="S399" s="5"/>
      <c r="T399" s="5"/>
      <c r="U399" s="10"/>
    </row>
    <row r="400" spans="19:21" x14ac:dyDescent="0.35">
      <c r="S400" s="5"/>
      <c r="T400" s="5"/>
      <c r="U400" s="10"/>
    </row>
    <row r="401" spans="19:21" x14ac:dyDescent="0.35">
      <c r="S401" s="5"/>
      <c r="T401" s="5"/>
      <c r="U401" s="10"/>
    </row>
    <row r="402" spans="19:21" x14ac:dyDescent="0.35">
      <c r="S402" s="5"/>
      <c r="T402" s="5"/>
      <c r="U402" s="10"/>
    </row>
    <row r="403" spans="19:21" x14ac:dyDescent="0.35">
      <c r="S403" s="5"/>
      <c r="T403" s="5"/>
      <c r="U403" s="10"/>
    </row>
    <row r="404" spans="19:21" x14ac:dyDescent="0.35">
      <c r="S404" s="5"/>
      <c r="T404" s="5"/>
      <c r="U404" s="10"/>
    </row>
    <row r="405" spans="19:21" x14ac:dyDescent="0.35">
      <c r="S405" s="5"/>
      <c r="T405" s="5"/>
      <c r="U405" s="10"/>
    </row>
    <row r="406" spans="19:21" x14ac:dyDescent="0.35">
      <c r="S406" s="5"/>
      <c r="T406" s="5"/>
      <c r="U406" s="10"/>
    </row>
    <row r="407" spans="19:21" x14ac:dyDescent="0.35">
      <c r="S407" s="5"/>
      <c r="T407" s="5"/>
      <c r="U407" s="10"/>
    </row>
    <row r="408" spans="19:21" x14ac:dyDescent="0.35">
      <c r="S408" s="5"/>
      <c r="T408" s="5"/>
      <c r="U408" s="10"/>
    </row>
    <row r="409" spans="19:21" x14ac:dyDescent="0.35">
      <c r="S409" s="5"/>
      <c r="T409" s="5"/>
      <c r="U409" s="10"/>
    </row>
    <row r="410" spans="19:21" x14ac:dyDescent="0.35">
      <c r="S410" s="5"/>
      <c r="T410" s="5"/>
      <c r="U410" s="10"/>
    </row>
    <row r="411" spans="19:21" x14ac:dyDescent="0.35">
      <c r="S411" s="5"/>
      <c r="T411" s="5"/>
      <c r="U411" s="10"/>
    </row>
    <row r="412" spans="19:21" x14ac:dyDescent="0.35">
      <c r="S412" s="5"/>
      <c r="T412" s="5"/>
      <c r="U412" s="10"/>
    </row>
    <row r="413" spans="19:21" x14ac:dyDescent="0.35">
      <c r="S413" s="5"/>
      <c r="T413" s="5"/>
      <c r="U413" s="10"/>
    </row>
    <row r="414" spans="19:21" x14ac:dyDescent="0.35">
      <c r="S414" s="5"/>
      <c r="T414" s="5"/>
      <c r="U414" s="10"/>
    </row>
    <row r="415" spans="19:21" x14ac:dyDescent="0.35">
      <c r="S415" s="5"/>
      <c r="T415" s="5"/>
      <c r="U415" s="10"/>
    </row>
    <row r="416" spans="19:21" x14ac:dyDescent="0.35">
      <c r="S416" s="5"/>
      <c r="T416" s="5"/>
      <c r="U416" s="10"/>
    </row>
    <row r="417" spans="19:21" x14ac:dyDescent="0.35">
      <c r="S417" s="5"/>
      <c r="T417" s="5"/>
      <c r="U417" s="10"/>
    </row>
    <row r="418" spans="19:21" x14ac:dyDescent="0.35">
      <c r="S418" s="5"/>
      <c r="T418" s="5"/>
      <c r="U418" s="10"/>
    </row>
    <row r="419" spans="19:21" x14ac:dyDescent="0.35">
      <c r="S419" s="5"/>
      <c r="T419" s="5"/>
      <c r="U419" s="10"/>
    </row>
    <row r="420" spans="19:21" x14ac:dyDescent="0.35">
      <c r="S420" s="5"/>
      <c r="T420" s="5"/>
      <c r="U420" s="10"/>
    </row>
    <row r="421" spans="19:21" x14ac:dyDescent="0.35">
      <c r="S421" s="5"/>
      <c r="T421" s="5"/>
      <c r="U421" s="10"/>
    </row>
    <row r="422" spans="19:21" x14ac:dyDescent="0.35">
      <c r="S422" s="5"/>
      <c r="T422" s="5"/>
      <c r="U422" s="10"/>
    </row>
    <row r="423" spans="19:21" x14ac:dyDescent="0.35">
      <c r="S423" s="5"/>
      <c r="T423" s="5"/>
      <c r="U423" s="10"/>
    </row>
    <row r="424" spans="19:21" x14ac:dyDescent="0.35">
      <c r="S424" s="5"/>
      <c r="T424" s="5"/>
      <c r="U424" s="10"/>
    </row>
    <row r="425" spans="19:21" x14ac:dyDescent="0.35">
      <c r="S425" s="5"/>
      <c r="T425" s="5"/>
      <c r="U425" s="10"/>
    </row>
    <row r="426" spans="19:21" x14ac:dyDescent="0.35">
      <c r="S426" s="5"/>
      <c r="T426" s="5"/>
      <c r="U426" s="10"/>
    </row>
    <row r="427" spans="19:21" x14ac:dyDescent="0.35">
      <c r="S427" s="5"/>
      <c r="T427" s="5"/>
      <c r="U427" s="10"/>
    </row>
    <row r="428" spans="19:21" x14ac:dyDescent="0.35">
      <c r="S428" s="5"/>
      <c r="T428" s="5"/>
      <c r="U428" s="10"/>
    </row>
    <row r="429" spans="19:21" x14ac:dyDescent="0.35">
      <c r="S429" s="5"/>
      <c r="T429" s="5"/>
      <c r="U429" s="10"/>
    </row>
    <row r="430" spans="19:21" x14ac:dyDescent="0.35">
      <c r="S430" s="5"/>
      <c r="T430" s="5"/>
      <c r="U430" s="10"/>
    </row>
    <row r="431" spans="19:21" x14ac:dyDescent="0.35">
      <c r="S431" s="5"/>
      <c r="T431" s="5"/>
      <c r="U431" s="10"/>
    </row>
    <row r="432" spans="19:21" x14ac:dyDescent="0.35">
      <c r="S432" s="5"/>
      <c r="T432" s="5"/>
      <c r="U432" s="10"/>
    </row>
    <row r="433" spans="19:21" x14ac:dyDescent="0.35">
      <c r="S433" s="5"/>
      <c r="T433" s="5"/>
      <c r="U433" s="10"/>
    </row>
    <row r="434" spans="19:21" x14ac:dyDescent="0.35">
      <c r="S434" s="5"/>
      <c r="T434" s="5"/>
      <c r="U434" s="10"/>
    </row>
    <row r="435" spans="19:21" x14ac:dyDescent="0.35">
      <c r="S435" s="5"/>
      <c r="T435" s="5"/>
      <c r="U435" s="10"/>
    </row>
    <row r="436" spans="19:21" x14ac:dyDescent="0.35">
      <c r="S436" s="5"/>
      <c r="T436" s="5"/>
      <c r="U436" s="10"/>
    </row>
    <row r="437" spans="19:21" x14ac:dyDescent="0.35">
      <c r="S437" s="5"/>
      <c r="T437" s="5"/>
      <c r="U437" s="10"/>
    </row>
    <row r="438" spans="19:21" x14ac:dyDescent="0.35">
      <c r="S438" s="5"/>
      <c r="T438" s="5"/>
      <c r="U438" s="10"/>
    </row>
    <row r="439" spans="19:21" x14ac:dyDescent="0.35">
      <c r="S439" s="5"/>
      <c r="T439" s="5"/>
    </row>
    <row r="440" spans="19:21" x14ac:dyDescent="0.35">
      <c r="S440" s="5"/>
      <c r="T440" s="5"/>
    </row>
    <row r="441" spans="19:21" x14ac:dyDescent="0.35">
      <c r="S441" s="5"/>
      <c r="T441" s="5"/>
    </row>
    <row r="442" spans="19:21" x14ac:dyDescent="0.35">
      <c r="S442" s="5"/>
      <c r="T442" s="5"/>
    </row>
    <row r="443" spans="19:21" x14ac:dyDescent="0.35">
      <c r="S443" s="5"/>
      <c r="T443" s="5"/>
    </row>
    <row r="444" spans="19:21" x14ac:dyDescent="0.35">
      <c r="S444" s="5"/>
      <c r="T444" s="5"/>
    </row>
    <row r="445" spans="19:21" x14ac:dyDescent="0.35">
      <c r="S445" s="5"/>
      <c r="T445" s="5"/>
    </row>
    <row r="446" spans="19:21" x14ac:dyDescent="0.35">
      <c r="S446" s="5"/>
      <c r="T446" s="5"/>
    </row>
    <row r="447" spans="19:21" x14ac:dyDescent="0.35">
      <c r="S447" s="5"/>
      <c r="T447" s="5"/>
    </row>
  </sheetData>
  <phoneticPr fontId="2" type="noConversion"/>
  <pageMargins left="0.7" right="0.7" top="0.75" bottom="0.75" header="0.3" footer="0.3"/>
  <ignoredErrors>
    <ignoredError sqref="U4:U329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9493-439E-4CEE-AF36-81E21EBFD43E}">
  <dimension ref="A1:S305"/>
  <sheetViews>
    <sheetView workbookViewId="0">
      <pane xSplit="1" ySplit="6" topLeftCell="G263" activePane="bottomRight" state="frozen"/>
      <selection pane="topRight" activeCell="B1" sqref="B1"/>
      <selection pane="bottomLeft" activeCell="A7" sqref="A7"/>
      <selection pane="bottomRight" activeCell="R273" sqref="R273"/>
    </sheetView>
  </sheetViews>
  <sheetFormatPr defaultRowHeight="14.5" x14ac:dyDescent="0.35"/>
  <cols>
    <col min="2" max="5" width="16.7265625" customWidth="1"/>
    <col min="6" max="6" width="17" customWidth="1"/>
    <col min="7" max="7" width="4.26953125" customWidth="1"/>
    <col min="8" max="8" width="4.1796875" customWidth="1"/>
    <col min="9" max="9" width="7.36328125" customWidth="1"/>
    <col min="10" max="10" width="25.08984375" bestFit="1" customWidth="1"/>
    <col min="11" max="11" width="12.6328125" customWidth="1"/>
    <col min="12" max="12" width="11.1796875" customWidth="1"/>
    <col min="13" max="16" width="24.81640625" customWidth="1"/>
    <col min="17" max="18" width="11.6328125" customWidth="1"/>
    <col min="19" max="103" width="24.81640625" customWidth="1"/>
  </cols>
  <sheetData>
    <row r="1" spans="1:19" x14ac:dyDescent="0.35">
      <c r="A1" t="s">
        <v>1634</v>
      </c>
      <c r="B1" t="s">
        <v>1636</v>
      </c>
      <c r="C1" t="s">
        <v>1635</v>
      </c>
      <c r="D1" t="s">
        <v>2239</v>
      </c>
      <c r="E1" t="s">
        <v>2061</v>
      </c>
      <c r="F1" t="s">
        <v>2243</v>
      </c>
      <c r="I1" s="1" t="s">
        <v>2881</v>
      </c>
      <c r="J1" t="s">
        <v>3121</v>
      </c>
      <c r="K1" s="96"/>
      <c r="L1" s="96"/>
      <c r="M1" s="96" t="s">
        <v>3106</v>
      </c>
      <c r="N1" s="96" t="s">
        <v>3102</v>
      </c>
      <c r="O1" t="s">
        <v>3110</v>
      </c>
      <c r="P1" t="s">
        <v>2243</v>
      </c>
    </row>
    <row r="2" spans="1:19" s="4" customFormat="1" ht="58.5" customHeight="1" x14ac:dyDescent="0.35">
      <c r="A2" s="4" t="s">
        <v>78</v>
      </c>
      <c r="B2" s="4" t="s">
        <v>1641</v>
      </c>
      <c r="C2" s="4" t="s">
        <v>1640</v>
      </c>
      <c r="D2" s="4" t="s">
        <v>2242</v>
      </c>
      <c r="E2" s="4" t="s">
        <v>2062</v>
      </c>
      <c r="F2" s="4" t="s">
        <v>2042</v>
      </c>
      <c r="I2" s="4" t="s">
        <v>78</v>
      </c>
      <c r="J2" s="4" t="s">
        <v>3122</v>
      </c>
      <c r="K2" s="4" t="s">
        <v>3109</v>
      </c>
      <c r="L2" s="4" t="s">
        <v>3108</v>
      </c>
      <c r="M2" s="4" t="s">
        <v>3107</v>
      </c>
      <c r="N2" s="4" t="s">
        <v>3105</v>
      </c>
      <c r="O2" s="4" t="s">
        <v>3114</v>
      </c>
      <c r="P2" s="4" t="s">
        <v>2042</v>
      </c>
      <c r="Q2" s="4" t="s">
        <v>3117</v>
      </c>
      <c r="R2" s="4" t="s">
        <v>3118</v>
      </c>
      <c r="S2" s="4" t="s">
        <v>3116</v>
      </c>
    </row>
    <row r="3" spans="1:19" x14ac:dyDescent="0.35">
      <c r="A3" t="s">
        <v>77</v>
      </c>
      <c r="B3" t="s">
        <v>1639</v>
      </c>
      <c r="C3" t="s">
        <v>1639</v>
      </c>
      <c r="D3" t="s">
        <v>2241</v>
      </c>
      <c r="E3" t="s">
        <v>2241</v>
      </c>
      <c r="F3" t="s">
        <v>2245</v>
      </c>
      <c r="I3" t="s">
        <v>77</v>
      </c>
      <c r="J3" t="s">
        <v>2884</v>
      </c>
      <c r="M3" t="s">
        <v>3104</v>
      </c>
      <c r="N3" t="s">
        <v>3104</v>
      </c>
      <c r="O3" t="s">
        <v>3113</v>
      </c>
      <c r="P3" t="s">
        <v>2245</v>
      </c>
      <c r="R3" s="10">
        <f>AVERAGE(Q187:Q198)</f>
        <v>60.809735055790632</v>
      </c>
    </row>
    <row r="4" spans="1:19" x14ac:dyDescent="0.35">
      <c r="A4" t="s">
        <v>76</v>
      </c>
      <c r="B4" t="s">
        <v>2852</v>
      </c>
      <c r="C4" t="s">
        <v>2852</v>
      </c>
      <c r="D4" t="s">
        <v>2879</v>
      </c>
      <c r="E4" t="s">
        <v>2879</v>
      </c>
      <c r="F4" t="s">
        <v>3101</v>
      </c>
      <c r="I4" t="s">
        <v>76</v>
      </c>
      <c r="J4" t="s">
        <v>2852</v>
      </c>
      <c r="M4" t="s">
        <v>2852</v>
      </c>
      <c r="N4" t="s">
        <v>2852</v>
      </c>
      <c r="O4" t="s">
        <v>2879</v>
      </c>
      <c r="P4" t="s">
        <v>3101</v>
      </c>
    </row>
    <row r="5" spans="1:19" x14ac:dyDescent="0.35">
      <c r="A5" t="s">
        <v>75</v>
      </c>
      <c r="B5" t="s">
        <v>1638</v>
      </c>
      <c r="C5" t="s">
        <v>1638</v>
      </c>
      <c r="D5" t="s">
        <v>2240</v>
      </c>
      <c r="E5" t="s">
        <v>2240</v>
      </c>
      <c r="F5" t="s">
        <v>2244</v>
      </c>
      <c r="I5" t="s">
        <v>1587</v>
      </c>
      <c r="J5" t="s">
        <v>2883</v>
      </c>
      <c r="M5" t="s">
        <v>2883</v>
      </c>
      <c r="N5" t="s">
        <v>2883</v>
      </c>
      <c r="O5" t="s">
        <v>3112</v>
      </c>
      <c r="P5" t="s">
        <v>3115</v>
      </c>
    </row>
    <row r="6" spans="1:19" x14ac:dyDescent="0.35">
      <c r="A6" t="s">
        <v>1588</v>
      </c>
      <c r="B6" t="s">
        <v>2877</v>
      </c>
      <c r="C6" t="s">
        <v>2877</v>
      </c>
      <c r="D6" t="s">
        <v>2878</v>
      </c>
      <c r="E6" t="s">
        <v>2878</v>
      </c>
      <c r="F6" t="s">
        <v>3100</v>
      </c>
      <c r="I6" t="s">
        <v>1588</v>
      </c>
      <c r="J6" t="s">
        <v>2877</v>
      </c>
      <c r="M6" t="s">
        <v>3103</v>
      </c>
      <c r="N6" t="s">
        <v>3103</v>
      </c>
      <c r="O6" t="s">
        <v>3111</v>
      </c>
      <c r="P6" t="s">
        <v>3100</v>
      </c>
    </row>
    <row r="7" spans="1:19" x14ac:dyDescent="0.35">
      <c r="A7" t="s">
        <v>1637</v>
      </c>
      <c r="B7" s="10">
        <v>353.2</v>
      </c>
      <c r="C7" s="10">
        <v>335.7</v>
      </c>
      <c r="D7" s="7">
        <v>84.82</v>
      </c>
      <c r="E7" s="7">
        <v>6.66</v>
      </c>
      <c r="F7" s="3">
        <v>1.3713621212121212</v>
      </c>
      <c r="G7" s="10"/>
      <c r="H7" s="10"/>
      <c r="I7" s="10" t="s">
        <v>2882</v>
      </c>
      <c r="J7" s="10">
        <v>66</v>
      </c>
      <c r="K7" s="10"/>
      <c r="L7" s="10"/>
      <c r="M7" s="10">
        <v>64.8</v>
      </c>
      <c r="N7" s="10">
        <v>68.2</v>
      </c>
      <c r="O7" s="10">
        <v>52.6</v>
      </c>
      <c r="P7" s="3">
        <v>1.6069928571428573</v>
      </c>
      <c r="Q7" s="10">
        <f>O7/P7</f>
        <v>32.731943870316783</v>
      </c>
      <c r="R7" s="10">
        <f>(Q7/$R$3)*100</f>
        <v>53.826815460199697</v>
      </c>
    </row>
    <row r="8" spans="1:19" x14ac:dyDescent="0.35">
      <c r="A8" t="s">
        <v>1642</v>
      </c>
      <c r="B8" s="10">
        <v>353.2</v>
      </c>
      <c r="C8" s="10">
        <v>335.7</v>
      </c>
      <c r="D8" s="7">
        <v>71.03</v>
      </c>
      <c r="E8" s="7">
        <v>6.72</v>
      </c>
      <c r="F8" s="3">
        <v>1.3960750000000002</v>
      </c>
      <c r="G8" s="10"/>
      <c r="H8" s="10"/>
      <c r="I8" s="10" t="s">
        <v>2885</v>
      </c>
      <c r="J8" s="10">
        <v>65.900000000000006</v>
      </c>
      <c r="K8" s="10"/>
      <c r="L8" s="10">
        <f t="shared" ref="L8:L18" si="0">((J8/J7)-1)*100</f>
        <v>-0.15151515151514694</v>
      </c>
      <c r="M8" s="10">
        <v>64.7</v>
      </c>
      <c r="N8" s="10">
        <v>68.2</v>
      </c>
      <c r="O8" s="10">
        <v>52.3</v>
      </c>
      <c r="P8" s="3">
        <v>1.5998142857142856</v>
      </c>
      <c r="Q8" s="10">
        <f t="shared" ref="Q8:Q71" si="1">O8/P8</f>
        <v>32.691294525257398</v>
      </c>
      <c r="R8" s="10">
        <f t="shared" ref="R8:R71" si="2">(Q8/$R$3)*100</f>
        <v>53.759968688014141</v>
      </c>
    </row>
    <row r="9" spans="1:19" x14ac:dyDescent="0.35">
      <c r="A9" t="s">
        <v>1643</v>
      </c>
      <c r="B9" s="10">
        <v>353.2</v>
      </c>
      <c r="C9" s="10">
        <v>335.7</v>
      </c>
      <c r="D9" s="7">
        <v>71.459999999999994</v>
      </c>
      <c r="E9" s="7">
        <v>6.7</v>
      </c>
      <c r="F9" s="3">
        <v>1.3792562500000001</v>
      </c>
      <c r="G9" s="10"/>
      <c r="H9" s="10"/>
      <c r="I9" s="10" t="s">
        <v>2886</v>
      </c>
      <c r="J9" s="10">
        <v>65.400000000000006</v>
      </c>
      <c r="K9" s="10"/>
      <c r="L9" s="10">
        <f t="shared" si="0"/>
        <v>-0.7587253414264028</v>
      </c>
      <c r="M9" s="10">
        <v>64.900000000000006</v>
      </c>
      <c r="N9" s="10">
        <v>68.5</v>
      </c>
      <c r="O9" s="10">
        <v>52.8</v>
      </c>
      <c r="P9" s="3">
        <v>1.580221739130435</v>
      </c>
      <c r="Q9" s="10">
        <f t="shared" si="1"/>
        <v>33.413032293211458</v>
      </c>
      <c r="R9" s="10">
        <f t="shared" si="2"/>
        <v>54.946847346985251</v>
      </c>
    </row>
    <row r="10" spans="1:19" x14ac:dyDescent="0.35">
      <c r="A10" t="s">
        <v>1644</v>
      </c>
      <c r="B10" s="10">
        <v>354.5</v>
      </c>
      <c r="C10" s="10">
        <v>338.6</v>
      </c>
      <c r="D10" s="7">
        <v>73.52</v>
      </c>
      <c r="E10" s="7">
        <v>6.93</v>
      </c>
      <c r="F10" s="3">
        <v>1.3624375</v>
      </c>
      <c r="G10" s="10"/>
      <c r="H10" s="10"/>
      <c r="I10" s="10" t="s">
        <v>2887</v>
      </c>
      <c r="J10" s="10">
        <v>65.2</v>
      </c>
      <c r="K10" s="10"/>
      <c r="L10" s="10">
        <f t="shared" si="0"/>
        <v>-0.30581039755351869</v>
      </c>
      <c r="M10" s="10">
        <v>64.400000000000006</v>
      </c>
      <c r="N10" s="10">
        <v>69.099999999999994</v>
      </c>
      <c r="O10" s="10">
        <v>53.4</v>
      </c>
      <c r="P10" s="3">
        <v>1.5564402503293808</v>
      </c>
      <c r="Q10" s="10">
        <f t="shared" si="1"/>
        <v>34.309058756800496</v>
      </c>
      <c r="R10" s="10">
        <f t="shared" si="2"/>
        <v>56.420339153464873</v>
      </c>
    </row>
    <row r="11" spans="1:19" x14ac:dyDescent="0.35">
      <c r="A11" t="s">
        <v>1645</v>
      </c>
      <c r="B11" s="10">
        <v>354.7</v>
      </c>
      <c r="C11" s="10">
        <v>338.9</v>
      </c>
      <c r="D11" s="7">
        <v>76.510000000000005</v>
      </c>
      <c r="E11" s="7">
        <v>7.49</v>
      </c>
      <c r="F11" s="3">
        <v>1.3456187499999999</v>
      </c>
      <c r="G11" s="10"/>
      <c r="H11" s="10"/>
      <c r="I11" s="10" t="s">
        <v>2888</v>
      </c>
      <c r="J11" s="10">
        <v>65.900000000000006</v>
      </c>
      <c r="K11" s="10"/>
      <c r="L11" s="10">
        <f t="shared" si="0"/>
        <v>1.0736196319018454</v>
      </c>
      <c r="M11" s="10">
        <v>64.8</v>
      </c>
      <c r="N11" s="10">
        <v>69.400000000000006</v>
      </c>
      <c r="O11" s="10">
        <v>53.6</v>
      </c>
      <c r="P11" s="3">
        <v>1.5326587615283267</v>
      </c>
      <c r="Q11" s="10">
        <f t="shared" si="1"/>
        <v>34.971907214722407</v>
      </c>
      <c r="R11" s="10">
        <f t="shared" si="2"/>
        <v>57.510375900564284</v>
      </c>
    </row>
    <row r="12" spans="1:19" x14ac:dyDescent="0.35">
      <c r="A12" t="s">
        <v>1646</v>
      </c>
      <c r="B12" s="10">
        <v>363.9</v>
      </c>
      <c r="C12" s="10">
        <v>346.5</v>
      </c>
      <c r="D12" s="7">
        <v>78.34</v>
      </c>
      <c r="E12" s="7">
        <v>7.45</v>
      </c>
      <c r="F12" s="3">
        <v>1.3287999999999998</v>
      </c>
      <c r="G12" s="10"/>
      <c r="H12" s="10"/>
      <c r="I12" s="10" t="s">
        <v>2889</v>
      </c>
      <c r="J12" s="10">
        <v>66.099999999999994</v>
      </c>
      <c r="K12" s="10"/>
      <c r="L12" s="10">
        <f t="shared" si="0"/>
        <v>0.30349013657053892</v>
      </c>
      <c r="M12" s="10">
        <v>66.3</v>
      </c>
      <c r="N12" s="10">
        <v>69.400000000000006</v>
      </c>
      <c r="O12" s="10">
        <v>53.8</v>
      </c>
      <c r="P12" s="3">
        <v>1.5088772727272726</v>
      </c>
      <c r="Q12" s="10">
        <f t="shared" si="1"/>
        <v>35.655650046843981</v>
      </c>
      <c r="R12" s="10">
        <f t="shared" si="2"/>
        <v>58.634772893075869</v>
      </c>
    </row>
    <row r="13" spans="1:19" x14ac:dyDescent="0.35">
      <c r="A13" t="s">
        <v>1647</v>
      </c>
      <c r="B13" s="10">
        <v>367.8</v>
      </c>
      <c r="C13" s="10">
        <v>352.7</v>
      </c>
      <c r="D13" s="7">
        <v>77.5</v>
      </c>
      <c r="E13" s="7">
        <v>7.6</v>
      </c>
      <c r="F13" s="3">
        <v>1.3168681818181818</v>
      </c>
      <c r="G13" s="10"/>
      <c r="H13" s="10"/>
      <c r="I13" s="10" t="s">
        <v>2890</v>
      </c>
      <c r="J13" s="10">
        <v>66.599999999999994</v>
      </c>
      <c r="K13" s="10"/>
      <c r="L13" s="10">
        <f t="shared" si="0"/>
        <v>0.75642965204236745</v>
      </c>
      <c r="M13" s="10">
        <v>66.599999999999994</v>
      </c>
      <c r="N13" s="10">
        <v>69.400000000000006</v>
      </c>
      <c r="O13" s="10">
        <v>54</v>
      </c>
      <c r="P13" s="3">
        <v>1.5087857142857142</v>
      </c>
      <c r="Q13" s="10">
        <f t="shared" si="1"/>
        <v>35.790370685982104</v>
      </c>
      <c r="R13" s="10">
        <f t="shared" si="2"/>
        <v>58.856317418824133</v>
      </c>
    </row>
    <row r="14" spans="1:19" x14ac:dyDescent="0.35">
      <c r="A14" t="s">
        <v>1648</v>
      </c>
      <c r="B14" s="10">
        <v>367.8</v>
      </c>
      <c r="C14" s="10">
        <v>352.7</v>
      </c>
      <c r="D14" s="7">
        <v>81.709999999999994</v>
      </c>
      <c r="E14" s="7">
        <v>8.08</v>
      </c>
      <c r="F14" s="3">
        <v>1.3115240909090908</v>
      </c>
      <c r="G14" s="10"/>
      <c r="H14" s="10"/>
      <c r="I14" s="10" t="s">
        <v>2891</v>
      </c>
      <c r="J14" s="10">
        <v>66.099999999999994</v>
      </c>
      <c r="K14" s="10"/>
      <c r="L14" s="10">
        <f t="shared" si="0"/>
        <v>-0.75075075075075048</v>
      </c>
      <c r="M14" s="10">
        <v>66.7</v>
      </c>
      <c r="N14" s="10">
        <v>69.3</v>
      </c>
      <c r="O14" s="10">
        <v>53.2</v>
      </c>
      <c r="P14" s="3">
        <v>1.472142857142857</v>
      </c>
      <c r="Q14" s="10">
        <f t="shared" si="1"/>
        <v>36.137797185832127</v>
      </c>
      <c r="R14" s="10">
        <f t="shared" si="2"/>
        <v>59.427651103358805</v>
      </c>
    </row>
    <row r="15" spans="1:19" x14ac:dyDescent="0.35">
      <c r="A15" t="s">
        <v>1649</v>
      </c>
      <c r="B15" s="10">
        <v>372.2</v>
      </c>
      <c r="C15" s="10">
        <v>359</v>
      </c>
      <c r="D15" s="7">
        <v>89.17</v>
      </c>
      <c r="E15" s="7">
        <v>9.52</v>
      </c>
      <c r="F15" s="3">
        <v>1.3061799999999999</v>
      </c>
      <c r="G15" s="10"/>
      <c r="H15" s="10"/>
      <c r="I15" s="10" t="s">
        <v>2892</v>
      </c>
      <c r="J15" s="10">
        <v>66.3</v>
      </c>
      <c r="K15" s="10"/>
      <c r="L15" s="10">
        <f t="shared" si="0"/>
        <v>0.30257186081694698</v>
      </c>
      <c r="M15" s="10">
        <v>66.3</v>
      </c>
      <c r="N15" s="10">
        <v>69.3</v>
      </c>
      <c r="O15" s="10">
        <v>52.6</v>
      </c>
      <c r="P15" s="3">
        <v>1.4355</v>
      </c>
      <c r="Q15" s="10">
        <f t="shared" si="1"/>
        <v>36.642284918146991</v>
      </c>
      <c r="R15" s="10">
        <f t="shared" si="2"/>
        <v>60.257267828134886</v>
      </c>
    </row>
    <row r="16" spans="1:19" x14ac:dyDescent="0.35">
      <c r="A16" t="s">
        <v>1650</v>
      </c>
      <c r="B16" s="10">
        <v>379.7</v>
      </c>
      <c r="C16" s="10">
        <v>366</v>
      </c>
      <c r="D16" s="7">
        <v>89.57</v>
      </c>
      <c r="E16" s="7">
        <v>8.7899999999999991</v>
      </c>
      <c r="F16" s="3">
        <v>1.3011695652173911</v>
      </c>
      <c r="G16" s="10"/>
      <c r="H16" s="10"/>
      <c r="I16" s="10" t="s">
        <v>2893</v>
      </c>
      <c r="J16" s="10">
        <v>66.3</v>
      </c>
      <c r="K16" s="10"/>
      <c r="L16" s="10">
        <f t="shared" si="0"/>
        <v>0</v>
      </c>
      <c r="M16" s="10">
        <v>66.2</v>
      </c>
      <c r="N16" s="10">
        <v>69.400000000000006</v>
      </c>
      <c r="O16" s="10">
        <v>53.4</v>
      </c>
      <c r="P16" s="3">
        <v>1.4511045454545455</v>
      </c>
      <c r="Q16" s="10">
        <f t="shared" si="1"/>
        <v>36.799553944800671</v>
      </c>
      <c r="R16" s="10">
        <f t="shared" si="2"/>
        <v>60.515892580420669</v>
      </c>
    </row>
    <row r="17" spans="1:18" x14ac:dyDescent="0.35">
      <c r="A17" t="s">
        <v>1651</v>
      </c>
      <c r="B17" s="10">
        <v>379.7</v>
      </c>
      <c r="C17" s="10">
        <v>366</v>
      </c>
      <c r="D17" s="7">
        <v>97.36</v>
      </c>
      <c r="E17" s="7">
        <v>8.27</v>
      </c>
      <c r="F17" s="3">
        <v>1.2900727272727275</v>
      </c>
      <c r="G17" s="10"/>
      <c r="H17" s="10"/>
      <c r="I17" s="10" t="s">
        <v>2894</v>
      </c>
      <c r="J17" s="10">
        <v>66.7</v>
      </c>
      <c r="K17" s="10"/>
      <c r="L17" s="10">
        <f t="shared" si="0"/>
        <v>0.60331825037707176</v>
      </c>
      <c r="M17" s="10">
        <v>66.5</v>
      </c>
      <c r="N17" s="10">
        <v>69.400000000000006</v>
      </c>
      <c r="O17" s="10">
        <v>53.8</v>
      </c>
      <c r="P17" s="3">
        <v>1.4255772727272726</v>
      </c>
      <c r="Q17" s="10">
        <f t="shared" si="1"/>
        <v>37.739097717989843</v>
      </c>
      <c r="R17" s="10">
        <f t="shared" si="2"/>
        <v>62.060947450873861</v>
      </c>
    </row>
    <row r="18" spans="1:18" x14ac:dyDescent="0.35">
      <c r="A18" t="s">
        <v>1652</v>
      </c>
      <c r="B18" s="10">
        <v>379.7</v>
      </c>
      <c r="C18" s="10">
        <v>366</v>
      </c>
      <c r="D18" s="7">
        <v>94.41</v>
      </c>
      <c r="E18" s="7">
        <v>7.98</v>
      </c>
      <c r="F18" s="3">
        <v>1.2939551515151517</v>
      </c>
      <c r="G18" s="10"/>
      <c r="H18" s="10"/>
      <c r="I18" s="10" t="s">
        <v>2895</v>
      </c>
      <c r="J18" s="10">
        <v>66.8</v>
      </c>
      <c r="K18" s="10"/>
      <c r="L18" s="10">
        <f t="shared" si="0"/>
        <v>0.14992503748125774</v>
      </c>
      <c r="M18" s="10">
        <v>66.7</v>
      </c>
      <c r="N18" s="10">
        <v>69.599999999999994</v>
      </c>
      <c r="O18" s="10">
        <v>54.4</v>
      </c>
      <c r="P18" s="3">
        <v>1.4346815151515151</v>
      </c>
      <c r="Q18" s="10">
        <f t="shared" si="1"/>
        <v>37.917823172242429</v>
      </c>
      <c r="R18" s="10">
        <f t="shared" si="2"/>
        <v>62.35485673051241</v>
      </c>
    </row>
    <row r="19" spans="1:18" x14ac:dyDescent="0.35">
      <c r="A19" t="s">
        <v>1653</v>
      </c>
      <c r="B19" s="10">
        <v>346.7</v>
      </c>
      <c r="C19" s="10">
        <v>348.2</v>
      </c>
      <c r="D19" s="7">
        <v>80.06</v>
      </c>
      <c r="E19" s="7">
        <v>7.26</v>
      </c>
      <c r="F19" s="3">
        <v>1.297837575757576</v>
      </c>
      <c r="G19" s="10"/>
      <c r="H19" s="10"/>
      <c r="I19" s="10" t="s">
        <v>2896</v>
      </c>
      <c r="J19" s="10">
        <v>67</v>
      </c>
      <c r="K19" s="10">
        <f>((J19/J7)-1)*100</f>
        <v>1.5151515151515138</v>
      </c>
      <c r="L19" s="10">
        <f>((J19/J18)-1)*100</f>
        <v>0.29940119760478723</v>
      </c>
      <c r="M19" s="10">
        <v>67</v>
      </c>
      <c r="N19" s="10">
        <v>69.7</v>
      </c>
      <c r="O19" s="10">
        <v>53.8</v>
      </c>
      <c r="P19" s="3">
        <v>1.4437857575757576</v>
      </c>
      <c r="Q19" s="10">
        <f t="shared" si="1"/>
        <v>37.263146362057832</v>
      </c>
      <c r="R19" s="10">
        <f t="shared" si="2"/>
        <v>61.278258041858436</v>
      </c>
    </row>
    <row r="20" spans="1:18" x14ac:dyDescent="0.35">
      <c r="A20" t="s">
        <v>1654</v>
      </c>
      <c r="B20" s="10">
        <v>347</v>
      </c>
      <c r="C20" s="10">
        <v>348.6</v>
      </c>
      <c r="D20" s="7">
        <v>69.55</v>
      </c>
      <c r="E20" s="7">
        <v>6.01</v>
      </c>
      <c r="F20" s="3">
        <v>1.3017200000000002</v>
      </c>
      <c r="G20" s="10"/>
      <c r="H20" s="10"/>
      <c r="I20" s="10" t="s">
        <v>2897</v>
      </c>
      <c r="J20" s="10">
        <v>67.099999999999994</v>
      </c>
      <c r="K20" s="10">
        <f t="shared" ref="K20:K83" si="3">((J20/J8)-1)*100</f>
        <v>1.8209408194233445</v>
      </c>
      <c r="L20" s="10">
        <f t="shared" ref="L20:L83" si="4">((J20/J19)-1)*100</f>
        <v>0.14925373134326847</v>
      </c>
      <c r="M20" s="10">
        <v>66.900000000000006</v>
      </c>
      <c r="N20" s="10">
        <v>69.8</v>
      </c>
      <c r="O20" s="10">
        <v>54.2</v>
      </c>
      <c r="P20" s="3">
        <v>1.4528899999999998</v>
      </c>
      <c r="Q20" s="10">
        <f t="shared" si="1"/>
        <v>37.304957704987999</v>
      </c>
      <c r="R20" s="10">
        <f t="shared" si="2"/>
        <v>61.347015688790798</v>
      </c>
    </row>
    <row r="21" spans="1:18" x14ac:dyDescent="0.35">
      <c r="A21" t="s">
        <v>1655</v>
      </c>
      <c r="B21" s="10">
        <v>347</v>
      </c>
      <c r="C21" s="10">
        <v>348.6</v>
      </c>
      <c r="D21" s="7">
        <v>67.91</v>
      </c>
      <c r="E21" s="7">
        <v>5.18</v>
      </c>
      <c r="F21" s="3">
        <v>1.3165333333333333</v>
      </c>
      <c r="G21" s="10"/>
      <c r="H21" s="10"/>
      <c r="I21" s="10" t="s">
        <v>2898</v>
      </c>
      <c r="J21" s="10">
        <v>67.900000000000006</v>
      </c>
      <c r="K21" s="10">
        <f t="shared" si="3"/>
        <v>3.8226299694189558</v>
      </c>
      <c r="L21" s="10">
        <f t="shared" si="4"/>
        <v>1.1922503725782629</v>
      </c>
      <c r="M21" s="10">
        <v>67.400000000000006</v>
      </c>
      <c r="N21" s="10">
        <v>70.400000000000006</v>
      </c>
      <c r="O21" s="10">
        <v>55.1</v>
      </c>
      <c r="P21" s="3">
        <v>1.4453863636363637</v>
      </c>
      <c r="Q21" s="10">
        <f t="shared" si="1"/>
        <v>38.121295029639761</v>
      </c>
      <c r="R21" s="10">
        <f t="shared" si="2"/>
        <v>62.689460815221295</v>
      </c>
    </row>
    <row r="22" spans="1:18" x14ac:dyDescent="0.35">
      <c r="A22" t="s">
        <v>1656</v>
      </c>
      <c r="B22" s="10">
        <v>379.5</v>
      </c>
      <c r="C22" s="10">
        <v>386.4</v>
      </c>
      <c r="D22" s="7">
        <v>62.49</v>
      </c>
      <c r="E22" s="7">
        <v>4.92</v>
      </c>
      <c r="F22" s="3">
        <v>1.3003172222222223</v>
      </c>
      <c r="G22" s="10"/>
      <c r="H22" s="10"/>
      <c r="I22" s="10" t="s">
        <v>2899</v>
      </c>
      <c r="J22" s="10">
        <v>68.099999999999994</v>
      </c>
      <c r="K22" s="10">
        <f t="shared" si="3"/>
        <v>4.4478527607361817</v>
      </c>
      <c r="L22" s="10">
        <f t="shared" si="4"/>
        <v>0.29455081001470429</v>
      </c>
      <c r="M22" s="10">
        <v>67.900000000000006</v>
      </c>
      <c r="N22" s="10">
        <v>70.5</v>
      </c>
      <c r="O22" s="10">
        <v>54.6</v>
      </c>
      <c r="P22" s="3">
        <v>1.430721067821068</v>
      </c>
      <c r="Q22" s="10">
        <f t="shared" si="1"/>
        <v>38.162574961696521</v>
      </c>
      <c r="R22" s="10">
        <f t="shared" si="2"/>
        <v>62.75734457103588</v>
      </c>
    </row>
    <row r="23" spans="1:18" x14ac:dyDescent="0.35">
      <c r="A23" t="s">
        <v>1657</v>
      </c>
      <c r="B23" s="10">
        <v>379.5</v>
      </c>
      <c r="C23" s="10">
        <v>386.4</v>
      </c>
      <c r="D23" s="7">
        <v>59.42</v>
      </c>
      <c r="E23" s="7">
        <v>4.34</v>
      </c>
      <c r="F23" s="3">
        <v>1.2841011111111114</v>
      </c>
      <c r="G23" s="10"/>
      <c r="H23" s="10"/>
      <c r="I23" s="10" t="s">
        <v>2900</v>
      </c>
      <c r="J23" s="10">
        <v>70</v>
      </c>
      <c r="K23" s="10">
        <f t="shared" si="3"/>
        <v>6.221547799696503</v>
      </c>
      <c r="L23" s="10">
        <f t="shared" si="4"/>
        <v>2.7900146842878115</v>
      </c>
      <c r="M23" s="10">
        <v>68.7</v>
      </c>
      <c r="N23" s="10">
        <v>70.8</v>
      </c>
      <c r="O23" s="10">
        <v>55.4</v>
      </c>
      <c r="P23" s="3">
        <v>1.4160557720057723</v>
      </c>
      <c r="Q23" s="10">
        <f t="shared" si="1"/>
        <v>39.122752857063439</v>
      </c>
      <c r="R23" s="10">
        <f t="shared" si="2"/>
        <v>64.336331709338637</v>
      </c>
    </row>
    <row r="24" spans="1:18" x14ac:dyDescent="0.35">
      <c r="A24" t="s">
        <v>1658</v>
      </c>
      <c r="B24" s="10">
        <v>379.5</v>
      </c>
      <c r="C24" s="10">
        <v>386.4</v>
      </c>
      <c r="D24" s="7">
        <v>52.96</v>
      </c>
      <c r="E24" s="7">
        <v>3.59</v>
      </c>
      <c r="F24" s="3">
        <v>1.2678850000000002</v>
      </c>
      <c r="G24" s="10"/>
      <c r="H24" s="10"/>
      <c r="I24" s="10" t="s">
        <v>2901</v>
      </c>
      <c r="J24" s="10">
        <v>70.400000000000006</v>
      </c>
      <c r="K24" s="10">
        <f t="shared" si="3"/>
        <v>6.5052950075643157</v>
      </c>
      <c r="L24" s="10">
        <f t="shared" si="4"/>
        <v>0.57142857142857828</v>
      </c>
      <c r="M24" s="10">
        <v>68.5</v>
      </c>
      <c r="N24" s="10">
        <v>70.599999999999994</v>
      </c>
      <c r="O24" s="10">
        <v>54.8</v>
      </c>
      <c r="P24" s="3">
        <v>1.4013904761904763</v>
      </c>
      <c r="Q24" s="10">
        <f t="shared" si="1"/>
        <v>39.10401913745531</v>
      </c>
      <c r="R24" s="10">
        <f t="shared" si="2"/>
        <v>64.305524603221585</v>
      </c>
    </row>
    <row r="25" spans="1:18" x14ac:dyDescent="0.35">
      <c r="A25" t="s">
        <v>1659</v>
      </c>
      <c r="B25" s="10">
        <v>379.5</v>
      </c>
      <c r="C25" s="10">
        <v>386.4</v>
      </c>
      <c r="D25" s="7">
        <v>52.73</v>
      </c>
      <c r="E25" s="7">
        <v>3.62</v>
      </c>
      <c r="F25" s="3">
        <v>1.246891304347826</v>
      </c>
      <c r="G25" s="10"/>
      <c r="H25" s="10"/>
      <c r="I25" s="10" t="s">
        <v>2902</v>
      </c>
      <c r="J25" s="10">
        <v>69</v>
      </c>
      <c r="K25" s="10">
        <f t="shared" si="3"/>
        <v>3.6036036036036112</v>
      </c>
      <c r="L25" s="10">
        <f t="shared" si="4"/>
        <v>-1.9886363636363757</v>
      </c>
      <c r="M25" s="10">
        <v>68.8</v>
      </c>
      <c r="N25" s="10">
        <v>70.5</v>
      </c>
      <c r="O25" s="10">
        <v>56.5</v>
      </c>
      <c r="P25" s="3">
        <v>1.4138727272727274</v>
      </c>
      <c r="Q25" s="10">
        <f t="shared" si="1"/>
        <v>39.961164049740873</v>
      </c>
      <c r="R25" s="10">
        <f t="shared" si="2"/>
        <v>65.715076727563471</v>
      </c>
    </row>
    <row r="26" spans="1:18" x14ac:dyDescent="0.35">
      <c r="A26" t="s">
        <v>1660</v>
      </c>
      <c r="B26" s="10">
        <v>379.5</v>
      </c>
      <c r="C26" s="10">
        <v>386.4</v>
      </c>
      <c r="D26" s="7">
        <v>51.85</v>
      </c>
      <c r="E26" s="7">
        <v>3.68</v>
      </c>
      <c r="F26" s="3">
        <v>1.2411670807453414</v>
      </c>
      <c r="G26" s="10"/>
      <c r="H26" s="10"/>
      <c r="I26" s="10" t="s">
        <v>2903</v>
      </c>
      <c r="J26" s="10">
        <v>68.8</v>
      </c>
      <c r="K26" s="10">
        <f t="shared" si="3"/>
        <v>4.0847201210287398</v>
      </c>
      <c r="L26" s="10">
        <f t="shared" si="4"/>
        <v>-0.28985507246377384</v>
      </c>
      <c r="M26" s="10">
        <v>68.2</v>
      </c>
      <c r="N26" s="10">
        <v>70.5</v>
      </c>
      <c r="O26" s="10">
        <v>56.6</v>
      </c>
      <c r="P26" s="3">
        <v>1.4386613636363639</v>
      </c>
      <c r="Q26" s="10">
        <f t="shared" si="1"/>
        <v>39.342128335842503</v>
      </c>
      <c r="R26" s="10">
        <f t="shared" si="2"/>
        <v>64.69708887852839</v>
      </c>
    </row>
    <row r="27" spans="1:18" x14ac:dyDescent="0.35">
      <c r="A27" t="s">
        <v>1661</v>
      </c>
      <c r="B27" s="10">
        <v>379.5</v>
      </c>
      <c r="C27" s="10">
        <v>386.4</v>
      </c>
      <c r="D27" s="7">
        <v>58.19</v>
      </c>
      <c r="E27" s="7">
        <v>4.21</v>
      </c>
      <c r="F27" s="3">
        <v>1.2354428571428571</v>
      </c>
      <c r="G27" s="10"/>
      <c r="H27" s="10"/>
      <c r="I27" s="10" t="s">
        <v>2904</v>
      </c>
      <c r="J27" s="10">
        <v>68.7</v>
      </c>
      <c r="K27" s="10">
        <f t="shared" si="3"/>
        <v>3.6199095022624528</v>
      </c>
      <c r="L27" s="10">
        <f t="shared" si="4"/>
        <v>-0.14534883720929148</v>
      </c>
      <c r="M27" s="10">
        <v>67.7</v>
      </c>
      <c r="N27" s="10">
        <v>70.599999999999994</v>
      </c>
      <c r="O27" s="10">
        <v>55.4</v>
      </c>
      <c r="P27" s="3">
        <v>1.4634500000000001</v>
      </c>
      <c r="Q27" s="10">
        <f t="shared" si="1"/>
        <v>37.855751819331026</v>
      </c>
      <c r="R27" s="10">
        <f t="shared" si="2"/>
        <v>62.252782033336942</v>
      </c>
    </row>
    <row r="28" spans="1:18" x14ac:dyDescent="0.35">
      <c r="A28" t="s">
        <v>1662</v>
      </c>
      <c r="B28" s="10">
        <v>345.7</v>
      </c>
      <c r="C28" s="10">
        <v>378.1</v>
      </c>
      <c r="D28" s="7">
        <v>59.12</v>
      </c>
      <c r="E28" s="7">
        <v>5.0599999999999996</v>
      </c>
      <c r="F28" s="3">
        <v>1.2646913043478261</v>
      </c>
      <c r="G28" s="10"/>
      <c r="H28" s="10"/>
      <c r="I28" s="10" t="s">
        <v>2905</v>
      </c>
      <c r="J28" s="10">
        <v>68.8</v>
      </c>
      <c r="K28" s="10">
        <f t="shared" si="3"/>
        <v>3.7707390648567207</v>
      </c>
      <c r="L28" s="10">
        <f t="shared" si="4"/>
        <v>0.14556040756912303</v>
      </c>
      <c r="M28" s="10">
        <v>67.400000000000006</v>
      </c>
      <c r="N28" s="10">
        <v>70.7</v>
      </c>
      <c r="O28" s="10">
        <v>54.2</v>
      </c>
      <c r="P28" s="3">
        <v>1.4517521739130437</v>
      </c>
      <c r="Q28" s="10">
        <f t="shared" si="1"/>
        <v>37.334195859276491</v>
      </c>
      <c r="R28" s="10">
        <f t="shared" si="2"/>
        <v>61.395097059745083</v>
      </c>
    </row>
    <row r="29" spans="1:18" x14ac:dyDescent="0.35">
      <c r="A29" t="s">
        <v>1663</v>
      </c>
      <c r="B29" s="10">
        <v>345.7</v>
      </c>
      <c r="C29" s="10">
        <v>378.1</v>
      </c>
      <c r="D29" s="7">
        <v>63.47</v>
      </c>
      <c r="E29" s="7">
        <v>5.15</v>
      </c>
      <c r="F29" s="3">
        <v>1.2882714285714285</v>
      </c>
      <c r="G29" s="10"/>
      <c r="H29" s="10"/>
      <c r="I29" s="10" t="s">
        <v>2906</v>
      </c>
      <c r="J29" s="10">
        <v>68.7</v>
      </c>
      <c r="K29" s="10">
        <f t="shared" si="3"/>
        <v>2.998500749625177</v>
      </c>
      <c r="L29" s="10">
        <f t="shared" si="4"/>
        <v>-0.14534883720929148</v>
      </c>
      <c r="M29" s="10">
        <v>67.7</v>
      </c>
      <c r="N29" s="10">
        <v>70.7</v>
      </c>
      <c r="O29" s="10">
        <v>54.7</v>
      </c>
      <c r="P29" s="3">
        <v>1.435781818181818</v>
      </c>
      <c r="Q29" s="10">
        <f t="shared" si="1"/>
        <v>38.097710464998485</v>
      </c>
      <c r="R29" s="10">
        <f t="shared" si="2"/>
        <v>62.650676622822445</v>
      </c>
    </row>
    <row r="30" spans="1:18" x14ac:dyDescent="0.35">
      <c r="A30" t="s">
        <v>1664</v>
      </c>
      <c r="B30" s="10">
        <v>345.7</v>
      </c>
      <c r="C30" s="10">
        <v>378.1</v>
      </c>
      <c r="D30" s="7">
        <v>56.01</v>
      </c>
      <c r="E30" s="7">
        <v>4.62</v>
      </c>
      <c r="F30" s="3">
        <v>1.2907592857142856</v>
      </c>
      <c r="G30" s="10"/>
      <c r="H30" s="10"/>
      <c r="I30" s="10" t="s">
        <v>2907</v>
      </c>
      <c r="J30" s="10">
        <v>69.099999999999994</v>
      </c>
      <c r="K30" s="10">
        <f t="shared" si="3"/>
        <v>3.4431137724550753</v>
      </c>
      <c r="L30" s="10">
        <f t="shared" si="4"/>
        <v>0.58224163027655873</v>
      </c>
      <c r="M30" s="10">
        <v>68</v>
      </c>
      <c r="N30" s="10">
        <v>71.099999999999994</v>
      </c>
      <c r="O30" s="10">
        <v>54.3</v>
      </c>
      <c r="P30" s="3">
        <v>1.4315478787878788</v>
      </c>
      <c r="Q30" s="10">
        <f t="shared" si="1"/>
        <v>37.930970248775004</v>
      </c>
      <c r="R30" s="10">
        <f t="shared" si="2"/>
        <v>62.376476749939428</v>
      </c>
    </row>
    <row r="31" spans="1:18" x14ac:dyDescent="0.35">
      <c r="A31" t="s">
        <v>1665</v>
      </c>
      <c r="B31" s="10">
        <v>345.7</v>
      </c>
      <c r="C31" s="10">
        <v>378.1</v>
      </c>
      <c r="D31" s="7">
        <v>48.63</v>
      </c>
      <c r="E31" s="7">
        <v>3.63</v>
      </c>
      <c r="F31" s="3">
        <v>1.2932471428571426</v>
      </c>
      <c r="G31" s="10"/>
      <c r="H31" s="10"/>
      <c r="I31" s="10" t="s">
        <v>2908</v>
      </c>
      <c r="J31" s="10">
        <v>69.7</v>
      </c>
      <c r="K31" s="10">
        <f t="shared" si="3"/>
        <v>4.0298507462686706</v>
      </c>
      <c r="L31" s="10">
        <f t="shared" si="4"/>
        <v>0.86830680173661801</v>
      </c>
      <c r="M31" s="10">
        <v>68.2</v>
      </c>
      <c r="N31" s="10">
        <v>71.2</v>
      </c>
      <c r="O31" s="10">
        <v>53.5</v>
      </c>
      <c r="P31" s="3">
        <v>1.4273139393939396</v>
      </c>
      <c r="Q31" s="10">
        <f t="shared" si="1"/>
        <v>37.482994121613466</v>
      </c>
      <c r="R31" s="10">
        <f t="shared" si="2"/>
        <v>61.639791864286586</v>
      </c>
    </row>
    <row r="32" spans="1:18" x14ac:dyDescent="0.35">
      <c r="A32" t="s">
        <v>1666</v>
      </c>
      <c r="B32" s="10">
        <v>345.7</v>
      </c>
      <c r="C32" s="10">
        <v>378.1</v>
      </c>
      <c r="D32" s="7">
        <v>43.79</v>
      </c>
      <c r="E32" s="7">
        <v>2.91</v>
      </c>
      <c r="F32" s="3">
        <v>1.2957349999999999</v>
      </c>
      <c r="G32" s="10"/>
      <c r="H32" s="10"/>
      <c r="I32" s="10" t="s">
        <v>2909</v>
      </c>
      <c r="J32" s="10">
        <v>69.599999999999994</v>
      </c>
      <c r="K32" s="10">
        <f t="shared" si="3"/>
        <v>3.7257824143070106</v>
      </c>
      <c r="L32" s="10">
        <f t="shared" si="4"/>
        <v>-0.14347202295553751</v>
      </c>
      <c r="M32" s="10">
        <v>67.900000000000006</v>
      </c>
      <c r="N32" s="10">
        <v>71.3</v>
      </c>
      <c r="O32" s="10">
        <v>51.7</v>
      </c>
      <c r="P32" s="3">
        <v>1.4230800000000001</v>
      </c>
      <c r="Q32" s="10">
        <f t="shared" si="1"/>
        <v>36.329651179132583</v>
      </c>
      <c r="R32" s="10">
        <f t="shared" si="2"/>
        <v>59.743149918021352</v>
      </c>
    </row>
    <row r="33" spans="1:18" x14ac:dyDescent="0.35">
      <c r="A33" t="s">
        <v>1667</v>
      </c>
      <c r="B33" s="10">
        <v>345.7</v>
      </c>
      <c r="C33" s="10">
        <v>378.1</v>
      </c>
      <c r="D33" s="7">
        <v>41.61</v>
      </c>
      <c r="E33" s="7">
        <v>2.72</v>
      </c>
      <c r="F33" s="3">
        <v>1.236395454545455</v>
      </c>
      <c r="G33" s="10"/>
      <c r="H33" s="10"/>
      <c r="I33" s="10" t="s">
        <v>2910</v>
      </c>
      <c r="J33" s="10">
        <v>69.8</v>
      </c>
      <c r="K33" s="10">
        <f t="shared" si="3"/>
        <v>2.7982326951399017</v>
      </c>
      <c r="L33" s="10">
        <f t="shared" si="4"/>
        <v>0.28735632183909399</v>
      </c>
      <c r="M33" s="10">
        <v>67.8</v>
      </c>
      <c r="N33" s="10">
        <v>71.3</v>
      </c>
      <c r="O33" s="10">
        <v>52</v>
      </c>
      <c r="P33" s="3">
        <v>1.4493926956521741</v>
      </c>
      <c r="Q33" s="10">
        <f t="shared" si="1"/>
        <v>35.877095390357191</v>
      </c>
      <c r="R33" s="10">
        <f t="shared" si="2"/>
        <v>58.998933900042992</v>
      </c>
    </row>
    <row r="34" spans="1:18" x14ac:dyDescent="0.35">
      <c r="A34" t="s">
        <v>1668</v>
      </c>
      <c r="B34" s="10">
        <v>333.2</v>
      </c>
      <c r="C34" s="10">
        <v>378.8</v>
      </c>
      <c r="D34" s="7">
        <v>37.97</v>
      </c>
      <c r="E34" s="7">
        <v>2.12</v>
      </c>
      <c r="F34" s="3">
        <v>1.241786363636364</v>
      </c>
      <c r="G34" s="10"/>
      <c r="H34" s="10"/>
      <c r="I34" s="10" t="s">
        <v>2911</v>
      </c>
      <c r="J34" s="10">
        <v>69.599999999999994</v>
      </c>
      <c r="K34" s="10">
        <f t="shared" si="3"/>
        <v>2.2026431718061623</v>
      </c>
      <c r="L34" s="10">
        <f t="shared" si="4"/>
        <v>-0.28653295128939771</v>
      </c>
      <c r="M34" s="10">
        <v>67</v>
      </c>
      <c r="N34" s="10">
        <v>71.400000000000006</v>
      </c>
      <c r="O34" s="10">
        <v>51</v>
      </c>
      <c r="P34" s="3">
        <v>1.4757053913043481</v>
      </c>
      <c r="Q34" s="10">
        <f t="shared" si="1"/>
        <v>34.559743632109431</v>
      </c>
      <c r="R34" s="10">
        <f t="shared" si="2"/>
        <v>56.832583796660472</v>
      </c>
    </row>
    <row r="35" spans="1:18" x14ac:dyDescent="0.35">
      <c r="A35" t="s">
        <v>1669</v>
      </c>
      <c r="B35" s="10">
        <v>333.2</v>
      </c>
      <c r="C35" s="10">
        <v>378.8</v>
      </c>
      <c r="D35" s="7">
        <v>35.6</v>
      </c>
      <c r="E35" s="7">
        <v>1.58</v>
      </c>
      <c r="F35" s="3">
        <v>1.247177272727273</v>
      </c>
      <c r="G35" s="10"/>
      <c r="H35" s="10"/>
      <c r="I35" s="10" t="s">
        <v>2912</v>
      </c>
      <c r="J35" s="10">
        <v>69.400000000000006</v>
      </c>
      <c r="K35" s="10">
        <f t="shared" si="3"/>
        <v>-0.85714285714284522</v>
      </c>
      <c r="L35" s="10">
        <f t="shared" si="4"/>
        <v>-0.28735632183906068</v>
      </c>
      <c r="M35" s="10">
        <v>67.099999999999994</v>
      </c>
      <c r="N35" s="10">
        <v>71.5</v>
      </c>
      <c r="O35" s="10">
        <v>50.5</v>
      </c>
      <c r="P35" s="3">
        <v>1.5020180869565221</v>
      </c>
      <c r="Q35" s="10">
        <f t="shared" si="1"/>
        <v>33.621432683494568</v>
      </c>
      <c r="R35" s="10">
        <f t="shared" si="2"/>
        <v>55.289556273593654</v>
      </c>
    </row>
    <row r="36" spans="1:18" x14ac:dyDescent="0.35">
      <c r="A36" t="s">
        <v>1670</v>
      </c>
      <c r="B36" s="10">
        <v>333.2</v>
      </c>
      <c r="C36" s="10">
        <v>378.8</v>
      </c>
      <c r="D36" s="7">
        <v>33.99</v>
      </c>
      <c r="E36" s="7">
        <v>1.75</v>
      </c>
      <c r="F36" s="3">
        <v>1.252568181818182</v>
      </c>
      <c r="G36" s="10"/>
      <c r="H36" s="10"/>
      <c r="I36" s="10" t="s">
        <v>2913</v>
      </c>
      <c r="J36" s="10">
        <v>68.900000000000006</v>
      </c>
      <c r="K36" s="10">
        <f t="shared" si="3"/>
        <v>-2.1306818181818232</v>
      </c>
      <c r="L36" s="10">
        <f t="shared" si="4"/>
        <v>-0.72046109510086609</v>
      </c>
      <c r="M36" s="10">
        <v>68</v>
      </c>
      <c r="N36" s="10">
        <v>71.5</v>
      </c>
      <c r="O36" s="10">
        <v>51.3</v>
      </c>
      <c r="P36" s="3">
        <v>1.528330782608696</v>
      </c>
      <c r="Q36" s="10">
        <f t="shared" si="1"/>
        <v>33.566032029032627</v>
      </c>
      <c r="R36" s="10">
        <f t="shared" si="2"/>
        <v>55.198451363481624</v>
      </c>
    </row>
    <row r="37" spans="1:18" x14ac:dyDescent="0.35">
      <c r="A37" t="s">
        <v>1671</v>
      </c>
      <c r="B37" s="10">
        <v>333.2</v>
      </c>
      <c r="C37" s="10">
        <v>378.4</v>
      </c>
      <c r="D37" s="7">
        <v>34.909999999999997</v>
      </c>
      <c r="E37" s="7">
        <v>1.8</v>
      </c>
      <c r="F37" s="3">
        <v>1.2691173913043479</v>
      </c>
      <c r="G37" s="10"/>
      <c r="H37" s="10"/>
      <c r="I37" s="10" t="s">
        <v>2914</v>
      </c>
      <c r="J37" s="10">
        <v>68.8</v>
      </c>
      <c r="K37" s="10">
        <f t="shared" si="3"/>
        <v>-0.28985507246377384</v>
      </c>
      <c r="L37" s="10">
        <f t="shared" si="4"/>
        <v>-0.14513788098694524</v>
      </c>
      <c r="M37" s="10">
        <v>67.099999999999994</v>
      </c>
      <c r="N37" s="10">
        <v>71.5</v>
      </c>
      <c r="O37" s="10">
        <v>52</v>
      </c>
      <c r="P37" s="3">
        <v>1.5546434782608698</v>
      </c>
      <c r="Q37" s="10">
        <f t="shared" si="1"/>
        <v>33.448183282620363</v>
      </c>
      <c r="R37" s="10">
        <f t="shared" si="2"/>
        <v>55.004652218814833</v>
      </c>
    </row>
    <row r="38" spans="1:18" x14ac:dyDescent="0.35">
      <c r="A38" t="s">
        <v>1672</v>
      </c>
      <c r="B38" s="10">
        <v>333.2</v>
      </c>
      <c r="C38" s="10">
        <v>378.4</v>
      </c>
      <c r="D38" s="7">
        <v>45.85</v>
      </c>
      <c r="E38" s="7">
        <v>2.86</v>
      </c>
      <c r="F38" s="3">
        <v>1.2823609683794466</v>
      </c>
      <c r="G38" s="10"/>
      <c r="H38" s="10"/>
      <c r="I38" s="10" t="s">
        <v>2915</v>
      </c>
      <c r="J38" s="10">
        <v>68.7</v>
      </c>
      <c r="K38" s="10">
        <f t="shared" si="3"/>
        <v>-0.14534883720929148</v>
      </c>
      <c r="L38" s="10">
        <f t="shared" si="4"/>
        <v>-0.14534883720929148</v>
      </c>
      <c r="M38" s="10">
        <v>66.8</v>
      </c>
      <c r="N38" s="10">
        <v>71.400000000000006</v>
      </c>
      <c r="O38" s="10">
        <v>53.4</v>
      </c>
      <c r="P38" s="3">
        <v>1.5553503105590063</v>
      </c>
      <c r="Q38" s="10">
        <f t="shared" si="1"/>
        <v>34.333101448256748</v>
      </c>
      <c r="R38" s="10">
        <f t="shared" si="2"/>
        <v>56.459876723286861</v>
      </c>
    </row>
    <row r="39" spans="1:18" x14ac:dyDescent="0.35">
      <c r="A39" t="s">
        <v>1673</v>
      </c>
      <c r="B39" s="10">
        <v>333.2</v>
      </c>
      <c r="C39" s="10">
        <v>378.4</v>
      </c>
      <c r="D39" s="7">
        <v>46.07</v>
      </c>
      <c r="E39" s="7">
        <v>3.95</v>
      </c>
      <c r="F39" s="3">
        <v>1.2956045454545453</v>
      </c>
      <c r="G39" s="10"/>
      <c r="H39" s="10"/>
      <c r="I39" s="10" t="s">
        <v>2916</v>
      </c>
      <c r="J39" s="10">
        <v>68.8</v>
      </c>
      <c r="K39" s="10">
        <f t="shared" si="3"/>
        <v>0.14556040756912303</v>
      </c>
      <c r="L39" s="10">
        <f t="shared" si="4"/>
        <v>0.14556040756912303</v>
      </c>
      <c r="M39" s="10">
        <v>66.8</v>
      </c>
      <c r="N39" s="10">
        <v>71.400000000000006</v>
      </c>
      <c r="O39" s="10">
        <v>54.9</v>
      </c>
      <c r="P39" s="3">
        <v>1.5560571428571426</v>
      </c>
      <c r="Q39" s="10">
        <f t="shared" si="1"/>
        <v>35.281480665418094</v>
      </c>
      <c r="R39" s="10">
        <f t="shared" si="2"/>
        <v>58.019461247526685</v>
      </c>
    </row>
    <row r="40" spans="1:18" x14ac:dyDescent="0.35">
      <c r="A40" t="s">
        <v>1674</v>
      </c>
      <c r="B40" s="10">
        <v>291.3</v>
      </c>
      <c r="C40" s="10">
        <v>366.3</v>
      </c>
      <c r="D40" s="7">
        <v>54.72</v>
      </c>
      <c r="E40" s="7">
        <v>4.8899999999999997</v>
      </c>
      <c r="F40" s="3">
        <v>1.2985090909090908</v>
      </c>
      <c r="G40" s="10"/>
      <c r="H40" s="10"/>
      <c r="I40" s="10" t="s">
        <v>2917</v>
      </c>
      <c r="J40" s="10">
        <v>69</v>
      </c>
      <c r="K40" s="10">
        <f t="shared" si="3"/>
        <v>0.29069767441860517</v>
      </c>
      <c r="L40" s="10">
        <f t="shared" si="4"/>
        <v>0.29069767441860517</v>
      </c>
      <c r="M40" s="10">
        <v>67</v>
      </c>
      <c r="N40" s="10">
        <v>71.400000000000006</v>
      </c>
      <c r="O40" s="10">
        <v>55.2</v>
      </c>
      <c r="P40" s="3">
        <v>1.5573695652173916</v>
      </c>
      <c r="Q40" s="10">
        <f t="shared" si="1"/>
        <v>35.444380854004102</v>
      </c>
      <c r="R40" s="10">
        <f t="shared" si="2"/>
        <v>58.287346296584296</v>
      </c>
    </row>
    <row r="41" spans="1:18" x14ac:dyDescent="0.35">
      <c r="A41" t="s">
        <v>1675</v>
      </c>
      <c r="B41" s="10">
        <v>291.3</v>
      </c>
      <c r="C41" s="10">
        <v>366.3</v>
      </c>
      <c r="D41" s="7">
        <v>59.06</v>
      </c>
      <c r="E41" s="7">
        <v>4.84</v>
      </c>
      <c r="F41" s="3">
        <v>1.3206714285714285</v>
      </c>
      <c r="G41" s="10"/>
      <c r="H41" s="10"/>
      <c r="I41" s="10" t="s">
        <v>2918</v>
      </c>
      <c r="J41" s="10">
        <v>68.900000000000006</v>
      </c>
      <c r="K41" s="10">
        <f t="shared" si="3"/>
        <v>0.29112081513829047</v>
      </c>
      <c r="L41" s="10">
        <f t="shared" si="4"/>
        <v>-0.14492753623187582</v>
      </c>
      <c r="M41" s="10">
        <v>67</v>
      </c>
      <c r="N41" s="10">
        <v>71.400000000000006</v>
      </c>
      <c r="O41" s="10">
        <v>56.3</v>
      </c>
      <c r="P41" s="3">
        <v>1.572257142857143</v>
      </c>
      <c r="Q41" s="10">
        <f t="shared" si="1"/>
        <v>35.8083919387959</v>
      </c>
      <c r="R41" s="10">
        <f t="shared" si="2"/>
        <v>58.885952892152972</v>
      </c>
    </row>
    <row r="42" spans="1:18" x14ac:dyDescent="0.35">
      <c r="A42" t="s">
        <v>1676</v>
      </c>
      <c r="B42" s="10">
        <v>291.3</v>
      </c>
      <c r="C42" s="10">
        <v>366.3</v>
      </c>
      <c r="D42" s="7">
        <v>63.86</v>
      </c>
      <c r="E42" s="7">
        <v>5.86</v>
      </c>
      <c r="F42" s="3">
        <v>1.3427909523809523</v>
      </c>
      <c r="G42" s="10"/>
      <c r="H42" s="10"/>
      <c r="I42" s="10" t="s">
        <v>2919</v>
      </c>
      <c r="J42" s="10">
        <v>68.900000000000006</v>
      </c>
      <c r="K42" s="10">
        <f t="shared" si="3"/>
        <v>-0.28943560057885787</v>
      </c>
      <c r="L42" s="10">
        <f t="shared" si="4"/>
        <v>0</v>
      </c>
      <c r="M42" s="10">
        <v>67.3</v>
      </c>
      <c r="N42" s="10">
        <v>71.5</v>
      </c>
      <c r="O42" s="10">
        <v>55.6</v>
      </c>
      <c r="P42" s="3">
        <v>1.5843230952380953</v>
      </c>
      <c r="Q42" s="10">
        <f t="shared" si="1"/>
        <v>35.093851858319539</v>
      </c>
      <c r="R42" s="10">
        <f t="shared" si="2"/>
        <v>57.710910639755717</v>
      </c>
    </row>
    <row r="43" spans="1:18" x14ac:dyDescent="0.35">
      <c r="A43" t="s">
        <v>1677</v>
      </c>
      <c r="B43" s="10">
        <v>291.3</v>
      </c>
      <c r="C43" s="10">
        <v>366.3</v>
      </c>
      <c r="D43" s="7">
        <v>73.02</v>
      </c>
      <c r="E43" s="7">
        <v>7.27</v>
      </c>
      <c r="F43" s="3">
        <v>1.364910476190476</v>
      </c>
      <c r="G43" s="10"/>
      <c r="H43" s="10"/>
      <c r="I43" s="10" t="s">
        <v>2920</v>
      </c>
      <c r="J43" s="10">
        <v>68.900000000000006</v>
      </c>
      <c r="K43" s="10">
        <f t="shared" si="3"/>
        <v>-1.1477761836441891</v>
      </c>
      <c r="L43" s="10">
        <f t="shared" si="4"/>
        <v>0</v>
      </c>
      <c r="M43" s="10">
        <v>67.599999999999994</v>
      </c>
      <c r="N43" s="10">
        <v>71.5</v>
      </c>
      <c r="O43" s="10">
        <v>56</v>
      </c>
      <c r="P43" s="3">
        <v>1.5963890476190477</v>
      </c>
      <c r="Q43" s="10">
        <f t="shared" si="1"/>
        <v>35.079168253829998</v>
      </c>
      <c r="R43" s="10">
        <f t="shared" si="2"/>
        <v>57.686763840766922</v>
      </c>
    </row>
    <row r="44" spans="1:18" x14ac:dyDescent="0.35">
      <c r="A44" t="s">
        <v>1678</v>
      </c>
      <c r="B44" s="10">
        <v>291.3</v>
      </c>
      <c r="C44" s="10">
        <v>366.3</v>
      </c>
      <c r="D44" s="7">
        <v>97.48</v>
      </c>
      <c r="E44" s="7">
        <v>6.16</v>
      </c>
      <c r="F44" s="3">
        <v>1.38703</v>
      </c>
      <c r="G44" s="10"/>
      <c r="H44" s="10"/>
      <c r="I44" s="10" t="s">
        <v>2921</v>
      </c>
      <c r="J44" s="10">
        <v>69.3</v>
      </c>
      <c r="K44" s="10">
        <f t="shared" si="3"/>
        <v>-0.43103448275861878</v>
      </c>
      <c r="L44" s="10">
        <f t="shared" si="4"/>
        <v>0.58055152394773657</v>
      </c>
      <c r="M44" s="10">
        <v>67.8</v>
      </c>
      <c r="N44" s="10">
        <v>71.5</v>
      </c>
      <c r="O44" s="10">
        <v>56.5</v>
      </c>
      <c r="P44" s="3">
        <v>1.608455</v>
      </c>
      <c r="Q44" s="10">
        <f t="shared" si="1"/>
        <v>35.126876412457918</v>
      </c>
      <c r="R44" s="10">
        <f t="shared" si="2"/>
        <v>57.765218645057956</v>
      </c>
    </row>
    <row r="45" spans="1:18" x14ac:dyDescent="0.35">
      <c r="A45" t="s">
        <v>1679</v>
      </c>
      <c r="B45" s="10">
        <v>291.3</v>
      </c>
      <c r="C45" s="10">
        <v>366.3</v>
      </c>
      <c r="D45" s="7">
        <v>65.62</v>
      </c>
      <c r="E45" s="7">
        <v>6.13</v>
      </c>
      <c r="F45" s="3">
        <v>1.3858956521739128</v>
      </c>
      <c r="G45" s="10"/>
      <c r="H45" s="10"/>
      <c r="I45" s="10" t="s">
        <v>2922</v>
      </c>
      <c r="J45" s="10">
        <v>69.599999999999994</v>
      </c>
      <c r="K45" s="10">
        <f t="shared" si="3"/>
        <v>-0.28653295128939771</v>
      </c>
      <c r="L45" s="10">
        <f t="shared" si="4"/>
        <v>0.43290043290042934</v>
      </c>
      <c r="M45" s="10">
        <v>68.5</v>
      </c>
      <c r="N45" s="10">
        <v>71.8</v>
      </c>
      <c r="O45" s="10">
        <v>55.5</v>
      </c>
      <c r="P45" s="3">
        <v>1.5835809523809525</v>
      </c>
      <c r="Q45" s="10">
        <f t="shared" si="1"/>
        <v>35.0471505208208</v>
      </c>
      <c r="R45" s="10">
        <f t="shared" si="2"/>
        <v>57.634111526166599</v>
      </c>
    </row>
    <row r="46" spans="1:18" x14ac:dyDescent="0.35">
      <c r="A46" t="s">
        <v>1680</v>
      </c>
      <c r="B46" s="10">
        <v>319</v>
      </c>
      <c r="C46" s="10">
        <v>399.7</v>
      </c>
      <c r="D46" s="7">
        <v>71.28</v>
      </c>
      <c r="E46" s="7">
        <v>7.15</v>
      </c>
      <c r="F46" s="3">
        <v>1.3915061923583663</v>
      </c>
      <c r="G46" s="10"/>
      <c r="H46" s="10"/>
      <c r="I46" s="10" t="s">
        <v>2923</v>
      </c>
      <c r="J46" s="10">
        <v>69.8</v>
      </c>
      <c r="K46" s="10">
        <f t="shared" si="3"/>
        <v>0.28735632183909399</v>
      </c>
      <c r="L46" s="10">
        <f t="shared" si="4"/>
        <v>0.28735632183909399</v>
      </c>
      <c r="M46" s="10">
        <v>68.5</v>
      </c>
      <c r="N46" s="10">
        <v>72.099999999999994</v>
      </c>
      <c r="O46" s="10">
        <v>55.6</v>
      </c>
      <c r="P46" s="3">
        <v>1.6092380952380951</v>
      </c>
      <c r="Q46" s="10">
        <f t="shared" si="1"/>
        <v>34.550511925193824</v>
      </c>
      <c r="R46" s="10">
        <f t="shared" si="2"/>
        <v>56.817402498950266</v>
      </c>
    </row>
    <row r="47" spans="1:18" x14ac:dyDescent="0.35">
      <c r="A47" t="s">
        <v>1681</v>
      </c>
      <c r="B47" s="10">
        <v>319</v>
      </c>
      <c r="C47" s="10">
        <v>399.7</v>
      </c>
      <c r="D47" s="7">
        <v>83.47</v>
      </c>
      <c r="E47" s="7">
        <v>8.91</v>
      </c>
      <c r="F47" s="3">
        <v>1.3971167325428198</v>
      </c>
      <c r="G47" s="10"/>
      <c r="H47" s="10"/>
      <c r="I47" s="10" t="s">
        <v>2924</v>
      </c>
      <c r="J47" s="10">
        <v>70.2</v>
      </c>
      <c r="K47" s="10">
        <f t="shared" si="3"/>
        <v>1.1527377521613813</v>
      </c>
      <c r="L47" s="10">
        <f t="shared" si="4"/>
        <v>0.57306590257879542</v>
      </c>
      <c r="M47" s="10">
        <v>68.7</v>
      </c>
      <c r="N47" s="10">
        <v>72.3</v>
      </c>
      <c r="O47" s="10">
        <v>56.3</v>
      </c>
      <c r="P47" s="3">
        <v>1.6348952380952377</v>
      </c>
      <c r="Q47" s="10">
        <f t="shared" si="1"/>
        <v>34.436457265355585</v>
      </c>
      <c r="R47" s="10">
        <f t="shared" si="2"/>
        <v>56.62984262924585</v>
      </c>
    </row>
    <row r="48" spans="1:18" x14ac:dyDescent="0.35">
      <c r="A48" t="s">
        <v>1682</v>
      </c>
      <c r="B48" s="10">
        <v>319</v>
      </c>
      <c r="C48" s="10">
        <v>399.7</v>
      </c>
      <c r="D48" s="7">
        <v>94.73</v>
      </c>
      <c r="E48" s="7">
        <v>10.3</v>
      </c>
      <c r="F48" s="3">
        <v>1.402727272727273</v>
      </c>
      <c r="G48" s="10"/>
      <c r="H48" s="10"/>
      <c r="I48" s="10" t="s">
        <v>2925</v>
      </c>
      <c r="J48" s="10">
        <v>69.8</v>
      </c>
      <c r="K48" s="10">
        <f t="shared" si="3"/>
        <v>1.3062409288824295</v>
      </c>
      <c r="L48" s="10">
        <f t="shared" si="4"/>
        <v>-0.56980056980058258</v>
      </c>
      <c r="M48" s="10">
        <v>69.099999999999994</v>
      </c>
      <c r="N48" s="10">
        <v>72.400000000000006</v>
      </c>
      <c r="O48" s="10">
        <v>56</v>
      </c>
      <c r="P48" s="3">
        <v>1.6605523809523806</v>
      </c>
      <c r="Q48" s="10">
        <f t="shared" si="1"/>
        <v>33.723717867835148</v>
      </c>
      <c r="R48" s="10">
        <f t="shared" si="2"/>
        <v>55.457761552315453</v>
      </c>
    </row>
    <row r="49" spans="1:18" x14ac:dyDescent="0.35">
      <c r="A49" t="s">
        <v>1683</v>
      </c>
      <c r="B49" s="10">
        <v>319</v>
      </c>
      <c r="C49" s="10">
        <v>400.2</v>
      </c>
      <c r="D49" s="7">
        <v>112.68</v>
      </c>
      <c r="E49" s="7">
        <v>12.51</v>
      </c>
      <c r="F49" s="3">
        <v>1.3806772727272731</v>
      </c>
      <c r="G49" s="10"/>
      <c r="H49" s="10"/>
      <c r="I49" s="10" t="s">
        <v>2926</v>
      </c>
      <c r="J49" s="10">
        <v>69.8</v>
      </c>
      <c r="K49" s="10">
        <f t="shared" si="3"/>
        <v>1.4534883720930258</v>
      </c>
      <c r="L49" s="10">
        <f t="shared" si="4"/>
        <v>0</v>
      </c>
      <c r="M49" s="10">
        <v>69.2</v>
      </c>
      <c r="N49" s="10">
        <v>72.400000000000006</v>
      </c>
      <c r="O49" s="10">
        <v>56.7</v>
      </c>
      <c r="P49" s="3">
        <v>1.6241869565217393</v>
      </c>
      <c r="Q49" s="10">
        <f t="shared" si="1"/>
        <v>34.909774254944949</v>
      </c>
      <c r="R49" s="10">
        <f t="shared" si="2"/>
        <v>57.408199892527975</v>
      </c>
    </row>
    <row r="50" spans="1:18" x14ac:dyDescent="0.35">
      <c r="A50" t="s">
        <v>1684</v>
      </c>
      <c r="B50" s="10">
        <v>319</v>
      </c>
      <c r="C50" s="10">
        <v>400.2</v>
      </c>
      <c r="D50" s="7">
        <v>129.82</v>
      </c>
      <c r="E50" s="7">
        <v>15.43</v>
      </c>
      <c r="F50" s="3">
        <v>1.3769704545454546</v>
      </c>
      <c r="G50" s="10"/>
      <c r="H50" s="10"/>
      <c r="I50" s="10" t="s">
        <v>2927</v>
      </c>
      <c r="J50" s="10">
        <v>69.8</v>
      </c>
      <c r="K50" s="10">
        <f t="shared" si="3"/>
        <v>1.6011644832605532</v>
      </c>
      <c r="L50" s="10">
        <f t="shared" si="4"/>
        <v>0</v>
      </c>
      <c r="M50" s="10">
        <v>70.2</v>
      </c>
      <c r="N50" s="10">
        <v>72.5</v>
      </c>
      <c r="O50" s="10">
        <v>57.6</v>
      </c>
      <c r="P50" s="3">
        <v>1.618638932806324</v>
      </c>
      <c r="Q50" s="10">
        <f t="shared" si="1"/>
        <v>35.585453205512415</v>
      </c>
      <c r="R50" s="10">
        <f t="shared" si="2"/>
        <v>58.519336045230432</v>
      </c>
    </row>
    <row r="51" spans="1:18" x14ac:dyDescent="0.35">
      <c r="A51" t="s">
        <v>1685</v>
      </c>
      <c r="B51" s="10">
        <v>319</v>
      </c>
      <c r="C51" s="10">
        <v>400.2</v>
      </c>
      <c r="D51" s="7">
        <v>178.4</v>
      </c>
      <c r="E51" s="7">
        <v>22.84</v>
      </c>
      <c r="F51" s="3">
        <v>1.3732636363636364</v>
      </c>
      <c r="G51" s="10"/>
      <c r="H51" s="10"/>
      <c r="I51" s="10" t="s">
        <v>2928</v>
      </c>
      <c r="J51" s="10">
        <v>70.400000000000006</v>
      </c>
      <c r="K51" s="10">
        <f t="shared" si="3"/>
        <v>2.3255813953488413</v>
      </c>
      <c r="L51" s="10">
        <f t="shared" si="4"/>
        <v>0.85959885386821533</v>
      </c>
      <c r="M51" s="10">
        <v>70.3</v>
      </c>
      <c r="N51" s="10">
        <v>72.5</v>
      </c>
      <c r="O51" s="10">
        <v>58.7</v>
      </c>
      <c r="P51" s="3">
        <v>1.6130909090909087</v>
      </c>
      <c r="Q51" s="10">
        <f t="shared" si="1"/>
        <v>36.389765554553662</v>
      </c>
      <c r="R51" s="10">
        <f t="shared" si="2"/>
        <v>59.842006417504415</v>
      </c>
    </row>
    <row r="52" spans="1:18" x14ac:dyDescent="0.35">
      <c r="A52" t="s">
        <v>1686</v>
      </c>
      <c r="B52" s="10">
        <v>375.1</v>
      </c>
      <c r="C52" s="10">
        <v>435</v>
      </c>
      <c r="D52" s="7">
        <v>222.53</v>
      </c>
      <c r="E52" s="7">
        <v>31.05</v>
      </c>
      <c r="F52" s="3">
        <v>1.3695761904761903</v>
      </c>
      <c r="G52" s="10"/>
      <c r="H52" s="10"/>
      <c r="I52" s="10" t="s">
        <v>2929</v>
      </c>
      <c r="J52" s="10">
        <v>70.5</v>
      </c>
      <c r="K52" s="10">
        <f t="shared" si="3"/>
        <v>2.1739130434782705</v>
      </c>
      <c r="L52" s="10">
        <f t="shared" si="4"/>
        <v>0.14204545454543638</v>
      </c>
      <c r="M52" s="10">
        <v>70.5</v>
      </c>
      <c r="N52" s="10">
        <v>72.599999999999994</v>
      </c>
      <c r="O52" s="10">
        <v>60.3</v>
      </c>
      <c r="P52" s="3">
        <v>1.6787173913043478</v>
      </c>
      <c r="Q52" s="10">
        <f t="shared" si="1"/>
        <v>35.920280752645006</v>
      </c>
      <c r="R52" s="10">
        <f t="shared" si="2"/>
        <v>59.069951085446284</v>
      </c>
    </row>
    <row r="53" spans="1:18" x14ac:dyDescent="0.35">
      <c r="A53" t="s">
        <v>1687</v>
      </c>
      <c r="B53" s="10">
        <v>375.1</v>
      </c>
      <c r="C53" s="10">
        <v>435</v>
      </c>
      <c r="D53" s="7">
        <v>202.59</v>
      </c>
      <c r="E53" s="7">
        <v>27.62</v>
      </c>
      <c r="F53" s="3">
        <v>1.3447636363636362</v>
      </c>
      <c r="G53" s="10"/>
      <c r="H53" s="10"/>
      <c r="I53" s="10" t="s">
        <v>2930</v>
      </c>
      <c r="J53" s="10">
        <v>70.7</v>
      </c>
      <c r="K53" s="10">
        <f t="shared" si="3"/>
        <v>2.6124818577648812</v>
      </c>
      <c r="L53" s="10">
        <f t="shared" si="4"/>
        <v>0.28368794326241176</v>
      </c>
      <c r="M53" s="10">
        <v>71</v>
      </c>
      <c r="N53" s="10">
        <v>72.8</v>
      </c>
      <c r="O53" s="10">
        <v>61.8</v>
      </c>
      <c r="P53" s="3">
        <v>1.6900949999999999</v>
      </c>
      <c r="Q53" s="10">
        <f t="shared" si="1"/>
        <v>36.565991852529002</v>
      </c>
      <c r="R53" s="10">
        <f t="shared" si="2"/>
        <v>60.131805900783952</v>
      </c>
    </row>
    <row r="54" spans="1:18" x14ac:dyDescent="0.35">
      <c r="A54" t="s">
        <v>1688</v>
      </c>
      <c r="B54" s="10">
        <v>375.1</v>
      </c>
      <c r="C54" s="10">
        <v>435</v>
      </c>
      <c r="D54" s="7">
        <v>236.49</v>
      </c>
      <c r="E54" s="7">
        <v>38.03</v>
      </c>
      <c r="F54" s="3">
        <v>1.3477607575757575</v>
      </c>
      <c r="G54" s="10"/>
      <c r="H54" s="10"/>
      <c r="I54" s="10" t="s">
        <v>2931</v>
      </c>
      <c r="J54" s="10">
        <v>70.900000000000006</v>
      </c>
      <c r="K54" s="10">
        <f t="shared" si="3"/>
        <v>2.9027576197387495</v>
      </c>
      <c r="L54" s="10">
        <f t="shared" si="4"/>
        <v>0.28288543140029265</v>
      </c>
      <c r="M54" s="10">
        <v>71.400000000000006</v>
      </c>
      <c r="N54" s="10">
        <v>72.900000000000006</v>
      </c>
      <c r="O54" s="10">
        <v>62.4</v>
      </c>
      <c r="P54" s="3">
        <v>1.7491633333333334</v>
      </c>
      <c r="Q54" s="10">
        <f t="shared" si="1"/>
        <v>35.674198521578887</v>
      </c>
      <c r="R54" s="10">
        <f t="shared" si="2"/>
        <v>58.665275368901312</v>
      </c>
    </row>
    <row r="55" spans="1:18" x14ac:dyDescent="0.35">
      <c r="A55" t="s">
        <v>1689</v>
      </c>
      <c r="B55" s="10">
        <v>375.1</v>
      </c>
      <c r="C55" s="10">
        <v>436.7</v>
      </c>
      <c r="D55" s="7">
        <v>196.91</v>
      </c>
      <c r="E55" s="7">
        <v>28.26</v>
      </c>
      <c r="F55" s="3">
        <v>1.3507578787878789</v>
      </c>
      <c r="G55" s="10"/>
      <c r="H55" s="10"/>
      <c r="I55" s="10" t="s">
        <v>2932</v>
      </c>
      <c r="J55" s="10">
        <v>70.7</v>
      </c>
      <c r="K55" s="10">
        <f t="shared" si="3"/>
        <v>2.6124818577648812</v>
      </c>
      <c r="L55" s="10">
        <f t="shared" si="4"/>
        <v>-0.28208744710860323</v>
      </c>
      <c r="M55" s="10">
        <v>71.3</v>
      </c>
      <c r="N55" s="10">
        <v>73.099999999999994</v>
      </c>
      <c r="O55" s="10">
        <v>64.3</v>
      </c>
      <c r="P55" s="3">
        <v>1.8082316666666669</v>
      </c>
      <c r="Q55" s="10">
        <f t="shared" si="1"/>
        <v>35.559602890116395</v>
      </c>
      <c r="R55" s="10">
        <f t="shared" si="2"/>
        <v>58.47682588567735</v>
      </c>
    </row>
    <row r="56" spans="1:18" x14ac:dyDescent="0.35">
      <c r="A56" t="s">
        <v>1690</v>
      </c>
      <c r="B56" s="10">
        <v>375.1</v>
      </c>
      <c r="C56" s="10">
        <v>436.7</v>
      </c>
      <c r="D56" s="7">
        <v>197.52</v>
      </c>
      <c r="E56" s="7">
        <v>27.23</v>
      </c>
      <c r="F56" s="3">
        <v>1.353755</v>
      </c>
      <c r="G56" s="10"/>
      <c r="H56" s="10"/>
      <c r="I56" s="10" t="s">
        <v>2933</v>
      </c>
      <c r="J56" s="10">
        <v>70.900000000000006</v>
      </c>
      <c r="K56" s="10">
        <f t="shared" si="3"/>
        <v>2.3088023088023268</v>
      </c>
      <c r="L56" s="10">
        <f t="shared" si="4"/>
        <v>0.28288543140029265</v>
      </c>
      <c r="M56" s="10">
        <v>70.900000000000006</v>
      </c>
      <c r="N56" s="10">
        <v>73.099999999999994</v>
      </c>
      <c r="O56" s="10">
        <v>65</v>
      </c>
      <c r="P56" s="3">
        <v>1.8673000000000002</v>
      </c>
      <c r="Q56" s="10">
        <f t="shared" si="1"/>
        <v>34.809618165265356</v>
      </c>
      <c r="R56" s="10">
        <f t="shared" si="2"/>
        <v>57.243495853630755</v>
      </c>
    </row>
    <row r="57" spans="1:18" x14ac:dyDescent="0.35">
      <c r="A57" t="s">
        <v>1691</v>
      </c>
      <c r="B57" s="10">
        <v>375.1</v>
      </c>
      <c r="C57" s="10">
        <v>436.7</v>
      </c>
      <c r="D57" s="7">
        <v>271.08</v>
      </c>
      <c r="E57" s="7">
        <v>42.39</v>
      </c>
      <c r="F57" s="3">
        <v>1.3173478260869564</v>
      </c>
      <c r="G57" s="10"/>
      <c r="H57" s="10"/>
      <c r="I57" s="10" t="s">
        <v>2934</v>
      </c>
      <c r="J57" s="10">
        <v>70.900000000000006</v>
      </c>
      <c r="K57" s="10">
        <f t="shared" si="3"/>
        <v>1.8678160919540332</v>
      </c>
      <c r="L57" s="10">
        <f t="shared" si="4"/>
        <v>0</v>
      </c>
      <c r="M57" s="10">
        <v>71.400000000000006</v>
      </c>
      <c r="N57" s="10">
        <v>73.599999999999994</v>
      </c>
      <c r="O57" s="10">
        <v>66.7</v>
      </c>
      <c r="P57" s="3">
        <v>1.8267478260869567</v>
      </c>
      <c r="Q57" s="10">
        <f t="shared" si="1"/>
        <v>36.512976256212035</v>
      </c>
      <c r="R57" s="10">
        <f t="shared" si="2"/>
        <v>60.044623155671964</v>
      </c>
    </row>
    <row r="58" spans="1:18" x14ac:dyDescent="0.35">
      <c r="A58" t="s">
        <v>1692</v>
      </c>
      <c r="B58" s="10">
        <v>633.20000000000005</v>
      </c>
      <c r="C58" s="10">
        <v>613.70000000000005</v>
      </c>
      <c r="D58" s="7">
        <v>243.44</v>
      </c>
      <c r="E58" s="7">
        <v>32.200000000000003</v>
      </c>
      <c r="F58" s="3">
        <v>1.2877453933747411</v>
      </c>
      <c r="G58" s="10"/>
      <c r="H58" s="10"/>
      <c r="I58" s="10" t="s">
        <v>2935</v>
      </c>
      <c r="J58" s="10">
        <v>70.7</v>
      </c>
      <c r="K58" s="10">
        <f t="shared" si="3"/>
        <v>1.2893982808023008</v>
      </c>
      <c r="L58" s="10">
        <f t="shared" si="4"/>
        <v>-0.28208744710860323</v>
      </c>
      <c r="M58" s="10">
        <v>71.599999999999994</v>
      </c>
      <c r="N58" s="10">
        <v>74</v>
      </c>
      <c r="O58" s="10">
        <v>67.3</v>
      </c>
      <c r="P58" s="3">
        <v>1.826992490118577</v>
      </c>
      <c r="Q58" s="10">
        <f t="shared" si="1"/>
        <v>36.836495149266888</v>
      </c>
      <c r="R58" s="10">
        <f t="shared" si="2"/>
        <v>60.576641413534851</v>
      </c>
    </row>
    <row r="59" spans="1:18" x14ac:dyDescent="0.35">
      <c r="A59" t="s">
        <v>1693</v>
      </c>
      <c r="B59" s="10">
        <v>633.20000000000005</v>
      </c>
      <c r="C59" s="10">
        <v>613.70000000000005</v>
      </c>
      <c r="D59" s="7">
        <v>248.79</v>
      </c>
      <c r="E59" s="7">
        <v>29.17</v>
      </c>
      <c r="F59" s="3">
        <v>1.2581429606625258</v>
      </c>
      <c r="G59" s="10"/>
      <c r="H59" s="10"/>
      <c r="I59" s="10" t="s">
        <v>2936</v>
      </c>
      <c r="J59" s="10">
        <v>70.900000000000006</v>
      </c>
      <c r="K59" s="10">
        <f t="shared" si="3"/>
        <v>0.99715099715100841</v>
      </c>
      <c r="L59" s="10">
        <f t="shared" si="4"/>
        <v>0.28288543140029265</v>
      </c>
      <c r="M59" s="10">
        <v>71.7</v>
      </c>
      <c r="N59" s="10">
        <v>74.2</v>
      </c>
      <c r="O59" s="10">
        <v>66.400000000000006</v>
      </c>
      <c r="P59" s="3">
        <v>1.8272371541501973</v>
      </c>
      <c r="Q59" s="10">
        <f t="shared" si="1"/>
        <v>36.339015901239705</v>
      </c>
      <c r="R59" s="10">
        <f t="shared" si="2"/>
        <v>59.75854995569383</v>
      </c>
    </row>
    <row r="60" spans="1:18" x14ac:dyDescent="0.35">
      <c r="A60" t="s">
        <v>2246</v>
      </c>
      <c r="B60" s="10">
        <v>633.20000000000005</v>
      </c>
      <c r="C60" s="10">
        <v>613.70000000000005</v>
      </c>
      <c r="D60" s="7">
        <v>263.24</v>
      </c>
      <c r="E60" s="7">
        <v>33.56</v>
      </c>
      <c r="F60" s="3">
        <v>1.2285405279503105</v>
      </c>
      <c r="I60" t="s">
        <v>2937</v>
      </c>
      <c r="J60" s="10">
        <v>70.400000000000006</v>
      </c>
      <c r="K60" s="10">
        <f t="shared" si="3"/>
        <v>0.85959885386821533</v>
      </c>
      <c r="L60" s="10">
        <f t="shared" si="4"/>
        <v>-0.70521861777150807</v>
      </c>
      <c r="M60" s="10">
        <v>71.5</v>
      </c>
      <c r="N60" s="10">
        <v>74.2</v>
      </c>
      <c r="O60" s="10">
        <v>66.099999999999994</v>
      </c>
      <c r="P60" s="3">
        <v>1.8274818181818175</v>
      </c>
      <c r="Q60" s="10">
        <f t="shared" si="1"/>
        <v>36.169990498599674</v>
      </c>
      <c r="R60" s="10">
        <f t="shared" si="2"/>
        <v>59.4805921542251</v>
      </c>
    </row>
    <row r="61" spans="1:18" x14ac:dyDescent="0.35">
      <c r="A61" t="s">
        <v>2274</v>
      </c>
      <c r="B61" s="10">
        <v>633.20000000000005</v>
      </c>
      <c r="C61" s="10">
        <v>616.5</v>
      </c>
      <c r="D61" s="7">
        <v>344.93</v>
      </c>
      <c r="E61" s="7">
        <v>51.33</v>
      </c>
      <c r="F61" s="3">
        <v>1.1989380952380952</v>
      </c>
      <c r="I61" t="s">
        <v>2938</v>
      </c>
      <c r="J61" s="10">
        <v>69.900000000000006</v>
      </c>
      <c r="K61" s="10">
        <f t="shared" si="3"/>
        <v>0.14326647564470996</v>
      </c>
      <c r="L61" s="10">
        <f t="shared" si="4"/>
        <v>-0.71022727272727071</v>
      </c>
      <c r="M61" s="10">
        <v>71.5</v>
      </c>
      <c r="N61" s="10">
        <v>74.2</v>
      </c>
      <c r="O61" s="10">
        <v>65.599999999999994</v>
      </c>
      <c r="P61" s="3">
        <v>1.8428636363636359</v>
      </c>
      <c r="Q61" s="10">
        <f t="shared" si="1"/>
        <v>35.596773795723067</v>
      </c>
      <c r="R61" s="10">
        <f t="shared" si="2"/>
        <v>58.537952456238088</v>
      </c>
    </row>
    <row r="62" spans="1:18" x14ac:dyDescent="0.35">
      <c r="A62" t="s">
        <v>2341</v>
      </c>
      <c r="B62" s="10">
        <v>633.20000000000005</v>
      </c>
      <c r="C62" s="10">
        <v>616.5</v>
      </c>
      <c r="D62" s="7">
        <v>454.04</v>
      </c>
      <c r="E62" s="7">
        <v>70.040000000000006</v>
      </c>
      <c r="F62" s="3">
        <v>1.1762063492063493</v>
      </c>
      <c r="I62" t="s">
        <v>2939</v>
      </c>
      <c r="J62" s="10">
        <v>69.7</v>
      </c>
      <c r="K62" s="10">
        <f t="shared" si="3"/>
        <v>-0.14326647564468775</v>
      </c>
      <c r="L62" s="10">
        <f t="shared" si="4"/>
        <v>-0.28612303290415086</v>
      </c>
      <c r="M62" s="10">
        <v>70.7</v>
      </c>
      <c r="N62" s="10">
        <v>73.8</v>
      </c>
      <c r="O62" s="10">
        <v>64.5</v>
      </c>
      <c r="P62" s="3">
        <v>1.8175113636363633</v>
      </c>
      <c r="Q62" s="10">
        <f t="shared" si="1"/>
        <v>35.488086231797979</v>
      </c>
      <c r="R62" s="10">
        <f t="shared" si="2"/>
        <v>58.359218633725341</v>
      </c>
    </row>
    <row r="63" spans="1:18" x14ac:dyDescent="0.35">
      <c r="A63" t="s">
        <v>2367</v>
      </c>
      <c r="B63" s="10">
        <v>633.20000000000005</v>
      </c>
      <c r="C63" s="10">
        <v>616.5</v>
      </c>
      <c r="D63" s="7">
        <v>391.32</v>
      </c>
      <c r="E63" s="7">
        <v>59.1</v>
      </c>
      <c r="F63" s="3">
        <v>1.1534746031746033</v>
      </c>
      <c r="I63" t="s">
        <v>2940</v>
      </c>
      <c r="J63" s="10">
        <v>69.900000000000006</v>
      </c>
      <c r="K63" s="10">
        <f t="shared" si="3"/>
        <v>-0.71022727272727071</v>
      </c>
      <c r="L63" s="10">
        <f t="shared" si="4"/>
        <v>0.28694404591105283</v>
      </c>
      <c r="M63" s="10">
        <v>70.900000000000006</v>
      </c>
      <c r="N63" s="10">
        <v>73.900000000000006</v>
      </c>
      <c r="O63" s="10">
        <v>65.2</v>
      </c>
      <c r="P63" s="3">
        <v>1.792159090909091</v>
      </c>
      <c r="Q63" s="10">
        <f t="shared" si="1"/>
        <v>36.380698750871851</v>
      </c>
      <c r="R63" s="10">
        <f t="shared" si="2"/>
        <v>59.827096298798097</v>
      </c>
    </row>
    <row r="64" spans="1:18" x14ac:dyDescent="0.35">
      <c r="A64" t="s">
        <v>2398</v>
      </c>
      <c r="B64" s="10">
        <v>870.9</v>
      </c>
      <c r="C64" s="10">
        <v>720.8</v>
      </c>
      <c r="D64" s="7">
        <v>268.55</v>
      </c>
      <c r="E64" s="7">
        <v>39.020000000000003</v>
      </c>
      <c r="F64" s="3">
        <v>1.130742857142857</v>
      </c>
      <c r="I64" t="s">
        <v>2941</v>
      </c>
      <c r="J64" s="10">
        <v>70</v>
      </c>
      <c r="K64" s="10">
        <f t="shared" si="3"/>
        <v>-0.70921985815602939</v>
      </c>
      <c r="L64" s="10">
        <f t="shared" si="4"/>
        <v>0.14306151645206988</v>
      </c>
      <c r="M64" s="10">
        <v>70.099999999999994</v>
      </c>
      <c r="N64" s="10">
        <v>73.7</v>
      </c>
      <c r="O64" s="10">
        <v>64.7</v>
      </c>
      <c r="P64" s="3">
        <v>1.8064857142857143</v>
      </c>
      <c r="Q64" s="10">
        <f t="shared" si="1"/>
        <v>35.815395321618929</v>
      </c>
      <c r="R64" s="10">
        <f t="shared" si="2"/>
        <v>58.897469769864408</v>
      </c>
    </row>
    <row r="65" spans="1:18" x14ac:dyDescent="0.35">
      <c r="A65" t="s">
        <v>2423</v>
      </c>
      <c r="B65" s="10">
        <v>870.9</v>
      </c>
      <c r="C65" s="10">
        <v>719.4</v>
      </c>
      <c r="D65" s="7">
        <v>247.18</v>
      </c>
      <c r="E65" s="7">
        <v>35.72</v>
      </c>
      <c r="F65" s="3">
        <v>1.1744318181818179</v>
      </c>
      <c r="I65" t="s">
        <v>2942</v>
      </c>
      <c r="J65" s="10">
        <v>70.400000000000006</v>
      </c>
      <c r="K65" s="10">
        <f t="shared" si="3"/>
        <v>-0.42432814710041677</v>
      </c>
      <c r="L65" s="10">
        <f t="shared" si="4"/>
        <v>0.57142857142857828</v>
      </c>
      <c r="M65" s="10">
        <v>70.2</v>
      </c>
      <c r="N65" s="10">
        <v>73.8</v>
      </c>
      <c r="O65" s="10">
        <v>65.400000000000006</v>
      </c>
      <c r="P65" s="3">
        <v>1.8603227272727276</v>
      </c>
      <c r="Q65" s="10">
        <f t="shared" si="1"/>
        <v>35.155190570551049</v>
      </c>
      <c r="R65" s="10">
        <f t="shared" si="2"/>
        <v>57.811780528722068</v>
      </c>
    </row>
    <row r="66" spans="1:18" x14ac:dyDescent="0.35">
      <c r="A66" t="s">
        <v>2439</v>
      </c>
      <c r="B66" s="10">
        <v>870.9</v>
      </c>
      <c r="C66" s="10">
        <v>719.4</v>
      </c>
      <c r="D66" s="7">
        <v>252.12</v>
      </c>
      <c r="E66" s="7">
        <v>36.04</v>
      </c>
      <c r="F66" s="3">
        <v>1.1858178787878786</v>
      </c>
      <c r="I66" t="s">
        <v>2943</v>
      </c>
      <c r="J66" s="10">
        <v>70.8</v>
      </c>
      <c r="K66" s="10">
        <f t="shared" si="3"/>
        <v>-0.14104372355431272</v>
      </c>
      <c r="L66" s="10">
        <f t="shared" si="4"/>
        <v>0.56818181818181213</v>
      </c>
      <c r="M66" s="10">
        <v>70.400000000000006</v>
      </c>
      <c r="N66" s="10">
        <v>73.8</v>
      </c>
      <c r="O66" s="10">
        <v>65.599999999999994</v>
      </c>
      <c r="P66" s="3">
        <v>1.8692351515151517</v>
      </c>
      <c r="Q66" s="10">
        <f t="shared" si="1"/>
        <v>35.09456792893414</v>
      </c>
      <c r="R66" s="10">
        <f t="shared" si="2"/>
        <v>57.712088198930978</v>
      </c>
    </row>
    <row r="67" spans="1:18" x14ac:dyDescent="0.35">
      <c r="A67" t="s">
        <v>2463</v>
      </c>
      <c r="B67" s="10">
        <v>873.7</v>
      </c>
      <c r="C67" s="10">
        <v>727.9</v>
      </c>
      <c r="D67" s="7">
        <v>149.38</v>
      </c>
      <c r="E67" s="7">
        <v>20.18</v>
      </c>
      <c r="F67" s="3">
        <v>1.1972039393939393</v>
      </c>
      <c r="I67" t="s">
        <v>2944</v>
      </c>
      <c r="J67" s="10">
        <v>71</v>
      </c>
      <c r="K67" s="10">
        <f t="shared" si="3"/>
        <v>0.42432814710042788</v>
      </c>
      <c r="L67" s="10">
        <f t="shared" si="4"/>
        <v>0.28248587570622874</v>
      </c>
      <c r="M67" s="10">
        <v>70.7</v>
      </c>
      <c r="N67" s="10">
        <v>73.8</v>
      </c>
      <c r="O67" s="10">
        <v>65.400000000000006</v>
      </c>
      <c r="P67" s="3">
        <v>1.8781475757575758</v>
      </c>
      <c r="Q67" s="10">
        <f t="shared" si="1"/>
        <v>34.821544826486836</v>
      </c>
      <c r="R67" s="10">
        <f t="shared" si="2"/>
        <v>57.263108932376348</v>
      </c>
    </row>
    <row r="68" spans="1:18" x14ac:dyDescent="0.35">
      <c r="A68" t="s">
        <v>2490</v>
      </c>
      <c r="B68" s="10">
        <v>873.7</v>
      </c>
      <c r="C68" s="10">
        <v>727.9</v>
      </c>
      <c r="D68" s="7">
        <v>120.04</v>
      </c>
      <c r="E68" s="7">
        <v>16.54</v>
      </c>
      <c r="F68" s="3">
        <v>1.2085899999999998</v>
      </c>
      <c r="I68" t="s">
        <v>2945</v>
      </c>
      <c r="J68" s="10">
        <v>71.5</v>
      </c>
      <c r="K68" s="10">
        <f t="shared" si="3"/>
        <v>0.84626234132580969</v>
      </c>
      <c r="L68" s="10">
        <f t="shared" si="4"/>
        <v>0.70422535211267512</v>
      </c>
      <c r="M68" s="10">
        <v>70.599999999999994</v>
      </c>
      <c r="N68" s="10">
        <v>74</v>
      </c>
      <c r="O68" s="10">
        <v>65.900000000000006</v>
      </c>
      <c r="P68" s="3">
        <v>1.88706</v>
      </c>
      <c r="Q68" s="10">
        <f t="shared" si="1"/>
        <v>34.922048053586003</v>
      </c>
      <c r="R68" s="10">
        <f t="shared" si="2"/>
        <v>57.428383829573249</v>
      </c>
    </row>
    <row r="69" spans="1:18" x14ac:dyDescent="0.35">
      <c r="A69" t="s">
        <v>2512</v>
      </c>
      <c r="B69" s="10">
        <v>873.7</v>
      </c>
      <c r="C69" s="10">
        <v>727.9</v>
      </c>
      <c r="D69" s="7">
        <v>104.51</v>
      </c>
      <c r="E69" s="7">
        <v>13.81</v>
      </c>
      <c r="F69" s="3">
        <v>1.2134956521739131</v>
      </c>
      <c r="I69" t="s">
        <v>2946</v>
      </c>
      <c r="J69" s="10">
        <v>72.099999999999994</v>
      </c>
      <c r="K69" s="10">
        <f t="shared" si="3"/>
        <v>1.6925246826515972</v>
      </c>
      <c r="L69" s="10">
        <f t="shared" si="4"/>
        <v>0.83916083916082407</v>
      </c>
      <c r="M69" s="10">
        <v>70.900000000000006</v>
      </c>
      <c r="N69" s="10">
        <v>74.3</v>
      </c>
      <c r="O69" s="10">
        <v>67.099999999999994</v>
      </c>
      <c r="P69" s="3">
        <v>1.8915228571428568</v>
      </c>
      <c r="Q69" s="10">
        <f t="shared" si="1"/>
        <v>35.474062471206118</v>
      </c>
      <c r="R69" s="10">
        <f t="shared" si="2"/>
        <v>58.336156930563845</v>
      </c>
    </row>
    <row r="70" spans="1:18" x14ac:dyDescent="0.35">
      <c r="A70" t="s">
        <v>2549</v>
      </c>
      <c r="B70" s="10">
        <v>864.8</v>
      </c>
      <c r="C70" s="10">
        <v>719.8</v>
      </c>
      <c r="D70" s="7">
        <v>100.25</v>
      </c>
      <c r="E70" s="7">
        <v>13.52</v>
      </c>
      <c r="F70" s="3">
        <v>1.2300289196310936</v>
      </c>
      <c r="I70" t="s">
        <v>2947</v>
      </c>
      <c r="J70" s="10">
        <v>71.400000000000006</v>
      </c>
      <c r="K70" s="10">
        <f t="shared" si="3"/>
        <v>0.99009900990099098</v>
      </c>
      <c r="L70" s="10">
        <f t="shared" si="4"/>
        <v>-0.97087378640775546</v>
      </c>
      <c r="M70" s="10">
        <v>71.2</v>
      </c>
      <c r="N70" s="10">
        <v>74.599999999999994</v>
      </c>
      <c r="O70" s="10">
        <v>65.599999999999994</v>
      </c>
      <c r="P70" s="3">
        <v>1.8959857142857135</v>
      </c>
      <c r="Q70" s="10">
        <f t="shared" si="1"/>
        <v>34.59941681296575</v>
      </c>
      <c r="R70" s="10">
        <f t="shared" si="2"/>
        <v>56.897825292647788</v>
      </c>
    </row>
    <row r="71" spans="1:18" x14ac:dyDescent="0.35">
      <c r="A71" t="s">
        <v>2567</v>
      </c>
      <c r="B71" s="10">
        <v>864.8</v>
      </c>
      <c r="C71" s="10">
        <v>719.8</v>
      </c>
      <c r="D71" s="7">
        <v>83.22</v>
      </c>
      <c r="E71" s="7">
        <v>10.11</v>
      </c>
      <c r="F71" s="3">
        <v>1.2465621870882742</v>
      </c>
      <c r="I71" t="s">
        <v>2948</v>
      </c>
      <c r="J71" s="10">
        <v>71.900000000000006</v>
      </c>
      <c r="K71" s="10">
        <f t="shared" si="3"/>
        <v>1.4104372355430161</v>
      </c>
      <c r="L71" s="10">
        <f t="shared" si="4"/>
        <v>0.70028011204481544</v>
      </c>
      <c r="M71" s="10">
        <v>71.400000000000006</v>
      </c>
      <c r="N71" s="10">
        <v>74.599999999999994</v>
      </c>
      <c r="O71" s="10">
        <v>66.3</v>
      </c>
      <c r="P71" s="3">
        <v>1.856940584415584</v>
      </c>
      <c r="Q71" s="10">
        <f t="shared" si="1"/>
        <v>35.703888727740811</v>
      </c>
      <c r="R71" s="10">
        <f t="shared" si="2"/>
        <v>58.714100127198122</v>
      </c>
    </row>
    <row r="72" spans="1:18" x14ac:dyDescent="0.35">
      <c r="A72" t="s">
        <v>2582</v>
      </c>
      <c r="B72" s="10">
        <v>864.8</v>
      </c>
      <c r="C72" s="10">
        <v>719.8</v>
      </c>
      <c r="D72" s="7">
        <v>84.31</v>
      </c>
      <c r="E72" s="7">
        <v>10.35</v>
      </c>
      <c r="F72" s="3">
        <v>1.2630954545454545</v>
      </c>
      <c r="I72" t="s">
        <v>2949</v>
      </c>
      <c r="J72" s="10">
        <v>71.900000000000006</v>
      </c>
      <c r="K72" s="10">
        <f t="shared" si="3"/>
        <v>2.1306818181818121</v>
      </c>
      <c r="L72" s="10">
        <f t="shared" si="4"/>
        <v>0</v>
      </c>
      <c r="M72" s="10">
        <v>71.5</v>
      </c>
      <c r="N72" s="10">
        <v>74.400000000000006</v>
      </c>
      <c r="O72" s="10">
        <v>67.2</v>
      </c>
      <c r="P72" s="3">
        <v>1.8178954545454544</v>
      </c>
      <c r="Q72" s="10">
        <f t="shared" ref="Q72:Q135" si="5">O72/P72</f>
        <v>36.965822116983432</v>
      </c>
      <c r="R72" s="10">
        <f t="shared" ref="R72:R135" si="6">(Q72/$R$3)*100</f>
        <v>60.789316189371135</v>
      </c>
    </row>
    <row r="73" spans="1:18" x14ac:dyDescent="0.35">
      <c r="A73" t="s">
        <v>2613</v>
      </c>
      <c r="B73" s="10">
        <v>642</v>
      </c>
      <c r="C73" s="10">
        <v>657.8</v>
      </c>
      <c r="D73" s="7">
        <v>85.19</v>
      </c>
      <c r="E73" s="7">
        <v>9.5500000000000007</v>
      </c>
      <c r="F73" s="3">
        <v>1.2881285714285715</v>
      </c>
      <c r="I73" t="s">
        <v>2950</v>
      </c>
      <c r="J73" s="10">
        <v>71.099999999999994</v>
      </c>
      <c r="K73" s="10">
        <f t="shared" si="3"/>
        <v>1.716738197424883</v>
      </c>
      <c r="L73" s="10">
        <f t="shared" si="4"/>
        <v>-1.1126564673157313</v>
      </c>
      <c r="M73" s="10">
        <v>71.400000000000006</v>
      </c>
      <c r="N73" s="10">
        <v>74.599999999999994</v>
      </c>
      <c r="O73" s="10">
        <v>67.400000000000006</v>
      </c>
      <c r="P73" s="3">
        <v>1.7508857142857142</v>
      </c>
      <c r="Q73" s="10">
        <f t="shared" si="5"/>
        <v>38.494802630505383</v>
      </c>
      <c r="R73" s="10">
        <f t="shared" si="6"/>
        <v>63.303684180152828</v>
      </c>
    </row>
    <row r="74" spans="1:18" x14ac:dyDescent="0.35">
      <c r="A74" t="s">
        <v>2679</v>
      </c>
      <c r="B74" s="10">
        <v>642</v>
      </c>
      <c r="C74" s="10">
        <v>657.8</v>
      </c>
      <c r="D74" s="7">
        <v>93.09</v>
      </c>
      <c r="E74" s="7">
        <v>11.19</v>
      </c>
      <c r="F74" s="3">
        <v>1.2635214285714287</v>
      </c>
      <c r="I74" t="s">
        <v>2951</v>
      </c>
      <c r="J74" s="10">
        <v>71.2</v>
      </c>
      <c r="K74" s="10">
        <f t="shared" si="3"/>
        <v>2.1520803443328518</v>
      </c>
      <c r="L74" s="10">
        <f t="shared" si="4"/>
        <v>0.14064697609001975</v>
      </c>
      <c r="M74" s="10">
        <v>71</v>
      </c>
      <c r="N74" s="10">
        <v>74.5</v>
      </c>
      <c r="O74" s="10">
        <v>67.5</v>
      </c>
      <c r="P74" s="3">
        <v>1.7795042207792209</v>
      </c>
      <c r="Q74" s="10">
        <f t="shared" si="5"/>
        <v>37.931913401386964</v>
      </c>
      <c r="R74" s="10">
        <f t="shared" si="6"/>
        <v>62.378027739449728</v>
      </c>
    </row>
    <row r="75" spans="1:18" x14ac:dyDescent="0.35">
      <c r="A75" t="s">
        <v>2698</v>
      </c>
      <c r="B75" s="10">
        <v>642</v>
      </c>
      <c r="C75" s="10">
        <v>657.8</v>
      </c>
      <c r="D75" s="7">
        <v>95.23</v>
      </c>
      <c r="E75" s="7">
        <v>11.55</v>
      </c>
      <c r="F75" s="3">
        <v>1.2389142857142859</v>
      </c>
      <c r="I75" t="s">
        <v>2952</v>
      </c>
      <c r="J75" s="10">
        <v>71.3</v>
      </c>
      <c r="K75" s="10">
        <f t="shared" si="3"/>
        <v>2.0028612303290227</v>
      </c>
      <c r="L75" s="10">
        <f t="shared" si="4"/>
        <v>0.14044943820223921</v>
      </c>
      <c r="M75" s="10">
        <v>70.8</v>
      </c>
      <c r="N75" s="10">
        <v>74.599999999999994</v>
      </c>
      <c r="O75" s="10">
        <v>68.400000000000006</v>
      </c>
      <c r="P75" s="3">
        <v>1.8081227272727274</v>
      </c>
      <c r="Q75" s="10">
        <f t="shared" si="5"/>
        <v>37.829290549967695</v>
      </c>
      <c r="R75" s="10">
        <f t="shared" si="6"/>
        <v>62.209267176153219</v>
      </c>
    </row>
    <row r="76" spans="1:18" x14ac:dyDescent="0.35">
      <c r="A76" t="s">
        <v>2737</v>
      </c>
      <c r="B76" s="10">
        <v>595.4</v>
      </c>
      <c r="C76" s="10">
        <v>608.6</v>
      </c>
      <c r="D76" s="7">
        <v>114.1</v>
      </c>
      <c r="E76" s="7">
        <v>14.57</v>
      </c>
      <c r="F76" s="3">
        <v>1.2167772727272725</v>
      </c>
      <c r="I76" t="s">
        <v>2953</v>
      </c>
      <c r="J76" s="10">
        <v>71.099999999999994</v>
      </c>
      <c r="K76" s="10">
        <f t="shared" si="3"/>
        <v>1.571428571428557</v>
      </c>
      <c r="L76" s="10">
        <f t="shared" si="4"/>
        <v>-0.28050490883591017</v>
      </c>
      <c r="M76" s="10">
        <v>70.7</v>
      </c>
      <c r="N76" s="10">
        <v>74.400000000000006</v>
      </c>
      <c r="O76" s="10">
        <v>69.400000000000006</v>
      </c>
      <c r="P76" s="3">
        <v>1.7639952380952377</v>
      </c>
      <c r="Q76" s="10">
        <f t="shared" si="5"/>
        <v>39.342509832927966</v>
      </c>
      <c r="R76" s="10">
        <f t="shared" si="6"/>
        <v>64.697716240389312</v>
      </c>
    </row>
    <row r="77" spans="1:18" x14ac:dyDescent="0.35">
      <c r="A77" t="s">
        <v>2749</v>
      </c>
      <c r="B77" s="10">
        <v>595.4</v>
      </c>
      <c r="C77" s="10">
        <v>608.6</v>
      </c>
      <c r="D77" s="7">
        <v>110.37</v>
      </c>
      <c r="E77" s="7">
        <v>14.49</v>
      </c>
      <c r="F77" s="3">
        <v>1.2429636363636365</v>
      </c>
      <c r="I77" t="s">
        <v>2954</v>
      </c>
      <c r="J77" s="10">
        <v>71.599999999999994</v>
      </c>
      <c r="K77" s="10">
        <f t="shared" si="3"/>
        <v>1.7045454545454364</v>
      </c>
      <c r="L77" s="10">
        <f t="shared" si="4"/>
        <v>0.70323488045007654</v>
      </c>
      <c r="M77" s="10">
        <v>72.3</v>
      </c>
      <c r="N77" s="10">
        <v>74.8</v>
      </c>
      <c r="O77" s="10">
        <v>68.8</v>
      </c>
      <c r="P77" s="3">
        <v>1.734127272727273</v>
      </c>
      <c r="Q77" s="10">
        <f t="shared" si="5"/>
        <v>39.6741352737033</v>
      </c>
      <c r="R77" s="10">
        <f t="shared" si="6"/>
        <v>65.243065501442786</v>
      </c>
    </row>
    <row r="78" spans="1:18" x14ac:dyDescent="0.35">
      <c r="A78" t="s">
        <v>2774</v>
      </c>
      <c r="B78" s="10">
        <v>595.4</v>
      </c>
      <c r="C78" s="10">
        <v>608.6</v>
      </c>
      <c r="D78" s="7">
        <v>95.17</v>
      </c>
      <c r="E78" s="7">
        <v>11.51</v>
      </c>
      <c r="F78" s="3">
        <v>1.2493868686868688</v>
      </c>
      <c r="I78" t="s">
        <v>2955</v>
      </c>
      <c r="J78" s="10">
        <v>72</v>
      </c>
      <c r="K78" s="10">
        <f t="shared" si="3"/>
        <v>1.6949152542372836</v>
      </c>
      <c r="L78" s="10">
        <f t="shared" si="4"/>
        <v>0.55865921787709993</v>
      </c>
      <c r="M78" s="10">
        <v>73</v>
      </c>
      <c r="N78" s="10">
        <v>75</v>
      </c>
      <c r="O78" s="10">
        <v>69.5</v>
      </c>
      <c r="P78" s="3">
        <v>1.7384281818181819</v>
      </c>
      <c r="Q78" s="10">
        <f t="shared" si="5"/>
        <v>39.978643194400789</v>
      </c>
      <c r="R78" s="10">
        <f t="shared" si="6"/>
        <v>65.74382071837988</v>
      </c>
    </row>
    <row r="79" spans="1:18" x14ac:dyDescent="0.35">
      <c r="A79" t="s">
        <v>2803</v>
      </c>
      <c r="B79" s="10">
        <v>636.6</v>
      </c>
      <c r="C79" s="10">
        <v>633.1</v>
      </c>
      <c r="D79" s="7">
        <v>93.79</v>
      </c>
      <c r="E79" s="7">
        <v>9.56</v>
      </c>
      <c r="F79" s="3">
        <v>1.255810101010101</v>
      </c>
      <c r="I79" t="s">
        <v>2956</v>
      </c>
      <c r="J79" s="10">
        <v>71.8</v>
      </c>
      <c r="K79" s="10">
        <f t="shared" si="3"/>
        <v>1.1267605633802802</v>
      </c>
      <c r="L79" s="10">
        <f t="shared" si="4"/>
        <v>-0.27777777777777679</v>
      </c>
      <c r="M79" s="10">
        <v>72.599999999999994</v>
      </c>
      <c r="N79" s="10">
        <v>74.8</v>
      </c>
      <c r="O79" s="10">
        <v>69.400000000000006</v>
      </c>
      <c r="P79" s="3">
        <v>1.7427290909090909</v>
      </c>
      <c r="Q79" s="10">
        <f t="shared" si="5"/>
        <v>39.822597994159636</v>
      </c>
      <c r="R79" s="10">
        <f t="shared" si="6"/>
        <v>65.487208516241537</v>
      </c>
    </row>
    <row r="80" spans="1:18" x14ac:dyDescent="0.35">
      <c r="A80" t="s">
        <v>2853</v>
      </c>
      <c r="B80" s="10">
        <v>636.6</v>
      </c>
      <c r="C80" s="10">
        <v>633.1</v>
      </c>
      <c r="D80" s="7">
        <v>68.88</v>
      </c>
      <c r="E80" s="7">
        <v>8.15</v>
      </c>
      <c r="F80" s="3">
        <v>1.2622333333333333</v>
      </c>
      <c r="I80" t="s">
        <v>2957</v>
      </c>
      <c r="J80" s="10">
        <v>72.2</v>
      </c>
      <c r="K80" s="10">
        <f t="shared" si="3"/>
        <v>0.97902097902098362</v>
      </c>
      <c r="L80" s="10">
        <f t="shared" si="4"/>
        <v>0.55710306406686616</v>
      </c>
      <c r="M80" s="10">
        <v>72.599999999999994</v>
      </c>
      <c r="N80" s="10">
        <v>74.7</v>
      </c>
      <c r="O80" s="10">
        <v>70.400000000000006</v>
      </c>
      <c r="P80" s="3">
        <v>1.7470300000000001</v>
      </c>
      <c r="Q80" s="10">
        <f t="shared" si="5"/>
        <v>40.296961128314912</v>
      </c>
      <c r="R80" s="10">
        <f t="shared" si="6"/>
        <v>66.267286136576615</v>
      </c>
    </row>
    <row r="81" spans="1:18" x14ac:dyDescent="0.35">
      <c r="A81" t="s">
        <v>2880</v>
      </c>
      <c r="D81" s="7">
        <v>68.05</v>
      </c>
      <c r="E81" s="7">
        <v>8.5500000000000007</v>
      </c>
      <c r="F81" s="3" t="e">
        <v>#N/A</v>
      </c>
      <c r="I81" t="s">
        <v>2958</v>
      </c>
      <c r="J81" s="10">
        <v>71.8</v>
      </c>
      <c r="K81" s="10">
        <f t="shared" si="3"/>
        <v>-0.41608876560332853</v>
      </c>
      <c r="L81" s="10">
        <f t="shared" si="4"/>
        <v>-0.55401662049862077</v>
      </c>
      <c r="M81" s="10">
        <v>73.3</v>
      </c>
      <c r="N81" s="10">
        <v>74.900000000000006</v>
      </c>
      <c r="O81" s="10">
        <v>69.400000000000006</v>
      </c>
      <c r="P81" s="3">
        <v>1.7435260869565214</v>
      </c>
      <c r="Q81" s="10">
        <f t="shared" si="5"/>
        <v>39.804394393171272</v>
      </c>
      <c r="R81" s="10">
        <f t="shared" si="6"/>
        <v>65.457273176165373</v>
      </c>
    </row>
    <row r="82" spans="1:18" x14ac:dyDescent="0.35">
      <c r="I82" t="s">
        <v>2959</v>
      </c>
      <c r="J82" s="10">
        <v>71.7</v>
      </c>
      <c r="K82" s="10">
        <f t="shared" si="3"/>
        <v>0.42016806722688926</v>
      </c>
      <c r="L82" s="10">
        <f t="shared" si="4"/>
        <v>-0.13927576601669989</v>
      </c>
      <c r="M82" s="10">
        <v>73</v>
      </c>
      <c r="N82" s="10">
        <v>75.3</v>
      </c>
      <c r="O82" s="10">
        <v>69.7</v>
      </c>
      <c r="P82" s="3">
        <v>1.776631027667984</v>
      </c>
      <c r="Q82" s="10">
        <f t="shared" si="5"/>
        <v>39.231556195147974</v>
      </c>
      <c r="R82" s="10">
        <f t="shared" si="6"/>
        <v>64.515255919392686</v>
      </c>
    </row>
    <row r="83" spans="1:18" x14ac:dyDescent="0.35">
      <c r="I83" t="s">
        <v>2960</v>
      </c>
      <c r="J83" s="10">
        <v>72.7</v>
      </c>
      <c r="K83" s="10">
        <f t="shared" si="3"/>
        <v>1.1126564673157091</v>
      </c>
      <c r="L83" s="10">
        <f t="shared" si="4"/>
        <v>1.3947001394700065</v>
      </c>
      <c r="M83" s="10">
        <v>73.400000000000006</v>
      </c>
      <c r="N83" s="10">
        <v>75.8</v>
      </c>
      <c r="O83" s="10">
        <v>71</v>
      </c>
      <c r="P83" s="3">
        <v>1.8097359683794465</v>
      </c>
      <c r="Q83" s="10">
        <f t="shared" si="5"/>
        <v>39.232242294204909</v>
      </c>
      <c r="R83" s="10">
        <f t="shared" si="6"/>
        <v>64.516384191134549</v>
      </c>
    </row>
    <row r="84" spans="1:18" x14ac:dyDescent="0.35">
      <c r="I84" t="s">
        <v>2961</v>
      </c>
      <c r="J84" s="10">
        <v>73.2</v>
      </c>
      <c r="K84" s="10">
        <f t="shared" ref="K84:K147" si="7">((J84/J72)-1)*100</f>
        <v>1.8080667593880273</v>
      </c>
      <c r="L84" s="10">
        <f t="shared" ref="L84:L147" si="8">((J84/J83)-1)*100</f>
        <v>0.68775790921595803</v>
      </c>
      <c r="M84" s="10">
        <v>74.099999999999994</v>
      </c>
      <c r="N84" s="10">
        <v>76</v>
      </c>
      <c r="O84" s="10">
        <v>71.099999999999994</v>
      </c>
      <c r="P84" s="3">
        <v>1.8428409090909093</v>
      </c>
      <c r="Q84" s="10">
        <f t="shared" si="5"/>
        <v>38.581735216131214</v>
      </c>
      <c r="R84" s="10">
        <f t="shared" si="6"/>
        <v>63.446642516587069</v>
      </c>
    </row>
    <row r="85" spans="1:18" x14ac:dyDescent="0.35">
      <c r="I85" t="s">
        <v>2962</v>
      </c>
      <c r="J85" s="10">
        <v>73.3</v>
      </c>
      <c r="K85" s="10">
        <f t="shared" si="7"/>
        <v>3.0942334739803234</v>
      </c>
      <c r="L85" s="10">
        <f t="shared" si="8"/>
        <v>0.136612021857907</v>
      </c>
      <c r="M85" s="10">
        <v>74.3</v>
      </c>
      <c r="N85" s="10">
        <v>76.099999999999994</v>
      </c>
      <c r="O85" s="10">
        <v>72.900000000000006</v>
      </c>
      <c r="P85" s="3">
        <v>1.8447428571428572</v>
      </c>
      <c r="Q85" s="10">
        <f t="shared" si="5"/>
        <v>39.517702815723446</v>
      </c>
      <c r="R85" s="10">
        <f t="shared" si="6"/>
        <v>64.985816464201747</v>
      </c>
    </row>
    <row r="86" spans="1:18" x14ac:dyDescent="0.35">
      <c r="I86" t="s">
        <v>2963</v>
      </c>
      <c r="J86" s="10">
        <v>73.7</v>
      </c>
      <c r="K86" s="10">
        <f t="shared" si="7"/>
        <v>3.51123595505618</v>
      </c>
      <c r="L86" s="10">
        <f t="shared" si="8"/>
        <v>0.54570259208732708</v>
      </c>
      <c r="M86" s="10">
        <v>74.8</v>
      </c>
      <c r="N86" s="10">
        <v>76.3</v>
      </c>
      <c r="O86" s="10">
        <v>72.900000000000006</v>
      </c>
      <c r="P86" s="3">
        <v>1.8647214285714284</v>
      </c>
      <c r="Q86" s="10">
        <f t="shared" si="5"/>
        <v>39.094311291230788</v>
      </c>
      <c r="R86" s="10">
        <f t="shared" si="6"/>
        <v>64.289560307018661</v>
      </c>
    </row>
    <row r="87" spans="1:18" x14ac:dyDescent="0.35">
      <c r="I87" t="s">
        <v>2964</v>
      </c>
      <c r="J87" s="10">
        <v>74.099999999999994</v>
      </c>
      <c r="K87" s="10">
        <f t="shared" si="7"/>
        <v>3.9270687237026536</v>
      </c>
      <c r="L87" s="10">
        <f t="shared" si="8"/>
        <v>0.54274084124830146</v>
      </c>
      <c r="M87" s="10">
        <v>74.8</v>
      </c>
      <c r="N87" s="10">
        <v>76.400000000000006</v>
      </c>
      <c r="O87" s="10">
        <v>73</v>
      </c>
      <c r="P87" s="3">
        <v>1.8846999999999998</v>
      </c>
      <c r="Q87" s="10">
        <f t="shared" si="5"/>
        <v>38.732954846925246</v>
      </c>
      <c r="R87" s="10">
        <f t="shared" si="6"/>
        <v>63.695319197475911</v>
      </c>
    </row>
    <row r="88" spans="1:18" x14ac:dyDescent="0.35">
      <c r="I88" t="s">
        <v>2965</v>
      </c>
      <c r="J88" s="10">
        <v>74.5</v>
      </c>
      <c r="K88" s="10">
        <f t="shared" si="7"/>
        <v>4.7819971870604938</v>
      </c>
      <c r="L88" s="10">
        <f t="shared" si="8"/>
        <v>0.53981106612686069</v>
      </c>
      <c r="M88" s="10">
        <v>73.900000000000006</v>
      </c>
      <c r="N88" s="10">
        <v>76.400000000000006</v>
      </c>
      <c r="O88" s="10">
        <v>74.900000000000006</v>
      </c>
      <c r="P88" s="3">
        <v>1.8755227272727277</v>
      </c>
      <c r="Q88" s="10">
        <f t="shared" si="5"/>
        <v>39.935533124098733</v>
      </c>
      <c r="R88" s="10">
        <f t="shared" si="6"/>
        <v>65.672927348654611</v>
      </c>
    </row>
    <row r="89" spans="1:18" x14ac:dyDescent="0.35">
      <c r="I89" t="s">
        <v>2966</v>
      </c>
      <c r="J89" s="10">
        <v>75.2</v>
      </c>
      <c r="K89" s="10">
        <f t="shared" si="7"/>
        <v>5.0279329608938772</v>
      </c>
      <c r="L89" s="10">
        <f t="shared" si="8"/>
        <v>0.93959731543624692</v>
      </c>
      <c r="M89" s="10">
        <v>74.900000000000006</v>
      </c>
      <c r="N89" s="10">
        <v>76.7</v>
      </c>
      <c r="O89" s="10">
        <v>77.5</v>
      </c>
      <c r="P89" s="3">
        <v>1.9118545454545455</v>
      </c>
      <c r="Q89" s="10">
        <f t="shared" si="5"/>
        <v>40.536556603773583</v>
      </c>
      <c r="R89" s="10">
        <f t="shared" si="6"/>
        <v>66.661294555193876</v>
      </c>
    </row>
    <row r="90" spans="1:18" x14ac:dyDescent="0.35">
      <c r="I90" t="s">
        <v>2967</v>
      </c>
      <c r="J90" s="10">
        <v>75.3</v>
      </c>
      <c r="K90" s="10">
        <f t="shared" si="7"/>
        <v>4.5833333333333393</v>
      </c>
      <c r="L90" s="10">
        <f t="shared" si="8"/>
        <v>0.13297872340425343</v>
      </c>
      <c r="M90" s="10">
        <v>75.5</v>
      </c>
      <c r="N90" s="10">
        <v>77</v>
      </c>
      <c r="O90" s="10">
        <v>78.599999999999994</v>
      </c>
      <c r="P90" s="3">
        <v>1.9272530303030304</v>
      </c>
      <c r="Q90" s="10">
        <f t="shared" si="5"/>
        <v>40.783435679767159</v>
      </c>
      <c r="R90" s="10">
        <f t="shared" si="6"/>
        <v>67.067280662133939</v>
      </c>
    </row>
    <row r="91" spans="1:18" x14ac:dyDescent="0.35">
      <c r="I91" t="s">
        <v>2968</v>
      </c>
      <c r="J91" s="10">
        <v>74.599999999999994</v>
      </c>
      <c r="K91" s="10">
        <f t="shared" si="7"/>
        <v>3.8997214484679521</v>
      </c>
      <c r="L91" s="10">
        <f t="shared" si="8"/>
        <v>-0.92961487383798058</v>
      </c>
      <c r="M91" s="10">
        <v>75</v>
      </c>
      <c r="N91" s="10">
        <v>77.099999999999994</v>
      </c>
      <c r="O91" s="10">
        <v>78.099999999999994</v>
      </c>
      <c r="P91" s="3">
        <v>1.9426515151515154</v>
      </c>
      <c r="Q91" s="10">
        <f t="shared" si="5"/>
        <v>40.2027843856023</v>
      </c>
      <c r="R91" s="10">
        <f t="shared" si="6"/>
        <v>66.11241497552615</v>
      </c>
    </row>
    <row r="92" spans="1:18" x14ac:dyDescent="0.35">
      <c r="I92" t="s">
        <v>2969</v>
      </c>
      <c r="J92" s="10">
        <v>75.400000000000006</v>
      </c>
      <c r="K92" s="10">
        <f t="shared" si="7"/>
        <v>4.4321329639889218</v>
      </c>
      <c r="L92" s="10">
        <f t="shared" si="8"/>
        <v>1.0723860589812562</v>
      </c>
      <c r="M92" s="10">
        <v>75.099999999999994</v>
      </c>
      <c r="N92" s="10">
        <v>77.400000000000006</v>
      </c>
      <c r="O92" s="10">
        <v>79.599999999999994</v>
      </c>
      <c r="P92" s="3">
        <v>1.9580500000000001</v>
      </c>
      <c r="Q92" s="10">
        <f t="shared" si="5"/>
        <v>40.65269017645106</v>
      </c>
      <c r="R92" s="10">
        <f t="shared" si="6"/>
        <v>66.852273142045021</v>
      </c>
    </row>
    <row r="93" spans="1:18" x14ac:dyDescent="0.35">
      <c r="I93" t="s">
        <v>2970</v>
      </c>
      <c r="J93" s="10">
        <v>75.8</v>
      </c>
      <c r="K93" s="10">
        <f t="shared" si="7"/>
        <v>5.5710306406685284</v>
      </c>
      <c r="L93" s="10">
        <f t="shared" si="8"/>
        <v>0.53050397877982824</v>
      </c>
      <c r="M93" s="10">
        <v>75.599999999999994</v>
      </c>
      <c r="N93" s="10">
        <v>77.900000000000006</v>
      </c>
      <c r="O93" s="10">
        <v>80.8</v>
      </c>
      <c r="P93" s="3">
        <v>1.9471409090909091</v>
      </c>
      <c r="Q93" s="10">
        <f t="shared" si="5"/>
        <v>41.496739975395158</v>
      </c>
      <c r="R93" s="10">
        <f t="shared" si="6"/>
        <v>68.240290699052494</v>
      </c>
    </row>
    <row r="94" spans="1:18" x14ac:dyDescent="0.35">
      <c r="I94" t="s">
        <v>2971</v>
      </c>
      <c r="J94" s="10">
        <v>76</v>
      </c>
      <c r="K94" s="10">
        <f t="shared" si="7"/>
        <v>5.9972105997210479</v>
      </c>
      <c r="L94" s="10">
        <f t="shared" si="8"/>
        <v>0.26385224274407815</v>
      </c>
      <c r="M94" s="10">
        <v>75.900000000000006</v>
      </c>
      <c r="N94" s="10">
        <v>78</v>
      </c>
      <c r="O94" s="10">
        <v>83.6</v>
      </c>
      <c r="P94" s="3">
        <v>1.9602177489177488</v>
      </c>
      <c r="Q94" s="10">
        <f t="shared" si="5"/>
        <v>42.64832314989301</v>
      </c>
      <c r="R94" s="10">
        <f t="shared" si="6"/>
        <v>70.134038753441018</v>
      </c>
    </row>
    <row r="95" spans="1:18" x14ac:dyDescent="0.35">
      <c r="I95" t="s">
        <v>2972</v>
      </c>
      <c r="J95" s="10">
        <v>76.3</v>
      </c>
      <c r="K95" s="10">
        <f t="shared" si="7"/>
        <v>4.9518569463548712</v>
      </c>
      <c r="L95" s="10">
        <f t="shared" si="8"/>
        <v>0.39473684210526994</v>
      </c>
      <c r="M95" s="10">
        <v>76</v>
      </c>
      <c r="N95" s="10">
        <v>78.3</v>
      </c>
      <c r="O95" s="10">
        <v>86.2</v>
      </c>
      <c r="P95" s="3">
        <v>1.9732945887445885</v>
      </c>
      <c r="Q95" s="10">
        <f t="shared" si="5"/>
        <v>43.683290113738416</v>
      </c>
      <c r="R95" s="10">
        <f t="shared" si="6"/>
        <v>71.836014535601336</v>
      </c>
    </row>
    <row r="96" spans="1:18" x14ac:dyDescent="0.35">
      <c r="I96" t="s">
        <v>2973</v>
      </c>
      <c r="J96" s="10">
        <v>76.7</v>
      </c>
      <c r="K96" s="10">
        <f t="shared" si="7"/>
        <v>4.7814207650273222</v>
      </c>
      <c r="L96" s="10">
        <f t="shared" si="8"/>
        <v>0.52424639580603838</v>
      </c>
      <c r="M96" s="10">
        <v>76.2</v>
      </c>
      <c r="N96" s="10">
        <v>78.5</v>
      </c>
      <c r="O96" s="10">
        <v>91.1</v>
      </c>
      <c r="P96" s="3">
        <v>1.9863714285714285</v>
      </c>
      <c r="Q96" s="10">
        <f t="shared" si="5"/>
        <v>45.862520317017392</v>
      </c>
      <c r="R96" s="10">
        <f t="shared" si="6"/>
        <v>75.419700932655374</v>
      </c>
    </row>
    <row r="97" spans="9:19" x14ac:dyDescent="0.35">
      <c r="I97" t="s">
        <v>2974</v>
      </c>
      <c r="J97" s="10">
        <v>75.400000000000006</v>
      </c>
      <c r="K97" s="10">
        <f t="shared" si="7"/>
        <v>2.8649386084584005</v>
      </c>
      <c r="L97" s="10">
        <f t="shared" si="8"/>
        <v>-1.6949152542372836</v>
      </c>
      <c r="M97" s="10">
        <v>77.3</v>
      </c>
      <c r="N97" s="10">
        <v>79</v>
      </c>
      <c r="O97" s="10">
        <v>95.3</v>
      </c>
      <c r="P97" s="3">
        <v>2.0338272727272728</v>
      </c>
      <c r="Q97" s="10">
        <f t="shared" si="5"/>
        <v>46.857469794967834</v>
      </c>
      <c r="R97" s="10">
        <f t="shared" si="6"/>
        <v>77.055869018304193</v>
      </c>
    </row>
    <row r="98" spans="9:19" x14ac:dyDescent="0.35">
      <c r="I98" t="s">
        <v>2975</v>
      </c>
      <c r="J98" s="10">
        <v>75.900000000000006</v>
      </c>
      <c r="K98" s="10">
        <f t="shared" si="7"/>
        <v>2.9850746268656803</v>
      </c>
      <c r="L98" s="10">
        <f t="shared" si="8"/>
        <v>0.66312997347479641</v>
      </c>
      <c r="M98" s="10">
        <v>77.5</v>
      </c>
      <c r="N98" s="10">
        <v>79.2</v>
      </c>
      <c r="O98" s="10">
        <v>98.9</v>
      </c>
      <c r="P98" s="3">
        <v>2.0261386363636369</v>
      </c>
      <c r="Q98" s="10">
        <f t="shared" si="5"/>
        <v>48.812059661178161</v>
      </c>
      <c r="R98" s="10">
        <f t="shared" si="6"/>
        <v>80.270140326043091</v>
      </c>
    </row>
    <row r="99" spans="9:19" x14ac:dyDescent="0.35">
      <c r="I99" t="s">
        <v>2976</v>
      </c>
      <c r="J99" s="10">
        <v>76.8</v>
      </c>
      <c r="K99" s="10">
        <f t="shared" si="7"/>
        <v>3.6437246963562764</v>
      </c>
      <c r="L99" s="10">
        <f t="shared" si="8"/>
        <v>1.1857707509881354</v>
      </c>
      <c r="M99" s="10">
        <v>78.900000000000006</v>
      </c>
      <c r="N99" s="10">
        <v>79.900000000000006</v>
      </c>
      <c r="O99" s="10">
        <v>105</v>
      </c>
      <c r="P99" s="3">
        <v>2.0184500000000005</v>
      </c>
      <c r="Q99" s="10">
        <f t="shared" si="5"/>
        <v>52.020114444251767</v>
      </c>
      <c r="R99" s="10">
        <f t="shared" si="6"/>
        <v>85.545701517241085</v>
      </c>
    </row>
    <row r="100" spans="9:19" x14ac:dyDescent="0.35">
      <c r="I100" t="s">
        <v>2977</v>
      </c>
      <c r="J100" s="10">
        <v>78</v>
      </c>
      <c r="K100" s="10">
        <f t="shared" si="7"/>
        <v>4.6979865771812124</v>
      </c>
      <c r="L100" s="10">
        <f t="shared" si="8"/>
        <v>1.5625</v>
      </c>
      <c r="M100" s="10">
        <v>80.8</v>
      </c>
      <c r="N100" s="10">
        <v>81.2</v>
      </c>
      <c r="O100" s="10">
        <v>107.6</v>
      </c>
      <c r="P100" s="3">
        <v>2.044613043478261</v>
      </c>
      <c r="Q100" s="10">
        <f t="shared" si="5"/>
        <v>52.626094870720721</v>
      </c>
      <c r="R100" s="10">
        <f t="shared" si="6"/>
        <v>86.542220291600131</v>
      </c>
    </row>
    <row r="101" spans="9:19" x14ac:dyDescent="0.35">
      <c r="I101" t="s">
        <v>2978</v>
      </c>
      <c r="J101" s="10">
        <v>78.7</v>
      </c>
      <c r="K101" s="10">
        <f t="shared" si="7"/>
        <v>4.6542553191489366</v>
      </c>
      <c r="L101" s="10">
        <f t="shared" si="8"/>
        <v>0.89743589743589425</v>
      </c>
      <c r="M101" s="10">
        <v>82.5</v>
      </c>
      <c r="N101" s="10">
        <v>81.8</v>
      </c>
      <c r="O101" s="10">
        <v>110.5</v>
      </c>
      <c r="P101" s="3">
        <v>2.0700545454545454</v>
      </c>
      <c r="Q101" s="10">
        <f t="shared" si="5"/>
        <v>53.380235918245461</v>
      </c>
      <c r="R101" s="10">
        <f t="shared" si="6"/>
        <v>87.782385286288644</v>
      </c>
    </row>
    <row r="102" spans="9:19" x14ac:dyDescent="0.35">
      <c r="I102" t="s">
        <v>2979</v>
      </c>
      <c r="J102" s="10">
        <v>79.400000000000006</v>
      </c>
      <c r="K102" s="10">
        <f t="shared" si="7"/>
        <v>5.4448871181939085</v>
      </c>
      <c r="L102" s="10">
        <f t="shared" si="8"/>
        <v>0.88945362134689177</v>
      </c>
      <c r="M102" s="10">
        <v>83.9</v>
      </c>
      <c r="N102" s="10">
        <v>82.4</v>
      </c>
      <c r="O102" s="10">
        <v>114.4</v>
      </c>
      <c r="P102" s="3">
        <v>2.0346458874458873</v>
      </c>
      <c r="Q102" s="10">
        <f t="shared" si="5"/>
        <v>56.22600016340315</v>
      </c>
      <c r="R102" s="10">
        <f t="shared" si="6"/>
        <v>92.462169275721934</v>
      </c>
    </row>
    <row r="103" spans="9:19" x14ac:dyDescent="0.35">
      <c r="I103" t="s">
        <v>2980</v>
      </c>
      <c r="J103" s="10">
        <v>79.2</v>
      </c>
      <c r="K103" s="10">
        <f t="shared" si="7"/>
        <v>6.1662198391420953</v>
      </c>
      <c r="L103" s="10">
        <f t="shared" si="8"/>
        <v>-0.25188916876575096</v>
      </c>
      <c r="M103" s="10">
        <v>85.8</v>
      </c>
      <c r="N103" s="10">
        <v>83.1</v>
      </c>
      <c r="O103" s="10">
        <v>120</v>
      </c>
      <c r="P103" s="3">
        <v>1.9992372294372294</v>
      </c>
      <c r="Q103" s="10">
        <f t="shared" si="5"/>
        <v>60.022891847496815</v>
      </c>
      <c r="R103" s="10">
        <f t="shared" si="6"/>
        <v>98.706057167373089</v>
      </c>
    </row>
    <row r="104" spans="9:19" x14ac:dyDescent="0.35">
      <c r="I104" t="s">
        <v>2981</v>
      </c>
      <c r="J104" s="10">
        <v>79.599999999999994</v>
      </c>
      <c r="K104" s="10">
        <f t="shared" si="7"/>
        <v>5.5702917771883076</v>
      </c>
      <c r="L104" s="10">
        <f t="shared" si="8"/>
        <v>0.5050505050504972</v>
      </c>
      <c r="M104" s="10">
        <v>86.3</v>
      </c>
      <c r="N104" s="10">
        <v>83.6</v>
      </c>
      <c r="O104" s="10">
        <v>128</v>
      </c>
      <c r="P104" s="3">
        <v>1.9638285714285715</v>
      </c>
      <c r="Q104" s="10">
        <f t="shared" si="5"/>
        <v>65.178805249221639</v>
      </c>
      <c r="R104" s="10">
        <f t="shared" si="6"/>
        <v>107.18482030783814</v>
      </c>
      <c r="S104" s="97">
        <v>4.0000000000000001E-3</v>
      </c>
    </row>
    <row r="105" spans="9:19" x14ac:dyDescent="0.35">
      <c r="I105" t="s">
        <v>2982</v>
      </c>
      <c r="J105" s="10">
        <v>79.900000000000006</v>
      </c>
      <c r="K105" s="10">
        <f t="shared" si="7"/>
        <v>5.4089709762533023</v>
      </c>
      <c r="L105" s="10">
        <f t="shared" si="8"/>
        <v>0.37688442211056827</v>
      </c>
      <c r="M105" s="10">
        <v>87.5</v>
      </c>
      <c r="N105" s="10">
        <v>84.5</v>
      </c>
      <c r="O105" s="10">
        <v>132.1</v>
      </c>
      <c r="P105" s="3">
        <v>1.9727461038961036</v>
      </c>
      <c r="Q105" s="10">
        <f t="shared" si="5"/>
        <v>66.962494433068287</v>
      </c>
      <c r="R105" s="10">
        <f t="shared" si="6"/>
        <v>110.11804996623111</v>
      </c>
      <c r="S105" s="97">
        <v>1.0999999999999999E-2</v>
      </c>
    </row>
    <row r="106" spans="9:19" x14ac:dyDescent="0.35">
      <c r="I106" t="s">
        <v>2983</v>
      </c>
      <c r="J106" s="10">
        <v>80.900000000000006</v>
      </c>
      <c r="K106" s="10">
        <f t="shared" si="7"/>
        <v>6.4473684210526461</v>
      </c>
      <c r="L106" s="10">
        <f t="shared" si="8"/>
        <v>1.2515644555694649</v>
      </c>
      <c r="M106" s="10">
        <v>88.6</v>
      </c>
      <c r="N106" s="10">
        <v>85.4</v>
      </c>
      <c r="O106" s="10">
        <v>130.4</v>
      </c>
      <c r="P106" s="3">
        <v>1.9816636363636357</v>
      </c>
      <c r="Q106" s="10">
        <f t="shared" si="5"/>
        <v>65.803296587348584</v>
      </c>
      <c r="R106" s="10">
        <f t="shared" si="6"/>
        <v>108.21177978653674</v>
      </c>
      <c r="S106" s="97">
        <v>1.2E-2</v>
      </c>
    </row>
    <row r="107" spans="9:19" x14ac:dyDescent="0.35">
      <c r="I107" t="s">
        <v>2984</v>
      </c>
      <c r="J107" s="10">
        <v>82.3</v>
      </c>
      <c r="K107" s="10">
        <f t="shared" si="7"/>
        <v>7.8636959370904425</v>
      </c>
      <c r="L107" s="10">
        <f t="shared" si="8"/>
        <v>1.7305315203955285</v>
      </c>
      <c r="M107" s="10">
        <v>90.4</v>
      </c>
      <c r="N107" s="10">
        <v>87</v>
      </c>
      <c r="O107" s="10">
        <v>130</v>
      </c>
      <c r="P107" s="3">
        <v>1.9737341991341988</v>
      </c>
      <c r="Q107" s="10">
        <f t="shared" si="5"/>
        <v>65.864998466878674</v>
      </c>
      <c r="R107" s="10">
        <f t="shared" si="6"/>
        <v>108.31324689451456</v>
      </c>
      <c r="S107" s="97">
        <v>1.7999999999999999E-2</v>
      </c>
    </row>
    <row r="108" spans="9:19" x14ac:dyDescent="0.35">
      <c r="I108" t="s">
        <v>2985</v>
      </c>
      <c r="J108" s="10">
        <v>84</v>
      </c>
      <c r="K108" s="10">
        <f t="shared" si="7"/>
        <v>9.5176010430247704</v>
      </c>
      <c r="L108" s="10">
        <f t="shared" si="8"/>
        <v>2.0656136087484844</v>
      </c>
      <c r="M108" s="10">
        <v>93.9</v>
      </c>
      <c r="N108" s="10">
        <v>87.7</v>
      </c>
      <c r="O108" s="10">
        <v>132.5</v>
      </c>
      <c r="P108" s="3">
        <v>1.9658047619047618</v>
      </c>
      <c r="Q108" s="10">
        <f t="shared" si="5"/>
        <v>67.402420915703985</v>
      </c>
      <c r="R108" s="10">
        <f t="shared" si="6"/>
        <v>110.84149742449101</v>
      </c>
      <c r="S108" s="97">
        <v>2.5000000000000001E-2</v>
      </c>
    </row>
    <row r="109" spans="9:19" x14ac:dyDescent="0.35">
      <c r="I109" t="s">
        <v>2986</v>
      </c>
      <c r="J109" s="10">
        <v>84.7</v>
      </c>
      <c r="K109" s="10">
        <f t="shared" si="7"/>
        <v>12.334217506631283</v>
      </c>
      <c r="L109" s="10">
        <f t="shared" si="8"/>
        <v>0.83333333333333037</v>
      </c>
      <c r="M109" s="10">
        <v>91.7</v>
      </c>
      <c r="N109" s="10">
        <v>87.9</v>
      </c>
      <c r="O109" s="10">
        <v>130.1</v>
      </c>
      <c r="P109" s="3">
        <v>1.9879521739130439</v>
      </c>
      <c r="Q109" s="10">
        <f t="shared" si="5"/>
        <v>65.444230352842865</v>
      </c>
      <c r="R109" s="10">
        <f t="shared" si="6"/>
        <v>107.62130486640051</v>
      </c>
      <c r="S109" s="97">
        <v>3.2000000000000001E-2</v>
      </c>
    </row>
    <row r="110" spans="9:19" x14ac:dyDescent="0.35">
      <c r="I110" t="s">
        <v>2987</v>
      </c>
      <c r="J110" s="10">
        <v>85.8</v>
      </c>
      <c r="K110" s="10">
        <f t="shared" si="7"/>
        <v>13.043478260869556</v>
      </c>
      <c r="L110" s="10">
        <f t="shared" si="8"/>
        <v>1.298701298701288</v>
      </c>
      <c r="M110" s="10">
        <v>91.1</v>
      </c>
      <c r="N110" s="10">
        <v>88.4</v>
      </c>
      <c r="O110" s="10">
        <v>121.1</v>
      </c>
      <c r="P110" s="3">
        <v>1.893285177865613</v>
      </c>
      <c r="Q110" s="10">
        <f t="shared" si="5"/>
        <v>63.962894452341068</v>
      </c>
      <c r="R110" s="10">
        <f t="shared" si="6"/>
        <v>105.18528718083959</v>
      </c>
      <c r="S110" s="97">
        <v>3.7999999999999999E-2</v>
      </c>
    </row>
    <row r="111" spans="9:19" x14ac:dyDescent="0.35">
      <c r="I111" t="s">
        <v>2988</v>
      </c>
      <c r="J111" s="10">
        <v>85.5</v>
      </c>
      <c r="K111" s="10">
        <f t="shared" si="7"/>
        <v>11.328125</v>
      </c>
      <c r="L111" s="10">
        <f t="shared" si="8"/>
        <v>-0.34965034965034336</v>
      </c>
      <c r="M111" s="10">
        <v>91.7</v>
      </c>
      <c r="N111" s="10">
        <v>88.6</v>
      </c>
      <c r="O111" s="10">
        <v>112.8</v>
      </c>
      <c r="P111" s="3">
        <v>1.7986181818181819</v>
      </c>
      <c r="Q111" s="10">
        <f t="shared" si="5"/>
        <v>62.714811370344904</v>
      </c>
      <c r="R111" s="10">
        <f t="shared" si="6"/>
        <v>103.13284758239192</v>
      </c>
      <c r="S111" s="97">
        <v>3.5999999999999997E-2</v>
      </c>
    </row>
    <row r="112" spans="9:19" x14ac:dyDescent="0.35">
      <c r="I112" t="s">
        <v>2989</v>
      </c>
      <c r="J112" s="10">
        <v>85.9</v>
      </c>
      <c r="K112" s="10">
        <f t="shared" si="7"/>
        <v>10.128205128205137</v>
      </c>
      <c r="L112" s="10">
        <f t="shared" si="8"/>
        <v>0.46783625730995038</v>
      </c>
      <c r="M112" s="10">
        <v>91.4</v>
      </c>
      <c r="N112" s="10">
        <v>88.4</v>
      </c>
      <c r="O112" s="10">
        <v>97.6</v>
      </c>
      <c r="P112" s="3">
        <v>1.6899826086956522</v>
      </c>
      <c r="Q112" s="10">
        <f t="shared" si="5"/>
        <v>57.752073599934135</v>
      </c>
      <c r="R112" s="10">
        <f t="shared" si="6"/>
        <v>94.971756655326317</v>
      </c>
      <c r="S112" s="97">
        <v>0.03</v>
      </c>
    </row>
    <row r="113" spans="9:19" x14ac:dyDescent="0.35">
      <c r="I113" t="s">
        <v>2990</v>
      </c>
      <c r="J113" s="10">
        <v>87.1</v>
      </c>
      <c r="K113" s="10">
        <f t="shared" si="7"/>
        <v>10.673443456162634</v>
      </c>
      <c r="L113" s="10">
        <f t="shared" si="8"/>
        <v>1.3969732246798428</v>
      </c>
      <c r="M113" s="10">
        <v>91.2</v>
      </c>
      <c r="N113" s="10">
        <v>88.2</v>
      </c>
      <c r="O113" s="10">
        <v>89.5</v>
      </c>
      <c r="P113" s="3">
        <v>1.5337799999999999</v>
      </c>
      <c r="Q113" s="10">
        <f t="shared" si="5"/>
        <v>58.3525668609579</v>
      </c>
      <c r="R113" s="10">
        <f t="shared" si="6"/>
        <v>95.959251931325838</v>
      </c>
      <c r="S113" s="97">
        <v>2.7E-2</v>
      </c>
    </row>
    <row r="114" spans="9:19" x14ac:dyDescent="0.35">
      <c r="I114" t="s">
        <v>2991</v>
      </c>
      <c r="J114" s="10">
        <v>87.7</v>
      </c>
      <c r="K114" s="10">
        <f t="shared" si="7"/>
        <v>10.453400503778344</v>
      </c>
      <c r="L114" s="10">
        <f t="shared" si="8"/>
        <v>0.68886337543054843</v>
      </c>
      <c r="M114" s="10">
        <v>93.4</v>
      </c>
      <c r="N114" s="10">
        <v>89.2</v>
      </c>
      <c r="O114" s="10">
        <v>86</v>
      </c>
      <c r="P114" s="3">
        <v>1.50288</v>
      </c>
      <c r="Q114" s="10">
        <f t="shared" si="5"/>
        <v>57.223464281912065</v>
      </c>
      <c r="R114" s="10">
        <f t="shared" si="6"/>
        <v>94.102472621220429</v>
      </c>
      <c r="S114" s="97">
        <v>5.0000000000000001E-3</v>
      </c>
    </row>
    <row r="115" spans="9:19" x14ac:dyDescent="0.35">
      <c r="I115" t="s">
        <v>2992</v>
      </c>
      <c r="J115" s="10">
        <v>87.3</v>
      </c>
      <c r="K115" s="10">
        <f t="shared" si="7"/>
        <v>10.22727272727273</v>
      </c>
      <c r="L115" s="10">
        <f t="shared" si="8"/>
        <v>-0.45610034207526073</v>
      </c>
      <c r="M115" s="10">
        <v>93.6</v>
      </c>
      <c r="N115" s="10">
        <v>89.4</v>
      </c>
      <c r="O115" s="10">
        <v>86.4</v>
      </c>
      <c r="P115" s="3">
        <v>1.4719800000000001</v>
      </c>
      <c r="Q115" s="10">
        <f t="shared" si="5"/>
        <v>58.69644968002283</v>
      </c>
      <c r="R115" s="10">
        <f t="shared" si="6"/>
        <v>96.524758126591166</v>
      </c>
      <c r="S115" s="97">
        <v>1.0999999999999999E-2</v>
      </c>
    </row>
    <row r="116" spans="9:19" x14ac:dyDescent="0.35">
      <c r="I116" t="s">
        <v>2993</v>
      </c>
      <c r="J116" s="10">
        <v>88.7</v>
      </c>
      <c r="K116" s="10">
        <f t="shared" si="7"/>
        <v>11.432160804020119</v>
      </c>
      <c r="L116" s="10">
        <f t="shared" si="8"/>
        <v>1.6036655211913109</v>
      </c>
      <c r="M116" s="10">
        <v>93.6</v>
      </c>
      <c r="N116" s="10">
        <v>89.9</v>
      </c>
      <c r="O116" s="10">
        <v>84.2</v>
      </c>
      <c r="P116" s="3">
        <v>1.4410799999999999</v>
      </c>
      <c r="Q116" s="10">
        <f t="shared" si="5"/>
        <v>58.428400921531079</v>
      </c>
      <c r="R116" s="10">
        <f t="shared" si="6"/>
        <v>96.083959037027924</v>
      </c>
      <c r="S116" s="97">
        <v>1.9E-2</v>
      </c>
    </row>
    <row r="117" spans="9:19" x14ac:dyDescent="0.35">
      <c r="I117" t="s">
        <v>2994</v>
      </c>
      <c r="J117" s="10">
        <v>88.3</v>
      </c>
      <c r="K117" s="10">
        <f t="shared" si="7"/>
        <v>10.513141426783479</v>
      </c>
      <c r="L117" s="10">
        <f t="shared" si="8"/>
        <v>-0.45095828635851598</v>
      </c>
      <c r="M117" s="10">
        <v>93.9</v>
      </c>
      <c r="N117" s="10">
        <v>89.8</v>
      </c>
      <c r="O117" s="10">
        <v>84</v>
      </c>
      <c r="P117" s="3">
        <v>1.4174136363636365</v>
      </c>
      <c r="Q117" s="10">
        <f t="shared" si="5"/>
        <v>59.262869951993224</v>
      </c>
      <c r="R117" s="10">
        <f t="shared" si="6"/>
        <v>97.456221273817064</v>
      </c>
      <c r="S117" s="97">
        <v>0.02</v>
      </c>
    </row>
    <row r="118" spans="9:19" x14ac:dyDescent="0.35">
      <c r="I118" t="s">
        <v>2995</v>
      </c>
      <c r="J118" s="10">
        <v>87.9</v>
      </c>
      <c r="K118" s="10">
        <f t="shared" si="7"/>
        <v>8.6526576019777544</v>
      </c>
      <c r="L118" s="10">
        <f t="shared" si="8"/>
        <v>-0.45300113250281715</v>
      </c>
      <c r="M118" s="10">
        <v>93.3</v>
      </c>
      <c r="N118" s="10">
        <v>90</v>
      </c>
      <c r="O118" s="10">
        <v>87.2</v>
      </c>
      <c r="P118" s="3">
        <v>1.4904833333333334</v>
      </c>
      <c r="Q118" s="10">
        <f t="shared" si="5"/>
        <v>58.504511959207861</v>
      </c>
      <c r="R118" s="10">
        <f t="shared" si="6"/>
        <v>96.209121624246819</v>
      </c>
      <c r="S118" s="97">
        <v>1.4E-2</v>
      </c>
    </row>
    <row r="119" spans="9:19" x14ac:dyDescent="0.35">
      <c r="I119" t="s">
        <v>2996</v>
      </c>
      <c r="J119" s="10">
        <v>88.7</v>
      </c>
      <c r="K119" s="10">
        <f t="shared" si="7"/>
        <v>7.7764277035236917</v>
      </c>
      <c r="L119" s="10">
        <f t="shared" si="8"/>
        <v>0.91012514220705221</v>
      </c>
      <c r="M119" s="10">
        <v>92.9</v>
      </c>
      <c r="N119" s="10">
        <v>90</v>
      </c>
      <c r="O119" s="10">
        <v>93.3</v>
      </c>
      <c r="P119" s="3">
        <v>1.5635530303030303</v>
      </c>
      <c r="Q119" s="10">
        <f t="shared" si="5"/>
        <v>59.67178483349403</v>
      </c>
      <c r="R119" s="10">
        <f t="shared" si="6"/>
        <v>98.128670974717153</v>
      </c>
      <c r="S119" s="97">
        <v>1.2999999999999999E-2</v>
      </c>
    </row>
    <row r="120" spans="9:19" x14ac:dyDescent="0.35">
      <c r="I120" t="s">
        <v>2997</v>
      </c>
      <c r="J120" s="10">
        <v>88.5</v>
      </c>
      <c r="K120" s="10">
        <f t="shared" si="7"/>
        <v>5.3571428571428603</v>
      </c>
      <c r="L120" s="10">
        <f t="shared" si="8"/>
        <v>-0.22547914317926354</v>
      </c>
      <c r="M120" s="10">
        <v>92.6</v>
      </c>
      <c r="N120" s="10">
        <v>90.1</v>
      </c>
      <c r="O120" s="10">
        <v>93.3</v>
      </c>
      <c r="P120" s="3">
        <v>1.6366227272727272</v>
      </c>
      <c r="Q120" s="10">
        <f t="shared" si="5"/>
        <v>57.007640456927653</v>
      </c>
      <c r="R120" s="10">
        <f t="shared" si="6"/>
        <v>93.747556052703246</v>
      </c>
      <c r="S120" s="97">
        <v>7.0000000000000001E-3</v>
      </c>
    </row>
    <row r="121" spans="9:19" x14ac:dyDescent="0.35">
      <c r="I121" t="s">
        <v>2998</v>
      </c>
      <c r="J121" s="10">
        <v>88.2</v>
      </c>
      <c r="K121" s="10">
        <f t="shared" si="7"/>
        <v>4.1322314049586861</v>
      </c>
      <c r="L121" s="10">
        <f t="shared" si="8"/>
        <v>-0.33898305084745228</v>
      </c>
      <c r="M121" s="10">
        <v>91.3</v>
      </c>
      <c r="N121" s="10">
        <v>89.6</v>
      </c>
      <c r="O121" s="10">
        <v>90.7</v>
      </c>
      <c r="P121" s="3">
        <v>1.6365652173913043</v>
      </c>
      <c r="Q121" s="10">
        <f t="shared" si="5"/>
        <v>55.420950559230626</v>
      </c>
      <c r="R121" s="10">
        <f t="shared" si="6"/>
        <v>91.138286506895653</v>
      </c>
      <c r="S121" s="97">
        <v>5.0000000000000001E-3</v>
      </c>
    </row>
    <row r="122" spans="9:19" x14ac:dyDescent="0.35">
      <c r="I122" t="s">
        <v>2999</v>
      </c>
      <c r="J122" s="10">
        <v>87.6</v>
      </c>
      <c r="K122" s="10">
        <f t="shared" si="7"/>
        <v>2.0979020979021046</v>
      </c>
      <c r="L122" s="10">
        <f t="shared" si="8"/>
        <v>-0.68027210884354927</v>
      </c>
      <c r="M122" s="10">
        <v>90.5</v>
      </c>
      <c r="N122" s="10">
        <v>89.2</v>
      </c>
      <c r="O122" s="10">
        <v>93.5</v>
      </c>
      <c r="P122" s="3">
        <v>1.6346985177865614</v>
      </c>
      <c r="Q122" s="10">
        <f t="shared" si="5"/>
        <v>57.197091073773194</v>
      </c>
      <c r="R122" s="10">
        <f t="shared" si="6"/>
        <v>94.059102578389826</v>
      </c>
      <c r="S122" s="97">
        <v>-1E-3</v>
      </c>
    </row>
    <row r="123" spans="9:19" x14ac:dyDescent="0.35">
      <c r="I123" t="s">
        <v>3000</v>
      </c>
      <c r="J123" s="10">
        <v>86.8</v>
      </c>
      <c r="K123" s="10">
        <f t="shared" si="7"/>
        <v>1.5204678362572999</v>
      </c>
      <c r="L123" s="10">
        <f t="shared" si="8"/>
        <v>-0.91324200913242004</v>
      </c>
      <c r="M123" s="10">
        <v>90.7</v>
      </c>
      <c r="N123" s="10">
        <v>89.4</v>
      </c>
      <c r="O123" s="10">
        <v>93</v>
      </c>
      <c r="P123" s="3">
        <v>1.6328318181818182</v>
      </c>
      <c r="Q123" s="10">
        <f t="shared" si="5"/>
        <v>56.956263936329243</v>
      </c>
      <c r="R123" s="10">
        <f t="shared" si="6"/>
        <v>93.663068724233085</v>
      </c>
      <c r="S123" s="97">
        <v>-1E-3</v>
      </c>
    </row>
    <row r="124" spans="9:19" x14ac:dyDescent="0.35">
      <c r="I124" t="s">
        <v>3001</v>
      </c>
      <c r="J124" s="10">
        <v>87.7</v>
      </c>
      <c r="K124" s="10">
        <f t="shared" si="7"/>
        <v>2.0954598370197974</v>
      </c>
      <c r="L124" s="10">
        <f t="shared" si="8"/>
        <v>1.0368663594470195</v>
      </c>
      <c r="M124" s="10">
        <v>90.8</v>
      </c>
      <c r="N124" s="10">
        <v>89.1</v>
      </c>
      <c r="O124" s="10">
        <v>94.8</v>
      </c>
      <c r="P124" s="3">
        <v>1.6198772727272726</v>
      </c>
      <c r="Q124" s="10">
        <f t="shared" si="5"/>
        <v>58.52295207549394</v>
      </c>
      <c r="R124" s="10">
        <f t="shared" si="6"/>
        <v>96.23944590747081</v>
      </c>
      <c r="S124" s="97">
        <v>0</v>
      </c>
    </row>
    <row r="125" spans="9:19" x14ac:dyDescent="0.35">
      <c r="I125" t="s">
        <v>3002</v>
      </c>
      <c r="J125" s="10">
        <v>88.2</v>
      </c>
      <c r="K125" s="10">
        <f t="shared" si="7"/>
        <v>1.2629161882893314</v>
      </c>
      <c r="L125" s="10">
        <f t="shared" si="8"/>
        <v>0.57012542759407037</v>
      </c>
      <c r="M125" s="10">
        <v>91.2</v>
      </c>
      <c r="N125" s="10">
        <v>89.6</v>
      </c>
      <c r="O125" s="10">
        <v>98.8</v>
      </c>
      <c r="P125" s="3">
        <v>1.6597380952380949</v>
      </c>
      <c r="Q125" s="10">
        <f t="shared" si="5"/>
        <v>59.5274641724885</v>
      </c>
      <c r="R125" s="10">
        <f t="shared" si="6"/>
        <v>97.891339467067738</v>
      </c>
      <c r="S125" s="97">
        <v>2E-3</v>
      </c>
    </row>
    <row r="126" spans="9:19" x14ac:dyDescent="0.35">
      <c r="I126" t="s">
        <v>3003</v>
      </c>
      <c r="J126" s="10">
        <v>89.1</v>
      </c>
      <c r="K126" s="10">
        <f t="shared" si="7"/>
        <v>1.5963511972633793</v>
      </c>
      <c r="L126" s="10">
        <f t="shared" si="8"/>
        <v>1.0204081632652962</v>
      </c>
      <c r="M126" s="10">
        <v>91.9</v>
      </c>
      <c r="N126" s="10">
        <v>90</v>
      </c>
      <c r="O126" s="10">
        <v>100.7</v>
      </c>
      <c r="P126" s="3">
        <v>1.6270070634920633</v>
      </c>
      <c r="Q126" s="10">
        <f t="shared" si="5"/>
        <v>61.892785999260802</v>
      </c>
      <c r="R126" s="10">
        <f t="shared" si="6"/>
        <v>101.78104861413475</v>
      </c>
      <c r="S126" s="97">
        <v>2.1999999999999999E-2</v>
      </c>
    </row>
    <row r="127" spans="9:19" x14ac:dyDescent="0.35">
      <c r="I127" t="s">
        <v>3004</v>
      </c>
      <c r="J127" s="10">
        <v>88.9</v>
      </c>
      <c r="K127" s="10">
        <f t="shared" si="7"/>
        <v>1.8327605956472093</v>
      </c>
      <c r="L127" s="10">
        <f t="shared" si="8"/>
        <v>-0.22446689113354568</v>
      </c>
      <c r="M127" s="10">
        <v>91.8</v>
      </c>
      <c r="N127" s="10">
        <v>89.5</v>
      </c>
      <c r="O127" s="10">
        <v>101.5</v>
      </c>
      <c r="P127" s="3">
        <v>1.5942760317460316</v>
      </c>
      <c r="Q127" s="10">
        <f t="shared" si="5"/>
        <v>63.665261208774773</v>
      </c>
      <c r="R127" s="10">
        <f t="shared" si="6"/>
        <v>104.69583718850987</v>
      </c>
      <c r="S127" s="97">
        <v>2.3E-2</v>
      </c>
    </row>
    <row r="128" spans="9:19" x14ac:dyDescent="0.35">
      <c r="I128" t="s">
        <v>3005</v>
      </c>
      <c r="J128" s="10">
        <v>89.9</v>
      </c>
      <c r="K128" s="10">
        <f t="shared" si="7"/>
        <v>1.3528748590755368</v>
      </c>
      <c r="L128" s="10">
        <f t="shared" si="8"/>
        <v>1.1248593925759387</v>
      </c>
      <c r="M128" s="10">
        <v>91.9</v>
      </c>
      <c r="N128" s="10">
        <v>89.6</v>
      </c>
      <c r="O128" s="10">
        <v>99</v>
      </c>
      <c r="P128" s="3">
        <v>1.5615450000000002</v>
      </c>
      <c r="Q128" s="10">
        <f t="shared" si="5"/>
        <v>63.398749315581675</v>
      </c>
      <c r="R128" s="10">
        <f t="shared" si="6"/>
        <v>104.25756543325788</v>
      </c>
      <c r="S128" s="97">
        <v>1.7000000000000001E-2</v>
      </c>
    </row>
    <row r="129" spans="9:19" x14ac:dyDescent="0.35">
      <c r="I129" t="s">
        <v>3006</v>
      </c>
      <c r="J129" s="10">
        <v>90.1</v>
      </c>
      <c r="K129" s="10">
        <f t="shared" si="7"/>
        <v>2.0385050962627327</v>
      </c>
      <c r="L129" s="10">
        <f t="shared" si="8"/>
        <v>0.22246941045604984</v>
      </c>
      <c r="M129" s="10">
        <v>92.2</v>
      </c>
      <c r="N129" s="10">
        <v>89.5</v>
      </c>
      <c r="O129" s="10">
        <v>96.3</v>
      </c>
      <c r="P129" s="3">
        <v>1.5052956521739127</v>
      </c>
      <c r="Q129" s="10">
        <f t="shared" si="5"/>
        <v>63.974143458745658</v>
      </c>
      <c r="R129" s="10">
        <f t="shared" si="6"/>
        <v>105.20378587417261</v>
      </c>
      <c r="S129" s="97">
        <v>1.2E-2</v>
      </c>
    </row>
    <row r="130" spans="9:19" x14ac:dyDescent="0.35">
      <c r="I130" t="s">
        <v>3007</v>
      </c>
      <c r="J130" s="10">
        <v>90.4</v>
      </c>
      <c r="K130" s="10">
        <f t="shared" si="7"/>
        <v>2.8441410693970326</v>
      </c>
      <c r="L130" s="10">
        <f t="shared" si="8"/>
        <v>0.33296337402886067</v>
      </c>
      <c r="M130" s="10">
        <v>92</v>
      </c>
      <c r="N130" s="10">
        <v>90.2</v>
      </c>
      <c r="O130" s="10">
        <v>96.8</v>
      </c>
      <c r="P130" s="3">
        <v>1.4955577075098812</v>
      </c>
      <c r="Q130" s="10">
        <f t="shared" si="5"/>
        <v>64.72501830850311</v>
      </c>
      <c r="R130" s="10">
        <f t="shared" si="6"/>
        <v>106.43857969307111</v>
      </c>
      <c r="S130" s="97">
        <v>0.02</v>
      </c>
    </row>
    <row r="131" spans="9:19" x14ac:dyDescent="0.35">
      <c r="I131" t="s">
        <v>3008</v>
      </c>
      <c r="J131" s="10">
        <v>90.3</v>
      </c>
      <c r="K131" s="10">
        <f t="shared" si="7"/>
        <v>1.8038331454340417</v>
      </c>
      <c r="L131" s="10">
        <f t="shared" si="8"/>
        <v>-0.11061946902656272</v>
      </c>
      <c r="M131" s="10">
        <v>93.1</v>
      </c>
      <c r="N131" s="10">
        <v>90.5</v>
      </c>
      <c r="O131" s="10">
        <v>96.3</v>
      </c>
      <c r="P131" s="3">
        <v>1.4858197628458496</v>
      </c>
      <c r="Q131" s="10">
        <f t="shared" si="5"/>
        <v>64.812706364567916</v>
      </c>
      <c r="R131" s="10">
        <f t="shared" si="6"/>
        <v>106.5827803806491</v>
      </c>
      <c r="S131" s="97">
        <v>1.7999999999999999E-2</v>
      </c>
    </row>
    <row r="132" spans="9:19" x14ac:dyDescent="0.35">
      <c r="I132" t="s">
        <v>3009</v>
      </c>
      <c r="J132" s="10">
        <v>90.2</v>
      </c>
      <c r="K132" s="10">
        <f t="shared" si="7"/>
        <v>1.9209039548022666</v>
      </c>
      <c r="L132" s="10">
        <f t="shared" si="8"/>
        <v>-0.11074197120708451</v>
      </c>
      <c r="M132" s="10">
        <v>92.7</v>
      </c>
      <c r="N132" s="10">
        <v>90.1</v>
      </c>
      <c r="O132" s="10">
        <v>95.8</v>
      </c>
      <c r="P132" s="3">
        <v>1.4760818181818178</v>
      </c>
      <c r="Q132" s="10">
        <f t="shared" si="5"/>
        <v>64.90155140451688</v>
      </c>
      <c r="R132" s="10">
        <f t="shared" si="6"/>
        <v>106.72888369760558</v>
      </c>
      <c r="S132" s="97">
        <v>1.4999999999999999E-2</v>
      </c>
    </row>
    <row r="133" spans="9:19" x14ac:dyDescent="0.35">
      <c r="I133" t="s">
        <v>3010</v>
      </c>
      <c r="J133" s="10">
        <v>91.1</v>
      </c>
      <c r="K133" s="10">
        <f t="shared" si="7"/>
        <v>3.287981859410416</v>
      </c>
      <c r="L133" s="10">
        <f t="shared" si="8"/>
        <v>0.99778270509975897</v>
      </c>
      <c r="M133" s="10">
        <v>92.5</v>
      </c>
      <c r="N133" s="10">
        <v>90.3</v>
      </c>
      <c r="O133" s="10">
        <v>100</v>
      </c>
      <c r="P133" s="3">
        <v>1.5299</v>
      </c>
      <c r="Q133" s="10">
        <f t="shared" si="5"/>
        <v>65.363749264657812</v>
      </c>
      <c r="R133" s="10">
        <f t="shared" si="6"/>
        <v>107.48895584677199</v>
      </c>
      <c r="S133" s="97">
        <v>1.4999999999999999E-2</v>
      </c>
    </row>
    <row r="134" spans="9:19" x14ac:dyDescent="0.35">
      <c r="I134" t="s">
        <v>3011</v>
      </c>
      <c r="J134" s="10">
        <v>91.2</v>
      </c>
      <c r="K134" s="10">
        <f t="shared" si="7"/>
        <v>4.1095890410959068</v>
      </c>
      <c r="L134" s="10">
        <f t="shared" si="8"/>
        <v>0.1097694840834329</v>
      </c>
      <c r="M134" s="10">
        <v>93.5</v>
      </c>
      <c r="N134" s="10">
        <v>90.6</v>
      </c>
      <c r="O134" s="10">
        <v>107.7</v>
      </c>
      <c r="P134" s="3">
        <v>1.5438500000000002</v>
      </c>
      <c r="Q134" s="10">
        <f t="shared" si="5"/>
        <v>69.760663276872748</v>
      </c>
      <c r="R134" s="10">
        <f t="shared" si="6"/>
        <v>114.71956457772751</v>
      </c>
      <c r="S134" s="97">
        <v>1.7000000000000001E-2</v>
      </c>
    </row>
    <row r="135" spans="9:19" x14ac:dyDescent="0.35">
      <c r="I135" t="s">
        <v>3012</v>
      </c>
      <c r="J135" s="10">
        <v>91.3</v>
      </c>
      <c r="K135" s="10">
        <f t="shared" si="7"/>
        <v>5.1843317972350311</v>
      </c>
      <c r="L135" s="10">
        <f t="shared" si="8"/>
        <v>0.10964912280702066</v>
      </c>
      <c r="M135" s="10">
        <v>93.8</v>
      </c>
      <c r="N135" s="10">
        <v>90.5</v>
      </c>
      <c r="O135" s="10">
        <v>114.1</v>
      </c>
      <c r="P135" s="3">
        <v>1.5578000000000003</v>
      </c>
      <c r="Q135" s="10">
        <f t="shared" si="5"/>
        <v>73.244318911285134</v>
      </c>
      <c r="R135" s="10">
        <f t="shared" si="6"/>
        <v>120.44834407531333</v>
      </c>
      <c r="S135" s="97">
        <v>1.9E-2</v>
      </c>
    </row>
    <row r="136" spans="9:19" x14ac:dyDescent="0.35">
      <c r="I136" t="s">
        <v>3013</v>
      </c>
      <c r="J136" s="10">
        <v>91.7</v>
      </c>
      <c r="K136" s="10">
        <f t="shared" si="7"/>
        <v>4.5610034207525629</v>
      </c>
      <c r="L136" s="10">
        <f t="shared" si="8"/>
        <v>0.4381161007667167</v>
      </c>
      <c r="M136" s="10">
        <v>95.4</v>
      </c>
      <c r="N136" s="10">
        <v>91.2</v>
      </c>
      <c r="O136" s="10">
        <v>120.1</v>
      </c>
      <c r="P136" s="3">
        <v>1.5862000000000001</v>
      </c>
      <c r="Q136" s="10">
        <f t="shared" ref="Q136:Q199" si="9">O136/P136</f>
        <v>75.715546589332988</v>
      </c>
      <c r="R136" s="10">
        <f t="shared" ref="R136:R199" si="10">(Q136/$R$3)*100</f>
        <v>124.51221259205755</v>
      </c>
      <c r="S136" s="97">
        <v>2.1999999999999999E-2</v>
      </c>
    </row>
    <row r="137" spans="9:19" x14ac:dyDescent="0.35">
      <c r="I137" t="s">
        <v>3014</v>
      </c>
      <c r="J137" s="10">
        <v>93.1</v>
      </c>
      <c r="K137" s="10">
        <f t="shared" si="7"/>
        <v>5.5555555555555358</v>
      </c>
      <c r="L137" s="10">
        <f t="shared" si="8"/>
        <v>1.5267175572518887</v>
      </c>
      <c r="M137" s="10">
        <v>96</v>
      </c>
      <c r="N137" s="10">
        <v>91.9</v>
      </c>
      <c r="O137" s="10">
        <v>124.1</v>
      </c>
      <c r="P137" s="3">
        <v>1.5960818181818177</v>
      </c>
      <c r="Q137" s="10">
        <f t="shared" si="9"/>
        <v>77.752906264773415</v>
      </c>
      <c r="R137" s="10">
        <f t="shared" si="10"/>
        <v>127.86259666061375</v>
      </c>
      <c r="S137" s="97">
        <v>0.02</v>
      </c>
    </row>
    <row r="138" spans="9:19" x14ac:dyDescent="0.35">
      <c r="I138" t="s">
        <v>3015</v>
      </c>
      <c r="J138" s="10">
        <v>94.6</v>
      </c>
      <c r="K138" s="10">
        <f t="shared" si="7"/>
        <v>6.1728395061728447</v>
      </c>
      <c r="L138" s="10">
        <f t="shared" si="8"/>
        <v>1.6111707841031109</v>
      </c>
      <c r="M138" s="10">
        <v>97.9</v>
      </c>
      <c r="N138" s="10">
        <v>92.8</v>
      </c>
      <c r="O138" s="10">
        <v>129.30000000000001</v>
      </c>
      <c r="P138" s="3">
        <v>1.6017128787878783</v>
      </c>
      <c r="Q138" s="10">
        <f t="shared" si="9"/>
        <v>80.726078757542268</v>
      </c>
      <c r="R138" s="10">
        <f t="shared" si="10"/>
        <v>132.75190014144798</v>
      </c>
      <c r="S138" s="97">
        <v>2.1000000000000001E-2</v>
      </c>
    </row>
    <row r="139" spans="9:19" x14ac:dyDescent="0.35">
      <c r="I139" t="s">
        <v>3016</v>
      </c>
      <c r="J139" s="10">
        <v>94.5</v>
      </c>
      <c r="K139" s="10">
        <f t="shared" si="7"/>
        <v>6.2992125984251857</v>
      </c>
      <c r="L139" s="10">
        <f t="shared" si="8"/>
        <v>-0.10570824524311906</v>
      </c>
      <c r="M139" s="10">
        <v>99.3</v>
      </c>
      <c r="N139" s="10">
        <v>94</v>
      </c>
      <c r="O139" s="10">
        <v>133.69999999999999</v>
      </c>
      <c r="P139" s="3">
        <v>1.6073439393939388</v>
      </c>
      <c r="Q139" s="10">
        <f t="shared" si="9"/>
        <v>83.180703720706219</v>
      </c>
      <c r="R139" s="10">
        <f t="shared" si="10"/>
        <v>136.78846593294818</v>
      </c>
      <c r="S139" s="97">
        <v>2.5000000000000001E-2</v>
      </c>
    </row>
    <row r="140" spans="9:19" x14ac:dyDescent="0.35">
      <c r="I140" t="s">
        <v>3017</v>
      </c>
      <c r="J140" s="10">
        <v>95.5</v>
      </c>
      <c r="K140" s="10">
        <f t="shared" si="7"/>
        <v>6.2291434927697287</v>
      </c>
      <c r="L140" s="10">
        <f t="shared" si="8"/>
        <v>1.0582010582010692</v>
      </c>
      <c r="M140" s="10">
        <v>100.3</v>
      </c>
      <c r="N140" s="10">
        <v>94.9</v>
      </c>
      <c r="O140" s="10">
        <v>137.6</v>
      </c>
      <c r="P140" s="3">
        <v>1.6129749999999994</v>
      </c>
      <c r="Q140" s="10">
        <f t="shared" si="9"/>
        <v>85.308203784931607</v>
      </c>
      <c r="R140" s="10">
        <f t="shared" si="10"/>
        <v>140.2870834853409</v>
      </c>
      <c r="S140" s="97">
        <v>2.7E-2</v>
      </c>
    </row>
    <row r="141" spans="9:19" x14ac:dyDescent="0.35">
      <c r="I141" t="s">
        <v>3018</v>
      </c>
      <c r="J141" s="10">
        <v>94.2</v>
      </c>
      <c r="K141" s="10">
        <f t="shared" si="7"/>
        <v>4.5504994450610514</v>
      </c>
      <c r="L141" s="10">
        <f t="shared" si="8"/>
        <v>-1.3612565445026203</v>
      </c>
      <c r="M141" s="10">
        <v>101.7</v>
      </c>
      <c r="N141" s="10">
        <v>95.4</v>
      </c>
      <c r="O141" s="10">
        <v>134.30000000000001</v>
      </c>
      <c r="P141" s="3">
        <v>1.6159478260869562</v>
      </c>
      <c r="Q141" s="10">
        <f t="shared" si="9"/>
        <v>83.109118891053328</v>
      </c>
      <c r="R141" s="10">
        <f t="shared" si="10"/>
        <v>136.67074657504074</v>
      </c>
      <c r="S141" s="97">
        <v>2.4E-2</v>
      </c>
    </row>
    <row r="142" spans="9:19" x14ac:dyDescent="0.35">
      <c r="I142" t="s">
        <v>3019</v>
      </c>
      <c r="J142" s="10">
        <v>94.3</v>
      </c>
      <c r="K142" s="10">
        <f t="shared" si="7"/>
        <v>4.31415929203538</v>
      </c>
      <c r="L142" s="10">
        <f t="shared" si="8"/>
        <v>0.10615711252652815</v>
      </c>
      <c r="M142" s="10">
        <v>103.1</v>
      </c>
      <c r="N142" s="10">
        <v>96.3</v>
      </c>
      <c r="O142" s="10">
        <v>136.4</v>
      </c>
      <c r="P142" s="3">
        <v>1.6177485507246374</v>
      </c>
      <c r="Q142" s="10">
        <f t="shared" si="9"/>
        <v>84.314710057321591</v>
      </c>
      <c r="R142" s="10">
        <f t="shared" si="10"/>
        <v>138.6533093426012</v>
      </c>
      <c r="S142" s="97">
        <v>2.5000000000000001E-2</v>
      </c>
    </row>
    <row r="143" spans="9:19" x14ac:dyDescent="0.35">
      <c r="I143" t="s">
        <v>3020</v>
      </c>
      <c r="J143" s="10">
        <v>95.5</v>
      </c>
      <c r="K143" s="10">
        <f t="shared" si="7"/>
        <v>5.75858250276855</v>
      </c>
      <c r="L143" s="10">
        <f t="shared" si="8"/>
        <v>1.2725344644750836</v>
      </c>
      <c r="M143" s="10">
        <v>103.7</v>
      </c>
      <c r="N143" s="10">
        <v>96.9</v>
      </c>
      <c r="O143" s="10">
        <v>135.19999999999999</v>
      </c>
      <c r="P143" s="3">
        <v>1.6195492753623186</v>
      </c>
      <c r="Q143" s="10">
        <f t="shared" si="9"/>
        <v>83.480016358102858</v>
      </c>
      <c r="R143" s="10">
        <f t="shared" si="10"/>
        <v>137.28067764398759</v>
      </c>
      <c r="S143" s="97">
        <v>2.3E-2</v>
      </c>
    </row>
    <row r="144" spans="9:19" x14ac:dyDescent="0.35">
      <c r="I144" t="s">
        <v>3021</v>
      </c>
      <c r="J144" s="10">
        <v>96.5</v>
      </c>
      <c r="K144" s="10">
        <f t="shared" si="7"/>
        <v>6.984478935698446</v>
      </c>
      <c r="L144" s="10">
        <f t="shared" si="8"/>
        <v>1.0471204188481575</v>
      </c>
      <c r="M144" s="10">
        <v>103.8</v>
      </c>
      <c r="N144" s="10">
        <v>97.1</v>
      </c>
      <c r="O144" s="10">
        <v>135</v>
      </c>
      <c r="P144" s="3">
        <v>1.6213499999999998</v>
      </c>
      <c r="Q144" s="10">
        <f t="shared" si="9"/>
        <v>83.263946711074112</v>
      </c>
      <c r="R144" s="10">
        <f t="shared" si="10"/>
        <v>136.92535682762406</v>
      </c>
      <c r="S144" s="97">
        <v>2.9000000000000001E-2</v>
      </c>
    </row>
    <row r="145" spans="9:19" x14ac:dyDescent="0.35">
      <c r="I145" t="s">
        <v>3022</v>
      </c>
      <c r="J145" s="10">
        <v>96.7</v>
      </c>
      <c r="K145" s="10">
        <f t="shared" si="7"/>
        <v>6.1470911086717983</v>
      </c>
      <c r="L145" s="10">
        <f t="shared" si="8"/>
        <v>0.20725388601037231</v>
      </c>
      <c r="M145" s="10">
        <v>103.2</v>
      </c>
      <c r="N145" s="10">
        <v>97.5</v>
      </c>
      <c r="O145" s="10">
        <v>133.19999999999999</v>
      </c>
      <c r="P145" s="3">
        <v>1.6144761904761904</v>
      </c>
      <c r="Q145" s="10">
        <f t="shared" si="9"/>
        <v>82.503539405379897</v>
      </c>
      <c r="R145" s="10">
        <f t="shared" si="10"/>
        <v>135.67488713720923</v>
      </c>
      <c r="S145" s="97">
        <v>2.8000000000000001E-2</v>
      </c>
    </row>
    <row r="146" spans="9:19" x14ac:dyDescent="0.35">
      <c r="I146" t="s">
        <v>3023</v>
      </c>
      <c r="J146" s="10">
        <v>96.9</v>
      </c>
      <c r="K146" s="10">
        <f t="shared" si="7"/>
        <v>6.25</v>
      </c>
      <c r="L146" s="10">
        <f t="shared" si="8"/>
        <v>0.20682523267838704</v>
      </c>
      <c r="M146" s="10">
        <v>102.8</v>
      </c>
      <c r="N146" s="10">
        <v>97.4</v>
      </c>
      <c r="O146" s="10">
        <v>133</v>
      </c>
      <c r="P146" s="3">
        <v>1.5963835497835499</v>
      </c>
      <c r="Q146" s="10">
        <f t="shared" si="9"/>
        <v>83.313311527191047</v>
      </c>
      <c r="R146" s="10">
        <f t="shared" si="10"/>
        <v>137.00653596131315</v>
      </c>
      <c r="S146" s="97">
        <v>2.7E-2</v>
      </c>
    </row>
    <row r="147" spans="9:19" x14ac:dyDescent="0.35">
      <c r="I147" t="s">
        <v>3024</v>
      </c>
      <c r="J147" s="10">
        <v>97.1</v>
      </c>
      <c r="K147" s="10">
        <f t="shared" si="7"/>
        <v>6.3526834611171923</v>
      </c>
      <c r="L147" s="10">
        <f t="shared" si="8"/>
        <v>0.20639834881319707</v>
      </c>
      <c r="M147" s="10">
        <v>103.3</v>
      </c>
      <c r="N147" s="10">
        <v>97.7</v>
      </c>
      <c r="O147" s="10">
        <v>130.4</v>
      </c>
      <c r="P147" s="3">
        <v>1.5782909090909094</v>
      </c>
      <c r="Q147" s="10">
        <f t="shared" si="9"/>
        <v>82.621016980393051</v>
      </c>
      <c r="R147" s="10">
        <f t="shared" si="10"/>
        <v>135.86807590033305</v>
      </c>
      <c r="S147" s="97">
        <v>2.7E-2</v>
      </c>
    </row>
    <row r="148" spans="9:19" x14ac:dyDescent="0.35">
      <c r="I148" t="s">
        <v>3025</v>
      </c>
      <c r="J148" s="10">
        <v>96.2</v>
      </c>
      <c r="K148" s="10">
        <f t="shared" ref="K148:K211" si="11">((J148/J136)-1)*100</f>
        <v>4.9073064340239947</v>
      </c>
      <c r="L148" s="10">
        <f t="shared" ref="L148:L211" si="12">((J148/J147)-1)*100</f>
        <v>-0.92687950566425759</v>
      </c>
      <c r="M148" s="10">
        <v>103.3</v>
      </c>
      <c r="N148" s="10">
        <v>98</v>
      </c>
      <c r="O148" s="10">
        <v>125.7</v>
      </c>
      <c r="P148" s="3">
        <v>1.5760476190476191</v>
      </c>
      <c r="Q148" s="10">
        <f t="shared" si="9"/>
        <v>79.756473396380329</v>
      </c>
      <c r="R148" s="10">
        <f t="shared" si="10"/>
        <v>131.15740978513847</v>
      </c>
      <c r="S148" s="97">
        <v>2.1000000000000001E-2</v>
      </c>
    </row>
    <row r="149" spans="9:19" x14ac:dyDescent="0.35">
      <c r="I149" t="s">
        <v>3026</v>
      </c>
      <c r="J149" s="10">
        <v>96.8</v>
      </c>
      <c r="K149" s="10">
        <f t="shared" si="11"/>
        <v>3.9742212674543476</v>
      </c>
      <c r="L149" s="10">
        <f t="shared" si="12"/>
        <v>0.62370062370060708</v>
      </c>
      <c r="M149" s="10">
        <v>103.8</v>
      </c>
      <c r="N149" s="10">
        <v>98.2</v>
      </c>
      <c r="O149" s="10">
        <v>126.1</v>
      </c>
      <c r="P149" s="3">
        <v>1.5803772727272729</v>
      </c>
      <c r="Q149" s="10">
        <f t="shared" si="9"/>
        <v>79.791074053088579</v>
      </c>
      <c r="R149" s="10">
        <f t="shared" si="10"/>
        <v>131.21430964940609</v>
      </c>
      <c r="S149" s="97">
        <v>0.02</v>
      </c>
    </row>
    <row r="150" spans="9:19" x14ac:dyDescent="0.35">
      <c r="I150" t="s">
        <v>3027</v>
      </c>
      <c r="J150" s="10">
        <v>98.1</v>
      </c>
      <c r="K150" s="10">
        <f t="shared" si="11"/>
        <v>3.6997885835095223</v>
      </c>
      <c r="L150" s="10">
        <f t="shared" si="12"/>
        <v>1.3429752066115741</v>
      </c>
      <c r="M150" s="10">
        <v>104.2</v>
      </c>
      <c r="N150" s="10">
        <v>98.3</v>
      </c>
      <c r="O150" s="10">
        <v>122.1</v>
      </c>
      <c r="P150" s="3">
        <v>1.5803308802308804</v>
      </c>
      <c r="Q150" s="10">
        <f t="shared" si="9"/>
        <v>77.262300906353005</v>
      </c>
      <c r="R150" s="10">
        <f t="shared" si="10"/>
        <v>127.05580913231699</v>
      </c>
      <c r="S150" s="97">
        <v>1.7000000000000001E-2</v>
      </c>
    </row>
    <row r="151" spans="9:19" x14ac:dyDescent="0.35">
      <c r="I151" t="s">
        <v>3028</v>
      </c>
      <c r="J151" s="10">
        <v>97.8</v>
      </c>
      <c r="K151" s="10">
        <f t="shared" si="11"/>
        <v>3.4920634920634797</v>
      </c>
      <c r="L151" s="10">
        <f t="shared" si="12"/>
        <v>-0.30581039755351869</v>
      </c>
      <c r="M151" s="10">
        <v>104</v>
      </c>
      <c r="N151" s="10">
        <v>98.8</v>
      </c>
      <c r="O151" s="10">
        <v>122.4</v>
      </c>
      <c r="P151" s="3">
        <v>1.5802844877344879</v>
      </c>
      <c r="Q151" s="10">
        <f t="shared" si="9"/>
        <v>77.454408335978741</v>
      </c>
      <c r="R151" s="10">
        <f t="shared" si="10"/>
        <v>127.3717247163094</v>
      </c>
      <c r="S151" s="97">
        <v>1.4E-2</v>
      </c>
    </row>
    <row r="152" spans="9:19" x14ac:dyDescent="0.35">
      <c r="I152" t="s">
        <v>3029</v>
      </c>
      <c r="J152" s="10">
        <v>99</v>
      </c>
      <c r="K152" s="10">
        <f t="shared" si="11"/>
        <v>3.6649214659685958</v>
      </c>
      <c r="L152" s="10">
        <f t="shared" si="12"/>
        <v>1.2269938650306678</v>
      </c>
      <c r="M152" s="10">
        <v>104.5</v>
      </c>
      <c r="N152" s="10">
        <v>99</v>
      </c>
      <c r="O152" s="10">
        <v>125.4</v>
      </c>
      <c r="P152" s="3">
        <v>1.5802380952380954</v>
      </c>
      <c r="Q152" s="10">
        <f t="shared" si="9"/>
        <v>79.355130329968347</v>
      </c>
      <c r="R152" s="10">
        <f t="shared" si="10"/>
        <v>130.49741173376765</v>
      </c>
      <c r="S152" s="97">
        <v>1.2E-2</v>
      </c>
    </row>
    <row r="153" spans="9:19" x14ac:dyDescent="0.35">
      <c r="I153" t="s">
        <v>3030</v>
      </c>
      <c r="J153" s="10">
        <v>98.5</v>
      </c>
      <c r="K153" s="10">
        <f t="shared" si="11"/>
        <v>4.5647558386411768</v>
      </c>
      <c r="L153" s="10">
        <f t="shared" si="12"/>
        <v>-0.5050505050505083</v>
      </c>
      <c r="M153" s="10">
        <v>104.7</v>
      </c>
      <c r="N153" s="10">
        <v>99.7</v>
      </c>
      <c r="O153" s="10">
        <v>125.8</v>
      </c>
      <c r="P153" s="3">
        <v>1.5822727272727277</v>
      </c>
      <c r="Q153" s="10">
        <f t="shared" si="9"/>
        <v>79.505889112324027</v>
      </c>
      <c r="R153" s="10">
        <f t="shared" si="10"/>
        <v>130.74533056159575</v>
      </c>
      <c r="S153" s="97">
        <v>1.4999999999999999E-2</v>
      </c>
    </row>
    <row r="154" spans="9:19" x14ac:dyDescent="0.35">
      <c r="I154" t="s">
        <v>3031</v>
      </c>
      <c r="J154" s="10">
        <v>98.4</v>
      </c>
      <c r="K154" s="10">
        <f t="shared" si="11"/>
        <v>4.347826086956541</v>
      </c>
      <c r="L154" s="10">
        <f t="shared" si="12"/>
        <v>-0.10152284263958977</v>
      </c>
      <c r="M154" s="10">
        <v>105.2</v>
      </c>
      <c r="N154" s="10">
        <v>100.2</v>
      </c>
      <c r="O154" s="10">
        <v>124.4</v>
      </c>
      <c r="P154" s="3">
        <v>1.5764193181818187</v>
      </c>
      <c r="Q154" s="10">
        <f t="shared" si="9"/>
        <v>78.913014174095622</v>
      </c>
      <c r="R154" s="10">
        <f t="shared" si="10"/>
        <v>129.77036341581808</v>
      </c>
      <c r="S154" s="97">
        <v>1.2999999999999999E-2</v>
      </c>
    </row>
    <row r="155" spans="9:19" x14ac:dyDescent="0.35">
      <c r="I155" t="s">
        <v>3032</v>
      </c>
      <c r="J155" s="10">
        <v>98.7</v>
      </c>
      <c r="K155" s="10">
        <f t="shared" si="11"/>
        <v>3.3507853403141441</v>
      </c>
      <c r="L155" s="10">
        <f t="shared" si="12"/>
        <v>0.30487804878047697</v>
      </c>
      <c r="M155" s="10">
        <v>105.1</v>
      </c>
      <c r="N155" s="10">
        <v>100.5</v>
      </c>
      <c r="O155" s="10">
        <v>119</v>
      </c>
      <c r="P155" s="3">
        <v>1.5705659090909094</v>
      </c>
      <c r="Q155" s="10">
        <f t="shared" si="9"/>
        <v>75.768867330681317</v>
      </c>
      <c r="R155" s="10">
        <f t="shared" si="10"/>
        <v>124.59989714009811</v>
      </c>
      <c r="S155" s="97">
        <v>1.4999999999999999E-2</v>
      </c>
    </row>
    <row r="156" spans="9:19" x14ac:dyDescent="0.35">
      <c r="I156" t="s">
        <v>3033</v>
      </c>
      <c r="J156" s="10">
        <v>98.6</v>
      </c>
      <c r="K156" s="10">
        <f t="shared" si="11"/>
        <v>2.1761658031087983</v>
      </c>
      <c r="L156" s="10">
        <f t="shared" si="12"/>
        <v>-0.10131712259372483</v>
      </c>
      <c r="M156" s="10">
        <v>106.2</v>
      </c>
      <c r="N156" s="10">
        <v>100.3</v>
      </c>
      <c r="O156" s="10">
        <v>115.9</v>
      </c>
      <c r="P156" s="3">
        <v>1.5647125000000002</v>
      </c>
      <c r="Q156" s="10">
        <f t="shared" si="9"/>
        <v>74.071115300734149</v>
      </c>
      <c r="R156" s="10">
        <f t="shared" si="10"/>
        <v>121.80798885700901</v>
      </c>
      <c r="S156" s="97">
        <v>1.0999999999999999E-2</v>
      </c>
    </row>
    <row r="157" spans="9:19" x14ac:dyDescent="0.35">
      <c r="I157" t="s">
        <v>3034</v>
      </c>
      <c r="J157" s="10">
        <v>98.8</v>
      </c>
      <c r="K157" s="10">
        <f t="shared" si="11"/>
        <v>2.1716649431230639</v>
      </c>
      <c r="L157" s="10">
        <f t="shared" si="12"/>
        <v>0.20283975659229903</v>
      </c>
      <c r="M157" s="10">
        <v>105.6</v>
      </c>
      <c r="N157" s="10">
        <v>100.4</v>
      </c>
      <c r="O157" s="10">
        <v>122.1</v>
      </c>
      <c r="P157" s="3">
        <v>1.5588590909090911</v>
      </c>
      <c r="Q157" s="10">
        <f t="shared" si="9"/>
        <v>78.326515021183894</v>
      </c>
      <c r="R157" s="10">
        <f t="shared" si="10"/>
        <v>128.80588108026168</v>
      </c>
      <c r="S157" s="97">
        <v>0.01</v>
      </c>
    </row>
    <row r="158" spans="9:19" x14ac:dyDescent="0.35">
      <c r="I158" t="s">
        <v>3035</v>
      </c>
      <c r="J158" s="10">
        <v>99</v>
      </c>
      <c r="K158" s="10">
        <f t="shared" si="11"/>
        <v>2.1671826625387025</v>
      </c>
      <c r="L158" s="10">
        <f t="shared" si="12"/>
        <v>0.20242914979757831</v>
      </c>
      <c r="M158" s="10">
        <v>105.9</v>
      </c>
      <c r="N158" s="10">
        <v>100.7</v>
      </c>
      <c r="O158" s="10">
        <v>123.4</v>
      </c>
      <c r="P158" s="3">
        <v>1.5852495454545452</v>
      </c>
      <c r="Q158" s="10">
        <f t="shared" si="9"/>
        <v>77.842633895609794</v>
      </c>
      <c r="R158" s="10">
        <f t="shared" si="10"/>
        <v>128.01015137492726</v>
      </c>
      <c r="S158" s="97">
        <v>1.0999999999999999E-2</v>
      </c>
    </row>
    <row r="159" spans="9:19" x14ac:dyDescent="0.35">
      <c r="I159" t="s">
        <v>3036</v>
      </c>
      <c r="J159" s="10">
        <v>99</v>
      </c>
      <c r="K159" s="10">
        <f t="shared" si="11"/>
        <v>1.9567456230690006</v>
      </c>
      <c r="L159" s="10">
        <f t="shared" si="12"/>
        <v>0</v>
      </c>
      <c r="M159" s="10">
        <v>106.1</v>
      </c>
      <c r="N159" s="10">
        <v>100.9</v>
      </c>
      <c r="O159" s="10">
        <v>125.2</v>
      </c>
      <c r="P159" s="3">
        <v>1.6116399999999995</v>
      </c>
      <c r="Q159" s="10">
        <f t="shared" si="9"/>
        <v>77.684842768856598</v>
      </c>
      <c r="R159" s="10">
        <f t="shared" si="10"/>
        <v>127.75066804284494</v>
      </c>
      <c r="S159" s="97">
        <v>0.01</v>
      </c>
    </row>
    <row r="160" spans="9:19" x14ac:dyDescent="0.35">
      <c r="I160" t="s">
        <v>3037</v>
      </c>
      <c r="J160" s="10">
        <v>99.5</v>
      </c>
      <c r="K160" s="10">
        <f t="shared" si="11"/>
        <v>3.4303534303534278</v>
      </c>
      <c r="L160" s="10">
        <f t="shared" si="12"/>
        <v>0.5050505050504972</v>
      </c>
      <c r="M160" s="10">
        <v>106.6</v>
      </c>
      <c r="N160" s="10">
        <v>101.2</v>
      </c>
      <c r="O160" s="10">
        <v>124</v>
      </c>
      <c r="P160" s="3">
        <v>1.6079347826086954</v>
      </c>
      <c r="Q160" s="10">
        <f t="shared" si="9"/>
        <v>77.117555600621927</v>
      </c>
      <c r="R160" s="10">
        <f t="shared" si="10"/>
        <v>126.8177793076544</v>
      </c>
      <c r="S160" s="97">
        <v>1.4999999999999999E-2</v>
      </c>
    </row>
    <row r="161" spans="9:19" x14ac:dyDescent="0.35">
      <c r="I161" t="s">
        <v>3038</v>
      </c>
      <c r="J161" s="10">
        <v>100.6</v>
      </c>
      <c r="K161" s="10">
        <f t="shared" si="11"/>
        <v>3.9256198347107363</v>
      </c>
      <c r="L161" s="10">
        <f t="shared" si="12"/>
        <v>1.1055276381909396</v>
      </c>
      <c r="M161" s="10">
        <v>107.7</v>
      </c>
      <c r="N161" s="10">
        <v>101.6</v>
      </c>
      <c r="O161" s="10">
        <v>123.6</v>
      </c>
      <c r="P161" s="3">
        <v>1.5961363636363637</v>
      </c>
      <c r="Q161" s="10">
        <f t="shared" si="9"/>
        <v>77.436992738146088</v>
      </c>
      <c r="R161" s="10">
        <f t="shared" si="10"/>
        <v>127.3430852265687</v>
      </c>
      <c r="S161" s="97">
        <v>1.4999999999999999E-2</v>
      </c>
    </row>
    <row r="162" spans="9:19" x14ac:dyDescent="0.35">
      <c r="I162" t="s">
        <v>3039</v>
      </c>
      <c r="J162" s="10">
        <v>101.8</v>
      </c>
      <c r="K162" s="10">
        <f t="shared" si="11"/>
        <v>3.771661569826712</v>
      </c>
      <c r="L162" s="10">
        <f t="shared" si="12"/>
        <v>1.1928429423459175</v>
      </c>
      <c r="M162" s="10">
        <v>108.6</v>
      </c>
      <c r="N162" s="10">
        <v>101.7</v>
      </c>
      <c r="O162" s="10">
        <v>122.9</v>
      </c>
      <c r="P162" s="3">
        <v>1.5800309090909093</v>
      </c>
      <c r="Q162" s="10">
        <f t="shared" si="9"/>
        <v>77.783288474218566</v>
      </c>
      <c r="R162" s="10">
        <f t="shared" si="10"/>
        <v>127.91255939999631</v>
      </c>
      <c r="S162" s="97">
        <v>1.4999999999999999E-2</v>
      </c>
    </row>
    <row r="163" spans="9:19" x14ac:dyDescent="0.35">
      <c r="I163" t="s">
        <v>3040</v>
      </c>
      <c r="J163" s="10">
        <v>101.9</v>
      </c>
      <c r="K163" s="10">
        <f t="shared" si="11"/>
        <v>4.1922290388548111</v>
      </c>
      <c r="L163" s="10">
        <f t="shared" si="12"/>
        <v>9.8231827111994185E-2</v>
      </c>
      <c r="M163" s="10">
        <v>108.8</v>
      </c>
      <c r="N163" s="10">
        <v>102.2</v>
      </c>
      <c r="O163" s="10">
        <v>123.4</v>
      </c>
      <c r="P163" s="3">
        <v>1.5639254545454548</v>
      </c>
      <c r="Q163" s="10">
        <f t="shared" si="9"/>
        <v>78.904016582980574</v>
      </c>
      <c r="R163" s="10">
        <f t="shared" si="10"/>
        <v>129.75556711534614</v>
      </c>
      <c r="S163" s="97">
        <v>6.0000000000000001E-3</v>
      </c>
    </row>
    <row r="164" spans="9:19" x14ac:dyDescent="0.35">
      <c r="I164" t="s">
        <v>3041</v>
      </c>
      <c r="J164" s="10">
        <v>102.6</v>
      </c>
      <c r="K164" s="10">
        <f t="shared" si="11"/>
        <v>3.6363636363636376</v>
      </c>
      <c r="L164" s="10">
        <f t="shared" si="12"/>
        <v>0.68694798822372949</v>
      </c>
      <c r="M164" s="10">
        <v>109.4</v>
      </c>
      <c r="N164" s="10">
        <v>102.4</v>
      </c>
      <c r="O164" s="10">
        <v>123.3</v>
      </c>
      <c r="P164" s="3">
        <v>1.5478200000000002</v>
      </c>
      <c r="Q164" s="10">
        <f t="shared" si="9"/>
        <v>79.660425630887303</v>
      </c>
      <c r="R164" s="10">
        <f t="shared" si="10"/>
        <v>130.99946177664131</v>
      </c>
      <c r="S164" s="97">
        <v>1.0999999999999999E-2</v>
      </c>
    </row>
    <row r="165" spans="9:19" x14ac:dyDescent="0.35">
      <c r="I165" t="s">
        <v>3042</v>
      </c>
      <c r="J165" s="10">
        <v>102.2</v>
      </c>
      <c r="K165" s="10">
        <f t="shared" si="11"/>
        <v>3.7563451776649881</v>
      </c>
      <c r="L165" s="10">
        <f t="shared" si="12"/>
        <v>-0.38986354775827348</v>
      </c>
      <c r="M165" s="10">
        <v>110.5</v>
      </c>
      <c r="N165" s="10">
        <v>102.9</v>
      </c>
      <c r="O165" s="10">
        <v>122.9</v>
      </c>
      <c r="P165" s="3">
        <v>1.5478112500000001</v>
      </c>
      <c r="Q165" s="10">
        <f t="shared" si="9"/>
        <v>79.402446519238055</v>
      </c>
      <c r="R165" s="10">
        <f t="shared" si="10"/>
        <v>130.57522195482238</v>
      </c>
      <c r="S165" s="97">
        <v>1.4E-2</v>
      </c>
    </row>
    <row r="166" spans="9:19" x14ac:dyDescent="0.35">
      <c r="I166" t="s">
        <v>3043</v>
      </c>
      <c r="J166" s="10">
        <v>102.9</v>
      </c>
      <c r="K166" s="10">
        <f t="shared" si="11"/>
        <v>4.57317073170731</v>
      </c>
      <c r="L166" s="10">
        <f t="shared" si="12"/>
        <v>0.68493150684931781</v>
      </c>
      <c r="M166" s="10">
        <v>111.2</v>
      </c>
      <c r="N166" s="10">
        <v>103.6</v>
      </c>
      <c r="O166" s="10">
        <v>122.9</v>
      </c>
      <c r="P166" s="3">
        <v>1.5478025</v>
      </c>
      <c r="Q166" s="10">
        <f t="shared" si="9"/>
        <v>79.402895395245849</v>
      </c>
      <c r="R166" s="10">
        <f t="shared" si="10"/>
        <v>130.57596011953791</v>
      </c>
      <c r="S166" s="97">
        <v>4.0000000000000001E-3</v>
      </c>
    </row>
    <row r="167" spans="9:19" x14ac:dyDescent="0.35">
      <c r="I167" t="s">
        <v>3044</v>
      </c>
      <c r="J167" s="10">
        <v>102.9</v>
      </c>
      <c r="K167" s="10">
        <f t="shared" si="11"/>
        <v>4.2553191489361764</v>
      </c>
      <c r="L167" s="10">
        <f t="shared" si="12"/>
        <v>0</v>
      </c>
      <c r="M167" s="10">
        <v>110.8</v>
      </c>
      <c r="N167" s="10">
        <v>103.8</v>
      </c>
      <c r="O167" s="10">
        <v>122.1</v>
      </c>
      <c r="P167" s="3">
        <v>1.5477937499999999</v>
      </c>
      <c r="Q167" s="10">
        <f t="shared" si="9"/>
        <v>78.886479545482075</v>
      </c>
      <c r="R167" s="10">
        <f t="shared" si="10"/>
        <v>129.72672792128876</v>
      </c>
      <c r="S167" s="97">
        <v>-1E-3</v>
      </c>
    </row>
    <row r="168" spans="9:19" x14ac:dyDescent="0.35">
      <c r="I168" t="s">
        <v>3045</v>
      </c>
      <c r="J168" s="10">
        <v>102.4</v>
      </c>
      <c r="K168" s="10">
        <f t="shared" si="11"/>
        <v>3.8539553752535705</v>
      </c>
      <c r="L168" s="10">
        <f t="shared" si="12"/>
        <v>-0.48590864917396059</v>
      </c>
      <c r="M168" s="10">
        <v>112.1</v>
      </c>
      <c r="N168" s="10">
        <v>104.1</v>
      </c>
      <c r="O168" s="10">
        <v>120.9</v>
      </c>
      <c r="P168" s="3">
        <v>1.5477849999999997</v>
      </c>
      <c r="Q168" s="10">
        <f t="shared" si="9"/>
        <v>78.111624030469358</v>
      </c>
      <c r="R168" s="10">
        <f t="shared" si="10"/>
        <v>128.45249853301434</v>
      </c>
      <c r="S168" s="97">
        <v>-2E-3</v>
      </c>
    </row>
    <row r="169" spans="9:19" x14ac:dyDescent="0.35">
      <c r="I169" t="s">
        <v>3046</v>
      </c>
      <c r="J169" s="10">
        <v>102.6</v>
      </c>
      <c r="K169" s="10">
        <f t="shared" si="11"/>
        <v>3.8461538461538325</v>
      </c>
      <c r="L169" s="10">
        <f t="shared" si="12"/>
        <v>0.1953124999999778</v>
      </c>
      <c r="M169" s="10">
        <v>110.8</v>
      </c>
      <c r="N169" s="10">
        <v>104.3</v>
      </c>
      <c r="O169" s="10">
        <v>117.9</v>
      </c>
      <c r="P169" s="3">
        <v>1.5172086956521738</v>
      </c>
      <c r="Q169" s="10">
        <f t="shared" si="9"/>
        <v>77.708492139455188</v>
      </c>
      <c r="R169" s="10">
        <f t="shared" si="10"/>
        <v>127.78955880692556</v>
      </c>
      <c r="S169" s="97">
        <v>-5.0000000000000001E-3</v>
      </c>
    </row>
    <row r="170" spans="9:19" x14ac:dyDescent="0.35">
      <c r="I170" t="s">
        <v>3047</v>
      </c>
      <c r="J170" s="10">
        <v>103.1</v>
      </c>
      <c r="K170" s="10">
        <f t="shared" si="11"/>
        <v>4.1414141414141348</v>
      </c>
      <c r="L170" s="10">
        <f t="shared" si="12"/>
        <v>0.4873294346978474</v>
      </c>
      <c r="M170" s="10">
        <v>109</v>
      </c>
      <c r="N170" s="10">
        <v>104.2</v>
      </c>
      <c r="O170" s="10">
        <v>116.2</v>
      </c>
      <c r="P170" s="3">
        <v>1.5518567287784681</v>
      </c>
      <c r="Q170" s="10">
        <f t="shared" si="9"/>
        <v>74.878046307448699</v>
      </c>
      <c r="R170" s="10">
        <f t="shared" si="10"/>
        <v>123.13496554252525</v>
      </c>
      <c r="S170" s="97">
        <v>-5.0000000000000001E-3</v>
      </c>
    </row>
    <row r="171" spans="9:19" x14ac:dyDescent="0.35">
      <c r="I171" t="s">
        <v>3048</v>
      </c>
      <c r="J171" s="10">
        <v>103.2</v>
      </c>
      <c r="K171" s="10">
        <f t="shared" si="11"/>
        <v>4.2424242424242475</v>
      </c>
      <c r="L171" s="10">
        <f t="shared" si="12"/>
        <v>9.6993210475271319E-2</v>
      </c>
      <c r="M171" s="10">
        <v>108.6</v>
      </c>
      <c r="N171" s="10">
        <v>104.3</v>
      </c>
      <c r="O171" s="10">
        <v>116.4</v>
      </c>
      <c r="P171" s="3">
        <v>1.5865047619047623</v>
      </c>
      <c r="Q171" s="10">
        <f t="shared" si="9"/>
        <v>73.368831153238915</v>
      </c>
      <c r="R171" s="10">
        <f t="shared" si="10"/>
        <v>120.65310116205208</v>
      </c>
      <c r="S171" s="97">
        <v>-2E-3</v>
      </c>
    </row>
    <row r="172" spans="9:19" x14ac:dyDescent="0.35">
      <c r="I172" t="s">
        <v>3049</v>
      </c>
      <c r="J172" s="10">
        <v>103.4</v>
      </c>
      <c r="K172" s="10">
        <f t="shared" si="11"/>
        <v>3.9195979899497635</v>
      </c>
      <c r="L172" s="10">
        <f t="shared" si="12"/>
        <v>0.19379844961240345</v>
      </c>
      <c r="M172" s="10">
        <v>108.8</v>
      </c>
      <c r="N172" s="10">
        <v>104</v>
      </c>
      <c r="O172" s="10">
        <v>118.8</v>
      </c>
      <c r="P172" s="3">
        <v>1.6093521739130436</v>
      </c>
      <c r="Q172" s="10">
        <f t="shared" si="9"/>
        <v>73.818522711001719</v>
      </c>
      <c r="R172" s="10">
        <f t="shared" si="10"/>
        <v>121.39260702793067</v>
      </c>
      <c r="S172" s="97">
        <v>-5.0000000000000001E-3</v>
      </c>
    </row>
    <row r="173" spans="9:19" x14ac:dyDescent="0.35">
      <c r="I173" t="s">
        <v>3050</v>
      </c>
      <c r="J173" s="10">
        <v>103.4</v>
      </c>
      <c r="K173" s="10">
        <f t="shared" si="11"/>
        <v>2.7833001988071704</v>
      </c>
      <c r="L173" s="10">
        <f t="shared" si="12"/>
        <v>0</v>
      </c>
      <c r="M173" s="10">
        <v>109</v>
      </c>
      <c r="N173" s="10">
        <v>104.1</v>
      </c>
      <c r="O173" s="10">
        <v>118.7</v>
      </c>
      <c r="P173" s="3">
        <v>1.6103714285714288</v>
      </c>
      <c r="Q173" s="10">
        <f t="shared" si="9"/>
        <v>73.709703174068082</v>
      </c>
      <c r="R173" s="10">
        <f t="shared" si="10"/>
        <v>121.21365617929796</v>
      </c>
      <c r="S173" s="97">
        <v>-3.0000000000000001E-3</v>
      </c>
    </row>
    <row r="174" spans="9:19" x14ac:dyDescent="0.35">
      <c r="I174" t="s">
        <v>3051</v>
      </c>
      <c r="J174" s="10">
        <v>103.8</v>
      </c>
      <c r="K174" s="10">
        <f t="shared" si="11"/>
        <v>1.9646365422396839</v>
      </c>
      <c r="L174" s="10">
        <f t="shared" si="12"/>
        <v>0.38684719535782008</v>
      </c>
      <c r="M174" s="10">
        <v>108.8</v>
      </c>
      <c r="N174" s="10">
        <v>103.7</v>
      </c>
      <c r="O174" s="10">
        <v>118.2</v>
      </c>
      <c r="P174" s="3">
        <v>1.6258126190476192</v>
      </c>
      <c r="Q174" s="10">
        <f t="shared" si="9"/>
        <v>72.702105159720119</v>
      </c>
      <c r="R174" s="10">
        <f t="shared" si="10"/>
        <v>119.55668791028063</v>
      </c>
      <c r="S174" s="97">
        <v>-8.0000000000000002E-3</v>
      </c>
    </row>
    <row r="175" spans="9:19" x14ac:dyDescent="0.35">
      <c r="I175" t="s">
        <v>3052</v>
      </c>
      <c r="J175" s="10">
        <v>103.9</v>
      </c>
      <c r="K175" s="10">
        <f t="shared" si="11"/>
        <v>1.9627085377821318</v>
      </c>
      <c r="L175" s="10">
        <f t="shared" si="12"/>
        <v>9.6339113680166122E-2</v>
      </c>
      <c r="M175" s="10">
        <v>108.4</v>
      </c>
      <c r="N175" s="10">
        <v>103.6</v>
      </c>
      <c r="O175" s="10">
        <v>116.2</v>
      </c>
      <c r="P175" s="3">
        <v>1.6412538095238096</v>
      </c>
      <c r="Q175" s="10">
        <f t="shared" si="9"/>
        <v>70.799531020564132</v>
      </c>
      <c r="R175" s="10">
        <f t="shared" si="10"/>
        <v>116.42795508911237</v>
      </c>
      <c r="S175" s="97">
        <v>-0.01</v>
      </c>
    </row>
    <row r="176" spans="9:19" x14ac:dyDescent="0.35">
      <c r="I176" t="s">
        <v>3053</v>
      </c>
      <c r="J176" s="10">
        <v>104.5</v>
      </c>
      <c r="K176" s="10">
        <f t="shared" si="11"/>
        <v>1.8518518518518601</v>
      </c>
      <c r="L176" s="10">
        <f t="shared" si="12"/>
        <v>0.57747834456207681</v>
      </c>
      <c r="M176" s="10">
        <v>107.9</v>
      </c>
      <c r="N176" s="10">
        <v>103.7</v>
      </c>
      <c r="O176" s="10">
        <v>118.5</v>
      </c>
      <c r="P176" s="3">
        <v>1.6566950000000003</v>
      </c>
      <c r="Q176" s="10">
        <f t="shared" si="9"/>
        <v>71.527951735231881</v>
      </c>
      <c r="R176" s="10">
        <f t="shared" si="10"/>
        <v>117.62582367709329</v>
      </c>
      <c r="S176" s="97">
        <v>-1.4E-2</v>
      </c>
    </row>
    <row r="177" spans="9:19" x14ac:dyDescent="0.35">
      <c r="I177" t="s">
        <v>3054</v>
      </c>
      <c r="J177" s="10">
        <v>103.9</v>
      </c>
      <c r="K177" s="10">
        <f t="shared" si="11"/>
        <v>1.6634050880626194</v>
      </c>
      <c r="L177" s="10">
        <f t="shared" si="12"/>
        <v>-0.57416267942582699</v>
      </c>
      <c r="M177" s="10">
        <v>107.6</v>
      </c>
      <c r="N177" s="10">
        <v>103.8</v>
      </c>
      <c r="O177" s="10">
        <v>122.1</v>
      </c>
      <c r="P177" s="3">
        <v>1.662204761904762</v>
      </c>
      <c r="Q177" s="10">
        <f t="shared" si="9"/>
        <v>73.456653956449117</v>
      </c>
      <c r="R177" s="10">
        <f t="shared" si="10"/>
        <v>120.79752343774466</v>
      </c>
      <c r="S177" s="97">
        <v>-1.7000000000000001E-2</v>
      </c>
    </row>
    <row r="178" spans="9:19" x14ac:dyDescent="0.35">
      <c r="I178" t="s">
        <v>3055</v>
      </c>
      <c r="J178" s="10">
        <v>103.4</v>
      </c>
      <c r="K178" s="10">
        <f t="shared" si="11"/>
        <v>0.48590864917394949</v>
      </c>
      <c r="L178" s="10">
        <f t="shared" si="12"/>
        <v>-0.48123195380173067</v>
      </c>
      <c r="M178" s="10">
        <v>107.4</v>
      </c>
      <c r="N178" s="10">
        <v>103.9</v>
      </c>
      <c r="O178" s="10">
        <v>121.5</v>
      </c>
      <c r="P178" s="3">
        <v>1.6716666666666666</v>
      </c>
      <c r="Q178" s="10">
        <f t="shared" si="9"/>
        <v>72.68195413758724</v>
      </c>
      <c r="R178" s="10">
        <f t="shared" si="10"/>
        <v>119.52355008766983</v>
      </c>
      <c r="S178" s="97">
        <v>-1.4E-2</v>
      </c>
    </row>
    <row r="179" spans="9:19" x14ac:dyDescent="0.35">
      <c r="I179" t="s">
        <v>3056</v>
      </c>
      <c r="J179" s="10">
        <v>102.3</v>
      </c>
      <c r="K179" s="10">
        <f t="shared" si="11"/>
        <v>-0.58309037900875493</v>
      </c>
      <c r="L179" s="10">
        <f t="shared" si="12"/>
        <v>-1.0638297872340496</v>
      </c>
      <c r="M179" s="10">
        <v>107.8</v>
      </c>
      <c r="N179" s="10">
        <v>103.4</v>
      </c>
      <c r="O179" s="10">
        <v>121.3</v>
      </c>
      <c r="P179" s="3">
        <v>1.6811285714285713</v>
      </c>
      <c r="Q179" s="10">
        <f t="shared" si="9"/>
        <v>72.153910213377074</v>
      </c>
      <c r="R179" s="10">
        <f t="shared" si="10"/>
        <v>118.65519582872477</v>
      </c>
      <c r="S179" s="97">
        <v>-1.4E-2</v>
      </c>
    </row>
    <row r="180" spans="9:19" x14ac:dyDescent="0.35">
      <c r="I180" t="s">
        <v>3057</v>
      </c>
      <c r="J180" s="10">
        <v>102.4</v>
      </c>
      <c r="K180" s="10">
        <f t="shared" si="11"/>
        <v>0</v>
      </c>
      <c r="L180" s="10">
        <f t="shared" si="12"/>
        <v>9.7751710654936375E-2</v>
      </c>
      <c r="M180" s="10">
        <v>105.8</v>
      </c>
      <c r="N180" s="10">
        <v>102.7</v>
      </c>
      <c r="O180" s="10">
        <v>119.3</v>
      </c>
      <c r="P180" s="3">
        <v>1.690590476190476</v>
      </c>
      <c r="Q180" s="10">
        <f t="shared" si="9"/>
        <v>70.567060255081358</v>
      </c>
      <c r="R180" s="10">
        <f t="shared" si="10"/>
        <v>116.04566306749857</v>
      </c>
      <c r="S180" s="97">
        <v>-1.7999999999999999E-2</v>
      </c>
    </row>
    <row r="181" spans="9:19" x14ac:dyDescent="0.35">
      <c r="I181" t="s">
        <v>3058</v>
      </c>
      <c r="J181" s="10">
        <v>102.2</v>
      </c>
      <c r="K181" s="10">
        <f t="shared" si="11"/>
        <v>-0.38986354775827348</v>
      </c>
      <c r="L181" s="10">
        <f t="shared" si="12"/>
        <v>-0.1953125</v>
      </c>
      <c r="M181" s="10">
        <v>104.4</v>
      </c>
      <c r="N181" s="10">
        <v>102.6</v>
      </c>
      <c r="O181" s="10">
        <v>116.4</v>
      </c>
      <c r="P181" s="3">
        <v>1.7068608695652174</v>
      </c>
      <c r="Q181" s="10">
        <f t="shared" si="9"/>
        <v>68.195364997529154</v>
      </c>
      <c r="R181" s="10">
        <f t="shared" si="10"/>
        <v>112.14547298218366</v>
      </c>
      <c r="S181" s="97">
        <v>-1.9E-2</v>
      </c>
    </row>
    <row r="182" spans="9:19" x14ac:dyDescent="0.35">
      <c r="I182" t="s">
        <v>3059</v>
      </c>
      <c r="J182" s="10">
        <v>102</v>
      </c>
      <c r="K182" s="10">
        <f t="shared" si="11"/>
        <v>-1.066925315227929</v>
      </c>
      <c r="L182" s="10">
        <f t="shared" si="12"/>
        <v>-0.19569471624266699</v>
      </c>
      <c r="M182" s="10">
        <v>102.9</v>
      </c>
      <c r="N182" s="10">
        <v>102.1</v>
      </c>
      <c r="O182" s="10">
        <v>113</v>
      </c>
      <c r="P182" s="3">
        <v>1.6686622529644271</v>
      </c>
      <c r="Q182" s="10">
        <f t="shared" si="9"/>
        <v>67.718916634718752</v>
      </c>
      <c r="R182" s="10">
        <f t="shared" si="10"/>
        <v>111.36196625850978</v>
      </c>
      <c r="S182" s="97">
        <v>-1.6E-2</v>
      </c>
    </row>
    <row r="183" spans="9:19" x14ac:dyDescent="0.35">
      <c r="I183" t="s">
        <v>3060</v>
      </c>
      <c r="J183" s="10">
        <v>101.8</v>
      </c>
      <c r="K183" s="10">
        <f t="shared" si="11"/>
        <v>-1.3565891472868241</v>
      </c>
      <c r="L183" s="10">
        <f t="shared" si="12"/>
        <v>-0.19607843137254832</v>
      </c>
      <c r="M183" s="10">
        <v>101.9</v>
      </c>
      <c r="N183" s="10">
        <v>101.6</v>
      </c>
      <c r="O183" s="10">
        <v>109.3</v>
      </c>
      <c r="P183" s="3">
        <v>1.6304636363636364</v>
      </c>
      <c r="Q183" s="10">
        <f t="shared" si="9"/>
        <v>67.03614699667132</v>
      </c>
      <c r="R183" s="10">
        <f t="shared" si="10"/>
        <v>110.23916965789802</v>
      </c>
      <c r="S183" s="97">
        <v>-1.7999999999999999E-2</v>
      </c>
    </row>
    <row r="184" spans="9:19" x14ac:dyDescent="0.35">
      <c r="I184" t="s">
        <v>3061</v>
      </c>
      <c r="J184" s="10">
        <v>101.9</v>
      </c>
      <c r="K184" s="10">
        <f t="shared" si="11"/>
        <v>-1.4506769825918808</v>
      </c>
      <c r="L184" s="10">
        <f t="shared" si="12"/>
        <v>9.8231827111994185E-2</v>
      </c>
      <c r="M184" s="10">
        <v>101.7</v>
      </c>
      <c r="N184" s="10">
        <v>100.9</v>
      </c>
      <c r="O184" s="10">
        <v>109.4</v>
      </c>
      <c r="P184" s="3">
        <v>1.6068043478260869</v>
      </c>
      <c r="Q184" s="10">
        <f t="shared" si="9"/>
        <v>68.085451814971663</v>
      </c>
      <c r="R184" s="10">
        <f t="shared" si="10"/>
        <v>111.96472366226531</v>
      </c>
      <c r="S184" s="97">
        <v>-1.9E-2</v>
      </c>
    </row>
    <row r="185" spans="9:19" x14ac:dyDescent="0.35">
      <c r="I185" t="s">
        <v>3062</v>
      </c>
      <c r="J185" s="10">
        <v>101.7</v>
      </c>
      <c r="K185" s="10">
        <f t="shared" si="11"/>
        <v>-1.6441005802707909</v>
      </c>
      <c r="L185" s="10">
        <f t="shared" si="12"/>
        <v>-0.19627085377821318</v>
      </c>
      <c r="M185" s="10">
        <v>101.7</v>
      </c>
      <c r="N185" s="10">
        <v>100.6</v>
      </c>
      <c r="O185" s="10">
        <v>108.2</v>
      </c>
      <c r="P185" s="3">
        <v>1.5780450000000001</v>
      </c>
      <c r="Q185" s="10">
        <f t="shared" si="9"/>
        <v>68.565852051113879</v>
      </c>
      <c r="R185" s="10">
        <f t="shared" si="10"/>
        <v>112.75472913704903</v>
      </c>
      <c r="S185" s="97">
        <v>-1.9E-2</v>
      </c>
    </row>
    <row r="186" spans="9:19" x14ac:dyDescent="0.35">
      <c r="I186" t="s">
        <v>3063</v>
      </c>
      <c r="J186" s="10">
        <v>102</v>
      </c>
      <c r="K186" s="10">
        <f t="shared" si="11"/>
        <v>-1.7341040462427681</v>
      </c>
      <c r="L186" s="10">
        <f t="shared" si="12"/>
        <v>0.29498525073745618</v>
      </c>
      <c r="M186" s="10">
        <v>102.5</v>
      </c>
      <c r="N186" s="10">
        <v>100.7</v>
      </c>
      <c r="O186" s="10">
        <v>105.1</v>
      </c>
      <c r="P186" s="3">
        <v>1.5631516666666667</v>
      </c>
      <c r="Q186" s="10">
        <f t="shared" si="9"/>
        <v>67.235958123065473</v>
      </c>
      <c r="R186" s="10">
        <f t="shared" si="10"/>
        <v>110.56775376735159</v>
      </c>
      <c r="S186" s="97">
        <v>-1.7000000000000001E-2</v>
      </c>
    </row>
    <row r="187" spans="9:19" x14ac:dyDescent="0.35">
      <c r="I187" t="s">
        <v>3064</v>
      </c>
      <c r="J187" s="10">
        <v>101.3</v>
      </c>
      <c r="K187" s="10">
        <f t="shared" si="11"/>
        <v>-2.5024061597690217</v>
      </c>
      <c r="L187" s="10">
        <f t="shared" si="12"/>
        <v>-0.68627450980391913</v>
      </c>
      <c r="M187" s="10">
        <v>101.6</v>
      </c>
      <c r="N187" s="10">
        <v>100.7</v>
      </c>
      <c r="O187" s="10">
        <v>100.7</v>
      </c>
      <c r="P187" s="3">
        <v>1.5482583333333333</v>
      </c>
      <c r="Q187" s="10">
        <f t="shared" si="9"/>
        <v>65.040825443643669</v>
      </c>
      <c r="R187" s="10">
        <f t="shared" si="10"/>
        <v>106.95791616913175</v>
      </c>
      <c r="S187" s="97">
        <v>-1.2999999999999999E-2</v>
      </c>
    </row>
    <row r="188" spans="9:19" x14ac:dyDescent="0.35">
      <c r="I188" t="s">
        <v>3065</v>
      </c>
      <c r="J188" s="10">
        <v>101</v>
      </c>
      <c r="K188" s="10">
        <f t="shared" si="11"/>
        <v>-3.349282296650713</v>
      </c>
      <c r="L188" s="10">
        <f t="shared" si="12"/>
        <v>-0.29615004935833467</v>
      </c>
      <c r="M188" s="10">
        <v>101.5</v>
      </c>
      <c r="N188" s="10">
        <v>100.8</v>
      </c>
      <c r="O188" s="10">
        <v>98.5</v>
      </c>
      <c r="P188" s="3">
        <v>1.5333650000000001</v>
      </c>
      <c r="Q188" s="10">
        <f t="shared" si="9"/>
        <v>64.237803784487056</v>
      </c>
      <c r="R188" s="10">
        <f t="shared" si="10"/>
        <v>105.63736830221559</v>
      </c>
      <c r="S188" s="97">
        <v>-1.7000000000000001E-2</v>
      </c>
    </row>
    <row r="189" spans="9:19" x14ac:dyDescent="0.35">
      <c r="I189" t="s">
        <v>3066</v>
      </c>
      <c r="J189" s="10">
        <v>100.9</v>
      </c>
      <c r="K189" s="10">
        <f t="shared" si="11"/>
        <v>-2.8873917228103951</v>
      </c>
      <c r="L189" s="10">
        <f t="shared" si="12"/>
        <v>-9.9009900990087996E-2</v>
      </c>
      <c r="M189" s="10">
        <v>101.1</v>
      </c>
      <c r="N189" s="10">
        <v>101</v>
      </c>
      <c r="O189" s="10">
        <v>95.6</v>
      </c>
      <c r="P189" s="3">
        <v>1.4957181818181815</v>
      </c>
      <c r="Q189" s="10">
        <f t="shared" si="9"/>
        <v>63.915783843577735</v>
      </c>
      <c r="R189" s="10">
        <f t="shared" si="10"/>
        <v>105.10781503148701</v>
      </c>
      <c r="S189" s="97">
        <v>-2.1000000000000001E-2</v>
      </c>
    </row>
    <row r="190" spans="9:19" x14ac:dyDescent="0.35">
      <c r="I190" t="s">
        <v>3067</v>
      </c>
      <c r="J190" s="10">
        <v>100.5</v>
      </c>
      <c r="K190" s="10">
        <f t="shared" si="11"/>
        <v>-2.8046421663442955</v>
      </c>
      <c r="L190" s="10">
        <f t="shared" si="12"/>
        <v>-0.3964321110009994</v>
      </c>
      <c r="M190" s="10">
        <v>102</v>
      </c>
      <c r="N190" s="10">
        <v>101</v>
      </c>
      <c r="O190" s="10">
        <v>94.7</v>
      </c>
      <c r="P190" s="3">
        <v>1.5160909090909089</v>
      </c>
      <c r="Q190" s="10">
        <f t="shared" si="9"/>
        <v>62.463272770882064</v>
      </c>
      <c r="R190" s="10">
        <f t="shared" si="10"/>
        <v>102.71919901241861</v>
      </c>
      <c r="S190" s="97">
        <v>-1.9E-2</v>
      </c>
    </row>
    <row r="191" spans="9:19" x14ac:dyDescent="0.35">
      <c r="I191" t="s">
        <v>3068</v>
      </c>
      <c r="J191" s="10">
        <v>100.4</v>
      </c>
      <c r="K191" s="10">
        <f t="shared" si="11"/>
        <v>-1.85728250244378</v>
      </c>
      <c r="L191" s="10">
        <f t="shared" si="12"/>
        <v>-9.9502487562186381E-2</v>
      </c>
      <c r="M191" s="10">
        <v>101.3</v>
      </c>
      <c r="N191" s="10">
        <v>100.9</v>
      </c>
      <c r="O191" s="10">
        <v>95</v>
      </c>
      <c r="P191" s="3">
        <v>1.5364636363636364</v>
      </c>
      <c r="Q191" s="10">
        <f t="shared" si="9"/>
        <v>61.830295069551688</v>
      </c>
      <c r="R191" s="10">
        <f t="shared" si="10"/>
        <v>101.67828393401935</v>
      </c>
      <c r="S191" s="97">
        <v>-1.9E-2</v>
      </c>
    </row>
    <row r="192" spans="9:19" x14ac:dyDescent="0.35">
      <c r="I192" t="s">
        <v>3069</v>
      </c>
      <c r="J192" s="10">
        <v>100.2</v>
      </c>
      <c r="K192" s="10">
        <f t="shared" si="11"/>
        <v>-2.1484375</v>
      </c>
      <c r="L192" s="10">
        <f t="shared" si="12"/>
        <v>-0.19920318725099584</v>
      </c>
      <c r="M192" s="10">
        <v>99.9</v>
      </c>
      <c r="N192" s="10">
        <v>100.6</v>
      </c>
      <c r="O192" s="10">
        <v>94.5</v>
      </c>
      <c r="P192" s="3">
        <v>1.556836363636364</v>
      </c>
      <c r="Q192" s="10">
        <f t="shared" si="9"/>
        <v>60.70002102165229</v>
      </c>
      <c r="R192" s="10">
        <f t="shared" si="10"/>
        <v>99.819578174386578</v>
      </c>
      <c r="S192" s="97">
        <v>-1.2999999999999999E-2</v>
      </c>
    </row>
    <row r="193" spans="9:19" x14ac:dyDescent="0.35">
      <c r="I193" t="s">
        <v>3070</v>
      </c>
      <c r="J193" s="10">
        <v>99.5</v>
      </c>
      <c r="K193" s="10">
        <f t="shared" si="11"/>
        <v>-2.6418786692759322</v>
      </c>
      <c r="L193" s="10">
        <f t="shared" si="12"/>
        <v>-0.698602794411185</v>
      </c>
      <c r="M193" s="10">
        <v>99.6</v>
      </c>
      <c r="N193" s="10">
        <v>100.1</v>
      </c>
      <c r="O193" s="10">
        <v>93.8</v>
      </c>
      <c r="P193" s="3">
        <v>1.5560391304347825</v>
      </c>
      <c r="Q193" s="10">
        <f t="shared" si="9"/>
        <v>60.281260390791559</v>
      </c>
      <c r="R193" s="10">
        <f t="shared" si="10"/>
        <v>99.130937399226909</v>
      </c>
      <c r="S193" s="97">
        <v>-1.4E-2</v>
      </c>
    </row>
    <row r="194" spans="9:19" x14ac:dyDescent="0.35">
      <c r="I194" t="s">
        <v>3071</v>
      </c>
      <c r="J194" s="10">
        <v>99.5</v>
      </c>
      <c r="K194" s="10">
        <f t="shared" si="11"/>
        <v>-2.4509803921568651</v>
      </c>
      <c r="L194" s="10">
        <f t="shared" si="12"/>
        <v>0</v>
      </c>
      <c r="M194" s="10">
        <v>98.6</v>
      </c>
      <c r="N194" s="10">
        <v>99.6</v>
      </c>
      <c r="O194" s="10">
        <v>89.6</v>
      </c>
      <c r="P194" s="3">
        <v>1.5443309288537548</v>
      </c>
      <c r="Q194" s="10">
        <f t="shared" si="9"/>
        <v>58.018652819770693</v>
      </c>
      <c r="R194" s="10">
        <f t="shared" si="10"/>
        <v>95.410139127461704</v>
      </c>
      <c r="S194" s="97">
        <v>-1.4E-2</v>
      </c>
    </row>
    <row r="195" spans="9:19" x14ac:dyDescent="0.35">
      <c r="I195" t="s">
        <v>3072</v>
      </c>
      <c r="J195" s="10">
        <v>99.5</v>
      </c>
      <c r="K195" s="10">
        <f t="shared" si="11"/>
        <v>-2.2593320235756331</v>
      </c>
      <c r="L195" s="10">
        <f t="shared" si="12"/>
        <v>0</v>
      </c>
      <c r="M195" s="10">
        <v>98.5</v>
      </c>
      <c r="N195" s="10">
        <v>99.2</v>
      </c>
      <c r="O195" s="10">
        <v>89</v>
      </c>
      <c r="P195" s="3">
        <v>1.5326227272727273</v>
      </c>
      <c r="Q195" s="10">
        <f t="shared" si="9"/>
        <v>58.070390329114971</v>
      </c>
      <c r="R195" s="10">
        <f t="shared" si="10"/>
        <v>95.495220092371042</v>
      </c>
      <c r="S195" s="97">
        <v>-1.9E-2</v>
      </c>
    </row>
    <row r="196" spans="9:19" x14ac:dyDescent="0.35">
      <c r="I196" t="s">
        <v>3073</v>
      </c>
      <c r="J196" s="10">
        <v>99.1</v>
      </c>
      <c r="K196" s="10">
        <f t="shared" si="11"/>
        <v>-2.7477919528950068</v>
      </c>
      <c r="L196" s="10">
        <f t="shared" si="12"/>
        <v>-0.4020100502512669</v>
      </c>
      <c r="M196" s="10">
        <v>98.5</v>
      </c>
      <c r="N196" s="10">
        <v>98.9</v>
      </c>
      <c r="O196" s="10">
        <v>90.4</v>
      </c>
      <c r="P196" s="3">
        <v>1.533918181818182</v>
      </c>
      <c r="Q196" s="10">
        <f t="shared" si="9"/>
        <v>58.934042944094443</v>
      </c>
      <c r="R196" s="10">
        <f t="shared" si="10"/>
        <v>96.915473961569958</v>
      </c>
      <c r="S196" s="97">
        <v>-1.7999999999999999E-2</v>
      </c>
    </row>
    <row r="197" spans="9:19" x14ac:dyDescent="0.35">
      <c r="I197" t="s">
        <v>3074</v>
      </c>
      <c r="J197" s="10">
        <v>99.2</v>
      </c>
      <c r="K197" s="10">
        <f t="shared" si="11"/>
        <v>-2.4582104228121904</v>
      </c>
      <c r="L197" s="10">
        <f t="shared" si="12"/>
        <v>0.10090817356207538</v>
      </c>
      <c r="M197" s="10">
        <v>98.4</v>
      </c>
      <c r="N197" s="10">
        <v>98.6</v>
      </c>
      <c r="O197" s="10">
        <v>87.7</v>
      </c>
      <c r="P197" s="3">
        <v>1.51897619047619</v>
      </c>
      <c r="Q197" s="10">
        <f t="shared" si="9"/>
        <v>57.736257190777017</v>
      </c>
      <c r="R197" s="10">
        <f t="shared" si="10"/>
        <v>94.945746989040785</v>
      </c>
      <c r="S197" s="97">
        <v>-2.1000000000000001E-2</v>
      </c>
    </row>
    <row r="198" spans="9:19" x14ac:dyDescent="0.35">
      <c r="I198" t="s">
        <v>3075</v>
      </c>
      <c r="J198" s="10">
        <v>99</v>
      </c>
      <c r="K198" s="10">
        <f t="shared" si="11"/>
        <v>-2.9411764705882359</v>
      </c>
      <c r="L198" s="10">
        <f t="shared" si="12"/>
        <v>-0.20161290322581182</v>
      </c>
      <c r="M198" s="10">
        <v>98.9</v>
      </c>
      <c r="N198" s="10">
        <v>98.4</v>
      </c>
      <c r="O198" s="10">
        <v>87.1</v>
      </c>
      <c r="P198" s="3">
        <v>1.4891888888888887</v>
      </c>
      <c r="Q198" s="10">
        <f t="shared" si="9"/>
        <v>58.488215061144402</v>
      </c>
      <c r="R198" s="10">
        <f t="shared" si="10"/>
        <v>96.182321806670728</v>
      </c>
      <c r="S198" s="97">
        <v>-0.02</v>
      </c>
    </row>
    <row r="199" spans="9:19" x14ac:dyDescent="0.35">
      <c r="I199" t="s">
        <v>3076</v>
      </c>
      <c r="J199" s="10">
        <v>98.6</v>
      </c>
      <c r="K199" s="10">
        <f t="shared" si="11"/>
        <v>-2.6653504442250786</v>
      </c>
      <c r="L199" s="10">
        <f t="shared" si="12"/>
        <v>-0.40404040404040664</v>
      </c>
      <c r="M199" s="10">
        <v>98</v>
      </c>
      <c r="N199" s="10">
        <v>98.5</v>
      </c>
      <c r="O199" s="10">
        <v>84.9</v>
      </c>
      <c r="P199" s="3">
        <v>1.4594015873015873</v>
      </c>
      <c r="Q199" s="10">
        <f t="shared" si="9"/>
        <v>58.174529025269109</v>
      </c>
      <c r="R199" s="10">
        <f t="shared" si="10"/>
        <v>95.666473422217962</v>
      </c>
      <c r="S199" s="97">
        <v>-1.7999999999999999E-2</v>
      </c>
    </row>
    <row r="200" spans="9:19" x14ac:dyDescent="0.35">
      <c r="I200" t="s">
        <v>3077</v>
      </c>
      <c r="J200" s="10">
        <v>98.8</v>
      </c>
      <c r="K200" s="10">
        <f t="shared" si="11"/>
        <v>-2.1782178217821802</v>
      </c>
      <c r="L200" s="10">
        <f t="shared" si="12"/>
        <v>0.20283975659229903</v>
      </c>
      <c r="M200" s="10">
        <v>98.4</v>
      </c>
      <c r="N200" s="10">
        <v>98.7</v>
      </c>
      <c r="O200" s="10">
        <v>86</v>
      </c>
      <c r="P200" s="3">
        <v>1.4296142857142857</v>
      </c>
      <c r="Q200" s="10">
        <f t="shared" ref="Q200:Q263" si="13">O200/P200</f>
        <v>60.156086057178257</v>
      </c>
      <c r="R200" s="10">
        <f t="shared" ref="R200:R263" si="14">(Q200/$R$3)*100</f>
        <v>98.925091520276027</v>
      </c>
      <c r="S200" s="97">
        <v>-0.02</v>
      </c>
    </row>
    <row r="201" spans="9:19" x14ac:dyDescent="0.35">
      <c r="I201" t="s">
        <v>3078</v>
      </c>
      <c r="J201" s="10">
        <v>98.1</v>
      </c>
      <c r="K201" s="10">
        <f t="shared" si="11"/>
        <v>-2.7750247770069514</v>
      </c>
      <c r="L201" s="10">
        <f t="shared" si="12"/>
        <v>-0.70850202429150189</v>
      </c>
      <c r="M201" s="10">
        <v>98</v>
      </c>
      <c r="N201" s="10">
        <v>99</v>
      </c>
      <c r="O201" s="10">
        <v>87.4</v>
      </c>
      <c r="P201" s="3">
        <v>1.4304190476190477</v>
      </c>
      <c r="Q201" s="10">
        <f t="shared" si="13"/>
        <v>61.100976070948242</v>
      </c>
      <c r="R201" s="10">
        <f t="shared" si="14"/>
        <v>100.47893814187879</v>
      </c>
      <c r="S201" s="97">
        <v>-1.7000000000000001E-2</v>
      </c>
    </row>
    <row r="202" spans="9:19" x14ac:dyDescent="0.35">
      <c r="I202" t="s">
        <v>3079</v>
      </c>
      <c r="J202" s="10">
        <v>98</v>
      </c>
      <c r="K202" s="10">
        <f t="shared" si="11"/>
        <v>-2.4875621890547261</v>
      </c>
      <c r="L202" s="10">
        <f t="shared" si="12"/>
        <v>-0.10193679918449883</v>
      </c>
      <c r="M202" s="10">
        <v>98</v>
      </c>
      <c r="N202" s="10">
        <v>98.8</v>
      </c>
      <c r="O202" s="10">
        <v>89.2</v>
      </c>
      <c r="P202" s="3">
        <v>1.4312238095238097</v>
      </c>
      <c r="Q202" s="10">
        <f t="shared" si="13"/>
        <v>62.324284578299618</v>
      </c>
      <c r="R202" s="10">
        <f t="shared" si="14"/>
        <v>102.49063660796985</v>
      </c>
      <c r="S202" s="97">
        <v>-1.7000000000000001E-2</v>
      </c>
    </row>
    <row r="203" spans="9:19" x14ac:dyDescent="0.35">
      <c r="I203" t="s">
        <v>3080</v>
      </c>
      <c r="J203" s="10">
        <v>97.6</v>
      </c>
      <c r="K203" s="10">
        <f t="shared" si="11"/>
        <v>-2.7888446215139528</v>
      </c>
      <c r="L203" s="10">
        <f t="shared" si="12"/>
        <v>-0.40816326530612734</v>
      </c>
      <c r="M203" s="10">
        <v>99.9</v>
      </c>
      <c r="N203" s="10">
        <v>98.2</v>
      </c>
      <c r="O203" s="10">
        <v>90.6</v>
      </c>
      <c r="P203" s="3">
        <v>1.426061904761905</v>
      </c>
      <c r="Q203" s="10">
        <f t="shared" si="13"/>
        <v>63.531603850764498</v>
      </c>
      <c r="R203" s="10">
        <f t="shared" si="14"/>
        <v>104.47604120043717</v>
      </c>
      <c r="S203" s="97">
        <v>-1.7999999999999999E-2</v>
      </c>
    </row>
    <row r="204" spans="9:19" x14ac:dyDescent="0.35">
      <c r="I204" t="s">
        <v>3081</v>
      </c>
      <c r="J204" s="10">
        <v>97.2</v>
      </c>
      <c r="K204" s="10">
        <f t="shared" si="11"/>
        <v>-2.9940119760479056</v>
      </c>
      <c r="L204" s="10">
        <f t="shared" si="12"/>
        <v>-0.4098360655737654</v>
      </c>
      <c r="M204" s="10">
        <v>100.4</v>
      </c>
      <c r="N204" s="10">
        <v>98</v>
      </c>
      <c r="O204" s="10">
        <v>93.8</v>
      </c>
      <c r="P204" s="3">
        <v>1.4209000000000003</v>
      </c>
      <c r="Q204" s="10">
        <f t="shared" si="13"/>
        <v>66.014497853473131</v>
      </c>
      <c r="R204" s="10">
        <f t="shared" si="14"/>
        <v>108.55909467934259</v>
      </c>
      <c r="S204" s="97">
        <v>-0.02</v>
      </c>
    </row>
    <row r="205" spans="9:19" x14ac:dyDescent="0.35">
      <c r="I205" t="s">
        <v>3082</v>
      </c>
      <c r="J205" s="10">
        <v>96.9</v>
      </c>
      <c r="K205" s="10">
        <f t="shared" si="11"/>
        <v>-2.6130653266331572</v>
      </c>
      <c r="L205" s="10">
        <f t="shared" si="12"/>
        <v>-0.30864197530864335</v>
      </c>
      <c r="M205" s="10">
        <v>101</v>
      </c>
      <c r="N205" s="10">
        <v>98</v>
      </c>
      <c r="O205" s="10">
        <v>93</v>
      </c>
      <c r="P205" s="3">
        <v>1.3140761904761904</v>
      </c>
      <c r="Q205" s="10">
        <f t="shared" si="13"/>
        <v>70.77215208221601</v>
      </c>
      <c r="R205" s="10">
        <f t="shared" si="14"/>
        <v>116.38293114956879</v>
      </c>
      <c r="S205" s="97">
        <v>-1.6E-2</v>
      </c>
    </row>
    <row r="206" spans="9:19" x14ac:dyDescent="0.35">
      <c r="I206" t="s">
        <v>3083</v>
      </c>
      <c r="J206" s="10">
        <v>97.3</v>
      </c>
      <c r="K206" s="10">
        <f t="shared" si="11"/>
        <v>-2.2110552763819125</v>
      </c>
      <c r="L206" s="10">
        <f t="shared" si="12"/>
        <v>0.41279669762641635</v>
      </c>
      <c r="M206" s="10">
        <v>101.6</v>
      </c>
      <c r="N206" s="10">
        <v>98.3</v>
      </c>
      <c r="O206" s="10">
        <v>95.3</v>
      </c>
      <c r="P206" s="3">
        <v>1.314140367965368</v>
      </c>
      <c r="Q206" s="10">
        <f t="shared" si="13"/>
        <v>72.518889399577034</v>
      </c>
      <c r="R206" s="10">
        <f t="shared" si="14"/>
        <v>119.25539444143884</v>
      </c>
      <c r="S206" s="97">
        <v>-0.02</v>
      </c>
    </row>
    <row r="207" spans="9:19" x14ac:dyDescent="0.35">
      <c r="I207" t="s">
        <v>3084</v>
      </c>
      <c r="J207" s="10">
        <v>97.3</v>
      </c>
      <c r="K207" s="10">
        <f t="shared" si="11"/>
        <v>-2.2110552763819125</v>
      </c>
      <c r="L207" s="10">
        <f t="shared" si="12"/>
        <v>0</v>
      </c>
      <c r="M207" s="10">
        <v>102.2</v>
      </c>
      <c r="N207" s="10">
        <v>98.7</v>
      </c>
      <c r="O207" s="10">
        <v>96.1</v>
      </c>
      <c r="P207" s="3">
        <v>1.3142045454545455</v>
      </c>
      <c r="Q207" s="10">
        <f t="shared" si="13"/>
        <v>73.124081279723299</v>
      </c>
      <c r="R207" s="10">
        <f t="shared" si="14"/>
        <v>120.25061647223873</v>
      </c>
      <c r="S207" s="97">
        <v>-1.7999999999999999E-2</v>
      </c>
    </row>
    <row r="208" spans="9:19" x14ac:dyDescent="0.35">
      <c r="I208" t="s">
        <v>3085</v>
      </c>
      <c r="J208" s="10">
        <v>96.8</v>
      </c>
      <c r="K208" s="10">
        <f t="shared" si="11"/>
        <v>-2.3208879919273451</v>
      </c>
      <c r="L208" s="10">
        <f t="shared" si="12"/>
        <v>-0.51387461459403427</v>
      </c>
      <c r="M208" s="10">
        <v>103.8</v>
      </c>
      <c r="N208" s="10">
        <v>99.2</v>
      </c>
      <c r="O208" s="10">
        <v>95.9</v>
      </c>
      <c r="P208" s="3">
        <v>1.2329285714285716</v>
      </c>
      <c r="Q208" s="10">
        <f t="shared" si="13"/>
        <v>77.782283761079881</v>
      </c>
      <c r="R208" s="10">
        <f t="shared" si="14"/>
        <v>127.91090717582895</v>
      </c>
      <c r="S208" s="97">
        <v>-1.7000000000000001E-2</v>
      </c>
    </row>
    <row r="209" spans="9:19" x14ac:dyDescent="0.35">
      <c r="I209" t="s">
        <v>3086</v>
      </c>
      <c r="J209" s="10">
        <v>97.2</v>
      </c>
      <c r="K209" s="10">
        <f t="shared" si="11"/>
        <v>-2.0161290322580627</v>
      </c>
      <c r="L209" s="10">
        <f t="shared" si="12"/>
        <v>0.41322314049587749</v>
      </c>
      <c r="M209" s="10">
        <v>104.7</v>
      </c>
      <c r="N209" s="10">
        <v>99.3</v>
      </c>
      <c r="O209" s="10">
        <v>95.8</v>
      </c>
      <c r="P209" s="3">
        <v>1.2430954545454544</v>
      </c>
      <c r="Q209" s="10">
        <f t="shared" si="13"/>
        <v>77.065682807946445</v>
      </c>
      <c r="R209" s="10">
        <f t="shared" si="14"/>
        <v>126.73247587288712</v>
      </c>
      <c r="S209" s="97">
        <v>-1.7000000000000001E-2</v>
      </c>
    </row>
    <row r="210" spans="9:19" x14ac:dyDescent="0.35">
      <c r="I210" t="s">
        <v>3087</v>
      </c>
      <c r="J210" s="10">
        <v>97.9</v>
      </c>
      <c r="K210" s="10">
        <f t="shared" si="11"/>
        <v>-1.1111111111111072</v>
      </c>
      <c r="L210" s="10">
        <f t="shared" si="12"/>
        <v>0.72016460905350854</v>
      </c>
      <c r="M210" s="10">
        <v>105.3</v>
      </c>
      <c r="N210" s="10">
        <v>99.5</v>
      </c>
      <c r="O210" s="10">
        <v>95.1</v>
      </c>
      <c r="P210" s="3">
        <v>1.2450536363636362</v>
      </c>
      <c r="Q210" s="10">
        <f t="shared" si="13"/>
        <v>76.382251513078302</v>
      </c>
      <c r="R210" s="10">
        <f t="shared" si="14"/>
        <v>125.60859119514411</v>
      </c>
      <c r="S210" s="97">
        <v>-1.4E-2</v>
      </c>
    </row>
    <row r="211" spans="9:19" x14ac:dyDescent="0.35">
      <c r="I211" t="s">
        <v>3088</v>
      </c>
      <c r="J211" s="10">
        <v>98.1</v>
      </c>
      <c r="K211" s="10">
        <f t="shared" si="11"/>
        <v>-0.50709939148072536</v>
      </c>
      <c r="L211" s="10">
        <f t="shared" si="12"/>
        <v>0.20429009193052572</v>
      </c>
      <c r="M211" s="10">
        <v>105.2</v>
      </c>
      <c r="N211" s="10">
        <v>99.7</v>
      </c>
      <c r="O211" s="10">
        <v>97.7</v>
      </c>
      <c r="P211" s="3">
        <v>1.2470118181818179</v>
      </c>
      <c r="Q211" s="10">
        <f t="shared" si="13"/>
        <v>78.347292764594357</v>
      </c>
      <c r="R211" s="10">
        <f t="shared" si="14"/>
        <v>128.8400495294276</v>
      </c>
      <c r="S211" s="97">
        <v>-1.7000000000000001E-2</v>
      </c>
    </row>
    <row r="212" spans="9:19" x14ac:dyDescent="0.35">
      <c r="I212" t="s">
        <v>3089</v>
      </c>
      <c r="J212" s="10">
        <v>98.9</v>
      </c>
      <c r="K212" s="10">
        <f t="shared" ref="K212:K275" si="15">((J212/J200)-1)*100</f>
        <v>0.10121457489880026</v>
      </c>
      <c r="L212" s="10">
        <f t="shared" ref="L212:L275" si="16">((J212/J211)-1)*100</f>
        <v>0.81549439347605723</v>
      </c>
      <c r="M212" s="10">
        <v>105.4</v>
      </c>
      <c r="N212" s="10">
        <v>100</v>
      </c>
      <c r="O212" s="10">
        <v>98.1</v>
      </c>
      <c r="P212" s="3">
        <v>1.2489699999999997</v>
      </c>
      <c r="Q212" s="10">
        <f t="shared" si="13"/>
        <v>78.544720849980393</v>
      </c>
      <c r="R212" s="10">
        <f t="shared" si="14"/>
        <v>129.16471479100932</v>
      </c>
      <c r="S212" s="97">
        <v>-0.01</v>
      </c>
    </row>
    <row r="213" spans="9:19" x14ac:dyDescent="0.35">
      <c r="I213" t="s">
        <v>3090</v>
      </c>
      <c r="J213" s="10">
        <v>99.3</v>
      </c>
      <c r="K213" s="10">
        <f t="shared" si="15"/>
        <v>1.2232415902140747</v>
      </c>
      <c r="L213" s="10">
        <f t="shared" si="16"/>
        <v>0.40444893832152218</v>
      </c>
      <c r="M213" s="10">
        <v>106.1</v>
      </c>
      <c r="N213" s="10">
        <v>101.2</v>
      </c>
      <c r="O213" s="10">
        <v>96.2</v>
      </c>
      <c r="P213" s="3">
        <v>1.2348217391304346</v>
      </c>
      <c r="Q213" s="10">
        <f t="shared" si="13"/>
        <v>77.905981852687788</v>
      </c>
      <c r="R213" s="10">
        <f t="shared" si="14"/>
        <v>128.11432541387001</v>
      </c>
      <c r="S213" s="97">
        <v>-8.0000000000000002E-3</v>
      </c>
    </row>
    <row r="214" spans="9:19" x14ac:dyDescent="0.35">
      <c r="I214" t="s">
        <v>3091</v>
      </c>
      <c r="J214" s="10">
        <v>99.5</v>
      </c>
      <c r="K214" s="10">
        <f t="shared" si="15"/>
        <v>1.5306122448979664</v>
      </c>
      <c r="L214" s="10">
        <f t="shared" si="16"/>
        <v>0.20140986908359082</v>
      </c>
      <c r="M214" s="10">
        <v>106.5</v>
      </c>
      <c r="N214" s="10">
        <v>101.5</v>
      </c>
      <c r="O214" s="10">
        <v>95.1</v>
      </c>
      <c r="P214" s="3">
        <v>1.2503250988142292</v>
      </c>
      <c r="Q214" s="10">
        <f t="shared" si="13"/>
        <v>76.060218330568574</v>
      </c>
      <c r="R214" s="10">
        <f t="shared" si="14"/>
        <v>125.07901614895411</v>
      </c>
      <c r="S214" s="97">
        <v>-5.0000000000000001E-3</v>
      </c>
    </row>
    <row r="215" spans="9:19" x14ac:dyDescent="0.35">
      <c r="I215" t="s">
        <v>3092</v>
      </c>
      <c r="J215" s="10">
        <v>99.6</v>
      </c>
      <c r="K215" s="10">
        <f t="shared" si="15"/>
        <v>2.0491803278688492</v>
      </c>
      <c r="L215" s="10">
        <f t="shared" si="16"/>
        <v>0.10050251256281673</v>
      </c>
      <c r="M215" s="10">
        <v>108</v>
      </c>
      <c r="N215" s="10">
        <v>102.4</v>
      </c>
      <c r="O215" s="10">
        <v>97.4</v>
      </c>
      <c r="P215" s="3">
        <v>1.2658284584980237</v>
      </c>
      <c r="Q215" s="10">
        <f t="shared" si="13"/>
        <v>76.945655113150607</v>
      </c>
      <c r="R215" s="10">
        <f t="shared" si="14"/>
        <v>126.53509350526832</v>
      </c>
      <c r="S215" s="97">
        <v>-4.0000000000000001E-3</v>
      </c>
    </row>
    <row r="216" spans="9:19" x14ac:dyDescent="0.35">
      <c r="I216" t="s">
        <v>3093</v>
      </c>
      <c r="J216" s="10">
        <v>99.4</v>
      </c>
      <c r="K216" s="10">
        <f t="shared" si="15"/>
        <v>2.2633744855967031</v>
      </c>
      <c r="L216" s="10">
        <f t="shared" si="16"/>
        <v>-0.20080321285139702</v>
      </c>
      <c r="M216" s="10">
        <v>108.1</v>
      </c>
      <c r="N216" s="10">
        <v>102.5</v>
      </c>
      <c r="O216" s="10">
        <v>98</v>
      </c>
      <c r="P216" s="3">
        <v>1.2813318181818183</v>
      </c>
      <c r="Q216" s="10">
        <f t="shared" si="13"/>
        <v>76.482920824568183</v>
      </c>
      <c r="R216" s="10">
        <f t="shared" si="14"/>
        <v>125.77413921372622</v>
      </c>
      <c r="S216" s="97">
        <v>-3.0000000000000001E-3</v>
      </c>
    </row>
    <row r="217" spans="9:19" x14ac:dyDescent="0.35">
      <c r="I217" t="s">
        <v>3094</v>
      </c>
      <c r="J217" s="10">
        <v>99.4</v>
      </c>
      <c r="K217" s="10">
        <f t="shared" si="15"/>
        <v>2.5799793601651189</v>
      </c>
      <c r="L217" s="10">
        <f t="shared" si="16"/>
        <v>0</v>
      </c>
      <c r="M217" s="10">
        <v>107.9</v>
      </c>
      <c r="N217" s="10">
        <v>102.9</v>
      </c>
      <c r="O217" s="10">
        <v>100.2</v>
      </c>
      <c r="P217" s="3">
        <v>1.2994333333333337</v>
      </c>
      <c r="Q217" s="10">
        <f t="shared" si="13"/>
        <v>77.110535361567841</v>
      </c>
      <c r="R217" s="10">
        <f t="shared" si="14"/>
        <v>126.80623471031709</v>
      </c>
      <c r="S217" s="97">
        <v>-4.0000000000000001E-3</v>
      </c>
    </row>
    <row r="218" spans="9:19" x14ac:dyDescent="0.35">
      <c r="I218" t="s">
        <v>3095</v>
      </c>
      <c r="J218" s="10">
        <v>99.4</v>
      </c>
      <c r="K218" s="10">
        <f t="shared" si="15"/>
        <v>2.1582733812949728</v>
      </c>
      <c r="L218" s="10">
        <f t="shared" si="16"/>
        <v>0</v>
      </c>
      <c r="M218" s="10">
        <v>108.1</v>
      </c>
      <c r="N218" s="10">
        <v>103.4</v>
      </c>
      <c r="O218" s="10">
        <v>99.3</v>
      </c>
      <c r="P218" s="3">
        <v>1.3159309523809526</v>
      </c>
      <c r="Q218" s="10">
        <f t="shared" si="13"/>
        <v>75.459886265562474</v>
      </c>
      <c r="R218" s="10">
        <f t="shared" si="14"/>
        <v>124.09178595553965</v>
      </c>
      <c r="S218" s="97">
        <v>-3.0000000000000001E-3</v>
      </c>
    </row>
    <row r="219" spans="9:19" x14ac:dyDescent="0.35">
      <c r="I219" t="s">
        <v>3096</v>
      </c>
      <c r="J219" s="10">
        <v>100.2</v>
      </c>
      <c r="K219" s="10">
        <f t="shared" si="15"/>
        <v>2.9804727646454365</v>
      </c>
      <c r="L219" s="10">
        <f t="shared" si="16"/>
        <v>0.80482897384306362</v>
      </c>
      <c r="M219" s="10">
        <v>107.9</v>
      </c>
      <c r="N219" s="10">
        <v>103.9</v>
      </c>
      <c r="O219" s="10">
        <v>99.9</v>
      </c>
      <c r="P219" s="3">
        <v>1.3324285714285715</v>
      </c>
      <c r="Q219" s="10">
        <f t="shared" si="13"/>
        <v>74.975876487616603</v>
      </c>
      <c r="R219" s="10">
        <f t="shared" si="14"/>
        <v>123.29584468478456</v>
      </c>
      <c r="S219" s="97">
        <v>-1E-3</v>
      </c>
    </row>
    <row r="220" spans="9:19" x14ac:dyDescent="0.35">
      <c r="I220" t="s">
        <v>3097</v>
      </c>
      <c r="J220" s="10">
        <v>100.6</v>
      </c>
      <c r="K220" s="10">
        <f t="shared" si="15"/>
        <v>3.9256198347107363</v>
      </c>
      <c r="L220" s="10">
        <f t="shared" si="16"/>
        <v>0.39920159680637557</v>
      </c>
      <c r="M220" s="10">
        <v>108.4</v>
      </c>
      <c r="N220" s="10">
        <v>104.3</v>
      </c>
      <c r="O220" s="10">
        <v>98.9</v>
      </c>
      <c r="P220" s="3">
        <v>1.3197045454545455</v>
      </c>
      <c r="Q220" s="10">
        <f t="shared" si="13"/>
        <v>74.941016412075712</v>
      </c>
      <c r="R220" s="10">
        <f t="shared" si="14"/>
        <v>123.23851821311203</v>
      </c>
      <c r="S220" s="97">
        <v>-1E-3</v>
      </c>
    </row>
    <row r="221" spans="9:19" x14ac:dyDescent="0.35">
      <c r="I221" t="s">
        <v>3098</v>
      </c>
      <c r="J221" s="10">
        <v>101.1</v>
      </c>
      <c r="K221" s="10">
        <f t="shared" si="15"/>
        <v>4.0123456790123413</v>
      </c>
      <c r="L221" s="10">
        <f t="shared" si="16"/>
        <v>0.49701789264413598</v>
      </c>
      <c r="M221" s="10">
        <v>109.3</v>
      </c>
      <c r="N221" s="10">
        <v>104.5</v>
      </c>
      <c r="O221" s="10">
        <v>98.9</v>
      </c>
      <c r="P221" s="3">
        <v>1.3219363636363637</v>
      </c>
      <c r="Q221" s="10">
        <f t="shared" si="13"/>
        <v>74.814493889817285</v>
      </c>
      <c r="R221" s="10">
        <f t="shared" si="14"/>
        <v>123.03045527361338</v>
      </c>
      <c r="S221" s="97">
        <v>-1E-3</v>
      </c>
    </row>
    <row r="222" spans="9:19" x14ac:dyDescent="0.35">
      <c r="I222" t="s">
        <v>3099</v>
      </c>
      <c r="J222" s="10">
        <v>101.8</v>
      </c>
      <c r="K222" s="10">
        <f t="shared" si="15"/>
        <v>3.9836567926455402</v>
      </c>
      <c r="L222" s="10">
        <f t="shared" si="16"/>
        <v>0.6923837784371889</v>
      </c>
      <c r="M222" s="10">
        <v>109.9</v>
      </c>
      <c r="N222" s="10">
        <v>105.2</v>
      </c>
      <c r="O222" s="10">
        <v>96.4</v>
      </c>
      <c r="P222" s="3">
        <v>1.3466492424242424</v>
      </c>
      <c r="Q222" s="10">
        <f t="shared" si="13"/>
        <v>71.585084640496589</v>
      </c>
      <c r="R222" s="10">
        <f t="shared" si="14"/>
        <v>117.71977722780733</v>
      </c>
      <c r="S222" s="97">
        <v>-6.0000000000000001E-3</v>
      </c>
    </row>
    <row r="223" spans="9:19" x14ac:dyDescent="0.35">
      <c r="I223" t="s">
        <v>1637</v>
      </c>
      <c r="J223" s="10">
        <v>101.7</v>
      </c>
      <c r="K223" s="10">
        <f t="shared" si="15"/>
        <v>3.669724770642202</v>
      </c>
      <c r="L223" s="10">
        <f t="shared" si="16"/>
        <v>-9.8231827111983083E-2</v>
      </c>
      <c r="M223" s="10">
        <v>108.8</v>
      </c>
      <c r="N223" s="10">
        <v>104.4</v>
      </c>
      <c r="O223" s="10">
        <v>96.8</v>
      </c>
      <c r="P223" s="3">
        <v>1.3713621212121212</v>
      </c>
      <c r="Q223" s="10">
        <f t="shared" si="13"/>
        <v>70.586753493264268</v>
      </c>
      <c r="R223" s="10">
        <f t="shared" si="14"/>
        <v>116.07804807651864</v>
      </c>
      <c r="S223" s="97">
        <v>-5.0000000000000001E-3</v>
      </c>
    </row>
    <row r="224" spans="9:19" x14ac:dyDescent="0.35">
      <c r="I224" t="s">
        <v>1642</v>
      </c>
      <c r="J224" s="10">
        <v>101.9</v>
      </c>
      <c r="K224" s="10">
        <f t="shared" si="15"/>
        <v>3.0333670374115274</v>
      </c>
      <c r="L224" s="10">
        <f t="shared" si="16"/>
        <v>0.19665683382497079</v>
      </c>
      <c r="M224" s="10">
        <v>108.8</v>
      </c>
      <c r="N224" s="10">
        <v>104.2</v>
      </c>
      <c r="O224" s="10">
        <v>97.9</v>
      </c>
      <c r="P224" s="3">
        <v>1.3960750000000002</v>
      </c>
      <c r="Q224" s="10">
        <f t="shared" si="13"/>
        <v>70.125172358218578</v>
      </c>
      <c r="R224" s="10">
        <f t="shared" si="14"/>
        <v>115.31899011545008</v>
      </c>
      <c r="S224" s="97">
        <v>-8.0000000000000002E-3</v>
      </c>
    </row>
    <row r="225" spans="9:19" x14ac:dyDescent="0.35">
      <c r="I225" t="s">
        <v>1643</v>
      </c>
      <c r="J225" s="10">
        <v>102.3</v>
      </c>
      <c r="K225" s="10">
        <f t="shared" si="15"/>
        <v>3.0211480362537735</v>
      </c>
      <c r="L225" s="10">
        <f t="shared" si="16"/>
        <v>0.39254170755642637</v>
      </c>
      <c r="M225" s="10">
        <v>109.5</v>
      </c>
      <c r="N225" s="10">
        <v>104.6</v>
      </c>
      <c r="O225" s="10">
        <v>99</v>
      </c>
      <c r="P225" s="3">
        <v>1.3792562500000001</v>
      </c>
      <c r="Q225" s="10">
        <f t="shared" si="13"/>
        <v>71.777815036183441</v>
      </c>
      <c r="R225" s="10">
        <f t="shared" si="14"/>
        <v>118.03671726300075</v>
      </c>
      <c r="S225" s="97">
        <v>-0.01</v>
      </c>
    </row>
    <row r="226" spans="9:19" x14ac:dyDescent="0.35">
      <c r="I226" t="s">
        <v>1644</v>
      </c>
      <c r="J226" s="10">
        <v>102.1</v>
      </c>
      <c r="K226" s="10">
        <f t="shared" si="15"/>
        <v>2.6130653266331683</v>
      </c>
      <c r="L226" s="10">
        <f t="shared" si="16"/>
        <v>-0.19550342130987275</v>
      </c>
      <c r="M226" s="10">
        <v>109.3</v>
      </c>
      <c r="N226" s="10">
        <v>104.8</v>
      </c>
      <c r="O226" s="10">
        <v>98.6</v>
      </c>
      <c r="P226" s="3">
        <v>1.3624375</v>
      </c>
      <c r="Q226" s="10">
        <f t="shared" si="13"/>
        <v>72.370292215239232</v>
      </c>
      <c r="R226" s="10">
        <f t="shared" si="14"/>
        <v>119.01103030434554</v>
      </c>
      <c r="S226" s="97">
        <v>-0.01</v>
      </c>
    </row>
    <row r="227" spans="9:19" x14ac:dyDescent="0.35">
      <c r="I227" t="s">
        <v>1645</v>
      </c>
      <c r="J227" s="10">
        <v>101.9</v>
      </c>
      <c r="K227" s="10">
        <f t="shared" si="15"/>
        <v>2.3092369477911712</v>
      </c>
      <c r="L227" s="10">
        <f t="shared" si="16"/>
        <v>-0.19588638589617124</v>
      </c>
      <c r="M227" s="10">
        <v>109.7</v>
      </c>
      <c r="N227" s="10">
        <v>104.7</v>
      </c>
      <c r="O227" s="10">
        <v>98.7</v>
      </c>
      <c r="P227" s="3">
        <v>1.3456187499999999</v>
      </c>
      <c r="Q227" s="10">
        <f t="shared" si="13"/>
        <v>73.349156289625142</v>
      </c>
      <c r="R227" s="10">
        <f t="shared" si="14"/>
        <v>120.62074636952467</v>
      </c>
      <c r="S227" s="97">
        <v>-1.0999999999999999E-2</v>
      </c>
    </row>
    <row r="228" spans="9:19" x14ac:dyDescent="0.35">
      <c r="I228" t="s">
        <v>1646</v>
      </c>
      <c r="J228" s="10">
        <v>101.4</v>
      </c>
      <c r="K228" s="10">
        <f t="shared" si="15"/>
        <v>2.0120724346076369</v>
      </c>
      <c r="L228" s="10">
        <f t="shared" si="16"/>
        <v>-0.49067713444553851</v>
      </c>
      <c r="M228" s="10">
        <v>109.5</v>
      </c>
      <c r="N228" s="10">
        <v>104.8</v>
      </c>
      <c r="O228" s="10">
        <v>97</v>
      </c>
      <c r="P228" s="3">
        <v>1.3287999999999998</v>
      </c>
      <c r="Q228" s="10">
        <f t="shared" si="13"/>
        <v>72.998193859121031</v>
      </c>
      <c r="R228" s="10">
        <f t="shared" si="14"/>
        <v>120.04359794060598</v>
      </c>
      <c r="S228" s="97">
        <v>-5.0000000000000001E-3</v>
      </c>
    </row>
    <row r="229" spans="9:19" x14ac:dyDescent="0.35">
      <c r="I229" t="s">
        <v>1647</v>
      </c>
      <c r="J229" s="10">
        <v>101.7</v>
      </c>
      <c r="K229" s="10">
        <f t="shared" si="15"/>
        <v>2.3138832997987802</v>
      </c>
      <c r="L229" s="10">
        <f t="shared" si="16"/>
        <v>0.29585798816567088</v>
      </c>
      <c r="M229" s="10">
        <v>109.4</v>
      </c>
      <c r="N229" s="10">
        <v>104.5</v>
      </c>
      <c r="O229" s="10">
        <v>95.1</v>
      </c>
      <c r="P229" s="3">
        <v>1.3168681818181818</v>
      </c>
      <c r="Q229" s="10">
        <f t="shared" si="13"/>
        <v>72.216795358132757</v>
      </c>
      <c r="R229" s="10">
        <f t="shared" si="14"/>
        <v>118.75860878505158</v>
      </c>
      <c r="S229" s="97">
        <v>-3.0000000000000001E-3</v>
      </c>
    </row>
    <row r="230" spans="9:19" x14ac:dyDescent="0.35">
      <c r="I230" t="s">
        <v>1648</v>
      </c>
      <c r="J230" s="10">
        <v>101.9</v>
      </c>
      <c r="K230" s="10">
        <f t="shared" si="15"/>
        <v>2.5150905432595572</v>
      </c>
      <c r="L230" s="10">
        <f t="shared" si="16"/>
        <v>0.19665683382497079</v>
      </c>
      <c r="M230" s="10">
        <v>110.3</v>
      </c>
      <c r="N230" s="10">
        <v>104.6</v>
      </c>
      <c r="O230" s="10">
        <v>96</v>
      </c>
      <c r="P230" s="3">
        <v>1.3115240909090908</v>
      </c>
      <c r="Q230" s="10">
        <f t="shared" si="13"/>
        <v>73.19728296676351</v>
      </c>
      <c r="R230" s="10">
        <f t="shared" si="14"/>
        <v>120.37099470933028</v>
      </c>
      <c r="S230" s="97">
        <v>1E-3</v>
      </c>
    </row>
    <row r="231" spans="9:19" x14ac:dyDescent="0.35">
      <c r="I231" t="s">
        <v>1649</v>
      </c>
      <c r="J231" s="10">
        <v>101.7</v>
      </c>
      <c r="K231" s="10">
        <f t="shared" si="15"/>
        <v>1.4970059880239583</v>
      </c>
      <c r="L231" s="10">
        <f t="shared" si="16"/>
        <v>-0.19627085377821318</v>
      </c>
      <c r="M231" s="10">
        <v>111.1</v>
      </c>
      <c r="N231" s="10">
        <v>105.3</v>
      </c>
      <c r="O231" s="10">
        <v>94.2</v>
      </c>
      <c r="P231" s="3">
        <v>1.3061799999999999</v>
      </c>
      <c r="Q231" s="10">
        <f t="shared" si="13"/>
        <v>72.11869726990156</v>
      </c>
      <c r="R231" s="10">
        <f t="shared" si="14"/>
        <v>118.59728907507225</v>
      </c>
      <c r="S231" s="97">
        <v>2E-3</v>
      </c>
    </row>
    <row r="232" spans="9:19" x14ac:dyDescent="0.35">
      <c r="I232" t="s">
        <v>1650</v>
      </c>
      <c r="J232" s="10">
        <v>101.5</v>
      </c>
      <c r="K232" s="10">
        <f t="shared" si="15"/>
        <v>0.89463220675944921</v>
      </c>
      <c r="L232" s="10">
        <f t="shared" si="16"/>
        <v>-0.19665683382498189</v>
      </c>
      <c r="M232" s="10">
        <v>111.4</v>
      </c>
      <c r="N232" s="10">
        <v>105.2</v>
      </c>
      <c r="O232" s="10">
        <v>93.3</v>
      </c>
      <c r="P232" s="3">
        <v>1.3011695652173911</v>
      </c>
      <c r="Q232" s="10">
        <f t="shared" si="13"/>
        <v>71.704720502290584</v>
      </c>
      <c r="R232" s="10">
        <f t="shared" si="14"/>
        <v>117.91651523642426</v>
      </c>
      <c r="S232" s="97">
        <v>-2E-3</v>
      </c>
    </row>
    <row r="233" spans="9:19" x14ac:dyDescent="0.35">
      <c r="I233" t="s">
        <v>1651</v>
      </c>
      <c r="J233" s="10">
        <v>101.6</v>
      </c>
      <c r="K233" s="10">
        <f t="shared" si="15"/>
        <v>0.49455984174084922</v>
      </c>
      <c r="L233" s="10">
        <f t="shared" si="16"/>
        <v>9.8522167487669066E-2</v>
      </c>
      <c r="M233" s="10">
        <v>111.8</v>
      </c>
      <c r="N233" s="10">
        <v>105.4</v>
      </c>
      <c r="O233" s="10">
        <v>92.2</v>
      </c>
      <c r="P233" s="3">
        <v>1.2900727272727275</v>
      </c>
      <c r="Q233" s="10">
        <f t="shared" si="13"/>
        <v>71.468838966090701</v>
      </c>
      <c r="R233" s="10">
        <f t="shared" si="14"/>
        <v>117.52861429263052</v>
      </c>
      <c r="S233" s="97">
        <v>1E-3</v>
      </c>
    </row>
    <row r="234" spans="9:19" x14ac:dyDescent="0.35">
      <c r="I234" t="s">
        <v>1652</v>
      </c>
      <c r="J234" s="10">
        <v>102.5</v>
      </c>
      <c r="K234" s="10">
        <f t="shared" si="15"/>
        <v>0.68762278978389269</v>
      </c>
      <c r="L234" s="10">
        <f t="shared" si="16"/>
        <v>0.88582677165354173</v>
      </c>
      <c r="M234" s="10">
        <v>112.2</v>
      </c>
      <c r="N234" s="10">
        <v>105.6</v>
      </c>
      <c r="O234" s="10">
        <v>92.2</v>
      </c>
      <c r="P234" s="3">
        <v>1.2939551515151517</v>
      </c>
      <c r="Q234" s="10">
        <f t="shared" si="13"/>
        <v>71.254401585741803</v>
      </c>
      <c r="R234" s="10">
        <f t="shared" si="14"/>
        <v>117.17597769562487</v>
      </c>
      <c r="S234" s="97">
        <v>3.0000000000000001E-3</v>
      </c>
    </row>
    <row r="235" spans="9:19" x14ac:dyDescent="0.35">
      <c r="I235" t="s">
        <v>1653</v>
      </c>
      <c r="J235" s="10">
        <v>102.6</v>
      </c>
      <c r="K235" s="10">
        <f t="shared" si="15"/>
        <v>0.88495575221239076</v>
      </c>
      <c r="L235" s="10">
        <f t="shared" si="16"/>
        <v>9.7560975609756184E-2</v>
      </c>
      <c r="M235" s="10">
        <v>111.7</v>
      </c>
      <c r="N235" s="10">
        <v>105.6</v>
      </c>
      <c r="O235" s="10">
        <v>93.3</v>
      </c>
      <c r="P235" s="3">
        <v>1.297837575757576</v>
      </c>
      <c r="Q235" s="10">
        <f t="shared" si="13"/>
        <v>71.888810851803825</v>
      </c>
      <c r="R235" s="10">
        <f t="shared" si="14"/>
        <v>118.2192469443397</v>
      </c>
      <c r="S235" s="97">
        <v>4.0000000000000001E-3</v>
      </c>
    </row>
    <row r="236" spans="9:19" x14ac:dyDescent="0.35">
      <c r="I236" t="s">
        <v>1654</v>
      </c>
      <c r="J236" s="10">
        <v>103</v>
      </c>
      <c r="K236" s="10">
        <f t="shared" si="15"/>
        <v>1.0794896957801781</v>
      </c>
      <c r="L236" s="10">
        <f t="shared" si="16"/>
        <v>0.38986354775829568</v>
      </c>
      <c r="M236" s="10">
        <v>111.4</v>
      </c>
      <c r="N236" s="10">
        <v>105.5</v>
      </c>
      <c r="O236" s="10">
        <v>94</v>
      </c>
      <c r="P236" s="3">
        <v>1.3017200000000002</v>
      </c>
      <c r="Q236" s="10">
        <f t="shared" si="13"/>
        <v>72.212150078357851</v>
      </c>
      <c r="R236" s="10">
        <f t="shared" si="14"/>
        <v>118.75096974539674</v>
      </c>
      <c r="S236" s="97">
        <v>7.0000000000000001E-3</v>
      </c>
    </row>
    <row r="237" spans="9:19" x14ac:dyDescent="0.35">
      <c r="I237" t="s">
        <v>1655</v>
      </c>
      <c r="J237" s="10">
        <v>103.1</v>
      </c>
      <c r="K237" s="10">
        <f t="shared" si="15"/>
        <v>0.782013685239491</v>
      </c>
      <c r="L237" s="10">
        <f t="shared" si="16"/>
        <v>9.7087378640781097E-2</v>
      </c>
      <c r="M237" s="10">
        <v>111.2</v>
      </c>
      <c r="N237" s="10">
        <v>105.9</v>
      </c>
      <c r="O237" s="10">
        <v>93.2</v>
      </c>
      <c r="P237" s="3">
        <v>1.3165333333333333</v>
      </c>
      <c r="Q237" s="10">
        <f t="shared" si="13"/>
        <v>70.791978934575653</v>
      </c>
      <c r="R237" s="10">
        <f t="shared" si="14"/>
        <v>116.41553588356648</v>
      </c>
      <c r="S237" s="97">
        <v>8.9999999999999993E-3</v>
      </c>
    </row>
    <row r="238" spans="9:19" x14ac:dyDescent="0.35">
      <c r="I238" t="s">
        <v>1656</v>
      </c>
      <c r="J238" s="10">
        <v>102.8</v>
      </c>
      <c r="K238" s="10">
        <f t="shared" si="15"/>
        <v>0.68560235063663821</v>
      </c>
      <c r="L238" s="10">
        <f t="shared" si="16"/>
        <v>-0.29097963142580285</v>
      </c>
      <c r="M238" s="10">
        <v>111.9</v>
      </c>
      <c r="N238" s="10">
        <v>106.2</v>
      </c>
      <c r="O238" s="10">
        <v>93.6</v>
      </c>
      <c r="P238" s="3">
        <v>1.3003172222222223</v>
      </c>
      <c r="Q238" s="10">
        <f t="shared" si="13"/>
        <v>71.982435055377508</v>
      </c>
      <c r="R238" s="10">
        <f t="shared" si="14"/>
        <v>118.37320946939884</v>
      </c>
      <c r="S238" s="97">
        <v>4.0000000000000001E-3</v>
      </c>
    </row>
    <row r="239" spans="9:19" x14ac:dyDescent="0.35">
      <c r="I239" t="s">
        <v>1657</v>
      </c>
      <c r="J239" s="10">
        <v>102.9</v>
      </c>
      <c r="K239" s="10">
        <f t="shared" si="15"/>
        <v>0.98135426889107702</v>
      </c>
      <c r="L239" s="10">
        <f t="shared" si="16"/>
        <v>9.7276264591439343E-2</v>
      </c>
      <c r="M239" s="10">
        <v>111.8</v>
      </c>
      <c r="N239" s="10">
        <v>106.7</v>
      </c>
      <c r="O239" s="10">
        <v>94.3</v>
      </c>
      <c r="P239" s="3">
        <v>1.2841011111111114</v>
      </c>
      <c r="Q239" s="10">
        <f t="shared" si="13"/>
        <v>73.436584692621111</v>
      </c>
      <c r="R239" s="10">
        <f t="shared" si="14"/>
        <v>120.76452006450253</v>
      </c>
      <c r="S239" s="97">
        <v>8.0000000000000002E-3</v>
      </c>
    </row>
    <row r="240" spans="9:19" x14ac:dyDescent="0.35">
      <c r="I240" t="s">
        <v>1658</v>
      </c>
      <c r="J240" s="10">
        <v>103.1</v>
      </c>
      <c r="K240" s="10">
        <f t="shared" si="15"/>
        <v>1.6765285996055201</v>
      </c>
      <c r="L240" s="10">
        <f t="shared" si="16"/>
        <v>0.19436345966956647</v>
      </c>
      <c r="M240" s="10">
        <v>111.6</v>
      </c>
      <c r="N240" s="10">
        <v>106.8</v>
      </c>
      <c r="O240" s="10">
        <v>95.4</v>
      </c>
      <c r="P240" s="3">
        <v>1.2678850000000002</v>
      </c>
      <c r="Q240" s="10">
        <f t="shared" si="13"/>
        <v>75.243417186889971</v>
      </c>
      <c r="R240" s="10">
        <f t="shared" si="14"/>
        <v>123.73580828440871</v>
      </c>
      <c r="S240" s="97">
        <v>-1E-3</v>
      </c>
    </row>
    <row r="241" spans="9:19" x14ac:dyDescent="0.35">
      <c r="I241" t="s">
        <v>1659</v>
      </c>
      <c r="J241" s="10">
        <v>103.1</v>
      </c>
      <c r="K241" s="10">
        <f t="shared" si="15"/>
        <v>1.3765978367748177</v>
      </c>
      <c r="L241" s="10">
        <f t="shared" si="16"/>
        <v>0</v>
      </c>
      <c r="M241" s="10">
        <v>111.3</v>
      </c>
      <c r="N241" s="10">
        <v>106.7</v>
      </c>
      <c r="O241" s="10">
        <v>95.1</v>
      </c>
      <c r="P241" s="3">
        <v>1.246891304347826</v>
      </c>
      <c r="Q241" s="10">
        <f t="shared" si="13"/>
        <v>76.26967937653643</v>
      </c>
      <c r="R241" s="10">
        <f t="shared" si="14"/>
        <v>125.42346929576635</v>
      </c>
      <c r="S241" s="97">
        <v>-1E-3</v>
      </c>
    </row>
    <row r="242" spans="9:19" x14ac:dyDescent="0.35">
      <c r="I242" t="s">
        <v>1660</v>
      </c>
      <c r="J242" s="10">
        <v>103.7</v>
      </c>
      <c r="K242" s="10">
        <f t="shared" si="15"/>
        <v>1.7664376840039298</v>
      </c>
      <c r="L242" s="10">
        <f t="shared" si="16"/>
        <v>0.58195926285160571</v>
      </c>
      <c r="M242" s="10">
        <v>110.4</v>
      </c>
      <c r="N242" s="10">
        <v>106.3</v>
      </c>
      <c r="O242" s="10">
        <v>94.1</v>
      </c>
      <c r="P242" s="3">
        <v>1.2411670807453414</v>
      </c>
      <c r="Q242" s="10">
        <f t="shared" si="13"/>
        <v>75.815739443791387</v>
      </c>
      <c r="R242" s="10">
        <f t="shared" si="14"/>
        <v>124.6769770896606</v>
      </c>
      <c r="S242" s="97">
        <v>-4.0000000000000001E-3</v>
      </c>
    </row>
    <row r="243" spans="9:19" x14ac:dyDescent="0.35">
      <c r="I243" t="s">
        <v>1661</v>
      </c>
      <c r="J243" s="10">
        <v>103.5</v>
      </c>
      <c r="K243" s="10">
        <f t="shared" si="15"/>
        <v>1.7699115044247815</v>
      </c>
      <c r="L243" s="10">
        <f t="shared" si="16"/>
        <v>-0.19286403085825299</v>
      </c>
      <c r="M243" s="10">
        <v>109.7</v>
      </c>
      <c r="N243" s="10">
        <v>106.1</v>
      </c>
      <c r="O243" s="10">
        <v>93.4</v>
      </c>
      <c r="P243" s="3">
        <v>1.2354428571428571</v>
      </c>
      <c r="Q243" s="10">
        <f t="shared" si="13"/>
        <v>75.600420901700957</v>
      </c>
      <c r="R243" s="10">
        <f t="shared" si="14"/>
        <v>124.32289144549047</v>
      </c>
      <c r="S243" s="97">
        <v>-6.0000000000000001E-3</v>
      </c>
    </row>
    <row r="244" spans="9:19" x14ac:dyDescent="0.35">
      <c r="I244" t="s">
        <v>1662</v>
      </c>
      <c r="J244" s="10">
        <v>102.8</v>
      </c>
      <c r="K244" s="10">
        <f t="shared" si="15"/>
        <v>1.2807881773398977</v>
      </c>
      <c r="L244" s="10">
        <f t="shared" si="16"/>
        <v>-0.6763285024154575</v>
      </c>
      <c r="M244" s="10">
        <v>109.7</v>
      </c>
      <c r="N244" s="10">
        <v>106</v>
      </c>
      <c r="O244" s="10">
        <v>95.2</v>
      </c>
      <c r="P244" s="3">
        <v>1.2646913043478261</v>
      </c>
      <c r="Q244" s="10">
        <f t="shared" si="13"/>
        <v>75.275286287425359</v>
      </c>
      <c r="R244" s="10">
        <f t="shared" si="14"/>
        <v>123.78821617683933</v>
      </c>
      <c r="S244" s="97">
        <v>-4.0000000000000001E-3</v>
      </c>
    </row>
    <row r="245" spans="9:19" x14ac:dyDescent="0.35">
      <c r="I245" t="s">
        <v>1663</v>
      </c>
      <c r="J245" s="10">
        <v>103.7</v>
      </c>
      <c r="K245" s="10">
        <f t="shared" si="15"/>
        <v>2.0669291338582862</v>
      </c>
      <c r="L245" s="10">
        <f t="shared" si="16"/>
        <v>0.87548638132295409</v>
      </c>
      <c r="M245" s="10">
        <v>110.5</v>
      </c>
      <c r="N245" s="10">
        <v>105.8</v>
      </c>
      <c r="O245" s="10">
        <v>98.6</v>
      </c>
      <c r="P245" s="3">
        <v>1.2882714285714285</v>
      </c>
      <c r="Q245" s="10">
        <f t="shared" si="13"/>
        <v>76.53666596435977</v>
      </c>
      <c r="R245" s="10">
        <f t="shared" si="14"/>
        <v>125.86252167377521</v>
      </c>
      <c r="S245" s="97">
        <v>-5.0000000000000001E-3</v>
      </c>
    </row>
    <row r="246" spans="9:19" x14ac:dyDescent="0.35">
      <c r="I246" t="s">
        <v>1664</v>
      </c>
      <c r="J246" s="10">
        <v>104.3</v>
      </c>
      <c r="K246" s="10">
        <f t="shared" si="15"/>
        <v>1.7560975609756113</v>
      </c>
      <c r="L246" s="10">
        <f t="shared" si="16"/>
        <v>0.57859209257473676</v>
      </c>
      <c r="M246" s="10">
        <v>111.4</v>
      </c>
      <c r="N246" s="10">
        <v>106.1</v>
      </c>
      <c r="O246" s="10">
        <v>101</v>
      </c>
      <c r="P246" s="3">
        <v>1.2907592857142856</v>
      </c>
      <c r="Q246" s="10">
        <f t="shared" si="13"/>
        <v>78.248517068857041</v>
      </c>
      <c r="R246" s="10">
        <f t="shared" si="14"/>
        <v>128.67761551183702</v>
      </c>
      <c r="S246" s="97">
        <v>-4.0000000000000001E-3</v>
      </c>
    </row>
    <row r="247" spans="9:19" x14ac:dyDescent="0.35">
      <c r="I247" t="s">
        <v>1665</v>
      </c>
      <c r="J247" s="10">
        <v>104.1</v>
      </c>
      <c r="K247" s="10">
        <f t="shared" si="15"/>
        <v>1.4619883040935644</v>
      </c>
      <c r="L247" s="10">
        <f t="shared" si="16"/>
        <v>-0.19175455417066445</v>
      </c>
      <c r="M247" s="10">
        <v>111.6</v>
      </c>
      <c r="N247" s="10">
        <v>106.5</v>
      </c>
      <c r="O247" s="10">
        <v>102.5</v>
      </c>
      <c r="P247" s="3">
        <v>1.2932471428571426</v>
      </c>
      <c r="Q247" s="10">
        <f t="shared" si="13"/>
        <v>79.257859231414187</v>
      </c>
      <c r="R247" s="10">
        <f t="shared" si="14"/>
        <v>130.33745198642634</v>
      </c>
      <c r="S247" s="97">
        <v>-3.0000000000000001E-3</v>
      </c>
    </row>
    <row r="248" spans="9:19" x14ac:dyDescent="0.35">
      <c r="I248" t="s">
        <v>1666</v>
      </c>
      <c r="J248" s="10">
        <v>104.3</v>
      </c>
      <c r="K248" s="10">
        <f t="shared" si="15"/>
        <v>1.2621359223300876</v>
      </c>
      <c r="L248" s="10">
        <f t="shared" si="16"/>
        <v>0.19212295869357465</v>
      </c>
      <c r="M248" s="10">
        <v>111.8</v>
      </c>
      <c r="N248" s="10">
        <v>106.7</v>
      </c>
      <c r="O248" s="10">
        <v>99.4</v>
      </c>
      <c r="P248" s="3">
        <v>1.2957349999999999</v>
      </c>
      <c r="Q248" s="10">
        <f t="shared" si="13"/>
        <v>76.71321682288432</v>
      </c>
      <c r="R248" s="10">
        <f t="shared" si="14"/>
        <v>126.1528548882886</v>
      </c>
      <c r="S248" s="97">
        <v>-6.0000000000000001E-3</v>
      </c>
    </row>
    <row r="249" spans="9:19" x14ac:dyDescent="0.35">
      <c r="I249" t="s">
        <v>1667</v>
      </c>
      <c r="J249" s="10">
        <v>104.5</v>
      </c>
      <c r="K249" s="10">
        <f t="shared" si="15"/>
        <v>1.3579049466537318</v>
      </c>
      <c r="L249" s="10">
        <f t="shared" si="16"/>
        <v>0.19175455417066445</v>
      </c>
      <c r="M249" s="10">
        <v>112</v>
      </c>
      <c r="N249" s="10">
        <v>107</v>
      </c>
      <c r="O249" s="10">
        <v>95.2</v>
      </c>
      <c r="P249" s="3">
        <v>1.236395454545455</v>
      </c>
      <c r="Q249" s="10">
        <f t="shared" si="13"/>
        <v>76.998018433349117</v>
      </c>
      <c r="R249" s="10">
        <f t="shared" si="14"/>
        <v>126.62120359956567</v>
      </c>
      <c r="S249" s="97">
        <v>-8.0000000000000002E-3</v>
      </c>
    </row>
    <row r="250" spans="9:19" x14ac:dyDescent="0.35">
      <c r="I250" t="s">
        <v>1668</v>
      </c>
      <c r="J250" s="10">
        <v>104.2</v>
      </c>
      <c r="K250" s="10">
        <f t="shared" si="15"/>
        <v>1.3618677042801508</v>
      </c>
      <c r="L250" s="10">
        <f t="shared" si="16"/>
        <v>-0.2870813397129135</v>
      </c>
      <c r="M250" s="10">
        <v>111</v>
      </c>
      <c r="N250" s="10">
        <v>106.8</v>
      </c>
      <c r="O250" s="10">
        <v>92.5</v>
      </c>
      <c r="P250" s="3">
        <v>1.241786363636364</v>
      </c>
      <c r="Q250" s="10">
        <f t="shared" si="13"/>
        <v>74.489463492842034</v>
      </c>
      <c r="R250" s="10">
        <f t="shared" si="14"/>
        <v>122.49595138755458</v>
      </c>
      <c r="S250" s="97">
        <v>-1.7000000000000001E-2</v>
      </c>
    </row>
    <row r="251" spans="9:19" x14ac:dyDescent="0.35">
      <c r="I251" t="s">
        <v>1669</v>
      </c>
      <c r="J251" s="10">
        <v>104.8</v>
      </c>
      <c r="K251" s="10">
        <f t="shared" si="15"/>
        <v>1.8464528668610258</v>
      </c>
      <c r="L251" s="10">
        <f t="shared" si="16"/>
        <v>0.57581573896352545</v>
      </c>
      <c r="M251" s="10">
        <v>111.4</v>
      </c>
      <c r="N251" s="10">
        <v>106.8</v>
      </c>
      <c r="O251" s="10">
        <v>91.1</v>
      </c>
      <c r="P251" s="3">
        <v>1.247177272727273</v>
      </c>
      <c r="Q251" s="10">
        <f t="shared" si="13"/>
        <v>73.044948775234232</v>
      </c>
      <c r="R251" s="10">
        <f t="shared" si="14"/>
        <v>120.12048516280865</v>
      </c>
      <c r="S251" s="97">
        <v>-2.4E-2</v>
      </c>
    </row>
    <row r="252" spans="9:19" x14ac:dyDescent="0.35">
      <c r="I252" t="s">
        <v>1670</v>
      </c>
      <c r="J252" s="10">
        <v>104.2</v>
      </c>
      <c r="K252" s="10">
        <f t="shared" si="15"/>
        <v>1.0669253152279401</v>
      </c>
      <c r="L252" s="10">
        <f t="shared" si="16"/>
        <v>-0.57251908396945828</v>
      </c>
      <c r="M252" s="10">
        <v>111.2</v>
      </c>
      <c r="N252" s="10">
        <v>107</v>
      </c>
      <c r="O252" s="10">
        <v>93.3</v>
      </c>
      <c r="P252" s="3">
        <v>1.252568181818182</v>
      </c>
      <c r="Q252" s="10">
        <f t="shared" si="13"/>
        <v>74.486963148440466</v>
      </c>
      <c r="R252" s="10">
        <f t="shared" si="14"/>
        <v>122.49183963735658</v>
      </c>
      <c r="S252" s="97">
        <v>-1.6E-2</v>
      </c>
    </row>
    <row r="253" spans="9:19" x14ac:dyDescent="0.35">
      <c r="I253" t="s">
        <v>1671</v>
      </c>
      <c r="J253" s="10">
        <v>103.9</v>
      </c>
      <c r="K253" s="10">
        <f t="shared" si="15"/>
        <v>0.77594568380214834</v>
      </c>
      <c r="L253" s="10">
        <f t="shared" si="16"/>
        <v>-0.28790786948176272</v>
      </c>
      <c r="M253" s="10">
        <v>111.4</v>
      </c>
      <c r="N253" s="10">
        <v>107</v>
      </c>
      <c r="O253" s="10">
        <v>94</v>
      </c>
      <c r="P253" s="3">
        <v>1.2691173913043479</v>
      </c>
      <c r="Q253" s="10">
        <f t="shared" si="13"/>
        <v>74.067222342127522</v>
      </c>
      <c r="R253" s="10">
        <f t="shared" si="14"/>
        <v>121.80158698960561</v>
      </c>
      <c r="S253" s="97">
        <v>-1.2999999999999999E-2</v>
      </c>
    </row>
    <row r="254" spans="9:19" x14ac:dyDescent="0.35">
      <c r="I254" t="s">
        <v>1672</v>
      </c>
      <c r="J254" s="10">
        <v>104.1</v>
      </c>
      <c r="K254" s="10">
        <f t="shared" si="15"/>
        <v>0.38572806171648377</v>
      </c>
      <c r="L254" s="10">
        <f t="shared" si="16"/>
        <v>0.19249278152069227</v>
      </c>
      <c r="M254" s="10">
        <v>110.8</v>
      </c>
      <c r="N254" s="10">
        <v>107</v>
      </c>
      <c r="O254" s="10">
        <v>95.9</v>
      </c>
      <c r="P254" s="3">
        <v>1.2823609683794466</v>
      </c>
      <c r="Q254" s="10">
        <f t="shared" si="13"/>
        <v>74.783935541325292</v>
      </c>
      <c r="R254" s="10">
        <f t="shared" si="14"/>
        <v>122.9802028782297</v>
      </c>
      <c r="S254" s="97">
        <v>-1.6E-2</v>
      </c>
    </row>
    <row r="255" spans="9:19" x14ac:dyDescent="0.35">
      <c r="I255" t="s">
        <v>1673</v>
      </c>
      <c r="J255" s="10">
        <v>103.4</v>
      </c>
      <c r="K255" s="10">
        <f t="shared" si="15"/>
        <v>-9.6618357487920914E-2</v>
      </c>
      <c r="L255" s="10">
        <f t="shared" si="16"/>
        <v>-0.67243035542746687</v>
      </c>
      <c r="M255" s="10">
        <v>111.7</v>
      </c>
      <c r="N255" s="10">
        <v>107.2</v>
      </c>
      <c r="O255" s="10">
        <v>98</v>
      </c>
      <c r="P255" s="3">
        <v>1.2956045454545453</v>
      </c>
      <c r="Q255" s="10">
        <f t="shared" si="13"/>
        <v>75.640364449028723</v>
      </c>
      <c r="R255" s="10">
        <f t="shared" si="14"/>
        <v>124.38857755198498</v>
      </c>
      <c r="S255" s="97">
        <v>-1.6E-2</v>
      </c>
    </row>
    <row r="256" spans="9:19" x14ac:dyDescent="0.35">
      <c r="I256" t="s">
        <v>1674</v>
      </c>
      <c r="J256" s="10">
        <v>103.4</v>
      </c>
      <c r="K256" s="10">
        <f t="shared" si="15"/>
        <v>0.58365758754863606</v>
      </c>
      <c r="L256" s="10">
        <f t="shared" si="16"/>
        <v>0</v>
      </c>
      <c r="M256" s="10">
        <v>112.5</v>
      </c>
      <c r="N256" s="10">
        <v>106.9</v>
      </c>
      <c r="O256" s="10">
        <v>101.4</v>
      </c>
      <c r="P256" s="3">
        <v>1.2985090909090908</v>
      </c>
      <c r="Q256" s="10">
        <f t="shared" si="13"/>
        <v>78.089557254473675</v>
      </c>
      <c r="R256" s="10">
        <f t="shared" si="14"/>
        <v>128.41621030387563</v>
      </c>
      <c r="S256" s="97">
        <v>-1.2E-2</v>
      </c>
    </row>
    <row r="257" spans="9:19" x14ac:dyDescent="0.35">
      <c r="I257" t="s">
        <v>1675</v>
      </c>
      <c r="J257" s="10">
        <v>103.1</v>
      </c>
      <c r="K257" s="10">
        <f t="shared" si="15"/>
        <v>-0.57859209257474786</v>
      </c>
      <c r="L257" s="10">
        <f t="shared" si="16"/>
        <v>-0.29013539651838727</v>
      </c>
      <c r="M257" s="10">
        <v>113.2</v>
      </c>
      <c r="N257" s="10">
        <v>107.3</v>
      </c>
      <c r="O257" s="10">
        <v>105.6</v>
      </c>
      <c r="P257" s="3">
        <v>1.3206714285714285</v>
      </c>
      <c r="Q257" s="10">
        <f t="shared" si="13"/>
        <v>79.959328047421764</v>
      </c>
      <c r="R257" s="10">
        <f t="shared" si="14"/>
        <v>131.49099889032917</v>
      </c>
      <c r="S257" s="97">
        <v>-1.7999999999999999E-2</v>
      </c>
    </row>
    <row r="258" spans="9:19" x14ac:dyDescent="0.35">
      <c r="I258" t="s">
        <v>1676</v>
      </c>
      <c r="J258" s="10">
        <v>102.8</v>
      </c>
      <c r="K258" s="10">
        <f t="shared" si="15"/>
        <v>-1.4381591562799612</v>
      </c>
      <c r="L258" s="10">
        <f t="shared" si="16"/>
        <v>-0.29097963142580285</v>
      </c>
      <c r="M258" s="10">
        <v>114.3</v>
      </c>
      <c r="N258" s="10">
        <v>107.5</v>
      </c>
      <c r="O258" s="10">
        <v>108.6</v>
      </c>
      <c r="P258" s="3">
        <v>1.3427909523809523</v>
      </c>
      <c r="Q258" s="10">
        <f t="shared" si="13"/>
        <v>80.876326882778983</v>
      </c>
      <c r="R258" s="10">
        <f t="shared" si="14"/>
        <v>132.99897920715821</v>
      </c>
      <c r="S258" s="97">
        <v>-1.7999999999999999E-2</v>
      </c>
    </row>
    <row r="259" spans="9:19" x14ac:dyDescent="0.35">
      <c r="I259" t="s">
        <v>1677</v>
      </c>
      <c r="J259" s="10">
        <v>103.4</v>
      </c>
      <c r="K259" s="10">
        <f t="shared" si="15"/>
        <v>-0.67243035542746687</v>
      </c>
      <c r="L259" s="10">
        <f t="shared" si="16"/>
        <v>0.58365758754863606</v>
      </c>
      <c r="M259" s="10">
        <v>114.2</v>
      </c>
      <c r="N259" s="10">
        <v>108</v>
      </c>
      <c r="O259" s="10">
        <v>113.5</v>
      </c>
      <c r="P259" s="3">
        <v>1.364910476190476</v>
      </c>
      <c r="Q259" s="10">
        <f t="shared" si="13"/>
        <v>83.155636929964373</v>
      </c>
      <c r="R259" s="10">
        <f t="shared" si="14"/>
        <v>136.74724425895332</v>
      </c>
      <c r="S259" s="97">
        <v>-2.1999999999999999E-2</v>
      </c>
    </row>
    <row r="260" spans="9:19" x14ac:dyDescent="0.35">
      <c r="I260" t="s">
        <v>1678</v>
      </c>
      <c r="J260" s="10">
        <v>103.6</v>
      </c>
      <c r="K260" s="10">
        <f t="shared" si="15"/>
        <v>-0.67114093959731447</v>
      </c>
      <c r="L260" s="10">
        <f t="shared" si="16"/>
        <v>0.19342359767891004</v>
      </c>
      <c r="M260" s="10">
        <v>115.2</v>
      </c>
      <c r="N260" s="10">
        <v>108.6</v>
      </c>
      <c r="O260" s="10">
        <v>116.5</v>
      </c>
      <c r="P260" s="3">
        <v>1.38703</v>
      </c>
      <c r="Q260" s="10">
        <f t="shared" si="13"/>
        <v>83.992415448836724</v>
      </c>
      <c r="R260" s="10">
        <f t="shared" si="14"/>
        <v>138.12330438831358</v>
      </c>
      <c r="S260" s="97">
        <v>-2.4E-2</v>
      </c>
    </row>
    <row r="261" spans="9:19" x14ac:dyDescent="0.35">
      <c r="I261" t="s">
        <v>1679</v>
      </c>
      <c r="J261" s="10">
        <v>103</v>
      </c>
      <c r="K261" s="10">
        <f t="shared" si="15"/>
        <v>-1.4354066985645897</v>
      </c>
      <c r="L261" s="10">
        <f t="shared" si="16"/>
        <v>-0.57915057915057799</v>
      </c>
      <c r="M261" s="10">
        <v>116.5</v>
      </c>
      <c r="N261" s="10">
        <v>108.9</v>
      </c>
      <c r="O261" s="10">
        <v>119.2</v>
      </c>
      <c r="P261" s="3">
        <v>1.3858956521739128</v>
      </c>
      <c r="Q261" s="10">
        <f t="shared" si="13"/>
        <v>86.009361392413027</v>
      </c>
      <c r="R261" s="10">
        <f t="shared" si="14"/>
        <v>141.4401186150584</v>
      </c>
      <c r="S261" s="97">
        <v>-2.4E-2</v>
      </c>
    </row>
    <row r="262" spans="9:19" x14ac:dyDescent="0.35">
      <c r="I262" t="s">
        <v>1680</v>
      </c>
      <c r="J262" s="10">
        <v>103.8</v>
      </c>
      <c r="K262" s="10">
        <f t="shared" si="15"/>
        <v>-0.38387715930903177</v>
      </c>
      <c r="L262" s="10">
        <f t="shared" si="16"/>
        <v>0.77669902912620437</v>
      </c>
      <c r="M262" s="10">
        <v>117.1</v>
      </c>
      <c r="N262" s="10">
        <v>109</v>
      </c>
      <c r="O262" s="10">
        <v>122.1</v>
      </c>
      <c r="P262" s="3">
        <v>1.3915061923583663</v>
      </c>
      <c r="Q262" s="10">
        <f t="shared" si="13"/>
        <v>87.746645088988984</v>
      </c>
      <c r="R262" s="10">
        <f t="shared" si="14"/>
        <v>144.29703567773277</v>
      </c>
      <c r="S262" s="97">
        <v>-1.2999999999999999E-2</v>
      </c>
    </row>
    <row r="263" spans="9:19" x14ac:dyDescent="0.35">
      <c r="I263" t="s">
        <v>1681</v>
      </c>
      <c r="J263" s="10">
        <v>103.5</v>
      </c>
      <c r="K263" s="10">
        <f t="shared" si="15"/>
        <v>-1.2404580152671763</v>
      </c>
      <c r="L263" s="10">
        <f t="shared" si="16"/>
        <v>-0.28901734104046506</v>
      </c>
      <c r="M263" s="10">
        <v>118.8</v>
      </c>
      <c r="N263" s="10">
        <v>109.5</v>
      </c>
      <c r="O263" s="10">
        <v>128.1</v>
      </c>
      <c r="P263" s="3">
        <v>1.3971167325428198</v>
      </c>
      <c r="Q263" s="10">
        <f t="shared" si="13"/>
        <v>91.688831016182746</v>
      </c>
      <c r="R263" s="10">
        <f t="shared" si="14"/>
        <v>150.77985610702251</v>
      </c>
      <c r="S263" s="97">
        <v>-6.0000000000000001E-3</v>
      </c>
    </row>
    <row r="264" spans="9:19" x14ac:dyDescent="0.35">
      <c r="I264" t="s">
        <v>1682</v>
      </c>
      <c r="J264" s="10">
        <v>103.6</v>
      </c>
      <c r="K264" s="10">
        <f t="shared" si="15"/>
        <v>-0.57581573896353655</v>
      </c>
      <c r="L264" s="10">
        <f t="shared" si="16"/>
        <v>9.6618357487909812E-2</v>
      </c>
      <c r="M264" s="10">
        <v>117.4</v>
      </c>
      <c r="N264" s="10">
        <v>109.8</v>
      </c>
      <c r="O264" s="10">
        <v>125.3</v>
      </c>
      <c r="P264" s="3">
        <v>1.402727272727273</v>
      </c>
      <c r="Q264" s="10">
        <f t="shared" ref="Q264:Q297" si="17">O264/P264</f>
        <v>89.325988334413452</v>
      </c>
      <c r="R264" s="10">
        <f t="shared" ref="R264:R297" si="18">(Q264/$R$3)*100</f>
        <v>146.89422384830362</v>
      </c>
      <c r="S264" s="97">
        <v>-7.0000000000000001E-3</v>
      </c>
    </row>
    <row r="265" spans="9:19" x14ac:dyDescent="0.35">
      <c r="I265" t="s">
        <v>1683</v>
      </c>
      <c r="J265" s="10">
        <v>103.3</v>
      </c>
      <c r="K265" s="10">
        <f t="shared" si="15"/>
        <v>-0.57747834456208791</v>
      </c>
      <c r="L265" s="10">
        <f t="shared" si="16"/>
        <v>-0.28957528957528345</v>
      </c>
      <c r="M265" s="10">
        <v>117.4</v>
      </c>
      <c r="N265" s="10">
        <v>109.9</v>
      </c>
      <c r="O265" s="10">
        <v>124.6</v>
      </c>
      <c r="P265" s="3">
        <v>1.3806772727272731</v>
      </c>
      <c r="Q265" s="10">
        <f t="shared" si="17"/>
        <v>90.245564594451309</v>
      </c>
      <c r="R265" s="10">
        <f t="shared" si="18"/>
        <v>148.40644267180974</v>
      </c>
      <c r="S265" s="97">
        <v>-1.2E-2</v>
      </c>
    </row>
    <row r="266" spans="9:19" x14ac:dyDescent="0.35">
      <c r="I266" t="s">
        <v>1684</v>
      </c>
      <c r="J266" s="10">
        <v>104.4</v>
      </c>
      <c r="K266" s="10">
        <f t="shared" si="15"/>
        <v>0.28818443804035088</v>
      </c>
      <c r="L266" s="10">
        <f t="shared" si="16"/>
        <v>1.0648596321394033</v>
      </c>
      <c r="M266" s="10">
        <v>117.3</v>
      </c>
      <c r="N266" s="10">
        <v>110</v>
      </c>
      <c r="O266" s="10">
        <v>128.1</v>
      </c>
      <c r="P266" s="3">
        <v>1.3769704545454546</v>
      </c>
      <c r="Q266" s="10">
        <f t="shared" si="17"/>
        <v>93.030318535256072</v>
      </c>
      <c r="R266" s="10">
        <f t="shared" si="18"/>
        <v>152.98589683034186</v>
      </c>
      <c r="S266" s="97">
        <v>-8.0000000000000002E-3</v>
      </c>
    </row>
    <row r="267" spans="9:19" x14ac:dyDescent="0.35">
      <c r="I267" t="s">
        <v>1685</v>
      </c>
      <c r="J267" s="10">
        <v>104.2</v>
      </c>
      <c r="K267" s="10">
        <f t="shared" si="15"/>
        <v>0.77369439071566237</v>
      </c>
      <c r="L267" s="10">
        <f t="shared" si="16"/>
        <v>-0.19157088122605526</v>
      </c>
      <c r="M267" s="10">
        <v>118.6</v>
      </c>
      <c r="N267" s="10">
        <v>110.4</v>
      </c>
      <c r="O267" s="10">
        <v>129.30000000000001</v>
      </c>
      <c r="P267" s="3">
        <v>1.3732636363636364</v>
      </c>
      <c r="Q267" s="10">
        <f t="shared" si="17"/>
        <v>94.15526383730861</v>
      </c>
      <c r="R267" s="10">
        <f t="shared" si="18"/>
        <v>154.83583960845203</v>
      </c>
      <c r="S267" s="97">
        <v>-5.0000000000000001E-3</v>
      </c>
    </row>
    <row r="268" spans="9:19" x14ac:dyDescent="0.35">
      <c r="I268" t="s">
        <v>1686</v>
      </c>
      <c r="J268" s="10">
        <v>104.7</v>
      </c>
      <c r="K268" s="10">
        <f t="shared" si="15"/>
        <v>1.2572533849129597</v>
      </c>
      <c r="L268" s="10">
        <f t="shared" si="16"/>
        <v>0.47984644913627861</v>
      </c>
      <c r="M268" s="10">
        <v>119.9</v>
      </c>
      <c r="N268" s="10">
        <v>111</v>
      </c>
      <c r="O268" s="10">
        <v>133.4</v>
      </c>
      <c r="P268" s="3">
        <v>1.3695761904761903</v>
      </c>
      <c r="Q268" s="10">
        <f t="shared" si="17"/>
        <v>97.402394206063065</v>
      </c>
      <c r="R268" s="10">
        <f t="shared" si="18"/>
        <v>160.17565956618631</v>
      </c>
      <c r="S268" s="97">
        <v>-4.0000000000000001E-3</v>
      </c>
    </row>
    <row r="269" spans="9:19" x14ac:dyDescent="0.35">
      <c r="I269" t="s">
        <v>1687</v>
      </c>
      <c r="J269" s="10">
        <v>105.7</v>
      </c>
      <c r="K269" s="10">
        <f t="shared" si="15"/>
        <v>2.5218234723569433</v>
      </c>
      <c r="L269" s="10">
        <f t="shared" si="16"/>
        <v>0.95510983763131829</v>
      </c>
      <c r="M269" s="10">
        <v>122.8</v>
      </c>
      <c r="N269" s="10">
        <v>111.8</v>
      </c>
      <c r="O269" s="10">
        <v>135.5</v>
      </c>
      <c r="P269" s="3">
        <v>1.3447636363636362</v>
      </c>
      <c r="Q269" s="10">
        <f t="shared" si="17"/>
        <v>100.76120169816934</v>
      </c>
      <c r="R269" s="10">
        <f t="shared" si="18"/>
        <v>165.69912959779342</v>
      </c>
      <c r="S269" s="97">
        <v>3.0000000000000001E-3</v>
      </c>
    </row>
    <row r="270" spans="9:19" x14ac:dyDescent="0.35">
      <c r="I270" t="s">
        <v>1688</v>
      </c>
      <c r="J270" s="10">
        <v>107.1</v>
      </c>
      <c r="K270" s="10">
        <f t="shared" si="15"/>
        <v>4.182879377431914</v>
      </c>
      <c r="L270" s="10">
        <f t="shared" si="16"/>
        <v>1.3245033112582627</v>
      </c>
      <c r="M270" s="10">
        <v>124.5</v>
      </c>
      <c r="N270" s="10">
        <v>112.3</v>
      </c>
      <c r="O270" s="10">
        <v>133.9</v>
      </c>
      <c r="P270" s="3">
        <v>1.3477607575757575</v>
      </c>
      <c r="Q270" s="10">
        <f t="shared" si="17"/>
        <v>99.34997680215028</v>
      </c>
      <c r="R270" s="10">
        <f t="shared" si="18"/>
        <v>163.37840760365168</v>
      </c>
      <c r="S270" s="97">
        <v>8.0000000000000002E-3</v>
      </c>
    </row>
    <row r="271" spans="9:19" x14ac:dyDescent="0.35">
      <c r="I271" t="s">
        <v>1689</v>
      </c>
      <c r="J271" s="10">
        <v>107.8</v>
      </c>
      <c r="K271" s="10">
        <f t="shared" si="15"/>
        <v>4.2553191489361541</v>
      </c>
      <c r="L271" s="10">
        <f t="shared" si="16"/>
        <v>0.65359477124182774</v>
      </c>
      <c r="M271" s="10">
        <v>125.7</v>
      </c>
      <c r="N271" s="10">
        <v>113.6</v>
      </c>
      <c r="O271" s="10">
        <v>135.80000000000001</v>
      </c>
      <c r="P271" s="3">
        <v>1.3507578787878789</v>
      </c>
      <c r="Q271" s="10">
        <f t="shared" si="17"/>
        <v>100.53615243159788</v>
      </c>
      <c r="R271" s="10">
        <f t="shared" si="18"/>
        <v>165.32904203473305</v>
      </c>
      <c r="S271" s="97">
        <v>1.4999999999999999E-2</v>
      </c>
    </row>
    <row r="272" spans="9:19" x14ac:dyDescent="0.35">
      <c r="I272" t="s">
        <v>1690</v>
      </c>
      <c r="J272" s="10">
        <v>108.9</v>
      </c>
      <c r="K272" s="10">
        <f t="shared" si="15"/>
        <v>5.1158301158301223</v>
      </c>
      <c r="L272" s="10">
        <f t="shared" si="16"/>
        <v>1.0204081632653184</v>
      </c>
      <c r="M272" s="10">
        <v>127</v>
      </c>
      <c r="N272" s="10">
        <v>114.7</v>
      </c>
      <c r="O272" s="10">
        <v>141.69999999999999</v>
      </c>
      <c r="P272" s="3">
        <v>1.353755</v>
      </c>
      <c r="Q272" s="10">
        <f t="shared" si="17"/>
        <v>104.67182023335093</v>
      </c>
      <c r="R272" s="10">
        <f t="shared" si="18"/>
        <v>172.13003828633441</v>
      </c>
      <c r="S272" s="97">
        <v>1.7999999999999999E-2</v>
      </c>
    </row>
    <row r="273" spans="9:19" x14ac:dyDescent="0.35">
      <c r="I273" t="s">
        <v>1691</v>
      </c>
      <c r="J273" s="10">
        <v>109</v>
      </c>
      <c r="K273" s="10">
        <f t="shared" si="15"/>
        <v>5.8252427184465994</v>
      </c>
      <c r="L273" s="10">
        <f t="shared" si="16"/>
        <v>9.182736455464191E-2</v>
      </c>
      <c r="M273" s="10">
        <v>129</v>
      </c>
      <c r="N273" s="10">
        <v>115.6</v>
      </c>
      <c r="O273" s="10">
        <v>160.30000000000001</v>
      </c>
      <c r="P273" s="3">
        <v>1.3173478260869564</v>
      </c>
      <c r="Q273" s="10">
        <f t="shared" si="17"/>
        <v>121.68388395656623</v>
      </c>
      <c r="R273" s="10">
        <f t="shared" si="18"/>
        <v>200.10592686339757</v>
      </c>
      <c r="S273" s="97">
        <v>2.1000000000000001E-2</v>
      </c>
    </row>
    <row r="274" spans="9:19" x14ac:dyDescent="0.35">
      <c r="I274" t="s">
        <v>1692</v>
      </c>
      <c r="J274" s="10">
        <v>110.7</v>
      </c>
      <c r="K274" s="10">
        <f t="shared" si="15"/>
        <v>6.6473988439306408</v>
      </c>
      <c r="L274" s="10">
        <f t="shared" si="16"/>
        <v>1.5596330275229331</v>
      </c>
      <c r="M274" s="10">
        <v>135.80000000000001</v>
      </c>
      <c r="N274" s="10">
        <v>117.7</v>
      </c>
      <c r="O274" s="10">
        <v>159</v>
      </c>
      <c r="P274" s="3">
        <v>1.2877453933747411</v>
      </c>
      <c r="Q274" s="10">
        <f t="shared" si="17"/>
        <v>123.47161233736995</v>
      </c>
      <c r="R274" s="10">
        <f t="shared" si="18"/>
        <v>203.04579887429114</v>
      </c>
      <c r="S274" s="97">
        <v>2.7E-2</v>
      </c>
    </row>
    <row r="275" spans="9:19" x14ac:dyDescent="0.35">
      <c r="I275" t="s">
        <v>1693</v>
      </c>
      <c r="J275" s="10">
        <v>112.4</v>
      </c>
      <c r="K275" s="10">
        <f t="shared" si="15"/>
        <v>8.599033816425127</v>
      </c>
      <c r="L275" s="10">
        <f t="shared" si="16"/>
        <v>1.5356820234869062</v>
      </c>
      <c r="M275" s="10">
        <v>138.5</v>
      </c>
      <c r="N275" s="10">
        <v>119.8</v>
      </c>
      <c r="O275" s="10">
        <v>158.80000000000001</v>
      </c>
      <c r="P275" s="3">
        <v>1.2581429606625258</v>
      </c>
      <c r="Q275" s="10">
        <f t="shared" si="17"/>
        <v>126.21777092515582</v>
      </c>
      <c r="R275" s="10">
        <f t="shared" si="18"/>
        <v>207.5617839961904</v>
      </c>
      <c r="S275" s="97">
        <v>2.8000000000000001E-2</v>
      </c>
    </row>
    <row r="276" spans="9:19" x14ac:dyDescent="0.35">
      <c r="I276" t="s">
        <v>2246</v>
      </c>
      <c r="J276" s="10">
        <v>113.7</v>
      </c>
      <c r="K276" s="10">
        <f t="shared" ref="K276:K296" si="19">((J276/J264)-1)*100</f>
        <v>9.7490347490347684</v>
      </c>
      <c r="L276" s="10">
        <f t="shared" ref="L276:L296" si="20">((J276/J275)-1)*100</f>
        <v>1.1565836298932375</v>
      </c>
      <c r="M276" s="10">
        <v>141</v>
      </c>
      <c r="N276" s="10">
        <v>122.4</v>
      </c>
      <c r="O276" s="10">
        <v>155.80000000000001</v>
      </c>
      <c r="P276" s="3">
        <v>1.2285405279503105</v>
      </c>
      <c r="Q276" s="10">
        <f t="shared" si="17"/>
        <v>126.81714315109797</v>
      </c>
      <c r="R276" s="10">
        <f t="shared" si="18"/>
        <v>208.54743575966586</v>
      </c>
      <c r="S276" s="97">
        <v>3.1E-2</v>
      </c>
    </row>
    <row r="277" spans="9:19" x14ac:dyDescent="0.35">
      <c r="I277" t="s">
        <v>2274</v>
      </c>
      <c r="J277" s="10">
        <v>116.3</v>
      </c>
      <c r="K277" s="10">
        <f t="shared" si="19"/>
        <v>12.584704743465625</v>
      </c>
      <c r="L277" s="10">
        <f t="shared" si="20"/>
        <v>2.2867194371152033</v>
      </c>
      <c r="M277" s="10">
        <v>142.30000000000001</v>
      </c>
      <c r="N277" s="10">
        <v>124.4</v>
      </c>
      <c r="O277" s="10">
        <v>141.80000000000001</v>
      </c>
      <c r="P277" s="3">
        <v>1.1989380952380952</v>
      </c>
      <c r="Q277" s="10">
        <f t="shared" si="17"/>
        <v>118.27132740480664</v>
      </c>
      <c r="R277" s="10">
        <f t="shared" si="18"/>
        <v>194.49406792563258</v>
      </c>
      <c r="S277" s="97">
        <v>4.3999999999999997E-2</v>
      </c>
    </row>
    <row r="278" spans="9:19" x14ac:dyDescent="0.35">
      <c r="I278" t="s">
        <v>2341</v>
      </c>
      <c r="J278" s="10">
        <v>118</v>
      </c>
      <c r="K278" s="10">
        <f t="shared" si="19"/>
        <v>13.026819923371647</v>
      </c>
      <c r="L278" s="10">
        <f t="shared" si="20"/>
        <v>1.4617368873602876</v>
      </c>
      <c r="M278" s="10">
        <v>142.4</v>
      </c>
      <c r="N278" s="10">
        <v>125.3</v>
      </c>
      <c r="O278" s="10">
        <v>138.9</v>
      </c>
      <c r="P278" s="3">
        <v>1.1762063492063493</v>
      </c>
      <c r="Q278" s="10">
        <f t="shared" si="17"/>
        <v>118.09152373112374</v>
      </c>
      <c r="R278" s="10">
        <f t="shared" si="18"/>
        <v>194.19838554267542</v>
      </c>
      <c r="S278" s="97">
        <v>5.0999999999999997E-2</v>
      </c>
    </row>
    <row r="279" spans="9:19" x14ac:dyDescent="0.35">
      <c r="I279" t="s">
        <v>2367</v>
      </c>
      <c r="J279" s="10">
        <v>119.3</v>
      </c>
      <c r="K279" s="10">
        <f t="shared" si="19"/>
        <v>14.491362763915539</v>
      </c>
      <c r="L279" s="10">
        <f t="shared" si="20"/>
        <v>1.1016949152542255</v>
      </c>
      <c r="M279" s="10">
        <v>145</v>
      </c>
      <c r="N279" s="10">
        <v>126.5</v>
      </c>
      <c r="O279" s="10">
        <v>137.5</v>
      </c>
      <c r="P279" s="3">
        <v>1.1534746031746033</v>
      </c>
      <c r="Q279" s="10">
        <f t="shared" si="17"/>
        <v>119.20505195482524</v>
      </c>
      <c r="R279" s="10">
        <f t="shared" si="18"/>
        <v>196.02955323758459</v>
      </c>
      <c r="S279" s="97">
        <v>5.7000000000000002E-2</v>
      </c>
    </row>
    <row r="280" spans="9:19" x14ac:dyDescent="0.35">
      <c r="I280" t="s">
        <v>2398</v>
      </c>
      <c r="J280" s="10">
        <v>121.7</v>
      </c>
      <c r="K280" s="10">
        <f t="shared" si="19"/>
        <v>16.236867239732568</v>
      </c>
      <c r="L280" s="10">
        <f t="shared" si="20"/>
        <v>2.0117351215423351</v>
      </c>
      <c r="M280" s="10">
        <v>147.4</v>
      </c>
      <c r="N280" s="10">
        <v>127.7</v>
      </c>
      <c r="O280" s="10">
        <v>136.80000000000001</v>
      </c>
      <c r="P280" s="3">
        <v>1.130742857142857</v>
      </c>
      <c r="Q280" s="10">
        <f t="shared" si="17"/>
        <v>120.98241358399032</v>
      </c>
      <c r="R280" s="10">
        <f t="shared" si="18"/>
        <v>198.95237739975931</v>
      </c>
      <c r="S280" s="97">
        <v>6.6000000000000003E-2</v>
      </c>
    </row>
    <row r="281" spans="9:19" x14ac:dyDescent="0.35">
      <c r="I281" t="s">
        <v>2423</v>
      </c>
      <c r="J281" s="10">
        <v>123.1</v>
      </c>
      <c r="K281" s="10">
        <f t="shared" si="19"/>
        <v>16.461684011352883</v>
      </c>
      <c r="L281" s="10">
        <f t="shared" si="20"/>
        <v>1.1503697617091246</v>
      </c>
      <c r="M281" s="10">
        <v>148.69999999999999</v>
      </c>
      <c r="N281" s="10">
        <v>128.80000000000001</v>
      </c>
      <c r="O281" s="10">
        <v>136.1</v>
      </c>
      <c r="P281" s="3">
        <v>1.1744318181818179</v>
      </c>
      <c r="Q281" s="10">
        <f t="shared" si="17"/>
        <v>115.88582486695697</v>
      </c>
      <c r="R281" s="10">
        <f t="shared" si="18"/>
        <v>190.57117213327126</v>
      </c>
      <c r="S281" s="97">
        <v>7.3999999999999996E-2</v>
      </c>
    </row>
    <row r="282" spans="9:19" x14ac:dyDescent="0.35">
      <c r="I282" t="s">
        <v>2439</v>
      </c>
      <c r="J282" s="10">
        <v>125.1</v>
      </c>
      <c r="K282" s="10">
        <f t="shared" si="19"/>
        <v>16.806722689075638</v>
      </c>
      <c r="L282" s="10">
        <f t="shared" si="20"/>
        <v>1.6246953696182009</v>
      </c>
      <c r="M282" s="10">
        <v>149.69999999999999</v>
      </c>
      <c r="N282" s="10">
        <v>129.69999999999999</v>
      </c>
      <c r="O282" s="10">
        <v>133.30000000000001</v>
      </c>
      <c r="P282" s="3">
        <v>1.1858178787878786</v>
      </c>
      <c r="Q282" s="10">
        <f t="shared" si="17"/>
        <v>112.41186558618668</v>
      </c>
      <c r="R282" s="10">
        <f t="shared" si="18"/>
        <v>184.85833803264075</v>
      </c>
      <c r="S282" s="97">
        <v>7.2999999999999995E-2</v>
      </c>
    </row>
    <row r="283" spans="9:19" x14ac:dyDescent="0.35">
      <c r="I283" t="s">
        <v>2463</v>
      </c>
      <c r="J283" s="10">
        <v>125.8</v>
      </c>
      <c r="K283" s="10">
        <f t="shared" si="19"/>
        <v>16.697588126159559</v>
      </c>
      <c r="L283" s="10">
        <f t="shared" si="20"/>
        <v>0.55955235811351312</v>
      </c>
      <c r="M283" s="10">
        <v>149.9</v>
      </c>
      <c r="N283" s="10">
        <v>130.9</v>
      </c>
      <c r="O283" s="10">
        <v>131.6</v>
      </c>
      <c r="P283" s="3">
        <v>1.1972039393939393</v>
      </c>
      <c r="Q283" s="10">
        <f t="shared" si="17"/>
        <v>109.92279232443879</v>
      </c>
      <c r="R283" s="10">
        <f t="shared" si="18"/>
        <v>180.76512292577624</v>
      </c>
      <c r="S283" s="97">
        <v>0.08</v>
      </c>
    </row>
    <row r="284" spans="9:19" x14ac:dyDescent="0.35">
      <c r="I284" t="s">
        <v>2490</v>
      </c>
      <c r="J284" s="10">
        <v>128.5</v>
      </c>
      <c r="K284" s="10">
        <f t="shared" si="19"/>
        <v>17.998163452708905</v>
      </c>
      <c r="L284" s="10">
        <f t="shared" si="20"/>
        <v>2.1462639109697923</v>
      </c>
      <c r="M284" s="10">
        <v>149.9</v>
      </c>
      <c r="N284" s="10">
        <v>131.6</v>
      </c>
      <c r="O284" s="10">
        <v>131.1</v>
      </c>
      <c r="P284" s="3">
        <v>1.2085899999999998</v>
      </c>
      <c r="Q284" s="10">
        <f t="shared" si="17"/>
        <v>108.47351045433109</v>
      </c>
      <c r="R284" s="10">
        <f t="shared" si="18"/>
        <v>178.38181724490454</v>
      </c>
      <c r="S284" s="97">
        <v>8.4000000000000005E-2</v>
      </c>
    </row>
    <row r="285" spans="9:19" x14ac:dyDescent="0.35">
      <c r="I285" t="s">
        <v>2512</v>
      </c>
      <c r="J285" s="10">
        <v>129.9</v>
      </c>
      <c r="K285" s="10">
        <f t="shared" si="19"/>
        <v>19.174311926605505</v>
      </c>
      <c r="L285" s="10">
        <f t="shared" si="20"/>
        <v>1.0894941634241206</v>
      </c>
      <c r="M285" s="10">
        <v>151</v>
      </c>
      <c r="N285" s="10">
        <v>132.1</v>
      </c>
      <c r="O285" s="10">
        <v>128.19999999999999</v>
      </c>
      <c r="P285" s="3">
        <v>1.2134956521739131</v>
      </c>
      <c r="Q285" s="10">
        <f t="shared" si="17"/>
        <v>105.64520752121072</v>
      </c>
      <c r="R285" s="10">
        <f t="shared" si="18"/>
        <v>173.73074792101173</v>
      </c>
      <c r="S285" s="97">
        <v>8.8999999999999996E-2</v>
      </c>
    </row>
    <row r="286" spans="9:19" x14ac:dyDescent="0.35">
      <c r="I286" t="s">
        <v>2549</v>
      </c>
      <c r="J286" s="10">
        <v>131.69999999999999</v>
      </c>
      <c r="K286" s="10">
        <f t="shared" si="19"/>
        <v>18.970189701897013</v>
      </c>
      <c r="L286" s="10">
        <f t="shared" si="20"/>
        <v>1.3856812933025209</v>
      </c>
      <c r="M286" s="10">
        <v>150.4</v>
      </c>
      <c r="N286" s="10">
        <v>133.80000000000001</v>
      </c>
      <c r="O286" s="10">
        <v>128.69999999999999</v>
      </c>
      <c r="P286" s="3">
        <v>1.2300289196310936</v>
      </c>
      <c r="Q286" s="10">
        <f t="shared" si="17"/>
        <v>104.63168625222184</v>
      </c>
      <c r="R286" s="10">
        <f t="shared" si="18"/>
        <v>172.06403901649335</v>
      </c>
      <c r="S286" s="97">
        <v>8.7999999999999995E-2</v>
      </c>
    </row>
    <row r="287" spans="9:19" x14ac:dyDescent="0.35">
      <c r="I287" t="s">
        <v>2567</v>
      </c>
      <c r="J287" s="10">
        <v>132.9</v>
      </c>
      <c r="K287" s="10">
        <f t="shared" si="19"/>
        <v>18.238434163701058</v>
      </c>
      <c r="L287" s="10">
        <f t="shared" si="20"/>
        <v>0.91116173120731059</v>
      </c>
      <c r="M287" s="10">
        <v>150.69999999999999</v>
      </c>
      <c r="N287" s="10">
        <v>133.9</v>
      </c>
      <c r="O287" s="10">
        <v>124.7</v>
      </c>
      <c r="P287" s="3">
        <v>1.2465621870882742</v>
      </c>
      <c r="Q287" s="10">
        <f t="shared" si="17"/>
        <v>100.0351216262021</v>
      </c>
      <c r="R287" s="10">
        <f t="shared" si="18"/>
        <v>164.50511013478953</v>
      </c>
      <c r="S287" s="97">
        <v>0.09</v>
      </c>
    </row>
    <row r="288" spans="9:19" x14ac:dyDescent="0.35">
      <c r="I288" t="s">
        <v>2582</v>
      </c>
      <c r="J288" s="10">
        <v>133.4</v>
      </c>
      <c r="K288" s="10">
        <f t="shared" si="19"/>
        <v>17.326297273526837</v>
      </c>
      <c r="L288" s="10">
        <f t="shared" si="20"/>
        <v>0.3762227238525151</v>
      </c>
      <c r="M288" s="10">
        <v>148.19999999999999</v>
      </c>
      <c r="N288" s="10">
        <v>134</v>
      </c>
      <c r="O288" s="10">
        <v>123.1</v>
      </c>
      <c r="P288" s="3">
        <v>1.2630954545454545</v>
      </c>
      <c r="Q288" s="10">
        <f t="shared" si="17"/>
        <v>97.45898424145588</v>
      </c>
      <c r="R288" s="10">
        <f t="shared" si="18"/>
        <v>160.26872038176282</v>
      </c>
      <c r="S288" s="97">
        <v>8.4000000000000005E-2</v>
      </c>
    </row>
    <row r="289" spans="9:19" x14ac:dyDescent="0.35">
      <c r="I289" t="s">
        <v>2613</v>
      </c>
      <c r="J289" s="10">
        <v>133.5</v>
      </c>
      <c r="K289" s="10">
        <f t="shared" si="19"/>
        <v>14.78933791917456</v>
      </c>
      <c r="L289" s="10">
        <f t="shared" si="20"/>
        <v>7.4962518740617767E-2</v>
      </c>
      <c r="M289" s="10">
        <v>147.19999999999999</v>
      </c>
      <c r="N289" s="10">
        <v>134</v>
      </c>
      <c r="O289" s="10">
        <v>124.6</v>
      </c>
      <c r="P289" s="3">
        <v>1.2881285714285715</v>
      </c>
      <c r="Q289" s="10">
        <f t="shared" si="17"/>
        <v>96.7294746531513</v>
      </c>
      <c r="R289" s="10">
        <f t="shared" si="18"/>
        <v>159.06906116990257</v>
      </c>
      <c r="S289" s="97">
        <v>7.5999999999999998E-2</v>
      </c>
    </row>
    <row r="290" spans="9:19" x14ac:dyDescent="0.35">
      <c r="I290" t="s">
        <v>2679</v>
      </c>
      <c r="J290" s="10">
        <v>134</v>
      </c>
      <c r="K290" s="10">
        <f t="shared" si="19"/>
        <v>13.559322033898313</v>
      </c>
      <c r="L290" s="10">
        <f t="shared" si="20"/>
        <v>0.37453183520599342</v>
      </c>
      <c r="M290" s="10">
        <v>147.1</v>
      </c>
      <c r="N290" s="10">
        <v>133.30000000000001</v>
      </c>
      <c r="O290" s="10">
        <v>122</v>
      </c>
      <c r="P290" s="3">
        <v>1.2635214285714287</v>
      </c>
      <c r="Q290" s="10">
        <f t="shared" si="17"/>
        <v>96.555544877411762</v>
      </c>
      <c r="R290" s="10">
        <f t="shared" si="18"/>
        <v>158.7830382566635</v>
      </c>
      <c r="S290" s="97">
        <v>6.9000000000000006E-2</v>
      </c>
    </row>
    <row r="291" spans="9:19" x14ac:dyDescent="0.35">
      <c r="I291" t="s">
        <v>2698</v>
      </c>
      <c r="J291" s="10">
        <v>133.80000000000001</v>
      </c>
      <c r="K291" s="10">
        <f t="shared" si="19"/>
        <v>12.154233025984929</v>
      </c>
      <c r="L291" s="10">
        <f t="shared" si="20"/>
        <v>-0.14925373134327957</v>
      </c>
      <c r="M291" s="10">
        <v>146.80000000000001</v>
      </c>
      <c r="N291" s="10">
        <v>133</v>
      </c>
      <c r="O291" s="10">
        <v>121.9</v>
      </c>
      <c r="P291" s="3">
        <v>1.2389142857142859</v>
      </c>
      <c r="Q291" s="10">
        <f t="shared" si="17"/>
        <v>98.392601817259347</v>
      </c>
      <c r="R291" s="10">
        <f t="shared" si="18"/>
        <v>161.80402977744905</v>
      </c>
      <c r="S291" s="97">
        <v>6.2E-2</v>
      </c>
    </row>
    <row r="292" spans="9:19" x14ac:dyDescent="0.35">
      <c r="I292" t="s">
        <v>2737</v>
      </c>
      <c r="J292" s="10">
        <v>134</v>
      </c>
      <c r="K292" s="10">
        <f t="shared" si="19"/>
        <v>10.106820049301568</v>
      </c>
      <c r="L292" s="10">
        <f t="shared" si="20"/>
        <v>0.1494768310911665</v>
      </c>
      <c r="M292" s="10">
        <v>147.69999999999999</v>
      </c>
      <c r="N292" s="10">
        <v>132.80000000000001</v>
      </c>
      <c r="O292" s="10">
        <v>120.9</v>
      </c>
      <c r="P292" s="3">
        <v>1.2167772727272725</v>
      </c>
      <c r="Q292" s="10">
        <f t="shared" si="17"/>
        <v>99.360830210952201</v>
      </c>
      <c r="R292" s="10">
        <f t="shared" si="18"/>
        <v>163.39625574719639</v>
      </c>
      <c r="S292" s="97">
        <v>5.1999999999999998E-2</v>
      </c>
    </row>
    <row r="293" spans="9:19" x14ac:dyDescent="0.35">
      <c r="I293" t="s">
        <v>2749</v>
      </c>
      <c r="J293" s="10">
        <v>134.4</v>
      </c>
      <c r="K293" s="10">
        <f t="shared" si="19"/>
        <v>9.1795288383428097</v>
      </c>
      <c r="L293" s="10">
        <f t="shared" si="20"/>
        <v>0.29850746268658135</v>
      </c>
      <c r="M293" s="10">
        <v>148.4</v>
      </c>
      <c r="N293" s="10">
        <v>133.5</v>
      </c>
      <c r="O293" s="10">
        <v>120.8</v>
      </c>
      <c r="P293" s="3">
        <v>1.2429636363636365</v>
      </c>
      <c r="Q293" s="10">
        <f t="shared" si="17"/>
        <v>97.187074879686364</v>
      </c>
      <c r="R293" s="10">
        <f t="shared" si="18"/>
        <v>159.82157263227822</v>
      </c>
      <c r="S293" s="97">
        <v>4.2999999999999997E-2</v>
      </c>
    </row>
    <row r="294" spans="9:19" x14ac:dyDescent="0.35">
      <c r="I294" t="s">
        <v>2774</v>
      </c>
      <c r="J294" s="10">
        <v>135.1</v>
      </c>
      <c r="K294" s="10">
        <f t="shared" si="19"/>
        <v>7.9936051159072763</v>
      </c>
      <c r="L294" s="10">
        <f t="shared" si="20"/>
        <v>0.52083333333332593</v>
      </c>
      <c r="M294" s="10">
        <v>149.4</v>
      </c>
      <c r="N294" s="10">
        <v>134.30000000000001</v>
      </c>
      <c r="O294" s="10">
        <v>119.2</v>
      </c>
      <c r="P294" s="3">
        <v>1.2493868686868688</v>
      </c>
      <c r="Q294" s="10">
        <f t="shared" si="17"/>
        <v>95.406797516034118</v>
      </c>
      <c r="R294" s="10">
        <f t="shared" si="18"/>
        <v>156.8939536219028</v>
      </c>
      <c r="S294" s="97">
        <v>4.2999999999999997E-2</v>
      </c>
    </row>
    <row r="295" spans="9:19" x14ac:dyDescent="0.35">
      <c r="I295" t="s">
        <v>2803</v>
      </c>
      <c r="J295" s="10">
        <v>134.6</v>
      </c>
      <c r="K295" s="10">
        <f t="shared" si="19"/>
        <v>6.9952305246422819</v>
      </c>
      <c r="L295" s="10">
        <f t="shared" si="20"/>
        <v>-0.37009622501850137</v>
      </c>
      <c r="M295" s="10">
        <v>149.19999999999999</v>
      </c>
      <c r="N295" s="10">
        <v>134.4</v>
      </c>
      <c r="O295" s="10">
        <v>117.7</v>
      </c>
      <c r="P295" s="3">
        <v>1.255810101010101</v>
      </c>
      <c r="Q295" s="10">
        <f t="shared" si="17"/>
        <v>93.724361593627037</v>
      </c>
      <c r="R295" s="10">
        <f t="shared" si="18"/>
        <v>154.12723227233022</v>
      </c>
      <c r="S295" s="97">
        <v>2.9000000000000001E-2</v>
      </c>
    </row>
    <row r="296" spans="9:19" x14ac:dyDescent="0.35">
      <c r="I296" t="s">
        <v>2853</v>
      </c>
      <c r="J296" s="10">
        <v>134.9</v>
      </c>
      <c r="K296" s="10">
        <f t="shared" si="19"/>
        <v>4.9805447470817166</v>
      </c>
      <c r="L296" s="10">
        <f t="shared" si="20"/>
        <v>0.22288261515601704</v>
      </c>
      <c r="M296" s="10">
        <v>147.69999999999999</v>
      </c>
      <c r="N296" s="10">
        <v>134.30000000000001</v>
      </c>
      <c r="O296" s="10">
        <v>117</v>
      </c>
      <c r="P296" s="3">
        <v>1.2622333333333333</v>
      </c>
      <c r="Q296" s="10">
        <f t="shared" si="17"/>
        <v>92.692846013679457</v>
      </c>
      <c r="R296" s="10">
        <f t="shared" si="18"/>
        <v>152.43093219965073</v>
      </c>
      <c r="S296" s="97">
        <v>2.5000000000000001E-2</v>
      </c>
    </row>
    <row r="297" spans="9:19" x14ac:dyDescent="0.35">
      <c r="I297" t="s">
        <v>2880</v>
      </c>
      <c r="O297" s="10">
        <v>118.3</v>
      </c>
      <c r="P297" s="3" t="e">
        <v>#N/A</v>
      </c>
      <c r="Q297" s="10" t="e">
        <f t="shared" si="17"/>
        <v>#N/A</v>
      </c>
      <c r="R297" s="10" t="e">
        <f t="shared" si="18"/>
        <v>#N/A</v>
      </c>
      <c r="S297" s="97">
        <v>1.2999999999999999E-2</v>
      </c>
    </row>
    <row r="305" spans="16:16" x14ac:dyDescent="0.35">
      <c r="P305" s="100">
        <v>1.2710999999999999</v>
      </c>
    </row>
  </sheetData>
  <hyperlinks>
    <hyperlink ref="N1" r:id="rId1" xr:uid="{A28AF125-5FFA-4AE9-B080-265021E9CD71}"/>
    <hyperlink ref="M1" r:id="rId2" xr:uid="{E8FB83AE-3EE6-49A2-8053-558A327F0BFB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70C3-AB45-4C12-94ED-9853548AEAF2}">
  <dimension ref="A1:AY2007"/>
  <sheetViews>
    <sheetView zoomScaleNormal="100" workbookViewId="0">
      <pane xSplit="3" ySplit="7" topLeftCell="D1876" activePane="bottomRight" state="frozen"/>
      <selection activeCell="C20" sqref="C20"/>
      <selection pane="topRight" activeCell="C20" sqref="C20"/>
      <selection pane="bottomLeft" activeCell="C20" sqref="C20"/>
      <selection pane="bottomRight" activeCell="D1899" sqref="D1899"/>
    </sheetView>
  </sheetViews>
  <sheetFormatPr defaultRowHeight="14.5" x14ac:dyDescent="0.35"/>
  <cols>
    <col min="1" max="1" width="10.7265625" bestFit="1" customWidth="1"/>
    <col min="4" max="51" width="15.7265625" customWidth="1"/>
  </cols>
  <sheetData>
    <row r="1" spans="1:51" x14ac:dyDescent="0.3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</row>
    <row r="2" spans="1:51" x14ac:dyDescent="0.35">
      <c r="B2" s="1" t="s">
        <v>0</v>
      </c>
      <c r="C2" s="1" t="s">
        <v>1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s="84" t="s">
        <v>2623</v>
      </c>
      <c r="AO2" s="84" t="s">
        <v>2624</v>
      </c>
      <c r="AP2" s="84" t="s">
        <v>2625</v>
      </c>
      <c r="AQ2" s="84" t="s">
        <v>2626</v>
      </c>
      <c r="AR2" s="84" t="s">
        <v>2627</v>
      </c>
      <c r="AS2" s="84" t="s">
        <v>2628</v>
      </c>
      <c r="AT2" s="84" t="s">
        <v>2629</v>
      </c>
      <c r="AU2" s="84" t="s">
        <v>2630</v>
      </c>
      <c r="AV2" s="84" t="s">
        <v>2631</v>
      </c>
      <c r="AW2" s="84" t="s">
        <v>2632</v>
      </c>
      <c r="AX2" s="84" t="s">
        <v>2633</v>
      </c>
      <c r="AY2" s="84" t="s">
        <v>2634</v>
      </c>
    </row>
    <row r="3" spans="1:51" s="4" customFormat="1" ht="72.5" x14ac:dyDescent="0.35">
      <c r="B3" s="4" t="s">
        <v>78</v>
      </c>
      <c r="D3" s="4" t="s">
        <v>113</v>
      </c>
      <c r="E3" s="4" t="s">
        <v>114</v>
      </c>
      <c r="F3" s="4" t="s">
        <v>115</v>
      </c>
      <c r="G3" s="4" t="s">
        <v>116</v>
      </c>
      <c r="H3" s="4" t="s">
        <v>117</v>
      </c>
      <c r="I3" s="4" t="s">
        <v>118</v>
      </c>
      <c r="J3" s="4" t="s">
        <v>119</v>
      </c>
      <c r="K3" s="4" t="s">
        <v>120</v>
      </c>
      <c r="L3" s="4" t="s">
        <v>121</v>
      </c>
      <c r="M3" s="4" t="s">
        <v>122</v>
      </c>
      <c r="N3" s="4" t="s">
        <v>123</v>
      </c>
      <c r="O3" s="4" t="s">
        <v>125</v>
      </c>
      <c r="P3" s="4" t="s">
        <v>127</v>
      </c>
      <c r="Q3" s="4" t="s">
        <v>129</v>
      </c>
      <c r="R3" s="4" t="s">
        <v>130</v>
      </c>
      <c r="S3" s="4" t="s">
        <v>131</v>
      </c>
      <c r="T3" s="4" t="s">
        <v>132</v>
      </c>
      <c r="U3" s="4" t="s">
        <v>134</v>
      </c>
      <c r="V3" s="4" t="s">
        <v>136</v>
      </c>
      <c r="W3" s="4" t="s">
        <v>137</v>
      </c>
      <c r="X3" s="4" t="s">
        <v>138</v>
      </c>
      <c r="Y3" s="4" t="s">
        <v>139</v>
      </c>
      <c r="Z3" s="4" t="s">
        <v>140</v>
      </c>
      <c r="AA3" s="4" t="s">
        <v>141</v>
      </c>
      <c r="AB3" s="4" t="s">
        <v>142</v>
      </c>
      <c r="AC3" s="4" t="s">
        <v>143</v>
      </c>
      <c r="AD3" s="4" t="s">
        <v>144</v>
      </c>
      <c r="AE3" s="4" t="s">
        <v>145</v>
      </c>
      <c r="AF3" s="4" t="s">
        <v>146</v>
      </c>
      <c r="AG3" s="4" t="s">
        <v>147</v>
      </c>
      <c r="AH3" s="4" t="s">
        <v>148</v>
      </c>
      <c r="AI3" s="4" t="s">
        <v>149</v>
      </c>
      <c r="AJ3" s="4" t="s">
        <v>150</v>
      </c>
      <c r="AK3" s="4" t="s">
        <v>151</v>
      </c>
      <c r="AL3" s="4" t="s">
        <v>152</v>
      </c>
      <c r="AM3" s="4" t="s">
        <v>153</v>
      </c>
      <c r="AN3" s="4" t="s">
        <v>2635</v>
      </c>
      <c r="AO3" s="4" t="s">
        <v>2636</v>
      </c>
      <c r="AP3" s="4" t="s">
        <v>2637</v>
      </c>
      <c r="AQ3" s="4" t="s">
        <v>2638</v>
      </c>
      <c r="AR3" s="4" t="s">
        <v>2639</v>
      </c>
      <c r="AS3" s="4" t="s">
        <v>2640</v>
      </c>
      <c r="AT3" s="4" t="s">
        <v>2641</v>
      </c>
      <c r="AU3" s="4" t="s">
        <v>2642</v>
      </c>
      <c r="AV3" s="4" t="s">
        <v>2643</v>
      </c>
      <c r="AW3" s="4" t="s">
        <v>2644</v>
      </c>
      <c r="AX3" s="4" t="s">
        <v>2645</v>
      </c>
      <c r="AY3" s="4" t="s">
        <v>2646</v>
      </c>
    </row>
    <row r="4" spans="1:51" x14ac:dyDescent="0.35">
      <c r="B4" t="s">
        <v>77</v>
      </c>
      <c r="D4" t="s">
        <v>112</v>
      </c>
      <c r="E4" t="s">
        <v>112</v>
      </c>
      <c r="F4" t="s">
        <v>112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124</v>
      </c>
      <c r="P4" t="s">
        <v>126</v>
      </c>
      <c r="Q4" t="s">
        <v>128</v>
      </c>
      <c r="R4" t="s">
        <v>128</v>
      </c>
      <c r="S4" t="s">
        <v>128</v>
      </c>
      <c r="T4" t="s">
        <v>128</v>
      </c>
      <c r="U4" t="s">
        <v>133</v>
      </c>
      <c r="V4" t="s">
        <v>135</v>
      </c>
      <c r="W4" t="s">
        <v>135</v>
      </c>
      <c r="X4" t="s">
        <v>135</v>
      </c>
      <c r="Y4" t="s">
        <v>135</v>
      </c>
      <c r="Z4" t="s">
        <v>135</v>
      </c>
      <c r="AA4" t="s">
        <v>135</v>
      </c>
      <c r="AB4" t="s">
        <v>135</v>
      </c>
      <c r="AC4" t="s">
        <v>135</v>
      </c>
      <c r="AD4" t="s">
        <v>135</v>
      </c>
      <c r="AE4" t="s">
        <v>135</v>
      </c>
      <c r="AF4" t="s">
        <v>135</v>
      </c>
      <c r="AG4" t="s">
        <v>135</v>
      </c>
      <c r="AH4" t="s">
        <v>135</v>
      </c>
      <c r="AI4" t="s">
        <v>135</v>
      </c>
      <c r="AJ4" t="s">
        <v>135</v>
      </c>
      <c r="AK4" t="s">
        <v>135</v>
      </c>
      <c r="AL4" t="s">
        <v>135</v>
      </c>
      <c r="AM4" t="s">
        <v>135</v>
      </c>
      <c r="AN4" t="s">
        <v>135</v>
      </c>
      <c r="AO4" t="s">
        <v>135</v>
      </c>
      <c r="AP4" t="s">
        <v>135</v>
      </c>
      <c r="AQ4" t="s">
        <v>135</v>
      </c>
      <c r="AR4" t="s">
        <v>135</v>
      </c>
      <c r="AS4" t="s">
        <v>135</v>
      </c>
      <c r="AT4" t="s">
        <v>135</v>
      </c>
      <c r="AU4" t="s">
        <v>135</v>
      </c>
      <c r="AV4" t="s">
        <v>135</v>
      </c>
      <c r="AW4" t="s">
        <v>135</v>
      </c>
      <c r="AX4" t="s">
        <v>135</v>
      </c>
      <c r="AY4" t="s">
        <v>135</v>
      </c>
    </row>
    <row r="5" spans="1:51" x14ac:dyDescent="0.35">
      <c r="B5" t="s">
        <v>76</v>
      </c>
      <c r="D5" t="s">
        <v>3215</v>
      </c>
      <c r="E5" t="s">
        <v>3215</v>
      </c>
      <c r="F5" t="s">
        <v>3215</v>
      </c>
      <c r="G5" t="s">
        <v>3215</v>
      </c>
      <c r="H5" t="s">
        <v>3215</v>
      </c>
      <c r="I5" t="s">
        <v>3215</v>
      </c>
      <c r="J5" t="s">
        <v>3215</v>
      </c>
      <c r="K5" t="s">
        <v>3215</v>
      </c>
      <c r="L5" t="s">
        <v>3215</v>
      </c>
      <c r="M5" t="s">
        <v>3215</v>
      </c>
      <c r="N5" t="s">
        <v>3215</v>
      </c>
      <c r="O5" t="s">
        <v>3215</v>
      </c>
      <c r="P5" t="s">
        <v>3215</v>
      </c>
      <c r="Q5" t="s">
        <v>3215</v>
      </c>
      <c r="R5" t="s">
        <v>3215</v>
      </c>
      <c r="S5" t="s">
        <v>3215</v>
      </c>
      <c r="T5" t="s">
        <v>3215</v>
      </c>
      <c r="U5" t="s">
        <v>3215</v>
      </c>
      <c r="V5" t="s">
        <v>3215</v>
      </c>
      <c r="W5" t="s">
        <v>3215</v>
      </c>
      <c r="X5" t="s">
        <v>3215</v>
      </c>
      <c r="Y5" t="s">
        <v>3215</v>
      </c>
      <c r="Z5" t="s">
        <v>3215</v>
      </c>
      <c r="AA5" t="s">
        <v>3215</v>
      </c>
      <c r="AB5" t="s">
        <v>3215</v>
      </c>
      <c r="AC5" t="s">
        <v>3215</v>
      </c>
      <c r="AD5" t="s">
        <v>3215</v>
      </c>
      <c r="AE5" t="s">
        <v>3215</v>
      </c>
      <c r="AF5" t="s">
        <v>3215</v>
      </c>
      <c r="AG5" t="s">
        <v>3215</v>
      </c>
      <c r="AH5" t="s">
        <v>3215</v>
      </c>
      <c r="AI5" t="s">
        <v>3215</v>
      </c>
      <c r="AJ5" t="s">
        <v>3215</v>
      </c>
      <c r="AK5" t="s">
        <v>3215</v>
      </c>
      <c r="AL5" t="s">
        <v>3215</v>
      </c>
      <c r="AM5" t="s">
        <v>3215</v>
      </c>
      <c r="AN5" t="s">
        <v>3215</v>
      </c>
      <c r="AO5" t="s">
        <v>3215</v>
      </c>
      <c r="AP5" t="s">
        <v>3215</v>
      </c>
      <c r="AQ5" t="s">
        <v>3215</v>
      </c>
      <c r="AR5" t="s">
        <v>3215</v>
      </c>
      <c r="AS5" t="s">
        <v>3215</v>
      </c>
      <c r="AT5" t="s">
        <v>3215</v>
      </c>
      <c r="AU5" t="s">
        <v>3215</v>
      </c>
      <c r="AV5" t="s">
        <v>3215</v>
      </c>
      <c r="AW5" t="s">
        <v>3215</v>
      </c>
      <c r="AX5" t="s">
        <v>3215</v>
      </c>
      <c r="AY5" t="s">
        <v>3215</v>
      </c>
    </row>
    <row r="6" spans="1:51" x14ac:dyDescent="0.35">
      <c r="B6" t="s">
        <v>1587</v>
      </c>
      <c r="D6" t="s">
        <v>1589</v>
      </c>
      <c r="E6" t="s">
        <v>1589</v>
      </c>
      <c r="F6" t="s">
        <v>1589</v>
      </c>
      <c r="G6" t="s">
        <v>1589</v>
      </c>
      <c r="H6" t="s">
        <v>1589</v>
      </c>
      <c r="I6" t="s">
        <v>1589</v>
      </c>
      <c r="J6" t="s">
        <v>1589</v>
      </c>
      <c r="K6" t="s">
        <v>1589</v>
      </c>
      <c r="L6" t="s">
        <v>1589</v>
      </c>
      <c r="M6" t="s">
        <v>1589</v>
      </c>
      <c r="N6" t="s">
        <v>1589</v>
      </c>
      <c r="O6" t="s">
        <v>1589</v>
      </c>
      <c r="P6" t="s">
        <v>1589</v>
      </c>
      <c r="Q6" t="s">
        <v>1589</v>
      </c>
      <c r="R6" t="s">
        <v>1589</v>
      </c>
      <c r="S6" t="s">
        <v>1589</v>
      </c>
      <c r="T6" t="s">
        <v>1589</v>
      </c>
      <c r="U6" t="s">
        <v>1589</v>
      </c>
      <c r="V6" t="s">
        <v>1589</v>
      </c>
      <c r="W6" t="s">
        <v>1589</v>
      </c>
      <c r="X6" t="s">
        <v>1589</v>
      </c>
      <c r="Y6" t="s">
        <v>1589</v>
      </c>
      <c r="Z6" t="s">
        <v>1589</v>
      </c>
      <c r="AA6" t="s">
        <v>1589</v>
      </c>
      <c r="AB6" t="s">
        <v>1589</v>
      </c>
      <c r="AC6" t="s">
        <v>1589</v>
      </c>
      <c r="AD6" t="s">
        <v>1589</v>
      </c>
      <c r="AE6" t="s">
        <v>1589</v>
      </c>
      <c r="AF6" t="s">
        <v>1589</v>
      </c>
      <c r="AG6" t="s">
        <v>1589</v>
      </c>
      <c r="AH6" t="s">
        <v>1589</v>
      </c>
      <c r="AI6" t="s">
        <v>1589</v>
      </c>
      <c r="AJ6" t="s">
        <v>1589</v>
      </c>
      <c r="AK6" t="s">
        <v>1589</v>
      </c>
      <c r="AL6" t="s">
        <v>1589</v>
      </c>
      <c r="AM6" t="s">
        <v>1589</v>
      </c>
      <c r="AN6" t="s">
        <v>1589</v>
      </c>
      <c r="AO6" t="s">
        <v>1589</v>
      </c>
      <c r="AP6" t="s">
        <v>1589</v>
      </c>
      <c r="AQ6" t="s">
        <v>1589</v>
      </c>
      <c r="AR6" t="s">
        <v>1589</v>
      </c>
      <c r="AS6" t="s">
        <v>1589</v>
      </c>
      <c r="AT6" t="s">
        <v>1589</v>
      </c>
      <c r="AU6" t="s">
        <v>1589</v>
      </c>
      <c r="AV6" t="s">
        <v>1589</v>
      </c>
      <c r="AW6" t="s">
        <v>1589</v>
      </c>
      <c r="AX6" t="s">
        <v>1589</v>
      </c>
      <c r="AY6" t="s">
        <v>1589</v>
      </c>
    </row>
    <row r="7" spans="1:51" x14ac:dyDescent="0.35">
      <c r="B7" t="s">
        <v>1588</v>
      </c>
      <c r="D7" t="s">
        <v>3214</v>
      </c>
      <c r="E7" t="s">
        <v>3214</v>
      </c>
      <c r="F7" t="s">
        <v>3214</v>
      </c>
      <c r="G7" t="s">
        <v>3214</v>
      </c>
      <c r="H7" t="s">
        <v>3214</v>
      </c>
      <c r="I7" t="s">
        <v>3214</v>
      </c>
      <c r="J7" t="s">
        <v>3214</v>
      </c>
      <c r="K7" t="s">
        <v>3214</v>
      </c>
      <c r="L7" t="s">
        <v>3214</v>
      </c>
      <c r="M7" t="s">
        <v>3214</v>
      </c>
      <c r="N7" t="s">
        <v>3214</v>
      </c>
      <c r="O7" t="s">
        <v>3214</v>
      </c>
      <c r="P7" t="s">
        <v>3214</v>
      </c>
      <c r="Q7" t="s">
        <v>3214</v>
      </c>
      <c r="R7" t="s">
        <v>3214</v>
      </c>
      <c r="S7" t="s">
        <v>3214</v>
      </c>
      <c r="T7" t="s">
        <v>3214</v>
      </c>
      <c r="U7" t="s">
        <v>3214</v>
      </c>
      <c r="V7" t="s">
        <v>3214</v>
      </c>
      <c r="W7" t="s">
        <v>3214</v>
      </c>
      <c r="X7" t="s">
        <v>3214</v>
      </c>
      <c r="Y7" t="s">
        <v>3214</v>
      </c>
      <c r="Z7" t="s">
        <v>3214</v>
      </c>
      <c r="AA7" t="s">
        <v>3214</v>
      </c>
      <c r="AB7" t="s">
        <v>3214</v>
      </c>
      <c r="AC7" t="s">
        <v>3214</v>
      </c>
      <c r="AD7" t="s">
        <v>3214</v>
      </c>
      <c r="AE7" t="s">
        <v>3214</v>
      </c>
      <c r="AF7" t="s">
        <v>3214</v>
      </c>
      <c r="AG7" t="s">
        <v>3214</v>
      </c>
      <c r="AH7" t="s">
        <v>3214</v>
      </c>
      <c r="AI7" t="s">
        <v>3214</v>
      </c>
      <c r="AJ7" t="s">
        <v>3214</v>
      </c>
      <c r="AK7" t="s">
        <v>3214</v>
      </c>
      <c r="AL7" t="s">
        <v>3214</v>
      </c>
      <c r="AM7" t="s">
        <v>3214</v>
      </c>
      <c r="AN7" t="s">
        <v>3214</v>
      </c>
      <c r="AO7" t="s">
        <v>3214</v>
      </c>
      <c r="AP7" t="s">
        <v>3214</v>
      </c>
      <c r="AQ7" t="s">
        <v>3214</v>
      </c>
      <c r="AR7" t="s">
        <v>3214</v>
      </c>
      <c r="AS7" t="s">
        <v>3214</v>
      </c>
      <c r="AT7" t="s">
        <v>3214</v>
      </c>
      <c r="AU7" t="s">
        <v>3214</v>
      </c>
      <c r="AV7" t="s">
        <v>3214</v>
      </c>
      <c r="AW7" t="s">
        <v>3214</v>
      </c>
      <c r="AX7" t="s">
        <v>3214</v>
      </c>
      <c r="AY7" t="s">
        <v>3214</v>
      </c>
    </row>
    <row r="8" spans="1:51" x14ac:dyDescent="0.35">
      <c r="A8" s="5">
        <v>42737</v>
      </c>
      <c r="B8" t="s">
        <v>74</v>
      </c>
      <c r="C8" s="2">
        <v>42737</v>
      </c>
      <c r="D8" s="3">
        <v>53.63</v>
      </c>
      <c r="E8" s="3">
        <v>52.47</v>
      </c>
      <c r="F8" s="3">
        <v>50.06</v>
      </c>
      <c r="G8" s="3">
        <v>47.79</v>
      </c>
      <c r="H8" s="3">
        <v>45.84</v>
      </c>
      <c r="I8" s="3">
        <v>45.85</v>
      </c>
      <c r="J8" s="3">
        <v>45.98</v>
      </c>
      <c r="K8" s="3">
        <v>46.29</v>
      </c>
      <c r="L8" s="3">
        <v>48.14</v>
      </c>
      <c r="M8" s="3">
        <v>51.71</v>
      </c>
      <c r="N8" s="3">
        <v>53.29</v>
      </c>
      <c r="O8" s="3">
        <v>53.87</v>
      </c>
      <c r="P8" s="3">
        <v>54.08</v>
      </c>
      <c r="Q8" s="3">
        <v>52.93</v>
      </c>
      <c r="R8" s="3">
        <v>49.32</v>
      </c>
      <c r="S8" s="3">
        <v>45.74</v>
      </c>
      <c r="T8" s="3">
        <v>44.74</v>
      </c>
      <c r="U8" s="3">
        <v>45.08</v>
      </c>
      <c r="V8" s="3">
        <v>45.24</v>
      </c>
      <c r="W8" s="3">
        <v>45.07</v>
      </c>
      <c r="X8" s="3">
        <v>48.13</v>
      </c>
      <c r="Y8" s="3">
        <v>50.28</v>
      </c>
      <c r="Z8" s="3">
        <v>50.87</v>
      </c>
      <c r="AA8" s="3">
        <v>52.84</v>
      </c>
      <c r="AB8" s="3">
        <v>52.5</v>
      </c>
      <c r="AC8" s="3">
        <v>51.06</v>
      </c>
      <c r="AD8" s="3">
        <v>46.22</v>
      </c>
      <c r="AE8" s="3">
        <v>44.8</v>
      </c>
      <c r="AF8" s="3">
        <v>44.12</v>
      </c>
      <c r="AG8" s="3">
        <v>44.36</v>
      </c>
      <c r="AH8" s="3">
        <v>44.67</v>
      </c>
      <c r="AI8" s="3">
        <v>44.99</v>
      </c>
      <c r="AJ8" s="3">
        <v>48.74</v>
      </c>
      <c r="AK8" s="3">
        <v>49.4</v>
      </c>
      <c r="AL8" s="3">
        <v>50.74</v>
      </c>
      <c r="AM8" s="3">
        <v>51.88</v>
      </c>
      <c r="AN8" s="3">
        <v>49.84</v>
      </c>
      <c r="AO8" s="3">
        <v>48.9</v>
      </c>
      <c r="AP8" s="3">
        <v>45.61</v>
      </c>
      <c r="AQ8" s="3">
        <v>44.45</v>
      </c>
      <c r="AR8" s="3">
        <v>44.25</v>
      </c>
      <c r="AS8" s="3">
        <v>44.32</v>
      </c>
      <c r="AT8" s="3">
        <v>44.69</v>
      </c>
      <c r="AU8" s="3">
        <v>45.62</v>
      </c>
      <c r="AV8" s="3">
        <v>49.02</v>
      </c>
      <c r="AW8" s="3">
        <v>50.23</v>
      </c>
      <c r="AX8" s="3">
        <v>50.66</v>
      </c>
      <c r="AY8" s="3">
        <v>51.23</v>
      </c>
    </row>
    <row r="9" spans="1:51" x14ac:dyDescent="0.35">
      <c r="A9" s="5">
        <f>+A8+1</f>
        <v>42738</v>
      </c>
      <c r="B9" t="s">
        <v>154</v>
      </c>
      <c r="C9" s="2">
        <v>42738</v>
      </c>
      <c r="D9" s="3">
        <v>49.45</v>
      </c>
      <c r="E9" s="3">
        <v>48.66</v>
      </c>
      <c r="F9" s="3">
        <v>46.82</v>
      </c>
      <c r="G9" s="3">
        <v>44.95</v>
      </c>
      <c r="H9" s="3">
        <v>43.2</v>
      </c>
      <c r="I9" s="3">
        <v>43.27</v>
      </c>
      <c r="J9" s="3">
        <v>43.4</v>
      </c>
      <c r="K9" s="3">
        <v>43.59</v>
      </c>
      <c r="L9" s="3">
        <v>45.19</v>
      </c>
      <c r="M9" s="3">
        <v>48.69</v>
      </c>
      <c r="N9" s="3">
        <v>50.4</v>
      </c>
      <c r="O9" s="3">
        <v>51.11</v>
      </c>
      <c r="P9" s="3">
        <v>51.29</v>
      </c>
      <c r="Q9" s="3">
        <v>49.89</v>
      </c>
      <c r="R9" s="3">
        <v>46.11</v>
      </c>
      <c r="S9" s="3">
        <v>43.32</v>
      </c>
      <c r="T9" s="3">
        <v>42.07</v>
      </c>
      <c r="U9" s="3">
        <v>42.34</v>
      </c>
      <c r="V9" s="3">
        <v>42.5</v>
      </c>
      <c r="W9" s="3">
        <v>42.32</v>
      </c>
      <c r="X9" s="3">
        <v>45.43</v>
      </c>
      <c r="Y9" s="3">
        <v>47.58</v>
      </c>
      <c r="Z9" s="3">
        <v>48.13</v>
      </c>
      <c r="AA9" s="3">
        <v>50.1</v>
      </c>
      <c r="AB9" s="3">
        <v>49.76</v>
      </c>
      <c r="AC9" s="3">
        <v>48.6</v>
      </c>
      <c r="AD9" s="3">
        <v>43.99</v>
      </c>
      <c r="AE9" s="3">
        <v>42.57</v>
      </c>
      <c r="AF9" s="3">
        <v>41.89</v>
      </c>
      <c r="AG9" s="3">
        <v>42.13</v>
      </c>
      <c r="AH9" s="3">
        <v>42.44</v>
      </c>
      <c r="AI9" s="3">
        <v>42.76</v>
      </c>
      <c r="AJ9" s="3">
        <v>46.51</v>
      </c>
      <c r="AK9" s="3">
        <v>47.17</v>
      </c>
      <c r="AL9" s="3">
        <v>48.51</v>
      </c>
      <c r="AM9" s="3">
        <v>49.65</v>
      </c>
      <c r="AN9" s="3">
        <v>47.61</v>
      </c>
      <c r="AO9" s="3">
        <v>46.67</v>
      </c>
      <c r="AP9" s="3">
        <v>43.38</v>
      </c>
      <c r="AQ9" s="3">
        <v>42.22</v>
      </c>
      <c r="AR9" s="3">
        <v>42.02</v>
      </c>
      <c r="AS9" s="3">
        <v>42.09</v>
      </c>
      <c r="AT9" s="3">
        <v>42.46</v>
      </c>
      <c r="AU9" s="3">
        <v>43.39</v>
      </c>
      <c r="AV9" s="3">
        <v>46.79</v>
      </c>
      <c r="AW9" s="3">
        <v>48</v>
      </c>
      <c r="AX9" s="3">
        <v>48.43</v>
      </c>
      <c r="AY9" s="3">
        <v>49</v>
      </c>
    </row>
    <row r="10" spans="1:51" x14ac:dyDescent="0.35">
      <c r="A10" s="5">
        <f t="shared" ref="A10:A11" si="0">+A9+1</f>
        <v>42739</v>
      </c>
      <c r="B10" t="s">
        <v>155</v>
      </c>
      <c r="C10" s="2">
        <v>42739</v>
      </c>
      <c r="D10" s="3">
        <v>50.68</v>
      </c>
      <c r="E10" s="3">
        <v>49.81</v>
      </c>
      <c r="F10" s="3">
        <v>47.81</v>
      </c>
      <c r="G10" s="3">
        <v>45.74</v>
      </c>
      <c r="H10" s="3">
        <v>43.97</v>
      </c>
      <c r="I10" s="3">
        <v>44.04</v>
      </c>
      <c r="J10" s="3">
        <v>44.17</v>
      </c>
      <c r="K10" s="3">
        <v>44.33</v>
      </c>
      <c r="L10" s="3">
        <v>45.93</v>
      </c>
      <c r="M10" s="3">
        <v>49.43</v>
      </c>
      <c r="N10" s="3">
        <v>51.14</v>
      </c>
      <c r="O10" s="3">
        <v>51.85</v>
      </c>
      <c r="P10" s="3">
        <v>52</v>
      </c>
      <c r="Q10" s="3">
        <v>50.6</v>
      </c>
      <c r="R10" s="3">
        <v>46.84</v>
      </c>
      <c r="S10" s="3">
        <v>44.05</v>
      </c>
      <c r="T10" s="3">
        <v>42.8</v>
      </c>
      <c r="U10" s="3">
        <v>43.1</v>
      </c>
      <c r="V10" s="3">
        <v>43.27</v>
      </c>
      <c r="W10" s="3">
        <v>43.1</v>
      </c>
      <c r="X10" s="3">
        <v>46.19</v>
      </c>
      <c r="Y10" s="3">
        <v>48.32</v>
      </c>
      <c r="Z10" s="3">
        <v>48.87</v>
      </c>
      <c r="AA10" s="3">
        <v>50.84</v>
      </c>
      <c r="AB10" s="3">
        <v>50.5</v>
      </c>
      <c r="AC10" s="3">
        <v>49.34</v>
      </c>
      <c r="AD10" s="3">
        <v>44.66</v>
      </c>
      <c r="AE10" s="3">
        <v>43.24</v>
      </c>
      <c r="AF10" s="3">
        <v>42.56</v>
      </c>
      <c r="AG10" s="3">
        <v>42.8</v>
      </c>
      <c r="AH10" s="3">
        <v>43.11</v>
      </c>
      <c r="AI10" s="3">
        <v>43.43</v>
      </c>
      <c r="AJ10" s="3">
        <v>47.18</v>
      </c>
      <c r="AK10" s="3">
        <v>47.84</v>
      </c>
      <c r="AL10" s="3">
        <v>49.18</v>
      </c>
      <c r="AM10" s="3">
        <v>50.32</v>
      </c>
      <c r="AN10" s="3">
        <v>48.28</v>
      </c>
      <c r="AO10" s="3">
        <v>47.34</v>
      </c>
      <c r="AP10" s="3">
        <v>44.05</v>
      </c>
      <c r="AQ10" s="3">
        <v>42.89</v>
      </c>
      <c r="AR10" s="3">
        <v>42.69</v>
      </c>
      <c r="AS10" s="3">
        <v>42.76</v>
      </c>
      <c r="AT10" s="3">
        <v>43.13</v>
      </c>
      <c r="AU10" s="3">
        <v>44.06</v>
      </c>
      <c r="AV10" s="3">
        <v>47.46</v>
      </c>
      <c r="AW10" s="3">
        <v>48.67</v>
      </c>
      <c r="AX10" s="3">
        <v>49.1</v>
      </c>
      <c r="AY10" s="3">
        <v>49.67</v>
      </c>
    </row>
    <row r="11" spans="1:51" x14ac:dyDescent="0.35">
      <c r="A11" s="5">
        <f t="shared" si="0"/>
        <v>42740</v>
      </c>
      <c r="B11" t="s">
        <v>156</v>
      </c>
      <c r="C11" s="2">
        <v>42740</v>
      </c>
      <c r="D11" s="3">
        <v>50.69</v>
      </c>
      <c r="E11" s="3">
        <v>49.81</v>
      </c>
      <c r="F11" s="3">
        <v>47.97</v>
      </c>
      <c r="G11" s="3">
        <v>45.77</v>
      </c>
      <c r="H11" s="3">
        <v>43.87</v>
      </c>
      <c r="I11" s="3">
        <v>43.88</v>
      </c>
      <c r="J11" s="3">
        <v>44.11</v>
      </c>
      <c r="K11" s="3">
        <v>44.38</v>
      </c>
      <c r="L11" s="3">
        <v>45.9</v>
      </c>
      <c r="M11" s="3">
        <v>49.3</v>
      </c>
      <c r="N11" s="3">
        <v>50.92</v>
      </c>
      <c r="O11" s="3">
        <v>51.63</v>
      </c>
      <c r="P11" s="3">
        <v>51.78</v>
      </c>
      <c r="Q11" s="3">
        <v>50.38</v>
      </c>
      <c r="R11" s="3">
        <v>46.66</v>
      </c>
      <c r="S11" s="3">
        <v>43.87</v>
      </c>
      <c r="T11" s="3">
        <v>42.61</v>
      </c>
      <c r="U11" s="3">
        <v>42.89</v>
      </c>
      <c r="V11" s="3">
        <v>43.05</v>
      </c>
      <c r="W11" s="3">
        <v>42.78</v>
      </c>
      <c r="X11" s="3">
        <v>45.77</v>
      </c>
      <c r="Y11" s="3">
        <v>47.87</v>
      </c>
      <c r="Z11" s="3">
        <v>48.48</v>
      </c>
      <c r="AA11" s="3">
        <v>50.52</v>
      </c>
      <c r="AB11" s="3">
        <v>50.22</v>
      </c>
      <c r="AC11" s="3">
        <v>49.06</v>
      </c>
      <c r="AD11" s="3">
        <v>44.36</v>
      </c>
      <c r="AE11" s="3">
        <v>42.94</v>
      </c>
      <c r="AF11" s="3">
        <v>42.26</v>
      </c>
      <c r="AG11" s="3">
        <v>42.5</v>
      </c>
      <c r="AH11" s="3">
        <v>42.81</v>
      </c>
      <c r="AI11" s="3">
        <v>43.13</v>
      </c>
      <c r="AJ11" s="3">
        <v>46.88</v>
      </c>
      <c r="AK11" s="3">
        <v>47.54</v>
      </c>
      <c r="AL11" s="3">
        <v>48.88</v>
      </c>
      <c r="AM11" s="3">
        <v>50.02</v>
      </c>
      <c r="AN11" s="3">
        <v>47.98</v>
      </c>
      <c r="AO11" s="3">
        <v>47.04</v>
      </c>
      <c r="AP11" s="3">
        <v>43.75</v>
      </c>
      <c r="AQ11" s="3">
        <v>42.59</v>
      </c>
      <c r="AR11" s="3">
        <v>42.39</v>
      </c>
      <c r="AS11" s="3">
        <v>42.46</v>
      </c>
      <c r="AT11" s="3">
        <v>42.83</v>
      </c>
      <c r="AU11" s="3">
        <v>43.76</v>
      </c>
      <c r="AV11" s="3">
        <v>47.16</v>
      </c>
      <c r="AW11" s="3">
        <v>48.37</v>
      </c>
      <c r="AX11" s="3">
        <v>48.8</v>
      </c>
      <c r="AY11" s="3">
        <v>49.37</v>
      </c>
    </row>
    <row r="12" spans="1:51" x14ac:dyDescent="0.35">
      <c r="A12" s="5">
        <f>+A11+1</f>
        <v>42741</v>
      </c>
      <c r="B12" t="s">
        <v>157</v>
      </c>
      <c r="C12" s="2">
        <v>42741</v>
      </c>
      <c r="D12" s="3">
        <v>49.77</v>
      </c>
      <c r="E12" s="3">
        <v>48.99</v>
      </c>
      <c r="F12" s="3">
        <v>47.1</v>
      </c>
      <c r="G12" s="3">
        <v>44.99</v>
      </c>
      <c r="H12" s="3">
        <v>43.06</v>
      </c>
      <c r="I12" s="3">
        <v>43.06</v>
      </c>
      <c r="J12" s="3">
        <v>43.27</v>
      </c>
      <c r="K12" s="3">
        <v>43.56</v>
      </c>
      <c r="L12" s="3">
        <v>45.08</v>
      </c>
      <c r="M12" s="3">
        <v>48.48</v>
      </c>
      <c r="N12" s="3">
        <v>50.12</v>
      </c>
      <c r="O12" s="3">
        <v>50.86</v>
      </c>
      <c r="P12" s="3">
        <v>51.01</v>
      </c>
      <c r="Q12" s="3">
        <v>49.61</v>
      </c>
      <c r="R12" s="3">
        <v>45.95</v>
      </c>
      <c r="S12" s="3">
        <v>43.15</v>
      </c>
      <c r="T12" s="3">
        <v>41.88</v>
      </c>
      <c r="U12" s="3">
        <v>42.17</v>
      </c>
      <c r="V12" s="3">
        <v>42.34</v>
      </c>
      <c r="W12" s="3">
        <v>42.08</v>
      </c>
      <c r="X12" s="3">
        <v>45.05</v>
      </c>
      <c r="Y12" s="3">
        <v>47.16</v>
      </c>
      <c r="Z12" s="3">
        <v>47.77</v>
      </c>
      <c r="AA12" s="3">
        <v>49.81</v>
      </c>
      <c r="AB12" s="3">
        <v>49.51</v>
      </c>
      <c r="AC12" s="3">
        <v>48.35</v>
      </c>
      <c r="AD12" s="3">
        <v>43.65</v>
      </c>
      <c r="AE12" s="3">
        <v>42.23</v>
      </c>
      <c r="AF12" s="3">
        <v>41.55</v>
      </c>
      <c r="AG12" s="3">
        <v>41.79</v>
      </c>
      <c r="AH12" s="3">
        <v>42.1</v>
      </c>
      <c r="AI12" s="3">
        <v>42.42</v>
      </c>
      <c r="AJ12" s="3">
        <v>46.17</v>
      </c>
      <c r="AK12" s="3">
        <v>46.83</v>
      </c>
      <c r="AL12" s="3">
        <v>48.17</v>
      </c>
      <c r="AM12" s="3">
        <v>49.31</v>
      </c>
      <c r="AN12" s="3">
        <v>47.27</v>
      </c>
      <c r="AO12" s="3">
        <v>46.33</v>
      </c>
      <c r="AP12" s="3">
        <v>43.04</v>
      </c>
      <c r="AQ12" s="3">
        <v>41.88</v>
      </c>
      <c r="AR12" s="3">
        <v>41.68</v>
      </c>
      <c r="AS12" s="3">
        <v>41.75</v>
      </c>
      <c r="AT12" s="3">
        <v>42.12</v>
      </c>
      <c r="AU12" s="3">
        <v>43.05</v>
      </c>
      <c r="AV12" s="3">
        <v>46.45</v>
      </c>
      <c r="AW12" s="3">
        <v>47.66</v>
      </c>
      <c r="AX12" s="3">
        <v>48.09</v>
      </c>
      <c r="AY12" s="3">
        <v>48.66</v>
      </c>
    </row>
    <row r="13" spans="1:51" x14ac:dyDescent="0.35">
      <c r="A13" s="5">
        <f>+A8+7</f>
        <v>42744</v>
      </c>
      <c r="B13" t="s">
        <v>158</v>
      </c>
      <c r="C13" s="2">
        <v>42744</v>
      </c>
      <c r="D13" s="3">
        <v>51.89</v>
      </c>
      <c r="E13" s="3">
        <v>50.99</v>
      </c>
      <c r="F13" s="3">
        <v>48.61</v>
      </c>
      <c r="G13" s="3">
        <v>46.17</v>
      </c>
      <c r="H13" s="3">
        <v>44.15</v>
      </c>
      <c r="I13" s="3">
        <v>44.18</v>
      </c>
      <c r="J13" s="3">
        <v>44.27</v>
      </c>
      <c r="K13" s="3">
        <v>44.55</v>
      </c>
      <c r="L13" s="3">
        <v>46.08</v>
      </c>
      <c r="M13" s="3">
        <v>49.53</v>
      </c>
      <c r="N13" s="3">
        <v>51.22</v>
      </c>
      <c r="O13" s="3">
        <v>51.96</v>
      </c>
      <c r="P13" s="3">
        <v>52.06</v>
      </c>
      <c r="Q13" s="3">
        <v>50.56</v>
      </c>
      <c r="R13" s="3">
        <v>47.05</v>
      </c>
      <c r="S13" s="3">
        <v>44.1</v>
      </c>
      <c r="T13" s="3">
        <v>42.73</v>
      </c>
      <c r="U13" s="3">
        <v>43.02</v>
      </c>
      <c r="V13" s="3">
        <v>43.19</v>
      </c>
      <c r="W13" s="3">
        <v>42.88</v>
      </c>
      <c r="X13" s="3">
        <v>45.95</v>
      </c>
      <c r="Y13" s="3">
        <v>48.06</v>
      </c>
      <c r="Z13" s="3">
        <v>48.67</v>
      </c>
      <c r="AA13" s="3">
        <v>50.71</v>
      </c>
      <c r="AB13" s="3">
        <v>50.41</v>
      </c>
      <c r="AC13" s="3">
        <v>49.25</v>
      </c>
      <c r="AD13" s="3">
        <v>44.55</v>
      </c>
      <c r="AE13" s="3">
        <v>43.13</v>
      </c>
      <c r="AF13" s="3">
        <v>42.45</v>
      </c>
      <c r="AG13" s="3">
        <v>42.69</v>
      </c>
      <c r="AH13" s="3">
        <v>43</v>
      </c>
      <c r="AI13" s="3">
        <v>43.32</v>
      </c>
      <c r="AJ13" s="3">
        <v>47.02</v>
      </c>
      <c r="AK13" s="3">
        <v>47.63</v>
      </c>
      <c r="AL13" s="3">
        <v>48.97</v>
      </c>
      <c r="AM13" s="3">
        <v>50.11</v>
      </c>
      <c r="AN13" s="3">
        <v>48.07</v>
      </c>
      <c r="AO13" s="3">
        <v>47.13</v>
      </c>
      <c r="AP13" s="3">
        <v>43.84</v>
      </c>
      <c r="AQ13" s="3">
        <v>42.68</v>
      </c>
      <c r="AR13" s="3">
        <v>42.48</v>
      </c>
      <c r="AS13" s="3">
        <v>42.55</v>
      </c>
      <c r="AT13" s="3">
        <v>42.92</v>
      </c>
      <c r="AU13" s="3">
        <v>43.85</v>
      </c>
      <c r="AV13" s="3">
        <v>47.25</v>
      </c>
      <c r="AW13" s="3">
        <v>48.46</v>
      </c>
      <c r="AX13" s="3">
        <v>48.89</v>
      </c>
      <c r="AY13" s="3">
        <v>49.46</v>
      </c>
    </row>
    <row r="14" spans="1:51" x14ac:dyDescent="0.35">
      <c r="A14" s="5">
        <f t="shared" ref="A14:A77" si="1">+A9+7</f>
        <v>42745</v>
      </c>
      <c r="B14" t="s">
        <v>159</v>
      </c>
      <c r="C14" s="2">
        <v>42745</v>
      </c>
      <c r="D14" s="3">
        <v>54.53</v>
      </c>
      <c r="E14" s="3">
        <v>53.35</v>
      </c>
      <c r="F14" s="3">
        <v>50.24</v>
      </c>
      <c r="G14" s="3">
        <v>47.11</v>
      </c>
      <c r="H14" s="3">
        <v>45.01</v>
      </c>
      <c r="I14" s="3">
        <v>45.23</v>
      </c>
      <c r="J14" s="3">
        <v>45.27</v>
      </c>
      <c r="K14" s="3">
        <v>45.55</v>
      </c>
      <c r="L14" s="3">
        <v>47.09</v>
      </c>
      <c r="M14" s="3">
        <v>50.54</v>
      </c>
      <c r="N14" s="3">
        <v>52.23</v>
      </c>
      <c r="O14" s="3">
        <v>53.02</v>
      </c>
      <c r="P14" s="3">
        <v>53.12</v>
      </c>
      <c r="Q14" s="3">
        <v>51.62</v>
      </c>
      <c r="R14" s="3">
        <v>48.06</v>
      </c>
      <c r="S14" s="3">
        <v>45.05</v>
      </c>
      <c r="T14" s="3">
        <v>43.63</v>
      </c>
      <c r="U14" s="3">
        <v>43.92</v>
      </c>
      <c r="V14" s="3">
        <v>44.09</v>
      </c>
      <c r="W14" s="3">
        <v>43.78</v>
      </c>
      <c r="X14" s="3">
        <v>46.88</v>
      </c>
      <c r="Y14" s="3">
        <v>48.99</v>
      </c>
      <c r="Z14" s="3">
        <v>49.6</v>
      </c>
      <c r="AA14" s="3">
        <v>51.64</v>
      </c>
      <c r="AB14" s="3">
        <v>51.34</v>
      </c>
      <c r="AC14" s="3">
        <v>50.16</v>
      </c>
      <c r="AD14" s="3">
        <v>45.4</v>
      </c>
      <c r="AE14" s="3">
        <v>43.92</v>
      </c>
      <c r="AF14" s="3">
        <v>43.2</v>
      </c>
      <c r="AG14" s="3">
        <v>43.44</v>
      </c>
      <c r="AH14" s="3">
        <v>43.75</v>
      </c>
      <c r="AI14" s="3">
        <v>44.12</v>
      </c>
      <c r="AJ14" s="3">
        <v>47.89</v>
      </c>
      <c r="AK14" s="3">
        <v>48.57</v>
      </c>
      <c r="AL14" s="3">
        <v>49.93</v>
      </c>
      <c r="AM14" s="3">
        <v>51.07</v>
      </c>
      <c r="AN14" s="3">
        <v>49.03</v>
      </c>
      <c r="AO14" s="3">
        <v>48.09</v>
      </c>
      <c r="AP14" s="3">
        <v>44.73</v>
      </c>
      <c r="AQ14" s="3">
        <v>43.52</v>
      </c>
      <c r="AR14" s="3">
        <v>43.28</v>
      </c>
      <c r="AS14" s="3">
        <v>43.35</v>
      </c>
      <c r="AT14" s="3">
        <v>43.72</v>
      </c>
      <c r="AU14" s="3">
        <v>44.65</v>
      </c>
      <c r="AV14" s="3">
        <v>48.05</v>
      </c>
      <c r="AW14" s="3">
        <v>49.26</v>
      </c>
      <c r="AX14" s="3">
        <v>49.69</v>
      </c>
      <c r="AY14" s="3">
        <v>50.26</v>
      </c>
    </row>
    <row r="15" spans="1:51" x14ac:dyDescent="0.35">
      <c r="A15" s="5">
        <f t="shared" si="1"/>
        <v>42746</v>
      </c>
      <c r="B15" t="s">
        <v>160</v>
      </c>
      <c r="C15" s="2">
        <v>42746</v>
      </c>
      <c r="D15" s="3">
        <v>55.99</v>
      </c>
      <c r="E15" s="3">
        <v>54.89</v>
      </c>
      <c r="F15" s="3">
        <v>51.14</v>
      </c>
      <c r="G15" s="3">
        <v>47.91</v>
      </c>
      <c r="H15" s="3">
        <v>45.81</v>
      </c>
      <c r="I15" s="3">
        <v>46.02</v>
      </c>
      <c r="J15" s="3">
        <v>46.07</v>
      </c>
      <c r="K15" s="3">
        <v>46.37</v>
      </c>
      <c r="L15" s="3">
        <v>47.83</v>
      </c>
      <c r="M15" s="3">
        <v>51.2</v>
      </c>
      <c r="N15" s="3">
        <v>52.86</v>
      </c>
      <c r="O15" s="3">
        <v>53.65</v>
      </c>
      <c r="P15" s="3">
        <v>53.75</v>
      </c>
      <c r="Q15" s="3">
        <v>52.25</v>
      </c>
      <c r="R15" s="3">
        <v>48.69</v>
      </c>
      <c r="S15" s="3">
        <v>45.64</v>
      </c>
      <c r="T15" s="3">
        <v>44.18</v>
      </c>
      <c r="U15" s="3">
        <v>44.47</v>
      </c>
      <c r="V15" s="3">
        <v>44.64</v>
      </c>
      <c r="W15" s="3">
        <v>44.33</v>
      </c>
      <c r="X15" s="3">
        <v>47.48</v>
      </c>
      <c r="Y15" s="3">
        <v>49.59</v>
      </c>
      <c r="Z15" s="3">
        <v>50.2</v>
      </c>
      <c r="AA15" s="3">
        <v>52.24</v>
      </c>
      <c r="AB15" s="3">
        <v>51.94</v>
      </c>
      <c r="AC15" s="3">
        <v>50.71</v>
      </c>
      <c r="AD15" s="3">
        <v>45.9</v>
      </c>
      <c r="AE15" s="3">
        <v>44.42</v>
      </c>
      <c r="AF15" s="3">
        <v>43.7</v>
      </c>
      <c r="AG15" s="3">
        <v>43.94</v>
      </c>
      <c r="AH15" s="3">
        <v>44.25</v>
      </c>
      <c r="AI15" s="3">
        <v>44.62</v>
      </c>
      <c r="AJ15" s="3">
        <v>48.39</v>
      </c>
      <c r="AK15" s="3">
        <v>49.07</v>
      </c>
      <c r="AL15" s="3">
        <v>50.43</v>
      </c>
      <c r="AM15" s="3">
        <v>51.57</v>
      </c>
      <c r="AN15" s="3">
        <v>49.53</v>
      </c>
      <c r="AO15" s="3">
        <v>48.59</v>
      </c>
      <c r="AP15" s="3">
        <v>45.23</v>
      </c>
      <c r="AQ15" s="3">
        <v>44.02</v>
      </c>
      <c r="AR15" s="3">
        <v>43.78</v>
      </c>
      <c r="AS15" s="3">
        <v>43.85</v>
      </c>
      <c r="AT15" s="3">
        <v>44.22</v>
      </c>
      <c r="AU15" s="3">
        <v>45.15</v>
      </c>
      <c r="AV15" s="3">
        <v>48.55</v>
      </c>
      <c r="AW15" s="3">
        <v>49.76</v>
      </c>
      <c r="AX15" s="3">
        <v>50.19</v>
      </c>
      <c r="AY15" s="3">
        <v>50.76</v>
      </c>
    </row>
    <row r="16" spans="1:51" x14ac:dyDescent="0.35">
      <c r="A16" s="5">
        <f t="shared" si="1"/>
        <v>42747</v>
      </c>
      <c r="B16" t="s">
        <v>161</v>
      </c>
      <c r="C16" s="2">
        <v>42747</v>
      </c>
      <c r="D16" s="3">
        <v>55.93</v>
      </c>
      <c r="E16" s="3">
        <v>54.55</v>
      </c>
      <c r="F16" s="3">
        <v>50.88</v>
      </c>
      <c r="G16" s="3">
        <v>47.57</v>
      </c>
      <c r="H16" s="3">
        <v>45.47</v>
      </c>
      <c r="I16" s="3">
        <v>45.64</v>
      </c>
      <c r="J16" s="3">
        <v>45.78</v>
      </c>
      <c r="K16" s="3">
        <v>46.13</v>
      </c>
      <c r="L16" s="3">
        <v>47.64</v>
      </c>
      <c r="M16" s="3">
        <v>51.01</v>
      </c>
      <c r="N16" s="3">
        <v>52.67</v>
      </c>
      <c r="O16" s="3">
        <v>53.51</v>
      </c>
      <c r="P16" s="3">
        <v>53.61</v>
      </c>
      <c r="Q16" s="3">
        <v>52.16</v>
      </c>
      <c r="R16" s="3">
        <v>48.65</v>
      </c>
      <c r="S16" s="3">
        <v>45.6</v>
      </c>
      <c r="T16" s="3">
        <v>44.14</v>
      </c>
      <c r="U16" s="3">
        <v>44.43</v>
      </c>
      <c r="V16" s="3">
        <v>44.6</v>
      </c>
      <c r="W16" s="3">
        <v>44.29</v>
      </c>
      <c r="X16" s="3">
        <v>47.49</v>
      </c>
      <c r="Y16" s="3">
        <v>49.6</v>
      </c>
      <c r="Z16" s="3">
        <v>50.21</v>
      </c>
      <c r="AA16" s="3">
        <v>52.25</v>
      </c>
      <c r="AB16" s="3">
        <v>51.95</v>
      </c>
      <c r="AC16" s="3">
        <v>50.72</v>
      </c>
      <c r="AD16" s="3">
        <v>45.91</v>
      </c>
      <c r="AE16" s="3">
        <v>44.43</v>
      </c>
      <c r="AF16" s="3">
        <v>43.71</v>
      </c>
      <c r="AG16" s="3">
        <v>43.95</v>
      </c>
      <c r="AH16" s="3">
        <v>44.26</v>
      </c>
      <c r="AI16" s="3">
        <v>44.63</v>
      </c>
      <c r="AJ16" s="3">
        <v>48.4</v>
      </c>
      <c r="AK16" s="3">
        <v>49.08</v>
      </c>
      <c r="AL16" s="3">
        <v>50.44</v>
      </c>
      <c r="AM16" s="3">
        <v>51.58</v>
      </c>
      <c r="AN16" s="3">
        <v>49.54</v>
      </c>
      <c r="AO16" s="3">
        <v>48.6</v>
      </c>
      <c r="AP16" s="3">
        <v>45.24</v>
      </c>
      <c r="AQ16" s="3">
        <v>44.03</v>
      </c>
      <c r="AR16" s="3">
        <v>43.79</v>
      </c>
      <c r="AS16" s="3">
        <v>43.86</v>
      </c>
      <c r="AT16" s="3">
        <v>44.23</v>
      </c>
      <c r="AU16" s="3">
        <v>45.16</v>
      </c>
      <c r="AV16" s="3">
        <v>48.56</v>
      </c>
      <c r="AW16" s="3">
        <v>49.77</v>
      </c>
      <c r="AX16" s="3">
        <v>50.2</v>
      </c>
      <c r="AY16" s="3">
        <v>50.77</v>
      </c>
    </row>
    <row r="17" spans="1:51" x14ac:dyDescent="0.35">
      <c r="A17" s="5">
        <f t="shared" si="1"/>
        <v>42748</v>
      </c>
      <c r="B17" t="s">
        <v>162</v>
      </c>
      <c r="C17" s="2">
        <v>42748</v>
      </c>
      <c r="D17" s="3">
        <v>55.08</v>
      </c>
      <c r="E17" s="3">
        <v>53.58</v>
      </c>
      <c r="F17" s="3">
        <v>50.25</v>
      </c>
      <c r="G17" s="3">
        <v>46.96</v>
      </c>
      <c r="H17" s="3">
        <v>45</v>
      </c>
      <c r="I17" s="3">
        <v>45.17</v>
      </c>
      <c r="J17" s="3">
        <v>45.31</v>
      </c>
      <c r="K17" s="3">
        <v>45.66</v>
      </c>
      <c r="L17" s="3">
        <v>47.23</v>
      </c>
      <c r="M17" s="3">
        <v>50.6</v>
      </c>
      <c r="N17" s="3">
        <v>52.26</v>
      </c>
      <c r="O17" s="3">
        <v>53.1</v>
      </c>
      <c r="P17" s="3">
        <v>53.2</v>
      </c>
      <c r="Q17" s="3">
        <v>51.75</v>
      </c>
      <c r="R17" s="3">
        <v>48.24</v>
      </c>
      <c r="S17" s="3">
        <v>45.19</v>
      </c>
      <c r="T17" s="3">
        <v>43.73</v>
      </c>
      <c r="U17" s="3">
        <v>44.02</v>
      </c>
      <c r="V17" s="3">
        <v>44.19</v>
      </c>
      <c r="W17" s="3">
        <v>43.88</v>
      </c>
      <c r="X17" s="3">
        <v>47.11</v>
      </c>
      <c r="Y17" s="3">
        <v>49.22</v>
      </c>
      <c r="Z17" s="3">
        <v>49.83</v>
      </c>
      <c r="AA17" s="3">
        <v>51.87</v>
      </c>
      <c r="AB17" s="3">
        <v>51.57</v>
      </c>
      <c r="AC17" s="3">
        <v>50.34</v>
      </c>
      <c r="AD17" s="3">
        <v>45.53</v>
      </c>
      <c r="AE17" s="3">
        <v>44.05</v>
      </c>
      <c r="AF17" s="3">
        <v>43.33</v>
      </c>
      <c r="AG17" s="3">
        <v>43.57</v>
      </c>
      <c r="AH17" s="3">
        <v>43.88</v>
      </c>
      <c r="AI17" s="3">
        <v>44.25</v>
      </c>
      <c r="AJ17" s="3">
        <v>48.02</v>
      </c>
      <c r="AK17" s="3">
        <v>48.7</v>
      </c>
      <c r="AL17" s="3">
        <v>50.06</v>
      </c>
      <c r="AM17" s="3">
        <v>51.2</v>
      </c>
      <c r="AN17" s="3">
        <v>49.16</v>
      </c>
      <c r="AO17" s="3">
        <v>48.22</v>
      </c>
      <c r="AP17" s="3">
        <v>44.86</v>
      </c>
      <c r="AQ17" s="3">
        <v>43.65</v>
      </c>
      <c r="AR17" s="3">
        <v>43.41</v>
      </c>
      <c r="AS17" s="3">
        <v>43.48</v>
      </c>
      <c r="AT17" s="3">
        <v>43.85</v>
      </c>
      <c r="AU17" s="3">
        <v>44.78</v>
      </c>
      <c r="AV17" s="3">
        <v>48.18</v>
      </c>
      <c r="AW17" s="3">
        <v>49.39</v>
      </c>
      <c r="AX17" s="3">
        <v>49.82</v>
      </c>
      <c r="AY17" s="3">
        <v>50.39</v>
      </c>
    </row>
    <row r="18" spans="1:51" x14ac:dyDescent="0.35">
      <c r="A18" s="5">
        <f t="shared" si="1"/>
        <v>42751</v>
      </c>
      <c r="B18" t="s">
        <v>163</v>
      </c>
      <c r="C18" s="2">
        <v>42751</v>
      </c>
      <c r="D18" s="3">
        <v>52.34</v>
      </c>
      <c r="E18" s="3">
        <v>51.42</v>
      </c>
      <c r="F18" s="3">
        <v>48.97</v>
      </c>
      <c r="G18" s="3">
        <v>46.17</v>
      </c>
      <c r="H18" s="3">
        <v>44.37</v>
      </c>
      <c r="I18" s="3">
        <v>44.51</v>
      </c>
      <c r="J18" s="3">
        <v>44.59</v>
      </c>
      <c r="K18" s="3">
        <v>45.01</v>
      </c>
      <c r="L18" s="3">
        <v>46.66</v>
      </c>
      <c r="M18" s="3">
        <v>50.03</v>
      </c>
      <c r="N18" s="3">
        <v>51.69</v>
      </c>
      <c r="O18" s="3">
        <v>52.54</v>
      </c>
      <c r="P18" s="3">
        <v>52.64</v>
      </c>
      <c r="Q18" s="3">
        <v>51.19</v>
      </c>
      <c r="R18" s="3">
        <v>47.71</v>
      </c>
      <c r="S18" s="3">
        <v>44.69</v>
      </c>
      <c r="T18" s="3">
        <v>43.26</v>
      </c>
      <c r="U18" s="3">
        <v>43.55</v>
      </c>
      <c r="V18" s="3">
        <v>43.72</v>
      </c>
      <c r="W18" s="3">
        <v>43.41</v>
      </c>
      <c r="X18" s="3">
        <v>46.64</v>
      </c>
      <c r="Y18" s="3">
        <v>48.75</v>
      </c>
      <c r="Z18" s="3">
        <v>49.36</v>
      </c>
      <c r="AA18" s="3">
        <v>51.4</v>
      </c>
      <c r="AB18" s="3">
        <v>51.1</v>
      </c>
      <c r="AC18" s="3">
        <v>49.87</v>
      </c>
      <c r="AD18" s="3">
        <v>45.06</v>
      </c>
      <c r="AE18" s="3">
        <v>43.58</v>
      </c>
      <c r="AF18" s="3">
        <v>42.86</v>
      </c>
      <c r="AG18" s="3">
        <v>43.1</v>
      </c>
      <c r="AH18" s="3">
        <v>43.41</v>
      </c>
      <c r="AI18" s="3">
        <v>43.78</v>
      </c>
      <c r="AJ18" s="3">
        <v>47.51</v>
      </c>
      <c r="AK18" s="3">
        <v>48.19</v>
      </c>
      <c r="AL18" s="3">
        <v>49.55</v>
      </c>
      <c r="AM18" s="3">
        <v>50.69</v>
      </c>
      <c r="AN18" s="3">
        <v>48.65</v>
      </c>
      <c r="AO18" s="3">
        <v>47.71</v>
      </c>
      <c r="AP18" s="3">
        <v>44.35</v>
      </c>
      <c r="AQ18" s="3">
        <v>43.14</v>
      </c>
      <c r="AR18" s="3">
        <v>42.9</v>
      </c>
      <c r="AS18" s="3">
        <v>42.97</v>
      </c>
      <c r="AT18" s="3">
        <v>43.34</v>
      </c>
      <c r="AU18" s="3">
        <v>44.27</v>
      </c>
      <c r="AV18" s="3">
        <v>47.67</v>
      </c>
      <c r="AW18" s="3">
        <v>48.88</v>
      </c>
      <c r="AX18" s="3">
        <v>49.31</v>
      </c>
      <c r="AY18" s="3">
        <v>49.88</v>
      </c>
    </row>
    <row r="19" spans="1:51" x14ac:dyDescent="0.35">
      <c r="A19" s="5">
        <f t="shared" si="1"/>
        <v>42752</v>
      </c>
      <c r="B19" t="s">
        <v>164</v>
      </c>
      <c r="C19" s="2">
        <v>42752</v>
      </c>
      <c r="D19" s="3">
        <v>52.74</v>
      </c>
      <c r="E19" s="3">
        <v>51.84</v>
      </c>
      <c r="F19" s="3">
        <v>49.2</v>
      </c>
      <c r="G19" s="3">
        <v>46.32</v>
      </c>
      <c r="H19" s="3">
        <v>44.5</v>
      </c>
      <c r="I19" s="3">
        <v>44.65</v>
      </c>
      <c r="J19" s="3">
        <v>44.72</v>
      </c>
      <c r="K19" s="3">
        <v>45.14</v>
      </c>
      <c r="L19" s="3">
        <v>46.79</v>
      </c>
      <c r="M19" s="3">
        <v>50.16</v>
      </c>
      <c r="N19" s="3">
        <v>51.82</v>
      </c>
      <c r="O19" s="3">
        <v>52.67</v>
      </c>
      <c r="P19" s="3">
        <v>52.77</v>
      </c>
      <c r="Q19" s="3">
        <v>51.32</v>
      </c>
      <c r="R19" s="3">
        <v>47.8</v>
      </c>
      <c r="S19" s="3">
        <v>44.78</v>
      </c>
      <c r="T19" s="3">
        <v>43.35</v>
      </c>
      <c r="U19" s="3">
        <v>43.64</v>
      </c>
      <c r="V19" s="3">
        <v>43.81</v>
      </c>
      <c r="W19" s="3">
        <v>43.5</v>
      </c>
      <c r="X19" s="3">
        <v>46.73</v>
      </c>
      <c r="Y19" s="3">
        <v>48.84</v>
      </c>
      <c r="Z19" s="3">
        <v>49.45</v>
      </c>
      <c r="AA19" s="3">
        <v>51.5</v>
      </c>
      <c r="AB19" s="3">
        <v>51.2</v>
      </c>
      <c r="AC19" s="3">
        <v>49.97</v>
      </c>
      <c r="AD19" s="3">
        <v>45.16</v>
      </c>
      <c r="AE19" s="3">
        <v>43.68</v>
      </c>
      <c r="AF19" s="3">
        <v>42.96</v>
      </c>
      <c r="AG19" s="3">
        <v>43.2</v>
      </c>
      <c r="AH19" s="3">
        <v>43.51</v>
      </c>
      <c r="AI19" s="3">
        <v>43.88</v>
      </c>
      <c r="AJ19" s="3">
        <v>47.61</v>
      </c>
      <c r="AK19" s="3">
        <v>48.29</v>
      </c>
      <c r="AL19" s="3">
        <v>49.65</v>
      </c>
      <c r="AM19" s="3">
        <v>50.79</v>
      </c>
      <c r="AN19" s="3">
        <v>48.75</v>
      </c>
      <c r="AO19" s="3">
        <v>47.81</v>
      </c>
      <c r="AP19" s="3">
        <v>44.45</v>
      </c>
      <c r="AQ19" s="3">
        <v>43.24</v>
      </c>
      <c r="AR19" s="3">
        <v>43</v>
      </c>
      <c r="AS19" s="3">
        <v>43.07</v>
      </c>
      <c r="AT19" s="3">
        <v>43.44</v>
      </c>
      <c r="AU19" s="3">
        <v>44.37</v>
      </c>
      <c r="AV19" s="3">
        <v>47.77</v>
      </c>
      <c r="AW19" s="3">
        <v>48.98</v>
      </c>
      <c r="AX19" s="3">
        <v>49.41</v>
      </c>
      <c r="AY19" s="3">
        <v>49.98</v>
      </c>
    </row>
    <row r="20" spans="1:51" x14ac:dyDescent="0.35">
      <c r="A20" s="5">
        <f t="shared" si="1"/>
        <v>42753</v>
      </c>
      <c r="B20" t="s">
        <v>165</v>
      </c>
      <c r="C20" s="2">
        <v>42753</v>
      </c>
      <c r="D20" s="3">
        <v>53.22</v>
      </c>
      <c r="E20" s="3">
        <v>52.21</v>
      </c>
      <c r="F20" s="3">
        <v>49.61</v>
      </c>
      <c r="G20" s="3">
        <v>46.81</v>
      </c>
      <c r="H20" s="3">
        <v>44.91</v>
      </c>
      <c r="I20" s="3">
        <v>45.06</v>
      </c>
      <c r="J20" s="3">
        <v>45.19</v>
      </c>
      <c r="K20" s="3">
        <v>45.55</v>
      </c>
      <c r="L20" s="3">
        <v>47.08</v>
      </c>
      <c r="M20" s="3">
        <v>50.44</v>
      </c>
      <c r="N20" s="3">
        <v>52.13</v>
      </c>
      <c r="O20" s="3">
        <v>53.01</v>
      </c>
      <c r="P20" s="3">
        <v>53.11</v>
      </c>
      <c r="Q20" s="3">
        <v>51.66</v>
      </c>
      <c r="R20" s="3">
        <v>48.06</v>
      </c>
      <c r="S20" s="3">
        <v>44.86</v>
      </c>
      <c r="T20" s="3">
        <v>43.43</v>
      </c>
      <c r="U20" s="3">
        <v>43.72</v>
      </c>
      <c r="V20" s="3">
        <v>43.89</v>
      </c>
      <c r="W20" s="3">
        <v>43.58</v>
      </c>
      <c r="X20" s="3">
        <v>46.83</v>
      </c>
      <c r="Y20" s="3">
        <v>48.94</v>
      </c>
      <c r="Z20" s="3">
        <v>49.55</v>
      </c>
      <c r="AA20" s="3">
        <v>51.6</v>
      </c>
      <c r="AB20" s="3">
        <v>51.3</v>
      </c>
      <c r="AC20" s="3">
        <v>50.07</v>
      </c>
      <c r="AD20" s="3">
        <v>45.22</v>
      </c>
      <c r="AE20" s="3">
        <v>43.74</v>
      </c>
      <c r="AF20" s="3">
        <v>43.02</v>
      </c>
      <c r="AG20" s="3">
        <v>43.26</v>
      </c>
      <c r="AH20" s="3">
        <v>43.57</v>
      </c>
      <c r="AI20" s="3">
        <v>43.94</v>
      </c>
      <c r="AJ20" s="3">
        <v>47.67</v>
      </c>
      <c r="AK20" s="3">
        <v>48.35</v>
      </c>
      <c r="AL20" s="3">
        <v>49.71</v>
      </c>
      <c r="AM20" s="3">
        <v>50.85</v>
      </c>
      <c r="AN20" s="3">
        <v>48.81</v>
      </c>
      <c r="AO20" s="3">
        <v>47.87</v>
      </c>
      <c r="AP20" s="3">
        <v>44.51</v>
      </c>
      <c r="AQ20" s="3">
        <v>43.3</v>
      </c>
      <c r="AR20" s="3">
        <v>43.06</v>
      </c>
      <c r="AS20" s="3">
        <v>43.13</v>
      </c>
      <c r="AT20" s="3">
        <v>43.5</v>
      </c>
      <c r="AU20" s="3">
        <v>44.43</v>
      </c>
      <c r="AV20" s="3">
        <v>47.83</v>
      </c>
      <c r="AW20" s="3">
        <v>49.04</v>
      </c>
      <c r="AX20" s="3">
        <v>49.47</v>
      </c>
      <c r="AY20" s="3">
        <v>50.04</v>
      </c>
    </row>
    <row r="21" spans="1:51" x14ac:dyDescent="0.35">
      <c r="A21" s="5">
        <f t="shared" si="1"/>
        <v>42754</v>
      </c>
      <c r="B21" t="s">
        <v>166</v>
      </c>
      <c r="C21" s="2">
        <v>42754</v>
      </c>
      <c r="D21" s="3">
        <v>53.61</v>
      </c>
      <c r="E21" s="3">
        <v>52.52</v>
      </c>
      <c r="F21" s="3">
        <v>49.64</v>
      </c>
      <c r="G21" s="3">
        <v>46.67</v>
      </c>
      <c r="H21" s="3">
        <v>44.77</v>
      </c>
      <c r="I21" s="3">
        <v>44.86</v>
      </c>
      <c r="J21" s="3">
        <v>45</v>
      </c>
      <c r="K21" s="3">
        <v>45.36</v>
      </c>
      <c r="L21" s="3">
        <v>46.91</v>
      </c>
      <c r="M21" s="3">
        <v>50.27</v>
      </c>
      <c r="N21" s="3">
        <v>51.96</v>
      </c>
      <c r="O21" s="3">
        <v>52.84</v>
      </c>
      <c r="P21" s="3">
        <v>52.94</v>
      </c>
      <c r="Q21" s="3">
        <v>51.54</v>
      </c>
      <c r="R21" s="3">
        <v>47.99</v>
      </c>
      <c r="S21" s="3">
        <v>44.79</v>
      </c>
      <c r="T21" s="3">
        <v>43.36</v>
      </c>
      <c r="U21" s="3">
        <v>43.67</v>
      </c>
      <c r="V21" s="3">
        <v>43.84</v>
      </c>
      <c r="W21" s="3">
        <v>43.53</v>
      </c>
      <c r="X21" s="3">
        <v>46.78</v>
      </c>
      <c r="Y21" s="3">
        <v>48.89</v>
      </c>
      <c r="Z21" s="3">
        <v>49.5</v>
      </c>
      <c r="AA21" s="3">
        <v>51.57</v>
      </c>
      <c r="AB21" s="3">
        <v>51.27</v>
      </c>
      <c r="AC21" s="3">
        <v>50.04</v>
      </c>
      <c r="AD21" s="3">
        <v>45.19</v>
      </c>
      <c r="AE21" s="3">
        <v>43.71</v>
      </c>
      <c r="AF21" s="3">
        <v>42.99</v>
      </c>
      <c r="AG21" s="3">
        <v>43.23</v>
      </c>
      <c r="AH21" s="3">
        <v>43.54</v>
      </c>
      <c r="AI21" s="3">
        <v>43.91</v>
      </c>
      <c r="AJ21" s="3">
        <v>47.59</v>
      </c>
      <c r="AK21" s="3">
        <v>48.27</v>
      </c>
      <c r="AL21" s="3">
        <v>49.63</v>
      </c>
      <c r="AM21" s="3">
        <v>50.77</v>
      </c>
      <c r="AN21" s="3">
        <v>48.73</v>
      </c>
      <c r="AO21" s="3">
        <v>47.79</v>
      </c>
      <c r="AP21" s="3">
        <v>44.43</v>
      </c>
      <c r="AQ21" s="3">
        <v>43.22</v>
      </c>
      <c r="AR21" s="3">
        <v>42.98</v>
      </c>
      <c r="AS21" s="3">
        <v>43.05</v>
      </c>
      <c r="AT21" s="3">
        <v>43.42</v>
      </c>
      <c r="AU21" s="3">
        <v>44.35</v>
      </c>
      <c r="AV21" s="3">
        <v>47.75</v>
      </c>
      <c r="AW21" s="3">
        <v>48.96</v>
      </c>
      <c r="AX21" s="3">
        <v>49.39</v>
      </c>
      <c r="AY21" s="3">
        <v>49.96</v>
      </c>
    </row>
    <row r="22" spans="1:51" x14ac:dyDescent="0.35">
      <c r="A22" s="5">
        <f t="shared" si="1"/>
        <v>42755</v>
      </c>
      <c r="B22" t="s">
        <v>167</v>
      </c>
      <c r="C22" s="2">
        <v>42755</v>
      </c>
      <c r="D22" s="3">
        <v>55.56</v>
      </c>
      <c r="E22" s="3">
        <v>54.28</v>
      </c>
      <c r="F22" s="3">
        <v>50.83</v>
      </c>
      <c r="G22" s="3">
        <v>47.33</v>
      </c>
      <c r="H22" s="3">
        <v>45.39</v>
      </c>
      <c r="I22" s="3">
        <v>45.48</v>
      </c>
      <c r="J22" s="3">
        <v>45.62</v>
      </c>
      <c r="K22" s="3">
        <v>45.98</v>
      </c>
      <c r="L22" s="3">
        <v>47.57</v>
      </c>
      <c r="M22" s="3">
        <v>50.93</v>
      </c>
      <c r="N22" s="3">
        <v>52.62</v>
      </c>
      <c r="O22" s="3">
        <v>53.5</v>
      </c>
      <c r="P22" s="3">
        <v>53.6</v>
      </c>
      <c r="Q22" s="3">
        <v>52.11</v>
      </c>
      <c r="R22" s="3">
        <v>48.68</v>
      </c>
      <c r="S22" s="3">
        <v>45.37</v>
      </c>
      <c r="T22" s="3">
        <v>43.84</v>
      </c>
      <c r="U22" s="3">
        <v>44.15</v>
      </c>
      <c r="V22" s="3">
        <v>44.32</v>
      </c>
      <c r="W22" s="3">
        <v>44.01</v>
      </c>
      <c r="X22" s="3">
        <v>47.32</v>
      </c>
      <c r="Y22" s="3">
        <v>49.52</v>
      </c>
      <c r="Z22" s="3">
        <v>50.17</v>
      </c>
      <c r="AA22" s="3">
        <v>52.28</v>
      </c>
      <c r="AB22" s="3">
        <v>51.98</v>
      </c>
      <c r="AC22" s="3">
        <v>50.75</v>
      </c>
      <c r="AD22" s="3">
        <v>45.9</v>
      </c>
      <c r="AE22" s="3">
        <v>44.42</v>
      </c>
      <c r="AF22" s="3">
        <v>43.7</v>
      </c>
      <c r="AG22" s="3">
        <v>43.94</v>
      </c>
      <c r="AH22" s="3">
        <v>44.25</v>
      </c>
      <c r="AI22" s="3">
        <v>44.62</v>
      </c>
      <c r="AJ22" s="3">
        <v>48.3</v>
      </c>
      <c r="AK22" s="3">
        <v>48.98</v>
      </c>
      <c r="AL22" s="3">
        <v>50.34</v>
      </c>
      <c r="AM22" s="3">
        <v>51.48</v>
      </c>
      <c r="AN22" s="3">
        <v>49.44</v>
      </c>
      <c r="AO22" s="3">
        <v>48.5</v>
      </c>
      <c r="AP22" s="3">
        <v>45.14</v>
      </c>
      <c r="AQ22" s="3">
        <v>43.93</v>
      </c>
      <c r="AR22" s="3">
        <v>43.69</v>
      </c>
      <c r="AS22" s="3">
        <v>43.76</v>
      </c>
      <c r="AT22" s="3">
        <v>44.13</v>
      </c>
      <c r="AU22" s="3">
        <v>45.06</v>
      </c>
      <c r="AV22" s="3">
        <v>48.46</v>
      </c>
      <c r="AW22" s="3">
        <v>49.67</v>
      </c>
      <c r="AX22" s="3">
        <v>50.1</v>
      </c>
      <c r="AY22" s="3">
        <v>50.67</v>
      </c>
    </row>
    <row r="23" spans="1:51" x14ac:dyDescent="0.35">
      <c r="A23" s="5">
        <f t="shared" si="1"/>
        <v>42758</v>
      </c>
      <c r="B23" t="s">
        <v>168</v>
      </c>
      <c r="C23" s="2">
        <v>42758</v>
      </c>
      <c r="D23" s="3">
        <v>56.78</v>
      </c>
      <c r="E23" s="3">
        <v>55.54</v>
      </c>
      <c r="F23" s="3">
        <v>51.52</v>
      </c>
      <c r="G23" s="3">
        <v>47.72</v>
      </c>
      <c r="H23" s="3">
        <v>45.78</v>
      </c>
      <c r="I23" s="3">
        <v>45.87</v>
      </c>
      <c r="J23" s="3">
        <v>46.01</v>
      </c>
      <c r="K23" s="3">
        <v>46.37</v>
      </c>
      <c r="L23" s="3">
        <v>48.01</v>
      </c>
      <c r="M23" s="3">
        <v>51.34</v>
      </c>
      <c r="N23" s="3">
        <v>53.03</v>
      </c>
      <c r="O23" s="3">
        <v>53.91</v>
      </c>
      <c r="P23" s="3">
        <v>54.01</v>
      </c>
      <c r="Q23" s="3">
        <v>52.47</v>
      </c>
      <c r="R23" s="3">
        <v>48.94</v>
      </c>
      <c r="S23" s="3">
        <v>45.48</v>
      </c>
      <c r="T23" s="3">
        <v>43.9</v>
      </c>
      <c r="U23" s="3">
        <v>44.36</v>
      </c>
      <c r="V23" s="3">
        <v>44.58</v>
      </c>
      <c r="W23" s="3">
        <v>44.27</v>
      </c>
      <c r="X23" s="3">
        <v>47.53</v>
      </c>
      <c r="Y23" s="3">
        <v>49.68</v>
      </c>
      <c r="Z23" s="3">
        <v>50.28</v>
      </c>
      <c r="AA23" s="3">
        <v>52.39</v>
      </c>
      <c r="AB23" s="3">
        <v>52.09</v>
      </c>
      <c r="AC23" s="3">
        <v>50.81</v>
      </c>
      <c r="AD23" s="3">
        <v>45.91</v>
      </c>
      <c r="AE23" s="3">
        <v>44.43</v>
      </c>
      <c r="AF23" s="3">
        <v>43.71</v>
      </c>
      <c r="AG23" s="3">
        <v>43.95</v>
      </c>
      <c r="AH23" s="3">
        <v>44.26</v>
      </c>
      <c r="AI23" s="3">
        <v>44.63</v>
      </c>
      <c r="AJ23" s="3">
        <v>48.31</v>
      </c>
      <c r="AK23" s="3">
        <v>48.99</v>
      </c>
      <c r="AL23" s="3">
        <v>50.35</v>
      </c>
      <c r="AM23" s="3">
        <v>51.49</v>
      </c>
      <c r="AN23" s="3">
        <v>49.45</v>
      </c>
      <c r="AO23" s="3">
        <v>48.51</v>
      </c>
      <c r="AP23" s="3">
        <v>45.15</v>
      </c>
      <c r="AQ23" s="3">
        <v>43.94</v>
      </c>
      <c r="AR23" s="3">
        <v>43.7</v>
      </c>
      <c r="AS23" s="3">
        <v>43.77</v>
      </c>
      <c r="AT23" s="3">
        <v>44.14</v>
      </c>
      <c r="AU23" s="3">
        <v>45.07</v>
      </c>
      <c r="AV23" s="3">
        <v>48.47</v>
      </c>
      <c r="AW23" s="3">
        <v>49.68</v>
      </c>
      <c r="AX23" s="3">
        <v>50.11</v>
      </c>
      <c r="AY23" s="3">
        <v>50.68</v>
      </c>
    </row>
    <row r="24" spans="1:51" x14ac:dyDescent="0.35">
      <c r="A24" s="5">
        <f t="shared" si="1"/>
        <v>42759</v>
      </c>
      <c r="B24" t="s">
        <v>169</v>
      </c>
      <c r="C24" s="2">
        <v>42759</v>
      </c>
      <c r="D24" s="3">
        <v>55.44</v>
      </c>
      <c r="E24" s="3">
        <v>54.5</v>
      </c>
      <c r="F24" s="3">
        <v>50.7</v>
      </c>
      <c r="G24" s="3">
        <v>47</v>
      </c>
      <c r="H24" s="3">
        <v>45.12</v>
      </c>
      <c r="I24" s="3">
        <v>45.18</v>
      </c>
      <c r="J24" s="3">
        <v>45.34</v>
      </c>
      <c r="K24" s="3">
        <v>45.7</v>
      </c>
      <c r="L24" s="3">
        <v>47.34</v>
      </c>
      <c r="M24" s="3">
        <v>50.67</v>
      </c>
      <c r="N24" s="3">
        <v>52.36</v>
      </c>
      <c r="O24" s="3">
        <v>53.2</v>
      </c>
      <c r="P24" s="3">
        <v>53.3</v>
      </c>
      <c r="Q24" s="3">
        <v>51.76</v>
      </c>
      <c r="R24" s="3">
        <v>48.28</v>
      </c>
      <c r="S24" s="3">
        <v>44.87</v>
      </c>
      <c r="T24" s="3">
        <v>43.34</v>
      </c>
      <c r="U24" s="3">
        <v>43.8</v>
      </c>
      <c r="V24" s="3">
        <v>44.02</v>
      </c>
      <c r="W24" s="3">
        <v>43.71</v>
      </c>
      <c r="X24" s="3">
        <v>46.97</v>
      </c>
      <c r="Y24" s="3">
        <v>49.12</v>
      </c>
      <c r="Z24" s="3">
        <v>49.72</v>
      </c>
      <c r="AA24" s="3">
        <v>51.83</v>
      </c>
      <c r="AB24" s="3">
        <v>51.53</v>
      </c>
      <c r="AC24" s="3">
        <v>50.25</v>
      </c>
      <c r="AD24" s="3">
        <v>45.4</v>
      </c>
      <c r="AE24" s="3">
        <v>43.97</v>
      </c>
      <c r="AF24" s="3">
        <v>43.25</v>
      </c>
      <c r="AG24" s="3">
        <v>43.49</v>
      </c>
      <c r="AH24" s="3">
        <v>43.8</v>
      </c>
      <c r="AI24" s="3">
        <v>44.17</v>
      </c>
      <c r="AJ24" s="3">
        <v>47.85</v>
      </c>
      <c r="AK24" s="3">
        <v>48.53</v>
      </c>
      <c r="AL24" s="3">
        <v>49.89</v>
      </c>
      <c r="AM24" s="3">
        <v>51.03</v>
      </c>
      <c r="AN24" s="3">
        <v>48.99</v>
      </c>
      <c r="AO24" s="3">
        <v>48</v>
      </c>
      <c r="AP24" s="3">
        <v>44.54</v>
      </c>
      <c r="AQ24" s="3">
        <v>43.23</v>
      </c>
      <c r="AR24" s="3">
        <v>42.94</v>
      </c>
      <c r="AS24" s="3">
        <v>43.01</v>
      </c>
      <c r="AT24" s="3">
        <v>43.38</v>
      </c>
      <c r="AU24" s="3">
        <v>44.31</v>
      </c>
      <c r="AV24" s="3">
        <v>47.71</v>
      </c>
      <c r="AW24" s="3">
        <v>48.92</v>
      </c>
      <c r="AX24" s="3">
        <v>49.35</v>
      </c>
      <c r="AY24" s="3">
        <v>49.92</v>
      </c>
    </row>
    <row r="25" spans="1:51" x14ac:dyDescent="0.35">
      <c r="A25" s="5">
        <f t="shared" si="1"/>
        <v>42760</v>
      </c>
      <c r="B25" t="s">
        <v>170</v>
      </c>
      <c r="C25" s="2">
        <v>42760</v>
      </c>
      <c r="D25" s="3">
        <v>52.81</v>
      </c>
      <c r="E25" s="3">
        <v>52.26</v>
      </c>
      <c r="F25" s="3">
        <v>49.01</v>
      </c>
      <c r="G25" s="3">
        <v>45.6</v>
      </c>
      <c r="H25" s="3">
        <v>43.76</v>
      </c>
      <c r="I25" s="3">
        <v>43.88</v>
      </c>
      <c r="J25" s="3">
        <v>44</v>
      </c>
      <c r="K25" s="3">
        <v>44.36</v>
      </c>
      <c r="L25" s="3">
        <v>46.06</v>
      </c>
      <c r="M25" s="3">
        <v>49.44</v>
      </c>
      <c r="N25" s="3">
        <v>51.17</v>
      </c>
      <c r="O25" s="3">
        <v>52.01</v>
      </c>
      <c r="P25" s="3">
        <v>52.11</v>
      </c>
      <c r="Q25" s="3">
        <v>50.57</v>
      </c>
      <c r="R25" s="3">
        <v>47.12</v>
      </c>
      <c r="S25" s="3">
        <v>43.74</v>
      </c>
      <c r="T25" s="3">
        <v>42.24</v>
      </c>
      <c r="U25" s="3">
        <v>42.7</v>
      </c>
      <c r="V25" s="3">
        <v>42.92</v>
      </c>
      <c r="W25" s="3">
        <v>42.61</v>
      </c>
      <c r="X25" s="3">
        <v>45.82</v>
      </c>
      <c r="Y25" s="3">
        <v>47.94</v>
      </c>
      <c r="Z25" s="3">
        <v>48.51</v>
      </c>
      <c r="AA25" s="3">
        <v>50.62</v>
      </c>
      <c r="AB25" s="3">
        <v>50.32</v>
      </c>
      <c r="AC25" s="3">
        <v>49.04</v>
      </c>
      <c r="AD25" s="3">
        <v>44.19</v>
      </c>
      <c r="AE25" s="3">
        <v>42.76</v>
      </c>
      <c r="AF25" s="3">
        <v>42.04</v>
      </c>
      <c r="AG25" s="3">
        <v>42.28</v>
      </c>
      <c r="AH25" s="3">
        <v>42.59</v>
      </c>
      <c r="AI25" s="3">
        <v>42.96</v>
      </c>
      <c r="AJ25" s="3">
        <v>46.64</v>
      </c>
      <c r="AK25" s="3">
        <v>47.32</v>
      </c>
      <c r="AL25" s="3">
        <v>48.68</v>
      </c>
      <c r="AM25" s="3">
        <v>49.82</v>
      </c>
      <c r="AN25" s="3">
        <v>47.78</v>
      </c>
      <c r="AO25" s="3">
        <v>46.79</v>
      </c>
      <c r="AP25" s="3">
        <v>43.33</v>
      </c>
      <c r="AQ25" s="3">
        <v>42.02</v>
      </c>
      <c r="AR25" s="3">
        <v>41.73</v>
      </c>
      <c r="AS25" s="3">
        <v>41.8</v>
      </c>
      <c r="AT25" s="3">
        <v>42.17</v>
      </c>
      <c r="AU25" s="3">
        <v>43.1</v>
      </c>
      <c r="AV25" s="3">
        <v>46.5</v>
      </c>
      <c r="AW25" s="3">
        <v>47.71</v>
      </c>
      <c r="AX25" s="3">
        <v>48.14</v>
      </c>
      <c r="AY25" s="3">
        <v>48.71</v>
      </c>
    </row>
    <row r="26" spans="1:51" x14ac:dyDescent="0.35">
      <c r="A26" s="5">
        <f t="shared" si="1"/>
        <v>42761</v>
      </c>
      <c r="B26" t="s">
        <v>171</v>
      </c>
      <c r="C26" s="2">
        <v>42761</v>
      </c>
      <c r="D26" s="3">
        <v>52.12</v>
      </c>
      <c r="E26" s="3">
        <v>51.67</v>
      </c>
      <c r="F26" s="3">
        <v>48.48</v>
      </c>
      <c r="G26" s="3">
        <v>45.36</v>
      </c>
      <c r="H26" s="3">
        <v>43.56</v>
      </c>
      <c r="I26" s="3">
        <v>43.61</v>
      </c>
      <c r="J26" s="3">
        <v>43.78</v>
      </c>
      <c r="K26" s="3">
        <v>44.12</v>
      </c>
      <c r="L26" s="3">
        <v>45.82</v>
      </c>
      <c r="M26" s="3">
        <v>49.17</v>
      </c>
      <c r="N26" s="3">
        <v>50.9</v>
      </c>
      <c r="O26" s="3">
        <v>51.77</v>
      </c>
      <c r="P26" s="3">
        <v>51.89</v>
      </c>
      <c r="Q26" s="3">
        <v>50.32</v>
      </c>
      <c r="R26" s="3">
        <v>46.82</v>
      </c>
      <c r="S26" s="3">
        <v>43.38</v>
      </c>
      <c r="T26" s="3">
        <v>41.85</v>
      </c>
      <c r="U26" s="3">
        <v>42.31</v>
      </c>
      <c r="V26" s="3">
        <v>42.53</v>
      </c>
      <c r="W26" s="3">
        <v>42.25</v>
      </c>
      <c r="X26" s="3">
        <v>45.5</v>
      </c>
      <c r="Y26" s="3">
        <v>47.65</v>
      </c>
      <c r="Z26" s="3">
        <v>48.22</v>
      </c>
      <c r="AA26" s="3">
        <v>50.33</v>
      </c>
      <c r="AB26" s="3">
        <v>50.03</v>
      </c>
      <c r="AC26" s="3">
        <v>48.75</v>
      </c>
      <c r="AD26" s="3">
        <v>43.9</v>
      </c>
      <c r="AE26" s="3">
        <v>42.47</v>
      </c>
      <c r="AF26" s="3">
        <v>41.75</v>
      </c>
      <c r="AG26" s="3">
        <v>41.99</v>
      </c>
      <c r="AH26" s="3">
        <v>42.3</v>
      </c>
      <c r="AI26" s="3">
        <v>42.7</v>
      </c>
      <c r="AJ26" s="3">
        <v>46.43</v>
      </c>
      <c r="AK26" s="3">
        <v>47.14</v>
      </c>
      <c r="AL26" s="3">
        <v>48.5</v>
      </c>
      <c r="AM26" s="3">
        <v>49.64</v>
      </c>
      <c r="AN26" s="3">
        <v>47.6</v>
      </c>
      <c r="AO26" s="3">
        <v>46.61</v>
      </c>
      <c r="AP26" s="3">
        <v>43.15</v>
      </c>
      <c r="AQ26" s="3">
        <v>41.84</v>
      </c>
      <c r="AR26" s="3">
        <v>41.55</v>
      </c>
      <c r="AS26" s="3">
        <v>41.62</v>
      </c>
      <c r="AT26" s="3">
        <v>41.99</v>
      </c>
      <c r="AU26" s="3">
        <v>42.92</v>
      </c>
      <c r="AV26" s="3">
        <v>46.32</v>
      </c>
      <c r="AW26" s="3">
        <v>47.53</v>
      </c>
      <c r="AX26" s="3">
        <v>47.96</v>
      </c>
      <c r="AY26" s="3">
        <v>48.53</v>
      </c>
    </row>
    <row r="27" spans="1:51" x14ac:dyDescent="0.35">
      <c r="A27" s="5">
        <f t="shared" si="1"/>
        <v>42762</v>
      </c>
      <c r="B27" t="s">
        <v>172</v>
      </c>
      <c r="C27" s="2">
        <v>42762</v>
      </c>
      <c r="D27" s="3">
        <v>51.38</v>
      </c>
      <c r="E27" s="3">
        <v>50.98</v>
      </c>
      <c r="F27" s="3">
        <v>47.98</v>
      </c>
      <c r="G27" s="3">
        <v>45.01</v>
      </c>
      <c r="H27" s="3">
        <v>43.21</v>
      </c>
      <c r="I27" s="3">
        <v>43.39</v>
      </c>
      <c r="J27" s="3">
        <v>43.45</v>
      </c>
      <c r="K27" s="3">
        <v>43.68</v>
      </c>
      <c r="L27" s="3">
        <v>45.43</v>
      </c>
      <c r="M27" s="3">
        <v>48.83</v>
      </c>
      <c r="N27" s="3">
        <v>50.56</v>
      </c>
      <c r="O27" s="3">
        <v>51.43</v>
      </c>
      <c r="P27" s="3">
        <v>51.55</v>
      </c>
      <c r="Q27" s="3">
        <v>49.93</v>
      </c>
      <c r="R27" s="3">
        <v>46.43</v>
      </c>
      <c r="S27" s="3">
        <v>42.94</v>
      </c>
      <c r="T27" s="3">
        <v>41.41</v>
      </c>
      <c r="U27" s="3">
        <v>41.87</v>
      </c>
      <c r="V27" s="3">
        <v>42.09</v>
      </c>
      <c r="W27" s="3">
        <v>41.78</v>
      </c>
      <c r="X27" s="3">
        <v>44.98</v>
      </c>
      <c r="Y27" s="3">
        <v>47.1</v>
      </c>
      <c r="Z27" s="3">
        <v>47.67</v>
      </c>
      <c r="AA27" s="3">
        <v>49.78</v>
      </c>
      <c r="AB27" s="3">
        <v>49.48</v>
      </c>
      <c r="AC27" s="3">
        <v>48.2</v>
      </c>
      <c r="AD27" s="3">
        <v>43.35</v>
      </c>
      <c r="AE27" s="3">
        <v>41.92</v>
      </c>
      <c r="AF27" s="3">
        <v>41.2</v>
      </c>
      <c r="AG27" s="3">
        <v>41.44</v>
      </c>
      <c r="AH27" s="3">
        <v>41.75</v>
      </c>
      <c r="AI27" s="3">
        <v>42.15</v>
      </c>
      <c r="AJ27" s="3">
        <v>45.88</v>
      </c>
      <c r="AK27" s="3">
        <v>46.59</v>
      </c>
      <c r="AL27" s="3">
        <v>47.95</v>
      </c>
      <c r="AM27" s="3">
        <v>49.09</v>
      </c>
      <c r="AN27" s="3">
        <v>47.05</v>
      </c>
      <c r="AO27" s="3">
        <v>46.06</v>
      </c>
      <c r="AP27" s="3">
        <v>42.6</v>
      </c>
      <c r="AQ27" s="3">
        <v>41.29</v>
      </c>
      <c r="AR27" s="3">
        <v>41</v>
      </c>
      <c r="AS27" s="3">
        <v>41.07</v>
      </c>
      <c r="AT27" s="3">
        <v>41.44</v>
      </c>
      <c r="AU27" s="3">
        <v>42.37</v>
      </c>
      <c r="AV27" s="3">
        <v>45.77</v>
      </c>
      <c r="AW27" s="3">
        <v>46.98</v>
      </c>
      <c r="AX27" s="3">
        <v>47.41</v>
      </c>
      <c r="AY27" s="3">
        <v>47.98</v>
      </c>
    </row>
    <row r="28" spans="1:51" x14ac:dyDescent="0.35">
      <c r="A28" s="5">
        <f t="shared" si="1"/>
        <v>42765</v>
      </c>
      <c r="B28" t="s">
        <v>173</v>
      </c>
      <c r="C28" s="2">
        <v>42765</v>
      </c>
      <c r="D28" s="3">
        <v>54.09</v>
      </c>
      <c r="E28" s="3">
        <v>53.32</v>
      </c>
      <c r="F28" s="3">
        <v>49.35</v>
      </c>
      <c r="G28" s="3">
        <v>45.57</v>
      </c>
      <c r="H28" s="3">
        <v>43.58</v>
      </c>
      <c r="I28" s="3">
        <v>43.78</v>
      </c>
      <c r="J28" s="3">
        <v>43.94</v>
      </c>
      <c r="K28" s="3">
        <v>44.23</v>
      </c>
      <c r="L28" s="3">
        <v>45.98</v>
      </c>
      <c r="M28" s="3">
        <v>49.08</v>
      </c>
      <c r="N28" s="3">
        <v>50.72</v>
      </c>
      <c r="O28" s="3">
        <v>51.86</v>
      </c>
      <c r="P28" s="3">
        <v>52.03</v>
      </c>
      <c r="Q28" s="3">
        <v>50.31</v>
      </c>
      <c r="R28" s="3">
        <v>46.81</v>
      </c>
      <c r="S28" s="3">
        <v>43.02</v>
      </c>
      <c r="T28" s="3">
        <v>41.39</v>
      </c>
      <c r="U28" s="3">
        <v>41.9</v>
      </c>
      <c r="V28" s="3">
        <v>42.12</v>
      </c>
      <c r="W28" s="3">
        <v>41.81</v>
      </c>
      <c r="X28" s="3">
        <v>45.06</v>
      </c>
      <c r="Y28" s="3">
        <v>47.23</v>
      </c>
      <c r="Z28" s="3">
        <v>47.8</v>
      </c>
      <c r="AA28" s="3">
        <v>49.91</v>
      </c>
      <c r="AB28" s="3">
        <v>49.61</v>
      </c>
      <c r="AC28" s="3">
        <v>48.33</v>
      </c>
      <c r="AD28" s="3">
        <v>43.43</v>
      </c>
      <c r="AE28" s="3">
        <v>41.95</v>
      </c>
      <c r="AF28" s="3">
        <v>41.23</v>
      </c>
      <c r="AG28" s="3">
        <v>41.47</v>
      </c>
      <c r="AH28" s="3">
        <v>41.78</v>
      </c>
      <c r="AI28" s="3">
        <v>42.18</v>
      </c>
      <c r="AJ28" s="3">
        <v>45.91</v>
      </c>
      <c r="AK28" s="3">
        <v>46.62</v>
      </c>
      <c r="AL28" s="3">
        <v>47.98</v>
      </c>
      <c r="AM28" s="3">
        <v>49.12</v>
      </c>
      <c r="AN28" s="3">
        <v>47.08</v>
      </c>
      <c r="AO28" s="3">
        <v>46.09</v>
      </c>
      <c r="AP28" s="3">
        <v>42.58</v>
      </c>
      <c r="AQ28" s="3">
        <v>41.22</v>
      </c>
      <c r="AR28" s="3">
        <v>40.93</v>
      </c>
      <c r="AS28" s="3">
        <v>41</v>
      </c>
      <c r="AT28" s="3">
        <v>41.37</v>
      </c>
      <c r="AU28" s="3">
        <v>42.3</v>
      </c>
      <c r="AV28" s="3">
        <v>45.7</v>
      </c>
      <c r="AW28" s="3">
        <v>46.91</v>
      </c>
      <c r="AX28" s="3">
        <v>47.34</v>
      </c>
      <c r="AY28" s="3">
        <v>47.91</v>
      </c>
    </row>
    <row r="29" spans="1:51" x14ac:dyDescent="0.35">
      <c r="A29" s="5">
        <f t="shared" si="1"/>
        <v>42766</v>
      </c>
      <c r="B29" t="s">
        <v>174</v>
      </c>
      <c r="C29" s="2">
        <v>42766</v>
      </c>
      <c r="D29" s="3">
        <v>55.19</v>
      </c>
      <c r="E29" s="3">
        <v>50.42</v>
      </c>
      <c r="F29" s="3">
        <v>46.12</v>
      </c>
      <c r="G29" s="3">
        <v>44.18</v>
      </c>
      <c r="H29" s="3">
        <v>44.38</v>
      </c>
      <c r="I29" s="3">
        <v>44.54</v>
      </c>
      <c r="J29" s="3">
        <v>44.83</v>
      </c>
      <c r="K29" s="3">
        <v>46.53</v>
      </c>
      <c r="L29" s="3">
        <v>49.69</v>
      </c>
      <c r="M29" s="3">
        <v>51.33</v>
      </c>
      <c r="N29" s="3">
        <v>52.42</v>
      </c>
      <c r="O29" s="3">
        <v>52.59</v>
      </c>
      <c r="P29" s="3">
        <v>50.87</v>
      </c>
      <c r="Q29" s="3">
        <v>47.42</v>
      </c>
      <c r="R29" s="3">
        <v>43.63</v>
      </c>
      <c r="S29" s="3">
        <v>42</v>
      </c>
      <c r="T29" s="3">
        <v>42.46</v>
      </c>
      <c r="U29" s="3">
        <v>42.68</v>
      </c>
      <c r="V29" s="3">
        <v>42.37</v>
      </c>
      <c r="W29" s="3">
        <v>45.6</v>
      </c>
      <c r="X29" s="3">
        <v>47.77</v>
      </c>
      <c r="Y29" s="3">
        <v>48.34</v>
      </c>
      <c r="Z29" s="3">
        <v>50.45</v>
      </c>
      <c r="AA29" s="3">
        <v>50.15</v>
      </c>
      <c r="AB29" s="3">
        <v>48.82</v>
      </c>
      <c r="AC29" s="3">
        <v>43.87</v>
      </c>
      <c r="AD29" s="3">
        <v>42.34</v>
      </c>
      <c r="AE29" s="3">
        <v>41.62</v>
      </c>
      <c r="AF29" s="3">
        <v>41.86</v>
      </c>
      <c r="AG29" s="3">
        <v>42.17</v>
      </c>
      <c r="AH29" s="3">
        <v>42.57</v>
      </c>
      <c r="AI29" s="3">
        <v>46.25</v>
      </c>
      <c r="AJ29" s="3">
        <v>46.91</v>
      </c>
      <c r="AK29" s="3">
        <v>48.27</v>
      </c>
      <c r="AL29" s="3">
        <v>49.41</v>
      </c>
      <c r="AM29" s="3">
        <v>47.37</v>
      </c>
      <c r="AN29" s="3">
        <v>46.38</v>
      </c>
      <c r="AO29" s="3">
        <v>42.87</v>
      </c>
      <c r="AP29" s="3">
        <v>41.51</v>
      </c>
      <c r="AQ29" s="3">
        <v>41.22</v>
      </c>
      <c r="AR29" s="3">
        <v>41.29</v>
      </c>
      <c r="AS29" s="3">
        <v>41.66</v>
      </c>
      <c r="AT29" s="3">
        <v>42.59</v>
      </c>
      <c r="AU29" s="3">
        <v>45.99</v>
      </c>
      <c r="AV29" s="3">
        <v>47.2</v>
      </c>
      <c r="AW29" s="3">
        <v>47.63</v>
      </c>
      <c r="AX29" s="3">
        <v>48.2</v>
      </c>
      <c r="AY29" s="3">
        <v>45.61</v>
      </c>
    </row>
    <row r="30" spans="1:51" x14ac:dyDescent="0.35">
      <c r="A30" s="5">
        <f t="shared" si="1"/>
        <v>42767</v>
      </c>
      <c r="B30" t="s">
        <v>175</v>
      </c>
      <c r="C30" s="2">
        <v>42767</v>
      </c>
      <c r="D30" s="3">
        <v>56.98</v>
      </c>
      <c r="E30" s="3">
        <v>50.85</v>
      </c>
      <c r="F30" s="3">
        <v>46.1</v>
      </c>
      <c r="G30" s="3">
        <v>44.25</v>
      </c>
      <c r="H30" s="3">
        <v>44.5</v>
      </c>
      <c r="I30" s="3">
        <v>44.61</v>
      </c>
      <c r="J30" s="3">
        <v>44.9</v>
      </c>
      <c r="K30" s="3">
        <v>46.54</v>
      </c>
      <c r="L30" s="3">
        <v>49.7</v>
      </c>
      <c r="M30" s="3">
        <v>51.34</v>
      </c>
      <c r="N30" s="3">
        <v>52.38</v>
      </c>
      <c r="O30" s="3">
        <v>52.5</v>
      </c>
      <c r="P30" s="3">
        <v>50.78</v>
      </c>
      <c r="Q30" s="3">
        <v>47.33</v>
      </c>
      <c r="R30" s="3">
        <v>43.49</v>
      </c>
      <c r="S30" s="3">
        <v>41.86</v>
      </c>
      <c r="T30" s="3">
        <v>42.32</v>
      </c>
      <c r="U30" s="3">
        <v>42.54</v>
      </c>
      <c r="V30" s="3">
        <v>42.28</v>
      </c>
      <c r="W30" s="3">
        <v>45.56</v>
      </c>
      <c r="X30" s="3">
        <v>47.73</v>
      </c>
      <c r="Y30" s="3">
        <v>48.3</v>
      </c>
      <c r="Z30" s="3">
        <v>50.41</v>
      </c>
      <c r="AA30" s="3">
        <v>50.11</v>
      </c>
      <c r="AB30" s="3">
        <v>48.73</v>
      </c>
      <c r="AC30" s="3">
        <v>43.73</v>
      </c>
      <c r="AD30" s="3">
        <v>42.2</v>
      </c>
      <c r="AE30" s="3">
        <v>41.48</v>
      </c>
      <c r="AF30" s="3">
        <v>41.72</v>
      </c>
      <c r="AG30" s="3">
        <v>42.03</v>
      </c>
      <c r="AH30" s="3">
        <v>42.48</v>
      </c>
      <c r="AI30" s="3">
        <v>46.21</v>
      </c>
      <c r="AJ30" s="3">
        <v>46.87</v>
      </c>
      <c r="AK30" s="3">
        <v>48.23</v>
      </c>
      <c r="AL30" s="3">
        <v>49.37</v>
      </c>
      <c r="AM30" s="3">
        <v>47.33</v>
      </c>
      <c r="AN30" s="3">
        <v>46.34</v>
      </c>
      <c r="AO30" s="3">
        <v>42.83</v>
      </c>
      <c r="AP30" s="3">
        <v>41.47</v>
      </c>
      <c r="AQ30" s="3">
        <v>41.18</v>
      </c>
      <c r="AR30" s="3">
        <v>41.25</v>
      </c>
      <c r="AS30" s="3">
        <v>41.62</v>
      </c>
      <c r="AT30" s="3">
        <v>42.55</v>
      </c>
      <c r="AU30" s="3">
        <v>45.95</v>
      </c>
      <c r="AV30" s="3">
        <v>47.16</v>
      </c>
      <c r="AW30" s="3">
        <v>47.59</v>
      </c>
      <c r="AX30" s="3">
        <v>48.16</v>
      </c>
      <c r="AY30" s="3">
        <v>45.57</v>
      </c>
    </row>
    <row r="31" spans="1:51" x14ac:dyDescent="0.35">
      <c r="A31" s="5">
        <f t="shared" si="1"/>
        <v>42768</v>
      </c>
      <c r="B31" t="s">
        <v>176</v>
      </c>
      <c r="C31" s="2">
        <v>42768</v>
      </c>
      <c r="D31" s="3">
        <v>58.35</v>
      </c>
      <c r="E31" s="3">
        <v>51.26</v>
      </c>
      <c r="F31" s="3">
        <v>46.5</v>
      </c>
      <c r="G31" s="3">
        <v>44.81</v>
      </c>
      <c r="H31" s="3">
        <v>44.97</v>
      </c>
      <c r="I31" s="3">
        <v>45.06</v>
      </c>
      <c r="J31" s="3">
        <v>45.35</v>
      </c>
      <c r="K31" s="3">
        <v>47.08</v>
      </c>
      <c r="L31" s="3">
        <v>50.24</v>
      </c>
      <c r="M31" s="3">
        <v>51.88</v>
      </c>
      <c r="N31" s="3">
        <v>52.94</v>
      </c>
      <c r="O31" s="3">
        <v>53.04</v>
      </c>
      <c r="P31" s="3">
        <v>51.28</v>
      </c>
      <c r="Q31" s="3">
        <v>47.78</v>
      </c>
      <c r="R31" s="3">
        <v>43.88</v>
      </c>
      <c r="S31" s="3">
        <v>42.21</v>
      </c>
      <c r="T31" s="3">
        <v>42.64</v>
      </c>
      <c r="U31" s="3">
        <v>42.84</v>
      </c>
      <c r="V31" s="3">
        <v>42.57</v>
      </c>
      <c r="W31" s="3">
        <v>45.85</v>
      </c>
      <c r="X31" s="3">
        <v>48.02</v>
      </c>
      <c r="Y31" s="3">
        <v>48.59</v>
      </c>
      <c r="Z31" s="3">
        <v>50.7</v>
      </c>
      <c r="AA31" s="3">
        <v>50.4</v>
      </c>
      <c r="AB31" s="3">
        <v>49.02</v>
      </c>
      <c r="AC31" s="3">
        <v>43.88</v>
      </c>
      <c r="AD31" s="3">
        <v>42.35</v>
      </c>
      <c r="AE31" s="3">
        <v>41.63</v>
      </c>
      <c r="AF31" s="3">
        <v>41.87</v>
      </c>
      <c r="AG31" s="3">
        <v>42.18</v>
      </c>
      <c r="AH31" s="3">
        <v>42.63</v>
      </c>
      <c r="AI31" s="3">
        <v>46.38</v>
      </c>
      <c r="AJ31" s="3">
        <v>47.04</v>
      </c>
      <c r="AK31" s="3">
        <v>48.4</v>
      </c>
      <c r="AL31" s="3">
        <v>49.54</v>
      </c>
      <c r="AM31" s="3">
        <v>47.5</v>
      </c>
      <c r="AN31" s="3">
        <v>46.51</v>
      </c>
      <c r="AO31" s="3">
        <v>42.9</v>
      </c>
      <c r="AP31" s="3">
        <v>41.52</v>
      </c>
      <c r="AQ31" s="3">
        <v>41.21</v>
      </c>
      <c r="AR31" s="3">
        <v>41.27</v>
      </c>
      <c r="AS31" s="3">
        <v>41.63</v>
      </c>
      <c r="AT31" s="3">
        <v>42.56</v>
      </c>
      <c r="AU31" s="3">
        <v>45.96</v>
      </c>
      <c r="AV31" s="3">
        <v>47.17</v>
      </c>
      <c r="AW31" s="3">
        <v>47.6</v>
      </c>
      <c r="AX31" s="3">
        <v>48.17</v>
      </c>
      <c r="AY31" s="3">
        <v>45.58</v>
      </c>
    </row>
    <row r="32" spans="1:51" x14ac:dyDescent="0.35">
      <c r="A32" s="5">
        <f t="shared" si="1"/>
        <v>42769</v>
      </c>
      <c r="B32" t="s">
        <v>177</v>
      </c>
      <c r="C32" s="2">
        <v>42769</v>
      </c>
      <c r="D32" s="3">
        <v>59.82</v>
      </c>
      <c r="E32" s="3">
        <v>51.46</v>
      </c>
      <c r="F32" s="3">
        <v>46.75</v>
      </c>
      <c r="G32" s="3">
        <v>45.21</v>
      </c>
      <c r="H32" s="3">
        <v>45.31</v>
      </c>
      <c r="I32" s="3">
        <v>45.44</v>
      </c>
      <c r="J32" s="3">
        <v>45.76</v>
      </c>
      <c r="K32" s="3">
        <v>47.35</v>
      </c>
      <c r="L32" s="3">
        <v>50.45</v>
      </c>
      <c r="M32" s="3">
        <v>52.1</v>
      </c>
      <c r="N32" s="3">
        <v>53.26</v>
      </c>
      <c r="O32" s="3">
        <v>53.36</v>
      </c>
      <c r="P32" s="3">
        <v>51.57</v>
      </c>
      <c r="Q32" s="3">
        <v>48.07</v>
      </c>
      <c r="R32" s="3">
        <v>44.07</v>
      </c>
      <c r="S32" s="3">
        <v>42.31</v>
      </c>
      <c r="T32" s="3">
        <v>42.65</v>
      </c>
      <c r="U32" s="3">
        <v>42.87</v>
      </c>
      <c r="V32" s="3">
        <v>42.67</v>
      </c>
      <c r="W32" s="3">
        <v>46.02</v>
      </c>
      <c r="X32" s="3">
        <v>48.19</v>
      </c>
      <c r="Y32" s="3">
        <v>48.76</v>
      </c>
      <c r="Z32" s="3">
        <v>50.82</v>
      </c>
      <c r="AA32" s="3">
        <v>50.46</v>
      </c>
      <c r="AB32" s="3">
        <v>49.08</v>
      </c>
      <c r="AC32" s="3">
        <v>43.94</v>
      </c>
      <c r="AD32" s="3">
        <v>42.41</v>
      </c>
      <c r="AE32" s="3">
        <v>41.68</v>
      </c>
      <c r="AF32" s="3">
        <v>41.91</v>
      </c>
      <c r="AG32" s="3">
        <v>42.22</v>
      </c>
      <c r="AH32" s="3">
        <v>42.67</v>
      </c>
      <c r="AI32" s="3">
        <v>46.42</v>
      </c>
      <c r="AJ32" s="3">
        <v>47.1</v>
      </c>
      <c r="AK32" s="3">
        <v>48.46</v>
      </c>
      <c r="AL32" s="3">
        <v>49.6</v>
      </c>
      <c r="AM32" s="3">
        <v>47.56</v>
      </c>
      <c r="AN32" s="3">
        <v>46.58</v>
      </c>
      <c r="AO32" s="3">
        <v>42.98</v>
      </c>
      <c r="AP32" s="3">
        <v>41.6</v>
      </c>
      <c r="AQ32" s="3">
        <v>41.29</v>
      </c>
      <c r="AR32" s="3">
        <v>41.35</v>
      </c>
      <c r="AS32" s="3">
        <v>41.71</v>
      </c>
      <c r="AT32" s="3">
        <v>42.64</v>
      </c>
      <c r="AU32" s="3">
        <v>46.04</v>
      </c>
      <c r="AV32" s="3">
        <v>47.25</v>
      </c>
      <c r="AW32" s="3">
        <v>47.68</v>
      </c>
      <c r="AX32" s="3">
        <v>48.25</v>
      </c>
      <c r="AY32" s="3">
        <v>45.66</v>
      </c>
    </row>
    <row r="33" spans="1:51" x14ac:dyDescent="0.35">
      <c r="A33" s="5">
        <f t="shared" si="1"/>
        <v>42772</v>
      </c>
      <c r="B33" t="s">
        <v>178</v>
      </c>
      <c r="C33" s="2">
        <v>42772</v>
      </c>
      <c r="D33" s="3">
        <v>58.94</v>
      </c>
      <c r="E33" s="3">
        <v>50.87</v>
      </c>
      <c r="F33" s="3">
        <v>46.27</v>
      </c>
      <c r="G33" s="3">
        <v>44.64</v>
      </c>
      <c r="H33" s="3">
        <v>44.8</v>
      </c>
      <c r="I33" s="3">
        <v>44.94</v>
      </c>
      <c r="J33" s="3">
        <v>45.37</v>
      </c>
      <c r="K33" s="3">
        <v>47.11</v>
      </c>
      <c r="L33" s="3">
        <v>50.17</v>
      </c>
      <c r="M33" s="3">
        <v>52.01</v>
      </c>
      <c r="N33" s="3">
        <v>53.01</v>
      </c>
      <c r="O33" s="3">
        <v>53.12</v>
      </c>
      <c r="P33" s="3">
        <v>51.26</v>
      </c>
      <c r="Q33" s="3">
        <v>47.64</v>
      </c>
      <c r="R33" s="3">
        <v>43.72</v>
      </c>
      <c r="S33" s="3">
        <v>42.02</v>
      </c>
      <c r="T33" s="3">
        <v>42.4</v>
      </c>
      <c r="U33" s="3">
        <v>42.62</v>
      </c>
      <c r="V33" s="3">
        <v>42.45</v>
      </c>
      <c r="W33" s="3">
        <v>45.83</v>
      </c>
      <c r="X33" s="3">
        <v>48</v>
      </c>
      <c r="Y33" s="3">
        <v>48.57</v>
      </c>
      <c r="Z33" s="3">
        <v>50.64</v>
      </c>
      <c r="AA33" s="3">
        <v>50.28</v>
      </c>
      <c r="AB33" s="3">
        <v>48.9</v>
      </c>
      <c r="AC33" s="3">
        <v>43.69</v>
      </c>
      <c r="AD33" s="3">
        <v>42.16</v>
      </c>
      <c r="AE33" s="3">
        <v>41.43</v>
      </c>
      <c r="AF33" s="3">
        <v>41.66</v>
      </c>
      <c r="AG33" s="3">
        <v>41.97</v>
      </c>
      <c r="AH33" s="3">
        <v>42.48</v>
      </c>
      <c r="AI33" s="3">
        <v>46.23</v>
      </c>
      <c r="AJ33" s="3">
        <v>46.91</v>
      </c>
      <c r="AK33" s="3">
        <v>48.27</v>
      </c>
      <c r="AL33" s="3">
        <v>49.41</v>
      </c>
      <c r="AM33" s="3">
        <v>47.37</v>
      </c>
      <c r="AN33" s="3">
        <v>46.39</v>
      </c>
      <c r="AO33" s="3">
        <v>42.79</v>
      </c>
      <c r="AP33" s="3">
        <v>41.41</v>
      </c>
      <c r="AQ33" s="3">
        <v>41.1</v>
      </c>
      <c r="AR33" s="3">
        <v>41.16</v>
      </c>
      <c r="AS33" s="3">
        <v>41.52</v>
      </c>
      <c r="AT33" s="3">
        <v>42.45</v>
      </c>
      <c r="AU33" s="3">
        <v>45.85</v>
      </c>
      <c r="AV33" s="3">
        <v>47.06</v>
      </c>
      <c r="AW33" s="3">
        <v>47.49</v>
      </c>
      <c r="AX33" s="3">
        <v>48.06</v>
      </c>
      <c r="AY33" s="3">
        <v>45.47</v>
      </c>
    </row>
    <row r="34" spans="1:51" x14ac:dyDescent="0.35">
      <c r="A34" s="5">
        <f t="shared" si="1"/>
        <v>42773</v>
      </c>
      <c r="B34" t="s">
        <v>179</v>
      </c>
      <c r="C34" s="2">
        <v>42773</v>
      </c>
      <c r="D34" s="3">
        <v>56.7</v>
      </c>
      <c r="E34" s="3">
        <v>50.06</v>
      </c>
      <c r="F34" s="3">
        <v>45.95</v>
      </c>
      <c r="G34" s="3">
        <v>44.47</v>
      </c>
      <c r="H34" s="3">
        <v>44.58</v>
      </c>
      <c r="I34" s="3">
        <v>44.66</v>
      </c>
      <c r="J34" s="3">
        <v>45.09</v>
      </c>
      <c r="K34" s="3">
        <v>46.9</v>
      </c>
      <c r="L34" s="3">
        <v>50</v>
      </c>
      <c r="M34" s="3">
        <v>51.91</v>
      </c>
      <c r="N34" s="3">
        <v>52.82</v>
      </c>
      <c r="O34" s="3">
        <v>52.98</v>
      </c>
      <c r="P34" s="3">
        <v>51.18</v>
      </c>
      <c r="Q34" s="3">
        <v>47.66</v>
      </c>
      <c r="R34" s="3">
        <v>43.8</v>
      </c>
      <c r="S34" s="3">
        <v>42.16</v>
      </c>
      <c r="T34" s="3">
        <v>42.59</v>
      </c>
      <c r="U34" s="3">
        <v>42.54</v>
      </c>
      <c r="V34" s="3">
        <v>42.07</v>
      </c>
      <c r="W34" s="3">
        <v>45.39</v>
      </c>
      <c r="X34" s="3">
        <v>47.81</v>
      </c>
      <c r="Y34" s="3">
        <v>48.63</v>
      </c>
      <c r="Z34" s="3">
        <v>50.89</v>
      </c>
      <c r="AA34" s="3">
        <v>50.53</v>
      </c>
      <c r="AB34" s="3">
        <v>49.15</v>
      </c>
      <c r="AC34" s="3">
        <v>43.85</v>
      </c>
      <c r="AD34" s="3">
        <v>42.27</v>
      </c>
      <c r="AE34" s="3">
        <v>41.54</v>
      </c>
      <c r="AF34" s="3">
        <v>41.77</v>
      </c>
      <c r="AG34" s="3">
        <v>42.08</v>
      </c>
      <c r="AH34" s="3">
        <v>42.59</v>
      </c>
      <c r="AI34" s="3">
        <v>46.34</v>
      </c>
      <c r="AJ34" s="3">
        <v>47.02</v>
      </c>
      <c r="AK34" s="3">
        <v>48.38</v>
      </c>
      <c r="AL34" s="3">
        <v>49.52</v>
      </c>
      <c r="AM34" s="3">
        <v>47.48</v>
      </c>
      <c r="AN34" s="3">
        <v>46.5</v>
      </c>
      <c r="AO34" s="3">
        <v>42.9</v>
      </c>
      <c r="AP34" s="3">
        <v>41.52</v>
      </c>
      <c r="AQ34" s="3">
        <v>41.21</v>
      </c>
      <c r="AR34" s="3">
        <v>41.27</v>
      </c>
      <c r="AS34" s="3">
        <v>41.63</v>
      </c>
      <c r="AT34" s="3">
        <v>42.56</v>
      </c>
      <c r="AU34" s="3">
        <v>45.96</v>
      </c>
      <c r="AV34" s="3">
        <v>47.17</v>
      </c>
      <c r="AW34" s="3">
        <v>47.6</v>
      </c>
      <c r="AX34" s="3">
        <v>48.17</v>
      </c>
      <c r="AY34" s="3">
        <v>45.58</v>
      </c>
    </row>
    <row r="35" spans="1:51" x14ac:dyDescent="0.35">
      <c r="A35" s="5">
        <f t="shared" si="1"/>
        <v>42774</v>
      </c>
      <c r="B35" t="s">
        <v>180</v>
      </c>
      <c r="C35" s="2">
        <v>42774</v>
      </c>
      <c r="D35" s="3">
        <v>53.35</v>
      </c>
      <c r="E35" s="3">
        <v>48.9</v>
      </c>
      <c r="F35" s="3">
        <v>45.45</v>
      </c>
      <c r="G35" s="3">
        <v>44</v>
      </c>
      <c r="H35" s="3">
        <v>44.09</v>
      </c>
      <c r="I35" s="3">
        <v>44.2</v>
      </c>
      <c r="J35" s="3">
        <v>44.63</v>
      </c>
      <c r="K35" s="3">
        <v>46.28</v>
      </c>
      <c r="L35" s="3">
        <v>49.58</v>
      </c>
      <c r="M35" s="3">
        <v>51.48</v>
      </c>
      <c r="N35" s="3">
        <v>52.38</v>
      </c>
      <c r="O35" s="3">
        <v>52.54</v>
      </c>
      <c r="P35" s="3">
        <v>50.74</v>
      </c>
      <c r="Q35" s="3">
        <v>47.25</v>
      </c>
      <c r="R35" s="3">
        <v>43.39</v>
      </c>
      <c r="S35" s="3">
        <v>41.75</v>
      </c>
      <c r="T35" s="3">
        <v>42.18</v>
      </c>
      <c r="U35" s="3">
        <v>42.13</v>
      </c>
      <c r="V35" s="3">
        <v>41.66</v>
      </c>
      <c r="W35" s="3">
        <v>45.11</v>
      </c>
      <c r="X35" s="3">
        <v>47.53</v>
      </c>
      <c r="Y35" s="3">
        <v>48.35</v>
      </c>
      <c r="Z35" s="3">
        <v>50.6</v>
      </c>
      <c r="AA35" s="3">
        <v>50.24</v>
      </c>
      <c r="AB35" s="3">
        <v>48.86</v>
      </c>
      <c r="AC35" s="3">
        <v>43.56</v>
      </c>
      <c r="AD35" s="3">
        <v>41.98</v>
      </c>
      <c r="AE35" s="3">
        <v>41.25</v>
      </c>
      <c r="AF35" s="3">
        <v>41.48</v>
      </c>
      <c r="AG35" s="3">
        <v>41.79</v>
      </c>
      <c r="AH35" s="3">
        <v>42.3</v>
      </c>
      <c r="AI35" s="3">
        <v>46.05</v>
      </c>
      <c r="AJ35" s="3">
        <v>46.73</v>
      </c>
      <c r="AK35" s="3">
        <v>48.09</v>
      </c>
      <c r="AL35" s="3">
        <v>49.23</v>
      </c>
      <c r="AM35" s="3">
        <v>47.19</v>
      </c>
      <c r="AN35" s="3">
        <v>46.21</v>
      </c>
      <c r="AO35" s="3">
        <v>42.61</v>
      </c>
      <c r="AP35" s="3">
        <v>41.23</v>
      </c>
      <c r="AQ35" s="3">
        <v>40.92</v>
      </c>
      <c r="AR35" s="3">
        <v>40.98</v>
      </c>
      <c r="AS35" s="3">
        <v>41.34</v>
      </c>
      <c r="AT35" s="3">
        <v>42.27</v>
      </c>
      <c r="AU35" s="3">
        <v>45.67</v>
      </c>
      <c r="AV35" s="3">
        <v>46.88</v>
      </c>
      <c r="AW35" s="3">
        <v>47.31</v>
      </c>
      <c r="AX35" s="3">
        <v>47.88</v>
      </c>
      <c r="AY35" s="3">
        <v>45.29</v>
      </c>
    </row>
    <row r="36" spans="1:51" x14ac:dyDescent="0.35">
      <c r="A36" s="5">
        <f t="shared" si="1"/>
        <v>42775</v>
      </c>
      <c r="B36" t="s">
        <v>181</v>
      </c>
      <c r="C36" s="2">
        <v>42775</v>
      </c>
      <c r="D36" s="3">
        <v>52.87</v>
      </c>
      <c r="E36" s="3">
        <v>48.92</v>
      </c>
      <c r="F36" s="3">
        <v>45.66</v>
      </c>
      <c r="G36" s="3">
        <v>44.13</v>
      </c>
      <c r="H36" s="3">
        <v>44.23</v>
      </c>
      <c r="I36" s="3">
        <v>44.33</v>
      </c>
      <c r="J36" s="3">
        <v>44.74</v>
      </c>
      <c r="K36" s="3">
        <v>46.42</v>
      </c>
      <c r="L36" s="3">
        <v>49.69</v>
      </c>
      <c r="M36" s="3">
        <v>51.57</v>
      </c>
      <c r="N36" s="3">
        <v>52.51</v>
      </c>
      <c r="O36" s="3">
        <v>52.67</v>
      </c>
      <c r="P36" s="3">
        <v>50.91</v>
      </c>
      <c r="Q36" s="3">
        <v>47.45</v>
      </c>
      <c r="R36" s="3">
        <v>43.59</v>
      </c>
      <c r="S36" s="3">
        <v>41.95</v>
      </c>
      <c r="T36" s="3">
        <v>42.38</v>
      </c>
      <c r="U36" s="3">
        <v>42.33</v>
      </c>
      <c r="V36" s="3">
        <v>41.84</v>
      </c>
      <c r="W36" s="3">
        <v>45.27</v>
      </c>
      <c r="X36" s="3">
        <v>47.69</v>
      </c>
      <c r="Y36" s="3">
        <v>48.51</v>
      </c>
      <c r="Z36" s="3">
        <v>50.76</v>
      </c>
      <c r="AA36" s="3">
        <v>50.4</v>
      </c>
      <c r="AB36" s="3">
        <v>49.02</v>
      </c>
      <c r="AC36" s="3">
        <v>43.72</v>
      </c>
      <c r="AD36" s="3">
        <v>42.14</v>
      </c>
      <c r="AE36" s="3">
        <v>41.41</v>
      </c>
      <c r="AF36" s="3">
        <v>41.57</v>
      </c>
      <c r="AG36" s="3">
        <v>41.84</v>
      </c>
      <c r="AH36" s="3">
        <v>42.33</v>
      </c>
      <c r="AI36" s="3">
        <v>46.06</v>
      </c>
      <c r="AJ36" s="3">
        <v>46.72</v>
      </c>
      <c r="AK36" s="3">
        <v>48.08</v>
      </c>
      <c r="AL36" s="3">
        <v>49.22</v>
      </c>
      <c r="AM36" s="3">
        <v>47.18</v>
      </c>
      <c r="AN36" s="3">
        <v>46.2</v>
      </c>
      <c r="AO36" s="3">
        <v>42.6</v>
      </c>
      <c r="AP36" s="3">
        <v>41.22</v>
      </c>
      <c r="AQ36" s="3">
        <v>40.909999999999997</v>
      </c>
      <c r="AR36" s="3">
        <v>40.97</v>
      </c>
      <c r="AS36" s="3">
        <v>41.33</v>
      </c>
      <c r="AT36" s="3">
        <v>42.26</v>
      </c>
      <c r="AU36" s="3">
        <v>45.66</v>
      </c>
      <c r="AV36" s="3">
        <v>46.87</v>
      </c>
      <c r="AW36" s="3">
        <v>47.3</v>
      </c>
      <c r="AX36" s="3">
        <v>47.87</v>
      </c>
      <c r="AY36" s="3">
        <v>45.28</v>
      </c>
    </row>
    <row r="37" spans="1:51" x14ac:dyDescent="0.35">
      <c r="A37" s="5">
        <f t="shared" si="1"/>
        <v>42776</v>
      </c>
      <c r="B37" t="s">
        <v>182</v>
      </c>
      <c r="C37" s="2">
        <v>42776</v>
      </c>
      <c r="D37" s="3">
        <v>51.79</v>
      </c>
      <c r="E37" s="3">
        <v>48.68</v>
      </c>
      <c r="F37" s="3">
        <v>45.7</v>
      </c>
      <c r="G37" s="3">
        <v>44.34</v>
      </c>
      <c r="H37" s="3">
        <v>44.47</v>
      </c>
      <c r="I37" s="3">
        <v>44.53</v>
      </c>
      <c r="J37" s="3">
        <v>44.9</v>
      </c>
      <c r="K37" s="3">
        <v>46.42</v>
      </c>
      <c r="L37" s="3">
        <v>49.65</v>
      </c>
      <c r="M37" s="3">
        <v>51.54</v>
      </c>
      <c r="N37" s="3">
        <v>52.48</v>
      </c>
      <c r="O37" s="3">
        <v>52.66</v>
      </c>
      <c r="P37" s="3">
        <v>50.92</v>
      </c>
      <c r="Q37" s="3">
        <v>47.54</v>
      </c>
      <c r="R37" s="3">
        <v>43.69</v>
      </c>
      <c r="S37" s="3">
        <v>42.05</v>
      </c>
      <c r="T37" s="3">
        <v>42.48</v>
      </c>
      <c r="U37" s="3">
        <v>42.43</v>
      </c>
      <c r="V37" s="3">
        <v>41.93</v>
      </c>
      <c r="W37" s="3">
        <v>45.35</v>
      </c>
      <c r="X37" s="3">
        <v>47.77</v>
      </c>
      <c r="Y37" s="3">
        <v>48.59</v>
      </c>
      <c r="Z37" s="3">
        <v>50.84</v>
      </c>
      <c r="AA37" s="3">
        <v>50.48</v>
      </c>
      <c r="AB37" s="3">
        <v>49.1</v>
      </c>
      <c r="AC37" s="3">
        <v>43.73</v>
      </c>
      <c r="AD37" s="3">
        <v>42.09</v>
      </c>
      <c r="AE37" s="3">
        <v>41.32</v>
      </c>
      <c r="AF37" s="3">
        <v>41.48</v>
      </c>
      <c r="AG37" s="3">
        <v>41.75</v>
      </c>
      <c r="AH37" s="3">
        <v>42.27</v>
      </c>
      <c r="AI37" s="3">
        <v>46.05</v>
      </c>
      <c r="AJ37" s="3">
        <v>46.76</v>
      </c>
      <c r="AK37" s="3">
        <v>48.17</v>
      </c>
      <c r="AL37" s="3">
        <v>49.31</v>
      </c>
      <c r="AM37" s="3">
        <v>47.27</v>
      </c>
      <c r="AN37" s="3">
        <v>46.24</v>
      </c>
      <c r="AO37" s="3">
        <v>42.6</v>
      </c>
      <c r="AP37" s="3">
        <v>41.15</v>
      </c>
      <c r="AQ37" s="3">
        <v>40.79</v>
      </c>
      <c r="AR37" s="3">
        <v>40.85</v>
      </c>
      <c r="AS37" s="3">
        <v>41.21</v>
      </c>
      <c r="AT37" s="3">
        <v>42.14</v>
      </c>
      <c r="AU37" s="3">
        <v>45.54</v>
      </c>
      <c r="AV37" s="3">
        <v>46.75</v>
      </c>
      <c r="AW37" s="3">
        <v>47.18</v>
      </c>
      <c r="AX37" s="3">
        <v>47.75</v>
      </c>
      <c r="AY37" s="3">
        <v>45.16</v>
      </c>
    </row>
    <row r="38" spans="1:51" x14ac:dyDescent="0.35">
      <c r="A38" s="5">
        <f t="shared" si="1"/>
        <v>42779</v>
      </c>
      <c r="B38" t="s">
        <v>183</v>
      </c>
      <c r="C38" s="2">
        <v>42779</v>
      </c>
      <c r="D38" s="3">
        <v>49.72</v>
      </c>
      <c r="E38" s="3">
        <v>47.33</v>
      </c>
      <c r="F38" s="3">
        <v>44.96</v>
      </c>
      <c r="G38" s="3">
        <v>43.85</v>
      </c>
      <c r="H38" s="3">
        <v>43.85</v>
      </c>
      <c r="I38" s="3">
        <v>43.78</v>
      </c>
      <c r="J38" s="3">
        <v>44.14</v>
      </c>
      <c r="K38" s="3">
        <v>45.59</v>
      </c>
      <c r="L38" s="3">
        <v>48.77</v>
      </c>
      <c r="M38" s="3">
        <v>50.68</v>
      </c>
      <c r="N38" s="3">
        <v>51.64</v>
      </c>
      <c r="O38" s="3">
        <v>51.82</v>
      </c>
      <c r="P38" s="3">
        <v>50.09</v>
      </c>
      <c r="Q38" s="3">
        <v>46.81</v>
      </c>
      <c r="R38" s="3">
        <v>43.01</v>
      </c>
      <c r="S38" s="3">
        <v>41.43</v>
      </c>
      <c r="T38" s="3">
        <v>41.86</v>
      </c>
      <c r="U38" s="3">
        <v>41.81</v>
      </c>
      <c r="V38" s="3">
        <v>41.31</v>
      </c>
      <c r="W38" s="3">
        <v>44.75</v>
      </c>
      <c r="X38" s="3">
        <v>47.17</v>
      </c>
      <c r="Y38" s="3">
        <v>47.99</v>
      </c>
      <c r="Z38" s="3">
        <v>50.24</v>
      </c>
      <c r="AA38" s="3">
        <v>49.88</v>
      </c>
      <c r="AB38" s="3">
        <v>48.5</v>
      </c>
      <c r="AC38" s="3">
        <v>43.13</v>
      </c>
      <c r="AD38" s="3">
        <v>41.49</v>
      </c>
      <c r="AE38" s="3">
        <v>40.72</v>
      </c>
      <c r="AF38" s="3">
        <v>40.880000000000003</v>
      </c>
      <c r="AG38" s="3">
        <v>41.15</v>
      </c>
      <c r="AH38" s="3">
        <v>41.67</v>
      </c>
      <c r="AI38" s="3">
        <v>45.45</v>
      </c>
      <c r="AJ38" s="3">
        <v>46.16</v>
      </c>
      <c r="AK38" s="3">
        <v>47.57</v>
      </c>
      <c r="AL38" s="3">
        <v>48.71</v>
      </c>
      <c r="AM38" s="3">
        <v>46.74</v>
      </c>
      <c r="AN38" s="3">
        <v>45.76</v>
      </c>
      <c r="AO38" s="3">
        <v>42.2</v>
      </c>
      <c r="AP38" s="3">
        <v>40.799999999999997</v>
      </c>
      <c r="AQ38" s="3">
        <v>40.49</v>
      </c>
      <c r="AR38" s="3">
        <v>40.549999999999997</v>
      </c>
      <c r="AS38" s="3">
        <v>40.909999999999997</v>
      </c>
      <c r="AT38" s="3">
        <v>41.84</v>
      </c>
      <c r="AU38" s="3">
        <v>45.24</v>
      </c>
      <c r="AV38" s="3">
        <v>46.45</v>
      </c>
      <c r="AW38" s="3">
        <v>46.88</v>
      </c>
      <c r="AX38" s="3">
        <v>47.45</v>
      </c>
      <c r="AY38" s="3">
        <v>44.86</v>
      </c>
    </row>
    <row r="39" spans="1:51" x14ac:dyDescent="0.35">
      <c r="A39" s="5">
        <f t="shared" si="1"/>
        <v>42780</v>
      </c>
      <c r="B39" t="s">
        <v>184</v>
      </c>
      <c r="C39" s="2">
        <v>42780</v>
      </c>
      <c r="D39" s="3">
        <v>48.91</v>
      </c>
      <c r="E39" s="3">
        <v>46.95</v>
      </c>
      <c r="F39" s="3">
        <v>44.65</v>
      </c>
      <c r="G39" s="3">
        <v>43.34</v>
      </c>
      <c r="H39" s="3">
        <v>43.39</v>
      </c>
      <c r="I39" s="3">
        <v>43.37</v>
      </c>
      <c r="J39" s="3">
        <v>43.78</v>
      </c>
      <c r="K39" s="3">
        <v>45.24</v>
      </c>
      <c r="L39" s="3">
        <v>48.36</v>
      </c>
      <c r="M39" s="3">
        <v>50.26</v>
      </c>
      <c r="N39" s="3">
        <v>51.17</v>
      </c>
      <c r="O39" s="3">
        <v>51.32</v>
      </c>
      <c r="P39" s="3">
        <v>49.57</v>
      </c>
      <c r="Q39" s="3">
        <v>46.38</v>
      </c>
      <c r="R39" s="3">
        <v>42.66</v>
      </c>
      <c r="S39" s="3">
        <v>41.12</v>
      </c>
      <c r="T39" s="3">
        <v>41.58</v>
      </c>
      <c r="U39" s="3">
        <v>41.54</v>
      </c>
      <c r="V39" s="3">
        <v>41.02</v>
      </c>
      <c r="W39" s="3">
        <v>44.41</v>
      </c>
      <c r="X39" s="3">
        <v>46.81</v>
      </c>
      <c r="Y39" s="3">
        <v>47.68</v>
      </c>
      <c r="Z39" s="3">
        <v>49.96</v>
      </c>
      <c r="AA39" s="3">
        <v>49.55</v>
      </c>
      <c r="AB39" s="3">
        <v>48.12</v>
      </c>
      <c r="AC39" s="3">
        <v>42.75</v>
      </c>
      <c r="AD39" s="3">
        <v>41.11</v>
      </c>
      <c r="AE39" s="3">
        <v>40.340000000000003</v>
      </c>
      <c r="AF39" s="3">
        <v>40.5</v>
      </c>
      <c r="AG39" s="3">
        <v>40.770000000000003</v>
      </c>
      <c r="AH39" s="3">
        <v>41.29</v>
      </c>
      <c r="AI39" s="3">
        <v>45.12</v>
      </c>
      <c r="AJ39" s="3">
        <v>45.88</v>
      </c>
      <c r="AK39" s="3">
        <v>47.34</v>
      </c>
      <c r="AL39" s="3">
        <v>48.48</v>
      </c>
      <c r="AM39" s="3">
        <v>46.51</v>
      </c>
      <c r="AN39" s="3">
        <v>45.53</v>
      </c>
      <c r="AO39" s="3">
        <v>41.97</v>
      </c>
      <c r="AP39" s="3">
        <v>40.57</v>
      </c>
      <c r="AQ39" s="3">
        <v>40.26</v>
      </c>
      <c r="AR39" s="3">
        <v>40.42</v>
      </c>
      <c r="AS39" s="3">
        <v>40.93</v>
      </c>
      <c r="AT39" s="3">
        <v>42.01</v>
      </c>
      <c r="AU39" s="3">
        <v>45.51</v>
      </c>
      <c r="AV39" s="3">
        <v>46.77</v>
      </c>
      <c r="AW39" s="3">
        <v>47.25</v>
      </c>
      <c r="AX39" s="3">
        <v>47.82</v>
      </c>
      <c r="AY39" s="3">
        <v>45.23</v>
      </c>
    </row>
    <row r="40" spans="1:51" x14ac:dyDescent="0.35">
      <c r="A40" s="5">
        <f t="shared" si="1"/>
        <v>42781</v>
      </c>
      <c r="B40" t="s">
        <v>185</v>
      </c>
      <c r="C40" s="2">
        <v>42781</v>
      </c>
      <c r="D40" s="3">
        <v>49.33</v>
      </c>
      <c r="E40" s="3">
        <v>47.21</v>
      </c>
      <c r="F40" s="3">
        <v>44.76</v>
      </c>
      <c r="G40" s="3">
        <v>43.36</v>
      </c>
      <c r="H40" s="3">
        <v>43.41</v>
      </c>
      <c r="I40" s="3">
        <v>43.44</v>
      </c>
      <c r="J40" s="3">
        <v>43.82</v>
      </c>
      <c r="K40" s="3">
        <v>45.23</v>
      </c>
      <c r="L40" s="3">
        <v>48.36</v>
      </c>
      <c r="M40" s="3">
        <v>50.26</v>
      </c>
      <c r="N40" s="3">
        <v>51.17</v>
      </c>
      <c r="O40" s="3">
        <v>51.33</v>
      </c>
      <c r="P40" s="3">
        <v>49.61</v>
      </c>
      <c r="Q40" s="3">
        <v>46.5</v>
      </c>
      <c r="R40" s="3">
        <v>42.85</v>
      </c>
      <c r="S40" s="3">
        <v>41.38</v>
      </c>
      <c r="T40" s="3">
        <v>41.87</v>
      </c>
      <c r="U40" s="3">
        <v>41.88</v>
      </c>
      <c r="V40" s="3">
        <v>41.37</v>
      </c>
      <c r="W40" s="3">
        <v>44.66</v>
      </c>
      <c r="X40" s="3">
        <v>47.02</v>
      </c>
      <c r="Y40" s="3">
        <v>47.89</v>
      </c>
      <c r="Z40" s="3">
        <v>50.19</v>
      </c>
      <c r="AA40" s="3">
        <v>49.78</v>
      </c>
      <c r="AB40" s="3">
        <v>48.35</v>
      </c>
      <c r="AC40" s="3">
        <v>42.98</v>
      </c>
      <c r="AD40" s="3">
        <v>41.34</v>
      </c>
      <c r="AE40" s="3">
        <v>40.57</v>
      </c>
      <c r="AF40" s="3">
        <v>40.729999999999997</v>
      </c>
      <c r="AG40" s="3">
        <v>41</v>
      </c>
      <c r="AH40" s="3">
        <v>41.52</v>
      </c>
      <c r="AI40" s="3">
        <v>45.32</v>
      </c>
      <c r="AJ40" s="3">
        <v>46.03</v>
      </c>
      <c r="AK40" s="3">
        <v>47.44</v>
      </c>
      <c r="AL40" s="3">
        <v>48.53</v>
      </c>
      <c r="AM40" s="3">
        <v>46.51</v>
      </c>
      <c r="AN40" s="3">
        <v>45.48</v>
      </c>
      <c r="AO40" s="3">
        <v>41.92</v>
      </c>
      <c r="AP40" s="3">
        <v>40.520000000000003</v>
      </c>
      <c r="AQ40" s="3">
        <v>40.21</v>
      </c>
      <c r="AR40" s="3">
        <v>40.369999999999997</v>
      </c>
      <c r="AS40" s="3">
        <v>40.880000000000003</v>
      </c>
      <c r="AT40" s="3">
        <v>41.96</v>
      </c>
      <c r="AU40" s="3">
        <v>45.46</v>
      </c>
      <c r="AV40" s="3">
        <v>46.72</v>
      </c>
      <c r="AW40" s="3">
        <v>47.2</v>
      </c>
      <c r="AX40" s="3">
        <v>47.77</v>
      </c>
      <c r="AY40" s="3">
        <v>45.18</v>
      </c>
    </row>
    <row r="41" spans="1:51" x14ac:dyDescent="0.35">
      <c r="A41" s="5">
        <f t="shared" si="1"/>
        <v>42782</v>
      </c>
      <c r="B41" t="s">
        <v>186</v>
      </c>
      <c r="C41" s="2">
        <v>42782</v>
      </c>
      <c r="D41" s="3">
        <v>49.94</v>
      </c>
      <c r="E41" s="3">
        <v>47.23</v>
      </c>
      <c r="F41" s="3">
        <v>44.52</v>
      </c>
      <c r="G41" s="3">
        <v>42.91</v>
      </c>
      <c r="H41" s="3">
        <v>43.38</v>
      </c>
      <c r="I41" s="3">
        <v>43.61</v>
      </c>
      <c r="J41" s="3">
        <v>44.11</v>
      </c>
      <c r="K41" s="3">
        <v>45.88</v>
      </c>
      <c r="L41" s="3">
        <v>49.1</v>
      </c>
      <c r="M41" s="3">
        <v>51.08</v>
      </c>
      <c r="N41" s="3">
        <v>51.99</v>
      </c>
      <c r="O41" s="3">
        <v>52.15</v>
      </c>
      <c r="P41" s="3">
        <v>50.43</v>
      </c>
      <c r="Q41" s="3">
        <v>46.66</v>
      </c>
      <c r="R41" s="3">
        <v>43.01</v>
      </c>
      <c r="S41" s="3">
        <v>41.54</v>
      </c>
      <c r="T41" s="3">
        <v>42.03</v>
      </c>
      <c r="U41" s="3">
        <v>42.04</v>
      </c>
      <c r="V41" s="3">
        <v>41.53</v>
      </c>
      <c r="W41" s="3">
        <v>44.91</v>
      </c>
      <c r="X41" s="3">
        <v>47.33</v>
      </c>
      <c r="Y41" s="3">
        <v>48.2</v>
      </c>
      <c r="Z41" s="3">
        <v>50.5</v>
      </c>
      <c r="AA41" s="3">
        <v>50.09</v>
      </c>
      <c r="AB41" s="3">
        <v>48.66</v>
      </c>
      <c r="AC41" s="3">
        <v>43.18</v>
      </c>
      <c r="AD41" s="3">
        <v>41.44</v>
      </c>
      <c r="AE41" s="3">
        <v>40.57</v>
      </c>
      <c r="AF41" s="3">
        <v>40.729999999999997</v>
      </c>
      <c r="AG41" s="3">
        <v>41</v>
      </c>
      <c r="AH41" s="3">
        <v>41.52</v>
      </c>
      <c r="AI41" s="3">
        <v>45.32</v>
      </c>
      <c r="AJ41" s="3">
        <v>46.03</v>
      </c>
      <c r="AK41" s="3">
        <v>47.44</v>
      </c>
      <c r="AL41" s="3">
        <v>48.53</v>
      </c>
      <c r="AM41" s="3">
        <v>46.51</v>
      </c>
      <c r="AN41" s="3">
        <v>45.48</v>
      </c>
      <c r="AO41" s="3">
        <v>41.92</v>
      </c>
      <c r="AP41" s="3">
        <v>40.520000000000003</v>
      </c>
      <c r="AQ41" s="3">
        <v>40.21</v>
      </c>
      <c r="AR41" s="3">
        <v>40.369999999999997</v>
      </c>
      <c r="AS41" s="3">
        <v>40.880000000000003</v>
      </c>
      <c r="AT41" s="3">
        <v>41.96</v>
      </c>
      <c r="AU41" s="3">
        <v>45.46</v>
      </c>
      <c r="AV41" s="3">
        <v>46.72</v>
      </c>
      <c r="AW41" s="3">
        <v>47.2</v>
      </c>
      <c r="AX41" s="3">
        <v>47.77</v>
      </c>
      <c r="AY41" s="3">
        <v>45.18</v>
      </c>
    </row>
    <row r="42" spans="1:51" x14ac:dyDescent="0.35">
      <c r="A42" s="5">
        <f t="shared" si="1"/>
        <v>42783</v>
      </c>
      <c r="B42" t="s">
        <v>187</v>
      </c>
      <c r="C42" s="2">
        <v>42783</v>
      </c>
      <c r="D42" s="3">
        <v>48.47</v>
      </c>
      <c r="E42" s="3">
        <v>46.41</v>
      </c>
      <c r="F42" s="3">
        <v>44.19</v>
      </c>
      <c r="G42" s="3">
        <v>42.58</v>
      </c>
      <c r="H42" s="3">
        <v>43.08</v>
      </c>
      <c r="I42" s="3">
        <v>43.31</v>
      </c>
      <c r="J42" s="3">
        <v>43.86</v>
      </c>
      <c r="K42" s="3">
        <v>45.65</v>
      </c>
      <c r="L42" s="3">
        <v>48.96</v>
      </c>
      <c r="M42" s="3">
        <v>50.94</v>
      </c>
      <c r="N42" s="3">
        <v>51.83</v>
      </c>
      <c r="O42" s="3">
        <v>51.99</v>
      </c>
      <c r="P42" s="3">
        <v>50.27</v>
      </c>
      <c r="Q42" s="3">
        <v>46.56</v>
      </c>
      <c r="R42" s="3">
        <v>42.96</v>
      </c>
      <c r="S42" s="3">
        <v>41.51</v>
      </c>
      <c r="T42" s="3">
        <v>42.02</v>
      </c>
      <c r="U42" s="3">
        <v>42.05</v>
      </c>
      <c r="V42" s="3">
        <v>41.56</v>
      </c>
      <c r="W42" s="3">
        <v>44.89</v>
      </c>
      <c r="X42" s="3">
        <v>47.36</v>
      </c>
      <c r="Y42" s="3">
        <v>48.28</v>
      </c>
      <c r="Z42" s="3">
        <v>50.58</v>
      </c>
      <c r="AA42" s="3">
        <v>50.17</v>
      </c>
      <c r="AB42" s="3">
        <v>48.74</v>
      </c>
      <c r="AC42" s="3">
        <v>43.28</v>
      </c>
      <c r="AD42" s="3">
        <v>41.56</v>
      </c>
      <c r="AE42" s="3">
        <v>40.71</v>
      </c>
      <c r="AF42" s="3">
        <v>40.89</v>
      </c>
      <c r="AG42" s="3">
        <v>41.18</v>
      </c>
      <c r="AH42" s="3">
        <v>41.72</v>
      </c>
      <c r="AI42" s="3">
        <v>45.55</v>
      </c>
      <c r="AJ42" s="3">
        <v>46.29</v>
      </c>
      <c r="AK42" s="3">
        <v>47.7</v>
      </c>
      <c r="AL42" s="3">
        <v>48.79</v>
      </c>
      <c r="AM42" s="3">
        <v>46.77</v>
      </c>
      <c r="AN42" s="3">
        <v>45.74</v>
      </c>
      <c r="AO42" s="3">
        <v>42.08</v>
      </c>
      <c r="AP42" s="3">
        <v>40.58</v>
      </c>
      <c r="AQ42" s="3">
        <v>40.17</v>
      </c>
      <c r="AR42" s="3">
        <v>40.28</v>
      </c>
      <c r="AS42" s="3">
        <v>40.79</v>
      </c>
      <c r="AT42" s="3">
        <v>41.87</v>
      </c>
      <c r="AU42" s="3">
        <v>45.37</v>
      </c>
      <c r="AV42" s="3">
        <v>46.63</v>
      </c>
      <c r="AW42" s="3">
        <v>47.11</v>
      </c>
      <c r="AX42" s="3">
        <v>47.68</v>
      </c>
      <c r="AY42" s="3">
        <v>45.09</v>
      </c>
    </row>
    <row r="43" spans="1:51" x14ac:dyDescent="0.35">
      <c r="A43" s="5">
        <f t="shared" si="1"/>
        <v>42786</v>
      </c>
      <c r="B43" t="s">
        <v>188</v>
      </c>
      <c r="C43" s="2">
        <v>42786</v>
      </c>
      <c r="D43" s="3">
        <v>48.49</v>
      </c>
      <c r="E43" s="3">
        <v>46.81</v>
      </c>
      <c r="F43" s="3">
        <v>44.76</v>
      </c>
      <c r="G43" s="3">
        <v>43.12</v>
      </c>
      <c r="H43" s="3">
        <v>43.46</v>
      </c>
      <c r="I43" s="3">
        <v>43.76</v>
      </c>
      <c r="J43" s="3">
        <v>44.2</v>
      </c>
      <c r="K43" s="3">
        <v>45.89</v>
      </c>
      <c r="L43" s="3">
        <v>49.39</v>
      </c>
      <c r="M43" s="3">
        <v>51.44</v>
      </c>
      <c r="N43" s="3">
        <v>52.09</v>
      </c>
      <c r="O43" s="3">
        <v>52.26</v>
      </c>
      <c r="P43" s="3">
        <v>50.59</v>
      </c>
      <c r="Q43" s="3">
        <v>46.91</v>
      </c>
      <c r="R43" s="3">
        <v>43.37</v>
      </c>
      <c r="S43" s="3">
        <v>41.92</v>
      </c>
      <c r="T43" s="3">
        <v>42.45</v>
      </c>
      <c r="U43" s="3">
        <v>42.5</v>
      </c>
      <c r="V43" s="3">
        <v>42.09</v>
      </c>
      <c r="W43" s="3">
        <v>45.45</v>
      </c>
      <c r="X43" s="3">
        <v>47.92</v>
      </c>
      <c r="Y43" s="3">
        <v>48.84</v>
      </c>
      <c r="Z43" s="3">
        <v>51.14</v>
      </c>
      <c r="AA43" s="3">
        <v>50.72</v>
      </c>
      <c r="AB43" s="3">
        <v>49.29</v>
      </c>
      <c r="AC43" s="3">
        <v>43.83</v>
      </c>
      <c r="AD43" s="3">
        <v>42.11</v>
      </c>
      <c r="AE43" s="3">
        <v>41.26</v>
      </c>
      <c r="AF43" s="3">
        <v>41.44</v>
      </c>
      <c r="AG43" s="3">
        <v>41.82</v>
      </c>
      <c r="AH43" s="3">
        <v>42.51</v>
      </c>
      <c r="AI43" s="3">
        <v>46.52</v>
      </c>
      <c r="AJ43" s="3">
        <v>47.35</v>
      </c>
      <c r="AK43" s="3">
        <v>48.76</v>
      </c>
      <c r="AL43" s="3">
        <v>49.85</v>
      </c>
      <c r="AM43" s="3">
        <v>47.81</v>
      </c>
      <c r="AN43" s="3">
        <v>46.53</v>
      </c>
      <c r="AO43" s="3">
        <v>42.61</v>
      </c>
      <c r="AP43" s="3">
        <v>41.01</v>
      </c>
      <c r="AQ43" s="3">
        <v>40.51</v>
      </c>
      <c r="AR43" s="3">
        <v>40.53</v>
      </c>
      <c r="AS43" s="3">
        <v>41.01</v>
      </c>
      <c r="AT43" s="3">
        <v>42.09</v>
      </c>
      <c r="AU43" s="3">
        <v>45.59</v>
      </c>
      <c r="AV43" s="3">
        <v>46.85</v>
      </c>
      <c r="AW43" s="3">
        <v>47.33</v>
      </c>
      <c r="AX43" s="3">
        <v>47.9</v>
      </c>
      <c r="AY43" s="3">
        <v>45.31</v>
      </c>
    </row>
    <row r="44" spans="1:51" x14ac:dyDescent="0.35">
      <c r="A44" s="5">
        <f t="shared" si="1"/>
        <v>42787</v>
      </c>
      <c r="B44" t="s">
        <v>189</v>
      </c>
      <c r="C44" s="2">
        <v>42787</v>
      </c>
      <c r="D44" s="3">
        <v>46.8</v>
      </c>
      <c r="E44" s="3">
        <v>45.69</v>
      </c>
      <c r="F44" s="3">
        <v>44.11</v>
      </c>
      <c r="G44" s="3">
        <v>42.79</v>
      </c>
      <c r="H44" s="3">
        <v>43.29</v>
      </c>
      <c r="I44" s="3">
        <v>43.39</v>
      </c>
      <c r="J44" s="3">
        <v>43.83</v>
      </c>
      <c r="K44" s="3">
        <v>45.58</v>
      </c>
      <c r="L44" s="3">
        <v>49.08</v>
      </c>
      <c r="M44" s="3">
        <v>51.14</v>
      </c>
      <c r="N44" s="3">
        <v>51.78</v>
      </c>
      <c r="O44" s="3">
        <v>52</v>
      </c>
      <c r="P44" s="3">
        <v>50.32</v>
      </c>
      <c r="Q44" s="3">
        <v>46.62</v>
      </c>
      <c r="R44" s="3">
        <v>43.07</v>
      </c>
      <c r="S44" s="3">
        <v>41.61</v>
      </c>
      <c r="T44" s="3">
        <v>42.13</v>
      </c>
      <c r="U44" s="3">
        <v>42.18</v>
      </c>
      <c r="V44" s="3">
        <v>41.79</v>
      </c>
      <c r="W44" s="3">
        <v>45.18</v>
      </c>
      <c r="X44" s="3">
        <v>47.66</v>
      </c>
      <c r="Y44" s="3">
        <v>48.58</v>
      </c>
      <c r="Z44" s="3">
        <v>50.88</v>
      </c>
      <c r="AA44" s="3">
        <v>50.46</v>
      </c>
      <c r="AB44" s="3">
        <v>49</v>
      </c>
      <c r="AC44" s="3">
        <v>43.48</v>
      </c>
      <c r="AD44" s="3">
        <v>41.76</v>
      </c>
      <c r="AE44" s="3">
        <v>40.909999999999997</v>
      </c>
      <c r="AF44" s="3">
        <v>41.09</v>
      </c>
      <c r="AG44" s="3">
        <v>41.47</v>
      </c>
      <c r="AH44" s="3">
        <v>42.16</v>
      </c>
      <c r="AI44" s="3">
        <v>46.26</v>
      </c>
      <c r="AJ44" s="3">
        <v>47.19</v>
      </c>
      <c r="AK44" s="3">
        <v>48.6</v>
      </c>
      <c r="AL44" s="3">
        <v>49.69</v>
      </c>
      <c r="AM44" s="3">
        <v>47.65</v>
      </c>
      <c r="AN44" s="3">
        <v>46.37</v>
      </c>
      <c r="AO44" s="3">
        <v>42.45</v>
      </c>
      <c r="AP44" s="3">
        <v>40.85</v>
      </c>
      <c r="AQ44" s="3">
        <v>40.35</v>
      </c>
      <c r="AR44" s="3">
        <v>40.369999999999997</v>
      </c>
      <c r="AS44" s="3">
        <v>40.909999999999997</v>
      </c>
      <c r="AT44" s="3">
        <v>42.06</v>
      </c>
      <c r="AU44" s="3">
        <v>45.63</v>
      </c>
      <c r="AV44" s="3">
        <v>46.95</v>
      </c>
      <c r="AW44" s="3">
        <v>47.43</v>
      </c>
      <c r="AX44" s="3">
        <v>48</v>
      </c>
      <c r="AY44" s="3">
        <v>45.41</v>
      </c>
    </row>
    <row r="45" spans="1:51" x14ac:dyDescent="0.35">
      <c r="A45" s="5">
        <f t="shared" si="1"/>
        <v>42788</v>
      </c>
      <c r="B45" t="s">
        <v>190</v>
      </c>
      <c r="C45" s="2">
        <v>42788</v>
      </c>
      <c r="D45" s="3">
        <v>46.46</v>
      </c>
      <c r="E45" s="3">
        <v>45.82</v>
      </c>
      <c r="F45" s="3">
        <v>44.07</v>
      </c>
      <c r="G45" s="3">
        <v>42.52</v>
      </c>
      <c r="H45" s="3">
        <v>43.02</v>
      </c>
      <c r="I45" s="3">
        <v>43.2</v>
      </c>
      <c r="J45" s="3">
        <v>43.64</v>
      </c>
      <c r="K45" s="3">
        <v>45.34</v>
      </c>
      <c r="L45" s="3">
        <v>48.92</v>
      </c>
      <c r="M45" s="3">
        <v>51</v>
      </c>
      <c r="N45" s="3">
        <v>51.65</v>
      </c>
      <c r="O45" s="3">
        <v>51.87</v>
      </c>
      <c r="P45" s="3">
        <v>50.26</v>
      </c>
      <c r="Q45" s="3">
        <v>46.56</v>
      </c>
      <c r="R45" s="3">
        <v>43.01</v>
      </c>
      <c r="S45" s="3">
        <v>41.55</v>
      </c>
      <c r="T45" s="3">
        <v>42.07</v>
      </c>
      <c r="U45" s="3">
        <v>42.12</v>
      </c>
      <c r="V45" s="3">
        <v>41.88</v>
      </c>
      <c r="W45" s="3">
        <v>45.4</v>
      </c>
      <c r="X45" s="3">
        <v>47.88</v>
      </c>
      <c r="Y45" s="3">
        <v>48.83</v>
      </c>
      <c r="Z45" s="3">
        <v>51.16</v>
      </c>
      <c r="AA45" s="3">
        <v>50.74</v>
      </c>
      <c r="AB45" s="3">
        <v>49.28</v>
      </c>
      <c r="AC45" s="3">
        <v>43.61</v>
      </c>
      <c r="AD45" s="3">
        <v>41.78</v>
      </c>
      <c r="AE45" s="3">
        <v>40.93</v>
      </c>
      <c r="AF45" s="3">
        <v>41.11</v>
      </c>
      <c r="AG45" s="3">
        <v>41.49</v>
      </c>
      <c r="AH45" s="3">
        <v>42.27</v>
      </c>
      <c r="AI45" s="3">
        <v>46.46</v>
      </c>
      <c r="AJ45" s="3">
        <v>47.39</v>
      </c>
      <c r="AK45" s="3">
        <v>48.8</v>
      </c>
      <c r="AL45" s="3">
        <v>49.88</v>
      </c>
      <c r="AM45" s="3">
        <v>47.84</v>
      </c>
      <c r="AN45" s="3">
        <v>46.45</v>
      </c>
      <c r="AO45" s="3">
        <v>42.38</v>
      </c>
      <c r="AP45" s="3">
        <v>40.61</v>
      </c>
      <c r="AQ45" s="3">
        <v>40.11</v>
      </c>
      <c r="AR45" s="3">
        <v>40.130000000000003</v>
      </c>
      <c r="AS45" s="3">
        <v>40.630000000000003</v>
      </c>
      <c r="AT45" s="3">
        <v>41.78</v>
      </c>
      <c r="AU45" s="3">
        <v>45.53</v>
      </c>
      <c r="AV45" s="3">
        <v>47.02</v>
      </c>
      <c r="AW45" s="3">
        <v>47.69</v>
      </c>
      <c r="AX45" s="3">
        <v>48.26</v>
      </c>
      <c r="AY45" s="3">
        <v>45.67</v>
      </c>
    </row>
    <row r="46" spans="1:51" x14ac:dyDescent="0.35">
      <c r="A46" s="5">
        <f t="shared" si="1"/>
        <v>42789</v>
      </c>
      <c r="B46" t="s">
        <v>191</v>
      </c>
      <c r="C46" s="2">
        <v>42789</v>
      </c>
      <c r="D46" s="3">
        <v>47.06</v>
      </c>
      <c r="E46" s="3">
        <v>46.53</v>
      </c>
      <c r="F46" s="3">
        <v>44.69</v>
      </c>
      <c r="G46" s="3">
        <v>42.89</v>
      </c>
      <c r="H46" s="3">
        <v>43.39</v>
      </c>
      <c r="I46" s="3">
        <v>43.51</v>
      </c>
      <c r="J46" s="3">
        <v>43.77</v>
      </c>
      <c r="K46" s="3">
        <v>45.66</v>
      </c>
      <c r="L46" s="3">
        <v>49.34</v>
      </c>
      <c r="M46" s="3">
        <v>51.43</v>
      </c>
      <c r="N46" s="3">
        <v>52.08</v>
      </c>
      <c r="O46" s="3">
        <v>52.3</v>
      </c>
      <c r="P46" s="3">
        <v>50.62</v>
      </c>
      <c r="Q46" s="3">
        <v>46.89</v>
      </c>
      <c r="R46" s="3">
        <v>43.34</v>
      </c>
      <c r="S46" s="3">
        <v>41.84</v>
      </c>
      <c r="T46" s="3">
        <v>42.34</v>
      </c>
      <c r="U46" s="3">
        <v>42.39</v>
      </c>
      <c r="V46" s="3">
        <v>42.17</v>
      </c>
      <c r="W46" s="3">
        <v>45.7</v>
      </c>
      <c r="X46" s="3">
        <v>48.18</v>
      </c>
      <c r="Y46" s="3">
        <v>49.13</v>
      </c>
      <c r="Z46" s="3">
        <v>51.46</v>
      </c>
      <c r="AA46" s="3">
        <v>51.04</v>
      </c>
      <c r="AB46" s="3">
        <v>49.58</v>
      </c>
      <c r="AC46" s="3">
        <v>43.91</v>
      </c>
      <c r="AD46" s="3">
        <v>42.08</v>
      </c>
      <c r="AE46" s="3">
        <v>41.23</v>
      </c>
      <c r="AF46" s="3">
        <v>41.41</v>
      </c>
      <c r="AG46" s="3">
        <v>41.79</v>
      </c>
      <c r="AH46" s="3">
        <v>42.57</v>
      </c>
      <c r="AI46" s="3">
        <v>46.76</v>
      </c>
      <c r="AJ46" s="3">
        <v>47.69</v>
      </c>
      <c r="AK46" s="3">
        <v>49.1</v>
      </c>
      <c r="AL46" s="3">
        <v>50.18</v>
      </c>
      <c r="AM46" s="3">
        <v>48.14</v>
      </c>
      <c r="AN46" s="3">
        <v>46.75</v>
      </c>
      <c r="AO46" s="3">
        <v>42.68</v>
      </c>
      <c r="AP46" s="3">
        <v>40.909999999999997</v>
      </c>
      <c r="AQ46" s="3">
        <v>40.409999999999997</v>
      </c>
      <c r="AR46" s="3">
        <v>40.43</v>
      </c>
      <c r="AS46" s="3">
        <v>40.93</v>
      </c>
      <c r="AT46" s="3">
        <v>42.08</v>
      </c>
      <c r="AU46" s="3">
        <v>45.83</v>
      </c>
      <c r="AV46" s="3">
        <v>47.32</v>
      </c>
      <c r="AW46" s="3">
        <v>47.99</v>
      </c>
      <c r="AX46" s="3">
        <v>48.56</v>
      </c>
      <c r="AY46" s="3">
        <v>45.97</v>
      </c>
    </row>
    <row r="47" spans="1:51" x14ac:dyDescent="0.35">
      <c r="A47" s="5">
        <f t="shared" si="1"/>
        <v>42790</v>
      </c>
      <c r="B47" t="s">
        <v>192</v>
      </c>
      <c r="C47" s="2">
        <v>42790</v>
      </c>
      <c r="D47" s="3">
        <v>45.81</v>
      </c>
      <c r="E47" s="3">
        <v>45.55</v>
      </c>
      <c r="F47" s="3">
        <v>43.88</v>
      </c>
      <c r="G47" s="3">
        <v>42.19</v>
      </c>
      <c r="H47" s="3">
        <v>42.73</v>
      </c>
      <c r="I47" s="3">
        <v>42.88</v>
      </c>
      <c r="J47" s="3">
        <v>43.13</v>
      </c>
      <c r="K47" s="3">
        <v>44.98</v>
      </c>
      <c r="L47" s="3">
        <v>48.7</v>
      </c>
      <c r="M47" s="3">
        <v>50.8</v>
      </c>
      <c r="N47" s="3">
        <v>51.47</v>
      </c>
      <c r="O47" s="3">
        <v>51.69</v>
      </c>
      <c r="P47" s="3">
        <v>49.9</v>
      </c>
      <c r="Q47" s="3">
        <v>46.31</v>
      </c>
      <c r="R47" s="3">
        <v>42.75</v>
      </c>
      <c r="S47" s="3">
        <v>41.25</v>
      </c>
      <c r="T47" s="3">
        <v>41.73</v>
      </c>
      <c r="U47" s="3">
        <v>41.78</v>
      </c>
      <c r="V47" s="3">
        <v>41.56</v>
      </c>
      <c r="W47" s="3">
        <v>45.09</v>
      </c>
      <c r="X47" s="3">
        <v>47.57</v>
      </c>
      <c r="Y47" s="3">
        <v>48.59</v>
      </c>
      <c r="Z47" s="3">
        <v>50.96</v>
      </c>
      <c r="AA47" s="3">
        <v>50.54</v>
      </c>
      <c r="AB47" s="3">
        <v>49.08</v>
      </c>
      <c r="AC47" s="3">
        <v>43.41</v>
      </c>
      <c r="AD47" s="3">
        <v>41.58</v>
      </c>
      <c r="AE47" s="3">
        <v>40.729999999999997</v>
      </c>
      <c r="AF47" s="3">
        <v>40.909999999999997</v>
      </c>
      <c r="AG47" s="3">
        <v>41.29</v>
      </c>
      <c r="AH47" s="3">
        <v>42.11</v>
      </c>
      <c r="AI47" s="3">
        <v>46.34</v>
      </c>
      <c r="AJ47" s="3">
        <v>47.27</v>
      </c>
      <c r="AK47" s="3">
        <v>48.68</v>
      </c>
      <c r="AL47" s="3">
        <v>49.76</v>
      </c>
      <c r="AM47" s="3">
        <v>47.72</v>
      </c>
      <c r="AN47" s="3">
        <v>46.33</v>
      </c>
      <c r="AO47" s="3">
        <v>42.26</v>
      </c>
      <c r="AP47" s="3">
        <v>40.49</v>
      </c>
      <c r="AQ47" s="3">
        <v>39.99</v>
      </c>
      <c r="AR47" s="3">
        <v>40.01</v>
      </c>
      <c r="AS47" s="3">
        <v>40.51</v>
      </c>
      <c r="AT47" s="3">
        <v>41.66</v>
      </c>
      <c r="AU47" s="3">
        <v>45.41</v>
      </c>
      <c r="AV47" s="3">
        <v>46.9</v>
      </c>
      <c r="AW47" s="3">
        <v>47.57</v>
      </c>
      <c r="AX47" s="3">
        <v>48.14</v>
      </c>
      <c r="AY47" s="3">
        <v>45.55</v>
      </c>
    </row>
    <row r="48" spans="1:51" x14ac:dyDescent="0.35">
      <c r="A48" s="5">
        <f t="shared" si="1"/>
        <v>42793</v>
      </c>
      <c r="B48" t="s">
        <v>193</v>
      </c>
      <c r="C48" s="2">
        <v>42793</v>
      </c>
      <c r="D48" s="3">
        <v>44.86</v>
      </c>
      <c r="E48" s="3">
        <v>44.54</v>
      </c>
      <c r="F48" s="3">
        <v>42.98</v>
      </c>
      <c r="G48" s="3">
        <v>41.39</v>
      </c>
      <c r="H48" s="3">
        <v>41.92</v>
      </c>
      <c r="I48" s="3">
        <v>42.12</v>
      </c>
      <c r="J48" s="3">
        <v>42.4</v>
      </c>
      <c r="K48" s="3">
        <v>44.34</v>
      </c>
      <c r="L48" s="3">
        <v>48.11</v>
      </c>
      <c r="M48" s="3">
        <v>50.25</v>
      </c>
      <c r="N48" s="3">
        <v>50.93</v>
      </c>
      <c r="O48" s="3">
        <v>51.15</v>
      </c>
      <c r="P48" s="3">
        <v>49.36</v>
      </c>
      <c r="Q48" s="3">
        <v>45.77</v>
      </c>
      <c r="R48" s="3">
        <v>42.21</v>
      </c>
      <c r="S48" s="3">
        <v>40.71</v>
      </c>
      <c r="T48" s="3">
        <v>41.19</v>
      </c>
      <c r="U48" s="3">
        <v>41.24</v>
      </c>
      <c r="V48" s="3">
        <v>41.03</v>
      </c>
      <c r="W48" s="3">
        <v>44.61</v>
      </c>
      <c r="X48" s="3">
        <v>47.15</v>
      </c>
      <c r="Y48" s="3">
        <v>48.21</v>
      </c>
      <c r="Z48" s="3">
        <v>50.62</v>
      </c>
      <c r="AA48" s="3">
        <v>50.24</v>
      </c>
      <c r="AB48" s="3">
        <v>48.82</v>
      </c>
      <c r="AC48" s="3">
        <v>43.11</v>
      </c>
      <c r="AD48" s="3">
        <v>41.25</v>
      </c>
      <c r="AE48" s="3">
        <v>40.369999999999997</v>
      </c>
      <c r="AF48" s="3">
        <v>40.53</v>
      </c>
      <c r="AG48" s="3">
        <v>40.9</v>
      </c>
      <c r="AH48" s="3">
        <v>41.72</v>
      </c>
      <c r="AI48" s="3">
        <v>46.05</v>
      </c>
      <c r="AJ48" s="3">
        <v>46.98</v>
      </c>
      <c r="AK48" s="3">
        <v>48.39</v>
      </c>
      <c r="AL48" s="3">
        <v>49.47</v>
      </c>
      <c r="AM48" s="3">
        <v>47.43</v>
      </c>
      <c r="AN48" s="3">
        <v>46.04</v>
      </c>
      <c r="AO48" s="3">
        <v>41.97</v>
      </c>
      <c r="AP48" s="3">
        <v>40.200000000000003</v>
      </c>
      <c r="AQ48" s="3">
        <v>39.700000000000003</v>
      </c>
      <c r="AR48" s="3">
        <v>39.72</v>
      </c>
      <c r="AS48" s="3">
        <v>40.22</v>
      </c>
      <c r="AT48" s="3">
        <v>41.37</v>
      </c>
      <c r="AU48" s="3">
        <v>45.12</v>
      </c>
      <c r="AV48" s="3">
        <v>46.61</v>
      </c>
      <c r="AW48" s="3">
        <v>47.28</v>
      </c>
      <c r="AX48" s="3">
        <v>47.85</v>
      </c>
      <c r="AY48" s="3">
        <v>45.26</v>
      </c>
    </row>
    <row r="49" spans="1:51" x14ac:dyDescent="0.35">
      <c r="A49" s="5">
        <f t="shared" si="1"/>
        <v>42794</v>
      </c>
      <c r="B49" t="s">
        <v>194</v>
      </c>
      <c r="C49" s="2">
        <v>42794</v>
      </c>
      <c r="D49" s="3">
        <v>43.5</v>
      </c>
      <c r="E49" s="3">
        <v>42.05</v>
      </c>
      <c r="F49" s="3">
        <v>40.5</v>
      </c>
      <c r="G49" s="3">
        <v>41.05</v>
      </c>
      <c r="H49" s="3">
        <v>41.21</v>
      </c>
      <c r="I49" s="3">
        <v>41.52</v>
      </c>
      <c r="J49" s="3">
        <v>43.53</v>
      </c>
      <c r="K49" s="3">
        <v>47.34</v>
      </c>
      <c r="L49" s="3">
        <v>49.49</v>
      </c>
      <c r="M49" s="3">
        <v>50.19</v>
      </c>
      <c r="N49" s="3">
        <v>50.43</v>
      </c>
      <c r="O49" s="3">
        <v>48.64</v>
      </c>
      <c r="P49" s="3">
        <v>45.05</v>
      </c>
      <c r="Q49" s="3">
        <v>41.44</v>
      </c>
      <c r="R49" s="3">
        <v>39.909999999999997</v>
      </c>
      <c r="S49" s="3">
        <v>40.380000000000003</v>
      </c>
      <c r="T49" s="3">
        <v>40.43</v>
      </c>
      <c r="U49" s="3">
        <v>40.22</v>
      </c>
      <c r="V49" s="3">
        <v>43.8</v>
      </c>
      <c r="W49" s="3">
        <v>46.34</v>
      </c>
      <c r="X49" s="3">
        <v>47.4</v>
      </c>
      <c r="Y49" s="3">
        <v>49.81</v>
      </c>
      <c r="Z49" s="3">
        <v>49.43</v>
      </c>
      <c r="AA49" s="3">
        <v>48.01</v>
      </c>
      <c r="AB49" s="3">
        <v>42.3</v>
      </c>
      <c r="AC49" s="3">
        <v>40.44</v>
      </c>
      <c r="AD49" s="3">
        <v>39.56</v>
      </c>
      <c r="AE49" s="3">
        <v>39.72</v>
      </c>
      <c r="AF49" s="3">
        <v>40.090000000000003</v>
      </c>
      <c r="AG49" s="3">
        <v>40.909999999999997</v>
      </c>
      <c r="AH49" s="3">
        <v>45.24</v>
      </c>
      <c r="AI49" s="3">
        <v>46.17</v>
      </c>
      <c r="AJ49" s="3">
        <v>47.58</v>
      </c>
      <c r="AK49" s="3">
        <v>48.66</v>
      </c>
      <c r="AL49" s="3">
        <v>46.57</v>
      </c>
      <c r="AM49" s="3">
        <v>45.14</v>
      </c>
      <c r="AN49" s="3">
        <v>41.03</v>
      </c>
      <c r="AO49" s="3">
        <v>39.22</v>
      </c>
      <c r="AP49" s="3">
        <v>38.69</v>
      </c>
      <c r="AQ49" s="3">
        <v>38.67</v>
      </c>
      <c r="AR49" s="3">
        <v>39.15</v>
      </c>
      <c r="AS49" s="3">
        <v>40.26</v>
      </c>
      <c r="AT49" s="3">
        <v>43.97</v>
      </c>
      <c r="AU49" s="3">
        <v>45.43</v>
      </c>
      <c r="AV49" s="3">
        <v>46.07</v>
      </c>
      <c r="AW49" s="3">
        <v>46.63</v>
      </c>
      <c r="AX49" s="3">
        <v>44.04</v>
      </c>
      <c r="AY49" s="3">
        <v>42.57</v>
      </c>
    </row>
    <row r="50" spans="1:51" x14ac:dyDescent="0.35">
      <c r="A50" s="5">
        <f t="shared" si="1"/>
        <v>42795</v>
      </c>
      <c r="B50" t="s">
        <v>195</v>
      </c>
      <c r="C50" s="2">
        <v>42795</v>
      </c>
      <c r="D50" s="3">
        <v>44.22</v>
      </c>
      <c r="E50" s="3">
        <v>42.72</v>
      </c>
      <c r="F50" s="3">
        <v>40.94</v>
      </c>
      <c r="G50" s="3">
        <v>41.53</v>
      </c>
      <c r="H50" s="3">
        <v>41.85</v>
      </c>
      <c r="I50" s="3">
        <v>42.14</v>
      </c>
      <c r="J50" s="3">
        <v>43.94</v>
      </c>
      <c r="K50" s="3">
        <v>47.82</v>
      </c>
      <c r="L50" s="3">
        <v>49.91</v>
      </c>
      <c r="M50" s="3">
        <v>50.59</v>
      </c>
      <c r="N50" s="3">
        <v>50.83</v>
      </c>
      <c r="O50" s="3">
        <v>49</v>
      </c>
      <c r="P50" s="3">
        <v>45.39</v>
      </c>
      <c r="Q50" s="3">
        <v>41.75</v>
      </c>
      <c r="R50" s="3">
        <v>40.22</v>
      </c>
      <c r="S50" s="3">
        <v>40.71</v>
      </c>
      <c r="T50" s="3">
        <v>40.76</v>
      </c>
      <c r="U50" s="3">
        <v>40.549999999999997</v>
      </c>
      <c r="V50" s="3">
        <v>44.09</v>
      </c>
      <c r="W50" s="3">
        <v>46.63</v>
      </c>
      <c r="X50" s="3">
        <v>47.69</v>
      </c>
      <c r="Y50" s="3">
        <v>50.1</v>
      </c>
      <c r="Z50" s="3">
        <v>49.72</v>
      </c>
      <c r="AA50" s="3">
        <v>48.2</v>
      </c>
      <c r="AB50" s="3">
        <v>42.7</v>
      </c>
      <c r="AC50" s="3">
        <v>40.659999999999997</v>
      </c>
      <c r="AD50" s="3">
        <v>39.69</v>
      </c>
      <c r="AE50" s="3">
        <v>39.81</v>
      </c>
      <c r="AF50" s="3">
        <v>40.18</v>
      </c>
      <c r="AG50" s="3">
        <v>41</v>
      </c>
      <c r="AH50" s="3">
        <v>45.33</v>
      </c>
      <c r="AI50" s="3">
        <v>46.26</v>
      </c>
      <c r="AJ50" s="3">
        <v>47.67</v>
      </c>
      <c r="AK50" s="3">
        <v>48.75</v>
      </c>
      <c r="AL50" s="3">
        <v>46.66</v>
      </c>
      <c r="AM50" s="3">
        <v>45.23</v>
      </c>
      <c r="AN50" s="3">
        <v>41.12</v>
      </c>
      <c r="AO50" s="3">
        <v>39.31</v>
      </c>
      <c r="AP50" s="3">
        <v>38.78</v>
      </c>
      <c r="AQ50" s="3">
        <v>38.76</v>
      </c>
      <c r="AR50" s="3">
        <v>39.24</v>
      </c>
      <c r="AS50" s="3">
        <v>40.35</v>
      </c>
      <c r="AT50" s="3">
        <v>44.06</v>
      </c>
      <c r="AU50" s="3">
        <v>45.52</v>
      </c>
      <c r="AV50" s="3">
        <v>46.16</v>
      </c>
      <c r="AW50" s="3">
        <v>46.72</v>
      </c>
      <c r="AX50" s="3">
        <v>44.13</v>
      </c>
      <c r="AY50" s="3">
        <v>42.66</v>
      </c>
    </row>
    <row r="51" spans="1:51" x14ac:dyDescent="0.35">
      <c r="A51" s="5">
        <f t="shared" si="1"/>
        <v>42796</v>
      </c>
      <c r="B51" t="s">
        <v>196</v>
      </c>
      <c r="C51" s="2">
        <v>42796</v>
      </c>
      <c r="D51" s="3">
        <v>43.14</v>
      </c>
      <c r="E51" s="3">
        <v>41.75</v>
      </c>
      <c r="F51" s="3">
        <v>40.18</v>
      </c>
      <c r="G51" s="3">
        <v>40.700000000000003</v>
      </c>
      <c r="H51" s="3">
        <v>40.98</v>
      </c>
      <c r="I51" s="3">
        <v>41.35</v>
      </c>
      <c r="J51" s="3">
        <v>43.2</v>
      </c>
      <c r="K51" s="3">
        <v>47.08</v>
      </c>
      <c r="L51" s="3">
        <v>49.2</v>
      </c>
      <c r="M51" s="3">
        <v>49.9</v>
      </c>
      <c r="N51" s="3">
        <v>50.17</v>
      </c>
      <c r="O51" s="3">
        <v>48.34</v>
      </c>
      <c r="P51" s="3">
        <v>44.73</v>
      </c>
      <c r="Q51" s="3">
        <v>41.1</v>
      </c>
      <c r="R51" s="3">
        <v>39.6</v>
      </c>
      <c r="S51" s="3">
        <v>40.119999999999997</v>
      </c>
      <c r="T51" s="3">
        <v>40.200000000000003</v>
      </c>
      <c r="U51" s="3">
        <v>40.03</v>
      </c>
      <c r="V51" s="3">
        <v>43.61</v>
      </c>
      <c r="W51" s="3">
        <v>46.15</v>
      </c>
      <c r="X51" s="3">
        <v>47.21</v>
      </c>
      <c r="Y51" s="3">
        <v>49.62</v>
      </c>
      <c r="Z51" s="3">
        <v>49.24</v>
      </c>
      <c r="AA51" s="3">
        <v>47.68</v>
      </c>
      <c r="AB51" s="3">
        <v>42.15</v>
      </c>
      <c r="AC51" s="3">
        <v>40.07</v>
      </c>
      <c r="AD51" s="3">
        <v>39.06</v>
      </c>
      <c r="AE51" s="3">
        <v>39.18</v>
      </c>
      <c r="AF51" s="3">
        <v>39.549999999999997</v>
      </c>
      <c r="AG51" s="3">
        <v>40.44</v>
      </c>
      <c r="AH51" s="3">
        <v>44.84</v>
      </c>
      <c r="AI51" s="3">
        <v>45.82</v>
      </c>
      <c r="AJ51" s="3">
        <v>47.27</v>
      </c>
      <c r="AK51" s="3">
        <v>48.35</v>
      </c>
      <c r="AL51" s="3">
        <v>46.26</v>
      </c>
      <c r="AM51" s="3">
        <v>44.83</v>
      </c>
      <c r="AN51" s="3">
        <v>40.72</v>
      </c>
      <c r="AO51" s="3">
        <v>38.909999999999997</v>
      </c>
      <c r="AP51" s="3">
        <v>38.380000000000003</v>
      </c>
      <c r="AQ51" s="3">
        <v>38.36</v>
      </c>
      <c r="AR51" s="3">
        <v>38.840000000000003</v>
      </c>
      <c r="AS51" s="3">
        <v>39.950000000000003</v>
      </c>
      <c r="AT51" s="3">
        <v>43.66</v>
      </c>
      <c r="AU51" s="3">
        <v>45.12</v>
      </c>
      <c r="AV51" s="3">
        <v>45.76</v>
      </c>
      <c r="AW51" s="3">
        <v>46.32</v>
      </c>
      <c r="AX51" s="3">
        <v>43.73</v>
      </c>
      <c r="AY51" s="3">
        <v>42.26</v>
      </c>
    </row>
    <row r="52" spans="1:51" x14ac:dyDescent="0.35">
      <c r="A52" s="5">
        <f t="shared" si="1"/>
        <v>42797</v>
      </c>
      <c r="B52" t="s">
        <v>197</v>
      </c>
      <c r="C52" s="2">
        <v>42797</v>
      </c>
      <c r="D52" s="3">
        <v>43.29</v>
      </c>
      <c r="E52" s="3">
        <v>41.94</v>
      </c>
      <c r="F52" s="3">
        <v>40.44</v>
      </c>
      <c r="G52" s="3">
        <v>41.07</v>
      </c>
      <c r="H52" s="3">
        <v>41.3</v>
      </c>
      <c r="I52" s="3">
        <v>41.57</v>
      </c>
      <c r="J52" s="3">
        <v>43.44</v>
      </c>
      <c r="K52" s="3">
        <v>47.33</v>
      </c>
      <c r="L52" s="3">
        <v>49.45</v>
      </c>
      <c r="M52" s="3">
        <v>50.15</v>
      </c>
      <c r="N52" s="3">
        <v>50.42</v>
      </c>
      <c r="O52" s="3">
        <v>48.65</v>
      </c>
      <c r="P52" s="3">
        <v>45.12</v>
      </c>
      <c r="Q52" s="3">
        <v>41.57</v>
      </c>
      <c r="R52" s="3">
        <v>40.07</v>
      </c>
      <c r="S52" s="3">
        <v>40.590000000000003</v>
      </c>
      <c r="T52" s="3">
        <v>40.67</v>
      </c>
      <c r="U52" s="3">
        <v>40.5</v>
      </c>
      <c r="V52" s="3">
        <v>44.03</v>
      </c>
      <c r="W52" s="3">
        <v>46.52</v>
      </c>
      <c r="X52" s="3">
        <v>47.58</v>
      </c>
      <c r="Y52" s="3">
        <v>49.99</v>
      </c>
      <c r="Z52" s="3">
        <v>49.61</v>
      </c>
      <c r="AA52" s="3">
        <v>48.05</v>
      </c>
      <c r="AB52" s="3">
        <v>42.56</v>
      </c>
      <c r="AC52" s="3">
        <v>40.520000000000003</v>
      </c>
      <c r="AD52" s="3">
        <v>39.549999999999997</v>
      </c>
      <c r="AE52" s="3">
        <v>39.67</v>
      </c>
      <c r="AF52" s="3">
        <v>40.04</v>
      </c>
      <c r="AG52" s="3">
        <v>40.93</v>
      </c>
      <c r="AH52" s="3">
        <v>45.37</v>
      </c>
      <c r="AI52" s="3">
        <v>46.39</v>
      </c>
      <c r="AJ52" s="3">
        <v>47.88</v>
      </c>
      <c r="AK52" s="3">
        <v>48.96</v>
      </c>
      <c r="AL52" s="3">
        <v>46.87</v>
      </c>
      <c r="AM52" s="3">
        <v>45.44</v>
      </c>
      <c r="AN52" s="3">
        <v>41.37</v>
      </c>
      <c r="AO52" s="3">
        <v>39.6</v>
      </c>
      <c r="AP52" s="3">
        <v>39.11</v>
      </c>
      <c r="AQ52" s="3">
        <v>39.090000000000003</v>
      </c>
      <c r="AR52" s="3">
        <v>39.57</v>
      </c>
      <c r="AS52" s="3">
        <v>40.68</v>
      </c>
      <c r="AT52" s="3">
        <v>44.5</v>
      </c>
      <c r="AU52" s="3">
        <v>46</v>
      </c>
      <c r="AV52" s="3">
        <v>46.68</v>
      </c>
      <c r="AW52" s="3">
        <v>47.24</v>
      </c>
      <c r="AX52" s="3">
        <v>44.65</v>
      </c>
      <c r="AY52" s="3">
        <v>43.18</v>
      </c>
    </row>
    <row r="53" spans="1:51" x14ac:dyDescent="0.35">
      <c r="A53" s="5">
        <f t="shared" si="1"/>
        <v>42800</v>
      </c>
      <c r="B53" t="s">
        <v>198</v>
      </c>
      <c r="C53" s="2">
        <v>42800</v>
      </c>
      <c r="D53" s="3">
        <v>42.98</v>
      </c>
      <c r="E53" s="3">
        <v>41.92</v>
      </c>
      <c r="F53" s="3">
        <v>40.49</v>
      </c>
      <c r="G53" s="3">
        <v>41.08</v>
      </c>
      <c r="H53" s="3">
        <v>41.36</v>
      </c>
      <c r="I53" s="3">
        <v>41.6</v>
      </c>
      <c r="J53" s="3">
        <v>43.47</v>
      </c>
      <c r="K53" s="3">
        <v>47.36</v>
      </c>
      <c r="L53" s="3">
        <v>49.48</v>
      </c>
      <c r="M53" s="3">
        <v>50.25</v>
      </c>
      <c r="N53" s="3">
        <v>50.52</v>
      </c>
      <c r="O53" s="3">
        <v>48.75</v>
      </c>
      <c r="P53" s="3">
        <v>45.34</v>
      </c>
      <c r="Q53" s="3">
        <v>41.79</v>
      </c>
      <c r="R53" s="3">
        <v>40.29</v>
      </c>
      <c r="S53" s="3">
        <v>40.869999999999997</v>
      </c>
      <c r="T53" s="3">
        <v>40.950000000000003</v>
      </c>
      <c r="U53" s="3">
        <v>40.83</v>
      </c>
      <c r="V53" s="3">
        <v>44.45</v>
      </c>
      <c r="W53" s="3">
        <v>46.94</v>
      </c>
      <c r="X53" s="3">
        <v>48</v>
      </c>
      <c r="Y53" s="3">
        <v>50.41</v>
      </c>
      <c r="Z53" s="3">
        <v>50.03</v>
      </c>
      <c r="AA53" s="3">
        <v>48.47</v>
      </c>
      <c r="AB53" s="3">
        <v>42.98</v>
      </c>
      <c r="AC53" s="3">
        <v>40.94</v>
      </c>
      <c r="AD53" s="3">
        <v>39.97</v>
      </c>
      <c r="AE53" s="3">
        <v>40.090000000000003</v>
      </c>
      <c r="AF53" s="3">
        <v>40.46</v>
      </c>
      <c r="AG53" s="3">
        <v>41.35</v>
      </c>
      <c r="AH53" s="3">
        <v>45.79</v>
      </c>
      <c r="AI53" s="3">
        <v>46.81</v>
      </c>
      <c r="AJ53" s="3">
        <v>48.3</v>
      </c>
      <c r="AK53" s="3">
        <v>49.38</v>
      </c>
      <c r="AL53" s="3">
        <v>47.29</v>
      </c>
      <c r="AM53" s="3">
        <v>45.86</v>
      </c>
      <c r="AN53" s="3">
        <v>41.79</v>
      </c>
      <c r="AO53" s="3">
        <v>40.020000000000003</v>
      </c>
      <c r="AP53" s="3">
        <v>39.53</v>
      </c>
      <c r="AQ53" s="3">
        <v>39.51</v>
      </c>
      <c r="AR53" s="3">
        <v>39.99</v>
      </c>
      <c r="AS53" s="3">
        <v>41.1</v>
      </c>
      <c r="AT53" s="3">
        <v>44.92</v>
      </c>
      <c r="AU53" s="3">
        <v>46.42</v>
      </c>
      <c r="AV53" s="3">
        <v>47.1</v>
      </c>
      <c r="AW53" s="3">
        <v>47.66</v>
      </c>
      <c r="AX53" s="3">
        <v>45.07</v>
      </c>
      <c r="AY53" s="3">
        <v>43.6</v>
      </c>
    </row>
    <row r="54" spans="1:51" x14ac:dyDescent="0.35">
      <c r="A54" s="5">
        <f t="shared" si="1"/>
        <v>42801</v>
      </c>
      <c r="B54" t="s">
        <v>199</v>
      </c>
      <c r="C54" s="2">
        <v>42801</v>
      </c>
      <c r="D54" s="3">
        <v>42.93</v>
      </c>
      <c r="E54" s="3">
        <v>41.84</v>
      </c>
      <c r="F54" s="3">
        <v>40.35</v>
      </c>
      <c r="G54" s="3">
        <v>40.92</v>
      </c>
      <c r="H54" s="3">
        <v>41.17</v>
      </c>
      <c r="I54" s="3">
        <v>41.42</v>
      </c>
      <c r="J54" s="3">
        <v>43.24</v>
      </c>
      <c r="K54" s="3">
        <v>47.09</v>
      </c>
      <c r="L54" s="3">
        <v>49.21</v>
      </c>
      <c r="M54" s="3">
        <v>50.11</v>
      </c>
      <c r="N54" s="3">
        <v>50.46</v>
      </c>
      <c r="O54" s="3">
        <v>48.69</v>
      </c>
      <c r="P54" s="3">
        <v>45.28</v>
      </c>
      <c r="Q54" s="3">
        <v>41.63</v>
      </c>
      <c r="R54" s="3">
        <v>40.03</v>
      </c>
      <c r="S54" s="3">
        <v>40.56</v>
      </c>
      <c r="T54" s="3">
        <v>40.64</v>
      </c>
      <c r="U54" s="3">
        <v>40.520000000000003</v>
      </c>
      <c r="V54" s="3">
        <v>44.28</v>
      </c>
      <c r="W54" s="3">
        <v>46.83</v>
      </c>
      <c r="X54" s="3">
        <v>47.89</v>
      </c>
      <c r="Y54" s="3">
        <v>50.3</v>
      </c>
      <c r="Z54" s="3">
        <v>49.92</v>
      </c>
      <c r="AA54" s="3">
        <v>48.36</v>
      </c>
      <c r="AB54" s="3">
        <v>42.91</v>
      </c>
      <c r="AC54" s="3">
        <v>40.869999999999997</v>
      </c>
      <c r="AD54" s="3">
        <v>39.9</v>
      </c>
      <c r="AE54" s="3">
        <v>40.020000000000003</v>
      </c>
      <c r="AF54" s="3">
        <v>40.39</v>
      </c>
      <c r="AG54" s="3">
        <v>41.28</v>
      </c>
      <c r="AH54" s="3">
        <v>45.72</v>
      </c>
      <c r="AI54" s="3">
        <v>46.74</v>
      </c>
      <c r="AJ54" s="3">
        <v>48.23</v>
      </c>
      <c r="AK54" s="3">
        <v>49.31</v>
      </c>
      <c r="AL54" s="3">
        <v>47.22</v>
      </c>
      <c r="AM54" s="3">
        <v>45.79</v>
      </c>
      <c r="AN54" s="3">
        <v>41.72</v>
      </c>
      <c r="AO54" s="3">
        <v>39.950000000000003</v>
      </c>
      <c r="AP54" s="3">
        <v>39.46</v>
      </c>
      <c r="AQ54" s="3">
        <v>39.44</v>
      </c>
      <c r="AR54" s="3">
        <v>39.92</v>
      </c>
      <c r="AS54" s="3">
        <v>41.03</v>
      </c>
      <c r="AT54" s="3">
        <v>44.85</v>
      </c>
      <c r="AU54" s="3">
        <v>46.35</v>
      </c>
      <c r="AV54" s="3">
        <v>47.03</v>
      </c>
      <c r="AW54" s="3">
        <v>47.59</v>
      </c>
      <c r="AX54" s="3">
        <v>45</v>
      </c>
      <c r="AY54" s="3">
        <v>43.53</v>
      </c>
    </row>
    <row r="55" spans="1:51" x14ac:dyDescent="0.35">
      <c r="A55" s="5">
        <f t="shared" si="1"/>
        <v>42802</v>
      </c>
      <c r="B55" t="s">
        <v>200</v>
      </c>
      <c r="C55" s="2">
        <v>42802</v>
      </c>
      <c r="D55" s="3">
        <v>42.32</v>
      </c>
      <c r="E55" s="3">
        <v>41.45</v>
      </c>
      <c r="F55" s="3">
        <v>39.99</v>
      </c>
      <c r="G55" s="3">
        <v>40.54</v>
      </c>
      <c r="H55" s="3">
        <v>40.78</v>
      </c>
      <c r="I55" s="3">
        <v>40.99</v>
      </c>
      <c r="J55" s="3">
        <v>42.82</v>
      </c>
      <c r="K55" s="3">
        <v>46.82</v>
      </c>
      <c r="L55" s="3">
        <v>48.94</v>
      </c>
      <c r="M55" s="3">
        <v>49.71</v>
      </c>
      <c r="N55" s="3">
        <v>50.08</v>
      </c>
      <c r="O55" s="3">
        <v>48.32</v>
      </c>
      <c r="P55" s="3">
        <v>44.87</v>
      </c>
      <c r="Q55" s="3">
        <v>41.22</v>
      </c>
      <c r="R55" s="3">
        <v>39.65</v>
      </c>
      <c r="S55" s="3">
        <v>40.25</v>
      </c>
      <c r="T55" s="3">
        <v>40.4</v>
      </c>
      <c r="U55" s="3">
        <v>40.28</v>
      </c>
      <c r="V55" s="3">
        <v>43.98</v>
      </c>
      <c r="W55" s="3">
        <v>46.53</v>
      </c>
      <c r="X55" s="3">
        <v>47.59</v>
      </c>
      <c r="Y55" s="3">
        <v>50.1</v>
      </c>
      <c r="Z55" s="3">
        <v>49.75</v>
      </c>
      <c r="AA55" s="3">
        <v>48.19</v>
      </c>
      <c r="AB55" s="3">
        <v>42.71</v>
      </c>
      <c r="AC55" s="3">
        <v>40.67</v>
      </c>
      <c r="AD55" s="3">
        <v>39.700000000000003</v>
      </c>
      <c r="AE55" s="3">
        <v>39.82</v>
      </c>
      <c r="AF55" s="3">
        <v>40.19</v>
      </c>
      <c r="AG55" s="3">
        <v>41.08</v>
      </c>
      <c r="AH55" s="3">
        <v>45.45</v>
      </c>
      <c r="AI55" s="3">
        <v>46.47</v>
      </c>
      <c r="AJ55" s="3">
        <v>47.96</v>
      </c>
      <c r="AK55" s="3">
        <v>49.04</v>
      </c>
      <c r="AL55" s="3">
        <v>46.95</v>
      </c>
      <c r="AM55" s="3">
        <v>45.52</v>
      </c>
      <c r="AN55" s="3">
        <v>41.47</v>
      </c>
      <c r="AO55" s="3">
        <v>39.700000000000003</v>
      </c>
      <c r="AP55" s="3">
        <v>39.21</v>
      </c>
      <c r="AQ55" s="3">
        <v>39.19</v>
      </c>
      <c r="AR55" s="3">
        <v>39.67</v>
      </c>
      <c r="AS55" s="3">
        <v>40.78</v>
      </c>
      <c r="AT55" s="3">
        <v>44.73</v>
      </c>
      <c r="AU55" s="3">
        <v>46.28</v>
      </c>
      <c r="AV55" s="3">
        <v>46.96</v>
      </c>
      <c r="AW55" s="3">
        <v>47.52</v>
      </c>
      <c r="AX55" s="3">
        <v>44.93</v>
      </c>
      <c r="AY55" s="3">
        <v>43.46</v>
      </c>
    </row>
    <row r="56" spans="1:51" x14ac:dyDescent="0.35">
      <c r="A56" s="5">
        <f t="shared" si="1"/>
        <v>42803</v>
      </c>
      <c r="B56" t="s">
        <v>201</v>
      </c>
      <c r="C56" s="2">
        <v>42803</v>
      </c>
      <c r="D56" s="3">
        <v>42.07</v>
      </c>
      <c r="E56" s="3">
        <v>41.2</v>
      </c>
      <c r="F56" s="3">
        <v>39.68</v>
      </c>
      <c r="G56" s="3">
        <v>40.24</v>
      </c>
      <c r="H56" s="3">
        <v>40.479999999999997</v>
      </c>
      <c r="I56" s="3">
        <v>40.69</v>
      </c>
      <c r="J56" s="3">
        <v>42.18</v>
      </c>
      <c r="K56" s="3">
        <v>46.18</v>
      </c>
      <c r="L56" s="3">
        <v>48.3</v>
      </c>
      <c r="M56" s="3">
        <v>49.15</v>
      </c>
      <c r="N56" s="3">
        <v>49.71</v>
      </c>
      <c r="O56" s="3">
        <v>47.75</v>
      </c>
      <c r="P56" s="3">
        <v>44.24</v>
      </c>
      <c r="Q56" s="3">
        <v>40.86</v>
      </c>
      <c r="R56" s="3">
        <v>39.33</v>
      </c>
      <c r="S56" s="3">
        <v>39.89</v>
      </c>
      <c r="T56" s="3">
        <v>39.99</v>
      </c>
      <c r="U56" s="3">
        <v>39.96</v>
      </c>
      <c r="V56" s="3">
        <v>43.56</v>
      </c>
      <c r="W56" s="3">
        <v>46.11</v>
      </c>
      <c r="X56" s="3">
        <v>47.17</v>
      </c>
      <c r="Y56" s="3">
        <v>49.7</v>
      </c>
      <c r="Z56" s="3">
        <v>49.35</v>
      </c>
      <c r="AA56" s="3">
        <v>47.79</v>
      </c>
      <c r="AB56" s="3">
        <v>42.35</v>
      </c>
      <c r="AC56" s="3">
        <v>40.31</v>
      </c>
      <c r="AD56" s="3">
        <v>39.340000000000003</v>
      </c>
      <c r="AE56" s="3">
        <v>39.46</v>
      </c>
      <c r="AF56" s="3">
        <v>39.83</v>
      </c>
      <c r="AG56" s="3">
        <v>40.83</v>
      </c>
      <c r="AH56" s="3">
        <v>45.35</v>
      </c>
      <c r="AI56" s="3">
        <v>46.37</v>
      </c>
      <c r="AJ56" s="3">
        <v>47.86</v>
      </c>
      <c r="AK56" s="3">
        <v>48.94</v>
      </c>
      <c r="AL56" s="3">
        <v>46.85</v>
      </c>
      <c r="AM56" s="3">
        <v>45.42</v>
      </c>
      <c r="AN56" s="3">
        <v>41.37</v>
      </c>
      <c r="AO56" s="3">
        <v>39.6</v>
      </c>
      <c r="AP56" s="3">
        <v>39.11</v>
      </c>
      <c r="AQ56" s="3">
        <v>39.090000000000003</v>
      </c>
      <c r="AR56" s="3">
        <v>39.57</v>
      </c>
      <c r="AS56" s="3">
        <v>40.68</v>
      </c>
      <c r="AT56" s="3">
        <v>44.63</v>
      </c>
      <c r="AU56" s="3">
        <v>46.18</v>
      </c>
      <c r="AV56" s="3">
        <v>46.86</v>
      </c>
      <c r="AW56" s="3">
        <v>47.42</v>
      </c>
      <c r="AX56" s="3">
        <v>44.83</v>
      </c>
      <c r="AY56" s="3">
        <v>43.36</v>
      </c>
    </row>
    <row r="57" spans="1:51" x14ac:dyDescent="0.35">
      <c r="A57" s="5">
        <f t="shared" si="1"/>
        <v>42804</v>
      </c>
      <c r="B57" t="s">
        <v>202</v>
      </c>
      <c r="C57" s="2">
        <v>42804</v>
      </c>
      <c r="D57" s="3">
        <v>42.39</v>
      </c>
      <c r="E57" s="3">
        <v>41.63</v>
      </c>
      <c r="F57" s="3">
        <v>40.25</v>
      </c>
      <c r="G57" s="3">
        <v>40.799999999999997</v>
      </c>
      <c r="H57" s="3">
        <v>40.85</v>
      </c>
      <c r="I57" s="3">
        <v>41.23</v>
      </c>
      <c r="J57" s="3">
        <v>42.92</v>
      </c>
      <c r="K57" s="3">
        <v>46.56</v>
      </c>
      <c r="L57" s="3">
        <v>48.52</v>
      </c>
      <c r="M57" s="3">
        <v>49.37</v>
      </c>
      <c r="N57" s="3">
        <v>49.99</v>
      </c>
      <c r="O57" s="3">
        <v>48.07</v>
      </c>
      <c r="P57" s="3">
        <v>44.57</v>
      </c>
      <c r="Q57" s="3">
        <v>41.19</v>
      </c>
      <c r="R57" s="3">
        <v>39.659999999999997</v>
      </c>
      <c r="S57" s="3">
        <v>40.22</v>
      </c>
      <c r="T57" s="3">
        <v>40.32</v>
      </c>
      <c r="U57" s="3">
        <v>40.29</v>
      </c>
      <c r="V57" s="3">
        <v>43.9</v>
      </c>
      <c r="W57" s="3">
        <v>46.45</v>
      </c>
      <c r="X57" s="3">
        <v>47.51</v>
      </c>
      <c r="Y57" s="3">
        <v>50.04</v>
      </c>
      <c r="Z57" s="3">
        <v>49.69</v>
      </c>
      <c r="AA57" s="3">
        <v>48.13</v>
      </c>
      <c r="AB57" s="3">
        <v>42.69</v>
      </c>
      <c r="AC57" s="3">
        <v>40.65</v>
      </c>
      <c r="AD57" s="3">
        <v>39.68</v>
      </c>
      <c r="AE57" s="3">
        <v>39.799999999999997</v>
      </c>
      <c r="AF57" s="3">
        <v>40.17</v>
      </c>
      <c r="AG57" s="3">
        <v>41.17</v>
      </c>
      <c r="AH57" s="3">
        <v>45.69</v>
      </c>
      <c r="AI57" s="3">
        <v>46.71</v>
      </c>
      <c r="AJ57" s="3">
        <v>48.2</v>
      </c>
      <c r="AK57" s="3">
        <v>49.28</v>
      </c>
      <c r="AL57" s="3">
        <v>47.19</v>
      </c>
      <c r="AM57" s="3">
        <v>45.76</v>
      </c>
      <c r="AN57" s="3">
        <v>41.71</v>
      </c>
      <c r="AO57" s="3">
        <v>39.94</v>
      </c>
      <c r="AP57" s="3">
        <v>39.450000000000003</v>
      </c>
      <c r="AQ57" s="3">
        <v>39.43</v>
      </c>
      <c r="AR57" s="3">
        <v>39.909999999999997</v>
      </c>
      <c r="AS57" s="3">
        <v>41.02</v>
      </c>
      <c r="AT57" s="3">
        <v>44.97</v>
      </c>
      <c r="AU57" s="3">
        <v>46.52</v>
      </c>
      <c r="AV57" s="3">
        <v>47.2</v>
      </c>
      <c r="AW57" s="3">
        <v>47.76</v>
      </c>
      <c r="AX57" s="3">
        <v>45.17</v>
      </c>
      <c r="AY57" s="3">
        <v>43.7</v>
      </c>
    </row>
    <row r="58" spans="1:51" x14ac:dyDescent="0.35">
      <c r="A58" s="5">
        <f t="shared" si="1"/>
        <v>42807</v>
      </c>
      <c r="B58" t="s">
        <v>203</v>
      </c>
      <c r="C58" s="2">
        <v>42807</v>
      </c>
      <c r="D58" s="3">
        <v>41.28</v>
      </c>
      <c r="E58" s="3">
        <v>40.83</v>
      </c>
      <c r="F58" s="3">
        <v>39.43</v>
      </c>
      <c r="G58" s="3">
        <v>39.979999999999997</v>
      </c>
      <c r="H58" s="3">
        <v>40.15</v>
      </c>
      <c r="I58" s="3">
        <v>40.450000000000003</v>
      </c>
      <c r="J58" s="3">
        <v>42.25</v>
      </c>
      <c r="K58" s="3">
        <v>45.87</v>
      </c>
      <c r="L58" s="3">
        <v>47.82</v>
      </c>
      <c r="M58" s="3">
        <v>48.71</v>
      </c>
      <c r="N58" s="3">
        <v>49.33</v>
      </c>
      <c r="O58" s="3">
        <v>47.41</v>
      </c>
      <c r="P58" s="3">
        <v>43.96</v>
      </c>
      <c r="Q58" s="3">
        <v>40.58</v>
      </c>
      <c r="R58" s="3">
        <v>39.049999999999997</v>
      </c>
      <c r="S58" s="3">
        <v>39.61</v>
      </c>
      <c r="T58" s="3">
        <v>39.65</v>
      </c>
      <c r="U58" s="3">
        <v>39.58</v>
      </c>
      <c r="V58" s="3">
        <v>43.15</v>
      </c>
      <c r="W58" s="3">
        <v>45.66</v>
      </c>
      <c r="X58" s="3">
        <v>46.72</v>
      </c>
      <c r="Y58" s="3">
        <v>49.25</v>
      </c>
      <c r="Z58" s="3">
        <v>48.9</v>
      </c>
      <c r="AA58" s="3">
        <v>47.37</v>
      </c>
      <c r="AB58" s="3">
        <v>41.94</v>
      </c>
      <c r="AC58" s="3">
        <v>39.909999999999997</v>
      </c>
      <c r="AD58" s="3">
        <v>38.94</v>
      </c>
      <c r="AE58" s="3">
        <v>39.11</v>
      </c>
      <c r="AF58" s="3">
        <v>39.54</v>
      </c>
      <c r="AG58" s="3">
        <v>40.6</v>
      </c>
      <c r="AH58" s="3">
        <v>45.18</v>
      </c>
      <c r="AI58" s="3">
        <v>46.2</v>
      </c>
      <c r="AJ58" s="3">
        <v>47.69</v>
      </c>
      <c r="AK58" s="3">
        <v>48.77</v>
      </c>
      <c r="AL58" s="3">
        <v>46.71</v>
      </c>
      <c r="AM58" s="3">
        <v>45.3</v>
      </c>
      <c r="AN58" s="3">
        <v>41.27</v>
      </c>
      <c r="AO58" s="3">
        <v>39.520000000000003</v>
      </c>
      <c r="AP58" s="3">
        <v>39.049999999999997</v>
      </c>
      <c r="AQ58" s="3">
        <v>39.03</v>
      </c>
      <c r="AR58" s="3">
        <v>39.51</v>
      </c>
      <c r="AS58" s="3">
        <v>40.619999999999997</v>
      </c>
      <c r="AT58" s="3">
        <v>44.57</v>
      </c>
      <c r="AU58" s="3">
        <v>46.12</v>
      </c>
      <c r="AV58" s="3">
        <v>46.8</v>
      </c>
      <c r="AW58" s="3">
        <v>47.36</v>
      </c>
      <c r="AX58" s="3">
        <v>44.77</v>
      </c>
      <c r="AY58" s="3">
        <v>43.3</v>
      </c>
    </row>
    <row r="59" spans="1:51" x14ac:dyDescent="0.35">
      <c r="A59" s="5">
        <f t="shared" si="1"/>
        <v>42808</v>
      </c>
      <c r="B59" t="s">
        <v>204</v>
      </c>
      <c r="C59" s="2">
        <v>42808</v>
      </c>
      <c r="D59" s="3">
        <v>41.78</v>
      </c>
      <c r="E59" s="3">
        <v>41.27</v>
      </c>
      <c r="F59" s="3">
        <v>39.72</v>
      </c>
      <c r="G59" s="3">
        <v>40.270000000000003</v>
      </c>
      <c r="H59" s="3">
        <v>40.46</v>
      </c>
      <c r="I59" s="3">
        <v>40.74</v>
      </c>
      <c r="J59" s="3">
        <v>42.54</v>
      </c>
      <c r="K59" s="3">
        <v>45.99</v>
      </c>
      <c r="L59" s="3">
        <v>47.97</v>
      </c>
      <c r="M59" s="3">
        <v>48.87</v>
      </c>
      <c r="N59" s="3">
        <v>49.37</v>
      </c>
      <c r="O59" s="3">
        <v>47.47</v>
      </c>
      <c r="P59" s="3">
        <v>43.97</v>
      </c>
      <c r="Q59" s="3">
        <v>40.69</v>
      </c>
      <c r="R59" s="3">
        <v>39.18</v>
      </c>
      <c r="S59" s="3">
        <v>39.76</v>
      </c>
      <c r="T59" s="3">
        <v>39.79</v>
      </c>
      <c r="U59" s="3">
        <v>39.69</v>
      </c>
      <c r="V59" s="3">
        <v>43.22</v>
      </c>
      <c r="W59" s="3">
        <v>45.72</v>
      </c>
      <c r="X59" s="3">
        <v>46.77</v>
      </c>
      <c r="Y59" s="3">
        <v>49.3</v>
      </c>
      <c r="Z59" s="3">
        <v>48.95</v>
      </c>
      <c r="AA59" s="3">
        <v>47.42</v>
      </c>
      <c r="AB59" s="3">
        <v>41.99</v>
      </c>
      <c r="AC59" s="3">
        <v>39.96</v>
      </c>
      <c r="AD59" s="3">
        <v>38.99</v>
      </c>
      <c r="AE59" s="3">
        <v>39.159999999999997</v>
      </c>
      <c r="AF59" s="3">
        <v>39.56</v>
      </c>
      <c r="AG59" s="3">
        <v>40.56</v>
      </c>
      <c r="AH59" s="3">
        <v>45.09</v>
      </c>
      <c r="AI59" s="3">
        <v>46.08</v>
      </c>
      <c r="AJ59" s="3">
        <v>47.57</v>
      </c>
      <c r="AK59" s="3">
        <v>48.65</v>
      </c>
      <c r="AL59" s="3">
        <v>46.59</v>
      </c>
      <c r="AM59" s="3">
        <v>45.18</v>
      </c>
      <c r="AN59" s="3">
        <v>41.15</v>
      </c>
      <c r="AO59" s="3">
        <v>39.4</v>
      </c>
      <c r="AP59" s="3">
        <v>38.93</v>
      </c>
      <c r="AQ59" s="3">
        <v>38.909999999999997</v>
      </c>
      <c r="AR59" s="3">
        <v>39.39</v>
      </c>
      <c r="AS59" s="3">
        <v>40.5</v>
      </c>
      <c r="AT59" s="3">
        <v>44.45</v>
      </c>
      <c r="AU59" s="3">
        <v>46</v>
      </c>
      <c r="AV59" s="3">
        <v>46.68</v>
      </c>
      <c r="AW59" s="3">
        <v>47.24</v>
      </c>
      <c r="AX59" s="3">
        <v>44.65</v>
      </c>
      <c r="AY59" s="3">
        <v>43.18</v>
      </c>
    </row>
    <row r="60" spans="1:51" x14ac:dyDescent="0.35">
      <c r="A60" s="5">
        <f t="shared" si="1"/>
        <v>42809</v>
      </c>
      <c r="B60" t="s">
        <v>205</v>
      </c>
      <c r="C60" s="2">
        <v>42809</v>
      </c>
      <c r="D60" s="3">
        <v>42.06</v>
      </c>
      <c r="E60" s="3">
        <v>41.52</v>
      </c>
      <c r="F60" s="3">
        <v>40.049999999999997</v>
      </c>
      <c r="G60" s="3">
        <v>40.6</v>
      </c>
      <c r="H60" s="3">
        <v>40.78</v>
      </c>
      <c r="I60" s="3">
        <v>41.05</v>
      </c>
      <c r="J60" s="3">
        <v>42.75</v>
      </c>
      <c r="K60" s="3">
        <v>46.11</v>
      </c>
      <c r="L60" s="3">
        <v>48.05</v>
      </c>
      <c r="M60" s="3">
        <v>48.95</v>
      </c>
      <c r="N60" s="3">
        <v>49.35</v>
      </c>
      <c r="O60" s="3">
        <v>47.65</v>
      </c>
      <c r="P60" s="3">
        <v>44.01</v>
      </c>
      <c r="Q60" s="3">
        <v>40.799999999999997</v>
      </c>
      <c r="R60" s="3">
        <v>39.29</v>
      </c>
      <c r="S60" s="3">
        <v>39.880000000000003</v>
      </c>
      <c r="T60" s="3">
        <v>39.909999999999997</v>
      </c>
      <c r="U60" s="3">
        <v>39.81</v>
      </c>
      <c r="V60" s="3">
        <v>43.32</v>
      </c>
      <c r="W60" s="3">
        <v>45.8</v>
      </c>
      <c r="X60" s="3">
        <v>46.86</v>
      </c>
      <c r="Y60" s="3">
        <v>49.39</v>
      </c>
      <c r="Z60" s="3">
        <v>49.04</v>
      </c>
      <c r="AA60" s="3">
        <v>47.52</v>
      </c>
      <c r="AB60" s="3">
        <v>42.03</v>
      </c>
      <c r="AC60" s="3">
        <v>39.96</v>
      </c>
      <c r="AD60" s="3">
        <v>38.950000000000003</v>
      </c>
      <c r="AE60" s="3">
        <v>39.119999999999997</v>
      </c>
      <c r="AF60" s="3">
        <v>39.520000000000003</v>
      </c>
      <c r="AG60" s="3">
        <v>40.49</v>
      </c>
      <c r="AH60" s="3">
        <v>44.99</v>
      </c>
      <c r="AI60" s="3">
        <v>45.95</v>
      </c>
      <c r="AJ60" s="3">
        <v>47.44</v>
      </c>
      <c r="AK60" s="3">
        <v>48.54</v>
      </c>
      <c r="AL60" s="3">
        <v>46.51</v>
      </c>
      <c r="AM60" s="3">
        <v>45.16</v>
      </c>
      <c r="AN60" s="3">
        <v>41.28</v>
      </c>
      <c r="AO60" s="3">
        <v>39.659999999999997</v>
      </c>
      <c r="AP60" s="3">
        <v>39.29</v>
      </c>
      <c r="AQ60" s="3">
        <v>39.299999999999997</v>
      </c>
      <c r="AR60" s="3">
        <v>39.81</v>
      </c>
      <c r="AS60" s="3">
        <v>41</v>
      </c>
      <c r="AT60" s="3">
        <v>45.03</v>
      </c>
      <c r="AU60" s="3">
        <v>46.65</v>
      </c>
      <c r="AV60" s="3">
        <v>47.37</v>
      </c>
      <c r="AW60" s="3">
        <v>47.93</v>
      </c>
      <c r="AX60" s="3">
        <v>45.34</v>
      </c>
      <c r="AY60" s="3">
        <v>43.87</v>
      </c>
    </row>
    <row r="61" spans="1:51" x14ac:dyDescent="0.35">
      <c r="A61" s="5">
        <f t="shared" si="1"/>
        <v>42810</v>
      </c>
      <c r="B61" t="s">
        <v>206</v>
      </c>
      <c r="C61" s="2">
        <v>42810</v>
      </c>
      <c r="D61" s="3">
        <v>41.53</v>
      </c>
      <c r="E61" s="3">
        <v>41.15</v>
      </c>
      <c r="F61" s="3">
        <v>39.770000000000003</v>
      </c>
      <c r="G61" s="3">
        <v>40.340000000000003</v>
      </c>
      <c r="H61" s="3">
        <v>40.590000000000003</v>
      </c>
      <c r="I61" s="3">
        <v>40.78</v>
      </c>
      <c r="J61" s="3">
        <v>42.44</v>
      </c>
      <c r="K61" s="3">
        <v>45.74</v>
      </c>
      <c r="L61" s="3">
        <v>47.69</v>
      </c>
      <c r="M61" s="3">
        <v>48.52</v>
      </c>
      <c r="N61" s="3">
        <v>48.92</v>
      </c>
      <c r="O61" s="3">
        <v>47.26</v>
      </c>
      <c r="P61" s="3">
        <v>43.67</v>
      </c>
      <c r="Q61" s="3">
        <v>40.5</v>
      </c>
      <c r="R61" s="3">
        <v>39.01</v>
      </c>
      <c r="S61" s="3">
        <v>39.6</v>
      </c>
      <c r="T61" s="3">
        <v>39.630000000000003</v>
      </c>
      <c r="U61" s="3">
        <v>39.53</v>
      </c>
      <c r="V61" s="3">
        <v>43.06</v>
      </c>
      <c r="W61" s="3">
        <v>45.54</v>
      </c>
      <c r="X61" s="3">
        <v>46.6</v>
      </c>
      <c r="Y61" s="3">
        <v>49.13</v>
      </c>
      <c r="Z61" s="3">
        <v>48.78</v>
      </c>
      <c r="AA61" s="3">
        <v>47.28</v>
      </c>
      <c r="AB61" s="3">
        <v>41.81</v>
      </c>
      <c r="AC61" s="3">
        <v>39.74</v>
      </c>
      <c r="AD61" s="3">
        <v>38.729999999999997</v>
      </c>
      <c r="AE61" s="3">
        <v>38.9</v>
      </c>
      <c r="AF61" s="3">
        <v>39.299999999999997</v>
      </c>
      <c r="AG61" s="3">
        <v>40.270000000000003</v>
      </c>
      <c r="AH61" s="3">
        <v>44.77</v>
      </c>
      <c r="AI61" s="3">
        <v>45.73</v>
      </c>
      <c r="AJ61" s="3">
        <v>47.22</v>
      </c>
      <c r="AK61" s="3">
        <v>48.32</v>
      </c>
      <c r="AL61" s="3">
        <v>46.31</v>
      </c>
      <c r="AM61" s="3">
        <v>44.98</v>
      </c>
      <c r="AN61" s="3">
        <v>41.12</v>
      </c>
      <c r="AO61" s="3">
        <v>39.51</v>
      </c>
      <c r="AP61" s="3">
        <v>39.14</v>
      </c>
      <c r="AQ61" s="3">
        <v>39.15</v>
      </c>
      <c r="AR61" s="3">
        <v>39.659999999999997</v>
      </c>
      <c r="AS61" s="3">
        <v>40.869999999999997</v>
      </c>
      <c r="AT61" s="3">
        <v>44.93</v>
      </c>
      <c r="AU61" s="3">
        <v>46.58</v>
      </c>
      <c r="AV61" s="3">
        <v>47.33</v>
      </c>
      <c r="AW61" s="3">
        <v>47.91</v>
      </c>
      <c r="AX61" s="3">
        <v>45.34</v>
      </c>
      <c r="AY61" s="3">
        <v>43.87</v>
      </c>
    </row>
    <row r="62" spans="1:51" x14ac:dyDescent="0.35">
      <c r="A62" s="5">
        <f t="shared" si="1"/>
        <v>42811</v>
      </c>
      <c r="B62" t="s">
        <v>207</v>
      </c>
      <c r="C62" s="2">
        <v>42811</v>
      </c>
      <c r="D62" s="3">
        <v>41.69</v>
      </c>
      <c r="E62" s="3">
        <v>41.34</v>
      </c>
      <c r="F62" s="3">
        <v>39.909999999999997</v>
      </c>
      <c r="G62" s="3">
        <v>40.44</v>
      </c>
      <c r="H62" s="3">
        <v>40.729999999999997</v>
      </c>
      <c r="I62" s="3">
        <v>40.92</v>
      </c>
      <c r="J62" s="3">
        <v>42.57</v>
      </c>
      <c r="K62" s="3">
        <v>45.83</v>
      </c>
      <c r="L62" s="3">
        <v>47.82</v>
      </c>
      <c r="M62" s="3">
        <v>48.62</v>
      </c>
      <c r="N62" s="3">
        <v>49.07</v>
      </c>
      <c r="O62" s="3">
        <v>47.44</v>
      </c>
      <c r="P62" s="3">
        <v>43.83</v>
      </c>
      <c r="Q62" s="3">
        <v>40.65</v>
      </c>
      <c r="R62" s="3">
        <v>39.159999999999997</v>
      </c>
      <c r="S62" s="3">
        <v>39.81</v>
      </c>
      <c r="T62" s="3">
        <v>39.869999999999997</v>
      </c>
      <c r="U62" s="3">
        <v>39.76</v>
      </c>
      <c r="V62" s="3">
        <v>43.23</v>
      </c>
      <c r="W62" s="3">
        <v>45.7</v>
      </c>
      <c r="X62" s="3">
        <v>46.76</v>
      </c>
      <c r="Y62" s="3">
        <v>49.29</v>
      </c>
      <c r="Z62" s="3">
        <v>48.92</v>
      </c>
      <c r="AA62" s="3">
        <v>47.4</v>
      </c>
      <c r="AB62" s="3">
        <v>41.93</v>
      </c>
      <c r="AC62" s="3">
        <v>39.81</v>
      </c>
      <c r="AD62" s="3">
        <v>38.799999999999997</v>
      </c>
      <c r="AE62" s="3">
        <v>38.97</v>
      </c>
      <c r="AF62" s="3">
        <v>39.369999999999997</v>
      </c>
      <c r="AG62" s="3">
        <v>40.340000000000003</v>
      </c>
      <c r="AH62" s="3">
        <v>44.56</v>
      </c>
      <c r="AI62" s="3">
        <v>45.43</v>
      </c>
      <c r="AJ62" s="3">
        <v>46.85</v>
      </c>
      <c r="AK62" s="3">
        <v>48.53</v>
      </c>
      <c r="AL62" s="3">
        <v>46.61</v>
      </c>
      <c r="AM62" s="3">
        <v>45.35</v>
      </c>
      <c r="AN62" s="3">
        <v>41.01</v>
      </c>
      <c r="AO62" s="3">
        <v>39.4</v>
      </c>
      <c r="AP62" s="3">
        <v>39.03</v>
      </c>
      <c r="AQ62" s="3">
        <v>39.04</v>
      </c>
      <c r="AR62" s="3">
        <v>39.549999999999997</v>
      </c>
      <c r="AS62" s="3">
        <v>40.76</v>
      </c>
      <c r="AT62" s="3">
        <v>44.82</v>
      </c>
      <c r="AU62" s="3">
        <v>46.47</v>
      </c>
      <c r="AV62" s="3">
        <v>47.22</v>
      </c>
      <c r="AW62" s="3">
        <v>47.8</v>
      </c>
      <c r="AX62" s="3">
        <v>45.23</v>
      </c>
      <c r="AY62" s="3">
        <v>43.76</v>
      </c>
    </row>
    <row r="63" spans="1:51" x14ac:dyDescent="0.35">
      <c r="A63" s="5">
        <f t="shared" si="1"/>
        <v>42814</v>
      </c>
      <c r="B63" t="s">
        <v>208</v>
      </c>
      <c r="C63" s="2">
        <v>42814</v>
      </c>
      <c r="D63" s="3">
        <v>40.98</v>
      </c>
      <c r="E63" s="3">
        <v>40.64</v>
      </c>
      <c r="F63" s="3">
        <v>39.31</v>
      </c>
      <c r="G63" s="3">
        <v>39.869999999999997</v>
      </c>
      <c r="H63" s="3">
        <v>40.11</v>
      </c>
      <c r="I63" s="3">
        <v>40.32</v>
      </c>
      <c r="J63" s="3">
        <v>41.97</v>
      </c>
      <c r="K63" s="3">
        <v>45.37</v>
      </c>
      <c r="L63" s="3">
        <v>47.37</v>
      </c>
      <c r="M63" s="3">
        <v>48.27</v>
      </c>
      <c r="N63" s="3">
        <v>48.66</v>
      </c>
      <c r="O63" s="3">
        <v>47.03</v>
      </c>
      <c r="P63" s="3">
        <v>43.46</v>
      </c>
      <c r="Q63" s="3">
        <v>40.36</v>
      </c>
      <c r="R63" s="3">
        <v>38.76</v>
      </c>
      <c r="S63" s="3">
        <v>39.47</v>
      </c>
      <c r="T63" s="3">
        <v>39.53</v>
      </c>
      <c r="U63" s="3">
        <v>39.409999999999997</v>
      </c>
      <c r="V63" s="3">
        <v>42.93</v>
      </c>
      <c r="W63" s="3">
        <v>45.4</v>
      </c>
      <c r="X63" s="3">
        <v>46.46</v>
      </c>
      <c r="Y63" s="3">
        <v>48.99</v>
      </c>
      <c r="Z63" s="3">
        <v>48.62</v>
      </c>
      <c r="AA63" s="3">
        <v>47.1</v>
      </c>
      <c r="AB63" s="3">
        <v>41.63</v>
      </c>
      <c r="AC63" s="3">
        <v>39.51</v>
      </c>
      <c r="AD63" s="3">
        <v>38.5</v>
      </c>
      <c r="AE63" s="3">
        <v>38.67</v>
      </c>
      <c r="AF63" s="3">
        <v>39.07</v>
      </c>
      <c r="AG63" s="3">
        <v>40.04</v>
      </c>
      <c r="AH63" s="3">
        <v>44.18</v>
      </c>
      <c r="AI63" s="3">
        <v>45.05</v>
      </c>
      <c r="AJ63" s="3">
        <v>46.47</v>
      </c>
      <c r="AK63" s="3">
        <v>48.15</v>
      </c>
      <c r="AL63" s="3">
        <v>46.23</v>
      </c>
      <c r="AM63" s="3">
        <v>44.97</v>
      </c>
      <c r="AN63" s="3">
        <v>40.630000000000003</v>
      </c>
      <c r="AO63" s="3">
        <v>39.020000000000003</v>
      </c>
      <c r="AP63" s="3">
        <v>38.65</v>
      </c>
      <c r="AQ63" s="3">
        <v>38.659999999999997</v>
      </c>
      <c r="AR63" s="3">
        <v>39.17</v>
      </c>
      <c r="AS63" s="3">
        <v>40.380000000000003</v>
      </c>
      <c r="AT63" s="3">
        <v>44.44</v>
      </c>
      <c r="AU63" s="3">
        <v>46.09</v>
      </c>
      <c r="AV63" s="3">
        <v>46.84</v>
      </c>
      <c r="AW63" s="3">
        <v>47.42</v>
      </c>
      <c r="AX63" s="3">
        <v>44.85</v>
      </c>
      <c r="AY63" s="3">
        <v>43.38</v>
      </c>
    </row>
    <row r="64" spans="1:51" x14ac:dyDescent="0.35">
      <c r="A64" s="5">
        <f t="shared" si="1"/>
        <v>42815</v>
      </c>
      <c r="B64" t="s">
        <v>209</v>
      </c>
      <c r="C64" s="2">
        <v>42815</v>
      </c>
      <c r="D64" s="3">
        <v>40.380000000000003</v>
      </c>
      <c r="E64" s="3">
        <v>40.08</v>
      </c>
      <c r="F64" s="3">
        <v>38.76</v>
      </c>
      <c r="G64" s="3">
        <v>39.450000000000003</v>
      </c>
      <c r="H64" s="3">
        <v>39.74</v>
      </c>
      <c r="I64" s="3">
        <v>39.99</v>
      </c>
      <c r="J64" s="3">
        <v>41.59</v>
      </c>
      <c r="K64" s="3">
        <v>44.86</v>
      </c>
      <c r="L64" s="3">
        <v>46.86</v>
      </c>
      <c r="M64" s="3">
        <v>47.8</v>
      </c>
      <c r="N64" s="3">
        <v>48.17</v>
      </c>
      <c r="O64" s="3">
        <v>46.53</v>
      </c>
      <c r="P64" s="3">
        <v>43.01</v>
      </c>
      <c r="Q64" s="3">
        <v>39.909999999999997</v>
      </c>
      <c r="R64" s="3">
        <v>38.33</v>
      </c>
      <c r="S64" s="3">
        <v>39.08</v>
      </c>
      <c r="T64" s="3">
        <v>39.14</v>
      </c>
      <c r="U64" s="3">
        <v>39.020000000000003</v>
      </c>
      <c r="V64" s="3">
        <v>42.54</v>
      </c>
      <c r="W64" s="3">
        <v>45.01</v>
      </c>
      <c r="X64" s="3">
        <v>46.07</v>
      </c>
      <c r="Y64" s="3">
        <v>48.6</v>
      </c>
      <c r="Z64" s="3">
        <v>48.23</v>
      </c>
      <c r="AA64" s="3">
        <v>46.63</v>
      </c>
      <c r="AB64" s="3">
        <v>41.16</v>
      </c>
      <c r="AC64" s="3">
        <v>39.04</v>
      </c>
      <c r="AD64" s="3">
        <v>38.03</v>
      </c>
      <c r="AE64" s="3">
        <v>38.200000000000003</v>
      </c>
      <c r="AF64" s="3">
        <v>38.6</v>
      </c>
      <c r="AG64" s="3">
        <v>39.6</v>
      </c>
      <c r="AH64" s="3">
        <v>43.78</v>
      </c>
      <c r="AI64" s="3">
        <v>44.68</v>
      </c>
      <c r="AJ64" s="3">
        <v>46.1</v>
      </c>
      <c r="AK64" s="3">
        <v>47.78</v>
      </c>
      <c r="AL64" s="3">
        <v>45.86</v>
      </c>
      <c r="AM64" s="3">
        <v>44.6</v>
      </c>
      <c r="AN64" s="3">
        <v>40.31</v>
      </c>
      <c r="AO64" s="3">
        <v>38.700000000000003</v>
      </c>
      <c r="AP64" s="3">
        <v>38.33</v>
      </c>
      <c r="AQ64" s="3">
        <v>38.340000000000003</v>
      </c>
      <c r="AR64" s="3">
        <v>38.85</v>
      </c>
      <c r="AS64" s="3">
        <v>40.06</v>
      </c>
      <c r="AT64" s="3">
        <v>44.12</v>
      </c>
      <c r="AU64" s="3">
        <v>45.77</v>
      </c>
      <c r="AV64" s="3">
        <v>46.52</v>
      </c>
      <c r="AW64" s="3">
        <v>47.1</v>
      </c>
      <c r="AX64" s="3">
        <v>44.53</v>
      </c>
      <c r="AY64" s="3">
        <v>43.06</v>
      </c>
    </row>
    <row r="65" spans="1:51" x14ac:dyDescent="0.35">
      <c r="A65" s="5">
        <f t="shared" si="1"/>
        <v>42816</v>
      </c>
      <c r="B65" t="s">
        <v>210</v>
      </c>
      <c r="C65" s="2">
        <v>42816</v>
      </c>
      <c r="D65" s="3">
        <v>40.270000000000003</v>
      </c>
      <c r="E65" s="3">
        <v>39.93</v>
      </c>
      <c r="F65" s="3">
        <v>38.68</v>
      </c>
      <c r="G65" s="3">
        <v>39.57</v>
      </c>
      <c r="H65" s="3">
        <v>39.89</v>
      </c>
      <c r="I65" s="3">
        <v>40.14</v>
      </c>
      <c r="J65" s="3">
        <v>41.59</v>
      </c>
      <c r="K65" s="3">
        <v>44.84</v>
      </c>
      <c r="L65" s="3">
        <v>46.85</v>
      </c>
      <c r="M65" s="3">
        <v>47.77</v>
      </c>
      <c r="N65" s="3">
        <v>48.1</v>
      </c>
      <c r="O65" s="3">
        <v>46.45</v>
      </c>
      <c r="P65" s="3">
        <v>42.85</v>
      </c>
      <c r="Q65" s="3">
        <v>39.85</v>
      </c>
      <c r="R65" s="3">
        <v>38.200000000000003</v>
      </c>
      <c r="S65" s="3">
        <v>38.950000000000003</v>
      </c>
      <c r="T65" s="3">
        <v>39.01</v>
      </c>
      <c r="U65" s="3">
        <v>38.89</v>
      </c>
      <c r="V65" s="3">
        <v>42.41</v>
      </c>
      <c r="W65" s="3">
        <v>44.88</v>
      </c>
      <c r="X65" s="3">
        <v>45.94</v>
      </c>
      <c r="Y65" s="3">
        <v>48.47</v>
      </c>
      <c r="Z65" s="3">
        <v>48.1</v>
      </c>
      <c r="AA65" s="3">
        <v>46.5</v>
      </c>
      <c r="AB65" s="3">
        <v>41.11</v>
      </c>
      <c r="AC65" s="3">
        <v>38.99</v>
      </c>
      <c r="AD65" s="3">
        <v>37.979999999999997</v>
      </c>
      <c r="AE65" s="3">
        <v>38.15</v>
      </c>
      <c r="AF65" s="3">
        <v>38.549999999999997</v>
      </c>
      <c r="AG65" s="3">
        <v>39.549999999999997</v>
      </c>
      <c r="AH65" s="3">
        <v>43.73</v>
      </c>
      <c r="AI65" s="3">
        <v>44.63</v>
      </c>
      <c r="AJ65" s="3">
        <v>46.05</v>
      </c>
      <c r="AK65" s="3">
        <v>47.73</v>
      </c>
      <c r="AL65" s="3">
        <v>45.81</v>
      </c>
      <c r="AM65" s="3">
        <v>44.55</v>
      </c>
      <c r="AN65" s="3">
        <v>40.26</v>
      </c>
      <c r="AO65" s="3">
        <v>38.65</v>
      </c>
      <c r="AP65" s="3">
        <v>38.28</v>
      </c>
      <c r="AQ65" s="3">
        <v>38.29</v>
      </c>
      <c r="AR65" s="3">
        <v>38.799999999999997</v>
      </c>
      <c r="AS65" s="3">
        <v>40.01</v>
      </c>
      <c r="AT65" s="3">
        <v>44.07</v>
      </c>
      <c r="AU65" s="3">
        <v>45.72</v>
      </c>
      <c r="AV65" s="3">
        <v>46.47</v>
      </c>
      <c r="AW65" s="3">
        <v>47.05</v>
      </c>
      <c r="AX65" s="3">
        <v>44.48</v>
      </c>
      <c r="AY65" s="3">
        <v>43.01</v>
      </c>
    </row>
    <row r="66" spans="1:51" x14ac:dyDescent="0.35">
      <c r="A66" s="5">
        <f t="shared" si="1"/>
        <v>42817</v>
      </c>
      <c r="B66" t="s">
        <v>211</v>
      </c>
      <c r="C66" s="2">
        <v>42817</v>
      </c>
      <c r="D66" s="3">
        <v>39.840000000000003</v>
      </c>
      <c r="E66" s="3">
        <v>39.659999999999997</v>
      </c>
      <c r="F66" s="3">
        <v>38.64</v>
      </c>
      <c r="G66" s="3">
        <v>39.44</v>
      </c>
      <c r="H66" s="3">
        <v>39.74</v>
      </c>
      <c r="I66" s="3">
        <v>39.99</v>
      </c>
      <c r="J66" s="3">
        <v>41.42</v>
      </c>
      <c r="K66" s="3">
        <v>44.67</v>
      </c>
      <c r="L66" s="3">
        <v>46.67</v>
      </c>
      <c r="M66" s="3">
        <v>47.57</v>
      </c>
      <c r="N66" s="3">
        <v>47.94</v>
      </c>
      <c r="O66" s="3">
        <v>46.14</v>
      </c>
      <c r="P66" s="3">
        <v>42.73</v>
      </c>
      <c r="Q66" s="3">
        <v>39.729999999999997</v>
      </c>
      <c r="R66" s="3">
        <v>38.08</v>
      </c>
      <c r="S66" s="3">
        <v>38.880000000000003</v>
      </c>
      <c r="T66" s="3">
        <v>38.950000000000003</v>
      </c>
      <c r="U66" s="3">
        <v>38.83</v>
      </c>
      <c r="V66" s="3">
        <v>42.27</v>
      </c>
      <c r="W66" s="3">
        <v>44.74</v>
      </c>
      <c r="X66" s="3">
        <v>45.8</v>
      </c>
      <c r="Y66" s="3">
        <v>48.33</v>
      </c>
      <c r="Z66" s="3">
        <v>47.96</v>
      </c>
      <c r="AA66" s="3">
        <v>46.36</v>
      </c>
      <c r="AB66" s="3">
        <v>41.03</v>
      </c>
      <c r="AC66" s="3">
        <v>38.909999999999997</v>
      </c>
      <c r="AD66" s="3">
        <v>37.9</v>
      </c>
      <c r="AE66" s="3">
        <v>38.07</v>
      </c>
      <c r="AF66" s="3">
        <v>38.47</v>
      </c>
      <c r="AG66" s="3">
        <v>39.47</v>
      </c>
      <c r="AH66" s="3">
        <v>43.65</v>
      </c>
      <c r="AI66" s="3">
        <v>44.55</v>
      </c>
      <c r="AJ66" s="3">
        <v>45.97</v>
      </c>
      <c r="AK66" s="3">
        <v>47.65</v>
      </c>
      <c r="AL66" s="3">
        <v>45.73</v>
      </c>
      <c r="AM66" s="3">
        <v>44.47</v>
      </c>
      <c r="AN66" s="3">
        <v>40.18</v>
      </c>
      <c r="AO66" s="3">
        <v>38.57</v>
      </c>
      <c r="AP66" s="3">
        <v>38.200000000000003</v>
      </c>
      <c r="AQ66" s="3">
        <v>38.21</v>
      </c>
      <c r="AR66" s="3">
        <v>38.72</v>
      </c>
      <c r="AS66" s="3">
        <v>39.93</v>
      </c>
      <c r="AT66" s="3">
        <v>44.01</v>
      </c>
      <c r="AU66" s="3">
        <v>45.66</v>
      </c>
      <c r="AV66" s="3">
        <v>46.41</v>
      </c>
      <c r="AW66" s="3">
        <v>46.99</v>
      </c>
      <c r="AX66" s="3">
        <v>44.42</v>
      </c>
      <c r="AY66" s="3">
        <v>42.95</v>
      </c>
    </row>
    <row r="67" spans="1:51" x14ac:dyDescent="0.35">
      <c r="A67" s="5">
        <f t="shared" si="1"/>
        <v>42818</v>
      </c>
      <c r="B67" t="s">
        <v>212</v>
      </c>
      <c r="C67" s="2">
        <v>42818</v>
      </c>
      <c r="D67" s="3">
        <v>38.869999999999997</v>
      </c>
      <c r="E67" s="3">
        <v>38.86</v>
      </c>
      <c r="F67" s="3">
        <v>37.97</v>
      </c>
      <c r="G67" s="3">
        <v>38.82</v>
      </c>
      <c r="H67" s="3">
        <v>39.21</v>
      </c>
      <c r="I67" s="3">
        <v>39.49</v>
      </c>
      <c r="J67" s="3">
        <v>40.97</v>
      </c>
      <c r="K67" s="3">
        <v>44.18</v>
      </c>
      <c r="L67" s="3">
        <v>46.28</v>
      </c>
      <c r="M67" s="3">
        <v>47.28</v>
      </c>
      <c r="N67" s="3">
        <v>47.65</v>
      </c>
      <c r="O67" s="3">
        <v>45.92</v>
      </c>
      <c r="P67" s="3">
        <v>42.51</v>
      </c>
      <c r="Q67" s="3">
        <v>39.51</v>
      </c>
      <c r="R67" s="3">
        <v>37.86</v>
      </c>
      <c r="S67" s="3">
        <v>38.659999999999997</v>
      </c>
      <c r="T67" s="3">
        <v>38.729999999999997</v>
      </c>
      <c r="U67" s="3">
        <v>38.61</v>
      </c>
      <c r="V67" s="3">
        <v>42.09</v>
      </c>
      <c r="W67" s="3">
        <v>44.56</v>
      </c>
      <c r="X67" s="3">
        <v>45.62</v>
      </c>
      <c r="Y67" s="3">
        <v>48.15</v>
      </c>
      <c r="Z67" s="3">
        <v>47.78</v>
      </c>
      <c r="AA67" s="3">
        <v>46.18</v>
      </c>
      <c r="AB67" s="3">
        <v>40.74</v>
      </c>
      <c r="AC67" s="3">
        <v>38.61</v>
      </c>
      <c r="AD67" s="3">
        <v>37.6</v>
      </c>
      <c r="AE67" s="3">
        <v>37.770000000000003</v>
      </c>
      <c r="AF67" s="3">
        <v>38.17</v>
      </c>
      <c r="AG67" s="3">
        <v>39.17</v>
      </c>
      <c r="AH67" s="3">
        <v>43.33</v>
      </c>
      <c r="AI67" s="3">
        <v>44.23</v>
      </c>
      <c r="AJ67" s="3">
        <v>45.65</v>
      </c>
      <c r="AK67" s="3">
        <v>47.33</v>
      </c>
      <c r="AL67" s="3">
        <v>45.41</v>
      </c>
      <c r="AM67" s="3">
        <v>44.15</v>
      </c>
      <c r="AN67" s="3">
        <v>39.880000000000003</v>
      </c>
      <c r="AO67" s="3">
        <v>38.29</v>
      </c>
      <c r="AP67" s="3">
        <v>37.94</v>
      </c>
      <c r="AQ67" s="3">
        <v>37.99</v>
      </c>
      <c r="AR67" s="3">
        <v>38.54</v>
      </c>
      <c r="AS67" s="3">
        <v>39.79</v>
      </c>
      <c r="AT67" s="3">
        <v>43.87</v>
      </c>
      <c r="AU67" s="3">
        <v>45.52</v>
      </c>
      <c r="AV67" s="3">
        <v>46.27</v>
      </c>
      <c r="AW67" s="3">
        <v>46.85</v>
      </c>
      <c r="AX67" s="3">
        <v>44.28</v>
      </c>
      <c r="AY67" s="3">
        <v>42.81</v>
      </c>
    </row>
    <row r="68" spans="1:51" x14ac:dyDescent="0.35">
      <c r="A68" s="5">
        <f t="shared" si="1"/>
        <v>42821</v>
      </c>
      <c r="B68" t="s">
        <v>213</v>
      </c>
      <c r="C68" s="2">
        <v>42821</v>
      </c>
      <c r="D68" s="3">
        <v>38.06</v>
      </c>
      <c r="E68" s="3">
        <v>38.08</v>
      </c>
      <c r="F68" s="3">
        <v>37.28</v>
      </c>
      <c r="G68" s="3">
        <v>38.18</v>
      </c>
      <c r="H68" s="3">
        <v>38.520000000000003</v>
      </c>
      <c r="I68" s="3">
        <v>38.79</v>
      </c>
      <c r="J68" s="3">
        <v>40.409999999999997</v>
      </c>
      <c r="K68" s="3">
        <v>43.67</v>
      </c>
      <c r="L68" s="3">
        <v>45.81</v>
      </c>
      <c r="M68" s="3">
        <v>46.72</v>
      </c>
      <c r="N68" s="3">
        <v>47.05</v>
      </c>
      <c r="O68" s="3">
        <v>45.34</v>
      </c>
      <c r="P68" s="3">
        <v>41.97</v>
      </c>
      <c r="Q68" s="3">
        <v>38.97</v>
      </c>
      <c r="R68" s="3">
        <v>37.32</v>
      </c>
      <c r="S68" s="3">
        <v>38.119999999999997</v>
      </c>
      <c r="T68" s="3">
        <v>38.19</v>
      </c>
      <c r="U68" s="3">
        <v>38.08</v>
      </c>
      <c r="V68" s="3">
        <v>41.56</v>
      </c>
      <c r="W68" s="3">
        <v>44.03</v>
      </c>
      <c r="X68" s="3">
        <v>45.09</v>
      </c>
      <c r="Y68" s="3">
        <v>47.63</v>
      </c>
      <c r="Z68" s="3">
        <v>47.26</v>
      </c>
      <c r="AA68" s="3">
        <v>45.73</v>
      </c>
      <c r="AB68" s="3">
        <v>40.380000000000003</v>
      </c>
      <c r="AC68" s="3">
        <v>38.25</v>
      </c>
      <c r="AD68" s="3">
        <v>37.24</v>
      </c>
      <c r="AE68" s="3">
        <v>37.409999999999997</v>
      </c>
      <c r="AF68" s="3">
        <v>37.81</v>
      </c>
      <c r="AG68" s="3">
        <v>38.86</v>
      </c>
      <c r="AH68" s="3">
        <v>43.01</v>
      </c>
      <c r="AI68" s="3">
        <v>43.91</v>
      </c>
      <c r="AJ68" s="3">
        <v>45.32</v>
      </c>
      <c r="AK68" s="3">
        <v>46.99</v>
      </c>
      <c r="AL68" s="3">
        <v>45.07</v>
      </c>
      <c r="AM68" s="3">
        <v>43.76</v>
      </c>
      <c r="AN68" s="3">
        <v>39.46</v>
      </c>
      <c r="AO68" s="3">
        <v>37.869999999999997</v>
      </c>
      <c r="AP68" s="3">
        <v>37.520000000000003</v>
      </c>
      <c r="AQ68" s="3">
        <v>37.57</v>
      </c>
      <c r="AR68" s="3">
        <v>38.119999999999997</v>
      </c>
      <c r="AS68" s="3">
        <v>39.369999999999997</v>
      </c>
      <c r="AT68" s="3">
        <v>43.45</v>
      </c>
      <c r="AU68" s="3">
        <v>45.1</v>
      </c>
      <c r="AV68" s="3">
        <v>45.85</v>
      </c>
      <c r="AW68" s="3">
        <v>46.43</v>
      </c>
      <c r="AX68" s="3">
        <v>43.86</v>
      </c>
      <c r="AY68" s="3">
        <v>42.39</v>
      </c>
    </row>
    <row r="69" spans="1:51" x14ac:dyDescent="0.35">
      <c r="A69" s="5">
        <f t="shared" si="1"/>
        <v>42822</v>
      </c>
      <c r="B69" t="s">
        <v>214</v>
      </c>
      <c r="C69" s="2">
        <v>42822</v>
      </c>
      <c r="D69" s="3">
        <v>38.69</v>
      </c>
      <c r="E69" s="3">
        <v>38.659999999999997</v>
      </c>
      <c r="F69" s="3">
        <v>37.71</v>
      </c>
      <c r="G69" s="3">
        <v>38.5</v>
      </c>
      <c r="H69" s="3">
        <v>38.909999999999997</v>
      </c>
      <c r="I69" s="3">
        <v>39.21</v>
      </c>
      <c r="J69" s="3">
        <v>40.83</v>
      </c>
      <c r="K69" s="3">
        <v>43.95</v>
      </c>
      <c r="L69" s="3">
        <v>46.24</v>
      </c>
      <c r="M69" s="3">
        <v>47.15</v>
      </c>
      <c r="N69" s="3">
        <v>47.4</v>
      </c>
      <c r="O69" s="3">
        <v>45.69</v>
      </c>
      <c r="P69" s="3">
        <v>42.24</v>
      </c>
      <c r="Q69" s="3">
        <v>39.24</v>
      </c>
      <c r="R69" s="3">
        <v>37.61</v>
      </c>
      <c r="S69" s="3">
        <v>38.42</v>
      </c>
      <c r="T69" s="3">
        <v>38.5</v>
      </c>
      <c r="U69" s="3">
        <v>38.39</v>
      </c>
      <c r="V69" s="3">
        <v>41.87</v>
      </c>
      <c r="W69" s="3">
        <v>44.34</v>
      </c>
      <c r="X69" s="3">
        <v>45.37</v>
      </c>
      <c r="Y69" s="3">
        <v>47.91</v>
      </c>
      <c r="Z69" s="3">
        <v>47.54</v>
      </c>
      <c r="AA69" s="3">
        <v>46.01</v>
      </c>
      <c r="AB69" s="3">
        <v>40.659999999999997</v>
      </c>
      <c r="AC69" s="3">
        <v>38.53</v>
      </c>
      <c r="AD69" s="3">
        <v>37.520000000000003</v>
      </c>
      <c r="AE69" s="3">
        <v>37.69</v>
      </c>
      <c r="AF69" s="3">
        <v>38.090000000000003</v>
      </c>
      <c r="AG69" s="3">
        <v>39.14</v>
      </c>
      <c r="AH69" s="3">
        <v>43.18</v>
      </c>
      <c r="AI69" s="3">
        <v>44.08</v>
      </c>
      <c r="AJ69" s="3">
        <v>45.49</v>
      </c>
      <c r="AK69" s="3">
        <v>47.16</v>
      </c>
      <c r="AL69" s="3">
        <v>45.24</v>
      </c>
      <c r="AM69" s="3">
        <v>43.93</v>
      </c>
      <c r="AN69" s="3">
        <v>39.65</v>
      </c>
      <c r="AO69" s="3">
        <v>38.1</v>
      </c>
      <c r="AP69" s="3">
        <v>37.799999999999997</v>
      </c>
      <c r="AQ69" s="3">
        <v>37.85</v>
      </c>
      <c r="AR69" s="3">
        <v>38.4</v>
      </c>
      <c r="AS69" s="3">
        <v>39.65</v>
      </c>
      <c r="AT69" s="3">
        <v>43.73</v>
      </c>
      <c r="AU69" s="3">
        <v>45.38</v>
      </c>
      <c r="AV69" s="3">
        <v>46.13</v>
      </c>
      <c r="AW69" s="3">
        <v>46.71</v>
      </c>
      <c r="AX69" s="3">
        <v>44.14</v>
      </c>
      <c r="AY69" s="3">
        <v>42.67</v>
      </c>
    </row>
    <row r="70" spans="1:51" x14ac:dyDescent="0.35">
      <c r="A70" s="5">
        <f t="shared" si="1"/>
        <v>42823</v>
      </c>
      <c r="B70" t="s">
        <v>215</v>
      </c>
      <c r="C70" s="2">
        <v>42823</v>
      </c>
      <c r="D70" s="3">
        <v>40.049999999999997</v>
      </c>
      <c r="E70" s="3">
        <v>39.979999999999997</v>
      </c>
      <c r="F70" s="3">
        <v>38.89</v>
      </c>
      <c r="G70" s="3">
        <v>39.64</v>
      </c>
      <c r="H70" s="3">
        <v>40</v>
      </c>
      <c r="I70" s="3">
        <v>40.35</v>
      </c>
      <c r="J70" s="3">
        <v>41.95</v>
      </c>
      <c r="K70" s="3">
        <v>44.95</v>
      </c>
      <c r="L70" s="3">
        <v>47.17</v>
      </c>
      <c r="M70" s="3">
        <v>48.02</v>
      </c>
      <c r="N70" s="3">
        <v>48.35</v>
      </c>
      <c r="O70" s="3">
        <v>46.62</v>
      </c>
      <c r="P70" s="3">
        <v>43.12</v>
      </c>
      <c r="Q70" s="3">
        <v>40.22</v>
      </c>
      <c r="R70" s="3">
        <v>38.65</v>
      </c>
      <c r="S70" s="3">
        <v>39.5</v>
      </c>
      <c r="T70" s="3">
        <v>39.619999999999997</v>
      </c>
      <c r="U70" s="3">
        <v>39.46</v>
      </c>
      <c r="V70" s="3">
        <v>42.83</v>
      </c>
      <c r="W70" s="3">
        <v>45.27</v>
      </c>
      <c r="X70" s="3">
        <v>46.27</v>
      </c>
      <c r="Y70" s="3">
        <v>48.79</v>
      </c>
      <c r="Z70" s="3">
        <v>48.42</v>
      </c>
      <c r="AA70" s="3">
        <v>46.91</v>
      </c>
      <c r="AB70" s="3">
        <v>41.59</v>
      </c>
      <c r="AC70" s="3">
        <v>39.46</v>
      </c>
      <c r="AD70" s="3">
        <v>38.450000000000003</v>
      </c>
      <c r="AE70" s="3">
        <v>38.619999999999997</v>
      </c>
      <c r="AF70" s="3">
        <v>38.96</v>
      </c>
      <c r="AG70" s="3">
        <v>39.94</v>
      </c>
      <c r="AH70" s="3">
        <v>43.97</v>
      </c>
      <c r="AI70" s="3">
        <v>44.79</v>
      </c>
      <c r="AJ70" s="3">
        <v>46.16</v>
      </c>
      <c r="AK70" s="3">
        <v>47.83</v>
      </c>
      <c r="AL70" s="3">
        <v>45.91</v>
      </c>
      <c r="AM70" s="3">
        <v>44.6</v>
      </c>
      <c r="AN70" s="3">
        <v>40.32</v>
      </c>
      <c r="AO70" s="3">
        <v>38.770000000000003</v>
      </c>
      <c r="AP70" s="3">
        <v>38.47</v>
      </c>
      <c r="AQ70" s="3">
        <v>38.520000000000003</v>
      </c>
      <c r="AR70" s="3">
        <v>39.07</v>
      </c>
      <c r="AS70" s="3">
        <v>40.32</v>
      </c>
      <c r="AT70" s="3">
        <v>44.4</v>
      </c>
      <c r="AU70" s="3">
        <v>46.05</v>
      </c>
      <c r="AV70" s="3">
        <v>46.8</v>
      </c>
      <c r="AW70" s="3">
        <v>47.38</v>
      </c>
      <c r="AX70" s="3">
        <v>44.81</v>
      </c>
      <c r="AY70" s="3">
        <v>43.34</v>
      </c>
    </row>
    <row r="71" spans="1:51" x14ac:dyDescent="0.35">
      <c r="A71" s="5">
        <f t="shared" si="1"/>
        <v>42824</v>
      </c>
      <c r="B71" t="s">
        <v>216</v>
      </c>
      <c r="C71" s="2">
        <v>42824</v>
      </c>
      <c r="D71" s="3">
        <v>40.9</v>
      </c>
      <c r="E71" s="3">
        <v>40.56</v>
      </c>
      <c r="F71" s="3">
        <v>39.46</v>
      </c>
      <c r="G71" s="3">
        <v>40.22</v>
      </c>
      <c r="H71" s="3">
        <v>40.72</v>
      </c>
      <c r="I71" s="3">
        <v>41.07</v>
      </c>
      <c r="J71" s="3">
        <v>42.62</v>
      </c>
      <c r="K71" s="3">
        <v>45.62</v>
      </c>
      <c r="L71" s="3">
        <v>47.83</v>
      </c>
      <c r="M71" s="3">
        <v>48.71</v>
      </c>
      <c r="N71" s="3">
        <v>49.06</v>
      </c>
      <c r="O71" s="3">
        <v>47.35</v>
      </c>
      <c r="P71" s="3">
        <v>43.79</v>
      </c>
      <c r="Q71" s="3">
        <v>40.89</v>
      </c>
      <c r="R71" s="3">
        <v>39.32</v>
      </c>
      <c r="S71" s="3">
        <v>40.15</v>
      </c>
      <c r="T71" s="3">
        <v>40.270000000000003</v>
      </c>
      <c r="U71" s="3">
        <v>40.11</v>
      </c>
      <c r="V71" s="3">
        <v>43.49</v>
      </c>
      <c r="W71" s="3">
        <v>45.93</v>
      </c>
      <c r="X71" s="3">
        <v>46.93</v>
      </c>
      <c r="Y71" s="3">
        <v>49.45</v>
      </c>
      <c r="Z71" s="3">
        <v>49.08</v>
      </c>
      <c r="AA71" s="3">
        <v>47.59</v>
      </c>
      <c r="AB71" s="3">
        <v>42.29</v>
      </c>
      <c r="AC71" s="3">
        <v>40.18</v>
      </c>
      <c r="AD71" s="3">
        <v>39.17</v>
      </c>
      <c r="AE71" s="3">
        <v>39.340000000000003</v>
      </c>
      <c r="AF71" s="3">
        <v>39.68</v>
      </c>
      <c r="AG71" s="3">
        <v>40.659999999999997</v>
      </c>
      <c r="AH71" s="3">
        <v>44.65</v>
      </c>
      <c r="AI71" s="3">
        <v>45.43</v>
      </c>
      <c r="AJ71" s="3">
        <v>46.76</v>
      </c>
      <c r="AK71" s="3">
        <v>48.43</v>
      </c>
      <c r="AL71" s="3">
        <v>46.51</v>
      </c>
      <c r="AM71" s="3">
        <v>45.2</v>
      </c>
      <c r="AN71" s="3">
        <v>40.92</v>
      </c>
      <c r="AO71" s="3">
        <v>39.369999999999997</v>
      </c>
      <c r="AP71" s="3">
        <v>39.07</v>
      </c>
      <c r="AQ71" s="3">
        <v>39.119999999999997</v>
      </c>
      <c r="AR71" s="3">
        <v>39.67</v>
      </c>
      <c r="AS71" s="3">
        <v>40.92</v>
      </c>
      <c r="AT71" s="3">
        <v>45.06</v>
      </c>
      <c r="AU71" s="3">
        <v>46.71</v>
      </c>
      <c r="AV71" s="3">
        <v>47.46</v>
      </c>
      <c r="AW71" s="3">
        <v>48.04</v>
      </c>
      <c r="AX71" s="3">
        <v>45.47</v>
      </c>
      <c r="AY71" s="3">
        <v>44</v>
      </c>
    </row>
    <row r="72" spans="1:51" x14ac:dyDescent="0.35">
      <c r="A72" s="5">
        <f t="shared" si="1"/>
        <v>42825</v>
      </c>
      <c r="B72" t="s">
        <v>217</v>
      </c>
      <c r="C72" s="2">
        <v>42825</v>
      </c>
      <c r="D72" s="3">
        <v>39.65</v>
      </c>
      <c r="E72" s="3">
        <v>38.64</v>
      </c>
      <c r="F72" s="3">
        <v>39.520000000000003</v>
      </c>
      <c r="G72" s="3">
        <v>40.01</v>
      </c>
      <c r="H72" s="3">
        <v>40.44</v>
      </c>
      <c r="I72" s="3">
        <v>41.99</v>
      </c>
      <c r="J72" s="3">
        <v>44.99</v>
      </c>
      <c r="K72" s="3">
        <v>47.2</v>
      </c>
      <c r="L72" s="3">
        <v>48</v>
      </c>
      <c r="M72" s="3">
        <v>48.54</v>
      </c>
      <c r="N72" s="3">
        <v>46.84</v>
      </c>
      <c r="O72" s="3">
        <v>43.28</v>
      </c>
      <c r="P72" s="3">
        <v>40.380000000000003</v>
      </c>
      <c r="Q72" s="3">
        <v>38.83</v>
      </c>
      <c r="R72" s="3">
        <v>39.68</v>
      </c>
      <c r="S72" s="3">
        <v>39.82</v>
      </c>
      <c r="T72" s="3">
        <v>39.67</v>
      </c>
      <c r="U72" s="3">
        <v>43.06</v>
      </c>
      <c r="V72" s="3">
        <v>45.49</v>
      </c>
      <c r="W72" s="3">
        <v>46.51</v>
      </c>
      <c r="X72" s="3">
        <v>49.05</v>
      </c>
      <c r="Y72" s="3">
        <v>48.68</v>
      </c>
      <c r="Z72" s="3">
        <v>47.19</v>
      </c>
      <c r="AA72" s="3">
        <v>41.89</v>
      </c>
      <c r="AB72" s="3">
        <v>39.78</v>
      </c>
      <c r="AC72" s="3">
        <v>38.770000000000003</v>
      </c>
      <c r="AD72" s="3">
        <v>38.94</v>
      </c>
      <c r="AE72" s="3">
        <v>39.28</v>
      </c>
      <c r="AF72" s="3">
        <v>40.26</v>
      </c>
      <c r="AG72" s="3">
        <v>44.25</v>
      </c>
      <c r="AH72" s="3">
        <v>45.03</v>
      </c>
      <c r="AI72" s="3">
        <v>46.36</v>
      </c>
      <c r="AJ72" s="3">
        <v>48.03</v>
      </c>
      <c r="AK72" s="3">
        <v>46.11</v>
      </c>
      <c r="AL72" s="3">
        <v>44.8</v>
      </c>
      <c r="AM72" s="3">
        <v>40.520000000000003</v>
      </c>
      <c r="AN72" s="3">
        <v>38.97</v>
      </c>
      <c r="AO72" s="3">
        <v>38.67</v>
      </c>
      <c r="AP72" s="3">
        <v>38.72</v>
      </c>
      <c r="AQ72" s="3">
        <v>39.270000000000003</v>
      </c>
      <c r="AR72" s="3">
        <v>40.520000000000003</v>
      </c>
      <c r="AS72" s="3">
        <v>44.66</v>
      </c>
      <c r="AT72" s="3">
        <v>46.31</v>
      </c>
      <c r="AU72" s="3">
        <v>47.06</v>
      </c>
      <c r="AV72" s="3">
        <v>47.64</v>
      </c>
      <c r="AW72" s="3">
        <v>45.07</v>
      </c>
      <c r="AX72" s="3">
        <v>43.6</v>
      </c>
      <c r="AY72" s="3">
        <v>40.659999999999997</v>
      </c>
    </row>
    <row r="73" spans="1:51" x14ac:dyDescent="0.35">
      <c r="A73" s="5">
        <f t="shared" si="1"/>
        <v>42828</v>
      </c>
      <c r="B73" t="s">
        <v>218</v>
      </c>
      <c r="C73" s="2">
        <v>42828</v>
      </c>
      <c r="D73" s="3">
        <v>40.06</v>
      </c>
      <c r="E73" s="3">
        <v>39.14</v>
      </c>
      <c r="F73" s="3">
        <v>39.979999999999997</v>
      </c>
      <c r="G73" s="3">
        <v>40.380000000000003</v>
      </c>
      <c r="H73" s="3">
        <v>40.840000000000003</v>
      </c>
      <c r="I73" s="3">
        <v>42.44</v>
      </c>
      <c r="J73" s="3">
        <v>45.49</v>
      </c>
      <c r="K73" s="3">
        <v>47.52</v>
      </c>
      <c r="L73" s="3">
        <v>48.44</v>
      </c>
      <c r="M73" s="3">
        <v>48.89</v>
      </c>
      <c r="N73" s="3">
        <v>47.2</v>
      </c>
      <c r="O73" s="3">
        <v>43.7</v>
      </c>
      <c r="P73" s="3">
        <v>40.799999999999997</v>
      </c>
      <c r="Q73" s="3">
        <v>39.25</v>
      </c>
      <c r="R73" s="3">
        <v>40.1</v>
      </c>
      <c r="S73" s="3">
        <v>40.24</v>
      </c>
      <c r="T73" s="3">
        <v>40.090000000000003</v>
      </c>
      <c r="U73" s="3">
        <v>43.48</v>
      </c>
      <c r="V73" s="3">
        <v>45.91</v>
      </c>
      <c r="W73" s="3">
        <v>46.93</v>
      </c>
      <c r="X73" s="3">
        <v>49.5</v>
      </c>
      <c r="Y73" s="3">
        <v>49.13</v>
      </c>
      <c r="Z73" s="3">
        <v>47.64</v>
      </c>
      <c r="AA73" s="3">
        <v>42.34</v>
      </c>
      <c r="AB73" s="3">
        <v>40.229999999999997</v>
      </c>
      <c r="AC73" s="3">
        <v>39.22</v>
      </c>
      <c r="AD73" s="3">
        <v>39.39</v>
      </c>
      <c r="AE73" s="3">
        <v>39.729999999999997</v>
      </c>
      <c r="AF73" s="3">
        <v>40.71</v>
      </c>
      <c r="AG73" s="3">
        <v>44.7</v>
      </c>
      <c r="AH73" s="3">
        <v>45.48</v>
      </c>
      <c r="AI73" s="3">
        <v>46.81</v>
      </c>
      <c r="AJ73" s="3">
        <v>48.48</v>
      </c>
      <c r="AK73" s="3">
        <v>46.56</v>
      </c>
      <c r="AL73" s="3">
        <v>45.25</v>
      </c>
      <c r="AM73" s="3">
        <v>40.97</v>
      </c>
      <c r="AN73" s="3">
        <v>39.42</v>
      </c>
      <c r="AO73" s="3">
        <v>39.119999999999997</v>
      </c>
      <c r="AP73" s="3">
        <v>39.17</v>
      </c>
      <c r="AQ73" s="3">
        <v>39.72</v>
      </c>
      <c r="AR73" s="3">
        <v>40.97</v>
      </c>
      <c r="AS73" s="3">
        <v>45.11</v>
      </c>
      <c r="AT73" s="3">
        <v>46.76</v>
      </c>
      <c r="AU73" s="3">
        <v>47.51</v>
      </c>
      <c r="AV73" s="3">
        <v>48.09</v>
      </c>
      <c r="AW73" s="3">
        <v>45.52</v>
      </c>
      <c r="AX73" s="3">
        <v>44.05</v>
      </c>
      <c r="AY73" s="3">
        <v>41.11</v>
      </c>
    </row>
    <row r="74" spans="1:51" x14ac:dyDescent="0.35">
      <c r="A74" s="5">
        <f t="shared" si="1"/>
        <v>42829</v>
      </c>
      <c r="B74" t="s">
        <v>219</v>
      </c>
      <c r="C74" s="2">
        <v>42829</v>
      </c>
      <c r="D74" s="3">
        <v>40.53</v>
      </c>
      <c r="E74" s="3">
        <v>39.5</v>
      </c>
      <c r="F74" s="3">
        <v>40.270000000000003</v>
      </c>
      <c r="G74" s="3">
        <v>40.64</v>
      </c>
      <c r="H74" s="3">
        <v>41</v>
      </c>
      <c r="I74" s="3">
        <v>42.56</v>
      </c>
      <c r="J74" s="3">
        <v>45.77</v>
      </c>
      <c r="K74" s="3">
        <v>47.88</v>
      </c>
      <c r="L74" s="3">
        <v>48.8</v>
      </c>
      <c r="M74" s="3">
        <v>49.27</v>
      </c>
      <c r="N74" s="3">
        <v>47.5</v>
      </c>
      <c r="O74" s="3">
        <v>43.93</v>
      </c>
      <c r="P74" s="3">
        <v>41.03</v>
      </c>
      <c r="Q74" s="3">
        <v>39.479999999999997</v>
      </c>
      <c r="R74" s="3">
        <v>40.33</v>
      </c>
      <c r="S74" s="3">
        <v>40.47</v>
      </c>
      <c r="T74" s="3">
        <v>40.299999999999997</v>
      </c>
      <c r="U74" s="3">
        <v>43.65</v>
      </c>
      <c r="V74" s="3">
        <v>46.06</v>
      </c>
      <c r="W74" s="3">
        <v>47.08</v>
      </c>
      <c r="X74" s="3">
        <v>49.65</v>
      </c>
      <c r="Y74" s="3">
        <v>49.28</v>
      </c>
      <c r="Z74" s="3">
        <v>47.79</v>
      </c>
      <c r="AA74" s="3">
        <v>42.51</v>
      </c>
      <c r="AB74" s="3">
        <v>40.4</v>
      </c>
      <c r="AC74" s="3">
        <v>39.39</v>
      </c>
      <c r="AD74" s="3">
        <v>39.56</v>
      </c>
      <c r="AE74" s="3">
        <v>39.9</v>
      </c>
      <c r="AF74" s="3">
        <v>40.89</v>
      </c>
      <c r="AG74" s="3">
        <v>44.9</v>
      </c>
      <c r="AH74" s="3">
        <v>45.69</v>
      </c>
      <c r="AI74" s="3">
        <v>47.02</v>
      </c>
      <c r="AJ74" s="3">
        <v>48.69</v>
      </c>
      <c r="AK74" s="3">
        <v>46.77</v>
      </c>
      <c r="AL74" s="3">
        <v>45.48</v>
      </c>
      <c r="AM74" s="3">
        <v>41.24</v>
      </c>
      <c r="AN74" s="3">
        <v>39.71</v>
      </c>
      <c r="AO74" s="3">
        <v>39.409999999999997</v>
      </c>
      <c r="AP74" s="3">
        <v>39.46</v>
      </c>
      <c r="AQ74" s="3">
        <v>40.01</v>
      </c>
      <c r="AR74" s="3">
        <v>41.26</v>
      </c>
      <c r="AS74" s="3">
        <v>45.4</v>
      </c>
      <c r="AT74" s="3">
        <v>47.05</v>
      </c>
      <c r="AU74" s="3">
        <v>47.8</v>
      </c>
      <c r="AV74" s="3">
        <v>48.38</v>
      </c>
      <c r="AW74" s="3">
        <v>45.81</v>
      </c>
      <c r="AX74" s="3">
        <v>44.34</v>
      </c>
      <c r="AY74" s="3">
        <v>41.4</v>
      </c>
    </row>
    <row r="75" spans="1:51" x14ac:dyDescent="0.35">
      <c r="A75" s="5">
        <f t="shared" si="1"/>
        <v>42830</v>
      </c>
      <c r="B75" t="s">
        <v>220</v>
      </c>
      <c r="C75" s="2">
        <v>42830</v>
      </c>
      <c r="D75" s="3">
        <v>40.82</v>
      </c>
      <c r="E75" s="3">
        <v>39.61</v>
      </c>
      <c r="F75" s="3">
        <v>40.380000000000003</v>
      </c>
      <c r="G75" s="3">
        <v>40.799999999999997</v>
      </c>
      <c r="H75" s="3">
        <v>41.15</v>
      </c>
      <c r="I75" s="3">
        <v>42.71</v>
      </c>
      <c r="J75" s="3">
        <v>46.01</v>
      </c>
      <c r="K75" s="3">
        <v>48.13</v>
      </c>
      <c r="L75" s="3">
        <v>49.12</v>
      </c>
      <c r="M75" s="3">
        <v>49.52</v>
      </c>
      <c r="N75" s="3">
        <v>47.7</v>
      </c>
      <c r="O75" s="3">
        <v>43.99</v>
      </c>
      <c r="P75" s="3">
        <v>41.19</v>
      </c>
      <c r="Q75" s="3">
        <v>39.64</v>
      </c>
      <c r="R75" s="3">
        <v>40.44</v>
      </c>
      <c r="S75" s="3">
        <v>40.53</v>
      </c>
      <c r="T75" s="3">
        <v>40.369999999999997</v>
      </c>
      <c r="U75" s="3">
        <v>43.74</v>
      </c>
      <c r="V75" s="3">
        <v>46.16</v>
      </c>
      <c r="W75" s="3">
        <v>47.18</v>
      </c>
      <c r="X75" s="3">
        <v>49.75</v>
      </c>
      <c r="Y75" s="3">
        <v>49.38</v>
      </c>
      <c r="Z75" s="3">
        <v>47.89</v>
      </c>
      <c r="AA75" s="3">
        <v>42.61</v>
      </c>
      <c r="AB75" s="3">
        <v>40.5</v>
      </c>
      <c r="AC75" s="3">
        <v>39.49</v>
      </c>
      <c r="AD75" s="3">
        <v>39.659999999999997</v>
      </c>
      <c r="AE75" s="3">
        <v>40</v>
      </c>
      <c r="AF75" s="3">
        <v>40.99</v>
      </c>
      <c r="AG75" s="3">
        <v>45</v>
      </c>
      <c r="AH75" s="3">
        <v>45.79</v>
      </c>
      <c r="AI75" s="3">
        <v>47.12</v>
      </c>
      <c r="AJ75" s="3">
        <v>48.79</v>
      </c>
      <c r="AK75" s="3">
        <v>46.87</v>
      </c>
      <c r="AL75" s="3">
        <v>45.58</v>
      </c>
      <c r="AM75" s="3">
        <v>41.34</v>
      </c>
      <c r="AN75" s="3">
        <v>39.81</v>
      </c>
      <c r="AO75" s="3">
        <v>39.51</v>
      </c>
      <c r="AP75" s="3">
        <v>39.56</v>
      </c>
      <c r="AQ75" s="3">
        <v>40.11</v>
      </c>
      <c r="AR75" s="3">
        <v>41.36</v>
      </c>
      <c r="AS75" s="3">
        <v>45.5</v>
      </c>
      <c r="AT75" s="3">
        <v>47.15</v>
      </c>
      <c r="AU75" s="3">
        <v>47.9</v>
      </c>
      <c r="AV75" s="3">
        <v>48.48</v>
      </c>
      <c r="AW75" s="3">
        <v>45.91</v>
      </c>
      <c r="AX75" s="3">
        <v>44.44</v>
      </c>
      <c r="AY75" s="3">
        <v>41.5</v>
      </c>
    </row>
    <row r="76" spans="1:51" x14ac:dyDescent="0.35">
      <c r="A76" s="5">
        <f t="shared" si="1"/>
        <v>42831</v>
      </c>
      <c r="B76" t="s">
        <v>221</v>
      </c>
      <c r="C76" s="2">
        <v>42831</v>
      </c>
      <c r="D76" s="3">
        <v>40.44</v>
      </c>
      <c r="E76" s="3">
        <v>39.19</v>
      </c>
      <c r="F76" s="3">
        <v>40.03</v>
      </c>
      <c r="G76" s="3">
        <v>40.479999999999997</v>
      </c>
      <c r="H76" s="3">
        <v>40.880000000000003</v>
      </c>
      <c r="I76" s="3">
        <v>42.49</v>
      </c>
      <c r="J76" s="3">
        <v>45.79</v>
      </c>
      <c r="K76" s="3">
        <v>47.97</v>
      </c>
      <c r="L76" s="3">
        <v>48.95</v>
      </c>
      <c r="M76" s="3">
        <v>49.34</v>
      </c>
      <c r="N76" s="3">
        <v>47.5</v>
      </c>
      <c r="O76" s="3">
        <v>43.7</v>
      </c>
      <c r="P76" s="3">
        <v>41.02</v>
      </c>
      <c r="Q76" s="3">
        <v>39.590000000000003</v>
      </c>
      <c r="R76" s="3">
        <v>40.39</v>
      </c>
      <c r="S76" s="3">
        <v>40.479999999999997</v>
      </c>
      <c r="T76" s="3">
        <v>40.25</v>
      </c>
      <c r="U76" s="3">
        <v>43.55</v>
      </c>
      <c r="V76" s="3">
        <v>45.91</v>
      </c>
      <c r="W76" s="3">
        <v>46.87</v>
      </c>
      <c r="X76" s="3">
        <v>49.44</v>
      </c>
      <c r="Y76" s="3">
        <v>49.07</v>
      </c>
      <c r="Z76" s="3">
        <v>47.6</v>
      </c>
      <c r="AA76" s="3">
        <v>42.36</v>
      </c>
      <c r="AB76" s="3">
        <v>40.270000000000003</v>
      </c>
      <c r="AC76" s="3">
        <v>39.26</v>
      </c>
      <c r="AD76" s="3">
        <v>39.43</v>
      </c>
      <c r="AE76" s="3">
        <v>39.770000000000003</v>
      </c>
      <c r="AF76" s="3">
        <v>40.76</v>
      </c>
      <c r="AG76" s="3">
        <v>44.77</v>
      </c>
      <c r="AH76" s="3">
        <v>45.56</v>
      </c>
      <c r="AI76" s="3">
        <v>46.89</v>
      </c>
      <c r="AJ76" s="3">
        <v>48.56</v>
      </c>
      <c r="AK76" s="3">
        <v>46.64</v>
      </c>
      <c r="AL76" s="3">
        <v>45.35</v>
      </c>
      <c r="AM76" s="3">
        <v>41.11</v>
      </c>
      <c r="AN76" s="3">
        <v>39.58</v>
      </c>
      <c r="AO76" s="3">
        <v>39.28</v>
      </c>
      <c r="AP76" s="3">
        <v>39.33</v>
      </c>
      <c r="AQ76" s="3">
        <v>39.880000000000003</v>
      </c>
      <c r="AR76" s="3">
        <v>41.13</v>
      </c>
      <c r="AS76" s="3">
        <v>45.27</v>
      </c>
      <c r="AT76" s="3">
        <v>46.92</v>
      </c>
      <c r="AU76" s="3">
        <v>47.67</v>
      </c>
      <c r="AV76" s="3">
        <v>48.25</v>
      </c>
      <c r="AW76" s="3">
        <v>45.68</v>
      </c>
      <c r="AX76" s="3">
        <v>44.21</v>
      </c>
      <c r="AY76" s="3">
        <v>41.27</v>
      </c>
    </row>
    <row r="77" spans="1:51" x14ac:dyDescent="0.35">
      <c r="A77" s="5">
        <f t="shared" si="1"/>
        <v>42832</v>
      </c>
      <c r="B77" t="s">
        <v>222</v>
      </c>
      <c r="C77" s="2">
        <v>42832</v>
      </c>
      <c r="D77" s="3">
        <v>39.4</v>
      </c>
      <c r="E77" s="3">
        <v>38.22</v>
      </c>
      <c r="F77" s="3">
        <v>39.15</v>
      </c>
      <c r="G77" s="3">
        <v>39.67</v>
      </c>
      <c r="H77" s="3">
        <v>40.07</v>
      </c>
      <c r="I77" s="3">
        <v>41.72</v>
      </c>
      <c r="J77" s="3">
        <v>45.12</v>
      </c>
      <c r="K77" s="3">
        <v>47.32</v>
      </c>
      <c r="L77" s="3">
        <v>48.42</v>
      </c>
      <c r="M77" s="3">
        <v>48.93</v>
      </c>
      <c r="N77" s="3">
        <v>47.04</v>
      </c>
      <c r="O77" s="3">
        <v>43.19</v>
      </c>
      <c r="P77" s="3">
        <v>40.46</v>
      </c>
      <c r="Q77" s="3">
        <v>39.03</v>
      </c>
      <c r="R77" s="3">
        <v>39.83</v>
      </c>
      <c r="S77" s="3">
        <v>39.950000000000003</v>
      </c>
      <c r="T77" s="3">
        <v>39.76</v>
      </c>
      <c r="U77" s="3">
        <v>43.11</v>
      </c>
      <c r="V77" s="3">
        <v>45.51</v>
      </c>
      <c r="W77" s="3">
        <v>46.5</v>
      </c>
      <c r="X77" s="3">
        <v>49.07</v>
      </c>
      <c r="Y77" s="3">
        <v>48.7</v>
      </c>
      <c r="Z77" s="3">
        <v>47.25</v>
      </c>
      <c r="AA77" s="3">
        <v>42.03</v>
      </c>
      <c r="AB77" s="3">
        <v>39.96</v>
      </c>
      <c r="AC77" s="3">
        <v>38.950000000000003</v>
      </c>
      <c r="AD77" s="3">
        <v>39.119999999999997</v>
      </c>
      <c r="AE77" s="3">
        <v>39.46</v>
      </c>
      <c r="AF77" s="3">
        <v>40.450000000000003</v>
      </c>
      <c r="AG77" s="3">
        <v>44.46</v>
      </c>
      <c r="AH77" s="3">
        <v>45.25</v>
      </c>
      <c r="AI77" s="3">
        <v>46.58</v>
      </c>
      <c r="AJ77" s="3">
        <v>48.25</v>
      </c>
      <c r="AK77" s="3">
        <v>46.33</v>
      </c>
      <c r="AL77" s="3">
        <v>45.04</v>
      </c>
      <c r="AM77" s="3">
        <v>40.82</v>
      </c>
      <c r="AN77" s="3">
        <v>39.29</v>
      </c>
      <c r="AO77" s="3">
        <v>38.99</v>
      </c>
      <c r="AP77" s="3">
        <v>39.04</v>
      </c>
      <c r="AQ77" s="3">
        <v>39.590000000000003</v>
      </c>
      <c r="AR77" s="3">
        <v>40.840000000000003</v>
      </c>
      <c r="AS77" s="3">
        <v>44.98</v>
      </c>
      <c r="AT77" s="3">
        <v>46.63</v>
      </c>
      <c r="AU77" s="3">
        <v>47.38</v>
      </c>
      <c r="AV77" s="3">
        <v>47.96</v>
      </c>
      <c r="AW77" s="3">
        <v>45.39</v>
      </c>
      <c r="AX77" s="3">
        <v>43.92</v>
      </c>
      <c r="AY77" s="3">
        <v>40.98</v>
      </c>
    </row>
    <row r="78" spans="1:51" x14ac:dyDescent="0.35">
      <c r="A78" s="5">
        <f t="shared" ref="A78:A141" si="2">+A73+7</f>
        <v>42835</v>
      </c>
      <c r="B78" t="s">
        <v>223</v>
      </c>
      <c r="C78" s="2">
        <v>42835</v>
      </c>
      <c r="D78" s="3">
        <v>38.56</v>
      </c>
      <c r="E78" s="3">
        <v>37.33</v>
      </c>
      <c r="F78" s="3">
        <v>38.43</v>
      </c>
      <c r="G78" s="3">
        <v>38.950000000000003</v>
      </c>
      <c r="H78" s="3">
        <v>39.43</v>
      </c>
      <c r="I78" s="3">
        <v>41.16</v>
      </c>
      <c r="J78" s="3">
        <v>44.56</v>
      </c>
      <c r="K78" s="3">
        <v>46.86</v>
      </c>
      <c r="L78" s="3">
        <v>48.07</v>
      </c>
      <c r="M78" s="3">
        <v>48.47</v>
      </c>
      <c r="N78" s="3">
        <v>46.58</v>
      </c>
      <c r="O78" s="3">
        <v>42.78</v>
      </c>
      <c r="P78" s="3">
        <v>40.049999999999997</v>
      </c>
      <c r="Q78" s="3">
        <v>38.619999999999997</v>
      </c>
      <c r="R78" s="3">
        <v>39.42</v>
      </c>
      <c r="S78" s="3">
        <v>39.54</v>
      </c>
      <c r="T78" s="3">
        <v>39.35</v>
      </c>
      <c r="U78" s="3">
        <v>42.64</v>
      </c>
      <c r="V78" s="3">
        <v>45.04</v>
      </c>
      <c r="W78" s="3">
        <v>46.03</v>
      </c>
      <c r="X78" s="3">
        <v>48.6</v>
      </c>
      <c r="Y78" s="3">
        <v>48.23</v>
      </c>
      <c r="Z78" s="3">
        <v>46.78</v>
      </c>
      <c r="AA78" s="3">
        <v>41.66</v>
      </c>
      <c r="AB78" s="3">
        <v>39.590000000000003</v>
      </c>
      <c r="AC78" s="3">
        <v>38.58</v>
      </c>
      <c r="AD78" s="3">
        <v>38.75</v>
      </c>
      <c r="AE78" s="3">
        <v>39.090000000000003</v>
      </c>
      <c r="AF78" s="3">
        <v>40.08</v>
      </c>
      <c r="AG78" s="3">
        <v>44.09</v>
      </c>
      <c r="AH78" s="3">
        <v>44.88</v>
      </c>
      <c r="AI78" s="3">
        <v>46.21</v>
      </c>
      <c r="AJ78" s="3">
        <v>47.88</v>
      </c>
      <c r="AK78" s="3">
        <v>45.96</v>
      </c>
      <c r="AL78" s="3">
        <v>44.67</v>
      </c>
      <c r="AM78" s="3">
        <v>40.5</v>
      </c>
      <c r="AN78" s="3">
        <v>38.97</v>
      </c>
      <c r="AO78" s="3">
        <v>38.67</v>
      </c>
      <c r="AP78" s="3">
        <v>38.72</v>
      </c>
      <c r="AQ78" s="3">
        <v>39.270000000000003</v>
      </c>
      <c r="AR78" s="3">
        <v>40.520000000000003</v>
      </c>
      <c r="AS78" s="3">
        <v>44.66</v>
      </c>
      <c r="AT78" s="3">
        <v>46.31</v>
      </c>
      <c r="AU78" s="3">
        <v>47.06</v>
      </c>
      <c r="AV78" s="3">
        <v>47.64</v>
      </c>
      <c r="AW78" s="3">
        <v>45.07</v>
      </c>
      <c r="AX78" s="3">
        <v>43.6</v>
      </c>
      <c r="AY78" s="3">
        <v>40.659999999999997</v>
      </c>
    </row>
    <row r="79" spans="1:51" x14ac:dyDescent="0.35">
      <c r="A79" s="5">
        <f t="shared" si="2"/>
        <v>42836</v>
      </c>
      <c r="B79" t="s">
        <v>224</v>
      </c>
      <c r="C79" s="2">
        <v>42836</v>
      </c>
      <c r="D79" s="3">
        <v>38.369999999999997</v>
      </c>
      <c r="E79" s="3">
        <v>36.950000000000003</v>
      </c>
      <c r="F79" s="3">
        <v>38.15</v>
      </c>
      <c r="G79" s="3">
        <v>38.75</v>
      </c>
      <c r="H79" s="3">
        <v>39.28</v>
      </c>
      <c r="I79" s="3">
        <v>41.03</v>
      </c>
      <c r="J79" s="3">
        <v>44.56</v>
      </c>
      <c r="K79" s="3">
        <v>46.93</v>
      </c>
      <c r="L79" s="3">
        <v>48.12</v>
      </c>
      <c r="M79" s="3">
        <v>48.52</v>
      </c>
      <c r="N79" s="3">
        <v>46.75</v>
      </c>
      <c r="O79" s="3">
        <v>42.88</v>
      </c>
      <c r="P79" s="3">
        <v>40.090000000000003</v>
      </c>
      <c r="Q79" s="3">
        <v>38.659999999999997</v>
      </c>
      <c r="R79" s="3">
        <v>39.46</v>
      </c>
      <c r="S79" s="3">
        <v>39.58</v>
      </c>
      <c r="T79" s="3">
        <v>39.39</v>
      </c>
      <c r="U79" s="3">
        <v>42.68</v>
      </c>
      <c r="V79" s="3">
        <v>45.08</v>
      </c>
      <c r="W79" s="3">
        <v>46.07</v>
      </c>
      <c r="X79" s="3">
        <v>48.64</v>
      </c>
      <c r="Y79" s="3">
        <v>48.27</v>
      </c>
      <c r="Z79" s="3">
        <v>46.82</v>
      </c>
      <c r="AA79" s="3">
        <v>41.66</v>
      </c>
      <c r="AB79" s="3">
        <v>39.590000000000003</v>
      </c>
      <c r="AC79" s="3">
        <v>38.58</v>
      </c>
      <c r="AD79" s="3">
        <v>38.75</v>
      </c>
      <c r="AE79" s="3">
        <v>39.090000000000003</v>
      </c>
      <c r="AF79" s="3">
        <v>40</v>
      </c>
      <c r="AG79" s="3">
        <v>43.93</v>
      </c>
      <c r="AH79" s="3">
        <v>44.72</v>
      </c>
      <c r="AI79" s="3">
        <v>46.05</v>
      </c>
      <c r="AJ79" s="3">
        <v>47.72</v>
      </c>
      <c r="AK79" s="3">
        <v>45.8</v>
      </c>
      <c r="AL79" s="3">
        <v>44.57</v>
      </c>
      <c r="AM79" s="3">
        <v>40.46</v>
      </c>
      <c r="AN79" s="3">
        <v>38.93</v>
      </c>
      <c r="AO79" s="3">
        <v>38.630000000000003</v>
      </c>
      <c r="AP79" s="3">
        <v>38.68</v>
      </c>
      <c r="AQ79" s="3">
        <v>39.229999999999997</v>
      </c>
      <c r="AR79" s="3">
        <v>40.479999999999997</v>
      </c>
      <c r="AS79" s="3">
        <v>44.62</v>
      </c>
      <c r="AT79" s="3">
        <v>46.27</v>
      </c>
      <c r="AU79" s="3">
        <v>47.02</v>
      </c>
      <c r="AV79" s="3">
        <v>47.6</v>
      </c>
      <c r="AW79" s="3">
        <v>45.03</v>
      </c>
      <c r="AX79" s="3">
        <v>43.56</v>
      </c>
      <c r="AY79" s="3">
        <v>40.619999999999997</v>
      </c>
    </row>
    <row r="80" spans="1:51" x14ac:dyDescent="0.35">
      <c r="A80" s="5">
        <f t="shared" si="2"/>
        <v>42837</v>
      </c>
      <c r="B80" t="s">
        <v>225</v>
      </c>
      <c r="C80" s="2">
        <v>42837</v>
      </c>
      <c r="D80" s="3">
        <v>38.39</v>
      </c>
      <c r="E80" s="3">
        <v>36.81</v>
      </c>
      <c r="F80" s="3">
        <v>37.83</v>
      </c>
      <c r="G80" s="3">
        <v>38.44</v>
      </c>
      <c r="H80" s="3">
        <v>38.99</v>
      </c>
      <c r="I80" s="3">
        <v>40.94</v>
      </c>
      <c r="J80" s="3">
        <v>45.13</v>
      </c>
      <c r="K80" s="3">
        <v>47.46</v>
      </c>
      <c r="L80" s="3">
        <v>48.66</v>
      </c>
      <c r="M80" s="3">
        <v>49.15</v>
      </c>
      <c r="N80" s="3">
        <v>47.31</v>
      </c>
      <c r="O80" s="3">
        <v>43.13</v>
      </c>
      <c r="P80" s="3">
        <v>40.17</v>
      </c>
      <c r="Q80" s="3">
        <v>38.74</v>
      </c>
      <c r="R80" s="3">
        <v>39.590000000000003</v>
      </c>
      <c r="S80" s="3">
        <v>39.74</v>
      </c>
      <c r="T80" s="3">
        <v>39.57</v>
      </c>
      <c r="U80" s="3">
        <v>43.01</v>
      </c>
      <c r="V80" s="3">
        <v>45.41</v>
      </c>
      <c r="W80" s="3">
        <v>46.4</v>
      </c>
      <c r="X80" s="3">
        <v>48.99</v>
      </c>
      <c r="Y80" s="3">
        <v>48.62</v>
      </c>
      <c r="Z80" s="3">
        <v>47.08</v>
      </c>
      <c r="AA80" s="3">
        <v>41.81</v>
      </c>
      <c r="AB80" s="3">
        <v>39.659999999999997</v>
      </c>
      <c r="AC80" s="3">
        <v>38.58</v>
      </c>
      <c r="AD80" s="3">
        <v>38.75</v>
      </c>
      <c r="AE80" s="3">
        <v>39.090000000000003</v>
      </c>
      <c r="AF80" s="3">
        <v>40.07</v>
      </c>
      <c r="AG80" s="3">
        <v>44.08</v>
      </c>
      <c r="AH80" s="3">
        <v>44.93</v>
      </c>
      <c r="AI80" s="3">
        <v>46.26</v>
      </c>
      <c r="AJ80" s="3">
        <v>47.93</v>
      </c>
      <c r="AK80" s="3">
        <v>46.01</v>
      </c>
      <c r="AL80" s="3">
        <v>44.78</v>
      </c>
      <c r="AM80" s="3">
        <v>40.67</v>
      </c>
      <c r="AN80" s="3">
        <v>39.14</v>
      </c>
      <c r="AO80" s="3">
        <v>38.840000000000003</v>
      </c>
      <c r="AP80" s="3">
        <v>38.89</v>
      </c>
      <c r="AQ80" s="3">
        <v>39.44</v>
      </c>
      <c r="AR80" s="3">
        <v>40.69</v>
      </c>
      <c r="AS80" s="3">
        <v>44.83</v>
      </c>
      <c r="AT80" s="3">
        <v>46.48</v>
      </c>
      <c r="AU80" s="3">
        <v>47.23</v>
      </c>
      <c r="AV80" s="3">
        <v>47.81</v>
      </c>
      <c r="AW80" s="3">
        <v>45.24</v>
      </c>
      <c r="AX80" s="3">
        <v>43.77</v>
      </c>
      <c r="AY80" s="3">
        <v>40.83</v>
      </c>
    </row>
    <row r="81" spans="1:51" x14ac:dyDescent="0.35">
      <c r="A81" s="5">
        <f t="shared" si="2"/>
        <v>42838</v>
      </c>
      <c r="B81" t="s">
        <v>226</v>
      </c>
      <c r="C81" s="2">
        <v>42838</v>
      </c>
      <c r="D81" s="3">
        <v>38.51</v>
      </c>
      <c r="E81" s="3">
        <v>36.92</v>
      </c>
      <c r="F81" s="3">
        <v>38.020000000000003</v>
      </c>
      <c r="G81" s="3">
        <v>38.67</v>
      </c>
      <c r="H81" s="3">
        <v>39.119999999999997</v>
      </c>
      <c r="I81" s="3">
        <v>41.02</v>
      </c>
      <c r="J81" s="3">
        <v>45.23</v>
      </c>
      <c r="K81" s="3">
        <v>47.51</v>
      </c>
      <c r="L81" s="3">
        <v>48.75</v>
      </c>
      <c r="M81" s="3">
        <v>49.19</v>
      </c>
      <c r="N81" s="3">
        <v>47.29</v>
      </c>
      <c r="O81" s="3">
        <v>43.2</v>
      </c>
      <c r="P81" s="3">
        <v>40.24</v>
      </c>
      <c r="Q81" s="3">
        <v>38.81</v>
      </c>
      <c r="R81" s="3">
        <v>39.61</v>
      </c>
      <c r="S81" s="3">
        <v>39.76</v>
      </c>
      <c r="T81" s="3">
        <v>39.619999999999997</v>
      </c>
      <c r="U81" s="3">
        <v>43.08</v>
      </c>
      <c r="V81" s="3">
        <v>45.48</v>
      </c>
      <c r="W81" s="3">
        <v>46.47</v>
      </c>
      <c r="X81" s="3">
        <v>49.18</v>
      </c>
      <c r="Y81" s="3">
        <v>48.81</v>
      </c>
      <c r="Z81" s="3">
        <v>47.04</v>
      </c>
      <c r="AA81" s="3">
        <v>41.64</v>
      </c>
      <c r="AB81" s="3">
        <v>39.42</v>
      </c>
      <c r="AC81" s="3">
        <v>38.32</v>
      </c>
      <c r="AD81" s="3">
        <v>38.43</v>
      </c>
      <c r="AE81" s="3">
        <v>38.770000000000003</v>
      </c>
      <c r="AF81" s="3">
        <v>39.83</v>
      </c>
      <c r="AG81" s="3">
        <v>43.86</v>
      </c>
      <c r="AH81" s="3">
        <v>44.9</v>
      </c>
      <c r="AI81" s="3">
        <v>46.23</v>
      </c>
      <c r="AJ81" s="3">
        <v>47.9</v>
      </c>
      <c r="AK81" s="3">
        <v>45.98</v>
      </c>
      <c r="AL81" s="3">
        <v>44.75</v>
      </c>
      <c r="AM81" s="3">
        <v>40.64</v>
      </c>
      <c r="AN81" s="3">
        <v>39.11</v>
      </c>
      <c r="AO81" s="3">
        <v>38.81</v>
      </c>
      <c r="AP81" s="3">
        <v>38.86</v>
      </c>
      <c r="AQ81" s="3">
        <v>39.409999999999997</v>
      </c>
      <c r="AR81" s="3">
        <v>40.659999999999997</v>
      </c>
      <c r="AS81" s="3">
        <v>44.8</v>
      </c>
      <c r="AT81" s="3">
        <v>46.45</v>
      </c>
      <c r="AU81" s="3">
        <v>47.2</v>
      </c>
      <c r="AV81" s="3">
        <v>47.78</v>
      </c>
      <c r="AW81" s="3">
        <v>45.21</v>
      </c>
      <c r="AX81" s="3">
        <v>43.74</v>
      </c>
      <c r="AY81" s="3">
        <v>40.799999999999997</v>
      </c>
    </row>
    <row r="82" spans="1:51" x14ac:dyDescent="0.35">
      <c r="A82" s="5">
        <f t="shared" si="2"/>
        <v>42839</v>
      </c>
      <c r="B82" t="s">
        <v>227</v>
      </c>
      <c r="C82" s="2">
        <v>42839</v>
      </c>
      <c r="D82" s="3" t="e">
        <v>#N/A</v>
      </c>
      <c r="E82" s="3" t="e">
        <v>#N/A</v>
      </c>
      <c r="F82" s="3" t="e">
        <v>#N/A</v>
      </c>
      <c r="G82" s="3" t="e">
        <v>#N/A</v>
      </c>
      <c r="H82" s="3" t="e">
        <v>#N/A</v>
      </c>
      <c r="I82" s="3" t="e">
        <v>#N/A</v>
      </c>
      <c r="J82" s="3" t="e">
        <v>#N/A</v>
      </c>
      <c r="K82" s="3" t="e">
        <v>#N/A</v>
      </c>
      <c r="L82" s="3" t="e">
        <v>#N/A</v>
      </c>
      <c r="M82" s="3" t="e">
        <v>#N/A</v>
      </c>
      <c r="N82" s="3" t="e">
        <v>#N/A</v>
      </c>
      <c r="O82" s="3" t="e">
        <v>#N/A</v>
      </c>
      <c r="P82" s="3" t="e">
        <v>#N/A</v>
      </c>
      <c r="Q82" s="3" t="e">
        <v>#N/A</v>
      </c>
      <c r="R82" s="3" t="e">
        <v>#N/A</v>
      </c>
      <c r="S82" s="3" t="e">
        <v>#N/A</v>
      </c>
      <c r="T82" s="3" t="e">
        <v>#N/A</v>
      </c>
      <c r="U82" s="3" t="e">
        <v>#N/A</v>
      </c>
      <c r="V82" s="3" t="e">
        <v>#N/A</v>
      </c>
      <c r="W82" s="3" t="e">
        <v>#N/A</v>
      </c>
      <c r="X82" s="3" t="e">
        <v>#N/A</v>
      </c>
      <c r="Y82" s="3" t="e">
        <v>#N/A</v>
      </c>
      <c r="Z82" s="3" t="e">
        <v>#N/A</v>
      </c>
      <c r="AA82" s="3" t="e">
        <v>#N/A</v>
      </c>
      <c r="AB82" s="3" t="e">
        <v>#N/A</v>
      </c>
      <c r="AC82" s="3" t="e">
        <v>#N/A</v>
      </c>
      <c r="AD82" s="3" t="e">
        <v>#N/A</v>
      </c>
      <c r="AE82" s="3" t="e">
        <v>#N/A</v>
      </c>
      <c r="AF82" s="3" t="e">
        <v>#N/A</v>
      </c>
      <c r="AG82" s="3" t="e">
        <v>#N/A</v>
      </c>
      <c r="AH82" s="3" t="e">
        <v>#N/A</v>
      </c>
      <c r="AI82" s="3" t="e">
        <v>#N/A</v>
      </c>
      <c r="AJ82" s="3" t="e">
        <v>#N/A</v>
      </c>
      <c r="AK82" s="3" t="e">
        <v>#N/A</v>
      </c>
      <c r="AL82" s="3" t="e">
        <v>#N/A</v>
      </c>
      <c r="AM82" s="3" t="e">
        <v>#N/A</v>
      </c>
      <c r="AN82" s="3" t="e">
        <v>#N/A</v>
      </c>
      <c r="AO82" s="3" t="e">
        <v>#N/A</v>
      </c>
      <c r="AP82" s="3" t="e">
        <v>#N/A</v>
      </c>
      <c r="AQ82" s="3" t="e">
        <v>#N/A</v>
      </c>
      <c r="AR82" s="3" t="e">
        <v>#N/A</v>
      </c>
      <c r="AS82" s="3" t="e">
        <v>#N/A</v>
      </c>
      <c r="AT82" s="3" t="e">
        <v>#N/A</v>
      </c>
      <c r="AU82" s="3" t="e">
        <v>#N/A</v>
      </c>
      <c r="AV82" s="3" t="e">
        <v>#N/A</v>
      </c>
      <c r="AW82" s="3" t="e">
        <v>#N/A</v>
      </c>
      <c r="AX82" s="3" t="e">
        <v>#N/A</v>
      </c>
      <c r="AY82" s="3" t="e">
        <v>#N/A</v>
      </c>
    </row>
    <row r="83" spans="1:51" x14ac:dyDescent="0.35">
      <c r="A83" s="5">
        <f t="shared" si="2"/>
        <v>42842</v>
      </c>
      <c r="B83" t="s">
        <v>228</v>
      </c>
      <c r="C83" s="2">
        <v>42842</v>
      </c>
      <c r="D83" s="3">
        <v>38.51</v>
      </c>
      <c r="E83" s="3">
        <v>36.92</v>
      </c>
      <c r="F83" s="3">
        <v>38.020000000000003</v>
      </c>
      <c r="G83" s="3">
        <v>38.67</v>
      </c>
      <c r="H83" s="3">
        <v>39.119999999999997</v>
      </c>
      <c r="I83" s="3">
        <v>41.02</v>
      </c>
      <c r="J83" s="3">
        <v>45.23</v>
      </c>
      <c r="K83" s="3">
        <v>47.51</v>
      </c>
      <c r="L83" s="3">
        <v>48.75</v>
      </c>
      <c r="M83" s="3">
        <v>49.19</v>
      </c>
      <c r="N83" s="3">
        <v>47.29</v>
      </c>
      <c r="O83" s="3">
        <v>43.2</v>
      </c>
      <c r="P83" s="3">
        <v>40.24</v>
      </c>
      <c r="Q83" s="3">
        <v>38.81</v>
      </c>
      <c r="R83" s="3">
        <v>39.61</v>
      </c>
      <c r="S83" s="3">
        <v>39.76</v>
      </c>
      <c r="T83" s="3">
        <v>39.619999999999997</v>
      </c>
      <c r="U83" s="3">
        <v>43.08</v>
      </c>
      <c r="V83" s="3">
        <v>45.48</v>
      </c>
      <c r="W83" s="3">
        <v>46.47</v>
      </c>
      <c r="X83" s="3">
        <v>49.18</v>
      </c>
      <c r="Y83" s="3">
        <v>48.81</v>
      </c>
      <c r="Z83" s="3">
        <v>47.04</v>
      </c>
      <c r="AA83" s="3">
        <v>41.64</v>
      </c>
      <c r="AB83" s="3">
        <v>39.42</v>
      </c>
      <c r="AC83" s="3">
        <v>38.32</v>
      </c>
      <c r="AD83" s="3">
        <v>38.43</v>
      </c>
      <c r="AE83" s="3">
        <v>38.770000000000003</v>
      </c>
      <c r="AF83" s="3">
        <v>39.83</v>
      </c>
      <c r="AG83" s="3">
        <v>43.86</v>
      </c>
      <c r="AH83" s="3">
        <v>44.9</v>
      </c>
      <c r="AI83" s="3">
        <v>46.23</v>
      </c>
      <c r="AJ83" s="3">
        <v>47.9</v>
      </c>
      <c r="AK83" s="3">
        <v>45.98</v>
      </c>
      <c r="AL83" s="3">
        <v>44.75</v>
      </c>
      <c r="AM83" s="3">
        <v>40.64</v>
      </c>
      <c r="AN83" s="3">
        <v>39.11</v>
      </c>
      <c r="AO83" s="3">
        <v>38.81</v>
      </c>
      <c r="AP83" s="3">
        <v>38.86</v>
      </c>
      <c r="AQ83" s="3">
        <v>39.409999999999997</v>
      </c>
      <c r="AR83" s="3">
        <v>40.659999999999997</v>
      </c>
      <c r="AS83" s="3">
        <v>44.8</v>
      </c>
      <c r="AT83" s="3">
        <v>46.45</v>
      </c>
      <c r="AU83" s="3">
        <v>47.2</v>
      </c>
      <c r="AV83" s="3">
        <v>47.78</v>
      </c>
      <c r="AW83" s="3">
        <v>45.21</v>
      </c>
      <c r="AX83" s="3">
        <v>43.74</v>
      </c>
      <c r="AY83" s="3">
        <v>40.799999999999997</v>
      </c>
    </row>
    <row r="84" spans="1:51" x14ac:dyDescent="0.35">
      <c r="A84" s="5">
        <f t="shared" si="2"/>
        <v>42843</v>
      </c>
      <c r="B84" t="s">
        <v>229</v>
      </c>
      <c r="C84" s="2">
        <v>42843</v>
      </c>
      <c r="D84" s="3">
        <v>39.46</v>
      </c>
      <c r="E84" s="3">
        <v>37.69</v>
      </c>
      <c r="F84" s="3">
        <v>38.81</v>
      </c>
      <c r="G84" s="3">
        <v>39.479999999999997</v>
      </c>
      <c r="H84" s="3">
        <v>39.89</v>
      </c>
      <c r="I84" s="3">
        <v>41.86</v>
      </c>
      <c r="J84" s="3">
        <v>46.06</v>
      </c>
      <c r="K84" s="3">
        <v>48.35</v>
      </c>
      <c r="L84" s="3">
        <v>49.62</v>
      </c>
      <c r="M84" s="3">
        <v>50.09</v>
      </c>
      <c r="N84" s="3">
        <v>48.1</v>
      </c>
      <c r="O84" s="3">
        <v>43.85</v>
      </c>
      <c r="P84" s="3">
        <v>40.83</v>
      </c>
      <c r="Q84" s="3">
        <v>39.4</v>
      </c>
      <c r="R84" s="3">
        <v>40.200000000000003</v>
      </c>
      <c r="S84" s="3">
        <v>40.35</v>
      </c>
      <c r="T84" s="3">
        <v>40.26</v>
      </c>
      <c r="U84" s="3">
        <v>43.7</v>
      </c>
      <c r="V84" s="3">
        <v>46.1</v>
      </c>
      <c r="W84" s="3">
        <v>47.09</v>
      </c>
      <c r="X84" s="3">
        <v>49.8</v>
      </c>
      <c r="Y84" s="3">
        <v>49.43</v>
      </c>
      <c r="Z84" s="3">
        <v>47.66</v>
      </c>
      <c r="AA84" s="3">
        <v>42.08</v>
      </c>
      <c r="AB84" s="3">
        <v>39.86</v>
      </c>
      <c r="AC84" s="3">
        <v>38.76</v>
      </c>
      <c r="AD84" s="3">
        <v>38.869999999999997</v>
      </c>
      <c r="AE84" s="3">
        <v>39.21</v>
      </c>
      <c r="AF84" s="3">
        <v>40.25</v>
      </c>
      <c r="AG84" s="3">
        <v>44.11</v>
      </c>
      <c r="AH84" s="3">
        <v>45.15</v>
      </c>
      <c r="AI84" s="3">
        <v>46.48</v>
      </c>
      <c r="AJ84" s="3">
        <v>48.15</v>
      </c>
      <c r="AK84" s="3">
        <v>46.23</v>
      </c>
      <c r="AL84" s="3">
        <v>45</v>
      </c>
      <c r="AM84" s="3">
        <v>40.92</v>
      </c>
      <c r="AN84" s="3">
        <v>39.39</v>
      </c>
      <c r="AO84" s="3">
        <v>39.090000000000003</v>
      </c>
      <c r="AP84" s="3">
        <v>39.14</v>
      </c>
      <c r="AQ84" s="3">
        <v>39.69</v>
      </c>
      <c r="AR84" s="3">
        <v>40.94</v>
      </c>
      <c r="AS84" s="3">
        <v>45.08</v>
      </c>
      <c r="AT84" s="3">
        <v>46.73</v>
      </c>
      <c r="AU84" s="3">
        <v>47.48</v>
      </c>
      <c r="AV84" s="3">
        <v>48.06</v>
      </c>
      <c r="AW84" s="3">
        <v>45.49</v>
      </c>
      <c r="AX84" s="3">
        <v>44.02</v>
      </c>
      <c r="AY84" s="3">
        <v>41.08</v>
      </c>
    </row>
    <row r="85" spans="1:51" x14ac:dyDescent="0.35">
      <c r="A85" s="5">
        <f t="shared" si="2"/>
        <v>42844</v>
      </c>
      <c r="B85" t="s">
        <v>230</v>
      </c>
      <c r="C85" s="2">
        <v>42844</v>
      </c>
      <c r="D85" s="3">
        <v>39.15</v>
      </c>
      <c r="E85" s="3">
        <v>37.369999999999997</v>
      </c>
      <c r="F85" s="3">
        <v>38.4</v>
      </c>
      <c r="G85" s="3">
        <v>39.090000000000003</v>
      </c>
      <c r="H85" s="3">
        <v>39.520000000000003</v>
      </c>
      <c r="I85" s="3">
        <v>41.27</v>
      </c>
      <c r="J85" s="3">
        <v>45.43</v>
      </c>
      <c r="K85" s="3">
        <v>47.8</v>
      </c>
      <c r="L85" s="3">
        <v>48.9</v>
      </c>
      <c r="M85" s="3">
        <v>49.25</v>
      </c>
      <c r="N85" s="3">
        <v>47.37</v>
      </c>
      <c r="O85" s="3">
        <v>43.27</v>
      </c>
      <c r="P85" s="3">
        <v>40.35</v>
      </c>
      <c r="Q85" s="3">
        <v>38.94</v>
      </c>
      <c r="R85" s="3">
        <v>39.76</v>
      </c>
      <c r="S85" s="3">
        <v>39.909999999999997</v>
      </c>
      <c r="T85" s="3">
        <v>39.82</v>
      </c>
      <c r="U85" s="3">
        <v>43.31</v>
      </c>
      <c r="V85" s="3">
        <v>45.71</v>
      </c>
      <c r="W85" s="3">
        <v>46.7</v>
      </c>
      <c r="X85" s="3">
        <v>49.41</v>
      </c>
      <c r="Y85" s="3">
        <v>49.04</v>
      </c>
      <c r="Z85" s="3">
        <v>47.27</v>
      </c>
      <c r="AA85" s="3">
        <v>41.9</v>
      </c>
      <c r="AB85" s="3">
        <v>39.68</v>
      </c>
      <c r="AC85" s="3">
        <v>38.58</v>
      </c>
      <c r="AD85" s="3">
        <v>38.69</v>
      </c>
      <c r="AE85" s="3">
        <v>39.03</v>
      </c>
      <c r="AF85" s="3">
        <v>40.07</v>
      </c>
      <c r="AG85" s="3">
        <v>43.93</v>
      </c>
      <c r="AH85" s="3">
        <v>44.97</v>
      </c>
      <c r="AI85" s="3">
        <v>46.3</v>
      </c>
      <c r="AJ85" s="3">
        <v>47.97</v>
      </c>
      <c r="AK85" s="3">
        <v>46.05</v>
      </c>
      <c r="AL85" s="3">
        <v>44.82</v>
      </c>
      <c r="AM85" s="3">
        <v>40.74</v>
      </c>
      <c r="AN85" s="3">
        <v>39.21</v>
      </c>
      <c r="AO85" s="3">
        <v>38.909999999999997</v>
      </c>
      <c r="AP85" s="3">
        <v>38.96</v>
      </c>
      <c r="AQ85" s="3">
        <v>39.51</v>
      </c>
      <c r="AR85" s="3">
        <v>40.76</v>
      </c>
      <c r="AS85" s="3">
        <v>44.9</v>
      </c>
      <c r="AT85" s="3">
        <v>46.55</v>
      </c>
      <c r="AU85" s="3">
        <v>47.3</v>
      </c>
      <c r="AV85" s="3">
        <v>47.88</v>
      </c>
      <c r="AW85" s="3">
        <v>45.31</v>
      </c>
      <c r="AX85" s="3">
        <v>43.84</v>
      </c>
      <c r="AY85" s="3">
        <v>40.9</v>
      </c>
    </row>
    <row r="86" spans="1:51" x14ac:dyDescent="0.35">
      <c r="A86" s="5">
        <f t="shared" si="2"/>
        <v>42845</v>
      </c>
      <c r="B86" t="s">
        <v>231</v>
      </c>
      <c r="C86" s="2">
        <v>42845</v>
      </c>
      <c r="D86" s="3">
        <v>39.03</v>
      </c>
      <c r="E86" s="3">
        <v>37.36</v>
      </c>
      <c r="F86" s="3">
        <v>38.299999999999997</v>
      </c>
      <c r="G86" s="3">
        <v>38.950000000000003</v>
      </c>
      <c r="H86" s="3">
        <v>39.380000000000003</v>
      </c>
      <c r="I86" s="3">
        <v>41.04</v>
      </c>
      <c r="J86" s="3">
        <v>45.19</v>
      </c>
      <c r="K86" s="3">
        <v>47.06</v>
      </c>
      <c r="L86" s="3">
        <v>48.22</v>
      </c>
      <c r="M86" s="3">
        <v>48.58</v>
      </c>
      <c r="N86" s="3">
        <v>46.73</v>
      </c>
      <c r="O86" s="3">
        <v>42.89</v>
      </c>
      <c r="P86" s="3">
        <v>40.01</v>
      </c>
      <c r="Q86" s="3">
        <v>38.6</v>
      </c>
      <c r="R86" s="3">
        <v>39.42</v>
      </c>
      <c r="S86" s="3">
        <v>39.57</v>
      </c>
      <c r="T86" s="3">
        <v>39.479999999999997</v>
      </c>
      <c r="U86" s="3">
        <v>42.92</v>
      </c>
      <c r="V86" s="3">
        <v>45.32</v>
      </c>
      <c r="W86" s="3">
        <v>46.31</v>
      </c>
      <c r="X86" s="3">
        <v>49.02</v>
      </c>
      <c r="Y86" s="3">
        <v>48.65</v>
      </c>
      <c r="Z86" s="3">
        <v>46.88</v>
      </c>
      <c r="AA86" s="3">
        <v>41.55</v>
      </c>
      <c r="AB86" s="3">
        <v>39.33</v>
      </c>
      <c r="AC86" s="3">
        <v>38.229999999999997</v>
      </c>
      <c r="AD86" s="3">
        <v>38.340000000000003</v>
      </c>
      <c r="AE86" s="3">
        <v>38.68</v>
      </c>
      <c r="AF86" s="3">
        <v>39.72</v>
      </c>
      <c r="AG86" s="3">
        <v>43.58</v>
      </c>
      <c r="AH86" s="3">
        <v>44.62</v>
      </c>
      <c r="AI86" s="3">
        <v>45.95</v>
      </c>
      <c r="AJ86" s="3">
        <v>47.62</v>
      </c>
      <c r="AK86" s="3">
        <v>45.7</v>
      </c>
      <c r="AL86" s="3">
        <v>44.47</v>
      </c>
      <c r="AM86" s="3">
        <v>40.39</v>
      </c>
      <c r="AN86" s="3">
        <v>38.86</v>
      </c>
      <c r="AO86" s="3">
        <v>38.56</v>
      </c>
      <c r="AP86" s="3">
        <v>38.61</v>
      </c>
      <c r="AQ86" s="3">
        <v>39.159999999999997</v>
      </c>
      <c r="AR86" s="3">
        <v>40.409999999999997</v>
      </c>
      <c r="AS86" s="3">
        <v>44.55</v>
      </c>
      <c r="AT86" s="3">
        <v>46.2</v>
      </c>
      <c r="AU86" s="3">
        <v>46.95</v>
      </c>
      <c r="AV86" s="3">
        <v>47.53</v>
      </c>
      <c r="AW86" s="3">
        <v>44.96</v>
      </c>
      <c r="AX86" s="3">
        <v>43.49</v>
      </c>
      <c r="AY86" s="3">
        <v>40.549999999999997</v>
      </c>
    </row>
    <row r="87" spans="1:51" x14ac:dyDescent="0.35">
      <c r="A87" s="5">
        <f t="shared" si="2"/>
        <v>42846</v>
      </c>
      <c r="B87" t="s">
        <v>232</v>
      </c>
      <c r="C87" s="2">
        <v>42846</v>
      </c>
      <c r="D87" s="3">
        <v>39.58</v>
      </c>
      <c r="E87" s="3">
        <v>37.840000000000003</v>
      </c>
      <c r="F87" s="3">
        <v>38.78</v>
      </c>
      <c r="G87" s="3">
        <v>39.43</v>
      </c>
      <c r="H87" s="3">
        <v>39.83</v>
      </c>
      <c r="I87" s="3">
        <v>41.43</v>
      </c>
      <c r="J87" s="3">
        <v>45.34</v>
      </c>
      <c r="K87" s="3">
        <v>47.25</v>
      </c>
      <c r="L87" s="3">
        <v>48.3</v>
      </c>
      <c r="M87" s="3">
        <v>48.86</v>
      </c>
      <c r="N87" s="3">
        <v>47.01</v>
      </c>
      <c r="O87" s="3">
        <v>43</v>
      </c>
      <c r="P87" s="3">
        <v>40.119999999999997</v>
      </c>
      <c r="Q87" s="3">
        <v>38.71</v>
      </c>
      <c r="R87" s="3">
        <v>39.53</v>
      </c>
      <c r="S87" s="3">
        <v>39.68</v>
      </c>
      <c r="T87" s="3">
        <v>39.619999999999997</v>
      </c>
      <c r="U87" s="3">
        <v>43.06</v>
      </c>
      <c r="V87" s="3">
        <v>45.46</v>
      </c>
      <c r="W87" s="3">
        <v>46.45</v>
      </c>
      <c r="X87" s="3">
        <v>49.16</v>
      </c>
      <c r="Y87" s="3">
        <v>48.79</v>
      </c>
      <c r="Z87" s="3">
        <v>47</v>
      </c>
      <c r="AA87" s="3">
        <v>41.58</v>
      </c>
      <c r="AB87" s="3">
        <v>39.33</v>
      </c>
      <c r="AC87" s="3">
        <v>38.229999999999997</v>
      </c>
      <c r="AD87" s="3">
        <v>38.340000000000003</v>
      </c>
      <c r="AE87" s="3">
        <v>38.840000000000003</v>
      </c>
      <c r="AF87" s="3">
        <v>39.979999999999997</v>
      </c>
      <c r="AG87" s="3">
        <v>43.86</v>
      </c>
      <c r="AH87" s="3">
        <v>44.9</v>
      </c>
      <c r="AI87" s="3">
        <v>46.23</v>
      </c>
      <c r="AJ87" s="3">
        <v>47.9</v>
      </c>
      <c r="AK87" s="3">
        <v>45.98</v>
      </c>
      <c r="AL87" s="3">
        <v>44.75</v>
      </c>
      <c r="AM87" s="3">
        <v>40.67</v>
      </c>
      <c r="AN87" s="3">
        <v>39.14</v>
      </c>
      <c r="AO87" s="3">
        <v>38.840000000000003</v>
      </c>
      <c r="AP87" s="3">
        <v>38.89</v>
      </c>
      <c r="AQ87" s="3">
        <v>39.44</v>
      </c>
      <c r="AR87" s="3">
        <v>40.69</v>
      </c>
      <c r="AS87" s="3">
        <v>44.83</v>
      </c>
      <c r="AT87" s="3">
        <v>46.48</v>
      </c>
      <c r="AU87" s="3">
        <v>47.23</v>
      </c>
      <c r="AV87" s="3">
        <v>47.81</v>
      </c>
      <c r="AW87" s="3">
        <v>45.24</v>
      </c>
      <c r="AX87" s="3">
        <v>43.77</v>
      </c>
      <c r="AY87" s="3">
        <v>40.83</v>
      </c>
    </row>
    <row r="88" spans="1:51" x14ac:dyDescent="0.35">
      <c r="A88" s="5">
        <f t="shared" si="2"/>
        <v>42849</v>
      </c>
      <c r="B88" t="s">
        <v>233</v>
      </c>
      <c r="C88" s="2">
        <v>42849</v>
      </c>
      <c r="D88" s="3">
        <v>39.770000000000003</v>
      </c>
      <c r="E88" s="3">
        <v>38.08</v>
      </c>
      <c r="F88" s="3">
        <v>38.799999999999997</v>
      </c>
      <c r="G88" s="3">
        <v>39.450000000000003</v>
      </c>
      <c r="H88" s="3">
        <v>39.85</v>
      </c>
      <c r="I88" s="3">
        <v>41.45</v>
      </c>
      <c r="J88" s="3">
        <v>45.37</v>
      </c>
      <c r="K88" s="3">
        <v>47.15</v>
      </c>
      <c r="L88" s="3">
        <v>48.38</v>
      </c>
      <c r="M88" s="3">
        <v>48.8</v>
      </c>
      <c r="N88" s="3">
        <v>46.93</v>
      </c>
      <c r="O88" s="3">
        <v>42.96</v>
      </c>
      <c r="P88" s="3">
        <v>40.08</v>
      </c>
      <c r="Q88" s="3">
        <v>38.67</v>
      </c>
      <c r="R88" s="3">
        <v>39.49</v>
      </c>
      <c r="S88" s="3">
        <v>39.64</v>
      </c>
      <c r="T88" s="3">
        <v>39.6</v>
      </c>
      <c r="U88" s="3">
        <v>43.05</v>
      </c>
      <c r="V88" s="3">
        <v>45.45</v>
      </c>
      <c r="W88" s="3">
        <v>46.44</v>
      </c>
      <c r="X88" s="3">
        <v>49.15</v>
      </c>
      <c r="Y88" s="3">
        <v>48.78</v>
      </c>
      <c r="Z88" s="3">
        <v>46.99</v>
      </c>
      <c r="AA88" s="3">
        <v>41.57</v>
      </c>
      <c r="AB88" s="3">
        <v>39.32</v>
      </c>
      <c r="AC88" s="3">
        <v>38.22</v>
      </c>
      <c r="AD88" s="3">
        <v>38.33</v>
      </c>
      <c r="AE88" s="3">
        <v>38.83</v>
      </c>
      <c r="AF88" s="3">
        <v>40</v>
      </c>
      <c r="AG88" s="3">
        <v>43.91</v>
      </c>
      <c r="AH88" s="3">
        <v>44.99</v>
      </c>
      <c r="AI88" s="3">
        <v>46.32</v>
      </c>
      <c r="AJ88" s="3">
        <v>47.99</v>
      </c>
      <c r="AK88" s="3">
        <v>46.07</v>
      </c>
      <c r="AL88" s="3">
        <v>44.84</v>
      </c>
      <c r="AM88" s="3">
        <v>40.76</v>
      </c>
      <c r="AN88" s="3">
        <v>39.229999999999997</v>
      </c>
      <c r="AO88" s="3">
        <v>38.93</v>
      </c>
      <c r="AP88" s="3">
        <v>38.979999999999997</v>
      </c>
      <c r="AQ88" s="3">
        <v>39.53</v>
      </c>
      <c r="AR88" s="3">
        <v>40.78</v>
      </c>
      <c r="AS88" s="3">
        <v>44.92</v>
      </c>
      <c r="AT88" s="3">
        <v>46.57</v>
      </c>
      <c r="AU88" s="3">
        <v>47.32</v>
      </c>
      <c r="AV88" s="3">
        <v>47.9</v>
      </c>
      <c r="AW88" s="3">
        <v>45.33</v>
      </c>
      <c r="AX88" s="3">
        <v>43.86</v>
      </c>
      <c r="AY88" s="3">
        <v>40.92</v>
      </c>
    </row>
    <row r="89" spans="1:51" x14ac:dyDescent="0.35">
      <c r="A89" s="5">
        <f t="shared" si="2"/>
        <v>42850</v>
      </c>
      <c r="B89" t="s">
        <v>234</v>
      </c>
      <c r="C89" s="2">
        <v>42850</v>
      </c>
      <c r="D89" s="3">
        <v>38.880000000000003</v>
      </c>
      <c r="E89" s="3">
        <v>37.18</v>
      </c>
      <c r="F89" s="3">
        <v>37.93</v>
      </c>
      <c r="G89" s="3">
        <v>38.58</v>
      </c>
      <c r="H89" s="3">
        <v>39.04</v>
      </c>
      <c r="I89" s="3">
        <v>40.65</v>
      </c>
      <c r="J89" s="3">
        <v>44.45</v>
      </c>
      <c r="K89" s="3">
        <v>46.45</v>
      </c>
      <c r="L89" s="3">
        <v>47.52</v>
      </c>
      <c r="M89" s="3">
        <v>47.91</v>
      </c>
      <c r="N89" s="3">
        <v>46.05</v>
      </c>
      <c r="O89" s="3">
        <v>42.16</v>
      </c>
      <c r="P89" s="3">
        <v>39.299999999999997</v>
      </c>
      <c r="Q89" s="3">
        <v>37.89</v>
      </c>
      <c r="R89" s="3">
        <v>38.700000000000003</v>
      </c>
      <c r="S89" s="3">
        <v>38.83</v>
      </c>
      <c r="T89" s="3">
        <v>38.799999999999997</v>
      </c>
      <c r="U89" s="3">
        <v>42.28</v>
      </c>
      <c r="V89" s="3">
        <v>44.68</v>
      </c>
      <c r="W89" s="3">
        <v>45.67</v>
      </c>
      <c r="X89" s="3">
        <v>48.39</v>
      </c>
      <c r="Y89" s="3">
        <v>47.96</v>
      </c>
      <c r="Z89" s="3">
        <v>45.97</v>
      </c>
      <c r="AA89" s="3">
        <v>40.880000000000003</v>
      </c>
      <c r="AB89" s="3">
        <v>38.450000000000003</v>
      </c>
      <c r="AC89" s="3">
        <v>37.31</v>
      </c>
      <c r="AD89" s="3">
        <v>37.42</v>
      </c>
      <c r="AE89" s="3">
        <v>37.93</v>
      </c>
      <c r="AF89" s="3">
        <v>39.17</v>
      </c>
      <c r="AG89" s="3">
        <v>43.13</v>
      </c>
      <c r="AH89" s="3">
        <v>44.25</v>
      </c>
      <c r="AI89" s="3">
        <v>45.58</v>
      </c>
      <c r="AJ89" s="3">
        <v>47.25</v>
      </c>
      <c r="AK89" s="3">
        <v>45.33</v>
      </c>
      <c r="AL89" s="3">
        <v>44.1</v>
      </c>
      <c r="AM89" s="3">
        <v>40.020000000000003</v>
      </c>
      <c r="AN89" s="3">
        <v>38.49</v>
      </c>
      <c r="AO89" s="3">
        <v>38.19</v>
      </c>
      <c r="AP89" s="3">
        <v>38.24</v>
      </c>
      <c r="AQ89" s="3">
        <v>38.79</v>
      </c>
      <c r="AR89" s="3">
        <v>39.99</v>
      </c>
      <c r="AS89" s="3">
        <v>44.07</v>
      </c>
      <c r="AT89" s="3">
        <v>45.72</v>
      </c>
      <c r="AU89" s="3">
        <v>46.47</v>
      </c>
      <c r="AV89" s="3">
        <v>47.05</v>
      </c>
      <c r="AW89" s="3">
        <v>44.48</v>
      </c>
      <c r="AX89" s="3">
        <v>42.96</v>
      </c>
      <c r="AY89" s="3">
        <v>39.99</v>
      </c>
    </row>
    <row r="90" spans="1:51" x14ac:dyDescent="0.35">
      <c r="A90" s="5">
        <f t="shared" si="2"/>
        <v>42851</v>
      </c>
      <c r="B90" t="s">
        <v>235</v>
      </c>
      <c r="C90" s="2">
        <v>42851</v>
      </c>
      <c r="D90" s="3">
        <v>39.4</v>
      </c>
      <c r="E90" s="3">
        <v>37.700000000000003</v>
      </c>
      <c r="F90" s="3">
        <v>38.42</v>
      </c>
      <c r="G90" s="3">
        <v>39.04</v>
      </c>
      <c r="H90" s="3">
        <v>39.450000000000003</v>
      </c>
      <c r="I90" s="3">
        <v>40.99</v>
      </c>
      <c r="J90" s="3">
        <v>44.77</v>
      </c>
      <c r="K90" s="3">
        <v>46.75</v>
      </c>
      <c r="L90" s="3">
        <v>47.82</v>
      </c>
      <c r="M90" s="3">
        <v>48.21</v>
      </c>
      <c r="N90" s="3">
        <v>46.29</v>
      </c>
      <c r="O90" s="3">
        <v>42.29</v>
      </c>
      <c r="P90" s="3">
        <v>39.49</v>
      </c>
      <c r="Q90" s="3">
        <v>38.08</v>
      </c>
      <c r="R90" s="3">
        <v>38.89</v>
      </c>
      <c r="S90" s="3">
        <v>39.020000000000003</v>
      </c>
      <c r="T90" s="3">
        <v>38.96</v>
      </c>
      <c r="U90" s="3">
        <v>42.39</v>
      </c>
      <c r="V90" s="3">
        <v>44.79</v>
      </c>
      <c r="W90" s="3">
        <v>45.78</v>
      </c>
      <c r="X90" s="3">
        <v>48.5</v>
      </c>
      <c r="Y90" s="3">
        <v>48.07</v>
      </c>
      <c r="Z90" s="3">
        <v>46.08</v>
      </c>
      <c r="AA90" s="3">
        <v>40.98</v>
      </c>
      <c r="AB90" s="3">
        <v>38.549999999999997</v>
      </c>
      <c r="AC90" s="3">
        <v>37.409999999999997</v>
      </c>
      <c r="AD90" s="3">
        <v>37.520000000000003</v>
      </c>
      <c r="AE90" s="3">
        <v>38.03</v>
      </c>
      <c r="AF90" s="3">
        <v>39.22</v>
      </c>
      <c r="AG90" s="3">
        <v>43.13</v>
      </c>
      <c r="AH90" s="3">
        <v>44.25</v>
      </c>
      <c r="AI90" s="3">
        <v>45.58</v>
      </c>
      <c r="AJ90" s="3">
        <v>47.25</v>
      </c>
      <c r="AK90" s="3">
        <v>45.33</v>
      </c>
      <c r="AL90" s="3">
        <v>44.1</v>
      </c>
      <c r="AM90" s="3">
        <v>40.020000000000003</v>
      </c>
      <c r="AN90" s="3">
        <v>38.49</v>
      </c>
      <c r="AO90" s="3">
        <v>38.19</v>
      </c>
      <c r="AP90" s="3">
        <v>38.24</v>
      </c>
      <c r="AQ90" s="3">
        <v>38.79</v>
      </c>
      <c r="AR90" s="3">
        <v>39.99</v>
      </c>
      <c r="AS90" s="3">
        <v>44.07</v>
      </c>
      <c r="AT90" s="3">
        <v>45.72</v>
      </c>
      <c r="AU90" s="3">
        <v>46.47</v>
      </c>
      <c r="AV90" s="3">
        <v>47.05</v>
      </c>
      <c r="AW90" s="3">
        <v>44.48</v>
      </c>
      <c r="AX90" s="3">
        <v>42.96</v>
      </c>
      <c r="AY90" s="3">
        <v>39.99</v>
      </c>
    </row>
    <row r="91" spans="1:51" x14ac:dyDescent="0.35">
      <c r="A91" s="5">
        <f t="shared" si="2"/>
        <v>42852</v>
      </c>
      <c r="B91" t="s">
        <v>236</v>
      </c>
      <c r="C91" s="2">
        <v>42852</v>
      </c>
      <c r="D91" s="3">
        <v>39.29</v>
      </c>
      <c r="E91" s="3">
        <v>37.54</v>
      </c>
      <c r="F91" s="3">
        <v>38.24</v>
      </c>
      <c r="G91" s="3">
        <v>38.840000000000003</v>
      </c>
      <c r="H91" s="3">
        <v>39.19</v>
      </c>
      <c r="I91" s="3">
        <v>40.76</v>
      </c>
      <c r="J91" s="3">
        <v>44.53</v>
      </c>
      <c r="K91" s="3">
        <v>46.43</v>
      </c>
      <c r="L91" s="3">
        <v>47.51</v>
      </c>
      <c r="M91" s="3">
        <v>47.92</v>
      </c>
      <c r="N91" s="3">
        <v>45.99</v>
      </c>
      <c r="O91" s="3">
        <v>41.94</v>
      </c>
      <c r="P91" s="3">
        <v>39.15</v>
      </c>
      <c r="Q91" s="3">
        <v>37.74</v>
      </c>
      <c r="R91" s="3">
        <v>38.549999999999997</v>
      </c>
      <c r="S91" s="3">
        <v>38.68</v>
      </c>
      <c r="T91" s="3">
        <v>38.58</v>
      </c>
      <c r="U91" s="3">
        <v>41.94</v>
      </c>
      <c r="V91" s="3">
        <v>44.34</v>
      </c>
      <c r="W91" s="3">
        <v>45.41</v>
      </c>
      <c r="X91" s="3">
        <v>48.21</v>
      </c>
      <c r="Y91" s="3">
        <v>47.78</v>
      </c>
      <c r="Z91" s="3">
        <v>45.79</v>
      </c>
      <c r="AA91" s="3">
        <v>40.68</v>
      </c>
      <c r="AB91" s="3">
        <v>38.25</v>
      </c>
      <c r="AC91" s="3">
        <v>37.11</v>
      </c>
      <c r="AD91" s="3">
        <v>37.22</v>
      </c>
      <c r="AE91" s="3">
        <v>37.729999999999997</v>
      </c>
      <c r="AF91" s="3">
        <v>38.92</v>
      </c>
      <c r="AG91" s="3">
        <v>42.83</v>
      </c>
      <c r="AH91" s="3">
        <v>43.95</v>
      </c>
      <c r="AI91" s="3">
        <v>45.28</v>
      </c>
      <c r="AJ91" s="3">
        <v>46.95</v>
      </c>
      <c r="AK91" s="3">
        <v>45.03</v>
      </c>
      <c r="AL91" s="3">
        <v>43.8</v>
      </c>
      <c r="AM91" s="3">
        <v>39.72</v>
      </c>
      <c r="AN91" s="3">
        <v>38.19</v>
      </c>
      <c r="AO91" s="3">
        <v>37.89</v>
      </c>
      <c r="AP91" s="3">
        <v>37.94</v>
      </c>
      <c r="AQ91" s="3">
        <v>38.49</v>
      </c>
      <c r="AR91" s="3">
        <v>39.69</v>
      </c>
      <c r="AS91" s="3">
        <v>43.77</v>
      </c>
      <c r="AT91" s="3">
        <v>45.42</v>
      </c>
      <c r="AU91" s="3">
        <v>46.17</v>
      </c>
      <c r="AV91" s="3">
        <v>46.75</v>
      </c>
      <c r="AW91" s="3">
        <v>44.18</v>
      </c>
      <c r="AX91" s="3">
        <v>42.66</v>
      </c>
      <c r="AY91" s="3">
        <v>39.69</v>
      </c>
    </row>
    <row r="92" spans="1:51" x14ac:dyDescent="0.35">
      <c r="A92" s="5">
        <f t="shared" si="2"/>
        <v>42853</v>
      </c>
      <c r="B92" t="s">
        <v>237</v>
      </c>
      <c r="C92" s="2">
        <v>42853</v>
      </c>
      <c r="D92" s="3">
        <v>38.159999999999997</v>
      </c>
      <c r="E92" s="3">
        <v>38.79</v>
      </c>
      <c r="F92" s="3">
        <v>39.35</v>
      </c>
      <c r="G92" s="3">
        <v>39.68</v>
      </c>
      <c r="H92" s="3">
        <v>41.13</v>
      </c>
      <c r="I92" s="3">
        <v>44.9</v>
      </c>
      <c r="J92" s="3">
        <v>46.8</v>
      </c>
      <c r="K92" s="3">
        <v>47.88</v>
      </c>
      <c r="L92" s="3">
        <v>48.27</v>
      </c>
      <c r="M92" s="3">
        <v>46.34</v>
      </c>
      <c r="N92" s="3">
        <v>42.29</v>
      </c>
      <c r="O92" s="3">
        <v>39.5</v>
      </c>
      <c r="P92" s="3">
        <v>38.090000000000003</v>
      </c>
      <c r="Q92" s="3">
        <v>38.9</v>
      </c>
      <c r="R92" s="3">
        <v>39.03</v>
      </c>
      <c r="S92" s="3">
        <v>38.799999999999997</v>
      </c>
      <c r="T92" s="3">
        <v>42.11</v>
      </c>
      <c r="U92" s="3">
        <v>44.51</v>
      </c>
      <c r="V92" s="3">
        <v>45.58</v>
      </c>
      <c r="W92" s="3">
        <v>48.38</v>
      </c>
      <c r="X92" s="3">
        <v>47.95</v>
      </c>
      <c r="Y92" s="3">
        <v>45.96</v>
      </c>
      <c r="Z92" s="3">
        <v>40.85</v>
      </c>
      <c r="AA92" s="3">
        <v>38.42</v>
      </c>
      <c r="AB92" s="3">
        <v>37.28</v>
      </c>
      <c r="AC92" s="3">
        <v>37.39</v>
      </c>
      <c r="AD92" s="3">
        <v>37.9</v>
      </c>
      <c r="AE92" s="3">
        <v>39.049999999999997</v>
      </c>
      <c r="AF92" s="3">
        <v>42.91</v>
      </c>
      <c r="AG92" s="3">
        <v>44.03</v>
      </c>
      <c r="AH92" s="3">
        <v>45.36</v>
      </c>
      <c r="AI92" s="3">
        <v>47.03</v>
      </c>
      <c r="AJ92" s="3">
        <v>45.11</v>
      </c>
      <c r="AK92" s="3">
        <v>43.88</v>
      </c>
      <c r="AL92" s="3">
        <v>39.770000000000003</v>
      </c>
      <c r="AM92" s="3">
        <v>38.19</v>
      </c>
      <c r="AN92" s="3">
        <v>37.869999999999997</v>
      </c>
      <c r="AO92" s="3">
        <v>37.880000000000003</v>
      </c>
      <c r="AP92" s="3">
        <v>38.39</v>
      </c>
      <c r="AQ92" s="3">
        <v>39.590000000000003</v>
      </c>
      <c r="AR92" s="3">
        <v>43.65</v>
      </c>
      <c r="AS92" s="3">
        <v>45.3</v>
      </c>
      <c r="AT92" s="3">
        <v>46.05</v>
      </c>
      <c r="AU92" s="3">
        <v>46.63</v>
      </c>
      <c r="AV92" s="3">
        <v>44.06</v>
      </c>
      <c r="AW92" s="3">
        <v>42.54</v>
      </c>
      <c r="AX92" s="3">
        <v>39.57</v>
      </c>
      <c r="AY92" s="3">
        <v>38.72</v>
      </c>
    </row>
    <row r="93" spans="1:51" x14ac:dyDescent="0.35">
      <c r="A93" s="5">
        <f t="shared" si="2"/>
        <v>42856</v>
      </c>
      <c r="B93" t="s">
        <v>238</v>
      </c>
      <c r="C93" s="2">
        <v>42856</v>
      </c>
      <c r="D93" s="3">
        <v>38.159999999999997</v>
      </c>
      <c r="E93" s="3">
        <v>38.79</v>
      </c>
      <c r="F93" s="3">
        <v>39.35</v>
      </c>
      <c r="G93" s="3">
        <v>39.68</v>
      </c>
      <c r="H93" s="3">
        <v>41.13</v>
      </c>
      <c r="I93" s="3">
        <v>44.9</v>
      </c>
      <c r="J93" s="3">
        <v>46.8</v>
      </c>
      <c r="K93" s="3">
        <v>47.88</v>
      </c>
      <c r="L93" s="3">
        <v>48.27</v>
      </c>
      <c r="M93" s="3">
        <v>46.34</v>
      </c>
      <c r="N93" s="3">
        <v>42.29</v>
      </c>
      <c r="O93" s="3">
        <v>39.5</v>
      </c>
      <c r="P93" s="3">
        <v>38.090000000000003</v>
      </c>
      <c r="Q93" s="3">
        <v>38.9</v>
      </c>
      <c r="R93" s="3">
        <v>39.03</v>
      </c>
      <c r="S93" s="3">
        <v>38.799999999999997</v>
      </c>
      <c r="T93" s="3">
        <v>42.11</v>
      </c>
      <c r="U93" s="3">
        <v>44.51</v>
      </c>
      <c r="V93" s="3">
        <v>45.58</v>
      </c>
      <c r="W93" s="3">
        <v>48.38</v>
      </c>
      <c r="X93" s="3">
        <v>47.95</v>
      </c>
      <c r="Y93" s="3">
        <v>45.96</v>
      </c>
      <c r="Z93" s="3">
        <v>40.85</v>
      </c>
      <c r="AA93" s="3">
        <v>38.42</v>
      </c>
      <c r="AB93" s="3">
        <v>37.28</v>
      </c>
      <c r="AC93" s="3">
        <v>37.39</v>
      </c>
      <c r="AD93" s="3">
        <v>37.9</v>
      </c>
      <c r="AE93" s="3">
        <v>39.049999999999997</v>
      </c>
      <c r="AF93" s="3">
        <v>42.91</v>
      </c>
      <c r="AG93" s="3">
        <v>44.03</v>
      </c>
      <c r="AH93" s="3">
        <v>45.36</v>
      </c>
      <c r="AI93" s="3">
        <v>47.03</v>
      </c>
      <c r="AJ93" s="3">
        <v>45.11</v>
      </c>
      <c r="AK93" s="3">
        <v>43.88</v>
      </c>
      <c r="AL93" s="3">
        <v>39.770000000000003</v>
      </c>
      <c r="AM93" s="3">
        <v>38.19</v>
      </c>
      <c r="AN93" s="3">
        <v>37.869999999999997</v>
      </c>
      <c r="AO93" s="3">
        <v>37.880000000000003</v>
      </c>
      <c r="AP93" s="3">
        <v>38.39</v>
      </c>
      <c r="AQ93" s="3">
        <v>39.590000000000003</v>
      </c>
      <c r="AR93" s="3">
        <v>43.65</v>
      </c>
      <c r="AS93" s="3">
        <v>45.3</v>
      </c>
      <c r="AT93" s="3">
        <v>46.05</v>
      </c>
      <c r="AU93" s="3">
        <v>46.63</v>
      </c>
      <c r="AV93" s="3">
        <v>44.06</v>
      </c>
      <c r="AW93" s="3">
        <v>42.54</v>
      </c>
      <c r="AX93" s="3">
        <v>39.57</v>
      </c>
      <c r="AY93" s="3">
        <v>38.72</v>
      </c>
    </row>
    <row r="94" spans="1:51" x14ac:dyDescent="0.35">
      <c r="A94" s="5">
        <f t="shared" si="2"/>
        <v>42857</v>
      </c>
      <c r="B94" t="s">
        <v>239</v>
      </c>
      <c r="C94" s="2">
        <v>42857</v>
      </c>
      <c r="D94" s="3">
        <v>39.4</v>
      </c>
      <c r="E94" s="3">
        <v>39.880000000000003</v>
      </c>
      <c r="F94" s="3">
        <v>40.26</v>
      </c>
      <c r="G94" s="3">
        <v>40.61</v>
      </c>
      <c r="H94" s="3">
        <v>42.03</v>
      </c>
      <c r="I94" s="3">
        <v>45.68</v>
      </c>
      <c r="J94" s="3">
        <v>47.6</v>
      </c>
      <c r="K94" s="3">
        <v>48.57</v>
      </c>
      <c r="L94" s="3">
        <v>48.96</v>
      </c>
      <c r="M94" s="3">
        <v>47.03</v>
      </c>
      <c r="N94" s="3">
        <v>42.87</v>
      </c>
      <c r="O94" s="3">
        <v>40.14</v>
      </c>
      <c r="P94" s="3">
        <v>38.729999999999997</v>
      </c>
      <c r="Q94" s="3">
        <v>39.54</v>
      </c>
      <c r="R94" s="3">
        <v>39.67</v>
      </c>
      <c r="S94" s="3">
        <v>39.44</v>
      </c>
      <c r="T94" s="3">
        <v>42.76</v>
      </c>
      <c r="U94" s="3">
        <v>45.16</v>
      </c>
      <c r="V94" s="3">
        <v>46.23</v>
      </c>
      <c r="W94" s="3">
        <v>49.03</v>
      </c>
      <c r="X94" s="3">
        <v>48.6</v>
      </c>
      <c r="Y94" s="3">
        <v>46.48</v>
      </c>
      <c r="Z94" s="3">
        <v>41.33</v>
      </c>
      <c r="AA94" s="3">
        <v>38.9</v>
      </c>
      <c r="AB94" s="3">
        <v>37.76</v>
      </c>
      <c r="AC94" s="3">
        <v>37.869999999999997</v>
      </c>
      <c r="AD94" s="3">
        <v>38.380000000000003</v>
      </c>
      <c r="AE94" s="3">
        <v>39.53</v>
      </c>
      <c r="AF94" s="3">
        <v>43.32</v>
      </c>
      <c r="AG94" s="3">
        <v>44.44</v>
      </c>
      <c r="AH94" s="3">
        <v>45.77</v>
      </c>
      <c r="AI94" s="3">
        <v>47.44</v>
      </c>
      <c r="AJ94" s="3">
        <v>45.52</v>
      </c>
      <c r="AK94" s="3">
        <v>44.29</v>
      </c>
      <c r="AL94" s="3">
        <v>40.18</v>
      </c>
      <c r="AM94" s="3">
        <v>38.6</v>
      </c>
      <c r="AN94" s="3">
        <v>38.28</v>
      </c>
      <c r="AO94" s="3">
        <v>38.29</v>
      </c>
      <c r="AP94" s="3">
        <v>38.799999999999997</v>
      </c>
      <c r="AQ94" s="3">
        <v>40</v>
      </c>
      <c r="AR94" s="3">
        <v>44.06</v>
      </c>
      <c r="AS94" s="3">
        <v>45.71</v>
      </c>
      <c r="AT94" s="3">
        <v>46.46</v>
      </c>
      <c r="AU94" s="3">
        <v>47.04</v>
      </c>
      <c r="AV94" s="3">
        <v>44.47</v>
      </c>
      <c r="AW94" s="3">
        <v>42.95</v>
      </c>
      <c r="AX94" s="3">
        <v>39.979999999999997</v>
      </c>
      <c r="AY94" s="3">
        <v>39.130000000000003</v>
      </c>
    </row>
    <row r="95" spans="1:51" x14ac:dyDescent="0.35">
      <c r="A95" s="5">
        <f t="shared" si="2"/>
        <v>42858</v>
      </c>
      <c r="B95" t="s">
        <v>240</v>
      </c>
      <c r="C95" s="2">
        <v>42858</v>
      </c>
      <c r="D95" s="3">
        <v>39.22</v>
      </c>
      <c r="E95" s="3">
        <v>39.64</v>
      </c>
      <c r="F95" s="3">
        <v>40.14</v>
      </c>
      <c r="G95" s="3">
        <v>40.54</v>
      </c>
      <c r="H95" s="3">
        <v>41.96</v>
      </c>
      <c r="I95" s="3">
        <v>45.61</v>
      </c>
      <c r="J95" s="3">
        <v>47.53</v>
      </c>
      <c r="K95" s="3">
        <v>48.53</v>
      </c>
      <c r="L95" s="3">
        <v>48.92</v>
      </c>
      <c r="M95" s="3">
        <v>46.98</v>
      </c>
      <c r="N95" s="3">
        <v>42.67</v>
      </c>
      <c r="O95" s="3">
        <v>39.94</v>
      </c>
      <c r="P95" s="3">
        <v>38.53</v>
      </c>
      <c r="Q95" s="3">
        <v>39.340000000000003</v>
      </c>
      <c r="R95" s="3">
        <v>39.47</v>
      </c>
      <c r="S95" s="3">
        <v>39.24</v>
      </c>
      <c r="T95" s="3">
        <v>42.28</v>
      </c>
      <c r="U95" s="3">
        <v>44.68</v>
      </c>
      <c r="V95" s="3">
        <v>45.75</v>
      </c>
      <c r="W95" s="3">
        <v>48.55</v>
      </c>
      <c r="X95" s="3">
        <v>48.12</v>
      </c>
      <c r="Y95" s="3">
        <v>46</v>
      </c>
      <c r="Z95" s="3">
        <v>40.99</v>
      </c>
      <c r="AA95" s="3">
        <v>38.56</v>
      </c>
      <c r="AB95" s="3">
        <v>37.42</v>
      </c>
      <c r="AC95" s="3">
        <v>37.53</v>
      </c>
      <c r="AD95" s="3">
        <v>38.04</v>
      </c>
      <c r="AE95" s="3">
        <v>39.19</v>
      </c>
      <c r="AF95" s="3">
        <v>42.98</v>
      </c>
      <c r="AG95" s="3">
        <v>44.1</v>
      </c>
      <c r="AH95" s="3">
        <v>45.43</v>
      </c>
      <c r="AI95" s="3">
        <v>47.1</v>
      </c>
      <c r="AJ95" s="3">
        <v>45.18</v>
      </c>
      <c r="AK95" s="3">
        <v>43.95</v>
      </c>
      <c r="AL95" s="3">
        <v>39.840000000000003</v>
      </c>
      <c r="AM95" s="3">
        <v>38.26</v>
      </c>
      <c r="AN95" s="3">
        <v>37.94</v>
      </c>
      <c r="AO95" s="3">
        <v>37.950000000000003</v>
      </c>
      <c r="AP95" s="3">
        <v>38.46</v>
      </c>
      <c r="AQ95" s="3">
        <v>39.659999999999997</v>
      </c>
      <c r="AR95" s="3">
        <v>43.72</v>
      </c>
      <c r="AS95" s="3">
        <v>45.37</v>
      </c>
      <c r="AT95" s="3">
        <v>46.12</v>
      </c>
      <c r="AU95" s="3">
        <v>46.7</v>
      </c>
      <c r="AV95" s="3">
        <v>44.13</v>
      </c>
      <c r="AW95" s="3">
        <v>42.61</v>
      </c>
      <c r="AX95" s="3">
        <v>39.64</v>
      </c>
      <c r="AY95" s="3">
        <v>38.79</v>
      </c>
    </row>
    <row r="96" spans="1:51" x14ac:dyDescent="0.35">
      <c r="A96" s="5">
        <f t="shared" si="2"/>
        <v>42859</v>
      </c>
      <c r="B96" t="s">
        <v>241</v>
      </c>
      <c r="C96" s="2">
        <v>42859</v>
      </c>
      <c r="D96" s="3">
        <v>37.909999999999997</v>
      </c>
      <c r="E96" s="3">
        <v>38.4</v>
      </c>
      <c r="F96" s="3">
        <v>38.909999999999997</v>
      </c>
      <c r="G96" s="3">
        <v>39.32</v>
      </c>
      <c r="H96" s="3">
        <v>40.909999999999997</v>
      </c>
      <c r="I96" s="3">
        <v>44.93</v>
      </c>
      <c r="J96" s="3">
        <v>46.91</v>
      </c>
      <c r="K96" s="3">
        <v>47.93</v>
      </c>
      <c r="L96" s="3">
        <v>48.32</v>
      </c>
      <c r="M96" s="3">
        <v>46.37</v>
      </c>
      <c r="N96" s="3">
        <v>42.1</v>
      </c>
      <c r="O96" s="3">
        <v>39.369999999999997</v>
      </c>
      <c r="P96" s="3">
        <v>37.96</v>
      </c>
      <c r="Q96" s="3">
        <v>38.770000000000003</v>
      </c>
      <c r="R96" s="3">
        <v>38.9</v>
      </c>
      <c r="S96" s="3">
        <v>38.67</v>
      </c>
      <c r="T96" s="3">
        <v>41.72</v>
      </c>
      <c r="U96" s="3">
        <v>44.12</v>
      </c>
      <c r="V96" s="3">
        <v>45.19</v>
      </c>
      <c r="W96" s="3">
        <v>47.99</v>
      </c>
      <c r="X96" s="3">
        <v>47.56</v>
      </c>
      <c r="Y96" s="3">
        <v>45.46</v>
      </c>
      <c r="Z96" s="3">
        <v>40.64</v>
      </c>
      <c r="AA96" s="3">
        <v>38.25</v>
      </c>
      <c r="AB96" s="3">
        <v>37.11</v>
      </c>
      <c r="AC96" s="3">
        <v>37.22</v>
      </c>
      <c r="AD96" s="3">
        <v>37.729999999999997</v>
      </c>
      <c r="AE96" s="3">
        <v>38.880000000000003</v>
      </c>
      <c r="AF96" s="3">
        <v>42.67</v>
      </c>
      <c r="AG96" s="3">
        <v>43.86</v>
      </c>
      <c r="AH96" s="3">
        <v>45.19</v>
      </c>
      <c r="AI96" s="3">
        <v>46.86</v>
      </c>
      <c r="AJ96" s="3">
        <v>44.94</v>
      </c>
      <c r="AK96" s="3">
        <v>43.71</v>
      </c>
      <c r="AL96" s="3">
        <v>39.6</v>
      </c>
      <c r="AM96" s="3">
        <v>38.020000000000003</v>
      </c>
      <c r="AN96" s="3">
        <v>37.700000000000003</v>
      </c>
      <c r="AO96" s="3">
        <v>37.71</v>
      </c>
      <c r="AP96" s="3">
        <v>38.22</v>
      </c>
      <c r="AQ96" s="3">
        <v>39.42</v>
      </c>
      <c r="AR96" s="3">
        <v>43.48</v>
      </c>
      <c r="AS96" s="3">
        <v>45.13</v>
      </c>
      <c r="AT96" s="3">
        <v>45.88</v>
      </c>
      <c r="AU96" s="3">
        <v>46.46</v>
      </c>
      <c r="AV96" s="3">
        <v>43.89</v>
      </c>
      <c r="AW96" s="3">
        <v>42.37</v>
      </c>
      <c r="AX96" s="3">
        <v>39.4</v>
      </c>
      <c r="AY96" s="3">
        <v>38.549999999999997</v>
      </c>
    </row>
    <row r="97" spans="1:51" x14ac:dyDescent="0.35">
      <c r="A97" s="5">
        <f t="shared" si="2"/>
        <v>42860</v>
      </c>
      <c r="B97" t="s">
        <v>242</v>
      </c>
      <c r="C97" s="2">
        <v>42860</v>
      </c>
      <c r="D97" s="3">
        <v>37.369999999999997</v>
      </c>
      <c r="E97" s="3">
        <v>37.97</v>
      </c>
      <c r="F97" s="3">
        <v>38.619999999999997</v>
      </c>
      <c r="G97" s="3">
        <v>39.08</v>
      </c>
      <c r="H97" s="3">
        <v>40.67</v>
      </c>
      <c r="I97" s="3">
        <v>44.64</v>
      </c>
      <c r="J97" s="3">
        <v>46.69</v>
      </c>
      <c r="K97" s="3">
        <v>47.58</v>
      </c>
      <c r="L97" s="3">
        <v>48.05</v>
      </c>
      <c r="M97" s="3">
        <v>46.19</v>
      </c>
      <c r="N97" s="3">
        <v>42.07</v>
      </c>
      <c r="O97" s="3">
        <v>39.39</v>
      </c>
      <c r="P97" s="3">
        <v>37.979999999999997</v>
      </c>
      <c r="Q97" s="3">
        <v>38.79</v>
      </c>
      <c r="R97" s="3">
        <v>38.92</v>
      </c>
      <c r="S97" s="3">
        <v>38.69</v>
      </c>
      <c r="T97" s="3">
        <v>41.71</v>
      </c>
      <c r="U97" s="3">
        <v>44.11</v>
      </c>
      <c r="V97" s="3">
        <v>45.18</v>
      </c>
      <c r="W97" s="3">
        <v>47.98</v>
      </c>
      <c r="X97" s="3">
        <v>47.55</v>
      </c>
      <c r="Y97" s="3">
        <v>45.45</v>
      </c>
      <c r="Z97" s="3">
        <v>40.6</v>
      </c>
      <c r="AA97" s="3">
        <v>38.21</v>
      </c>
      <c r="AB97" s="3">
        <v>37.07</v>
      </c>
      <c r="AC97" s="3">
        <v>37.18</v>
      </c>
      <c r="AD97" s="3">
        <v>37.69</v>
      </c>
      <c r="AE97" s="3">
        <v>38.79</v>
      </c>
      <c r="AF97" s="3">
        <v>42.55</v>
      </c>
      <c r="AG97" s="3">
        <v>43.74</v>
      </c>
      <c r="AH97" s="3">
        <v>45.07</v>
      </c>
      <c r="AI97" s="3">
        <v>46.74</v>
      </c>
      <c r="AJ97" s="3">
        <v>44.82</v>
      </c>
      <c r="AK97" s="3">
        <v>43.59</v>
      </c>
      <c r="AL97" s="3">
        <v>39.479999999999997</v>
      </c>
      <c r="AM97" s="3">
        <v>37.9</v>
      </c>
      <c r="AN97" s="3">
        <v>37.58</v>
      </c>
      <c r="AO97" s="3">
        <v>37.590000000000003</v>
      </c>
      <c r="AP97" s="3">
        <v>38.1</v>
      </c>
      <c r="AQ97" s="3">
        <v>39.299999999999997</v>
      </c>
      <c r="AR97" s="3">
        <v>43.36</v>
      </c>
      <c r="AS97" s="3">
        <v>45.01</v>
      </c>
      <c r="AT97" s="3">
        <v>45.76</v>
      </c>
      <c r="AU97" s="3">
        <v>46.34</v>
      </c>
      <c r="AV97" s="3">
        <v>43.77</v>
      </c>
      <c r="AW97" s="3">
        <v>42.25</v>
      </c>
      <c r="AX97" s="3">
        <v>39.28</v>
      </c>
      <c r="AY97" s="3">
        <v>38.43</v>
      </c>
    </row>
    <row r="98" spans="1:51" x14ac:dyDescent="0.35">
      <c r="A98" s="5">
        <f t="shared" si="2"/>
        <v>42863</v>
      </c>
      <c r="B98" t="s">
        <v>243</v>
      </c>
      <c r="C98" s="2">
        <v>42863</v>
      </c>
      <c r="D98" s="3">
        <v>36.28</v>
      </c>
      <c r="E98" s="3">
        <v>36.909999999999997</v>
      </c>
      <c r="F98" s="3">
        <v>37.71</v>
      </c>
      <c r="G98" s="3">
        <v>38.21</v>
      </c>
      <c r="H98" s="3">
        <v>39.840000000000003</v>
      </c>
      <c r="I98" s="3">
        <v>43.86</v>
      </c>
      <c r="J98" s="3">
        <v>45.93</v>
      </c>
      <c r="K98" s="3">
        <v>47.12</v>
      </c>
      <c r="L98" s="3">
        <v>47.48</v>
      </c>
      <c r="M98" s="3">
        <v>45.43</v>
      </c>
      <c r="N98" s="3">
        <v>41.5</v>
      </c>
      <c r="O98" s="3">
        <v>38.82</v>
      </c>
      <c r="P98" s="3">
        <v>37.409999999999997</v>
      </c>
      <c r="Q98" s="3">
        <v>38.25</v>
      </c>
      <c r="R98" s="3">
        <v>38.380000000000003</v>
      </c>
      <c r="S98" s="3">
        <v>38.24</v>
      </c>
      <c r="T98" s="3">
        <v>41.26</v>
      </c>
      <c r="U98" s="3">
        <v>43.66</v>
      </c>
      <c r="V98" s="3">
        <v>44.73</v>
      </c>
      <c r="W98" s="3">
        <v>47.53</v>
      </c>
      <c r="X98" s="3">
        <v>47.1</v>
      </c>
      <c r="Y98" s="3">
        <v>45</v>
      </c>
      <c r="Z98" s="3">
        <v>40.28</v>
      </c>
      <c r="AA98" s="3">
        <v>37.89</v>
      </c>
      <c r="AB98" s="3">
        <v>36.75</v>
      </c>
      <c r="AC98" s="3">
        <v>36.86</v>
      </c>
      <c r="AD98" s="3">
        <v>37.369999999999997</v>
      </c>
      <c r="AE98" s="3">
        <v>38.47</v>
      </c>
      <c r="AF98" s="3">
        <v>42.23</v>
      </c>
      <c r="AG98" s="3">
        <v>43.42</v>
      </c>
      <c r="AH98" s="3">
        <v>44.75</v>
      </c>
      <c r="AI98" s="3">
        <v>46.42</v>
      </c>
      <c r="AJ98" s="3">
        <v>44.5</v>
      </c>
      <c r="AK98" s="3">
        <v>43.27</v>
      </c>
      <c r="AL98" s="3">
        <v>39.159999999999997</v>
      </c>
      <c r="AM98" s="3">
        <v>37.58</v>
      </c>
      <c r="AN98" s="3">
        <v>37.26</v>
      </c>
      <c r="AO98" s="3">
        <v>37.270000000000003</v>
      </c>
      <c r="AP98" s="3">
        <v>37.78</v>
      </c>
      <c r="AQ98" s="3">
        <v>38.979999999999997</v>
      </c>
      <c r="AR98" s="3">
        <v>43.04</v>
      </c>
      <c r="AS98" s="3">
        <v>44.69</v>
      </c>
      <c r="AT98" s="3">
        <v>45.44</v>
      </c>
      <c r="AU98" s="3">
        <v>46.02</v>
      </c>
      <c r="AV98" s="3">
        <v>43.45</v>
      </c>
      <c r="AW98" s="3">
        <v>41.93</v>
      </c>
      <c r="AX98" s="3">
        <v>38.96</v>
      </c>
      <c r="AY98" s="3">
        <v>38.11</v>
      </c>
    </row>
    <row r="99" spans="1:51" x14ac:dyDescent="0.35">
      <c r="A99" s="5">
        <f t="shared" si="2"/>
        <v>42864</v>
      </c>
      <c r="B99" t="s">
        <v>244</v>
      </c>
      <c r="C99" s="2">
        <v>42864</v>
      </c>
      <c r="D99" s="3">
        <v>36</v>
      </c>
      <c r="E99" s="3">
        <v>36.65</v>
      </c>
      <c r="F99" s="3">
        <v>37.479999999999997</v>
      </c>
      <c r="G99" s="3">
        <v>38.04</v>
      </c>
      <c r="H99" s="3">
        <v>39.64</v>
      </c>
      <c r="I99" s="3">
        <v>43.67</v>
      </c>
      <c r="J99" s="3">
        <v>45.74</v>
      </c>
      <c r="K99" s="3">
        <v>46.89</v>
      </c>
      <c r="L99" s="3">
        <v>47.25</v>
      </c>
      <c r="M99" s="3">
        <v>45.19</v>
      </c>
      <c r="N99" s="3">
        <v>41.17</v>
      </c>
      <c r="O99" s="3">
        <v>38.49</v>
      </c>
      <c r="P99" s="3">
        <v>37.08</v>
      </c>
      <c r="Q99" s="3">
        <v>37.92</v>
      </c>
      <c r="R99" s="3">
        <v>38.049999999999997</v>
      </c>
      <c r="S99" s="3">
        <v>37.909999999999997</v>
      </c>
      <c r="T99" s="3">
        <v>40.92</v>
      </c>
      <c r="U99" s="3">
        <v>43.32</v>
      </c>
      <c r="V99" s="3">
        <v>44.39</v>
      </c>
      <c r="W99" s="3">
        <v>47.19</v>
      </c>
      <c r="X99" s="3">
        <v>46.76</v>
      </c>
      <c r="Y99" s="3">
        <v>44.66</v>
      </c>
      <c r="Z99" s="3">
        <v>39.94</v>
      </c>
      <c r="AA99" s="3">
        <v>37.549999999999997</v>
      </c>
      <c r="AB99" s="3">
        <v>36.409999999999997</v>
      </c>
      <c r="AC99" s="3">
        <v>36.520000000000003</v>
      </c>
      <c r="AD99" s="3">
        <v>37.03</v>
      </c>
      <c r="AE99" s="3">
        <v>38.130000000000003</v>
      </c>
      <c r="AF99" s="3">
        <v>41.89</v>
      </c>
      <c r="AG99" s="3">
        <v>43.08</v>
      </c>
      <c r="AH99" s="3">
        <v>44.41</v>
      </c>
      <c r="AI99" s="3">
        <v>46.08</v>
      </c>
      <c r="AJ99" s="3">
        <v>44.16</v>
      </c>
      <c r="AK99" s="3">
        <v>42.93</v>
      </c>
      <c r="AL99" s="3">
        <v>38.82</v>
      </c>
      <c r="AM99" s="3">
        <v>37.24</v>
      </c>
      <c r="AN99" s="3">
        <v>36.92</v>
      </c>
      <c r="AO99" s="3">
        <v>36.93</v>
      </c>
      <c r="AP99" s="3">
        <v>37.44</v>
      </c>
      <c r="AQ99" s="3">
        <v>38.64</v>
      </c>
      <c r="AR99" s="3">
        <v>42.7</v>
      </c>
      <c r="AS99" s="3">
        <v>44.35</v>
      </c>
      <c r="AT99" s="3">
        <v>45.1</v>
      </c>
      <c r="AU99" s="3">
        <v>45.68</v>
      </c>
      <c r="AV99" s="3">
        <v>43.11</v>
      </c>
      <c r="AW99" s="3">
        <v>41.59</v>
      </c>
      <c r="AX99" s="3">
        <v>38.619999999999997</v>
      </c>
      <c r="AY99" s="3">
        <v>37.770000000000003</v>
      </c>
    </row>
    <row r="100" spans="1:51" x14ac:dyDescent="0.35">
      <c r="A100" s="5">
        <f t="shared" si="2"/>
        <v>42865</v>
      </c>
      <c r="B100" t="s">
        <v>245</v>
      </c>
      <c r="C100" s="2">
        <v>42865</v>
      </c>
      <c r="D100" s="3">
        <v>36.22</v>
      </c>
      <c r="E100" s="3">
        <v>36.86</v>
      </c>
      <c r="F100" s="3">
        <v>37.6</v>
      </c>
      <c r="G100" s="3">
        <v>38.1</v>
      </c>
      <c r="H100" s="3">
        <v>39.729999999999997</v>
      </c>
      <c r="I100" s="3">
        <v>43.64</v>
      </c>
      <c r="J100" s="3">
        <v>45.66</v>
      </c>
      <c r="K100" s="3">
        <v>46.8</v>
      </c>
      <c r="L100" s="3">
        <v>47.16</v>
      </c>
      <c r="M100" s="3">
        <v>45.1</v>
      </c>
      <c r="N100" s="3">
        <v>41.13</v>
      </c>
      <c r="O100" s="3">
        <v>38.450000000000003</v>
      </c>
      <c r="P100" s="3">
        <v>37.04</v>
      </c>
      <c r="Q100" s="3">
        <v>37.880000000000003</v>
      </c>
      <c r="R100" s="3">
        <v>38.01</v>
      </c>
      <c r="S100" s="3">
        <v>37.869999999999997</v>
      </c>
      <c r="T100" s="3">
        <v>40.880000000000003</v>
      </c>
      <c r="U100" s="3">
        <v>43.28</v>
      </c>
      <c r="V100" s="3">
        <v>44.35</v>
      </c>
      <c r="W100" s="3">
        <v>47.15</v>
      </c>
      <c r="X100" s="3">
        <v>46.72</v>
      </c>
      <c r="Y100" s="3">
        <v>44.62</v>
      </c>
      <c r="Z100" s="3">
        <v>39.9</v>
      </c>
      <c r="AA100" s="3">
        <v>37.51</v>
      </c>
      <c r="AB100" s="3">
        <v>36.369999999999997</v>
      </c>
      <c r="AC100" s="3">
        <v>36.479999999999997</v>
      </c>
      <c r="AD100" s="3">
        <v>36.99</v>
      </c>
      <c r="AE100" s="3">
        <v>38.090000000000003</v>
      </c>
      <c r="AF100" s="3">
        <v>41.85</v>
      </c>
      <c r="AG100" s="3">
        <v>43.04</v>
      </c>
      <c r="AH100" s="3">
        <v>44.37</v>
      </c>
      <c r="AI100" s="3">
        <v>46.04</v>
      </c>
      <c r="AJ100" s="3">
        <v>44.12</v>
      </c>
      <c r="AK100" s="3">
        <v>42.89</v>
      </c>
      <c r="AL100" s="3">
        <v>38.78</v>
      </c>
      <c r="AM100" s="3">
        <v>37.200000000000003</v>
      </c>
      <c r="AN100" s="3">
        <v>36.880000000000003</v>
      </c>
      <c r="AO100" s="3">
        <v>36.89</v>
      </c>
      <c r="AP100" s="3">
        <v>37.4</v>
      </c>
      <c r="AQ100" s="3">
        <v>38.6</v>
      </c>
      <c r="AR100" s="3">
        <v>42.66</v>
      </c>
      <c r="AS100" s="3">
        <v>44.31</v>
      </c>
      <c r="AT100" s="3">
        <v>45.06</v>
      </c>
      <c r="AU100" s="3">
        <v>45.64</v>
      </c>
      <c r="AV100" s="3">
        <v>43.07</v>
      </c>
      <c r="AW100" s="3">
        <v>41.55</v>
      </c>
      <c r="AX100" s="3">
        <v>38.58</v>
      </c>
      <c r="AY100" s="3">
        <v>37.729999999999997</v>
      </c>
    </row>
    <row r="101" spans="1:51" x14ac:dyDescent="0.35">
      <c r="A101" s="5">
        <f t="shared" si="2"/>
        <v>42866</v>
      </c>
      <c r="B101" t="s">
        <v>246</v>
      </c>
      <c r="C101" s="2">
        <v>42866</v>
      </c>
      <c r="D101" s="3">
        <v>35.76</v>
      </c>
      <c r="E101" s="3">
        <v>36.51</v>
      </c>
      <c r="F101" s="3">
        <v>37.28</v>
      </c>
      <c r="G101" s="3">
        <v>37.83</v>
      </c>
      <c r="H101" s="3">
        <v>39.5</v>
      </c>
      <c r="I101" s="3">
        <v>43.58</v>
      </c>
      <c r="J101" s="3">
        <v>45.68</v>
      </c>
      <c r="K101" s="3">
        <v>46.77</v>
      </c>
      <c r="L101" s="3">
        <v>47.16</v>
      </c>
      <c r="M101" s="3">
        <v>45.06</v>
      </c>
      <c r="N101" s="3">
        <v>41.26</v>
      </c>
      <c r="O101" s="3">
        <v>38.409999999999997</v>
      </c>
      <c r="P101" s="3">
        <v>37</v>
      </c>
      <c r="Q101" s="3">
        <v>37.840000000000003</v>
      </c>
      <c r="R101" s="3">
        <v>37.97</v>
      </c>
      <c r="S101" s="3">
        <v>37.979999999999997</v>
      </c>
      <c r="T101" s="3">
        <v>40.96</v>
      </c>
      <c r="U101" s="3">
        <v>43.36</v>
      </c>
      <c r="V101" s="3">
        <v>44.43</v>
      </c>
      <c r="W101" s="3">
        <v>47.23</v>
      </c>
      <c r="X101" s="3">
        <v>46.8</v>
      </c>
      <c r="Y101" s="3">
        <v>44.7</v>
      </c>
      <c r="Z101" s="3">
        <v>39.979999999999997</v>
      </c>
      <c r="AA101" s="3">
        <v>37.590000000000003</v>
      </c>
      <c r="AB101" s="3">
        <v>36.450000000000003</v>
      </c>
      <c r="AC101" s="3">
        <v>36.56</v>
      </c>
      <c r="AD101" s="3">
        <v>37.07</v>
      </c>
      <c r="AE101" s="3">
        <v>38.17</v>
      </c>
      <c r="AF101" s="3">
        <v>41.88</v>
      </c>
      <c r="AG101" s="3">
        <v>43.07</v>
      </c>
      <c r="AH101" s="3">
        <v>44.4</v>
      </c>
      <c r="AI101" s="3">
        <v>46.07</v>
      </c>
      <c r="AJ101" s="3">
        <v>44.15</v>
      </c>
      <c r="AK101" s="3">
        <v>42.92</v>
      </c>
      <c r="AL101" s="3">
        <v>38.81</v>
      </c>
      <c r="AM101" s="3">
        <v>37.229999999999997</v>
      </c>
      <c r="AN101" s="3">
        <v>36.909999999999997</v>
      </c>
      <c r="AO101" s="3">
        <v>36.92</v>
      </c>
      <c r="AP101" s="3">
        <v>37.43</v>
      </c>
      <c r="AQ101" s="3">
        <v>38.630000000000003</v>
      </c>
      <c r="AR101" s="3">
        <v>42.69</v>
      </c>
      <c r="AS101" s="3">
        <v>44.34</v>
      </c>
      <c r="AT101" s="3">
        <v>45.09</v>
      </c>
      <c r="AU101" s="3">
        <v>45.67</v>
      </c>
      <c r="AV101" s="3">
        <v>43.1</v>
      </c>
      <c r="AW101" s="3">
        <v>41.58</v>
      </c>
      <c r="AX101" s="3">
        <v>38.61</v>
      </c>
      <c r="AY101" s="3">
        <v>37.76</v>
      </c>
    </row>
    <row r="102" spans="1:51" x14ac:dyDescent="0.35">
      <c r="A102" s="5">
        <f t="shared" si="2"/>
        <v>42867</v>
      </c>
      <c r="B102" t="s">
        <v>247</v>
      </c>
      <c r="C102" s="2">
        <v>42867</v>
      </c>
      <c r="D102" s="3">
        <v>35.97</v>
      </c>
      <c r="E102" s="3">
        <v>36.65</v>
      </c>
      <c r="F102" s="3">
        <v>37.36</v>
      </c>
      <c r="G102" s="3">
        <v>37.9</v>
      </c>
      <c r="H102" s="3">
        <v>39.5</v>
      </c>
      <c r="I102" s="3">
        <v>43.52</v>
      </c>
      <c r="J102" s="3">
        <v>45.64</v>
      </c>
      <c r="K102" s="3">
        <v>46.71</v>
      </c>
      <c r="L102" s="3">
        <v>47.1</v>
      </c>
      <c r="M102" s="3">
        <v>45.1</v>
      </c>
      <c r="N102" s="3">
        <v>41.24</v>
      </c>
      <c r="O102" s="3">
        <v>38.39</v>
      </c>
      <c r="P102" s="3">
        <v>36.979999999999997</v>
      </c>
      <c r="Q102" s="3">
        <v>37.82</v>
      </c>
      <c r="R102" s="3">
        <v>37.950000000000003</v>
      </c>
      <c r="S102" s="3">
        <v>38.04</v>
      </c>
      <c r="T102" s="3">
        <v>41.01</v>
      </c>
      <c r="U102" s="3">
        <v>43.41</v>
      </c>
      <c r="V102" s="3">
        <v>44.48</v>
      </c>
      <c r="W102" s="3">
        <v>47.18</v>
      </c>
      <c r="X102" s="3">
        <v>46.75</v>
      </c>
      <c r="Y102" s="3">
        <v>44.65</v>
      </c>
      <c r="Z102" s="3">
        <v>39.93</v>
      </c>
      <c r="AA102" s="3">
        <v>37.54</v>
      </c>
      <c r="AB102" s="3">
        <v>36.4</v>
      </c>
      <c r="AC102" s="3">
        <v>36.51</v>
      </c>
      <c r="AD102" s="3">
        <v>37.020000000000003</v>
      </c>
      <c r="AE102" s="3">
        <v>38.119999999999997</v>
      </c>
      <c r="AF102" s="3">
        <v>41.83</v>
      </c>
      <c r="AG102" s="3">
        <v>43.02</v>
      </c>
      <c r="AH102" s="3">
        <v>44.35</v>
      </c>
      <c r="AI102" s="3">
        <v>46.02</v>
      </c>
      <c r="AJ102" s="3">
        <v>44.1</v>
      </c>
      <c r="AK102" s="3">
        <v>42.87</v>
      </c>
      <c r="AL102" s="3">
        <v>38.76</v>
      </c>
      <c r="AM102" s="3">
        <v>37.18</v>
      </c>
      <c r="AN102" s="3">
        <v>36.86</v>
      </c>
      <c r="AO102" s="3">
        <v>36.869999999999997</v>
      </c>
      <c r="AP102" s="3">
        <v>37.380000000000003</v>
      </c>
      <c r="AQ102" s="3">
        <v>38.58</v>
      </c>
      <c r="AR102" s="3">
        <v>42.64</v>
      </c>
      <c r="AS102" s="3">
        <v>44.29</v>
      </c>
      <c r="AT102" s="3">
        <v>45.04</v>
      </c>
      <c r="AU102" s="3">
        <v>45.62</v>
      </c>
      <c r="AV102" s="3">
        <v>43.05</v>
      </c>
      <c r="AW102" s="3">
        <v>41.53</v>
      </c>
      <c r="AX102" s="3">
        <v>38.56</v>
      </c>
      <c r="AY102" s="3">
        <v>37.71</v>
      </c>
    </row>
    <row r="103" spans="1:51" x14ac:dyDescent="0.35">
      <c r="A103" s="5">
        <f t="shared" si="2"/>
        <v>42870</v>
      </c>
      <c r="B103" t="s">
        <v>248</v>
      </c>
      <c r="C103" s="2">
        <v>42870</v>
      </c>
      <c r="D103" s="3">
        <v>36.369999999999997</v>
      </c>
      <c r="E103" s="3">
        <v>36.97</v>
      </c>
      <c r="F103" s="3">
        <v>37.89</v>
      </c>
      <c r="G103" s="3">
        <v>38.47</v>
      </c>
      <c r="H103" s="3">
        <v>40.090000000000003</v>
      </c>
      <c r="I103" s="3">
        <v>44.17</v>
      </c>
      <c r="J103" s="3">
        <v>46.28</v>
      </c>
      <c r="K103" s="3">
        <v>47.37</v>
      </c>
      <c r="L103" s="3">
        <v>47.76</v>
      </c>
      <c r="M103" s="3">
        <v>45.75</v>
      </c>
      <c r="N103" s="3">
        <v>41.88</v>
      </c>
      <c r="O103" s="3">
        <v>39.020000000000003</v>
      </c>
      <c r="P103" s="3">
        <v>37.61</v>
      </c>
      <c r="Q103" s="3">
        <v>38.450000000000003</v>
      </c>
      <c r="R103" s="3">
        <v>38.58</v>
      </c>
      <c r="S103" s="3">
        <v>38.67</v>
      </c>
      <c r="T103" s="3">
        <v>41.66</v>
      </c>
      <c r="U103" s="3">
        <v>44.06</v>
      </c>
      <c r="V103" s="3">
        <v>45.13</v>
      </c>
      <c r="W103" s="3">
        <v>47.83</v>
      </c>
      <c r="X103" s="3">
        <v>47.4</v>
      </c>
      <c r="Y103" s="3">
        <v>45.28</v>
      </c>
      <c r="Z103" s="3">
        <v>40.520000000000003</v>
      </c>
      <c r="AA103" s="3">
        <v>38.11</v>
      </c>
      <c r="AB103" s="3">
        <v>36.97</v>
      </c>
      <c r="AC103" s="3">
        <v>37.08</v>
      </c>
      <c r="AD103" s="3">
        <v>37.57</v>
      </c>
      <c r="AE103" s="3">
        <v>38.65</v>
      </c>
      <c r="AF103" s="3">
        <v>42.33</v>
      </c>
      <c r="AG103" s="3">
        <v>43.5</v>
      </c>
      <c r="AH103" s="3">
        <v>44.81</v>
      </c>
      <c r="AI103" s="3">
        <v>46.48</v>
      </c>
      <c r="AJ103" s="3">
        <v>44.56</v>
      </c>
      <c r="AK103" s="3">
        <v>43.33</v>
      </c>
      <c r="AL103" s="3">
        <v>39.22</v>
      </c>
      <c r="AM103" s="3">
        <v>37.64</v>
      </c>
      <c r="AN103" s="3">
        <v>37.32</v>
      </c>
      <c r="AO103" s="3">
        <v>37.33</v>
      </c>
      <c r="AP103" s="3">
        <v>37.840000000000003</v>
      </c>
      <c r="AQ103" s="3">
        <v>39.04</v>
      </c>
      <c r="AR103" s="3">
        <v>43.1</v>
      </c>
      <c r="AS103" s="3">
        <v>44.75</v>
      </c>
      <c r="AT103" s="3">
        <v>45.5</v>
      </c>
      <c r="AU103" s="3">
        <v>46.08</v>
      </c>
      <c r="AV103" s="3">
        <v>43.51</v>
      </c>
      <c r="AW103" s="3">
        <v>41.99</v>
      </c>
      <c r="AX103" s="3">
        <v>39.020000000000003</v>
      </c>
      <c r="AY103" s="3">
        <v>38.17</v>
      </c>
    </row>
    <row r="104" spans="1:51" x14ac:dyDescent="0.35">
      <c r="A104" s="5">
        <f t="shared" si="2"/>
        <v>42871</v>
      </c>
      <c r="B104" t="s">
        <v>249</v>
      </c>
      <c r="C104" s="2">
        <v>42871</v>
      </c>
      <c r="D104" s="3">
        <v>36.4</v>
      </c>
      <c r="E104" s="3">
        <v>36.86</v>
      </c>
      <c r="F104" s="3">
        <v>37.71</v>
      </c>
      <c r="G104" s="3">
        <v>38.4</v>
      </c>
      <c r="H104" s="3">
        <v>40</v>
      </c>
      <c r="I104" s="3">
        <v>44.1</v>
      </c>
      <c r="J104" s="3">
        <v>46.16</v>
      </c>
      <c r="K104" s="3">
        <v>47.27</v>
      </c>
      <c r="L104" s="3">
        <v>47.68</v>
      </c>
      <c r="M104" s="3">
        <v>45.69</v>
      </c>
      <c r="N104" s="3">
        <v>41.87</v>
      </c>
      <c r="O104" s="3">
        <v>38.909999999999997</v>
      </c>
      <c r="P104" s="3">
        <v>37.42</v>
      </c>
      <c r="Q104" s="3">
        <v>38.18</v>
      </c>
      <c r="R104" s="3">
        <v>38.33</v>
      </c>
      <c r="S104" s="3">
        <v>38.46</v>
      </c>
      <c r="T104" s="3">
        <v>41.52</v>
      </c>
      <c r="U104" s="3">
        <v>43.96</v>
      </c>
      <c r="V104" s="3">
        <v>45.05</v>
      </c>
      <c r="W104" s="3">
        <v>47.75</v>
      </c>
      <c r="X104" s="3">
        <v>47.32</v>
      </c>
      <c r="Y104" s="3">
        <v>45.2</v>
      </c>
      <c r="Z104" s="3">
        <v>40.4</v>
      </c>
      <c r="AA104" s="3">
        <v>37.99</v>
      </c>
      <c r="AB104" s="3">
        <v>36.85</v>
      </c>
      <c r="AC104" s="3">
        <v>36.96</v>
      </c>
      <c r="AD104" s="3">
        <v>37.450000000000003</v>
      </c>
      <c r="AE104" s="3">
        <v>38.53</v>
      </c>
      <c r="AF104" s="3">
        <v>42.21</v>
      </c>
      <c r="AG104" s="3">
        <v>43.38</v>
      </c>
      <c r="AH104" s="3">
        <v>44.69</v>
      </c>
      <c r="AI104" s="3">
        <v>46.36</v>
      </c>
      <c r="AJ104" s="3">
        <v>44.44</v>
      </c>
      <c r="AK104" s="3">
        <v>43.21</v>
      </c>
      <c r="AL104" s="3">
        <v>39.1</v>
      </c>
      <c r="AM104" s="3">
        <v>37.520000000000003</v>
      </c>
      <c r="AN104" s="3">
        <v>37.200000000000003</v>
      </c>
      <c r="AO104" s="3">
        <v>37.21</v>
      </c>
      <c r="AP104" s="3">
        <v>37.72</v>
      </c>
      <c r="AQ104" s="3">
        <v>38.92</v>
      </c>
      <c r="AR104" s="3">
        <v>42.98</v>
      </c>
      <c r="AS104" s="3">
        <v>44.63</v>
      </c>
      <c r="AT104" s="3">
        <v>45.38</v>
      </c>
      <c r="AU104" s="3">
        <v>45.96</v>
      </c>
      <c r="AV104" s="3">
        <v>43.39</v>
      </c>
      <c r="AW104" s="3">
        <v>41.87</v>
      </c>
      <c r="AX104" s="3">
        <v>38.9</v>
      </c>
      <c r="AY104" s="3">
        <v>38.049999999999997</v>
      </c>
    </row>
    <row r="105" spans="1:51" x14ac:dyDescent="0.35">
      <c r="A105" s="5">
        <f t="shared" si="2"/>
        <v>42872</v>
      </c>
      <c r="B105" t="s">
        <v>250</v>
      </c>
      <c r="C105" s="2">
        <v>42872</v>
      </c>
      <c r="D105" s="3">
        <v>37.33</v>
      </c>
      <c r="E105" s="3">
        <v>37.799999999999997</v>
      </c>
      <c r="F105" s="3">
        <v>38.479999999999997</v>
      </c>
      <c r="G105" s="3">
        <v>39.08</v>
      </c>
      <c r="H105" s="3">
        <v>40.630000000000003</v>
      </c>
      <c r="I105" s="3">
        <v>44.67</v>
      </c>
      <c r="J105" s="3">
        <v>46.78</v>
      </c>
      <c r="K105" s="3">
        <v>47.97</v>
      </c>
      <c r="L105" s="3">
        <v>48.24</v>
      </c>
      <c r="M105" s="3">
        <v>46.18</v>
      </c>
      <c r="N105" s="3">
        <v>42.51</v>
      </c>
      <c r="O105" s="3">
        <v>39.5</v>
      </c>
      <c r="P105" s="3">
        <v>37.97</v>
      </c>
      <c r="Q105" s="3">
        <v>38.71</v>
      </c>
      <c r="R105" s="3">
        <v>38.82</v>
      </c>
      <c r="S105" s="3">
        <v>38.92</v>
      </c>
      <c r="T105" s="3">
        <v>41.91</v>
      </c>
      <c r="U105" s="3">
        <v>44.34</v>
      </c>
      <c r="V105" s="3">
        <v>45.59</v>
      </c>
      <c r="W105" s="3">
        <v>48.38</v>
      </c>
      <c r="X105" s="3">
        <v>47.99</v>
      </c>
      <c r="Y105" s="3">
        <v>45.86</v>
      </c>
      <c r="Z105" s="3">
        <v>41.03</v>
      </c>
      <c r="AA105" s="3">
        <v>38.6</v>
      </c>
      <c r="AB105" s="3">
        <v>37.44</v>
      </c>
      <c r="AC105" s="3">
        <v>37.5</v>
      </c>
      <c r="AD105" s="3">
        <v>37.97</v>
      </c>
      <c r="AE105" s="3">
        <v>39.049999999999997</v>
      </c>
      <c r="AF105" s="3">
        <v>42.77</v>
      </c>
      <c r="AG105" s="3">
        <v>43.98</v>
      </c>
      <c r="AH105" s="3">
        <v>45.31</v>
      </c>
      <c r="AI105" s="3">
        <v>46.98</v>
      </c>
      <c r="AJ105" s="3">
        <v>45.06</v>
      </c>
      <c r="AK105" s="3">
        <v>43.83</v>
      </c>
      <c r="AL105" s="3">
        <v>39.72</v>
      </c>
      <c r="AM105" s="3">
        <v>38.14</v>
      </c>
      <c r="AN105" s="3">
        <v>37.82</v>
      </c>
      <c r="AO105" s="3">
        <v>37.83</v>
      </c>
      <c r="AP105" s="3">
        <v>38.340000000000003</v>
      </c>
      <c r="AQ105" s="3">
        <v>39.54</v>
      </c>
      <c r="AR105" s="3">
        <v>43.6</v>
      </c>
      <c r="AS105" s="3">
        <v>45.25</v>
      </c>
      <c r="AT105" s="3">
        <v>46</v>
      </c>
      <c r="AU105" s="3">
        <v>46.58</v>
      </c>
      <c r="AV105" s="3">
        <v>44.01</v>
      </c>
      <c r="AW105" s="3">
        <v>42.49</v>
      </c>
      <c r="AX105" s="3">
        <v>39.520000000000003</v>
      </c>
      <c r="AY105" s="3">
        <v>38.67</v>
      </c>
    </row>
    <row r="106" spans="1:51" x14ac:dyDescent="0.35">
      <c r="A106" s="5">
        <f t="shared" si="2"/>
        <v>42873</v>
      </c>
      <c r="B106" t="s">
        <v>251</v>
      </c>
      <c r="C106" s="2">
        <v>42873</v>
      </c>
      <c r="D106" s="3">
        <v>37.659999999999997</v>
      </c>
      <c r="E106" s="3">
        <v>38.06</v>
      </c>
      <c r="F106" s="3">
        <v>38.74</v>
      </c>
      <c r="G106" s="3">
        <v>39.35</v>
      </c>
      <c r="H106" s="3">
        <v>40.9</v>
      </c>
      <c r="I106" s="3">
        <v>44.91</v>
      </c>
      <c r="J106" s="3">
        <v>47.01</v>
      </c>
      <c r="K106" s="3">
        <v>48.19</v>
      </c>
      <c r="L106" s="3">
        <v>48.45</v>
      </c>
      <c r="M106" s="3">
        <v>46.39</v>
      </c>
      <c r="N106" s="3">
        <v>42.66</v>
      </c>
      <c r="O106" s="3">
        <v>39.65</v>
      </c>
      <c r="P106" s="3">
        <v>38.119999999999997</v>
      </c>
      <c r="Q106" s="3">
        <v>38.86</v>
      </c>
      <c r="R106" s="3">
        <v>38.97</v>
      </c>
      <c r="S106" s="3">
        <v>39.07</v>
      </c>
      <c r="T106" s="3">
        <v>42.03</v>
      </c>
      <c r="U106" s="3">
        <v>44.46</v>
      </c>
      <c r="V106" s="3">
        <v>45.71</v>
      </c>
      <c r="W106" s="3">
        <v>48.52</v>
      </c>
      <c r="X106" s="3">
        <v>48.13</v>
      </c>
      <c r="Y106" s="3">
        <v>45.98</v>
      </c>
      <c r="Z106" s="3">
        <v>41.06</v>
      </c>
      <c r="AA106" s="3">
        <v>38.57</v>
      </c>
      <c r="AB106" s="3">
        <v>37.4</v>
      </c>
      <c r="AC106" s="3">
        <v>37.46</v>
      </c>
      <c r="AD106" s="3">
        <v>37.93</v>
      </c>
      <c r="AE106" s="3">
        <v>39.01</v>
      </c>
      <c r="AF106" s="3">
        <v>42.73</v>
      </c>
      <c r="AG106" s="3">
        <v>43.94</v>
      </c>
      <c r="AH106" s="3">
        <v>45.27</v>
      </c>
      <c r="AI106" s="3">
        <v>46.94</v>
      </c>
      <c r="AJ106" s="3">
        <v>45.02</v>
      </c>
      <c r="AK106" s="3">
        <v>43.79</v>
      </c>
      <c r="AL106" s="3">
        <v>39.68</v>
      </c>
      <c r="AM106" s="3">
        <v>38.1</v>
      </c>
      <c r="AN106" s="3">
        <v>37.78</v>
      </c>
      <c r="AO106" s="3">
        <v>37.79</v>
      </c>
      <c r="AP106" s="3">
        <v>38.299999999999997</v>
      </c>
      <c r="AQ106" s="3">
        <v>39.5</v>
      </c>
      <c r="AR106" s="3">
        <v>43.56</v>
      </c>
      <c r="AS106" s="3">
        <v>45.21</v>
      </c>
      <c r="AT106" s="3">
        <v>45.96</v>
      </c>
      <c r="AU106" s="3">
        <v>46.54</v>
      </c>
      <c r="AV106" s="3">
        <v>43.97</v>
      </c>
      <c r="AW106" s="3">
        <v>42.45</v>
      </c>
      <c r="AX106" s="3">
        <v>39.479999999999997</v>
      </c>
      <c r="AY106" s="3">
        <v>38.630000000000003</v>
      </c>
    </row>
    <row r="107" spans="1:51" x14ac:dyDescent="0.35">
      <c r="A107" s="5">
        <f t="shared" si="2"/>
        <v>42874</v>
      </c>
      <c r="B107" t="s">
        <v>252</v>
      </c>
      <c r="C107" s="2">
        <v>42874</v>
      </c>
      <c r="D107" s="3">
        <v>36.880000000000003</v>
      </c>
      <c r="E107" s="3">
        <v>37.51</v>
      </c>
      <c r="F107" s="3">
        <v>38.29</v>
      </c>
      <c r="G107" s="3">
        <v>39.020000000000003</v>
      </c>
      <c r="H107" s="3">
        <v>40.69</v>
      </c>
      <c r="I107" s="3">
        <v>44.78</v>
      </c>
      <c r="J107" s="3">
        <v>46.94</v>
      </c>
      <c r="K107" s="3">
        <v>48.18</v>
      </c>
      <c r="L107" s="3">
        <v>48.47</v>
      </c>
      <c r="M107" s="3">
        <v>46.34</v>
      </c>
      <c r="N107" s="3">
        <v>42.58</v>
      </c>
      <c r="O107" s="3">
        <v>39.630000000000003</v>
      </c>
      <c r="P107" s="3">
        <v>38.1</v>
      </c>
      <c r="Q107" s="3">
        <v>38.840000000000003</v>
      </c>
      <c r="R107" s="3">
        <v>39.049999999999997</v>
      </c>
      <c r="S107" s="3">
        <v>39.21</v>
      </c>
      <c r="T107" s="3">
        <v>42.11</v>
      </c>
      <c r="U107" s="3">
        <v>44.48</v>
      </c>
      <c r="V107" s="3">
        <v>45.73</v>
      </c>
      <c r="W107" s="3">
        <v>48.55</v>
      </c>
      <c r="X107" s="3">
        <v>48.16</v>
      </c>
      <c r="Y107" s="3">
        <v>46.02</v>
      </c>
      <c r="Z107" s="3">
        <v>41.11</v>
      </c>
      <c r="AA107" s="3">
        <v>38.630000000000003</v>
      </c>
      <c r="AB107" s="3">
        <v>37.46</v>
      </c>
      <c r="AC107" s="3">
        <v>37.520000000000003</v>
      </c>
      <c r="AD107" s="3">
        <v>37.99</v>
      </c>
      <c r="AE107" s="3">
        <v>39.07</v>
      </c>
      <c r="AF107" s="3">
        <v>42.79</v>
      </c>
      <c r="AG107" s="3">
        <v>44</v>
      </c>
      <c r="AH107" s="3">
        <v>45.33</v>
      </c>
      <c r="AI107" s="3">
        <v>47</v>
      </c>
      <c r="AJ107" s="3">
        <v>45.08</v>
      </c>
      <c r="AK107" s="3">
        <v>43.85</v>
      </c>
      <c r="AL107" s="3">
        <v>39.74</v>
      </c>
      <c r="AM107" s="3">
        <v>38.159999999999997</v>
      </c>
      <c r="AN107" s="3">
        <v>37.840000000000003</v>
      </c>
      <c r="AO107" s="3">
        <v>37.85</v>
      </c>
      <c r="AP107" s="3">
        <v>38.36</v>
      </c>
      <c r="AQ107" s="3">
        <v>39.56</v>
      </c>
      <c r="AR107" s="3">
        <v>43.62</v>
      </c>
      <c r="AS107" s="3">
        <v>45.27</v>
      </c>
      <c r="AT107" s="3">
        <v>46.02</v>
      </c>
      <c r="AU107" s="3">
        <v>46.6</v>
      </c>
      <c r="AV107" s="3">
        <v>44.03</v>
      </c>
      <c r="AW107" s="3">
        <v>42.51</v>
      </c>
      <c r="AX107" s="3">
        <v>39.54</v>
      </c>
      <c r="AY107" s="3">
        <v>38.69</v>
      </c>
    </row>
    <row r="108" spans="1:51" x14ac:dyDescent="0.35">
      <c r="A108" s="5">
        <f t="shared" si="2"/>
        <v>42877</v>
      </c>
      <c r="B108" t="s">
        <v>253</v>
      </c>
      <c r="C108" s="2">
        <v>42877</v>
      </c>
      <c r="D108" s="3">
        <v>36.65</v>
      </c>
      <c r="E108" s="3">
        <v>37.46</v>
      </c>
      <c r="F108" s="3">
        <v>38.4</v>
      </c>
      <c r="G108" s="3">
        <v>39.22</v>
      </c>
      <c r="H108" s="3">
        <v>40.9</v>
      </c>
      <c r="I108" s="3">
        <v>45.05</v>
      </c>
      <c r="J108" s="3">
        <v>47.12</v>
      </c>
      <c r="K108" s="3">
        <v>48.44</v>
      </c>
      <c r="L108" s="3">
        <v>48.74</v>
      </c>
      <c r="M108" s="3">
        <v>46.74</v>
      </c>
      <c r="N108" s="3">
        <v>43.09</v>
      </c>
      <c r="O108" s="3">
        <v>39.99</v>
      </c>
      <c r="P108" s="3">
        <v>38.46</v>
      </c>
      <c r="Q108" s="3">
        <v>39.270000000000003</v>
      </c>
      <c r="R108" s="3">
        <v>39.479999999999997</v>
      </c>
      <c r="S108" s="3">
        <v>39.64</v>
      </c>
      <c r="T108" s="3">
        <v>42.48</v>
      </c>
      <c r="U108" s="3">
        <v>44.85</v>
      </c>
      <c r="V108" s="3">
        <v>46.1</v>
      </c>
      <c r="W108" s="3">
        <v>48.92</v>
      </c>
      <c r="X108" s="3">
        <v>48.53</v>
      </c>
      <c r="Y108" s="3">
        <v>46.39</v>
      </c>
      <c r="Z108" s="3">
        <v>41.53</v>
      </c>
      <c r="AA108" s="3">
        <v>39.049999999999997</v>
      </c>
      <c r="AB108" s="3">
        <v>37.880000000000003</v>
      </c>
      <c r="AC108" s="3">
        <v>37.94</v>
      </c>
      <c r="AD108" s="3">
        <v>38.409999999999997</v>
      </c>
      <c r="AE108" s="3">
        <v>39.49</v>
      </c>
      <c r="AF108" s="3">
        <v>43.21</v>
      </c>
      <c r="AG108" s="3">
        <v>44.42</v>
      </c>
      <c r="AH108" s="3">
        <v>45.75</v>
      </c>
      <c r="AI108" s="3">
        <v>47.42</v>
      </c>
      <c r="AJ108" s="3">
        <v>45.5</v>
      </c>
      <c r="AK108" s="3">
        <v>44.27</v>
      </c>
      <c r="AL108" s="3">
        <v>40.159999999999997</v>
      </c>
      <c r="AM108" s="3">
        <v>38.58</v>
      </c>
      <c r="AN108" s="3">
        <v>38.26</v>
      </c>
      <c r="AO108" s="3">
        <v>38.270000000000003</v>
      </c>
      <c r="AP108" s="3">
        <v>38.78</v>
      </c>
      <c r="AQ108" s="3">
        <v>39.979999999999997</v>
      </c>
      <c r="AR108" s="3">
        <v>44.04</v>
      </c>
      <c r="AS108" s="3">
        <v>45.69</v>
      </c>
      <c r="AT108" s="3">
        <v>46.44</v>
      </c>
      <c r="AU108" s="3">
        <v>47.02</v>
      </c>
      <c r="AV108" s="3">
        <v>44.45</v>
      </c>
      <c r="AW108" s="3">
        <v>42.93</v>
      </c>
      <c r="AX108" s="3">
        <v>39.96</v>
      </c>
      <c r="AY108" s="3">
        <v>39.11</v>
      </c>
    </row>
    <row r="109" spans="1:51" x14ac:dyDescent="0.35">
      <c r="A109" s="5">
        <f t="shared" si="2"/>
        <v>42878</v>
      </c>
      <c r="B109" t="s">
        <v>254</v>
      </c>
      <c r="C109" s="2">
        <v>42878</v>
      </c>
      <c r="D109" s="3">
        <v>36.659999999999997</v>
      </c>
      <c r="E109" s="3">
        <v>37.49</v>
      </c>
      <c r="F109" s="3">
        <v>38.53</v>
      </c>
      <c r="G109" s="3">
        <v>39.450000000000003</v>
      </c>
      <c r="H109" s="3">
        <v>41.07</v>
      </c>
      <c r="I109" s="3">
        <v>45.27</v>
      </c>
      <c r="J109" s="3">
        <v>47.44</v>
      </c>
      <c r="K109" s="3">
        <v>48.72</v>
      </c>
      <c r="L109" s="3">
        <v>49.02</v>
      </c>
      <c r="M109" s="3">
        <v>46.9</v>
      </c>
      <c r="N109" s="3">
        <v>43.05</v>
      </c>
      <c r="O109" s="3">
        <v>40.340000000000003</v>
      </c>
      <c r="P109" s="3">
        <v>38.83</v>
      </c>
      <c r="Q109" s="3">
        <v>39.53</v>
      </c>
      <c r="R109" s="3">
        <v>39.74</v>
      </c>
      <c r="S109" s="3">
        <v>39.9</v>
      </c>
      <c r="T109" s="3">
        <v>42.77</v>
      </c>
      <c r="U109" s="3">
        <v>45.14</v>
      </c>
      <c r="V109" s="3">
        <v>46.39</v>
      </c>
      <c r="W109" s="3">
        <v>49.21</v>
      </c>
      <c r="X109" s="3">
        <v>48.82</v>
      </c>
      <c r="Y109" s="3">
        <v>46.68</v>
      </c>
      <c r="Z109" s="3">
        <v>41.68</v>
      </c>
      <c r="AA109" s="3">
        <v>39.18</v>
      </c>
      <c r="AB109" s="3">
        <v>38.01</v>
      </c>
      <c r="AC109" s="3">
        <v>38.07</v>
      </c>
      <c r="AD109" s="3">
        <v>38.54</v>
      </c>
      <c r="AE109" s="3">
        <v>39.64</v>
      </c>
      <c r="AF109" s="3">
        <v>43.44</v>
      </c>
      <c r="AG109" s="3">
        <v>44.65</v>
      </c>
      <c r="AH109" s="3">
        <v>45.98</v>
      </c>
      <c r="AI109" s="3">
        <v>47.65</v>
      </c>
      <c r="AJ109" s="3">
        <v>45.73</v>
      </c>
      <c r="AK109" s="3">
        <v>44.5</v>
      </c>
      <c r="AL109" s="3">
        <v>40.39</v>
      </c>
      <c r="AM109" s="3">
        <v>38.81</v>
      </c>
      <c r="AN109" s="3">
        <v>38.49</v>
      </c>
      <c r="AO109" s="3">
        <v>38.5</v>
      </c>
      <c r="AP109" s="3">
        <v>39.01</v>
      </c>
      <c r="AQ109" s="3">
        <v>40.21</v>
      </c>
      <c r="AR109" s="3">
        <v>44.27</v>
      </c>
      <c r="AS109" s="3">
        <v>45.92</v>
      </c>
      <c r="AT109" s="3">
        <v>46.67</v>
      </c>
      <c r="AU109" s="3">
        <v>47.25</v>
      </c>
      <c r="AV109" s="3">
        <v>44.68</v>
      </c>
      <c r="AW109" s="3">
        <v>43.16</v>
      </c>
      <c r="AX109" s="3">
        <v>40.19</v>
      </c>
      <c r="AY109" s="3">
        <v>39.340000000000003</v>
      </c>
    </row>
    <row r="110" spans="1:51" x14ac:dyDescent="0.35">
      <c r="A110" s="5">
        <f t="shared" si="2"/>
        <v>42879</v>
      </c>
      <c r="B110" t="s">
        <v>255</v>
      </c>
      <c r="C110" s="2">
        <v>42879</v>
      </c>
      <c r="D110" s="3">
        <v>36.42</v>
      </c>
      <c r="E110" s="3">
        <v>37.35</v>
      </c>
      <c r="F110" s="3">
        <v>38.32</v>
      </c>
      <c r="G110" s="3">
        <v>39.25</v>
      </c>
      <c r="H110" s="3">
        <v>40.92</v>
      </c>
      <c r="I110" s="3">
        <v>45.18</v>
      </c>
      <c r="J110" s="3">
        <v>47.35</v>
      </c>
      <c r="K110" s="3">
        <v>48.6</v>
      </c>
      <c r="L110" s="3">
        <v>48.9</v>
      </c>
      <c r="M110" s="3">
        <v>46.78</v>
      </c>
      <c r="N110" s="3">
        <v>42.92</v>
      </c>
      <c r="O110" s="3">
        <v>40.21</v>
      </c>
      <c r="P110" s="3">
        <v>38.700000000000003</v>
      </c>
      <c r="Q110" s="3">
        <v>39.4</v>
      </c>
      <c r="R110" s="3">
        <v>39.61</v>
      </c>
      <c r="S110" s="3">
        <v>39.770000000000003</v>
      </c>
      <c r="T110" s="3">
        <v>42.64</v>
      </c>
      <c r="U110" s="3">
        <v>45.01</v>
      </c>
      <c r="V110" s="3">
        <v>46.26</v>
      </c>
      <c r="W110" s="3">
        <v>49.08</v>
      </c>
      <c r="X110" s="3">
        <v>48.69</v>
      </c>
      <c r="Y110" s="3">
        <v>46.55</v>
      </c>
      <c r="Z110" s="3">
        <v>41.55</v>
      </c>
      <c r="AA110" s="3">
        <v>39.049999999999997</v>
      </c>
      <c r="AB110" s="3">
        <v>37.880000000000003</v>
      </c>
      <c r="AC110" s="3">
        <v>37.94</v>
      </c>
      <c r="AD110" s="3">
        <v>38.409999999999997</v>
      </c>
      <c r="AE110" s="3">
        <v>39.51</v>
      </c>
      <c r="AF110" s="3">
        <v>43.31</v>
      </c>
      <c r="AG110" s="3">
        <v>44.52</v>
      </c>
      <c r="AH110" s="3">
        <v>45.85</v>
      </c>
      <c r="AI110" s="3">
        <v>47.52</v>
      </c>
      <c r="AJ110" s="3">
        <v>45.6</v>
      </c>
      <c r="AK110" s="3">
        <v>44.37</v>
      </c>
      <c r="AL110" s="3">
        <v>40.26</v>
      </c>
      <c r="AM110" s="3">
        <v>38.68</v>
      </c>
      <c r="AN110" s="3">
        <v>38.36</v>
      </c>
      <c r="AO110" s="3">
        <v>38.369999999999997</v>
      </c>
      <c r="AP110" s="3">
        <v>38.880000000000003</v>
      </c>
      <c r="AQ110" s="3">
        <v>40.08</v>
      </c>
      <c r="AR110" s="3">
        <v>44.14</v>
      </c>
      <c r="AS110" s="3">
        <v>45.79</v>
      </c>
      <c r="AT110" s="3">
        <v>46.54</v>
      </c>
      <c r="AU110" s="3">
        <v>47.12</v>
      </c>
      <c r="AV110" s="3">
        <v>44.55</v>
      </c>
      <c r="AW110" s="3">
        <v>43.03</v>
      </c>
      <c r="AX110" s="3">
        <v>40.06</v>
      </c>
      <c r="AY110" s="3">
        <v>39.21</v>
      </c>
    </row>
    <row r="111" spans="1:51" x14ac:dyDescent="0.35">
      <c r="A111" s="5">
        <f t="shared" si="2"/>
        <v>42880</v>
      </c>
      <c r="B111" t="s">
        <v>256</v>
      </c>
      <c r="C111" s="2">
        <v>42880</v>
      </c>
      <c r="D111" s="3">
        <v>36.06</v>
      </c>
      <c r="E111" s="3">
        <v>37.090000000000003</v>
      </c>
      <c r="F111" s="3">
        <v>38.21</v>
      </c>
      <c r="G111" s="3">
        <v>39.049999999999997</v>
      </c>
      <c r="H111" s="3">
        <v>40.700000000000003</v>
      </c>
      <c r="I111" s="3">
        <v>44.97</v>
      </c>
      <c r="J111" s="3">
        <v>47.11</v>
      </c>
      <c r="K111" s="3">
        <v>48.3</v>
      </c>
      <c r="L111" s="3">
        <v>48.6</v>
      </c>
      <c r="M111" s="3">
        <v>46.48</v>
      </c>
      <c r="N111" s="3">
        <v>42.67</v>
      </c>
      <c r="O111" s="3">
        <v>39.96</v>
      </c>
      <c r="P111" s="3">
        <v>38.450000000000003</v>
      </c>
      <c r="Q111" s="3">
        <v>39.15</v>
      </c>
      <c r="R111" s="3">
        <v>39.36</v>
      </c>
      <c r="S111" s="3">
        <v>39.520000000000003</v>
      </c>
      <c r="T111" s="3">
        <v>42.39</v>
      </c>
      <c r="U111" s="3">
        <v>44.76</v>
      </c>
      <c r="V111" s="3">
        <v>46.01</v>
      </c>
      <c r="W111" s="3">
        <v>48.83</v>
      </c>
      <c r="X111" s="3">
        <v>48.44</v>
      </c>
      <c r="Y111" s="3">
        <v>46.3</v>
      </c>
      <c r="Z111" s="3">
        <v>41.4</v>
      </c>
      <c r="AA111" s="3">
        <v>38.9</v>
      </c>
      <c r="AB111" s="3">
        <v>37.729999999999997</v>
      </c>
      <c r="AC111" s="3">
        <v>37.79</v>
      </c>
      <c r="AD111" s="3">
        <v>38.26</v>
      </c>
      <c r="AE111" s="3">
        <v>39.36</v>
      </c>
      <c r="AF111" s="3">
        <v>43.16</v>
      </c>
      <c r="AG111" s="3">
        <v>44.37</v>
      </c>
      <c r="AH111" s="3">
        <v>45.7</v>
      </c>
      <c r="AI111" s="3">
        <v>47.37</v>
      </c>
      <c r="AJ111" s="3">
        <v>45.45</v>
      </c>
      <c r="AK111" s="3">
        <v>44.22</v>
      </c>
      <c r="AL111" s="3">
        <v>40.11</v>
      </c>
      <c r="AM111" s="3">
        <v>38.53</v>
      </c>
      <c r="AN111" s="3">
        <v>38.21</v>
      </c>
      <c r="AO111" s="3">
        <v>38.22</v>
      </c>
      <c r="AP111" s="3">
        <v>38.729999999999997</v>
      </c>
      <c r="AQ111" s="3">
        <v>39.93</v>
      </c>
      <c r="AR111" s="3">
        <v>43.99</v>
      </c>
      <c r="AS111" s="3">
        <v>45.64</v>
      </c>
      <c r="AT111" s="3">
        <v>46.39</v>
      </c>
      <c r="AU111" s="3">
        <v>46.97</v>
      </c>
      <c r="AV111" s="3">
        <v>44.4</v>
      </c>
      <c r="AW111" s="3">
        <v>42.88</v>
      </c>
      <c r="AX111" s="3">
        <v>39.909999999999997</v>
      </c>
      <c r="AY111" s="3">
        <v>39.06</v>
      </c>
    </row>
    <row r="112" spans="1:51" x14ac:dyDescent="0.35">
      <c r="A112" s="5">
        <f t="shared" si="2"/>
        <v>42881</v>
      </c>
      <c r="B112" t="s">
        <v>257</v>
      </c>
      <c r="C112" s="2">
        <v>42881</v>
      </c>
      <c r="D112" s="3">
        <v>36.549999999999997</v>
      </c>
      <c r="E112" s="3">
        <v>37.479999999999997</v>
      </c>
      <c r="F112" s="3">
        <v>38.450000000000003</v>
      </c>
      <c r="G112" s="3">
        <v>39.369999999999997</v>
      </c>
      <c r="H112" s="3">
        <v>40.93</v>
      </c>
      <c r="I112" s="3">
        <v>45.03</v>
      </c>
      <c r="J112" s="3">
        <v>47.24</v>
      </c>
      <c r="K112" s="3">
        <v>48.43</v>
      </c>
      <c r="L112" s="3">
        <v>48.69</v>
      </c>
      <c r="M112" s="3">
        <v>46.57</v>
      </c>
      <c r="N112" s="3">
        <v>42.84</v>
      </c>
      <c r="O112" s="3">
        <v>40.17</v>
      </c>
      <c r="P112" s="3">
        <v>38.659999999999997</v>
      </c>
      <c r="Q112" s="3">
        <v>39.36</v>
      </c>
      <c r="R112" s="3">
        <v>39.57</v>
      </c>
      <c r="S112" s="3">
        <v>39.729999999999997</v>
      </c>
      <c r="T112" s="3">
        <v>42.55</v>
      </c>
      <c r="U112" s="3">
        <v>44.92</v>
      </c>
      <c r="V112" s="3">
        <v>46.17</v>
      </c>
      <c r="W112" s="3">
        <v>48.99</v>
      </c>
      <c r="X112" s="3">
        <v>48.6</v>
      </c>
      <c r="Y112" s="3">
        <v>46.46</v>
      </c>
      <c r="Z112" s="3">
        <v>41.56</v>
      </c>
      <c r="AA112" s="3">
        <v>39.06</v>
      </c>
      <c r="AB112" s="3">
        <v>37.89</v>
      </c>
      <c r="AC112" s="3">
        <v>37.950000000000003</v>
      </c>
      <c r="AD112" s="3">
        <v>38.42</v>
      </c>
      <c r="AE112" s="3">
        <v>39.520000000000003</v>
      </c>
      <c r="AF112" s="3">
        <v>43.32</v>
      </c>
      <c r="AG112" s="3">
        <v>44.53</v>
      </c>
      <c r="AH112" s="3">
        <v>45.86</v>
      </c>
      <c r="AI112" s="3">
        <v>47.53</v>
      </c>
      <c r="AJ112" s="3">
        <v>45.61</v>
      </c>
      <c r="AK112" s="3">
        <v>44.38</v>
      </c>
      <c r="AL112" s="3">
        <v>40.270000000000003</v>
      </c>
      <c r="AM112" s="3">
        <v>38.69</v>
      </c>
      <c r="AN112" s="3">
        <v>38.369999999999997</v>
      </c>
      <c r="AO112" s="3">
        <v>38.380000000000003</v>
      </c>
      <c r="AP112" s="3">
        <v>38.89</v>
      </c>
      <c r="AQ112" s="3">
        <v>40.090000000000003</v>
      </c>
      <c r="AR112" s="3">
        <v>44.15</v>
      </c>
      <c r="AS112" s="3">
        <v>45.8</v>
      </c>
      <c r="AT112" s="3">
        <v>46.55</v>
      </c>
      <c r="AU112" s="3">
        <v>47.13</v>
      </c>
      <c r="AV112" s="3">
        <v>44.56</v>
      </c>
      <c r="AW112" s="3">
        <v>43.04</v>
      </c>
      <c r="AX112" s="3">
        <v>40.07</v>
      </c>
      <c r="AY112" s="3">
        <v>39.22</v>
      </c>
    </row>
    <row r="113" spans="1:51" x14ac:dyDescent="0.35">
      <c r="A113" s="5">
        <f t="shared" si="2"/>
        <v>42884</v>
      </c>
      <c r="B113" t="s">
        <v>258</v>
      </c>
      <c r="C113" s="2">
        <v>42884</v>
      </c>
      <c r="D113" s="3">
        <v>36.549999999999997</v>
      </c>
      <c r="E113" s="3">
        <v>37.479999999999997</v>
      </c>
      <c r="F113" s="3">
        <v>38.450000000000003</v>
      </c>
      <c r="G113" s="3">
        <v>39.369999999999997</v>
      </c>
      <c r="H113" s="3">
        <v>40.93</v>
      </c>
      <c r="I113" s="3">
        <v>45.03</v>
      </c>
      <c r="J113" s="3">
        <v>47.24</v>
      </c>
      <c r="K113" s="3">
        <v>48.43</v>
      </c>
      <c r="L113" s="3">
        <v>48.69</v>
      </c>
      <c r="M113" s="3">
        <v>46.57</v>
      </c>
      <c r="N113" s="3">
        <v>42.84</v>
      </c>
      <c r="O113" s="3">
        <v>40.17</v>
      </c>
      <c r="P113" s="3">
        <v>38.659999999999997</v>
      </c>
      <c r="Q113" s="3">
        <v>39.36</v>
      </c>
      <c r="R113" s="3">
        <v>39.57</v>
      </c>
      <c r="S113" s="3">
        <v>39.729999999999997</v>
      </c>
      <c r="T113" s="3">
        <v>42.55</v>
      </c>
      <c r="U113" s="3">
        <v>44.92</v>
      </c>
      <c r="V113" s="3">
        <v>46.17</v>
      </c>
      <c r="W113" s="3">
        <v>48.99</v>
      </c>
      <c r="X113" s="3">
        <v>48.6</v>
      </c>
      <c r="Y113" s="3">
        <v>46.46</v>
      </c>
      <c r="Z113" s="3">
        <v>41.56</v>
      </c>
      <c r="AA113" s="3">
        <v>39.06</v>
      </c>
      <c r="AB113" s="3">
        <v>37.89</v>
      </c>
      <c r="AC113" s="3">
        <v>37.950000000000003</v>
      </c>
      <c r="AD113" s="3">
        <v>38.42</v>
      </c>
      <c r="AE113" s="3">
        <v>39.520000000000003</v>
      </c>
      <c r="AF113" s="3">
        <v>43.32</v>
      </c>
      <c r="AG113" s="3">
        <v>44.53</v>
      </c>
      <c r="AH113" s="3">
        <v>45.86</v>
      </c>
      <c r="AI113" s="3">
        <v>47.53</v>
      </c>
      <c r="AJ113" s="3">
        <v>45.61</v>
      </c>
      <c r="AK113" s="3">
        <v>44.38</v>
      </c>
      <c r="AL113" s="3">
        <v>40.270000000000003</v>
      </c>
      <c r="AM113" s="3">
        <v>38.69</v>
      </c>
      <c r="AN113" s="3">
        <v>38.369999999999997</v>
      </c>
      <c r="AO113" s="3">
        <v>38.380000000000003</v>
      </c>
      <c r="AP113" s="3">
        <v>38.89</v>
      </c>
      <c r="AQ113" s="3">
        <v>40.090000000000003</v>
      </c>
      <c r="AR113" s="3">
        <v>44.15</v>
      </c>
      <c r="AS113" s="3">
        <v>45.8</v>
      </c>
      <c r="AT113" s="3">
        <v>46.55</v>
      </c>
      <c r="AU113" s="3">
        <v>47.13</v>
      </c>
      <c r="AV113" s="3">
        <v>44.56</v>
      </c>
      <c r="AW113" s="3">
        <v>43.04</v>
      </c>
      <c r="AX113" s="3">
        <v>40.07</v>
      </c>
      <c r="AY113" s="3">
        <v>39.22</v>
      </c>
    </row>
    <row r="114" spans="1:51" x14ac:dyDescent="0.35">
      <c r="A114" s="5">
        <f t="shared" si="2"/>
        <v>42885</v>
      </c>
      <c r="B114" t="s">
        <v>259</v>
      </c>
      <c r="C114" s="2">
        <v>42885</v>
      </c>
      <c r="D114" s="3">
        <v>37.270000000000003</v>
      </c>
      <c r="E114" s="3">
        <v>38</v>
      </c>
      <c r="F114" s="3">
        <v>39.049999999999997</v>
      </c>
      <c r="G114" s="3">
        <v>39.979999999999997</v>
      </c>
      <c r="H114" s="3">
        <v>41.59</v>
      </c>
      <c r="I114" s="3">
        <v>45.69</v>
      </c>
      <c r="J114" s="3">
        <v>47.87</v>
      </c>
      <c r="K114" s="3">
        <v>48.96</v>
      </c>
      <c r="L114" s="3">
        <v>49.22</v>
      </c>
      <c r="M114" s="3">
        <v>47.1</v>
      </c>
      <c r="N114" s="3">
        <v>43.4</v>
      </c>
      <c r="O114" s="3">
        <v>40.729999999999997</v>
      </c>
      <c r="P114" s="3">
        <v>39.22</v>
      </c>
      <c r="Q114" s="3">
        <v>39.92</v>
      </c>
      <c r="R114" s="3">
        <v>40.130000000000003</v>
      </c>
      <c r="S114" s="3">
        <v>40.29</v>
      </c>
      <c r="T114" s="3">
        <v>43.11</v>
      </c>
      <c r="U114" s="3">
        <v>45.48</v>
      </c>
      <c r="V114" s="3">
        <v>46.93</v>
      </c>
      <c r="W114" s="3">
        <v>49.33</v>
      </c>
      <c r="X114" s="3">
        <v>49.03</v>
      </c>
      <c r="Y114" s="3">
        <v>46.98</v>
      </c>
      <c r="Z114" s="3">
        <v>42.18</v>
      </c>
      <c r="AA114" s="3">
        <v>39.65</v>
      </c>
      <c r="AB114" s="3">
        <v>38.479999999999997</v>
      </c>
      <c r="AC114" s="3">
        <v>38.54</v>
      </c>
      <c r="AD114" s="3">
        <v>39.01</v>
      </c>
      <c r="AE114" s="3">
        <v>40.020000000000003</v>
      </c>
      <c r="AF114" s="3">
        <v>43.75</v>
      </c>
      <c r="AG114" s="3">
        <v>44.91</v>
      </c>
      <c r="AH114" s="3">
        <v>46.23</v>
      </c>
      <c r="AI114" s="3">
        <v>47.9</v>
      </c>
      <c r="AJ114" s="3">
        <v>45.98</v>
      </c>
      <c r="AK114" s="3">
        <v>44.75</v>
      </c>
      <c r="AL114" s="3">
        <v>40.64</v>
      </c>
      <c r="AM114" s="3">
        <v>39.06</v>
      </c>
      <c r="AN114" s="3">
        <v>38.74</v>
      </c>
      <c r="AO114" s="3">
        <v>38.75</v>
      </c>
      <c r="AP114" s="3">
        <v>39.26</v>
      </c>
      <c r="AQ114" s="3">
        <v>40.46</v>
      </c>
      <c r="AR114" s="3">
        <v>44.52</v>
      </c>
      <c r="AS114" s="3">
        <v>46.17</v>
      </c>
      <c r="AT114" s="3">
        <v>46.92</v>
      </c>
      <c r="AU114" s="3">
        <v>47.5</v>
      </c>
      <c r="AV114" s="3">
        <v>44.93</v>
      </c>
      <c r="AW114" s="3">
        <v>43.41</v>
      </c>
      <c r="AX114" s="3">
        <v>40.44</v>
      </c>
      <c r="AY114" s="3">
        <v>39.590000000000003</v>
      </c>
    </row>
    <row r="115" spans="1:51" x14ac:dyDescent="0.35">
      <c r="A115" s="5">
        <f t="shared" si="2"/>
        <v>42886</v>
      </c>
      <c r="B115" t="s">
        <v>260</v>
      </c>
      <c r="C115" s="2">
        <v>42886</v>
      </c>
      <c r="D115" s="3">
        <v>37.1</v>
      </c>
      <c r="E115" s="3">
        <v>38.229999999999997</v>
      </c>
      <c r="F115" s="3">
        <v>39.229999999999997</v>
      </c>
      <c r="G115" s="3">
        <v>40.83</v>
      </c>
      <c r="H115" s="3">
        <v>44.93</v>
      </c>
      <c r="I115" s="3">
        <v>47.03</v>
      </c>
      <c r="J115" s="3">
        <v>48.14</v>
      </c>
      <c r="K115" s="3">
        <v>48.43</v>
      </c>
      <c r="L115" s="3">
        <v>46.33</v>
      </c>
      <c r="M115" s="3">
        <v>42.7</v>
      </c>
      <c r="N115" s="3">
        <v>40.03</v>
      </c>
      <c r="O115" s="3">
        <v>38.520000000000003</v>
      </c>
      <c r="P115" s="3">
        <v>39.200000000000003</v>
      </c>
      <c r="Q115" s="3">
        <v>39.409999999999997</v>
      </c>
      <c r="R115" s="3">
        <v>39.57</v>
      </c>
      <c r="S115" s="3">
        <v>42.39</v>
      </c>
      <c r="T115" s="3">
        <v>44.76</v>
      </c>
      <c r="U115" s="3">
        <v>46.21</v>
      </c>
      <c r="V115" s="3">
        <v>48.61</v>
      </c>
      <c r="W115" s="3">
        <v>48.31</v>
      </c>
      <c r="X115" s="3">
        <v>46.26</v>
      </c>
      <c r="Y115" s="3">
        <v>41.58</v>
      </c>
      <c r="Z115" s="3">
        <v>39.08</v>
      </c>
      <c r="AA115" s="3">
        <v>37.94</v>
      </c>
      <c r="AB115" s="3">
        <v>38.020000000000003</v>
      </c>
      <c r="AC115" s="3">
        <v>38.51</v>
      </c>
      <c r="AD115" s="3">
        <v>39.520000000000003</v>
      </c>
      <c r="AE115" s="3">
        <v>43.24</v>
      </c>
      <c r="AF115" s="3">
        <v>44.39</v>
      </c>
      <c r="AG115" s="3">
        <v>45.7</v>
      </c>
      <c r="AH115" s="3">
        <v>47.36</v>
      </c>
      <c r="AI115" s="3">
        <v>45.44</v>
      </c>
      <c r="AJ115" s="3">
        <v>44.21</v>
      </c>
      <c r="AK115" s="3">
        <v>40.1</v>
      </c>
      <c r="AL115" s="3">
        <v>38.520000000000003</v>
      </c>
      <c r="AM115" s="3">
        <v>38.200000000000003</v>
      </c>
      <c r="AN115" s="3">
        <v>38.21</v>
      </c>
      <c r="AO115" s="3">
        <v>38.72</v>
      </c>
      <c r="AP115" s="3">
        <v>39.92</v>
      </c>
      <c r="AQ115" s="3">
        <v>43.98</v>
      </c>
      <c r="AR115" s="3">
        <v>45.63</v>
      </c>
      <c r="AS115" s="3">
        <v>46.38</v>
      </c>
      <c r="AT115" s="3">
        <v>46.96</v>
      </c>
      <c r="AU115" s="3">
        <v>44.39</v>
      </c>
      <c r="AV115" s="3">
        <v>42.87</v>
      </c>
      <c r="AW115" s="3">
        <v>39.9</v>
      </c>
      <c r="AX115" s="3">
        <v>39.049999999999997</v>
      </c>
      <c r="AY115" s="3">
        <v>38.950000000000003</v>
      </c>
    </row>
    <row r="116" spans="1:51" x14ac:dyDescent="0.35">
      <c r="A116" s="5">
        <f t="shared" si="2"/>
        <v>42887</v>
      </c>
      <c r="B116" t="s">
        <v>261</v>
      </c>
      <c r="C116" s="2">
        <v>42887</v>
      </c>
      <c r="D116" s="3">
        <v>36.64</v>
      </c>
      <c r="E116" s="3">
        <v>37.630000000000003</v>
      </c>
      <c r="F116" s="3">
        <v>38.71</v>
      </c>
      <c r="G116" s="3">
        <v>40.36</v>
      </c>
      <c r="H116" s="3">
        <v>44.46</v>
      </c>
      <c r="I116" s="3">
        <v>46.68</v>
      </c>
      <c r="J116" s="3">
        <v>47.8</v>
      </c>
      <c r="K116" s="3">
        <v>48.09</v>
      </c>
      <c r="L116" s="3">
        <v>45.97</v>
      </c>
      <c r="M116" s="3">
        <v>42.54</v>
      </c>
      <c r="N116" s="3">
        <v>39.83</v>
      </c>
      <c r="O116" s="3">
        <v>38.28</v>
      </c>
      <c r="P116" s="3">
        <v>38.96</v>
      </c>
      <c r="Q116" s="3">
        <v>39.17</v>
      </c>
      <c r="R116" s="3">
        <v>39.33</v>
      </c>
      <c r="S116" s="3">
        <v>42.16</v>
      </c>
      <c r="T116" s="3">
        <v>44.57</v>
      </c>
      <c r="U116" s="3">
        <v>46.09</v>
      </c>
      <c r="V116" s="3">
        <v>48.38</v>
      </c>
      <c r="W116" s="3">
        <v>48.16</v>
      </c>
      <c r="X116" s="3">
        <v>46.11</v>
      </c>
      <c r="Y116" s="3">
        <v>41.43</v>
      </c>
      <c r="Z116" s="3">
        <v>38.93</v>
      </c>
      <c r="AA116" s="3">
        <v>37.79</v>
      </c>
      <c r="AB116" s="3">
        <v>37.869999999999997</v>
      </c>
      <c r="AC116" s="3">
        <v>38.36</v>
      </c>
      <c r="AD116" s="3">
        <v>39.369999999999997</v>
      </c>
      <c r="AE116" s="3">
        <v>43.07</v>
      </c>
      <c r="AF116" s="3">
        <v>44.2</v>
      </c>
      <c r="AG116" s="3">
        <v>45.49</v>
      </c>
      <c r="AH116" s="3">
        <v>47.13</v>
      </c>
      <c r="AI116" s="3">
        <v>45.21</v>
      </c>
      <c r="AJ116" s="3">
        <v>43.98</v>
      </c>
      <c r="AK116" s="3">
        <v>39.869999999999997</v>
      </c>
      <c r="AL116" s="3">
        <v>38.29</v>
      </c>
      <c r="AM116" s="3">
        <v>37.97</v>
      </c>
      <c r="AN116" s="3">
        <v>37.979999999999997</v>
      </c>
      <c r="AO116" s="3">
        <v>38.49</v>
      </c>
      <c r="AP116" s="3">
        <v>39.69</v>
      </c>
      <c r="AQ116" s="3">
        <v>43.75</v>
      </c>
      <c r="AR116" s="3">
        <v>45.4</v>
      </c>
      <c r="AS116" s="3">
        <v>46.15</v>
      </c>
      <c r="AT116" s="3">
        <v>46.73</v>
      </c>
      <c r="AU116" s="3">
        <v>44.16</v>
      </c>
      <c r="AV116" s="3">
        <v>42.64</v>
      </c>
      <c r="AW116" s="3">
        <v>39.67</v>
      </c>
      <c r="AX116" s="3">
        <v>38.82</v>
      </c>
      <c r="AY116" s="3">
        <v>38.72</v>
      </c>
    </row>
    <row r="117" spans="1:51" x14ac:dyDescent="0.35">
      <c r="A117" s="5">
        <f t="shared" si="2"/>
        <v>42888</v>
      </c>
      <c r="B117" t="s">
        <v>262</v>
      </c>
      <c r="C117" s="2">
        <v>42888</v>
      </c>
      <c r="D117" s="3">
        <v>36.520000000000003</v>
      </c>
      <c r="E117" s="3">
        <v>37.51</v>
      </c>
      <c r="F117" s="3">
        <v>38.630000000000003</v>
      </c>
      <c r="G117" s="3">
        <v>40.29</v>
      </c>
      <c r="H117" s="3">
        <v>44.52</v>
      </c>
      <c r="I117" s="3">
        <v>46.77</v>
      </c>
      <c r="J117" s="3">
        <v>47.89</v>
      </c>
      <c r="K117" s="3">
        <v>48.18</v>
      </c>
      <c r="L117" s="3">
        <v>46.06</v>
      </c>
      <c r="M117" s="3">
        <v>42.74</v>
      </c>
      <c r="N117" s="3">
        <v>39.979999999999997</v>
      </c>
      <c r="O117" s="3">
        <v>38.380000000000003</v>
      </c>
      <c r="P117" s="3">
        <v>39.06</v>
      </c>
      <c r="Q117" s="3">
        <v>39.270000000000003</v>
      </c>
      <c r="R117" s="3">
        <v>39.43</v>
      </c>
      <c r="S117" s="3">
        <v>42.28</v>
      </c>
      <c r="T117" s="3">
        <v>44.71</v>
      </c>
      <c r="U117" s="3">
        <v>46.25</v>
      </c>
      <c r="V117" s="3">
        <v>48.54</v>
      </c>
      <c r="W117" s="3">
        <v>48.32</v>
      </c>
      <c r="X117" s="3">
        <v>46.27</v>
      </c>
      <c r="Y117" s="3">
        <v>41.59</v>
      </c>
      <c r="Z117" s="3">
        <v>39.090000000000003</v>
      </c>
      <c r="AA117" s="3">
        <v>37.950000000000003</v>
      </c>
      <c r="AB117" s="3">
        <v>38.03</v>
      </c>
      <c r="AC117" s="3">
        <v>38.520000000000003</v>
      </c>
      <c r="AD117" s="3">
        <v>39.53</v>
      </c>
      <c r="AE117" s="3">
        <v>43.23</v>
      </c>
      <c r="AF117" s="3">
        <v>44.36</v>
      </c>
      <c r="AG117" s="3">
        <v>45.65</v>
      </c>
      <c r="AH117" s="3">
        <v>47.29</v>
      </c>
      <c r="AI117" s="3">
        <v>45.37</v>
      </c>
      <c r="AJ117" s="3">
        <v>44.14</v>
      </c>
      <c r="AK117" s="3">
        <v>40.03</v>
      </c>
      <c r="AL117" s="3">
        <v>38.450000000000003</v>
      </c>
      <c r="AM117" s="3">
        <v>38.130000000000003</v>
      </c>
      <c r="AN117" s="3">
        <v>38.14</v>
      </c>
      <c r="AO117" s="3">
        <v>38.65</v>
      </c>
      <c r="AP117" s="3">
        <v>39.85</v>
      </c>
      <c r="AQ117" s="3">
        <v>43.91</v>
      </c>
      <c r="AR117" s="3">
        <v>45.56</v>
      </c>
      <c r="AS117" s="3">
        <v>46.31</v>
      </c>
      <c r="AT117" s="3">
        <v>46.89</v>
      </c>
      <c r="AU117" s="3">
        <v>44.32</v>
      </c>
      <c r="AV117" s="3">
        <v>42.8</v>
      </c>
      <c r="AW117" s="3">
        <v>39.83</v>
      </c>
      <c r="AX117" s="3">
        <v>38.979999999999997</v>
      </c>
      <c r="AY117" s="3">
        <v>38.880000000000003</v>
      </c>
    </row>
    <row r="118" spans="1:51" x14ac:dyDescent="0.35">
      <c r="A118" s="5">
        <f t="shared" si="2"/>
        <v>42891</v>
      </c>
      <c r="B118" t="s">
        <v>263</v>
      </c>
      <c r="C118" s="2">
        <v>42891</v>
      </c>
      <c r="D118" s="3">
        <v>36.51</v>
      </c>
      <c r="E118" s="3">
        <v>37.56</v>
      </c>
      <c r="F118" s="3">
        <v>38.869999999999997</v>
      </c>
      <c r="G118" s="3">
        <v>40.58</v>
      </c>
      <c r="H118" s="3">
        <v>44.83</v>
      </c>
      <c r="I118" s="3">
        <v>46.98</v>
      </c>
      <c r="J118" s="3">
        <v>48.12</v>
      </c>
      <c r="K118" s="3">
        <v>48.46</v>
      </c>
      <c r="L118" s="3">
        <v>46.35</v>
      </c>
      <c r="M118" s="3">
        <v>42.98</v>
      </c>
      <c r="N118" s="3">
        <v>40.17</v>
      </c>
      <c r="O118" s="3">
        <v>38.520000000000003</v>
      </c>
      <c r="P118" s="3">
        <v>39.200000000000003</v>
      </c>
      <c r="Q118" s="3">
        <v>39.409999999999997</v>
      </c>
      <c r="R118" s="3">
        <v>39.61</v>
      </c>
      <c r="S118" s="3">
        <v>42.5</v>
      </c>
      <c r="T118" s="3">
        <v>44.97</v>
      </c>
      <c r="U118" s="3">
        <v>46.51</v>
      </c>
      <c r="V118" s="3">
        <v>48.83</v>
      </c>
      <c r="W118" s="3">
        <v>48.61</v>
      </c>
      <c r="X118" s="3">
        <v>46.54</v>
      </c>
      <c r="Y118" s="3">
        <v>41.84</v>
      </c>
      <c r="Z118" s="3">
        <v>39.32</v>
      </c>
      <c r="AA118" s="3">
        <v>38.159999999999997</v>
      </c>
      <c r="AB118" s="3">
        <v>38.24</v>
      </c>
      <c r="AC118" s="3">
        <v>38.729999999999997</v>
      </c>
      <c r="AD118" s="3">
        <v>39.74</v>
      </c>
      <c r="AE118" s="3">
        <v>43.44</v>
      </c>
      <c r="AF118" s="3">
        <v>44.57</v>
      </c>
      <c r="AG118" s="3">
        <v>45.86</v>
      </c>
      <c r="AH118" s="3">
        <v>47.5</v>
      </c>
      <c r="AI118" s="3">
        <v>45.58</v>
      </c>
      <c r="AJ118" s="3">
        <v>44.35</v>
      </c>
      <c r="AK118" s="3">
        <v>40.28</v>
      </c>
      <c r="AL118" s="3">
        <v>38.700000000000003</v>
      </c>
      <c r="AM118" s="3">
        <v>38.380000000000003</v>
      </c>
      <c r="AN118" s="3">
        <v>38.39</v>
      </c>
      <c r="AO118" s="3">
        <v>38.9</v>
      </c>
      <c r="AP118" s="3">
        <v>40.1</v>
      </c>
      <c r="AQ118" s="3">
        <v>44.16</v>
      </c>
      <c r="AR118" s="3">
        <v>45.81</v>
      </c>
      <c r="AS118" s="3">
        <v>46.56</v>
      </c>
      <c r="AT118" s="3">
        <v>47.14</v>
      </c>
      <c r="AU118" s="3">
        <v>44.57</v>
      </c>
      <c r="AV118" s="3">
        <v>43.05</v>
      </c>
      <c r="AW118" s="3">
        <v>40.08</v>
      </c>
      <c r="AX118" s="3">
        <v>39.229999999999997</v>
      </c>
      <c r="AY118" s="3">
        <v>39.130000000000003</v>
      </c>
    </row>
    <row r="119" spans="1:51" x14ac:dyDescent="0.35">
      <c r="A119" s="5">
        <f t="shared" si="2"/>
        <v>42892</v>
      </c>
      <c r="B119" t="s">
        <v>264</v>
      </c>
      <c r="C119" s="2">
        <v>42892</v>
      </c>
      <c r="D119" s="3">
        <v>35.96</v>
      </c>
      <c r="E119" s="3">
        <v>37.1</v>
      </c>
      <c r="F119" s="3">
        <v>38.42</v>
      </c>
      <c r="G119" s="3">
        <v>40.22</v>
      </c>
      <c r="H119" s="3">
        <v>44.62</v>
      </c>
      <c r="I119" s="3">
        <v>46.78</v>
      </c>
      <c r="J119" s="3">
        <v>47.93</v>
      </c>
      <c r="K119" s="3">
        <v>48.27</v>
      </c>
      <c r="L119" s="3">
        <v>46.15</v>
      </c>
      <c r="M119" s="3">
        <v>42.75</v>
      </c>
      <c r="N119" s="3">
        <v>39.92</v>
      </c>
      <c r="O119" s="3">
        <v>38.299999999999997</v>
      </c>
      <c r="P119" s="3">
        <v>38.979999999999997</v>
      </c>
      <c r="Q119" s="3">
        <v>39.19</v>
      </c>
      <c r="R119" s="3">
        <v>39.409999999999997</v>
      </c>
      <c r="S119" s="3">
        <v>42.39</v>
      </c>
      <c r="T119" s="3">
        <v>44.87</v>
      </c>
      <c r="U119" s="3">
        <v>46.41</v>
      </c>
      <c r="V119" s="3">
        <v>48.73</v>
      </c>
      <c r="W119" s="3">
        <v>48.51</v>
      </c>
      <c r="X119" s="3">
        <v>46.46</v>
      </c>
      <c r="Y119" s="3">
        <v>41.76</v>
      </c>
      <c r="Z119" s="3">
        <v>39.24</v>
      </c>
      <c r="AA119" s="3">
        <v>38.08</v>
      </c>
      <c r="AB119" s="3">
        <v>38.159999999999997</v>
      </c>
      <c r="AC119" s="3">
        <v>38.65</v>
      </c>
      <c r="AD119" s="3">
        <v>39.67</v>
      </c>
      <c r="AE119" s="3">
        <v>43.37</v>
      </c>
      <c r="AF119" s="3">
        <v>44.5</v>
      </c>
      <c r="AG119" s="3">
        <v>45.79</v>
      </c>
      <c r="AH119" s="3">
        <v>47.43</v>
      </c>
      <c r="AI119" s="3">
        <v>45.51</v>
      </c>
      <c r="AJ119" s="3">
        <v>44.28</v>
      </c>
      <c r="AK119" s="3">
        <v>40.21</v>
      </c>
      <c r="AL119" s="3">
        <v>38.630000000000003</v>
      </c>
      <c r="AM119" s="3">
        <v>38.33</v>
      </c>
      <c r="AN119" s="3">
        <v>38.36</v>
      </c>
      <c r="AO119" s="3">
        <v>38.89</v>
      </c>
      <c r="AP119" s="3">
        <v>40.11</v>
      </c>
      <c r="AQ119" s="3">
        <v>44.17</v>
      </c>
      <c r="AR119" s="3">
        <v>45.82</v>
      </c>
      <c r="AS119" s="3">
        <v>46.57</v>
      </c>
      <c r="AT119" s="3">
        <v>47.15</v>
      </c>
      <c r="AU119" s="3">
        <v>44.58</v>
      </c>
      <c r="AV119" s="3">
        <v>43.06</v>
      </c>
      <c r="AW119" s="3">
        <v>40.090000000000003</v>
      </c>
      <c r="AX119" s="3">
        <v>39.24</v>
      </c>
      <c r="AY119" s="3">
        <v>39.14</v>
      </c>
    </row>
    <row r="120" spans="1:51" x14ac:dyDescent="0.35">
      <c r="A120" s="5">
        <f t="shared" si="2"/>
        <v>42893</v>
      </c>
      <c r="B120" t="s">
        <v>265</v>
      </c>
      <c r="C120" s="2">
        <v>42893</v>
      </c>
      <c r="D120" s="3">
        <v>36.020000000000003</v>
      </c>
      <c r="E120" s="3">
        <v>37.1</v>
      </c>
      <c r="F120" s="3">
        <v>38.450000000000003</v>
      </c>
      <c r="G120" s="3">
        <v>40.229999999999997</v>
      </c>
      <c r="H120" s="3">
        <v>44.53</v>
      </c>
      <c r="I120" s="3">
        <v>46.68</v>
      </c>
      <c r="J120" s="3">
        <v>47.79</v>
      </c>
      <c r="K120" s="3">
        <v>48.16</v>
      </c>
      <c r="L120" s="3">
        <v>46.07</v>
      </c>
      <c r="M120" s="3">
        <v>42.65</v>
      </c>
      <c r="N120" s="3">
        <v>39.82</v>
      </c>
      <c r="O120" s="3">
        <v>38.200000000000003</v>
      </c>
      <c r="P120" s="3">
        <v>38.880000000000003</v>
      </c>
      <c r="Q120" s="3">
        <v>39.090000000000003</v>
      </c>
      <c r="R120" s="3">
        <v>39.299999999999997</v>
      </c>
      <c r="S120" s="3">
        <v>42.27</v>
      </c>
      <c r="T120" s="3">
        <v>44.74</v>
      </c>
      <c r="U120" s="3">
        <v>46.28</v>
      </c>
      <c r="V120" s="3">
        <v>48.6</v>
      </c>
      <c r="W120" s="3">
        <v>48.38</v>
      </c>
      <c r="X120" s="3">
        <v>46.33</v>
      </c>
      <c r="Y120" s="3">
        <v>41.66</v>
      </c>
      <c r="Z120" s="3">
        <v>39.14</v>
      </c>
      <c r="AA120" s="3">
        <v>37.979999999999997</v>
      </c>
      <c r="AB120" s="3">
        <v>38.06</v>
      </c>
      <c r="AC120" s="3">
        <v>38.549999999999997</v>
      </c>
      <c r="AD120" s="3">
        <v>39.57</v>
      </c>
      <c r="AE120" s="3">
        <v>43.29</v>
      </c>
      <c r="AF120" s="3">
        <v>44.42</v>
      </c>
      <c r="AG120" s="3">
        <v>45.71</v>
      </c>
      <c r="AH120" s="3">
        <v>47.35</v>
      </c>
      <c r="AI120" s="3">
        <v>45.43</v>
      </c>
      <c r="AJ120" s="3">
        <v>44.22</v>
      </c>
      <c r="AK120" s="3">
        <v>40.159999999999997</v>
      </c>
      <c r="AL120" s="3">
        <v>38.58</v>
      </c>
      <c r="AM120" s="3">
        <v>38.28</v>
      </c>
      <c r="AN120" s="3">
        <v>38.31</v>
      </c>
      <c r="AO120" s="3">
        <v>38.840000000000003</v>
      </c>
      <c r="AP120" s="3">
        <v>40.06</v>
      </c>
      <c r="AQ120" s="3">
        <v>44.11</v>
      </c>
      <c r="AR120" s="3">
        <v>45.76</v>
      </c>
      <c r="AS120" s="3">
        <v>46.51</v>
      </c>
      <c r="AT120" s="3">
        <v>47.09</v>
      </c>
      <c r="AU120" s="3">
        <v>44.52</v>
      </c>
      <c r="AV120" s="3">
        <v>43</v>
      </c>
      <c r="AW120" s="3">
        <v>40.03</v>
      </c>
      <c r="AX120" s="3">
        <v>39.18</v>
      </c>
      <c r="AY120" s="3">
        <v>39.08</v>
      </c>
    </row>
    <row r="121" spans="1:51" x14ac:dyDescent="0.35">
      <c r="A121" s="5">
        <f t="shared" si="2"/>
        <v>42894</v>
      </c>
      <c r="B121" t="s">
        <v>266</v>
      </c>
      <c r="C121" s="2">
        <v>42894</v>
      </c>
      <c r="D121" s="3">
        <v>37.46</v>
      </c>
      <c r="E121" s="3">
        <v>38.32</v>
      </c>
      <c r="F121" s="3">
        <v>39.54</v>
      </c>
      <c r="G121" s="3">
        <v>41.14</v>
      </c>
      <c r="H121" s="3">
        <v>45.44</v>
      </c>
      <c r="I121" s="3">
        <v>47.54</v>
      </c>
      <c r="J121" s="3">
        <v>48.65</v>
      </c>
      <c r="K121" s="3">
        <v>49.03</v>
      </c>
      <c r="L121" s="3">
        <v>46.76</v>
      </c>
      <c r="M121" s="3">
        <v>43.21</v>
      </c>
      <c r="N121" s="3">
        <v>40.380000000000003</v>
      </c>
      <c r="O121" s="3">
        <v>38.76</v>
      </c>
      <c r="P121" s="3">
        <v>39.44</v>
      </c>
      <c r="Q121" s="3">
        <v>39.65</v>
      </c>
      <c r="R121" s="3">
        <v>39.93</v>
      </c>
      <c r="S121" s="3">
        <v>42.95</v>
      </c>
      <c r="T121" s="3">
        <v>45.42</v>
      </c>
      <c r="U121" s="3">
        <v>46.96</v>
      </c>
      <c r="V121" s="3">
        <v>49.28</v>
      </c>
      <c r="W121" s="3">
        <v>49.06</v>
      </c>
      <c r="X121" s="3">
        <v>47.01</v>
      </c>
      <c r="Y121" s="3">
        <v>42.27</v>
      </c>
      <c r="Z121" s="3">
        <v>39.75</v>
      </c>
      <c r="AA121" s="3">
        <v>38.590000000000003</v>
      </c>
      <c r="AB121" s="3">
        <v>38.67</v>
      </c>
      <c r="AC121" s="3">
        <v>39.159999999999997</v>
      </c>
      <c r="AD121" s="3">
        <v>40.18</v>
      </c>
      <c r="AE121" s="3">
        <v>43.98</v>
      </c>
      <c r="AF121" s="3">
        <v>45.11</v>
      </c>
      <c r="AG121" s="3">
        <v>46.4</v>
      </c>
      <c r="AH121" s="3">
        <v>48.04</v>
      </c>
      <c r="AI121" s="3">
        <v>46.12</v>
      </c>
      <c r="AJ121" s="3">
        <v>44.91</v>
      </c>
      <c r="AK121" s="3">
        <v>40.85</v>
      </c>
      <c r="AL121" s="3">
        <v>39.270000000000003</v>
      </c>
      <c r="AM121" s="3">
        <v>38.97</v>
      </c>
      <c r="AN121" s="3">
        <v>39</v>
      </c>
      <c r="AO121" s="3">
        <v>39.53</v>
      </c>
      <c r="AP121" s="3">
        <v>40.75</v>
      </c>
      <c r="AQ121" s="3">
        <v>44.8</v>
      </c>
      <c r="AR121" s="3">
        <v>46.45</v>
      </c>
      <c r="AS121" s="3">
        <v>47.2</v>
      </c>
      <c r="AT121" s="3">
        <v>47.78</v>
      </c>
      <c r="AU121" s="3">
        <v>45.21</v>
      </c>
      <c r="AV121" s="3">
        <v>43.69</v>
      </c>
      <c r="AW121" s="3">
        <v>40.72</v>
      </c>
      <c r="AX121" s="3">
        <v>39.869999999999997</v>
      </c>
      <c r="AY121" s="3">
        <v>39.770000000000003</v>
      </c>
    </row>
    <row r="122" spans="1:51" x14ac:dyDescent="0.35">
      <c r="A122" s="5">
        <f t="shared" si="2"/>
        <v>42895</v>
      </c>
      <c r="B122" t="s">
        <v>267</v>
      </c>
      <c r="C122" s="2">
        <v>42895</v>
      </c>
      <c r="D122" s="3">
        <v>36.74</v>
      </c>
      <c r="E122" s="3">
        <v>37.69</v>
      </c>
      <c r="F122" s="3">
        <v>39.049999999999997</v>
      </c>
      <c r="G122" s="3">
        <v>40.76</v>
      </c>
      <c r="H122" s="3">
        <v>45.06</v>
      </c>
      <c r="I122" s="3">
        <v>47.13</v>
      </c>
      <c r="J122" s="3">
        <v>48.24</v>
      </c>
      <c r="K122" s="3">
        <v>48.62</v>
      </c>
      <c r="L122" s="3">
        <v>46.35</v>
      </c>
      <c r="M122" s="3">
        <v>42.89</v>
      </c>
      <c r="N122" s="3">
        <v>40.06</v>
      </c>
      <c r="O122" s="3">
        <v>38.44</v>
      </c>
      <c r="P122" s="3">
        <v>39.119999999999997</v>
      </c>
      <c r="Q122" s="3">
        <v>39.33</v>
      </c>
      <c r="R122" s="3">
        <v>39.61</v>
      </c>
      <c r="S122" s="3">
        <v>42.64</v>
      </c>
      <c r="T122" s="3">
        <v>45.11</v>
      </c>
      <c r="U122" s="3">
        <v>46.65</v>
      </c>
      <c r="V122" s="3">
        <v>48.97</v>
      </c>
      <c r="W122" s="3">
        <v>48.75</v>
      </c>
      <c r="X122" s="3">
        <v>46.7</v>
      </c>
      <c r="Y122" s="3">
        <v>42.06</v>
      </c>
      <c r="Z122" s="3">
        <v>39.54</v>
      </c>
      <c r="AA122" s="3">
        <v>38.380000000000003</v>
      </c>
      <c r="AB122" s="3">
        <v>38.46</v>
      </c>
      <c r="AC122" s="3">
        <v>38.950000000000003</v>
      </c>
      <c r="AD122" s="3">
        <v>39.979999999999997</v>
      </c>
      <c r="AE122" s="3">
        <v>43.77</v>
      </c>
      <c r="AF122" s="3">
        <v>44.9</v>
      </c>
      <c r="AG122" s="3">
        <v>46.19</v>
      </c>
      <c r="AH122" s="3">
        <v>47.83</v>
      </c>
      <c r="AI122" s="3">
        <v>45.91</v>
      </c>
      <c r="AJ122" s="3">
        <v>44.7</v>
      </c>
      <c r="AK122" s="3">
        <v>40.65</v>
      </c>
      <c r="AL122" s="3">
        <v>39.07</v>
      </c>
      <c r="AM122" s="3">
        <v>38.770000000000003</v>
      </c>
      <c r="AN122" s="3">
        <v>38.799999999999997</v>
      </c>
      <c r="AO122" s="3">
        <v>39.33</v>
      </c>
      <c r="AP122" s="3">
        <v>40.549999999999997</v>
      </c>
      <c r="AQ122" s="3">
        <v>44.6</v>
      </c>
      <c r="AR122" s="3">
        <v>46.25</v>
      </c>
      <c r="AS122" s="3">
        <v>47</v>
      </c>
      <c r="AT122" s="3">
        <v>47.58</v>
      </c>
      <c r="AU122" s="3">
        <v>45.01</v>
      </c>
      <c r="AV122" s="3">
        <v>43.49</v>
      </c>
      <c r="AW122" s="3">
        <v>40.520000000000003</v>
      </c>
      <c r="AX122" s="3">
        <v>39.67</v>
      </c>
      <c r="AY122" s="3">
        <v>39.57</v>
      </c>
    </row>
    <row r="123" spans="1:51" x14ac:dyDescent="0.35">
      <c r="A123" s="5">
        <f t="shared" si="2"/>
        <v>42898</v>
      </c>
      <c r="B123" t="s">
        <v>268</v>
      </c>
      <c r="C123" s="2">
        <v>42898</v>
      </c>
      <c r="D123" s="3">
        <v>35.99</v>
      </c>
      <c r="E123" s="3">
        <v>37.11</v>
      </c>
      <c r="F123" s="3">
        <v>38.659999999999997</v>
      </c>
      <c r="G123" s="3">
        <v>40.4</v>
      </c>
      <c r="H123" s="3">
        <v>44.85</v>
      </c>
      <c r="I123" s="3">
        <v>46.86</v>
      </c>
      <c r="J123" s="3">
        <v>48</v>
      </c>
      <c r="K123" s="3">
        <v>48.39</v>
      </c>
      <c r="L123" s="3">
        <v>46.21</v>
      </c>
      <c r="M123" s="3">
        <v>42.75</v>
      </c>
      <c r="N123" s="3">
        <v>39.92</v>
      </c>
      <c r="O123" s="3">
        <v>38.32</v>
      </c>
      <c r="P123" s="3">
        <v>39.049999999999997</v>
      </c>
      <c r="Q123" s="3">
        <v>39.270000000000003</v>
      </c>
      <c r="R123" s="3">
        <v>39.57</v>
      </c>
      <c r="S123" s="3">
        <v>42.63</v>
      </c>
      <c r="T123" s="3">
        <v>45.12</v>
      </c>
      <c r="U123" s="3">
        <v>46.66</v>
      </c>
      <c r="V123" s="3">
        <v>48.98</v>
      </c>
      <c r="W123" s="3">
        <v>48.76</v>
      </c>
      <c r="X123" s="3">
        <v>46.65</v>
      </c>
      <c r="Y123" s="3">
        <v>42.01</v>
      </c>
      <c r="Z123" s="3">
        <v>39.43</v>
      </c>
      <c r="AA123" s="3">
        <v>38.270000000000003</v>
      </c>
      <c r="AB123" s="3">
        <v>38.35</v>
      </c>
      <c r="AC123" s="3">
        <v>38.840000000000003</v>
      </c>
      <c r="AD123" s="3">
        <v>39.89</v>
      </c>
      <c r="AE123" s="3">
        <v>43.72</v>
      </c>
      <c r="AF123" s="3">
        <v>44.87</v>
      </c>
      <c r="AG123" s="3">
        <v>46.16</v>
      </c>
      <c r="AH123" s="3">
        <v>47.8</v>
      </c>
      <c r="AI123" s="3">
        <v>45.88</v>
      </c>
      <c r="AJ123" s="3">
        <v>44.66</v>
      </c>
      <c r="AK123" s="3">
        <v>40.58</v>
      </c>
      <c r="AL123" s="3">
        <v>38.99</v>
      </c>
      <c r="AM123" s="3">
        <v>38.69</v>
      </c>
      <c r="AN123" s="3">
        <v>38.72</v>
      </c>
      <c r="AO123" s="3">
        <v>39.25</v>
      </c>
      <c r="AP123" s="3">
        <v>40.47</v>
      </c>
      <c r="AQ123" s="3">
        <v>44.52</v>
      </c>
      <c r="AR123" s="3">
        <v>46.17</v>
      </c>
      <c r="AS123" s="3">
        <v>46.92</v>
      </c>
      <c r="AT123" s="3">
        <v>47.5</v>
      </c>
      <c r="AU123" s="3">
        <v>44.93</v>
      </c>
      <c r="AV123" s="3">
        <v>43.41</v>
      </c>
      <c r="AW123" s="3">
        <v>40.44</v>
      </c>
      <c r="AX123" s="3">
        <v>39.590000000000003</v>
      </c>
      <c r="AY123" s="3">
        <v>39.49</v>
      </c>
    </row>
    <row r="124" spans="1:51" x14ac:dyDescent="0.35">
      <c r="A124" s="5">
        <f t="shared" si="2"/>
        <v>42899</v>
      </c>
      <c r="B124" t="s">
        <v>269</v>
      </c>
      <c r="C124" s="2">
        <v>42899</v>
      </c>
      <c r="D124" s="3">
        <v>35.19</v>
      </c>
      <c r="E124" s="3">
        <v>36.61</v>
      </c>
      <c r="F124" s="3">
        <v>38.08</v>
      </c>
      <c r="G124" s="3">
        <v>39.9</v>
      </c>
      <c r="H124" s="3">
        <v>44.45</v>
      </c>
      <c r="I124" s="3">
        <v>46.5</v>
      </c>
      <c r="J124" s="3">
        <v>47.64</v>
      </c>
      <c r="K124" s="3">
        <v>48.03</v>
      </c>
      <c r="L124" s="3">
        <v>45.89</v>
      </c>
      <c r="M124" s="3">
        <v>42.49</v>
      </c>
      <c r="N124" s="3">
        <v>39.700000000000003</v>
      </c>
      <c r="O124" s="3">
        <v>38.1</v>
      </c>
      <c r="P124" s="3">
        <v>38.83</v>
      </c>
      <c r="Q124" s="3">
        <v>39.049999999999997</v>
      </c>
      <c r="R124" s="3">
        <v>39.35</v>
      </c>
      <c r="S124" s="3">
        <v>42.39</v>
      </c>
      <c r="T124" s="3">
        <v>44.88</v>
      </c>
      <c r="U124" s="3">
        <v>46.42</v>
      </c>
      <c r="V124" s="3">
        <v>48.74</v>
      </c>
      <c r="W124" s="3">
        <v>48.52</v>
      </c>
      <c r="X124" s="3">
        <v>46.41</v>
      </c>
      <c r="Y124" s="3">
        <v>41.77</v>
      </c>
      <c r="Z124" s="3">
        <v>39.19</v>
      </c>
      <c r="AA124" s="3">
        <v>38.03</v>
      </c>
      <c r="AB124" s="3">
        <v>38.11</v>
      </c>
      <c r="AC124" s="3">
        <v>38.6</v>
      </c>
      <c r="AD124" s="3">
        <v>39.69</v>
      </c>
      <c r="AE124" s="3">
        <v>43.58</v>
      </c>
      <c r="AF124" s="3">
        <v>44.78</v>
      </c>
      <c r="AG124" s="3">
        <v>46.07</v>
      </c>
      <c r="AH124" s="3">
        <v>47.71</v>
      </c>
      <c r="AI124" s="3">
        <v>45.79</v>
      </c>
      <c r="AJ124" s="3">
        <v>44.57</v>
      </c>
      <c r="AK124" s="3">
        <v>40.49</v>
      </c>
      <c r="AL124" s="3">
        <v>38.9</v>
      </c>
      <c r="AM124" s="3">
        <v>38.6</v>
      </c>
      <c r="AN124" s="3">
        <v>38.630000000000003</v>
      </c>
      <c r="AO124" s="3">
        <v>39.159999999999997</v>
      </c>
      <c r="AP124" s="3">
        <v>40.380000000000003</v>
      </c>
      <c r="AQ124" s="3">
        <v>44.43</v>
      </c>
      <c r="AR124" s="3">
        <v>46.08</v>
      </c>
      <c r="AS124" s="3">
        <v>46.83</v>
      </c>
      <c r="AT124" s="3">
        <v>47.41</v>
      </c>
      <c r="AU124" s="3">
        <v>44.84</v>
      </c>
      <c r="AV124" s="3">
        <v>43.32</v>
      </c>
      <c r="AW124" s="3">
        <v>40.35</v>
      </c>
      <c r="AX124" s="3">
        <v>39.5</v>
      </c>
      <c r="AY124" s="3">
        <v>39.4</v>
      </c>
    </row>
    <row r="125" spans="1:51" x14ac:dyDescent="0.35">
      <c r="A125" s="5">
        <f t="shared" si="2"/>
        <v>42900</v>
      </c>
      <c r="B125" t="s">
        <v>270</v>
      </c>
      <c r="C125" s="2">
        <v>42900</v>
      </c>
      <c r="D125" s="3">
        <v>35.19</v>
      </c>
      <c r="E125" s="3">
        <v>36.58</v>
      </c>
      <c r="F125" s="3">
        <v>38.11</v>
      </c>
      <c r="G125" s="3">
        <v>39.9</v>
      </c>
      <c r="H125" s="3">
        <v>44.45</v>
      </c>
      <c r="I125" s="3">
        <v>46.4</v>
      </c>
      <c r="J125" s="3">
        <v>47.49</v>
      </c>
      <c r="K125" s="3">
        <v>47.88</v>
      </c>
      <c r="L125" s="3">
        <v>45.77</v>
      </c>
      <c r="M125" s="3">
        <v>42.42</v>
      </c>
      <c r="N125" s="3">
        <v>39.68</v>
      </c>
      <c r="O125" s="3">
        <v>38.08</v>
      </c>
      <c r="P125" s="3">
        <v>38.81</v>
      </c>
      <c r="Q125" s="3">
        <v>39.03</v>
      </c>
      <c r="R125" s="3">
        <v>39.299999999999997</v>
      </c>
      <c r="S125" s="3">
        <v>42.32</v>
      </c>
      <c r="T125" s="3">
        <v>44.81</v>
      </c>
      <c r="U125" s="3">
        <v>46.35</v>
      </c>
      <c r="V125" s="3">
        <v>48.67</v>
      </c>
      <c r="W125" s="3">
        <v>48.45</v>
      </c>
      <c r="X125" s="3">
        <v>46.34</v>
      </c>
      <c r="Y125" s="3">
        <v>41.79</v>
      </c>
      <c r="Z125" s="3">
        <v>39.26</v>
      </c>
      <c r="AA125" s="3">
        <v>38.1</v>
      </c>
      <c r="AB125" s="3">
        <v>38.18</v>
      </c>
      <c r="AC125" s="3">
        <v>38.67</v>
      </c>
      <c r="AD125" s="3">
        <v>39.71</v>
      </c>
      <c r="AE125" s="3">
        <v>43.54</v>
      </c>
      <c r="AF125" s="3">
        <v>44.74</v>
      </c>
      <c r="AG125" s="3">
        <v>46.03</v>
      </c>
      <c r="AH125" s="3">
        <v>47.67</v>
      </c>
      <c r="AI125" s="3">
        <v>45.75</v>
      </c>
      <c r="AJ125" s="3">
        <v>44.53</v>
      </c>
      <c r="AK125" s="3">
        <v>40.450000000000003</v>
      </c>
      <c r="AL125" s="3">
        <v>38.86</v>
      </c>
      <c r="AM125" s="3">
        <v>38.56</v>
      </c>
      <c r="AN125" s="3">
        <v>38.590000000000003</v>
      </c>
      <c r="AO125" s="3">
        <v>39.119999999999997</v>
      </c>
      <c r="AP125" s="3">
        <v>40.340000000000003</v>
      </c>
      <c r="AQ125" s="3">
        <v>44.39</v>
      </c>
      <c r="AR125" s="3">
        <v>46.04</v>
      </c>
      <c r="AS125" s="3">
        <v>46.79</v>
      </c>
      <c r="AT125" s="3">
        <v>47.37</v>
      </c>
      <c r="AU125" s="3">
        <v>44.8</v>
      </c>
      <c r="AV125" s="3">
        <v>43.28</v>
      </c>
      <c r="AW125" s="3">
        <v>40.31</v>
      </c>
      <c r="AX125" s="3">
        <v>39.46</v>
      </c>
      <c r="AY125" s="3">
        <v>39.36</v>
      </c>
    </row>
    <row r="126" spans="1:51" x14ac:dyDescent="0.35">
      <c r="A126" s="5">
        <f t="shared" si="2"/>
        <v>42901</v>
      </c>
      <c r="B126" t="s">
        <v>271</v>
      </c>
      <c r="C126" s="2">
        <v>42901</v>
      </c>
      <c r="D126" s="3">
        <v>34.33</v>
      </c>
      <c r="E126" s="3">
        <v>36.06</v>
      </c>
      <c r="F126" s="3">
        <v>37.68</v>
      </c>
      <c r="G126" s="3">
        <v>39.43</v>
      </c>
      <c r="H126" s="3">
        <v>43.84</v>
      </c>
      <c r="I126" s="3">
        <v>45.84</v>
      </c>
      <c r="J126" s="3">
        <v>46.92</v>
      </c>
      <c r="K126" s="3">
        <v>47.36</v>
      </c>
      <c r="L126" s="3">
        <v>45.2</v>
      </c>
      <c r="M126" s="3">
        <v>41.84</v>
      </c>
      <c r="N126" s="3">
        <v>39.1</v>
      </c>
      <c r="O126" s="3">
        <v>37.5</v>
      </c>
      <c r="P126" s="3">
        <v>38.229999999999997</v>
      </c>
      <c r="Q126" s="3">
        <v>38.450000000000003</v>
      </c>
      <c r="R126" s="3">
        <v>38.75</v>
      </c>
      <c r="S126" s="3">
        <v>41.81</v>
      </c>
      <c r="T126" s="3">
        <v>44.3</v>
      </c>
      <c r="U126" s="3">
        <v>45.84</v>
      </c>
      <c r="V126" s="3">
        <v>48.16</v>
      </c>
      <c r="W126" s="3">
        <v>47.94</v>
      </c>
      <c r="X126" s="3">
        <v>45.83</v>
      </c>
      <c r="Y126" s="3">
        <v>41.31</v>
      </c>
      <c r="Z126" s="3">
        <v>38.78</v>
      </c>
      <c r="AA126" s="3">
        <v>37.619999999999997</v>
      </c>
      <c r="AB126" s="3">
        <v>37.700000000000003</v>
      </c>
      <c r="AC126" s="3">
        <v>38.19</v>
      </c>
      <c r="AD126" s="3">
        <v>39.28</v>
      </c>
      <c r="AE126" s="3">
        <v>43.19</v>
      </c>
      <c r="AF126" s="3">
        <v>44.44</v>
      </c>
      <c r="AG126" s="3">
        <v>45.73</v>
      </c>
      <c r="AH126" s="3">
        <v>47.37</v>
      </c>
      <c r="AI126" s="3">
        <v>45.45</v>
      </c>
      <c r="AJ126" s="3">
        <v>44.23</v>
      </c>
      <c r="AK126" s="3">
        <v>40.15</v>
      </c>
      <c r="AL126" s="3">
        <v>38.56</v>
      </c>
      <c r="AM126" s="3">
        <v>38.26</v>
      </c>
      <c r="AN126" s="3">
        <v>38.29</v>
      </c>
      <c r="AO126" s="3">
        <v>38.82</v>
      </c>
      <c r="AP126" s="3">
        <v>40.04</v>
      </c>
      <c r="AQ126" s="3">
        <v>44.09</v>
      </c>
      <c r="AR126" s="3">
        <v>45.74</v>
      </c>
      <c r="AS126" s="3">
        <v>46.49</v>
      </c>
      <c r="AT126" s="3">
        <v>47.07</v>
      </c>
      <c r="AU126" s="3">
        <v>44.5</v>
      </c>
      <c r="AV126" s="3">
        <v>42.98</v>
      </c>
      <c r="AW126" s="3">
        <v>40.01</v>
      </c>
      <c r="AX126" s="3">
        <v>39.159999999999997</v>
      </c>
      <c r="AY126" s="3">
        <v>39.06</v>
      </c>
    </row>
    <row r="127" spans="1:51" x14ac:dyDescent="0.35">
      <c r="A127" s="5">
        <f t="shared" si="2"/>
        <v>42902</v>
      </c>
      <c r="B127" t="s">
        <v>272</v>
      </c>
      <c r="C127" s="2">
        <v>42902</v>
      </c>
      <c r="D127" s="3">
        <v>34.47</v>
      </c>
      <c r="E127" s="3">
        <v>35.92</v>
      </c>
      <c r="F127" s="3">
        <v>37.5</v>
      </c>
      <c r="G127" s="3">
        <v>39.25</v>
      </c>
      <c r="H127" s="3">
        <v>43.75</v>
      </c>
      <c r="I127" s="3">
        <v>45.88</v>
      </c>
      <c r="J127" s="3">
        <v>46.83</v>
      </c>
      <c r="K127" s="3">
        <v>47.21</v>
      </c>
      <c r="L127" s="3">
        <v>45.05</v>
      </c>
      <c r="M127" s="3">
        <v>41.69</v>
      </c>
      <c r="N127" s="3">
        <v>38.950000000000003</v>
      </c>
      <c r="O127" s="3">
        <v>37.35</v>
      </c>
      <c r="P127" s="3">
        <v>38.07</v>
      </c>
      <c r="Q127" s="3">
        <v>38.29</v>
      </c>
      <c r="R127" s="3">
        <v>38.590000000000003</v>
      </c>
      <c r="S127" s="3">
        <v>41.76</v>
      </c>
      <c r="T127" s="3">
        <v>44.24</v>
      </c>
      <c r="U127" s="3">
        <v>45.78</v>
      </c>
      <c r="V127" s="3">
        <v>48.1</v>
      </c>
      <c r="W127" s="3">
        <v>47.88</v>
      </c>
      <c r="X127" s="3">
        <v>45.77</v>
      </c>
      <c r="Y127" s="3">
        <v>41.23</v>
      </c>
      <c r="Z127" s="3">
        <v>38.700000000000003</v>
      </c>
      <c r="AA127" s="3">
        <v>37.54</v>
      </c>
      <c r="AB127" s="3">
        <v>37.619999999999997</v>
      </c>
      <c r="AC127" s="3">
        <v>38.11</v>
      </c>
      <c r="AD127" s="3">
        <v>39.200000000000003</v>
      </c>
      <c r="AE127" s="3">
        <v>43.11</v>
      </c>
      <c r="AF127" s="3">
        <v>44.36</v>
      </c>
      <c r="AG127" s="3">
        <v>45.65</v>
      </c>
      <c r="AH127" s="3">
        <v>47.29</v>
      </c>
      <c r="AI127" s="3">
        <v>45.37</v>
      </c>
      <c r="AJ127" s="3">
        <v>44.15</v>
      </c>
      <c r="AK127" s="3">
        <v>40.07</v>
      </c>
      <c r="AL127" s="3">
        <v>38.479999999999997</v>
      </c>
      <c r="AM127" s="3">
        <v>38.18</v>
      </c>
      <c r="AN127" s="3">
        <v>38.21</v>
      </c>
      <c r="AO127" s="3">
        <v>38.74</v>
      </c>
      <c r="AP127" s="3">
        <v>39.96</v>
      </c>
      <c r="AQ127" s="3">
        <v>44.09</v>
      </c>
      <c r="AR127" s="3">
        <v>45.74</v>
      </c>
      <c r="AS127" s="3">
        <v>46.49</v>
      </c>
      <c r="AT127" s="3">
        <v>47.07</v>
      </c>
      <c r="AU127" s="3">
        <v>44.5</v>
      </c>
      <c r="AV127" s="3">
        <v>42.98</v>
      </c>
      <c r="AW127" s="3">
        <v>40.01</v>
      </c>
      <c r="AX127" s="3">
        <v>39.159999999999997</v>
      </c>
      <c r="AY127" s="3">
        <v>39.06</v>
      </c>
    </row>
    <row r="128" spans="1:51" x14ac:dyDescent="0.35">
      <c r="A128" s="5">
        <f t="shared" si="2"/>
        <v>42905</v>
      </c>
      <c r="B128" t="s">
        <v>273</v>
      </c>
      <c r="C128" s="2">
        <v>42905</v>
      </c>
      <c r="D128" s="3">
        <v>34.9</v>
      </c>
      <c r="E128" s="3">
        <v>36.21</v>
      </c>
      <c r="F128" s="3">
        <v>37.76</v>
      </c>
      <c r="G128" s="3">
        <v>39.56</v>
      </c>
      <c r="H128" s="3">
        <v>44.01</v>
      </c>
      <c r="I128" s="3">
        <v>46.14</v>
      </c>
      <c r="J128" s="3">
        <v>47.13</v>
      </c>
      <c r="K128" s="3">
        <v>47.51</v>
      </c>
      <c r="L128" s="3">
        <v>45.35</v>
      </c>
      <c r="M128" s="3">
        <v>41.87</v>
      </c>
      <c r="N128" s="3">
        <v>39.130000000000003</v>
      </c>
      <c r="O128" s="3">
        <v>37.53</v>
      </c>
      <c r="P128" s="3">
        <v>38.25</v>
      </c>
      <c r="Q128" s="3">
        <v>38.47</v>
      </c>
      <c r="R128" s="3">
        <v>38.770000000000003</v>
      </c>
      <c r="S128" s="3">
        <v>41.96</v>
      </c>
      <c r="T128" s="3">
        <v>44.44</v>
      </c>
      <c r="U128" s="3">
        <v>45.98</v>
      </c>
      <c r="V128" s="3">
        <v>48.3</v>
      </c>
      <c r="W128" s="3">
        <v>48.08</v>
      </c>
      <c r="X128" s="3">
        <v>45.97</v>
      </c>
      <c r="Y128" s="3">
        <v>41.43</v>
      </c>
      <c r="Z128" s="3">
        <v>38.9</v>
      </c>
      <c r="AA128" s="3">
        <v>37.74</v>
      </c>
      <c r="AB128" s="3">
        <v>37.82</v>
      </c>
      <c r="AC128" s="3">
        <v>38.31</v>
      </c>
      <c r="AD128" s="3">
        <v>39.4</v>
      </c>
      <c r="AE128" s="3">
        <v>43.31</v>
      </c>
      <c r="AF128" s="3">
        <v>44.56</v>
      </c>
      <c r="AG128" s="3">
        <v>45.85</v>
      </c>
      <c r="AH128" s="3">
        <v>47.49</v>
      </c>
      <c r="AI128" s="3">
        <v>45.57</v>
      </c>
      <c r="AJ128" s="3">
        <v>44.35</v>
      </c>
      <c r="AK128" s="3">
        <v>40.270000000000003</v>
      </c>
      <c r="AL128" s="3">
        <v>38.68</v>
      </c>
      <c r="AM128" s="3">
        <v>38.380000000000003</v>
      </c>
      <c r="AN128" s="3">
        <v>38.409999999999997</v>
      </c>
      <c r="AO128" s="3">
        <v>38.94</v>
      </c>
      <c r="AP128" s="3">
        <v>40.159999999999997</v>
      </c>
      <c r="AQ128" s="3">
        <v>44.29</v>
      </c>
      <c r="AR128" s="3">
        <v>45.94</v>
      </c>
      <c r="AS128" s="3">
        <v>46.69</v>
      </c>
      <c r="AT128" s="3">
        <v>47.27</v>
      </c>
      <c r="AU128" s="3">
        <v>44.7</v>
      </c>
      <c r="AV128" s="3">
        <v>43.18</v>
      </c>
      <c r="AW128" s="3">
        <v>40.21</v>
      </c>
      <c r="AX128" s="3">
        <v>39.36</v>
      </c>
      <c r="AY128" s="3">
        <v>39.26</v>
      </c>
    </row>
    <row r="129" spans="1:51" x14ac:dyDescent="0.35">
      <c r="A129" s="5">
        <f t="shared" si="2"/>
        <v>42906</v>
      </c>
      <c r="B129" t="s">
        <v>274</v>
      </c>
      <c r="C129" s="2">
        <v>42906</v>
      </c>
      <c r="D129" s="3">
        <v>35.64</v>
      </c>
      <c r="E129" s="3">
        <v>36.64</v>
      </c>
      <c r="F129" s="3">
        <v>38.15</v>
      </c>
      <c r="G129" s="3">
        <v>39.770000000000003</v>
      </c>
      <c r="H129" s="3">
        <v>43.95</v>
      </c>
      <c r="I129" s="3">
        <v>45.9</v>
      </c>
      <c r="J129" s="3">
        <v>47.02</v>
      </c>
      <c r="K129" s="3">
        <v>47.43</v>
      </c>
      <c r="L129" s="3">
        <v>45.24</v>
      </c>
      <c r="M129" s="3">
        <v>41.74</v>
      </c>
      <c r="N129" s="3">
        <v>38.97</v>
      </c>
      <c r="O129" s="3">
        <v>37.32</v>
      </c>
      <c r="P129" s="3">
        <v>38</v>
      </c>
      <c r="Q129" s="3">
        <v>38.299999999999997</v>
      </c>
      <c r="R129" s="3">
        <v>38.81</v>
      </c>
      <c r="S129" s="3">
        <v>42.18</v>
      </c>
      <c r="T129" s="3">
        <v>44.66</v>
      </c>
      <c r="U129" s="3">
        <v>46.2</v>
      </c>
      <c r="V129" s="3">
        <v>48.52</v>
      </c>
      <c r="W129" s="3">
        <v>48.25</v>
      </c>
      <c r="X129" s="3">
        <v>46.09</v>
      </c>
      <c r="Y129" s="3">
        <v>41.59</v>
      </c>
      <c r="Z129" s="3">
        <v>38.93</v>
      </c>
      <c r="AA129" s="3">
        <v>37.770000000000003</v>
      </c>
      <c r="AB129" s="3">
        <v>37.85</v>
      </c>
      <c r="AC129" s="3">
        <v>38.340000000000003</v>
      </c>
      <c r="AD129" s="3">
        <v>39.57</v>
      </c>
      <c r="AE129" s="3">
        <v>43.59</v>
      </c>
      <c r="AF129" s="3">
        <v>44.92</v>
      </c>
      <c r="AG129" s="3">
        <v>46.21</v>
      </c>
      <c r="AH129" s="3">
        <v>47.85</v>
      </c>
      <c r="AI129" s="3">
        <v>45.93</v>
      </c>
      <c r="AJ129" s="3">
        <v>44.71</v>
      </c>
      <c r="AK129" s="3">
        <v>40.630000000000003</v>
      </c>
      <c r="AL129" s="3">
        <v>39.04</v>
      </c>
      <c r="AM129" s="3">
        <v>38.74</v>
      </c>
      <c r="AN129" s="3">
        <v>38.770000000000003</v>
      </c>
      <c r="AO129" s="3">
        <v>39.299999999999997</v>
      </c>
      <c r="AP129" s="3">
        <v>40.520000000000003</v>
      </c>
      <c r="AQ129" s="3">
        <v>44.65</v>
      </c>
      <c r="AR129" s="3">
        <v>46.3</v>
      </c>
      <c r="AS129" s="3">
        <v>47.05</v>
      </c>
      <c r="AT129" s="3">
        <v>47.63</v>
      </c>
      <c r="AU129" s="3">
        <v>45.06</v>
      </c>
      <c r="AV129" s="3">
        <v>43.54</v>
      </c>
      <c r="AW129" s="3">
        <v>40.57</v>
      </c>
      <c r="AX129" s="3">
        <v>39.72</v>
      </c>
      <c r="AY129" s="3">
        <v>39.619999999999997</v>
      </c>
    </row>
    <row r="130" spans="1:51" x14ac:dyDescent="0.35">
      <c r="A130" s="5">
        <f t="shared" si="2"/>
        <v>42907</v>
      </c>
      <c r="B130" t="s">
        <v>275</v>
      </c>
      <c r="C130" s="2">
        <v>42907</v>
      </c>
      <c r="D130" s="3">
        <v>35.71</v>
      </c>
      <c r="E130" s="3">
        <v>36.76</v>
      </c>
      <c r="F130" s="3">
        <v>38.159999999999997</v>
      </c>
      <c r="G130" s="3">
        <v>39.770000000000003</v>
      </c>
      <c r="H130" s="3">
        <v>43.88</v>
      </c>
      <c r="I130" s="3">
        <v>45.83</v>
      </c>
      <c r="J130" s="3">
        <v>46.95</v>
      </c>
      <c r="K130" s="3">
        <v>47.38</v>
      </c>
      <c r="L130" s="3">
        <v>45.22</v>
      </c>
      <c r="M130" s="3">
        <v>41.69</v>
      </c>
      <c r="N130" s="3">
        <v>38.92</v>
      </c>
      <c r="O130" s="3">
        <v>37.270000000000003</v>
      </c>
      <c r="P130" s="3">
        <v>37.950000000000003</v>
      </c>
      <c r="Q130" s="3">
        <v>38.200000000000003</v>
      </c>
      <c r="R130" s="3">
        <v>38.68</v>
      </c>
      <c r="S130" s="3">
        <v>42</v>
      </c>
      <c r="T130" s="3">
        <v>44.48</v>
      </c>
      <c r="U130" s="3">
        <v>46.02</v>
      </c>
      <c r="V130" s="3">
        <v>48.5</v>
      </c>
      <c r="W130" s="3">
        <v>48.23</v>
      </c>
      <c r="X130" s="3">
        <v>46.16</v>
      </c>
      <c r="Y130" s="3">
        <v>41.66</v>
      </c>
      <c r="Z130" s="3">
        <v>39</v>
      </c>
      <c r="AA130" s="3">
        <v>37.840000000000003</v>
      </c>
      <c r="AB130" s="3">
        <v>37.92</v>
      </c>
      <c r="AC130" s="3">
        <v>38.409999999999997</v>
      </c>
      <c r="AD130" s="3">
        <v>39.64</v>
      </c>
      <c r="AE130" s="3">
        <v>43.66</v>
      </c>
      <c r="AF130" s="3">
        <v>44.99</v>
      </c>
      <c r="AG130" s="3">
        <v>46.28</v>
      </c>
      <c r="AH130" s="3">
        <v>47.92</v>
      </c>
      <c r="AI130" s="3">
        <v>45.91</v>
      </c>
      <c r="AJ130" s="3">
        <v>44.54</v>
      </c>
      <c r="AK130" s="3">
        <v>40.31</v>
      </c>
      <c r="AL130" s="3">
        <v>38.58</v>
      </c>
      <c r="AM130" s="3">
        <v>38.14</v>
      </c>
      <c r="AN130" s="3">
        <v>38.14</v>
      </c>
      <c r="AO130" s="3">
        <v>38.67</v>
      </c>
      <c r="AP130" s="3">
        <v>39.99</v>
      </c>
      <c r="AQ130" s="3">
        <v>44.22</v>
      </c>
      <c r="AR130" s="3">
        <v>45.95</v>
      </c>
      <c r="AS130" s="3">
        <v>46.7</v>
      </c>
      <c r="AT130" s="3">
        <v>47.28</v>
      </c>
      <c r="AU130" s="3">
        <v>44.71</v>
      </c>
      <c r="AV130" s="3">
        <v>43.19</v>
      </c>
      <c r="AW130" s="3">
        <v>40.22</v>
      </c>
      <c r="AX130" s="3">
        <v>39.369999999999997</v>
      </c>
      <c r="AY130" s="3">
        <v>39.270000000000003</v>
      </c>
    </row>
    <row r="131" spans="1:51" x14ac:dyDescent="0.35">
      <c r="A131" s="5">
        <f t="shared" si="2"/>
        <v>42908</v>
      </c>
      <c r="B131" t="s">
        <v>276</v>
      </c>
      <c r="C131" s="2">
        <v>42908</v>
      </c>
      <c r="D131" s="3">
        <v>35.49</v>
      </c>
      <c r="E131" s="3">
        <v>36.46</v>
      </c>
      <c r="F131" s="3">
        <v>37.92</v>
      </c>
      <c r="G131" s="3">
        <v>39.26</v>
      </c>
      <c r="H131" s="3">
        <v>43.61</v>
      </c>
      <c r="I131" s="3">
        <v>45.61</v>
      </c>
      <c r="J131" s="3">
        <v>46.68</v>
      </c>
      <c r="K131" s="3">
        <v>47.14</v>
      </c>
      <c r="L131" s="3">
        <v>44.93</v>
      </c>
      <c r="M131" s="3">
        <v>41.44</v>
      </c>
      <c r="N131" s="3">
        <v>38.68</v>
      </c>
      <c r="O131" s="3">
        <v>37.03</v>
      </c>
      <c r="P131" s="3">
        <v>37.71</v>
      </c>
      <c r="Q131" s="3">
        <v>37.96</v>
      </c>
      <c r="R131" s="3">
        <v>38.450000000000003</v>
      </c>
      <c r="S131" s="3">
        <v>41.77</v>
      </c>
      <c r="T131" s="3">
        <v>44.25</v>
      </c>
      <c r="U131" s="3">
        <v>45.79</v>
      </c>
      <c r="V131" s="3">
        <v>48.27</v>
      </c>
      <c r="W131" s="3">
        <v>48</v>
      </c>
      <c r="X131" s="3">
        <v>45.83</v>
      </c>
      <c r="Y131" s="3">
        <v>41.33</v>
      </c>
      <c r="Z131" s="3">
        <v>38.549999999999997</v>
      </c>
      <c r="AA131" s="3">
        <v>37.39</v>
      </c>
      <c r="AB131" s="3">
        <v>37.47</v>
      </c>
      <c r="AC131" s="3">
        <v>37.96</v>
      </c>
      <c r="AD131" s="3">
        <v>39.28</v>
      </c>
      <c r="AE131" s="3">
        <v>43.39</v>
      </c>
      <c r="AF131" s="3">
        <v>44.75</v>
      </c>
      <c r="AG131" s="3">
        <v>46.04</v>
      </c>
      <c r="AH131" s="3">
        <v>47.68</v>
      </c>
      <c r="AI131" s="3">
        <v>45.67</v>
      </c>
      <c r="AJ131" s="3">
        <v>44.3</v>
      </c>
      <c r="AK131" s="3">
        <v>40.049999999999997</v>
      </c>
      <c r="AL131" s="3">
        <v>38.32</v>
      </c>
      <c r="AM131" s="3">
        <v>37.880000000000003</v>
      </c>
      <c r="AN131" s="3">
        <v>37.880000000000003</v>
      </c>
      <c r="AO131" s="3">
        <v>38.409999999999997</v>
      </c>
      <c r="AP131" s="3">
        <v>39.729999999999997</v>
      </c>
      <c r="AQ131" s="3">
        <v>43.96</v>
      </c>
      <c r="AR131" s="3">
        <v>45.69</v>
      </c>
      <c r="AS131" s="3">
        <v>46.44</v>
      </c>
      <c r="AT131" s="3">
        <v>47.02</v>
      </c>
      <c r="AU131" s="3">
        <v>44.45</v>
      </c>
      <c r="AV131" s="3">
        <v>42.93</v>
      </c>
      <c r="AW131" s="3">
        <v>39.96</v>
      </c>
      <c r="AX131" s="3">
        <v>39.11</v>
      </c>
      <c r="AY131" s="3">
        <v>39.01</v>
      </c>
    </row>
    <row r="132" spans="1:51" x14ac:dyDescent="0.35">
      <c r="A132" s="5">
        <f t="shared" si="2"/>
        <v>42909</v>
      </c>
      <c r="B132" t="s">
        <v>277</v>
      </c>
      <c r="C132" s="2">
        <v>42909</v>
      </c>
      <c r="D132" s="3">
        <v>35.6</v>
      </c>
      <c r="E132" s="3">
        <v>36.479999999999997</v>
      </c>
      <c r="F132" s="3">
        <v>37.79</v>
      </c>
      <c r="G132" s="3">
        <v>39.200000000000003</v>
      </c>
      <c r="H132" s="3">
        <v>43.53</v>
      </c>
      <c r="I132" s="3">
        <v>45.59</v>
      </c>
      <c r="J132" s="3">
        <v>46.69</v>
      </c>
      <c r="K132" s="3">
        <v>47.13</v>
      </c>
      <c r="L132" s="3">
        <v>44.79</v>
      </c>
      <c r="M132" s="3">
        <v>41.36</v>
      </c>
      <c r="N132" s="3">
        <v>38.79</v>
      </c>
      <c r="O132" s="3">
        <v>37.090000000000003</v>
      </c>
      <c r="P132" s="3">
        <v>37.71</v>
      </c>
      <c r="Q132" s="3">
        <v>37.97</v>
      </c>
      <c r="R132" s="3">
        <v>38.450000000000003</v>
      </c>
      <c r="S132" s="3">
        <v>41.78</v>
      </c>
      <c r="T132" s="3">
        <v>44.26</v>
      </c>
      <c r="U132" s="3">
        <v>45.8</v>
      </c>
      <c r="V132" s="3">
        <v>48.28</v>
      </c>
      <c r="W132" s="3">
        <v>48.01</v>
      </c>
      <c r="X132" s="3">
        <v>45.87</v>
      </c>
      <c r="Y132" s="3">
        <v>41.46</v>
      </c>
      <c r="Z132" s="3">
        <v>38.68</v>
      </c>
      <c r="AA132" s="3">
        <v>37.520000000000003</v>
      </c>
      <c r="AB132" s="3">
        <v>37.619999999999997</v>
      </c>
      <c r="AC132" s="3">
        <v>38.14</v>
      </c>
      <c r="AD132" s="3">
        <v>39.47</v>
      </c>
      <c r="AE132" s="3">
        <v>43.57</v>
      </c>
      <c r="AF132" s="3">
        <v>44.93</v>
      </c>
      <c r="AG132" s="3">
        <v>46.22</v>
      </c>
      <c r="AH132" s="3">
        <v>47.82</v>
      </c>
      <c r="AI132" s="3">
        <v>45.77</v>
      </c>
      <c r="AJ132" s="3">
        <v>44.35</v>
      </c>
      <c r="AK132" s="3">
        <v>40.1</v>
      </c>
      <c r="AL132" s="3">
        <v>38.369999999999997</v>
      </c>
      <c r="AM132" s="3">
        <v>37.93</v>
      </c>
      <c r="AN132" s="3">
        <v>37.93</v>
      </c>
      <c r="AO132" s="3">
        <v>38.46</v>
      </c>
      <c r="AP132" s="3">
        <v>39.78</v>
      </c>
      <c r="AQ132" s="3">
        <v>44.01</v>
      </c>
      <c r="AR132" s="3">
        <v>45.74</v>
      </c>
      <c r="AS132" s="3">
        <v>46.49</v>
      </c>
      <c r="AT132" s="3">
        <v>47.07</v>
      </c>
      <c r="AU132" s="3">
        <v>44.5</v>
      </c>
      <c r="AV132" s="3">
        <v>42.98</v>
      </c>
      <c r="AW132" s="3">
        <v>40.01</v>
      </c>
      <c r="AX132" s="3">
        <v>39.159999999999997</v>
      </c>
      <c r="AY132" s="3">
        <v>39.06</v>
      </c>
    </row>
    <row r="133" spans="1:51" x14ac:dyDescent="0.35">
      <c r="A133" s="5">
        <f t="shared" si="2"/>
        <v>42912</v>
      </c>
      <c r="B133" t="s">
        <v>278</v>
      </c>
      <c r="C133" s="2">
        <v>42912</v>
      </c>
      <c r="D133" s="3">
        <v>36.549999999999997</v>
      </c>
      <c r="E133" s="3">
        <v>37.06</v>
      </c>
      <c r="F133" s="3">
        <v>38.26</v>
      </c>
      <c r="G133" s="3">
        <v>39.65</v>
      </c>
      <c r="H133" s="3">
        <v>43.83</v>
      </c>
      <c r="I133" s="3">
        <v>45.81</v>
      </c>
      <c r="J133" s="3">
        <v>46.9</v>
      </c>
      <c r="K133" s="3">
        <v>47.29</v>
      </c>
      <c r="L133" s="3">
        <v>44.93</v>
      </c>
      <c r="M133" s="3">
        <v>41.55</v>
      </c>
      <c r="N133" s="3">
        <v>38.97</v>
      </c>
      <c r="O133" s="3">
        <v>37.25</v>
      </c>
      <c r="P133" s="3">
        <v>37.840000000000003</v>
      </c>
      <c r="Q133" s="3">
        <v>38.07</v>
      </c>
      <c r="R133" s="3">
        <v>38.520000000000003</v>
      </c>
      <c r="S133" s="3">
        <v>41.8</v>
      </c>
      <c r="T133" s="3">
        <v>44.28</v>
      </c>
      <c r="U133" s="3">
        <v>45.84</v>
      </c>
      <c r="V133" s="3">
        <v>48.37</v>
      </c>
      <c r="W133" s="3">
        <v>48.13</v>
      </c>
      <c r="X133" s="3">
        <v>45.99</v>
      </c>
      <c r="Y133" s="3">
        <v>41.51</v>
      </c>
      <c r="Z133" s="3">
        <v>38.65</v>
      </c>
      <c r="AA133" s="3">
        <v>37.409999999999997</v>
      </c>
      <c r="AB133" s="3">
        <v>37.51</v>
      </c>
      <c r="AC133" s="3">
        <v>38.04</v>
      </c>
      <c r="AD133" s="3">
        <v>39.380000000000003</v>
      </c>
      <c r="AE133" s="3">
        <v>43.5</v>
      </c>
      <c r="AF133" s="3">
        <v>44.88</v>
      </c>
      <c r="AG133" s="3">
        <v>46.17</v>
      </c>
      <c r="AH133" s="3">
        <v>47.77</v>
      </c>
      <c r="AI133" s="3">
        <v>45.72</v>
      </c>
      <c r="AJ133" s="3">
        <v>44.3</v>
      </c>
      <c r="AK133" s="3">
        <v>40.049999999999997</v>
      </c>
      <c r="AL133" s="3">
        <v>38.32</v>
      </c>
      <c r="AM133" s="3">
        <v>37.880000000000003</v>
      </c>
      <c r="AN133" s="3">
        <v>37.880000000000003</v>
      </c>
      <c r="AO133" s="3">
        <v>38.409999999999997</v>
      </c>
      <c r="AP133" s="3">
        <v>39.729999999999997</v>
      </c>
      <c r="AQ133" s="3">
        <v>43.96</v>
      </c>
      <c r="AR133" s="3">
        <v>45.69</v>
      </c>
      <c r="AS133" s="3">
        <v>46.44</v>
      </c>
      <c r="AT133" s="3">
        <v>47.02</v>
      </c>
      <c r="AU133" s="3">
        <v>44.45</v>
      </c>
      <c r="AV133" s="3">
        <v>42.93</v>
      </c>
      <c r="AW133" s="3">
        <v>39.96</v>
      </c>
      <c r="AX133" s="3">
        <v>39.11</v>
      </c>
      <c r="AY133" s="3">
        <v>39.01</v>
      </c>
    </row>
    <row r="134" spans="1:51" x14ac:dyDescent="0.35">
      <c r="A134" s="5">
        <f t="shared" si="2"/>
        <v>42913</v>
      </c>
      <c r="B134" t="s">
        <v>279</v>
      </c>
      <c r="C134" s="2">
        <v>42913</v>
      </c>
      <c r="D134" s="3">
        <v>37.619999999999997</v>
      </c>
      <c r="E134" s="3">
        <v>37.78</v>
      </c>
      <c r="F134" s="3">
        <v>39.08</v>
      </c>
      <c r="G134" s="3">
        <v>40.28</v>
      </c>
      <c r="H134" s="3">
        <v>44.38</v>
      </c>
      <c r="I134" s="3">
        <v>46.43</v>
      </c>
      <c r="J134" s="3">
        <v>47.43</v>
      </c>
      <c r="K134" s="3">
        <v>47.81</v>
      </c>
      <c r="L134" s="3">
        <v>45.46</v>
      </c>
      <c r="M134" s="3">
        <v>41.88</v>
      </c>
      <c r="N134" s="3">
        <v>39.18</v>
      </c>
      <c r="O134" s="3">
        <v>37.380000000000003</v>
      </c>
      <c r="P134" s="3">
        <v>38.03</v>
      </c>
      <c r="Q134" s="3">
        <v>38.31</v>
      </c>
      <c r="R134" s="3">
        <v>38.82</v>
      </c>
      <c r="S134" s="3">
        <v>42.13</v>
      </c>
      <c r="T134" s="3">
        <v>44.67</v>
      </c>
      <c r="U134" s="3">
        <v>46.27</v>
      </c>
      <c r="V134" s="3">
        <v>48.83</v>
      </c>
      <c r="W134" s="3">
        <v>48.58</v>
      </c>
      <c r="X134" s="3">
        <v>46.42</v>
      </c>
      <c r="Y134" s="3">
        <v>41.92</v>
      </c>
      <c r="Z134" s="3">
        <v>39.04</v>
      </c>
      <c r="AA134" s="3">
        <v>37.78</v>
      </c>
      <c r="AB134" s="3">
        <v>37.86</v>
      </c>
      <c r="AC134" s="3">
        <v>38.380000000000003</v>
      </c>
      <c r="AD134" s="3">
        <v>39.72</v>
      </c>
      <c r="AE134" s="3">
        <v>43.84</v>
      </c>
      <c r="AF134" s="3">
        <v>45.22</v>
      </c>
      <c r="AG134" s="3">
        <v>46.51</v>
      </c>
      <c r="AH134" s="3">
        <v>48.11</v>
      </c>
      <c r="AI134" s="3">
        <v>46.06</v>
      </c>
      <c r="AJ134" s="3">
        <v>44.64</v>
      </c>
      <c r="AK134" s="3">
        <v>40.39</v>
      </c>
      <c r="AL134" s="3">
        <v>38.659999999999997</v>
      </c>
      <c r="AM134" s="3">
        <v>38.22</v>
      </c>
      <c r="AN134" s="3">
        <v>38.22</v>
      </c>
      <c r="AO134" s="3">
        <v>38.75</v>
      </c>
      <c r="AP134" s="3">
        <v>40.07</v>
      </c>
      <c r="AQ134" s="3">
        <v>44.3</v>
      </c>
      <c r="AR134" s="3">
        <v>46.03</v>
      </c>
      <c r="AS134" s="3">
        <v>46.78</v>
      </c>
      <c r="AT134" s="3">
        <v>47.36</v>
      </c>
      <c r="AU134" s="3">
        <v>44.79</v>
      </c>
      <c r="AV134" s="3">
        <v>43.27</v>
      </c>
      <c r="AW134" s="3">
        <v>40.299999999999997</v>
      </c>
      <c r="AX134" s="3">
        <v>39.450000000000003</v>
      </c>
      <c r="AY134" s="3">
        <v>39.35</v>
      </c>
    </row>
    <row r="135" spans="1:51" x14ac:dyDescent="0.35">
      <c r="A135" s="5">
        <f t="shared" si="2"/>
        <v>42914</v>
      </c>
      <c r="B135" t="s">
        <v>280</v>
      </c>
      <c r="C135" s="2">
        <v>42914</v>
      </c>
      <c r="D135" s="3">
        <v>37.75</v>
      </c>
      <c r="E135" s="3">
        <v>37.97</v>
      </c>
      <c r="F135" s="3">
        <v>39.17</v>
      </c>
      <c r="G135" s="3">
        <v>40.369999999999997</v>
      </c>
      <c r="H135" s="3">
        <v>44.38</v>
      </c>
      <c r="I135" s="3">
        <v>46.52</v>
      </c>
      <c r="J135" s="3">
        <v>47.5</v>
      </c>
      <c r="K135" s="3">
        <v>47.9</v>
      </c>
      <c r="L135" s="3">
        <v>45.65</v>
      </c>
      <c r="M135" s="3">
        <v>42</v>
      </c>
      <c r="N135" s="3">
        <v>39.299999999999997</v>
      </c>
      <c r="O135" s="3">
        <v>37.5</v>
      </c>
      <c r="P135" s="3">
        <v>38.15</v>
      </c>
      <c r="Q135" s="3">
        <v>38.43</v>
      </c>
      <c r="R135" s="3">
        <v>38.97</v>
      </c>
      <c r="S135" s="3">
        <v>42.26</v>
      </c>
      <c r="T135" s="3">
        <v>44.8</v>
      </c>
      <c r="U135" s="3">
        <v>46.4</v>
      </c>
      <c r="V135" s="3">
        <v>48.96</v>
      </c>
      <c r="W135" s="3">
        <v>48.71</v>
      </c>
      <c r="X135" s="3">
        <v>46.55</v>
      </c>
      <c r="Y135" s="3">
        <v>42.09</v>
      </c>
      <c r="Z135" s="3">
        <v>39.21</v>
      </c>
      <c r="AA135" s="3">
        <v>37.950000000000003</v>
      </c>
      <c r="AB135" s="3">
        <v>38.03</v>
      </c>
      <c r="AC135" s="3">
        <v>38.549999999999997</v>
      </c>
      <c r="AD135" s="3">
        <v>39.89</v>
      </c>
      <c r="AE135" s="3">
        <v>44.01</v>
      </c>
      <c r="AF135" s="3">
        <v>45.39</v>
      </c>
      <c r="AG135" s="3">
        <v>46.68</v>
      </c>
      <c r="AH135" s="3">
        <v>48.28</v>
      </c>
      <c r="AI135" s="3">
        <v>46.23</v>
      </c>
      <c r="AJ135" s="3">
        <v>44.81</v>
      </c>
      <c r="AK135" s="3">
        <v>40.58</v>
      </c>
      <c r="AL135" s="3">
        <v>38.85</v>
      </c>
      <c r="AM135" s="3">
        <v>38.409999999999997</v>
      </c>
      <c r="AN135" s="3">
        <v>38.409999999999997</v>
      </c>
      <c r="AO135" s="3">
        <v>39.04</v>
      </c>
      <c r="AP135" s="3">
        <v>40.46</v>
      </c>
      <c r="AQ135" s="3">
        <v>44.69</v>
      </c>
      <c r="AR135" s="3">
        <v>46.42</v>
      </c>
      <c r="AS135" s="3">
        <v>47.17</v>
      </c>
      <c r="AT135" s="3">
        <v>47.75</v>
      </c>
      <c r="AU135" s="3">
        <v>45.18</v>
      </c>
      <c r="AV135" s="3">
        <v>43.66</v>
      </c>
      <c r="AW135" s="3">
        <v>40.69</v>
      </c>
      <c r="AX135" s="3">
        <v>39.840000000000003</v>
      </c>
      <c r="AY135" s="3">
        <v>39.74</v>
      </c>
    </row>
    <row r="136" spans="1:51" x14ac:dyDescent="0.35">
      <c r="A136" s="5">
        <f t="shared" si="2"/>
        <v>42915</v>
      </c>
      <c r="B136" t="s">
        <v>281</v>
      </c>
      <c r="C136" s="2">
        <v>42915</v>
      </c>
      <c r="D136" s="3">
        <v>36.6</v>
      </c>
      <c r="E136" s="3">
        <v>36.94</v>
      </c>
      <c r="F136" s="3">
        <v>38.26</v>
      </c>
      <c r="G136" s="3">
        <v>39.56</v>
      </c>
      <c r="H136" s="3">
        <v>43.81</v>
      </c>
      <c r="I136" s="3">
        <v>46.11</v>
      </c>
      <c r="J136" s="3">
        <v>47.22</v>
      </c>
      <c r="K136" s="3">
        <v>47.59</v>
      </c>
      <c r="L136" s="3">
        <v>45.39</v>
      </c>
      <c r="M136" s="3">
        <v>41.89</v>
      </c>
      <c r="N136" s="3">
        <v>39.020000000000003</v>
      </c>
      <c r="O136" s="3">
        <v>37.22</v>
      </c>
      <c r="P136" s="3">
        <v>37.869999999999997</v>
      </c>
      <c r="Q136" s="3">
        <v>38.15</v>
      </c>
      <c r="R136" s="3">
        <v>38.74</v>
      </c>
      <c r="S136" s="3">
        <v>42.13</v>
      </c>
      <c r="T136" s="3">
        <v>44.67</v>
      </c>
      <c r="U136" s="3">
        <v>46.27</v>
      </c>
      <c r="V136" s="3">
        <v>48.83</v>
      </c>
      <c r="W136" s="3">
        <v>48.58</v>
      </c>
      <c r="X136" s="3">
        <v>46.4</v>
      </c>
      <c r="Y136" s="3">
        <v>41.9</v>
      </c>
      <c r="Z136" s="3">
        <v>38.99</v>
      </c>
      <c r="AA136" s="3">
        <v>37.729999999999997</v>
      </c>
      <c r="AB136" s="3">
        <v>37.81</v>
      </c>
      <c r="AC136" s="3">
        <v>38.33</v>
      </c>
      <c r="AD136" s="3">
        <v>39.72</v>
      </c>
      <c r="AE136" s="3">
        <v>43.88</v>
      </c>
      <c r="AF136" s="3">
        <v>45.26</v>
      </c>
      <c r="AG136" s="3">
        <v>46.55</v>
      </c>
      <c r="AH136" s="3">
        <v>48.15</v>
      </c>
      <c r="AI136" s="3">
        <v>46.1</v>
      </c>
      <c r="AJ136" s="3">
        <v>44.68</v>
      </c>
      <c r="AK136" s="3">
        <v>40.450000000000003</v>
      </c>
      <c r="AL136" s="3">
        <v>38.72</v>
      </c>
      <c r="AM136" s="3">
        <v>38.28</v>
      </c>
      <c r="AN136" s="3">
        <v>38.28</v>
      </c>
      <c r="AO136" s="3">
        <v>38.909999999999997</v>
      </c>
      <c r="AP136" s="3">
        <v>40.36</v>
      </c>
      <c r="AQ136" s="3">
        <v>44.62</v>
      </c>
      <c r="AR136" s="3">
        <v>46.35</v>
      </c>
      <c r="AS136" s="3">
        <v>47.1</v>
      </c>
      <c r="AT136" s="3">
        <v>47.68</v>
      </c>
      <c r="AU136" s="3">
        <v>45.11</v>
      </c>
      <c r="AV136" s="3">
        <v>43.59</v>
      </c>
      <c r="AW136" s="3">
        <v>40.619999999999997</v>
      </c>
      <c r="AX136" s="3">
        <v>39.770000000000003</v>
      </c>
      <c r="AY136" s="3">
        <v>39.67</v>
      </c>
    </row>
    <row r="137" spans="1:51" x14ac:dyDescent="0.35">
      <c r="A137" s="5">
        <f t="shared" si="2"/>
        <v>42916</v>
      </c>
      <c r="B137" t="s">
        <v>282</v>
      </c>
      <c r="C137" s="2">
        <v>42916</v>
      </c>
      <c r="D137" s="3">
        <v>36.200000000000003</v>
      </c>
      <c r="E137" s="3">
        <v>37.89</v>
      </c>
      <c r="F137" s="3">
        <v>39.24</v>
      </c>
      <c r="G137" s="3">
        <v>43.59</v>
      </c>
      <c r="H137" s="3">
        <v>45.99</v>
      </c>
      <c r="I137" s="3">
        <v>47.04</v>
      </c>
      <c r="J137" s="3">
        <v>47.41</v>
      </c>
      <c r="K137" s="3">
        <v>45.09</v>
      </c>
      <c r="L137" s="3">
        <v>41.67</v>
      </c>
      <c r="M137" s="3">
        <v>38.92</v>
      </c>
      <c r="N137" s="3">
        <v>37.130000000000003</v>
      </c>
      <c r="O137" s="3">
        <v>37.78</v>
      </c>
      <c r="P137" s="3">
        <v>38.06</v>
      </c>
      <c r="Q137" s="3">
        <v>38.619999999999997</v>
      </c>
      <c r="R137" s="3">
        <v>41.95</v>
      </c>
      <c r="S137" s="3">
        <v>44.49</v>
      </c>
      <c r="T137" s="3">
        <v>46.14</v>
      </c>
      <c r="U137" s="3">
        <v>48.75</v>
      </c>
      <c r="V137" s="3">
        <v>48.5</v>
      </c>
      <c r="W137" s="3">
        <v>46.32</v>
      </c>
      <c r="X137" s="3">
        <v>41.82</v>
      </c>
      <c r="Y137" s="3">
        <v>38.909999999999997</v>
      </c>
      <c r="Z137" s="3">
        <v>37.65</v>
      </c>
      <c r="AA137" s="3">
        <v>37.729999999999997</v>
      </c>
      <c r="AB137" s="3">
        <v>38.25</v>
      </c>
      <c r="AC137" s="3">
        <v>39.64</v>
      </c>
      <c r="AD137" s="3">
        <v>43.84</v>
      </c>
      <c r="AE137" s="3">
        <v>45.22</v>
      </c>
      <c r="AF137" s="3">
        <v>46.51</v>
      </c>
      <c r="AG137" s="3">
        <v>48.11</v>
      </c>
      <c r="AH137" s="3">
        <v>46.06</v>
      </c>
      <c r="AI137" s="3">
        <v>44.64</v>
      </c>
      <c r="AJ137" s="3">
        <v>40.409999999999997</v>
      </c>
      <c r="AK137" s="3">
        <v>38.68</v>
      </c>
      <c r="AL137" s="3">
        <v>38.24</v>
      </c>
      <c r="AM137" s="3">
        <v>38.24</v>
      </c>
      <c r="AN137" s="3">
        <v>38.869999999999997</v>
      </c>
      <c r="AO137" s="3">
        <v>40.32</v>
      </c>
      <c r="AP137" s="3">
        <v>44.58</v>
      </c>
      <c r="AQ137" s="3">
        <v>46.31</v>
      </c>
      <c r="AR137" s="3">
        <v>47.06</v>
      </c>
      <c r="AS137" s="3">
        <v>47.64</v>
      </c>
      <c r="AT137" s="3">
        <v>45.07</v>
      </c>
      <c r="AU137" s="3">
        <v>43.55</v>
      </c>
      <c r="AV137" s="3">
        <v>40.58</v>
      </c>
      <c r="AW137" s="3">
        <v>39.729999999999997</v>
      </c>
      <c r="AX137" s="3">
        <v>39.630000000000003</v>
      </c>
      <c r="AY137" s="3">
        <v>39.85</v>
      </c>
    </row>
    <row r="138" spans="1:51" x14ac:dyDescent="0.35">
      <c r="A138" s="5">
        <f t="shared" si="2"/>
        <v>42919</v>
      </c>
      <c r="B138" t="s">
        <v>283</v>
      </c>
      <c r="C138" s="2">
        <v>42919</v>
      </c>
      <c r="D138" s="3">
        <v>37.94</v>
      </c>
      <c r="E138" s="3">
        <v>39.28</v>
      </c>
      <c r="F138" s="3">
        <v>40.479999999999997</v>
      </c>
      <c r="G138" s="3">
        <v>44.55</v>
      </c>
      <c r="H138" s="3">
        <v>46.75</v>
      </c>
      <c r="I138" s="3">
        <v>47.77</v>
      </c>
      <c r="J138" s="3">
        <v>48.14</v>
      </c>
      <c r="K138" s="3">
        <v>46.04</v>
      </c>
      <c r="L138" s="3">
        <v>42.47</v>
      </c>
      <c r="M138" s="3">
        <v>39.799999999999997</v>
      </c>
      <c r="N138" s="3">
        <v>37.909999999999997</v>
      </c>
      <c r="O138" s="3">
        <v>38.56</v>
      </c>
      <c r="P138" s="3">
        <v>38.840000000000003</v>
      </c>
      <c r="Q138" s="3">
        <v>39.4</v>
      </c>
      <c r="R138" s="3">
        <v>42.6</v>
      </c>
      <c r="S138" s="3">
        <v>45.09</v>
      </c>
      <c r="T138" s="3">
        <v>46.74</v>
      </c>
      <c r="U138" s="3">
        <v>49.35</v>
      </c>
      <c r="V138" s="3">
        <v>49.1</v>
      </c>
      <c r="W138" s="3">
        <v>46.92</v>
      </c>
      <c r="X138" s="3">
        <v>42.52</v>
      </c>
      <c r="Y138" s="3">
        <v>39.61</v>
      </c>
      <c r="Z138" s="3">
        <v>38.35</v>
      </c>
      <c r="AA138" s="3">
        <v>38.43</v>
      </c>
      <c r="AB138" s="3">
        <v>38.950000000000003</v>
      </c>
      <c r="AC138" s="3">
        <v>40.340000000000003</v>
      </c>
      <c r="AD138" s="3">
        <v>44.54</v>
      </c>
      <c r="AE138" s="3">
        <v>45.92</v>
      </c>
      <c r="AF138" s="3">
        <v>47.21</v>
      </c>
      <c r="AG138" s="3">
        <v>48.81</v>
      </c>
      <c r="AH138" s="3">
        <v>46.76</v>
      </c>
      <c r="AI138" s="3">
        <v>45.34</v>
      </c>
      <c r="AJ138" s="3">
        <v>41.11</v>
      </c>
      <c r="AK138" s="3">
        <v>39.380000000000003</v>
      </c>
      <c r="AL138" s="3">
        <v>38.94</v>
      </c>
      <c r="AM138" s="3">
        <v>38.94</v>
      </c>
      <c r="AN138" s="3">
        <v>39.57</v>
      </c>
      <c r="AO138" s="3">
        <v>41.02</v>
      </c>
      <c r="AP138" s="3">
        <v>45.28</v>
      </c>
      <c r="AQ138" s="3">
        <v>47.01</v>
      </c>
      <c r="AR138" s="3">
        <v>47.76</v>
      </c>
      <c r="AS138" s="3">
        <v>48.34</v>
      </c>
      <c r="AT138" s="3">
        <v>45.77</v>
      </c>
      <c r="AU138" s="3">
        <v>44.25</v>
      </c>
      <c r="AV138" s="3">
        <v>41.28</v>
      </c>
      <c r="AW138" s="3">
        <v>40.43</v>
      </c>
      <c r="AX138" s="3">
        <v>40.33</v>
      </c>
      <c r="AY138" s="3">
        <v>40.549999999999997</v>
      </c>
    </row>
    <row r="139" spans="1:51" x14ac:dyDescent="0.35">
      <c r="A139" s="5">
        <f t="shared" si="2"/>
        <v>42920</v>
      </c>
      <c r="B139" t="s">
        <v>284</v>
      </c>
      <c r="C139" s="2">
        <v>42920</v>
      </c>
      <c r="D139" s="3">
        <v>36.799999999999997</v>
      </c>
      <c r="E139" s="3">
        <v>38.380000000000003</v>
      </c>
      <c r="F139" s="3">
        <v>39.700000000000003</v>
      </c>
      <c r="G139" s="3">
        <v>44.09</v>
      </c>
      <c r="H139" s="3">
        <v>46.38</v>
      </c>
      <c r="I139" s="3">
        <v>47.41</v>
      </c>
      <c r="J139" s="3">
        <v>47.75</v>
      </c>
      <c r="K139" s="3">
        <v>45.55</v>
      </c>
      <c r="L139" s="3">
        <v>42.06</v>
      </c>
      <c r="M139" s="3">
        <v>39.32</v>
      </c>
      <c r="N139" s="3">
        <v>37.450000000000003</v>
      </c>
      <c r="O139" s="3">
        <v>38.090000000000003</v>
      </c>
      <c r="P139" s="3">
        <v>38.4</v>
      </c>
      <c r="Q139" s="3">
        <v>39.03</v>
      </c>
      <c r="R139" s="3">
        <v>42.32</v>
      </c>
      <c r="S139" s="3">
        <v>44.79</v>
      </c>
      <c r="T139" s="3">
        <v>46.44</v>
      </c>
      <c r="U139" s="3">
        <v>49.05</v>
      </c>
      <c r="V139" s="3">
        <v>48.79</v>
      </c>
      <c r="W139" s="3">
        <v>46.59</v>
      </c>
      <c r="X139" s="3">
        <v>42.17</v>
      </c>
      <c r="Y139" s="3">
        <v>39.26</v>
      </c>
      <c r="Z139" s="3">
        <v>38</v>
      </c>
      <c r="AA139" s="3">
        <v>38.08</v>
      </c>
      <c r="AB139" s="3">
        <v>38.6</v>
      </c>
      <c r="AC139" s="3">
        <v>39.99</v>
      </c>
      <c r="AD139" s="3">
        <v>44.19</v>
      </c>
      <c r="AE139" s="3">
        <v>45.57</v>
      </c>
      <c r="AF139" s="3">
        <v>46.86</v>
      </c>
      <c r="AG139" s="3">
        <v>48.46</v>
      </c>
      <c r="AH139" s="3">
        <v>46.41</v>
      </c>
      <c r="AI139" s="3">
        <v>44.99</v>
      </c>
      <c r="AJ139" s="3">
        <v>40.76</v>
      </c>
      <c r="AK139" s="3">
        <v>39.03</v>
      </c>
      <c r="AL139" s="3">
        <v>38.590000000000003</v>
      </c>
      <c r="AM139" s="3">
        <v>38.590000000000003</v>
      </c>
      <c r="AN139" s="3">
        <v>39.22</v>
      </c>
      <c r="AO139" s="3">
        <v>40.67</v>
      </c>
      <c r="AP139" s="3">
        <v>44.93</v>
      </c>
      <c r="AQ139" s="3">
        <v>46.66</v>
      </c>
      <c r="AR139" s="3">
        <v>47.41</v>
      </c>
      <c r="AS139" s="3">
        <v>47.99</v>
      </c>
      <c r="AT139" s="3">
        <v>45.42</v>
      </c>
      <c r="AU139" s="3">
        <v>43.9</v>
      </c>
      <c r="AV139" s="3">
        <v>40.93</v>
      </c>
      <c r="AW139" s="3">
        <v>40.08</v>
      </c>
      <c r="AX139" s="3">
        <v>39.979999999999997</v>
      </c>
      <c r="AY139" s="3">
        <v>40.200000000000003</v>
      </c>
    </row>
    <row r="140" spans="1:51" x14ac:dyDescent="0.35">
      <c r="A140" s="5">
        <f t="shared" si="2"/>
        <v>42921</v>
      </c>
      <c r="B140" t="s">
        <v>285</v>
      </c>
      <c r="C140" s="2">
        <v>42921</v>
      </c>
      <c r="D140" s="3">
        <v>36.78</v>
      </c>
      <c r="E140" s="3">
        <v>38.119999999999997</v>
      </c>
      <c r="F140" s="3">
        <v>39.54</v>
      </c>
      <c r="G140" s="3">
        <v>43.94</v>
      </c>
      <c r="H140" s="3">
        <v>46.27</v>
      </c>
      <c r="I140" s="3">
        <v>47.29</v>
      </c>
      <c r="J140" s="3">
        <v>47.62</v>
      </c>
      <c r="K140" s="3">
        <v>45.46</v>
      </c>
      <c r="L140" s="3">
        <v>41.98</v>
      </c>
      <c r="M140" s="3">
        <v>39.24</v>
      </c>
      <c r="N140" s="3">
        <v>37.369999999999997</v>
      </c>
      <c r="O140" s="3">
        <v>37.85</v>
      </c>
      <c r="P140" s="3">
        <v>38.03</v>
      </c>
      <c r="Q140" s="3">
        <v>38.69</v>
      </c>
      <c r="R140" s="3">
        <v>42.04</v>
      </c>
      <c r="S140" s="3">
        <v>44.55</v>
      </c>
      <c r="T140" s="3">
        <v>46.3</v>
      </c>
      <c r="U140" s="3">
        <v>48.91</v>
      </c>
      <c r="V140" s="3">
        <v>48.65</v>
      </c>
      <c r="W140" s="3">
        <v>46.32</v>
      </c>
      <c r="X140" s="3">
        <v>41.91</v>
      </c>
      <c r="Y140" s="3">
        <v>39</v>
      </c>
      <c r="Z140" s="3">
        <v>37.74</v>
      </c>
      <c r="AA140" s="3">
        <v>37.82</v>
      </c>
      <c r="AB140" s="3">
        <v>38.340000000000003</v>
      </c>
      <c r="AC140" s="3">
        <v>39.619999999999997</v>
      </c>
      <c r="AD140" s="3">
        <v>42.95</v>
      </c>
      <c r="AE140" s="3">
        <v>44.33</v>
      </c>
      <c r="AF140" s="3">
        <v>45.88</v>
      </c>
      <c r="AG140" s="3">
        <v>48.43</v>
      </c>
      <c r="AH140" s="3">
        <v>47.39</v>
      </c>
      <c r="AI140" s="3">
        <v>45.97</v>
      </c>
      <c r="AJ140" s="3">
        <v>41.32</v>
      </c>
      <c r="AK140" s="3">
        <v>38.97</v>
      </c>
      <c r="AL140" s="3">
        <v>38.46</v>
      </c>
      <c r="AM140" s="3">
        <v>38.46</v>
      </c>
      <c r="AN140" s="3">
        <v>39.090000000000003</v>
      </c>
      <c r="AO140" s="3">
        <v>40.54</v>
      </c>
      <c r="AP140" s="3">
        <v>44.8</v>
      </c>
      <c r="AQ140" s="3">
        <v>46.53</v>
      </c>
      <c r="AR140" s="3">
        <v>47.28</v>
      </c>
      <c r="AS140" s="3">
        <v>47.86</v>
      </c>
      <c r="AT140" s="3">
        <v>45.29</v>
      </c>
      <c r="AU140" s="3">
        <v>43.77</v>
      </c>
      <c r="AV140" s="3">
        <v>40.799999999999997</v>
      </c>
      <c r="AW140" s="3">
        <v>39.950000000000003</v>
      </c>
      <c r="AX140" s="3">
        <v>39.85</v>
      </c>
      <c r="AY140" s="3">
        <v>40.07</v>
      </c>
    </row>
    <row r="141" spans="1:51" x14ac:dyDescent="0.35">
      <c r="A141" s="5">
        <f t="shared" si="2"/>
        <v>42922</v>
      </c>
      <c r="B141" t="s">
        <v>286</v>
      </c>
      <c r="C141" s="2">
        <v>42922</v>
      </c>
      <c r="D141" s="3">
        <v>36.79</v>
      </c>
      <c r="E141" s="3">
        <v>38.14</v>
      </c>
      <c r="F141" s="3">
        <v>39.67</v>
      </c>
      <c r="G141" s="3">
        <v>44.27</v>
      </c>
      <c r="H141" s="3">
        <v>46.57</v>
      </c>
      <c r="I141" s="3">
        <v>47.58</v>
      </c>
      <c r="J141" s="3">
        <v>47.91</v>
      </c>
      <c r="K141" s="3">
        <v>45.75</v>
      </c>
      <c r="L141" s="3">
        <v>42.26</v>
      </c>
      <c r="M141" s="3">
        <v>39.479999999999997</v>
      </c>
      <c r="N141" s="3">
        <v>37.61</v>
      </c>
      <c r="O141" s="3">
        <v>38.090000000000003</v>
      </c>
      <c r="P141" s="3">
        <v>38.270000000000003</v>
      </c>
      <c r="Q141" s="3">
        <v>38.93</v>
      </c>
      <c r="R141" s="3">
        <v>42.28</v>
      </c>
      <c r="S141" s="3">
        <v>44.79</v>
      </c>
      <c r="T141" s="3">
        <v>46.54</v>
      </c>
      <c r="U141" s="3">
        <v>49.15</v>
      </c>
      <c r="V141" s="3">
        <v>48.89</v>
      </c>
      <c r="W141" s="3">
        <v>46.56</v>
      </c>
      <c r="X141" s="3">
        <v>42.21</v>
      </c>
      <c r="Y141" s="3">
        <v>39.299999999999997</v>
      </c>
      <c r="Z141" s="3">
        <v>38.04</v>
      </c>
      <c r="AA141" s="3">
        <v>38.119999999999997</v>
      </c>
      <c r="AB141" s="3">
        <v>38.64</v>
      </c>
      <c r="AC141" s="3">
        <v>39.92</v>
      </c>
      <c r="AD141" s="3">
        <v>43.25</v>
      </c>
      <c r="AE141" s="3">
        <v>44.63</v>
      </c>
      <c r="AF141" s="3">
        <v>46.18</v>
      </c>
      <c r="AG141" s="3">
        <v>48.73</v>
      </c>
      <c r="AH141" s="3">
        <v>47.69</v>
      </c>
      <c r="AI141" s="3">
        <v>46.27</v>
      </c>
      <c r="AJ141" s="3">
        <v>41.62</v>
      </c>
      <c r="AK141" s="3">
        <v>39.270000000000003</v>
      </c>
      <c r="AL141" s="3">
        <v>38.76</v>
      </c>
      <c r="AM141" s="3">
        <v>38.76</v>
      </c>
      <c r="AN141" s="3">
        <v>39.39</v>
      </c>
      <c r="AO141" s="3">
        <v>40.840000000000003</v>
      </c>
      <c r="AP141" s="3">
        <v>45.1</v>
      </c>
      <c r="AQ141" s="3">
        <v>46.83</v>
      </c>
      <c r="AR141" s="3">
        <v>47.58</v>
      </c>
      <c r="AS141" s="3">
        <v>48.16</v>
      </c>
      <c r="AT141" s="3">
        <v>45.59</v>
      </c>
      <c r="AU141" s="3">
        <v>44.07</v>
      </c>
      <c r="AV141" s="3">
        <v>41.1</v>
      </c>
      <c r="AW141" s="3">
        <v>40.25</v>
      </c>
      <c r="AX141" s="3">
        <v>40.15</v>
      </c>
      <c r="AY141" s="3">
        <v>40.369999999999997</v>
      </c>
    </row>
    <row r="142" spans="1:51" x14ac:dyDescent="0.35">
      <c r="A142" s="5">
        <f t="shared" ref="A142:A205" si="3">+A137+7</f>
        <v>42923</v>
      </c>
      <c r="B142" t="s">
        <v>287</v>
      </c>
      <c r="C142" s="2">
        <v>42923</v>
      </c>
      <c r="D142" s="3">
        <v>36.17</v>
      </c>
      <c r="E142" s="3">
        <v>37.51</v>
      </c>
      <c r="F142" s="3">
        <v>39.21</v>
      </c>
      <c r="G142" s="3">
        <v>43.88</v>
      </c>
      <c r="H142" s="3">
        <v>46.27</v>
      </c>
      <c r="I142" s="3">
        <v>47.26</v>
      </c>
      <c r="J142" s="3">
        <v>47.49</v>
      </c>
      <c r="K142" s="3">
        <v>45.41</v>
      </c>
      <c r="L142" s="3">
        <v>42.08</v>
      </c>
      <c r="M142" s="3">
        <v>39.299999999999997</v>
      </c>
      <c r="N142" s="3">
        <v>37.43</v>
      </c>
      <c r="O142" s="3">
        <v>37.86</v>
      </c>
      <c r="P142" s="3">
        <v>38.04</v>
      </c>
      <c r="Q142" s="3">
        <v>38.76</v>
      </c>
      <c r="R142" s="3">
        <v>42.14</v>
      </c>
      <c r="S142" s="3">
        <v>44.65</v>
      </c>
      <c r="T142" s="3">
        <v>46.48</v>
      </c>
      <c r="U142" s="3">
        <v>49.09</v>
      </c>
      <c r="V142" s="3">
        <v>48.83</v>
      </c>
      <c r="W142" s="3">
        <v>46.5</v>
      </c>
      <c r="X142" s="3">
        <v>42.13</v>
      </c>
      <c r="Y142" s="3">
        <v>39.22</v>
      </c>
      <c r="Z142" s="3">
        <v>37.96</v>
      </c>
      <c r="AA142" s="3">
        <v>38.04</v>
      </c>
      <c r="AB142" s="3">
        <v>38.56</v>
      </c>
      <c r="AC142" s="3">
        <v>39.840000000000003</v>
      </c>
      <c r="AD142" s="3">
        <v>43.19</v>
      </c>
      <c r="AE142" s="3">
        <v>44.57</v>
      </c>
      <c r="AF142" s="3">
        <v>46.12</v>
      </c>
      <c r="AG142" s="3">
        <v>48.67</v>
      </c>
      <c r="AH142" s="3">
        <v>47.63</v>
      </c>
      <c r="AI142" s="3">
        <v>46.21</v>
      </c>
      <c r="AJ142" s="3">
        <v>41.54</v>
      </c>
      <c r="AK142" s="3">
        <v>39.19</v>
      </c>
      <c r="AL142" s="3">
        <v>38.68</v>
      </c>
      <c r="AM142" s="3">
        <v>38.68</v>
      </c>
      <c r="AN142" s="3">
        <v>39.31</v>
      </c>
      <c r="AO142" s="3">
        <v>40.76</v>
      </c>
      <c r="AP142" s="3">
        <v>45.02</v>
      </c>
      <c r="AQ142" s="3">
        <v>46.75</v>
      </c>
      <c r="AR142" s="3">
        <v>47.5</v>
      </c>
      <c r="AS142" s="3">
        <v>48.08</v>
      </c>
      <c r="AT142" s="3">
        <v>45.51</v>
      </c>
      <c r="AU142" s="3">
        <v>43.99</v>
      </c>
      <c r="AV142" s="3">
        <v>41.02</v>
      </c>
      <c r="AW142" s="3">
        <v>40.17</v>
      </c>
      <c r="AX142" s="3">
        <v>40.07</v>
      </c>
      <c r="AY142" s="3">
        <v>40.29</v>
      </c>
    </row>
    <row r="143" spans="1:51" x14ac:dyDescent="0.35">
      <c r="A143" s="5">
        <f t="shared" si="3"/>
        <v>42926</v>
      </c>
      <c r="B143" t="s">
        <v>288</v>
      </c>
      <c r="C143" s="2">
        <v>42926</v>
      </c>
      <c r="D143" s="3">
        <v>35.15</v>
      </c>
      <c r="E143" s="3">
        <v>36.700000000000003</v>
      </c>
      <c r="F143" s="3">
        <v>38.6</v>
      </c>
      <c r="G143" s="3">
        <v>43.43</v>
      </c>
      <c r="H143" s="3">
        <v>45.91</v>
      </c>
      <c r="I143" s="3">
        <v>46.9</v>
      </c>
      <c r="J143" s="3">
        <v>47.12</v>
      </c>
      <c r="K143" s="3">
        <v>44.97</v>
      </c>
      <c r="L143" s="3">
        <v>41.66</v>
      </c>
      <c r="M143" s="3">
        <v>38.909999999999997</v>
      </c>
      <c r="N143" s="3">
        <v>37.04</v>
      </c>
      <c r="O143" s="3">
        <v>37.65</v>
      </c>
      <c r="P143" s="3">
        <v>37.83</v>
      </c>
      <c r="Q143" s="3">
        <v>38.6</v>
      </c>
      <c r="R143" s="3">
        <v>41.94</v>
      </c>
      <c r="S143" s="3">
        <v>44.45</v>
      </c>
      <c r="T143" s="3">
        <v>46.28</v>
      </c>
      <c r="U143" s="3">
        <v>48.89</v>
      </c>
      <c r="V143" s="3">
        <v>48.63</v>
      </c>
      <c r="W143" s="3">
        <v>46.3</v>
      </c>
      <c r="X143" s="3">
        <v>41.95</v>
      </c>
      <c r="Y143" s="3">
        <v>39.04</v>
      </c>
      <c r="Z143" s="3">
        <v>37.78</v>
      </c>
      <c r="AA143" s="3">
        <v>37.86</v>
      </c>
      <c r="AB143" s="3">
        <v>38.380000000000003</v>
      </c>
      <c r="AC143" s="3">
        <v>39.659999999999997</v>
      </c>
      <c r="AD143" s="3">
        <v>43.05</v>
      </c>
      <c r="AE143" s="3">
        <v>44.47</v>
      </c>
      <c r="AF143" s="3">
        <v>46.05</v>
      </c>
      <c r="AG143" s="3">
        <v>48.62</v>
      </c>
      <c r="AH143" s="3">
        <v>47.59</v>
      </c>
      <c r="AI143" s="3">
        <v>46.17</v>
      </c>
      <c r="AJ143" s="3">
        <v>41.5</v>
      </c>
      <c r="AK143" s="3">
        <v>39.15</v>
      </c>
      <c r="AL143" s="3">
        <v>38.64</v>
      </c>
      <c r="AM143" s="3">
        <v>38.64</v>
      </c>
      <c r="AN143" s="3">
        <v>39.270000000000003</v>
      </c>
      <c r="AO143" s="3">
        <v>40.72</v>
      </c>
      <c r="AP143" s="3">
        <v>44.98</v>
      </c>
      <c r="AQ143" s="3">
        <v>46.71</v>
      </c>
      <c r="AR143" s="3">
        <v>47.46</v>
      </c>
      <c r="AS143" s="3">
        <v>48.04</v>
      </c>
      <c r="AT143" s="3">
        <v>45.47</v>
      </c>
      <c r="AU143" s="3">
        <v>43.95</v>
      </c>
      <c r="AV143" s="3">
        <v>40.98</v>
      </c>
      <c r="AW143" s="3">
        <v>40.130000000000003</v>
      </c>
      <c r="AX143" s="3">
        <v>40.03</v>
      </c>
      <c r="AY143" s="3">
        <v>40.25</v>
      </c>
    </row>
    <row r="144" spans="1:51" x14ac:dyDescent="0.35">
      <c r="A144" s="5">
        <f t="shared" si="3"/>
        <v>42927</v>
      </c>
      <c r="B144" t="s">
        <v>289</v>
      </c>
      <c r="C144" s="2">
        <v>42927</v>
      </c>
      <c r="D144" s="3">
        <v>34.49</v>
      </c>
      <c r="E144" s="3">
        <v>36.31</v>
      </c>
      <c r="F144" s="3">
        <v>38.14</v>
      </c>
      <c r="G144" s="3">
        <v>43.09</v>
      </c>
      <c r="H144" s="3">
        <v>45.69</v>
      </c>
      <c r="I144" s="3">
        <v>46.69</v>
      </c>
      <c r="J144" s="3">
        <v>46.97</v>
      </c>
      <c r="K144" s="3">
        <v>44.84</v>
      </c>
      <c r="L144" s="3">
        <v>41.48</v>
      </c>
      <c r="M144" s="3">
        <v>38.75</v>
      </c>
      <c r="N144" s="3">
        <v>36.9</v>
      </c>
      <c r="O144" s="3">
        <v>37.51</v>
      </c>
      <c r="P144" s="3">
        <v>37.69</v>
      </c>
      <c r="Q144" s="3">
        <v>38.46</v>
      </c>
      <c r="R144" s="3">
        <v>41.76</v>
      </c>
      <c r="S144" s="3">
        <v>44.25</v>
      </c>
      <c r="T144" s="3">
        <v>46.06</v>
      </c>
      <c r="U144" s="3">
        <v>48.67</v>
      </c>
      <c r="V144" s="3">
        <v>48.41</v>
      </c>
      <c r="W144" s="3">
        <v>46.08</v>
      </c>
      <c r="X144" s="3">
        <v>41.75</v>
      </c>
      <c r="Y144" s="3">
        <v>38.86</v>
      </c>
      <c r="Z144" s="3">
        <v>37.619999999999997</v>
      </c>
      <c r="AA144" s="3">
        <v>37.700000000000003</v>
      </c>
      <c r="AB144" s="3">
        <v>38.22</v>
      </c>
      <c r="AC144" s="3">
        <v>39.5</v>
      </c>
      <c r="AD144" s="3">
        <v>42.89</v>
      </c>
      <c r="AE144" s="3">
        <v>44.3</v>
      </c>
      <c r="AF144" s="3">
        <v>45.88</v>
      </c>
      <c r="AG144" s="3">
        <v>48.45</v>
      </c>
      <c r="AH144" s="3">
        <v>47.39</v>
      </c>
      <c r="AI144" s="3">
        <v>45.94</v>
      </c>
      <c r="AJ144" s="3">
        <v>41.24</v>
      </c>
      <c r="AK144" s="3">
        <v>38.86</v>
      </c>
      <c r="AL144" s="3">
        <v>38.32</v>
      </c>
      <c r="AM144" s="3">
        <v>38.299999999999997</v>
      </c>
      <c r="AN144" s="3">
        <v>38.909999999999997</v>
      </c>
      <c r="AO144" s="3">
        <v>40.340000000000003</v>
      </c>
      <c r="AP144" s="3">
        <v>44.6</v>
      </c>
      <c r="AQ144" s="3">
        <v>46.33</v>
      </c>
      <c r="AR144" s="3">
        <v>47.08</v>
      </c>
      <c r="AS144" s="3">
        <v>47.66</v>
      </c>
      <c r="AT144" s="3">
        <v>45.09</v>
      </c>
      <c r="AU144" s="3">
        <v>43.57</v>
      </c>
      <c r="AV144" s="3">
        <v>40.6</v>
      </c>
      <c r="AW144" s="3">
        <v>39.75</v>
      </c>
      <c r="AX144" s="3">
        <v>39.65</v>
      </c>
      <c r="AY144" s="3">
        <v>39.869999999999997</v>
      </c>
    </row>
    <row r="145" spans="1:51" x14ac:dyDescent="0.35">
      <c r="A145" s="5">
        <f t="shared" si="3"/>
        <v>42928</v>
      </c>
      <c r="B145" t="s">
        <v>290</v>
      </c>
      <c r="C145" s="2">
        <v>42928</v>
      </c>
      <c r="D145" s="3">
        <v>33.909999999999997</v>
      </c>
      <c r="E145" s="3">
        <v>36.299999999999997</v>
      </c>
      <c r="F145" s="3">
        <v>38.1</v>
      </c>
      <c r="G145" s="3">
        <v>43.1</v>
      </c>
      <c r="H145" s="3">
        <v>45.62</v>
      </c>
      <c r="I145" s="3">
        <v>46.54</v>
      </c>
      <c r="J145" s="3">
        <v>46.79</v>
      </c>
      <c r="K145" s="3">
        <v>44.66</v>
      </c>
      <c r="L145" s="3">
        <v>41.31</v>
      </c>
      <c r="M145" s="3">
        <v>38.72</v>
      </c>
      <c r="N145" s="3">
        <v>36.869999999999997</v>
      </c>
      <c r="O145" s="3">
        <v>37.479999999999997</v>
      </c>
      <c r="P145" s="3">
        <v>37.659999999999997</v>
      </c>
      <c r="Q145" s="3">
        <v>38.43</v>
      </c>
      <c r="R145" s="3">
        <v>41.77</v>
      </c>
      <c r="S145" s="3">
        <v>44.28</v>
      </c>
      <c r="T145" s="3">
        <v>46.11</v>
      </c>
      <c r="U145" s="3">
        <v>48.73</v>
      </c>
      <c r="V145" s="3">
        <v>48.48</v>
      </c>
      <c r="W145" s="3">
        <v>46.15</v>
      </c>
      <c r="X145" s="3">
        <v>41.79</v>
      </c>
      <c r="Y145" s="3">
        <v>38.89</v>
      </c>
      <c r="Z145" s="3">
        <v>37.64</v>
      </c>
      <c r="AA145" s="3">
        <v>37.71</v>
      </c>
      <c r="AB145" s="3">
        <v>38.229999999999997</v>
      </c>
      <c r="AC145" s="3">
        <v>39.51</v>
      </c>
      <c r="AD145" s="3">
        <v>42.93</v>
      </c>
      <c r="AE145" s="3">
        <v>44.37</v>
      </c>
      <c r="AF145" s="3">
        <v>45.98</v>
      </c>
      <c r="AG145" s="3">
        <v>48.57</v>
      </c>
      <c r="AH145" s="3">
        <v>47.51</v>
      </c>
      <c r="AI145" s="3">
        <v>46.06</v>
      </c>
      <c r="AJ145" s="3">
        <v>41.28</v>
      </c>
      <c r="AK145" s="3">
        <v>38.82</v>
      </c>
      <c r="AL145" s="3">
        <v>38.200000000000003</v>
      </c>
      <c r="AM145" s="3">
        <v>38.11</v>
      </c>
      <c r="AN145" s="3">
        <v>38.67</v>
      </c>
      <c r="AO145" s="3">
        <v>40.1</v>
      </c>
      <c r="AP145" s="3">
        <v>44.43</v>
      </c>
      <c r="AQ145" s="3">
        <v>46.23</v>
      </c>
      <c r="AR145" s="3">
        <v>47.04</v>
      </c>
      <c r="AS145" s="3">
        <v>47.68</v>
      </c>
      <c r="AT145" s="3">
        <v>45.17</v>
      </c>
      <c r="AU145" s="3">
        <v>43.65</v>
      </c>
      <c r="AV145" s="3">
        <v>40.68</v>
      </c>
      <c r="AW145" s="3">
        <v>39.83</v>
      </c>
      <c r="AX145" s="3">
        <v>39.729999999999997</v>
      </c>
      <c r="AY145" s="3">
        <v>39.950000000000003</v>
      </c>
    </row>
    <row r="146" spans="1:51" x14ac:dyDescent="0.35">
      <c r="A146" s="5">
        <f t="shared" si="3"/>
        <v>42929</v>
      </c>
      <c r="B146" t="s">
        <v>291</v>
      </c>
      <c r="C146" s="2">
        <v>42929</v>
      </c>
      <c r="D146" s="3">
        <v>33.93</v>
      </c>
      <c r="E146" s="3">
        <v>36.450000000000003</v>
      </c>
      <c r="F146" s="3">
        <v>38.25</v>
      </c>
      <c r="G146" s="3">
        <v>43.38</v>
      </c>
      <c r="H146" s="3">
        <v>45.9</v>
      </c>
      <c r="I146" s="3">
        <v>46.77</v>
      </c>
      <c r="J146" s="3">
        <v>46.98</v>
      </c>
      <c r="K146" s="3">
        <v>44.81</v>
      </c>
      <c r="L146" s="3">
        <v>41.4</v>
      </c>
      <c r="M146" s="3">
        <v>38.799999999999997</v>
      </c>
      <c r="N146" s="3">
        <v>36.93</v>
      </c>
      <c r="O146" s="3">
        <v>37.51</v>
      </c>
      <c r="P146" s="3">
        <v>37.69</v>
      </c>
      <c r="Q146" s="3">
        <v>38.46</v>
      </c>
      <c r="R146" s="3">
        <v>41.83</v>
      </c>
      <c r="S146" s="3">
        <v>44.35</v>
      </c>
      <c r="T146" s="3">
        <v>46.19</v>
      </c>
      <c r="U146" s="3">
        <v>48.82</v>
      </c>
      <c r="V146" s="3">
        <v>48.57</v>
      </c>
      <c r="W146" s="3">
        <v>46.23</v>
      </c>
      <c r="X146" s="3">
        <v>41.82</v>
      </c>
      <c r="Y146" s="3">
        <v>38.909999999999997</v>
      </c>
      <c r="Z146" s="3">
        <v>37.659999999999997</v>
      </c>
      <c r="AA146" s="3">
        <v>37.729999999999997</v>
      </c>
      <c r="AB146" s="3">
        <v>38.25</v>
      </c>
      <c r="AC146" s="3">
        <v>39.53</v>
      </c>
      <c r="AD146" s="3">
        <v>42.97</v>
      </c>
      <c r="AE146" s="3">
        <v>44.43</v>
      </c>
      <c r="AF146" s="3">
        <v>46.06</v>
      </c>
      <c r="AG146" s="3">
        <v>48.66</v>
      </c>
      <c r="AH146" s="3">
        <v>47.6</v>
      </c>
      <c r="AI146" s="3">
        <v>46.14</v>
      </c>
      <c r="AJ146" s="3">
        <v>41.34</v>
      </c>
      <c r="AK146" s="3">
        <v>38.86</v>
      </c>
      <c r="AL146" s="3">
        <v>38.22</v>
      </c>
      <c r="AM146" s="3">
        <v>38.11</v>
      </c>
      <c r="AN146" s="3">
        <v>38.659999999999997</v>
      </c>
      <c r="AO146" s="3">
        <v>40.08</v>
      </c>
      <c r="AP146" s="3">
        <v>44.43</v>
      </c>
      <c r="AQ146" s="3">
        <v>46.25</v>
      </c>
      <c r="AR146" s="3">
        <v>47.08</v>
      </c>
      <c r="AS146" s="3">
        <v>47.74</v>
      </c>
      <c r="AT146" s="3">
        <v>45.24</v>
      </c>
      <c r="AU146" s="3">
        <v>43.73</v>
      </c>
      <c r="AV146" s="3">
        <v>40.76</v>
      </c>
      <c r="AW146" s="3">
        <v>39.909999999999997</v>
      </c>
      <c r="AX146" s="3">
        <v>39.81</v>
      </c>
      <c r="AY146" s="3">
        <v>40.03</v>
      </c>
    </row>
    <row r="147" spans="1:51" x14ac:dyDescent="0.35">
      <c r="A147" s="5">
        <f t="shared" si="3"/>
        <v>42930</v>
      </c>
      <c r="B147" t="s">
        <v>292</v>
      </c>
      <c r="C147" s="2">
        <v>42930</v>
      </c>
      <c r="D147" s="3">
        <v>33.72</v>
      </c>
      <c r="E147" s="3">
        <v>36.26</v>
      </c>
      <c r="F147" s="3">
        <v>38.25</v>
      </c>
      <c r="G147" s="3">
        <v>43.43</v>
      </c>
      <c r="H147" s="3">
        <v>45.98</v>
      </c>
      <c r="I147" s="3">
        <v>46.88</v>
      </c>
      <c r="J147" s="3">
        <v>47.12</v>
      </c>
      <c r="K147" s="3">
        <v>44.95</v>
      </c>
      <c r="L147" s="3">
        <v>41.45</v>
      </c>
      <c r="M147" s="3">
        <v>38.770000000000003</v>
      </c>
      <c r="N147" s="3">
        <v>36.86</v>
      </c>
      <c r="O147" s="3">
        <v>37.409999999999997</v>
      </c>
      <c r="P147" s="3">
        <v>37.590000000000003</v>
      </c>
      <c r="Q147" s="3">
        <v>38.36</v>
      </c>
      <c r="R147" s="3">
        <v>41.84</v>
      </c>
      <c r="S147" s="3">
        <v>44.38</v>
      </c>
      <c r="T147" s="3">
        <v>46.23</v>
      </c>
      <c r="U147" s="3">
        <v>48.86</v>
      </c>
      <c r="V147" s="3">
        <v>48.61</v>
      </c>
      <c r="W147" s="3">
        <v>46.27</v>
      </c>
      <c r="X147" s="3">
        <v>41.84</v>
      </c>
      <c r="Y147" s="3">
        <v>38.909999999999997</v>
      </c>
      <c r="Z147" s="3">
        <v>37.64</v>
      </c>
      <c r="AA147" s="3">
        <v>37.69</v>
      </c>
      <c r="AB147" s="3">
        <v>38.200000000000003</v>
      </c>
      <c r="AC147" s="3">
        <v>39.479999999999997</v>
      </c>
      <c r="AD147" s="3">
        <v>42.94</v>
      </c>
      <c r="AE147" s="3">
        <v>44.42</v>
      </c>
      <c r="AF147" s="3">
        <v>46.07</v>
      </c>
      <c r="AG147" s="3">
        <v>48.68</v>
      </c>
      <c r="AH147" s="3">
        <v>47.62</v>
      </c>
      <c r="AI147" s="3">
        <v>46.16</v>
      </c>
      <c r="AJ147" s="3">
        <v>41.26</v>
      </c>
      <c r="AK147" s="3">
        <v>38.75</v>
      </c>
      <c r="AL147" s="3">
        <v>38.08</v>
      </c>
      <c r="AM147" s="3">
        <v>37.97</v>
      </c>
      <c r="AN147" s="3">
        <v>38.520000000000003</v>
      </c>
      <c r="AO147" s="3">
        <v>39.94</v>
      </c>
      <c r="AP147" s="3">
        <v>44.46</v>
      </c>
      <c r="AQ147" s="3">
        <v>46.35</v>
      </c>
      <c r="AR147" s="3">
        <v>47.25</v>
      </c>
      <c r="AS147" s="3">
        <v>47.98</v>
      </c>
      <c r="AT147" s="3">
        <v>45.52</v>
      </c>
      <c r="AU147" s="3">
        <v>44.01</v>
      </c>
      <c r="AV147" s="3">
        <v>41.04</v>
      </c>
      <c r="AW147" s="3">
        <v>40.19</v>
      </c>
      <c r="AX147" s="3">
        <v>40.090000000000003</v>
      </c>
      <c r="AY147" s="3">
        <v>40.31</v>
      </c>
    </row>
    <row r="148" spans="1:51" x14ac:dyDescent="0.35">
      <c r="A148" s="5">
        <f t="shared" si="3"/>
        <v>42933</v>
      </c>
      <c r="B148" t="s">
        <v>293</v>
      </c>
      <c r="C148" s="2">
        <v>42933</v>
      </c>
      <c r="D148" s="3">
        <v>35.659999999999997</v>
      </c>
      <c r="E148" s="3">
        <v>37.22</v>
      </c>
      <c r="F148" s="3">
        <v>39.07</v>
      </c>
      <c r="G148" s="3">
        <v>44.1</v>
      </c>
      <c r="H148" s="3">
        <v>46.57</v>
      </c>
      <c r="I148" s="3">
        <v>47.47</v>
      </c>
      <c r="J148" s="3">
        <v>47.97</v>
      </c>
      <c r="K148" s="3">
        <v>45.5</v>
      </c>
      <c r="L148" s="3">
        <v>42.01</v>
      </c>
      <c r="M148" s="3">
        <v>39.35</v>
      </c>
      <c r="N148" s="3">
        <v>37.46</v>
      </c>
      <c r="O148" s="3">
        <v>38.020000000000003</v>
      </c>
      <c r="P148" s="3">
        <v>38.21</v>
      </c>
      <c r="Q148" s="3">
        <v>38.979999999999997</v>
      </c>
      <c r="R148" s="3">
        <v>42.4</v>
      </c>
      <c r="S148" s="3">
        <v>44.89</v>
      </c>
      <c r="T148" s="3">
        <v>46.69</v>
      </c>
      <c r="U148" s="3">
        <v>49.28</v>
      </c>
      <c r="V148" s="3">
        <v>49</v>
      </c>
      <c r="W148" s="3">
        <v>46.66</v>
      </c>
      <c r="X148" s="3">
        <v>42.27</v>
      </c>
      <c r="Y148" s="3">
        <v>39.369999999999997</v>
      </c>
      <c r="Z148" s="3">
        <v>38.130000000000003</v>
      </c>
      <c r="AA148" s="3">
        <v>38.21</v>
      </c>
      <c r="AB148" s="3">
        <v>38.74</v>
      </c>
      <c r="AC148" s="3">
        <v>40.020000000000003</v>
      </c>
      <c r="AD148" s="3">
        <v>43.48</v>
      </c>
      <c r="AE148" s="3">
        <v>44.93</v>
      </c>
      <c r="AF148" s="3">
        <v>46.55</v>
      </c>
      <c r="AG148" s="3">
        <v>49.13</v>
      </c>
      <c r="AH148" s="3">
        <v>48.06</v>
      </c>
      <c r="AI148" s="3">
        <v>46.6</v>
      </c>
      <c r="AJ148" s="3">
        <v>41.71</v>
      </c>
      <c r="AK148" s="3">
        <v>39.159999999999997</v>
      </c>
      <c r="AL148" s="3">
        <v>38.450000000000003</v>
      </c>
      <c r="AM148" s="3">
        <v>38.299999999999997</v>
      </c>
      <c r="AN148" s="3">
        <v>38.83</v>
      </c>
      <c r="AO148" s="3">
        <v>40.25</v>
      </c>
      <c r="AP148" s="3">
        <v>44.77</v>
      </c>
      <c r="AQ148" s="3">
        <v>46.66</v>
      </c>
      <c r="AR148" s="3">
        <v>47.56</v>
      </c>
      <c r="AS148" s="3">
        <v>48.29</v>
      </c>
      <c r="AT148" s="3">
        <v>45.83</v>
      </c>
      <c r="AU148" s="3">
        <v>44.32</v>
      </c>
      <c r="AV148" s="3">
        <v>41.35</v>
      </c>
      <c r="AW148" s="3">
        <v>40.5</v>
      </c>
      <c r="AX148" s="3">
        <v>40.4</v>
      </c>
      <c r="AY148" s="3">
        <v>40.619999999999997</v>
      </c>
    </row>
    <row r="149" spans="1:51" x14ac:dyDescent="0.35">
      <c r="A149" s="5">
        <f t="shared" si="3"/>
        <v>42934</v>
      </c>
      <c r="B149" t="s">
        <v>294</v>
      </c>
      <c r="C149" s="2">
        <v>42934</v>
      </c>
      <c r="D149" s="3">
        <v>35.14</v>
      </c>
      <c r="E149" s="3">
        <v>36.9</v>
      </c>
      <c r="F149" s="3">
        <v>38.869999999999997</v>
      </c>
      <c r="G149" s="3">
        <v>44.02</v>
      </c>
      <c r="H149" s="3">
        <v>46.56</v>
      </c>
      <c r="I149" s="3">
        <v>47.49</v>
      </c>
      <c r="J149" s="3">
        <v>47.83</v>
      </c>
      <c r="K149" s="3">
        <v>45.44</v>
      </c>
      <c r="L149" s="3">
        <v>41.92</v>
      </c>
      <c r="M149" s="3">
        <v>39.26</v>
      </c>
      <c r="N149" s="3">
        <v>37.369999999999997</v>
      </c>
      <c r="O149" s="3">
        <v>37.93</v>
      </c>
      <c r="P149" s="3">
        <v>38.119999999999997</v>
      </c>
      <c r="Q149" s="3">
        <v>38.92</v>
      </c>
      <c r="R149" s="3">
        <v>42.36</v>
      </c>
      <c r="S149" s="3">
        <v>44.85</v>
      </c>
      <c r="T149" s="3">
        <v>46.65</v>
      </c>
      <c r="U149" s="3">
        <v>49.24</v>
      </c>
      <c r="V149" s="3">
        <v>48.96</v>
      </c>
      <c r="W149" s="3">
        <v>46.62</v>
      </c>
      <c r="X149" s="3">
        <v>42.23</v>
      </c>
      <c r="Y149" s="3">
        <v>39.33</v>
      </c>
      <c r="Z149" s="3">
        <v>38.090000000000003</v>
      </c>
      <c r="AA149" s="3">
        <v>38.17</v>
      </c>
      <c r="AB149" s="3">
        <v>38.700000000000003</v>
      </c>
      <c r="AC149" s="3">
        <v>39.979999999999997</v>
      </c>
      <c r="AD149" s="3">
        <v>43.37</v>
      </c>
      <c r="AE149" s="3">
        <v>44.82</v>
      </c>
      <c r="AF149" s="3">
        <v>46.44</v>
      </c>
      <c r="AG149" s="3">
        <v>49.02</v>
      </c>
      <c r="AH149" s="3">
        <v>47.95</v>
      </c>
      <c r="AI149" s="3">
        <v>46.45</v>
      </c>
      <c r="AJ149" s="3">
        <v>41.56</v>
      </c>
      <c r="AK149" s="3">
        <v>39.01</v>
      </c>
      <c r="AL149" s="3">
        <v>38.299999999999997</v>
      </c>
      <c r="AM149" s="3">
        <v>38.15</v>
      </c>
      <c r="AN149" s="3">
        <v>38.68</v>
      </c>
      <c r="AO149" s="3">
        <v>40.14</v>
      </c>
      <c r="AP149" s="3">
        <v>44.74</v>
      </c>
      <c r="AQ149" s="3">
        <v>46.63</v>
      </c>
      <c r="AR149" s="3">
        <v>47.53</v>
      </c>
      <c r="AS149" s="3">
        <v>48.26</v>
      </c>
      <c r="AT149" s="3">
        <v>45.8</v>
      </c>
      <c r="AU149" s="3">
        <v>44.29</v>
      </c>
      <c r="AV149" s="3">
        <v>41.32</v>
      </c>
      <c r="AW149" s="3">
        <v>40.47</v>
      </c>
      <c r="AX149" s="3">
        <v>40.369999999999997</v>
      </c>
      <c r="AY149" s="3">
        <v>40.590000000000003</v>
      </c>
    </row>
    <row r="150" spans="1:51" x14ac:dyDescent="0.35">
      <c r="A150" s="5">
        <f t="shared" si="3"/>
        <v>42935</v>
      </c>
      <c r="B150" t="s">
        <v>295</v>
      </c>
      <c r="C150" s="2">
        <v>42935</v>
      </c>
      <c r="D150" s="3">
        <v>34.81</v>
      </c>
      <c r="E150" s="3">
        <v>36.51</v>
      </c>
      <c r="F150" s="3">
        <v>38.64</v>
      </c>
      <c r="G150" s="3">
        <v>44.05</v>
      </c>
      <c r="H150" s="3">
        <v>46.49</v>
      </c>
      <c r="I150" s="3">
        <v>47.44</v>
      </c>
      <c r="J150" s="3">
        <v>47.72</v>
      </c>
      <c r="K150" s="3">
        <v>45.34</v>
      </c>
      <c r="L150" s="3">
        <v>41.85</v>
      </c>
      <c r="M150" s="3">
        <v>39.24</v>
      </c>
      <c r="N150" s="3">
        <v>37.369999999999997</v>
      </c>
      <c r="O150" s="3">
        <v>37.93</v>
      </c>
      <c r="P150" s="3">
        <v>38.17</v>
      </c>
      <c r="Q150" s="3">
        <v>39.020000000000003</v>
      </c>
      <c r="R150" s="3">
        <v>42.41</v>
      </c>
      <c r="S150" s="3">
        <v>44.86</v>
      </c>
      <c r="T150" s="3">
        <v>46.76</v>
      </c>
      <c r="U150" s="3">
        <v>49.34</v>
      </c>
      <c r="V150" s="3">
        <v>49.17</v>
      </c>
      <c r="W150" s="3">
        <v>46.83</v>
      </c>
      <c r="X150" s="3">
        <v>42.39</v>
      </c>
      <c r="Y150" s="3">
        <v>39.43</v>
      </c>
      <c r="Z150" s="3">
        <v>38.130000000000003</v>
      </c>
      <c r="AA150" s="3">
        <v>38.159999999999997</v>
      </c>
      <c r="AB150" s="3">
        <v>38.65</v>
      </c>
      <c r="AC150" s="3">
        <v>39.93</v>
      </c>
      <c r="AD150" s="3">
        <v>43.37</v>
      </c>
      <c r="AE150" s="3">
        <v>44.87</v>
      </c>
      <c r="AF150" s="3">
        <v>46.54</v>
      </c>
      <c r="AG150" s="3">
        <v>49.17</v>
      </c>
      <c r="AH150" s="3">
        <v>48.15</v>
      </c>
      <c r="AI150" s="3">
        <v>46.65</v>
      </c>
      <c r="AJ150" s="3">
        <v>41.76</v>
      </c>
      <c r="AK150" s="3">
        <v>39.21</v>
      </c>
      <c r="AL150" s="3">
        <v>38.5</v>
      </c>
      <c r="AM150" s="3">
        <v>38.35</v>
      </c>
      <c r="AN150" s="3">
        <v>38.880000000000003</v>
      </c>
      <c r="AO150" s="3">
        <v>40.340000000000003</v>
      </c>
      <c r="AP150" s="3">
        <v>44.94</v>
      </c>
      <c r="AQ150" s="3">
        <v>46.83</v>
      </c>
      <c r="AR150" s="3">
        <v>47.73</v>
      </c>
      <c r="AS150" s="3">
        <v>48.46</v>
      </c>
      <c r="AT150" s="3">
        <v>46</v>
      </c>
      <c r="AU150" s="3">
        <v>44.49</v>
      </c>
      <c r="AV150" s="3">
        <v>41.52</v>
      </c>
      <c r="AW150" s="3">
        <v>40.67</v>
      </c>
      <c r="AX150" s="3">
        <v>40.57</v>
      </c>
      <c r="AY150" s="3">
        <v>40.79</v>
      </c>
    </row>
    <row r="151" spans="1:51" x14ac:dyDescent="0.35">
      <c r="A151" s="5">
        <f t="shared" si="3"/>
        <v>42936</v>
      </c>
      <c r="B151" t="s">
        <v>296</v>
      </c>
      <c r="C151" s="2">
        <v>42936</v>
      </c>
      <c r="D151" s="3">
        <v>36.6</v>
      </c>
      <c r="E151" s="3">
        <v>37.54</v>
      </c>
      <c r="F151" s="3">
        <v>39.29</v>
      </c>
      <c r="G151" s="3">
        <v>44.54</v>
      </c>
      <c r="H151" s="3">
        <v>46.99</v>
      </c>
      <c r="I151" s="3">
        <v>47.92</v>
      </c>
      <c r="J151" s="3">
        <v>48.17</v>
      </c>
      <c r="K151" s="3">
        <v>45.76</v>
      </c>
      <c r="L151" s="3">
        <v>42.24</v>
      </c>
      <c r="M151" s="3">
        <v>39.65</v>
      </c>
      <c r="N151" s="3">
        <v>37.799999999999997</v>
      </c>
      <c r="O151" s="3">
        <v>38.369999999999997</v>
      </c>
      <c r="P151" s="3">
        <v>38.61</v>
      </c>
      <c r="Q151" s="3">
        <v>39.46</v>
      </c>
      <c r="R151" s="3">
        <v>42.83</v>
      </c>
      <c r="S151" s="3">
        <v>45.26</v>
      </c>
      <c r="T151" s="3">
        <v>47.14</v>
      </c>
      <c r="U151" s="3">
        <v>49.7</v>
      </c>
      <c r="V151" s="3">
        <v>49.52</v>
      </c>
      <c r="W151" s="3">
        <v>47.18</v>
      </c>
      <c r="X151" s="3">
        <v>42.75</v>
      </c>
      <c r="Y151" s="3">
        <v>39.799999999999997</v>
      </c>
      <c r="Z151" s="3">
        <v>38.51</v>
      </c>
      <c r="AA151" s="3">
        <v>38.549999999999997</v>
      </c>
      <c r="AB151" s="3">
        <v>39.049999999999997</v>
      </c>
      <c r="AC151" s="3">
        <v>40.340000000000003</v>
      </c>
      <c r="AD151" s="3">
        <v>43.78</v>
      </c>
      <c r="AE151" s="3">
        <v>45.28</v>
      </c>
      <c r="AF151" s="3">
        <v>46.95</v>
      </c>
      <c r="AG151" s="3">
        <v>49.58</v>
      </c>
      <c r="AH151" s="3">
        <v>48.56</v>
      </c>
      <c r="AI151" s="3">
        <v>47.06</v>
      </c>
      <c r="AJ151" s="3">
        <v>42.12</v>
      </c>
      <c r="AK151" s="3">
        <v>39.520000000000003</v>
      </c>
      <c r="AL151" s="3">
        <v>38.76</v>
      </c>
      <c r="AM151" s="3">
        <v>38.56</v>
      </c>
      <c r="AN151" s="3">
        <v>39.04</v>
      </c>
      <c r="AO151" s="3">
        <v>40.450000000000003</v>
      </c>
      <c r="AP151" s="3">
        <v>45.05</v>
      </c>
      <c r="AQ151" s="3">
        <v>46.94</v>
      </c>
      <c r="AR151" s="3">
        <v>47.84</v>
      </c>
      <c r="AS151" s="3">
        <v>48.57</v>
      </c>
      <c r="AT151" s="3">
        <v>46.11</v>
      </c>
      <c r="AU151" s="3">
        <v>44.6</v>
      </c>
      <c r="AV151" s="3">
        <v>41.59</v>
      </c>
      <c r="AW151" s="3">
        <v>40.700000000000003</v>
      </c>
      <c r="AX151" s="3">
        <v>40.56</v>
      </c>
      <c r="AY151" s="3">
        <v>40.74</v>
      </c>
    </row>
    <row r="152" spans="1:51" x14ac:dyDescent="0.35">
      <c r="A152" s="5">
        <f t="shared" si="3"/>
        <v>42937</v>
      </c>
      <c r="B152" t="s">
        <v>297</v>
      </c>
      <c r="C152" s="2">
        <v>42937</v>
      </c>
      <c r="D152" s="3">
        <v>36.76</v>
      </c>
      <c r="E152" s="3">
        <v>37.65</v>
      </c>
      <c r="F152" s="3">
        <v>39.36</v>
      </c>
      <c r="G152" s="3">
        <v>44.27</v>
      </c>
      <c r="H152" s="3">
        <v>46.52</v>
      </c>
      <c r="I152" s="3">
        <v>47.54</v>
      </c>
      <c r="J152" s="3">
        <v>47.78</v>
      </c>
      <c r="K152" s="3">
        <v>45.37</v>
      </c>
      <c r="L152" s="3">
        <v>41.88</v>
      </c>
      <c r="M152" s="3">
        <v>39.340000000000003</v>
      </c>
      <c r="N152" s="3">
        <v>37.520000000000003</v>
      </c>
      <c r="O152" s="3">
        <v>38.090000000000003</v>
      </c>
      <c r="P152" s="3">
        <v>38.33</v>
      </c>
      <c r="Q152" s="3">
        <v>39.18</v>
      </c>
      <c r="R152" s="3">
        <v>42.57</v>
      </c>
      <c r="S152" s="3">
        <v>45</v>
      </c>
      <c r="T152" s="3">
        <v>46.88</v>
      </c>
      <c r="U152" s="3">
        <v>49.44</v>
      </c>
      <c r="V152" s="3">
        <v>49.28</v>
      </c>
      <c r="W152" s="3">
        <v>46.96</v>
      </c>
      <c r="X152" s="3">
        <v>42.55</v>
      </c>
      <c r="Y152" s="3">
        <v>39.619999999999997</v>
      </c>
      <c r="Z152" s="3">
        <v>38.35</v>
      </c>
      <c r="AA152" s="3">
        <v>38.42</v>
      </c>
      <c r="AB152" s="3">
        <v>38.950000000000003</v>
      </c>
      <c r="AC152" s="3">
        <v>40.270000000000003</v>
      </c>
      <c r="AD152" s="3">
        <v>43.74</v>
      </c>
      <c r="AE152" s="3">
        <v>45.27</v>
      </c>
      <c r="AF152" s="3">
        <v>46.97</v>
      </c>
      <c r="AG152" s="3">
        <v>49.63</v>
      </c>
      <c r="AH152" s="3">
        <v>48.61</v>
      </c>
      <c r="AI152" s="3">
        <v>47.11</v>
      </c>
      <c r="AJ152" s="3">
        <v>42.17</v>
      </c>
      <c r="AK152" s="3">
        <v>39.57</v>
      </c>
      <c r="AL152" s="3">
        <v>38.81</v>
      </c>
      <c r="AM152" s="3">
        <v>38.61</v>
      </c>
      <c r="AN152" s="3">
        <v>39.090000000000003</v>
      </c>
      <c r="AO152" s="3">
        <v>40.5</v>
      </c>
      <c r="AP152" s="3">
        <v>45.3</v>
      </c>
      <c r="AQ152" s="3">
        <v>47.19</v>
      </c>
      <c r="AR152" s="3">
        <v>48.09</v>
      </c>
      <c r="AS152" s="3">
        <v>48.82</v>
      </c>
      <c r="AT152" s="3">
        <v>46.36</v>
      </c>
      <c r="AU152" s="3">
        <v>44.85</v>
      </c>
      <c r="AV152" s="3">
        <v>41.77</v>
      </c>
      <c r="AW152" s="3">
        <v>40.880000000000003</v>
      </c>
      <c r="AX152" s="3">
        <v>40.74</v>
      </c>
      <c r="AY152" s="3">
        <v>40.92</v>
      </c>
    </row>
    <row r="153" spans="1:51" x14ac:dyDescent="0.35">
      <c r="A153" s="5">
        <f t="shared" si="3"/>
        <v>42940</v>
      </c>
      <c r="B153" t="s">
        <v>298</v>
      </c>
      <c r="C153" s="2">
        <v>42940</v>
      </c>
      <c r="D153" s="3">
        <v>36.229999999999997</v>
      </c>
      <c r="E153" s="3">
        <v>36.89</v>
      </c>
      <c r="F153" s="3">
        <v>38.57</v>
      </c>
      <c r="G153" s="3">
        <v>43.5</v>
      </c>
      <c r="H153" s="3">
        <v>45.7</v>
      </c>
      <c r="I153" s="3">
        <v>46.75</v>
      </c>
      <c r="J153" s="3">
        <v>47.06</v>
      </c>
      <c r="K153" s="3">
        <v>44.81</v>
      </c>
      <c r="L153" s="3">
        <v>41.33</v>
      </c>
      <c r="M153" s="3">
        <v>38.79</v>
      </c>
      <c r="N153" s="3">
        <v>36.97</v>
      </c>
      <c r="O153" s="3">
        <v>37.54</v>
      </c>
      <c r="P153" s="3">
        <v>37.78</v>
      </c>
      <c r="Q153" s="3">
        <v>38.630000000000003</v>
      </c>
      <c r="R153" s="3">
        <v>42.02</v>
      </c>
      <c r="S153" s="3">
        <v>44.45</v>
      </c>
      <c r="T153" s="3">
        <v>46.33</v>
      </c>
      <c r="U153" s="3">
        <v>48.89</v>
      </c>
      <c r="V153" s="3">
        <v>48.73</v>
      </c>
      <c r="W153" s="3">
        <v>46.41</v>
      </c>
      <c r="X153" s="3">
        <v>42</v>
      </c>
      <c r="Y153" s="3">
        <v>39.07</v>
      </c>
      <c r="Z153" s="3">
        <v>37.799999999999997</v>
      </c>
      <c r="AA153" s="3">
        <v>37.869999999999997</v>
      </c>
      <c r="AB153" s="3">
        <v>38.450000000000003</v>
      </c>
      <c r="AC153" s="3">
        <v>39.770000000000003</v>
      </c>
      <c r="AD153" s="3">
        <v>43.24</v>
      </c>
      <c r="AE153" s="3">
        <v>44.77</v>
      </c>
      <c r="AF153" s="3">
        <v>46.47</v>
      </c>
      <c r="AG153" s="3">
        <v>49.13</v>
      </c>
      <c r="AH153" s="3">
        <v>48.11</v>
      </c>
      <c r="AI153" s="3">
        <v>46.61</v>
      </c>
      <c r="AJ153" s="3">
        <v>41.67</v>
      </c>
      <c r="AK153" s="3">
        <v>39.07</v>
      </c>
      <c r="AL153" s="3">
        <v>38.31</v>
      </c>
      <c r="AM153" s="3">
        <v>38.11</v>
      </c>
      <c r="AN153" s="3">
        <v>38.590000000000003</v>
      </c>
      <c r="AO153" s="3">
        <v>40</v>
      </c>
      <c r="AP153" s="3">
        <v>44.8</v>
      </c>
      <c r="AQ153" s="3">
        <v>46.69</v>
      </c>
      <c r="AR153" s="3">
        <v>47.59</v>
      </c>
      <c r="AS153" s="3">
        <v>48.32</v>
      </c>
      <c r="AT153" s="3">
        <v>45.86</v>
      </c>
      <c r="AU153" s="3">
        <v>44.35</v>
      </c>
      <c r="AV153" s="3">
        <v>41.27</v>
      </c>
      <c r="AW153" s="3">
        <v>40.380000000000003</v>
      </c>
      <c r="AX153" s="3">
        <v>40.24</v>
      </c>
      <c r="AY153" s="3">
        <v>40.42</v>
      </c>
    </row>
    <row r="154" spans="1:51" x14ac:dyDescent="0.35">
      <c r="A154" s="5">
        <f t="shared" si="3"/>
        <v>42941</v>
      </c>
      <c r="B154" t="s">
        <v>299</v>
      </c>
      <c r="C154" s="2">
        <v>42941</v>
      </c>
      <c r="D154" s="3">
        <v>36.53</v>
      </c>
      <c r="E154" s="3">
        <v>37.15</v>
      </c>
      <c r="F154" s="3">
        <v>38.75</v>
      </c>
      <c r="G154" s="3">
        <v>43.7</v>
      </c>
      <c r="H154" s="3">
        <v>45.95</v>
      </c>
      <c r="I154" s="3">
        <v>46.92</v>
      </c>
      <c r="J154" s="3">
        <v>47.23</v>
      </c>
      <c r="K154" s="3">
        <v>45.03</v>
      </c>
      <c r="L154" s="3">
        <v>41.76</v>
      </c>
      <c r="M154" s="3">
        <v>39.22</v>
      </c>
      <c r="N154" s="3">
        <v>37.4</v>
      </c>
      <c r="O154" s="3">
        <v>37.909999999999997</v>
      </c>
      <c r="P154" s="3">
        <v>38.049999999999997</v>
      </c>
      <c r="Q154" s="3">
        <v>38.58</v>
      </c>
      <c r="R154" s="3">
        <v>41.61</v>
      </c>
      <c r="S154" s="3">
        <v>44.63</v>
      </c>
      <c r="T154" s="3">
        <v>46.88</v>
      </c>
      <c r="U154" s="3">
        <v>49.49</v>
      </c>
      <c r="V154" s="3">
        <v>49.42</v>
      </c>
      <c r="W154" s="3">
        <v>46.97</v>
      </c>
      <c r="X154" s="3">
        <v>42.52</v>
      </c>
      <c r="Y154" s="3">
        <v>39.479999999999997</v>
      </c>
      <c r="Z154" s="3">
        <v>38.21</v>
      </c>
      <c r="AA154" s="3">
        <v>38.28</v>
      </c>
      <c r="AB154" s="3">
        <v>38.86</v>
      </c>
      <c r="AC154" s="3">
        <v>40.18</v>
      </c>
      <c r="AD154" s="3">
        <v>43.65</v>
      </c>
      <c r="AE154" s="3">
        <v>45.18</v>
      </c>
      <c r="AF154" s="3">
        <v>46.88</v>
      </c>
      <c r="AG154" s="3">
        <v>49.54</v>
      </c>
      <c r="AH154" s="3">
        <v>48.52</v>
      </c>
      <c r="AI154" s="3">
        <v>47.02</v>
      </c>
      <c r="AJ154" s="3">
        <v>42.08</v>
      </c>
      <c r="AK154" s="3">
        <v>39.479999999999997</v>
      </c>
      <c r="AL154" s="3">
        <v>38.72</v>
      </c>
      <c r="AM154" s="3">
        <v>38.520000000000003</v>
      </c>
      <c r="AN154" s="3">
        <v>39</v>
      </c>
      <c r="AO154" s="3">
        <v>40.409999999999997</v>
      </c>
      <c r="AP154" s="3">
        <v>45.21</v>
      </c>
      <c r="AQ154" s="3">
        <v>47.1</v>
      </c>
      <c r="AR154" s="3">
        <v>48</v>
      </c>
      <c r="AS154" s="3">
        <v>48.73</v>
      </c>
      <c r="AT154" s="3">
        <v>46.27</v>
      </c>
      <c r="AU154" s="3">
        <v>44.76</v>
      </c>
      <c r="AV154" s="3">
        <v>41.68</v>
      </c>
      <c r="AW154" s="3">
        <v>40.79</v>
      </c>
      <c r="AX154" s="3">
        <v>40.65</v>
      </c>
      <c r="AY154" s="3">
        <v>40.83</v>
      </c>
    </row>
    <row r="155" spans="1:51" x14ac:dyDescent="0.35">
      <c r="A155" s="5">
        <f t="shared" si="3"/>
        <v>42942</v>
      </c>
      <c r="B155" t="s">
        <v>300</v>
      </c>
      <c r="C155" s="2">
        <v>42942</v>
      </c>
      <c r="D155" s="3">
        <v>38.49</v>
      </c>
      <c r="E155" s="3">
        <v>38.94</v>
      </c>
      <c r="F155" s="3">
        <v>40.049999999999997</v>
      </c>
      <c r="G155" s="3">
        <v>44.48</v>
      </c>
      <c r="H155" s="3">
        <v>46.6</v>
      </c>
      <c r="I155" s="3">
        <v>47.68</v>
      </c>
      <c r="J155" s="3">
        <v>48.01</v>
      </c>
      <c r="K155" s="3">
        <v>45.69</v>
      </c>
      <c r="L155" s="3">
        <v>42.23</v>
      </c>
      <c r="M155" s="3">
        <v>39.69</v>
      </c>
      <c r="N155" s="3">
        <v>37.869999999999997</v>
      </c>
      <c r="O155" s="3">
        <v>38.42</v>
      </c>
      <c r="P155" s="3">
        <v>38.56</v>
      </c>
      <c r="Q155" s="3">
        <v>39.090000000000003</v>
      </c>
      <c r="R155" s="3">
        <v>42.11</v>
      </c>
      <c r="S155" s="3">
        <v>45.12</v>
      </c>
      <c r="T155" s="3">
        <v>47.37</v>
      </c>
      <c r="U155" s="3">
        <v>49.84</v>
      </c>
      <c r="V155" s="3">
        <v>49.69</v>
      </c>
      <c r="W155" s="3">
        <v>47.19</v>
      </c>
      <c r="X155" s="3">
        <v>42.85</v>
      </c>
      <c r="Y155" s="3">
        <v>39.81</v>
      </c>
      <c r="Z155" s="3">
        <v>38.54</v>
      </c>
      <c r="AA155" s="3">
        <v>38.61</v>
      </c>
      <c r="AB155" s="3">
        <v>39.19</v>
      </c>
      <c r="AC155" s="3">
        <v>40.51</v>
      </c>
      <c r="AD155" s="3">
        <v>43.92</v>
      </c>
      <c r="AE155" s="3">
        <v>45.45</v>
      </c>
      <c r="AF155" s="3">
        <v>47.15</v>
      </c>
      <c r="AG155" s="3">
        <v>49.81</v>
      </c>
      <c r="AH155" s="3">
        <v>48.79</v>
      </c>
      <c r="AI155" s="3">
        <v>47.19</v>
      </c>
      <c r="AJ155" s="3">
        <v>42.25</v>
      </c>
      <c r="AK155" s="3">
        <v>39.65</v>
      </c>
      <c r="AL155" s="3">
        <v>38.89</v>
      </c>
      <c r="AM155" s="3">
        <v>38.69</v>
      </c>
      <c r="AN155" s="3">
        <v>39.17</v>
      </c>
      <c r="AO155" s="3">
        <v>40.58</v>
      </c>
      <c r="AP155" s="3">
        <v>45.38</v>
      </c>
      <c r="AQ155" s="3">
        <v>47.27</v>
      </c>
      <c r="AR155" s="3">
        <v>48.17</v>
      </c>
      <c r="AS155" s="3">
        <v>48.9</v>
      </c>
      <c r="AT155" s="3">
        <v>46.44</v>
      </c>
      <c r="AU155" s="3">
        <v>44.93</v>
      </c>
      <c r="AV155" s="3">
        <v>41.85</v>
      </c>
      <c r="AW155" s="3">
        <v>40.96</v>
      </c>
      <c r="AX155" s="3">
        <v>40.82</v>
      </c>
      <c r="AY155" s="3">
        <v>41</v>
      </c>
    </row>
    <row r="156" spans="1:51" x14ac:dyDescent="0.35">
      <c r="A156" s="5">
        <f t="shared" si="3"/>
        <v>42943</v>
      </c>
      <c r="B156" t="s">
        <v>301</v>
      </c>
      <c r="C156" s="2">
        <v>42943</v>
      </c>
      <c r="D156" s="3">
        <v>38.479999999999997</v>
      </c>
      <c r="E156" s="3">
        <v>39.130000000000003</v>
      </c>
      <c r="F156" s="3">
        <v>40.229999999999997</v>
      </c>
      <c r="G156" s="3">
        <v>44.51</v>
      </c>
      <c r="H156" s="3">
        <v>46.52</v>
      </c>
      <c r="I156" s="3">
        <v>47.65</v>
      </c>
      <c r="J156" s="3">
        <v>47.98</v>
      </c>
      <c r="K156" s="3">
        <v>45.68</v>
      </c>
      <c r="L156" s="3">
        <v>42.27</v>
      </c>
      <c r="M156" s="3">
        <v>39.729999999999997</v>
      </c>
      <c r="N156" s="3">
        <v>37.909999999999997</v>
      </c>
      <c r="O156" s="3">
        <v>38.4</v>
      </c>
      <c r="P156" s="3">
        <v>38.54</v>
      </c>
      <c r="Q156" s="3">
        <v>39.07</v>
      </c>
      <c r="R156" s="3">
        <v>42.06</v>
      </c>
      <c r="S156" s="3">
        <v>45.07</v>
      </c>
      <c r="T156" s="3">
        <v>47.32</v>
      </c>
      <c r="U156" s="3">
        <v>49.79</v>
      </c>
      <c r="V156" s="3">
        <v>49.64</v>
      </c>
      <c r="W156" s="3">
        <v>47.14</v>
      </c>
      <c r="X156" s="3">
        <v>42.8</v>
      </c>
      <c r="Y156" s="3">
        <v>39.76</v>
      </c>
      <c r="Z156" s="3">
        <v>38.49</v>
      </c>
      <c r="AA156" s="3">
        <v>38.56</v>
      </c>
      <c r="AB156" s="3">
        <v>39.14</v>
      </c>
      <c r="AC156" s="3">
        <v>40.54</v>
      </c>
      <c r="AD156" s="3">
        <v>43.95</v>
      </c>
      <c r="AE156" s="3">
        <v>45.48</v>
      </c>
      <c r="AF156" s="3">
        <v>47.18</v>
      </c>
      <c r="AG156" s="3">
        <v>49.84</v>
      </c>
      <c r="AH156" s="3">
        <v>48.82</v>
      </c>
      <c r="AI156" s="3">
        <v>47.22</v>
      </c>
      <c r="AJ156" s="3">
        <v>42.28</v>
      </c>
      <c r="AK156" s="3">
        <v>39.68</v>
      </c>
      <c r="AL156" s="3">
        <v>38.92</v>
      </c>
      <c r="AM156" s="3">
        <v>38.72</v>
      </c>
      <c r="AN156" s="3">
        <v>39.200000000000003</v>
      </c>
      <c r="AO156" s="3">
        <v>40.61</v>
      </c>
      <c r="AP156" s="3">
        <v>45.41</v>
      </c>
      <c r="AQ156" s="3">
        <v>47.3</v>
      </c>
      <c r="AR156" s="3">
        <v>48.2</v>
      </c>
      <c r="AS156" s="3">
        <v>48.93</v>
      </c>
      <c r="AT156" s="3">
        <v>46.47</v>
      </c>
      <c r="AU156" s="3">
        <v>44.96</v>
      </c>
      <c r="AV156" s="3">
        <v>41.88</v>
      </c>
      <c r="AW156" s="3">
        <v>40.99</v>
      </c>
      <c r="AX156" s="3">
        <v>40.85</v>
      </c>
      <c r="AY156" s="3">
        <v>41.03</v>
      </c>
    </row>
    <row r="157" spans="1:51" x14ac:dyDescent="0.35">
      <c r="A157" s="5">
        <f t="shared" si="3"/>
        <v>42944</v>
      </c>
      <c r="B157" t="s">
        <v>302</v>
      </c>
      <c r="C157" s="2">
        <v>42944</v>
      </c>
      <c r="D157" s="3">
        <v>38.56</v>
      </c>
      <c r="E157" s="3">
        <v>39.58</v>
      </c>
      <c r="F157" s="3">
        <v>40.450000000000003</v>
      </c>
      <c r="G157" s="3">
        <v>44.71</v>
      </c>
      <c r="H157" s="3">
        <v>46.59</v>
      </c>
      <c r="I157" s="3">
        <v>47.75</v>
      </c>
      <c r="J157" s="3">
        <v>48.09</v>
      </c>
      <c r="K157" s="3">
        <v>45.81</v>
      </c>
      <c r="L157" s="3">
        <v>42.46</v>
      </c>
      <c r="M157" s="3">
        <v>39.950000000000003</v>
      </c>
      <c r="N157" s="3">
        <v>38.15</v>
      </c>
      <c r="O157" s="3">
        <v>38.65</v>
      </c>
      <c r="P157" s="3">
        <v>38.79</v>
      </c>
      <c r="Q157" s="3">
        <v>39.32</v>
      </c>
      <c r="R157" s="3">
        <v>42.29</v>
      </c>
      <c r="S157" s="3">
        <v>45.28</v>
      </c>
      <c r="T157" s="3">
        <v>47.51</v>
      </c>
      <c r="U157" s="3">
        <v>49.98</v>
      </c>
      <c r="V157" s="3">
        <v>49.84</v>
      </c>
      <c r="W157" s="3">
        <v>47.34</v>
      </c>
      <c r="X157" s="3">
        <v>42.99</v>
      </c>
      <c r="Y157" s="3">
        <v>39.94</v>
      </c>
      <c r="Z157" s="3">
        <v>38.659999999999997</v>
      </c>
      <c r="AA157" s="3">
        <v>38.72</v>
      </c>
      <c r="AB157" s="3">
        <v>39.29</v>
      </c>
      <c r="AC157" s="3">
        <v>40.68</v>
      </c>
      <c r="AD157" s="3">
        <v>44.07</v>
      </c>
      <c r="AE157" s="3">
        <v>45.58</v>
      </c>
      <c r="AF157" s="3">
        <v>47.27</v>
      </c>
      <c r="AG157" s="3">
        <v>49.92</v>
      </c>
      <c r="AH157" s="3">
        <v>48.9</v>
      </c>
      <c r="AI157" s="3">
        <v>47.3</v>
      </c>
      <c r="AJ157" s="3">
        <v>42.36</v>
      </c>
      <c r="AK157" s="3">
        <v>39.76</v>
      </c>
      <c r="AL157" s="3">
        <v>39</v>
      </c>
      <c r="AM157" s="3">
        <v>38.799999999999997</v>
      </c>
      <c r="AN157" s="3">
        <v>39.28</v>
      </c>
      <c r="AO157" s="3">
        <v>40.69</v>
      </c>
      <c r="AP157" s="3">
        <v>45.49</v>
      </c>
      <c r="AQ157" s="3">
        <v>47.38</v>
      </c>
      <c r="AR157" s="3">
        <v>48.28</v>
      </c>
      <c r="AS157" s="3">
        <v>49.01</v>
      </c>
      <c r="AT157" s="3">
        <v>46.55</v>
      </c>
      <c r="AU157" s="3">
        <v>45.04</v>
      </c>
      <c r="AV157" s="3">
        <v>41.96</v>
      </c>
      <c r="AW157" s="3">
        <v>41.07</v>
      </c>
      <c r="AX157" s="3">
        <v>40.93</v>
      </c>
      <c r="AY157" s="3">
        <v>41.11</v>
      </c>
    </row>
    <row r="158" spans="1:51" x14ac:dyDescent="0.35">
      <c r="A158" s="5">
        <f t="shared" si="3"/>
        <v>42947</v>
      </c>
      <c r="B158" t="s">
        <v>303</v>
      </c>
      <c r="C158" s="2">
        <v>42947</v>
      </c>
      <c r="D158" s="3">
        <v>39.5</v>
      </c>
      <c r="E158" s="3">
        <v>40.25</v>
      </c>
      <c r="F158" s="3">
        <v>44.66</v>
      </c>
      <c r="G158" s="3">
        <v>46.56</v>
      </c>
      <c r="H158" s="3">
        <v>47.71</v>
      </c>
      <c r="I158" s="3">
        <v>48.04</v>
      </c>
      <c r="J158" s="3">
        <v>45.76</v>
      </c>
      <c r="K158" s="3">
        <v>42.45</v>
      </c>
      <c r="L158" s="3">
        <v>39.94</v>
      </c>
      <c r="M158" s="3">
        <v>38.14</v>
      </c>
      <c r="N158" s="3">
        <v>38.64</v>
      </c>
      <c r="O158" s="3">
        <v>38.78</v>
      </c>
      <c r="P158" s="3">
        <v>39.31</v>
      </c>
      <c r="Q158" s="3">
        <v>42.23</v>
      </c>
      <c r="R158" s="3">
        <v>45.22</v>
      </c>
      <c r="S158" s="3">
        <v>47.45</v>
      </c>
      <c r="T158" s="3">
        <v>49.92</v>
      </c>
      <c r="U158" s="3">
        <v>49.78</v>
      </c>
      <c r="V158" s="3">
        <v>47.28</v>
      </c>
      <c r="W158" s="3">
        <v>42.95</v>
      </c>
      <c r="X158" s="3">
        <v>39.9</v>
      </c>
      <c r="Y158" s="3">
        <v>38.619999999999997</v>
      </c>
      <c r="Z158" s="3">
        <v>38.68</v>
      </c>
      <c r="AA158" s="3">
        <v>39.25</v>
      </c>
      <c r="AB158" s="3">
        <v>40.64</v>
      </c>
      <c r="AC158" s="3">
        <v>44.03</v>
      </c>
      <c r="AD158" s="3">
        <v>45.54</v>
      </c>
      <c r="AE158" s="3">
        <v>47.23</v>
      </c>
      <c r="AF158" s="3">
        <v>49.88</v>
      </c>
      <c r="AG158" s="3">
        <v>48.86</v>
      </c>
      <c r="AH158" s="3">
        <v>47.26</v>
      </c>
      <c r="AI158" s="3">
        <v>42.32</v>
      </c>
      <c r="AJ158" s="3">
        <v>39.72</v>
      </c>
      <c r="AK158" s="3">
        <v>38.96</v>
      </c>
      <c r="AL158" s="3">
        <v>38.76</v>
      </c>
      <c r="AM158" s="3">
        <v>39.24</v>
      </c>
      <c r="AN158" s="3">
        <v>40.65</v>
      </c>
      <c r="AO158" s="3">
        <v>45.45</v>
      </c>
      <c r="AP158" s="3">
        <v>47.34</v>
      </c>
      <c r="AQ158" s="3">
        <v>48.24</v>
      </c>
      <c r="AR158" s="3">
        <v>48.97</v>
      </c>
      <c r="AS158" s="3">
        <v>46.51</v>
      </c>
      <c r="AT158" s="3">
        <v>45</v>
      </c>
      <c r="AU158" s="3">
        <v>41.92</v>
      </c>
      <c r="AV158" s="3">
        <v>41.03</v>
      </c>
      <c r="AW158" s="3">
        <v>40.89</v>
      </c>
      <c r="AX158" s="3">
        <v>41.07</v>
      </c>
      <c r="AY158" s="3">
        <v>41.35</v>
      </c>
    </row>
    <row r="159" spans="1:51" x14ac:dyDescent="0.35">
      <c r="A159" s="5">
        <f t="shared" si="3"/>
        <v>42948</v>
      </c>
      <c r="B159" t="s">
        <v>304</v>
      </c>
      <c r="C159" s="2">
        <v>42948</v>
      </c>
      <c r="D159" s="3">
        <v>38.28</v>
      </c>
      <c r="E159" s="3">
        <v>39.130000000000003</v>
      </c>
      <c r="F159" s="3">
        <v>43.78</v>
      </c>
      <c r="G159" s="3">
        <v>45.91</v>
      </c>
      <c r="H159" s="3">
        <v>47.06</v>
      </c>
      <c r="I159" s="3">
        <v>47.4</v>
      </c>
      <c r="J159" s="3">
        <v>45.2</v>
      </c>
      <c r="K159" s="3">
        <v>41.92</v>
      </c>
      <c r="L159" s="3">
        <v>39.42</v>
      </c>
      <c r="M159" s="3">
        <v>37.619999999999997</v>
      </c>
      <c r="N159" s="3">
        <v>38.119999999999997</v>
      </c>
      <c r="O159" s="3">
        <v>38.26</v>
      </c>
      <c r="P159" s="3">
        <v>38.83</v>
      </c>
      <c r="Q159" s="3">
        <v>41.79</v>
      </c>
      <c r="R159" s="3">
        <v>44.8</v>
      </c>
      <c r="S159" s="3">
        <v>47.03</v>
      </c>
      <c r="T159" s="3">
        <v>49.5</v>
      </c>
      <c r="U159" s="3">
        <v>49.36</v>
      </c>
      <c r="V159" s="3">
        <v>46.85</v>
      </c>
      <c r="W159" s="3">
        <v>42.5</v>
      </c>
      <c r="X159" s="3">
        <v>39.44</v>
      </c>
      <c r="Y159" s="3">
        <v>38.18</v>
      </c>
      <c r="Z159" s="3">
        <v>38.26</v>
      </c>
      <c r="AA159" s="3">
        <v>38.85</v>
      </c>
      <c r="AB159" s="3">
        <v>40.25</v>
      </c>
      <c r="AC159" s="3">
        <v>43.64</v>
      </c>
      <c r="AD159" s="3">
        <v>45.15</v>
      </c>
      <c r="AE159" s="3">
        <v>46.84</v>
      </c>
      <c r="AF159" s="3">
        <v>49.51</v>
      </c>
      <c r="AG159" s="3">
        <v>48.51</v>
      </c>
      <c r="AH159" s="3">
        <v>46.93</v>
      </c>
      <c r="AI159" s="3">
        <v>41.99</v>
      </c>
      <c r="AJ159" s="3">
        <v>39.39</v>
      </c>
      <c r="AK159" s="3">
        <v>38.630000000000003</v>
      </c>
      <c r="AL159" s="3">
        <v>38.43</v>
      </c>
      <c r="AM159" s="3">
        <v>38.909999999999997</v>
      </c>
      <c r="AN159" s="3">
        <v>40.32</v>
      </c>
      <c r="AO159" s="3">
        <v>45.12</v>
      </c>
      <c r="AP159" s="3">
        <v>47.01</v>
      </c>
      <c r="AQ159" s="3">
        <v>47.91</v>
      </c>
      <c r="AR159" s="3">
        <v>48.64</v>
      </c>
      <c r="AS159" s="3">
        <v>46.18</v>
      </c>
      <c r="AT159" s="3">
        <v>44.67</v>
      </c>
      <c r="AU159" s="3">
        <v>41.59</v>
      </c>
      <c r="AV159" s="3">
        <v>40.700000000000003</v>
      </c>
      <c r="AW159" s="3">
        <v>40.56</v>
      </c>
      <c r="AX159" s="3">
        <v>40.74</v>
      </c>
      <c r="AY159" s="3">
        <v>41.02</v>
      </c>
    </row>
    <row r="160" spans="1:51" x14ac:dyDescent="0.35">
      <c r="A160" s="5">
        <f t="shared" si="3"/>
        <v>42949</v>
      </c>
      <c r="B160" t="s">
        <v>305</v>
      </c>
      <c r="C160" s="2">
        <v>42949</v>
      </c>
      <c r="D160" s="3">
        <v>38.6</v>
      </c>
      <c r="E160" s="3">
        <v>39.299999999999997</v>
      </c>
      <c r="F160" s="3">
        <v>43.85</v>
      </c>
      <c r="G160" s="3">
        <v>46</v>
      </c>
      <c r="H160" s="3">
        <v>47.15</v>
      </c>
      <c r="I160" s="3">
        <v>47.48</v>
      </c>
      <c r="J160" s="3">
        <v>45.25</v>
      </c>
      <c r="K160" s="3">
        <v>42.11</v>
      </c>
      <c r="L160" s="3">
        <v>39.659999999999997</v>
      </c>
      <c r="M160" s="3">
        <v>37.83</v>
      </c>
      <c r="N160" s="3">
        <v>38.24</v>
      </c>
      <c r="O160" s="3">
        <v>38.29</v>
      </c>
      <c r="P160" s="3">
        <v>38.67</v>
      </c>
      <c r="Q160" s="3">
        <v>41.14</v>
      </c>
      <c r="R160" s="3">
        <v>45.3</v>
      </c>
      <c r="S160" s="3">
        <v>47.54</v>
      </c>
      <c r="T160" s="3">
        <v>49.93</v>
      </c>
      <c r="U160" s="3">
        <v>49.68</v>
      </c>
      <c r="V160" s="3">
        <v>46.93</v>
      </c>
      <c r="W160" s="3">
        <v>42.68</v>
      </c>
      <c r="X160" s="3">
        <v>39.6</v>
      </c>
      <c r="Y160" s="3">
        <v>38.340000000000003</v>
      </c>
      <c r="Z160" s="3">
        <v>38.32</v>
      </c>
      <c r="AA160" s="3">
        <v>38.89</v>
      </c>
      <c r="AB160" s="3">
        <v>40.32</v>
      </c>
      <c r="AC160" s="3">
        <v>43.76</v>
      </c>
      <c r="AD160" s="3">
        <v>45.28</v>
      </c>
      <c r="AE160" s="3">
        <v>46.97</v>
      </c>
      <c r="AF160" s="3">
        <v>49.62</v>
      </c>
      <c r="AG160" s="3">
        <v>48.6</v>
      </c>
      <c r="AH160" s="3">
        <v>47</v>
      </c>
      <c r="AI160" s="3">
        <v>42.08</v>
      </c>
      <c r="AJ160" s="3">
        <v>39.479999999999997</v>
      </c>
      <c r="AK160" s="3">
        <v>38.72</v>
      </c>
      <c r="AL160" s="3">
        <v>38.520000000000003</v>
      </c>
      <c r="AM160" s="3">
        <v>39</v>
      </c>
      <c r="AN160" s="3">
        <v>40.409999999999997</v>
      </c>
      <c r="AO160" s="3">
        <v>45.21</v>
      </c>
      <c r="AP160" s="3">
        <v>47.1</v>
      </c>
      <c r="AQ160" s="3">
        <v>48</v>
      </c>
      <c r="AR160" s="3">
        <v>48.73</v>
      </c>
      <c r="AS160" s="3">
        <v>46.27</v>
      </c>
      <c r="AT160" s="3">
        <v>44.76</v>
      </c>
      <c r="AU160" s="3">
        <v>41.68</v>
      </c>
      <c r="AV160" s="3">
        <v>40.79</v>
      </c>
      <c r="AW160" s="3">
        <v>40.65</v>
      </c>
      <c r="AX160" s="3">
        <v>40.83</v>
      </c>
      <c r="AY160" s="3">
        <v>41.11</v>
      </c>
    </row>
    <row r="161" spans="1:51" x14ac:dyDescent="0.35">
      <c r="A161" s="5">
        <f t="shared" si="3"/>
        <v>42950</v>
      </c>
      <c r="B161" t="s">
        <v>306</v>
      </c>
      <c r="C161" s="2">
        <v>42950</v>
      </c>
      <c r="D161" s="3">
        <v>39.090000000000003</v>
      </c>
      <c r="E161" s="3">
        <v>39.86</v>
      </c>
      <c r="F161" s="3">
        <v>44.6</v>
      </c>
      <c r="G161" s="3">
        <v>46.72</v>
      </c>
      <c r="H161" s="3">
        <v>47.88</v>
      </c>
      <c r="I161" s="3">
        <v>48.16</v>
      </c>
      <c r="J161" s="3">
        <v>45.82</v>
      </c>
      <c r="K161" s="3">
        <v>42.72</v>
      </c>
      <c r="L161" s="3">
        <v>40.24</v>
      </c>
      <c r="M161" s="3">
        <v>38.43</v>
      </c>
      <c r="N161" s="3">
        <v>38.83</v>
      </c>
      <c r="O161" s="3">
        <v>38.880000000000003</v>
      </c>
      <c r="P161" s="3">
        <v>39.26</v>
      </c>
      <c r="Q161" s="3">
        <v>41.75</v>
      </c>
      <c r="R161" s="3">
        <v>45.92</v>
      </c>
      <c r="S161" s="3">
        <v>48.17</v>
      </c>
      <c r="T161" s="3">
        <v>50.58</v>
      </c>
      <c r="U161" s="3">
        <v>50.31</v>
      </c>
      <c r="V161" s="3">
        <v>47.48</v>
      </c>
      <c r="W161" s="3">
        <v>43.35</v>
      </c>
      <c r="X161" s="3">
        <v>40.17</v>
      </c>
      <c r="Y161" s="3">
        <v>38.89</v>
      </c>
      <c r="Z161" s="3">
        <v>38.85</v>
      </c>
      <c r="AA161" s="3">
        <v>39.409999999999997</v>
      </c>
      <c r="AB161" s="3">
        <v>40.840000000000003</v>
      </c>
      <c r="AC161" s="3">
        <v>44.28</v>
      </c>
      <c r="AD161" s="3">
        <v>45.8</v>
      </c>
      <c r="AE161" s="3">
        <v>47.49</v>
      </c>
      <c r="AF161" s="3">
        <v>50.14</v>
      </c>
      <c r="AG161" s="3">
        <v>49.12</v>
      </c>
      <c r="AH161" s="3">
        <v>47.51</v>
      </c>
      <c r="AI161" s="3">
        <v>42.57</v>
      </c>
      <c r="AJ161" s="3">
        <v>39.950000000000003</v>
      </c>
      <c r="AK161" s="3">
        <v>39.17</v>
      </c>
      <c r="AL161" s="3">
        <v>38.94</v>
      </c>
      <c r="AM161" s="3">
        <v>39.4</v>
      </c>
      <c r="AN161" s="3">
        <v>40.79</v>
      </c>
      <c r="AO161" s="3">
        <v>45.56</v>
      </c>
      <c r="AP161" s="3">
        <v>47.41</v>
      </c>
      <c r="AQ161" s="3">
        <v>48.28</v>
      </c>
      <c r="AR161" s="3">
        <v>48.97</v>
      </c>
      <c r="AS161" s="3">
        <v>46.45</v>
      </c>
      <c r="AT161" s="3">
        <v>44.91</v>
      </c>
      <c r="AU161" s="3">
        <v>41.83</v>
      </c>
      <c r="AV161" s="3">
        <v>40.94</v>
      </c>
      <c r="AW161" s="3">
        <v>40.799999999999997</v>
      </c>
      <c r="AX161" s="3">
        <v>40.98</v>
      </c>
      <c r="AY161" s="3">
        <v>41.26</v>
      </c>
    </row>
    <row r="162" spans="1:51" x14ac:dyDescent="0.35">
      <c r="A162" s="5">
        <f t="shared" si="3"/>
        <v>42951</v>
      </c>
      <c r="B162" t="s">
        <v>307</v>
      </c>
      <c r="C162" s="2">
        <v>42951</v>
      </c>
      <c r="D162" s="3">
        <v>39.92</v>
      </c>
      <c r="E162" s="3">
        <v>40.56</v>
      </c>
      <c r="F162" s="3">
        <v>45.16</v>
      </c>
      <c r="G162" s="3">
        <v>47.26</v>
      </c>
      <c r="H162" s="3">
        <v>48.38</v>
      </c>
      <c r="I162" s="3">
        <v>48.63</v>
      </c>
      <c r="J162" s="3">
        <v>46.23</v>
      </c>
      <c r="K162" s="3">
        <v>43.03</v>
      </c>
      <c r="L162" s="3">
        <v>40.51</v>
      </c>
      <c r="M162" s="3">
        <v>38.72</v>
      </c>
      <c r="N162" s="3">
        <v>39.19</v>
      </c>
      <c r="O162" s="3">
        <v>39.26</v>
      </c>
      <c r="P162" s="3">
        <v>39.619999999999997</v>
      </c>
      <c r="Q162" s="3">
        <v>42.03</v>
      </c>
      <c r="R162" s="3">
        <v>46.14</v>
      </c>
      <c r="S162" s="3">
        <v>48.37</v>
      </c>
      <c r="T162" s="3">
        <v>50.8</v>
      </c>
      <c r="U162" s="3">
        <v>50.55</v>
      </c>
      <c r="V162" s="3">
        <v>47.73</v>
      </c>
      <c r="W162" s="3">
        <v>43.62</v>
      </c>
      <c r="X162" s="3">
        <v>40.42</v>
      </c>
      <c r="Y162" s="3">
        <v>39.119999999999997</v>
      </c>
      <c r="Z162" s="3">
        <v>39.06</v>
      </c>
      <c r="AA162" s="3">
        <v>39.58</v>
      </c>
      <c r="AB162" s="3">
        <v>40.97</v>
      </c>
      <c r="AC162" s="3">
        <v>44.44</v>
      </c>
      <c r="AD162" s="3">
        <v>46</v>
      </c>
      <c r="AE162" s="3">
        <v>47.76</v>
      </c>
      <c r="AF162" s="3">
        <v>50.48</v>
      </c>
      <c r="AG162" s="3">
        <v>49.49</v>
      </c>
      <c r="AH162" s="3">
        <v>47.9</v>
      </c>
      <c r="AI162" s="3">
        <v>42.96</v>
      </c>
      <c r="AJ162" s="3">
        <v>40.340000000000003</v>
      </c>
      <c r="AK162" s="3">
        <v>39.56</v>
      </c>
      <c r="AL162" s="3">
        <v>39.33</v>
      </c>
      <c r="AM162" s="3">
        <v>39.79</v>
      </c>
      <c r="AN162" s="3">
        <v>41.18</v>
      </c>
      <c r="AO162" s="3">
        <v>45.95</v>
      </c>
      <c r="AP162" s="3">
        <v>47.8</v>
      </c>
      <c r="AQ162" s="3">
        <v>48.67</v>
      </c>
      <c r="AR162" s="3">
        <v>49.36</v>
      </c>
      <c r="AS162" s="3">
        <v>46.84</v>
      </c>
      <c r="AT162" s="3">
        <v>45.3</v>
      </c>
      <c r="AU162" s="3">
        <v>42.22</v>
      </c>
      <c r="AV162" s="3">
        <v>41.33</v>
      </c>
      <c r="AW162" s="3">
        <v>41.19</v>
      </c>
      <c r="AX162" s="3">
        <v>41.37</v>
      </c>
      <c r="AY162" s="3">
        <v>41.65</v>
      </c>
    </row>
    <row r="163" spans="1:51" x14ac:dyDescent="0.35">
      <c r="A163" s="5">
        <f t="shared" si="3"/>
        <v>42954</v>
      </c>
      <c r="B163" t="s">
        <v>308</v>
      </c>
      <c r="C163" s="2">
        <v>42954</v>
      </c>
      <c r="D163" s="3">
        <v>41.59</v>
      </c>
      <c r="E163" s="3">
        <v>42.09</v>
      </c>
      <c r="F163" s="3">
        <v>45.89</v>
      </c>
      <c r="G163" s="3">
        <v>47.94</v>
      </c>
      <c r="H163" s="3">
        <v>48.91</v>
      </c>
      <c r="I163" s="3">
        <v>49.25</v>
      </c>
      <c r="J163" s="3">
        <v>46.99</v>
      </c>
      <c r="K163" s="3">
        <v>43.55</v>
      </c>
      <c r="L163" s="3">
        <v>40.97</v>
      </c>
      <c r="M163" s="3">
        <v>39.18</v>
      </c>
      <c r="N163" s="3">
        <v>39.65</v>
      </c>
      <c r="O163" s="3">
        <v>39.72</v>
      </c>
      <c r="P163" s="3">
        <v>40.1</v>
      </c>
      <c r="Q163" s="3">
        <v>42.5</v>
      </c>
      <c r="R163" s="3">
        <v>46.48</v>
      </c>
      <c r="S163" s="3">
        <v>48.71</v>
      </c>
      <c r="T163" s="3">
        <v>51.14</v>
      </c>
      <c r="U163" s="3">
        <v>50.89</v>
      </c>
      <c r="V163" s="3">
        <v>48.07</v>
      </c>
      <c r="W163" s="3">
        <v>43.99</v>
      </c>
      <c r="X163" s="3">
        <v>40.79</v>
      </c>
      <c r="Y163" s="3">
        <v>39.49</v>
      </c>
      <c r="Z163" s="3">
        <v>39.43</v>
      </c>
      <c r="AA163" s="3">
        <v>39.950000000000003</v>
      </c>
      <c r="AB163" s="3">
        <v>41.34</v>
      </c>
      <c r="AC163" s="3">
        <v>44.81</v>
      </c>
      <c r="AD163" s="3">
        <v>46.37</v>
      </c>
      <c r="AE163" s="3">
        <v>48.13</v>
      </c>
      <c r="AF163" s="3">
        <v>50.85</v>
      </c>
      <c r="AG163" s="3">
        <v>49.86</v>
      </c>
      <c r="AH163" s="3">
        <v>48.12</v>
      </c>
      <c r="AI163" s="3">
        <v>43.18</v>
      </c>
      <c r="AJ163" s="3">
        <v>40.56</v>
      </c>
      <c r="AK163" s="3">
        <v>39.78</v>
      </c>
      <c r="AL163" s="3">
        <v>39.549999999999997</v>
      </c>
      <c r="AM163" s="3">
        <v>40.01</v>
      </c>
      <c r="AN163" s="3">
        <v>41.44</v>
      </c>
      <c r="AO163" s="3">
        <v>46.21</v>
      </c>
      <c r="AP163" s="3">
        <v>48.06</v>
      </c>
      <c r="AQ163" s="3">
        <v>48.93</v>
      </c>
      <c r="AR163" s="3">
        <v>49.62</v>
      </c>
      <c r="AS163" s="3">
        <v>47.1</v>
      </c>
      <c r="AT163" s="3">
        <v>45.56</v>
      </c>
      <c r="AU163" s="3">
        <v>42.48</v>
      </c>
      <c r="AV163" s="3">
        <v>41.59</v>
      </c>
      <c r="AW163" s="3">
        <v>41.45</v>
      </c>
      <c r="AX163" s="3">
        <v>41.63</v>
      </c>
      <c r="AY163" s="3">
        <v>41.91</v>
      </c>
    </row>
    <row r="164" spans="1:51" x14ac:dyDescent="0.35">
      <c r="A164" s="5">
        <f t="shared" si="3"/>
        <v>42955</v>
      </c>
      <c r="B164" t="s">
        <v>309</v>
      </c>
      <c r="C164" s="2">
        <v>42955</v>
      </c>
      <c r="D164" s="3">
        <v>40.86</v>
      </c>
      <c r="E164" s="3">
        <v>41.52</v>
      </c>
      <c r="F164" s="3">
        <v>45.57</v>
      </c>
      <c r="G164" s="3">
        <v>47.72</v>
      </c>
      <c r="H164" s="3">
        <v>48.6</v>
      </c>
      <c r="I164" s="3">
        <v>49.04</v>
      </c>
      <c r="J164" s="3">
        <v>46.75</v>
      </c>
      <c r="K164" s="3">
        <v>43.44</v>
      </c>
      <c r="L164" s="3">
        <v>40.86</v>
      </c>
      <c r="M164" s="3">
        <v>39.07</v>
      </c>
      <c r="N164" s="3">
        <v>39.54</v>
      </c>
      <c r="O164" s="3">
        <v>39.65</v>
      </c>
      <c r="P164" s="3">
        <v>40.090000000000003</v>
      </c>
      <c r="Q164" s="3">
        <v>42.48</v>
      </c>
      <c r="R164" s="3">
        <v>46.46</v>
      </c>
      <c r="S164" s="3">
        <v>48.69</v>
      </c>
      <c r="T164" s="3">
        <v>51.12</v>
      </c>
      <c r="U164" s="3">
        <v>50.87</v>
      </c>
      <c r="V164" s="3">
        <v>48.05</v>
      </c>
      <c r="W164" s="3">
        <v>43.92</v>
      </c>
      <c r="X164" s="3">
        <v>40.72</v>
      </c>
      <c r="Y164" s="3">
        <v>39.42</v>
      </c>
      <c r="Z164" s="3">
        <v>39.36</v>
      </c>
      <c r="AA164" s="3">
        <v>39.880000000000003</v>
      </c>
      <c r="AB164" s="3">
        <v>41.27</v>
      </c>
      <c r="AC164" s="3">
        <v>44.74</v>
      </c>
      <c r="AD164" s="3">
        <v>46.3</v>
      </c>
      <c r="AE164" s="3">
        <v>48.06</v>
      </c>
      <c r="AF164" s="3">
        <v>50.78</v>
      </c>
      <c r="AG164" s="3">
        <v>49.79</v>
      </c>
      <c r="AH164" s="3">
        <v>48.05</v>
      </c>
      <c r="AI164" s="3">
        <v>43.11</v>
      </c>
      <c r="AJ164" s="3">
        <v>40.49</v>
      </c>
      <c r="AK164" s="3">
        <v>39.71</v>
      </c>
      <c r="AL164" s="3">
        <v>39.479999999999997</v>
      </c>
      <c r="AM164" s="3">
        <v>39.94</v>
      </c>
      <c r="AN164" s="3">
        <v>41.41</v>
      </c>
      <c r="AO164" s="3">
        <v>46.21</v>
      </c>
      <c r="AP164" s="3">
        <v>48.08</v>
      </c>
      <c r="AQ164" s="3">
        <v>48.95</v>
      </c>
      <c r="AR164" s="3">
        <v>49.64</v>
      </c>
      <c r="AS164" s="3">
        <v>47.12</v>
      </c>
      <c r="AT164" s="3">
        <v>45.58</v>
      </c>
      <c r="AU164" s="3">
        <v>42.5</v>
      </c>
      <c r="AV164" s="3">
        <v>41.61</v>
      </c>
      <c r="AW164" s="3">
        <v>41.47</v>
      </c>
      <c r="AX164" s="3">
        <v>41.65</v>
      </c>
      <c r="AY164" s="3">
        <v>41.93</v>
      </c>
    </row>
    <row r="165" spans="1:51" x14ac:dyDescent="0.35">
      <c r="A165" s="5">
        <f t="shared" si="3"/>
        <v>42956</v>
      </c>
      <c r="B165" t="s">
        <v>310</v>
      </c>
      <c r="C165" s="2">
        <v>42956</v>
      </c>
      <c r="D165" s="3">
        <v>41.77</v>
      </c>
      <c r="E165" s="3">
        <v>42.42</v>
      </c>
      <c r="F165" s="3">
        <v>46.18</v>
      </c>
      <c r="G165" s="3">
        <v>48.21</v>
      </c>
      <c r="H165" s="3">
        <v>49.18</v>
      </c>
      <c r="I165" s="3">
        <v>49.56</v>
      </c>
      <c r="J165" s="3">
        <v>47.15</v>
      </c>
      <c r="K165" s="3">
        <v>43.73</v>
      </c>
      <c r="L165" s="3">
        <v>41.15</v>
      </c>
      <c r="M165" s="3">
        <v>39.36</v>
      </c>
      <c r="N165" s="3">
        <v>39.83</v>
      </c>
      <c r="O165" s="3">
        <v>39.94</v>
      </c>
      <c r="P165" s="3">
        <v>40.380000000000003</v>
      </c>
      <c r="Q165" s="3">
        <v>42.67</v>
      </c>
      <c r="R165" s="3">
        <v>46.62</v>
      </c>
      <c r="S165" s="3">
        <v>48.85</v>
      </c>
      <c r="T165" s="3">
        <v>51.28</v>
      </c>
      <c r="U165" s="3">
        <v>51.03</v>
      </c>
      <c r="V165" s="3">
        <v>48.28</v>
      </c>
      <c r="W165" s="3">
        <v>44.07</v>
      </c>
      <c r="X165" s="3">
        <v>40.99</v>
      </c>
      <c r="Y165" s="3">
        <v>39.53</v>
      </c>
      <c r="Z165" s="3">
        <v>39.47</v>
      </c>
      <c r="AA165" s="3">
        <v>39.99</v>
      </c>
      <c r="AB165" s="3">
        <v>41.38</v>
      </c>
      <c r="AC165" s="3">
        <v>44.85</v>
      </c>
      <c r="AD165" s="3">
        <v>46.41</v>
      </c>
      <c r="AE165" s="3">
        <v>48.17</v>
      </c>
      <c r="AF165" s="3">
        <v>50.89</v>
      </c>
      <c r="AG165" s="3">
        <v>49.9</v>
      </c>
      <c r="AH165" s="3">
        <v>48.16</v>
      </c>
      <c r="AI165" s="3">
        <v>43.22</v>
      </c>
      <c r="AJ165" s="3">
        <v>40.6</v>
      </c>
      <c r="AK165" s="3">
        <v>39.82</v>
      </c>
      <c r="AL165" s="3">
        <v>39.590000000000003</v>
      </c>
      <c r="AM165" s="3">
        <v>40.049999999999997</v>
      </c>
      <c r="AN165" s="3">
        <v>41.52</v>
      </c>
      <c r="AO165" s="3">
        <v>46.32</v>
      </c>
      <c r="AP165" s="3">
        <v>48.19</v>
      </c>
      <c r="AQ165" s="3">
        <v>49.06</v>
      </c>
      <c r="AR165" s="3">
        <v>49.75</v>
      </c>
      <c r="AS165" s="3">
        <v>47.23</v>
      </c>
      <c r="AT165" s="3">
        <v>45.69</v>
      </c>
      <c r="AU165" s="3">
        <v>42.61</v>
      </c>
      <c r="AV165" s="3">
        <v>41.72</v>
      </c>
      <c r="AW165" s="3">
        <v>41.58</v>
      </c>
      <c r="AX165" s="3">
        <v>41.76</v>
      </c>
      <c r="AY165" s="3">
        <v>42.04</v>
      </c>
    </row>
    <row r="166" spans="1:51" x14ac:dyDescent="0.35">
      <c r="A166" s="5">
        <f t="shared" si="3"/>
        <v>42957</v>
      </c>
      <c r="B166" t="s">
        <v>311</v>
      </c>
      <c r="C166" s="2">
        <v>42957</v>
      </c>
      <c r="D166" s="3">
        <v>42.42</v>
      </c>
      <c r="E166" s="3">
        <v>42.94</v>
      </c>
      <c r="F166" s="3">
        <v>46.78</v>
      </c>
      <c r="G166" s="3">
        <v>48.78</v>
      </c>
      <c r="H166" s="3">
        <v>49.7</v>
      </c>
      <c r="I166" s="3">
        <v>50.04</v>
      </c>
      <c r="J166" s="3">
        <v>47.67</v>
      </c>
      <c r="K166" s="3">
        <v>44.24</v>
      </c>
      <c r="L166" s="3">
        <v>41.66</v>
      </c>
      <c r="M166" s="3">
        <v>39.869999999999997</v>
      </c>
      <c r="N166" s="3">
        <v>40.340000000000003</v>
      </c>
      <c r="O166" s="3">
        <v>40.450000000000003</v>
      </c>
      <c r="P166" s="3">
        <v>40.89</v>
      </c>
      <c r="Q166" s="3">
        <v>43.09</v>
      </c>
      <c r="R166" s="3">
        <v>47</v>
      </c>
      <c r="S166" s="3">
        <v>49.23</v>
      </c>
      <c r="T166" s="3">
        <v>51.66</v>
      </c>
      <c r="U166" s="3">
        <v>51.41</v>
      </c>
      <c r="V166" s="3">
        <v>48.66</v>
      </c>
      <c r="W166" s="3">
        <v>44.4</v>
      </c>
      <c r="X166" s="3">
        <v>41.32</v>
      </c>
      <c r="Y166" s="3">
        <v>39.86</v>
      </c>
      <c r="Z166" s="3">
        <v>39.799999999999997</v>
      </c>
      <c r="AA166" s="3">
        <v>40.32</v>
      </c>
      <c r="AB166" s="3">
        <v>41.74</v>
      </c>
      <c r="AC166" s="3">
        <v>45.23</v>
      </c>
      <c r="AD166" s="3">
        <v>46.79</v>
      </c>
      <c r="AE166" s="3">
        <v>48.55</v>
      </c>
      <c r="AF166" s="3">
        <v>51.23</v>
      </c>
      <c r="AG166" s="3">
        <v>50.24</v>
      </c>
      <c r="AH166" s="3">
        <v>48.39</v>
      </c>
      <c r="AI166" s="3">
        <v>43.37</v>
      </c>
      <c r="AJ166" s="3">
        <v>40.72</v>
      </c>
      <c r="AK166" s="3">
        <v>39.94</v>
      </c>
      <c r="AL166" s="3">
        <v>39.71</v>
      </c>
      <c r="AM166" s="3">
        <v>40.17</v>
      </c>
      <c r="AN166" s="3">
        <v>41.64</v>
      </c>
      <c r="AO166" s="3">
        <v>46.44</v>
      </c>
      <c r="AP166" s="3">
        <v>48.31</v>
      </c>
      <c r="AQ166" s="3">
        <v>49.18</v>
      </c>
      <c r="AR166" s="3">
        <v>49.87</v>
      </c>
      <c r="AS166" s="3">
        <v>47.35</v>
      </c>
      <c r="AT166" s="3">
        <v>45.81</v>
      </c>
      <c r="AU166" s="3">
        <v>42.73</v>
      </c>
      <c r="AV166" s="3">
        <v>41.84</v>
      </c>
      <c r="AW166" s="3">
        <v>41.7</v>
      </c>
      <c r="AX166" s="3">
        <v>41.88</v>
      </c>
      <c r="AY166" s="3">
        <v>42.16</v>
      </c>
    </row>
    <row r="167" spans="1:51" x14ac:dyDescent="0.35">
      <c r="A167" s="5">
        <f t="shared" si="3"/>
        <v>42958</v>
      </c>
      <c r="B167" t="s">
        <v>312</v>
      </c>
      <c r="C167" s="2">
        <v>42958</v>
      </c>
      <c r="D167" s="3">
        <v>43.1</v>
      </c>
      <c r="E167" s="3">
        <v>43.61</v>
      </c>
      <c r="F167" s="3">
        <v>47.08</v>
      </c>
      <c r="G167" s="3">
        <v>49.12</v>
      </c>
      <c r="H167" s="3">
        <v>50.2</v>
      </c>
      <c r="I167" s="3">
        <v>50.46</v>
      </c>
      <c r="J167" s="3">
        <v>48.01</v>
      </c>
      <c r="K167" s="3">
        <v>44.42</v>
      </c>
      <c r="L167" s="3">
        <v>41.99</v>
      </c>
      <c r="M167" s="3">
        <v>40.200000000000003</v>
      </c>
      <c r="N167" s="3">
        <v>40.56</v>
      </c>
      <c r="O167" s="3">
        <v>40.67</v>
      </c>
      <c r="P167" s="3">
        <v>41.11</v>
      </c>
      <c r="Q167" s="3">
        <v>43.34</v>
      </c>
      <c r="R167" s="3">
        <v>47.25</v>
      </c>
      <c r="S167" s="3">
        <v>49.48</v>
      </c>
      <c r="T167" s="3">
        <v>51.91</v>
      </c>
      <c r="U167" s="3">
        <v>51.66</v>
      </c>
      <c r="V167" s="3">
        <v>48.91</v>
      </c>
      <c r="W167" s="3">
        <v>44.7</v>
      </c>
      <c r="X167" s="3">
        <v>41.62</v>
      </c>
      <c r="Y167" s="3">
        <v>40.159999999999997</v>
      </c>
      <c r="Z167" s="3">
        <v>40.1</v>
      </c>
      <c r="AA167" s="3">
        <v>40.619999999999997</v>
      </c>
      <c r="AB167" s="3">
        <v>42.04</v>
      </c>
      <c r="AC167" s="3">
        <v>45.49</v>
      </c>
      <c r="AD167" s="3">
        <v>47.05</v>
      </c>
      <c r="AE167" s="3">
        <v>48.81</v>
      </c>
      <c r="AF167" s="3">
        <v>51.49</v>
      </c>
      <c r="AG167" s="3">
        <v>50.5</v>
      </c>
      <c r="AH167" s="3">
        <v>48.59</v>
      </c>
      <c r="AI167" s="3">
        <v>43.56</v>
      </c>
      <c r="AJ167" s="3">
        <v>40.909999999999997</v>
      </c>
      <c r="AK167" s="3">
        <v>40.130000000000003</v>
      </c>
      <c r="AL167" s="3">
        <v>39.9</v>
      </c>
      <c r="AM167" s="3">
        <v>40.36</v>
      </c>
      <c r="AN167" s="3">
        <v>41.83</v>
      </c>
      <c r="AO167" s="3">
        <v>46.63</v>
      </c>
      <c r="AP167" s="3">
        <v>48.5</v>
      </c>
      <c r="AQ167" s="3">
        <v>49.37</v>
      </c>
      <c r="AR167" s="3">
        <v>50.06</v>
      </c>
      <c r="AS167" s="3">
        <v>47.54</v>
      </c>
      <c r="AT167" s="3">
        <v>46</v>
      </c>
      <c r="AU167" s="3">
        <v>42.92</v>
      </c>
      <c r="AV167" s="3">
        <v>42.03</v>
      </c>
      <c r="AW167" s="3">
        <v>41.89</v>
      </c>
      <c r="AX167" s="3">
        <v>42.07</v>
      </c>
      <c r="AY167" s="3">
        <v>42.35</v>
      </c>
    </row>
    <row r="168" spans="1:51" x14ac:dyDescent="0.35">
      <c r="A168" s="5">
        <f t="shared" si="3"/>
        <v>42961</v>
      </c>
      <c r="B168" t="s">
        <v>313</v>
      </c>
      <c r="C168" s="2">
        <v>42961</v>
      </c>
      <c r="D168" s="3">
        <v>42.61</v>
      </c>
      <c r="E168" s="3">
        <v>43.14</v>
      </c>
      <c r="F168" s="3">
        <v>46.65</v>
      </c>
      <c r="G168" s="3">
        <v>48.71</v>
      </c>
      <c r="H168" s="3">
        <v>49.74</v>
      </c>
      <c r="I168" s="3">
        <v>50.03</v>
      </c>
      <c r="J168" s="3">
        <v>47.59</v>
      </c>
      <c r="K168" s="3">
        <v>43.97</v>
      </c>
      <c r="L168" s="3">
        <v>41.53</v>
      </c>
      <c r="M168" s="3">
        <v>39.74</v>
      </c>
      <c r="N168" s="3">
        <v>40.1</v>
      </c>
      <c r="O168" s="3">
        <v>40.21</v>
      </c>
      <c r="P168" s="3">
        <v>40.56</v>
      </c>
      <c r="Q168" s="3">
        <v>42.71</v>
      </c>
      <c r="R168" s="3">
        <v>46.62</v>
      </c>
      <c r="S168" s="3">
        <v>48.85</v>
      </c>
      <c r="T168" s="3">
        <v>51.19</v>
      </c>
      <c r="U168" s="3">
        <v>50.94</v>
      </c>
      <c r="V168" s="3">
        <v>48.27</v>
      </c>
      <c r="W168" s="3">
        <v>44.14</v>
      </c>
      <c r="X168" s="3">
        <v>41.06</v>
      </c>
      <c r="Y168" s="3">
        <v>39.6</v>
      </c>
      <c r="Z168" s="3">
        <v>39.54</v>
      </c>
      <c r="AA168" s="3">
        <v>40.06</v>
      </c>
      <c r="AB168" s="3">
        <v>41.45</v>
      </c>
      <c r="AC168" s="3">
        <v>44.93</v>
      </c>
      <c r="AD168" s="3">
        <v>46.49</v>
      </c>
      <c r="AE168" s="3">
        <v>48.35</v>
      </c>
      <c r="AF168" s="3">
        <v>51.13</v>
      </c>
      <c r="AG168" s="3">
        <v>50.14</v>
      </c>
      <c r="AH168" s="3">
        <v>48.23</v>
      </c>
      <c r="AI168" s="3">
        <v>43.13</v>
      </c>
      <c r="AJ168" s="3">
        <v>40.479999999999997</v>
      </c>
      <c r="AK168" s="3">
        <v>39.700000000000003</v>
      </c>
      <c r="AL168" s="3">
        <v>39.47</v>
      </c>
      <c r="AM168" s="3">
        <v>39.880000000000003</v>
      </c>
      <c r="AN168" s="3">
        <v>41.39</v>
      </c>
      <c r="AO168" s="3">
        <v>46.23</v>
      </c>
      <c r="AP168" s="3">
        <v>48.1</v>
      </c>
      <c r="AQ168" s="3">
        <v>48.97</v>
      </c>
      <c r="AR168" s="3">
        <v>49.66</v>
      </c>
      <c r="AS168" s="3">
        <v>47.14</v>
      </c>
      <c r="AT168" s="3">
        <v>45.6</v>
      </c>
      <c r="AU168" s="3">
        <v>42.52</v>
      </c>
      <c r="AV168" s="3">
        <v>41.63</v>
      </c>
      <c r="AW168" s="3">
        <v>41.49</v>
      </c>
      <c r="AX168" s="3">
        <v>41.67</v>
      </c>
      <c r="AY168" s="3">
        <v>41.95</v>
      </c>
    </row>
    <row r="169" spans="1:51" x14ac:dyDescent="0.35">
      <c r="A169" s="5">
        <f t="shared" si="3"/>
        <v>42962</v>
      </c>
      <c r="B169" t="s">
        <v>314</v>
      </c>
      <c r="C169" s="2">
        <v>42962</v>
      </c>
      <c r="D169" s="3">
        <v>41.59</v>
      </c>
      <c r="E169" s="3">
        <v>42.22</v>
      </c>
      <c r="F169" s="3">
        <v>45.97</v>
      </c>
      <c r="G169" s="3">
        <v>48.14</v>
      </c>
      <c r="H169" s="3">
        <v>49.2</v>
      </c>
      <c r="I169" s="3">
        <v>49.45</v>
      </c>
      <c r="J169" s="3">
        <v>47.04</v>
      </c>
      <c r="K169" s="3">
        <v>43.5</v>
      </c>
      <c r="L169" s="3">
        <v>41.07</v>
      </c>
      <c r="M169" s="3">
        <v>39.28</v>
      </c>
      <c r="N169" s="3">
        <v>39.64</v>
      </c>
      <c r="O169" s="3">
        <v>39.75</v>
      </c>
      <c r="P169" s="3">
        <v>40.08</v>
      </c>
      <c r="Q169" s="3">
        <v>42.2</v>
      </c>
      <c r="R169" s="3">
        <v>46.11</v>
      </c>
      <c r="S169" s="3">
        <v>48.34</v>
      </c>
      <c r="T169" s="3">
        <v>50.67</v>
      </c>
      <c r="U169" s="3">
        <v>50.42</v>
      </c>
      <c r="V169" s="3">
        <v>47.75</v>
      </c>
      <c r="W169" s="3">
        <v>43.63</v>
      </c>
      <c r="X169" s="3">
        <v>40.549999999999997</v>
      </c>
      <c r="Y169" s="3">
        <v>39.090000000000003</v>
      </c>
      <c r="Z169" s="3">
        <v>39.03</v>
      </c>
      <c r="AA169" s="3">
        <v>39.549999999999997</v>
      </c>
      <c r="AB169" s="3">
        <v>40.94</v>
      </c>
      <c r="AC169" s="3">
        <v>44.37</v>
      </c>
      <c r="AD169" s="3">
        <v>45.93</v>
      </c>
      <c r="AE169" s="3">
        <v>47.79</v>
      </c>
      <c r="AF169" s="3">
        <v>50.57</v>
      </c>
      <c r="AG169" s="3">
        <v>49.58</v>
      </c>
      <c r="AH169" s="3">
        <v>47.67</v>
      </c>
      <c r="AI169" s="3">
        <v>42.57</v>
      </c>
      <c r="AJ169" s="3">
        <v>39.92</v>
      </c>
      <c r="AK169" s="3">
        <v>39.14</v>
      </c>
      <c r="AL169" s="3">
        <v>38.909999999999997</v>
      </c>
      <c r="AM169" s="3">
        <v>39.32</v>
      </c>
      <c r="AN169" s="3">
        <v>40.83</v>
      </c>
      <c r="AO169" s="3">
        <v>45.67</v>
      </c>
      <c r="AP169" s="3">
        <v>47.54</v>
      </c>
      <c r="AQ169" s="3">
        <v>48.41</v>
      </c>
      <c r="AR169" s="3">
        <v>49.1</v>
      </c>
      <c r="AS169" s="3">
        <v>46.58</v>
      </c>
      <c r="AT169" s="3">
        <v>45.04</v>
      </c>
      <c r="AU169" s="3">
        <v>41.96</v>
      </c>
      <c r="AV169" s="3">
        <v>41.07</v>
      </c>
      <c r="AW169" s="3">
        <v>40.93</v>
      </c>
      <c r="AX169" s="3">
        <v>41.11</v>
      </c>
      <c r="AY169" s="3">
        <v>41.39</v>
      </c>
    </row>
    <row r="170" spans="1:51" x14ac:dyDescent="0.35">
      <c r="A170" s="5">
        <f t="shared" si="3"/>
        <v>42963</v>
      </c>
      <c r="B170" t="s">
        <v>315</v>
      </c>
      <c r="C170" s="2">
        <v>42963</v>
      </c>
      <c r="D170" s="3">
        <v>43.25</v>
      </c>
      <c r="E170" s="3">
        <v>43.72</v>
      </c>
      <c r="F170" s="3">
        <v>46.97</v>
      </c>
      <c r="G170" s="3">
        <v>49.07</v>
      </c>
      <c r="H170" s="3">
        <v>50.05</v>
      </c>
      <c r="I170" s="3">
        <v>50.35</v>
      </c>
      <c r="J170" s="3">
        <v>47.89</v>
      </c>
      <c r="K170" s="3">
        <v>44.19</v>
      </c>
      <c r="L170" s="3">
        <v>41.6</v>
      </c>
      <c r="M170" s="3">
        <v>39.76</v>
      </c>
      <c r="N170" s="3">
        <v>40.11</v>
      </c>
      <c r="O170" s="3">
        <v>40.22</v>
      </c>
      <c r="P170" s="3">
        <v>40.590000000000003</v>
      </c>
      <c r="Q170" s="3">
        <v>42.81</v>
      </c>
      <c r="R170" s="3">
        <v>46.72</v>
      </c>
      <c r="S170" s="3">
        <v>48.91</v>
      </c>
      <c r="T170" s="3">
        <v>51.19</v>
      </c>
      <c r="U170" s="3">
        <v>50.94</v>
      </c>
      <c r="V170" s="3">
        <v>48.21</v>
      </c>
      <c r="W170" s="3">
        <v>44.05</v>
      </c>
      <c r="X170" s="3">
        <v>40.97</v>
      </c>
      <c r="Y170" s="3">
        <v>39.51</v>
      </c>
      <c r="Z170" s="3">
        <v>39.450000000000003</v>
      </c>
      <c r="AA170" s="3">
        <v>39.97</v>
      </c>
      <c r="AB170" s="3">
        <v>41.24</v>
      </c>
      <c r="AC170" s="3">
        <v>44.55</v>
      </c>
      <c r="AD170" s="3">
        <v>46.11</v>
      </c>
      <c r="AE170" s="3">
        <v>48</v>
      </c>
      <c r="AF170" s="3">
        <v>50.82</v>
      </c>
      <c r="AG170" s="3">
        <v>49.83</v>
      </c>
      <c r="AH170" s="3">
        <v>47.99</v>
      </c>
      <c r="AI170" s="3">
        <v>42.95</v>
      </c>
      <c r="AJ170" s="3">
        <v>40.299999999999997</v>
      </c>
      <c r="AK170" s="3">
        <v>39.520000000000003</v>
      </c>
      <c r="AL170" s="3">
        <v>39.29</v>
      </c>
      <c r="AM170" s="3">
        <v>39.700000000000003</v>
      </c>
      <c r="AN170" s="3">
        <v>41.21</v>
      </c>
      <c r="AO170" s="3">
        <v>46.05</v>
      </c>
      <c r="AP170" s="3">
        <v>47.92</v>
      </c>
      <c r="AQ170" s="3">
        <v>48.79</v>
      </c>
      <c r="AR170" s="3">
        <v>49.48</v>
      </c>
      <c r="AS170" s="3">
        <v>46.96</v>
      </c>
      <c r="AT170" s="3">
        <v>45.42</v>
      </c>
      <c r="AU170" s="3">
        <v>42.34</v>
      </c>
      <c r="AV170" s="3">
        <v>41.45</v>
      </c>
      <c r="AW170" s="3">
        <v>41.31</v>
      </c>
      <c r="AX170" s="3">
        <v>41.49</v>
      </c>
      <c r="AY170" s="3">
        <v>41.77</v>
      </c>
    </row>
    <row r="171" spans="1:51" x14ac:dyDescent="0.35">
      <c r="A171" s="5">
        <f t="shared" si="3"/>
        <v>42964</v>
      </c>
      <c r="B171" t="s">
        <v>316</v>
      </c>
      <c r="C171" s="2">
        <v>42964</v>
      </c>
      <c r="D171" s="3">
        <v>43.51</v>
      </c>
      <c r="E171" s="3">
        <v>43.92</v>
      </c>
      <c r="F171" s="3">
        <v>47.18</v>
      </c>
      <c r="G171" s="3">
        <v>49.31</v>
      </c>
      <c r="H171" s="3">
        <v>50.22</v>
      </c>
      <c r="I171" s="3">
        <v>50.48</v>
      </c>
      <c r="J171" s="3">
        <v>48.04</v>
      </c>
      <c r="K171" s="3">
        <v>44.34</v>
      </c>
      <c r="L171" s="3">
        <v>41.65</v>
      </c>
      <c r="M171" s="3">
        <v>39.81</v>
      </c>
      <c r="N171" s="3">
        <v>40.159999999999997</v>
      </c>
      <c r="O171" s="3">
        <v>40.270000000000003</v>
      </c>
      <c r="P171" s="3">
        <v>40.68</v>
      </c>
      <c r="Q171" s="3">
        <v>42.95</v>
      </c>
      <c r="R171" s="3">
        <v>46.87</v>
      </c>
      <c r="S171" s="3">
        <v>49.03</v>
      </c>
      <c r="T171" s="3">
        <v>51.28</v>
      </c>
      <c r="U171" s="3">
        <v>51.03</v>
      </c>
      <c r="V171" s="3">
        <v>48.3</v>
      </c>
      <c r="W171" s="3">
        <v>44.15</v>
      </c>
      <c r="X171" s="3">
        <v>41.07</v>
      </c>
      <c r="Y171" s="3">
        <v>39.61</v>
      </c>
      <c r="Z171" s="3">
        <v>39.549999999999997</v>
      </c>
      <c r="AA171" s="3">
        <v>40.07</v>
      </c>
      <c r="AB171" s="3">
        <v>41.36</v>
      </c>
      <c r="AC171" s="3">
        <v>44.69</v>
      </c>
      <c r="AD171" s="3">
        <v>46.25</v>
      </c>
      <c r="AE171" s="3">
        <v>48.14</v>
      </c>
      <c r="AF171" s="3">
        <v>50.96</v>
      </c>
      <c r="AG171" s="3">
        <v>49.97</v>
      </c>
      <c r="AH171" s="3">
        <v>48.13</v>
      </c>
      <c r="AI171" s="3">
        <v>43.03</v>
      </c>
      <c r="AJ171" s="3">
        <v>40.32</v>
      </c>
      <c r="AK171" s="3">
        <v>39.47</v>
      </c>
      <c r="AL171" s="3">
        <v>39.24</v>
      </c>
      <c r="AM171" s="3">
        <v>39.65</v>
      </c>
      <c r="AN171" s="3">
        <v>41.16</v>
      </c>
      <c r="AO171" s="3">
        <v>46</v>
      </c>
      <c r="AP171" s="3">
        <v>47.87</v>
      </c>
      <c r="AQ171" s="3">
        <v>48.74</v>
      </c>
      <c r="AR171" s="3">
        <v>49.43</v>
      </c>
      <c r="AS171" s="3">
        <v>46.91</v>
      </c>
      <c r="AT171" s="3">
        <v>45.37</v>
      </c>
      <c r="AU171" s="3">
        <v>42.29</v>
      </c>
      <c r="AV171" s="3">
        <v>41.4</v>
      </c>
      <c r="AW171" s="3">
        <v>41.26</v>
      </c>
      <c r="AX171" s="3">
        <v>41.44</v>
      </c>
      <c r="AY171" s="3">
        <v>41.72</v>
      </c>
    </row>
    <row r="172" spans="1:51" x14ac:dyDescent="0.35">
      <c r="A172" s="5">
        <f t="shared" si="3"/>
        <v>42965</v>
      </c>
      <c r="B172" t="s">
        <v>317</v>
      </c>
      <c r="C172" s="2">
        <v>42965</v>
      </c>
      <c r="D172" s="3">
        <v>43.59</v>
      </c>
      <c r="E172" s="3">
        <v>44</v>
      </c>
      <c r="F172" s="3">
        <v>47.08</v>
      </c>
      <c r="G172" s="3">
        <v>49.04</v>
      </c>
      <c r="H172" s="3">
        <v>50.1</v>
      </c>
      <c r="I172" s="3">
        <v>50.29</v>
      </c>
      <c r="J172" s="3">
        <v>47.87</v>
      </c>
      <c r="K172" s="3">
        <v>44.2</v>
      </c>
      <c r="L172" s="3">
        <v>41.51</v>
      </c>
      <c r="M172" s="3">
        <v>39.67</v>
      </c>
      <c r="N172" s="3">
        <v>40.020000000000003</v>
      </c>
      <c r="O172" s="3">
        <v>40.130000000000003</v>
      </c>
      <c r="P172" s="3">
        <v>40.54</v>
      </c>
      <c r="Q172" s="3">
        <v>42.85</v>
      </c>
      <c r="R172" s="3">
        <v>46.77</v>
      </c>
      <c r="S172" s="3">
        <v>48.93</v>
      </c>
      <c r="T172" s="3">
        <v>51.18</v>
      </c>
      <c r="U172" s="3">
        <v>50.93</v>
      </c>
      <c r="V172" s="3">
        <v>48.2</v>
      </c>
      <c r="W172" s="3">
        <v>44.05</v>
      </c>
      <c r="X172" s="3">
        <v>40.97</v>
      </c>
      <c r="Y172" s="3">
        <v>39.51</v>
      </c>
      <c r="Z172" s="3">
        <v>39.450000000000003</v>
      </c>
      <c r="AA172" s="3">
        <v>39.97</v>
      </c>
      <c r="AB172" s="3">
        <v>41.26</v>
      </c>
      <c r="AC172" s="3">
        <v>44.59</v>
      </c>
      <c r="AD172" s="3">
        <v>46.15</v>
      </c>
      <c r="AE172" s="3">
        <v>48.04</v>
      </c>
      <c r="AF172" s="3">
        <v>50.86</v>
      </c>
      <c r="AG172" s="3">
        <v>49.87</v>
      </c>
      <c r="AH172" s="3">
        <v>48.03</v>
      </c>
      <c r="AI172" s="3">
        <v>42.93</v>
      </c>
      <c r="AJ172" s="3">
        <v>40.22</v>
      </c>
      <c r="AK172" s="3">
        <v>39.369999999999997</v>
      </c>
      <c r="AL172" s="3">
        <v>39.14</v>
      </c>
      <c r="AM172" s="3">
        <v>39.549999999999997</v>
      </c>
      <c r="AN172" s="3">
        <v>41.06</v>
      </c>
      <c r="AO172" s="3">
        <v>45.9</v>
      </c>
      <c r="AP172" s="3">
        <v>47.77</v>
      </c>
      <c r="AQ172" s="3">
        <v>48.64</v>
      </c>
      <c r="AR172" s="3">
        <v>49.33</v>
      </c>
      <c r="AS172" s="3">
        <v>46.81</v>
      </c>
      <c r="AT172" s="3">
        <v>45.27</v>
      </c>
      <c r="AU172" s="3">
        <v>42.19</v>
      </c>
      <c r="AV172" s="3">
        <v>41.3</v>
      </c>
      <c r="AW172" s="3">
        <v>41.16</v>
      </c>
      <c r="AX172" s="3">
        <v>41.34</v>
      </c>
      <c r="AY172" s="3">
        <v>41.62</v>
      </c>
    </row>
    <row r="173" spans="1:51" x14ac:dyDescent="0.35">
      <c r="A173" s="5">
        <f t="shared" si="3"/>
        <v>42968</v>
      </c>
      <c r="B173" t="s">
        <v>318</v>
      </c>
      <c r="C173" s="2">
        <v>42968</v>
      </c>
      <c r="D173" s="3">
        <v>43.87</v>
      </c>
      <c r="E173" s="3">
        <v>44.2</v>
      </c>
      <c r="F173" s="3">
        <v>47.1</v>
      </c>
      <c r="G173" s="3">
        <v>48.99</v>
      </c>
      <c r="H173" s="3">
        <v>49.89</v>
      </c>
      <c r="I173" s="3">
        <v>50.17</v>
      </c>
      <c r="J173" s="3">
        <v>47.8</v>
      </c>
      <c r="K173" s="3">
        <v>44.14</v>
      </c>
      <c r="L173" s="3">
        <v>41.39</v>
      </c>
      <c r="M173" s="3">
        <v>39.549999999999997</v>
      </c>
      <c r="N173" s="3">
        <v>39.9</v>
      </c>
      <c r="O173" s="3">
        <v>40.01</v>
      </c>
      <c r="P173" s="3">
        <v>40.44</v>
      </c>
      <c r="Q173" s="3">
        <v>42.75</v>
      </c>
      <c r="R173" s="3">
        <v>46.67</v>
      </c>
      <c r="S173" s="3">
        <v>48.83</v>
      </c>
      <c r="T173" s="3">
        <v>51.08</v>
      </c>
      <c r="U173" s="3">
        <v>50.83</v>
      </c>
      <c r="V173" s="3">
        <v>48.1</v>
      </c>
      <c r="W173" s="3">
        <v>43.85</v>
      </c>
      <c r="X173" s="3">
        <v>40.770000000000003</v>
      </c>
      <c r="Y173" s="3">
        <v>39.31</v>
      </c>
      <c r="Z173" s="3">
        <v>39.25</v>
      </c>
      <c r="AA173" s="3">
        <v>39.770000000000003</v>
      </c>
      <c r="AB173" s="3">
        <v>41.12</v>
      </c>
      <c r="AC173" s="3">
        <v>44.45</v>
      </c>
      <c r="AD173" s="3">
        <v>46.01</v>
      </c>
      <c r="AE173" s="3">
        <v>47.9</v>
      </c>
      <c r="AF173" s="3">
        <v>50.72</v>
      </c>
      <c r="AG173" s="3">
        <v>49.73</v>
      </c>
      <c r="AH173" s="3">
        <v>47.89</v>
      </c>
      <c r="AI173" s="3">
        <v>42.79</v>
      </c>
      <c r="AJ173" s="3">
        <v>40.08</v>
      </c>
      <c r="AK173" s="3">
        <v>39.229999999999997</v>
      </c>
      <c r="AL173" s="3">
        <v>39</v>
      </c>
      <c r="AM173" s="3">
        <v>39.409999999999997</v>
      </c>
      <c r="AN173" s="3">
        <v>40.92</v>
      </c>
      <c r="AO173" s="3">
        <v>45.76</v>
      </c>
      <c r="AP173" s="3">
        <v>47.63</v>
      </c>
      <c r="AQ173" s="3">
        <v>48.5</v>
      </c>
      <c r="AR173" s="3">
        <v>49.19</v>
      </c>
      <c r="AS173" s="3">
        <v>46.67</v>
      </c>
      <c r="AT173" s="3">
        <v>45.13</v>
      </c>
      <c r="AU173" s="3">
        <v>42.05</v>
      </c>
      <c r="AV173" s="3">
        <v>41.16</v>
      </c>
      <c r="AW173" s="3">
        <v>41.02</v>
      </c>
      <c r="AX173" s="3">
        <v>41.2</v>
      </c>
      <c r="AY173" s="3">
        <v>41.48</v>
      </c>
    </row>
    <row r="174" spans="1:51" x14ac:dyDescent="0.35">
      <c r="A174" s="5">
        <f t="shared" si="3"/>
        <v>42969</v>
      </c>
      <c r="B174" t="s">
        <v>319</v>
      </c>
      <c r="C174" s="2">
        <v>42969</v>
      </c>
      <c r="D174" s="3">
        <v>44.07</v>
      </c>
      <c r="E174" s="3">
        <v>44.2</v>
      </c>
      <c r="F174" s="3">
        <v>47.19</v>
      </c>
      <c r="G174" s="3">
        <v>49.09</v>
      </c>
      <c r="H174" s="3">
        <v>49.95</v>
      </c>
      <c r="I174" s="3">
        <v>50.15</v>
      </c>
      <c r="J174" s="3">
        <v>47.85</v>
      </c>
      <c r="K174" s="3">
        <v>44.15</v>
      </c>
      <c r="L174" s="3">
        <v>41.4</v>
      </c>
      <c r="M174" s="3">
        <v>39.630000000000003</v>
      </c>
      <c r="N174" s="3">
        <v>39.950000000000003</v>
      </c>
      <c r="O174" s="3">
        <v>40.06</v>
      </c>
      <c r="P174" s="3">
        <v>40.49</v>
      </c>
      <c r="Q174" s="3">
        <v>42.84</v>
      </c>
      <c r="R174" s="3">
        <v>46.76</v>
      </c>
      <c r="S174" s="3">
        <v>48.92</v>
      </c>
      <c r="T174" s="3">
        <v>51.17</v>
      </c>
      <c r="U174" s="3">
        <v>50.92</v>
      </c>
      <c r="V174" s="3">
        <v>48.15</v>
      </c>
      <c r="W174" s="3">
        <v>43.87</v>
      </c>
      <c r="X174" s="3">
        <v>40.79</v>
      </c>
      <c r="Y174" s="3">
        <v>39.33</v>
      </c>
      <c r="Z174" s="3">
        <v>39.270000000000003</v>
      </c>
      <c r="AA174" s="3">
        <v>39.79</v>
      </c>
      <c r="AB174" s="3">
        <v>41.14</v>
      </c>
      <c r="AC174" s="3">
        <v>44.52</v>
      </c>
      <c r="AD174" s="3">
        <v>46.08</v>
      </c>
      <c r="AE174" s="3">
        <v>47.97</v>
      </c>
      <c r="AF174" s="3">
        <v>50.79</v>
      </c>
      <c r="AG174" s="3">
        <v>49.8</v>
      </c>
      <c r="AH174" s="3">
        <v>47.96</v>
      </c>
      <c r="AI174" s="3">
        <v>42.86</v>
      </c>
      <c r="AJ174" s="3">
        <v>40.15</v>
      </c>
      <c r="AK174" s="3">
        <v>39.299999999999997</v>
      </c>
      <c r="AL174" s="3">
        <v>39.07</v>
      </c>
      <c r="AM174" s="3">
        <v>39.479999999999997</v>
      </c>
      <c r="AN174" s="3">
        <v>40.99</v>
      </c>
      <c r="AO174" s="3">
        <v>45.83</v>
      </c>
      <c r="AP174" s="3">
        <v>47.7</v>
      </c>
      <c r="AQ174" s="3">
        <v>48.57</v>
      </c>
      <c r="AR174" s="3">
        <v>49.26</v>
      </c>
      <c r="AS174" s="3">
        <v>46.74</v>
      </c>
      <c r="AT174" s="3">
        <v>45.2</v>
      </c>
      <c r="AU174" s="3">
        <v>42.12</v>
      </c>
      <c r="AV174" s="3">
        <v>41.23</v>
      </c>
      <c r="AW174" s="3">
        <v>41.09</v>
      </c>
      <c r="AX174" s="3">
        <v>41.27</v>
      </c>
      <c r="AY174" s="3">
        <v>41.55</v>
      </c>
    </row>
    <row r="175" spans="1:51" x14ac:dyDescent="0.35">
      <c r="A175" s="5">
        <f t="shared" si="3"/>
        <v>42970</v>
      </c>
      <c r="B175" t="s">
        <v>320</v>
      </c>
      <c r="C175" s="2">
        <v>42970</v>
      </c>
      <c r="D175" s="3">
        <v>44.85</v>
      </c>
      <c r="E175" s="3">
        <v>44.96</v>
      </c>
      <c r="F175" s="3">
        <v>47.96</v>
      </c>
      <c r="G175" s="3">
        <v>50</v>
      </c>
      <c r="H175" s="3">
        <v>50.81</v>
      </c>
      <c r="I175" s="3">
        <v>50.92</v>
      </c>
      <c r="J175" s="3">
        <v>48.56</v>
      </c>
      <c r="K175" s="3">
        <v>44.86</v>
      </c>
      <c r="L175" s="3">
        <v>42.11</v>
      </c>
      <c r="M175" s="3">
        <v>40.159999999999997</v>
      </c>
      <c r="N175" s="3">
        <v>40.25</v>
      </c>
      <c r="O175" s="3">
        <v>40.39</v>
      </c>
      <c r="P175" s="3">
        <v>40.93</v>
      </c>
      <c r="Q175" s="3">
        <v>43.39</v>
      </c>
      <c r="R175" s="3">
        <v>47.31</v>
      </c>
      <c r="S175" s="3">
        <v>49.47</v>
      </c>
      <c r="T175" s="3">
        <v>51.72</v>
      </c>
      <c r="U175" s="3">
        <v>51.47</v>
      </c>
      <c r="V175" s="3">
        <v>48.47</v>
      </c>
      <c r="W175" s="3">
        <v>44.17</v>
      </c>
      <c r="X175" s="3">
        <v>40.98</v>
      </c>
      <c r="Y175" s="3">
        <v>39.520000000000003</v>
      </c>
      <c r="Z175" s="3">
        <v>39.46</v>
      </c>
      <c r="AA175" s="3">
        <v>39.979999999999997</v>
      </c>
      <c r="AB175" s="3">
        <v>41.33</v>
      </c>
      <c r="AC175" s="3">
        <v>44.59</v>
      </c>
      <c r="AD175" s="3">
        <v>46.15</v>
      </c>
      <c r="AE175" s="3">
        <v>48.04</v>
      </c>
      <c r="AF175" s="3">
        <v>50.86</v>
      </c>
      <c r="AG175" s="3">
        <v>49.87</v>
      </c>
      <c r="AH175" s="3">
        <v>48.03</v>
      </c>
      <c r="AI175" s="3">
        <v>42.93</v>
      </c>
      <c r="AJ175" s="3">
        <v>40.22</v>
      </c>
      <c r="AK175" s="3">
        <v>39.369999999999997</v>
      </c>
      <c r="AL175" s="3">
        <v>39.14</v>
      </c>
      <c r="AM175" s="3">
        <v>39.549999999999997</v>
      </c>
      <c r="AN175" s="3">
        <v>41.06</v>
      </c>
      <c r="AO175" s="3">
        <v>45.9</v>
      </c>
      <c r="AP175" s="3">
        <v>47.77</v>
      </c>
      <c r="AQ175" s="3">
        <v>48.64</v>
      </c>
      <c r="AR175" s="3">
        <v>49.33</v>
      </c>
      <c r="AS175" s="3">
        <v>46.81</v>
      </c>
      <c r="AT175" s="3">
        <v>45.27</v>
      </c>
      <c r="AU175" s="3">
        <v>42.19</v>
      </c>
      <c r="AV175" s="3">
        <v>41.3</v>
      </c>
      <c r="AW175" s="3">
        <v>41.16</v>
      </c>
      <c r="AX175" s="3">
        <v>41.34</v>
      </c>
      <c r="AY175" s="3">
        <v>41.62</v>
      </c>
    </row>
    <row r="176" spans="1:51" x14ac:dyDescent="0.35">
      <c r="A176" s="5">
        <f t="shared" si="3"/>
        <v>42971</v>
      </c>
      <c r="B176" t="s">
        <v>321</v>
      </c>
      <c r="C176" s="2">
        <v>42971</v>
      </c>
      <c r="D176" s="3">
        <v>44.81</v>
      </c>
      <c r="E176" s="3">
        <v>44.92</v>
      </c>
      <c r="F176" s="3">
        <v>47.97</v>
      </c>
      <c r="G176" s="3">
        <v>49.96</v>
      </c>
      <c r="H176" s="3">
        <v>50.84</v>
      </c>
      <c r="I176" s="3">
        <v>50.95</v>
      </c>
      <c r="J176" s="3">
        <v>48.39</v>
      </c>
      <c r="K176" s="3">
        <v>44.44</v>
      </c>
      <c r="L176" s="3">
        <v>41.66</v>
      </c>
      <c r="M176" s="3">
        <v>39.71</v>
      </c>
      <c r="N176" s="3">
        <v>39.89</v>
      </c>
      <c r="O176" s="3">
        <v>40.1</v>
      </c>
      <c r="P176" s="3">
        <v>40.67</v>
      </c>
      <c r="Q176" s="3">
        <v>43.04</v>
      </c>
      <c r="R176" s="3">
        <v>46.96</v>
      </c>
      <c r="S176" s="3">
        <v>49.44</v>
      </c>
      <c r="T176" s="3">
        <v>51.04</v>
      </c>
      <c r="U176" s="3">
        <v>51.29</v>
      </c>
      <c r="V176" s="3">
        <v>48.55</v>
      </c>
      <c r="W176" s="3">
        <v>44.05</v>
      </c>
      <c r="X176" s="3">
        <v>40.51</v>
      </c>
      <c r="Y176" s="3">
        <v>38.75</v>
      </c>
      <c r="Z176" s="3">
        <v>38.630000000000003</v>
      </c>
      <c r="AA176" s="3">
        <v>39.15</v>
      </c>
      <c r="AB176" s="3">
        <v>40.5</v>
      </c>
      <c r="AC176" s="3">
        <v>44.02</v>
      </c>
      <c r="AD176" s="3">
        <v>45.78</v>
      </c>
      <c r="AE176" s="3">
        <v>47.74</v>
      </c>
      <c r="AF176" s="3">
        <v>50.56</v>
      </c>
      <c r="AG176" s="3">
        <v>49.57</v>
      </c>
      <c r="AH176" s="3">
        <v>47.73</v>
      </c>
      <c r="AI176" s="3">
        <v>42.51</v>
      </c>
      <c r="AJ176" s="3">
        <v>39.799999999999997</v>
      </c>
      <c r="AK176" s="3">
        <v>38.950000000000003</v>
      </c>
      <c r="AL176" s="3">
        <v>38.72</v>
      </c>
      <c r="AM176" s="3">
        <v>39.130000000000003</v>
      </c>
      <c r="AN176" s="3">
        <v>40.64</v>
      </c>
      <c r="AO176" s="3">
        <v>45.61</v>
      </c>
      <c r="AP176" s="3">
        <v>47.48</v>
      </c>
      <c r="AQ176" s="3">
        <v>48.35</v>
      </c>
      <c r="AR176" s="3">
        <v>49.04</v>
      </c>
      <c r="AS176" s="3">
        <v>46.52</v>
      </c>
      <c r="AT176" s="3">
        <v>44.98</v>
      </c>
      <c r="AU176" s="3">
        <v>41.9</v>
      </c>
      <c r="AV176" s="3">
        <v>41.01</v>
      </c>
      <c r="AW176" s="3">
        <v>40.869999999999997</v>
      </c>
      <c r="AX176" s="3">
        <v>41.05</v>
      </c>
      <c r="AY176" s="3">
        <v>41.33</v>
      </c>
    </row>
    <row r="177" spans="1:51" x14ac:dyDescent="0.35">
      <c r="A177" s="5">
        <f t="shared" si="3"/>
        <v>42972</v>
      </c>
      <c r="B177" t="s">
        <v>322</v>
      </c>
      <c r="C177" s="2">
        <v>42972</v>
      </c>
      <c r="D177" s="3">
        <v>44.45</v>
      </c>
      <c r="E177" s="3">
        <v>44.51</v>
      </c>
      <c r="F177" s="3">
        <v>47.73</v>
      </c>
      <c r="G177" s="3">
        <v>49.76</v>
      </c>
      <c r="H177" s="3">
        <v>50.81</v>
      </c>
      <c r="I177" s="3">
        <v>51.09</v>
      </c>
      <c r="J177" s="3">
        <v>48.49</v>
      </c>
      <c r="K177" s="3">
        <v>44.48</v>
      </c>
      <c r="L177" s="3">
        <v>41.63</v>
      </c>
      <c r="M177" s="3">
        <v>39.68</v>
      </c>
      <c r="N177" s="3">
        <v>39.86</v>
      </c>
      <c r="O177" s="3">
        <v>40.07</v>
      </c>
      <c r="P177" s="3">
        <v>40.64</v>
      </c>
      <c r="Q177" s="3">
        <v>43.01</v>
      </c>
      <c r="R177" s="3">
        <v>46.93</v>
      </c>
      <c r="S177" s="3">
        <v>49.41</v>
      </c>
      <c r="T177" s="3">
        <v>51.01</v>
      </c>
      <c r="U177" s="3">
        <v>51.26</v>
      </c>
      <c r="V177" s="3">
        <v>48.52</v>
      </c>
      <c r="W177" s="3">
        <v>44.22</v>
      </c>
      <c r="X177" s="3">
        <v>40.68</v>
      </c>
      <c r="Y177" s="3">
        <v>38.979999999999997</v>
      </c>
      <c r="Z177" s="3">
        <v>38.86</v>
      </c>
      <c r="AA177" s="3">
        <v>39.380000000000003</v>
      </c>
      <c r="AB177" s="3">
        <v>40.729999999999997</v>
      </c>
      <c r="AC177" s="3">
        <v>44.16</v>
      </c>
      <c r="AD177" s="3">
        <v>45.92</v>
      </c>
      <c r="AE177" s="3">
        <v>47.88</v>
      </c>
      <c r="AF177" s="3">
        <v>50.7</v>
      </c>
      <c r="AG177" s="3">
        <v>49.71</v>
      </c>
      <c r="AH177" s="3">
        <v>47.87</v>
      </c>
      <c r="AI177" s="3">
        <v>42.65</v>
      </c>
      <c r="AJ177" s="3">
        <v>39.94</v>
      </c>
      <c r="AK177" s="3">
        <v>39.090000000000003</v>
      </c>
      <c r="AL177" s="3">
        <v>38.86</v>
      </c>
      <c r="AM177" s="3">
        <v>39.270000000000003</v>
      </c>
      <c r="AN177" s="3">
        <v>40.78</v>
      </c>
      <c r="AO177" s="3">
        <v>45.75</v>
      </c>
      <c r="AP177" s="3">
        <v>47.62</v>
      </c>
      <c r="AQ177" s="3">
        <v>48.49</v>
      </c>
      <c r="AR177" s="3">
        <v>49.18</v>
      </c>
      <c r="AS177" s="3">
        <v>46.66</v>
      </c>
      <c r="AT177" s="3">
        <v>45.12</v>
      </c>
      <c r="AU177" s="3">
        <v>42.04</v>
      </c>
      <c r="AV177" s="3">
        <v>41.15</v>
      </c>
      <c r="AW177" s="3">
        <v>41.01</v>
      </c>
      <c r="AX177" s="3">
        <v>41.19</v>
      </c>
      <c r="AY177" s="3">
        <v>41.47</v>
      </c>
    </row>
    <row r="178" spans="1:51" x14ac:dyDescent="0.35">
      <c r="A178" s="5">
        <f t="shared" si="3"/>
        <v>42975</v>
      </c>
      <c r="B178" t="s">
        <v>323</v>
      </c>
      <c r="C178" s="2">
        <v>42975</v>
      </c>
      <c r="D178" s="3">
        <v>44.45</v>
      </c>
      <c r="E178" s="3">
        <v>44.51</v>
      </c>
      <c r="F178" s="3">
        <v>47.73</v>
      </c>
      <c r="G178" s="3">
        <v>49.76</v>
      </c>
      <c r="H178" s="3">
        <v>50.81</v>
      </c>
      <c r="I178" s="3">
        <v>51.09</v>
      </c>
      <c r="J178" s="3">
        <v>48.49</v>
      </c>
      <c r="K178" s="3">
        <v>44.48</v>
      </c>
      <c r="L178" s="3">
        <v>41.63</v>
      </c>
      <c r="M178" s="3">
        <v>39.68</v>
      </c>
      <c r="N178" s="3">
        <v>39.86</v>
      </c>
      <c r="O178" s="3">
        <v>40.07</v>
      </c>
      <c r="P178" s="3">
        <v>40.64</v>
      </c>
      <c r="Q178" s="3">
        <v>43.01</v>
      </c>
      <c r="R178" s="3">
        <v>46.93</v>
      </c>
      <c r="S178" s="3">
        <v>49.41</v>
      </c>
      <c r="T178" s="3">
        <v>51.01</v>
      </c>
      <c r="U178" s="3">
        <v>51.26</v>
      </c>
      <c r="V178" s="3">
        <v>48.52</v>
      </c>
      <c r="W178" s="3">
        <v>44.22</v>
      </c>
      <c r="X178" s="3">
        <v>40.68</v>
      </c>
      <c r="Y178" s="3">
        <v>38.979999999999997</v>
      </c>
      <c r="Z178" s="3">
        <v>38.86</v>
      </c>
      <c r="AA178" s="3">
        <v>39.380000000000003</v>
      </c>
      <c r="AB178" s="3">
        <v>40.729999999999997</v>
      </c>
      <c r="AC178" s="3">
        <v>44.16</v>
      </c>
      <c r="AD178" s="3">
        <v>45.92</v>
      </c>
      <c r="AE178" s="3">
        <v>47.88</v>
      </c>
      <c r="AF178" s="3">
        <v>50.7</v>
      </c>
      <c r="AG178" s="3">
        <v>49.71</v>
      </c>
      <c r="AH178" s="3">
        <v>47.87</v>
      </c>
      <c r="AI178" s="3">
        <v>42.65</v>
      </c>
      <c r="AJ178" s="3">
        <v>39.94</v>
      </c>
      <c r="AK178" s="3">
        <v>39.090000000000003</v>
      </c>
      <c r="AL178" s="3">
        <v>38.86</v>
      </c>
      <c r="AM178" s="3">
        <v>39.270000000000003</v>
      </c>
      <c r="AN178" s="3">
        <v>40.78</v>
      </c>
      <c r="AO178" s="3">
        <v>45.75</v>
      </c>
      <c r="AP178" s="3">
        <v>47.62</v>
      </c>
      <c r="AQ178" s="3">
        <v>48.49</v>
      </c>
      <c r="AR178" s="3">
        <v>49.18</v>
      </c>
      <c r="AS178" s="3">
        <v>46.66</v>
      </c>
      <c r="AT178" s="3">
        <v>45.12</v>
      </c>
      <c r="AU178" s="3">
        <v>42.04</v>
      </c>
      <c r="AV178" s="3">
        <v>41.15</v>
      </c>
      <c r="AW178" s="3">
        <v>41.01</v>
      </c>
      <c r="AX178" s="3">
        <v>41.19</v>
      </c>
      <c r="AY178" s="3">
        <v>41.47</v>
      </c>
    </row>
    <row r="179" spans="1:51" x14ac:dyDescent="0.35">
      <c r="A179" s="5">
        <f t="shared" si="3"/>
        <v>42976</v>
      </c>
      <c r="B179" t="s">
        <v>324</v>
      </c>
      <c r="C179" s="2">
        <v>42976</v>
      </c>
      <c r="D179" s="3">
        <v>45.5</v>
      </c>
      <c r="E179" s="3">
        <v>45.26</v>
      </c>
      <c r="F179" s="3">
        <v>48.26</v>
      </c>
      <c r="G179" s="3">
        <v>50.29</v>
      </c>
      <c r="H179" s="3">
        <v>51.34</v>
      </c>
      <c r="I179" s="3">
        <v>51.51</v>
      </c>
      <c r="J179" s="3">
        <v>49.01</v>
      </c>
      <c r="K179" s="3">
        <v>44.79</v>
      </c>
      <c r="L179" s="3">
        <v>41.79</v>
      </c>
      <c r="M179" s="3">
        <v>39.840000000000003</v>
      </c>
      <c r="N179" s="3">
        <v>40.020000000000003</v>
      </c>
      <c r="O179" s="3">
        <v>40.24</v>
      </c>
      <c r="P179" s="3">
        <v>40.85</v>
      </c>
      <c r="Q179" s="3">
        <v>43.31</v>
      </c>
      <c r="R179" s="3">
        <v>47.26</v>
      </c>
      <c r="S179" s="3">
        <v>49.74</v>
      </c>
      <c r="T179" s="3">
        <v>51.23</v>
      </c>
      <c r="U179" s="3">
        <v>51.48</v>
      </c>
      <c r="V179" s="3">
        <v>48.73</v>
      </c>
      <c r="W179" s="3">
        <v>44.24</v>
      </c>
      <c r="X179" s="3">
        <v>40.840000000000003</v>
      </c>
      <c r="Y179" s="3">
        <v>39.14</v>
      </c>
      <c r="Z179" s="3">
        <v>39.01</v>
      </c>
      <c r="AA179" s="3">
        <v>39.53</v>
      </c>
      <c r="AB179" s="3">
        <v>40.83</v>
      </c>
      <c r="AC179" s="3">
        <v>44.21</v>
      </c>
      <c r="AD179" s="3">
        <v>45.97</v>
      </c>
      <c r="AE179" s="3">
        <v>47.89</v>
      </c>
      <c r="AF179" s="3">
        <v>50.66</v>
      </c>
      <c r="AG179" s="3">
        <v>49.67</v>
      </c>
      <c r="AH179" s="3">
        <v>47.83</v>
      </c>
      <c r="AI179" s="3">
        <v>42.61</v>
      </c>
      <c r="AJ179" s="3">
        <v>39.83</v>
      </c>
      <c r="AK179" s="3">
        <v>38.979999999999997</v>
      </c>
      <c r="AL179" s="3">
        <v>38.75</v>
      </c>
      <c r="AM179" s="3">
        <v>39.159999999999997</v>
      </c>
      <c r="AN179" s="3">
        <v>40.67</v>
      </c>
      <c r="AO179" s="3">
        <v>45.64</v>
      </c>
      <c r="AP179" s="3">
        <v>47.51</v>
      </c>
      <c r="AQ179" s="3">
        <v>48.38</v>
      </c>
      <c r="AR179" s="3">
        <v>49.07</v>
      </c>
      <c r="AS179" s="3">
        <v>46.55</v>
      </c>
      <c r="AT179" s="3">
        <v>45.01</v>
      </c>
      <c r="AU179" s="3">
        <v>41.93</v>
      </c>
      <c r="AV179" s="3">
        <v>41.04</v>
      </c>
      <c r="AW179" s="3">
        <v>40.9</v>
      </c>
      <c r="AX179" s="3">
        <v>41.08</v>
      </c>
      <c r="AY179" s="3">
        <v>41.36</v>
      </c>
    </row>
    <row r="180" spans="1:51" x14ac:dyDescent="0.35">
      <c r="A180" s="5">
        <f t="shared" si="3"/>
        <v>42977</v>
      </c>
      <c r="B180" t="s">
        <v>325</v>
      </c>
      <c r="C180" s="2">
        <v>42977</v>
      </c>
      <c r="D180" s="3">
        <v>45.41</v>
      </c>
      <c r="E180" s="3">
        <v>45.02</v>
      </c>
      <c r="F180" s="3">
        <v>47.92</v>
      </c>
      <c r="G180" s="3">
        <v>49.97</v>
      </c>
      <c r="H180" s="3">
        <v>50.92</v>
      </c>
      <c r="I180" s="3">
        <v>51.12</v>
      </c>
      <c r="J180" s="3">
        <v>48.67</v>
      </c>
      <c r="K180" s="3">
        <v>44.37</v>
      </c>
      <c r="L180" s="3">
        <v>41.42</v>
      </c>
      <c r="M180" s="3">
        <v>39.36</v>
      </c>
      <c r="N180" s="3">
        <v>39.81</v>
      </c>
      <c r="O180" s="3">
        <v>40.03</v>
      </c>
      <c r="P180" s="3">
        <v>40.57</v>
      </c>
      <c r="Q180" s="3">
        <v>42.97</v>
      </c>
      <c r="R180" s="3">
        <v>46.92</v>
      </c>
      <c r="S180" s="3">
        <v>49.51</v>
      </c>
      <c r="T180" s="3">
        <v>50.99</v>
      </c>
      <c r="U180" s="3">
        <v>51.22</v>
      </c>
      <c r="V180" s="3">
        <v>48.45</v>
      </c>
      <c r="W180" s="3">
        <v>44</v>
      </c>
      <c r="X180" s="3">
        <v>40.619999999999997</v>
      </c>
      <c r="Y180" s="3">
        <v>38.92</v>
      </c>
      <c r="Z180" s="3">
        <v>38.82</v>
      </c>
      <c r="AA180" s="3">
        <v>39.340000000000003</v>
      </c>
      <c r="AB180" s="3">
        <v>40.64</v>
      </c>
      <c r="AC180" s="3">
        <v>44.02</v>
      </c>
      <c r="AD180" s="3">
        <v>45.78</v>
      </c>
      <c r="AE180" s="3">
        <v>47.65</v>
      </c>
      <c r="AF180" s="3">
        <v>50.37</v>
      </c>
      <c r="AG180" s="3">
        <v>49.38</v>
      </c>
      <c r="AH180" s="3">
        <v>47.54</v>
      </c>
      <c r="AI180" s="3">
        <v>42.32</v>
      </c>
      <c r="AJ180" s="3">
        <v>39.54</v>
      </c>
      <c r="AK180" s="3">
        <v>38.69</v>
      </c>
      <c r="AL180" s="3">
        <v>38.46</v>
      </c>
      <c r="AM180" s="3">
        <v>38.869999999999997</v>
      </c>
      <c r="AN180" s="3">
        <v>40.380000000000003</v>
      </c>
      <c r="AO180" s="3">
        <v>45.35</v>
      </c>
      <c r="AP180" s="3">
        <v>47.22</v>
      </c>
      <c r="AQ180" s="3">
        <v>48.02</v>
      </c>
      <c r="AR180" s="3">
        <v>48.63</v>
      </c>
      <c r="AS180" s="3">
        <v>46.11</v>
      </c>
      <c r="AT180" s="3">
        <v>44.51</v>
      </c>
      <c r="AU180" s="3">
        <v>41.36</v>
      </c>
      <c r="AV180" s="3">
        <v>40.450000000000003</v>
      </c>
      <c r="AW180" s="3">
        <v>40.31</v>
      </c>
      <c r="AX180" s="3">
        <v>40.49</v>
      </c>
      <c r="AY180" s="3">
        <v>40.770000000000003</v>
      </c>
    </row>
    <row r="181" spans="1:51" x14ac:dyDescent="0.35">
      <c r="A181" s="5">
        <f t="shared" si="3"/>
        <v>42978</v>
      </c>
      <c r="B181" t="s">
        <v>326</v>
      </c>
      <c r="C181" s="2">
        <v>42978</v>
      </c>
      <c r="D181" s="3">
        <v>44.91</v>
      </c>
      <c r="E181" s="3">
        <v>47.76</v>
      </c>
      <c r="F181" s="3">
        <v>49.67</v>
      </c>
      <c r="G181" s="3">
        <v>50.66</v>
      </c>
      <c r="H181" s="3">
        <v>50.93</v>
      </c>
      <c r="I181" s="3">
        <v>48.54</v>
      </c>
      <c r="J181" s="3">
        <v>44.19</v>
      </c>
      <c r="K181" s="3">
        <v>41.25</v>
      </c>
      <c r="L181" s="3">
        <v>39.08</v>
      </c>
      <c r="M181" s="3">
        <v>39.590000000000003</v>
      </c>
      <c r="N181" s="3">
        <v>39.85</v>
      </c>
      <c r="O181" s="3">
        <v>40.409999999999997</v>
      </c>
      <c r="P181" s="3">
        <v>42.92</v>
      </c>
      <c r="Q181" s="3">
        <v>46.89</v>
      </c>
      <c r="R181" s="3">
        <v>49.47</v>
      </c>
      <c r="S181" s="3">
        <v>50.94</v>
      </c>
      <c r="T181" s="3">
        <v>51.16</v>
      </c>
      <c r="U181" s="3">
        <v>48.37</v>
      </c>
      <c r="V181" s="3">
        <v>43.86</v>
      </c>
      <c r="W181" s="3">
        <v>40.47</v>
      </c>
      <c r="X181" s="3">
        <v>38.770000000000003</v>
      </c>
      <c r="Y181" s="3">
        <v>38.67</v>
      </c>
      <c r="Z181" s="3">
        <v>39.200000000000003</v>
      </c>
      <c r="AA181" s="3">
        <v>40.520000000000003</v>
      </c>
      <c r="AB181" s="3">
        <v>43.96</v>
      </c>
      <c r="AC181" s="3">
        <v>45.73</v>
      </c>
      <c r="AD181" s="3">
        <v>47.61</v>
      </c>
      <c r="AE181" s="3">
        <v>50.34</v>
      </c>
      <c r="AF181" s="3">
        <v>49.37</v>
      </c>
      <c r="AG181" s="3">
        <v>47.55</v>
      </c>
      <c r="AH181" s="3">
        <v>42.4</v>
      </c>
      <c r="AI181" s="3">
        <v>39.64</v>
      </c>
      <c r="AJ181" s="3">
        <v>38.799999999999997</v>
      </c>
      <c r="AK181" s="3">
        <v>38.58</v>
      </c>
      <c r="AL181" s="3">
        <v>39</v>
      </c>
      <c r="AM181" s="3">
        <v>40.520000000000003</v>
      </c>
      <c r="AN181" s="3">
        <v>45.45</v>
      </c>
      <c r="AO181" s="3">
        <v>47.33</v>
      </c>
      <c r="AP181" s="3">
        <v>48.15</v>
      </c>
      <c r="AQ181" s="3">
        <v>48.78</v>
      </c>
      <c r="AR181" s="3">
        <v>46.28</v>
      </c>
      <c r="AS181" s="3">
        <v>44.7</v>
      </c>
      <c r="AT181" s="3">
        <v>41.49</v>
      </c>
      <c r="AU181" s="3">
        <v>40.6</v>
      </c>
      <c r="AV181" s="3">
        <v>40.479999999999997</v>
      </c>
      <c r="AW181" s="3">
        <v>40.67</v>
      </c>
      <c r="AX181" s="3">
        <v>40.96</v>
      </c>
      <c r="AY181" s="3">
        <v>41.29</v>
      </c>
    </row>
    <row r="182" spans="1:51" x14ac:dyDescent="0.35">
      <c r="A182" s="5">
        <f t="shared" si="3"/>
        <v>42979</v>
      </c>
      <c r="B182" t="s">
        <v>327</v>
      </c>
      <c r="C182" s="2">
        <v>42979</v>
      </c>
      <c r="D182" s="3">
        <v>44.58</v>
      </c>
      <c r="E182" s="3">
        <v>47.58</v>
      </c>
      <c r="F182" s="3">
        <v>49.77</v>
      </c>
      <c r="G182" s="3">
        <v>50.75</v>
      </c>
      <c r="H182" s="3">
        <v>51.01</v>
      </c>
      <c r="I182" s="3">
        <v>48.64</v>
      </c>
      <c r="J182" s="3">
        <v>44.26</v>
      </c>
      <c r="K182" s="3">
        <v>41.28</v>
      </c>
      <c r="L182" s="3">
        <v>39.06</v>
      </c>
      <c r="M182" s="3">
        <v>39.53</v>
      </c>
      <c r="N182" s="3">
        <v>39.76</v>
      </c>
      <c r="O182" s="3">
        <v>40.32</v>
      </c>
      <c r="P182" s="3">
        <v>42.83</v>
      </c>
      <c r="Q182" s="3">
        <v>46.83</v>
      </c>
      <c r="R182" s="3">
        <v>49.44</v>
      </c>
      <c r="S182" s="3">
        <v>50.94</v>
      </c>
      <c r="T182" s="3">
        <v>51.16</v>
      </c>
      <c r="U182" s="3">
        <v>48.38</v>
      </c>
      <c r="V182" s="3">
        <v>43.79</v>
      </c>
      <c r="W182" s="3">
        <v>40.43</v>
      </c>
      <c r="X182" s="3">
        <v>38.79</v>
      </c>
      <c r="Y182" s="3">
        <v>38.75</v>
      </c>
      <c r="Z182" s="3">
        <v>39.340000000000003</v>
      </c>
      <c r="AA182" s="3">
        <v>40.72</v>
      </c>
      <c r="AB182" s="3">
        <v>44.1</v>
      </c>
      <c r="AC182" s="3">
        <v>45.81</v>
      </c>
      <c r="AD182" s="3">
        <v>47.63</v>
      </c>
      <c r="AE182" s="3">
        <v>50.32</v>
      </c>
      <c r="AF182" s="3">
        <v>49.31</v>
      </c>
      <c r="AG182" s="3">
        <v>47.45</v>
      </c>
      <c r="AH182" s="3">
        <v>42.26</v>
      </c>
      <c r="AI182" s="3">
        <v>39.5</v>
      </c>
      <c r="AJ182" s="3">
        <v>38.659999999999997</v>
      </c>
      <c r="AK182" s="3">
        <v>38.49</v>
      </c>
      <c r="AL182" s="3">
        <v>38.97</v>
      </c>
      <c r="AM182" s="3">
        <v>40.549999999999997</v>
      </c>
      <c r="AN182" s="3">
        <v>45.57</v>
      </c>
      <c r="AO182" s="3">
        <v>47.52</v>
      </c>
      <c r="AP182" s="3">
        <v>48.4</v>
      </c>
      <c r="AQ182" s="3">
        <v>49.08</v>
      </c>
      <c r="AR182" s="3">
        <v>46.65</v>
      </c>
      <c r="AS182" s="3">
        <v>44.98</v>
      </c>
      <c r="AT182" s="3">
        <v>41.65</v>
      </c>
      <c r="AU182" s="3">
        <v>40.65</v>
      </c>
      <c r="AV182" s="3">
        <v>40.42</v>
      </c>
      <c r="AW182" s="3">
        <v>40.49</v>
      </c>
      <c r="AX182" s="3">
        <v>40.729999999999997</v>
      </c>
      <c r="AY182" s="3">
        <v>41.01</v>
      </c>
    </row>
    <row r="183" spans="1:51" x14ac:dyDescent="0.35">
      <c r="A183" s="5">
        <f t="shared" si="3"/>
        <v>42982</v>
      </c>
      <c r="B183" t="s">
        <v>328</v>
      </c>
      <c r="C183" s="2">
        <v>42982</v>
      </c>
      <c r="D183" s="3">
        <v>44.94</v>
      </c>
      <c r="E183" s="3">
        <v>47.98</v>
      </c>
      <c r="F183" s="3">
        <v>50.23</v>
      </c>
      <c r="G183" s="3">
        <v>51.12</v>
      </c>
      <c r="H183" s="3">
        <v>51.35</v>
      </c>
      <c r="I183" s="3">
        <v>48.96</v>
      </c>
      <c r="J183" s="3">
        <v>44.61</v>
      </c>
      <c r="K183" s="3">
        <v>41.63</v>
      </c>
      <c r="L183" s="3">
        <v>39.409999999999997</v>
      </c>
      <c r="M183" s="3">
        <v>39.880000000000003</v>
      </c>
      <c r="N183" s="3">
        <v>40.11</v>
      </c>
      <c r="O183" s="3">
        <v>40.67</v>
      </c>
      <c r="P183" s="3">
        <v>43.17</v>
      </c>
      <c r="Q183" s="3">
        <v>47.16</v>
      </c>
      <c r="R183" s="3">
        <v>49.77</v>
      </c>
      <c r="S183" s="3">
        <v>51.32</v>
      </c>
      <c r="T183" s="3">
        <v>51.55</v>
      </c>
      <c r="U183" s="3">
        <v>48.77</v>
      </c>
      <c r="V183" s="3">
        <v>44.16</v>
      </c>
      <c r="W183" s="3">
        <v>40.770000000000003</v>
      </c>
      <c r="X183" s="3">
        <v>39.130000000000003</v>
      </c>
      <c r="Y183" s="3">
        <v>39.090000000000003</v>
      </c>
      <c r="Z183" s="3">
        <v>39.68</v>
      </c>
      <c r="AA183" s="3">
        <v>41.07</v>
      </c>
      <c r="AB183" s="3">
        <v>44.44</v>
      </c>
      <c r="AC183" s="3">
        <v>46.17</v>
      </c>
      <c r="AD183" s="3">
        <v>48</v>
      </c>
      <c r="AE183" s="3">
        <v>50.7</v>
      </c>
      <c r="AF183" s="3">
        <v>49.69</v>
      </c>
      <c r="AG183" s="3">
        <v>47.83</v>
      </c>
      <c r="AH183" s="3">
        <v>42.65</v>
      </c>
      <c r="AI183" s="3">
        <v>39.869999999999997</v>
      </c>
      <c r="AJ183" s="3">
        <v>39.01</v>
      </c>
      <c r="AK183" s="3">
        <v>38.799999999999997</v>
      </c>
      <c r="AL183" s="3">
        <v>39.26</v>
      </c>
      <c r="AM183" s="3">
        <v>40.82</v>
      </c>
      <c r="AN183" s="3">
        <v>45.8</v>
      </c>
      <c r="AO183" s="3">
        <v>47.73</v>
      </c>
      <c r="AP183" s="3">
        <v>48.61</v>
      </c>
      <c r="AQ183" s="3">
        <v>49.29</v>
      </c>
      <c r="AR183" s="3">
        <v>46.86</v>
      </c>
      <c r="AS183" s="3">
        <v>45.19</v>
      </c>
      <c r="AT183" s="3">
        <v>41.86</v>
      </c>
      <c r="AU183" s="3">
        <v>40.86</v>
      </c>
      <c r="AV183" s="3">
        <v>40.630000000000003</v>
      </c>
      <c r="AW183" s="3">
        <v>40.700000000000003</v>
      </c>
      <c r="AX183" s="3">
        <v>40.94</v>
      </c>
      <c r="AY183" s="3">
        <v>41.22</v>
      </c>
    </row>
    <row r="184" spans="1:51" x14ac:dyDescent="0.35">
      <c r="A184" s="5">
        <f t="shared" si="3"/>
        <v>42983</v>
      </c>
      <c r="B184" t="s">
        <v>329</v>
      </c>
      <c r="C184" s="2">
        <v>42983</v>
      </c>
      <c r="D184" s="3">
        <v>45.63</v>
      </c>
      <c r="E184" s="3">
        <v>48.85</v>
      </c>
      <c r="F184" s="3">
        <v>51.05</v>
      </c>
      <c r="G184" s="3">
        <v>52.19</v>
      </c>
      <c r="H184" s="3">
        <v>52.42</v>
      </c>
      <c r="I184" s="3">
        <v>50.03</v>
      </c>
      <c r="J184" s="3">
        <v>45.48</v>
      </c>
      <c r="K184" s="3">
        <v>42.44</v>
      </c>
      <c r="L184" s="3">
        <v>40.22</v>
      </c>
      <c r="M184" s="3">
        <v>40.64</v>
      </c>
      <c r="N184" s="3">
        <v>40.869999999999997</v>
      </c>
      <c r="O184" s="3">
        <v>41.42</v>
      </c>
      <c r="P184" s="3">
        <v>43.93</v>
      </c>
      <c r="Q184" s="3">
        <v>47.92</v>
      </c>
      <c r="R184" s="3">
        <v>50.53</v>
      </c>
      <c r="S184" s="3">
        <v>52.08</v>
      </c>
      <c r="T184" s="3">
        <v>52.31</v>
      </c>
      <c r="U184" s="3">
        <v>49.53</v>
      </c>
      <c r="V184" s="3">
        <v>44.76</v>
      </c>
      <c r="W184" s="3">
        <v>41.37</v>
      </c>
      <c r="X184" s="3">
        <v>39.729999999999997</v>
      </c>
      <c r="Y184" s="3">
        <v>39.69</v>
      </c>
      <c r="Z184" s="3">
        <v>40.28</v>
      </c>
      <c r="AA184" s="3">
        <v>41.67</v>
      </c>
      <c r="AB184" s="3">
        <v>45.02</v>
      </c>
      <c r="AC184" s="3">
        <v>46.77</v>
      </c>
      <c r="AD184" s="3">
        <v>48.6</v>
      </c>
      <c r="AE184" s="3">
        <v>51.3</v>
      </c>
      <c r="AF184" s="3">
        <v>50.29</v>
      </c>
      <c r="AG184" s="3">
        <v>48.43</v>
      </c>
      <c r="AH184" s="3">
        <v>43.25</v>
      </c>
      <c r="AI184" s="3">
        <v>40.47</v>
      </c>
      <c r="AJ184" s="3">
        <v>39.520000000000003</v>
      </c>
      <c r="AK184" s="3">
        <v>39.28</v>
      </c>
      <c r="AL184" s="3">
        <v>39.74</v>
      </c>
      <c r="AM184" s="3">
        <v>41.3</v>
      </c>
      <c r="AN184" s="3">
        <v>46.28</v>
      </c>
      <c r="AO184" s="3">
        <v>48.21</v>
      </c>
      <c r="AP184" s="3">
        <v>49.09</v>
      </c>
      <c r="AQ184" s="3">
        <v>49.77</v>
      </c>
      <c r="AR184" s="3">
        <v>47.34</v>
      </c>
      <c r="AS184" s="3">
        <v>45.67</v>
      </c>
      <c r="AT184" s="3">
        <v>42.34</v>
      </c>
      <c r="AU184" s="3">
        <v>41.34</v>
      </c>
      <c r="AV184" s="3">
        <v>41.11</v>
      </c>
      <c r="AW184" s="3">
        <v>41.18</v>
      </c>
      <c r="AX184" s="3">
        <v>41.42</v>
      </c>
      <c r="AY184" s="3">
        <v>41.7</v>
      </c>
    </row>
    <row r="185" spans="1:51" x14ac:dyDescent="0.35">
      <c r="A185" s="5">
        <f t="shared" si="3"/>
        <v>42984</v>
      </c>
      <c r="B185" t="s">
        <v>330</v>
      </c>
      <c r="C185" s="2">
        <v>42984</v>
      </c>
      <c r="D185" s="3">
        <v>45.46</v>
      </c>
      <c r="E185" s="3">
        <v>48.96</v>
      </c>
      <c r="F185" s="3">
        <v>51.3</v>
      </c>
      <c r="G185" s="3">
        <v>52.49</v>
      </c>
      <c r="H185" s="3">
        <v>52.61</v>
      </c>
      <c r="I185" s="3">
        <v>50.27</v>
      </c>
      <c r="J185" s="3">
        <v>45.74</v>
      </c>
      <c r="K185" s="3">
        <v>42.75</v>
      </c>
      <c r="L185" s="3">
        <v>40.520000000000003</v>
      </c>
      <c r="M185" s="3">
        <v>40.93</v>
      </c>
      <c r="N185" s="3">
        <v>41.2</v>
      </c>
      <c r="O185" s="3">
        <v>41.66</v>
      </c>
      <c r="P185" s="3">
        <v>44.19</v>
      </c>
      <c r="Q185" s="3">
        <v>48.18</v>
      </c>
      <c r="R185" s="3">
        <v>50.8</v>
      </c>
      <c r="S185" s="3">
        <v>52.37</v>
      </c>
      <c r="T185" s="3">
        <v>52.59</v>
      </c>
      <c r="U185" s="3">
        <v>49.74</v>
      </c>
      <c r="V185" s="3">
        <v>44.98</v>
      </c>
      <c r="W185" s="3">
        <v>41.59</v>
      </c>
      <c r="X185" s="3">
        <v>39.950000000000003</v>
      </c>
      <c r="Y185" s="3">
        <v>39.909999999999997</v>
      </c>
      <c r="Z185" s="3">
        <v>40.5</v>
      </c>
      <c r="AA185" s="3">
        <v>41.77</v>
      </c>
      <c r="AB185" s="3">
        <v>45.01</v>
      </c>
      <c r="AC185" s="3">
        <v>46.79</v>
      </c>
      <c r="AD185" s="3">
        <v>48.82</v>
      </c>
      <c r="AE185" s="3">
        <v>51.69</v>
      </c>
      <c r="AF185" s="3">
        <v>50.61</v>
      </c>
      <c r="AG185" s="3">
        <v>48.83</v>
      </c>
      <c r="AH185" s="3">
        <v>43.42</v>
      </c>
      <c r="AI185" s="3">
        <v>40.4</v>
      </c>
      <c r="AJ185" s="3">
        <v>39.380000000000003</v>
      </c>
      <c r="AK185" s="3">
        <v>39.18</v>
      </c>
      <c r="AL185" s="3">
        <v>39.729999999999997</v>
      </c>
      <c r="AM185" s="3">
        <v>41.49</v>
      </c>
      <c r="AN185" s="3">
        <v>46.3</v>
      </c>
      <c r="AO185" s="3">
        <v>48.23</v>
      </c>
      <c r="AP185" s="3">
        <v>49.14</v>
      </c>
      <c r="AQ185" s="3">
        <v>49.83</v>
      </c>
      <c r="AR185" s="3">
        <v>47.4</v>
      </c>
      <c r="AS185" s="3">
        <v>45.73</v>
      </c>
      <c r="AT185" s="3">
        <v>42.4</v>
      </c>
      <c r="AU185" s="3">
        <v>41.4</v>
      </c>
      <c r="AV185" s="3">
        <v>41.17</v>
      </c>
      <c r="AW185" s="3">
        <v>41.24</v>
      </c>
      <c r="AX185" s="3">
        <v>41.48</v>
      </c>
      <c r="AY185" s="3">
        <v>41.78</v>
      </c>
    </row>
    <row r="186" spans="1:51" x14ac:dyDescent="0.35">
      <c r="A186" s="5">
        <f t="shared" si="3"/>
        <v>42985</v>
      </c>
      <c r="B186" t="s">
        <v>331</v>
      </c>
      <c r="C186" s="2">
        <v>42985</v>
      </c>
      <c r="D186" s="3">
        <v>45.59</v>
      </c>
      <c r="E186" s="3">
        <v>49.22</v>
      </c>
      <c r="F186" s="3">
        <v>51.56</v>
      </c>
      <c r="G186" s="3">
        <v>52.75</v>
      </c>
      <c r="H186" s="3">
        <v>52.87</v>
      </c>
      <c r="I186" s="3">
        <v>50.53</v>
      </c>
      <c r="J186" s="3">
        <v>46.03</v>
      </c>
      <c r="K186" s="3">
        <v>43.1</v>
      </c>
      <c r="L186" s="3">
        <v>40.96</v>
      </c>
      <c r="M186" s="3">
        <v>41.28</v>
      </c>
      <c r="N186" s="3">
        <v>41.5</v>
      </c>
      <c r="O186" s="3">
        <v>41.9</v>
      </c>
      <c r="P186" s="3">
        <v>44.41</v>
      </c>
      <c r="Q186" s="3">
        <v>48.4</v>
      </c>
      <c r="R186" s="3">
        <v>51.03</v>
      </c>
      <c r="S186" s="3">
        <v>52.62</v>
      </c>
      <c r="T186" s="3">
        <v>52.81</v>
      </c>
      <c r="U186" s="3">
        <v>49.92</v>
      </c>
      <c r="V186" s="3">
        <v>45.06</v>
      </c>
      <c r="W186" s="3">
        <v>41.63</v>
      </c>
      <c r="X186" s="3">
        <v>39.950000000000003</v>
      </c>
      <c r="Y186" s="3">
        <v>39.909999999999997</v>
      </c>
      <c r="Z186" s="3">
        <v>40.57</v>
      </c>
      <c r="AA186" s="3">
        <v>41.99</v>
      </c>
      <c r="AB186" s="3">
        <v>45.35</v>
      </c>
      <c r="AC186" s="3">
        <v>47.06</v>
      </c>
      <c r="AD186" s="3">
        <v>48.8</v>
      </c>
      <c r="AE186" s="3">
        <v>51.35</v>
      </c>
      <c r="AF186" s="3">
        <v>50.34</v>
      </c>
      <c r="AG186" s="3">
        <v>48.74</v>
      </c>
      <c r="AH186" s="3">
        <v>43.52</v>
      </c>
      <c r="AI186" s="3">
        <v>40.46</v>
      </c>
      <c r="AJ186" s="3">
        <v>39.36</v>
      </c>
      <c r="AK186" s="3">
        <v>39.159999999999997</v>
      </c>
      <c r="AL186" s="3">
        <v>39.71</v>
      </c>
      <c r="AM186" s="3">
        <v>41.48</v>
      </c>
      <c r="AN186" s="3">
        <v>46.22</v>
      </c>
      <c r="AO186" s="3">
        <v>48.15</v>
      </c>
      <c r="AP186" s="3">
        <v>49.06</v>
      </c>
      <c r="AQ186" s="3">
        <v>49.86</v>
      </c>
      <c r="AR186" s="3">
        <v>47.43</v>
      </c>
      <c r="AS186" s="3">
        <v>45.76</v>
      </c>
      <c r="AT186" s="3">
        <v>42.44</v>
      </c>
      <c r="AU186" s="3">
        <v>41.44</v>
      </c>
      <c r="AV186" s="3">
        <v>41.24</v>
      </c>
      <c r="AW186" s="3">
        <v>41.35</v>
      </c>
      <c r="AX186" s="3">
        <v>41.63</v>
      </c>
      <c r="AY186" s="3">
        <v>41.98</v>
      </c>
    </row>
    <row r="187" spans="1:51" x14ac:dyDescent="0.35">
      <c r="A187" s="5">
        <f t="shared" si="3"/>
        <v>42986</v>
      </c>
      <c r="B187" t="s">
        <v>332</v>
      </c>
      <c r="C187" s="2">
        <v>42986</v>
      </c>
      <c r="D187" s="3">
        <v>45.25</v>
      </c>
      <c r="E187" s="3">
        <v>49.03</v>
      </c>
      <c r="F187" s="3">
        <v>51.47</v>
      </c>
      <c r="G187" s="3">
        <v>52.55</v>
      </c>
      <c r="H187" s="3">
        <v>52.76</v>
      </c>
      <c r="I187" s="3">
        <v>50.41</v>
      </c>
      <c r="J187" s="3">
        <v>45.97</v>
      </c>
      <c r="K187" s="3">
        <v>43.04</v>
      </c>
      <c r="L187" s="3">
        <v>40.9</v>
      </c>
      <c r="M187" s="3">
        <v>41.22</v>
      </c>
      <c r="N187" s="3">
        <v>41.44</v>
      </c>
      <c r="O187" s="3">
        <v>41.89</v>
      </c>
      <c r="P187" s="3">
        <v>44.39</v>
      </c>
      <c r="Q187" s="3">
        <v>48.38</v>
      </c>
      <c r="R187" s="3">
        <v>51.01</v>
      </c>
      <c r="S187" s="3">
        <v>52.6</v>
      </c>
      <c r="T187" s="3">
        <v>52.79</v>
      </c>
      <c r="U187" s="3">
        <v>49.9</v>
      </c>
      <c r="V187" s="3">
        <v>44.96</v>
      </c>
      <c r="W187" s="3">
        <v>41.53</v>
      </c>
      <c r="X187" s="3">
        <v>39.85</v>
      </c>
      <c r="Y187" s="3">
        <v>39.81</v>
      </c>
      <c r="Z187" s="3">
        <v>40.47</v>
      </c>
      <c r="AA187" s="3">
        <v>41.89</v>
      </c>
      <c r="AB187" s="3">
        <v>45.25</v>
      </c>
      <c r="AC187" s="3">
        <v>46.96</v>
      </c>
      <c r="AD187" s="3">
        <v>48.7</v>
      </c>
      <c r="AE187" s="3">
        <v>51.25</v>
      </c>
      <c r="AF187" s="3">
        <v>50.24</v>
      </c>
      <c r="AG187" s="3">
        <v>48.64</v>
      </c>
      <c r="AH187" s="3">
        <v>43.42</v>
      </c>
      <c r="AI187" s="3">
        <v>40.36</v>
      </c>
      <c r="AJ187" s="3">
        <v>39.26</v>
      </c>
      <c r="AK187" s="3">
        <v>39.06</v>
      </c>
      <c r="AL187" s="3">
        <v>39.61</v>
      </c>
      <c r="AM187" s="3">
        <v>41.38</v>
      </c>
      <c r="AN187" s="3">
        <v>46.18</v>
      </c>
      <c r="AO187" s="3">
        <v>48.11</v>
      </c>
      <c r="AP187" s="3">
        <v>49.02</v>
      </c>
      <c r="AQ187" s="3">
        <v>49.82</v>
      </c>
      <c r="AR187" s="3">
        <v>47.39</v>
      </c>
      <c r="AS187" s="3">
        <v>45.72</v>
      </c>
      <c r="AT187" s="3">
        <v>42.35</v>
      </c>
      <c r="AU187" s="3">
        <v>41.35</v>
      </c>
      <c r="AV187" s="3">
        <v>41.15</v>
      </c>
      <c r="AW187" s="3">
        <v>41.26</v>
      </c>
      <c r="AX187" s="3">
        <v>41.54</v>
      </c>
      <c r="AY187" s="3">
        <v>41.89</v>
      </c>
    </row>
    <row r="188" spans="1:51" x14ac:dyDescent="0.35">
      <c r="A188" s="5">
        <f t="shared" si="3"/>
        <v>42989</v>
      </c>
      <c r="B188" t="s">
        <v>333</v>
      </c>
      <c r="C188" s="2">
        <v>42989</v>
      </c>
      <c r="D188" s="3">
        <v>46.42</v>
      </c>
      <c r="E188" s="3">
        <v>50.1</v>
      </c>
      <c r="F188" s="3">
        <v>52.31</v>
      </c>
      <c r="G188" s="3">
        <v>53.43</v>
      </c>
      <c r="H188" s="3">
        <v>53.64</v>
      </c>
      <c r="I188" s="3">
        <v>51.26</v>
      </c>
      <c r="J188" s="3">
        <v>46.86</v>
      </c>
      <c r="K188" s="3">
        <v>43.82</v>
      </c>
      <c r="L188" s="3">
        <v>41.6</v>
      </c>
      <c r="M188" s="3">
        <v>41.99</v>
      </c>
      <c r="N188" s="3">
        <v>42.21</v>
      </c>
      <c r="O188" s="3">
        <v>42.66</v>
      </c>
      <c r="P188" s="3">
        <v>45.13</v>
      </c>
      <c r="Q188" s="3">
        <v>49.08</v>
      </c>
      <c r="R188" s="3">
        <v>51.71</v>
      </c>
      <c r="S188" s="3">
        <v>53.41</v>
      </c>
      <c r="T188" s="3">
        <v>53.62</v>
      </c>
      <c r="U188" s="3">
        <v>50.78</v>
      </c>
      <c r="V188" s="3">
        <v>45.43</v>
      </c>
      <c r="W188" s="3">
        <v>42.2</v>
      </c>
      <c r="X188" s="3">
        <v>40.520000000000003</v>
      </c>
      <c r="Y188" s="3">
        <v>40.299999999999997</v>
      </c>
      <c r="Z188" s="3">
        <v>40.9</v>
      </c>
      <c r="AA188" s="3">
        <v>42.32</v>
      </c>
      <c r="AB188" s="3">
        <v>45.6</v>
      </c>
      <c r="AC188" s="3">
        <v>47.31</v>
      </c>
      <c r="AD188" s="3">
        <v>49.08</v>
      </c>
      <c r="AE188" s="3">
        <v>51.74</v>
      </c>
      <c r="AF188" s="3">
        <v>50.82</v>
      </c>
      <c r="AG188" s="3">
        <v>49.22</v>
      </c>
      <c r="AH188" s="3">
        <v>44</v>
      </c>
      <c r="AI188" s="3">
        <v>40.94</v>
      </c>
      <c r="AJ188" s="3">
        <v>39.840000000000003</v>
      </c>
      <c r="AK188" s="3">
        <v>39.64</v>
      </c>
      <c r="AL188" s="3">
        <v>40.19</v>
      </c>
      <c r="AM188" s="3">
        <v>41.96</v>
      </c>
      <c r="AN188" s="3">
        <v>46.76</v>
      </c>
      <c r="AO188" s="3">
        <v>48.69</v>
      </c>
      <c r="AP188" s="3">
        <v>49.6</v>
      </c>
      <c r="AQ188" s="3">
        <v>50.4</v>
      </c>
      <c r="AR188" s="3">
        <v>47.97</v>
      </c>
      <c r="AS188" s="3">
        <v>46.3</v>
      </c>
      <c r="AT188" s="3">
        <v>42.93</v>
      </c>
      <c r="AU188" s="3">
        <v>41.93</v>
      </c>
      <c r="AV188" s="3">
        <v>41.73</v>
      </c>
      <c r="AW188" s="3">
        <v>41.84</v>
      </c>
      <c r="AX188" s="3">
        <v>42.12</v>
      </c>
      <c r="AY188" s="3">
        <v>42.47</v>
      </c>
    </row>
    <row r="189" spans="1:51" x14ac:dyDescent="0.35">
      <c r="A189" s="5">
        <f t="shared" si="3"/>
        <v>42990</v>
      </c>
      <c r="B189" t="s">
        <v>334</v>
      </c>
      <c r="C189" s="2">
        <v>42990</v>
      </c>
      <c r="D189" s="3">
        <v>45.83</v>
      </c>
      <c r="E189" s="3">
        <v>49.44</v>
      </c>
      <c r="F189" s="3">
        <v>51.64</v>
      </c>
      <c r="G189" s="3">
        <v>52.82</v>
      </c>
      <c r="H189" s="3">
        <v>53.03</v>
      </c>
      <c r="I189" s="3">
        <v>50.53</v>
      </c>
      <c r="J189" s="3">
        <v>46.19</v>
      </c>
      <c r="K189" s="3">
        <v>43.29</v>
      </c>
      <c r="L189" s="3">
        <v>41.08</v>
      </c>
      <c r="M189" s="3">
        <v>41.5</v>
      </c>
      <c r="N189" s="3">
        <v>41.75</v>
      </c>
      <c r="O189" s="3">
        <v>42.22</v>
      </c>
      <c r="P189" s="3">
        <v>44.62</v>
      </c>
      <c r="Q189" s="3">
        <v>48.57</v>
      </c>
      <c r="R189" s="3">
        <v>51.2</v>
      </c>
      <c r="S189" s="3">
        <v>52.9</v>
      </c>
      <c r="T189" s="3">
        <v>53.11</v>
      </c>
      <c r="U189" s="3">
        <v>50.27</v>
      </c>
      <c r="V189" s="3">
        <v>45.01</v>
      </c>
      <c r="W189" s="3">
        <v>41.78</v>
      </c>
      <c r="X189" s="3">
        <v>40.1</v>
      </c>
      <c r="Y189" s="3">
        <v>39.880000000000003</v>
      </c>
      <c r="Z189" s="3">
        <v>40.479999999999997</v>
      </c>
      <c r="AA189" s="3">
        <v>41.9</v>
      </c>
      <c r="AB189" s="3">
        <v>45.17</v>
      </c>
      <c r="AC189" s="3">
        <v>46.91</v>
      </c>
      <c r="AD189" s="3">
        <v>48.68</v>
      </c>
      <c r="AE189" s="3">
        <v>51.34</v>
      </c>
      <c r="AF189" s="3">
        <v>50.42</v>
      </c>
      <c r="AG189" s="3">
        <v>48.82</v>
      </c>
      <c r="AH189" s="3">
        <v>43.6</v>
      </c>
      <c r="AI189" s="3">
        <v>40.54</v>
      </c>
      <c r="AJ189" s="3">
        <v>39.44</v>
      </c>
      <c r="AK189" s="3">
        <v>39.24</v>
      </c>
      <c r="AL189" s="3">
        <v>39.79</v>
      </c>
      <c r="AM189" s="3">
        <v>41.56</v>
      </c>
      <c r="AN189" s="3">
        <v>46.36</v>
      </c>
      <c r="AO189" s="3">
        <v>48.29</v>
      </c>
      <c r="AP189" s="3">
        <v>49.2</v>
      </c>
      <c r="AQ189" s="3">
        <v>50</v>
      </c>
      <c r="AR189" s="3">
        <v>47.57</v>
      </c>
      <c r="AS189" s="3">
        <v>45.9</v>
      </c>
      <c r="AT189" s="3">
        <v>42.53</v>
      </c>
      <c r="AU189" s="3">
        <v>41.53</v>
      </c>
      <c r="AV189" s="3">
        <v>41.33</v>
      </c>
      <c r="AW189" s="3">
        <v>41.44</v>
      </c>
      <c r="AX189" s="3">
        <v>41.72</v>
      </c>
      <c r="AY189" s="3">
        <v>42.07</v>
      </c>
    </row>
    <row r="190" spans="1:51" x14ac:dyDescent="0.35">
      <c r="A190" s="5">
        <f t="shared" si="3"/>
        <v>42991</v>
      </c>
      <c r="B190" t="s">
        <v>335</v>
      </c>
      <c r="C190" s="2">
        <v>42991</v>
      </c>
      <c r="D190" s="3">
        <v>46.02</v>
      </c>
      <c r="E190" s="3">
        <v>49.6</v>
      </c>
      <c r="F190" s="3">
        <v>52.02</v>
      </c>
      <c r="G190" s="3">
        <v>53.04</v>
      </c>
      <c r="H190" s="3">
        <v>53.25</v>
      </c>
      <c r="I190" s="3">
        <v>50.85</v>
      </c>
      <c r="J190" s="3">
        <v>46.35</v>
      </c>
      <c r="K190" s="3">
        <v>43.37</v>
      </c>
      <c r="L190" s="3">
        <v>41.14</v>
      </c>
      <c r="M190" s="3">
        <v>41.5</v>
      </c>
      <c r="N190" s="3">
        <v>41.86</v>
      </c>
      <c r="O190" s="3">
        <v>42.33</v>
      </c>
      <c r="P190" s="3">
        <v>44.79</v>
      </c>
      <c r="Q190" s="3">
        <v>48.65</v>
      </c>
      <c r="R190" s="3">
        <v>51.25</v>
      </c>
      <c r="S190" s="3">
        <v>52.95</v>
      </c>
      <c r="T190" s="3">
        <v>53.16</v>
      </c>
      <c r="U190" s="3">
        <v>50.32</v>
      </c>
      <c r="V190" s="3">
        <v>45</v>
      </c>
      <c r="W190" s="3">
        <v>41.77</v>
      </c>
      <c r="X190" s="3">
        <v>40.090000000000003</v>
      </c>
      <c r="Y190" s="3">
        <v>39.869999999999997</v>
      </c>
      <c r="Z190" s="3">
        <v>40.47</v>
      </c>
      <c r="AA190" s="3">
        <v>41.7</v>
      </c>
      <c r="AB190" s="3">
        <v>44.8</v>
      </c>
      <c r="AC190" s="3">
        <v>46.44</v>
      </c>
      <c r="AD190" s="3">
        <v>48.38</v>
      </c>
      <c r="AE190" s="3">
        <v>51.39</v>
      </c>
      <c r="AF190" s="3">
        <v>50.72</v>
      </c>
      <c r="AG190" s="3">
        <v>49.01</v>
      </c>
      <c r="AH190" s="3">
        <v>43.75</v>
      </c>
      <c r="AI190" s="3">
        <v>40.630000000000003</v>
      </c>
      <c r="AJ190" s="3">
        <v>39.53</v>
      </c>
      <c r="AK190" s="3">
        <v>39.33</v>
      </c>
      <c r="AL190" s="3">
        <v>39.880000000000003</v>
      </c>
      <c r="AM190" s="3">
        <v>41.65</v>
      </c>
      <c r="AN190" s="3">
        <v>46.45</v>
      </c>
      <c r="AO190" s="3">
        <v>48.38</v>
      </c>
      <c r="AP190" s="3">
        <v>49.29</v>
      </c>
      <c r="AQ190" s="3">
        <v>50.09</v>
      </c>
      <c r="AR190" s="3">
        <v>47.66</v>
      </c>
      <c r="AS190" s="3">
        <v>45.99</v>
      </c>
      <c r="AT190" s="3">
        <v>42.62</v>
      </c>
      <c r="AU190" s="3">
        <v>41.52</v>
      </c>
      <c r="AV190" s="3">
        <v>41.32</v>
      </c>
      <c r="AW190" s="3">
        <v>41.43</v>
      </c>
      <c r="AX190" s="3">
        <v>41.71</v>
      </c>
      <c r="AY190" s="3">
        <v>42.06</v>
      </c>
    </row>
    <row r="191" spans="1:51" x14ac:dyDescent="0.35">
      <c r="A191" s="5">
        <f t="shared" si="3"/>
        <v>42992</v>
      </c>
      <c r="B191" t="s">
        <v>336</v>
      </c>
      <c r="C191" s="2">
        <v>42992</v>
      </c>
      <c r="D191" s="3">
        <v>46.47</v>
      </c>
      <c r="E191" s="3">
        <v>49.82</v>
      </c>
      <c r="F191" s="3">
        <v>52.31</v>
      </c>
      <c r="G191" s="3">
        <v>53.3</v>
      </c>
      <c r="H191" s="3">
        <v>53.51</v>
      </c>
      <c r="I191" s="3">
        <v>51.11</v>
      </c>
      <c r="J191" s="3">
        <v>46.51</v>
      </c>
      <c r="K191" s="3">
        <v>43.46</v>
      </c>
      <c r="L191" s="3">
        <v>40.869999999999997</v>
      </c>
      <c r="M191" s="3">
        <v>41.4</v>
      </c>
      <c r="N191" s="3">
        <v>41.76</v>
      </c>
      <c r="O191" s="3">
        <v>42.23</v>
      </c>
      <c r="P191" s="3">
        <v>44.69</v>
      </c>
      <c r="Q191" s="3">
        <v>48.55</v>
      </c>
      <c r="R191" s="3">
        <v>51.15</v>
      </c>
      <c r="S191" s="3">
        <v>52.85</v>
      </c>
      <c r="T191" s="3">
        <v>53.06</v>
      </c>
      <c r="U191" s="3">
        <v>50.22</v>
      </c>
      <c r="V191" s="3">
        <v>44.7</v>
      </c>
      <c r="W191" s="3">
        <v>41.5</v>
      </c>
      <c r="X191" s="3">
        <v>39.82</v>
      </c>
      <c r="Y191" s="3">
        <v>39.6</v>
      </c>
      <c r="Z191" s="3">
        <v>40.200000000000003</v>
      </c>
      <c r="AA191" s="3">
        <v>41.48</v>
      </c>
      <c r="AB191" s="3">
        <v>44.56</v>
      </c>
      <c r="AC191" s="3">
        <v>46.2</v>
      </c>
      <c r="AD191" s="3">
        <v>48.14</v>
      </c>
      <c r="AE191" s="3">
        <v>51.15</v>
      </c>
      <c r="AF191" s="3">
        <v>50.48</v>
      </c>
      <c r="AG191" s="3">
        <v>48.77</v>
      </c>
      <c r="AH191" s="3">
        <v>43.51</v>
      </c>
      <c r="AI191" s="3">
        <v>40.39</v>
      </c>
      <c r="AJ191" s="3">
        <v>39.29</v>
      </c>
      <c r="AK191" s="3">
        <v>39.090000000000003</v>
      </c>
      <c r="AL191" s="3">
        <v>39.64</v>
      </c>
      <c r="AM191" s="3">
        <v>41.41</v>
      </c>
      <c r="AN191" s="3">
        <v>46.21</v>
      </c>
      <c r="AO191" s="3">
        <v>48.14</v>
      </c>
      <c r="AP191" s="3">
        <v>49.05</v>
      </c>
      <c r="AQ191" s="3">
        <v>49.85</v>
      </c>
      <c r="AR191" s="3">
        <v>47.42</v>
      </c>
      <c r="AS191" s="3">
        <v>45.75</v>
      </c>
      <c r="AT191" s="3">
        <v>42.38</v>
      </c>
      <c r="AU191" s="3">
        <v>41.28</v>
      </c>
      <c r="AV191" s="3">
        <v>41.08</v>
      </c>
      <c r="AW191" s="3">
        <v>41.19</v>
      </c>
      <c r="AX191" s="3">
        <v>41.47</v>
      </c>
      <c r="AY191" s="3">
        <v>41.82</v>
      </c>
    </row>
    <row r="192" spans="1:51" x14ac:dyDescent="0.35">
      <c r="A192" s="5">
        <f t="shared" si="3"/>
        <v>42993</v>
      </c>
      <c r="B192" t="s">
        <v>337</v>
      </c>
      <c r="C192" s="2">
        <v>42993</v>
      </c>
      <c r="D192" s="3">
        <v>44.99</v>
      </c>
      <c r="E192" s="3">
        <v>47.96</v>
      </c>
      <c r="F192" s="3">
        <v>50.38</v>
      </c>
      <c r="G192" s="3">
        <v>51.43</v>
      </c>
      <c r="H192" s="3">
        <v>51.64</v>
      </c>
      <c r="I192" s="3">
        <v>49.24</v>
      </c>
      <c r="J192" s="3">
        <v>44.77</v>
      </c>
      <c r="K192" s="3">
        <v>41.92</v>
      </c>
      <c r="L192" s="3">
        <v>39.33</v>
      </c>
      <c r="M192" s="3">
        <v>39.86</v>
      </c>
      <c r="N192" s="3">
        <v>40.22</v>
      </c>
      <c r="O192" s="3">
        <v>40.69</v>
      </c>
      <c r="P192" s="3">
        <v>43.11</v>
      </c>
      <c r="Q192" s="3">
        <v>46.93</v>
      </c>
      <c r="R192" s="3">
        <v>49.53</v>
      </c>
      <c r="S192" s="3">
        <v>51.23</v>
      </c>
      <c r="T192" s="3">
        <v>51.44</v>
      </c>
      <c r="U192" s="3">
        <v>48.7</v>
      </c>
      <c r="V192" s="3">
        <v>43.35</v>
      </c>
      <c r="W192" s="3">
        <v>40.380000000000003</v>
      </c>
      <c r="X192" s="3">
        <v>38.700000000000003</v>
      </c>
      <c r="Y192" s="3">
        <v>38.479999999999997</v>
      </c>
      <c r="Z192" s="3">
        <v>39.08</v>
      </c>
      <c r="AA192" s="3">
        <v>40.36</v>
      </c>
      <c r="AB192" s="3">
        <v>43.49</v>
      </c>
      <c r="AC192" s="3">
        <v>45.13</v>
      </c>
      <c r="AD192" s="3">
        <v>47.07</v>
      </c>
      <c r="AE192" s="3">
        <v>50.08</v>
      </c>
      <c r="AF192" s="3">
        <v>49.41</v>
      </c>
      <c r="AG192" s="3">
        <v>47.7</v>
      </c>
      <c r="AH192" s="3">
        <v>42.44</v>
      </c>
      <c r="AI192" s="3">
        <v>39.32</v>
      </c>
      <c r="AJ192" s="3">
        <v>38.22</v>
      </c>
      <c r="AK192" s="3">
        <v>38.020000000000003</v>
      </c>
      <c r="AL192" s="3">
        <v>38.57</v>
      </c>
      <c r="AM192" s="3">
        <v>40.340000000000003</v>
      </c>
      <c r="AN192" s="3">
        <v>45.14</v>
      </c>
      <c r="AO192" s="3">
        <v>47.07</v>
      </c>
      <c r="AP192" s="3">
        <v>47.98</v>
      </c>
      <c r="AQ192" s="3">
        <v>48.78</v>
      </c>
      <c r="AR192" s="3">
        <v>46.35</v>
      </c>
      <c r="AS192" s="3">
        <v>44.68</v>
      </c>
      <c r="AT192" s="3">
        <v>41.31</v>
      </c>
      <c r="AU192" s="3">
        <v>40.21</v>
      </c>
      <c r="AV192" s="3">
        <v>40.01</v>
      </c>
      <c r="AW192" s="3">
        <v>40.119999999999997</v>
      </c>
      <c r="AX192" s="3">
        <v>40.4</v>
      </c>
      <c r="AY192" s="3">
        <v>40.75</v>
      </c>
    </row>
    <row r="193" spans="1:51" x14ac:dyDescent="0.35">
      <c r="A193" s="5">
        <f t="shared" si="3"/>
        <v>42996</v>
      </c>
      <c r="B193" t="s">
        <v>338</v>
      </c>
      <c r="C193" s="2">
        <v>42996</v>
      </c>
      <c r="D193" s="3">
        <v>44.89</v>
      </c>
      <c r="E193" s="3">
        <v>47.8</v>
      </c>
      <c r="F193" s="3">
        <v>50.24</v>
      </c>
      <c r="G193" s="3">
        <v>51.34</v>
      </c>
      <c r="H193" s="3">
        <v>51.6</v>
      </c>
      <c r="I193" s="3">
        <v>49.2</v>
      </c>
      <c r="J193" s="3">
        <v>44.82</v>
      </c>
      <c r="K193" s="3">
        <v>41.85</v>
      </c>
      <c r="L193" s="3">
        <v>39.24</v>
      </c>
      <c r="M193" s="3">
        <v>39.76</v>
      </c>
      <c r="N193" s="3">
        <v>40.119999999999997</v>
      </c>
      <c r="O193" s="3">
        <v>40.590000000000003</v>
      </c>
      <c r="P193" s="3">
        <v>43.09</v>
      </c>
      <c r="Q193" s="3">
        <v>46.91</v>
      </c>
      <c r="R193" s="3">
        <v>49.51</v>
      </c>
      <c r="S193" s="3">
        <v>51.21</v>
      </c>
      <c r="T193" s="3">
        <v>51.42</v>
      </c>
      <c r="U193" s="3">
        <v>48.68</v>
      </c>
      <c r="V193" s="3">
        <v>43.33</v>
      </c>
      <c r="W193" s="3">
        <v>40.36</v>
      </c>
      <c r="X193" s="3">
        <v>38.68</v>
      </c>
      <c r="Y193" s="3">
        <v>38.46</v>
      </c>
      <c r="Z193" s="3">
        <v>39.06</v>
      </c>
      <c r="AA193" s="3">
        <v>40.340000000000003</v>
      </c>
      <c r="AB193" s="3">
        <v>43.45</v>
      </c>
      <c r="AC193" s="3">
        <v>45.07</v>
      </c>
      <c r="AD193" s="3">
        <v>47</v>
      </c>
      <c r="AE193" s="3">
        <v>50.01</v>
      </c>
      <c r="AF193" s="3">
        <v>49.34</v>
      </c>
      <c r="AG193" s="3">
        <v>47.63</v>
      </c>
      <c r="AH193" s="3">
        <v>42.37</v>
      </c>
      <c r="AI193" s="3">
        <v>39.25</v>
      </c>
      <c r="AJ193" s="3">
        <v>38.15</v>
      </c>
      <c r="AK193" s="3">
        <v>37.950000000000003</v>
      </c>
      <c r="AL193" s="3">
        <v>38.5</v>
      </c>
      <c r="AM193" s="3">
        <v>40.270000000000003</v>
      </c>
      <c r="AN193" s="3">
        <v>45.07</v>
      </c>
      <c r="AO193" s="3">
        <v>47</v>
      </c>
      <c r="AP193" s="3">
        <v>47.91</v>
      </c>
      <c r="AQ193" s="3">
        <v>48.71</v>
      </c>
      <c r="AR193" s="3">
        <v>46.28</v>
      </c>
      <c r="AS193" s="3">
        <v>44.61</v>
      </c>
      <c r="AT193" s="3">
        <v>41.24</v>
      </c>
      <c r="AU193" s="3">
        <v>40.14</v>
      </c>
      <c r="AV193" s="3">
        <v>39.94</v>
      </c>
      <c r="AW193" s="3">
        <v>40.049999999999997</v>
      </c>
      <c r="AX193" s="3">
        <v>40.33</v>
      </c>
      <c r="AY193" s="3">
        <v>40.68</v>
      </c>
    </row>
    <row r="194" spans="1:51" x14ac:dyDescent="0.35">
      <c r="A194" s="5">
        <f t="shared" si="3"/>
        <v>42997</v>
      </c>
      <c r="B194" t="s">
        <v>339</v>
      </c>
      <c r="C194" s="2">
        <v>42997</v>
      </c>
      <c r="D194" s="3">
        <v>45.35</v>
      </c>
      <c r="E194" s="3">
        <v>48.16</v>
      </c>
      <c r="F194" s="3">
        <v>50.66</v>
      </c>
      <c r="G194" s="3">
        <v>51.81</v>
      </c>
      <c r="H194" s="3">
        <v>52.05</v>
      </c>
      <c r="I194" s="3">
        <v>49.65</v>
      </c>
      <c r="J194" s="3">
        <v>45.21</v>
      </c>
      <c r="K194" s="3">
        <v>42.18</v>
      </c>
      <c r="L194" s="3">
        <v>39.51</v>
      </c>
      <c r="M194" s="3">
        <v>40.03</v>
      </c>
      <c r="N194" s="3">
        <v>40.39</v>
      </c>
      <c r="O194" s="3">
        <v>40.86</v>
      </c>
      <c r="P194" s="3">
        <v>43.36</v>
      </c>
      <c r="Q194" s="3">
        <v>47.18</v>
      </c>
      <c r="R194" s="3">
        <v>49.78</v>
      </c>
      <c r="S194" s="3">
        <v>51.48</v>
      </c>
      <c r="T194" s="3">
        <v>51.68</v>
      </c>
      <c r="U194" s="3">
        <v>48.93</v>
      </c>
      <c r="V194" s="3">
        <v>43.56</v>
      </c>
      <c r="W194" s="3">
        <v>40.57</v>
      </c>
      <c r="X194" s="3">
        <v>38.869999999999997</v>
      </c>
      <c r="Y194" s="3">
        <v>38.630000000000003</v>
      </c>
      <c r="Z194" s="3">
        <v>39.229999999999997</v>
      </c>
      <c r="AA194" s="3">
        <v>40.51</v>
      </c>
      <c r="AB194" s="3">
        <v>43.62</v>
      </c>
      <c r="AC194" s="3">
        <v>45.24</v>
      </c>
      <c r="AD194" s="3">
        <v>47.17</v>
      </c>
      <c r="AE194" s="3">
        <v>50.18</v>
      </c>
      <c r="AF194" s="3">
        <v>49.51</v>
      </c>
      <c r="AG194" s="3">
        <v>47.8</v>
      </c>
      <c r="AH194" s="3">
        <v>42.55</v>
      </c>
      <c r="AI194" s="3">
        <v>39.44</v>
      </c>
      <c r="AJ194" s="3">
        <v>38.35</v>
      </c>
      <c r="AK194" s="3">
        <v>38.15</v>
      </c>
      <c r="AL194" s="3">
        <v>38.700000000000003</v>
      </c>
      <c r="AM194" s="3">
        <v>40.47</v>
      </c>
      <c r="AN194" s="3">
        <v>45.27</v>
      </c>
      <c r="AO194" s="3">
        <v>47.2</v>
      </c>
      <c r="AP194" s="3">
        <v>48.11</v>
      </c>
      <c r="AQ194" s="3">
        <v>48.91</v>
      </c>
      <c r="AR194" s="3">
        <v>46.48</v>
      </c>
      <c r="AS194" s="3">
        <v>44.81</v>
      </c>
      <c r="AT194" s="3">
        <v>41.44</v>
      </c>
      <c r="AU194" s="3">
        <v>40.340000000000003</v>
      </c>
      <c r="AV194" s="3">
        <v>40.14</v>
      </c>
      <c r="AW194" s="3">
        <v>40.25</v>
      </c>
      <c r="AX194" s="3">
        <v>40.53</v>
      </c>
      <c r="AY194" s="3">
        <v>40.880000000000003</v>
      </c>
    </row>
    <row r="195" spans="1:51" x14ac:dyDescent="0.35">
      <c r="A195" s="5">
        <f t="shared" si="3"/>
        <v>42998</v>
      </c>
      <c r="B195" t="s">
        <v>340</v>
      </c>
      <c r="C195" s="2">
        <v>42998</v>
      </c>
      <c r="D195" s="3">
        <v>44.55</v>
      </c>
      <c r="E195" s="3">
        <v>47.84</v>
      </c>
      <c r="F195" s="3">
        <v>50.33</v>
      </c>
      <c r="G195" s="3">
        <v>51.44</v>
      </c>
      <c r="H195" s="3">
        <v>51.66</v>
      </c>
      <c r="I195" s="3">
        <v>49.3</v>
      </c>
      <c r="J195" s="3">
        <v>44.88</v>
      </c>
      <c r="K195" s="3">
        <v>41.9</v>
      </c>
      <c r="L195" s="3">
        <v>39.4</v>
      </c>
      <c r="M195" s="3">
        <v>39.950000000000003</v>
      </c>
      <c r="N195" s="3">
        <v>40.31</v>
      </c>
      <c r="O195" s="3">
        <v>40.78</v>
      </c>
      <c r="P195" s="3">
        <v>43.23</v>
      </c>
      <c r="Q195" s="3">
        <v>47.05</v>
      </c>
      <c r="R195" s="3">
        <v>49.65</v>
      </c>
      <c r="S195" s="3">
        <v>51.35</v>
      </c>
      <c r="T195" s="3">
        <v>51.55</v>
      </c>
      <c r="U195" s="3">
        <v>48.83</v>
      </c>
      <c r="V195" s="3">
        <v>43.49</v>
      </c>
      <c r="W195" s="3">
        <v>40.53</v>
      </c>
      <c r="X195" s="3">
        <v>38.86</v>
      </c>
      <c r="Y195" s="3">
        <v>38.64</v>
      </c>
      <c r="Z195" s="3">
        <v>39.26</v>
      </c>
      <c r="AA195" s="3">
        <v>40.56</v>
      </c>
      <c r="AB195" s="3">
        <v>43.69</v>
      </c>
      <c r="AC195" s="3">
        <v>45.31</v>
      </c>
      <c r="AD195" s="3">
        <v>47.24</v>
      </c>
      <c r="AE195" s="3">
        <v>50.25</v>
      </c>
      <c r="AF195" s="3">
        <v>49.58</v>
      </c>
      <c r="AG195" s="3">
        <v>47.87</v>
      </c>
      <c r="AH195" s="3">
        <v>42.62</v>
      </c>
      <c r="AI195" s="3">
        <v>39.51</v>
      </c>
      <c r="AJ195" s="3">
        <v>38.42</v>
      </c>
      <c r="AK195" s="3">
        <v>38.22</v>
      </c>
      <c r="AL195" s="3">
        <v>38.770000000000003</v>
      </c>
      <c r="AM195" s="3">
        <v>40.54</v>
      </c>
      <c r="AN195" s="3">
        <v>45.34</v>
      </c>
      <c r="AO195" s="3">
        <v>47.27</v>
      </c>
      <c r="AP195" s="3">
        <v>48.18</v>
      </c>
      <c r="AQ195" s="3">
        <v>48.98</v>
      </c>
      <c r="AR195" s="3">
        <v>46.55</v>
      </c>
      <c r="AS195" s="3">
        <v>44.88</v>
      </c>
      <c r="AT195" s="3">
        <v>41.51</v>
      </c>
      <c r="AU195" s="3">
        <v>40.409999999999997</v>
      </c>
      <c r="AV195" s="3">
        <v>40.21</v>
      </c>
      <c r="AW195" s="3">
        <v>40.32</v>
      </c>
      <c r="AX195" s="3">
        <v>40.6</v>
      </c>
      <c r="AY195" s="3">
        <v>40.950000000000003</v>
      </c>
    </row>
    <row r="196" spans="1:51" x14ac:dyDescent="0.35">
      <c r="A196" s="5">
        <f t="shared" si="3"/>
        <v>42999</v>
      </c>
      <c r="B196" t="s">
        <v>341</v>
      </c>
      <c r="C196" s="2">
        <v>42999</v>
      </c>
      <c r="D196" s="3">
        <v>44.08</v>
      </c>
      <c r="E196" s="3">
        <v>47.49</v>
      </c>
      <c r="F196" s="3">
        <v>50.03</v>
      </c>
      <c r="G196" s="3">
        <v>51.06</v>
      </c>
      <c r="H196" s="3">
        <v>51.36</v>
      </c>
      <c r="I196" s="3">
        <v>49.01</v>
      </c>
      <c r="J196" s="3">
        <v>44.62</v>
      </c>
      <c r="K196" s="3">
        <v>41.62</v>
      </c>
      <c r="L196" s="3">
        <v>39.11</v>
      </c>
      <c r="M196" s="3">
        <v>39.65</v>
      </c>
      <c r="N196" s="3">
        <v>40</v>
      </c>
      <c r="O196" s="3">
        <v>40.47</v>
      </c>
      <c r="P196" s="3">
        <v>42.89</v>
      </c>
      <c r="Q196" s="3">
        <v>46.75</v>
      </c>
      <c r="R196" s="3">
        <v>49.39</v>
      </c>
      <c r="S196" s="3">
        <v>51.12</v>
      </c>
      <c r="T196" s="3">
        <v>51.32</v>
      </c>
      <c r="U196" s="3">
        <v>48.6</v>
      </c>
      <c r="V196" s="3">
        <v>43.24</v>
      </c>
      <c r="W196" s="3">
        <v>40.26</v>
      </c>
      <c r="X196" s="3">
        <v>38.57</v>
      </c>
      <c r="Y196" s="3">
        <v>38.35</v>
      </c>
      <c r="Z196" s="3">
        <v>38.97</v>
      </c>
      <c r="AA196" s="3">
        <v>40.270000000000003</v>
      </c>
      <c r="AB196" s="3">
        <v>43.4</v>
      </c>
      <c r="AC196" s="3">
        <v>45.02</v>
      </c>
      <c r="AD196" s="3">
        <v>46.99</v>
      </c>
      <c r="AE196" s="3">
        <v>50.04</v>
      </c>
      <c r="AF196" s="3">
        <v>49.4</v>
      </c>
      <c r="AG196" s="3">
        <v>47.69</v>
      </c>
      <c r="AH196" s="3">
        <v>42.44</v>
      </c>
      <c r="AI196" s="3">
        <v>39.33</v>
      </c>
      <c r="AJ196" s="3">
        <v>38.24</v>
      </c>
      <c r="AK196" s="3">
        <v>38.04</v>
      </c>
      <c r="AL196" s="3">
        <v>38.590000000000003</v>
      </c>
      <c r="AM196" s="3">
        <v>40.36</v>
      </c>
      <c r="AN196" s="3">
        <v>45.16</v>
      </c>
      <c r="AO196" s="3">
        <v>47.09</v>
      </c>
      <c r="AP196" s="3">
        <v>48</v>
      </c>
      <c r="AQ196" s="3">
        <v>48.8</v>
      </c>
      <c r="AR196" s="3">
        <v>46.37</v>
      </c>
      <c r="AS196" s="3">
        <v>44.7</v>
      </c>
      <c r="AT196" s="3">
        <v>41.33</v>
      </c>
      <c r="AU196" s="3">
        <v>40.229999999999997</v>
      </c>
      <c r="AV196" s="3">
        <v>40.03</v>
      </c>
      <c r="AW196" s="3">
        <v>40.14</v>
      </c>
      <c r="AX196" s="3">
        <v>40.42</v>
      </c>
      <c r="AY196" s="3">
        <v>40.770000000000003</v>
      </c>
    </row>
    <row r="197" spans="1:51" x14ac:dyDescent="0.35">
      <c r="A197" s="5">
        <f t="shared" si="3"/>
        <v>43000</v>
      </c>
      <c r="B197" t="s">
        <v>342</v>
      </c>
      <c r="C197" s="2">
        <v>43000</v>
      </c>
      <c r="D197" s="3">
        <v>43.75</v>
      </c>
      <c r="E197" s="3">
        <v>47.39</v>
      </c>
      <c r="F197" s="3">
        <v>49.98</v>
      </c>
      <c r="G197" s="3">
        <v>50.93</v>
      </c>
      <c r="H197" s="3">
        <v>51.14</v>
      </c>
      <c r="I197" s="3">
        <v>48.74</v>
      </c>
      <c r="J197" s="3">
        <v>44.53</v>
      </c>
      <c r="K197" s="3">
        <v>41.61</v>
      </c>
      <c r="L197" s="3">
        <v>39.1</v>
      </c>
      <c r="M197" s="3">
        <v>39.64</v>
      </c>
      <c r="N197" s="3">
        <v>39.99</v>
      </c>
      <c r="O197" s="3">
        <v>40.46</v>
      </c>
      <c r="P197" s="3">
        <v>42.89</v>
      </c>
      <c r="Q197" s="3">
        <v>46.75</v>
      </c>
      <c r="R197" s="3">
        <v>49.39</v>
      </c>
      <c r="S197" s="3">
        <v>51.12</v>
      </c>
      <c r="T197" s="3">
        <v>51.32</v>
      </c>
      <c r="U197" s="3">
        <v>48.6</v>
      </c>
      <c r="V197" s="3">
        <v>43.19</v>
      </c>
      <c r="W197" s="3">
        <v>40.21</v>
      </c>
      <c r="X197" s="3">
        <v>38.520000000000003</v>
      </c>
      <c r="Y197" s="3">
        <v>38.299999999999997</v>
      </c>
      <c r="Z197" s="3">
        <v>38.92</v>
      </c>
      <c r="AA197" s="3">
        <v>40.22</v>
      </c>
      <c r="AB197" s="3">
        <v>43.35</v>
      </c>
      <c r="AC197" s="3">
        <v>45.02</v>
      </c>
      <c r="AD197" s="3">
        <v>46.99</v>
      </c>
      <c r="AE197" s="3">
        <v>50.04</v>
      </c>
      <c r="AF197" s="3">
        <v>49.4</v>
      </c>
      <c r="AG197" s="3">
        <v>47.69</v>
      </c>
      <c r="AH197" s="3">
        <v>42.44</v>
      </c>
      <c r="AI197" s="3">
        <v>39.33</v>
      </c>
      <c r="AJ197" s="3">
        <v>38.24</v>
      </c>
      <c r="AK197" s="3">
        <v>38.04</v>
      </c>
      <c r="AL197" s="3">
        <v>38.590000000000003</v>
      </c>
      <c r="AM197" s="3">
        <v>40.36</v>
      </c>
      <c r="AN197" s="3">
        <v>45.16</v>
      </c>
      <c r="AO197" s="3">
        <v>47.09</v>
      </c>
      <c r="AP197" s="3">
        <v>48</v>
      </c>
      <c r="AQ197" s="3">
        <v>48.8</v>
      </c>
      <c r="AR197" s="3">
        <v>46.37</v>
      </c>
      <c r="AS197" s="3">
        <v>44.7</v>
      </c>
      <c r="AT197" s="3">
        <v>41.33</v>
      </c>
      <c r="AU197" s="3">
        <v>40.229999999999997</v>
      </c>
      <c r="AV197" s="3">
        <v>40.03</v>
      </c>
      <c r="AW197" s="3">
        <v>40.14</v>
      </c>
      <c r="AX197" s="3">
        <v>40.42</v>
      </c>
      <c r="AY197" s="3">
        <v>40.770000000000003</v>
      </c>
    </row>
    <row r="198" spans="1:51" x14ac:dyDescent="0.35">
      <c r="A198" s="5">
        <f t="shared" si="3"/>
        <v>43003</v>
      </c>
      <c r="B198" t="s">
        <v>343</v>
      </c>
      <c r="C198" s="2">
        <v>43003</v>
      </c>
      <c r="D198" s="3">
        <v>46.16</v>
      </c>
      <c r="E198" s="3">
        <v>48.93</v>
      </c>
      <c r="F198" s="3">
        <v>51.34</v>
      </c>
      <c r="G198" s="3">
        <v>52.28</v>
      </c>
      <c r="H198" s="3">
        <v>52.48</v>
      </c>
      <c r="I198" s="3">
        <v>50.19</v>
      </c>
      <c r="J198" s="3">
        <v>45.53</v>
      </c>
      <c r="K198" s="3">
        <v>42.53</v>
      </c>
      <c r="L198" s="3">
        <v>39.869999999999997</v>
      </c>
      <c r="M198" s="3">
        <v>40.4</v>
      </c>
      <c r="N198" s="3">
        <v>40.74</v>
      </c>
      <c r="O198" s="3">
        <v>41.16</v>
      </c>
      <c r="P198" s="3">
        <v>43.57</v>
      </c>
      <c r="Q198" s="3">
        <v>47.4</v>
      </c>
      <c r="R198" s="3">
        <v>50.01</v>
      </c>
      <c r="S198" s="3">
        <v>51.65</v>
      </c>
      <c r="T198" s="3">
        <v>51.85</v>
      </c>
      <c r="U198" s="3">
        <v>49.13</v>
      </c>
      <c r="V198" s="3">
        <v>43.66</v>
      </c>
      <c r="W198" s="3">
        <v>40.64</v>
      </c>
      <c r="X198" s="3">
        <v>38.950000000000003</v>
      </c>
      <c r="Y198" s="3">
        <v>38.729999999999997</v>
      </c>
      <c r="Z198" s="3">
        <v>39.32</v>
      </c>
      <c r="AA198" s="3">
        <v>40.590000000000003</v>
      </c>
      <c r="AB198" s="3">
        <v>43.71</v>
      </c>
      <c r="AC198" s="3">
        <v>45.3</v>
      </c>
      <c r="AD198" s="3">
        <v>47.27</v>
      </c>
      <c r="AE198" s="3">
        <v>50.4</v>
      </c>
      <c r="AF198" s="3">
        <v>49.83</v>
      </c>
      <c r="AG198" s="3">
        <v>48.18</v>
      </c>
      <c r="AH198" s="3">
        <v>42.93</v>
      </c>
      <c r="AI198" s="3">
        <v>39.82</v>
      </c>
      <c r="AJ198" s="3">
        <v>38.729999999999997</v>
      </c>
      <c r="AK198" s="3">
        <v>38.53</v>
      </c>
      <c r="AL198" s="3">
        <v>39.08</v>
      </c>
      <c r="AM198" s="3">
        <v>40.85</v>
      </c>
      <c r="AN198" s="3">
        <v>45.65</v>
      </c>
      <c r="AO198" s="3">
        <v>47.58</v>
      </c>
      <c r="AP198" s="3">
        <v>48.49</v>
      </c>
      <c r="AQ198" s="3">
        <v>49.29</v>
      </c>
      <c r="AR198" s="3">
        <v>46.86</v>
      </c>
      <c r="AS198" s="3">
        <v>45.19</v>
      </c>
      <c r="AT198" s="3">
        <v>41.75</v>
      </c>
      <c r="AU198" s="3">
        <v>40.65</v>
      </c>
      <c r="AV198" s="3">
        <v>40.450000000000003</v>
      </c>
      <c r="AW198" s="3">
        <v>40.56</v>
      </c>
      <c r="AX198" s="3">
        <v>40.840000000000003</v>
      </c>
      <c r="AY198" s="3">
        <v>41.26</v>
      </c>
    </row>
    <row r="199" spans="1:51" x14ac:dyDescent="0.35">
      <c r="A199" s="5">
        <f t="shared" si="3"/>
        <v>43004</v>
      </c>
      <c r="B199" t="s">
        <v>344</v>
      </c>
      <c r="C199" s="2">
        <v>43004</v>
      </c>
      <c r="D199" s="3">
        <v>45.98</v>
      </c>
      <c r="E199" s="3">
        <v>48.55</v>
      </c>
      <c r="F199" s="3">
        <v>50.92</v>
      </c>
      <c r="G199" s="3">
        <v>51.85</v>
      </c>
      <c r="H199" s="3">
        <v>52.07</v>
      </c>
      <c r="I199" s="3">
        <v>49.77</v>
      </c>
      <c r="J199" s="3">
        <v>45.29</v>
      </c>
      <c r="K199" s="3">
        <v>42.29</v>
      </c>
      <c r="L199" s="3">
        <v>39.42</v>
      </c>
      <c r="M199" s="3">
        <v>40.159999999999997</v>
      </c>
      <c r="N199" s="3">
        <v>40.5</v>
      </c>
      <c r="O199" s="3">
        <v>40.92</v>
      </c>
      <c r="P199" s="3">
        <v>43.39</v>
      </c>
      <c r="Q199" s="3">
        <v>47.22</v>
      </c>
      <c r="R199" s="3">
        <v>49.83</v>
      </c>
      <c r="S199" s="3">
        <v>51.45</v>
      </c>
      <c r="T199" s="3">
        <v>51.65</v>
      </c>
      <c r="U199" s="3">
        <v>48.93</v>
      </c>
      <c r="V199" s="3">
        <v>43.43</v>
      </c>
      <c r="W199" s="3">
        <v>40.36</v>
      </c>
      <c r="X199" s="3">
        <v>38.67</v>
      </c>
      <c r="Y199" s="3">
        <v>38.450000000000003</v>
      </c>
      <c r="Z199" s="3">
        <v>39.04</v>
      </c>
      <c r="AA199" s="3">
        <v>40.28</v>
      </c>
      <c r="AB199" s="3">
        <v>43.46</v>
      </c>
      <c r="AC199" s="3">
        <v>45.05</v>
      </c>
      <c r="AD199" s="3">
        <v>47.02</v>
      </c>
      <c r="AE199" s="3">
        <v>50.19</v>
      </c>
      <c r="AF199" s="3">
        <v>49.66</v>
      </c>
      <c r="AG199" s="3">
        <v>48.05</v>
      </c>
      <c r="AH199" s="3">
        <v>42.8</v>
      </c>
      <c r="AI199" s="3">
        <v>39.69</v>
      </c>
      <c r="AJ199" s="3">
        <v>38.6</v>
      </c>
      <c r="AK199" s="3">
        <v>38.4</v>
      </c>
      <c r="AL199" s="3">
        <v>38.950000000000003</v>
      </c>
      <c r="AM199" s="3">
        <v>40.72</v>
      </c>
      <c r="AN199" s="3">
        <v>45.52</v>
      </c>
      <c r="AO199" s="3">
        <v>47.45</v>
      </c>
      <c r="AP199" s="3">
        <v>48.36</v>
      </c>
      <c r="AQ199" s="3">
        <v>49.16</v>
      </c>
      <c r="AR199" s="3">
        <v>46.73</v>
      </c>
      <c r="AS199" s="3">
        <v>45.06</v>
      </c>
      <c r="AT199" s="3">
        <v>41.37</v>
      </c>
      <c r="AU199" s="3">
        <v>40.270000000000003</v>
      </c>
      <c r="AV199" s="3">
        <v>40.07</v>
      </c>
      <c r="AW199" s="3">
        <v>40.18</v>
      </c>
      <c r="AX199" s="3">
        <v>40.46</v>
      </c>
      <c r="AY199" s="3">
        <v>40.880000000000003</v>
      </c>
    </row>
    <row r="200" spans="1:51" x14ac:dyDescent="0.35">
      <c r="A200" s="5">
        <f t="shared" si="3"/>
        <v>43005</v>
      </c>
      <c r="B200" t="s">
        <v>345</v>
      </c>
      <c r="C200" s="2">
        <v>43005</v>
      </c>
      <c r="D200" s="3">
        <v>46.32</v>
      </c>
      <c r="E200" s="3">
        <v>48.76</v>
      </c>
      <c r="F200" s="3">
        <v>51.04</v>
      </c>
      <c r="G200" s="3">
        <v>51.98</v>
      </c>
      <c r="H200" s="3">
        <v>52.26</v>
      </c>
      <c r="I200" s="3">
        <v>49.86</v>
      </c>
      <c r="J200" s="3">
        <v>45.27</v>
      </c>
      <c r="K200" s="3">
        <v>42.4</v>
      </c>
      <c r="L200" s="3">
        <v>39.57</v>
      </c>
      <c r="M200" s="3">
        <v>40.39</v>
      </c>
      <c r="N200" s="3">
        <v>40.86</v>
      </c>
      <c r="O200" s="3">
        <v>41.43</v>
      </c>
      <c r="P200" s="3">
        <v>43.67</v>
      </c>
      <c r="Q200" s="3">
        <v>47.39</v>
      </c>
      <c r="R200" s="3">
        <v>50</v>
      </c>
      <c r="S200" s="3">
        <v>51.62</v>
      </c>
      <c r="T200" s="3">
        <v>51.82</v>
      </c>
      <c r="U200" s="3">
        <v>49.15</v>
      </c>
      <c r="V200" s="3">
        <v>43.64</v>
      </c>
      <c r="W200" s="3">
        <v>40.6</v>
      </c>
      <c r="X200" s="3">
        <v>38.909999999999997</v>
      </c>
      <c r="Y200" s="3">
        <v>38.69</v>
      </c>
      <c r="Z200" s="3">
        <v>39.229999999999997</v>
      </c>
      <c r="AA200" s="3">
        <v>40.700000000000003</v>
      </c>
      <c r="AB200" s="3">
        <v>42.88</v>
      </c>
      <c r="AC200" s="3">
        <v>45.18</v>
      </c>
      <c r="AD200" s="3">
        <v>47.84</v>
      </c>
      <c r="AE200" s="3">
        <v>50.4</v>
      </c>
      <c r="AF200" s="3">
        <v>49.87</v>
      </c>
      <c r="AG200" s="3">
        <v>48.26</v>
      </c>
      <c r="AH200" s="3">
        <v>43.01</v>
      </c>
      <c r="AI200" s="3">
        <v>39.9</v>
      </c>
      <c r="AJ200" s="3">
        <v>38.81</v>
      </c>
      <c r="AK200" s="3">
        <v>38.61</v>
      </c>
      <c r="AL200" s="3">
        <v>39.159999999999997</v>
      </c>
      <c r="AM200" s="3">
        <v>40.93</v>
      </c>
      <c r="AN200" s="3">
        <v>45.79</v>
      </c>
      <c r="AO200" s="3">
        <v>47.72</v>
      </c>
      <c r="AP200" s="3">
        <v>48.63</v>
      </c>
      <c r="AQ200" s="3">
        <v>49.43</v>
      </c>
      <c r="AR200" s="3">
        <v>47</v>
      </c>
      <c r="AS200" s="3">
        <v>45.06</v>
      </c>
      <c r="AT200" s="3">
        <v>41.17</v>
      </c>
      <c r="AU200" s="3">
        <v>39.869999999999997</v>
      </c>
      <c r="AV200" s="3">
        <v>39.67</v>
      </c>
      <c r="AW200" s="3">
        <v>39.78</v>
      </c>
      <c r="AX200" s="3">
        <v>40.06</v>
      </c>
      <c r="AY200" s="3">
        <v>40.729999999999997</v>
      </c>
    </row>
    <row r="201" spans="1:51" x14ac:dyDescent="0.35">
      <c r="A201" s="5">
        <f t="shared" si="3"/>
        <v>43006</v>
      </c>
      <c r="B201" t="s">
        <v>346</v>
      </c>
      <c r="C201" s="2">
        <v>43006</v>
      </c>
      <c r="D201" s="3">
        <v>46.45</v>
      </c>
      <c r="E201" s="3">
        <v>49.05</v>
      </c>
      <c r="F201" s="3">
        <v>51.33</v>
      </c>
      <c r="G201" s="3">
        <v>52.32</v>
      </c>
      <c r="H201" s="3">
        <v>52.61</v>
      </c>
      <c r="I201" s="3">
        <v>50.22</v>
      </c>
      <c r="J201" s="3">
        <v>45.46</v>
      </c>
      <c r="K201" s="3">
        <v>42.49</v>
      </c>
      <c r="L201" s="3">
        <v>39.56</v>
      </c>
      <c r="M201" s="3">
        <v>40.340000000000003</v>
      </c>
      <c r="N201" s="3">
        <v>40.79</v>
      </c>
      <c r="O201" s="3">
        <v>41.36</v>
      </c>
      <c r="P201" s="3">
        <v>43.6</v>
      </c>
      <c r="Q201" s="3">
        <v>47.32</v>
      </c>
      <c r="R201" s="3">
        <v>49.92</v>
      </c>
      <c r="S201" s="3">
        <v>51.53</v>
      </c>
      <c r="T201" s="3">
        <v>51.72</v>
      </c>
      <c r="U201" s="3">
        <v>49.09</v>
      </c>
      <c r="V201" s="3">
        <v>43.6</v>
      </c>
      <c r="W201" s="3">
        <v>40.56</v>
      </c>
      <c r="X201" s="3">
        <v>38.869999999999997</v>
      </c>
      <c r="Y201" s="3">
        <v>38.65</v>
      </c>
      <c r="Z201" s="3">
        <v>39.19</v>
      </c>
      <c r="AA201" s="3">
        <v>40.659999999999997</v>
      </c>
      <c r="AB201" s="3">
        <v>42.84</v>
      </c>
      <c r="AC201" s="3">
        <v>45.14</v>
      </c>
      <c r="AD201" s="3">
        <v>47.8</v>
      </c>
      <c r="AE201" s="3">
        <v>50.36</v>
      </c>
      <c r="AF201" s="3">
        <v>49.83</v>
      </c>
      <c r="AG201" s="3">
        <v>48.22</v>
      </c>
      <c r="AH201" s="3">
        <v>42.97</v>
      </c>
      <c r="AI201" s="3">
        <v>39.86</v>
      </c>
      <c r="AJ201" s="3">
        <v>38.770000000000003</v>
      </c>
      <c r="AK201" s="3">
        <v>38.57</v>
      </c>
      <c r="AL201" s="3">
        <v>39.119999999999997</v>
      </c>
      <c r="AM201" s="3">
        <v>40.94</v>
      </c>
      <c r="AN201" s="3">
        <v>45.85</v>
      </c>
      <c r="AO201" s="3">
        <v>47.83</v>
      </c>
      <c r="AP201" s="3">
        <v>48.74</v>
      </c>
      <c r="AQ201" s="3">
        <v>49.54</v>
      </c>
      <c r="AR201" s="3">
        <v>47.08</v>
      </c>
      <c r="AS201" s="3">
        <v>45.04</v>
      </c>
      <c r="AT201" s="3">
        <v>41.1</v>
      </c>
      <c r="AU201" s="3">
        <v>39.75</v>
      </c>
      <c r="AV201" s="3">
        <v>39.549999999999997</v>
      </c>
      <c r="AW201" s="3">
        <v>39.659999999999997</v>
      </c>
      <c r="AX201" s="3">
        <v>39.94</v>
      </c>
      <c r="AY201" s="3">
        <v>40.67</v>
      </c>
    </row>
    <row r="202" spans="1:51" x14ac:dyDescent="0.35">
      <c r="A202" s="5">
        <f t="shared" si="3"/>
        <v>43007</v>
      </c>
      <c r="B202" t="s">
        <v>347</v>
      </c>
      <c r="C202" s="2">
        <v>43007</v>
      </c>
      <c r="D202" s="3">
        <v>47.32</v>
      </c>
      <c r="E202" s="3">
        <v>49.53</v>
      </c>
      <c r="F202" s="3">
        <v>50.51</v>
      </c>
      <c r="G202" s="3">
        <v>50.95</v>
      </c>
      <c r="H202" s="3">
        <v>48.79</v>
      </c>
      <c r="I202" s="3">
        <v>44.32</v>
      </c>
      <c r="J202" s="3">
        <v>41.52</v>
      </c>
      <c r="K202" s="3">
        <v>38.700000000000003</v>
      </c>
      <c r="L202" s="3">
        <v>39.5</v>
      </c>
      <c r="M202" s="3">
        <v>39.96</v>
      </c>
      <c r="N202" s="3">
        <v>40.54</v>
      </c>
      <c r="O202" s="3">
        <v>42.76</v>
      </c>
      <c r="P202" s="3">
        <v>46.48</v>
      </c>
      <c r="Q202" s="3">
        <v>49.08</v>
      </c>
      <c r="R202" s="3">
        <v>50.69</v>
      </c>
      <c r="S202" s="3">
        <v>50.9</v>
      </c>
      <c r="T202" s="3">
        <v>48.31</v>
      </c>
      <c r="U202" s="3">
        <v>42.84</v>
      </c>
      <c r="V202" s="3">
        <v>39.82</v>
      </c>
      <c r="W202" s="3">
        <v>38.130000000000003</v>
      </c>
      <c r="X202" s="3">
        <v>37.909999999999997</v>
      </c>
      <c r="Y202" s="3">
        <v>38.450000000000003</v>
      </c>
      <c r="Z202" s="3">
        <v>39.979999999999997</v>
      </c>
      <c r="AA202" s="3">
        <v>42.22</v>
      </c>
      <c r="AB202" s="3">
        <v>44.58</v>
      </c>
      <c r="AC202" s="3">
        <v>47.3</v>
      </c>
      <c r="AD202" s="3">
        <v>49.8</v>
      </c>
      <c r="AE202" s="3">
        <v>49.27</v>
      </c>
      <c r="AF202" s="3">
        <v>47.66</v>
      </c>
      <c r="AG202" s="3">
        <v>42.31</v>
      </c>
      <c r="AH202" s="3">
        <v>39.11</v>
      </c>
      <c r="AI202" s="3">
        <v>37.94</v>
      </c>
      <c r="AJ202" s="3">
        <v>37.68</v>
      </c>
      <c r="AK202" s="3">
        <v>38.19</v>
      </c>
      <c r="AL202" s="3">
        <v>40.01</v>
      </c>
      <c r="AM202" s="3">
        <v>45</v>
      </c>
      <c r="AN202" s="3">
        <v>47.18</v>
      </c>
      <c r="AO202" s="3">
        <v>48.19</v>
      </c>
      <c r="AP202" s="3">
        <v>49.01</v>
      </c>
      <c r="AQ202" s="3">
        <v>46.57</v>
      </c>
      <c r="AR202" s="3">
        <v>44.55</v>
      </c>
      <c r="AS202" s="3">
        <v>40.61</v>
      </c>
      <c r="AT202" s="3">
        <v>39.26</v>
      </c>
      <c r="AU202" s="3">
        <v>39.06</v>
      </c>
      <c r="AV202" s="3">
        <v>39.17</v>
      </c>
      <c r="AW202" s="3">
        <v>39.450000000000003</v>
      </c>
      <c r="AX202" s="3">
        <v>40.18</v>
      </c>
      <c r="AY202" s="3">
        <v>45.25</v>
      </c>
    </row>
    <row r="203" spans="1:51" x14ac:dyDescent="0.35">
      <c r="A203" s="5">
        <f t="shared" si="3"/>
        <v>43010</v>
      </c>
      <c r="B203" t="s">
        <v>348</v>
      </c>
      <c r="C203" s="2">
        <v>43010</v>
      </c>
      <c r="D203" s="3">
        <v>48.22</v>
      </c>
      <c r="E203" s="3">
        <v>50.22</v>
      </c>
      <c r="F203" s="3">
        <v>51.12</v>
      </c>
      <c r="G203" s="3">
        <v>51.36</v>
      </c>
      <c r="H203" s="3">
        <v>49.18</v>
      </c>
      <c r="I203" s="3">
        <v>44.8</v>
      </c>
      <c r="J203" s="3">
        <v>41.94</v>
      </c>
      <c r="K203" s="3">
        <v>39.090000000000003</v>
      </c>
      <c r="L203" s="3">
        <v>39.85</v>
      </c>
      <c r="M203" s="3">
        <v>40.31</v>
      </c>
      <c r="N203" s="3">
        <v>40.93</v>
      </c>
      <c r="O203" s="3">
        <v>43.21</v>
      </c>
      <c r="P203" s="3">
        <v>46.9</v>
      </c>
      <c r="Q203" s="3">
        <v>49.46</v>
      </c>
      <c r="R203" s="3">
        <v>51.01</v>
      </c>
      <c r="S203" s="3">
        <v>51.18</v>
      </c>
      <c r="T203" s="3">
        <v>48.54</v>
      </c>
      <c r="U203" s="3">
        <v>43.04</v>
      </c>
      <c r="V203" s="3">
        <v>39.96</v>
      </c>
      <c r="W203" s="3">
        <v>38.24</v>
      </c>
      <c r="X203" s="3">
        <v>38.01</v>
      </c>
      <c r="Y203" s="3">
        <v>38.549999999999997</v>
      </c>
      <c r="Z203" s="3">
        <v>40.119999999999997</v>
      </c>
      <c r="AA203" s="3">
        <v>42.41</v>
      </c>
      <c r="AB203" s="3">
        <v>44.81</v>
      </c>
      <c r="AC203" s="3">
        <v>47.53</v>
      </c>
      <c r="AD203" s="3">
        <v>50.03</v>
      </c>
      <c r="AE203" s="3">
        <v>49.5</v>
      </c>
      <c r="AF203" s="3">
        <v>47.89</v>
      </c>
      <c r="AG203" s="3">
        <v>42.54</v>
      </c>
      <c r="AH203" s="3">
        <v>39.340000000000003</v>
      </c>
      <c r="AI203" s="3">
        <v>38.17</v>
      </c>
      <c r="AJ203" s="3">
        <v>37.909999999999997</v>
      </c>
      <c r="AK203" s="3">
        <v>38.42</v>
      </c>
      <c r="AL203" s="3">
        <v>40.24</v>
      </c>
      <c r="AM203" s="3">
        <v>45.23</v>
      </c>
      <c r="AN203" s="3">
        <v>47.41</v>
      </c>
      <c r="AO203" s="3">
        <v>48.42</v>
      </c>
      <c r="AP203" s="3">
        <v>49.24</v>
      </c>
      <c r="AQ203" s="3">
        <v>46.8</v>
      </c>
      <c r="AR203" s="3">
        <v>44.78</v>
      </c>
      <c r="AS203" s="3">
        <v>40.840000000000003</v>
      </c>
      <c r="AT203" s="3">
        <v>39.49</v>
      </c>
      <c r="AU203" s="3">
        <v>39.29</v>
      </c>
      <c r="AV203" s="3">
        <v>39.4</v>
      </c>
      <c r="AW203" s="3">
        <v>39.68</v>
      </c>
      <c r="AX203" s="3">
        <v>40.409999999999997</v>
      </c>
      <c r="AY203" s="3">
        <v>45.48</v>
      </c>
    </row>
    <row r="204" spans="1:51" x14ac:dyDescent="0.35">
      <c r="A204" s="5">
        <f t="shared" si="3"/>
        <v>43011</v>
      </c>
      <c r="B204" t="s">
        <v>349</v>
      </c>
      <c r="C204" s="2">
        <v>43011</v>
      </c>
      <c r="D204" s="3">
        <v>49.24</v>
      </c>
      <c r="E204" s="3">
        <v>51.23</v>
      </c>
      <c r="F204" s="3">
        <v>52.15</v>
      </c>
      <c r="G204" s="3">
        <v>52.41</v>
      </c>
      <c r="H204" s="3">
        <v>50.16</v>
      </c>
      <c r="I204" s="3">
        <v>45.48</v>
      </c>
      <c r="J204" s="3">
        <v>42.57</v>
      </c>
      <c r="K204" s="3">
        <v>39.799999999999997</v>
      </c>
      <c r="L204" s="3">
        <v>40.47</v>
      </c>
      <c r="M204" s="3">
        <v>40.93</v>
      </c>
      <c r="N204" s="3">
        <v>41.55</v>
      </c>
      <c r="O204" s="3">
        <v>43.86</v>
      </c>
      <c r="P204" s="3">
        <v>47.57</v>
      </c>
      <c r="Q204" s="3">
        <v>50.14</v>
      </c>
      <c r="R204" s="3">
        <v>51.7</v>
      </c>
      <c r="S204" s="3">
        <v>51.87</v>
      </c>
      <c r="T204" s="3">
        <v>49.08</v>
      </c>
      <c r="U204" s="3">
        <v>43.58</v>
      </c>
      <c r="V204" s="3">
        <v>40.369999999999997</v>
      </c>
      <c r="W204" s="3">
        <v>38.65</v>
      </c>
      <c r="X204" s="3">
        <v>38.42</v>
      </c>
      <c r="Y204" s="3">
        <v>38.96</v>
      </c>
      <c r="Z204" s="3">
        <v>40.49</v>
      </c>
      <c r="AA204" s="3">
        <v>42.78</v>
      </c>
      <c r="AB204" s="3">
        <v>45.18</v>
      </c>
      <c r="AC204" s="3">
        <v>47.89</v>
      </c>
      <c r="AD204" s="3">
        <v>50.38</v>
      </c>
      <c r="AE204" s="3">
        <v>49.85</v>
      </c>
      <c r="AF204" s="3">
        <v>48.23</v>
      </c>
      <c r="AG204" s="3">
        <v>42.88</v>
      </c>
      <c r="AH204" s="3">
        <v>39.68</v>
      </c>
      <c r="AI204" s="3">
        <v>38.51</v>
      </c>
      <c r="AJ204" s="3">
        <v>38.25</v>
      </c>
      <c r="AK204" s="3">
        <v>38.76</v>
      </c>
      <c r="AL204" s="3">
        <v>40.58</v>
      </c>
      <c r="AM204" s="3">
        <v>45.57</v>
      </c>
      <c r="AN204" s="3">
        <v>47.68</v>
      </c>
      <c r="AO204" s="3">
        <v>48.62</v>
      </c>
      <c r="AP204" s="3">
        <v>49.44</v>
      </c>
      <c r="AQ204" s="3">
        <v>47</v>
      </c>
      <c r="AR204" s="3">
        <v>44.98</v>
      </c>
      <c r="AS204" s="3">
        <v>41.04</v>
      </c>
      <c r="AT204" s="3">
        <v>39.69</v>
      </c>
      <c r="AU204" s="3">
        <v>39.49</v>
      </c>
      <c r="AV204" s="3">
        <v>39.6</v>
      </c>
      <c r="AW204" s="3">
        <v>39.880000000000003</v>
      </c>
      <c r="AX204" s="3">
        <v>40.61</v>
      </c>
      <c r="AY204" s="3">
        <v>45.68</v>
      </c>
    </row>
    <row r="205" spans="1:51" x14ac:dyDescent="0.35">
      <c r="A205" s="5">
        <f t="shared" si="3"/>
        <v>43012</v>
      </c>
      <c r="B205" t="s">
        <v>350</v>
      </c>
      <c r="C205" s="2">
        <v>43012</v>
      </c>
      <c r="D205" s="3">
        <v>49.07</v>
      </c>
      <c r="E205" s="3">
        <v>51.37</v>
      </c>
      <c r="F205" s="3">
        <v>52.39</v>
      </c>
      <c r="G205" s="3">
        <v>52.72</v>
      </c>
      <c r="H205" s="3">
        <v>50.32</v>
      </c>
      <c r="I205" s="3">
        <v>45.48</v>
      </c>
      <c r="J205" s="3">
        <v>42.48</v>
      </c>
      <c r="K205" s="3">
        <v>39.659999999999997</v>
      </c>
      <c r="L205" s="3">
        <v>40.29</v>
      </c>
      <c r="M205" s="3">
        <v>40.75</v>
      </c>
      <c r="N205" s="3">
        <v>41.37</v>
      </c>
      <c r="O205" s="3">
        <v>43.64</v>
      </c>
      <c r="P205" s="3">
        <v>47.37</v>
      </c>
      <c r="Q205" s="3">
        <v>49.96</v>
      </c>
      <c r="R205" s="3">
        <v>51.55</v>
      </c>
      <c r="S205" s="3">
        <v>51.72</v>
      </c>
      <c r="T205" s="3">
        <v>48.93</v>
      </c>
      <c r="U205" s="3">
        <v>43.44</v>
      </c>
      <c r="V205" s="3">
        <v>40.229999999999997</v>
      </c>
      <c r="W205" s="3">
        <v>38.5</v>
      </c>
      <c r="X205" s="3">
        <v>38.19</v>
      </c>
      <c r="Y205" s="3">
        <v>38.729999999999997</v>
      </c>
      <c r="Z205" s="3">
        <v>40.26</v>
      </c>
      <c r="AA205" s="3">
        <v>42.61</v>
      </c>
      <c r="AB205" s="3">
        <v>45.01</v>
      </c>
      <c r="AC205" s="3">
        <v>47.73</v>
      </c>
      <c r="AD205" s="3">
        <v>50.22</v>
      </c>
      <c r="AE205" s="3">
        <v>49.69</v>
      </c>
      <c r="AF205" s="3">
        <v>48.07</v>
      </c>
      <c r="AG205" s="3">
        <v>42.72</v>
      </c>
      <c r="AH205" s="3">
        <v>39.520000000000003</v>
      </c>
      <c r="AI205" s="3">
        <v>38.35</v>
      </c>
      <c r="AJ205" s="3">
        <v>38.090000000000003</v>
      </c>
      <c r="AK205" s="3">
        <v>38.6</v>
      </c>
      <c r="AL205" s="3">
        <v>40.42</v>
      </c>
      <c r="AM205" s="3">
        <v>45.41</v>
      </c>
      <c r="AN205" s="3">
        <v>47.52</v>
      </c>
      <c r="AO205" s="3">
        <v>48.46</v>
      </c>
      <c r="AP205" s="3">
        <v>49.28</v>
      </c>
      <c r="AQ205" s="3">
        <v>46.84</v>
      </c>
      <c r="AR205" s="3">
        <v>44.82</v>
      </c>
      <c r="AS205" s="3">
        <v>40.880000000000003</v>
      </c>
      <c r="AT205" s="3">
        <v>39.53</v>
      </c>
      <c r="AU205" s="3">
        <v>39.33</v>
      </c>
      <c r="AV205" s="3">
        <v>39.44</v>
      </c>
      <c r="AW205" s="3">
        <v>39.72</v>
      </c>
      <c r="AX205" s="3">
        <v>40.450000000000003</v>
      </c>
      <c r="AY205" s="3">
        <v>45.52</v>
      </c>
    </row>
    <row r="206" spans="1:51" x14ac:dyDescent="0.35">
      <c r="A206" s="5">
        <f t="shared" ref="A206:A269" si="4">+A201+7</f>
        <v>43013</v>
      </c>
      <c r="B206" t="s">
        <v>351</v>
      </c>
      <c r="C206" s="2">
        <v>43013</v>
      </c>
      <c r="D206" s="3">
        <v>50.13</v>
      </c>
      <c r="E206" s="3">
        <v>52.13</v>
      </c>
      <c r="F206" s="3">
        <v>53.08</v>
      </c>
      <c r="G206" s="3">
        <v>53.48</v>
      </c>
      <c r="H206" s="3">
        <v>51.08</v>
      </c>
      <c r="I206" s="3">
        <v>46.08</v>
      </c>
      <c r="J206" s="3">
        <v>42.87</v>
      </c>
      <c r="K206" s="3">
        <v>39.96</v>
      </c>
      <c r="L206" s="3">
        <v>40.520000000000003</v>
      </c>
      <c r="M206" s="3">
        <v>41.02</v>
      </c>
      <c r="N206" s="3">
        <v>41.71</v>
      </c>
      <c r="O206" s="3">
        <v>44.09</v>
      </c>
      <c r="P206" s="3">
        <v>47.85</v>
      </c>
      <c r="Q206" s="3">
        <v>50.44</v>
      </c>
      <c r="R206" s="3">
        <v>52.03</v>
      </c>
      <c r="S206" s="3">
        <v>52.19</v>
      </c>
      <c r="T206" s="3">
        <v>49.41</v>
      </c>
      <c r="U206" s="3">
        <v>43.93</v>
      </c>
      <c r="V206" s="3">
        <v>40.72</v>
      </c>
      <c r="W206" s="3">
        <v>38.99</v>
      </c>
      <c r="X206" s="3">
        <v>38.68</v>
      </c>
      <c r="Y206" s="3">
        <v>39.22</v>
      </c>
      <c r="Z206" s="3">
        <v>40.770000000000003</v>
      </c>
      <c r="AA206" s="3">
        <v>43.16</v>
      </c>
      <c r="AB206" s="3">
        <v>45.6</v>
      </c>
      <c r="AC206" s="3">
        <v>48.32</v>
      </c>
      <c r="AD206" s="3">
        <v>50.81</v>
      </c>
      <c r="AE206" s="3">
        <v>50.28</v>
      </c>
      <c r="AF206" s="3">
        <v>48.56</v>
      </c>
      <c r="AG206" s="3">
        <v>43.05</v>
      </c>
      <c r="AH206" s="3">
        <v>39.85</v>
      </c>
      <c r="AI206" s="3">
        <v>38.68</v>
      </c>
      <c r="AJ206" s="3">
        <v>38.42</v>
      </c>
      <c r="AK206" s="3">
        <v>38.950000000000003</v>
      </c>
      <c r="AL206" s="3">
        <v>40.799999999999997</v>
      </c>
      <c r="AM206" s="3">
        <v>45.81</v>
      </c>
      <c r="AN206" s="3">
        <v>47.92</v>
      </c>
      <c r="AO206" s="3">
        <v>48.86</v>
      </c>
      <c r="AP206" s="3">
        <v>49.68</v>
      </c>
      <c r="AQ206" s="3">
        <v>47.24</v>
      </c>
      <c r="AR206" s="3">
        <v>45.22</v>
      </c>
      <c r="AS206" s="3">
        <v>41.28</v>
      </c>
      <c r="AT206" s="3">
        <v>39.93</v>
      </c>
      <c r="AU206" s="3">
        <v>39.729999999999997</v>
      </c>
      <c r="AV206" s="3">
        <v>39.840000000000003</v>
      </c>
      <c r="AW206" s="3">
        <v>40.119999999999997</v>
      </c>
      <c r="AX206" s="3">
        <v>40.85</v>
      </c>
      <c r="AY206" s="3">
        <v>45.44</v>
      </c>
    </row>
    <row r="207" spans="1:51" x14ac:dyDescent="0.35">
      <c r="A207" s="5">
        <f t="shared" si="4"/>
        <v>43014</v>
      </c>
      <c r="B207" t="s">
        <v>352</v>
      </c>
      <c r="C207" s="2">
        <v>43014</v>
      </c>
      <c r="D207" s="3">
        <v>50.02</v>
      </c>
      <c r="E207" s="3">
        <v>52.23</v>
      </c>
      <c r="F207" s="3">
        <v>53.1</v>
      </c>
      <c r="G207" s="3">
        <v>53.42</v>
      </c>
      <c r="H207" s="3">
        <v>51.05</v>
      </c>
      <c r="I207" s="3">
        <v>46.2</v>
      </c>
      <c r="J207" s="3">
        <v>43.05</v>
      </c>
      <c r="K207" s="3">
        <v>40.19</v>
      </c>
      <c r="L207" s="3">
        <v>40.71</v>
      </c>
      <c r="M207" s="3">
        <v>41.2</v>
      </c>
      <c r="N207" s="3">
        <v>41.87</v>
      </c>
      <c r="O207" s="3">
        <v>44.24</v>
      </c>
      <c r="P207" s="3">
        <v>48</v>
      </c>
      <c r="Q207" s="3">
        <v>50.59</v>
      </c>
      <c r="R207" s="3">
        <v>52.18</v>
      </c>
      <c r="S207" s="3">
        <v>52.34</v>
      </c>
      <c r="T207" s="3">
        <v>49.56</v>
      </c>
      <c r="U207" s="3">
        <v>43.99</v>
      </c>
      <c r="V207" s="3">
        <v>40.78</v>
      </c>
      <c r="W207" s="3">
        <v>39.049999999999997</v>
      </c>
      <c r="X207" s="3">
        <v>38.74</v>
      </c>
      <c r="Y207" s="3">
        <v>39.28</v>
      </c>
      <c r="Z207" s="3">
        <v>40.83</v>
      </c>
      <c r="AA207" s="3">
        <v>43.23</v>
      </c>
      <c r="AB207" s="3">
        <v>45.67</v>
      </c>
      <c r="AC207" s="3">
        <v>48.39</v>
      </c>
      <c r="AD207" s="3">
        <v>50.88</v>
      </c>
      <c r="AE207" s="3">
        <v>50.35</v>
      </c>
      <c r="AF207" s="3">
        <v>48.63</v>
      </c>
      <c r="AG207" s="3">
        <v>43.12</v>
      </c>
      <c r="AH207" s="3">
        <v>39.92</v>
      </c>
      <c r="AI207" s="3">
        <v>38.75</v>
      </c>
      <c r="AJ207" s="3">
        <v>38.49</v>
      </c>
      <c r="AK207" s="3">
        <v>39.020000000000003</v>
      </c>
      <c r="AL207" s="3">
        <v>40.869999999999997</v>
      </c>
      <c r="AM207" s="3">
        <v>45.92</v>
      </c>
      <c r="AN207" s="3">
        <v>48.03</v>
      </c>
      <c r="AO207" s="3">
        <v>48.97</v>
      </c>
      <c r="AP207" s="3">
        <v>49.79</v>
      </c>
      <c r="AQ207" s="3">
        <v>47.35</v>
      </c>
      <c r="AR207" s="3">
        <v>45.41</v>
      </c>
      <c r="AS207" s="3">
        <v>41.47</v>
      </c>
      <c r="AT207" s="3">
        <v>40.119999999999997</v>
      </c>
      <c r="AU207" s="3">
        <v>39.92</v>
      </c>
      <c r="AV207" s="3">
        <v>40.03</v>
      </c>
      <c r="AW207" s="3">
        <v>40.31</v>
      </c>
      <c r="AX207" s="3">
        <v>41.04</v>
      </c>
      <c r="AY207" s="3">
        <v>45.63</v>
      </c>
    </row>
    <row r="208" spans="1:51" x14ac:dyDescent="0.35">
      <c r="A208" s="5">
        <f t="shared" si="4"/>
        <v>43017</v>
      </c>
      <c r="B208" t="s">
        <v>353</v>
      </c>
      <c r="C208" s="2">
        <v>43017</v>
      </c>
      <c r="D208" s="3">
        <v>50.23</v>
      </c>
      <c r="E208" s="3">
        <v>52.47</v>
      </c>
      <c r="F208" s="3">
        <v>53.26</v>
      </c>
      <c r="G208" s="3">
        <v>53.51</v>
      </c>
      <c r="H208" s="3">
        <v>51.16</v>
      </c>
      <c r="I208" s="3">
        <v>46.21</v>
      </c>
      <c r="J208" s="3">
        <v>42.94</v>
      </c>
      <c r="K208" s="3">
        <v>39.94</v>
      </c>
      <c r="L208" s="3">
        <v>40.39</v>
      </c>
      <c r="M208" s="3">
        <v>40.880000000000003</v>
      </c>
      <c r="N208" s="3">
        <v>41.58</v>
      </c>
      <c r="O208" s="3">
        <v>44.03</v>
      </c>
      <c r="P208" s="3">
        <v>47.79</v>
      </c>
      <c r="Q208" s="3">
        <v>50.38</v>
      </c>
      <c r="R208" s="3">
        <v>51.93</v>
      </c>
      <c r="S208" s="3">
        <v>52.03</v>
      </c>
      <c r="T208" s="3">
        <v>49.15</v>
      </c>
      <c r="U208" s="3">
        <v>43.59</v>
      </c>
      <c r="V208" s="3">
        <v>40.380000000000003</v>
      </c>
      <c r="W208" s="3">
        <v>38.65</v>
      </c>
      <c r="X208" s="3">
        <v>38.340000000000003</v>
      </c>
      <c r="Y208" s="3">
        <v>38.909999999999997</v>
      </c>
      <c r="Z208" s="3">
        <v>40.49</v>
      </c>
      <c r="AA208" s="3">
        <v>42.82</v>
      </c>
      <c r="AB208" s="3">
        <v>45.26</v>
      </c>
      <c r="AC208" s="3">
        <v>47.98</v>
      </c>
      <c r="AD208" s="3">
        <v>50.47</v>
      </c>
      <c r="AE208" s="3">
        <v>49.94</v>
      </c>
      <c r="AF208" s="3">
        <v>48.22</v>
      </c>
      <c r="AG208" s="3">
        <v>42.71</v>
      </c>
      <c r="AH208" s="3">
        <v>39.51</v>
      </c>
      <c r="AI208" s="3">
        <v>38.340000000000003</v>
      </c>
      <c r="AJ208" s="3">
        <v>38.08</v>
      </c>
      <c r="AK208" s="3">
        <v>38.61</v>
      </c>
      <c r="AL208" s="3">
        <v>40.46</v>
      </c>
      <c r="AM208" s="3">
        <v>45.51</v>
      </c>
      <c r="AN208" s="3">
        <v>47.62</v>
      </c>
      <c r="AO208" s="3">
        <v>48.56</v>
      </c>
      <c r="AP208" s="3">
        <v>49.38</v>
      </c>
      <c r="AQ208" s="3">
        <v>46.94</v>
      </c>
      <c r="AR208" s="3">
        <v>45</v>
      </c>
      <c r="AS208" s="3">
        <v>41.06</v>
      </c>
      <c r="AT208" s="3">
        <v>39.71</v>
      </c>
      <c r="AU208" s="3">
        <v>39.51</v>
      </c>
      <c r="AV208" s="3">
        <v>39.67</v>
      </c>
      <c r="AW208" s="3">
        <v>40.020000000000003</v>
      </c>
      <c r="AX208" s="3">
        <v>40.85</v>
      </c>
      <c r="AY208" s="3">
        <v>45.44</v>
      </c>
    </row>
    <row r="209" spans="1:51" x14ac:dyDescent="0.35">
      <c r="A209" s="5">
        <f t="shared" si="4"/>
        <v>43018</v>
      </c>
      <c r="B209" t="s">
        <v>354</v>
      </c>
      <c r="C209" s="2">
        <v>43018</v>
      </c>
      <c r="D209" s="3">
        <v>49.79</v>
      </c>
      <c r="E209" s="3">
        <v>52.15</v>
      </c>
      <c r="F209" s="3">
        <v>53</v>
      </c>
      <c r="G209" s="3">
        <v>53.25</v>
      </c>
      <c r="H209" s="3">
        <v>50.9</v>
      </c>
      <c r="I209" s="3">
        <v>46.18</v>
      </c>
      <c r="J209" s="3">
        <v>43.02</v>
      </c>
      <c r="K209" s="3">
        <v>40.04</v>
      </c>
      <c r="L209" s="3">
        <v>40.51</v>
      </c>
      <c r="M209" s="3">
        <v>41.02</v>
      </c>
      <c r="N209" s="3">
        <v>41.74</v>
      </c>
      <c r="O209" s="3">
        <v>44.15</v>
      </c>
      <c r="P209" s="3">
        <v>47.91</v>
      </c>
      <c r="Q209" s="3">
        <v>50.5</v>
      </c>
      <c r="R209" s="3">
        <v>52.05</v>
      </c>
      <c r="S209" s="3">
        <v>52.15</v>
      </c>
      <c r="T209" s="3">
        <v>49.27</v>
      </c>
      <c r="U209" s="3">
        <v>43.67</v>
      </c>
      <c r="V209" s="3">
        <v>40.43</v>
      </c>
      <c r="W209" s="3">
        <v>38.67</v>
      </c>
      <c r="X209" s="3">
        <v>38.36</v>
      </c>
      <c r="Y209" s="3">
        <v>38.93</v>
      </c>
      <c r="Z209" s="3">
        <v>40.51</v>
      </c>
      <c r="AA209" s="3">
        <v>42.84</v>
      </c>
      <c r="AB209" s="3">
        <v>45.28</v>
      </c>
      <c r="AC209" s="3">
        <v>48</v>
      </c>
      <c r="AD209" s="3">
        <v>50.49</v>
      </c>
      <c r="AE209" s="3">
        <v>49.96</v>
      </c>
      <c r="AF209" s="3">
        <v>48.24</v>
      </c>
      <c r="AG209" s="3">
        <v>42.73</v>
      </c>
      <c r="AH209" s="3">
        <v>39.53</v>
      </c>
      <c r="AI209" s="3">
        <v>38.36</v>
      </c>
      <c r="AJ209" s="3">
        <v>38.1</v>
      </c>
      <c r="AK209" s="3">
        <v>38.630000000000003</v>
      </c>
      <c r="AL209" s="3">
        <v>40.479999999999997</v>
      </c>
      <c r="AM209" s="3">
        <v>45.53</v>
      </c>
      <c r="AN209" s="3">
        <v>47.64</v>
      </c>
      <c r="AO209" s="3">
        <v>48.58</v>
      </c>
      <c r="AP209" s="3">
        <v>49.4</v>
      </c>
      <c r="AQ209" s="3">
        <v>46.96</v>
      </c>
      <c r="AR209" s="3">
        <v>45.02</v>
      </c>
      <c r="AS209" s="3">
        <v>41.08</v>
      </c>
      <c r="AT209" s="3">
        <v>39.729999999999997</v>
      </c>
      <c r="AU209" s="3">
        <v>39.53</v>
      </c>
      <c r="AV209" s="3">
        <v>39.69</v>
      </c>
      <c r="AW209" s="3">
        <v>40.04</v>
      </c>
      <c r="AX209" s="3">
        <v>40.869999999999997</v>
      </c>
      <c r="AY209" s="3">
        <v>45.49</v>
      </c>
    </row>
    <row r="210" spans="1:51" x14ac:dyDescent="0.35">
      <c r="A210" s="5">
        <f t="shared" si="4"/>
        <v>43019</v>
      </c>
      <c r="B210" t="s">
        <v>355</v>
      </c>
      <c r="C210" s="2">
        <v>43019</v>
      </c>
      <c r="D210" s="3">
        <v>49.8</v>
      </c>
      <c r="E210" s="3">
        <v>52.3</v>
      </c>
      <c r="F210" s="3">
        <v>53.2</v>
      </c>
      <c r="G210" s="3">
        <v>53.43</v>
      </c>
      <c r="H210" s="3">
        <v>51.07</v>
      </c>
      <c r="I210" s="3">
        <v>46.64</v>
      </c>
      <c r="J210" s="3">
        <v>43.46</v>
      </c>
      <c r="K210" s="3">
        <v>40.520000000000003</v>
      </c>
      <c r="L210" s="3">
        <v>40.92</v>
      </c>
      <c r="M210" s="3">
        <v>41.43</v>
      </c>
      <c r="N210" s="3">
        <v>42.15</v>
      </c>
      <c r="O210" s="3">
        <v>44.68</v>
      </c>
      <c r="P210" s="3">
        <v>48.47</v>
      </c>
      <c r="Q210" s="3">
        <v>51.06</v>
      </c>
      <c r="R210" s="3">
        <v>52.61</v>
      </c>
      <c r="S210" s="3">
        <v>52.71</v>
      </c>
      <c r="T210" s="3">
        <v>49.83</v>
      </c>
      <c r="U210" s="3">
        <v>44.09</v>
      </c>
      <c r="V210" s="3">
        <v>40.85</v>
      </c>
      <c r="W210" s="3">
        <v>39.090000000000003</v>
      </c>
      <c r="X210" s="3">
        <v>38.78</v>
      </c>
      <c r="Y210" s="3">
        <v>39.35</v>
      </c>
      <c r="Z210" s="3">
        <v>40.98</v>
      </c>
      <c r="AA210" s="3">
        <v>43.37</v>
      </c>
      <c r="AB210" s="3">
        <v>45.81</v>
      </c>
      <c r="AC210" s="3">
        <v>48.53</v>
      </c>
      <c r="AD210" s="3">
        <v>51.02</v>
      </c>
      <c r="AE210" s="3">
        <v>50.49</v>
      </c>
      <c r="AF210" s="3">
        <v>48.77</v>
      </c>
      <c r="AG210" s="3">
        <v>43.26</v>
      </c>
      <c r="AH210" s="3">
        <v>40.06</v>
      </c>
      <c r="AI210" s="3">
        <v>38.89</v>
      </c>
      <c r="AJ210" s="3">
        <v>38.630000000000003</v>
      </c>
      <c r="AK210" s="3">
        <v>39.159999999999997</v>
      </c>
      <c r="AL210" s="3">
        <v>41.01</v>
      </c>
      <c r="AM210" s="3">
        <v>46.06</v>
      </c>
      <c r="AN210" s="3">
        <v>48.17</v>
      </c>
      <c r="AO210" s="3">
        <v>49.11</v>
      </c>
      <c r="AP210" s="3">
        <v>49.93</v>
      </c>
      <c r="AQ210" s="3">
        <v>47.49</v>
      </c>
      <c r="AR210" s="3">
        <v>45.55</v>
      </c>
      <c r="AS210" s="3">
        <v>41.61</v>
      </c>
      <c r="AT210" s="3">
        <v>40.26</v>
      </c>
      <c r="AU210" s="3">
        <v>40.06</v>
      </c>
      <c r="AV210" s="3">
        <v>40.22</v>
      </c>
      <c r="AW210" s="3">
        <v>40.57</v>
      </c>
      <c r="AX210" s="3">
        <v>41.4</v>
      </c>
      <c r="AY210" s="3">
        <v>46.02</v>
      </c>
    </row>
    <row r="211" spans="1:51" x14ac:dyDescent="0.35">
      <c r="A211" s="5">
        <f t="shared" si="4"/>
        <v>43020</v>
      </c>
      <c r="B211" t="s">
        <v>356</v>
      </c>
      <c r="C211" s="2">
        <v>43020</v>
      </c>
      <c r="D211" s="3">
        <v>49.27</v>
      </c>
      <c r="E211" s="3">
        <v>51.74</v>
      </c>
      <c r="F211" s="3">
        <v>52.93</v>
      </c>
      <c r="G211" s="3">
        <v>53.18</v>
      </c>
      <c r="H211" s="3">
        <v>50.83</v>
      </c>
      <c r="I211" s="3">
        <v>46.64</v>
      </c>
      <c r="J211" s="3">
        <v>43.56</v>
      </c>
      <c r="K211" s="3">
        <v>40.61</v>
      </c>
      <c r="L211" s="3">
        <v>41.06</v>
      </c>
      <c r="M211" s="3">
        <v>41.59</v>
      </c>
      <c r="N211" s="3">
        <v>42.23</v>
      </c>
      <c r="O211" s="3">
        <v>44.75</v>
      </c>
      <c r="P211" s="3">
        <v>48.5</v>
      </c>
      <c r="Q211" s="3">
        <v>51.09</v>
      </c>
      <c r="R211" s="3">
        <v>52.64</v>
      </c>
      <c r="S211" s="3">
        <v>52.74</v>
      </c>
      <c r="T211" s="3">
        <v>49.86</v>
      </c>
      <c r="U211" s="3">
        <v>44.29</v>
      </c>
      <c r="V211" s="3">
        <v>41.05</v>
      </c>
      <c r="W211" s="3">
        <v>39.29</v>
      </c>
      <c r="X211" s="3">
        <v>38.979999999999997</v>
      </c>
      <c r="Y211" s="3">
        <v>39.549999999999997</v>
      </c>
      <c r="Z211" s="3">
        <v>41.18</v>
      </c>
      <c r="AA211" s="3">
        <v>43.58</v>
      </c>
      <c r="AB211" s="3">
        <v>46</v>
      </c>
      <c r="AC211" s="3">
        <v>48.7</v>
      </c>
      <c r="AD211" s="3">
        <v>51.19</v>
      </c>
      <c r="AE211" s="3">
        <v>50.66</v>
      </c>
      <c r="AF211" s="3">
        <v>48.94</v>
      </c>
      <c r="AG211" s="3">
        <v>43.43</v>
      </c>
      <c r="AH211" s="3">
        <v>40.229999999999997</v>
      </c>
      <c r="AI211" s="3">
        <v>39.06</v>
      </c>
      <c r="AJ211" s="3">
        <v>38.799999999999997</v>
      </c>
      <c r="AK211" s="3">
        <v>39.33</v>
      </c>
      <c r="AL211" s="3">
        <v>41.18</v>
      </c>
      <c r="AM211" s="3">
        <v>46.23</v>
      </c>
      <c r="AN211" s="3">
        <v>48.34</v>
      </c>
      <c r="AO211" s="3">
        <v>49.28</v>
      </c>
      <c r="AP211" s="3">
        <v>50.1</v>
      </c>
      <c r="AQ211" s="3">
        <v>47.66</v>
      </c>
      <c r="AR211" s="3">
        <v>45.72</v>
      </c>
      <c r="AS211" s="3">
        <v>41.78</v>
      </c>
      <c r="AT211" s="3">
        <v>40.43</v>
      </c>
      <c r="AU211" s="3">
        <v>40.229999999999997</v>
      </c>
      <c r="AV211" s="3">
        <v>40.39</v>
      </c>
      <c r="AW211" s="3">
        <v>40.74</v>
      </c>
      <c r="AX211" s="3">
        <v>41.57</v>
      </c>
      <c r="AY211" s="3">
        <v>46.19</v>
      </c>
    </row>
    <row r="212" spans="1:51" x14ac:dyDescent="0.35">
      <c r="A212" s="5">
        <f t="shared" si="4"/>
        <v>43021</v>
      </c>
      <c r="B212" t="s">
        <v>357</v>
      </c>
      <c r="C212" s="2">
        <v>43021</v>
      </c>
      <c r="D212" s="3">
        <v>49.19</v>
      </c>
      <c r="E212" s="3">
        <v>51.62</v>
      </c>
      <c r="F212" s="3">
        <v>52.87</v>
      </c>
      <c r="G212" s="3">
        <v>53.17</v>
      </c>
      <c r="H212" s="3">
        <v>50.82</v>
      </c>
      <c r="I212" s="3">
        <v>46.61</v>
      </c>
      <c r="J212" s="3">
        <v>43.53</v>
      </c>
      <c r="K212" s="3">
        <v>40.58</v>
      </c>
      <c r="L212" s="3">
        <v>41.03</v>
      </c>
      <c r="M212" s="3">
        <v>41.56</v>
      </c>
      <c r="N212" s="3">
        <v>42.2</v>
      </c>
      <c r="O212" s="3">
        <v>44.68</v>
      </c>
      <c r="P212" s="3">
        <v>48.34</v>
      </c>
      <c r="Q212" s="3">
        <v>50.93</v>
      </c>
      <c r="R212" s="3">
        <v>52.48</v>
      </c>
      <c r="S212" s="3">
        <v>52.58</v>
      </c>
      <c r="T212" s="3">
        <v>49.73</v>
      </c>
      <c r="U212" s="3">
        <v>44.28</v>
      </c>
      <c r="V212" s="3">
        <v>41.04</v>
      </c>
      <c r="W212" s="3">
        <v>39.28</v>
      </c>
      <c r="X212" s="3">
        <v>38.97</v>
      </c>
      <c r="Y212" s="3">
        <v>39.54</v>
      </c>
      <c r="Z212" s="3">
        <v>41.17</v>
      </c>
      <c r="AA212" s="3">
        <v>43.52</v>
      </c>
      <c r="AB212" s="3">
        <v>45.88</v>
      </c>
      <c r="AC212" s="3">
        <v>48.58</v>
      </c>
      <c r="AD212" s="3">
        <v>51.07</v>
      </c>
      <c r="AE212" s="3">
        <v>50.54</v>
      </c>
      <c r="AF212" s="3">
        <v>48.82</v>
      </c>
      <c r="AG212" s="3">
        <v>43.55</v>
      </c>
      <c r="AH212" s="3">
        <v>40.35</v>
      </c>
      <c r="AI212" s="3">
        <v>39.18</v>
      </c>
      <c r="AJ212" s="3">
        <v>38.92</v>
      </c>
      <c r="AK212" s="3">
        <v>39.450000000000003</v>
      </c>
      <c r="AL212" s="3">
        <v>41.3</v>
      </c>
      <c r="AM212" s="3">
        <v>46.35</v>
      </c>
      <c r="AN212" s="3">
        <v>48.46</v>
      </c>
      <c r="AO212" s="3">
        <v>49.4</v>
      </c>
      <c r="AP212" s="3">
        <v>50.22</v>
      </c>
      <c r="AQ212" s="3">
        <v>47.78</v>
      </c>
      <c r="AR212" s="3">
        <v>45.84</v>
      </c>
      <c r="AS212" s="3">
        <v>41.9</v>
      </c>
      <c r="AT212" s="3">
        <v>40.549999999999997</v>
      </c>
      <c r="AU212" s="3">
        <v>40.35</v>
      </c>
      <c r="AV212" s="3">
        <v>40.51</v>
      </c>
      <c r="AW212" s="3">
        <v>40.86</v>
      </c>
      <c r="AX212" s="3">
        <v>41.82</v>
      </c>
      <c r="AY212" s="3">
        <v>46.44</v>
      </c>
    </row>
    <row r="213" spans="1:51" x14ac:dyDescent="0.35">
      <c r="A213" s="5">
        <f t="shared" si="4"/>
        <v>43024</v>
      </c>
      <c r="B213" t="s">
        <v>358</v>
      </c>
      <c r="C213" s="2">
        <v>43024</v>
      </c>
      <c r="D213" s="3">
        <v>49.9</v>
      </c>
      <c r="E213" s="3">
        <v>52.08</v>
      </c>
      <c r="F213" s="3">
        <v>53.28</v>
      </c>
      <c r="G213" s="3">
        <v>53.55</v>
      </c>
      <c r="H213" s="3">
        <v>51.16</v>
      </c>
      <c r="I213" s="3">
        <v>47.01</v>
      </c>
      <c r="J213" s="3">
        <v>43.93</v>
      </c>
      <c r="K213" s="3">
        <v>40.93</v>
      </c>
      <c r="L213" s="3">
        <v>41.34</v>
      </c>
      <c r="M213" s="3">
        <v>41.84</v>
      </c>
      <c r="N213" s="3">
        <v>42.42</v>
      </c>
      <c r="O213" s="3">
        <v>44.84</v>
      </c>
      <c r="P213" s="3">
        <v>48.5</v>
      </c>
      <c r="Q213" s="3">
        <v>51.09</v>
      </c>
      <c r="R213" s="3">
        <v>52.64</v>
      </c>
      <c r="S213" s="3">
        <v>52.75</v>
      </c>
      <c r="T213" s="3">
        <v>49.94</v>
      </c>
      <c r="U213" s="3">
        <v>44.52</v>
      </c>
      <c r="V213" s="3">
        <v>41.29</v>
      </c>
      <c r="W213" s="3">
        <v>39.53</v>
      </c>
      <c r="X213" s="3">
        <v>39.22</v>
      </c>
      <c r="Y213" s="3">
        <v>39.79</v>
      </c>
      <c r="Z213" s="3">
        <v>41.36</v>
      </c>
      <c r="AA213" s="3">
        <v>43.6</v>
      </c>
      <c r="AB213" s="3">
        <v>45.96</v>
      </c>
      <c r="AC213" s="3">
        <v>48.66</v>
      </c>
      <c r="AD213" s="3">
        <v>51.15</v>
      </c>
      <c r="AE213" s="3">
        <v>50.62</v>
      </c>
      <c r="AF213" s="3">
        <v>48.96</v>
      </c>
      <c r="AG213" s="3">
        <v>43.75</v>
      </c>
      <c r="AH213" s="3">
        <v>40.549999999999997</v>
      </c>
      <c r="AI213" s="3">
        <v>39.380000000000003</v>
      </c>
      <c r="AJ213" s="3">
        <v>39.119999999999997</v>
      </c>
      <c r="AK213" s="3">
        <v>39.65</v>
      </c>
      <c r="AL213" s="3">
        <v>41.5</v>
      </c>
      <c r="AM213" s="3">
        <v>46.49</v>
      </c>
      <c r="AN213" s="3">
        <v>48.6</v>
      </c>
      <c r="AO213" s="3">
        <v>49.54</v>
      </c>
      <c r="AP213" s="3">
        <v>50.36</v>
      </c>
      <c r="AQ213" s="3">
        <v>47.92</v>
      </c>
      <c r="AR213" s="3">
        <v>45.98</v>
      </c>
      <c r="AS213" s="3">
        <v>42.1</v>
      </c>
      <c r="AT213" s="3">
        <v>40.75</v>
      </c>
      <c r="AU213" s="3">
        <v>40.549999999999997</v>
      </c>
      <c r="AV213" s="3">
        <v>40.71</v>
      </c>
      <c r="AW213" s="3">
        <v>41.06</v>
      </c>
      <c r="AX213" s="3">
        <v>42.02</v>
      </c>
      <c r="AY213" s="3">
        <v>46.64</v>
      </c>
    </row>
    <row r="214" spans="1:51" x14ac:dyDescent="0.35">
      <c r="A214" s="5">
        <f t="shared" si="4"/>
        <v>43025</v>
      </c>
      <c r="B214" t="s">
        <v>359</v>
      </c>
      <c r="C214" s="2">
        <v>43025</v>
      </c>
      <c r="D214" s="3">
        <v>49.79</v>
      </c>
      <c r="E214" s="3">
        <v>51.98</v>
      </c>
      <c r="F214" s="3">
        <v>53.16</v>
      </c>
      <c r="G214" s="3">
        <v>53.46</v>
      </c>
      <c r="H214" s="3">
        <v>51.09</v>
      </c>
      <c r="I214" s="3">
        <v>47.06</v>
      </c>
      <c r="J214" s="3">
        <v>43.86</v>
      </c>
      <c r="K214" s="3">
        <v>40.86</v>
      </c>
      <c r="L214" s="3">
        <v>41.27</v>
      </c>
      <c r="M214" s="3">
        <v>41.77</v>
      </c>
      <c r="N214" s="3">
        <v>42.35</v>
      </c>
      <c r="O214" s="3">
        <v>44.87</v>
      </c>
      <c r="P214" s="3">
        <v>48.53</v>
      </c>
      <c r="Q214" s="3">
        <v>51.12</v>
      </c>
      <c r="R214" s="3">
        <v>52.67</v>
      </c>
      <c r="S214" s="3">
        <v>52.78</v>
      </c>
      <c r="T214" s="3">
        <v>49.97</v>
      </c>
      <c r="U214" s="3">
        <v>44.46</v>
      </c>
      <c r="V214" s="3">
        <v>41.23</v>
      </c>
      <c r="W214" s="3">
        <v>39.47</v>
      </c>
      <c r="X214" s="3">
        <v>39.159999999999997</v>
      </c>
      <c r="Y214" s="3">
        <v>39.729999999999997</v>
      </c>
      <c r="Z214" s="3">
        <v>41.3</v>
      </c>
      <c r="AA214" s="3">
        <v>43.54</v>
      </c>
      <c r="AB214" s="3">
        <v>45.9</v>
      </c>
      <c r="AC214" s="3">
        <v>48.6</v>
      </c>
      <c r="AD214" s="3">
        <v>51.09</v>
      </c>
      <c r="AE214" s="3">
        <v>50.56</v>
      </c>
      <c r="AF214" s="3">
        <v>48.9</v>
      </c>
      <c r="AG214" s="3">
        <v>43.69</v>
      </c>
      <c r="AH214" s="3">
        <v>40.49</v>
      </c>
      <c r="AI214" s="3">
        <v>39.32</v>
      </c>
      <c r="AJ214" s="3">
        <v>39.06</v>
      </c>
      <c r="AK214" s="3">
        <v>39.590000000000003</v>
      </c>
      <c r="AL214" s="3">
        <v>41.44</v>
      </c>
      <c r="AM214" s="3">
        <v>46.43</v>
      </c>
      <c r="AN214" s="3">
        <v>48.54</v>
      </c>
      <c r="AO214" s="3">
        <v>49.48</v>
      </c>
      <c r="AP214" s="3">
        <v>50.3</v>
      </c>
      <c r="AQ214" s="3">
        <v>47.86</v>
      </c>
      <c r="AR214" s="3">
        <v>45.92</v>
      </c>
      <c r="AS214" s="3">
        <v>42.09</v>
      </c>
      <c r="AT214" s="3">
        <v>40.74</v>
      </c>
      <c r="AU214" s="3">
        <v>40.54</v>
      </c>
      <c r="AV214" s="3">
        <v>40.700000000000003</v>
      </c>
      <c r="AW214" s="3">
        <v>41.05</v>
      </c>
      <c r="AX214" s="3">
        <v>42.01</v>
      </c>
      <c r="AY214" s="3">
        <v>46.63</v>
      </c>
    </row>
    <row r="215" spans="1:51" x14ac:dyDescent="0.35">
      <c r="A215" s="5">
        <f t="shared" si="4"/>
        <v>43026</v>
      </c>
      <c r="B215" t="s">
        <v>360</v>
      </c>
      <c r="C215" s="2">
        <v>43026</v>
      </c>
      <c r="D215" s="3">
        <v>50.57</v>
      </c>
      <c r="E215" s="3">
        <v>52.68</v>
      </c>
      <c r="F215" s="3">
        <v>53.88</v>
      </c>
      <c r="G215" s="3">
        <v>54.12</v>
      </c>
      <c r="H215" s="3">
        <v>51.72</v>
      </c>
      <c r="I215" s="3">
        <v>47.67</v>
      </c>
      <c r="J215" s="3">
        <v>44.4</v>
      </c>
      <c r="K215" s="3">
        <v>41.34</v>
      </c>
      <c r="L215" s="3">
        <v>41.69</v>
      </c>
      <c r="M215" s="3">
        <v>42.19</v>
      </c>
      <c r="N215" s="3">
        <v>42.77</v>
      </c>
      <c r="O215" s="3">
        <v>45.29</v>
      </c>
      <c r="P215" s="3">
        <v>48.95</v>
      </c>
      <c r="Q215" s="3">
        <v>51.54</v>
      </c>
      <c r="R215" s="3">
        <v>53.09</v>
      </c>
      <c r="S215" s="3">
        <v>53.17</v>
      </c>
      <c r="T215" s="3">
        <v>50.34</v>
      </c>
      <c r="U215" s="3">
        <v>44.81</v>
      </c>
      <c r="V215" s="3">
        <v>41.56</v>
      </c>
      <c r="W215" s="3">
        <v>39.78</v>
      </c>
      <c r="X215" s="3">
        <v>39.47</v>
      </c>
      <c r="Y215" s="3">
        <v>40.04</v>
      </c>
      <c r="Z215" s="3">
        <v>41.61</v>
      </c>
      <c r="AA215" s="3">
        <v>43.85</v>
      </c>
      <c r="AB215" s="3">
        <v>46.21</v>
      </c>
      <c r="AC215" s="3">
        <v>48.91</v>
      </c>
      <c r="AD215" s="3">
        <v>51.4</v>
      </c>
      <c r="AE215" s="3">
        <v>50.87</v>
      </c>
      <c r="AF215" s="3">
        <v>49.21</v>
      </c>
      <c r="AG215" s="3">
        <v>44</v>
      </c>
      <c r="AH215" s="3">
        <v>40.799999999999997</v>
      </c>
      <c r="AI215" s="3">
        <v>39.630000000000003</v>
      </c>
      <c r="AJ215" s="3">
        <v>39.369999999999997</v>
      </c>
      <c r="AK215" s="3">
        <v>39.9</v>
      </c>
      <c r="AL215" s="3">
        <v>41.75</v>
      </c>
      <c r="AM215" s="3">
        <v>46.74</v>
      </c>
      <c r="AN215" s="3">
        <v>48.85</v>
      </c>
      <c r="AO215" s="3">
        <v>49.79</v>
      </c>
      <c r="AP215" s="3">
        <v>50.61</v>
      </c>
      <c r="AQ215" s="3">
        <v>48.17</v>
      </c>
      <c r="AR215" s="3">
        <v>46.23</v>
      </c>
      <c r="AS215" s="3">
        <v>42.4</v>
      </c>
      <c r="AT215" s="3">
        <v>41.05</v>
      </c>
      <c r="AU215" s="3">
        <v>40.85</v>
      </c>
      <c r="AV215" s="3">
        <v>41.01</v>
      </c>
      <c r="AW215" s="3">
        <v>41.36</v>
      </c>
      <c r="AX215" s="3">
        <v>42.32</v>
      </c>
      <c r="AY215" s="3">
        <v>46.94</v>
      </c>
    </row>
    <row r="216" spans="1:51" x14ac:dyDescent="0.35">
      <c r="A216" s="5">
        <f t="shared" si="4"/>
        <v>43027</v>
      </c>
      <c r="B216" t="s">
        <v>361</v>
      </c>
      <c r="C216" s="2">
        <v>43027</v>
      </c>
      <c r="D216" s="3">
        <v>49.96</v>
      </c>
      <c r="E216" s="3">
        <v>52.15</v>
      </c>
      <c r="F216" s="3">
        <v>53.4</v>
      </c>
      <c r="G216" s="3">
        <v>53.62</v>
      </c>
      <c r="H216" s="3">
        <v>51.24</v>
      </c>
      <c r="I216" s="3">
        <v>47.22</v>
      </c>
      <c r="J216" s="3">
        <v>43.97</v>
      </c>
      <c r="K216" s="3">
        <v>40.94</v>
      </c>
      <c r="L216" s="3">
        <v>41.32</v>
      </c>
      <c r="M216" s="3">
        <v>41.82</v>
      </c>
      <c r="N216" s="3">
        <v>42.4</v>
      </c>
      <c r="O216" s="3">
        <v>44.96</v>
      </c>
      <c r="P216" s="3">
        <v>48.62</v>
      </c>
      <c r="Q216" s="3">
        <v>51.21</v>
      </c>
      <c r="R216" s="3">
        <v>52.89</v>
      </c>
      <c r="S216" s="3">
        <v>52.97</v>
      </c>
      <c r="T216" s="3">
        <v>50.15</v>
      </c>
      <c r="U216" s="3">
        <v>44.65</v>
      </c>
      <c r="V216" s="3">
        <v>41.4</v>
      </c>
      <c r="W216" s="3">
        <v>39.619999999999997</v>
      </c>
      <c r="X216" s="3">
        <v>39.31</v>
      </c>
      <c r="Y216" s="3">
        <v>39.880000000000003</v>
      </c>
      <c r="Z216" s="3">
        <v>41.45</v>
      </c>
      <c r="AA216" s="3">
        <v>43.7</v>
      </c>
      <c r="AB216" s="3">
        <v>46.06</v>
      </c>
      <c r="AC216" s="3">
        <v>48.76</v>
      </c>
      <c r="AD216" s="3">
        <v>51.25</v>
      </c>
      <c r="AE216" s="3">
        <v>50.72</v>
      </c>
      <c r="AF216" s="3">
        <v>49.06</v>
      </c>
      <c r="AG216" s="3">
        <v>43.81</v>
      </c>
      <c r="AH216" s="3">
        <v>40.590000000000003</v>
      </c>
      <c r="AI216" s="3">
        <v>39.4</v>
      </c>
      <c r="AJ216" s="3">
        <v>39.119999999999997</v>
      </c>
      <c r="AK216" s="3">
        <v>39.630000000000003</v>
      </c>
      <c r="AL216" s="3">
        <v>41.46</v>
      </c>
      <c r="AM216" s="3">
        <v>46.45</v>
      </c>
      <c r="AN216" s="3">
        <v>48.56</v>
      </c>
      <c r="AO216" s="3">
        <v>49.5</v>
      </c>
      <c r="AP216" s="3">
        <v>50.32</v>
      </c>
      <c r="AQ216" s="3">
        <v>47.91</v>
      </c>
      <c r="AR216" s="3">
        <v>46</v>
      </c>
      <c r="AS216" s="3">
        <v>42.28</v>
      </c>
      <c r="AT216" s="3">
        <v>40.93</v>
      </c>
      <c r="AU216" s="3">
        <v>40.729999999999997</v>
      </c>
      <c r="AV216" s="3">
        <v>40.89</v>
      </c>
      <c r="AW216" s="3">
        <v>41.24</v>
      </c>
      <c r="AX216" s="3">
        <v>42.2</v>
      </c>
      <c r="AY216" s="3">
        <v>46.66</v>
      </c>
    </row>
    <row r="217" spans="1:51" x14ac:dyDescent="0.35">
      <c r="A217" s="5">
        <f t="shared" si="4"/>
        <v>43028</v>
      </c>
      <c r="B217" t="s">
        <v>362</v>
      </c>
      <c r="C217" s="2">
        <v>43028</v>
      </c>
      <c r="D217" s="3">
        <v>48.91</v>
      </c>
      <c r="E217" s="3">
        <v>51.16</v>
      </c>
      <c r="F217" s="3">
        <v>52.31</v>
      </c>
      <c r="G217" s="3">
        <v>52.53</v>
      </c>
      <c r="H217" s="3">
        <v>50.18</v>
      </c>
      <c r="I217" s="3">
        <v>46.37</v>
      </c>
      <c r="J217" s="3">
        <v>43.16</v>
      </c>
      <c r="K217" s="3">
        <v>40.17</v>
      </c>
      <c r="L217" s="3">
        <v>40.6</v>
      </c>
      <c r="M217" s="3">
        <v>41.15</v>
      </c>
      <c r="N217" s="3">
        <v>41.78</v>
      </c>
      <c r="O217" s="3">
        <v>44.38</v>
      </c>
      <c r="P217" s="3">
        <v>48.05</v>
      </c>
      <c r="Q217" s="3">
        <v>50.65</v>
      </c>
      <c r="R217" s="3">
        <v>52.34</v>
      </c>
      <c r="S217" s="3">
        <v>52.43</v>
      </c>
      <c r="T217" s="3">
        <v>49.62</v>
      </c>
      <c r="U217" s="3">
        <v>44.13</v>
      </c>
      <c r="V217" s="3">
        <v>40.89</v>
      </c>
      <c r="W217" s="3">
        <v>39.119999999999997</v>
      </c>
      <c r="X217" s="3">
        <v>38.82</v>
      </c>
      <c r="Y217" s="3">
        <v>39.4</v>
      </c>
      <c r="Z217" s="3">
        <v>40.98</v>
      </c>
      <c r="AA217" s="3">
        <v>43.24</v>
      </c>
      <c r="AB217" s="3">
        <v>45.61</v>
      </c>
      <c r="AC217" s="3">
        <v>48.32</v>
      </c>
      <c r="AD217" s="3">
        <v>50.82</v>
      </c>
      <c r="AE217" s="3">
        <v>50.3</v>
      </c>
      <c r="AF217" s="3">
        <v>48.66</v>
      </c>
      <c r="AG217" s="3">
        <v>43.43</v>
      </c>
      <c r="AH217" s="3">
        <v>40.229999999999997</v>
      </c>
      <c r="AI217" s="3">
        <v>39.06</v>
      </c>
      <c r="AJ217" s="3">
        <v>38.799999999999997</v>
      </c>
      <c r="AK217" s="3">
        <v>39.33</v>
      </c>
      <c r="AL217" s="3">
        <v>41.18</v>
      </c>
      <c r="AM217" s="3">
        <v>46.19</v>
      </c>
      <c r="AN217" s="3">
        <v>48.32</v>
      </c>
      <c r="AO217" s="3">
        <v>49.28</v>
      </c>
      <c r="AP217" s="3">
        <v>50.12</v>
      </c>
      <c r="AQ217" s="3">
        <v>47.73</v>
      </c>
      <c r="AR217" s="3">
        <v>45.83</v>
      </c>
      <c r="AS217" s="3">
        <v>42.12</v>
      </c>
      <c r="AT217" s="3">
        <v>40.79</v>
      </c>
      <c r="AU217" s="3">
        <v>40.61</v>
      </c>
      <c r="AV217" s="3">
        <v>40.79</v>
      </c>
      <c r="AW217" s="3">
        <v>41.15</v>
      </c>
      <c r="AX217" s="3">
        <v>42.12</v>
      </c>
      <c r="AY217" s="3">
        <v>46.59</v>
      </c>
    </row>
    <row r="218" spans="1:51" x14ac:dyDescent="0.35">
      <c r="A218" s="5">
        <f t="shared" si="4"/>
        <v>43031</v>
      </c>
      <c r="B218" t="s">
        <v>363</v>
      </c>
      <c r="C218" s="2">
        <v>43031</v>
      </c>
      <c r="D218" s="3">
        <v>48.38</v>
      </c>
      <c r="E218" s="3">
        <v>50.62</v>
      </c>
      <c r="F218" s="3">
        <v>51.69</v>
      </c>
      <c r="G218" s="3">
        <v>51.94</v>
      </c>
      <c r="H218" s="3">
        <v>49.64</v>
      </c>
      <c r="I218" s="3">
        <v>46.01</v>
      </c>
      <c r="J218" s="3">
        <v>42.91</v>
      </c>
      <c r="K218" s="3">
        <v>39.92</v>
      </c>
      <c r="L218" s="3">
        <v>40.4</v>
      </c>
      <c r="M218" s="3">
        <v>40.950000000000003</v>
      </c>
      <c r="N218" s="3">
        <v>41.58</v>
      </c>
      <c r="O218" s="3">
        <v>44.17</v>
      </c>
      <c r="P218" s="3">
        <v>47.84</v>
      </c>
      <c r="Q218" s="3">
        <v>50.44</v>
      </c>
      <c r="R218" s="3">
        <v>52.18</v>
      </c>
      <c r="S218" s="3">
        <v>52.27</v>
      </c>
      <c r="T218" s="3">
        <v>49.46</v>
      </c>
      <c r="U218" s="3">
        <v>43.99</v>
      </c>
      <c r="V218" s="3">
        <v>40.75</v>
      </c>
      <c r="W218" s="3">
        <v>38.979999999999997</v>
      </c>
      <c r="X218" s="3">
        <v>38.68</v>
      </c>
      <c r="Y218" s="3">
        <v>39.26</v>
      </c>
      <c r="Z218" s="3">
        <v>40.799999999999997</v>
      </c>
      <c r="AA218" s="3">
        <v>43.01</v>
      </c>
      <c r="AB218" s="3">
        <v>45.38</v>
      </c>
      <c r="AC218" s="3">
        <v>48.09</v>
      </c>
      <c r="AD218" s="3">
        <v>50.54</v>
      </c>
      <c r="AE218" s="3">
        <v>50.02</v>
      </c>
      <c r="AF218" s="3">
        <v>48.38</v>
      </c>
      <c r="AG218" s="3">
        <v>43.15</v>
      </c>
      <c r="AH218" s="3">
        <v>39.950000000000003</v>
      </c>
      <c r="AI218" s="3">
        <v>38.78</v>
      </c>
      <c r="AJ218" s="3">
        <v>38.520000000000003</v>
      </c>
      <c r="AK218" s="3">
        <v>39.049999999999997</v>
      </c>
      <c r="AL218" s="3">
        <v>40.9</v>
      </c>
      <c r="AM218" s="3">
        <v>45.91</v>
      </c>
      <c r="AN218" s="3">
        <v>48.04</v>
      </c>
      <c r="AO218" s="3">
        <v>49</v>
      </c>
      <c r="AP218" s="3">
        <v>49.84</v>
      </c>
      <c r="AQ218" s="3">
        <v>47.45</v>
      </c>
      <c r="AR218" s="3">
        <v>45.55</v>
      </c>
      <c r="AS218" s="3">
        <v>41.84</v>
      </c>
      <c r="AT218" s="3">
        <v>40.51</v>
      </c>
      <c r="AU218" s="3">
        <v>40.33</v>
      </c>
      <c r="AV218" s="3">
        <v>40.51</v>
      </c>
      <c r="AW218" s="3">
        <v>40.869999999999997</v>
      </c>
      <c r="AX218" s="3">
        <v>41.84</v>
      </c>
      <c r="AY218" s="3">
        <v>46.31</v>
      </c>
    </row>
    <row r="219" spans="1:51" x14ac:dyDescent="0.35">
      <c r="A219" s="5">
        <f t="shared" si="4"/>
        <v>43032</v>
      </c>
      <c r="B219" t="s">
        <v>364</v>
      </c>
      <c r="C219" s="2">
        <v>43032</v>
      </c>
      <c r="D219" s="3">
        <v>48.3</v>
      </c>
      <c r="E219" s="3">
        <v>50.54</v>
      </c>
      <c r="F219" s="3">
        <v>51.61</v>
      </c>
      <c r="G219" s="3">
        <v>51.87</v>
      </c>
      <c r="H219" s="3">
        <v>49.61</v>
      </c>
      <c r="I219" s="3">
        <v>46.09</v>
      </c>
      <c r="J219" s="3">
        <v>43.03</v>
      </c>
      <c r="K219" s="3">
        <v>40.049999999999997</v>
      </c>
      <c r="L219" s="3">
        <v>40.53</v>
      </c>
      <c r="M219" s="3">
        <v>41.08</v>
      </c>
      <c r="N219" s="3">
        <v>41.71</v>
      </c>
      <c r="O219" s="3">
        <v>44.31</v>
      </c>
      <c r="P219" s="3">
        <v>47.98</v>
      </c>
      <c r="Q219" s="3">
        <v>50.58</v>
      </c>
      <c r="R219" s="3">
        <v>52.32</v>
      </c>
      <c r="S219" s="3">
        <v>52.41</v>
      </c>
      <c r="T219" s="3">
        <v>49.6</v>
      </c>
      <c r="U219" s="3">
        <v>44.13</v>
      </c>
      <c r="V219" s="3">
        <v>40.909999999999997</v>
      </c>
      <c r="W219" s="3">
        <v>39.159999999999997</v>
      </c>
      <c r="X219" s="3">
        <v>38.86</v>
      </c>
      <c r="Y219" s="3">
        <v>39.44</v>
      </c>
      <c r="Z219" s="3">
        <v>40.98</v>
      </c>
      <c r="AA219" s="3">
        <v>43.12</v>
      </c>
      <c r="AB219" s="3">
        <v>45.47</v>
      </c>
      <c r="AC219" s="3">
        <v>48.18</v>
      </c>
      <c r="AD219" s="3">
        <v>50.63</v>
      </c>
      <c r="AE219" s="3">
        <v>50.11</v>
      </c>
      <c r="AF219" s="3">
        <v>48.47</v>
      </c>
      <c r="AG219" s="3">
        <v>43.24</v>
      </c>
      <c r="AH219" s="3">
        <v>40.04</v>
      </c>
      <c r="AI219" s="3">
        <v>38.869999999999997</v>
      </c>
      <c r="AJ219" s="3">
        <v>38.61</v>
      </c>
      <c r="AK219" s="3">
        <v>39.14</v>
      </c>
      <c r="AL219" s="3">
        <v>40.99</v>
      </c>
      <c r="AM219" s="3">
        <v>45.94</v>
      </c>
      <c r="AN219" s="3">
        <v>48.03</v>
      </c>
      <c r="AO219" s="3">
        <v>48.95</v>
      </c>
      <c r="AP219" s="3">
        <v>49.75</v>
      </c>
      <c r="AQ219" s="3">
        <v>47.32</v>
      </c>
      <c r="AR219" s="3">
        <v>45.4</v>
      </c>
      <c r="AS219" s="3">
        <v>41.69</v>
      </c>
      <c r="AT219" s="3">
        <v>40.36</v>
      </c>
      <c r="AU219" s="3">
        <v>40.18</v>
      </c>
      <c r="AV219" s="3">
        <v>40.36</v>
      </c>
      <c r="AW219" s="3">
        <v>40.72</v>
      </c>
      <c r="AX219" s="3">
        <v>41.69</v>
      </c>
      <c r="AY219" s="3">
        <v>46.16</v>
      </c>
    </row>
    <row r="220" spans="1:51" x14ac:dyDescent="0.35">
      <c r="A220" s="5">
        <f t="shared" si="4"/>
        <v>43033</v>
      </c>
      <c r="B220" t="s">
        <v>365</v>
      </c>
      <c r="C220" s="2">
        <v>43033</v>
      </c>
      <c r="D220" s="3">
        <v>48.66</v>
      </c>
      <c r="E220" s="3">
        <v>50.71</v>
      </c>
      <c r="F220" s="3">
        <v>51.72</v>
      </c>
      <c r="G220" s="3">
        <v>52</v>
      </c>
      <c r="H220" s="3">
        <v>49.8</v>
      </c>
      <c r="I220" s="3">
        <v>46.27</v>
      </c>
      <c r="J220" s="3">
        <v>43.26</v>
      </c>
      <c r="K220" s="3">
        <v>40.31</v>
      </c>
      <c r="L220" s="3">
        <v>40.79</v>
      </c>
      <c r="M220" s="3">
        <v>41.34</v>
      </c>
      <c r="N220" s="3">
        <v>41.97</v>
      </c>
      <c r="O220" s="3">
        <v>44.59</v>
      </c>
      <c r="P220" s="3">
        <v>48.26</v>
      </c>
      <c r="Q220" s="3">
        <v>50.86</v>
      </c>
      <c r="R220" s="3">
        <v>52.57</v>
      </c>
      <c r="S220" s="3">
        <v>52.66</v>
      </c>
      <c r="T220" s="3">
        <v>49.85</v>
      </c>
      <c r="U220" s="3">
        <v>44.39</v>
      </c>
      <c r="V220" s="3">
        <v>41.17</v>
      </c>
      <c r="W220" s="3">
        <v>39.42</v>
      </c>
      <c r="X220" s="3">
        <v>39.119999999999997</v>
      </c>
      <c r="Y220" s="3">
        <v>39.700000000000003</v>
      </c>
      <c r="Z220" s="3">
        <v>41.24</v>
      </c>
      <c r="AA220" s="3">
        <v>43.35</v>
      </c>
      <c r="AB220" s="3">
        <v>45.7</v>
      </c>
      <c r="AC220" s="3">
        <v>48.41</v>
      </c>
      <c r="AD220" s="3">
        <v>50.86</v>
      </c>
      <c r="AE220" s="3">
        <v>50.34</v>
      </c>
      <c r="AF220" s="3">
        <v>48.76</v>
      </c>
      <c r="AG220" s="3">
        <v>43.59</v>
      </c>
      <c r="AH220" s="3">
        <v>40.44</v>
      </c>
      <c r="AI220" s="3">
        <v>39.270000000000003</v>
      </c>
      <c r="AJ220" s="3">
        <v>39.01</v>
      </c>
      <c r="AK220" s="3">
        <v>39.51</v>
      </c>
      <c r="AL220" s="3">
        <v>41.28</v>
      </c>
      <c r="AM220" s="3">
        <v>46.15</v>
      </c>
      <c r="AN220" s="3">
        <v>48.21</v>
      </c>
      <c r="AO220" s="3">
        <v>49.13</v>
      </c>
      <c r="AP220" s="3">
        <v>49.93</v>
      </c>
      <c r="AQ220" s="3">
        <v>47.5</v>
      </c>
      <c r="AR220" s="3">
        <v>45.58</v>
      </c>
      <c r="AS220" s="3">
        <v>41.87</v>
      </c>
      <c r="AT220" s="3">
        <v>40.54</v>
      </c>
      <c r="AU220" s="3">
        <v>40.36</v>
      </c>
      <c r="AV220" s="3">
        <v>40.54</v>
      </c>
      <c r="AW220" s="3">
        <v>40.9</v>
      </c>
      <c r="AX220" s="3">
        <v>41.87</v>
      </c>
      <c r="AY220" s="3">
        <v>46.34</v>
      </c>
    </row>
    <row r="221" spans="1:51" x14ac:dyDescent="0.35">
      <c r="A221" s="5">
        <f t="shared" si="4"/>
        <v>43034</v>
      </c>
      <c r="B221" t="s">
        <v>366</v>
      </c>
      <c r="C221" s="2">
        <v>43034</v>
      </c>
      <c r="D221" s="3">
        <v>48.25</v>
      </c>
      <c r="E221" s="3">
        <v>50.34</v>
      </c>
      <c r="F221" s="3">
        <v>51.49</v>
      </c>
      <c r="G221" s="3">
        <v>51.79</v>
      </c>
      <c r="H221" s="3">
        <v>49.67</v>
      </c>
      <c r="I221" s="3">
        <v>46.16</v>
      </c>
      <c r="J221" s="3">
        <v>43.2</v>
      </c>
      <c r="K221" s="3">
        <v>40.25</v>
      </c>
      <c r="L221" s="3">
        <v>40.729999999999997</v>
      </c>
      <c r="M221" s="3">
        <v>41.28</v>
      </c>
      <c r="N221" s="3">
        <v>41.94</v>
      </c>
      <c r="O221" s="3">
        <v>44.61</v>
      </c>
      <c r="P221" s="3">
        <v>48.31</v>
      </c>
      <c r="Q221" s="3">
        <v>50.91</v>
      </c>
      <c r="R221" s="3">
        <v>52.6</v>
      </c>
      <c r="S221" s="3">
        <v>52.69</v>
      </c>
      <c r="T221" s="3">
        <v>49.91</v>
      </c>
      <c r="U221" s="3">
        <v>44.5</v>
      </c>
      <c r="V221" s="3">
        <v>41.31</v>
      </c>
      <c r="W221" s="3">
        <v>39.56</v>
      </c>
      <c r="X221" s="3">
        <v>39.26</v>
      </c>
      <c r="Y221" s="3">
        <v>39.840000000000003</v>
      </c>
      <c r="Z221" s="3">
        <v>41.38</v>
      </c>
      <c r="AA221" s="3">
        <v>43.51</v>
      </c>
      <c r="AB221" s="3">
        <v>45.86</v>
      </c>
      <c r="AC221" s="3">
        <v>48.57</v>
      </c>
      <c r="AD221" s="3">
        <v>51.02</v>
      </c>
      <c r="AE221" s="3">
        <v>50.5</v>
      </c>
      <c r="AF221" s="3">
        <v>48.92</v>
      </c>
      <c r="AG221" s="3">
        <v>43.75</v>
      </c>
      <c r="AH221" s="3">
        <v>40.6</v>
      </c>
      <c r="AI221" s="3">
        <v>39.43</v>
      </c>
      <c r="AJ221" s="3">
        <v>39.17</v>
      </c>
      <c r="AK221" s="3">
        <v>39.67</v>
      </c>
      <c r="AL221" s="3">
        <v>41.39</v>
      </c>
      <c r="AM221" s="3">
        <v>46.18</v>
      </c>
      <c r="AN221" s="3">
        <v>48.19</v>
      </c>
      <c r="AO221" s="3">
        <v>49.11</v>
      </c>
      <c r="AP221" s="3">
        <v>49.91</v>
      </c>
      <c r="AQ221" s="3">
        <v>47.48</v>
      </c>
      <c r="AR221" s="3">
        <v>45.56</v>
      </c>
      <c r="AS221" s="3">
        <v>41.85</v>
      </c>
      <c r="AT221" s="3">
        <v>40.520000000000003</v>
      </c>
      <c r="AU221" s="3">
        <v>40.340000000000003</v>
      </c>
      <c r="AV221" s="3">
        <v>40.520000000000003</v>
      </c>
      <c r="AW221" s="3">
        <v>40.880000000000003</v>
      </c>
      <c r="AX221" s="3">
        <v>41.85</v>
      </c>
      <c r="AY221" s="3">
        <v>46.32</v>
      </c>
    </row>
    <row r="222" spans="1:51" x14ac:dyDescent="0.35">
      <c r="A222" s="5">
        <f t="shared" si="4"/>
        <v>43035</v>
      </c>
      <c r="B222" t="s">
        <v>367</v>
      </c>
      <c r="C222" s="2">
        <v>43035</v>
      </c>
      <c r="D222" s="3">
        <v>47.85</v>
      </c>
      <c r="E222" s="3">
        <v>50.31</v>
      </c>
      <c r="F222" s="3">
        <v>51.51</v>
      </c>
      <c r="G222" s="3">
        <v>51.78</v>
      </c>
      <c r="H222" s="3">
        <v>49.66</v>
      </c>
      <c r="I222" s="3">
        <v>46.32</v>
      </c>
      <c r="J222" s="3">
        <v>43.41</v>
      </c>
      <c r="K222" s="3">
        <v>40.46</v>
      </c>
      <c r="L222" s="3">
        <v>40.99</v>
      </c>
      <c r="M222" s="3">
        <v>41.54</v>
      </c>
      <c r="N222" s="3">
        <v>42.2</v>
      </c>
      <c r="O222" s="3">
        <v>44.87</v>
      </c>
      <c r="P222" s="3">
        <v>48.57</v>
      </c>
      <c r="Q222" s="3">
        <v>51.17</v>
      </c>
      <c r="R222" s="3">
        <v>52.91</v>
      </c>
      <c r="S222" s="3">
        <v>53</v>
      </c>
      <c r="T222" s="3">
        <v>50.22</v>
      </c>
      <c r="U222" s="3">
        <v>44.72</v>
      </c>
      <c r="V222" s="3">
        <v>41.53</v>
      </c>
      <c r="W222" s="3">
        <v>39.78</v>
      </c>
      <c r="X222" s="3">
        <v>39.479999999999997</v>
      </c>
      <c r="Y222" s="3">
        <v>40.06</v>
      </c>
      <c r="Z222" s="3">
        <v>41.6</v>
      </c>
      <c r="AA222" s="3">
        <v>43.78</v>
      </c>
      <c r="AB222" s="3">
        <v>46.13</v>
      </c>
      <c r="AC222" s="3">
        <v>48.84</v>
      </c>
      <c r="AD222" s="3">
        <v>51.29</v>
      </c>
      <c r="AE222" s="3">
        <v>50.77</v>
      </c>
      <c r="AF222" s="3">
        <v>49.19</v>
      </c>
      <c r="AG222" s="3">
        <v>43.97</v>
      </c>
      <c r="AH222" s="3">
        <v>40.82</v>
      </c>
      <c r="AI222" s="3">
        <v>39.65</v>
      </c>
      <c r="AJ222" s="3">
        <v>39.39</v>
      </c>
      <c r="AK222" s="3">
        <v>39.89</v>
      </c>
      <c r="AL222" s="3">
        <v>41.61</v>
      </c>
      <c r="AM222" s="3">
        <v>46.4</v>
      </c>
      <c r="AN222" s="3">
        <v>48.41</v>
      </c>
      <c r="AO222" s="3">
        <v>49.33</v>
      </c>
      <c r="AP222" s="3">
        <v>50.13</v>
      </c>
      <c r="AQ222" s="3">
        <v>47.7</v>
      </c>
      <c r="AR222" s="3">
        <v>45.78</v>
      </c>
      <c r="AS222" s="3">
        <v>42.07</v>
      </c>
      <c r="AT222" s="3">
        <v>40.74</v>
      </c>
      <c r="AU222" s="3">
        <v>40.56</v>
      </c>
      <c r="AV222" s="3">
        <v>40.74</v>
      </c>
      <c r="AW222" s="3">
        <v>41.1</v>
      </c>
      <c r="AX222" s="3">
        <v>42.07</v>
      </c>
      <c r="AY222" s="3">
        <v>46.54</v>
      </c>
    </row>
    <row r="223" spans="1:51" x14ac:dyDescent="0.35">
      <c r="A223" s="5">
        <f t="shared" si="4"/>
        <v>43038</v>
      </c>
      <c r="B223" t="s">
        <v>368</v>
      </c>
      <c r="C223" s="2">
        <v>43038</v>
      </c>
      <c r="D223" s="3">
        <v>47.6</v>
      </c>
      <c r="E223" s="3">
        <v>49.84</v>
      </c>
      <c r="F223" s="3">
        <v>51.2</v>
      </c>
      <c r="G223" s="3">
        <v>51.46</v>
      </c>
      <c r="H223" s="3">
        <v>49.36</v>
      </c>
      <c r="I223" s="3">
        <v>46.05</v>
      </c>
      <c r="J223" s="3">
        <v>43.3</v>
      </c>
      <c r="K223" s="3">
        <v>40.5</v>
      </c>
      <c r="L223" s="3">
        <v>41</v>
      </c>
      <c r="M223" s="3">
        <v>41.55</v>
      </c>
      <c r="N223" s="3">
        <v>42.21</v>
      </c>
      <c r="O223" s="3">
        <v>44.84</v>
      </c>
      <c r="P223" s="3">
        <v>48.52</v>
      </c>
      <c r="Q223" s="3">
        <v>51.12</v>
      </c>
      <c r="R223" s="3">
        <v>52.86</v>
      </c>
      <c r="S223" s="3">
        <v>52.95</v>
      </c>
      <c r="T223" s="3">
        <v>50.17</v>
      </c>
      <c r="U223" s="3">
        <v>44.67</v>
      </c>
      <c r="V223" s="3">
        <v>41.5</v>
      </c>
      <c r="W223" s="3">
        <v>39.75</v>
      </c>
      <c r="X223" s="3">
        <v>39.450000000000003</v>
      </c>
      <c r="Y223" s="3">
        <v>40.03</v>
      </c>
      <c r="Z223" s="3">
        <v>41.6</v>
      </c>
      <c r="AA223" s="3">
        <v>43.84</v>
      </c>
      <c r="AB223" s="3">
        <v>46.19</v>
      </c>
      <c r="AC223" s="3">
        <v>48.87</v>
      </c>
      <c r="AD223" s="3">
        <v>51.29</v>
      </c>
      <c r="AE223" s="3">
        <v>50.76</v>
      </c>
      <c r="AF223" s="3">
        <v>49.18</v>
      </c>
      <c r="AG223" s="3">
        <v>43.96</v>
      </c>
      <c r="AH223" s="3">
        <v>40.81</v>
      </c>
      <c r="AI223" s="3">
        <v>39.64</v>
      </c>
      <c r="AJ223" s="3">
        <v>39.380000000000003</v>
      </c>
      <c r="AK223" s="3">
        <v>39.880000000000003</v>
      </c>
      <c r="AL223" s="3">
        <v>41.6</v>
      </c>
      <c r="AM223" s="3">
        <v>46.39</v>
      </c>
      <c r="AN223" s="3">
        <v>48.4</v>
      </c>
      <c r="AO223" s="3">
        <v>49.32</v>
      </c>
      <c r="AP223" s="3">
        <v>50.12</v>
      </c>
      <c r="AQ223" s="3">
        <v>47.69</v>
      </c>
      <c r="AR223" s="3">
        <v>45.77</v>
      </c>
      <c r="AS223" s="3">
        <v>42.06</v>
      </c>
      <c r="AT223" s="3">
        <v>40.85</v>
      </c>
      <c r="AU223" s="3">
        <v>40.82</v>
      </c>
      <c r="AV223" s="3">
        <v>41.15</v>
      </c>
      <c r="AW223" s="3">
        <v>41.66</v>
      </c>
      <c r="AX223" s="3">
        <v>42.63</v>
      </c>
      <c r="AY223" s="3">
        <v>46.52</v>
      </c>
    </row>
    <row r="224" spans="1:51" x14ac:dyDescent="0.35">
      <c r="A224" s="5">
        <f t="shared" si="4"/>
        <v>43039</v>
      </c>
      <c r="B224" t="s">
        <v>369</v>
      </c>
      <c r="C224" s="2">
        <v>43039</v>
      </c>
      <c r="D224" s="3">
        <v>50.38</v>
      </c>
      <c r="E224" s="3">
        <v>51.63</v>
      </c>
      <c r="F224" s="3">
        <v>51.88</v>
      </c>
      <c r="G224" s="3">
        <v>49.64</v>
      </c>
      <c r="H224" s="3">
        <v>46.34</v>
      </c>
      <c r="I224" s="3">
        <v>43.58</v>
      </c>
      <c r="J224" s="3">
        <v>40.78</v>
      </c>
      <c r="K224" s="3">
        <v>41.23</v>
      </c>
      <c r="L224" s="3">
        <v>41.74</v>
      </c>
      <c r="M224" s="3">
        <v>42.36</v>
      </c>
      <c r="N224" s="3">
        <v>44.99</v>
      </c>
      <c r="O224" s="3">
        <v>48.67</v>
      </c>
      <c r="P224" s="3">
        <v>51.27</v>
      </c>
      <c r="Q224" s="3">
        <v>53.01</v>
      </c>
      <c r="R224" s="3">
        <v>53.1</v>
      </c>
      <c r="S224" s="3">
        <v>50.32</v>
      </c>
      <c r="T224" s="3">
        <v>44.82</v>
      </c>
      <c r="U224" s="3">
        <v>41.6</v>
      </c>
      <c r="V224" s="3">
        <v>39.85</v>
      </c>
      <c r="W224" s="3">
        <v>39.549999999999997</v>
      </c>
      <c r="X224" s="3">
        <v>40.130000000000003</v>
      </c>
      <c r="Y224" s="3">
        <v>41.7</v>
      </c>
      <c r="Z224" s="3">
        <v>43.98</v>
      </c>
      <c r="AA224" s="3">
        <v>46.31</v>
      </c>
      <c r="AB224" s="3">
        <v>48.97</v>
      </c>
      <c r="AC224" s="3">
        <v>51.37</v>
      </c>
      <c r="AD224" s="3">
        <v>50.83</v>
      </c>
      <c r="AE224" s="3">
        <v>49.25</v>
      </c>
      <c r="AF224" s="3">
        <v>43.91</v>
      </c>
      <c r="AG224" s="3">
        <v>40.72</v>
      </c>
      <c r="AH224" s="3">
        <v>39.51</v>
      </c>
      <c r="AI224" s="3">
        <v>39.21</v>
      </c>
      <c r="AJ224" s="3">
        <v>39.67</v>
      </c>
      <c r="AK224" s="3">
        <v>41.35</v>
      </c>
      <c r="AL224" s="3">
        <v>46.14</v>
      </c>
      <c r="AM224" s="3">
        <v>48.15</v>
      </c>
      <c r="AN224" s="3">
        <v>49.07</v>
      </c>
      <c r="AO224" s="3">
        <v>49.87</v>
      </c>
      <c r="AP224" s="3">
        <v>47.44</v>
      </c>
      <c r="AQ224" s="3">
        <v>45.52</v>
      </c>
      <c r="AR224" s="3">
        <v>41.81</v>
      </c>
      <c r="AS224" s="3">
        <v>40.6</v>
      </c>
      <c r="AT224" s="3">
        <v>40.57</v>
      </c>
      <c r="AU224" s="3">
        <v>40.9</v>
      </c>
      <c r="AV224" s="3">
        <v>41.41</v>
      </c>
      <c r="AW224" s="3">
        <v>42.38</v>
      </c>
      <c r="AX224" s="3">
        <v>46.3</v>
      </c>
      <c r="AY224" s="3">
        <v>47.93</v>
      </c>
    </row>
    <row r="225" spans="1:51" x14ac:dyDescent="0.35">
      <c r="A225" s="5">
        <f t="shared" si="4"/>
        <v>43040</v>
      </c>
      <c r="B225" t="s">
        <v>370</v>
      </c>
      <c r="C225" s="2">
        <v>43040</v>
      </c>
      <c r="D225" s="3">
        <v>51.1</v>
      </c>
      <c r="E225" s="3">
        <v>52.32</v>
      </c>
      <c r="F225" s="3">
        <v>52.59</v>
      </c>
      <c r="G225" s="3">
        <v>50.3</v>
      </c>
      <c r="H225" s="3">
        <v>46.64</v>
      </c>
      <c r="I225" s="3">
        <v>43.85</v>
      </c>
      <c r="J225" s="3">
        <v>41.05</v>
      </c>
      <c r="K225" s="3">
        <v>41.43</v>
      </c>
      <c r="L225" s="3">
        <v>41.94</v>
      </c>
      <c r="M225" s="3">
        <v>42.56</v>
      </c>
      <c r="N225" s="3">
        <v>44.67</v>
      </c>
      <c r="O225" s="3">
        <v>48.54</v>
      </c>
      <c r="P225" s="3">
        <v>51.32</v>
      </c>
      <c r="Q225" s="3">
        <v>53.2</v>
      </c>
      <c r="R225" s="3">
        <v>53.44</v>
      </c>
      <c r="S225" s="3">
        <v>50.85</v>
      </c>
      <c r="T225" s="3">
        <v>45.23</v>
      </c>
      <c r="U225" s="3">
        <v>41.88</v>
      </c>
      <c r="V225" s="3">
        <v>40.01</v>
      </c>
      <c r="W225" s="3">
        <v>39.590000000000003</v>
      </c>
      <c r="X225" s="3">
        <v>40.049999999999997</v>
      </c>
      <c r="Y225" s="3">
        <v>41.5</v>
      </c>
      <c r="Z225" s="3">
        <v>43.83</v>
      </c>
      <c r="AA225" s="3">
        <v>46.22</v>
      </c>
      <c r="AB225" s="3">
        <v>48.93</v>
      </c>
      <c r="AC225" s="3">
        <v>51.36</v>
      </c>
      <c r="AD225" s="3">
        <v>50.85</v>
      </c>
      <c r="AE225" s="3">
        <v>49.29</v>
      </c>
      <c r="AF225" s="3">
        <v>43.89</v>
      </c>
      <c r="AG225" s="3">
        <v>40.64</v>
      </c>
      <c r="AH225" s="3">
        <v>39.369999999999997</v>
      </c>
      <c r="AI225" s="3">
        <v>39.020000000000003</v>
      </c>
      <c r="AJ225" s="3">
        <v>39.47</v>
      </c>
      <c r="AK225" s="3">
        <v>41.14</v>
      </c>
      <c r="AL225" s="3">
        <v>46.03</v>
      </c>
      <c r="AM225" s="3">
        <v>48.14</v>
      </c>
      <c r="AN225" s="3">
        <v>49.16</v>
      </c>
      <c r="AO225" s="3">
        <v>50.06</v>
      </c>
      <c r="AP225" s="3">
        <v>47.7</v>
      </c>
      <c r="AQ225" s="3">
        <v>45.83</v>
      </c>
      <c r="AR225" s="3">
        <v>41.96</v>
      </c>
      <c r="AS225" s="3">
        <v>40.700000000000003</v>
      </c>
      <c r="AT225" s="3">
        <v>40.619999999999997</v>
      </c>
      <c r="AU225" s="3">
        <v>40.9</v>
      </c>
      <c r="AV225" s="3">
        <v>41.36</v>
      </c>
      <c r="AW225" s="3">
        <v>42.28</v>
      </c>
      <c r="AX225" s="3">
        <v>46.25</v>
      </c>
      <c r="AY225" s="3">
        <v>47.93</v>
      </c>
    </row>
    <row r="226" spans="1:51" x14ac:dyDescent="0.35">
      <c r="A226" s="5">
        <f t="shared" si="4"/>
        <v>43041</v>
      </c>
      <c r="B226" t="s">
        <v>371</v>
      </c>
      <c r="C226" s="2">
        <v>43041</v>
      </c>
      <c r="D226" s="3">
        <v>51.96</v>
      </c>
      <c r="E226" s="3">
        <v>53.16</v>
      </c>
      <c r="F226" s="3">
        <v>53.39</v>
      </c>
      <c r="G226" s="3">
        <v>51.04</v>
      </c>
      <c r="H226" s="3">
        <v>46.99</v>
      </c>
      <c r="I226" s="3">
        <v>43.99</v>
      </c>
      <c r="J226" s="3">
        <v>41.27</v>
      </c>
      <c r="K226" s="3">
        <v>41.68</v>
      </c>
      <c r="L226" s="3">
        <v>42.19</v>
      </c>
      <c r="M226" s="3">
        <v>42.79</v>
      </c>
      <c r="N226" s="3">
        <v>44.88</v>
      </c>
      <c r="O226" s="3">
        <v>48.75</v>
      </c>
      <c r="P226" s="3">
        <v>51.43</v>
      </c>
      <c r="Q226" s="3">
        <v>53.26</v>
      </c>
      <c r="R226" s="3">
        <v>53.45</v>
      </c>
      <c r="S226" s="3">
        <v>50.86</v>
      </c>
      <c r="T226" s="3">
        <v>45.36</v>
      </c>
      <c r="U226" s="3">
        <v>41.95</v>
      </c>
      <c r="V226" s="3">
        <v>40.020000000000003</v>
      </c>
      <c r="W226" s="3">
        <v>39.520000000000003</v>
      </c>
      <c r="X226" s="3">
        <v>39.979999999999997</v>
      </c>
      <c r="Y226" s="3">
        <v>41.43</v>
      </c>
      <c r="Z226" s="3">
        <v>43.81</v>
      </c>
      <c r="AA226" s="3">
        <v>46.23</v>
      </c>
      <c r="AB226" s="3">
        <v>48.94</v>
      </c>
      <c r="AC226" s="3">
        <v>51.37</v>
      </c>
      <c r="AD226" s="3">
        <v>50.86</v>
      </c>
      <c r="AE226" s="3">
        <v>49.3</v>
      </c>
      <c r="AF226" s="3">
        <v>43.79</v>
      </c>
      <c r="AG226" s="3">
        <v>40.46</v>
      </c>
      <c r="AH226" s="3">
        <v>39.11</v>
      </c>
      <c r="AI226" s="3">
        <v>38.71</v>
      </c>
      <c r="AJ226" s="3">
        <v>39.159999999999997</v>
      </c>
      <c r="AK226" s="3">
        <v>40.83</v>
      </c>
      <c r="AL226" s="3">
        <v>45.72</v>
      </c>
      <c r="AM226" s="3">
        <v>47.83</v>
      </c>
      <c r="AN226" s="3">
        <v>48.85</v>
      </c>
      <c r="AO226" s="3">
        <v>49.75</v>
      </c>
      <c r="AP226" s="3">
        <v>47.39</v>
      </c>
      <c r="AQ226" s="3">
        <v>45.52</v>
      </c>
      <c r="AR226" s="3">
        <v>41.65</v>
      </c>
      <c r="AS226" s="3">
        <v>40.39</v>
      </c>
      <c r="AT226" s="3">
        <v>40.31</v>
      </c>
      <c r="AU226" s="3">
        <v>40.590000000000003</v>
      </c>
      <c r="AV226" s="3">
        <v>41.05</v>
      </c>
      <c r="AW226" s="3">
        <v>41.97</v>
      </c>
      <c r="AX226" s="3">
        <v>45.94</v>
      </c>
      <c r="AY226" s="3">
        <v>47.62</v>
      </c>
    </row>
    <row r="227" spans="1:51" x14ac:dyDescent="0.35">
      <c r="A227" s="5">
        <f t="shared" si="4"/>
        <v>43042</v>
      </c>
      <c r="B227" t="s">
        <v>372</v>
      </c>
      <c r="C227" s="2">
        <v>43042</v>
      </c>
      <c r="D227" s="3">
        <v>50.89</v>
      </c>
      <c r="E227" s="3">
        <v>52.25</v>
      </c>
      <c r="F227" s="3">
        <v>52.55</v>
      </c>
      <c r="G227" s="3">
        <v>50.25</v>
      </c>
      <c r="H227" s="3">
        <v>46.4</v>
      </c>
      <c r="I227" s="3">
        <v>43.36</v>
      </c>
      <c r="J227" s="3">
        <v>40.64</v>
      </c>
      <c r="K227" s="3">
        <v>41.08</v>
      </c>
      <c r="L227" s="3">
        <v>41.62</v>
      </c>
      <c r="M227" s="3">
        <v>42.26</v>
      </c>
      <c r="N227" s="3">
        <v>44.43</v>
      </c>
      <c r="O227" s="3">
        <v>48.3</v>
      </c>
      <c r="P227" s="3">
        <v>50.98</v>
      </c>
      <c r="Q227" s="3">
        <v>52.81</v>
      </c>
      <c r="R227" s="3">
        <v>53.01</v>
      </c>
      <c r="S227" s="3">
        <v>50.43</v>
      </c>
      <c r="T227" s="3">
        <v>44.95</v>
      </c>
      <c r="U227" s="3">
        <v>41.54</v>
      </c>
      <c r="V227" s="3">
        <v>39.61</v>
      </c>
      <c r="W227" s="3">
        <v>39.11</v>
      </c>
      <c r="X227" s="3">
        <v>39.57</v>
      </c>
      <c r="Y227" s="3">
        <v>41.02</v>
      </c>
      <c r="Z227" s="3">
        <v>43.41</v>
      </c>
      <c r="AA227" s="3">
        <v>45.83</v>
      </c>
      <c r="AB227" s="3">
        <v>48.54</v>
      </c>
      <c r="AC227" s="3">
        <v>50.97</v>
      </c>
      <c r="AD227" s="3">
        <v>50.46</v>
      </c>
      <c r="AE227" s="3">
        <v>48.9</v>
      </c>
      <c r="AF227" s="3">
        <v>43.39</v>
      </c>
      <c r="AG227" s="3">
        <v>40.06</v>
      </c>
      <c r="AH227" s="3">
        <v>38.71</v>
      </c>
      <c r="AI227" s="3">
        <v>38.31</v>
      </c>
      <c r="AJ227" s="3">
        <v>38.76</v>
      </c>
      <c r="AK227" s="3">
        <v>40.43</v>
      </c>
      <c r="AL227" s="3">
        <v>45.32</v>
      </c>
      <c r="AM227" s="3">
        <v>47.43</v>
      </c>
      <c r="AN227" s="3">
        <v>48.45</v>
      </c>
      <c r="AO227" s="3">
        <v>49.35</v>
      </c>
      <c r="AP227" s="3">
        <v>46.99</v>
      </c>
      <c r="AQ227" s="3">
        <v>45.12</v>
      </c>
      <c r="AR227" s="3">
        <v>41.25</v>
      </c>
      <c r="AS227" s="3">
        <v>39.99</v>
      </c>
      <c r="AT227" s="3">
        <v>39.909999999999997</v>
      </c>
      <c r="AU227" s="3">
        <v>40.19</v>
      </c>
      <c r="AV227" s="3">
        <v>40.65</v>
      </c>
      <c r="AW227" s="3">
        <v>41.57</v>
      </c>
      <c r="AX227" s="3">
        <v>45.54</v>
      </c>
      <c r="AY227" s="3">
        <v>47.22</v>
      </c>
    </row>
    <row r="228" spans="1:51" x14ac:dyDescent="0.35">
      <c r="A228" s="5">
        <f t="shared" si="4"/>
        <v>43045</v>
      </c>
      <c r="B228" t="s">
        <v>373</v>
      </c>
      <c r="C228" s="2">
        <v>43045</v>
      </c>
      <c r="D228" s="3">
        <v>52.67</v>
      </c>
      <c r="E228" s="3">
        <v>53.99</v>
      </c>
      <c r="F228" s="3">
        <v>54.19</v>
      </c>
      <c r="G228" s="3">
        <v>51.61</v>
      </c>
      <c r="H228" s="3">
        <v>47.47</v>
      </c>
      <c r="I228" s="3">
        <v>44.28</v>
      </c>
      <c r="J228" s="3">
        <v>41.53</v>
      </c>
      <c r="K228" s="3">
        <v>41.92</v>
      </c>
      <c r="L228" s="3">
        <v>42.46</v>
      </c>
      <c r="M228" s="3">
        <v>43.07</v>
      </c>
      <c r="N228" s="3">
        <v>45.22</v>
      </c>
      <c r="O228" s="3">
        <v>49.07</v>
      </c>
      <c r="P228" s="3">
        <v>51.73</v>
      </c>
      <c r="Q228" s="3">
        <v>53.54</v>
      </c>
      <c r="R228" s="3">
        <v>53.7</v>
      </c>
      <c r="S228" s="3">
        <v>51.07</v>
      </c>
      <c r="T228" s="3">
        <v>45.54</v>
      </c>
      <c r="U228" s="3">
        <v>42.13</v>
      </c>
      <c r="V228" s="3">
        <v>40.200000000000003</v>
      </c>
      <c r="W228" s="3">
        <v>39.700000000000003</v>
      </c>
      <c r="X228" s="3">
        <v>40.159999999999997</v>
      </c>
      <c r="Y228" s="3">
        <v>41.63</v>
      </c>
      <c r="Z228" s="3">
        <v>44.08</v>
      </c>
      <c r="AA228" s="3">
        <v>46.54</v>
      </c>
      <c r="AB228" s="3">
        <v>49.25</v>
      </c>
      <c r="AC228" s="3">
        <v>51.67</v>
      </c>
      <c r="AD228" s="3">
        <v>51.14</v>
      </c>
      <c r="AE228" s="3">
        <v>49.5</v>
      </c>
      <c r="AF228" s="3">
        <v>43.91</v>
      </c>
      <c r="AG228" s="3">
        <v>40.53</v>
      </c>
      <c r="AH228" s="3">
        <v>39.18</v>
      </c>
      <c r="AI228" s="3">
        <v>38.78</v>
      </c>
      <c r="AJ228" s="3">
        <v>39.25</v>
      </c>
      <c r="AK228" s="3">
        <v>41.04</v>
      </c>
      <c r="AL228" s="3">
        <v>46.16</v>
      </c>
      <c r="AM228" s="3">
        <v>48.42</v>
      </c>
      <c r="AN228" s="3">
        <v>49.48</v>
      </c>
      <c r="AO228" s="3">
        <v>50.38</v>
      </c>
      <c r="AP228" s="3">
        <v>48.02</v>
      </c>
      <c r="AQ228" s="3">
        <v>46.15</v>
      </c>
      <c r="AR228" s="3">
        <v>42.08</v>
      </c>
      <c r="AS228" s="3">
        <v>40.78</v>
      </c>
      <c r="AT228" s="3">
        <v>40.69</v>
      </c>
      <c r="AU228" s="3">
        <v>40.97</v>
      </c>
      <c r="AV228" s="3">
        <v>41.43</v>
      </c>
      <c r="AW228" s="3">
        <v>42.35</v>
      </c>
      <c r="AX228" s="3">
        <v>46.45</v>
      </c>
      <c r="AY228" s="3">
        <v>48.13</v>
      </c>
    </row>
    <row r="229" spans="1:51" x14ac:dyDescent="0.35">
      <c r="A229" s="5">
        <f t="shared" si="4"/>
        <v>43046</v>
      </c>
      <c r="B229" t="s">
        <v>374</v>
      </c>
      <c r="C229" s="2">
        <v>43046</v>
      </c>
      <c r="D229" s="3">
        <v>53.48</v>
      </c>
      <c r="E229" s="3">
        <v>54.94</v>
      </c>
      <c r="F229" s="3">
        <v>55.14</v>
      </c>
      <c r="G229" s="3">
        <v>52.5</v>
      </c>
      <c r="H229" s="3">
        <v>48</v>
      </c>
      <c r="I229" s="3">
        <v>44.72</v>
      </c>
      <c r="J229" s="3">
        <v>42.03</v>
      </c>
      <c r="K229" s="3">
        <v>42.55</v>
      </c>
      <c r="L229" s="3">
        <v>43.09</v>
      </c>
      <c r="M229" s="3">
        <v>43.7</v>
      </c>
      <c r="N229" s="3">
        <v>45.82</v>
      </c>
      <c r="O229" s="3">
        <v>49.65</v>
      </c>
      <c r="P229" s="3">
        <v>52.31</v>
      </c>
      <c r="Q229" s="3">
        <v>54.12</v>
      </c>
      <c r="R229" s="3">
        <v>54.28</v>
      </c>
      <c r="S229" s="3">
        <v>51.53</v>
      </c>
      <c r="T229" s="3">
        <v>46.04</v>
      </c>
      <c r="U229" s="3">
        <v>42.55</v>
      </c>
      <c r="V229" s="3">
        <v>40.619999999999997</v>
      </c>
      <c r="W229" s="3">
        <v>40.11</v>
      </c>
      <c r="X229" s="3">
        <v>40.57</v>
      </c>
      <c r="Y229" s="3">
        <v>42.05</v>
      </c>
      <c r="Z229" s="3">
        <v>44.54</v>
      </c>
      <c r="AA229" s="3">
        <v>47.06</v>
      </c>
      <c r="AB229" s="3">
        <v>49.77</v>
      </c>
      <c r="AC229" s="3">
        <v>52.19</v>
      </c>
      <c r="AD229" s="3">
        <v>51.66</v>
      </c>
      <c r="AE229" s="3">
        <v>49.91</v>
      </c>
      <c r="AF229" s="3">
        <v>44.19</v>
      </c>
      <c r="AG229" s="3">
        <v>40.729999999999997</v>
      </c>
      <c r="AH229" s="3">
        <v>39.32</v>
      </c>
      <c r="AI229" s="3">
        <v>38.909999999999997</v>
      </c>
      <c r="AJ229" s="3">
        <v>39.380000000000003</v>
      </c>
      <c r="AK229" s="3">
        <v>41.17</v>
      </c>
      <c r="AL229" s="3">
        <v>46.31</v>
      </c>
      <c r="AM229" s="3">
        <v>48.58</v>
      </c>
      <c r="AN229" s="3">
        <v>49.64</v>
      </c>
      <c r="AO229" s="3">
        <v>50.54</v>
      </c>
      <c r="AP229" s="3">
        <v>48.18</v>
      </c>
      <c r="AQ229" s="3">
        <v>46.29</v>
      </c>
      <c r="AR229" s="3">
        <v>42.21</v>
      </c>
      <c r="AS229" s="3">
        <v>40.9</v>
      </c>
      <c r="AT229" s="3">
        <v>40.799999999999997</v>
      </c>
      <c r="AU229" s="3">
        <v>41.07</v>
      </c>
      <c r="AV229" s="3">
        <v>41.52</v>
      </c>
      <c r="AW229" s="3">
        <v>42.43</v>
      </c>
      <c r="AX229" s="3">
        <v>46.55</v>
      </c>
      <c r="AY229" s="3">
        <v>48.25</v>
      </c>
    </row>
    <row r="230" spans="1:51" x14ac:dyDescent="0.35">
      <c r="A230" s="5">
        <f t="shared" si="4"/>
        <v>43047</v>
      </c>
      <c r="B230" t="s">
        <v>375</v>
      </c>
      <c r="C230" s="2">
        <v>43047</v>
      </c>
      <c r="D230" s="3">
        <v>53.81</v>
      </c>
      <c r="E230" s="3">
        <v>55.18</v>
      </c>
      <c r="F230" s="3">
        <v>55.43</v>
      </c>
      <c r="G230" s="3">
        <v>52.98</v>
      </c>
      <c r="H230" s="3">
        <v>48.43</v>
      </c>
      <c r="I230" s="3">
        <v>45.04</v>
      </c>
      <c r="J230" s="3">
        <v>42.38</v>
      </c>
      <c r="K230" s="3">
        <v>42.83</v>
      </c>
      <c r="L230" s="3">
        <v>43.37</v>
      </c>
      <c r="M230" s="3">
        <v>43.98</v>
      </c>
      <c r="N230" s="3">
        <v>46.01</v>
      </c>
      <c r="O230" s="3">
        <v>49.87</v>
      </c>
      <c r="P230" s="3">
        <v>52.53</v>
      </c>
      <c r="Q230" s="3">
        <v>54.34</v>
      </c>
      <c r="R230" s="3">
        <v>54.5</v>
      </c>
      <c r="S230" s="3">
        <v>51.75</v>
      </c>
      <c r="T230" s="3">
        <v>46.55</v>
      </c>
      <c r="U230" s="3">
        <v>42.95</v>
      </c>
      <c r="V230" s="3">
        <v>41.02</v>
      </c>
      <c r="W230" s="3">
        <v>40.51</v>
      </c>
      <c r="X230" s="3">
        <v>40.97</v>
      </c>
      <c r="Y230" s="3">
        <v>42.45</v>
      </c>
      <c r="Z230" s="3">
        <v>44.94</v>
      </c>
      <c r="AA230" s="3">
        <v>47.46</v>
      </c>
      <c r="AB230" s="3">
        <v>50.17</v>
      </c>
      <c r="AC230" s="3">
        <v>52.59</v>
      </c>
      <c r="AD230" s="3">
        <v>52.06</v>
      </c>
      <c r="AE230" s="3">
        <v>50.14</v>
      </c>
      <c r="AF230" s="3">
        <v>44.26</v>
      </c>
      <c r="AG230" s="3">
        <v>40.799999999999997</v>
      </c>
      <c r="AH230" s="3">
        <v>39.39</v>
      </c>
      <c r="AI230" s="3">
        <v>38.979999999999997</v>
      </c>
      <c r="AJ230" s="3">
        <v>39.450000000000003</v>
      </c>
      <c r="AK230" s="3">
        <v>41.24</v>
      </c>
      <c r="AL230" s="3">
        <v>46.42</v>
      </c>
      <c r="AM230" s="3">
        <v>48.72</v>
      </c>
      <c r="AN230" s="3">
        <v>49.78</v>
      </c>
      <c r="AO230" s="3">
        <v>50.68</v>
      </c>
      <c r="AP230" s="3">
        <v>48.32</v>
      </c>
      <c r="AQ230" s="3">
        <v>46.43</v>
      </c>
      <c r="AR230" s="3">
        <v>42.2</v>
      </c>
      <c r="AS230" s="3">
        <v>40.770000000000003</v>
      </c>
      <c r="AT230" s="3">
        <v>40.67</v>
      </c>
      <c r="AU230" s="3">
        <v>40.94</v>
      </c>
      <c r="AV230" s="3">
        <v>41.39</v>
      </c>
      <c r="AW230" s="3">
        <v>42.27</v>
      </c>
      <c r="AX230" s="3">
        <v>46.52</v>
      </c>
      <c r="AY230" s="3">
        <v>48.42</v>
      </c>
    </row>
    <row r="231" spans="1:51" x14ac:dyDescent="0.35">
      <c r="A231" s="5">
        <f t="shared" si="4"/>
        <v>43048</v>
      </c>
      <c r="B231" t="s">
        <v>376</v>
      </c>
      <c r="C231" s="2">
        <v>43048</v>
      </c>
      <c r="D231" s="3">
        <v>54.51</v>
      </c>
      <c r="E231" s="3">
        <v>55.82</v>
      </c>
      <c r="F231" s="3">
        <v>55.98</v>
      </c>
      <c r="G231" s="3">
        <v>53.52</v>
      </c>
      <c r="H231" s="3">
        <v>49.03</v>
      </c>
      <c r="I231" s="3">
        <v>45.65</v>
      </c>
      <c r="J231" s="3">
        <v>42.95</v>
      </c>
      <c r="K231" s="3">
        <v>43.39</v>
      </c>
      <c r="L231" s="3">
        <v>43.93</v>
      </c>
      <c r="M231" s="3">
        <v>44.61</v>
      </c>
      <c r="N231" s="3">
        <v>46.68</v>
      </c>
      <c r="O231" s="3">
        <v>50.54</v>
      </c>
      <c r="P231" s="3">
        <v>53.2</v>
      </c>
      <c r="Q231" s="3">
        <v>55.01</v>
      </c>
      <c r="R231" s="3">
        <v>55.17</v>
      </c>
      <c r="S231" s="3">
        <v>52.33</v>
      </c>
      <c r="T231" s="3">
        <v>47.24</v>
      </c>
      <c r="U231" s="3">
        <v>43.54</v>
      </c>
      <c r="V231" s="3">
        <v>41.61</v>
      </c>
      <c r="W231" s="3">
        <v>41.19</v>
      </c>
      <c r="X231" s="3">
        <v>41.65</v>
      </c>
      <c r="Y231" s="3">
        <v>43.1</v>
      </c>
      <c r="Z231" s="3">
        <v>45.5</v>
      </c>
      <c r="AA231" s="3">
        <v>48.01</v>
      </c>
      <c r="AB231" s="3">
        <v>50.72</v>
      </c>
      <c r="AC231" s="3">
        <v>53.14</v>
      </c>
      <c r="AD231" s="3">
        <v>52.61</v>
      </c>
      <c r="AE231" s="3">
        <v>50.78</v>
      </c>
      <c r="AF231" s="3">
        <v>44.95</v>
      </c>
      <c r="AG231" s="3">
        <v>41.49</v>
      </c>
      <c r="AH231" s="3">
        <v>40.08</v>
      </c>
      <c r="AI231" s="3">
        <v>39.67</v>
      </c>
      <c r="AJ231" s="3">
        <v>40.14</v>
      </c>
      <c r="AK231" s="3">
        <v>41.93</v>
      </c>
      <c r="AL231" s="3">
        <v>47.11</v>
      </c>
      <c r="AM231" s="3">
        <v>49.41</v>
      </c>
      <c r="AN231" s="3">
        <v>50.47</v>
      </c>
      <c r="AO231" s="3">
        <v>51.37</v>
      </c>
      <c r="AP231" s="3">
        <v>49.01</v>
      </c>
      <c r="AQ231" s="3">
        <v>47.12</v>
      </c>
      <c r="AR231" s="3">
        <v>42.89</v>
      </c>
      <c r="AS231" s="3">
        <v>41.46</v>
      </c>
      <c r="AT231" s="3">
        <v>41.36</v>
      </c>
      <c r="AU231" s="3">
        <v>41.63</v>
      </c>
      <c r="AV231" s="3">
        <v>42.08</v>
      </c>
      <c r="AW231" s="3">
        <v>42.96</v>
      </c>
      <c r="AX231" s="3">
        <v>47.21</v>
      </c>
      <c r="AY231" s="3">
        <v>49.11</v>
      </c>
    </row>
    <row r="232" spans="1:51" x14ac:dyDescent="0.35">
      <c r="A232" s="5">
        <f t="shared" si="4"/>
        <v>43049</v>
      </c>
      <c r="B232" t="s">
        <v>377</v>
      </c>
      <c r="C232" s="2">
        <v>43049</v>
      </c>
      <c r="D232" s="3">
        <v>54.83</v>
      </c>
      <c r="E232" s="3">
        <v>56.09</v>
      </c>
      <c r="F232" s="3">
        <v>56.2</v>
      </c>
      <c r="G232" s="3">
        <v>53.8</v>
      </c>
      <c r="H232" s="3">
        <v>49.29</v>
      </c>
      <c r="I232" s="3">
        <v>45.88</v>
      </c>
      <c r="J232" s="3">
        <v>43.18</v>
      </c>
      <c r="K232" s="3">
        <v>43.62</v>
      </c>
      <c r="L232" s="3">
        <v>44.16</v>
      </c>
      <c r="M232" s="3">
        <v>44.84</v>
      </c>
      <c r="N232" s="3">
        <v>46.92</v>
      </c>
      <c r="O232" s="3">
        <v>50.78</v>
      </c>
      <c r="P232" s="3">
        <v>53.44</v>
      </c>
      <c r="Q232" s="3">
        <v>55.25</v>
      </c>
      <c r="R232" s="3">
        <v>55.41</v>
      </c>
      <c r="S232" s="3">
        <v>52.57</v>
      </c>
      <c r="T232" s="3">
        <v>47.48</v>
      </c>
      <c r="U232" s="3">
        <v>43.78</v>
      </c>
      <c r="V232" s="3">
        <v>41.85</v>
      </c>
      <c r="W232" s="3">
        <v>41.45</v>
      </c>
      <c r="X232" s="3">
        <v>41.95</v>
      </c>
      <c r="Y232" s="3">
        <v>43.42</v>
      </c>
      <c r="Z232" s="3">
        <v>45.84</v>
      </c>
      <c r="AA232" s="3">
        <v>48.35</v>
      </c>
      <c r="AB232" s="3">
        <v>51.06</v>
      </c>
      <c r="AC232" s="3">
        <v>53.44</v>
      </c>
      <c r="AD232" s="3">
        <v>52.91</v>
      </c>
      <c r="AE232" s="3">
        <v>51.08</v>
      </c>
      <c r="AF232" s="3">
        <v>45.25</v>
      </c>
      <c r="AG232" s="3">
        <v>41.79</v>
      </c>
      <c r="AH232" s="3">
        <v>40.380000000000003</v>
      </c>
      <c r="AI232" s="3">
        <v>39.97</v>
      </c>
      <c r="AJ232" s="3">
        <v>40.44</v>
      </c>
      <c r="AK232" s="3">
        <v>42.23</v>
      </c>
      <c r="AL232" s="3">
        <v>47.41</v>
      </c>
      <c r="AM232" s="3">
        <v>49.71</v>
      </c>
      <c r="AN232" s="3">
        <v>50.74</v>
      </c>
      <c r="AO232" s="3">
        <v>51.6</v>
      </c>
      <c r="AP232" s="3">
        <v>49.2</v>
      </c>
      <c r="AQ232" s="3">
        <v>47.27</v>
      </c>
      <c r="AR232" s="3">
        <v>42.96</v>
      </c>
      <c r="AS232" s="3">
        <v>41.5</v>
      </c>
      <c r="AT232" s="3">
        <v>41.4</v>
      </c>
      <c r="AU232" s="3">
        <v>41.67</v>
      </c>
      <c r="AV232" s="3">
        <v>42.12</v>
      </c>
      <c r="AW232" s="3">
        <v>43</v>
      </c>
      <c r="AX232" s="3">
        <v>47.25</v>
      </c>
      <c r="AY232" s="3">
        <v>49.15</v>
      </c>
    </row>
    <row r="233" spans="1:51" x14ac:dyDescent="0.35">
      <c r="A233" s="5">
        <f t="shared" si="4"/>
        <v>43052</v>
      </c>
      <c r="B233" t="s">
        <v>378</v>
      </c>
      <c r="C233" s="2">
        <v>43052</v>
      </c>
      <c r="D233" s="3">
        <v>55.68</v>
      </c>
      <c r="E233" s="3">
        <v>56.89</v>
      </c>
      <c r="F233" s="3">
        <v>56.95</v>
      </c>
      <c r="G233" s="3">
        <v>54.61</v>
      </c>
      <c r="H233" s="3">
        <v>50.03</v>
      </c>
      <c r="I233" s="3">
        <v>46.43</v>
      </c>
      <c r="J233" s="3">
        <v>43.73</v>
      </c>
      <c r="K233" s="3">
        <v>44.23</v>
      </c>
      <c r="L233" s="3">
        <v>44.77</v>
      </c>
      <c r="M233" s="3">
        <v>45.45</v>
      </c>
      <c r="N233" s="3">
        <v>47.64</v>
      </c>
      <c r="O233" s="3">
        <v>51.51</v>
      </c>
      <c r="P233" s="3">
        <v>54.14</v>
      </c>
      <c r="Q233" s="3">
        <v>55.86</v>
      </c>
      <c r="R233" s="3">
        <v>56.02</v>
      </c>
      <c r="S233" s="3">
        <v>52.98</v>
      </c>
      <c r="T233" s="3">
        <v>48.05</v>
      </c>
      <c r="U233" s="3">
        <v>44.15</v>
      </c>
      <c r="V233" s="3">
        <v>42.11</v>
      </c>
      <c r="W233" s="3">
        <v>41.76</v>
      </c>
      <c r="X233" s="3">
        <v>42.26</v>
      </c>
      <c r="Y233" s="3">
        <v>43.73</v>
      </c>
      <c r="Z233" s="3">
        <v>46.31</v>
      </c>
      <c r="AA233" s="3">
        <v>48.85</v>
      </c>
      <c r="AB233" s="3">
        <v>51.56</v>
      </c>
      <c r="AC233" s="3">
        <v>53.98</v>
      </c>
      <c r="AD233" s="3">
        <v>53.47</v>
      </c>
      <c r="AE233" s="3">
        <v>51.64</v>
      </c>
      <c r="AF233" s="3">
        <v>45.81</v>
      </c>
      <c r="AG233" s="3">
        <v>42.35</v>
      </c>
      <c r="AH233" s="3">
        <v>40.94</v>
      </c>
      <c r="AI233" s="3">
        <v>40.53</v>
      </c>
      <c r="AJ233" s="3">
        <v>41</v>
      </c>
      <c r="AK233" s="3">
        <v>42.79</v>
      </c>
      <c r="AL233" s="3">
        <v>47.97</v>
      </c>
      <c r="AM233" s="3">
        <v>50.27</v>
      </c>
      <c r="AN233" s="3">
        <v>51.3</v>
      </c>
      <c r="AO233" s="3">
        <v>52.16</v>
      </c>
      <c r="AP233" s="3">
        <v>49.76</v>
      </c>
      <c r="AQ233" s="3">
        <v>47.83</v>
      </c>
      <c r="AR233" s="3">
        <v>43.52</v>
      </c>
      <c r="AS233" s="3">
        <v>42.06</v>
      </c>
      <c r="AT233" s="3">
        <v>41.96</v>
      </c>
      <c r="AU233" s="3">
        <v>42.23</v>
      </c>
      <c r="AV233" s="3">
        <v>42.68</v>
      </c>
      <c r="AW233" s="3">
        <v>43.56</v>
      </c>
      <c r="AX233" s="3">
        <v>47.81</v>
      </c>
      <c r="AY233" s="3">
        <v>49.71</v>
      </c>
    </row>
    <row r="234" spans="1:51" x14ac:dyDescent="0.35">
      <c r="A234" s="5">
        <f t="shared" si="4"/>
        <v>43053</v>
      </c>
      <c r="B234" t="s">
        <v>379</v>
      </c>
      <c r="C234" s="2">
        <v>43053</v>
      </c>
      <c r="D234" s="3">
        <v>53.8</v>
      </c>
      <c r="E234" s="3">
        <v>55.28</v>
      </c>
      <c r="F234" s="3">
        <v>55.45</v>
      </c>
      <c r="G234" s="3">
        <v>53.1</v>
      </c>
      <c r="H234" s="3">
        <v>48.94</v>
      </c>
      <c r="I234" s="3">
        <v>45.54</v>
      </c>
      <c r="J234" s="3">
        <v>42.86</v>
      </c>
      <c r="K234" s="3">
        <v>43.38</v>
      </c>
      <c r="L234" s="3">
        <v>43.92</v>
      </c>
      <c r="M234" s="3">
        <v>44.69</v>
      </c>
      <c r="N234" s="3">
        <v>47.05</v>
      </c>
      <c r="O234" s="3">
        <v>50.92</v>
      </c>
      <c r="P234" s="3">
        <v>53.55</v>
      </c>
      <c r="Q234" s="3">
        <v>55.27</v>
      </c>
      <c r="R234" s="3">
        <v>55.43</v>
      </c>
      <c r="S234" s="3">
        <v>52.39</v>
      </c>
      <c r="T234" s="3">
        <v>47.54</v>
      </c>
      <c r="U234" s="3">
        <v>43.69</v>
      </c>
      <c r="V234" s="3">
        <v>41.65</v>
      </c>
      <c r="W234" s="3">
        <v>41.3</v>
      </c>
      <c r="X234" s="3">
        <v>41.8</v>
      </c>
      <c r="Y234" s="3">
        <v>43.3</v>
      </c>
      <c r="Z234" s="3">
        <v>45.9</v>
      </c>
      <c r="AA234" s="3">
        <v>48.47</v>
      </c>
      <c r="AB234" s="3">
        <v>51.2</v>
      </c>
      <c r="AC234" s="3">
        <v>53.62</v>
      </c>
      <c r="AD234" s="3">
        <v>53.11</v>
      </c>
      <c r="AE234" s="3">
        <v>51.28</v>
      </c>
      <c r="AF234" s="3">
        <v>45.45</v>
      </c>
      <c r="AG234" s="3">
        <v>41.99</v>
      </c>
      <c r="AH234" s="3">
        <v>40.58</v>
      </c>
      <c r="AI234" s="3">
        <v>40.17</v>
      </c>
      <c r="AJ234" s="3">
        <v>40.64</v>
      </c>
      <c r="AK234" s="3">
        <v>42.43</v>
      </c>
      <c r="AL234" s="3">
        <v>47.61</v>
      </c>
      <c r="AM234" s="3">
        <v>49.91</v>
      </c>
      <c r="AN234" s="3">
        <v>50.94</v>
      </c>
      <c r="AO234" s="3">
        <v>51.8</v>
      </c>
      <c r="AP234" s="3">
        <v>49.4</v>
      </c>
      <c r="AQ234" s="3">
        <v>47.47</v>
      </c>
      <c r="AR234" s="3">
        <v>43.16</v>
      </c>
      <c r="AS234" s="3">
        <v>41.7</v>
      </c>
      <c r="AT234" s="3">
        <v>41.6</v>
      </c>
      <c r="AU234" s="3">
        <v>41.87</v>
      </c>
      <c r="AV234" s="3">
        <v>42.32</v>
      </c>
      <c r="AW234" s="3">
        <v>43.2</v>
      </c>
      <c r="AX234" s="3">
        <v>47.45</v>
      </c>
      <c r="AY234" s="3">
        <v>49.35</v>
      </c>
    </row>
    <row r="235" spans="1:51" x14ac:dyDescent="0.35">
      <c r="A235" s="5">
        <f t="shared" si="4"/>
        <v>43054</v>
      </c>
      <c r="B235" t="s">
        <v>380</v>
      </c>
      <c r="C235" s="2">
        <v>43054</v>
      </c>
      <c r="D235" s="3">
        <v>52.76</v>
      </c>
      <c r="E235" s="3">
        <v>54.24</v>
      </c>
      <c r="F235" s="3">
        <v>54.62</v>
      </c>
      <c r="G235" s="3">
        <v>52.38</v>
      </c>
      <c r="H235" s="3">
        <v>48.51</v>
      </c>
      <c r="I235" s="3">
        <v>45.12</v>
      </c>
      <c r="J235" s="3">
        <v>42.42</v>
      </c>
      <c r="K235" s="3">
        <v>42.93</v>
      </c>
      <c r="L235" s="3">
        <v>43.46</v>
      </c>
      <c r="M235" s="3">
        <v>44.23</v>
      </c>
      <c r="N235" s="3">
        <v>46.79</v>
      </c>
      <c r="O235" s="3">
        <v>50.67</v>
      </c>
      <c r="P235" s="3">
        <v>53.3</v>
      </c>
      <c r="Q235" s="3">
        <v>55.02</v>
      </c>
      <c r="R235" s="3">
        <v>55.18</v>
      </c>
      <c r="S235" s="3">
        <v>52.14</v>
      </c>
      <c r="T235" s="3">
        <v>47.23</v>
      </c>
      <c r="U235" s="3">
        <v>43.38</v>
      </c>
      <c r="V235" s="3">
        <v>41.36</v>
      </c>
      <c r="W235" s="3">
        <v>41.06</v>
      </c>
      <c r="X235" s="3">
        <v>41.58</v>
      </c>
      <c r="Y235" s="3">
        <v>43.06</v>
      </c>
      <c r="Z235" s="3">
        <v>45.63</v>
      </c>
      <c r="AA235" s="3">
        <v>48.17</v>
      </c>
      <c r="AB235" s="3">
        <v>50.9</v>
      </c>
      <c r="AC235" s="3">
        <v>53.32</v>
      </c>
      <c r="AD235" s="3">
        <v>52.81</v>
      </c>
      <c r="AE235" s="3">
        <v>50.97</v>
      </c>
      <c r="AF235" s="3">
        <v>45.13</v>
      </c>
      <c r="AG235" s="3">
        <v>41.67</v>
      </c>
      <c r="AH235" s="3">
        <v>40.26</v>
      </c>
      <c r="AI235" s="3">
        <v>39.85</v>
      </c>
      <c r="AJ235" s="3">
        <v>40.32</v>
      </c>
      <c r="AK235" s="3">
        <v>42.11</v>
      </c>
      <c r="AL235" s="3">
        <v>47.29</v>
      </c>
      <c r="AM235" s="3">
        <v>49.59</v>
      </c>
      <c r="AN235" s="3">
        <v>50.62</v>
      </c>
      <c r="AO235" s="3">
        <v>51.48</v>
      </c>
      <c r="AP235" s="3">
        <v>49.08</v>
      </c>
      <c r="AQ235" s="3">
        <v>47.15</v>
      </c>
      <c r="AR235" s="3">
        <v>42.84</v>
      </c>
      <c r="AS235" s="3">
        <v>41.38</v>
      </c>
      <c r="AT235" s="3">
        <v>41.28</v>
      </c>
      <c r="AU235" s="3">
        <v>41.55</v>
      </c>
      <c r="AV235" s="3">
        <v>42</v>
      </c>
      <c r="AW235" s="3">
        <v>42.88</v>
      </c>
      <c r="AX235" s="3">
        <v>47.13</v>
      </c>
      <c r="AY235" s="3">
        <v>49.03</v>
      </c>
    </row>
    <row r="236" spans="1:51" x14ac:dyDescent="0.35">
      <c r="A236" s="5">
        <f t="shared" si="4"/>
        <v>43055</v>
      </c>
      <c r="B236" t="s">
        <v>381</v>
      </c>
      <c r="C236" s="2">
        <v>43055</v>
      </c>
      <c r="D236" s="3">
        <v>53.27</v>
      </c>
      <c r="E236" s="3">
        <v>54.66</v>
      </c>
      <c r="F236" s="3">
        <v>54.96</v>
      </c>
      <c r="G236" s="3">
        <v>52.76</v>
      </c>
      <c r="H236" s="3">
        <v>48.66</v>
      </c>
      <c r="I236" s="3">
        <v>45.21</v>
      </c>
      <c r="J236" s="3">
        <v>43.1</v>
      </c>
      <c r="K236" s="3">
        <v>43.22</v>
      </c>
      <c r="L236" s="3">
        <v>43.72</v>
      </c>
      <c r="M236" s="3">
        <v>44.49</v>
      </c>
      <c r="N236" s="3">
        <v>46.99</v>
      </c>
      <c r="O236" s="3">
        <v>50.83</v>
      </c>
      <c r="P236" s="3">
        <v>53.46</v>
      </c>
      <c r="Q236" s="3">
        <v>55.18</v>
      </c>
      <c r="R236" s="3">
        <v>55.34</v>
      </c>
      <c r="S236" s="3">
        <v>52.06</v>
      </c>
      <c r="T236" s="3">
        <v>47.37</v>
      </c>
      <c r="U236" s="3">
        <v>43.52</v>
      </c>
      <c r="V236" s="3">
        <v>41.4</v>
      </c>
      <c r="W236" s="3">
        <v>41.06</v>
      </c>
      <c r="X236" s="3">
        <v>41.58</v>
      </c>
      <c r="Y236" s="3">
        <v>43.06</v>
      </c>
      <c r="Z236" s="3">
        <v>45.59</v>
      </c>
      <c r="AA236" s="3">
        <v>48.13</v>
      </c>
      <c r="AB236" s="3">
        <v>50.91</v>
      </c>
      <c r="AC236" s="3">
        <v>53.43</v>
      </c>
      <c r="AD236" s="3">
        <v>52.92</v>
      </c>
      <c r="AE236" s="3">
        <v>51.08</v>
      </c>
      <c r="AF236" s="3">
        <v>45.14</v>
      </c>
      <c r="AG236" s="3">
        <v>41.58</v>
      </c>
      <c r="AH236" s="3">
        <v>40.17</v>
      </c>
      <c r="AI236" s="3">
        <v>39.76</v>
      </c>
      <c r="AJ236" s="3">
        <v>40.229999999999997</v>
      </c>
      <c r="AK236" s="3">
        <v>42.02</v>
      </c>
      <c r="AL236" s="3">
        <v>47.2</v>
      </c>
      <c r="AM236" s="3">
        <v>49.5</v>
      </c>
      <c r="AN236" s="3">
        <v>50.53</v>
      </c>
      <c r="AO236" s="3">
        <v>51.39</v>
      </c>
      <c r="AP236" s="3">
        <v>48.99</v>
      </c>
      <c r="AQ236" s="3">
        <v>47.06</v>
      </c>
      <c r="AR236" s="3">
        <v>42.75</v>
      </c>
      <c r="AS236" s="3">
        <v>41.29</v>
      </c>
      <c r="AT236" s="3">
        <v>41.19</v>
      </c>
      <c r="AU236" s="3">
        <v>41.46</v>
      </c>
      <c r="AV236" s="3">
        <v>41.91</v>
      </c>
      <c r="AW236" s="3">
        <v>42.79</v>
      </c>
      <c r="AX236" s="3">
        <v>47.04</v>
      </c>
      <c r="AY236" s="3">
        <v>48.94</v>
      </c>
    </row>
    <row r="237" spans="1:51" x14ac:dyDescent="0.35">
      <c r="A237" s="5">
        <f t="shared" si="4"/>
        <v>43056</v>
      </c>
      <c r="B237" t="s">
        <v>382</v>
      </c>
      <c r="C237" s="2">
        <v>43056</v>
      </c>
      <c r="D237" s="3">
        <v>52.27</v>
      </c>
      <c r="E237" s="3">
        <v>53.68</v>
      </c>
      <c r="F237" s="3">
        <v>54.03</v>
      </c>
      <c r="G237" s="3">
        <v>52.11</v>
      </c>
      <c r="H237" s="3">
        <v>48.26</v>
      </c>
      <c r="I237" s="3">
        <v>44.96</v>
      </c>
      <c r="J237" s="3">
        <v>42.7</v>
      </c>
      <c r="K237" s="3">
        <v>42.89</v>
      </c>
      <c r="L237" s="3">
        <v>43.45</v>
      </c>
      <c r="M237" s="3">
        <v>44.28</v>
      </c>
      <c r="N237" s="3">
        <v>46.81</v>
      </c>
      <c r="O237" s="3">
        <v>50.65</v>
      </c>
      <c r="P237" s="3">
        <v>53.28</v>
      </c>
      <c r="Q237" s="3">
        <v>55</v>
      </c>
      <c r="R237" s="3">
        <v>55.18</v>
      </c>
      <c r="S237" s="3">
        <v>51.92</v>
      </c>
      <c r="T237" s="3">
        <v>47.33</v>
      </c>
      <c r="U237" s="3">
        <v>43.38</v>
      </c>
      <c r="V237" s="3">
        <v>41.26</v>
      </c>
      <c r="W237" s="3">
        <v>41.01</v>
      </c>
      <c r="X237" s="3">
        <v>41.53</v>
      </c>
      <c r="Y237" s="3">
        <v>42.99</v>
      </c>
      <c r="Z237" s="3">
        <v>45.5</v>
      </c>
      <c r="AA237" s="3">
        <v>48.03</v>
      </c>
      <c r="AB237" s="3">
        <v>50.81</v>
      </c>
      <c r="AC237" s="3">
        <v>53.35</v>
      </c>
      <c r="AD237" s="3">
        <v>52.86</v>
      </c>
      <c r="AE237" s="3">
        <v>51.06</v>
      </c>
      <c r="AF237" s="3">
        <v>45.12</v>
      </c>
      <c r="AG237" s="3">
        <v>41.56</v>
      </c>
      <c r="AH237" s="3">
        <v>40.15</v>
      </c>
      <c r="AI237" s="3">
        <v>39.74</v>
      </c>
      <c r="AJ237" s="3">
        <v>40.22</v>
      </c>
      <c r="AK237" s="3">
        <v>42.07</v>
      </c>
      <c r="AL237" s="3">
        <v>47.32</v>
      </c>
      <c r="AM237" s="3">
        <v>49.66</v>
      </c>
      <c r="AN237" s="3">
        <v>50.74</v>
      </c>
      <c r="AO237" s="3">
        <v>51.65</v>
      </c>
      <c r="AP237" s="3">
        <v>49.31</v>
      </c>
      <c r="AQ237" s="3">
        <v>47.38</v>
      </c>
      <c r="AR237" s="3">
        <v>43.07</v>
      </c>
      <c r="AS237" s="3">
        <v>41.61</v>
      </c>
      <c r="AT237" s="3">
        <v>41.51</v>
      </c>
      <c r="AU237" s="3">
        <v>41.78</v>
      </c>
      <c r="AV237" s="3">
        <v>42.23</v>
      </c>
      <c r="AW237" s="3">
        <v>43.11</v>
      </c>
      <c r="AX237" s="3">
        <v>47.36</v>
      </c>
      <c r="AY237" s="3">
        <v>49.26</v>
      </c>
    </row>
    <row r="238" spans="1:51" x14ac:dyDescent="0.35">
      <c r="A238" s="5">
        <f t="shared" si="4"/>
        <v>43059</v>
      </c>
      <c r="B238" t="s">
        <v>383</v>
      </c>
      <c r="C238" s="2">
        <v>43059</v>
      </c>
      <c r="D238" s="3">
        <v>53.92</v>
      </c>
      <c r="E238" s="3">
        <v>55.17</v>
      </c>
      <c r="F238" s="3">
        <v>55.47</v>
      </c>
      <c r="G238" s="3">
        <v>53.21</v>
      </c>
      <c r="H238" s="3">
        <v>48.96</v>
      </c>
      <c r="I238" s="3">
        <v>45.49</v>
      </c>
      <c r="J238" s="3">
        <v>42.94</v>
      </c>
      <c r="K238" s="3">
        <v>43.14</v>
      </c>
      <c r="L238" s="3">
        <v>43.71</v>
      </c>
      <c r="M238" s="3">
        <v>44.54</v>
      </c>
      <c r="N238" s="3">
        <v>46.98</v>
      </c>
      <c r="O238" s="3">
        <v>50.82</v>
      </c>
      <c r="P238" s="3">
        <v>53.44</v>
      </c>
      <c r="Q238" s="3">
        <v>55.16</v>
      </c>
      <c r="R238" s="3">
        <v>55.34</v>
      </c>
      <c r="S238" s="3">
        <v>52.08</v>
      </c>
      <c r="T238" s="3">
        <v>47.58</v>
      </c>
      <c r="U238" s="3">
        <v>43.37</v>
      </c>
      <c r="V238" s="3">
        <v>41.25</v>
      </c>
      <c r="W238" s="3">
        <v>41</v>
      </c>
      <c r="X238" s="3">
        <v>41.52</v>
      </c>
      <c r="Y238" s="3">
        <v>42.98</v>
      </c>
      <c r="Z238" s="3">
        <v>45.57</v>
      </c>
      <c r="AA238" s="3">
        <v>48.1</v>
      </c>
      <c r="AB238" s="3">
        <v>50.88</v>
      </c>
      <c r="AC238" s="3">
        <v>53.42</v>
      </c>
      <c r="AD238" s="3">
        <v>52.93</v>
      </c>
      <c r="AE238" s="3">
        <v>51.13</v>
      </c>
      <c r="AF238" s="3">
        <v>44.99</v>
      </c>
      <c r="AG238" s="3">
        <v>41.43</v>
      </c>
      <c r="AH238" s="3">
        <v>40.020000000000003</v>
      </c>
      <c r="AI238" s="3">
        <v>39.61</v>
      </c>
      <c r="AJ238" s="3">
        <v>40.090000000000003</v>
      </c>
      <c r="AK238" s="3">
        <v>41.94</v>
      </c>
      <c r="AL238" s="3">
        <v>47.19</v>
      </c>
      <c r="AM238" s="3">
        <v>49.53</v>
      </c>
      <c r="AN238" s="3">
        <v>50.61</v>
      </c>
      <c r="AO238" s="3">
        <v>51.52</v>
      </c>
      <c r="AP238" s="3">
        <v>49.18</v>
      </c>
      <c r="AQ238" s="3">
        <v>47.25</v>
      </c>
      <c r="AR238" s="3">
        <v>42.94</v>
      </c>
      <c r="AS238" s="3">
        <v>41.48</v>
      </c>
      <c r="AT238" s="3">
        <v>41.38</v>
      </c>
      <c r="AU238" s="3">
        <v>41.65</v>
      </c>
      <c r="AV238" s="3">
        <v>42.1</v>
      </c>
      <c r="AW238" s="3">
        <v>42.98</v>
      </c>
      <c r="AX238" s="3">
        <v>47.23</v>
      </c>
      <c r="AY238" s="3">
        <v>49.13</v>
      </c>
    </row>
    <row r="239" spans="1:51" x14ac:dyDescent="0.35">
      <c r="A239" s="5">
        <f t="shared" si="4"/>
        <v>43060</v>
      </c>
      <c r="B239" t="s">
        <v>384</v>
      </c>
      <c r="C239" s="2">
        <v>43060</v>
      </c>
      <c r="D239" s="3">
        <v>54.82</v>
      </c>
      <c r="E239" s="3">
        <v>56</v>
      </c>
      <c r="F239" s="3">
        <v>56.16</v>
      </c>
      <c r="G239" s="3">
        <v>53.94</v>
      </c>
      <c r="H239" s="3">
        <v>49.44</v>
      </c>
      <c r="I239" s="3">
        <v>45.89</v>
      </c>
      <c r="J239" s="3">
        <v>43.35</v>
      </c>
      <c r="K239" s="3">
        <v>43.56</v>
      </c>
      <c r="L239" s="3">
        <v>44.13</v>
      </c>
      <c r="M239" s="3">
        <v>44.91</v>
      </c>
      <c r="N239" s="3">
        <v>47.3</v>
      </c>
      <c r="O239" s="3">
        <v>51.14</v>
      </c>
      <c r="P239" s="3">
        <v>53.82</v>
      </c>
      <c r="Q239" s="3">
        <v>55.55</v>
      </c>
      <c r="R239" s="3">
        <v>55.73</v>
      </c>
      <c r="S239" s="3">
        <v>52.33</v>
      </c>
      <c r="T239" s="3">
        <v>47.87</v>
      </c>
      <c r="U239" s="3">
        <v>43.6</v>
      </c>
      <c r="V239" s="3">
        <v>41.55</v>
      </c>
      <c r="W239" s="3">
        <v>41.3</v>
      </c>
      <c r="X239" s="3">
        <v>41.79</v>
      </c>
      <c r="Y239" s="3">
        <v>43.19</v>
      </c>
      <c r="Z239" s="3">
        <v>45.72</v>
      </c>
      <c r="AA239" s="3">
        <v>48.25</v>
      </c>
      <c r="AB239" s="3">
        <v>51.03</v>
      </c>
      <c r="AC239" s="3">
        <v>53.78</v>
      </c>
      <c r="AD239" s="3">
        <v>53.29</v>
      </c>
      <c r="AE239" s="3">
        <v>51.4</v>
      </c>
      <c r="AF239" s="3">
        <v>45.17</v>
      </c>
      <c r="AG239" s="3">
        <v>41.61</v>
      </c>
      <c r="AH239" s="3">
        <v>40.200000000000003</v>
      </c>
      <c r="AI239" s="3">
        <v>39.78</v>
      </c>
      <c r="AJ239" s="3">
        <v>40.26</v>
      </c>
      <c r="AK239" s="3">
        <v>42.08</v>
      </c>
      <c r="AL239" s="3">
        <v>47.33</v>
      </c>
      <c r="AM239" s="3">
        <v>49.67</v>
      </c>
      <c r="AN239" s="3">
        <v>50.75</v>
      </c>
      <c r="AO239" s="3">
        <v>51.66</v>
      </c>
      <c r="AP239" s="3">
        <v>49.32</v>
      </c>
      <c r="AQ239" s="3">
        <v>47.39</v>
      </c>
      <c r="AR239" s="3">
        <v>43.08</v>
      </c>
      <c r="AS239" s="3">
        <v>41.62</v>
      </c>
      <c r="AT239" s="3">
        <v>41.52</v>
      </c>
      <c r="AU239" s="3">
        <v>41.79</v>
      </c>
      <c r="AV239" s="3">
        <v>42.24</v>
      </c>
      <c r="AW239" s="3">
        <v>43.12</v>
      </c>
      <c r="AX239" s="3">
        <v>47.37</v>
      </c>
      <c r="AY239" s="3">
        <v>49.27</v>
      </c>
    </row>
    <row r="240" spans="1:51" x14ac:dyDescent="0.35">
      <c r="A240" s="5">
        <f t="shared" si="4"/>
        <v>43061</v>
      </c>
      <c r="B240" t="s">
        <v>385</v>
      </c>
      <c r="C240" s="2">
        <v>43061</v>
      </c>
      <c r="D240" s="3">
        <v>54.2</v>
      </c>
      <c r="E240" s="3">
        <v>55.42</v>
      </c>
      <c r="F240" s="3">
        <v>55.69</v>
      </c>
      <c r="G240" s="3">
        <v>53.61</v>
      </c>
      <c r="H240" s="3">
        <v>49.12</v>
      </c>
      <c r="I240" s="3">
        <v>45.55</v>
      </c>
      <c r="J240" s="3">
        <v>43.04</v>
      </c>
      <c r="K240" s="3">
        <v>43.27</v>
      </c>
      <c r="L240" s="3">
        <v>43.84</v>
      </c>
      <c r="M240" s="3">
        <v>44.62</v>
      </c>
      <c r="N240" s="3">
        <v>46.97</v>
      </c>
      <c r="O240" s="3">
        <v>50.81</v>
      </c>
      <c r="P240" s="3">
        <v>53.49</v>
      </c>
      <c r="Q240" s="3">
        <v>55.22</v>
      </c>
      <c r="R240" s="3">
        <v>55.4</v>
      </c>
      <c r="S240" s="3">
        <v>52.03</v>
      </c>
      <c r="T240" s="3">
        <v>47.55</v>
      </c>
      <c r="U240" s="3">
        <v>43.27</v>
      </c>
      <c r="V240" s="3">
        <v>41.22</v>
      </c>
      <c r="W240" s="3">
        <v>40.97</v>
      </c>
      <c r="X240" s="3">
        <v>41.48</v>
      </c>
      <c r="Y240" s="3">
        <v>42.94</v>
      </c>
      <c r="Z240" s="3">
        <v>45.51</v>
      </c>
      <c r="AA240" s="3">
        <v>48.06</v>
      </c>
      <c r="AB240" s="3">
        <v>50.84</v>
      </c>
      <c r="AC240" s="3">
        <v>53.59</v>
      </c>
      <c r="AD240" s="3">
        <v>53.1</v>
      </c>
      <c r="AE240" s="3">
        <v>51.21</v>
      </c>
      <c r="AF240" s="3">
        <v>44.98</v>
      </c>
      <c r="AG240" s="3">
        <v>41.42</v>
      </c>
      <c r="AH240" s="3">
        <v>40.01</v>
      </c>
      <c r="AI240" s="3">
        <v>39.590000000000003</v>
      </c>
      <c r="AJ240" s="3">
        <v>40.07</v>
      </c>
      <c r="AK240" s="3">
        <v>41.89</v>
      </c>
      <c r="AL240" s="3">
        <v>47.14</v>
      </c>
      <c r="AM240" s="3">
        <v>49.48</v>
      </c>
      <c r="AN240" s="3">
        <v>50.56</v>
      </c>
      <c r="AO240" s="3">
        <v>51.47</v>
      </c>
      <c r="AP240" s="3">
        <v>49.13</v>
      </c>
      <c r="AQ240" s="3">
        <v>47.15</v>
      </c>
      <c r="AR240" s="3">
        <v>42.84</v>
      </c>
      <c r="AS240" s="3">
        <v>41.38</v>
      </c>
      <c r="AT240" s="3">
        <v>41.28</v>
      </c>
      <c r="AU240" s="3">
        <v>41.55</v>
      </c>
      <c r="AV240" s="3">
        <v>42</v>
      </c>
      <c r="AW240" s="3">
        <v>42.88</v>
      </c>
      <c r="AX240" s="3">
        <v>47.13</v>
      </c>
      <c r="AY240" s="3">
        <v>49.03</v>
      </c>
    </row>
    <row r="241" spans="1:51" x14ac:dyDescent="0.35">
      <c r="A241" s="5">
        <f t="shared" si="4"/>
        <v>43062</v>
      </c>
      <c r="B241" t="s">
        <v>386</v>
      </c>
      <c r="C241" s="2">
        <v>43062</v>
      </c>
      <c r="D241" s="3">
        <v>55.46</v>
      </c>
      <c r="E241" s="3">
        <v>56.75</v>
      </c>
      <c r="F241" s="3">
        <v>56.92</v>
      </c>
      <c r="G241" s="3">
        <v>54.67</v>
      </c>
      <c r="H241" s="3">
        <v>49.81</v>
      </c>
      <c r="I241" s="3">
        <v>46.03</v>
      </c>
      <c r="J241" s="3">
        <v>43.47</v>
      </c>
      <c r="K241" s="3">
        <v>43.75</v>
      </c>
      <c r="L241" s="3">
        <v>44.32</v>
      </c>
      <c r="M241" s="3">
        <v>45.1</v>
      </c>
      <c r="N241" s="3">
        <v>47.34</v>
      </c>
      <c r="O241" s="3">
        <v>51.16</v>
      </c>
      <c r="P241" s="3">
        <v>53.82</v>
      </c>
      <c r="Q241" s="3">
        <v>55.53</v>
      </c>
      <c r="R241" s="3">
        <v>55.7</v>
      </c>
      <c r="S241" s="3">
        <v>52.32</v>
      </c>
      <c r="T241" s="3">
        <v>47.79</v>
      </c>
      <c r="U241" s="3">
        <v>43.5</v>
      </c>
      <c r="V241" s="3">
        <v>41.44</v>
      </c>
      <c r="W241" s="3">
        <v>41.17</v>
      </c>
      <c r="X241" s="3">
        <v>41.66</v>
      </c>
      <c r="Y241" s="3">
        <v>43.13</v>
      </c>
      <c r="Z241" s="3">
        <v>45.64</v>
      </c>
      <c r="AA241" s="3">
        <v>48.17</v>
      </c>
      <c r="AB241" s="3">
        <v>50.93</v>
      </c>
      <c r="AC241" s="3">
        <v>53.66</v>
      </c>
      <c r="AD241" s="3">
        <v>53.15</v>
      </c>
      <c r="AE241" s="3">
        <v>51.24</v>
      </c>
      <c r="AF241" s="3">
        <v>44.79</v>
      </c>
      <c r="AG241" s="3">
        <v>41.23</v>
      </c>
      <c r="AH241" s="3">
        <v>39.82</v>
      </c>
      <c r="AI241" s="3">
        <v>39.4</v>
      </c>
      <c r="AJ241" s="3">
        <v>39.880000000000003</v>
      </c>
      <c r="AK241" s="3">
        <v>41.7</v>
      </c>
      <c r="AL241" s="3">
        <v>46.95</v>
      </c>
      <c r="AM241" s="3">
        <v>49.29</v>
      </c>
      <c r="AN241" s="3">
        <v>50.37</v>
      </c>
      <c r="AO241" s="3">
        <v>51.28</v>
      </c>
      <c r="AP241" s="3">
        <v>48.94</v>
      </c>
      <c r="AQ241" s="3">
        <v>46.96</v>
      </c>
      <c r="AR241" s="3">
        <v>42.65</v>
      </c>
      <c r="AS241" s="3">
        <v>41.19</v>
      </c>
      <c r="AT241" s="3">
        <v>41.09</v>
      </c>
      <c r="AU241" s="3">
        <v>41.36</v>
      </c>
      <c r="AV241" s="3">
        <v>41.81</v>
      </c>
      <c r="AW241" s="3">
        <v>42.69</v>
      </c>
      <c r="AX241" s="3">
        <v>46.94</v>
      </c>
      <c r="AY241" s="3">
        <v>48.84</v>
      </c>
    </row>
    <row r="242" spans="1:51" x14ac:dyDescent="0.35">
      <c r="A242" s="5">
        <f t="shared" si="4"/>
        <v>43063</v>
      </c>
      <c r="B242" t="s">
        <v>387</v>
      </c>
      <c r="C242" s="2">
        <v>43063</v>
      </c>
      <c r="D242" s="3">
        <v>57.72</v>
      </c>
      <c r="E242" s="3">
        <v>58.9</v>
      </c>
      <c r="F242" s="3">
        <v>59</v>
      </c>
      <c r="G242" s="3">
        <v>56.61</v>
      </c>
      <c r="H242" s="3">
        <v>50.54</v>
      </c>
      <c r="I242" s="3">
        <v>46.21</v>
      </c>
      <c r="J242" s="3">
        <v>43.65</v>
      </c>
      <c r="K242" s="3">
        <v>43.99</v>
      </c>
      <c r="L242" s="3">
        <v>44.56</v>
      </c>
      <c r="M242" s="3">
        <v>45.33</v>
      </c>
      <c r="N242" s="3">
        <v>47.58</v>
      </c>
      <c r="O242" s="3">
        <v>51.4</v>
      </c>
      <c r="P242" s="3">
        <v>54.06</v>
      </c>
      <c r="Q242" s="3">
        <v>55.92</v>
      </c>
      <c r="R242" s="3">
        <v>56.09</v>
      </c>
      <c r="S242" s="3">
        <v>52.61</v>
      </c>
      <c r="T242" s="3">
        <v>47.74</v>
      </c>
      <c r="U242" s="3">
        <v>43.45</v>
      </c>
      <c r="V242" s="3">
        <v>41.39</v>
      </c>
      <c r="W242" s="3">
        <v>41.12</v>
      </c>
      <c r="X242" s="3">
        <v>41.61</v>
      </c>
      <c r="Y242" s="3">
        <v>43.08</v>
      </c>
      <c r="Z242" s="3">
        <v>45.64</v>
      </c>
      <c r="AA242" s="3">
        <v>48.17</v>
      </c>
      <c r="AB242" s="3">
        <v>50.93</v>
      </c>
      <c r="AC242" s="3">
        <v>53.66</v>
      </c>
      <c r="AD242" s="3">
        <v>53.15</v>
      </c>
      <c r="AE242" s="3">
        <v>51.24</v>
      </c>
      <c r="AF242" s="3">
        <v>44.84</v>
      </c>
      <c r="AG242" s="3">
        <v>41.28</v>
      </c>
      <c r="AH242" s="3">
        <v>39.869999999999997</v>
      </c>
      <c r="AI242" s="3">
        <v>39.450000000000003</v>
      </c>
      <c r="AJ242" s="3">
        <v>39.93</v>
      </c>
      <c r="AK242" s="3">
        <v>41.94</v>
      </c>
      <c r="AL242" s="3">
        <v>47.19</v>
      </c>
      <c r="AM242" s="3">
        <v>49.53</v>
      </c>
      <c r="AN242" s="3">
        <v>50.61</v>
      </c>
      <c r="AO242" s="3">
        <v>51.52</v>
      </c>
      <c r="AP242" s="3">
        <v>49.18</v>
      </c>
      <c r="AQ242" s="3">
        <v>47.15</v>
      </c>
      <c r="AR242" s="3">
        <v>42.76</v>
      </c>
      <c r="AS242" s="3">
        <v>41.3</v>
      </c>
      <c r="AT242" s="3">
        <v>41.2</v>
      </c>
      <c r="AU242" s="3">
        <v>41.47</v>
      </c>
      <c r="AV242" s="3">
        <v>41.92</v>
      </c>
      <c r="AW242" s="3">
        <v>42.8</v>
      </c>
      <c r="AX242" s="3">
        <v>47.05</v>
      </c>
      <c r="AY242" s="3">
        <v>48.95</v>
      </c>
    </row>
    <row r="243" spans="1:51" x14ac:dyDescent="0.35">
      <c r="A243" s="5">
        <f t="shared" si="4"/>
        <v>43066</v>
      </c>
      <c r="B243" t="s">
        <v>388</v>
      </c>
      <c r="C243" s="2">
        <v>43066</v>
      </c>
      <c r="D243" s="3">
        <v>57.96</v>
      </c>
      <c r="E243" s="3">
        <v>59.06</v>
      </c>
      <c r="F243" s="3">
        <v>59.17</v>
      </c>
      <c r="G243" s="3">
        <v>56.86</v>
      </c>
      <c r="H243" s="3">
        <v>50.58</v>
      </c>
      <c r="I243" s="3">
        <v>46.25</v>
      </c>
      <c r="J243" s="3">
        <v>43.64</v>
      </c>
      <c r="K243" s="3">
        <v>43.98</v>
      </c>
      <c r="L243" s="3">
        <v>44.55</v>
      </c>
      <c r="M243" s="3">
        <v>45.32</v>
      </c>
      <c r="N243" s="3">
        <v>47.59</v>
      </c>
      <c r="O243" s="3">
        <v>51.41</v>
      </c>
      <c r="P243" s="3">
        <v>54.07</v>
      </c>
      <c r="Q243" s="3">
        <v>55.93</v>
      </c>
      <c r="R243" s="3">
        <v>56.1</v>
      </c>
      <c r="S243" s="3">
        <v>52.56</v>
      </c>
      <c r="T243" s="3">
        <v>47.64</v>
      </c>
      <c r="U243" s="3">
        <v>43.33</v>
      </c>
      <c r="V243" s="3">
        <v>41.27</v>
      </c>
      <c r="W243" s="3">
        <v>41</v>
      </c>
      <c r="X243" s="3">
        <v>41.49</v>
      </c>
      <c r="Y243" s="3">
        <v>42.96</v>
      </c>
      <c r="Z243" s="3">
        <v>45.52</v>
      </c>
      <c r="AA243" s="3">
        <v>48.05</v>
      </c>
      <c r="AB243" s="3">
        <v>50.81</v>
      </c>
      <c r="AC243" s="3">
        <v>53.54</v>
      </c>
      <c r="AD243" s="3">
        <v>53.03</v>
      </c>
      <c r="AE243" s="3">
        <v>51.12</v>
      </c>
      <c r="AF243" s="3">
        <v>44.72</v>
      </c>
      <c r="AG243" s="3">
        <v>41.16</v>
      </c>
      <c r="AH243" s="3">
        <v>39.75</v>
      </c>
      <c r="AI243" s="3">
        <v>39.33</v>
      </c>
      <c r="AJ243" s="3">
        <v>39.81</v>
      </c>
      <c r="AK243" s="3">
        <v>41.82</v>
      </c>
      <c r="AL243" s="3">
        <v>47.07</v>
      </c>
      <c r="AM243" s="3">
        <v>49.41</v>
      </c>
      <c r="AN243" s="3">
        <v>50.49</v>
      </c>
      <c r="AO243" s="3">
        <v>51.4</v>
      </c>
      <c r="AP243" s="3">
        <v>49.06</v>
      </c>
      <c r="AQ243" s="3">
        <v>47.03</v>
      </c>
      <c r="AR243" s="3">
        <v>42.64</v>
      </c>
      <c r="AS243" s="3">
        <v>41.18</v>
      </c>
      <c r="AT243" s="3">
        <v>41.08</v>
      </c>
      <c r="AU243" s="3">
        <v>41.35</v>
      </c>
      <c r="AV243" s="3">
        <v>41.8</v>
      </c>
      <c r="AW243" s="3">
        <v>42.68</v>
      </c>
      <c r="AX243" s="3">
        <v>46.93</v>
      </c>
      <c r="AY243" s="3">
        <v>48.83</v>
      </c>
    </row>
    <row r="244" spans="1:51" x14ac:dyDescent="0.35">
      <c r="A244" s="5">
        <f t="shared" si="4"/>
        <v>43067</v>
      </c>
      <c r="B244" t="s">
        <v>389</v>
      </c>
      <c r="C244" s="2">
        <v>43067</v>
      </c>
      <c r="D244" s="3">
        <v>56.59</v>
      </c>
      <c r="E244" s="3">
        <v>57.58</v>
      </c>
      <c r="F244" s="3">
        <v>57.71</v>
      </c>
      <c r="G244" s="3">
        <v>55.73</v>
      </c>
      <c r="H244" s="3">
        <v>49.76</v>
      </c>
      <c r="I244" s="3">
        <v>45.58</v>
      </c>
      <c r="J244" s="3">
        <v>43.07</v>
      </c>
      <c r="K244" s="3">
        <v>43.48</v>
      </c>
      <c r="L244" s="3">
        <v>44.05</v>
      </c>
      <c r="M244" s="3">
        <v>44.82</v>
      </c>
      <c r="N244" s="3">
        <v>47.18</v>
      </c>
      <c r="O244" s="3">
        <v>51.03</v>
      </c>
      <c r="P244" s="3">
        <v>53.69</v>
      </c>
      <c r="Q244" s="3">
        <v>55.55</v>
      </c>
      <c r="R244" s="3">
        <v>55.72</v>
      </c>
      <c r="S244" s="3">
        <v>52.18</v>
      </c>
      <c r="T244" s="3">
        <v>47.22</v>
      </c>
      <c r="U244" s="3">
        <v>42.88</v>
      </c>
      <c r="V244" s="3">
        <v>40.82</v>
      </c>
      <c r="W244" s="3">
        <v>40.549999999999997</v>
      </c>
      <c r="X244" s="3">
        <v>41.04</v>
      </c>
      <c r="Y244" s="3">
        <v>42.59</v>
      </c>
      <c r="Z244" s="3">
        <v>45.29</v>
      </c>
      <c r="AA244" s="3">
        <v>47.92</v>
      </c>
      <c r="AB244" s="3">
        <v>50.78</v>
      </c>
      <c r="AC244" s="3">
        <v>53.62</v>
      </c>
      <c r="AD244" s="3">
        <v>53.21</v>
      </c>
      <c r="AE244" s="3">
        <v>51.3</v>
      </c>
      <c r="AF244" s="3">
        <v>44.89</v>
      </c>
      <c r="AG244" s="3">
        <v>41.35</v>
      </c>
      <c r="AH244" s="3">
        <v>39.96</v>
      </c>
      <c r="AI244" s="3">
        <v>39.56</v>
      </c>
      <c r="AJ244" s="3">
        <v>40.04</v>
      </c>
      <c r="AK244" s="3">
        <v>42.05</v>
      </c>
      <c r="AL244" s="3">
        <v>47.34</v>
      </c>
      <c r="AM244" s="3">
        <v>49.68</v>
      </c>
      <c r="AN244" s="3">
        <v>50.76</v>
      </c>
      <c r="AO244" s="3">
        <v>51.67</v>
      </c>
      <c r="AP244" s="3">
        <v>49.33</v>
      </c>
      <c r="AQ244" s="3">
        <v>47.3</v>
      </c>
      <c r="AR244" s="3">
        <v>42.91</v>
      </c>
      <c r="AS244" s="3">
        <v>41.45</v>
      </c>
      <c r="AT244" s="3">
        <v>41.35</v>
      </c>
      <c r="AU244" s="3">
        <v>41.62</v>
      </c>
      <c r="AV244" s="3">
        <v>42.07</v>
      </c>
      <c r="AW244" s="3">
        <v>42.95</v>
      </c>
      <c r="AX244" s="3">
        <v>47.2</v>
      </c>
      <c r="AY244" s="3">
        <v>49.1</v>
      </c>
    </row>
    <row r="245" spans="1:51" x14ac:dyDescent="0.35">
      <c r="A245" s="5">
        <f t="shared" si="4"/>
        <v>43068</v>
      </c>
      <c r="B245" t="s">
        <v>390</v>
      </c>
      <c r="C245" s="2">
        <v>43068</v>
      </c>
      <c r="D245" s="3">
        <v>56.3</v>
      </c>
      <c r="E245" s="3">
        <v>57.37</v>
      </c>
      <c r="F245" s="3">
        <v>57.46</v>
      </c>
      <c r="G245" s="3">
        <v>55</v>
      </c>
      <c r="H245" s="3">
        <v>48.92</v>
      </c>
      <c r="I245" s="3">
        <v>45.07</v>
      </c>
      <c r="J245" s="3">
        <v>42.76</v>
      </c>
      <c r="K245" s="3">
        <v>43.15</v>
      </c>
      <c r="L245" s="3">
        <v>43.72</v>
      </c>
      <c r="M245" s="3">
        <v>44.49</v>
      </c>
      <c r="N245" s="3">
        <v>46.72</v>
      </c>
      <c r="O245" s="3">
        <v>50.54</v>
      </c>
      <c r="P245" s="3">
        <v>53.2</v>
      </c>
      <c r="Q245" s="3">
        <v>55.06</v>
      </c>
      <c r="R245" s="3">
        <v>55.23</v>
      </c>
      <c r="S245" s="3">
        <v>51.69</v>
      </c>
      <c r="T245" s="3">
        <v>46.82</v>
      </c>
      <c r="U245" s="3">
        <v>42.48</v>
      </c>
      <c r="V245" s="3">
        <v>40.42</v>
      </c>
      <c r="W245" s="3">
        <v>40.15</v>
      </c>
      <c r="X245" s="3">
        <v>40.64</v>
      </c>
      <c r="Y245" s="3">
        <v>42.19</v>
      </c>
      <c r="Z245" s="3">
        <v>44.9</v>
      </c>
      <c r="AA245" s="3">
        <v>47.52</v>
      </c>
      <c r="AB245" s="3">
        <v>50.37</v>
      </c>
      <c r="AC245" s="3">
        <v>53.21</v>
      </c>
      <c r="AD245" s="3">
        <v>52.8</v>
      </c>
      <c r="AE245" s="3">
        <v>50.89</v>
      </c>
      <c r="AF245" s="3">
        <v>44.52</v>
      </c>
      <c r="AG245" s="3">
        <v>41.02</v>
      </c>
      <c r="AH245" s="3">
        <v>39.67</v>
      </c>
      <c r="AI245" s="3">
        <v>39.299999999999997</v>
      </c>
      <c r="AJ245" s="3">
        <v>39.78</v>
      </c>
      <c r="AK245" s="3">
        <v>41.79</v>
      </c>
      <c r="AL245" s="3">
        <v>47.04</v>
      </c>
      <c r="AM245" s="3">
        <v>49.38</v>
      </c>
      <c r="AN245" s="3">
        <v>50.46</v>
      </c>
      <c r="AO245" s="3">
        <v>51.37</v>
      </c>
      <c r="AP245" s="3">
        <v>49.03</v>
      </c>
      <c r="AQ245" s="3">
        <v>47</v>
      </c>
      <c r="AR245" s="3">
        <v>42.63</v>
      </c>
      <c r="AS245" s="3">
        <v>41.17</v>
      </c>
      <c r="AT245" s="3">
        <v>41.07</v>
      </c>
      <c r="AU245" s="3">
        <v>41.34</v>
      </c>
      <c r="AV245" s="3">
        <v>41.79</v>
      </c>
      <c r="AW245" s="3">
        <v>42.67</v>
      </c>
      <c r="AX245" s="3">
        <v>46.92</v>
      </c>
      <c r="AY245" s="3">
        <v>48.82</v>
      </c>
    </row>
    <row r="246" spans="1:51" x14ac:dyDescent="0.35">
      <c r="A246" s="5">
        <f t="shared" si="4"/>
        <v>43069</v>
      </c>
      <c r="B246" t="s">
        <v>391</v>
      </c>
      <c r="C246" s="2">
        <v>43069</v>
      </c>
      <c r="D246" s="3">
        <v>56.7</v>
      </c>
      <c r="E246" s="3">
        <v>56.85</v>
      </c>
      <c r="F246" s="3">
        <v>54.6</v>
      </c>
      <c r="G246" s="3">
        <v>48.52</v>
      </c>
      <c r="H246" s="3">
        <v>44.99</v>
      </c>
      <c r="I246" s="3">
        <v>42.45</v>
      </c>
      <c r="J246" s="3">
        <v>42.79</v>
      </c>
      <c r="K246" s="3">
        <v>43.34</v>
      </c>
      <c r="L246" s="3">
        <v>44.05</v>
      </c>
      <c r="M246" s="3">
        <v>46.39</v>
      </c>
      <c r="N246" s="3">
        <v>50.29</v>
      </c>
      <c r="O246" s="3">
        <v>52.97</v>
      </c>
      <c r="P246" s="3">
        <v>54.88</v>
      </c>
      <c r="Q246" s="3">
        <v>55.05</v>
      </c>
      <c r="R246" s="3">
        <v>51.51</v>
      </c>
      <c r="S246" s="3">
        <v>46.66</v>
      </c>
      <c r="T246" s="3">
        <v>42.33</v>
      </c>
      <c r="U246" s="3">
        <v>40.270000000000003</v>
      </c>
      <c r="V246" s="3">
        <v>40</v>
      </c>
      <c r="W246" s="3">
        <v>40.49</v>
      </c>
      <c r="X246" s="3">
        <v>42.04</v>
      </c>
      <c r="Y246" s="3">
        <v>44.72</v>
      </c>
      <c r="Z246" s="3">
        <v>47.34</v>
      </c>
      <c r="AA246" s="3">
        <v>50.19</v>
      </c>
      <c r="AB246" s="3">
        <v>53.03</v>
      </c>
      <c r="AC246" s="3">
        <v>52.62</v>
      </c>
      <c r="AD246" s="3">
        <v>50.71</v>
      </c>
      <c r="AE246" s="3">
        <v>44.44</v>
      </c>
      <c r="AF246" s="3">
        <v>40.94</v>
      </c>
      <c r="AG246" s="3">
        <v>39.590000000000003</v>
      </c>
      <c r="AH246" s="3">
        <v>39.22</v>
      </c>
      <c r="AI246" s="3">
        <v>39.700000000000003</v>
      </c>
      <c r="AJ246" s="3">
        <v>41.71</v>
      </c>
      <c r="AK246" s="3">
        <v>46.83</v>
      </c>
      <c r="AL246" s="3">
        <v>49.12</v>
      </c>
      <c r="AM246" s="3">
        <v>50.15</v>
      </c>
      <c r="AN246" s="3">
        <v>51.04</v>
      </c>
      <c r="AO246" s="3">
        <v>48.7</v>
      </c>
      <c r="AP246" s="3">
        <v>46.67</v>
      </c>
      <c r="AQ246" s="3">
        <v>42.38</v>
      </c>
      <c r="AR246" s="3">
        <v>40.92</v>
      </c>
      <c r="AS246" s="3">
        <v>40.82</v>
      </c>
      <c r="AT246" s="3">
        <v>41.09</v>
      </c>
      <c r="AU246" s="3">
        <v>41.54</v>
      </c>
      <c r="AV246" s="3">
        <v>42.42</v>
      </c>
      <c r="AW246" s="3">
        <v>46.67</v>
      </c>
      <c r="AX246" s="3">
        <v>48.57</v>
      </c>
      <c r="AY246" s="3">
        <v>49.5</v>
      </c>
    </row>
    <row r="247" spans="1:51" x14ac:dyDescent="0.35">
      <c r="A247" s="5">
        <f t="shared" si="4"/>
        <v>43070</v>
      </c>
      <c r="B247" t="s">
        <v>392</v>
      </c>
      <c r="C247" s="2">
        <v>43070</v>
      </c>
      <c r="D247" s="3">
        <v>58.42</v>
      </c>
      <c r="E247" s="3">
        <v>58.52</v>
      </c>
      <c r="F247" s="3">
        <v>55.9</v>
      </c>
      <c r="G247" s="3">
        <v>49.3</v>
      </c>
      <c r="H247" s="3">
        <v>45.23</v>
      </c>
      <c r="I247" s="3">
        <v>42.43</v>
      </c>
      <c r="J247" s="3">
        <v>42.98</v>
      </c>
      <c r="K247" s="3">
        <v>43.64</v>
      </c>
      <c r="L247" s="3">
        <v>44.38</v>
      </c>
      <c r="M247" s="3">
        <v>46.74</v>
      </c>
      <c r="N247" s="3">
        <v>50.58</v>
      </c>
      <c r="O247" s="3">
        <v>53.21</v>
      </c>
      <c r="P247" s="3">
        <v>55.09</v>
      </c>
      <c r="Q247" s="3">
        <v>55.25</v>
      </c>
      <c r="R247" s="3">
        <v>51.71</v>
      </c>
      <c r="S247" s="3">
        <v>46.79</v>
      </c>
      <c r="T247" s="3">
        <v>42.44</v>
      </c>
      <c r="U247" s="3">
        <v>40.36</v>
      </c>
      <c r="V247" s="3">
        <v>40.090000000000003</v>
      </c>
      <c r="W247" s="3">
        <v>40.58</v>
      </c>
      <c r="X247" s="3">
        <v>42.13</v>
      </c>
      <c r="Y247" s="3">
        <v>44.81</v>
      </c>
      <c r="Z247" s="3">
        <v>47.41</v>
      </c>
      <c r="AA247" s="3">
        <v>50.24</v>
      </c>
      <c r="AB247" s="3">
        <v>53.07</v>
      </c>
      <c r="AC247" s="3">
        <v>52.65</v>
      </c>
      <c r="AD247" s="3">
        <v>50.73</v>
      </c>
      <c r="AE247" s="3">
        <v>44.43</v>
      </c>
      <c r="AF247" s="3">
        <v>40.92</v>
      </c>
      <c r="AG247" s="3">
        <v>39.56</v>
      </c>
      <c r="AH247" s="3">
        <v>39.19</v>
      </c>
      <c r="AI247" s="3">
        <v>39.67</v>
      </c>
      <c r="AJ247" s="3">
        <v>41.68</v>
      </c>
      <c r="AK247" s="3">
        <v>46.82</v>
      </c>
      <c r="AL247" s="3">
        <v>49.11</v>
      </c>
      <c r="AM247" s="3">
        <v>50.14</v>
      </c>
      <c r="AN247" s="3">
        <v>51.03</v>
      </c>
      <c r="AO247" s="3">
        <v>48.69</v>
      </c>
      <c r="AP247" s="3">
        <v>46.66</v>
      </c>
      <c r="AQ247" s="3">
        <v>42.37</v>
      </c>
      <c r="AR247" s="3">
        <v>40.909999999999997</v>
      </c>
      <c r="AS247" s="3">
        <v>40.81</v>
      </c>
      <c r="AT247" s="3">
        <v>41.08</v>
      </c>
      <c r="AU247" s="3">
        <v>41.53</v>
      </c>
      <c r="AV247" s="3">
        <v>42.41</v>
      </c>
      <c r="AW247" s="3">
        <v>46.66</v>
      </c>
      <c r="AX247" s="3">
        <v>48.56</v>
      </c>
      <c r="AY247" s="3">
        <v>49.49</v>
      </c>
    </row>
    <row r="248" spans="1:51" x14ac:dyDescent="0.35">
      <c r="A248" s="5">
        <f t="shared" si="4"/>
        <v>43073</v>
      </c>
      <c r="B248" t="s">
        <v>393</v>
      </c>
      <c r="C248" s="2">
        <v>43073</v>
      </c>
      <c r="D248" s="3">
        <v>59.42</v>
      </c>
      <c r="E248" s="3">
        <v>59.58</v>
      </c>
      <c r="F248" s="3">
        <v>56.92</v>
      </c>
      <c r="G248" s="3">
        <v>49.82</v>
      </c>
      <c r="H248" s="3">
        <v>45.34</v>
      </c>
      <c r="I248" s="3">
        <v>42.34</v>
      </c>
      <c r="J248" s="3">
        <v>42.81</v>
      </c>
      <c r="K248" s="3">
        <v>43.47</v>
      </c>
      <c r="L248" s="3">
        <v>44.21</v>
      </c>
      <c r="M248" s="3">
        <v>46.58</v>
      </c>
      <c r="N248" s="3">
        <v>50.43</v>
      </c>
      <c r="O248" s="3">
        <v>53.07</v>
      </c>
      <c r="P248" s="3">
        <v>54.96</v>
      </c>
      <c r="Q248" s="3">
        <v>55.12</v>
      </c>
      <c r="R248" s="3">
        <v>51.58</v>
      </c>
      <c r="S248" s="3">
        <v>46.37</v>
      </c>
      <c r="T248" s="3">
        <v>42.12</v>
      </c>
      <c r="U248" s="3">
        <v>40.14</v>
      </c>
      <c r="V248" s="3">
        <v>39.97</v>
      </c>
      <c r="W248" s="3">
        <v>40.520000000000003</v>
      </c>
      <c r="X248" s="3">
        <v>42.09</v>
      </c>
      <c r="Y248" s="3">
        <v>44.75</v>
      </c>
      <c r="Z248" s="3">
        <v>47.33</v>
      </c>
      <c r="AA248" s="3">
        <v>50.14</v>
      </c>
      <c r="AB248" s="3">
        <v>52.87</v>
      </c>
      <c r="AC248" s="3">
        <v>52.51</v>
      </c>
      <c r="AD248" s="3">
        <v>50.57</v>
      </c>
      <c r="AE248" s="3">
        <v>44.27</v>
      </c>
      <c r="AF248" s="3">
        <v>40.76</v>
      </c>
      <c r="AG248" s="3">
        <v>39.4</v>
      </c>
      <c r="AH248" s="3">
        <v>39.03</v>
      </c>
      <c r="AI248" s="3">
        <v>39.51</v>
      </c>
      <c r="AJ248" s="3">
        <v>41.52</v>
      </c>
      <c r="AK248" s="3">
        <v>46.77</v>
      </c>
      <c r="AL248" s="3">
        <v>49.06</v>
      </c>
      <c r="AM248" s="3">
        <v>50.09</v>
      </c>
      <c r="AN248" s="3">
        <v>50.98</v>
      </c>
      <c r="AO248" s="3">
        <v>48.64</v>
      </c>
      <c r="AP248" s="3">
        <v>46.61</v>
      </c>
      <c r="AQ248" s="3">
        <v>42.32</v>
      </c>
      <c r="AR248" s="3">
        <v>40.86</v>
      </c>
      <c r="AS248" s="3">
        <v>40.76</v>
      </c>
      <c r="AT248" s="3">
        <v>41.03</v>
      </c>
      <c r="AU248" s="3">
        <v>41.48</v>
      </c>
      <c r="AV248" s="3">
        <v>42.36</v>
      </c>
      <c r="AW248" s="3">
        <v>46.61</v>
      </c>
      <c r="AX248" s="3">
        <v>48.51</v>
      </c>
      <c r="AY248" s="3">
        <v>49.44</v>
      </c>
    </row>
    <row r="249" spans="1:51" x14ac:dyDescent="0.35">
      <c r="A249" s="5">
        <f t="shared" si="4"/>
        <v>43074</v>
      </c>
      <c r="B249" t="s">
        <v>394</v>
      </c>
      <c r="C249" s="2">
        <v>43074</v>
      </c>
      <c r="D249" s="3">
        <v>59.83</v>
      </c>
      <c r="E249" s="3">
        <v>59.98</v>
      </c>
      <c r="F249" s="3">
        <v>57.24</v>
      </c>
      <c r="G249" s="3">
        <v>49.74</v>
      </c>
      <c r="H249" s="3">
        <v>45.1</v>
      </c>
      <c r="I249" s="3">
        <v>42.1</v>
      </c>
      <c r="J249" s="3">
        <v>42.32</v>
      </c>
      <c r="K249" s="3">
        <v>42.97</v>
      </c>
      <c r="L249" s="3">
        <v>43.71</v>
      </c>
      <c r="M249" s="3">
        <v>46.18</v>
      </c>
      <c r="N249" s="3">
        <v>50.09</v>
      </c>
      <c r="O249" s="3">
        <v>52.85</v>
      </c>
      <c r="P249" s="3">
        <v>54.86</v>
      </c>
      <c r="Q249" s="3">
        <v>55.02</v>
      </c>
      <c r="R249" s="3">
        <v>51.48</v>
      </c>
      <c r="S249" s="3">
        <v>46.23</v>
      </c>
      <c r="T249" s="3">
        <v>41.93</v>
      </c>
      <c r="U249" s="3">
        <v>39.9</v>
      </c>
      <c r="V249" s="3">
        <v>39.68</v>
      </c>
      <c r="W249" s="3">
        <v>40.229999999999997</v>
      </c>
      <c r="X249" s="3">
        <v>41.82</v>
      </c>
      <c r="Y249" s="3">
        <v>44.5</v>
      </c>
      <c r="Z249" s="3">
        <v>47.12</v>
      </c>
      <c r="AA249" s="3">
        <v>49.97</v>
      </c>
      <c r="AB249" s="3">
        <v>52.72</v>
      </c>
      <c r="AC249" s="3">
        <v>52.36</v>
      </c>
      <c r="AD249" s="3">
        <v>50.42</v>
      </c>
      <c r="AE249" s="3">
        <v>44.12</v>
      </c>
      <c r="AF249" s="3">
        <v>40.61</v>
      </c>
      <c r="AG249" s="3">
        <v>39.25</v>
      </c>
      <c r="AH249" s="3">
        <v>38.880000000000003</v>
      </c>
      <c r="AI249" s="3">
        <v>39.36</v>
      </c>
      <c r="AJ249" s="3">
        <v>41.37</v>
      </c>
      <c r="AK249" s="3">
        <v>46.62</v>
      </c>
      <c r="AL249" s="3">
        <v>48.91</v>
      </c>
      <c r="AM249" s="3">
        <v>49.94</v>
      </c>
      <c r="AN249" s="3">
        <v>50.83</v>
      </c>
      <c r="AO249" s="3">
        <v>48.49</v>
      </c>
      <c r="AP249" s="3">
        <v>46.46</v>
      </c>
      <c r="AQ249" s="3">
        <v>42.17</v>
      </c>
      <c r="AR249" s="3">
        <v>40.71</v>
      </c>
      <c r="AS249" s="3">
        <v>40.61</v>
      </c>
      <c r="AT249" s="3">
        <v>40.880000000000003</v>
      </c>
      <c r="AU249" s="3">
        <v>41.33</v>
      </c>
      <c r="AV249" s="3">
        <v>42.21</v>
      </c>
      <c r="AW249" s="3">
        <v>46.46</v>
      </c>
      <c r="AX249" s="3">
        <v>48.36</v>
      </c>
      <c r="AY249" s="3">
        <v>49.29</v>
      </c>
    </row>
    <row r="250" spans="1:51" x14ac:dyDescent="0.35">
      <c r="A250" s="5">
        <f t="shared" si="4"/>
        <v>43075</v>
      </c>
      <c r="B250" t="s">
        <v>395</v>
      </c>
      <c r="C250" s="2">
        <v>43075</v>
      </c>
      <c r="D250" s="3">
        <v>59.04</v>
      </c>
      <c r="E250" s="3">
        <v>59.12</v>
      </c>
      <c r="F250" s="3">
        <v>56.55</v>
      </c>
      <c r="G250" s="3">
        <v>49.13</v>
      </c>
      <c r="H250" s="3">
        <v>44.49</v>
      </c>
      <c r="I250" s="3">
        <v>41.29</v>
      </c>
      <c r="J250" s="3">
        <v>41.86</v>
      </c>
      <c r="K250" s="3">
        <v>42.56</v>
      </c>
      <c r="L250" s="3">
        <v>43.1</v>
      </c>
      <c r="M250" s="3">
        <v>45.92</v>
      </c>
      <c r="N250" s="3">
        <v>49.93</v>
      </c>
      <c r="O250" s="3">
        <v>52.09</v>
      </c>
      <c r="P250" s="3">
        <v>54.11</v>
      </c>
      <c r="Q250" s="3">
        <v>54.49</v>
      </c>
      <c r="R250" s="3">
        <v>51.02</v>
      </c>
      <c r="S250" s="3">
        <v>46</v>
      </c>
      <c r="T250" s="3">
        <v>41.7</v>
      </c>
      <c r="U250" s="3">
        <v>39.049999999999997</v>
      </c>
      <c r="V250" s="3">
        <v>39.1</v>
      </c>
      <c r="W250" s="3">
        <v>39.57</v>
      </c>
      <c r="X250" s="3">
        <v>41.15</v>
      </c>
      <c r="Y250" s="3">
        <v>43.81</v>
      </c>
      <c r="Z250" s="3">
        <v>46.41</v>
      </c>
      <c r="AA250" s="3">
        <v>49.25</v>
      </c>
      <c r="AB250" s="3">
        <v>51.99</v>
      </c>
      <c r="AC250" s="3">
        <v>51.63</v>
      </c>
      <c r="AD250" s="3">
        <v>49.69</v>
      </c>
      <c r="AE250" s="3">
        <v>43.89</v>
      </c>
      <c r="AF250" s="3">
        <v>40.450000000000003</v>
      </c>
      <c r="AG250" s="3">
        <v>39.17</v>
      </c>
      <c r="AH250" s="3">
        <v>38.799999999999997</v>
      </c>
      <c r="AI250" s="3">
        <v>39.28</v>
      </c>
      <c r="AJ250" s="3">
        <v>41.29</v>
      </c>
      <c r="AK250" s="3">
        <v>46.48</v>
      </c>
      <c r="AL250" s="3">
        <v>48.77</v>
      </c>
      <c r="AM250" s="3">
        <v>49.8</v>
      </c>
      <c r="AN250" s="3">
        <v>50.69</v>
      </c>
      <c r="AO250" s="3">
        <v>48.35</v>
      </c>
      <c r="AP250" s="3">
        <v>46.32</v>
      </c>
      <c r="AQ250" s="3">
        <v>41.94</v>
      </c>
      <c r="AR250" s="3">
        <v>40.479999999999997</v>
      </c>
      <c r="AS250" s="3">
        <v>40.380000000000003</v>
      </c>
      <c r="AT250" s="3">
        <v>40.65</v>
      </c>
      <c r="AU250" s="3">
        <v>41.1</v>
      </c>
      <c r="AV250" s="3">
        <v>41.98</v>
      </c>
      <c r="AW250" s="3">
        <v>46.2</v>
      </c>
      <c r="AX250" s="3">
        <v>48.07</v>
      </c>
      <c r="AY250" s="3">
        <v>48.97</v>
      </c>
    </row>
    <row r="251" spans="1:51" x14ac:dyDescent="0.35">
      <c r="A251" s="5">
        <f t="shared" si="4"/>
        <v>43076</v>
      </c>
      <c r="B251" t="s">
        <v>396</v>
      </c>
      <c r="C251" s="2">
        <v>43076</v>
      </c>
      <c r="D251" s="3">
        <v>59.7</v>
      </c>
      <c r="E251" s="3">
        <v>59.75</v>
      </c>
      <c r="F251" s="3">
        <v>57.13</v>
      </c>
      <c r="G251" s="3">
        <v>49.35</v>
      </c>
      <c r="H251" s="3">
        <v>44.7</v>
      </c>
      <c r="I251" s="3">
        <v>41.45</v>
      </c>
      <c r="J251" s="3">
        <v>41.85</v>
      </c>
      <c r="K251" s="3">
        <v>42.55</v>
      </c>
      <c r="L251" s="3">
        <v>43.09</v>
      </c>
      <c r="M251" s="3">
        <v>45.91</v>
      </c>
      <c r="N251" s="3">
        <v>49.92</v>
      </c>
      <c r="O251" s="3">
        <v>52.08</v>
      </c>
      <c r="P251" s="3">
        <v>54.17</v>
      </c>
      <c r="Q251" s="3">
        <v>54.59</v>
      </c>
      <c r="R251" s="3">
        <v>51.14</v>
      </c>
      <c r="S251" s="3">
        <v>46.13</v>
      </c>
      <c r="T251" s="3">
        <v>41.83</v>
      </c>
      <c r="U251" s="3">
        <v>39.18</v>
      </c>
      <c r="V251" s="3">
        <v>39.229999999999997</v>
      </c>
      <c r="W251" s="3">
        <v>39.700000000000003</v>
      </c>
      <c r="X251" s="3">
        <v>41.3</v>
      </c>
      <c r="Y251" s="3">
        <v>43.99</v>
      </c>
      <c r="Z251" s="3">
        <v>46.61</v>
      </c>
      <c r="AA251" s="3">
        <v>49.47</v>
      </c>
      <c r="AB251" s="3">
        <v>52.23</v>
      </c>
      <c r="AC251" s="3">
        <v>51.87</v>
      </c>
      <c r="AD251" s="3">
        <v>49.93</v>
      </c>
      <c r="AE251" s="3">
        <v>44.08</v>
      </c>
      <c r="AF251" s="3">
        <v>40.619999999999997</v>
      </c>
      <c r="AG251" s="3">
        <v>39.32</v>
      </c>
      <c r="AH251" s="3">
        <v>38.93</v>
      </c>
      <c r="AI251" s="3">
        <v>39.39</v>
      </c>
      <c r="AJ251" s="3">
        <v>41.38</v>
      </c>
      <c r="AK251" s="3">
        <v>46.49</v>
      </c>
      <c r="AL251" s="3">
        <v>48.71</v>
      </c>
      <c r="AM251" s="3">
        <v>49.68</v>
      </c>
      <c r="AN251" s="3">
        <v>50.52</v>
      </c>
      <c r="AO251" s="3">
        <v>48.16</v>
      </c>
      <c r="AP251" s="3">
        <v>46.13</v>
      </c>
      <c r="AQ251" s="3">
        <v>41.75</v>
      </c>
      <c r="AR251" s="3">
        <v>40.29</v>
      </c>
      <c r="AS251" s="3">
        <v>40.19</v>
      </c>
      <c r="AT251" s="3">
        <v>40.46</v>
      </c>
      <c r="AU251" s="3">
        <v>40.909999999999997</v>
      </c>
      <c r="AV251" s="3">
        <v>41.79</v>
      </c>
      <c r="AW251" s="3">
        <v>46.01</v>
      </c>
      <c r="AX251" s="3">
        <v>47.88</v>
      </c>
      <c r="AY251" s="3">
        <v>48.78</v>
      </c>
    </row>
    <row r="252" spans="1:51" x14ac:dyDescent="0.35">
      <c r="A252" s="5">
        <f t="shared" si="4"/>
        <v>43077</v>
      </c>
      <c r="B252" t="s">
        <v>397</v>
      </c>
      <c r="C252" s="2">
        <v>43077</v>
      </c>
      <c r="D252" s="3">
        <v>58.1</v>
      </c>
      <c r="E252" s="3">
        <v>58.44</v>
      </c>
      <c r="F252" s="3">
        <v>56.06</v>
      </c>
      <c r="G252" s="3">
        <v>48.8</v>
      </c>
      <c r="H252" s="3">
        <v>44.25</v>
      </c>
      <c r="I252" s="3">
        <v>41.06</v>
      </c>
      <c r="J252" s="3">
        <v>41.48</v>
      </c>
      <c r="K252" s="3">
        <v>42.2</v>
      </c>
      <c r="L252" s="3">
        <v>42.76</v>
      </c>
      <c r="M252" s="3">
        <v>45.55</v>
      </c>
      <c r="N252" s="3">
        <v>49.56</v>
      </c>
      <c r="O252" s="3">
        <v>51.72</v>
      </c>
      <c r="P252" s="3">
        <v>53.81</v>
      </c>
      <c r="Q252" s="3">
        <v>54.23</v>
      </c>
      <c r="R252" s="3">
        <v>50.78</v>
      </c>
      <c r="S252" s="3">
        <v>45.79</v>
      </c>
      <c r="T252" s="3">
        <v>41.51</v>
      </c>
      <c r="U252" s="3">
        <v>38.880000000000003</v>
      </c>
      <c r="V252" s="3">
        <v>38.950000000000003</v>
      </c>
      <c r="W252" s="3">
        <v>39.44</v>
      </c>
      <c r="X252" s="3">
        <v>41.06</v>
      </c>
      <c r="Y252" s="3">
        <v>43.81</v>
      </c>
      <c r="Z252" s="3">
        <v>46.45</v>
      </c>
      <c r="AA252" s="3">
        <v>49.33</v>
      </c>
      <c r="AB252" s="3">
        <v>52.11</v>
      </c>
      <c r="AC252" s="3">
        <v>51.75</v>
      </c>
      <c r="AD252" s="3">
        <v>49.81</v>
      </c>
      <c r="AE252" s="3">
        <v>43.96</v>
      </c>
      <c r="AF252" s="3">
        <v>40.5</v>
      </c>
      <c r="AG252" s="3">
        <v>39.200000000000003</v>
      </c>
      <c r="AH252" s="3">
        <v>38.81</v>
      </c>
      <c r="AI252" s="3">
        <v>39.270000000000003</v>
      </c>
      <c r="AJ252" s="3">
        <v>41.26</v>
      </c>
      <c r="AK252" s="3">
        <v>46.37</v>
      </c>
      <c r="AL252" s="3">
        <v>48.59</v>
      </c>
      <c r="AM252" s="3">
        <v>49.56</v>
      </c>
      <c r="AN252" s="3">
        <v>50.4</v>
      </c>
      <c r="AO252" s="3">
        <v>48.04</v>
      </c>
      <c r="AP252" s="3">
        <v>46.01</v>
      </c>
      <c r="AQ252" s="3">
        <v>41.63</v>
      </c>
      <c r="AR252" s="3">
        <v>40.17</v>
      </c>
      <c r="AS252" s="3">
        <v>40.07</v>
      </c>
      <c r="AT252" s="3">
        <v>40.340000000000003</v>
      </c>
      <c r="AU252" s="3">
        <v>40.79</v>
      </c>
      <c r="AV252" s="3">
        <v>41.67</v>
      </c>
      <c r="AW252" s="3">
        <v>45.89</v>
      </c>
      <c r="AX252" s="3">
        <v>47.76</v>
      </c>
      <c r="AY252" s="3">
        <v>48.66</v>
      </c>
    </row>
    <row r="253" spans="1:51" x14ac:dyDescent="0.35">
      <c r="A253" s="5">
        <f t="shared" si="4"/>
        <v>43080</v>
      </c>
      <c r="B253" t="s">
        <v>398</v>
      </c>
      <c r="C253" s="2">
        <v>43080</v>
      </c>
      <c r="D253" s="3">
        <v>59.81</v>
      </c>
      <c r="E253" s="3">
        <v>60.07</v>
      </c>
      <c r="F253" s="3">
        <v>57.32</v>
      </c>
      <c r="G253" s="3">
        <v>49.82</v>
      </c>
      <c r="H253" s="3">
        <v>45.38</v>
      </c>
      <c r="I253" s="3">
        <v>42.42</v>
      </c>
      <c r="J253" s="3">
        <v>43.04</v>
      </c>
      <c r="K253" s="3">
        <v>43.68</v>
      </c>
      <c r="L253" s="3">
        <v>44.14</v>
      </c>
      <c r="M253" s="3">
        <v>46.9</v>
      </c>
      <c r="N253" s="3">
        <v>50.89</v>
      </c>
      <c r="O253" s="3">
        <v>53.06</v>
      </c>
      <c r="P253" s="3">
        <v>55.2</v>
      </c>
      <c r="Q253" s="3">
        <v>55.66</v>
      </c>
      <c r="R253" s="3">
        <v>52.07</v>
      </c>
      <c r="S253" s="3">
        <v>46.92</v>
      </c>
      <c r="T253" s="3">
        <v>42.51</v>
      </c>
      <c r="U253" s="3">
        <v>39.880000000000003</v>
      </c>
      <c r="V253" s="3">
        <v>39.950000000000003</v>
      </c>
      <c r="W253" s="3">
        <v>40.49</v>
      </c>
      <c r="X253" s="3">
        <v>42.16</v>
      </c>
      <c r="Y253" s="3">
        <v>45</v>
      </c>
      <c r="Z253" s="3">
        <v>47.7</v>
      </c>
      <c r="AA253" s="3">
        <v>50.63</v>
      </c>
      <c r="AB253" s="3">
        <v>53.41</v>
      </c>
      <c r="AC253" s="3">
        <v>53.05</v>
      </c>
      <c r="AD253" s="3">
        <v>51.11</v>
      </c>
      <c r="AE253" s="3">
        <v>45.26</v>
      </c>
      <c r="AF253" s="3">
        <v>41.8</v>
      </c>
      <c r="AG253" s="3">
        <v>40.5</v>
      </c>
      <c r="AH253" s="3">
        <v>40.11</v>
      </c>
      <c r="AI253" s="3">
        <v>40.57</v>
      </c>
      <c r="AJ253" s="3">
        <v>42.56</v>
      </c>
      <c r="AK253" s="3">
        <v>47.67</v>
      </c>
      <c r="AL253" s="3">
        <v>49.89</v>
      </c>
      <c r="AM253" s="3">
        <v>50.86</v>
      </c>
      <c r="AN253" s="3">
        <v>51.7</v>
      </c>
      <c r="AO253" s="3">
        <v>49.34</v>
      </c>
      <c r="AP253" s="3">
        <v>47.31</v>
      </c>
      <c r="AQ253" s="3">
        <v>42.93</v>
      </c>
      <c r="AR253" s="3">
        <v>41.47</v>
      </c>
      <c r="AS253" s="3">
        <v>41.37</v>
      </c>
      <c r="AT253" s="3">
        <v>41.64</v>
      </c>
      <c r="AU253" s="3">
        <v>42.09</v>
      </c>
      <c r="AV253" s="3">
        <v>42.97</v>
      </c>
      <c r="AW253" s="3">
        <v>47.19</v>
      </c>
      <c r="AX253" s="3">
        <v>49.06</v>
      </c>
      <c r="AY253" s="3">
        <v>49.96</v>
      </c>
    </row>
    <row r="254" spans="1:51" x14ac:dyDescent="0.35">
      <c r="A254" s="5">
        <f t="shared" si="4"/>
        <v>43081</v>
      </c>
      <c r="B254" t="s">
        <v>399</v>
      </c>
      <c r="C254" s="2">
        <v>43081</v>
      </c>
      <c r="D254" s="3">
        <v>66.31</v>
      </c>
      <c r="E254" s="3">
        <v>65.319999999999993</v>
      </c>
      <c r="F254" s="3">
        <v>60.26</v>
      </c>
      <c r="G254" s="3">
        <v>50.35</v>
      </c>
      <c r="H254" s="3">
        <v>45.4</v>
      </c>
      <c r="I254" s="3">
        <v>42.04</v>
      </c>
      <c r="J254" s="3">
        <v>42.41</v>
      </c>
      <c r="K254" s="3">
        <v>43.1</v>
      </c>
      <c r="L254" s="3">
        <v>43.76</v>
      </c>
      <c r="M254" s="3">
        <v>46.82</v>
      </c>
      <c r="N254" s="3">
        <v>51.11</v>
      </c>
      <c r="O254" s="3">
        <v>53.48</v>
      </c>
      <c r="P254" s="3">
        <v>55.68</v>
      </c>
      <c r="Q254" s="3">
        <v>56.2</v>
      </c>
      <c r="R254" s="3">
        <v>52.61</v>
      </c>
      <c r="S254" s="3">
        <v>47.06</v>
      </c>
      <c r="T254" s="3">
        <v>42.3</v>
      </c>
      <c r="U254" s="3">
        <v>39.369999999999997</v>
      </c>
      <c r="V254" s="3">
        <v>39.39</v>
      </c>
      <c r="W254" s="3">
        <v>39.880000000000003</v>
      </c>
      <c r="X254" s="3">
        <v>41.5</v>
      </c>
      <c r="Y254" s="3">
        <v>44.59</v>
      </c>
      <c r="Z254" s="3">
        <v>47.56</v>
      </c>
      <c r="AA254" s="3">
        <v>50.76</v>
      </c>
      <c r="AB254" s="3">
        <v>53.69</v>
      </c>
      <c r="AC254" s="3">
        <v>53.43</v>
      </c>
      <c r="AD254" s="3">
        <v>51.59</v>
      </c>
      <c r="AE254" s="3">
        <v>45.24</v>
      </c>
      <c r="AF254" s="3">
        <v>41.58</v>
      </c>
      <c r="AG254" s="3">
        <v>40.08</v>
      </c>
      <c r="AH254" s="3">
        <v>39.9</v>
      </c>
      <c r="AI254" s="3">
        <v>40.26</v>
      </c>
      <c r="AJ254" s="3">
        <v>42.15</v>
      </c>
      <c r="AK254" s="3">
        <v>46.9</v>
      </c>
      <c r="AL254" s="3">
        <v>49.12</v>
      </c>
      <c r="AM254" s="3">
        <v>50.09</v>
      </c>
      <c r="AN254" s="3">
        <v>50.93</v>
      </c>
      <c r="AO254" s="3">
        <v>48.57</v>
      </c>
      <c r="AP254" s="3">
        <v>46.54</v>
      </c>
      <c r="AQ254" s="3">
        <v>42.16</v>
      </c>
      <c r="AR254" s="3">
        <v>40.700000000000003</v>
      </c>
      <c r="AS254" s="3">
        <v>40.6</v>
      </c>
      <c r="AT254" s="3">
        <v>40.869999999999997</v>
      </c>
      <c r="AU254" s="3">
        <v>41.32</v>
      </c>
      <c r="AV254" s="3">
        <v>42.2</v>
      </c>
      <c r="AW254" s="3">
        <v>46.42</v>
      </c>
      <c r="AX254" s="3">
        <v>48.29</v>
      </c>
      <c r="AY254" s="3">
        <v>49.19</v>
      </c>
    </row>
    <row r="255" spans="1:51" x14ac:dyDescent="0.35">
      <c r="A255" s="5">
        <f t="shared" si="4"/>
        <v>43082</v>
      </c>
      <c r="B255" t="s">
        <v>400</v>
      </c>
      <c r="C255" s="2">
        <v>43082</v>
      </c>
      <c r="D255" s="3">
        <v>60.33</v>
      </c>
      <c r="E255" s="3">
        <v>60.26</v>
      </c>
      <c r="F255" s="3">
        <v>56.34</v>
      </c>
      <c r="G255" s="3">
        <v>48.51</v>
      </c>
      <c r="H255" s="3">
        <v>44.39</v>
      </c>
      <c r="I255" s="3">
        <v>41.28</v>
      </c>
      <c r="J255" s="3">
        <v>41.69</v>
      </c>
      <c r="K255" s="3">
        <v>42.39</v>
      </c>
      <c r="L255" s="3">
        <v>43.06</v>
      </c>
      <c r="M255" s="3">
        <v>46.13</v>
      </c>
      <c r="N255" s="3">
        <v>50.44</v>
      </c>
      <c r="O255" s="3">
        <v>52.77</v>
      </c>
      <c r="P255" s="3">
        <v>54.94</v>
      </c>
      <c r="Q255" s="3">
        <v>55.47</v>
      </c>
      <c r="R255" s="3">
        <v>51.93</v>
      </c>
      <c r="S255" s="3">
        <v>46.44</v>
      </c>
      <c r="T255" s="3">
        <v>41.73</v>
      </c>
      <c r="U255" s="3">
        <v>38.89</v>
      </c>
      <c r="V255" s="3">
        <v>38.89</v>
      </c>
      <c r="W255" s="3">
        <v>39.4</v>
      </c>
      <c r="X255" s="3">
        <v>41.04</v>
      </c>
      <c r="Y255" s="3">
        <v>44.18</v>
      </c>
      <c r="Z255" s="3">
        <v>47.12</v>
      </c>
      <c r="AA255" s="3">
        <v>50.12</v>
      </c>
      <c r="AB255" s="3">
        <v>52.82</v>
      </c>
      <c r="AC255" s="3">
        <v>52.52</v>
      </c>
      <c r="AD255" s="3">
        <v>50.66</v>
      </c>
      <c r="AE255" s="3">
        <v>44.13</v>
      </c>
      <c r="AF255" s="3">
        <v>40.520000000000003</v>
      </c>
      <c r="AG255" s="3">
        <v>39.020000000000003</v>
      </c>
      <c r="AH255" s="3">
        <v>38.840000000000003</v>
      </c>
      <c r="AI255" s="3">
        <v>39.200000000000003</v>
      </c>
      <c r="AJ255" s="3">
        <v>41.29</v>
      </c>
      <c r="AK255" s="3">
        <v>46.32</v>
      </c>
      <c r="AL255" s="3">
        <v>48.56</v>
      </c>
      <c r="AM255" s="3">
        <v>49.55</v>
      </c>
      <c r="AN255" s="3">
        <v>50.41</v>
      </c>
      <c r="AO255" s="3">
        <v>48.07</v>
      </c>
      <c r="AP255" s="3">
        <v>46.05</v>
      </c>
      <c r="AQ255" s="3">
        <v>41.67</v>
      </c>
      <c r="AR255" s="3">
        <v>40.21</v>
      </c>
      <c r="AS255" s="3">
        <v>40.11</v>
      </c>
      <c r="AT255" s="3">
        <v>40.380000000000003</v>
      </c>
      <c r="AU255" s="3">
        <v>40.83</v>
      </c>
      <c r="AV255" s="3">
        <v>41.71</v>
      </c>
      <c r="AW255" s="3">
        <v>45.93</v>
      </c>
      <c r="AX255" s="3">
        <v>47.8</v>
      </c>
      <c r="AY255" s="3">
        <v>48.7</v>
      </c>
    </row>
    <row r="256" spans="1:51" x14ac:dyDescent="0.35">
      <c r="A256" s="5">
        <f t="shared" si="4"/>
        <v>43083</v>
      </c>
      <c r="B256" t="s">
        <v>401</v>
      </c>
      <c r="C256" s="2">
        <v>43083</v>
      </c>
      <c r="D256" s="3">
        <v>62.37</v>
      </c>
      <c r="E256" s="3">
        <v>62.44</v>
      </c>
      <c r="F256" s="3">
        <v>58.5</v>
      </c>
      <c r="G256" s="3">
        <v>50.93</v>
      </c>
      <c r="H256" s="3">
        <v>44.94</v>
      </c>
      <c r="I256" s="3">
        <v>41.44</v>
      </c>
      <c r="J256" s="3">
        <v>42.59</v>
      </c>
      <c r="K256" s="3">
        <v>43.38</v>
      </c>
      <c r="L256" s="3">
        <v>44.2</v>
      </c>
      <c r="M256" s="3">
        <v>46.94</v>
      </c>
      <c r="N256" s="3">
        <v>51.25</v>
      </c>
      <c r="O256" s="3">
        <v>53.58</v>
      </c>
      <c r="P256" s="3">
        <v>55.75</v>
      </c>
      <c r="Q256" s="3">
        <v>56.28</v>
      </c>
      <c r="R256" s="3">
        <v>52.74</v>
      </c>
      <c r="S256" s="3">
        <v>47.11</v>
      </c>
      <c r="T256" s="3">
        <v>42.4</v>
      </c>
      <c r="U256" s="3">
        <v>39.56</v>
      </c>
      <c r="V256" s="3">
        <v>39.56</v>
      </c>
      <c r="W256" s="3">
        <v>40.07</v>
      </c>
      <c r="X256" s="3">
        <v>41.71</v>
      </c>
      <c r="Y256" s="3">
        <v>44.85</v>
      </c>
      <c r="Z256" s="3">
        <v>47.79</v>
      </c>
      <c r="AA256" s="3">
        <v>50.79</v>
      </c>
      <c r="AB256" s="3">
        <v>53.49</v>
      </c>
      <c r="AC256" s="3">
        <v>53.19</v>
      </c>
      <c r="AD256" s="3">
        <v>51.33</v>
      </c>
      <c r="AE256" s="3">
        <v>44.8</v>
      </c>
      <c r="AF256" s="3">
        <v>41.19</v>
      </c>
      <c r="AG256" s="3">
        <v>39.69</v>
      </c>
      <c r="AH256" s="3">
        <v>39.51</v>
      </c>
      <c r="AI256" s="3">
        <v>39.869999999999997</v>
      </c>
      <c r="AJ256" s="3">
        <v>41.96</v>
      </c>
      <c r="AK256" s="3">
        <v>46.99</v>
      </c>
      <c r="AL256" s="3">
        <v>49.23</v>
      </c>
      <c r="AM256" s="3">
        <v>50.22</v>
      </c>
      <c r="AN256" s="3">
        <v>51.08</v>
      </c>
      <c r="AO256" s="3">
        <v>48.74</v>
      </c>
      <c r="AP256" s="3">
        <v>46.72</v>
      </c>
      <c r="AQ256" s="3">
        <v>42.34</v>
      </c>
      <c r="AR256" s="3">
        <v>40.880000000000003</v>
      </c>
      <c r="AS256" s="3">
        <v>40.78</v>
      </c>
      <c r="AT256" s="3">
        <v>41.05</v>
      </c>
      <c r="AU256" s="3">
        <v>41.5</v>
      </c>
      <c r="AV256" s="3">
        <v>42.38</v>
      </c>
      <c r="AW256" s="3">
        <v>46.6</v>
      </c>
      <c r="AX256" s="3">
        <v>48.47</v>
      </c>
      <c r="AY256" s="3">
        <v>49.37</v>
      </c>
    </row>
    <row r="257" spans="1:51" x14ac:dyDescent="0.35">
      <c r="A257" s="5">
        <f t="shared" si="4"/>
        <v>43084</v>
      </c>
      <c r="B257" t="s">
        <v>402</v>
      </c>
      <c r="C257" s="2">
        <v>43084</v>
      </c>
      <c r="D257" s="3">
        <v>61.37</v>
      </c>
      <c r="E257" s="3">
        <v>61.53</v>
      </c>
      <c r="F257" s="3">
        <v>57.02</v>
      </c>
      <c r="G257" s="3">
        <v>49.75</v>
      </c>
      <c r="H257" s="3">
        <v>45.2</v>
      </c>
      <c r="I257" s="3">
        <v>41.7</v>
      </c>
      <c r="J257" s="3">
        <v>42.51</v>
      </c>
      <c r="K257" s="3">
        <v>43.3</v>
      </c>
      <c r="L257" s="3">
        <v>44.13</v>
      </c>
      <c r="M257" s="3">
        <v>46.8</v>
      </c>
      <c r="N257" s="3">
        <v>51.11</v>
      </c>
      <c r="O257" s="3">
        <v>53.44</v>
      </c>
      <c r="P257" s="3">
        <v>55.61</v>
      </c>
      <c r="Q257" s="3">
        <v>56.14</v>
      </c>
      <c r="R257" s="3">
        <v>52.6</v>
      </c>
      <c r="S257" s="3">
        <v>46.86</v>
      </c>
      <c r="T257" s="3">
        <v>42.07</v>
      </c>
      <c r="U257" s="3">
        <v>39.229999999999997</v>
      </c>
      <c r="V257" s="3">
        <v>39.229999999999997</v>
      </c>
      <c r="W257" s="3">
        <v>39.74</v>
      </c>
      <c r="X257" s="3">
        <v>41.38</v>
      </c>
      <c r="Y257" s="3">
        <v>44.71</v>
      </c>
      <c r="Z257" s="3">
        <v>47.65</v>
      </c>
      <c r="AA257" s="3">
        <v>50.65</v>
      </c>
      <c r="AB257" s="3">
        <v>53.29</v>
      </c>
      <c r="AC257" s="3">
        <v>52.99</v>
      </c>
      <c r="AD257" s="3">
        <v>51.13</v>
      </c>
      <c r="AE257" s="3">
        <v>44.6</v>
      </c>
      <c r="AF257" s="3">
        <v>40.99</v>
      </c>
      <c r="AG257" s="3">
        <v>39.49</v>
      </c>
      <c r="AH257" s="3">
        <v>39.31</v>
      </c>
      <c r="AI257" s="3">
        <v>39.67</v>
      </c>
      <c r="AJ257" s="3">
        <v>41.76</v>
      </c>
      <c r="AK257" s="3">
        <v>46.79</v>
      </c>
      <c r="AL257" s="3">
        <v>49.03</v>
      </c>
      <c r="AM257" s="3">
        <v>50.02</v>
      </c>
      <c r="AN257" s="3">
        <v>50.88</v>
      </c>
      <c r="AO257" s="3">
        <v>48.54</v>
      </c>
      <c r="AP257" s="3">
        <v>46.52</v>
      </c>
      <c r="AQ257" s="3">
        <v>42.14</v>
      </c>
      <c r="AR257" s="3">
        <v>40.68</v>
      </c>
      <c r="AS257" s="3">
        <v>40.58</v>
      </c>
      <c r="AT257" s="3">
        <v>40.85</v>
      </c>
      <c r="AU257" s="3">
        <v>41.3</v>
      </c>
      <c r="AV257" s="3">
        <v>42.18</v>
      </c>
      <c r="AW257" s="3">
        <v>46.4</v>
      </c>
      <c r="AX257" s="3">
        <v>48.27</v>
      </c>
      <c r="AY257" s="3">
        <v>49.17</v>
      </c>
    </row>
    <row r="258" spans="1:51" x14ac:dyDescent="0.35">
      <c r="A258" s="5">
        <f t="shared" si="4"/>
        <v>43087</v>
      </c>
      <c r="B258" t="s">
        <v>403</v>
      </c>
      <c r="C258" s="2">
        <v>43087</v>
      </c>
      <c r="D258" s="3">
        <v>59.92</v>
      </c>
      <c r="E258" s="3">
        <v>60.28</v>
      </c>
      <c r="F258" s="3">
        <v>55.94</v>
      </c>
      <c r="G258" s="3">
        <v>49.53</v>
      </c>
      <c r="H258" s="3">
        <v>45.42</v>
      </c>
      <c r="I258" s="3">
        <v>41.88</v>
      </c>
      <c r="J258" s="3">
        <v>42.64</v>
      </c>
      <c r="K258" s="3">
        <v>43.38</v>
      </c>
      <c r="L258" s="3">
        <v>44.1</v>
      </c>
      <c r="M258" s="3">
        <v>46.79</v>
      </c>
      <c r="N258" s="3">
        <v>51.09</v>
      </c>
      <c r="O258" s="3">
        <v>53.42</v>
      </c>
      <c r="P258" s="3">
        <v>55.59</v>
      </c>
      <c r="Q258" s="3">
        <v>56.12</v>
      </c>
      <c r="R258" s="3">
        <v>52.76</v>
      </c>
      <c r="S258" s="3">
        <v>47.08</v>
      </c>
      <c r="T258" s="3">
        <v>42.29</v>
      </c>
      <c r="U258" s="3">
        <v>39.450000000000003</v>
      </c>
      <c r="V258" s="3">
        <v>39.61</v>
      </c>
      <c r="W258" s="3">
        <v>40.119999999999997</v>
      </c>
      <c r="X258" s="3">
        <v>41.66</v>
      </c>
      <c r="Y258" s="3">
        <v>44.89</v>
      </c>
      <c r="Z258" s="3">
        <v>47.83</v>
      </c>
      <c r="AA258" s="3">
        <v>50.83</v>
      </c>
      <c r="AB258" s="3">
        <v>53.47</v>
      </c>
      <c r="AC258" s="3">
        <v>53.17</v>
      </c>
      <c r="AD258" s="3">
        <v>51.31</v>
      </c>
      <c r="AE258" s="3">
        <v>44.78</v>
      </c>
      <c r="AF258" s="3">
        <v>41.17</v>
      </c>
      <c r="AG258" s="3">
        <v>39.67</v>
      </c>
      <c r="AH258" s="3">
        <v>39.49</v>
      </c>
      <c r="AI258" s="3">
        <v>39.85</v>
      </c>
      <c r="AJ258" s="3">
        <v>41.94</v>
      </c>
      <c r="AK258" s="3">
        <v>46.97</v>
      </c>
      <c r="AL258" s="3">
        <v>49.21</v>
      </c>
      <c r="AM258" s="3">
        <v>50.2</v>
      </c>
      <c r="AN258" s="3">
        <v>51.06</v>
      </c>
      <c r="AO258" s="3">
        <v>48.72</v>
      </c>
      <c r="AP258" s="3">
        <v>46.7</v>
      </c>
      <c r="AQ258" s="3">
        <v>42.32</v>
      </c>
      <c r="AR258" s="3">
        <v>40.86</v>
      </c>
      <c r="AS258" s="3">
        <v>40.76</v>
      </c>
      <c r="AT258" s="3">
        <v>41.03</v>
      </c>
      <c r="AU258" s="3">
        <v>41.48</v>
      </c>
      <c r="AV258" s="3">
        <v>42.36</v>
      </c>
      <c r="AW258" s="3">
        <v>46.58</v>
      </c>
      <c r="AX258" s="3">
        <v>48.45</v>
      </c>
      <c r="AY258" s="3">
        <v>49.35</v>
      </c>
    </row>
    <row r="259" spans="1:51" x14ac:dyDescent="0.35">
      <c r="A259" s="5">
        <f t="shared" si="4"/>
        <v>43088</v>
      </c>
      <c r="B259" t="s">
        <v>404</v>
      </c>
      <c r="C259" s="2">
        <v>43088</v>
      </c>
      <c r="D259" s="3">
        <v>58.96</v>
      </c>
      <c r="E259" s="3">
        <v>59.48</v>
      </c>
      <c r="F259" s="3">
        <v>55.66</v>
      </c>
      <c r="G259" s="3">
        <v>49.56</v>
      </c>
      <c r="H259" s="3">
        <v>45.5</v>
      </c>
      <c r="I259" s="3">
        <v>42.01</v>
      </c>
      <c r="J259" s="3">
        <v>42.6</v>
      </c>
      <c r="K259" s="3">
        <v>43.34</v>
      </c>
      <c r="L259" s="3">
        <v>44.06</v>
      </c>
      <c r="M259" s="3">
        <v>46.79</v>
      </c>
      <c r="N259" s="3">
        <v>51.09</v>
      </c>
      <c r="O259" s="3">
        <v>53.42</v>
      </c>
      <c r="P259" s="3">
        <v>55.59</v>
      </c>
      <c r="Q259" s="3">
        <v>56.12</v>
      </c>
      <c r="R259" s="3">
        <v>52.76</v>
      </c>
      <c r="S259" s="3">
        <v>47.12</v>
      </c>
      <c r="T259" s="3">
        <v>42.33</v>
      </c>
      <c r="U259" s="3">
        <v>39.49</v>
      </c>
      <c r="V259" s="3">
        <v>39.65</v>
      </c>
      <c r="W259" s="3">
        <v>40.159999999999997</v>
      </c>
      <c r="X259" s="3">
        <v>41.69</v>
      </c>
      <c r="Y259" s="3">
        <v>44.71</v>
      </c>
      <c r="Z259" s="3">
        <v>47.65</v>
      </c>
      <c r="AA259" s="3">
        <v>50.65</v>
      </c>
      <c r="AB259" s="3">
        <v>53.41</v>
      </c>
      <c r="AC259" s="3">
        <v>53.11</v>
      </c>
      <c r="AD259" s="3">
        <v>51.31</v>
      </c>
      <c r="AE259" s="3">
        <v>44.86</v>
      </c>
      <c r="AF259" s="3">
        <v>41.25</v>
      </c>
      <c r="AG259" s="3">
        <v>39.75</v>
      </c>
      <c r="AH259" s="3">
        <v>39.57</v>
      </c>
      <c r="AI259" s="3">
        <v>39.93</v>
      </c>
      <c r="AJ259" s="3">
        <v>42.02</v>
      </c>
      <c r="AK259" s="3">
        <v>47.05</v>
      </c>
      <c r="AL259" s="3">
        <v>49.29</v>
      </c>
      <c r="AM259" s="3">
        <v>50.28</v>
      </c>
      <c r="AN259" s="3">
        <v>51.14</v>
      </c>
      <c r="AO259" s="3">
        <v>48.8</v>
      </c>
      <c r="AP259" s="3">
        <v>46.78</v>
      </c>
      <c r="AQ259" s="3">
        <v>42.4</v>
      </c>
      <c r="AR259" s="3">
        <v>40.94</v>
      </c>
      <c r="AS259" s="3">
        <v>40.840000000000003</v>
      </c>
      <c r="AT259" s="3">
        <v>41.11</v>
      </c>
      <c r="AU259" s="3">
        <v>41.56</v>
      </c>
      <c r="AV259" s="3">
        <v>42.44</v>
      </c>
      <c r="AW259" s="3">
        <v>46.66</v>
      </c>
      <c r="AX259" s="3">
        <v>48.53</v>
      </c>
      <c r="AY259" s="3">
        <v>49.43</v>
      </c>
    </row>
    <row r="260" spans="1:51" x14ac:dyDescent="0.35">
      <c r="A260" s="5">
        <f t="shared" si="4"/>
        <v>43089</v>
      </c>
      <c r="B260" t="s">
        <v>405</v>
      </c>
      <c r="C260" s="2">
        <v>43089</v>
      </c>
      <c r="D260" s="3">
        <v>60.22</v>
      </c>
      <c r="E260" s="3">
        <v>60.58</v>
      </c>
      <c r="F260" s="3">
        <v>56.5</v>
      </c>
      <c r="G260" s="3">
        <v>50.22</v>
      </c>
      <c r="H260" s="3">
        <v>46.12</v>
      </c>
      <c r="I260" s="3">
        <v>42.55</v>
      </c>
      <c r="J260" s="3">
        <v>43.21</v>
      </c>
      <c r="K260" s="3">
        <v>43.95</v>
      </c>
      <c r="L260" s="3">
        <v>44.64</v>
      </c>
      <c r="M260" s="3">
        <v>47.37</v>
      </c>
      <c r="N260" s="3">
        <v>51.68</v>
      </c>
      <c r="O260" s="3">
        <v>54.01</v>
      </c>
      <c r="P260" s="3">
        <v>56.16</v>
      </c>
      <c r="Q260" s="3">
        <v>56.69</v>
      </c>
      <c r="R260" s="3">
        <v>53.33</v>
      </c>
      <c r="S260" s="3">
        <v>47.66</v>
      </c>
      <c r="T260" s="3">
        <v>42.84</v>
      </c>
      <c r="U260" s="3">
        <v>39.94</v>
      </c>
      <c r="V260" s="3">
        <v>40.1</v>
      </c>
      <c r="W260" s="3">
        <v>40.61</v>
      </c>
      <c r="X260" s="3">
        <v>42.14</v>
      </c>
      <c r="Y260" s="3">
        <v>45.09</v>
      </c>
      <c r="Z260" s="3">
        <v>48.03</v>
      </c>
      <c r="AA260" s="3">
        <v>51.03</v>
      </c>
      <c r="AB260" s="3">
        <v>53.79</v>
      </c>
      <c r="AC260" s="3">
        <v>53.49</v>
      </c>
      <c r="AD260" s="3">
        <v>51.69</v>
      </c>
      <c r="AE260" s="3">
        <v>45.24</v>
      </c>
      <c r="AF260" s="3">
        <v>41.63</v>
      </c>
      <c r="AG260" s="3">
        <v>40.130000000000003</v>
      </c>
      <c r="AH260" s="3">
        <v>39.950000000000003</v>
      </c>
      <c r="AI260" s="3">
        <v>40.31</v>
      </c>
      <c r="AJ260" s="3">
        <v>42.4</v>
      </c>
      <c r="AK260" s="3">
        <v>47.49</v>
      </c>
      <c r="AL260" s="3">
        <v>49.79</v>
      </c>
      <c r="AM260" s="3">
        <v>50.8</v>
      </c>
      <c r="AN260" s="3">
        <v>51.68</v>
      </c>
      <c r="AO260" s="3">
        <v>49.36</v>
      </c>
      <c r="AP260" s="3">
        <v>47.36</v>
      </c>
      <c r="AQ260" s="3">
        <v>42.98</v>
      </c>
      <c r="AR260" s="3">
        <v>41.52</v>
      </c>
      <c r="AS260" s="3">
        <v>41.42</v>
      </c>
      <c r="AT260" s="3">
        <v>41.69</v>
      </c>
      <c r="AU260" s="3">
        <v>42.14</v>
      </c>
      <c r="AV260" s="3">
        <v>43.02</v>
      </c>
      <c r="AW260" s="3">
        <v>47.24</v>
      </c>
      <c r="AX260" s="3">
        <v>49.11</v>
      </c>
      <c r="AY260" s="3">
        <v>50.01</v>
      </c>
    </row>
    <row r="261" spans="1:51" x14ac:dyDescent="0.35">
      <c r="A261" s="5">
        <f t="shared" si="4"/>
        <v>43090</v>
      </c>
      <c r="B261" t="s">
        <v>406</v>
      </c>
      <c r="C261" s="2">
        <v>43090</v>
      </c>
      <c r="D261" s="3">
        <v>58.78</v>
      </c>
      <c r="E261" s="3">
        <v>59.27</v>
      </c>
      <c r="F261" s="3">
        <v>55.55</v>
      </c>
      <c r="G261" s="3">
        <v>49.83</v>
      </c>
      <c r="H261" s="3">
        <v>46</v>
      </c>
      <c r="I261" s="3">
        <v>42.61</v>
      </c>
      <c r="J261" s="3">
        <v>43.19</v>
      </c>
      <c r="K261" s="3">
        <v>43.93</v>
      </c>
      <c r="L261" s="3">
        <v>44.63</v>
      </c>
      <c r="M261" s="3">
        <v>47.34</v>
      </c>
      <c r="N261" s="3">
        <v>51.62</v>
      </c>
      <c r="O261" s="3">
        <v>53.89</v>
      </c>
      <c r="P261" s="3">
        <v>56.04</v>
      </c>
      <c r="Q261" s="3">
        <v>56.57</v>
      </c>
      <c r="R261" s="3">
        <v>53.26</v>
      </c>
      <c r="S261" s="3">
        <v>47.64</v>
      </c>
      <c r="T261" s="3">
        <v>42.82</v>
      </c>
      <c r="U261" s="3">
        <v>39.92</v>
      </c>
      <c r="V261" s="3">
        <v>40.08</v>
      </c>
      <c r="W261" s="3">
        <v>40.520000000000003</v>
      </c>
      <c r="X261" s="3">
        <v>41.94</v>
      </c>
      <c r="Y261" s="3">
        <v>44.85</v>
      </c>
      <c r="Z261" s="3">
        <v>47.79</v>
      </c>
      <c r="AA261" s="3">
        <v>50.79</v>
      </c>
      <c r="AB261" s="3">
        <v>53.55</v>
      </c>
      <c r="AC261" s="3">
        <v>53.25</v>
      </c>
      <c r="AD261" s="3">
        <v>51.45</v>
      </c>
      <c r="AE261" s="3">
        <v>45</v>
      </c>
      <c r="AF261" s="3">
        <v>41.39</v>
      </c>
      <c r="AG261" s="3">
        <v>39.89</v>
      </c>
      <c r="AH261" s="3">
        <v>39.71</v>
      </c>
      <c r="AI261" s="3">
        <v>40.07</v>
      </c>
      <c r="AJ261" s="3">
        <v>42.16</v>
      </c>
      <c r="AK261" s="3">
        <v>47.25</v>
      </c>
      <c r="AL261" s="3">
        <v>49.55</v>
      </c>
      <c r="AM261" s="3">
        <v>50.56</v>
      </c>
      <c r="AN261" s="3">
        <v>51.44</v>
      </c>
      <c r="AO261" s="3">
        <v>49.12</v>
      </c>
      <c r="AP261" s="3">
        <v>47.12</v>
      </c>
      <c r="AQ261" s="3">
        <v>42.74</v>
      </c>
      <c r="AR261" s="3">
        <v>41.28</v>
      </c>
      <c r="AS261" s="3">
        <v>41.18</v>
      </c>
      <c r="AT261" s="3">
        <v>41.45</v>
      </c>
      <c r="AU261" s="3">
        <v>41.9</v>
      </c>
      <c r="AV261" s="3">
        <v>42.78</v>
      </c>
      <c r="AW261" s="3">
        <v>47</v>
      </c>
      <c r="AX261" s="3">
        <v>48.87</v>
      </c>
      <c r="AY261" s="3">
        <v>49.77</v>
      </c>
    </row>
    <row r="262" spans="1:51" x14ac:dyDescent="0.35">
      <c r="A262" s="5">
        <f t="shared" si="4"/>
        <v>43091</v>
      </c>
      <c r="B262" t="s">
        <v>407</v>
      </c>
      <c r="C262" s="2">
        <v>43091</v>
      </c>
      <c r="D262" s="3">
        <v>56.85</v>
      </c>
      <c r="E262" s="3">
        <v>57.57</v>
      </c>
      <c r="F262" s="3">
        <v>54.08</v>
      </c>
      <c r="G262" s="3">
        <v>49.25</v>
      </c>
      <c r="H262" s="3">
        <v>45.81</v>
      </c>
      <c r="I262" s="3">
        <v>42.51</v>
      </c>
      <c r="J262" s="3">
        <v>42.99</v>
      </c>
      <c r="K262" s="3">
        <v>43.73</v>
      </c>
      <c r="L262" s="3">
        <v>44.43</v>
      </c>
      <c r="M262" s="3">
        <v>47.16</v>
      </c>
      <c r="N262" s="3">
        <v>51.35</v>
      </c>
      <c r="O262" s="3">
        <v>53.6</v>
      </c>
      <c r="P262" s="3">
        <v>55.75</v>
      </c>
      <c r="Q262" s="3">
        <v>56.28</v>
      </c>
      <c r="R262" s="3">
        <v>52.97</v>
      </c>
      <c r="S262" s="3">
        <v>47.44</v>
      </c>
      <c r="T262" s="3">
        <v>42.68</v>
      </c>
      <c r="U262" s="3">
        <v>39.840000000000003</v>
      </c>
      <c r="V262" s="3">
        <v>40.06</v>
      </c>
      <c r="W262" s="3">
        <v>40.549999999999997</v>
      </c>
      <c r="X262" s="3">
        <v>41.97</v>
      </c>
      <c r="Y262" s="3">
        <v>44.78</v>
      </c>
      <c r="Z262" s="3">
        <v>47.63</v>
      </c>
      <c r="AA262" s="3">
        <v>50.58</v>
      </c>
      <c r="AB262" s="3">
        <v>53.3</v>
      </c>
      <c r="AC262" s="3">
        <v>53</v>
      </c>
      <c r="AD262" s="3">
        <v>51.2</v>
      </c>
      <c r="AE262" s="3">
        <v>44.75</v>
      </c>
      <c r="AF262" s="3">
        <v>41.14</v>
      </c>
      <c r="AG262" s="3">
        <v>39.64</v>
      </c>
      <c r="AH262" s="3">
        <v>39.46</v>
      </c>
      <c r="AI262" s="3">
        <v>39.82</v>
      </c>
      <c r="AJ262" s="3">
        <v>41.91</v>
      </c>
      <c r="AK262" s="3">
        <v>47.06</v>
      </c>
      <c r="AL262" s="3">
        <v>49.36</v>
      </c>
      <c r="AM262" s="3">
        <v>50.37</v>
      </c>
      <c r="AN262" s="3">
        <v>51.25</v>
      </c>
      <c r="AO262" s="3">
        <v>48.93</v>
      </c>
      <c r="AP262" s="3">
        <v>46.93</v>
      </c>
      <c r="AQ262" s="3">
        <v>42.55</v>
      </c>
      <c r="AR262" s="3">
        <v>41.09</v>
      </c>
      <c r="AS262" s="3">
        <v>40.99</v>
      </c>
      <c r="AT262" s="3">
        <v>41.26</v>
      </c>
      <c r="AU262" s="3">
        <v>41.71</v>
      </c>
      <c r="AV262" s="3">
        <v>42.59</v>
      </c>
      <c r="AW262" s="3">
        <v>46.81</v>
      </c>
      <c r="AX262" s="3">
        <v>48.68</v>
      </c>
      <c r="AY262" s="3">
        <v>49.58</v>
      </c>
    </row>
    <row r="263" spans="1:51" x14ac:dyDescent="0.35">
      <c r="A263" s="5">
        <f t="shared" si="4"/>
        <v>43094</v>
      </c>
      <c r="B263" t="s">
        <v>408</v>
      </c>
      <c r="C263" s="2">
        <v>43094</v>
      </c>
      <c r="D263" s="3" t="e">
        <v>#N/A</v>
      </c>
      <c r="E263" s="3" t="e">
        <v>#N/A</v>
      </c>
      <c r="F263" s="3" t="e">
        <v>#N/A</v>
      </c>
      <c r="G263" s="3" t="e">
        <v>#N/A</v>
      </c>
      <c r="H263" s="3" t="e">
        <v>#N/A</v>
      </c>
      <c r="I263" s="3" t="e">
        <v>#N/A</v>
      </c>
      <c r="J263" s="3" t="e">
        <v>#N/A</v>
      </c>
      <c r="K263" s="3" t="e">
        <v>#N/A</v>
      </c>
      <c r="L263" s="3" t="e">
        <v>#N/A</v>
      </c>
      <c r="M263" s="3" t="e">
        <v>#N/A</v>
      </c>
      <c r="N263" s="3" t="e">
        <v>#N/A</v>
      </c>
      <c r="O263" s="3" t="e">
        <v>#N/A</v>
      </c>
      <c r="P263" s="3" t="e">
        <v>#N/A</v>
      </c>
      <c r="Q263" s="3" t="e">
        <v>#N/A</v>
      </c>
      <c r="R263" s="3" t="e">
        <v>#N/A</v>
      </c>
      <c r="S263" s="3" t="e">
        <v>#N/A</v>
      </c>
      <c r="T263" s="3" t="e">
        <v>#N/A</v>
      </c>
      <c r="U263" s="3" t="e">
        <v>#N/A</v>
      </c>
      <c r="V263" s="3" t="e">
        <v>#N/A</v>
      </c>
      <c r="W263" s="3" t="e">
        <v>#N/A</v>
      </c>
      <c r="X263" s="3" t="e">
        <v>#N/A</v>
      </c>
      <c r="Y263" s="3" t="e">
        <v>#N/A</v>
      </c>
      <c r="Z263" s="3" t="e">
        <v>#N/A</v>
      </c>
      <c r="AA263" s="3" t="e">
        <v>#N/A</v>
      </c>
      <c r="AB263" s="3" t="e">
        <v>#N/A</v>
      </c>
      <c r="AC263" s="3" t="e">
        <v>#N/A</v>
      </c>
      <c r="AD263" s="3" t="e">
        <v>#N/A</v>
      </c>
      <c r="AE263" s="3" t="e">
        <v>#N/A</v>
      </c>
      <c r="AF263" s="3" t="e">
        <v>#N/A</v>
      </c>
      <c r="AG263" s="3" t="e">
        <v>#N/A</v>
      </c>
      <c r="AH263" s="3" t="e">
        <v>#N/A</v>
      </c>
      <c r="AI263" s="3" t="e">
        <v>#N/A</v>
      </c>
      <c r="AJ263" s="3" t="e">
        <v>#N/A</v>
      </c>
      <c r="AK263" s="3" t="e">
        <v>#N/A</v>
      </c>
      <c r="AL263" s="3" t="e">
        <v>#N/A</v>
      </c>
      <c r="AM263" s="3" t="e">
        <v>#N/A</v>
      </c>
      <c r="AN263" s="3" t="e">
        <v>#N/A</v>
      </c>
      <c r="AO263" s="3" t="e">
        <v>#N/A</v>
      </c>
      <c r="AP263" s="3" t="e">
        <v>#N/A</v>
      </c>
      <c r="AQ263" s="3" t="e">
        <v>#N/A</v>
      </c>
      <c r="AR263" s="3" t="e">
        <v>#N/A</v>
      </c>
      <c r="AS263" s="3" t="e">
        <v>#N/A</v>
      </c>
      <c r="AT263" s="3" t="e">
        <v>#N/A</v>
      </c>
      <c r="AU263" s="3" t="e">
        <v>#N/A</v>
      </c>
      <c r="AV263" s="3" t="e">
        <v>#N/A</v>
      </c>
      <c r="AW263" s="3" t="e">
        <v>#N/A</v>
      </c>
      <c r="AX263" s="3" t="e">
        <v>#N/A</v>
      </c>
      <c r="AY263" s="3" t="e">
        <v>#N/A</v>
      </c>
    </row>
    <row r="264" spans="1:51" x14ac:dyDescent="0.35">
      <c r="A264" s="5">
        <f t="shared" si="4"/>
        <v>43095</v>
      </c>
      <c r="B264" t="s">
        <v>409</v>
      </c>
      <c r="C264" s="2">
        <v>43095</v>
      </c>
      <c r="D264" s="3">
        <v>56.85</v>
      </c>
      <c r="E264" s="3">
        <v>57.57</v>
      </c>
      <c r="F264" s="3">
        <v>54.08</v>
      </c>
      <c r="G264" s="3">
        <v>49.25</v>
      </c>
      <c r="H264" s="3">
        <v>45.81</v>
      </c>
      <c r="I264" s="3">
        <v>42.51</v>
      </c>
      <c r="J264" s="3">
        <v>42.99</v>
      </c>
      <c r="K264" s="3">
        <v>43.73</v>
      </c>
      <c r="L264" s="3">
        <v>44.43</v>
      </c>
      <c r="M264" s="3">
        <v>47.16</v>
      </c>
      <c r="N264" s="3">
        <v>51.35</v>
      </c>
      <c r="O264" s="3">
        <v>53.6</v>
      </c>
      <c r="P264" s="3">
        <v>55.75</v>
      </c>
      <c r="Q264" s="3">
        <v>56.28</v>
      </c>
      <c r="R264" s="3">
        <v>52.97</v>
      </c>
      <c r="S264" s="3">
        <v>47.44</v>
      </c>
      <c r="T264" s="3">
        <v>42.68</v>
      </c>
      <c r="U264" s="3">
        <v>39.840000000000003</v>
      </c>
      <c r="V264" s="3">
        <v>40.06</v>
      </c>
      <c r="W264" s="3">
        <v>40.549999999999997</v>
      </c>
      <c r="X264" s="3">
        <v>41.97</v>
      </c>
      <c r="Y264" s="3">
        <v>44.78</v>
      </c>
      <c r="Z264" s="3">
        <v>47.63</v>
      </c>
      <c r="AA264" s="3">
        <v>50.58</v>
      </c>
      <c r="AB264" s="3">
        <v>53.3</v>
      </c>
      <c r="AC264" s="3">
        <v>53</v>
      </c>
      <c r="AD264" s="3">
        <v>51.2</v>
      </c>
      <c r="AE264" s="3">
        <v>44.75</v>
      </c>
      <c r="AF264" s="3">
        <v>41.14</v>
      </c>
      <c r="AG264" s="3">
        <v>39.64</v>
      </c>
      <c r="AH264" s="3">
        <v>39.46</v>
      </c>
      <c r="AI264" s="3">
        <v>39.82</v>
      </c>
      <c r="AJ264" s="3">
        <v>41.91</v>
      </c>
      <c r="AK264" s="3">
        <v>47.06</v>
      </c>
      <c r="AL264" s="3">
        <v>49.36</v>
      </c>
      <c r="AM264" s="3">
        <v>50.37</v>
      </c>
      <c r="AN264" s="3">
        <v>51.25</v>
      </c>
      <c r="AO264" s="3">
        <v>48.93</v>
      </c>
      <c r="AP264" s="3">
        <v>46.93</v>
      </c>
      <c r="AQ264" s="3">
        <v>42.55</v>
      </c>
      <c r="AR264" s="3">
        <v>41.09</v>
      </c>
      <c r="AS264" s="3">
        <v>40.99</v>
      </c>
      <c r="AT264" s="3">
        <v>41.26</v>
      </c>
      <c r="AU264" s="3">
        <v>41.71</v>
      </c>
      <c r="AV264" s="3">
        <v>42.59</v>
      </c>
      <c r="AW264" s="3">
        <v>46.81</v>
      </c>
      <c r="AX264" s="3">
        <v>48.68</v>
      </c>
      <c r="AY264" s="3">
        <v>49.58</v>
      </c>
    </row>
    <row r="265" spans="1:51" x14ac:dyDescent="0.35">
      <c r="A265" s="5">
        <f t="shared" si="4"/>
        <v>43096</v>
      </c>
      <c r="B265" t="s">
        <v>410</v>
      </c>
      <c r="C265" s="2">
        <v>43096</v>
      </c>
      <c r="D265" s="3">
        <v>54.97</v>
      </c>
      <c r="E265" s="3">
        <v>55.49</v>
      </c>
      <c r="F265" s="3">
        <v>52.66</v>
      </c>
      <c r="G265" s="3">
        <v>48.61</v>
      </c>
      <c r="H265" s="3">
        <v>45.35</v>
      </c>
      <c r="I265" s="3">
        <v>42.18</v>
      </c>
      <c r="J265" s="3">
        <v>42.79</v>
      </c>
      <c r="K265" s="3">
        <v>43.66</v>
      </c>
      <c r="L265" s="3">
        <v>44.48</v>
      </c>
      <c r="M265" s="3">
        <v>47.13</v>
      </c>
      <c r="N265" s="3">
        <v>51.3</v>
      </c>
      <c r="O265" s="3">
        <v>53.55</v>
      </c>
      <c r="P265" s="3">
        <v>55.7</v>
      </c>
      <c r="Q265" s="3">
        <v>56.23</v>
      </c>
      <c r="R265" s="3">
        <v>52.92</v>
      </c>
      <c r="S265" s="3">
        <v>47.34</v>
      </c>
      <c r="T265" s="3">
        <v>42.59</v>
      </c>
      <c r="U265" s="3">
        <v>39.76</v>
      </c>
      <c r="V265" s="3">
        <v>39.99</v>
      </c>
      <c r="W265" s="3">
        <v>40.49</v>
      </c>
      <c r="X265" s="3">
        <v>41.92</v>
      </c>
      <c r="Y265" s="3">
        <v>44.8</v>
      </c>
      <c r="Z265" s="3">
        <v>47.65</v>
      </c>
      <c r="AA265" s="3">
        <v>50.6</v>
      </c>
      <c r="AB265" s="3">
        <v>53.32</v>
      </c>
      <c r="AC265" s="3">
        <v>53.02</v>
      </c>
      <c r="AD265" s="3">
        <v>51.22</v>
      </c>
      <c r="AE265" s="3">
        <v>44.77</v>
      </c>
      <c r="AF265" s="3">
        <v>41.16</v>
      </c>
      <c r="AG265" s="3">
        <v>39.659999999999997</v>
      </c>
      <c r="AH265" s="3">
        <v>39.479999999999997</v>
      </c>
      <c r="AI265" s="3">
        <v>39.840000000000003</v>
      </c>
      <c r="AJ265" s="3">
        <v>41.93</v>
      </c>
      <c r="AK265" s="3">
        <v>47.08</v>
      </c>
      <c r="AL265" s="3">
        <v>49.38</v>
      </c>
      <c r="AM265" s="3">
        <v>50.39</v>
      </c>
      <c r="AN265" s="3">
        <v>51.27</v>
      </c>
      <c r="AO265" s="3">
        <v>48.95</v>
      </c>
      <c r="AP265" s="3">
        <v>46.95</v>
      </c>
      <c r="AQ265" s="3">
        <v>42.57</v>
      </c>
      <c r="AR265" s="3">
        <v>41.11</v>
      </c>
      <c r="AS265" s="3">
        <v>41.01</v>
      </c>
      <c r="AT265" s="3">
        <v>41.28</v>
      </c>
      <c r="AU265" s="3">
        <v>41.73</v>
      </c>
      <c r="AV265" s="3">
        <v>42.61</v>
      </c>
      <c r="AW265" s="3">
        <v>46.82</v>
      </c>
      <c r="AX265" s="3">
        <v>48.69</v>
      </c>
      <c r="AY265" s="3">
        <v>49.59</v>
      </c>
    </row>
    <row r="266" spans="1:51" x14ac:dyDescent="0.35">
      <c r="A266" s="5">
        <f t="shared" si="4"/>
        <v>43097</v>
      </c>
      <c r="B266" t="s">
        <v>411</v>
      </c>
      <c r="C266" s="2">
        <v>43097</v>
      </c>
      <c r="D266" s="3">
        <v>56.32</v>
      </c>
      <c r="E266" s="3">
        <v>56.74</v>
      </c>
      <c r="F266" s="3">
        <v>53.69</v>
      </c>
      <c r="G266" s="3">
        <v>49.57</v>
      </c>
      <c r="H266" s="3">
        <v>46.17</v>
      </c>
      <c r="I266" s="3">
        <v>42.87</v>
      </c>
      <c r="J266" s="3">
        <v>43.22</v>
      </c>
      <c r="K266" s="3">
        <v>44.08</v>
      </c>
      <c r="L266" s="3">
        <v>44.9</v>
      </c>
      <c r="M266" s="3">
        <v>47.55</v>
      </c>
      <c r="N266" s="3">
        <v>51.72</v>
      </c>
      <c r="O266" s="3">
        <v>53.97</v>
      </c>
      <c r="P266" s="3">
        <v>56.12</v>
      </c>
      <c r="Q266" s="3">
        <v>56.65</v>
      </c>
      <c r="R266" s="3">
        <v>53.34</v>
      </c>
      <c r="S266" s="3">
        <v>47.6</v>
      </c>
      <c r="T266" s="3">
        <v>42.85</v>
      </c>
      <c r="U266" s="3">
        <v>40.020000000000003</v>
      </c>
      <c r="V266" s="3">
        <v>40.25</v>
      </c>
      <c r="W266" s="3">
        <v>40.75</v>
      </c>
      <c r="X266" s="3">
        <v>42.18</v>
      </c>
      <c r="Y266" s="3">
        <v>45.2</v>
      </c>
      <c r="Z266" s="3">
        <v>48.05</v>
      </c>
      <c r="AA266" s="3">
        <v>51</v>
      </c>
      <c r="AB266" s="3">
        <v>53.72</v>
      </c>
      <c r="AC266" s="3">
        <v>53.42</v>
      </c>
      <c r="AD266" s="3">
        <v>51.62</v>
      </c>
      <c r="AE266" s="3">
        <v>44.93</v>
      </c>
      <c r="AF266" s="3">
        <v>41.32</v>
      </c>
      <c r="AG266" s="3">
        <v>39.82</v>
      </c>
      <c r="AH266" s="3">
        <v>39.64</v>
      </c>
      <c r="AI266" s="3">
        <v>40</v>
      </c>
      <c r="AJ266" s="3">
        <v>42.09</v>
      </c>
      <c r="AK266" s="3">
        <v>47.24</v>
      </c>
      <c r="AL266" s="3">
        <v>49.54</v>
      </c>
      <c r="AM266" s="3">
        <v>50.55</v>
      </c>
      <c r="AN266" s="3">
        <v>51.43</v>
      </c>
      <c r="AO266" s="3">
        <v>49.11</v>
      </c>
      <c r="AP266" s="3">
        <v>47.11</v>
      </c>
      <c r="AQ266" s="3">
        <v>42.73</v>
      </c>
      <c r="AR266" s="3">
        <v>41.27</v>
      </c>
      <c r="AS266" s="3">
        <v>41.17</v>
      </c>
      <c r="AT266" s="3">
        <v>41.44</v>
      </c>
      <c r="AU266" s="3">
        <v>41.89</v>
      </c>
      <c r="AV266" s="3">
        <v>42.77</v>
      </c>
      <c r="AW266" s="3">
        <v>46.94</v>
      </c>
      <c r="AX266" s="3">
        <v>48.81</v>
      </c>
      <c r="AY266" s="3">
        <v>49.71</v>
      </c>
    </row>
    <row r="267" spans="1:51" x14ac:dyDescent="0.35">
      <c r="A267" s="5">
        <f t="shared" si="4"/>
        <v>43098</v>
      </c>
      <c r="B267" t="s">
        <v>412</v>
      </c>
      <c r="C267" s="2">
        <v>43098</v>
      </c>
      <c r="D267" s="3">
        <v>56.43</v>
      </c>
      <c r="E267" s="3">
        <v>53.65</v>
      </c>
      <c r="F267" s="3">
        <v>49.5</v>
      </c>
      <c r="G267" s="3">
        <v>46.05</v>
      </c>
      <c r="H267" s="3">
        <v>42.76</v>
      </c>
      <c r="I267" s="3">
        <v>43.1</v>
      </c>
      <c r="J267" s="3">
        <v>43.97</v>
      </c>
      <c r="K267" s="3">
        <v>44.83</v>
      </c>
      <c r="L267" s="3">
        <v>47.44</v>
      </c>
      <c r="M267" s="3">
        <v>51.62</v>
      </c>
      <c r="N267" s="3">
        <v>53.87</v>
      </c>
      <c r="O267" s="3">
        <v>56.03</v>
      </c>
      <c r="P267" s="3">
        <v>56.59</v>
      </c>
      <c r="Q267" s="3">
        <v>53.33</v>
      </c>
      <c r="R267" s="3">
        <v>47.71</v>
      </c>
      <c r="S267" s="3">
        <v>42.98</v>
      </c>
      <c r="T267" s="3">
        <v>40.15</v>
      </c>
      <c r="U267" s="3">
        <v>40.369999999999997</v>
      </c>
      <c r="V267" s="3">
        <v>40.86</v>
      </c>
      <c r="W267" s="3">
        <v>42.26</v>
      </c>
      <c r="X267" s="3">
        <v>45.24</v>
      </c>
      <c r="Y267" s="3">
        <v>48.08</v>
      </c>
      <c r="Z267" s="3">
        <v>51.02</v>
      </c>
      <c r="AA267" s="3">
        <v>53.73</v>
      </c>
      <c r="AB267" s="3">
        <v>53.42</v>
      </c>
      <c r="AC267" s="3">
        <v>51.61</v>
      </c>
      <c r="AD267" s="3">
        <v>44.92</v>
      </c>
      <c r="AE267" s="3">
        <v>41.3</v>
      </c>
      <c r="AF267" s="3">
        <v>39.79</v>
      </c>
      <c r="AG267" s="3">
        <v>39.6</v>
      </c>
      <c r="AH267" s="3">
        <v>39.950000000000003</v>
      </c>
      <c r="AI267" s="3">
        <v>42.03</v>
      </c>
      <c r="AJ267" s="3">
        <v>47.19</v>
      </c>
      <c r="AK267" s="3">
        <v>49.49</v>
      </c>
      <c r="AL267" s="3">
        <v>50.5</v>
      </c>
      <c r="AM267" s="3">
        <v>51.38</v>
      </c>
      <c r="AN267" s="3">
        <v>49.04</v>
      </c>
      <c r="AO267" s="3">
        <v>47.04</v>
      </c>
      <c r="AP267" s="3">
        <v>42.66</v>
      </c>
      <c r="AQ267" s="3">
        <v>41.18</v>
      </c>
      <c r="AR267" s="3">
        <v>41.06</v>
      </c>
      <c r="AS267" s="3">
        <v>41.34</v>
      </c>
      <c r="AT267" s="3">
        <v>41.8</v>
      </c>
      <c r="AU267" s="3">
        <v>42.69</v>
      </c>
      <c r="AV267" s="3">
        <v>46.89</v>
      </c>
      <c r="AW267" s="3">
        <v>48.74</v>
      </c>
      <c r="AX267" s="3">
        <v>49.61</v>
      </c>
      <c r="AY267" s="3">
        <v>50.59</v>
      </c>
    </row>
    <row r="268" spans="1:51" x14ac:dyDescent="0.35">
      <c r="A268" s="5">
        <f t="shared" si="4"/>
        <v>43101</v>
      </c>
      <c r="B268" t="s">
        <v>413</v>
      </c>
      <c r="C268" s="2">
        <v>43101</v>
      </c>
      <c r="D268" s="3" t="e">
        <v>#N/A</v>
      </c>
      <c r="E268" s="3" t="e">
        <v>#N/A</v>
      </c>
      <c r="F268" s="3" t="e">
        <v>#N/A</v>
      </c>
      <c r="G268" s="3" t="e">
        <v>#N/A</v>
      </c>
      <c r="H268" s="3" t="e">
        <v>#N/A</v>
      </c>
      <c r="I268" s="3" t="e">
        <v>#N/A</v>
      </c>
      <c r="J268" s="3" t="e">
        <v>#N/A</v>
      </c>
      <c r="K268" s="3" t="e">
        <v>#N/A</v>
      </c>
      <c r="L268" s="3" t="e">
        <v>#N/A</v>
      </c>
      <c r="M268" s="3" t="e">
        <v>#N/A</v>
      </c>
      <c r="N268" s="3" t="e">
        <v>#N/A</v>
      </c>
      <c r="O268" s="3" t="e">
        <v>#N/A</v>
      </c>
      <c r="P268" s="3" t="e">
        <v>#N/A</v>
      </c>
      <c r="Q268" s="3" t="e">
        <v>#N/A</v>
      </c>
      <c r="R268" s="3" t="e">
        <v>#N/A</v>
      </c>
      <c r="S268" s="3" t="e">
        <v>#N/A</v>
      </c>
      <c r="T268" s="3" t="e">
        <v>#N/A</v>
      </c>
      <c r="U268" s="3" t="e">
        <v>#N/A</v>
      </c>
      <c r="V268" s="3" t="e">
        <v>#N/A</v>
      </c>
      <c r="W268" s="3" t="e">
        <v>#N/A</v>
      </c>
      <c r="X268" s="3" t="e">
        <v>#N/A</v>
      </c>
      <c r="Y268" s="3" t="e">
        <v>#N/A</v>
      </c>
      <c r="Z268" s="3" t="e">
        <v>#N/A</v>
      </c>
      <c r="AA268" s="3" t="e">
        <v>#N/A</v>
      </c>
      <c r="AB268" s="3" t="e">
        <v>#N/A</v>
      </c>
      <c r="AC268" s="3" t="e">
        <v>#N/A</v>
      </c>
      <c r="AD268" s="3" t="e">
        <v>#N/A</v>
      </c>
      <c r="AE268" s="3" t="e">
        <v>#N/A</v>
      </c>
      <c r="AF268" s="3" t="e">
        <v>#N/A</v>
      </c>
      <c r="AG268" s="3" t="e">
        <v>#N/A</v>
      </c>
      <c r="AH268" s="3" t="e">
        <v>#N/A</v>
      </c>
      <c r="AI268" s="3" t="e">
        <v>#N/A</v>
      </c>
      <c r="AJ268" s="3" t="e">
        <v>#N/A</v>
      </c>
      <c r="AK268" s="3" t="e">
        <v>#N/A</v>
      </c>
      <c r="AL268" s="3" t="e">
        <v>#N/A</v>
      </c>
      <c r="AM268" s="3" t="e">
        <v>#N/A</v>
      </c>
      <c r="AN268" s="3" t="e">
        <v>#N/A</v>
      </c>
      <c r="AO268" s="3" t="e">
        <v>#N/A</v>
      </c>
      <c r="AP268" s="3" t="e">
        <v>#N/A</v>
      </c>
      <c r="AQ268" s="3" t="e">
        <v>#N/A</v>
      </c>
      <c r="AR268" s="3" t="e">
        <v>#N/A</v>
      </c>
      <c r="AS268" s="3" t="e">
        <v>#N/A</v>
      </c>
      <c r="AT268" s="3" t="e">
        <v>#N/A</v>
      </c>
      <c r="AU268" s="3" t="e">
        <v>#N/A</v>
      </c>
      <c r="AV268" s="3" t="e">
        <v>#N/A</v>
      </c>
      <c r="AW268" s="3" t="e">
        <v>#N/A</v>
      </c>
      <c r="AX268" s="3" t="e">
        <v>#N/A</v>
      </c>
      <c r="AY268" s="3" t="e">
        <v>#N/A</v>
      </c>
    </row>
    <row r="269" spans="1:51" x14ac:dyDescent="0.35">
      <c r="A269" s="5">
        <f t="shared" si="4"/>
        <v>43102</v>
      </c>
      <c r="B269" t="s">
        <v>414</v>
      </c>
      <c r="C269" s="2">
        <v>43102</v>
      </c>
      <c r="D269" s="3">
        <v>55.25</v>
      </c>
      <c r="E269" s="3">
        <v>52.85</v>
      </c>
      <c r="F269" s="3">
        <v>49.03</v>
      </c>
      <c r="G269" s="3">
        <v>46.03</v>
      </c>
      <c r="H269" s="3">
        <v>42.78</v>
      </c>
      <c r="I269" s="3">
        <v>43.16</v>
      </c>
      <c r="J269" s="3">
        <v>44.03</v>
      </c>
      <c r="K269" s="3">
        <v>44.89</v>
      </c>
      <c r="L269" s="3">
        <v>47.51</v>
      </c>
      <c r="M269" s="3">
        <v>51.7</v>
      </c>
      <c r="N269" s="3">
        <v>53.95</v>
      </c>
      <c r="O269" s="3">
        <v>56.11</v>
      </c>
      <c r="P269" s="3">
        <v>56.67</v>
      </c>
      <c r="Q269" s="3">
        <v>53.41</v>
      </c>
      <c r="R269" s="3">
        <v>47.89</v>
      </c>
      <c r="S269" s="3">
        <v>43.2</v>
      </c>
      <c r="T269" s="3">
        <v>40.409999999999997</v>
      </c>
      <c r="U269" s="3">
        <v>40.67</v>
      </c>
      <c r="V269" s="3">
        <v>41.2</v>
      </c>
      <c r="W269" s="3">
        <v>42.64</v>
      </c>
      <c r="X269" s="3">
        <v>45.59</v>
      </c>
      <c r="Y269" s="3">
        <v>48.38</v>
      </c>
      <c r="Z269" s="3">
        <v>51.27</v>
      </c>
      <c r="AA269" s="3">
        <v>53.97</v>
      </c>
      <c r="AB269" s="3">
        <v>53.66</v>
      </c>
      <c r="AC269" s="3">
        <v>51.85</v>
      </c>
      <c r="AD269" s="3">
        <v>45.2</v>
      </c>
      <c r="AE269" s="3">
        <v>41.58</v>
      </c>
      <c r="AF269" s="3">
        <v>40.07</v>
      </c>
      <c r="AG269" s="3">
        <v>39.880000000000003</v>
      </c>
      <c r="AH269" s="3">
        <v>40.229999999999997</v>
      </c>
      <c r="AI269" s="3">
        <v>42.31</v>
      </c>
      <c r="AJ269" s="3">
        <v>47.47</v>
      </c>
      <c r="AK269" s="3">
        <v>49.77</v>
      </c>
      <c r="AL269" s="3">
        <v>50.78</v>
      </c>
      <c r="AM269" s="3">
        <v>51.66</v>
      </c>
      <c r="AN269" s="3">
        <v>49.32</v>
      </c>
      <c r="AO269" s="3">
        <v>47.32</v>
      </c>
      <c r="AP269" s="3">
        <v>42.94</v>
      </c>
      <c r="AQ269" s="3">
        <v>41.46</v>
      </c>
      <c r="AR269" s="3">
        <v>41.34</v>
      </c>
      <c r="AS269" s="3">
        <v>41.62</v>
      </c>
      <c r="AT269" s="3">
        <v>42.08</v>
      </c>
      <c r="AU269" s="3">
        <v>42.97</v>
      </c>
      <c r="AV269" s="3">
        <v>47.2</v>
      </c>
      <c r="AW269" s="3">
        <v>49.08</v>
      </c>
      <c r="AX269" s="3">
        <v>49.95</v>
      </c>
      <c r="AY269" s="3">
        <v>50.93</v>
      </c>
    </row>
    <row r="270" spans="1:51" x14ac:dyDescent="0.35">
      <c r="A270" s="5">
        <f t="shared" ref="A270:A333" si="5">+A265+7</f>
        <v>43103</v>
      </c>
      <c r="B270" t="s">
        <v>415</v>
      </c>
      <c r="C270" s="2">
        <v>43103</v>
      </c>
      <c r="D270" s="3">
        <v>54.69</v>
      </c>
      <c r="E270" s="3">
        <v>52.65</v>
      </c>
      <c r="F270" s="3">
        <v>48.95</v>
      </c>
      <c r="G270" s="3">
        <v>45.83</v>
      </c>
      <c r="H270" s="3">
        <v>42.93</v>
      </c>
      <c r="I270" s="3">
        <v>43.21</v>
      </c>
      <c r="J270" s="3">
        <v>44.03</v>
      </c>
      <c r="K270" s="3">
        <v>44.84</v>
      </c>
      <c r="L270" s="3">
        <v>47.26</v>
      </c>
      <c r="M270" s="3">
        <v>51.77</v>
      </c>
      <c r="N270" s="3">
        <v>54.02</v>
      </c>
      <c r="O270" s="3">
        <v>56.18</v>
      </c>
      <c r="P270" s="3">
        <v>56.74</v>
      </c>
      <c r="Q270" s="3">
        <v>53.54</v>
      </c>
      <c r="R270" s="3">
        <v>47.92</v>
      </c>
      <c r="S270" s="3">
        <v>43.32</v>
      </c>
      <c r="T270" s="3">
        <v>40.53</v>
      </c>
      <c r="U270" s="3">
        <v>40.79</v>
      </c>
      <c r="V270" s="3">
        <v>41.32</v>
      </c>
      <c r="W270" s="3">
        <v>42.76</v>
      </c>
      <c r="X270" s="3">
        <v>45.67</v>
      </c>
      <c r="Y270" s="3">
        <v>48.38</v>
      </c>
      <c r="Z270" s="3">
        <v>51.27</v>
      </c>
      <c r="AA270" s="3">
        <v>54.07</v>
      </c>
      <c r="AB270" s="3">
        <v>53.76</v>
      </c>
      <c r="AC270" s="3">
        <v>51.95</v>
      </c>
      <c r="AD270" s="3">
        <v>45.25</v>
      </c>
      <c r="AE270" s="3">
        <v>41.63</v>
      </c>
      <c r="AF270" s="3">
        <v>40.119999999999997</v>
      </c>
      <c r="AG270" s="3">
        <v>39.93</v>
      </c>
      <c r="AH270" s="3">
        <v>40.28</v>
      </c>
      <c r="AI270" s="3">
        <v>42.36</v>
      </c>
      <c r="AJ270" s="3">
        <v>47.52</v>
      </c>
      <c r="AK270" s="3">
        <v>49.82</v>
      </c>
      <c r="AL270" s="3">
        <v>50.83</v>
      </c>
      <c r="AM270" s="3">
        <v>51.71</v>
      </c>
      <c r="AN270" s="3">
        <v>49.37</v>
      </c>
      <c r="AO270" s="3">
        <v>47.32</v>
      </c>
      <c r="AP270" s="3">
        <v>42.79</v>
      </c>
      <c r="AQ270" s="3">
        <v>41.26</v>
      </c>
      <c r="AR270" s="3">
        <v>41.14</v>
      </c>
      <c r="AS270" s="3">
        <v>41.42</v>
      </c>
      <c r="AT270" s="3">
        <v>41.88</v>
      </c>
      <c r="AU270" s="3">
        <v>42.77</v>
      </c>
      <c r="AV270" s="3">
        <v>47.05</v>
      </c>
      <c r="AW270" s="3">
        <v>48.93</v>
      </c>
      <c r="AX270" s="3">
        <v>49.8</v>
      </c>
      <c r="AY270" s="3">
        <v>50.78</v>
      </c>
    </row>
    <row r="271" spans="1:51" x14ac:dyDescent="0.35">
      <c r="A271" s="5">
        <f t="shared" si="5"/>
        <v>43104</v>
      </c>
      <c r="B271" t="s">
        <v>416</v>
      </c>
      <c r="C271" s="2">
        <v>43104</v>
      </c>
      <c r="D271" s="3">
        <v>54.24</v>
      </c>
      <c r="E271" s="3">
        <v>52.28</v>
      </c>
      <c r="F271" s="3">
        <v>48.78</v>
      </c>
      <c r="G271" s="3">
        <v>45.88</v>
      </c>
      <c r="H271" s="3">
        <v>43.2</v>
      </c>
      <c r="I271" s="3">
        <v>43.55</v>
      </c>
      <c r="J271" s="3">
        <v>44.37</v>
      </c>
      <c r="K271" s="3">
        <v>45.17</v>
      </c>
      <c r="L271" s="3">
        <v>47.14</v>
      </c>
      <c r="M271" s="3">
        <v>52.14</v>
      </c>
      <c r="N271" s="3">
        <v>54.39</v>
      </c>
      <c r="O271" s="3">
        <v>56.25</v>
      </c>
      <c r="P271" s="3">
        <v>56.68</v>
      </c>
      <c r="Q271" s="3">
        <v>53.48</v>
      </c>
      <c r="R271" s="3">
        <v>47.96</v>
      </c>
      <c r="S271" s="3">
        <v>43.44</v>
      </c>
      <c r="T271" s="3">
        <v>40.729999999999997</v>
      </c>
      <c r="U271" s="3">
        <v>40.99</v>
      </c>
      <c r="V271" s="3">
        <v>41.52</v>
      </c>
      <c r="W271" s="3">
        <v>42.96</v>
      </c>
      <c r="X271" s="3">
        <v>45.79</v>
      </c>
      <c r="Y271" s="3">
        <v>48.46</v>
      </c>
      <c r="Z271" s="3">
        <v>51.35</v>
      </c>
      <c r="AA271" s="3">
        <v>54.15</v>
      </c>
      <c r="AB271" s="3">
        <v>53.84</v>
      </c>
      <c r="AC271" s="3">
        <v>52.03</v>
      </c>
      <c r="AD271" s="3">
        <v>45.33</v>
      </c>
      <c r="AE271" s="3">
        <v>41.71</v>
      </c>
      <c r="AF271" s="3">
        <v>40.200000000000003</v>
      </c>
      <c r="AG271" s="3">
        <v>40.01</v>
      </c>
      <c r="AH271" s="3">
        <v>40.36</v>
      </c>
      <c r="AI271" s="3">
        <v>42.44</v>
      </c>
      <c r="AJ271" s="3">
        <v>47.6</v>
      </c>
      <c r="AK271" s="3">
        <v>49.9</v>
      </c>
      <c r="AL271" s="3">
        <v>50.91</v>
      </c>
      <c r="AM271" s="3">
        <v>51.79</v>
      </c>
      <c r="AN271" s="3">
        <v>49.45</v>
      </c>
      <c r="AO271" s="3">
        <v>47.4</v>
      </c>
      <c r="AP271" s="3">
        <v>42.87</v>
      </c>
      <c r="AQ271" s="3">
        <v>41.34</v>
      </c>
      <c r="AR271" s="3">
        <v>41.22</v>
      </c>
      <c r="AS271" s="3">
        <v>41.5</v>
      </c>
      <c r="AT271" s="3">
        <v>41.96</v>
      </c>
      <c r="AU271" s="3">
        <v>42.85</v>
      </c>
      <c r="AV271" s="3">
        <v>47.13</v>
      </c>
      <c r="AW271" s="3">
        <v>49.01</v>
      </c>
      <c r="AX271" s="3">
        <v>49.88</v>
      </c>
      <c r="AY271" s="3">
        <v>50.86</v>
      </c>
    </row>
    <row r="272" spans="1:51" x14ac:dyDescent="0.35">
      <c r="A272" s="5">
        <f t="shared" si="5"/>
        <v>43105</v>
      </c>
      <c r="B272" t="s">
        <v>417</v>
      </c>
      <c r="C272" s="2">
        <v>43105</v>
      </c>
      <c r="D272" s="3">
        <v>52.91</v>
      </c>
      <c r="E272" s="3">
        <v>51.28</v>
      </c>
      <c r="F272" s="3">
        <v>48.13</v>
      </c>
      <c r="G272" s="3">
        <v>45.45</v>
      </c>
      <c r="H272" s="3">
        <v>42.74</v>
      </c>
      <c r="I272" s="3">
        <v>43.22</v>
      </c>
      <c r="J272" s="3">
        <v>44.04</v>
      </c>
      <c r="K272" s="3">
        <v>44.84</v>
      </c>
      <c r="L272" s="3">
        <v>46.8</v>
      </c>
      <c r="M272" s="3">
        <v>51.8</v>
      </c>
      <c r="N272" s="3">
        <v>54.05</v>
      </c>
      <c r="O272" s="3">
        <v>55.88</v>
      </c>
      <c r="P272" s="3">
        <v>56.31</v>
      </c>
      <c r="Q272" s="3">
        <v>53.11</v>
      </c>
      <c r="R272" s="3">
        <v>47.71</v>
      </c>
      <c r="S272" s="3">
        <v>43.26</v>
      </c>
      <c r="T272" s="3">
        <v>40.619999999999997</v>
      </c>
      <c r="U272" s="3">
        <v>40.89</v>
      </c>
      <c r="V272" s="3">
        <v>41.42</v>
      </c>
      <c r="W272" s="3">
        <v>42.86</v>
      </c>
      <c r="X272" s="3">
        <v>45.64</v>
      </c>
      <c r="Y272" s="3">
        <v>48.26</v>
      </c>
      <c r="Z272" s="3">
        <v>51.15</v>
      </c>
      <c r="AA272" s="3">
        <v>53.95</v>
      </c>
      <c r="AB272" s="3">
        <v>53.64</v>
      </c>
      <c r="AC272" s="3">
        <v>51.83</v>
      </c>
      <c r="AD272" s="3">
        <v>45.13</v>
      </c>
      <c r="AE272" s="3">
        <v>41.51</v>
      </c>
      <c r="AF272" s="3">
        <v>40</v>
      </c>
      <c r="AG272" s="3">
        <v>39.81</v>
      </c>
      <c r="AH272" s="3">
        <v>40.159999999999997</v>
      </c>
      <c r="AI272" s="3">
        <v>42.24</v>
      </c>
      <c r="AJ272" s="3">
        <v>47.45</v>
      </c>
      <c r="AK272" s="3">
        <v>49.75</v>
      </c>
      <c r="AL272" s="3">
        <v>50.76</v>
      </c>
      <c r="AM272" s="3">
        <v>51.64</v>
      </c>
      <c r="AN272" s="3">
        <v>49.3</v>
      </c>
      <c r="AO272" s="3">
        <v>47.25</v>
      </c>
      <c r="AP272" s="3">
        <v>42.67</v>
      </c>
      <c r="AQ272" s="3">
        <v>41.09</v>
      </c>
      <c r="AR272" s="3">
        <v>40.92</v>
      </c>
      <c r="AS272" s="3">
        <v>41.16</v>
      </c>
      <c r="AT272" s="3">
        <v>41.62</v>
      </c>
      <c r="AU272" s="3">
        <v>42.51</v>
      </c>
      <c r="AV272" s="3">
        <v>46.79</v>
      </c>
      <c r="AW272" s="3">
        <v>48.67</v>
      </c>
      <c r="AX272" s="3">
        <v>49.54</v>
      </c>
      <c r="AY272" s="3">
        <v>50.52</v>
      </c>
    </row>
    <row r="273" spans="1:51" x14ac:dyDescent="0.35">
      <c r="A273" s="5">
        <f t="shared" si="5"/>
        <v>43108</v>
      </c>
      <c r="B273" t="s">
        <v>418</v>
      </c>
      <c r="C273" s="2">
        <v>43108</v>
      </c>
      <c r="D273" s="3">
        <v>53.09</v>
      </c>
      <c r="E273" s="3">
        <v>51.55</v>
      </c>
      <c r="F273" s="3">
        <v>48.22</v>
      </c>
      <c r="G273" s="3">
        <v>45.42</v>
      </c>
      <c r="H273" s="3">
        <v>42.67</v>
      </c>
      <c r="I273" s="3">
        <v>43.18</v>
      </c>
      <c r="J273" s="3">
        <v>44</v>
      </c>
      <c r="K273" s="3">
        <v>44.81</v>
      </c>
      <c r="L273" s="3">
        <v>46.84</v>
      </c>
      <c r="M273" s="3">
        <v>51.84</v>
      </c>
      <c r="N273" s="3">
        <v>54.06</v>
      </c>
      <c r="O273" s="3">
        <v>55.87</v>
      </c>
      <c r="P273" s="3">
        <v>56.3</v>
      </c>
      <c r="Q273" s="3">
        <v>53.1</v>
      </c>
      <c r="R273" s="3">
        <v>47.68</v>
      </c>
      <c r="S273" s="3">
        <v>43.23</v>
      </c>
      <c r="T273" s="3">
        <v>40.590000000000003</v>
      </c>
      <c r="U273" s="3">
        <v>40.86</v>
      </c>
      <c r="V273" s="3">
        <v>41.39</v>
      </c>
      <c r="W273" s="3">
        <v>42.83</v>
      </c>
      <c r="X273" s="3">
        <v>45.61</v>
      </c>
      <c r="Y273" s="3">
        <v>48.23</v>
      </c>
      <c r="Z273" s="3">
        <v>51.12</v>
      </c>
      <c r="AA273" s="3">
        <v>53.92</v>
      </c>
      <c r="AB273" s="3">
        <v>53.61</v>
      </c>
      <c r="AC273" s="3">
        <v>51.8</v>
      </c>
      <c r="AD273" s="3">
        <v>45.1</v>
      </c>
      <c r="AE273" s="3">
        <v>41.48</v>
      </c>
      <c r="AF273" s="3">
        <v>39.97</v>
      </c>
      <c r="AG273" s="3">
        <v>39.78</v>
      </c>
      <c r="AH273" s="3">
        <v>40.130000000000003</v>
      </c>
      <c r="AI273" s="3">
        <v>42.21</v>
      </c>
      <c r="AJ273" s="3">
        <v>47.42</v>
      </c>
      <c r="AK273" s="3">
        <v>49.72</v>
      </c>
      <c r="AL273" s="3">
        <v>50.73</v>
      </c>
      <c r="AM273" s="3">
        <v>51.61</v>
      </c>
      <c r="AN273" s="3">
        <v>49.27</v>
      </c>
      <c r="AO273" s="3">
        <v>47.22</v>
      </c>
      <c r="AP273" s="3">
        <v>42.66</v>
      </c>
      <c r="AQ273" s="3">
        <v>41.08</v>
      </c>
      <c r="AR273" s="3">
        <v>40.909999999999997</v>
      </c>
      <c r="AS273" s="3">
        <v>41.15</v>
      </c>
      <c r="AT273" s="3">
        <v>41.61</v>
      </c>
      <c r="AU273" s="3">
        <v>42.5</v>
      </c>
      <c r="AV273" s="3">
        <v>46.78</v>
      </c>
      <c r="AW273" s="3">
        <v>48.66</v>
      </c>
      <c r="AX273" s="3">
        <v>49.53</v>
      </c>
      <c r="AY273" s="3">
        <v>50.51</v>
      </c>
    </row>
    <row r="274" spans="1:51" x14ac:dyDescent="0.35">
      <c r="A274" s="5">
        <f t="shared" si="5"/>
        <v>43109</v>
      </c>
      <c r="B274" t="s">
        <v>419</v>
      </c>
      <c r="C274" s="2">
        <v>43109</v>
      </c>
      <c r="D274" s="3">
        <v>54.42</v>
      </c>
      <c r="E274" s="3">
        <v>52.75</v>
      </c>
      <c r="F274" s="3">
        <v>48.8</v>
      </c>
      <c r="G274" s="3">
        <v>45.92</v>
      </c>
      <c r="H274" s="3">
        <v>43.12</v>
      </c>
      <c r="I274" s="3">
        <v>43.66</v>
      </c>
      <c r="J274" s="3">
        <v>44.48</v>
      </c>
      <c r="K274" s="3">
        <v>45.32</v>
      </c>
      <c r="L274" s="3">
        <v>47.38</v>
      </c>
      <c r="M274" s="3">
        <v>52.37</v>
      </c>
      <c r="N274" s="3">
        <v>54.58</v>
      </c>
      <c r="O274" s="3">
        <v>56.38</v>
      </c>
      <c r="P274" s="3">
        <v>56.8</v>
      </c>
      <c r="Q274" s="3">
        <v>53.56</v>
      </c>
      <c r="R274" s="3">
        <v>48.05</v>
      </c>
      <c r="S274" s="3">
        <v>43.6</v>
      </c>
      <c r="T274" s="3">
        <v>40.96</v>
      </c>
      <c r="U274" s="3">
        <v>41.23</v>
      </c>
      <c r="V274" s="3">
        <v>41.76</v>
      </c>
      <c r="W274" s="3">
        <v>43.18</v>
      </c>
      <c r="X274" s="3">
        <v>46.04</v>
      </c>
      <c r="Y274" s="3">
        <v>48.66</v>
      </c>
      <c r="Z274" s="3">
        <v>51.55</v>
      </c>
      <c r="AA274" s="3">
        <v>54.35</v>
      </c>
      <c r="AB274" s="3">
        <v>54.04</v>
      </c>
      <c r="AC274" s="3">
        <v>52.15</v>
      </c>
      <c r="AD274" s="3">
        <v>45.3</v>
      </c>
      <c r="AE274" s="3">
        <v>41.68</v>
      </c>
      <c r="AF274" s="3">
        <v>40.17</v>
      </c>
      <c r="AG274" s="3">
        <v>39.979999999999997</v>
      </c>
      <c r="AH274" s="3">
        <v>40.33</v>
      </c>
      <c r="AI274" s="3">
        <v>42.41</v>
      </c>
      <c r="AJ274" s="3">
        <v>47.62</v>
      </c>
      <c r="AK274" s="3">
        <v>49.92</v>
      </c>
      <c r="AL274" s="3">
        <v>50.93</v>
      </c>
      <c r="AM274" s="3">
        <v>51.81</v>
      </c>
      <c r="AN274" s="3">
        <v>49.47</v>
      </c>
      <c r="AO274" s="3">
        <v>47.42</v>
      </c>
      <c r="AP274" s="3">
        <v>42.86</v>
      </c>
      <c r="AQ274" s="3">
        <v>41.28</v>
      </c>
      <c r="AR274" s="3">
        <v>41.11</v>
      </c>
      <c r="AS274" s="3">
        <v>41.35</v>
      </c>
      <c r="AT274" s="3">
        <v>41.81</v>
      </c>
      <c r="AU274" s="3">
        <v>42.7</v>
      </c>
      <c r="AV274" s="3">
        <v>46.98</v>
      </c>
      <c r="AW274" s="3">
        <v>48.86</v>
      </c>
      <c r="AX274" s="3">
        <v>49.73</v>
      </c>
      <c r="AY274" s="3">
        <v>50.71</v>
      </c>
    </row>
    <row r="275" spans="1:51" x14ac:dyDescent="0.35">
      <c r="A275" s="5">
        <f t="shared" si="5"/>
        <v>43110</v>
      </c>
      <c r="B275" t="s">
        <v>420</v>
      </c>
      <c r="C275" s="2">
        <v>43110</v>
      </c>
      <c r="D275" s="3">
        <v>54.75</v>
      </c>
      <c r="E275" s="3">
        <v>53.18</v>
      </c>
      <c r="F275" s="3">
        <v>49.43</v>
      </c>
      <c r="G275" s="3">
        <v>46.62</v>
      </c>
      <c r="H275" s="3">
        <v>43.85</v>
      </c>
      <c r="I275" s="3">
        <v>44.36</v>
      </c>
      <c r="J275" s="3">
        <v>45.19</v>
      </c>
      <c r="K275" s="3">
        <v>46.11</v>
      </c>
      <c r="L275" s="3">
        <v>48.45</v>
      </c>
      <c r="M275" s="3">
        <v>53.54</v>
      </c>
      <c r="N275" s="3">
        <v>55.75</v>
      </c>
      <c r="O275" s="3">
        <v>57.55</v>
      </c>
      <c r="P275" s="3">
        <v>57.97</v>
      </c>
      <c r="Q275" s="3">
        <v>54.72</v>
      </c>
      <c r="R275" s="3">
        <v>49.05</v>
      </c>
      <c r="S275" s="3">
        <v>44.43</v>
      </c>
      <c r="T275" s="3">
        <v>41.79</v>
      </c>
      <c r="U275" s="3">
        <v>42.06</v>
      </c>
      <c r="V275" s="3">
        <v>42.43</v>
      </c>
      <c r="W275" s="3">
        <v>44.01</v>
      </c>
      <c r="X275" s="3">
        <v>47.07</v>
      </c>
      <c r="Y275" s="3">
        <v>49.72</v>
      </c>
      <c r="Z275" s="3">
        <v>52.72</v>
      </c>
      <c r="AA275" s="3">
        <v>55.52</v>
      </c>
      <c r="AB275" s="3">
        <v>55.21</v>
      </c>
      <c r="AC275" s="3">
        <v>52.99</v>
      </c>
      <c r="AD275" s="3">
        <v>45.81</v>
      </c>
      <c r="AE275" s="3">
        <v>42.07</v>
      </c>
      <c r="AF275" s="3">
        <v>40.56</v>
      </c>
      <c r="AG275" s="3">
        <v>40.369999999999997</v>
      </c>
      <c r="AH275" s="3">
        <v>40.72</v>
      </c>
      <c r="AI275" s="3">
        <v>42.8</v>
      </c>
      <c r="AJ275" s="3">
        <v>48.01</v>
      </c>
      <c r="AK275" s="3">
        <v>50.31</v>
      </c>
      <c r="AL275" s="3">
        <v>51.32</v>
      </c>
      <c r="AM275" s="3">
        <v>52.2</v>
      </c>
      <c r="AN275" s="3">
        <v>49.86</v>
      </c>
      <c r="AO275" s="3">
        <v>47.73</v>
      </c>
      <c r="AP275" s="3">
        <v>42.92</v>
      </c>
      <c r="AQ275" s="3">
        <v>41.34</v>
      </c>
      <c r="AR275" s="3">
        <v>41.17</v>
      </c>
      <c r="AS275" s="3">
        <v>41.41</v>
      </c>
      <c r="AT275" s="3">
        <v>41.87</v>
      </c>
      <c r="AU275" s="3">
        <v>42.74</v>
      </c>
      <c r="AV275" s="3">
        <v>47.02</v>
      </c>
      <c r="AW275" s="3">
        <v>48.9</v>
      </c>
      <c r="AX275" s="3">
        <v>49.77</v>
      </c>
      <c r="AY275" s="3">
        <v>50.75</v>
      </c>
    </row>
    <row r="276" spans="1:51" x14ac:dyDescent="0.35">
      <c r="A276" s="5">
        <f t="shared" si="5"/>
        <v>43111</v>
      </c>
      <c r="B276" t="s">
        <v>421</v>
      </c>
      <c r="C276" s="2">
        <v>43111</v>
      </c>
      <c r="D276" s="3">
        <v>54.38</v>
      </c>
      <c r="E276" s="3">
        <v>52.85</v>
      </c>
      <c r="F276" s="3">
        <v>49.07</v>
      </c>
      <c r="G276" s="3">
        <v>46.26</v>
      </c>
      <c r="H276" s="3">
        <v>43.51</v>
      </c>
      <c r="I276" s="3">
        <v>44.03</v>
      </c>
      <c r="J276" s="3">
        <v>44.88</v>
      </c>
      <c r="K276" s="3">
        <v>45.78</v>
      </c>
      <c r="L276" s="3">
        <v>48.15</v>
      </c>
      <c r="M276" s="3">
        <v>53.3</v>
      </c>
      <c r="N276" s="3">
        <v>55.51</v>
      </c>
      <c r="O276" s="3">
        <v>57.31</v>
      </c>
      <c r="P276" s="3">
        <v>57.72</v>
      </c>
      <c r="Q276" s="3">
        <v>54.45</v>
      </c>
      <c r="R276" s="3">
        <v>48.72</v>
      </c>
      <c r="S276" s="3">
        <v>44.1</v>
      </c>
      <c r="T276" s="3">
        <v>41.46</v>
      </c>
      <c r="U276" s="3">
        <v>41.73</v>
      </c>
      <c r="V276" s="3">
        <v>42.1</v>
      </c>
      <c r="W276" s="3">
        <v>43.72</v>
      </c>
      <c r="X276" s="3">
        <v>46.82</v>
      </c>
      <c r="Y276" s="3">
        <v>49.47</v>
      </c>
      <c r="Z276" s="3">
        <v>52.47</v>
      </c>
      <c r="AA276" s="3">
        <v>55.27</v>
      </c>
      <c r="AB276" s="3">
        <v>54.96</v>
      </c>
      <c r="AC276" s="3">
        <v>52.67</v>
      </c>
      <c r="AD276" s="3">
        <v>45.38</v>
      </c>
      <c r="AE276" s="3">
        <v>41.61</v>
      </c>
      <c r="AF276" s="3">
        <v>40.1</v>
      </c>
      <c r="AG276" s="3">
        <v>39.909999999999997</v>
      </c>
      <c r="AH276" s="3">
        <v>40.32</v>
      </c>
      <c r="AI276" s="3">
        <v>42.44</v>
      </c>
      <c r="AJ276" s="3">
        <v>47.75</v>
      </c>
      <c r="AK276" s="3">
        <v>50.05</v>
      </c>
      <c r="AL276" s="3">
        <v>51.06</v>
      </c>
      <c r="AM276" s="3">
        <v>51.94</v>
      </c>
      <c r="AN276" s="3">
        <v>49.6</v>
      </c>
      <c r="AO276" s="3">
        <v>47.43</v>
      </c>
      <c r="AP276" s="3">
        <v>42.59</v>
      </c>
      <c r="AQ276" s="3">
        <v>41.01</v>
      </c>
      <c r="AR276" s="3">
        <v>40.840000000000003</v>
      </c>
      <c r="AS276" s="3">
        <v>41.08</v>
      </c>
      <c r="AT276" s="3">
        <v>41.54</v>
      </c>
      <c r="AU276" s="3">
        <v>42.51</v>
      </c>
      <c r="AV276" s="3">
        <v>46.89</v>
      </c>
      <c r="AW276" s="3">
        <v>48.77</v>
      </c>
      <c r="AX276" s="3">
        <v>49.64</v>
      </c>
      <c r="AY276" s="3">
        <v>50.62</v>
      </c>
    </row>
    <row r="277" spans="1:51" x14ac:dyDescent="0.35">
      <c r="A277" s="5">
        <f t="shared" si="5"/>
        <v>43112</v>
      </c>
      <c r="B277" t="s">
        <v>422</v>
      </c>
      <c r="C277" s="2">
        <v>43112</v>
      </c>
      <c r="D277" s="3">
        <v>55.97</v>
      </c>
      <c r="E277" s="3">
        <v>54.07</v>
      </c>
      <c r="F277" s="3">
        <v>49.6</v>
      </c>
      <c r="G277" s="3">
        <v>46.25</v>
      </c>
      <c r="H277" s="3">
        <v>43.3</v>
      </c>
      <c r="I277" s="3">
        <v>43.93</v>
      </c>
      <c r="J277" s="3">
        <v>44.78</v>
      </c>
      <c r="K277" s="3">
        <v>45.68</v>
      </c>
      <c r="L277" s="3">
        <v>48.18</v>
      </c>
      <c r="M277" s="3">
        <v>53.33</v>
      </c>
      <c r="N277" s="3">
        <v>55.54</v>
      </c>
      <c r="O277" s="3">
        <v>57.37</v>
      </c>
      <c r="P277" s="3">
        <v>57.78</v>
      </c>
      <c r="Q277" s="3">
        <v>54.51</v>
      </c>
      <c r="R277" s="3">
        <v>48.52</v>
      </c>
      <c r="S277" s="3">
        <v>43.9</v>
      </c>
      <c r="T277" s="3">
        <v>41.26</v>
      </c>
      <c r="U277" s="3">
        <v>41.53</v>
      </c>
      <c r="V277" s="3">
        <v>41.9</v>
      </c>
      <c r="W277" s="3">
        <v>43.52</v>
      </c>
      <c r="X277" s="3">
        <v>46.62</v>
      </c>
      <c r="Y277" s="3">
        <v>49.27</v>
      </c>
      <c r="Z277" s="3">
        <v>52.27</v>
      </c>
      <c r="AA277" s="3">
        <v>55.07</v>
      </c>
      <c r="AB277" s="3">
        <v>54.76</v>
      </c>
      <c r="AC277" s="3">
        <v>52.47</v>
      </c>
      <c r="AD277" s="3">
        <v>45.18</v>
      </c>
      <c r="AE277" s="3">
        <v>41.41</v>
      </c>
      <c r="AF277" s="3">
        <v>39.9</v>
      </c>
      <c r="AG277" s="3">
        <v>39.71</v>
      </c>
      <c r="AH277" s="3">
        <v>40.119999999999997</v>
      </c>
      <c r="AI277" s="3">
        <v>42.24</v>
      </c>
      <c r="AJ277" s="3">
        <v>47.66</v>
      </c>
      <c r="AK277" s="3">
        <v>49.96</v>
      </c>
      <c r="AL277" s="3">
        <v>50.97</v>
      </c>
      <c r="AM277" s="3">
        <v>51.85</v>
      </c>
      <c r="AN277" s="3">
        <v>49.51</v>
      </c>
      <c r="AO277" s="3">
        <v>47.34</v>
      </c>
      <c r="AP277" s="3">
        <v>42.21</v>
      </c>
      <c r="AQ277" s="3">
        <v>40.39</v>
      </c>
      <c r="AR277" s="3">
        <v>40.22</v>
      </c>
      <c r="AS277" s="3">
        <v>40.46</v>
      </c>
      <c r="AT277" s="3">
        <v>40.92</v>
      </c>
      <c r="AU277" s="3">
        <v>41.89</v>
      </c>
      <c r="AV277" s="3">
        <v>46.61</v>
      </c>
      <c r="AW277" s="3">
        <v>48.81</v>
      </c>
      <c r="AX277" s="3">
        <v>49.68</v>
      </c>
      <c r="AY277" s="3">
        <v>50.66</v>
      </c>
    </row>
    <row r="278" spans="1:51" x14ac:dyDescent="0.35">
      <c r="A278" s="5">
        <f t="shared" si="5"/>
        <v>43115</v>
      </c>
      <c r="B278" t="s">
        <v>423</v>
      </c>
      <c r="C278" s="2">
        <v>43115</v>
      </c>
      <c r="D278" s="3">
        <v>53.84</v>
      </c>
      <c r="E278" s="3">
        <v>52.3</v>
      </c>
      <c r="F278" s="3">
        <v>48.48</v>
      </c>
      <c r="G278" s="3">
        <v>45.71</v>
      </c>
      <c r="H278" s="3">
        <v>43</v>
      </c>
      <c r="I278" s="3">
        <v>43.46</v>
      </c>
      <c r="J278" s="3">
        <v>44.31</v>
      </c>
      <c r="K278" s="3">
        <v>45.11</v>
      </c>
      <c r="L278" s="3">
        <v>47.69</v>
      </c>
      <c r="M278" s="3">
        <v>52.87</v>
      </c>
      <c r="N278" s="3">
        <v>55.08</v>
      </c>
      <c r="O278" s="3">
        <v>56.91</v>
      </c>
      <c r="P278" s="3">
        <v>57.32</v>
      </c>
      <c r="Q278" s="3">
        <v>54.17</v>
      </c>
      <c r="R278" s="3">
        <v>48.17</v>
      </c>
      <c r="S278" s="3">
        <v>43.52</v>
      </c>
      <c r="T278" s="3">
        <v>40.880000000000003</v>
      </c>
      <c r="U278" s="3">
        <v>41.15</v>
      </c>
      <c r="V278" s="3">
        <v>41.52</v>
      </c>
      <c r="W278" s="3">
        <v>43.14</v>
      </c>
      <c r="X278" s="3">
        <v>46.21</v>
      </c>
      <c r="Y278" s="3">
        <v>48.86</v>
      </c>
      <c r="Z278" s="3">
        <v>51.86</v>
      </c>
      <c r="AA278" s="3">
        <v>54.66</v>
      </c>
      <c r="AB278" s="3">
        <v>54.35</v>
      </c>
      <c r="AC278" s="3">
        <v>52.06</v>
      </c>
      <c r="AD278" s="3">
        <v>44.77</v>
      </c>
      <c r="AE278" s="3">
        <v>41</v>
      </c>
      <c r="AF278" s="3">
        <v>39.49</v>
      </c>
      <c r="AG278" s="3">
        <v>39.299999999999997</v>
      </c>
      <c r="AH278" s="3">
        <v>39.71</v>
      </c>
      <c r="AI278" s="3">
        <v>41.83</v>
      </c>
      <c r="AJ278" s="3">
        <v>47.25</v>
      </c>
      <c r="AK278" s="3">
        <v>49.55</v>
      </c>
      <c r="AL278" s="3">
        <v>50.56</v>
      </c>
      <c r="AM278" s="3">
        <v>51.44</v>
      </c>
      <c r="AN278" s="3">
        <v>49.1</v>
      </c>
      <c r="AO278" s="3">
        <v>46.93</v>
      </c>
      <c r="AP278" s="3">
        <v>41.8</v>
      </c>
      <c r="AQ278" s="3">
        <v>39.979999999999997</v>
      </c>
      <c r="AR278" s="3">
        <v>39.81</v>
      </c>
      <c r="AS278" s="3">
        <v>40.049999999999997</v>
      </c>
      <c r="AT278" s="3">
        <v>40.51</v>
      </c>
      <c r="AU278" s="3">
        <v>41.56</v>
      </c>
      <c r="AV278" s="3">
        <v>46.32</v>
      </c>
      <c r="AW278" s="3">
        <v>48.53</v>
      </c>
      <c r="AX278" s="3">
        <v>49.4</v>
      </c>
      <c r="AY278" s="3">
        <v>50.38</v>
      </c>
    </row>
    <row r="279" spans="1:51" x14ac:dyDescent="0.35">
      <c r="A279" s="5">
        <f t="shared" si="5"/>
        <v>43116</v>
      </c>
      <c r="B279" t="s">
        <v>424</v>
      </c>
      <c r="C279" s="2">
        <v>43116</v>
      </c>
      <c r="D279" s="3">
        <v>53</v>
      </c>
      <c r="E279" s="3">
        <v>51.8</v>
      </c>
      <c r="F279" s="3">
        <v>47.87</v>
      </c>
      <c r="G279" s="3">
        <v>44.97</v>
      </c>
      <c r="H279" s="3">
        <v>42.24</v>
      </c>
      <c r="I279" s="3">
        <v>42.81</v>
      </c>
      <c r="J279" s="3">
        <v>43.66</v>
      </c>
      <c r="K279" s="3">
        <v>44.46</v>
      </c>
      <c r="L279" s="3">
        <v>47</v>
      </c>
      <c r="M279" s="3">
        <v>52.18</v>
      </c>
      <c r="N279" s="3">
        <v>54.39</v>
      </c>
      <c r="O279" s="3">
        <v>56.22</v>
      </c>
      <c r="P279" s="3">
        <v>56.63</v>
      </c>
      <c r="Q279" s="3">
        <v>53.52</v>
      </c>
      <c r="R279" s="3">
        <v>47.61</v>
      </c>
      <c r="S279" s="3">
        <v>42.96</v>
      </c>
      <c r="T279" s="3">
        <v>40.32</v>
      </c>
      <c r="U279" s="3">
        <v>40.590000000000003</v>
      </c>
      <c r="V279" s="3">
        <v>40.96</v>
      </c>
      <c r="W279" s="3">
        <v>42.58</v>
      </c>
      <c r="X279" s="3">
        <v>45.59</v>
      </c>
      <c r="Y279" s="3">
        <v>48.24</v>
      </c>
      <c r="Z279" s="3">
        <v>51.24</v>
      </c>
      <c r="AA279" s="3">
        <v>54.04</v>
      </c>
      <c r="AB279" s="3">
        <v>53.73</v>
      </c>
      <c r="AC279" s="3">
        <v>51.44</v>
      </c>
      <c r="AD279" s="3">
        <v>44.15</v>
      </c>
      <c r="AE279" s="3">
        <v>40.380000000000003</v>
      </c>
      <c r="AF279" s="3">
        <v>38.869999999999997</v>
      </c>
      <c r="AG279" s="3">
        <v>38.68</v>
      </c>
      <c r="AH279" s="3">
        <v>39.090000000000003</v>
      </c>
      <c r="AI279" s="3">
        <v>41.21</v>
      </c>
      <c r="AJ279" s="3">
        <v>46.58</v>
      </c>
      <c r="AK279" s="3">
        <v>48.88</v>
      </c>
      <c r="AL279" s="3">
        <v>49.89</v>
      </c>
      <c r="AM279" s="3">
        <v>50.77</v>
      </c>
      <c r="AN279" s="3">
        <v>48.43</v>
      </c>
      <c r="AO279" s="3">
        <v>46.2</v>
      </c>
      <c r="AP279" s="3">
        <v>40.93</v>
      </c>
      <c r="AQ279" s="3">
        <v>38.979999999999997</v>
      </c>
      <c r="AR279" s="3">
        <v>38.700000000000003</v>
      </c>
      <c r="AS279" s="3">
        <v>38.94</v>
      </c>
      <c r="AT279" s="3">
        <v>39.4</v>
      </c>
      <c r="AU279" s="3">
        <v>40.450000000000003</v>
      </c>
      <c r="AV279" s="3">
        <v>45.21</v>
      </c>
      <c r="AW279" s="3">
        <v>47.42</v>
      </c>
      <c r="AX279" s="3">
        <v>48.29</v>
      </c>
      <c r="AY279" s="3">
        <v>49.27</v>
      </c>
    </row>
    <row r="280" spans="1:51" x14ac:dyDescent="0.35">
      <c r="A280" s="5">
        <f t="shared" si="5"/>
        <v>43117</v>
      </c>
      <c r="B280" t="s">
        <v>425</v>
      </c>
      <c r="C280" s="2">
        <v>43117</v>
      </c>
      <c r="D280" s="3">
        <v>51.01</v>
      </c>
      <c r="E280" s="3">
        <v>49.99</v>
      </c>
      <c r="F280" s="3">
        <v>46.84</v>
      </c>
      <c r="G280" s="3">
        <v>44.32</v>
      </c>
      <c r="H280" s="3">
        <v>41.68</v>
      </c>
      <c r="I280" s="3">
        <v>42.4</v>
      </c>
      <c r="J280" s="3">
        <v>43.19</v>
      </c>
      <c r="K280" s="3">
        <v>44.01</v>
      </c>
      <c r="L280" s="3">
        <v>46.51</v>
      </c>
      <c r="M280" s="3">
        <v>51.65</v>
      </c>
      <c r="N280" s="3">
        <v>53.86</v>
      </c>
      <c r="O280" s="3">
        <v>55.69</v>
      </c>
      <c r="P280" s="3">
        <v>56.1</v>
      </c>
      <c r="Q280" s="3">
        <v>52.99</v>
      </c>
      <c r="R280" s="3">
        <v>47.09</v>
      </c>
      <c r="S280" s="3">
        <v>42.46</v>
      </c>
      <c r="T280" s="3">
        <v>39.82</v>
      </c>
      <c r="U280" s="3">
        <v>40.090000000000003</v>
      </c>
      <c r="V280" s="3">
        <v>40.46</v>
      </c>
      <c r="W280" s="3">
        <v>42.08</v>
      </c>
      <c r="X280" s="3">
        <v>45.11</v>
      </c>
      <c r="Y280" s="3">
        <v>47.76</v>
      </c>
      <c r="Z280" s="3">
        <v>50.76</v>
      </c>
      <c r="AA280" s="3">
        <v>53.56</v>
      </c>
      <c r="AB280" s="3">
        <v>53.25</v>
      </c>
      <c r="AC280" s="3">
        <v>50.9</v>
      </c>
      <c r="AD280" s="3">
        <v>43.55</v>
      </c>
      <c r="AE280" s="3">
        <v>39.74</v>
      </c>
      <c r="AF280" s="3">
        <v>38.229999999999997</v>
      </c>
      <c r="AG280" s="3">
        <v>38.04</v>
      </c>
      <c r="AH280" s="3">
        <v>38.450000000000003</v>
      </c>
      <c r="AI280" s="3">
        <v>40.46</v>
      </c>
      <c r="AJ280" s="3">
        <v>45.72</v>
      </c>
      <c r="AK280" s="3">
        <v>47.89</v>
      </c>
      <c r="AL280" s="3">
        <v>48.9</v>
      </c>
      <c r="AM280" s="3">
        <v>49.78</v>
      </c>
      <c r="AN280" s="3">
        <v>47.44</v>
      </c>
      <c r="AO280" s="3">
        <v>45.21</v>
      </c>
      <c r="AP280" s="3">
        <v>39.94</v>
      </c>
      <c r="AQ280" s="3">
        <v>37.99</v>
      </c>
      <c r="AR280" s="3">
        <v>37.71</v>
      </c>
      <c r="AS280" s="3">
        <v>37.950000000000003</v>
      </c>
      <c r="AT280" s="3">
        <v>38.409999999999997</v>
      </c>
      <c r="AU280" s="3">
        <v>39.46</v>
      </c>
      <c r="AV280" s="3">
        <v>44.22</v>
      </c>
      <c r="AW280" s="3">
        <v>46.43</v>
      </c>
      <c r="AX280" s="3">
        <v>47.3</v>
      </c>
      <c r="AY280" s="3">
        <v>48.28</v>
      </c>
    </row>
    <row r="281" spans="1:51" x14ac:dyDescent="0.35">
      <c r="A281" s="5">
        <f t="shared" si="5"/>
        <v>43118</v>
      </c>
      <c r="B281" t="s">
        <v>426</v>
      </c>
      <c r="C281" s="2">
        <v>43118</v>
      </c>
      <c r="D281" s="3">
        <v>50.11</v>
      </c>
      <c r="E281" s="3">
        <v>49.32</v>
      </c>
      <c r="F281" s="3">
        <v>46.43</v>
      </c>
      <c r="G281" s="3">
        <v>44.18</v>
      </c>
      <c r="H281" s="3">
        <v>41.55</v>
      </c>
      <c r="I281" s="3">
        <v>42.25</v>
      </c>
      <c r="J281" s="3">
        <v>42.97</v>
      </c>
      <c r="K281" s="3">
        <v>43.81</v>
      </c>
      <c r="L281" s="3">
        <v>46.28</v>
      </c>
      <c r="M281" s="3">
        <v>51.41</v>
      </c>
      <c r="N281" s="3">
        <v>53.75</v>
      </c>
      <c r="O281" s="3">
        <v>55.52</v>
      </c>
      <c r="P281" s="3">
        <v>55.86</v>
      </c>
      <c r="Q281" s="3">
        <v>52.59</v>
      </c>
      <c r="R281" s="3">
        <v>46.91</v>
      </c>
      <c r="S281" s="3">
        <v>42.36</v>
      </c>
      <c r="T281" s="3">
        <v>39.72</v>
      </c>
      <c r="U281" s="3">
        <v>39.99</v>
      </c>
      <c r="V281" s="3">
        <v>40.36</v>
      </c>
      <c r="W281" s="3">
        <v>41.98</v>
      </c>
      <c r="X281" s="3">
        <v>44.89</v>
      </c>
      <c r="Y281" s="3">
        <v>47.54</v>
      </c>
      <c r="Z281" s="3">
        <v>50.54</v>
      </c>
      <c r="AA281" s="3">
        <v>53.34</v>
      </c>
      <c r="AB281" s="3">
        <v>53.03</v>
      </c>
      <c r="AC281" s="3">
        <v>50.68</v>
      </c>
      <c r="AD281" s="3">
        <v>43.33</v>
      </c>
      <c r="AE281" s="3">
        <v>39.520000000000003</v>
      </c>
      <c r="AF281" s="3">
        <v>38.01</v>
      </c>
      <c r="AG281" s="3">
        <v>37.82</v>
      </c>
      <c r="AH281" s="3">
        <v>38.229999999999997</v>
      </c>
      <c r="AI281" s="3">
        <v>40.24</v>
      </c>
      <c r="AJ281" s="3">
        <v>45.41</v>
      </c>
      <c r="AK281" s="3">
        <v>47.58</v>
      </c>
      <c r="AL281" s="3">
        <v>48.59</v>
      </c>
      <c r="AM281" s="3">
        <v>49.47</v>
      </c>
      <c r="AN281" s="3">
        <v>47.13</v>
      </c>
      <c r="AO281" s="3">
        <v>44.9</v>
      </c>
      <c r="AP281" s="3">
        <v>39.630000000000003</v>
      </c>
      <c r="AQ281" s="3">
        <v>37.68</v>
      </c>
      <c r="AR281" s="3">
        <v>37.4</v>
      </c>
      <c r="AS281" s="3">
        <v>37.64</v>
      </c>
      <c r="AT281" s="3">
        <v>38.1</v>
      </c>
      <c r="AU281" s="3">
        <v>39.15</v>
      </c>
      <c r="AV281" s="3">
        <v>43.91</v>
      </c>
      <c r="AW281" s="3">
        <v>46.12</v>
      </c>
      <c r="AX281" s="3">
        <v>46.99</v>
      </c>
      <c r="AY281" s="3">
        <v>47.97</v>
      </c>
    </row>
    <row r="282" spans="1:51" x14ac:dyDescent="0.35">
      <c r="A282" s="5">
        <f t="shared" si="5"/>
        <v>43119</v>
      </c>
      <c r="B282" t="s">
        <v>427</v>
      </c>
      <c r="C282" s="2">
        <v>43119</v>
      </c>
      <c r="D282" s="3">
        <v>50.13</v>
      </c>
      <c r="E282" s="3">
        <v>49.2</v>
      </c>
      <c r="F282" s="3">
        <v>46.42</v>
      </c>
      <c r="G282" s="3">
        <v>44.15</v>
      </c>
      <c r="H282" s="3">
        <v>41.42</v>
      </c>
      <c r="I282" s="3">
        <v>42.28</v>
      </c>
      <c r="J282" s="3">
        <v>43.04</v>
      </c>
      <c r="K282" s="3">
        <v>43.78</v>
      </c>
      <c r="L282" s="3">
        <v>46.27</v>
      </c>
      <c r="M282" s="3">
        <v>51.4</v>
      </c>
      <c r="N282" s="3">
        <v>53.72</v>
      </c>
      <c r="O282" s="3">
        <v>55.44</v>
      </c>
      <c r="P282" s="3">
        <v>55.78</v>
      </c>
      <c r="Q282" s="3">
        <v>52.52</v>
      </c>
      <c r="R282" s="3">
        <v>46.99</v>
      </c>
      <c r="S282" s="3">
        <v>42.44</v>
      </c>
      <c r="T282" s="3">
        <v>39.799999999999997</v>
      </c>
      <c r="U282" s="3">
        <v>40.07</v>
      </c>
      <c r="V282" s="3">
        <v>40.44</v>
      </c>
      <c r="W282" s="3">
        <v>42.06</v>
      </c>
      <c r="X282" s="3">
        <v>44.97</v>
      </c>
      <c r="Y282" s="3">
        <v>47.62</v>
      </c>
      <c r="Z282" s="3">
        <v>50.62</v>
      </c>
      <c r="AA282" s="3">
        <v>53.42</v>
      </c>
      <c r="AB282" s="3">
        <v>53.11</v>
      </c>
      <c r="AC282" s="3">
        <v>50.67</v>
      </c>
      <c r="AD282" s="3">
        <v>43.24</v>
      </c>
      <c r="AE282" s="3">
        <v>39.43</v>
      </c>
      <c r="AF282" s="3">
        <v>37.92</v>
      </c>
      <c r="AG282" s="3">
        <v>37.729999999999997</v>
      </c>
      <c r="AH282" s="3">
        <v>38.14</v>
      </c>
      <c r="AI282" s="3">
        <v>40.200000000000003</v>
      </c>
      <c r="AJ282" s="3">
        <v>45.48</v>
      </c>
      <c r="AK282" s="3">
        <v>47.65</v>
      </c>
      <c r="AL282" s="3">
        <v>48.66</v>
      </c>
      <c r="AM282" s="3">
        <v>49.54</v>
      </c>
      <c r="AN282" s="3">
        <v>47.2</v>
      </c>
      <c r="AO282" s="3">
        <v>44.97</v>
      </c>
      <c r="AP282" s="3">
        <v>39.700000000000003</v>
      </c>
      <c r="AQ282" s="3">
        <v>37.75</v>
      </c>
      <c r="AR282" s="3">
        <v>37.47</v>
      </c>
      <c r="AS282" s="3">
        <v>37.71</v>
      </c>
      <c r="AT282" s="3">
        <v>38.17</v>
      </c>
      <c r="AU282" s="3">
        <v>39.31</v>
      </c>
      <c r="AV282" s="3">
        <v>44.14</v>
      </c>
      <c r="AW282" s="3">
        <v>46.35</v>
      </c>
      <c r="AX282" s="3">
        <v>47.22</v>
      </c>
      <c r="AY282" s="3">
        <v>48.2</v>
      </c>
    </row>
    <row r="283" spans="1:51" x14ac:dyDescent="0.35">
      <c r="A283" s="5">
        <f t="shared" si="5"/>
        <v>43122</v>
      </c>
      <c r="B283" t="s">
        <v>428</v>
      </c>
      <c r="C283" s="2">
        <v>43122</v>
      </c>
      <c r="D283" s="3">
        <v>51.35</v>
      </c>
      <c r="E283" s="3">
        <v>50.15</v>
      </c>
      <c r="F283" s="3">
        <v>46.9</v>
      </c>
      <c r="G283" s="3">
        <v>44.15</v>
      </c>
      <c r="H283" s="3">
        <v>41.41</v>
      </c>
      <c r="I283" s="3">
        <v>42.31</v>
      </c>
      <c r="J283" s="3">
        <v>43.07</v>
      </c>
      <c r="K283" s="3">
        <v>43.81</v>
      </c>
      <c r="L283" s="3">
        <v>46.2</v>
      </c>
      <c r="M283" s="3">
        <v>51.33</v>
      </c>
      <c r="N283" s="3">
        <v>53.65</v>
      </c>
      <c r="O283" s="3">
        <v>55.37</v>
      </c>
      <c r="P283" s="3">
        <v>55.71</v>
      </c>
      <c r="Q283" s="3">
        <v>52.45</v>
      </c>
      <c r="R283" s="3">
        <v>47.02</v>
      </c>
      <c r="S283" s="3">
        <v>42.49</v>
      </c>
      <c r="T283" s="3">
        <v>39.869999999999997</v>
      </c>
      <c r="U283" s="3">
        <v>40.17</v>
      </c>
      <c r="V283" s="3">
        <v>40.58</v>
      </c>
      <c r="W283" s="3">
        <v>42.24</v>
      </c>
      <c r="X283" s="3">
        <v>45.1</v>
      </c>
      <c r="Y283" s="3">
        <v>47.75</v>
      </c>
      <c r="Z283" s="3">
        <v>50.75</v>
      </c>
      <c r="AA283" s="3">
        <v>53.67</v>
      </c>
      <c r="AB283" s="3">
        <v>53.36</v>
      </c>
      <c r="AC283" s="3">
        <v>50.92</v>
      </c>
      <c r="AD283" s="3">
        <v>43.32</v>
      </c>
      <c r="AE283" s="3">
        <v>39.51</v>
      </c>
      <c r="AF283" s="3">
        <v>38</v>
      </c>
      <c r="AG283" s="3">
        <v>37.799999999999997</v>
      </c>
      <c r="AH283" s="3">
        <v>38.200000000000003</v>
      </c>
      <c r="AI283" s="3">
        <v>40.25</v>
      </c>
      <c r="AJ283" s="3">
        <v>45.52</v>
      </c>
      <c r="AK283" s="3">
        <v>47.74</v>
      </c>
      <c r="AL283" s="3">
        <v>48.8</v>
      </c>
      <c r="AM283" s="3">
        <v>49.73</v>
      </c>
      <c r="AN283" s="3">
        <v>47.44</v>
      </c>
      <c r="AO283" s="3">
        <v>45.26</v>
      </c>
      <c r="AP283" s="3">
        <v>39.99</v>
      </c>
      <c r="AQ283" s="3">
        <v>38.04</v>
      </c>
      <c r="AR283" s="3">
        <v>37.76</v>
      </c>
      <c r="AS283" s="3">
        <v>38</v>
      </c>
      <c r="AT283" s="3">
        <v>38.46</v>
      </c>
      <c r="AU283" s="3">
        <v>39.6</v>
      </c>
      <c r="AV283" s="3">
        <v>44.43</v>
      </c>
      <c r="AW283" s="3">
        <v>46.64</v>
      </c>
      <c r="AX283" s="3">
        <v>47.51</v>
      </c>
      <c r="AY283" s="3">
        <v>48.49</v>
      </c>
    </row>
    <row r="284" spans="1:51" x14ac:dyDescent="0.35">
      <c r="A284" s="5">
        <f t="shared" si="5"/>
        <v>43123</v>
      </c>
      <c r="B284" t="s">
        <v>429</v>
      </c>
      <c r="C284" s="2">
        <v>43123</v>
      </c>
      <c r="D284" s="3">
        <v>49.98</v>
      </c>
      <c r="E284" s="3">
        <v>48.95</v>
      </c>
      <c r="F284" s="3">
        <v>46.05</v>
      </c>
      <c r="G284" s="3">
        <v>43.74</v>
      </c>
      <c r="H284" s="3">
        <v>40.98</v>
      </c>
      <c r="I284" s="3">
        <v>41.86</v>
      </c>
      <c r="J284" s="3">
        <v>42.62</v>
      </c>
      <c r="K284" s="3">
        <v>43.36</v>
      </c>
      <c r="L284" s="3">
        <v>45.85</v>
      </c>
      <c r="M284" s="3">
        <v>50.98</v>
      </c>
      <c r="N284" s="3">
        <v>53.3</v>
      </c>
      <c r="O284" s="3">
        <v>55.02</v>
      </c>
      <c r="P284" s="3">
        <v>55.36</v>
      </c>
      <c r="Q284" s="3">
        <v>52.1</v>
      </c>
      <c r="R284" s="3">
        <v>46.75</v>
      </c>
      <c r="S284" s="3">
        <v>42.25</v>
      </c>
      <c r="T284" s="3">
        <v>39.630000000000003</v>
      </c>
      <c r="U284" s="3">
        <v>39.93</v>
      </c>
      <c r="V284" s="3">
        <v>40.340000000000003</v>
      </c>
      <c r="W284" s="3">
        <v>42</v>
      </c>
      <c r="X284" s="3">
        <v>44.86</v>
      </c>
      <c r="Y284" s="3">
        <v>47.51</v>
      </c>
      <c r="Z284" s="3">
        <v>50.51</v>
      </c>
      <c r="AA284" s="3">
        <v>53.43</v>
      </c>
      <c r="AB284" s="3">
        <v>53.12</v>
      </c>
      <c r="AC284" s="3">
        <v>50.72</v>
      </c>
      <c r="AD284" s="3">
        <v>43.22</v>
      </c>
      <c r="AE284" s="3">
        <v>39.56</v>
      </c>
      <c r="AF284" s="3">
        <v>38.049999999999997</v>
      </c>
      <c r="AG284" s="3">
        <v>37.85</v>
      </c>
      <c r="AH284" s="3">
        <v>38.25</v>
      </c>
      <c r="AI284" s="3">
        <v>40.299999999999997</v>
      </c>
      <c r="AJ284" s="3">
        <v>45.57</v>
      </c>
      <c r="AK284" s="3">
        <v>47.79</v>
      </c>
      <c r="AL284" s="3">
        <v>48.85</v>
      </c>
      <c r="AM284" s="3">
        <v>49.78</v>
      </c>
      <c r="AN284" s="3">
        <v>47.45</v>
      </c>
      <c r="AO284" s="3">
        <v>45.2</v>
      </c>
      <c r="AP284" s="3">
        <v>39.869999999999997</v>
      </c>
      <c r="AQ284" s="3">
        <v>37.86</v>
      </c>
      <c r="AR284" s="3">
        <v>37.58</v>
      </c>
      <c r="AS284" s="3">
        <v>37.82</v>
      </c>
      <c r="AT284" s="3">
        <v>38.28</v>
      </c>
      <c r="AU284" s="3">
        <v>39.44</v>
      </c>
      <c r="AV284" s="3">
        <v>44.31</v>
      </c>
      <c r="AW284" s="3">
        <v>46.56</v>
      </c>
      <c r="AX284" s="3">
        <v>47.43</v>
      </c>
      <c r="AY284" s="3">
        <v>48.41</v>
      </c>
    </row>
    <row r="285" spans="1:51" x14ac:dyDescent="0.35">
      <c r="A285" s="5">
        <f t="shared" si="5"/>
        <v>43124</v>
      </c>
      <c r="B285" t="s">
        <v>430</v>
      </c>
      <c r="C285" s="2">
        <v>43124</v>
      </c>
      <c r="D285" s="3">
        <v>48.53</v>
      </c>
      <c r="E285" s="3">
        <v>47.48</v>
      </c>
      <c r="F285" s="3">
        <v>44.98</v>
      </c>
      <c r="G285" s="3">
        <v>42.62</v>
      </c>
      <c r="H285" s="3">
        <v>40.1</v>
      </c>
      <c r="I285" s="3">
        <v>40.869999999999997</v>
      </c>
      <c r="J285" s="3">
        <v>41.62</v>
      </c>
      <c r="K285" s="3">
        <v>42.33</v>
      </c>
      <c r="L285" s="3">
        <v>44.7</v>
      </c>
      <c r="M285" s="3">
        <v>49.83</v>
      </c>
      <c r="N285" s="3">
        <v>52.15</v>
      </c>
      <c r="O285" s="3">
        <v>53.88</v>
      </c>
      <c r="P285" s="3">
        <v>54.22</v>
      </c>
      <c r="Q285" s="3">
        <v>50.96</v>
      </c>
      <c r="R285" s="3">
        <v>45.89</v>
      </c>
      <c r="S285" s="3">
        <v>41.39</v>
      </c>
      <c r="T285" s="3">
        <v>38.770000000000003</v>
      </c>
      <c r="U285" s="3">
        <v>39.07</v>
      </c>
      <c r="V285" s="3">
        <v>39.479999999999997</v>
      </c>
      <c r="W285" s="3">
        <v>41.14</v>
      </c>
      <c r="X285" s="3">
        <v>43.75</v>
      </c>
      <c r="Y285" s="3">
        <v>46.4</v>
      </c>
      <c r="Z285" s="3">
        <v>49.4</v>
      </c>
      <c r="AA285" s="3">
        <v>52.32</v>
      </c>
      <c r="AB285" s="3">
        <v>52.02</v>
      </c>
      <c r="AC285" s="3">
        <v>49.64</v>
      </c>
      <c r="AD285" s="3">
        <v>42.77</v>
      </c>
      <c r="AE285" s="3">
        <v>39.11</v>
      </c>
      <c r="AF285" s="3">
        <v>37.6</v>
      </c>
      <c r="AG285" s="3">
        <v>37.4</v>
      </c>
      <c r="AH285" s="3">
        <v>37.799999999999997</v>
      </c>
      <c r="AI285" s="3">
        <v>39.85</v>
      </c>
      <c r="AJ285" s="3">
        <v>45.01</v>
      </c>
      <c r="AK285" s="3">
        <v>47.23</v>
      </c>
      <c r="AL285" s="3">
        <v>48.29</v>
      </c>
      <c r="AM285" s="3">
        <v>48.64</v>
      </c>
      <c r="AN285" s="3">
        <v>48.14</v>
      </c>
      <c r="AO285" s="3">
        <v>45.24</v>
      </c>
      <c r="AP285" s="3">
        <v>39.229999999999997</v>
      </c>
      <c r="AQ285" s="3">
        <v>37.22</v>
      </c>
      <c r="AR285" s="3">
        <v>36.94</v>
      </c>
      <c r="AS285" s="3">
        <v>37.18</v>
      </c>
      <c r="AT285" s="3">
        <v>37.64</v>
      </c>
      <c r="AU285" s="3">
        <v>38.799999999999997</v>
      </c>
      <c r="AV285" s="3">
        <v>43.67</v>
      </c>
      <c r="AW285" s="3">
        <v>45.92</v>
      </c>
      <c r="AX285" s="3">
        <v>46.79</v>
      </c>
      <c r="AY285" s="3">
        <v>47.77</v>
      </c>
    </row>
    <row r="286" spans="1:51" x14ac:dyDescent="0.35">
      <c r="A286" s="5">
        <f t="shared" si="5"/>
        <v>43125</v>
      </c>
      <c r="B286" t="s">
        <v>431</v>
      </c>
      <c r="C286" s="2">
        <v>43125</v>
      </c>
      <c r="D286" s="3">
        <v>48.59</v>
      </c>
      <c r="E286" s="3">
        <v>47.57</v>
      </c>
      <c r="F286" s="3">
        <v>44.95</v>
      </c>
      <c r="G286" s="3">
        <v>42.81</v>
      </c>
      <c r="H286" s="3">
        <v>40.26</v>
      </c>
      <c r="I286" s="3">
        <v>41.03</v>
      </c>
      <c r="J286" s="3">
        <v>41.82</v>
      </c>
      <c r="K286" s="3">
        <v>42.58</v>
      </c>
      <c r="L286" s="3">
        <v>44.57</v>
      </c>
      <c r="M286" s="3">
        <v>49.7</v>
      </c>
      <c r="N286" s="3">
        <v>52.02</v>
      </c>
      <c r="O286" s="3">
        <v>53.76</v>
      </c>
      <c r="P286" s="3">
        <v>54.1</v>
      </c>
      <c r="Q286" s="3">
        <v>50.84</v>
      </c>
      <c r="R286" s="3">
        <v>45.7</v>
      </c>
      <c r="S286" s="3">
        <v>41.2</v>
      </c>
      <c r="T286" s="3">
        <v>38.58</v>
      </c>
      <c r="U286" s="3">
        <v>38.880000000000003</v>
      </c>
      <c r="V286" s="3">
        <v>39.29</v>
      </c>
      <c r="W286" s="3">
        <v>40.950000000000003</v>
      </c>
      <c r="X286" s="3">
        <v>43.43</v>
      </c>
      <c r="Y286" s="3">
        <v>46.08</v>
      </c>
      <c r="Z286" s="3">
        <v>49.08</v>
      </c>
      <c r="AA286" s="3">
        <v>52</v>
      </c>
      <c r="AB286" s="3">
        <v>51.7</v>
      </c>
      <c r="AC286" s="3">
        <v>49.32</v>
      </c>
      <c r="AD286" s="3">
        <v>42.45</v>
      </c>
      <c r="AE286" s="3">
        <v>38.79</v>
      </c>
      <c r="AF286" s="3">
        <v>37.28</v>
      </c>
      <c r="AG286" s="3">
        <v>37.08</v>
      </c>
      <c r="AH286" s="3">
        <v>37.479999999999997</v>
      </c>
      <c r="AI286" s="3">
        <v>39.46</v>
      </c>
      <c r="AJ286" s="3">
        <v>44.62</v>
      </c>
      <c r="AK286" s="3">
        <v>46.84</v>
      </c>
      <c r="AL286" s="3">
        <v>47.9</v>
      </c>
      <c r="AM286" s="3">
        <v>48.25</v>
      </c>
      <c r="AN286" s="3">
        <v>47.75</v>
      </c>
      <c r="AO286" s="3">
        <v>44.85</v>
      </c>
      <c r="AP286" s="3">
        <v>38.840000000000003</v>
      </c>
      <c r="AQ286" s="3">
        <v>36.83</v>
      </c>
      <c r="AR286" s="3">
        <v>36.549999999999997</v>
      </c>
      <c r="AS286" s="3">
        <v>36.79</v>
      </c>
      <c r="AT286" s="3">
        <v>37.25</v>
      </c>
      <c r="AU286" s="3">
        <v>38.409999999999997</v>
      </c>
      <c r="AV286" s="3">
        <v>43.28</v>
      </c>
      <c r="AW286" s="3">
        <v>45.53</v>
      </c>
      <c r="AX286" s="3">
        <v>46.4</v>
      </c>
      <c r="AY286" s="3">
        <v>47.38</v>
      </c>
    </row>
    <row r="287" spans="1:51" x14ac:dyDescent="0.35">
      <c r="A287" s="5">
        <f t="shared" si="5"/>
        <v>43126</v>
      </c>
      <c r="B287" t="s">
        <v>432</v>
      </c>
      <c r="C287" s="2">
        <v>43126</v>
      </c>
      <c r="D287" s="3">
        <v>49.14</v>
      </c>
      <c r="E287" s="3">
        <v>48.05</v>
      </c>
      <c r="F287" s="3">
        <v>45</v>
      </c>
      <c r="G287" s="3">
        <v>42.31</v>
      </c>
      <c r="H287" s="3">
        <v>39.76</v>
      </c>
      <c r="I287" s="3">
        <v>40.69</v>
      </c>
      <c r="J287" s="3">
        <v>41.48</v>
      </c>
      <c r="K287" s="3">
        <v>42.24</v>
      </c>
      <c r="L287" s="3">
        <v>44.16</v>
      </c>
      <c r="M287" s="3">
        <v>49.29</v>
      </c>
      <c r="N287" s="3">
        <v>51.61</v>
      </c>
      <c r="O287" s="3">
        <v>53.35</v>
      </c>
      <c r="P287" s="3">
        <v>53.69</v>
      </c>
      <c r="Q287" s="3">
        <v>50.43</v>
      </c>
      <c r="R287" s="3">
        <v>45.16</v>
      </c>
      <c r="S287" s="3">
        <v>40.659999999999997</v>
      </c>
      <c r="T287" s="3">
        <v>38.04</v>
      </c>
      <c r="U287" s="3">
        <v>38.340000000000003</v>
      </c>
      <c r="V287" s="3">
        <v>38.75</v>
      </c>
      <c r="W287" s="3">
        <v>40.409999999999997</v>
      </c>
      <c r="X287" s="3">
        <v>42.96</v>
      </c>
      <c r="Y287" s="3">
        <v>45.61</v>
      </c>
      <c r="Z287" s="3">
        <v>48.61</v>
      </c>
      <c r="AA287" s="3">
        <v>51.53</v>
      </c>
      <c r="AB287" s="3">
        <v>51.23</v>
      </c>
      <c r="AC287" s="3">
        <v>48.85</v>
      </c>
      <c r="AD287" s="3">
        <v>42.31</v>
      </c>
      <c r="AE287" s="3">
        <v>38.65</v>
      </c>
      <c r="AF287" s="3">
        <v>37.14</v>
      </c>
      <c r="AG287" s="3">
        <v>36.94</v>
      </c>
      <c r="AH287" s="3">
        <v>37.340000000000003</v>
      </c>
      <c r="AI287" s="3">
        <v>39.32</v>
      </c>
      <c r="AJ287" s="3">
        <v>44.46</v>
      </c>
      <c r="AK287" s="3">
        <v>46.68</v>
      </c>
      <c r="AL287" s="3">
        <v>47.74</v>
      </c>
      <c r="AM287" s="3">
        <v>48.09</v>
      </c>
      <c r="AN287" s="3">
        <v>47.59</v>
      </c>
      <c r="AO287" s="3">
        <v>44.69</v>
      </c>
      <c r="AP287" s="3">
        <v>38.630000000000003</v>
      </c>
      <c r="AQ287" s="3">
        <v>36.619999999999997</v>
      </c>
      <c r="AR287" s="3">
        <v>36.340000000000003</v>
      </c>
      <c r="AS287" s="3">
        <v>36.58</v>
      </c>
      <c r="AT287" s="3">
        <v>37.04</v>
      </c>
      <c r="AU287" s="3">
        <v>38.200000000000003</v>
      </c>
      <c r="AV287" s="3">
        <v>43.07</v>
      </c>
      <c r="AW287" s="3">
        <v>45.32</v>
      </c>
      <c r="AX287" s="3">
        <v>46.19</v>
      </c>
      <c r="AY287" s="3">
        <v>47.17</v>
      </c>
    </row>
    <row r="288" spans="1:51" x14ac:dyDescent="0.35">
      <c r="A288" s="5">
        <f t="shared" si="5"/>
        <v>43129</v>
      </c>
      <c r="B288" t="s">
        <v>433</v>
      </c>
      <c r="C288" s="2">
        <v>43129</v>
      </c>
      <c r="D288" s="3">
        <v>48.21</v>
      </c>
      <c r="E288" s="3">
        <v>47</v>
      </c>
      <c r="F288" s="3">
        <v>44.3</v>
      </c>
      <c r="G288" s="3">
        <v>41.91</v>
      </c>
      <c r="H288" s="3">
        <v>39.44</v>
      </c>
      <c r="I288" s="3">
        <v>40.29</v>
      </c>
      <c r="J288" s="3">
        <v>41.08</v>
      </c>
      <c r="K288" s="3">
        <v>41.84</v>
      </c>
      <c r="L288" s="3">
        <v>43.75</v>
      </c>
      <c r="M288" s="3">
        <v>48.88</v>
      </c>
      <c r="N288" s="3">
        <v>51.2</v>
      </c>
      <c r="O288" s="3">
        <v>52.97</v>
      </c>
      <c r="P288" s="3">
        <v>53.28</v>
      </c>
      <c r="Q288" s="3">
        <v>50</v>
      </c>
      <c r="R288" s="3">
        <v>44.66</v>
      </c>
      <c r="S288" s="3">
        <v>40.159999999999997</v>
      </c>
      <c r="T288" s="3">
        <v>37.54</v>
      </c>
      <c r="U288" s="3">
        <v>37.840000000000003</v>
      </c>
      <c r="V288" s="3">
        <v>38.25</v>
      </c>
      <c r="W288" s="3">
        <v>39.909999999999997</v>
      </c>
      <c r="X288" s="3">
        <v>42.49</v>
      </c>
      <c r="Y288" s="3">
        <v>45.14</v>
      </c>
      <c r="Z288" s="3">
        <v>48.14</v>
      </c>
      <c r="AA288" s="3">
        <v>51.06</v>
      </c>
      <c r="AB288" s="3">
        <v>50.76</v>
      </c>
      <c r="AC288" s="3">
        <v>48.45</v>
      </c>
      <c r="AD288" s="3">
        <v>41.98</v>
      </c>
      <c r="AE288" s="3">
        <v>38.32</v>
      </c>
      <c r="AF288" s="3">
        <v>36.81</v>
      </c>
      <c r="AG288" s="3">
        <v>36.61</v>
      </c>
      <c r="AH288" s="3">
        <v>37.01</v>
      </c>
      <c r="AI288" s="3">
        <v>38.99</v>
      </c>
      <c r="AJ288" s="3">
        <v>44.13</v>
      </c>
      <c r="AK288" s="3">
        <v>46.35</v>
      </c>
      <c r="AL288" s="3">
        <v>47.41</v>
      </c>
      <c r="AM288" s="3">
        <v>47.76</v>
      </c>
      <c r="AN288" s="3">
        <v>47.26</v>
      </c>
      <c r="AO288" s="3">
        <v>44.36</v>
      </c>
      <c r="AP288" s="3">
        <v>38.299999999999997</v>
      </c>
      <c r="AQ288" s="3">
        <v>36.29</v>
      </c>
      <c r="AR288" s="3">
        <v>36.01</v>
      </c>
      <c r="AS288" s="3">
        <v>36.25</v>
      </c>
      <c r="AT288" s="3">
        <v>36.71</v>
      </c>
      <c r="AU288" s="3">
        <v>37.869999999999997</v>
      </c>
      <c r="AV288" s="3">
        <v>42.74</v>
      </c>
      <c r="AW288" s="3">
        <v>44.99</v>
      </c>
      <c r="AX288" s="3">
        <v>45.86</v>
      </c>
      <c r="AY288" s="3">
        <v>46.84</v>
      </c>
    </row>
    <row r="289" spans="1:51" x14ac:dyDescent="0.35">
      <c r="A289" s="5">
        <f t="shared" si="5"/>
        <v>43130</v>
      </c>
      <c r="B289" t="s">
        <v>434</v>
      </c>
      <c r="C289" s="2">
        <v>43130</v>
      </c>
      <c r="D289" s="3">
        <v>47.63</v>
      </c>
      <c r="E289" s="3">
        <v>46.75</v>
      </c>
      <c r="F289" s="3">
        <v>44.08</v>
      </c>
      <c r="G289" s="3">
        <v>41.77</v>
      </c>
      <c r="H289" s="3">
        <v>39.25</v>
      </c>
      <c r="I289" s="3">
        <v>39.97</v>
      </c>
      <c r="J289" s="3">
        <v>40.76</v>
      </c>
      <c r="K289" s="3">
        <v>41.69</v>
      </c>
      <c r="L289" s="3">
        <v>43.77</v>
      </c>
      <c r="M289" s="3">
        <v>48.9</v>
      </c>
      <c r="N289" s="3">
        <v>51.24</v>
      </c>
      <c r="O289" s="3">
        <v>53.07</v>
      </c>
      <c r="P289" s="3">
        <v>53.38</v>
      </c>
      <c r="Q289" s="3">
        <v>49.99</v>
      </c>
      <c r="R289" s="3">
        <v>44.5</v>
      </c>
      <c r="S289" s="3">
        <v>39.92</v>
      </c>
      <c r="T289" s="3">
        <v>37.299999999999997</v>
      </c>
      <c r="U289" s="3">
        <v>37.6</v>
      </c>
      <c r="V289" s="3">
        <v>38.01</v>
      </c>
      <c r="W289" s="3">
        <v>39.72</v>
      </c>
      <c r="X289" s="3">
        <v>42.38</v>
      </c>
      <c r="Y289" s="3">
        <v>45.09</v>
      </c>
      <c r="Z289" s="3">
        <v>48.09</v>
      </c>
      <c r="AA289" s="3">
        <v>51.01</v>
      </c>
      <c r="AB289" s="3">
        <v>50.71</v>
      </c>
      <c r="AC289" s="3">
        <v>48.27</v>
      </c>
      <c r="AD289" s="3">
        <v>41.7</v>
      </c>
      <c r="AE289" s="3">
        <v>38</v>
      </c>
      <c r="AF289" s="3">
        <v>36.49</v>
      </c>
      <c r="AG289" s="3">
        <v>36.29</v>
      </c>
      <c r="AH289" s="3">
        <v>36.69</v>
      </c>
      <c r="AI289" s="3">
        <v>38.67</v>
      </c>
      <c r="AJ289" s="3">
        <v>43.81</v>
      </c>
      <c r="AK289" s="3">
        <v>46.03</v>
      </c>
      <c r="AL289" s="3">
        <v>47.09</v>
      </c>
      <c r="AM289" s="3">
        <v>47.49</v>
      </c>
      <c r="AN289" s="3">
        <v>46.99</v>
      </c>
      <c r="AO289" s="3">
        <v>44.19</v>
      </c>
      <c r="AP289" s="3">
        <v>38.18</v>
      </c>
      <c r="AQ289" s="3">
        <v>36.17</v>
      </c>
      <c r="AR289" s="3">
        <v>35.89</v>
      </c>
      <c r="AS289" s="3">
        <v>36.130000000000003</v>
      </c>
      <c r="AT289" s="3">
        <v>36.590000000000003</v>
      </c>
      <c r="AU289" s="3">
        <v>37.75</v>
      </c>
      <c r="AV289" s="3">
        <v>42.71</v>
      </c>
      <c r="AW289" s="3">
        <v>45</v>
      </c>
      <c r="AX289" s="3">
        <v>45.87</v>
      </c>
      <c r="AY289" s="3">
        <v>46.85</v>
      </c>
    </row>
    <row r="290" spans="1:51" x14ac:dyDescent="0.35">
      <c r="A290" s="5">
        <f t="shared" si="5"/>
        <v>43131</v>
      </c>
      <c r="B290" t="s">
        <v>435</v>
      </c>
      <c r="C290" s="2">
        <v>43131</v>
      </c>
      <c r="D290" s="3">
        <v>48.95</v>
      </c>
      <c r="E290" s="3">
        <v>45.41</v>
      </c>
      <c r="F290" s="3">
        <v>42.81</v>
      </c>
      <c r="G290" s="3">
        <v>40.06</v>
      </c>
      <c r="H290" s="3">
        <v>40.76</v>
      </c>
      <c r="I290" s="3">
        <v>41.56</v>
      </c>
      <c r="J290" s="3">
        <v>42.52</v>
      </c>
      <c r="K290" s="3">
        <v>44.67</v>
      </c>
      <c r="L290" s="3">
        <v>49.82</v>
      </c>
      <c r="M290" s="3">
        <v>52.2</v>
      </c>
      <c r="N290" s="3">
        <v>54.04</v>
      </c>
      <c r="O290" s="3">
        <v>54.32</v>
      </c>
      <c r="P290" s="3">
        <v>50.74</v>
      </c>
      <c r="Q290" s="3">
        <v>45.03</v>
      </c>
      <c r="R290" s="3">
        <v>40.409999999999997</v>
      </c>
      <c r="S290" s="3">
        <v>37.79</v>
      </c>
      <c r="T290" s="3">
        <v>38.090000000000003</v>
      </c>
      <c r="U290" s="3">
        <v>38.5</v>
      </c>
      <c r="V290" s="3">
        <v>40.25</v>
      </c>
      <c r="W290" s="3">
        <v>42.91</v>
      </c>
      <c r="X290" s="3">
        <v>45.62</v>
      </c>
      <c r="Y290" s="3">
        <v>48.64</v>
      </c>
      <c r="Z290" s="3">
        <v>51.62</v>
      </c>
      <c r="AA290" s="3">
        <v>51.27</v>
      </c>
      <c r="AB290" s="3">
        <v>48.66</v>
      </c>
      <c r="AC290" s="3">
        <v>41.9</v>
      </c>
      <c r="AD290" s="3">
        <v>38.130000000000003</v>
      </c>
      <c r="AE290" s="3">
        <v>36.54</v>
      </c>
      <c r="AF290" s="3">
        <v>36.21</v>
      </c>
      <c r="AG290" s="3">
        <v>36.630000000000003</v>
      </c>
      <c r="AH290" s="3">
        <v>38.630000000000003</v>
      </c>
      <c r="AI290" s="3">
        <v>43.84</v>
      </c>
      <c r="AJ290" s="3">
        <v>46.06</v>
      </c>
      <c r="AK290" s="3">
        <v>47.12</v>
      </c>
      <c r="AL290" s="3">
        <v>47.52</v>
      </c>
      <c r="AM290" s="3">
        <v>47.01</v>
      </c>
      <c r="AN290" s="3">
        <v>44.2</v>
      </c>
      <c r="AO290" s="3">
        <v>38.19</v>
      </c>
      <c r="AP290" s="3">
        <v>36.18</v>
      </c>
      <c r="AQ290" s="3">
        <v>35.9</v>
      </c>
      <c r="AR290" s="3">
        <v>36.14</v>
      </c>
      <c r="AS290" s="3">
        <v>36.6</v>
      </c>
      <c r="AT290" s="3">
        <v>37.76</v>
      </c>
      <c r="AU290" s="3">
        <v>42.72</v>
      </c>
      <c r="AV290" s="3">
        <v>45.01</v>
      </c>
      <c r="AW290" s="3">
        <v>45.88</v>
      </c>
      <c r="AX290" s="3">
        <v>46.86</v>
      </c>
      <c r="AY290" s="3">
        <v>44.8</v>
      </c>
    </row>
    <row r="291" spans="1:51" x14ac:dyDescent="0.35">
      <c r="A291" s="5">
        <f t="shared" si="5"/>
        <v>43132</v>
      </c>
      <c r="B291" t="s">
        <v>436</v>
      </c>
      <c r="C291" s="2">
        <v>43132</v>
      </c>
      <c r="D291" s="3">
        <v>50.22</v>
      </c>
      <c r="E291" s="3">
        <v>45.69</v>
      </c>
      <c r="F291" s="3">
        <v>42.67</v>
      </c>
      <c r="G291" s="3">
        <v>39.75</v>
      </c>
      <c r="H291" s="3">
        <v>40.58</v>
      </c>
      <c r="I291" s="3">
        <v>41.38</v>
      </c>
      <c r="J291" s="3">
        <v>42.19</v>
      </c>
      <c r="K291" s="3">
        <v>44.17</v>
      </c>
      <c r="L291" s="3">
        <v>49.32</v>
      </c>
      <c r="M291" s="3">
        <v>51.71</v>
      </c>
      <c r="N291" s="3">
        <v>53.55</v>
      </c>
      <c r="O291" s="3">
        <v>53.83</v>
      </c>
      <c r="P291" s="3">
        <v>50.38</v>
      </c>
      <c r="Q291" s="3">
        <v>44.83</v>
      </c>
      <c r="R291" s="3">
        <v>40.21</v>
      </c>
      <c r="S291" s="3">
        <v>37.590000000000003</v>
      </c>
      <c r="T291" s="3">
        <v>37.89</v>
      </c>
      <c r="U291" s="3">
        <v>38.299999999999997</v>
      </c>
      <c r="V291" s="3">
        <v>40.03</v>
      </c>
      <c r="W291" s="3">
        <v>42.68</v>
      </c>
      <c r="X291" s="3">
        <v>45.39</v>
      </c>
      <c r="Y291" s="3">
        <v>48.41</v>
      </c>
      <c r="Z291" s="3">
        <v>51.39</v>
      </c>
      <c r="AA291" s="3">
        <v>51.08</v>
      </c>
      <c r="AB291" s="3">
        <v>48.52</v>
      </c>
      <c r="AC291" s="3">
        <v>41.8</v>
      </c>
      <c r="AD291" s="3">
        <v>38.03</v>
      </c>
      <c r="AE291" s="3">
        <v>36.450000000000003</v>
      </c>
      <c r="AF291" s="3">
        <v>36.130000000000003</v>
      </c>
      <c r="AG291" s="3">
        <v>36.56</v>
      </c>
      <c r="AH291" s="3">
        <v>38.57</v>
      </c>
      <c r="AI291" s="3">
        <v>43.75</v>
      </c>
      <c r="AJ291" s="3">
        <v>45.97</v>
      </c>
      <c r="AK291" s="3">
        <v>47.03</v>
      </c>
      <c r="AL291" s="3">
        <v>47.43</v>
      </c>
      <c r="AM291" s="3">
        <v>46.93</v>
      </c>
      <c r="AN291" s="3">
        <v>44.13</v>
      </c>
      <c r="AO291" s="3">
        <v>38.15</v>
      </c>
      <c r="AP291" s="3">
        <v>36.19</v>
      </c>
      <c r="AQ291" s="3">
        <v>35.93</v>
      </c>
      <c r="AR291" s="3">
        <v>36.17</v>
      </c>
      <c r="AS291" s="3">
        <v>36.630000000000003</v>
      </c>
      <c r="AT291" s="3">
        <v>37.79</v>
      </c>
      <c r="AU291" s="3">
        <v>42.79</v>
      </c>
      <c r="AV291" s="3">
        <v>45.08</v>
      </c>
      <c r="AW291" s="3">
        <v>45.95</v>
      </c>
      <c r="AX291" s="3">
        <v>46.93</v>
      </c>
      <c r="AY291" s="3">
        <v>44.87</v>
      </c>
    </row>
    <row r="292" spans="1:51" x14ac:dyDescent="0.35">
      <c r="A292" s="5">
        <f t="shared" si="5"/>
        <v>43133</v>
      </c>
      <c r="B292" t="s">
        <v>437</v>
      </c>
      <c r="C292" s="2">
        <v>43133</v>
      </c>
      <c r="D292" s="3">
        <v>50.03</v>
      </c>
      <c r="E292" s="3">
        <v>45.48</v>
      </c>
      <c r="F292" s="3">
        <v>42.58</v>
      </c>
      <c r="G292" s="3">
        <v>39.78</v>
      </c>
      <c r="H292" s="3">
        <v>40.380000000000003</v>
      </c>
      <c r="I292" s="3">
        <v>41.18</v>
      </c>
      <c r="J292" s="3">
        <v>41.99</v>
      </c>
      <c r="K292" s="3">
        <v>43.92</v>
      </c>
      <c r="L292" s="3">
        <v>49.07</v>
      </c>
      <c r="M292" s="3">
        <v>51.46</v>
      </c>
      <c r="N292" s="3">
        <v>53.28</v>
      </c>
      <c r="O292" s="3">
        <v>53.56</v>
      </c>
      <c r="P292" s="3">
        <v>50.11</v>
      </c>
      <c r="Q292" s="3">
        <v>44.64</v>
      </c>
      <c r="R292" s="3">
        <v>40.020000000000003</v>
      </c>
      <c r="S292" s="3">
        <v>37.4</v>
      </c>
      <c r="T292" s="3">
        <v>37.700000000000003</v>
      </c>
      <c r="U292" s="3">
        <v>38.11</v>
      </c>
      <c r="V292" s="3">
        <v>39.82</v>
      </c>
      <c r="W292" s="3">
        <v>42.43</v>
      </c>
      <c r="X292" s="3">
        <v>45.14</v>
      </c>
      <c r="Y292" s="3">
        <v>48.16</v>
      </c>
      <c r="Z292" s="3">
        <v>51.14</v>
      </c>
      <c r="AA292" s="3">
        <v>50.83</v>
      </c>
      <c r="AB292" s="3">
        <v>48.27</v>
      </c>
      <c r="AC292" s="3">
        <v>41.61</v>
      </c>
      <c r="AD292" s="3">
        <v>37.869999999999997</v>
      </c>
      <c r="AE292" s="3">
        <v>36.29</v>
      </c>
      <c r="AF292" s="3">
        <v>35.97</v>
      </c>
      <c r="AG292" s="3">
        <v>36.4</v>
      </c>
      <c r="AH292" s="3">
        <v>38.409999999999997</v>
      </c>
      <c r="AI292" s="3">
        <v>43.64</v>
      </c>
      <c r="AJ292" s="3">
        <v>45.96</v>
      </c>
      <c r="AK292" s="3">
        <v>47.02</v>
      </c>
      <c r="AL292" s="3">
        <v>47.42</v>
      </c>
      <c r="AM292" s="3">
        <v>46.92</v>
      </c>
      <c r="AN292" s="3">
        <v>44.12</v>
      </c>
      <c r="AO292" s="3">
        <v>38.14</v>
      </c>
      <c r="AP292" s="3">
        <v>36.18</v>
      </c>
      <c r="AQ292" s="3">
        <v>35.92</v>
      </c>
      <c r="AR292" s="3">
        <v>36.159999999999997</v>
      </c>
      <c r="AS292" s="3">
        <v>36.619999999999997</v>
      </c>
      <c r="AT292" s="3">
        <v>37.81</v>
      </c>
      <c r="AU292" s="3">
        <v>42.88</v>
      </c>
      <c r="AV292" s="3">
        <v>45.17</v>
      </c>
      <c r="AW292" s="3">
        <v>46.04</v>
      </c>
      <c r="AX292" s="3">
        <v>47.02</v>
      </c>
      <c r="AY292" s="3">
        <v>44.96</v>
      </c>
    </row>
    <row r="293" spans="1:51" x14ac:dyDescent="0.35">
      <c r="A293" s="5">
        <f t="shared" si="5"/>
        <v>43136</v>
      </c>
      <c r="B293" t="s">
        <v>438</v>
      </c>
      <c r="C293" s="2">
        <v>43136</v>
      </c>
      <c r="D293" s="3">
        <v>48.62</v>
      </c>
      <c r="E293" s="3">
        <v>44.6</v>
      </c>
      <c r="F293" s="3">
        <v>42.03</v>
      </c>
      <c r="G293" s="3">
        <v>39.35</v>
      </c>
      <c r="H293" s="3">
        <v>39.950000000000003</v>
      </c>
      <c r="I293" s="3">
        <v>40.75</v>
      </c>
      <c r="J293" s="3">
        <v>41.56</v>
      </c>
      <c r="K293" s="3">
        <v>43.52</v>
      </c>
      <c r="L293" s="3">
        <v>48.65</v>
      </c>
      <c r="M293" s="3">
        <v>51.04</v>
      </c>
      <c r="N293" s="3">
        <v>52.86</v>
      </c>
      <c r="O293" s="3">
        <v>53.14</v>
      </c>
      <c r="P293" s="3">
        <v>49.72</v>
      </c>
      <c r="Q293" s="3">
        <v>44.32</v>
      </c>
      <c r="R293" s="3">
        <v>39.72</v>
      </c>
      <c r="S293" s="3">
        <v>37.119999999999997</v>
      </c>
      <c r="T293" s="3">
        <v>37.44</v>
      </c>
      <c r="U293" s="3">
        <v>37.85</v>
      </c>
      <c r="V293" s="3">
        <v>39.56</v>
      </c>
      <c r="W293" s="3">
        <v>42.15</v>
      </c>
      <c r="X293" s="3">
        <v>44.84</v>
      </c>
      <c r="Y293" s="3">
        <v>47.84</v>
      </c>
      <c r="Z293" s="3">
        <v>50.82</v>
      </c>
      <c r="AA293" s="3">
        <v>50.51</v>
      </c>
      <c r="AB293" s="3">
        <v>47.95</v>
      </c>
      <c r="AC293" s="3">
        <v>41.29</v>
      </c>
      <c r="AD293" s="3">
        <v>37.549999999999997</v>
      </c>
      <c r="AE293" s="3">
        <v>35.97</v>
      </c>
      <c r="AF293" s="3">
        <v>35.65</v>
      </c>
      <c r="AG293" s="3">
        <v>36.08</v>
      </c>
      <c r="AH293" s="3">
        <v>38.090000000000003</v>
      </c>
      <c r="AI293" s="3">
        <v>43.34</v>
      </c>
      <c r="AJ293" s="3">
        <v>45.68</v>
      </c>
      <c r="AK293" s="3">
        <v>46.76</v>
      </c>
      <c r="AL293" s="3">
        <v>47.16</v>
      </c>
      <c r="AM293" s="3">
        <v>46.66</v>
      </c>
      <c r="AN293" s="3">
        <v>43.86</v>
      </c>
      <c r="AO293" s="3">
        <v>37.880000000000003</v>
      </c>
      <c r="AP293" s="3">
        <v>35.92</v>
      </c>
      <c r="AQ293" s="3">
        <v>35.659999999999997</v>
      </c>
      <c r="AR293" s="3">
        <v>35.9</v>
      </c>
      <c r="AS293" s="3">
        <v>36.36</v>
      </c>
      <c r="AT293" s="3">
        <v>37.549999999999997</v>
      </c>
      <c r="AU293" s="3">
        <v>42.62</v>
      </c>
      <c r="AV293" s="3">
        <v>44.91</v>
      </c>
      <c r="AW293" s="3">
        <v>45.78</v>
      </c>
      <c r="AX293" s="3">
        <v>46.76</v>
      </c>
      <c r="AY293" s="3">
        <v>44.7</v>
      </c>
    </row>
    <row r="294" spans="1:51" x14ac:dyDescent="0.35">
      <c r="A294" s="5">
        <f t="shared" si="5"/>
        <v>43137</v>
      </c>
      <c r="B294" t="s">
        <v>439</v>
      </c>
      <c r="C294" s="2">
        <v>43137</v>
      </c>
      <c r="D294" s="3">
        <v>49.85</v>
      </c>
      <c r="E294" s="3">
        <v>45.48</v>
      </c>
      <c r="F294" s="3">
        <v>42.73</v>
      </c>
      <c r="G294" s="3">
        <v>39.94</v>
      </c>
      <c r="H294" s="3">
        <v>40.51</v>
      </c>
      <c r="I294" s="3">
        <v>41.31</v>
      </c>
      <c r="J294" s="3">
        <v>42.04</v>
      </c>
      <c r="K294" s="3">
        <v>43.74</v>
      </c>
      <c r="L294" s="3">
        <v>48.87</v>
      </c>
      <c r="M294" s="3">
        <v>51.26</v>
      </c>
      <c r="N294" s="3">
        <v>53.08</v>
      </c>
      <c r="O294" s="3">
        <v>53.36</v>
      </c>
      <c r="P294" s="3">
        <v>49.94</v>
      </c>
      <c r="Q294" s="3">
        <v>44.45</v>
      </c>
      <c r="R294" s="3">
        <v>39.85</v>
      </c>
      <c r="S294" s="3">
        <v>37.25</v>
      </c>
      <c r="T294" s="3">
        <v>37.57</v>
      </c>
      <c r="U294" s="3">
        <v>37.979999999999997</v>
      </c>
      <c r="V294" s="3">
        <v>39.69</v>
      </c>
      <c r="W294" s="3">
        <v>42.32</v>
      </c>
      <c r="X294" s="3">
        <v>45.01</v>
      </c>
      <c r="Y294" s="3">
        <v>48.01</v>
      </c>
      <c r="Z294" s="3">
        <v>50.99</v>
      </c>
      <c r="AA294" s="3">
        <v>50.68</v>
      </c>
      <c r="AB294" s="3">
        <v>48.12</v>
      </c>
      <c r="AC294" s="3">
        <v>41.39</v>
      </c>
      <c r="AD294" s="3">
        <v>37.65</v>
      </c>
      <c r="AE294" s="3">
        <v>36.07</v>
      </c>
      <c r="AF294" s="3">
        <v>35.75</v>
      </c>
      <c r="AG294" s="3">
        <v>36.18</v>
      </c>
      <c r="AH294" s="3">
        <v>38.19</v>
      </c>
      <c r="AI294" s="3">
        <v>43.44</v>
      </c>
      <c r="AJ294" s="3">
        <v>45.78</v>
      </c>
      <c r="AK294" s="3">
        <v>46.86</v>
      </c>
      <c r="AL294" s="3">
        <v>47.26</v>
      </c>
      <c r="AM294" s="3">
        <v>46.76</v>
      </c>
      <c r="AN294" s="3">
        <v>43.96</v>
      </c>
      <c r="AO294" s="3">
        <v>37.979999999999997</v>
      </c>
      <c r="AP294" s="3">
        <v>36.020000000000003</v>
      </c>
      <c r="AQ294" s="3">
        <v>35.76</v>
      </c>
      <c r="AR294" s="3">
        <v>36</v>
      </c>
      <c r="AS294" s="3">
        <v>36.46</v>
      </c>
      <c r="AT294" s="3">
        <v>37.65</v>
      </c>
      <c r="AU294" s="3">
        <v>42.72</v>
      </c>
      <c r="AV294" s="3">
        <v>45.01</v>
      </c>
      <c r="AW294" s="3">
        <v>45.88</v>
      </c>
      <c r="AX294" s="3">
        <v>46.86</v>
      </c>
      <c r="AY294" s="3">
        <v>44.8</v>
      </c>
    </row>
    <row r="295" spans="1:51" x14ac:dyDescent="0.35">
      <c r="A295" s="5">
        <f t="shared" si="5"/>
        <v>43138</v>
      </c>
      <c r="B295" t="s">
        <v>440</v>
      </c>
      <c r="C295" s="2">
        <v>43138</v>
      </c>
      <c r="D295" s="3">
        <v>51.57</v>
      </c>
      <c r="E295" s="3">
        <v>46.11</v>
      </c>
      <c r="F295" s="3">
        <v>43.07</v>
      </c>
      <c r="G295" s="3">
        <v>40.28</v>
      </c>
      <c r="H295" s="3">
        <v>40.869999999999997</v>
      </c>
      <c r="I295" s="3">
        <v>41.67</v>
      </c>
      <c r="J295" s="3">
        <v>42.4</v>
      </c>
      <c r="K295" s="3">
        <v>44.05</v>
      </c>
      <c r="L295" s="3">
        <v>49.18</v>
      </c>
      <c r="M295" s="3">
        <v>51.49</v>
      </c>
      <c r="N295" s="3">
        <v>53.23</v>
      </c>
      <c r="O295" s="3">
        <v>53.47</v>
      </c>
      <c r="P295" s="3">
        <v>50.05</v>
      </c>
      <c r="Q295" s="3">
        <v>44.61</v>
      </c>
      <c r="R295" s="3">
        <v>40.01</v>
      </c>
      <c r="S295" s="3">
        <v>37.409999999999997</v>
      </c>
      <c r="T295" s="3">
        <v>37.729999999999997</v>
      </c>
      <c r="U295" s="3">
        <v>38.14</v>
      </c>
      <c r="V295" s="3">
        <v>39.85</v>
      </c>
      <c r="W295" s="3">
        <v>42.4</v>
      </c>
      <c r="X295" s="3">
        <v>45.03</v>
      </c>
      <c r="Y295" s="3">
        <v>47.97</v>
      </c>
      <c r="Z295" s="3">
        <v>50.9</v>
      </c>
      <c r="AA295" s="3">
        <v>50.59</v>
      </c>
      <c r="AB295" s="3">
        <v>48.03</v>
      </c>
      <c r="AC295" s="3">
        <v>41.32</v>
      </c>
      <c r="AD295" s="3">
        <v>37.58</v>
      </c>
      <c r="AE295" s="3">
        <v>36</v>
      </c>
      <c r="AF295" s="3">
        <v>35.68</v>
      </c>
      <c r="AG295" s="3">
        <v>36.11</v>
      </c>
      <c r="AH295" s="3">
        <v>38.119999999999997</v>
      </c>
      <c r="AI295" s="3">
        <v>43.33</v>
      </c>
      <c r="AJ295" s="3">
        <v>45.67</v>
      </c>
      <c r="AK295" s="3">
        <v>46.73</v>
      </c>
      <c r="AL295" s="3">
        <v>47.13</v>
      </c>
      <c r="AM295" s="3">
        <v>46.66</v>
      </c>
      <c r="AN295" s="3">
        <v>43.93</v>
      </c>
      <c r="AO295" s="3">
        <v>38.06</v>
      </c>
      <c r="AP295" s="3">
        <v>36.17</v>
      </c>
      <c r="AQ295" s="3">
        <v>35.96</v>
      </c>
      <c r="AR295" s="3">
        <v>36.22</v>
      </c>
      <c r="AS295" s="3">
        <v>36.700000000000003</v>
      </c>
      <c r="AT295" s="3">
        <v>37.93</v>
      </c>
      <c r="AU295" s="3">
        <v>43.02</v>
      </c>
      <c r="AV295" s="3">
        <v>45.35</v>
      </c>
      <c r="AW295" s="3">
        <v>46.25</v>
      </c>
      <c r="AX295" s="3">
        <v>47.23</v>
      </c>
      <c r="AY295" s="3">
        <v>45.17</v>
      </c>
    </row>
    <row r="296" spans="1:51" x14ac:dyDescent="0.35">
      <c r="A296" s="5">
        <f t="shared" si="5"/>
        <v>43139</v>
      </c>
      <c r="B296" t="s">
        <v>441</v>
      </c>
      <c r="C296" s="2">
        <v>43139</v>
      </c>
      <c r="D296" s="3">
        <v>49.18</v>
      </c>
      <c r="E296" s="3">
        <v>44.94</v>
      </c>
      <c r="F296" s="3">
        <v>41.83</v>
      </c>
      <c r="G296" s="3">
        <v>39.090000000000003</v>
      </c>
      <c r="H296" s="3">
        <v>39.82</v>
      </c>
      <c r="I296" s="3">
        <v>40.659999999999997</v>
      </c>
      <c r="J296" s="3">
        <v>41.43</v>
      </c>
      <c r="K296" s="3">
        <v>43.14</v>
      </c>
      <c r="L296" s="3">
        <v>48.31</v>
      </c>
      <c r="M296" s="3">
        <v>50.66</v>
      </c>
      <c r="N296" s="3">
        <v>52.43</v>
      </c>
      <c r="O296" s="3">
        <v>52.7</v>
      </c>
      <c r="P296" s="3">
        <v>49.32</v>
      </c>
      <c r="Q296" s="3">
        <v>43.84</v>
      </c>
      <c r="R296" s="3">
        <v>39.28</v>
      </c>
      <c r="S296" s="3">
        <v>36.68</v>
      </c>
      <c r="T296" s="3">
        <v>37</v>
      </c>
      <c r="U296" s="3">
        <v>37.450000000000003</v>
      </c>
      <c r="V296" s="3">
        <v>39.200000000000003</v>
      </c>
      <c r="W296" s="3">
        <v>41.76</v>
      </c>
      <c r="X296" s="3">
        <v>44.43</v>
      </c>
      <c r="Y296" s="3">
        <v>47.39</v>
      </c>
      <c r="Z296" s="3">
        <v>50.35</v>
      </c>
      <c r="AA296" s="3">
        <v>50.07</v>
      </c>
      <c r="AB296" s="3">
        <v>47.54</v>
      </c>
      <c r="AC296" s="3">
        <v>40.86</v>
      </c>
      <c r="AD296" s="3">
        <v>37.15</v>
      </c>
      <c r="AE296" s="3">
        <v>35.6</v>
      </c>
      <c r="AF296" s="3">
        <v>35.28</v>
      </c>
      <c r="AG296" s="3">
        <v>35.71</v>
      </c>
      <c r="AH296" s="3">
        <v>37.72</v>
      </c>
      <c r="AI296" s="3">
        <v>41.41</v>
      </c>
      <c r="AJ296" s="3">
        <v>44.32</v>
      </c>
      <c r="AK296" s="3">
        <v>45.96</v>
      </c>
      <c r="AL296" s="3">
        <v>46.94</v>
      </c>
      <c r="AM296" s="3">
        <v>47.06</v>
      </c>
      <c r="AN296" s="3">
        <v>44.33</v>
      </c>
      <c r="AO296" s="3">
        <v>38.21</v>
      </c>
      <c r="AP296" s="3">
        <v>36.07</v>
      </c>
      <c r="AQ296" s="3">
        <v>35.61</v>
      </c>
      <c r="AR296" s="3">
        <v>35.869999999999997</v>
      </c>
      <c r="AS296" s="3">
        <v>36.35</v>
      </c>
      <c r="AT296" s="3">
        <v>37.58</v>
      </c>
      <c r="AU296" s="3">
        <v>42.67</v>
      </c>
      <c r="AV296" s="3">
        <v>45</v>
      </c>
      <c r="AW296" s="3">
        <v>45.9</v>
      </c>
      <c r="AX296" s="3">
        <v>46.88</v>
      </c>
      <c r="AY296" s="3">
        <v>44.82</v>
      </c>
    </row>
    <row r="297" spans="1:51" x14ac:dyDescent="0.35">
      <c r="A297" s="5">
        <f t="shared" si="5"/>
        <v>43140</v>
      </c>
      <c r="B297" t="s">
        <v>442</v>
      </c>
      <c r="C297" s="2">
        <v>43140</v>
      </c>
      <c r="D297" s="3">
        <v>50.18</v>
      </c>
      <c r="E297" s="3">
        <v>45.61</v>
      </c>
      <c r="F297" s="3">
        <v>42.09</v>
      </c>
      <c r="G297" s="3">
        <v>39.479999999999997</v>
      </c>
      <c r="H297" s="3">
        <v>40.17</v>
      </c>
      <c r="I297" s="3">
        <v>41.01</v>
      </c>
      <c r="J297" s="3">
        <v>41.78</v>
      </c>
      <c r="K297" s="3">
        <v>43.5</v>
      </c>
      <c r="L297" s="3">
        <v>48.67</v>
      </c>
      <c r="M297" s="3">
        <v>51.02</v>
      </c>
      <c r="N297" s="3">
        <v>52.73</v>
      </c>
      <c r="O297" s="3">
        <v>52.95</v>
      </c>
      <c r="P297" s="3">
        <v>49.54</v>
      </c>
      <c r="Q297" s="3">
        <v>44.05</v>
      </c>
      <c r="R297" s="3">
        <v>39.49</v>
      </c>
      <c r="S297" s="3">
        <v>36.89</v>
      </c>
      <c r="T297" s="3">
        <v>37.21</v>
      </c>
      <c r="U297" s="3">
        <v>37.659999999999997</v>
      </c>
      <c r="V297" s="3">
        <v>39.409999999999997</v>
      </c>
      <c r="W297" s="3">
        <v>41.94</v>
      </c>
      <c r="X297" s="3">
        <v>44.58</v>
      </c>
      <c r="Y297" s="3">
        <v>47.54</v>
      </c>
      <c r="Z297" s="3">
        <v>50.5</v>
      </c>
      <c r="AA297" s="3">
        <v>50.58</v>
      </c>
      <c r="AB297" s="3">
        <v>47.68</v>
      </c>
      <c r="AC297" s="3">
        <v>40.82</v>
      </c>
      <c r="AD297" s="3">
        <v>36.950000000000003</v>
      </c>
      <c r="AE297" s="3">
        <v>35.270000000000003</v>
      </c>
      <c r="AF297" s="3">
        <v>34.950000000000003</v>
      </c>
      <c r="AG297" s="3">
        <v>35.380000000000003</v>
      </c>
      <c r="AH297" s="3">
        <v>37.44</v>
      </c>
      <c r="AI297" s="3">
        <v>41.19</v>
      </c>
      <c r="AJ297" s="3">
        <v>44.16</v>
      </c>
      <c r="AK297" s="3">
        <v>45.84</v>
      </c>
      <c r="AL297" s="3">
        <v>46.82</v>
      </c>
      <c r="AM297" s="3">
        <v>46.94</v>
      </c>
      <c r="AN297" s="3">
        <v>44.21</v>
      </c>
      <c r="AO297" s="3">
        <v>38.03</v>
      </c>
      <c r="AP297" s="3">
        <v>35.840000000000003</v>
      </c>
      <c r="AQ297" s="3">
        <v>35.33</v>
      </c>
      <c r="AR297" s="3">
        <v>35.54</v>
      </c>
      <c r="AS297" s="3">
        <v>36.020000000000003</v>
      </c>
      <c r="AT297" s="3">
        <v>37.25</v>
      </c>
      <c r="AU297" s="3">
        <v>42.34</v>
      </c>
      <c r="AV297" s="3">
        <v>44.67</v>
      </c>
      <c r="AW297" s="3">
        <v>45.57</v>
      </c>
      <c r="AX297" s="3">
        <v>46.55</v>
      </c>
      <c r="AY297" s="3">
        <v>45.15</v>
      </c>
    </row>
    <row r="298" spans="1:51" x14ac:dyDescent="0.35">
      <c r="A298" s="5">
        <f t="shared" si="5"/>
        <v>43143</v>
      </c>
      <c r="B298" t="s">
        <v>443</v>
      </c>
      <c r="C298" s="2">
        <v>43143</v>
      </c>
      <c r="D298" s="3">
        <v>50.29</v>
      </c>
      <c r="E298" s="3">
        <v>45.95</v>
      </c>
      <c r="F298" s="3">
        <v>42.43</v>
      </c>
      <c r="G298" s="3">
        <v>39.67</v>
      </c>
      <c r="H298" s="3">
        <v>40.32</v>
      </c>
      <c r="I298" s="3">
        <v>41.16</v>
      </c>
      <c r="J298" s="3">
        <v>41.93</v>
      </c>
      <c r="K298" s="3">
        <v>43.62</v>
      </c>
      <c r="L298" s="3">
        <v>48.75</v>
      </c>
      <c r="M298" s="3">
        <v>51.07</v>
      </c>
      <c r="N298" s="3">
        <v>52.77</v>
      </c>
      <c r="O298" s="3">
        <v>52.99</v>
      </c>
      <c r="P298" s="3">
        <v>49.58</v>
      </c>
      <c r="Q298" s="3">
        <v>44.05</v>
      </c>
      <c r="R298" s="3">
        <v>39.49</v>
      </c>
      <c r="S298" s="3">
        <v>36.89</v>
      </c>
      <c r="T298" s="3">
        <v>37.21</v>
      </c>
      <c r="U298" s="3">
        <v>37.659999999999997</v>
      </c>
      <c r="V298" s="3">
        <v>39.409999999999997</v>
      </c>
      <c r="W298" s="3">
        <v>41.91</v>
      </c>
      <c r="X298" s="3">
        <v>44.55</v>
      </c>
      <c r="Y298" s="3">
        <v>47.51</v>
      </c>
      <c r="Z298" s="3">
        <v>50.49</v>
      </c>
      <c r="AA298" s="3">
        <v>50.57</v>
      </c>
      <c r="AB298" s="3">
        <v>47.67</v>
      </c>
      <c r="AC298" s="3">
        <v>40.840000000000003</v>
      </c>
      <c r="AD298" s="3">
        <v>37.01</v>
      </c>
      <c r="AE298" s="3">
        <v>35.369999999999997</v>
      </c>
      <c r="AF298" s="3">
        <v>35.090000000000003</v>
      </c>
      <c r="AG298" s="3">
        <v>35.57</v>
      </c>
      <c r="AH298" s="3">
        <v>37.86</v>
      </c>
      <c r="AI298" s="3">
        <v>41.47</v>
      </c>
      <c r="AJ298" s="3">
        <v>44.34</v>
      </c>
      <c r="AK298" s="3">
        <v>46.02</v>
      </c>
      <c r="AL298" s="3">
        <v>47</v>
      </c>
      <c r="AM298" s="3">
        <v>47.12</v>
      </c>
      <c r="AN298" s="3">
        <v>44.39</v>
      </c>
      <c r="AO298" s="3">
        <v>38.21</v>
      </c>
      <c r="AP298" s="3">
        <v>36.020000000000003</v>
      </c>
      <c r="AQ298" s="3">
        <v>35.51</v>
      </c>
      <c r="AR298" s="3">
        <v>35.72</v>
      </c>
      <c r="AS298" s="3">
        <v>36.200000000000003</v>
      </c>
      <c r="AT298" s="3">
        <v>37.43</v>
      </c>
      <c r="AU298" s="3">
        <v>42.52</v>
      </c>
      <c r="AV298" s="3">
        <v>44.85</v>
      </c>
      <c r="AW298" s="3">
        <v>45.75</v>
      </c>
      <c r="AX298" s="3">
        <v>46.73</v>
      </c>
      <c r="AY298" s="3">
        <v>45.33</v>
      </c>
    </row>
    <row r="299" spans="1:51" x14ac:dyDescent="0.35">
      <c r="A299" s="5">
        <f t="shared" si="5"/>
        <v>43144</v>
      </c>
      <c r="B299" t="s">
        <v>444</v>
      </c>
      <c r="C299" s="2">
        <v>43144</v>
      </c>
      <c r="D299" s="3">
        <v>51.93</v>
      </c>
      <c r="E299" s="3">
        <v>46.73</v>
      </c>
      <c r="F299" s="3">
        <v>42.77</v>
      </c>
      <c r="G299" s="3">
        <v>39.92</v>
      </c>
      <c r="H299" s="3">
        <v>40.65</v>
      </c>
      <c r="I299" s="3">
        <v>41.49</v>
      </c>
      <c r="J299" s="3">
        <v>42.23</v>
      </c>
      <c r="K299" s="3">
        <v>43.89</v>
      </c>
      <c r="L299" s="3">
        <v>49.02</v>
      </c>
      <c r="M299" s="3">
        <v>51.27</v>
      </c>
      <c r="N299" s="3">
        <v>52.85</v>
      </c>
      <c r="O299" s="3">
        <v>53.07</v>
      </c>
      <c r="P299" s="3">
        <v>49.66</v>
      </c>
      <c r="Q299" s="3">
        <v>44.17</v>
      </c>
      <c r="R299" s="3">
        <v>39.64</v>
      </c>
      <c r="S299" s="3">
        <v>37.04</v>
      </c>
      <c r="T299" s="3">
        <v>37.36</v>
      </c>
      <c r="U299" s="3">
        <v>37.81</v>
      </c>
      <c r="V299" s="3">
        <v>39.56</v>
      </c>
      <c r="W299" s="3">
        <v>41.67</v>
      </c>
      <c r="X299" s="3">
        <v>44.68</v>
      </c>
      <c r="Y299" s="3">
        <v>47.64</v>
      </c>
      <c r="Z299" s="3">
        <v>50.49</v>
      </c>
      <c r="AA299" s="3">
        <v>50.57</v>
      </c>
      <c r="AB299" s="3">
        <v>47.67</v>
      </c>
      <c r="AC299" s="3">
        <v>40.96</v>
      </c>
      <c r="AD299" s="3">
        <v>37.18</v>
      </c>
      <c r="AE299" s="3">
        <v>35.54</v>
      </c>
      <c r="AF299" s="3">
        <v>35.26</v>
      </c>
      <c r="AG299" s="3">
        <v>35.74</v>
      </c>
      <c r="AH299" s="3">
        <v>38.03</v>
      </c>
      <c r="AI299" s="3">
        <v>41.64</v>
      </c>
      <c r="AJ299" s="3">
        <v>44.51</v>
      </c>
      <c r="AK299" s="3">
        <v>46.19</v>
      </c>
      <c r="AL299" s="3">
        <v>47.17</v>
      </c>
      <c r="AM299" s="3">
        <v>47.29</v>
      </c>
      <c r="AN299" s="3">
        <v>44.56</v>
      </c>
      <c r="AO299" s="3">
        <v>38.380000000000003</v>
      </c>
      <c r="AP299" s="3">
        <v>36.19</v>
      </c>
      <c r="AQ299" s="3">
        <v>35.68</v>
      </c>
      <c r="AR299" s="3">
        <v>35.89</v>
      </c>
      <c r="AS299" s="3">
        <v>36.369999999999997</v>
      </c>
      <c r="AT299" s="3">
        <v>37.6</v>
      </c>
      <c r="AU299" s="3">
        <v>42.69</v>
      </c>
      <c r="AV299" s="3">
        <v>45.02</v>
      </c>
      <c r="AW299" s="3">
        <v>45.92</v>
      </c>
      <c r="AX299" s="3">
        <v>46.9</v>
      </c>
      <c r="AY299" s="3">
        <v>45.5</v>
      </c>
    </row>
    <row r="300" spans="1:51" x14ac:dyDescent="0.35">
      <c r="A300" s="5">
        <f t="shared" si="5"/>
        <v>43145</v>
      </c>
      <c r="B300" t="s">
        <v>445</v>
      </c>
      <c r="C300" s="2">
        <v>43145</v>
      </c>
      <c r="D300" s="3">
        <v>51.1</v>
      </c>
      <c r="E300" s="3">
        <v>46.35</v>
      </c>
      <c r="F300" s="3">
        <v>42.7</v>
      </c>
      <c r="G300" s="3">
        <v>39.85</v>
      </c>
      <c r="H300" s="3">
        <v>40.58</v>
      </c>
      <c r="I300" s="3">
        <v>41.42</v>
      </c>
      <c r="J300" s="3">
        <v>42.16</v>
      </c>
      <c r="K300" s="3">
        <v>43.82</v>
      </c>
      <c r="L300" s="3">
        <v>48.95</v>
      </c>
      <c r="M300" s="3">
        <v>51.2</v>
      </c>
      <c r="N300" s="3">
        <v>52.81</v>
      </c>
      <c r="O300" s="3">
        <v>53.05</v>
      </c>
      <c r="P300" s="3">
        <v>49.64</v>
      </c>
      <c r="Q300" s="3">
        <v>44.09</v>
      </c>
      <c r="R300" s="3">
        <v>39.56</v>
      </c>
      <c r="S300" s="3">
        <v>36.96</v>
      </c>
      <c r="T300" s="3">
        <v>37.28</v>
      </c>
      <c r="U300" s="3">
        <v>37.729999999999997</v>
      </c>
      <c r="V300" s="3">
        <v>39.479999999999997</v>
      </c>
      <c r="W300" s="3">
        <v>41.69</v>
      </c>
      <c r="X300" s="3">
        <v>44.68</v>
      </c>
      <c r="Y300" s="3">
        <v>47.64</v>
      </c>
      <c r="Z300" s="3">
        <v>50.49</v>
      </c>
      <c r="AA300" s="3">
        <v>50.57</v>
      </c>
      <c r="AB300" s="3">
        <v>47.67</v>
      </c>
      <c r="AC300" s="3">
        <v>41.01</v>
      </c>
      <c r="AD300" s="3">
        <v>37.28</v>
      </c>
      <c r="AE300" s="3">
        <v>35.69</v>
      </c>
      <c r="AF300" s="3">
        <v>35.409999999999997</v>
      </c>
      <c r="AG300" s="3">
        <v>35.89</v>
      </c>
      <c r="AH300" s="3">
        <v>38.18</v>
      </c>
      <c r="AI300" s="3">
        <v>41.85</v>
      </c>
      <c r="AJ300" s="3">
        <v>44.72</v>
      </c>
      <c r="AK300" s="3">
        <v>46.4</v>
      </c>
      <c r="AL300" s="3">
        <v>47.38</v>
      </c>
      <c r="AM300" s="3">
        <v>47.5</v>
      </c>
      <c r="AN300" s="3">
        <v>44.77</v>
      </c>
      <c r="AO300" s="3">
        <v>38.590000000000003</v>
      </c>
      <c r="AP300" s="3">
        <v>36.4</v>
      </c>
      <c r="AQ300" s="3">
        <v>35.89</v>
      </c>
      <c r="AR300" s="3">
        <v>36.1</v>
      </c>
      <c r="AS300" s="3">
        <v>36.58</v>
      </c>
      <c r="AT300" s="3">
        <v>37.81</v>
      </c>
      <c r="AU300" s="3">
        <v>42.9</v>
      </c>
      <c r="AV300" s="3">
        <v>45.23</v>
      </c>
      <c r="AW300" s="3">
        <v>46.13</v>
      </c>
      <c r="AX300" s="3">
        <v>47.11</v>
      </c>
      <c r="AY300" s="3">
        <v>45.71</v>
      </c>
    </row>
    <row r="301" spans="1:51" x14ac:dyDescent="0.35">
      <c r="A301" s="5">
        <f t="shared" si="5"/>
        <v>43146</v>
      </c>
      <c r="B301" t="s">
        <v>446</v>
      </c>
      <c r="C301" s="2">
        <v>43146</v>
      </c>
      <c r="D301" s="3">
        <v>49.7</v>
      </c>
      <c r="E301" s="3">
        <v>45.69</v>
      </c>
      <c r="F301" s="3">
        <v>42.25</v>
      </c>
      <c r="G301" s="3">
        <v>39.47</v>
      </c>
      <c r="H301" s="3">
        <v>40.29</v>
      </c>
      <c r="I301" s="3">
        <v>41.13</v>
      </c>
      <c r="J301" s="3">
        <v>42.01</v>
      </c>
      <c r="K301" s="3">
        <v>43.58</v>
      </c>
      <c r="L301" s="3">
        <v>48.66</v>
      </c>
      <c r="M301" s="3">
        <v>50.91</v>
      </c>
      <c r="N301" s="3">
        <v>52.52</v>
      </c>
      <c r="O301" s="3">
        <v>52.76</v>
      </c>
      <c r="P301" s="3">
        <v>49.42</v>
      </c>
      <c r="Q301" s="3">
        <v>43.91</v>
      </c>
      <c r="R301" s="3">
        <v>39.450000000000003</v>
      </c>
      <c r="S301" s="3">
        <v>36.9</v>
      </c>
      <c r="T301" s="3">
        <v>37.270000000000003</v>
      </c>
      <c r="U301" s="3">
        <v>37.770000000000003</v>
      </c>
      <c r="V301" s="3">
        <v>39.520000000000003</v>
      </c>
      <c r="W301" s="3">
        <v>41.63</v>
      </c>
      <c r="X301" s="3">
        <v>44.62</v>
      </c>
      <c r="Y301" s="3">
        <v>47.58</v>
      </c>
      <c r="Z301" s="3">
        <v>50.43</v>
      </c>
      <c r="AA301" s="3">
        <v>50.51</v>
      </c>
      <c r="AB301" s="3">
        <v>47.61</v>
      </c>
      <c r="AC301" s="3">
        <v>40.950000000000003</v>
      </c>
      <c r="AD301" s="3">
        <v>37.22</v>
      </c>
      <c r="AE301" s="3">
        <v>35.630000000000003</v>
      </c>
      <c r="AF301" s="3">
        <v>35.35</v>
      </c>
      <c r="AG301" s="3">
        <v>35.83</v>
      </c>
      <c r="AH301" s="3">
        <v>38.119999999999997</v>
      </c>
      <c r="AI301" s="3">
        <v>41.84</v>
      </c>
      <c r="AJ301" s="3">
        <v>44.76</v>
      </c>
      <c r="AK301" s="3">
        <v>46.44</v>
      </c>
      <c r="AL301" s="3">
        <v>47.42</v>
      </c>
      <c r="AM301" s="3">
        <v>47.54</v>
      </c>
      <c r="AN301" s="3">
        <v>44.81</v>
      </c>
      <c r="AO301" s="3">
        <v>38.590000000000003</v>
      </c>
      <c r="AP301" s="3">
        <v>36.369999999999997</v>
      </c>
      <c r="AQ301" s="3">
        <v>35.86</v>
      </c>
      <c r="AR301" s="3">
        <v>36.07</v>
      </c>
      <c r="AS301" s="3">
        <v>36.549999999999997</v>
      </c>
      <c r="AT301" s="3">
        <v>37.78</v>
      </c>
      <c r="AU301" s="3">
        <v>42.87</v>
      </c>
      <c r="AV301" s="3">
        <v>45.2</v>
      </c>
      <c r="AW301" s="3">
        <v>46.1</v>
      </c>
      <c r="AX301" s="3">
        <v>47.08</v>
      </c>
      <c r="AY301" s="3">
        <v>45.68</v>
      </c>
    </row>
    <row r="302" spans="1:51" x14ac:dyDescent="0.35">
      <c r="A302" s="5">
        <f t="shared" si="5"/>
        <v>43147</v>
      </c>
      <c r="B302" t="s">
        <v>447</v>
      </c>
      <c r="C302" s="2">
        <v>43147</v>
      </c>
      <c r="D302" s="3">
        <v>51.22</v>
      </c>
      <c r="E302" s="3">
        <v>46.5</v>
      </c>
      <c r="F302" s="3">
        <v>42.78</v>
      </c>
      <c r="G302" s="3">
        <v>39.729999999999997</v>
      </c>
      <c r="H302" s="3">
        <v>40.630000000000003</v>
      </c>
      <c r="I302" s="3">
        <v>41.57</v>
      </c>
      <c r="J302" s="3">
        <v>42.72</v>
      </c>
      <c r="K302" s="3">
        <v>44.01</v>
      </c>
      <c r="L302" s="3">
        <v>49.01</v>
      </c>
      <c r="M302" s="3">
        <v>51.18</v>
      </c>
      <c r="N302" s="3">
        <v>52.79</v>
      </c>
      <c r="O302" s="3">
        <v>53.03</v>
      </c>
      <c r="P302" s="3">
        <v>49.69</v>
      </c>
      <c r="Q302" s="3">
        <v>44.2</v>
      </c>
      <c r="R302" s="3">
        <v>39.74</v>
      </c>
      <c r="S302" s="3">
        <v>37.19</v>
      </c>
      <c r="T302" s="3">
        <v>37.56</v>
      </c>
      <c r="U302" s="3">
        <v>38.06</v>
      </c>
      <c r="V302" s="3">
        <v>39.81</v>
      </c>
      <c r="W302" s="3">
        <v>41.87</v>
      </c>
      <c r="X302" s="3">
        <v>44.86</v>
      </c>
      <c r="Y302" s="3">
        <v>47.82</v>
      </c>
      <c r="Z302" s="3">
        <v>50.67</v>
      </c>
      <c r="AA302" s="3">
        <v>50.75</v>
      </c>
      <c r="AB302" s="3">
        <v>47.85</v>
      </c>
      <c r="AC302" s="3">
        <v>41.19</v>
      </c>
      <c r="AD302" s="3">
        <v>37.46</v>
      </c>
      <c r="AE302" s="3">
        <v>35.869999999999997</v>
      </c>
      <c r="AF302" s="3">
        <v>35.590000000000003</v>
      </c>
      <c r="AG302" s="3">
        <v>36.07</v>
      </c>
      <c r="AH302" s="3">
        <v>38.36</v>
      </c>
      <c r="AI302" s="3">
        <v>42.08</v>
      </c>
      <c r="AJ302" s="3">
        <v>45</v>
      </c>
      <c r="AK302" s="3">
        <v>46.68</v>
      </c>
      <c r="AL302" s="3">
        <v>47.66</v>
      </c>
      <c r="AM302" s="3">
        <v>47.78</v>
      </c>
      <c r="AN302" s="3">
        <v>45.05</v>
      </c>
      <c r="AO302" s="3">
        <v>38.83</v>
      </c>
      <c r="AP302" s="3">
        <v>36.61</v>
      </c>
      <c r="AQ302" s="3">
        <v>36.1</v>
      </c>
      <c r="AR302" s="3">
        <v>36.31</v>
      </c>
      <c r="AS302" s="3">
        <v>36.79</v>
      </c>
      <c r="AT302" s="3">
        <v>38.020000000000003</v>
      </c>
      <c r="AU302" s="3">
        <v>43.11</v>
      </c>
      <c r="AV302" s="3">
        <v>45.44</v>
      </c>
      <c r="AW302" s="3">
        <v>46.34</v>
      </c>
      <c r="AX302" s="3">
        <v>47.32</v>
      </c>
      <c r="AY302" s="3">
        <v>45.92</v>
      </c>
    </row>
    <row r="303" spans="1:51" x14ac:dyDescent="0.35">
      <c r="A303" s="5">
        <f t="shared" si="5"/>
        <v>43150</v>
      </c>
      <c r="B303" t="s">
        <v>448</v>
      </c>
      <c r="C303" s="2">
        <v>43150</v>
      </c>
      <c r="D303" s="3">
        <v>53.87</v>
      </c>
      <c r="E303" s="3">
        <v>48.43</v>
      </c>
      <c r="F303" s="3">
        <v>44.18</v>
      </c>
      <c r="G303" s="3">
        <v>40.880000000000003</v>
      </c>
      <c r="H303" s="3">
        <v>41.67</v>
      </c>
      <c r="I303" s="3">
        <v>42.61</v>
      </c>
      <c r="J303" s="3">
        <v>43.61</v>
      </c>
      <c r="K303" s="3">
        <v>44.94</v>
      </c>
      <c r="L303" s="3">
        <v>49.93</v>
      </c>
      <c r="M303" s="3">
        <v>52.1</v>
      </c>
      <c r="N303" s="3">
        <v>53.76</v>
      </c>
      <c r="O303" s="3">
        <v>54</v>
      </c>
      <c r="P303" s="3">
        <v>50.62</v>
      </c>
      <c r="Q303" s="3">
        <v>45.08</v>
      </c>
      <c r="R303" s="3">
        <v>40.58</v>
      </c>
      <c r="S303" s="3">
        <v>38</v>
      </c>
      <c r="T303" s="3">
        <v>38.369999999999997</v>
      </c>
      <c r="U303" s="3">
        <v>38.869999999999997</v>
      </c>
      <c r="V303" s="3">
        <v>40.57</v>
      </c>
      <c r="W303" s="3">
        <v>42.57</v>
      </c>
      <c r="X303" s="3">
        <v>45.52</v>
      </c>
      <c r="Y303" s="3">
        <v>48.48</v>
      </c>
      <c r="Z303" s="3">
        <v>51.25</v>
      </c>
      <c r="AA303" s="3">
        <v>51.23</v>
      </c>
      <c r="AB303" s="3">
        <v>48.23</v>
      </c>
      <c r="AC303" s="3">
        <v>41.53</v>
      </c>
      <c r="AD303" s="3">
        <v>37.74</v>
      </c>
      <c r="AE303" s="3">
        <v>36.15</v>
      </c>
      <c r="AF303" s="3">
        <v>35.869999999999997</v>
      </c>
      <c r="AG303" s="3">
        <v>36.35</v>
      </c>
      <c r="AH303" s="3">
        <v>38.64</v>
      </c>
      <c r="AI303" s="3">
        <v>42.36</v>
      </c>
      <c r="AJ303" s="3">
        <v>45.28</v>
      </c>
      <c r="AK303" s="3">
        <v>46.96</v>
      </c>
      <c r="AL303" s="3">
        <v>47.94</v>
      </c>
      <c r="AM303" s="3">
        <v>48.06</v>
      </c>
      <c r="AN303" s="3">
        <v>45.33</v>
      </c>
      <c r="AO303" s="3">
        <v>39.11</v>
      </c>
      <c r="AP303" s="3">
        <v>36.89</v>
      </c>
      <c r="AQ303" s="3">
        <v>36.380000000000003</v>
      </c>
      <c r="AR303" s="3">
        <v>36.590000000000003</v>
      </c>
      <c r="AS303" s="3">
        <v>37.07</v>
      </c>
      <c r="AT303" s="3">
        <v>38.299999999999997</v>
      </c>
      <c r="AU303" s="3">
        <v>43.39</v>
      </c>
      <c r="AV303" s="3">
        <v>45.72</v>
      </c>
      <c r="AW303" s="3">
        <v>46.62</v>
      </c>
      <c r="AX303" s="3">
        <v>47.6</v>
      </c>
      <c r="AY303" s="3">
        <v>46.2</v>
      </c>
    </row>
    <row r="304" spans="1:51" x14ac:dyDescent="0.35">
      <c r="A304" s="5">
        <f t="shared" si="5"/>
        <v>43151</v>
      </c>
      <c r="B304" t="s">
        <v>449</v>
      </c>
      <c r="C304" s="2">
        <v>43151</v>
      </c>
      <c r="D304" s="3">
        <v>55.18</v>
      </c>
      <c r="E304" s="3">
        <v>48.92</v>
      </c>
      <c r="F304" s="3">
        <v>44.4</v>
      </c>
      <c r="G304" s="3">
        <v>41.02</v>
      </c>
      <c r="H304" s="3">
        <v>41.77</v>
      </c>
      <c r="I304" s="3">
        <v>42.71</v>
      </c>
      <c r="J304" s="3">
        <v>43.73</v>
      </c>
      <c r="K304" s="3">
        <v>45.11</v>
      </c>
      <c r="L304" s="3">
        <v>50.1</v>
      </c>
      <c r="M304" s="3">
        <v>52.27</v>
      </c>
      <c r="N304" s="3">
        <v>54.01</v>
      </c>
      <c r="O304" s="3">
        <v>54.25</v>
      </c>
      <c r="P304" s="3">
        <v>50.85</v>
      </c>
      <c r="Q304" s="3">
        <v>45.14</v>
      </c>
      <c r="R304" s="3">
        <v>40.64</v>
      </c>
      <c r="S304" s="3">
        <v>38.06</v>
      </c>
      <c r="T304" s="3">
        <v>38.43</v>
      </c>
      <c r="U304" s="3">
        <v>38.93</v>
      </c>
      <c r="V304" s="3">
        <v>40.68</v>
      </c>
      <c r="W304" s="3">
        <v>42.76</v>
      </c>
      <c r="X304" s="3">
        <v>45.72</v>
      </c>
      <c r="Y304" s="3">
        <v>48.68</v>
      </c>
      <c r="Z304" s="3">
        <v>51.45</v>
      </c>
      <c r="AA304" s="3">
        <v>51.43</v>
      </c>
      <c r="AB304" s="3">
        <v>48.43</v>
      </c>
      <c r="AC304" s="3">
        <v>41.73</v>
      </c>
      <c r="AD304" s="3">
        <v>37.94</v>
      </c>
      <c r="AE304" s="3">
        <v>36.35</v>
      </c>
      <c r="AF304" s="3">
        <v>36.07</v>
      </c>
      <c r="AG304" s="3">
        <v>36.549999999999997</v>
      </c>
      <c r="AH304" s="3">
        <v>38.840000000000003</v>
      </c>
      <c r="AI304" s="3">
        <v>42.56</v>
      </c>
      <c r="AJ304" s="3">
        <v>45.48</v>
      </c>
      <c r="AK304" s="3">
        <v>47.16</v>
      </c>
      <c r="AL304" s="3">
        <v>48.14</v>
      </c>
      <c r="AM304" s="3">
        <v>48.26</v>
      </c>
      <c r="AN304" s="3">
        <v>45.53</v>
      </c>
      <c r="AO304" s="3">
        <v>39.31</v>
      </c>
      <c r="AP304" s="3">
        <v>37.090000000000003</v>
      </c>
      <c r="AQ304" s="3">
        <v>36.58</v>
      </c>
      <c r="AR304" s="3">
        <v>36.79</v>
      </c>
      <c r="AS304" s="3">
        <v>37.270000000000003</v>
      </c>
      <c r="AT304" s="3">
        <v>38.5</v>
      </c>
      <c r="AU304" s="3">
        <v>43.59</v>
      </c>
      <c r="AV304" s="3">
        <v>45.92</v>
      </c>
      <c r="AW304" s="3">
        <v>46.82</v>
      </c>
      <c r="AX304" s="3">
        <v>47.8</v>
      </c>
      <c r="AY304" s="3">
        <v>46.4</v>
      </c>
    </row>
    <row r="305" spans="1:51" x14ac:dyDescent="0.35">
      <c r="A305" s="5">
        <f t="shared" si="5"/>
        <v>43152</v>
      </c>
      <c r="B305" t="s">
        <v>450</v>
      </c>
      <c r="C305" s="2">
        <v>43152</v>
      </c>
      <c r="D305" s="3">
        <v>55.44</v>
      </c>
      <c r="E305" s="3">
        <v>48.51</v>
      </c>
      <c r="F305" s="3">
        <v>44.2</v>
      </c>
      <c r="G305" s="3">
        <v>40.92</v>
      </c>
      <c r="H305" s="3">
        <v>41.57</v>
      </c>
      <c r="I305" s="3">
        <v>42.49</v>
      </c>
      <c r="J305" s="3">
        <v>43.56</v>
      </c>
      <c r="K305" s="3">
        <v>45.05</v>
      </c>
      <c r="L305" s="3">
        <v>50.1</v>
      </c>
      <c r="M305" s="3">
        <v>52.33</v>
      </c>
      <c r="N305" s="3">
        <v>54.14</v>
      </c>
      <c r="O305" s="3">
        <v>54.48</v>
      </c>
      <c r="P305" s="3">
        <v>50.98</v>
      </c>
      <c r="Q305" s="3">
        <v>45.18</v>
      </c>
      <c r="R305" s="3">
        <v>40.630000000000003</v>
      </c>
      <c r="S305" s="3">
        <v>38.049999999999997</v>
      </c>
      <c r="T305" s="3">
        <v>38.42</v>
      </c>
      <c r="U305" s="3">
        <v>38.92</v>
      </c>
      <c r="V305" s="3">
        <v>40.67</v>
      </c>
      <c r="W305" s="3">
        <v>42.75</v>
      </c>
      <c r="X305" s="3">
        <v>45.71</v>
      </c>
      <c r="Y305" s="3">
        <v>48.67</v>
      </c>
      <c r="Z305" s="3">
        <v>51.44</v>
      </c>
      <c r="AA305" s="3">
        <v>51.42</v>
      </c>
      <c r="AB305" s="3">
        <v>48.42</v>
      </c>
      <c r="AC305" s="3">
        <v>41.72</v>
      </c>
      <c r="AD305" s="3">
        <v>37.93</v>
      </c>
      <c r="AE305" s="3">
        <v>36.340000000000003</v>
      </c>
      <c r="AF305" s="3">
        <v>36.06</v>
      </c>
      <c r="AG305" s="3">
        <v>36.54</v>
      </c>
      <c r="AH305" s="3">
        <v>38.83</v>
      </c>
      <c r="AI305" s="3">
        <v>42.55</v>
      </c>
      <c r="AJ305" s="3">
        <v>45.47</v>
      </c>
      <c r="AK305" s="3">
        <v>47.15</v>
      </c>
      <c r="AL305" s="3">
        <v>48.13</v>
      </c>
      <c r="AM305" s="3">
        <v>48.25</v>
      </c>
      <c r="AN305" s="3">
        <v>45.52</v>
      </c>
      <c r="AO305" s="3">
        <v>39.299999999999997</v>
      </c>
      <c r="AP305" s="3">
        <v>37.08</v>
      </c>
      <c r="AQ305" s="3">
        <v>36.57</v>
      </c>
      <c r="AR305" s="3">
        <v>36.78</v>
      </c>
      <c r="AS305" s="3">
        <v>37.26</v>
      </c>
      <c r="AT305" s="3">
        <v>38.49</v>
      </c>
      <c r="AU305" s="3">
        <v>43.58</v>
      </c>
      <c r="AV305" s="3">
        <v>45.91</v>
      </c>
      <c r="AW305" s="3">
        <v>46.81</v>
      </c>
      <c r="AX305" s="3">
        <v>47.79</v>
      </c>
      <c r="AY305" s="3">
        <v>46.39</v>
      </c>
    </row>
    <row r="306" spans="1:51" x14ac:dyDescent="0.35">
      <c r="A306" s="5">
        <f t="shared" si="5"/>
        <v>43153</v>
      </c>
      <c r="B306" t="s">
        <v>451</v>
      </c>
      <c r="C306" s="2">
        <v>43153</v>
      </c>
      <c r="D306" s="3">
        <v>55.89</v>
      </c>
      <c r="E306" s="3">
        <v>48.51</v>
      </c>
      <c r="F306" s="3">
        <v>44.2</v>
      </c>
      <c r="G306" s="3">
        <v>40.96</v>
      </c>
      <c r="H306" s="3">
        <v>41.45</v>
      </c>
      <c r="I306" s="3">
        <v>42.37</v>
      </c>
      <c r="J306" s="3">
        <v>43.44</v>
      </c>
      <c r="K306" s="3">
        <v>45.03</v>
      </c>
      <c r="L306" s="3">
        <v>50.08</v>
      </c>
      <c r="M306" s="3">
        <v>52.31</v>
      </c>
      <c r="N306" s="3">
        <v>54.21</v>
      </c>
      <c r="O306" s="3">
        <v>54.56</v>
      </c>
      <c r="P306" s="3">
        <v>51.06</v>
      </c>
      <c r="Q306" s="3">
        <v>45.21</v>
      </c>
      <c r="R306" s="3">
        <v>40.6</v>
      </c>
      <c r="S306" s="3">
        <v>38.020000000000003</v>
      </c>
      <c r="T306" s="3">
        <v>38.39</v>
      </c>
      <c r="U306" s="3">
        <v>38.89</v>
      </c>
      <c r="V306" s="3">
        <v>40.64</v>
      </c>
      <c r="W306" s="3">
        <v>42.72</v>
      </c>
      <c r="X306" s="3">
        <v>45.68</v>
      </c>
      <c r="Y306" s="3">
        <v>48.64</v>
      </c>
      <c r="Z306" s="3">
        <v>51.44</v>
      </c>
      <c r="AA306" s="3">
        <v>51.42</v>
      </c>
      <c r="AB306" s="3">
        <v>48.42</v>
      </c>
      <c r="AC306" s="3">
        <v>41.72</v>
      </c>
      <c r="AD306" s="3">
        <v>37.93</v>
      </c>
      <c r="AE306" s="3">
        <v>36.340000000000003</v>
      </c>
      <c r="AF306" s="3">
        <v>36.06</v>
      </c>
      <c r="AG306" s="3">
        <v>36.54</v>
      </c>
      <c r="AH306" s="3">
        <v>38.83</v>
      </c>
      <c r="AI306" s="3">
        <v>42.55</v>
      </c>
      <c r="AJ306" s="3">
        <v>45.47</v>
      </c>
      <c r="AK306" s="3">
        <v>47.15</v>
      </c>
      <c r="AL306" s="3">
        <v>48.13</v>
      </c>
      <c r="AM306" s="3">
        <v>48.25</v>
      </c>
      <c r="AN306" s="3">
        <v>45.52</v>
      </c>
      <c r="AO306" s="3">
        <v>39.299999999999997</v>
      </c>
      <c r="AP306" s="3">
        <v>37.08</v>
      </c>
      <c r="AQ306" s="3">
        <v>36.57</v>
      </c>
      <c r="AR306" s="3">
        <v>36.78</v>
      </c>
      <c r="AS306" s="3">
        <v>37.26</v>
      </c>
      <c r="AT306" s="3">
        <v>38.49</v>
      </c>
      <c r="AU306" s="3">
        <v>43.58</v>
      </c>
      <c r="AV306" s="3">
        <v>45.91</v>
      </c>
      <c r="AW306" s="3">
        <v>46.81</v>
      </c>
      <c r="AX306" s="3">
        <v>47.79</v>
      </c>
      <c r="AY306" s="3">
        <v>46.39</v>
      </c>
    </row>
    <row r="307" spans="1:51" x14ac:dyDescent="0.35">
      <c r="A307" s="5">
        <f t="shared" si="5"/>
        <v>43154</v>
      </c>
      <c r="B307" t="s">
        <v>452</v>
      </c>
      <c r="C307" s="2">
        <v>43154</v>
      </c>
      <c r="D307" s="3">
        <v>57.7</v>
      </c>
      <c r="E307" s="3">
        <v>48.45</v>
      </c>
      <c r="F307" s="3">
        <v>44.15</v>
      </c>
      <c r="G307" s="3">
        <v>40.799999999999997</v>
      </c>
      <c r="H307" s="3">
        <v>41.5</v>
      </c>
      <c r="I307" s="3">
        <v>42.42</v>
      </c>
      <c r="J307" s="3">
        <v>43.43</v>
      </c>
      <c r="K307" s="3">
        <v>45.17</v>
      </c>
      <c r="L307" s="3">
        <v>50.22</v>
      </c>
      <c r="M307" s="3">
        <v>52.45</v>
      </c>
      <c r="N307" s="3">
        <v>54.35</v>
      </c>
      <c r="O307" s="3">
        <v>54.7</v>
      </c>
      <c r="P307" s="3">
        <v>51.2</v>
      </c>
      <c r="Q307" s="3">
        <v>45.24</v>
      </c>
      <c r="R307" s="3">
        <v>40.5</v>
      </c>
      <c r="S307" s="3">
        <v>37.92</v>
      </c>
      <c r="T307" s="3">
        <v>38.29</v>
      </c>
      <c r="U307" s="3">
        <v>38.79</v>
      </c>
      <c r="V307" s="3">
        <v>40.590000000000003</v>
      </c>
      <c r="W307" s="3">
        <v>42.72</v>
      </c>
      <c r="X307" s="3">
        <v>45.68</v>
      </c>
      <c r="Y307" s="3">
        <v>48.64</v>
      </c>
      <c r="Z307" s="3">
        <v>51.47</v>
      </c>
      <c r="AA307" s="3">
        <v>51.49</v>
      </c>
      <c r="AB307" s="3">
        <v>48.49</v>
      </c>
      <c r="AC307" s="3">
        <v>41.79</v>
      </c>
      <c r="AD307" s="3">
        <v>38</v>
      </c>
      <c r="AE307" s="3">
        <v>36.409999999999997</v>
      </c>
      <c r="AF307" s="3">
        <v>36.130000000000003</v>
      </c>
      <c r="AG307" s="3">
        <v>36.61</v>
      </c>
      <c r="AH307" s="3">
        <v>38.9</v>
      </c>
      <c r="AI307" s="3">
        <v>42.62</v>
      </c>
      <c r="AJ307" s="3">
        <v>45.54</v>
      </c>
      <c r="AK307" s="3">
        <v>47.22</v>
      </c>
      <c r="AL307" s="3">
        <v>48.2</v>
      </c>
      <c r="AM307" s="3">
        <v>48.32</v>
      </c>
      <c r="AN307" s="3">
        <v>45.59</v>
      </c>
      <c r="AO307" s="3">
        <v>39.369999999999997</v>
      </c>
      <c r="AP307" s="3">
        <v>37.15</v>
      </c>
      <c r="AQ307" s="3">
        <v>36.64</v>
      </c>
      <c r="AR307" s="3">
        <v>36.85</v>
      </c>
      <c r="AS307" s="3">
        <v>37.33</v>
      </c>
      <c r="AT307" s="3">
        <v>38.61</v>
      </c>
      <c r="AU307" s="3">
        <v>43.7</v>
      </c>
      <c r="AV307" s="3">
        <v>46.03</v>
      </c>
      <c r="AW307" s="3">
        <v>46.93</v>
      </c>
      <c r="AX307" s="3">
        <v>47.91</v>
      </c>
      <c r="AY307" s="3">
        <v>46.51</v>
      </c>
    </row>
    <row r="308" spans="1:51" x14ac:dyDescent="0.35">
      <c r="A308" s="5">
        <f t="shared" si="5"/>
        <v>43157</v>
      </c>
      <c r="B308" t="s">
        <v>453</v>
      </c>
      <c r="C308" s="2">
        <v>43157</v>
      </c>
      <c r="D308" s="3">
        <v>51.2</v>
      </c>
      <c r="E308" s="3">
        <v>46.46</v>
      </c>
      <c r="F308" s="3">
        <v>43.26</v>
      </c>
      <c r="G308" s="3">
        <v>40.5</v>
      </c>
      <c r="H308" s="3">
        <v>41.24</v>
      </c>
      <c r="I308" s="3">
        <v>41.6</v>
      </c>
      <c r="J308" s="3">
        <v>42.57</v>
      </c>
      <c r="K308" s="3">
        <v>44.28</v>
      </c>
      <c r="L308" s="3">
        <v>49.33</v>
      </c>
      <c r="M308" s="3">
        <v>51.56</v>
      </c>
      <c r="N308" s="3">
        <v>53.48</v>
      </c>
      <c r="O308" s="3">
        <v>53.89</v>
      </c>
      <c r="P308" s="3">
        <v>50.45</v>
      </c>
      <c r="Q308" s="3">
        <v>44.58</v>
      </c>
      <c r="R308" s="3">
        <v>39.93</v>
      </c>
      <c r="S308" s="3">
        <v>37.42</v>
      </c>
      <c r="T308" s="3">
        <v>37.869999999999997</v>
      </c>
      <c r="U308" s="3">
        <v>38.4</v>
      </c>
      <c r="V308" s="3">
        <v>40.22</v>
      </c>
      <c r="W308" s="3">
        <v>42.37</v>
      </c>
      <c r="X308" s="3">
        <v>45.35</v>
      </c>
      <c r="Y308" s="3">
        <v>48.31</v>
      </c>
      <c r="Z308" s="3">
        <v>51.14</v>
      </c>
      <c r="AA308" s="3">
        <v>51.16</v>
      </c>
      <c r="AB308" s="3">
        <v>48.16</v>
      </c>
      <c r="AC308" s="3">
        <v>41.62</v>
      </c>
      <c r="AD308" s="3">
        <v>37.83</v>
      </c>
      <c r="AE308" s="3">
        <v>36.24</v>
      </c>
      <c r="AF308" s="3">
        <v>35.96</v>
      </c>
      <c r="AG308" s="3">
        <v>36.44</v>
      </c>
      <c r="AH308" s="3">
        <v>38.729999999999997</v>
      </c>
      <c r="AI308" s="3">
        <v>42.33</v>
      </c>
      <c r="AJ308" s="3">
        <v>45.25</v>
      </c>
      <c r="AK308" s="3">
        <v>46.93</v>
      </c>
      <c r="AL308" s="3">
        <v>47.91</v>
      </c>
      <c r="AM308" s="3">
        <v>48.03</v>
      </c>
      <c r="AN308" s="3">
        <v>45.3</v>
      </c>
      <c r="AO308" s="3">
        <v>39.08</v>
      </c>
      <c r="AP308" s="3">
        <v>36.86</v>
      </c>
      <c r="AQ308" s="3">
        <v>36.35</v>
      </c>
      <c r="AR308" s="3">
        <v>36.56</v>
      </c>
      <c r="AS308" s="3">
        <v>37.04</v>
      </c>
      <c r="AT308" s="3">
        <v>38.32</v>
      </c>
      <c r="AU308" s="3">
        <v>43.41</v>
      </c>
      <c r="AV308" s="3">
        <v>45.74</v>
      </c>
      <c r="AW308" s="3">
        <v>46.64</v>
      </c>
      <c r="AX308" s="3">
        <v>47.62</v>
      </c>
      <c r="AY308" s="3">
        <v>46.22</v>
      </c>
    </row>
    <row r="309" spans="1:51" x14ac:dyDescent="0.35">
      <c r="A309" s="5">
        <f t="shared" si="5"/>
        <v>43158</v>
      </c>
      <c r="B309" t="s">
        <v>454</v>
      </c>
      <c r="C309" s="2">
        <v>43158</v>
      </c>
      <c r="D309" s="3">
        <v>52.67</v>
      </c>
      <c r="E309" s="3">
        <v>46.94</v>
      </c>
      <c r="F309" s="3">
        <v>43.54</v>
      </c>
      <c r="G309" s="3">
        <v>40.44</v>
      </c>
      <c r="H309" s="3">
        <v>41.24</v>
      </c>
      <c r="I309" s="3">
        <v>41.6</v>
      </c>
      <c r="J309" s="3">
        <v>42.55</v>
      </c>
      <c r="K309" s="3">
        <v>44.31</v>
      </c>
      <c r="L309" s="3">
        <v>49.35</v>
      </c>
      <c r="M309" s="3">
        <v>51.58</v>
      </c>
      <c r="N309" s="3">
        <v>53.49</v>
      </c>
      <c r="O309" s="3">
        <v>53.86</v>
      </c>
      <c r="P309" s="3">
        <v>50.37</v>
      </c>
      <c r="Q309" s="3">
        <v>44.51</v>
      </c>
      <c r="R309" s="3">
        <v>39.86</v>
      </c>
      <c r="S309" s="3">
        <v>37.35</v>
      </c>
      <c r="T309" s="3">
        <v>37.799999999999997</v>
      </c>
      <c r="U309" s="3">
        <v>38.33</v>
      </c>
      <c r="V309" s="3">
        <v>40.15</v>
      </c>
      <c r="W309" s="3">
        <v>42.21</v>
      </c>
      <c r="X309" s="3">
        <v>45.19</v>
      </c>
      <c r="Y309" s="3">
        <v>48.15</v>
      </c>
      <c r="Z309" s="3">
        <v>50.95</v>
      </c>
      <c r="AA309" s="3">
        <v>50.96</v>
      </c>
      <c r="AB309" s="3">
        <v>48.01</v>
      </c>
      <c r="AC309" s="3">
        <v>41.47</v>
      </c>
      <c r="AD309" s="3">
        <v>37.68</v>
      </c>
      <c r="AE309" s="3">
        <v>36.090000000000003</v>
      </c>
      <c r="AF309" s="3">
        <v>35.81</v>
      </c>
      <c r="AG309" s="3">
        <v>36.29</v>
      </c>
      <c r="AH309" s="3">
        <v>38.6</v>
      </c>
      <c r="AI309" s="3">
        <v>42.25</v>
      </c>
      <c r="AJ309" s="3">
        <v>45.22</v>
      </c>
      <c r="AK309" s="3">
        <v>46.95</v>
      </c>
      <c r="AL309" s="3">
        <v>47.98</v>
      </c>
      <c r="AM309" s="3">
        <v>48.1</v>
      </c>
      <c r="AN309" s="3">
        <v>45.37</v>
      </c>
      <c r="AO309" s="3">
        <v>39.159999999999997</v>
      </c>
      <c r="AP309" s="3">
        <v>36.94</v>
      </c>
      <c r="AQ309" s="3">
        <v>36.43</v>
      </c>
      <c r="AR309" s="3">
        <v>36.64</v>
      </c>
      <c r="AS309" s="3">
        <v>37.119999999999997</v>
      </c>
      <c r="AT309" s="3">
        <v>38.4</v>
      </c>
      <c r="AU309" s="3">
        <v>43.49</v>
      </c>
      <c r="AV309" s="3">
        <v>45.82</v>
      </c>
      <c r="AW309" s="3">
        <v>46.72</v>
      </c>
      <c r="AX309" s="3">
        <v>47.7</v>
      </c>
      <c r="AY309" s="3">
        <v>46.3</v>
      </c>
    </row>
    <row r="310" spans="1:51" x14ac:dyDescent="0.35">
      <c r="A310" s="5">
        <f t="shared" si="5"/>
        <v>43159</v>
      </c>
      <c r="B310" t="s">
        <v>455</v>
      </c>
      <c r="C310" s="2">
        <v>43159</v>
      </c>
      <c r="D310" s="3">
        <v>46.67</v>
      </c>
      <c r="E310" s="3">
        <v>43.18</v>
      </c>
      <c r="F310" s="3">
        <v>40.14</v>
      </c>
      <c r="G310" s="3">
        <v>41.02</v>
      </c>
      <c r="H310" s="3">
        <v>41.41</v>
      </c>
      <c r="I310" s="3">
        <v>42.38</v>
      </c>
      <c r="J310" s="3">
        <v>44.07</v>
      </c>
      <c r="K310" s="3">
        <v>49.11</v>
      </c>
      <c r="L310" s="3">
        <v>51.34</v>
      </c>
      <c r="M310" s="3">
        <v>53.25</v>
      </c>
      <c r="N310" s="3">
        <v>53.62</v>
      </c>
      <c r="O310" s="3">
        <v>50.13</v>
      </c>
      <c r="P310" s="3">
        <v>44.39</v>
      </c>
      <c r="Q310" s="3">
        <v>39.72</v>
      </c>
      <c r="R310" s="3">
        <v>37.19</v>
      </c>
      <c r="S310" s="3">
        <v>37.64</v>
      </c>
      <c r="T310" s="3">
        <v>38.17</v>
      </c>
      <c r="U310" s="3">
        <v>40.03</v>
      </c>
      <c r="V310" s="3">
        <v>42.13</v>
      </c>
      <c r="W310" s="3">
        <v>45.13</v>
      </c>
      <c r="X310" s="3">
        <v>48.09</v>
      </c>
      <c r="Y310" s="3">
        <v>50.89</v>
      </c>
      <c r="Z310" s="3">
        <v>50.9</v>
      </c>
      <c r="AA310" s="3">
        <v>47.95</v>
      </c>
      <c r="AB310" s="3">
        <v>41.41</v>
      </c>
      <c r="AC310" s="3">
        <v>37.619999999999997</v>
      </c>
      <c r="AD310" s="3">
        <v>36.03</v>
      </c>
      <c r="AE310" s="3">
        <v>35.75</v>
      </c>
      <c r="AF310" s="3">
        <v>36.229999999999997</v>
      </c>
      <c r="AG310" s="3">
        <v>38.54</v>
      </c>
      <c r="AH310" s="3">
        <v>42.19</v>
      </c>
      <c r="AI310" s="3">
        <v>45.16</v>
      </c>
      <c r="AJ310" s="3">
        <v>46.89</v>
      </c>
      <c r="AK310" s="3">
        <v>47.92</v>
      </c>
      <c r="AL310" s="3">
        <v>48.04</v>
      </c>
      <c r="AM310" s="3">
        <v>45.31</v>
      </c>
      <c r="AN310" s="3">
        <v>39.1</v>
      </c>
      <c r="AO310" s="3">
        <v>36.880000000000003</v>
      </c>
      <c r="AP310" s="3">
        <v>36.369999999999997</v>
      </c>
      <c r="AQ310" s="3">
        <v>36.58</v>
      </c>
      <c r="AR310" s="3">
        <v>37.06</v>
      </c>
      <c r="AS310" s="3">
        <v>38.340000000000003</v>
      </c>
      <c r="AT310" s="3">
        <v>43.43</v>
      </c>
      <c r="AU310" s="3">
        <v>45.76</v>
      </c>
      <c r="AV310" s="3">
        <v>46.66</v>
      </c>
      <c r="AW310" s="3">
        <v>47.64</v>
      </c>
      <c r="AX310" s="3">
        <v>46.24</v>
      </c>
      <c r="AY310" s="3">
        <v>44.02</v>
      </c>
    </row>
    <row r="311" spans="1:51" x14ac:dyDescent="0.35">
      <c r="A311" s="5">
        <f t="shared" si="5"/>
        <v>43160</v>
      </c>
      <c r="B311" t="s">
        <v>456</v>
      </c>
      <c r="C311" s="2">
        <v>43160</v>
      </c>
      <c r="D311" s="3">
        <v>47.04</v>
      </c>
      <c r="E311" s="3">
        <v>43.15</v>
      </c>
      <c r="F311" s="3">
        <v>40.17</v>
      </c>
      <c r="G311" s="3">
        <v>41.01</v>
      </c>
      <c r="H311" s="3">
        <v>41.4</v>
      </c>
      <c r="I311" s="3">
        <v>42.37</v>
      </c>
      <c r="J311" s="3">
        <v>43.93</v>
      </c>
      <c r="K311" s="3">
        <v>48.9</v>
      </c>
      <c r="L311" s="3">
        <v>51.61</v>
      </c>
      <c r="M311" s="3">
        <v>53.52</v>
      </c>
      <c r="N311" s="3">
        <v>53.89</v>
      </c>
      <c r="O311" s="3">
        <v>50.38</v>
      </c>
      <c r="P311" s="3">
        <v>44.5</v>
      </c>
      <c r="Q311" s="3">
        <v>39.700000000000003</v>
      </c>
      <c r="R311" s="3">
        <v>37.06</v>
      </c>
      <c r="S311" s="3">
        <v>37.51</v>
      </c>
      <c r="T311" s="3">
        <v>38.04</v>
      </c>
      <c r="U311" s="3">
        <v>39.9</v>
      </c>
      <c r="V311" s="3">
        <v>42</v>
      </c>
      <c r="W311" s="3">
        <v>45</v>
      </c>
      <c r="X311" s="3">
        <v>47.96</v>
      </c>
      <c r="Y311" s="3">
        <v>50.76</v>
      </c>
      <c r="Z311" s="3">
        <v>50.77</v>
      </c>
      <c r="AA311" s="3">
        <v>47.82</v>
      </c>
      <c r="AB311" s="3">
        <v>41.28</v>
      </c>
      <c r="AC311" s="3">
        <v>37.49</v>
      </c>
      <c r="AD311" s="3">
        <v>35.9</v>
      </c>
      <c r="AE311" s="3">
        <v>35.619999999999997</v>
      </c>
      <c r="AF311" s="3">
        <v>36.1</v>
      </c>
      <c r="AG311" s="3">
        <v>38.409999999999997</v>
      </c>
      <c r="AH311" s="3">
        <v>42.06</v>
      </c>
      <c r="AI311" s="3">
        <v>45.03</v>
      </c>
      <c r="AJ311" s="3">
        <v>46.76</v>
      </c>
      <c r="AK311" s="3">
        <v>47.79</v>
      </c>
      <c r="AL311" s="3">
        <v>47.91</v>
      </c>
      <c r="AM311" s="3">
        <v>45.18</v>
      </c>
      <c r="AN311" s="3">
        <v>38.97</v>
      </c>
      <c r="AO311" s="3">
        <v>36.75</v>
      </c>
      <c r="AP311" s="3">
        <v>36.24</v>
      </c>
      <c r="AQ311" s="3">
        <v>36.450000000000003</v>
      </c>
      <c r="AR311" s="3">
        <v>36.93</v>
      </c>
      <c r="AS311" s="3">
        <v>38.21</v>
      </c>
      <c r="AT311" s="3">
        <v>43.3</v>
      </c>
      <c r="AU311" s="3">
        <v>45.63</v>
      </c>
      <c r="AV311" s="3">
        <v>46.53</v>
      </c>
      <c r="AW311" s="3">
        <v>47.51</v>
      </c>
      <c r="AX311" s="3">
        <v>46.11</v>
      </c>
      <c r="AY311" s="3">
        <v>43.89</v>
      </c>
    </row>
    <row r="312" spans="1:51" x14ac:dyDescent="0.35">
      <c r="A312" s="5">
        <f t="shared" si="5"/>
        <v>43161</v>
      </c>
      <c r="B312" t="s">
        <v>457</v>
      </c>
      <c r="C312" s="2">
        <v>43161</v>
      </c>
      <c r="D312" s="3">
        <v>48.66</v>
      </c>
      <c r="E312" s="3">
        <v>44.14</v>
      </c>
      <c r="F312" s="3">
        <v>40.69</v>
      </c>
      <c r="G312" s="3">
        <v>41.53</v>
      </c>
      <c r="H312" s="3">
        <v>42.24</v>
      </c>
      <c r="I312" s="3">
        <v>43.16</v>
      </c>
      <c r="J312" s="3">
        <v>44.84</v>
      </c>
      <c r="K312" s="3">
        <v>49.8</v>
      </c>
      <c r="L312" s="3">
        <v>52.47</v>
      </c>
      <c r="M312" s="3">
        <v>54.24</v>
      </c>
      <c r="N312" s="3">
        <v>54.54</v>
      </c>
      <c r="O312" s="3">
        <v>50.94</v>
      </c>
      <c r="P312" s="3">
        <v>45.08</v>
      </c>
      <c r="Q312" s="3">
        <v>40.299999999999997</v>
      </c>
      <c r="R312" s="3">
        <v>37.67</v>
      </c>
      <c r="S312" s="3">
        <v>38.159999999999997</v>
      </c>
      <c r="T312" s="3">
        <v>38.75</v>
      </c>
      <c r="U312" s="3">
        <v>40.65</v>
      </c>
      <c r="V312" s="3">
        <v>42.79</v>
      </c>
      <c r="W312" s="3">
        <v>45.79</v>
      </c>
      <c r="X312" s="3">
        <v>48.71</v>
      </c>
      <c r="Y312" s="3">
        <v>51.46</v>
      </c>
      <c r="Z312" s="3">
        <v>51.42</v>
      </c>
      <c r="AA312" s="3">
        <v>48.44</v>
      </c>
      <c r="AB312" s="3">
        <v>41.87</v>
      </c>
      <c r="AC312" s="3">
        <v>38.049999999999997</v>
      </c>
      <c r="AD312" s="3">
        <v>36.43</v>
      </c>
      <c r="AE312" s="3">
        <v>36.119999999999997</v>
      </c>
      <c r="AF312" s="3">
        <v>36.57</v>
      </c>
      <c r="AG312" s="3">
        <v>38.85</v>
      </c>
      <c r="AH312" s="3">
        <v>42.47</v>
      </c>
      <c r="AI312" s="3">
        <v>45.41</v>
      </c>
      <c r="AJ312" s="3">
        <v>47.11</v>
      </c>
      <c r="AK312" s="3">
        <v>48.11</v>
      </c>
      <c r="AL312" s="3">
        <v>48.2</v>
      </c>
      <c r="AM312" s="3">
        <v>45.44</v>
      </c>
      <c r="AN312" s="3">
        <v>39.229999999999997</v>
      </c>
      <c r="AO312" s="3">
        <v>37.01</v>
      </c>
      <c r="AP312" s="3">
        <v>36.5</v>
      </c>
      <c r="AQ312" s="3">
        <v>36.71</v>
      </c>
      <c r="AR312" s="3">
        <v>37.19</v>
      </c>
      <c r="AS312" s="3">
        <v>38.47</v>
      </c>
      <c r="AT312" s="3">
        <v>43.56</v>
      </c>
      <c r="AU312" s="3">
        <v>45.89</v>
      </c>
      <c r="AV312" s="3">
        <v>46.79</v>
      </c>
      <c r="AW312" s="3">
        <v>47.77</v>
      </c>
      <c r="AX312" s="3">
        <v>46.37</v>
      </c>
      <c r="AY312" s="3">
        <v>44.15</v>
      </c>
    </row>
    <row r="313" spans="1:51" x14ac:dyDescent="0.35">
      <c r="A313" s="5">
        <f t="shared" si="5"/>
        <v>43164</v>
      </c>
      <c r="B313" t="s">
        <v>458</v>
      </c>
      <c r="C313" s="2">
        <v>43164</v>
      </c>
      <c r="D313" s="3">
        <v>47.4</v>
      </c>
      <c r="E313" s="3">
        <v>43.77</v>
      </c>
      <c r="F313" s="3">
        <v>40.94</v>
      </c>
      <c r="G313" s="3">
        <v>41.7</v>
      </c>
      <c r="H313" s="3">
        <v>42.53</v>
      </c>
      <c r="I313" s="3">
        <v>43.39</v>
      </c>
      <c r="J313" s="3">
        <v>44.96</v>
      </c>
      <c r="K313" s="3">
        <v>49.92</v>
      </c>
      <c r="L313" s="3">
        <v>52.66</v>
      </c>
      <c r="M313" s="3">
        <v>54.53</v>
      </c>
      <c r="N313" s="3">
        <v>54.7</v>
      </c>
      <c r="O313" s="3">
        <v>51.02</v>
      </c>
      <c r="P313" s="3">
        <v>45.11</v>
      </c>
      <c r="Q313" s="3">
        <v>40.28</v>
      </c>
      <c r="R313" s="3">
        <v>37.590000000000003</v>
      </c>
      <c r="S313" s="3">
        <v>38.08</v>
      </c>
      <c r="T313" s="3">
        <v>38.67</v>
      </c>
      <c r="U313" s="3">
        <v>40.57</v>
      </c>
      <c r="V313" s="3">
        <v>42.7</v>
      </c>
      <c r="W313" s="3">
        <v>45.7</v>
      </c>
      <c r="X313" s="3">
        <v>48.69</v>
      </c>
      <c r="Y313" s="3">
        <v>51.46</v>
      </c>
      <c r="Z313" s="3">
        <v>51.49</v>
      </c>
      <c r="AA313" s="3">
        <v>48.51</v>
      </c>
      <c r="AB313" s="3">
        <v>42.04</v>
      </c>
      <c r="AC313" s="3">
        <v>38.22</v>
      </c>
      <c r="AD313" s="3">
        <v>36.6</v>
      </c>
      <c r="AE313" s="3">
        <v>36.29</v>
      </c>
      <c r="AF313" s="3">
        <v>36.74</v>
      </c>
      <c r="AG313" s="3">
        <v>39.020000000000003</v>
      </c>
      <c r="AH313" s="3">
        <v>42.64</v>
      </c>
      <c r="AI313" s="3">
        <v>45.58</v>
      </c>
      <c r="AJ313" s="3">
        <v>47.28</v>
      </c>
      <c r="AK313" s="3">
        <v>48.28</v>
      </c>
      <c r="AL313" s="3">
        <v>48.37</v>
      </c>
      <c r="AM313" s="3">
        <v>45.61</v>
      </c>
      <c r="AN313" s="3">
        <v>39.4</v>
      </c>
      <c r="AO313" s="3">
        <v>37.18</v>
      </c>
      <c r="AP313" s="3">
        <v>36.67</v>
      </c>
      <c r="AQ313" s="3">
        <v>36.880000000000003</v>
      </c>
      <c r="AR313" s="3">
        <v>37.36</v>
      </c>
      <c r="AS313" s="3">
        <v>38.64</v>
      </c>
      <c r="AT313" s="3">
        <v>43.73</v>
      </c>
      <c r="AU313" s="3">
        <v>46.06</v>
      </c>
      <c r="AV313" s="3">
        <v>46.96</v>
      </c>
      <c r="AW313" s="3">
        <v>47.94</v>
      </c>
      <c r="AX313" s="3">
        <v>46.54</v>
      </c>
      <c r="AY313" s="3">
        <v>44.32</v>
      </c>
    </row>
    <row r="314" spans="1:51" x14ac:dyDescent="0.35">
      <c r="A314" s="5">
        <f t="shared" si="5"/>
        <v>43165</v>
      </c>
      <c r="B314" t="s">
        <v>459</v>
      </c>
      <c r="C314" s="2">
        <v>43165</v>
      </c>
      <c r="D314" s="3">
        <v>48.27</v>
      </c>
      <c r="E314" s="3">
        <v>44.56</v>
      </c>
      <c r="F314" s="3">
        <v>41.66</v>
      </c>
      <c r="G314" s="3">
        <v>42.36</v>
      </c>
      <c r="H314" s="3">
        <v>42.94</v>
      </c>
      <c r="I314" s="3">
        <v>43.69</v>
      </c>
      <c r="J314" s="3">
        <v>45.5</v>
      </c>
      <c r="K314" s="3">
        <v>50.48</v>
      </c>
      <c r="L314" s="3">
        <v>53.22</v>
      </c>
      <c r="M314" s="3">
        <v>55.09</v>
      </c>
      <c r="N314" s="3">
        <v>55.26</v>
      </c>
      <c r="O314" s="3">
        <v>51.56</v>
      </c>
      <c r="P314" s="3">
        <v>45.52</v>
      </c>
      <c r="Q314" s="3">
        <v>40.64</v>
      </c>
      <c r="R314" s="3">
        <v>37.950000000000003</v>
      </c>
      <c r="S314" s="3">
        <v>38.44</v>
      </c>
      <c r="T314" s="3">
        <v>39.03</v>
      </c>
      <c r="U314" s="3">
        <v>40.97</v>
      </c>
      <c r="V314" s="3">
        <v>43.15</v>
      </c>
      <c r="W314" s="3">
        <v>46.15</v>
      </c>
      <c r="X314" s="3">
        <v>49.14</v>
      </c>
      <c r="Y314" s="3">
        <v>51.91</v>
      </c>
      <c r="Z314" s="3">
        <v>51.94</v>
      </c>
      <c r="AA314" s="3">
        <v>48.96</v>
      </c>
      <c r="AB314" s="3">
        <v>42.49</v>
      </c>
      <c r="AC314" s="3">
        <v>38.67</v>
      </c>
      <c r="AD314" s="3">
        <v>37.049999999999997</v>
      </c>
      <c r="AE314" s="3">
        <v>36.74</v>
      </c>
      <c r="AF314" s="3">
        <v>37.19</v>
      </c>
      <c r="AG314" s="3">
        <v>39.47</v>
      </c>
      <c r="AH314" s="3">
        <v>43.09</v>
      </c>
      <c r="AI314" s="3">
        <v>46.03</v>
      </c>
      <c r="AJ314" s="3">
        <v>47.73</v>
      </c>
      <c r="AK314" s="3">
        <v>48.73</v>
      </c>
      <c r="AL314" s="3">
        <v>48.82</v>
      </c>
      <c r="AM314" s="3">
        <v>46.06</v>
      </c>
      <c r="AN314" s="3">
        <v>39.85</v>
      </c>
      <c r="AO314" s="3">
        <v>37.630000000000003</v>
      </c>
      <c r="AP314" s="3">
        <v>37.119999999999997</v>
      </c>
      <c r="AQ314" s="3">
        <v>37.33</v>
      </c>
      <c r="AR314" s="3">
        <v>37.81</v>
      </c>
      <c r="AS314" s="3">
        <v>39.090000000000003</v>
      </c>
      <c r="AT314" s="3">
        <v>44.18</v>
      </c>
      <c r="AU314" s="3">
        <v>46.51</v>
      </c>
      <c r="AV314" s="3">
        <v>47.41</v>
      </c>
      <c r="AW314" s="3">
        <v>48.39</v>
      </c>
      <c r="AX314" s="3">
        <v>46.99</v>
      </c>
      <c r="AY314" s="3">
        <v>44.77</v>
      </c>
    </row>
    <row r="315" spans="1:51" x14ac:dyDescent="0.35">
      <c r="A315" s="5">
        <f t="shared" si="5"/>
        <v>43166</v>
      </c>
      <c r="B315" t="s">
        <v>460</v>
      </c>
      <c r="C315" s="2">
        <v>43166</v>
      </c>
      <c r="D315" s="3">
        <v>48.07</v>
      </c>
      <c r="E315" s="3">
        <v>44.67</v>
      </c>
      <c r="F315" s="3">
        <v>41.77</v>
      </c>
      <c r="G315" s="3">
        <v>42.52</v>
      </c>
      <c r="H315" s="3">
        <v>43.13</v>
      </c>
      <c r="I315" s="3">
        <v>43.91</v>
      </c>
      <c r="J315" s="3">
        <v>45.54</v>
      </c>
      <c r="K315" s="3">
        <v>50.52</v>
      </c>
      <c r="L315" s="3">
        <v>53.26</v>
      </c>
      <c r="M315" s="3">
        <v>55.13</v>
      </c>
      <c r="N315" s="3">
        <v>55.3</v>
      </c>
      <c r="O315" s="3">
        <v>51.6</v>
      </c>
      <c r="P315" s="3">
        <v>45.56</v>
      </c>
      <c r="Q315" s="3">
        <v>40.68</v>
      </c>
      <c r="R315" s="3">
        <v>37.99</v>
      </c>
      <c r="S315" s="3">
        <v>38.479999999999997</v>
      </c>
      <c r="T315" s="3">
        <v>39.07</v>
      </c>
      <c r="U315" s="3">
        <v>41.01</v>
      </c>
      <c r="V315" s="3">
        <v>43.19</v>
      </c>
      <c r="W315" s="3">
        <v>46.19</v>
      </c>
      <c r="X315" s="3">
        <v>49.18</v>
      </c>
      <c r="Y315" s="3">
        <v>51.95</v>
      </c>
      <c r="Z315" s="3">
        <v>51.98</v>
      </c>
      <c r="AA315" s="3">
        <v>48.96</v>
      </c>
      <c r="AB315" s="3">
        <v>42.45</v>
      </c>
      <c r="AC315" s="3">
        <v>38.630000000000003</v>
      </c>
      <c r="AD315" s="3">
        <v>37.01</v>
      </c>
      <c r="AE315" s="3">
        <v>36.700000000000003</v>
      </c>
      <c r="AF315" s="3">
        <v>37.14</v>
      </c>
      <c r="AG315" s="3">
        <v>39.380000000000003</v>
      </c>
      <c r="AH315" s="3">
        <v>43</v>
      </c>
      <c r="AI315" s="3">
        <v>45.94</v>
      </c>
      <c r="AJ315" s="3">
        <v>47.64</v>
      </c>
      <c r="AK315" s="3">
        <v>48.64</v>
      </c>
      <c r="AL315" s="3">
        <v>48.73</v>
      </c>
      <c r="AM315" s="3">
        <v>45.97</v>
      </c>
      <c r="AN315" s="3">
        <v>39.76</v>
      </c>
      <c r="AO315" s="3">
        <v>37.54</v>
      </c>
      <c r="AP315" s="3">
        <v>37.03</v>
      </c>
      <c r="AQ315" s="3">
        <v>37.24</v>
      </c>
      <c r="AR315" s="3">
        <v>37.72</v>
      </c>
      <c r="AS315" s="3">
        <v>39</v>
      </c>
      <c r="AT315" s="3">
        <v>44.09</v>
      </c>
      <c r="AU315" s="3">
        <v>46.42</v>
      </c>
      <c r="AV315" s="3">
        <v>47.32</v>
      </c>
      <c r="AW315" s="3">
        <v>48.3</v>
      </c>
      <c r="AX315" s="3">
        <v>46.9</v>
      </c>
      <c r="AY315" s="3">
        <v>44.68</v>
      </c>
    </row>
    <row r="316" spans="1:51" x14ac:dyDescent="0.35">
      <c r="A316" s="5">
        <f t="shared" si="5"/>
        <v>43167</v>
      </c>
      <c r="B316" t="s">
        <v>461</v>
      </c>
      <c r="C316" s="2">
        <v>43167</v>
      </c>
      <c r="D316" s="3">
        <v>49.43</v>
      </c>
      <c r="E316" s="3">
        <v>45.73</v>
      </c>
      <c r="F316" s="3">
        <v>42.58</v>
      </c>
      <c r="G316" s="3">
        <v>43.34</v>
      </c>
      <c r="H316" s="3">
        <v>43.97</v>
      </c>
      <c r="I316" s="3">
        <v>44.6</v>
      </c>
      <c r="J316" s="3">
        <v>46.12</v>
      </c>
      <c r="K316" s="3">
        <v>51.1</v>
      </c>
      <c r="L316" s="3">
        <v>53.87</v>
      </c>
      <c r="M316" s="3">
        <v>55.75</v>
      </c>
      <c r="N316" s="3">
        <v>55.92</v>
      </c>
      <c r="O316" s="3">
        <v>52.13</v>
      </c>
      <c r="P316" s="3">
        <v>46.03</v>
      </c>
      <c r="Q316" s="3">
        <v>41.15</v>
      </c>
      <c r="R316" s="3">
        <v>38.46</v>
      </c>
      <c r="S316" s="3">
        <v>38.950000000000003</v>
      </c>
      <c r="T316" s="3">
        <v>39.54</v>
      </c>
      <c r="U316" s="3">
        <v>41.4</v>
      </c>
      <c r="V316" s="3">
        <v>43.56</v>
      </c>
      <c r="W316" s="3">
        <v>46.56</v>
      </c>
      <c r="X316" s="3">
        <v>49.55</v>
      </c>
      <c r="Y316" s="3">
        <v>52.32</v>
      </c>
      <c r="Z316" s="3">
        <v>52.35</v>
      </c>
      <c r="AA316" s="3">
        <v>49.24</v>
      </c>
      <c r="AB316" s="3">
        <v>42.63</v>
      </c>
      <c r="AC316" s="3">
        <v>38.81</v>
      </c>
      <c r="AD316" s="3">
        <v>37.19</v>
      </c>
      <c r="AE316" s="3">
        <v>36.880000000000003</v>
      </c>
      <c r="AF316" s="3">
        <v>37.32</v>
      </c>
      <c r="AG316" s="3">
        <v>39.619999999999997</v>
      </c>
      <c r="AH316" s="3">
        <v>43.15</v>
      </c>
      <c r="AI316" s="3">
        <v>46.09</v>
      </c>
      <c r="AJ316" s="3">
        <v>47.79</v>
      </c>
      <c r="AK316" s="3">
        <v>48.79</v>
      </c>
      <c r="AL316" s="3">
        <v>48.88</v>
      </c>
      <c r="AM316" s="3">
        <v>46.12</v>
      </c>
      <c r="AN316" s="3">
        <v>39.909999999999997</v>
      </c>
      <c r="AO316" s="3">
        <v>37.69</v>
      </c>
      <c r="AP316" s="3">
        <v>37.18</v>
      </c>
      <c r="AQ316" s="3">
        <v>37.39</v>
      </c>
      <c r="AR316" s="3">
        <v>37.869999999999997</v>
      </c>
      <c r="AS316" s="3">
        <v>39.15</v>
      </c>
      <c r="AT316" s="3">
        <v>44.24</v>
      </c>
      <c r="AU316" s="3">
        <v>46.57</v>
      </c>
      <c r="AV316" s="3">
        <v>47.47</v>
      </c>
      <c r="AW316" s="3">
        <v>48.45</v>
      </c>
      <c r="AX316" s="3">
        <v>47.05</v>
      </c>
      <c r="AY316" s="3">
        <v>44.83</v>
      </c>
    </row>
    <row r="317" spans="1:51" x14ac:dyDescent="0.35">
      <c r="A317" s="5">
        <f t="shared" si="5"/>
        <v>43168</v>
      </c>
      <c r="B317" t="s">
        <v>462</v>
      </c>
      <c r="C317" s="2">
        <v>43168</v>
      </c>
      <c r="D317" s="3">
        <v>51.21</v>
      </c>
      <c r="E317" s="3">
        <v>46.56</v>
      </c>
      <c r="F317" s="3">
        <v>43.31</v>
      </c>
      <c r="G317" s="3">
        <v>43.75</v>
      </c>
      <c r="H317" s="3">
        <v>44.38</v>
      </c>
      <c r="I317" s="3">
        <v>45.06</v>
      </c>
      <c r="J317" s="3">
        <v>46.63</v>
      </c>
      <c r="K317" s="3">
        <v>51.61</v>
      </c>
      <c r="L317" s="3">
        <v>54.38</v>
      </c>
      <c r="M317" s="3">
        <v>56.26</v>
      </c>
      <c r="N317" s="3">
        <v>56.43</v>
      </c>
      <c r="O317" s="3">
        <v>52.71</v>
      </c>
      <c r="P317" s="3">
        <v>46.13</v>
      </c>
      <c r="Q317" s="3">
        <v>40.79</v>
      </c>
      <c r="R317" s="3">
        <v>38.04</v>
      </c>
      <c r="S317" s="3">
        <v>38.53</v>
      </c>
      <c r="T317" s="3">
        <v>39.119999999999997</v>
      </c>
      <c r="U317" s="3">
        <v>41.13</v>
      </c>
      <c r="V317" s="3">
        <v>43.45</v>
      </c>
      <c r="W317" s="3">
        <v>46.59</v>
      </c>
      <c r="X317" s="3">
        <v>49.58</v>
      </c>
      <c r="Y317" s="3">
        <v>52.35</v>
      </c>
      <c r="Z317" s="3">
        <v>52.38</v>
      </c>
      <c r="AA317" s="3">
        <v>49.27</v>
      </c>
      <c r="AB317" s="3">
        <v>42.6</v>
      </c>
      <c r="AC317" s="3">
        <v>38.78</v>
      </c>
      <c r="AD317" s="3">
        <v>37.159999999999997</v>
      </c>
      <c r="AE317" s="3">
        <v>36.85</v>
      </c>
      <c r="AF317" s="3">
        <v>37.4</v>
      </c>
      <c r="AG317" s="3">
        <v>39.799999999999997</v>
      </c>
      <c r="AH317" s="3">
        <v>43.18</v>
      </c>
      <c r="AI317" s="3">
        <v>46.12</v>
      </c>
      <c r="AJ317" s="3">
        <v>47.82</v>
      </c>
      <c r="AK317" s="3">
        <v>48.82</v>
      </c>
      <c r="AL317" s="3">
        <v>48.91</v>
      </c>
      <c r="AM317" s="3">
        <v>46.15</v>
      </c>
      <c r="AN317" s="3">
        <v>39.94</v>
      </c>
      <c r="AO317" s="3">
        <v>37.72</v>
      </c>
      <c r="AP317" s="3">
        <v>37.21</v>
      </c>
      <c r="AQ317" s="3">
        <v>37.42</v>
      </c>
      <c r="AR317" s="3">
        <v>37.9</v>
      </c>
      <c r="AS317" s="3">
        <v>39.18</v>
      </c>
      <c r="AT317" s="3">
        <v>44.27</v>
      </c>
      <c r="AU317" s="3">
        <v>46.6</v>
      </c>
      <c r="AV317" s="3">
        <v>47.5</v>
      </c>
      <c r="AW317" s="3">
        <v>48.48</v>
      </c>
      <c r="AX317" s="3">
        <v>47.08</v>
      </c>
      <c r="AY317" s="3">
        <v>44.86</v>
      </c>
    </row>
    <row r="318" spans="1:51" x14ac:dyDescent="0.35">
      <c r="A318" s="5">
        <f t="shared" si="5"/>
        <v>43171</v>
      </c>
      <c r="B318" t="s">
        <v>463</v>
      </c>
      <c r="C318" s="2">
        <v>43171</v>
      </c>
      <c r="D318" s="3">
        <v>53.57</v>
      </c>
      <c r="E318" s="3">
        <v>47.26</v>
      </c>
      <c r="F318" s="3">
        <v>43.57</v>
      </c>
      <c r="G318" s="3">
        <v>43.95</v>
      </c>
      <c r="H318" s="3">
        <v>44.43</v>
      </c>
      <c r="I318" s="3">
        <v>45.11</v>
      </c>
      <c r="J318" s="3">
        <v>46.86</v>
      </c>
      <c r="K318" s="3">
        <v>52.03</v>
      </c>
      <c r="L318" s="3">
        <v>54.8</v>
      </c>
      <c r="M318" s="3">
        <v>56.72</v>
      </c>
      <c r="N318" s="3">
        <v>56.89</v>
      </c>
      <c r="O318" s="3">
        <v>53.17</v>
      </c>
      <c r="P318" s="3">
        <v>46.28</v>
      </c>
      <c r="Q318" s="3">
        <v>40.68</v>
      </c>
      <c r="R318" s="3">
        <v>37.68</v>
      </c>
      <c r="S318" s="3">
        <v>38.130000000000003</v>
      </c>
      <c r="T318" s="3">
        <v>38.72</v>
      </c>
      <c r="U318" s="3">
        <v>40.729999999999997</v>
      </c>
      <c r="V318" s="3">
        <v>42.96</v>
      </c>
      <c r="W318" s="3">
        <v>46.1</v>
      </c>
      <c r="X318" s="3">
        <v>49.09</v>
      </c>
      <c r="Y318" s="3">
        <v>51.86</v>
      </c>
      <c r="Z318" s="3">
        <v>51.89</v>
      </c>
      <c r="AA318" s="3">
        <v>48.78</v>
      </c>
      <c r="AB318" s="3">
        <v>42.11</v>
      </c>
      <c r="AC318" s="3">
        <v>38.29</v>
      </c>
      <c r="AD318" s="3">
        <v>36.67</v>
      </c>
      <c r="AE318" s="3">
        <v>36.36</v>
      </c>
      <c r="AF318" s="3">
        <v>36.909999999999997</v>
      </c>
      <c r="AG318" s="3">
        <v>39.31</v>
      </c>
      <c r="AH318" s="3">
        <v>42.69</v>
      </c>
      <c r="AI318" s="3">
        <v>45.63</v>
      </c>
      <c r="AJ318" s="3">
        <v>47.33</v>
      </c>
      <c r="AK318" s="3">
        <v>48.33</v>
      </c>
      <c r="AL318" s="3">
        <v>48.42</v>
      </c>
      <c r="AM318" s="3">
        <v>45.66</v>
      </c>
      <c r="AN318" s="3">
        <v>39.450000000000003</v>
      </c>
      <c r="AO318" s="3">
        <v>37.229999999999997</v>
      </c>
      <c r="AP318" s="3">
        <v>36.72</v>
      </c>
      <c r="AQ318" s="3">
        <v>36.93</v>
      </c>
      <c r="AR318" s="3">
        <v>37.409999999999997</v>
      </c>
      <c r="AS318" s="3">
        <v>38.69</v>
      </c>
      <c r="AT318" s="3">
        <v>43.78</v>
      </c>
      <c r="AU318" s="3">
        <v>46.11</v>
      </c>
      <c r="AV318" s="3">
        <v>47.01</v>
      </c>
      <c r="AW318" s="3">
        <v>47.99</v>
      </c>
      <c r="AX318" s="3">
        <v>46.59</v>
      </c>
      <c r="AY318" s="3">
        <v>44.37</v>
      </c>
    </row>
    <row r="319" spans="1:51" x14ac:dyDescent="0.35">
      <c r="A319" s="5">
        <f t="shared" si="5"/>
        <v>43172</v>
      </c>
      <c r="B319" t="s">
        <v>464</v>
      </c>
      <c r="C319" s="2">
        <v>43172</v>
      </c>
      <c r="D319" s="3">
        <v>52.64</v>
      </c>
      <c r="E319" s="3">
        <v>46.73</v>
      </c>
      <c r="F319" s="3">
        <v>43.15</v>
      </c>
      <c r="G319" s="3">
        <v>43.76</v>
      </c>
      <c r="H319" s="3">
        <v>44.18</v>
      </c>
      <c r="I319" s="3">
        <v>44.83</v>
      </c>
      <c r="J319" s="3">
        <v>46.41</v>
      </c>
      <c r="K319" s="3">
        <v>51.54</v>
      </c>
      <c r="L319" s="3">
        <v>54.31</v>
      </c>
      <c r="M319" s="3">
        <v>56.23</v>
      </c>
      <c r="N319" s="3">
        <v>56.4</v>
      </c>
      <c r="O319" s="3">
        <v>52.68</v>
      </c>
      <c r="P319" s="3">
        <v>45.89</v>
      </c>
      <c r="Q319" s="3">
        <v>40.29</v>
      </c>
      <c r="R319" s="3">
        <v>37.29</v>
      </c>
      <c r="S319" s="3">
        <v>37.74</v>
      </c>
      <c r="T319" s="3">
        <v>38.35</v>
      </c>
      <c r="U319" s="3">
        <v>40.380000000000003</v>
      </c>
      <c r="V319" s="3">
        <v>42.52</v>
      </c>
      <c r="W319" s="3">
        <v>45.66</v>
      </c>
      <c r="X319" s="3">
        <v>48.65</v>
      </c>
      <c r="Y319" s="3">
        <v>51.42</v>
      </c>
      <c r="Z319" s="3">
        <v>51.45</v>
      </c>
      <c r="AA319" s="3">
        <v>48.34</v>
      </c>
      <c r="AB319" s="3">
        <v>41.67</v>
      </c>
      <c r="AC319" s="3">
        <v>37.85</v>
      </c>
      <c r="AD319" s="3">
        <v>36.229999999999997</v>
      </c>
      <c r="AE319" s="3">
        <v>35.99</v>
      </c>
      <c r="AF319" s="3">
        <v>36.630000000000003</v>
      </c>
      <c r="AG319" s="3">
        <v>39.130000000000003</v>
      </c>
      <c r="AH319" s="3">
        <v>42.66</v>
      </c>
      <c r="AI319" s="3">
        <v>45.68</v>
      </c>
      <c r="AJ319" s="3">
        <v>47.38</v>
      </c>
      <c r="AK319" s="3">
        <v>48.38</v>
      </c>
      <c r="AL319" s="3">
        <v>48.47</v>
      </c>
      <c r="AM319" s="3">
        <v>45.71</v>
      </c>
      <c r="AN319" s="3">
        <v>39.5</v>
      </c>
      <c r="AO319" s="3">
        <v>37.28</v>
      </c>
      <c r="AP319" s="3">
        <v>36.770000000000003</v>
      </c>
      <c r="AQ319" s="3">
        <v>36.979999999999997</v>
      </c>
      <c r="AR319" s="3">
        <v>37.46</v>
      </c>
      <c r="AS319" s="3">
        <v>38.74</v>
      </c>
      <c r="AT319" s="3">
        <v>43.83</v>
      </c>
      <c r="AU319" s="3">
        <v>46.16</v>
      </c>
      <c r="AV319" s="3">
        <v>47.06</v>
      </c>
      <c r="AW319" s="3">
        <v>48.04</v>
      </c>
      <c r="AX319" s="3">
        <v>46.64</v>
      </c>
      <c r="AY319" s="3">
        <v>44.42</v>
      </c>
    </row>
    <row r="320" spans="1:51" x14ac:dyDescent="0.35">
      <c r="A320" s="5">
        <f t="shared" si="5"/>
        <v>43173</v>
      </c>
      <c r="B320" t="s">
        <v>465</v>
      </c>
      <c r="C320" s="2">
        <v>43173</v>
      </c>
      <c r="D320" s="3">
        <v>49.54</v>
      </c>
      <c r="E320" s="3">
        <v>45.69</v>
      </c>
      <c r="F320" s="3">
        <v>42.26</v>
      </c>
      <c r="G320" s="3">
        <v>42.64</v>
      </c>
      <c r="H320" s="3">
        <v>43.19</v>
      </c>
      <c r="I320" s="3">
        <v>43.99</v>
      </c>
      <c r="J320" s="3">
        <v>45.62</v>
      </c>
      <c r="K320" s="3">
        <v>50.75</v>
      </c>
      <c r="L320" s="3">
        <v>53.52</v>
      </c>
      <c r="M320" s="3">
        <v>55.51</v>
      </c>
      <c r="N320" s="3">
        <v>55.68</v>
      </c>
      <c r="O320" s="3">
        <v>51.99</v>
      </c>
      <c r="P320" s="3">
        <v>45.23</v>
      </c>
      <c r="Q320" s="3">
        <v>39.630000000000003</v>
      </c>
      <c r="R320" s="3">
        <v>36.630000000000003</v>
      </c>
      <c r="S320" s="3">
        <v>37.08</v>
      </c>
      <c r="T320" s="3">
        <v>37.74</v>
      </c>
      <c r="U320" s="3">
        <v>39.82</v>
      </c>
      <c r="V320" s="3">
        <v>42.01</v>
      </c>
      <c r="W320" s="3">
        <v>45.15</v>
      </c>
      <c r="X320" s="3">
        <v>48.14</v>
      </c>
      <c r="Y320" s="3">
        <v>50.91</v>
      </c>
      <c r="Z320" s="3">
        <v>50.94</v>
      </c>
      <c r="AA320" s="3">
        <v>47.83</v>
      </c>
      <c r="AB320" s="3">
        <v>41.16</v>
      </c>
      <c r="AC320" s="3">
        <v>37.340000000000003</v>
      </c>
      <c r="AD320" s="3">
        <v>35.72</v>
      </c>
      <c r="AE320" s="3">
        <v>35.479999999999997</v>
      </c>
      <c r="AF320" s="3">
        <v>36.119999999999997</v>
      </c>
      <c r="AG320" s="3">
        <v>38.619999999999997</v>
      </c>
      <c r="AH320" s="3">
        <v>42.15</v>
      </c>
      <c r="AI320" s="3">
        <v>45.17</v>
      </c>
      <c r="AJ320" s="3">
        <v>46.87</v>
      </c>
      <c r="AK320" s="3">
        <v>47.87</v>
      </c>
      <c r="AL320" s="3">
        <v>47.96</v>
      </c>
      <c r="AM320" s="3">
        <v>45.2</v>
      </c>
      <c r="AN320" s="3">
        <v>38.99</v>
      </c>
      <c r="AO320" s="3">
        <v>36.770000000000003</v>
      </c>
      <c r="AP320" s="3">
        <v>36.26</v>
      </c>
      <c r="AQ320" s="3">
        <v>36.47</v>
      </c>
      <c r="AR320" s="3">
        <v>36.950000000000003</v>
      </c>
      <c r="AS320" s="3">
        <v>38.229999999999997</v>
      </c>
      <c r="AT320" s="3">
        <v>43.32</v>
      </c>
      <c r="AU320" s="3">
        <v>45.65</v>
      </c>
      <c r="AV320" s="3">
        <v>46.55</v>
      </c>
      <c r="AW320" s="3">
        <v>47.53</v>
      </c>
      <c r="AX320" s="3">
        <v>46.13</v>
      </c>
      <c r="AY320" s="3">
        <v>43.91</v>
      </c>
    </row>
    <row r="321" spans="1:51" x14ac:dyDescent="0.35">
      <c r="A321" s="5">
        <f t="shared" si="5"/>
        <v>43174</v>
      </c>
      <c r="B321" t="s">
        <v>466</v>
      </c>
      <c r="C321" s="2">
        <v>43174</v>
      </c>
      <c r="D321" s="3">
        <v>50.69</v>
      </c>
      <c r="E321" s="3">
        <v>46.71</v>
      </c>
      <c r="F321" s="3">
        <v>42.78</v>
      </c>
      <c r="G321" s="3">
        <v>43.13</v>
      </c>
      <c r="H321" s="3">
        <v>43.63</v>
      </c>
      <c r="I321" s="3">
        <v>44.28</v>
      </c>
      <c r="J321" s="3">
        <v>46.26</v>
      </c>
      <c r="K321" s="3">
        <v>51.31</v>
      </c>
      <c r="L321" s="3">
        <v>54.12</v>
      </c>
      <c r="M321" s="3">
        <v>56.11</v>
      </c>
      <c r="N321" s="3">
        <v>56.31</v>
      </c>
      <c r="O321" s="3">
        <v>52.55</v>
      </c>
      <c r="P321" s="3">
        <v>45.63</v>
      </c>
      <c r="Q321" s="3">
        <v>39.94</v>
      </c>
      <c r="R321" s="3">
        <v>36.94</v>
      </c>
      <c r="S321" s="3">
        <v>37.39</v>
      </c>
      <c r="T321" s="3">
        <v>38.049999999999997</v>
      </c>
      <c r="U321" s="3">
        <v>40.130000000000003</v>
      </c>
      <c r="V321" s="3">
        <v>42.44</v>
      </c>
      <c r="W321" s="3">
        <v>45.58</v>
      </c>
      <c r="X321" s="3">
        <v>48.57</v>
      </c>
      <c r="Y321" s="3">
        <v>51.34</v>
      </c>
      <c r="Z321" s="3">
        <v>51.37</v>
      </c>
      <c r="AA321" s="3">
        <v>48.26</v>
      </c>
      <c r="AB321" s="3">
        <v>41.59</v>
      </c>
      <c r="AC321" s="3">
        <v>37.770000000000003</v>
      </c>
      <c r="AD321" s="3">
        <v>36.15</v>
      </c>
      <c r="AE321" s="3">
        <v>35.909999999999997</v>
      </c>
      <c r="AF321" s="3">
        <v>36.549999999999997</v>
      </c>
      <c r="AG321" s="3">
        <v>39.049999999999997</v>
      </c>
      <c r="AH321" s="3">
        <v>42.36</v>
      </c>
      <c r="AI321" s="3">
        <v>45.38</v>
      </c>
      <c r="AJ321" s="3">
        <v>47.08</v>
      </c>
      <c r="AK321" s="3">
        <v>48.08</v>
      </c>
      <c r="AL321" s="3">
        <v>48.17</v>
      </c>
      <c r="AM321" s="3">
        <v>45.41</v>
      </c>
      <c r="AN321" s="3">
        <v>39.200000000000003</v>
      </c>
      <c r="AO321" s="3">
        <v>36.979999999999997</v>
      </c>
      <c r="AP321" s="3">
        <v>36.47</v>
      </c>
      <c r="AQ321" s="3">
        <v>36.68</v>
      </c>
      <c r="AR321" s="3">
        <v>37.159999999999997</v>
      </c>
      <c r="AS321" s="3">
        <v>38.44</v>
      </c>
      <c r="AT321" s="3">
        <v>43.53</v>
      </c>
      <c r="AU321" s="3">
        <v>45.86</v>
      </c>
      <c r="AV321" s="3">
        <v>46.76</v>
      </c>
      <c r="AW321" s="3">
        <v>47.74</v>
      </c>
      <c r="AX321" s="3">
        <v>46.34</v>
      </c>
      <c r="AY321" s="3">
        <v>44.12</v>
      </c>
    </row>
    <row r="322" spans="1:51" x14ac:dyDescent="0.35">
      <c r="A322" s="5">
        <f t="shared" si="5"/>
        <v>43175</v>
      </c>
      <c r="B322" t="s">
        <v>467</v>
      </c>
      <c r="C322" s="2">
        <v>43175</v>
      </c>
      <c r="D322" s="3">
        <v>50.09</v>
      </c>
      <c r="E322" s="3">
        <v>46.12</v>
      </c>
      <c r="F322" s="3">
        <v>42.32</v>
      </c>
      <c r="G322" s="3">
        <v>42.77</v>
      </c>
      <c r="H322" s="3">
        <v>43.32</v>
      </c>
      <c r="I322" s="3">
        <v>44.07</v>
      </c>
      <c r="J322" s="3">
        <v>46.18</v>
      </c>
      <c r="K322" s="3">
        <v>51.15</v>
      </c>
      <c r="L322" s="3">
        <v>53.89</v>
      </c>
      <c r="M322" s="3">
        <v>55.88</v>
      </c>
      <c r="N322" s="3">
        <v>56.08</v>
      </c>
      <c r="O322" s="3">
        <v>52.32</v>
      </c>
      <c r="P322" s="3">
        <v>45.46</v>
      </c>
      <c r="Q322" s="3">
        <v>39.770000000000003</v>
      </c>
      <c r="R322" s="3">
        <v>36.770000000000003</v>
      </c>
      <c r="S322" s="3">
        <v>37.22</v>
      </c>
      <c r="T322" s="3">
        <v>37.880000000000003</v>
      </c>
      <c r="U322" s="3">
        <v>39.979999999999997</v>
      </c>
      <c r="V322" s="3">
        <v>42.33</v>
      </c>
      <c r="W322" s="3">
        <v>45.47</v>
      </c>
      <c r="X322" s="3">
        <v>48.46</v>
      </c>
      <c r="Y322" s="3">
        <v>51.23</v>
      </c>
      <c r="Z322" s="3">
        <v>51.26</v>
      </c>
      <c r="AA322" s="3">
        <v>48.15</v>
      </c>
      <c r="AB322" s="3">
        <v>41.48</v>
      </c>
      <c r="AC322" s="3">
        <v>37.659999999999997</v>
      </c>
      <c r="AD322" s="3">
        <v>36.04</v>
      </c>
      <c r="AE322" s="3">
        <v>35.799999999999997</v>
      </c>
      <c r="AF322" s="3">
        <v>36.44</v>
      </c>
      <c r="AG322" s="3">
        <v>38.94</v>
      </c>
      <c r="AH322" s="3">
        <v>42.25</v>
      </c>
      <c r="AI322" s="3">
        <v>45.27</v>
      </c>
      <c r="AJ322" s="3">
        <v>46.97</v>
      </c>
      <c r="AK322" s="3">
        <v>47.97</v>
      </c>
      <c r="AL322" s="3">
        <v>48.06</v>
      </c>
      <c r="AM322" s="3">
        <v>45.3</v>
      </c>
      <c r="AN322" s="3">
        <v>39.090000000000003</v>
      </c>
      <c r="AO322" s="3">
        <v>36.869999999999997</v>
      </c>
      <c r="AP322" s="3">
        <v>36.36</v>
      </c>
      <c r="AQ322" s="3">
        <v>36.57</v>
      </c>
      <c r="AR322" s="3">
        <v>37.049999999999997</v>
      </c>
      <c r="AS322" s="3">
        <v>38.33</v>
      </c>
      <c r="AT322" s="3">
        <v>43.42</v>
      </c>
      <c r="AU322" s="3">
        <v>45.75</v>
      </c>
      <c r="AV322" s="3">
        <v>46.65</v>
      </c>
      <c r="AW322" s="3">
        <v>47.63</v>
      </c>
      <c r="AX322" s="3">
        <v>46.23</v>
      </c>
      <c r="AY322" s="3">
        <v>44.01</v>
      </c>
    </row>
    <row r="323" spans="1:51" x14ac:dyDescent="0.35">
      <c r="A323" s="5">
        <f t="shared" si="5"/>
        <v>43178</v>
      </c>
      <c r="B323" t="s">
        <v>468</v>
      </c>
      <c r="C323" s="2">
        <v>43178</v>
      </c>
      <c r="D323" s="3">
        <v>49.86</v>
      </c>
      <c r="E323" s="3">
        <v>46.51</v>
      </c>
      <c r="F323" s="3">
        <v>42.63</v>
      </c>
      <c r="G323" s="3">
        <v>42.98</v>
      </c>
      <c r="H323" s="3">
        <v>43.45</v>
      </c>
      <c r="I323" s="3">
        <v>44.1</v>
      </c>
      <c r="J323" s="3">
        <v>46.14</v>
      </c>
      <c r="K323" s="3">
        <v>51.05</v>
      </c>
      <c r="L323" s="3">
        <v>53.79</v>
      </c>
      <c r="M323" s="3">
        <v>55.78</v>
      </c>
      <c r="N323" s="3">
        <v>55.98</v>
      </c>
      <c r="O323" s="3">
        <v>52.22</v>
      </c>
      <c r="P323" s="3">
        <v>45.38</v>
      </c>
      <c r="Q323" s="3">
        <v>39.69</v>
      </c>
      <c r="R323" s="3">
        <v>36.69</v>
      </c>
      <c r="S323" s="3">
        <v>37.14</v>
      </c>
      <c r="T323" s="3">
        <v>37.799999999999997</v>
      </c>
      <c r="U323" s="3">
        <v>39.83</v>
      </c>
      <c r="V323" s="3">
        <v>42.09</v>
      </c>
      <c r="W323" s="3">
        <v>45.23</v>
      </c>
      <c r="X323" s="3">
        <v>48.22</v>
      </c>
      <c r="Y323" s="3">
        <v>50.99</v>
      </c>
      <c r="Z323" s="3">
        <v>51.02</v>
      </c>
      <c r="AA323" s="3">
        <v>47.91</v>
      </c>
      <c r="AB323" s="3">
        <v>41.39</v>
      </c>
      <c r="AC323" s="3">
        <v>37.67</v>
      </c>
      <c r="AD323" s="3">
        <v>36.049999999999997</v>
      </c>
      <c r="AE323" s="3">
        <v>35.81</v>
      </c>
      <c r="AF323" s="3">
        <v>36.450000000000003</v>
      </c>
      <c r="AG323" s="3">
        <v>38.950000000000003</v>
      </c>
      <c r="AH323" s="3">
        <v>42.26</v>
      </c>
      <c r="AI323" s="3">
        <v>45.28</v>
      </c>
      <c r="AJ323" s="3">
        <v>46.98</v>
      </c>
      <c r="AK323" s="3">
        <v>47.98</v>
      </c>
      <c r="AL323" s="3">
        <v>48.07</v>
      </c>
      <c r="AM323" s="3">
        <v>45.31</v>
      </c>
      <c r="AN323" s="3">
        <v>39.1</v>
      </c>
      <c r="AO323" s="3">
        <v>36.880000000000003</v>
      </c>
      <c r="AP323" s="3">
        <v>36.369999999999997</v>
      </c>
      <c r="AQ323" s="3">
        <v>36.58</v>
      </c>
      <c r="AR323" s="3">
        <v>37.06</v>
      </c>
      <c r="AS323" s="3">
        <v>38.340000000000003</v>
      </c>
      <c r="AT323" s="3">
        <v>43.43</v>
      </c>
      <c r="AU323" s="3">
        <v>45.76</v>
      </c>
      <c r="AV323" s="3">
        <v>46.66</v>
      </c>
      <c r="AW323" s="3">
        <v>47.64</v>
      </c>
      <c r="AX323" s="3">
        <v>46.24</v>
      </c>
      <c r="AY323" s="3">
        <v>44.02</v>
      </c>
    </row>
    <row r="324" spans="1:51" x14ac:dyDescent="0.35">
      <c r="A324" s="5">
        <f t="shared" si="5"/>
        <v>43179</v>
      </c>
      <c r="B324" t="s">
        <v>469</v>
      </c>
      <c r="C324" s="2">
        <v>43179</v>
      </c>
      <c r="D324" s="3">
        <v>51.02</v>
      </c>
      <c r="E324" s="3">
        <v>47.28</v>
      </c>
      <c r="F324" s="3">
        <v>43.32</v>
      </c>
      <c r="G324" s="3">
        <v>43.65</v>
      </c>
      <c r="H324" s="3">
        <v>44.12</v>
      </c>
      <c r="I324" s="3">
        <v>44.77</v>
      </c>
      <c r="J324" s="3">
        <v>46.73</v>
      </c>
      <c r="K324" s="3">
        <v>51.64</v>
      </c>
      <c r="L324" s="3">
        <v>54.38</v>
      </c>
      <c r="M324" s="3">
        <v>56.37</v>
      </c>
      <c r="N324" s="3">
        <v>56.62</v>
      </c>
      <c r="O324" s="3">
        <v>52.77</v>
      </c>
      <c r="P324" s="3">
        <v>45.92</v>
      </c>
      <c r="Q324" s="3">
        <v>40.130000000000003</v>
      </c>
      <c r="R324" s="3">
        <v>37.03</v>
      </c>
      <c r="S324" s="3">
        <v>37.479999999999997</v>
      </c>
      <c r="T324" s="3">
        <v>38.14</v>
      </c>
      <c r="U324" s="3">
        <v>40.17</v>
      </c>
      <c r="V324" s="3">
        <v>42.46</v>
      </c>
      <c r="W324" s="3">
        <v>45.63</v>
      </c>
      <c r="X324" s="3">
        <v>48.62</v>
      </c>
      <c r="Y324" s="3">
        <v>51.39</v>
      </c>
      <c r="Z324" s="3">
        <v>51.42</v>
      </c>
      <c r="AA324" s="3">
        <v>48.31</v>
      </c>
      <c r="AB324" s="3">
        <v>41.81</v>
      </c>
      <c r="AC324" s="3">
        <v>38.090000000000003</v>
      </c>
      <c r="AD324" s="3">
        <v>36.47</v>
      </c>
      <c r="AE324" s="3">
        <v>36.229999999999997</v>
      </c>
      <c r="AF324" s="3">
        <v>36.869999999999997</v>
      </c>
      <c r="AG324" s="3">
        <v>39.369999999999997</v>
      </c>
      <c r="AH324" s="3">
        <v>42.55</v>
      </c>
      <c r="AI324" s="3">
        <v>45.42</v>
      </c>
      <c r="AJ324" s="3">
        <v>47.02</v>
      </c>
      <c r="AK324" s="3">
        <v>47.92</v>
      </c>
      <c r="AL324" s="3">
        <v>48.01</v>
      </c>
      <c r="AM324" s="3">
        <v>45.25</v>
      </c>
      <c r="AN324" s="3">
        <v>39.119999999999997</v>
      </c>
      <c r="AO324" s="3">
        <v>36.96</v>
      </c>
      <c r="AP324" s="3">
        <v>36.450000000000003</v>
      </c>
      <c r="AQ324" s="3">
        <v>36.659999999999997</v>
      </c>
      <c r="AR324" s="3">
        <v>37.14</v>
      </c>
      <c r="AS324" s="3">
        <v>38.42</v>
      </c>
      <c r="AT324" s="3">
        <v>43.49</v>
      </c>
      <c r="AU324" s="3">
        <v>45.82</v>
      </c>
      <c r="AV324" s="3">
        <v>46.72</v>
      </c>
      <c r="AW324" s="3">
        <v>47.7</v>
      </c>
      <c r="AX324" s="3">
        <v>46.3</v>
      </c>
      <c r="AY324" s="3">
        <v>44.08</v>
      </c>
    </row>
    <row r="325" spans="1:51" x14ac:dyDescent="0.35">
      <c r="A325" s="5">
        <f t="shared" si="5"/>
        <v>43180</v>
      </c>
      <c r="B325" t="s">
        <v>470</v>
      </c>
      <c r="C325" s="2">
        <v>43180</v>
      </c>
      <c r="D325" s="3">
        <v>51.39</v>
      </c>
      <c r="E325" s="3">
        <v>47.45</v>
      </c>
      <c r="F325" s="3">
        <v>43.63</v>
      </c>
      <c r="G325" s="3">
        <v>44.03</v>
      </c>
      <c r="H325" s="3">
        <v>44.59</v>
      </c>
      <c r="I325" s="3">
        <v>45.27</v>
      </c>
      <c r="J325" s="3">
        <v>47.09</v>
      </c>
      <c r="K325" s="3">
        <v>51.95</v>
      </c>
      <c r="L325" s="3">
        <v>54.64</v>
      </c>
      <c r="M325" s="3">
        <v>56.65</v>
      </c>
      <c r="N325" s="3">
        <v>56.87</v>
      </c>
      <c r="O325" s="3">
        <v>52.98</v>
      </c>
      <c r="P325" s="3">
        <v>46.14</v>
      </c>
      <c r="Q325" s="3">
        <v>40.32</v>
      </c>
      <c r="R325" s="3">
        <v>37.159999999999997</v>
      </c>
      <c r="S325" s="3">
        <v>37.61</v>
      </c>
      <c r="T325" s="3">
        <v>38.270000000000003</v>
      </c>
      <c r="U325" s="3">
        <v>40.33</v>
      </c>
      <c r="V325" s="3">
        <v>42.67</v>
      </c>
      <c r="W325" s="3">
        <v>45.88</v>
      </c>
      <c r="X325" s="3">
        <v>48.89</v>
      </c>
      <c r="Y325" s="3">
        <v>51.67</v>
      </c>
      <c r="Z325" s="3">
        <v>51.7</v>
      </c>
      <c r="AA325" s="3">
        <v>48.58</v>
      </c>
      <c r="AB325" s="3">
        <v>42</v>
      </c>
      <c r="AC325" s="3">
        <v>38.28</v>
      </c>
      <c r="AD325" s="3">
        <v>36.659999999999997</v>
      </c>
      <c r="AE325" s="3">
        <v>36.42</v>
      </c>
      <c r="AF325" s="3">
        <v>37.06</v>
      </c>
      <c r="AG325" s="3">
        <v>39.57</v>
      </c>
      <c r="AH325" s="3">
        <v>42.86</v>
      </c>
      <c r="AI325" s="3">
        <v>45.73</v>
      </c>
      <c r="AJ325" s="3">
        <v>47.33</v>
      </c>
      <c r="AK325" s="3">
        <v>48.23</v>
      </c>
      <c r="AL325" s="3">
        <v>48.32</v>
      </c>
      <c r="AM325" s="3">
        <v>45.56</v>
      </c>
      <c r="AN325" s="3">
        <v>39.43</v>
      </c>
      <c r="AO325" s="3">
        <v>37.270000000000003</v>
      </c>
      <c r="AP325" s="3">
        <v>36.76</v>
      </c>
      <c r="AQ325" s="3">
        <v>36.97</v>
      </c>
      <c r="AR325" s="3">
        <v>37.450000000000003</v>
      </c>
      <c r="AS325" s="3">
        <v>38.82</v>
      </c>
      <c r="AT325" s="3">
        <v>43.93</v>
      </c>
      <c r="AU325" s="3">
        <v>46.26</v>
      </c>
      <c r="AV325" s="3">
        <v>47.16</v>
      </c>
      <c r="AW325" s="3">
        <v>48.14</v>
      </c>
      <c r="AX325" s="3">
        <v>46.74</v>
      </c>
      <c r="AY325" s="3">
        <v>44.52</v>
      </c>
    </row>
    <row r="326" spans="1:51" x14ac:dyDescent="0.35">
      <c r="A326" s="5">
        <f t="shared" si="5"/>
        <v>43181</v>
      </c>
      <c r="B326" t="s">
        <v>471</v>
      </c>
      <c r="C326" s="2">
        <v>43181</v>
      </c>
      <c r="D326" s="3">
        <v>50.53</v>
      </c>
      <c r="E326" s="3">
        <v>47.24</v>
      </c>
      <c r="F326" s="3">
        <v>43.79</v>
      </c>
      <c r="G326" s="3">
        <v>44.2</v>
      </c>
      <c r="H326" s="3">
        <v>44.66</v>
      </c>
      <c r="I326" s="3">
        <v>45.44</v>
      </c>
      <c r="J326" s="3">
        <v>47.01</v>
      </c>
      <c r="K326" s="3">
        <v>51.88</v>
      </c>
      <c r="L326" s="3">
        <v>54.58</v>
      </c>
      <c r="M326" s="3">
        <v>56.6</v>
      </c>
      <c r="N326" s="3">
        <v>56.83</v>
      </c>
      <c r="O326" s="3">
        <v>53.04</v>
      </c>
      <c r="P326" s="3">
        <v>46.14</v>
      </c>
      <c r="Q326" s="3">
        <v>40.32</v>
      </c>
      <c r="R326" s="3">
        <v>37.159999999999997</v>
      </c>
      <c r="S326" s="3">
        <v>37.61</v>
      </c>
      <c r="T326" s="3">
        <v>38.270000000000003</v>
      </c>
      <c r="U326" s="3">
        <v>40.33</v>
      </c>
      <c r="V326" s="3">
        <v>42.86</v>
      </c>
      <c r="W326" s="3">
        <v>46.07</v>
      </c>
      <c r="X326" s="3">
        <v>49.08</v>
      </c>
      <c r="Y326" s="3">
        <v>51.86</v>
      </c>
      <c r="Z326" s="3">
        <v>51.89</v>
      </c>
      <c r="AA326" s="3">
        <v>48.77</v>
      </c>
      <c r="AB326" s="3">
        <v>42.19</v>
      </c>
      <c r="AC326" s="3">
        <v>38.47</v>
      </c>
      <c r="AD326" s="3">
        <v>36.85</v>
      </c>
      <c r="AE326" s="3">
        <v>36.61</v>
      </c>
      <c r="AF326" s="3">
        <v>37.25</v>
      </c>
      <c r="AG326" s="3">
        <v>39.76</v>
      </c>
      <c r="AH326" s="3">
        <v>43.05</v>
      </c>
      <c r="AI326" s="3">
        <v>45.92</v>
      </c>
      <c r="AJ326" s="3">
        <v>47.52</v>
      </c>
      <c r="AK326" s="3">
        <v>48.42</v>
      </c>
      <c r="AL326" s="3">
        <v>48.51</v>
      </c>
      <c r="AM326" s="3">
        <v>45.75</v>
      </c>
      <c r="AN326" s="3">
        <v>39.619999999999997</v>
      </c>
      <c r="AO326" s="3">
        <v>37.46</v>
      </c>
      <c r="AP326" s="3">
        <v>36.950000000000003</v>
      </c>
      <c r="AQ326" s="3">
        <v>37.159999999999997</v>
      </c>
      <c r="AR326" s="3">
        <v>37.64</v>
      </c>
      <c r="AS326" s="3">
        <v>39.01</v>
      </c>
      <c r="AT326" s="3">
        <v>44.13</v>
      </c>
      <c r="AU326" s="3">
        <v>46.46</v>
      </c>
      <c r="AV326" s="3">
        <v>47.36</v>
      </c>
      <c r="AW326" s="3">
        <v>48.34</v>
      </c>
      <c r="AX326" s="3">
        <v>46.94</v>
      </c>
      <c r="AY326" s="3">
        <v>44.42</v>
      </c>
    </row>
    <row r="327" spans="1:51" x14ac:dyDescent="0.35">
      <c r="A327" s="5">
        <f t="shared" si="5"/>
        <v>43182</v>
      </c>
      <c r="B327" t="s">
        <v>472</v>
      </c>
      <c r="C327" s="2">
        <v>43182</v>
      </c>
      <c r="D327" s="3">
        <v>48.78</v>
      </c>
      <c r="E327" s="3">
        <v>46.6</v>
      </c>
      <c r="F327" s="3">
        <v>43.55</v>
      </c>
      <c r="G327" s="3">
        <v>43.95</v>
      </c>
      <c r="H327" s="3">
        <v>44.4</v>
      </c>
      <c r="I327" s="3">
        <v>45.08</v>
      </c>
      <c r="J327" s="3">
        <v>46.58</v>
      </c>
      <c r="K327" s="3">
        <v>51.45</v>
      </c>
      <c r="L327" s="3">
        <v>54.15</v>
      </c>
      <c r="M327" s="3">
        <v>56.06</v>
      </c>
      <c r="N327" s="3">
        <v>56.29</v>
      </c>
      <c r="O327" s="3">
        <v>52.66</v>
      </c>
      <c r="P327" s="3">
        <v>45.91</v>
      </c>
      <c r="Q327" s="3">
        <v>40.090000000000003</v>
      </c>
      <c r="R327" s="3">
        <v>36.93</v>
      </c>
      <c r="S327" s="3">
        <v>37.380000000000003</v>
      </c>
      <c r="T327" s="3">
        <v>38.04</v>
      </c>
      <c r="U327" s="3">
        <v>40.1</v>
      </c>
      <c r="V327" s="3">
        <v>42.63</v>
      </c>
      <c r="W327" s="3">
        <v>45.84</v>
      </c>
      <c r="X327" s="3">
        <v>48.85</v>
      </c>
      <c r="Y327" s="3">
        <v>51.63</v>
      </c>
      <c r="Z327" s="3">
        <v>51.66</v>
      </c>
      <c r="AA327" s="3">
        <v>48.54</v>
      </c>
      <c r="AB327" s="3">
        <v>41.96</v>
      </c>
      <c r="AC327" s="3">
        <v>38.24</v>
      </c>
      <c r="AD327" s="3">
        <v>36.619999999999997</v>
      </c>
      <c r="AE327" s="3">
        <v>36.380000000000003</v>
      </c>
      <c r="AF327" s="3">
        <v>37.020000000000003</v>
      </c>
      <c r="AG327" s="3">
        <v>39.619999999999997</v>
      </c>
      <c r="AH327" s="3">
        <v>43.24</v>
      </c>
      <c r="AI327" s="3">
        <v>46.11</v>
      </c>
      <c r="AJ327" s="3">
        <v>47.71</v>
      </c>
      <c r="AK327" s="3">
        <v>48.61</v>
      </c>
      <c r="AL327" s="3">
        <v>48.7</v>
      </c>
      <c r="AM327" s="3">
        <v>45.94</v>
      </c>
      <c r="AN327" s="3">
        <v>39.81</v>
      </c>
      <c r="AO327" s="3">
        <v>37.65</v>
      </c>
      <c r="AP327" s="3">
        <v>37.14</v>
      </c>
      <c r="AQ327" s="3">
        <v>37.35</v>
      </c>
      <c r="AR327" s="3">
        <v>37.85</v>
      </c>
      <c r="AS327" s="3">
        <v>39.369999999999997</v>
      </c>
      <c r="AT327" s="3">
        <v>44.45</v>
      </c>
      <c r="AU327" s="3">
        <v>46.78</v>
      </c>
      <c r="AV327" s="3">
        <v>47.68</v>
      </c>
      <c r="AW327" s="3">
        <v>48.66</v>
      </c>
      <c r="AX327" s="3">
        <v>47.14</v>
      </c>
      <c r="AY327" s="3">
        <v>44.54</v>
      </c>
    </row>
    <row r="328" spans="1:51" x14ac:dyDescent="0.35">
      <c r="A328" s="5">
        <f t="shared" si="5"/>
        <v>43185</v>
      </c>
      <c r="B328" t="s">
        <v>473</v>
      </c>
      <c r="C328" s="2">
        <v>43185</v>
      </c>
      <c r="D328" s="3">
        <v>47.17</v>
      </c>
      <c r="E328" s="3">
        <v>46.18</v>
      </c>
      <c r="F328" s="3">
        <v>43.3</v>
      </c>
      <c r="G328" s="3">
        <v>43.66</v>
      </c>
      <c r="H328" s="3">
        <v>44.07</v>
      </c>
      <c r="I328" s="3">
        <v>44.66</v>
      </c>
      <c r="J328" s="3">
        <v>46.21</v>
      </c>
      <c r="K328" s="3">
        <v>51.13</v>
      </c>
      <c r="L328" s="3">
        <v>53.87</v>
      </c>
      <c r="M328" s="3">
        <v>55.7</v>
      </c>
      <c r="N328" s="3">
        <v>55.93</v>
      </c>
      <c r="O328" s="3">
        <v>52.3</v>
      </c>
      <c r="P328" s="3">
        <v>45.73</v>
      </c>
      <c r="Q328" s="3">
        <v>40.03</v>
      </c>
      <c r="R328" s="3">
        <v>37</v>
      </c>
      <c r="S328" s="3">
        <v>37.57</v>
      </c>
      <c r="T328" s="3">
        <v>38.26</v>
      </c>
      <c r="U328" s="3">
        <v>40.35</v>
      </c>
      <c r="V328" s="3">
        <v>42.82</v>
      </c>
      <c r="W328" s="3">
        <v>45.97</v>
      </c>
      <c r="X328" s="3">
        <v>48.92</v>
      </c>
      <c r="Y328" s="3">
        <v>51.64</v>
      </c>
      <c r="Z328" s="3">
        <v>51.61</v>
      </c>
      <c r="AA328" s="3">
        <v>48.43</v>
      </c>
      <c r="AB328" s="3">
        <v>41.73</v>
      </c>
      <c r="AC328" s="3">
        <v>37.950000000000003</v>
      </c>
      <c r="AD328" s="3">
        <v>36.270000000000003</v>
      </c>
      <c r="AE328" s="3">
        <v>35.99</v>
      </c>
      <c r="AF328" s="3">
        <v>36.630000000000003</v>
      </c>
      <c r="AG328" s="3">
        <v>39.229999999999997</v>
      </c>
      <c r="AH328" s="3">
        <v>42.83</v>
      </c>
      <c r="AI328" s="3">
        <v>45.68</v>
      </c>
      <c r="AJ328" s="3">
        <v>47.26</v>
      </c>
      <c r="AK328" s="3">
        <v>48.16</v>
      </c>
      <c r="AL328" s="3">
        <v>48.25</v>
      </c>
      <c r="AM328" s="3">
        <v>45.49</v>
      </c>
      <c r="AN328" s="3">
        <v>39.36</v>
      </c>
      <c r="AO328" s="3">
        <v>37.200000000000003</v>
      </c>
      <c r="AP328" s="3">
        <v>36.69</v>
      </c>
      <c r="AQ328" s="3">
        <v>36.9</v>
      </c>
      <c r="AR328" s="3">
        <v>37.4</v>
      </c>
      <c r="AS328" s="3">
        <v>38.92</v>
      </c>
      <c r="AT328" s="3">
        <v>44</v>
      </c>
      <c r="AU328" s="3">
        <v>46.33</v>
      </c>
      <c r="AV328" s="3">
        <v>47.23</v>
      </c>
      <c r="AW328" s="3">
        <v>48.21</v>
      </c>
      <c r="AX328" s="3">
        <v>46.69</v>
      </c>
      <c r="AY328" s="3">
        <v>44.09</v>
      </c>
    </row>
    <row r="329" spans="1:51" x14ac:dyDescent="0.35">
      <c r="A329" s="5">
        <f t="shared" si="5"/>
        <v>43186</v>
      </c>
      <c r="B329" t="s">
        <v>474</v>
      </c>
      <c r="C329" s="2">
        <v>43186</v>
      </c>
      <c r="D329" s="3">
        <v>49.17</v>
      </c>
      <c r="E329" s="3">
        <v>47.43</v>
      </c>
      <c r="F329" s="3">
        <v>44.25</v>
      </c>
      <c r="G329" s="3">
        <v>44.63</v>
      </c>
      <c r="H329" s="3">
        <v>45.18</v>
      </c>
      <c r="I329" s="3">
        <v>45.77</v>
      </c>
      <c r="J329" s="3">
        <v>47.03</v>
      </c>
      <c r="K329" s="3">
        <v>51.94</v>
      </c>
      <c r="L329" s="3">
        <v>54.68</v>
      </c>
      <c r="M329" s="3">
        <v>56.54</v>
      </c>
      <c r="N329" s="3">
        <v>56.77</v>
      </c>
      <c r="O329" s="3">
        <v>53.13</v>
      </c>
      <c r="P329" s="3">
        <v>46.55</v>
      </c>
      <c r="Q329" s="3">
        <v>40.83</v>
      </c>
      <c r="R329" s="3">
        <v>37.71</v>
      </c>
      <c r="S329" s="3">
        <v>38.28</v>
      </c>
      <c r="T329" s="3">
        <v>38.97</v>
      </c>
      <c r="U329" s="3">
        <v>41.06</v>
      </c>
      <c r="V329" s="3">
        <v>43.53</v>
      </c>
      <c r="W329" s="3">
        <v>46.68</v>
      </c>
      <c r="X329" s="3">
        <v>49.63</v>
      </c>
      <c r="Y329" s="3">
        <v>52.35</v>
      </c>
      <c r="Z329" s="3">
        <v>52.32</v>
      </c>
      <c r="AA329" s="3">
        <v>49.08</v>
      </c>
      <c r="AB329" s="3">
        <v>42.38</v>
      </c>
      <c r="AC329" s="3">
        <v>38.6</v>
      </c>
      <c r="AD329" s="3">
        <v>36.92</v>
      </c>
      <c r="AE329" s="3">
        <v>36.64</v>
      </c>
      <c r="AF329" s="3">
        <v>37.28</v>
      </c>
      <c r="AG329" s="3">
        <v>39.880000000000003</v>
      </c>
      <c r="AH329" s="3">
        <v>43.48</v>
      </c>
      <c r="AI329" s="3">
        <v>46.33</v>
      </c>
      <c r="AJ329" s="3">
        <v>47.91</v>
      </c>
      <c r="AK329" s="3">
        <v>48.81</v>
      </c>
      <c r="AL329" s="3">
        <v>48.9</v>
      </c>
      <c r="AM329" s="3">
        <v>46.14</v>
      </c>
      <c r="AN329" s="3">
        <v>40.01</v>
      </c>
      <c r="AO329" s="3">
        <v>37.85</v>
      </c>
      <c r="AP329" s="3">
        <v>37.340000000000003</v>
      </c>
      <c r="AQ329" s="3">
        <v>37.549999999999997</v>
      </c>
      <c r="AR329" s="3">
        <v>38.049999999999997</v>
      </c>
      <c r="AS329" s="3">
        <v>39.57</v>
      </c>
      <c r="AT329" s="3">
        <v>44.65</v>
      </c>
      <c r="AU329" s="3">
        <v>46.98</v>
      </c>
      <c r="AV329" s="3">
        <v>47.88</v>
      </c>
      <c r="AW329" s="3">
        <v>48.86</v>
      </c>
      <c r="AX329" s="3">
        <v>47.34</v>
      </c>
      <c r="AY329" s="3">
        <v>44.74</v>
      </c>
    </row>
    <row r="330" spans="1:51" x14ac:dyDescent="0.35">
      <c r="A330" s="5">
        <f t="shared" si="5"/>
        <v>43187</v>
      </c>
      <c r="B330" t="s">
        <v>475</v>
      </c>
      <c r="C330" s="2">
        <v>43187</v>
      </c>
      <c r="D330" s="3">
        <v>48.63</v>
      </c>
      <c r="E330" s="3">
        <v>47.37</v>
      </c>
      <c r="F330" s="3">
        <v>44.4</v>
      </c>
      <c r="G330" s="3">
        <v>44.76</v>
      </c>
      <c r="H330" s="3">
        <v>45.12</v>
      </c>
      <c r="I330" s="3">
        <v>45.63</v>
      </c>
      <c r="J330" s="3">
        <v>47.08</v>
      </c>
      <c r="K330" s="3">
        <v>52</v>
      </c>
      <c r="L330" s="3">
        <v>54.8</v>
      </c>
      <c r="M330" s="3">
        <v>56.66</v>
      </c>
      <c r="N330" s="3">
        <v>56.89</v>
      </c>
      <c r="O330" s="3">
        <v>53.25</v>
      </c>
      <c r="P330" s="3">
        <v>46.67</v>
      </c>
      <c r="Q330" s="3">
        <v>40.950000000000003</v>
      </c>
      <c r="R330" s="3">
        <v>37.83</v>
      </c>
      <c r="S330" s="3">
        <v>38.4</v>
      </c>
      <c r="T330" s="3">
        <v>39.090000000000003</v>
      </c>
      <c r="U330" s="3">
        <v>41.22</v>
      </c>
      <c r="V330" s="3">
        <v>43.8</v>
      </c>
      <c r="W330" s="3">
        <v>46.95</v>
      </c>
      <c r="X330" s="3">
        <v>49.9</v>
      </c>
      <c r="Y330" s="3">
        <v>52.71</v>
      </c>
      <c r="Z330" s="3">
        <v>52.68</v>
      </c>
      <c r="AA330" s="3">
        <v>49.44</v>
      </c>
      <c r="AB330" s="3">
        <v>42.59</v>
      </c>
      <c r="AC330" s="3">
        <v>38.81</v>
      </c>
      <c r="AD330" s="3">
        <v>37.130000000000003</v>
      </c>
      <c r="AE330" s="3">
        <v>36.85</v>
      </c>
      <c r="AF330" s="3">
        <v>37.49</v>
      </c>
      <c r="AG330" s="3">
        <v>40.130000000000003</v>
      </c>
      <c r="AH330" s="3">
        <v>43.75</v>
      </c>
      <c r="AI330" s="3">
        <v>46.6</v>
      </c>
      <c r="AJ330" s="3">
        <v>48.18</v>
      </c>
      <c r="AK330" s="3">
        <v>49.08</v>
      </c>
      <c r="AL330" s="3">
        <v>49.17</v>
      </c>
      <c r="AM330" s="3">
        <v>46.41</v>
      </c>
      <c r="AN330" s="3">
        <v>40.28</v>
      </c>
      <c r="AO330" s="3">
        <v>38.119999999999997</v>
      </c>
      <c r="AP330" s="3">
        <v>37.61</v>
      </c>
      <c r="AQ330" s="3">
        <v>37.82</v>
      </c>
      <c r="AR330" s="3">
        <v>38.32</v>
      </c>
      <c r="AS330" s="3">
        <v>39.840000000000003</v>
      </c>
      <c r="AT330" s="3">
        <v>44.92</v>
      </c>
      <c r="AU330" s="3">
        <v>47.25</v>
      </c>
      <c r="AV330" s="3">
        <v>48.15</v>
      </c>
      <c r="AW330" s="3">
        <v>49.13</v>
      </c>
      <c r="AX330" s="3">
        <v>47.61</v>
      </c>
      <c r="AY330" s="3">
        <v>45.01</v>
      </c>
    </row>
    <row r="331" spans="1:51" x14ac:dyDescent="0.35">
      <c r="A331" s="5">
        <f t="shared" si="5"/>
        <v>43188</v>
      </c>
      <c r="B331" t="s">
        <v>476</v>
      </c>
      <c r="C331" s="2">
        <v>43188</v>
      </c>
      <c r="D331" s="3">
        <v>47.36</v>
      </c>
      <c r="E331" s="3">
        <v>44.46</v>
      </c>
      <c r="F331" s="3">
        <v>44.95</v>
      </c>
      <c r="G331" s="3">
        <v>45.44</v>
      </c>
      <c r="H331" s="3">
        <v>45.97</v>
      </c>
      <c r="I331" s="3">
        <v>47.07</v>
      </c>
      <c r="J331" s="3">
        <v>52.08</v>
      </c>
      <c r="K331" s="3">
        <v>54.97</v>
      </c>
      <c r="L331" s="3">
        <v>56.79</v>
      </c>
      <c r="M331" s="3">
        <v>57.02</v>
      </c>
      <c r="N331" s="3">
        <v>53.37</v>
      </c>
      <c r="O331" s="3">
        <v>46.9</v>
      </c>
      <c r="P331" s="3">
        <v>41.17</v>
      </c>
      <c r="Q331" s="3">
        <v>38.04</v>
      </c>
      <c r="R331" s="3">
        <v>38.6</v>
      </c>
      <c r="S331" s="3">
        <v>39.28</v>
      </c>
      <c r="T331" s="3">
        <v>41.4</v>
      </c>
      <c r="U331" s="3">
        <v>43.88</v>
      </c>
      <c r="V331" s="3">
        <v>47.03</v>
      </c>
      <c r="W331" s="3">
        <v>49.98</v>
      </c>
      <c r="X331" s="3">
        <v>52.79</v>
      </c>
      <c r="Y331" s="3">
        <v>52.76</v>
      </c>
      <c r="Z331" s="3">
        <v>49.52</v>
      </c>
      <c r="AA331" s="3">
        <v>42.67</v>
      </c>
      <c r="AB331" s="3">
        <v>38.89</v>
      </c>
      <c r="AC331" s="3">
        <v>37.21</v>
      </c>
      <c r="AD331" s="3">
        <v>36.93</v>
      </c>
      <c r="AE331" s="3">
        <v>37.57</v>
      </c>
      <c r="AF331" s="3">
        <v>40.21</v>
      </c>
      <c r="AG331" s="3">
        <v>43.83</v>
      </c>
      <c r="AH331" s="3">
        <v>46.68</v>
      </c>
      <c r="AI331" s="3">
        <v>48.26</v>
      </c>
      <c r="AJ331" s="3">
        <v>49.16</v>
      </c>
      <c r="AK331" s="3">
        <v>49.25</v>
      </c>
      <c r="AL331" s="3">
        <v>46.49</v>
      </c>
      <c r="AM331" s="3">
        <v>40.36</v>
      </c>
      <c r="AN331" s="3">
        <v>38.200000000000003</v>
      </c>
      <c r="AO331" s="3">
        <v>37.69</v>
      </c>
      <c r="AP331" s="3">
        <v>37.9</v>
      </c>
      <c r="AQ331" s="3">
        <v>38.4</v>
      </c>
      <c r="AR331" s="3">
        <v>39.92</v>
      </c>
      <c r="AS331" s="3">
        <v>45</v>
      </c>
      <c r="AT331" s="3">
        <v>47.33</v>
      </c>
      <c r="AU331" s="3">
        <v>48.23</v>
      </c>
      <c r="AV331" s="3">
        <v>49.21</v>
      </c>
      <c r="AW331" s="3">
        <v>47.69</v>
      </c>
      <c r="AX331" s="3">
        <v>45.09</v>
      </c>
      <c r="AY331" s="3">
        <v>39.590000000000003</v>
      </c>
    </row>
    <row r="332" spans="1:51" x14ac:dyDescent="0.35">
      <c r="A332" s="5">
        <f t="shared" si="5"/>
        <v>43189</v>
      </c>
      <c r="B332" t="s">
        <v>477</v>
      </c>
      <c r="C332" s="2">
        <v>43189</v>
      </c>
      <c r="D332" s="3" t="e">
        <v>#N/A</v>
      </c>
      <c r="E332" s="3" t="e">
        <v>#N/A</v>
      </c>
      <c r="F332" s="3" t="e">
        <v>#N/A</v>
      </c>
      <c r="G332" s="3" t="e">
        <v>#N/A</v>
      </c>
      <c r="H332" s="3" t="e">
        <v>#N/A</v>
      </c>
      <c r="I332" s="3" t="e">
        <v>#N/A</v>
      </c>
      <c r="J332" s="3" t="e">
        <v>#N/A</v>
      </c>
      <c r="K332" s="3" t="e">
        <v>#N/A</v>
      </c>
      <c r="L332" s="3" t="e">
        <v>#N/A</v>
      </c>
      <c r="M332" s="3" t="e">
        <v>#N/A</v>
      </c>
      <c r="N332" s="3" t="e">
        <v>#N/A</v>
      </c>
      <c r="O332" s="3" t="e">
        <v>#N/A</v>
      </c>
      <c r="P332" s="3" t="e">
        <v>#N/A</v>
      </c>
      <c r="Q332" s="3" t="e">
        <v>#N/A</v>
      </c>
      <c r="R332" s="3" t="e">
        <v>#N/A</v>
      </c>
      <c r="S332" s="3" t="e">
        <v>#N/A</v>
      </c>
      <c r="T332" s="3" t="e">
        <v>#N/A</v>
      </c>
      <c r="U332" s="3" t="e">
        <v>#N/A</v>
      </c>
      <c r="V332" s="3" t="e">
        <v>#N/A</v>
      </c>
      <c r="W332" s="3" t="e">
        <v>#N/A</v>
      </c>
      <c r="X332" s="3" t="e">
        <v>#N/A</v>
      </c>
      <c r="Y332" s="3" t="e">
        <v>#N/A</v>
      </c>
      <c r="Z332" s="3" t="e">
        <v>#N/A</v>
      </c>
      <c r="AA332" s="3" t="e">
        <v>#N/A</v>
      </c>
      <c r="AB332" s="3" t="e">
        <v>#N/A</v>
      </c>
      <c r="AC332" s="3" t="e">
        <v>#N/A</v>
      </c>
      <c r="AD332" s="3" t="e">
        <v>#N/A</v>
      </c>
      <c r="AE332" s="3" t="e">
        <v>#N/A</v>
      </c>
      <c r="AF332" s="3" t="e">
        <v>#N/A</v>
      </c>
      <c r="AG332" s="3" t="e">
        <v>#N/A</v>
      </c>
      <c r="AH332" s="3" t="e">
        <v>#N/A</v>
      </c>
      <c r="AI332" s="3" t="e">
        <v>#N/A</v>
      </c>
      <c r="AJ332" s="3" t="e">
        <v>#N/A</v>
      </c>
      <c r="AK332" s="3" t="e">
        <v>#N/A</v>
      </c>
      <c r="AL332" s="3" t="e">
        <v>#N/A</v>
      </c>
      <c r="AM332" s="3" t="e">
        <v>#N/A</v>
      </c>
      <c r="AN332" s="3" t="e">
        <v>#N/A</v>
      </c>
      <c r="AO332" s="3" t="e">
        <v>#N/A</v>
      </c>
      <c r="AP332" s="3" t="e">
        <v>#N/A</v>
      </c>
      <c r="AQ332" s="3" t="e">
        <v>#N/A</v>
      </c>
      <c r="AR332" s="3" t="e">
        <v>#N/A</v>
      </c>
      <c r="AS332" s="3" t="e">
        <v>#N/A</v>
      </c>
      <c r="AT332" s="3" t="e">
        <v>#N/A</v>
      </c>
      <c r="AU332" s="3" t="e">
        <v>#N/A</v>
      </c>
      <c r="AV332" s="3" t="e">
        <v>#N/A</v>
      </c>
      <c r="AW332" s="3" t="e">
        <v>#N/A</v>
      </c>
      <c r="AX332" s="3" t="e">
        <v>#N/A</v>
      </c>
      <c r="AY332" s="3" t="e">
        <v>#N/A</v>
      </c>
    </row>
    <row r="333" spans="1:51" x14ac:dyDescent="0.35">
      <c r="A333" s="5">
        <f t="shared" si="5"/>
        <v>43192</v>
      </c>
      <c r="B333" t="s">
        <v>478</v>
      </c>
      <c r="C333" s="2">
        <v>43192</v>
      </c>
      <c r="D333" s="3">
        <v>47.36</v>
      </c>
      <c r="E333" s="3">
        <v>44.46</v>
      </c>
      <c r="F333" s="3">
        <v>44.95</v>
      </c>
      <c r="G333" s="3">
        <v>45.44</v>
      </c>
      <c r="H333" s="3">
        <v>45.97</v>
      </c>
      <c r="I333" s="3">
        <v>47.07</v>
      </c>
      <c r="J333" s="3">
        <v>52.08</v>
      </c>
      <c r="K333" s="3">
        <v>54.97</v>
      </c>
      <c r="L333" s="3">
        <v>56.79</v>
      </c>
      <c r="M333" s="3">
        <v>57.02</v>
      </c>
      <c r="N333" s="3">
        <v>53.37</v>
      </c>
      <c r="O333" s="3">
        <v>46.9</v>
      </c>
      <c r="P333" s="3">
        <v>41.17</v>
      </c>
      <c r="Q333" s="3">
        <v>38.04</v>
      </c>
      <c r="R333" s="3">
        <v>38.6</v>
      </c>
      <c r="S333" s="3">
        <v>39.28</v>
      </c>
      <c r="T333" s="3">
        <v>41.4</v>
      </c>
      <c r="U333" s="3">
        <v>43.88</v>
      </c>
      <c r="V333" s="3">
        <v>47.03</v>
      </c>
      <c r="W333" s="3">
        <v>49.98</v>
      </c>
      <c r="X333" s="3">
        <v>52.79</v>
      </c>
      <c r="Y333" s="3">
        <v>52.76</v>
      </c>
      <c r="Z333" s="3">
        <v>49.52</v>
      </c>
      <c r="AA333" s="3">
        <v>42.67</v>
      </c>
      <c r="AB333" s="3">
        <v>38.89</v>
      </c>
      <c r="AC333" s="3">
        <v>37.21</v>
      </c>
      <c r="AD333" s="3">
        <v>36.93</v>
      </c>
      <c r="AE333" s="3">
        <v>37.57</v>
      </c>
      <c r="AF333" s="3">
        <v>40.21</v>
      </c>
      <c r="AG333" s="3">
        <v>43.83</v>
      </c>
      <c r="AH333" s="3">
        <v>46.68</v>
      </c>
      <c r="AI333" s="3">
        <v>48.26</v>
      </c>
      <c r="AJ333" s="3">
        <v>49.16</v>
      </c>
      <c r="AK333" s="3">
        <v>49.25</v>
      </c>
      <c r="AL333" s="3">
        <v>46.49</v>
      </c>
      <c r="AM333" s="3">
        <v>40.36</v>
      </c>
      <c r="AN333" s="3">
        <v>38.200000000000003</v>
      </c>
      <c r="AO333" s="3">
        <v>37.69</v>
      </c>
      <c r="AP333" s="3">
        <v>37.9</v>
      </c>
      <c r="AQ333" s="3">
        <v>38.4</v>
      </c>
      <c r="AR333" s="3">
        <v>39.92</v>
      </c>
      <c r="AS333" s="3">
        <v>45</v>
      </c>
      <c r="AT333" s="3">
        <v>47.33</v>
      </c>
      <c r="AU333" s="3">
        <v>48.23</v>
      </c>
      <c r="AV333" s="3">
        <v>49.21</v>
      </c>
      <c r="AW333" s="3">
        <v>47.69</v>
      </c>
      <c r="AX333" s="3">
        <v>45.09</v>
      </c>
      <c r="AY333" s="3">
        <v>39.590000000000003</v>
      </c>
    </row>
    <row r="334" spans="1:51" x14ac:dyDescent="0.35">
      <c r="A334" s="5">
        <f t="shared" ref="A334:A397" si="6">+A329+7</f>
        <v>43193</v>
      </c>
      <c r="B334" t="s">
        <v>479</v>
      </c>
      <c r="C334" s="2">
        <v>43193</v>
      </c>
      <c r="D334" s="3">
        <v>46.92</v>
      </c>
      <c r="E334" s="3">
        <v>44.23</v>
      </c>
      <c r="F334" s="3">
        <v>44.72</v>
      </c>
      <c r="G334" s="3">
        <v>45.17</v>
      </c>
      <c r="H334" s="3">
        <v>45.7</v>
      </c>
      <c r="I334" s="3">
        <v>46.8</v>
      </c>
      <c r="J334" s="3">
        <v>51.8</v>
      </c>
      <c r="K334" s="3">
        <v>54.7</v>
      </c>
      <c r="L334" s="3">
        <v>56.53</v>
      </c>
      <c r="M334" s="3">
        <v>56.76</v>
      </c>
      <c r="N334" s="3">
        <v>53.11</v>
      </c>
      <c r="O334" s="3">
        <v>46.72</v>
      </c>
      <c r="P334" s="3">
        <v>40.99</v>
      </c>
      <c r="Q334" s="3">
        <v>37.86</v>
      </c>
      <c r="R334" s="3">
        <v>38.42</v>
      </c>
      <c r="S334" s="3">
        <v>39.1</v>
      </c>
      <c r="T334" s="3">
        <v>41.22</v>
      </c>
      <c r="U334" s="3">
        <v>43.7</v>
      </c>
      <c r="V334" s="3">
        <v>46.85</v>
      </c>
      <c r="W334" s="3">
        <v>49.8</v>
      </c>
      <c r="X334" s="3">
        <v>52.61</v>
      </c>
      <c r="Y334" s="3">
        <v>52.58</v>
      </c>
      <c r="Z334" s="3">
        <v>49.34</v>
      </c>
      <c r="AA334" s="3">
        <v>42.42</v>
      </c>
      <c r="AB334" s="3">
        <v>38.61</v>
      </c>
      <c r="AC334" s="3">
        <v>36.93</v>
      </c>
      <c r="AD334" s="3">
        <v>36.65</v>
      </c>
      <c r="AE334" s="3">
        <v>37.29</v>
      </c>
      <c r="AF334" s="3">
        <v>39.93</v>
      </c>
      <c r="AG334" s="3">
        <v>43.55</v>
      </c>
      <c r="AH334" s="3">
        <v>46.4</v>
      </c>
      <c r="AI334" s="3">
        <v>47.98</v>
      </c>
      <c r="AJ334" s="3">
        <v>48.88</v>
      </c>
      <c r="AK334" s="3">
        <v>48.97</v>
      </c>
      <c r="AL334" s="3">
        <v>46.21</v>
      </c>
      <c r="AM334" s="3">
        <v>40.08</v>
      </c>
      <c r="AN334" s="3">
        <v>37.92</v>
      </c>
      <c r="AO334" s="3">
        <v>37.409999999999997</v>
      </c>
      <c r="AP334" s="3">
        <v>37.619999999999997</v>
      </c>
      <c r="AQ334" s="3">
        <v>38.119999999999997</v>
      </c>
      <c r="AR334" s="3">
        <v>39.64</v>
      </c>
      <c r="AS334" s="3">
        <v>44.72</v>
      </c>
      <c r="AT334" s="3">
        <v>47.05</v>
      </c>
      <c r="AU334" s="3">
        <v>47.95</v>
      </c>
      <c r="AV334" s="3">
        <v>48.93</v>
      </c>
      <c r="AW334" s="3">
        <v>47.41</v>
      </c>
      <c r="AX334" s="3">
        <v>44.81</v>
      </c>
      <c r="AY334" s="3">
        <v>39.31</v>
      </c>
    </row>
    <row r="335" spans="1:51" x14ac:dyDescent="0.35">
      <c r="A335" s="5">
        <f t="shared" si="6"/>
        <v>43194</v>
      </c>
      <c r="B335" t="s">
        <v>480</v>
      </c>
      <c r="C335" s="2">
        <v>43194</v>
      </c>
      <c r="D335" s="3">
        <v>47.18</v>
      </c>
      <c r="E335" s="3">
        <v>44.22</v>
      </c>
      <c r="F335" s="3">
        <v>44.72</v>
      </c>
      <c r="G335" s="3">
        <v>45.36</v>
      </c>
      <c r="H335" s="3">
        <v>45.92</v>
      </c>
      <c r="I335" s="3">
        <v>46.85</v>
      </c>
      <c r="J335" s="3">
        <v>51.4</v>
      </c>
      <c r="K335" s="3">
        <v>54.75</v>
      </c>
      <c r="L335" s="3">
        <v>56.24</v>
      </c>
      <c r="M335" s="3">
        <v>56.56</v>
      </c>
      <c r="N335" s="3">
        <v>52.92</v>
      </c>
      <c r="O335" s="3">
        <v>46.46</v>
      </c>
      <c r="P335" s="3">
        <v>40.729999999999997</v>
      </c>
      <c r="Q335" s="3">
        <v>37.6</v>
      </c>
      <c r="R335" s="3">
        <v>38.159999999999997</v>
      </c>
      <c r="S335" s="3">
        <v>38.89</v>
      </c>
      <c r="T335" s="3">
        <v>41.08</v>
      </c>
      <c r="U335" s="3">
        <v>43.64</v>
      </c>
      <c r="V335" s="3">
        <v>46.79</v>
      </c>
      <c r="W335" s="3">
        <v>49.74</v>
      </c>
      <c r="X335" s="3">
        <v>52.55</v>
      </c>
      <c r="Y335" s="3">
        <v>52.52</v>
      </c>
      <c r="Z335" s="3">
        <v>49.28</v>
      </c>
      <c r="AA335" s="3">
        <v>42.36</v>
      </c>
      <c r="AB335" s="3">
        <v>38.549999999999997</v>
      </c>
      <c r="AC335" s="3">
        <v>36.869999999999997</v>
      </c>
      <c r="AD335" s="3">
        <v>36.590000000000003</v>
      </c>
      <c r="AE335" s="3">
        <v>37.229999999999997</v>
      </c>
      <c r="AF335" s="3">
        <v>39.869999999999997</v>
      </c>
      <c r="AG335" s="3">
        <v>43.49</v>
      </c>
      <c r="AH335" s="3">
        <v>46.34</v>
      </c>
      <c r="AI335" s="3">
        <v>47.92</v>
      </c>
      <c r="AJ335" s="3">
        <v>48.82</v>
      </c>
      <c r="AK335" s="3">
        <v>48.91</v>
      </c>
      <c r="AL335" s="3">
        <v>46.15</v>
      </c>
      <c r="AM335" s="3">
        <v>40.020000000000003</v>
      </c>
      <c r="AN335" s="3">
        <v>37.86</v>
      </c>
      <c r="AO335" s="3">
        <v>37.35</v>
      </c>
      <c r="AP335" s="3">
        <v>37.56</v>
      </c>
      <c r="AQ335" s="3">
        <v>38.06</v>
      </c>
      <c r="AR335" s="3">
        <v>39.58</v>
      </c>
      <c r="AS335" s="3">
        <v>44.66</v>
      </c>
      <c r="AT335" s="3">
        <v>46.99</v>
      </c>
      <c r="AU335" s="3">
        <v>47.89</v>
      </c>
      <c r="AV335" s="3">
        <v>48.87</v>
      </c>
      <c r="AW335" s="3">
        <v>47.35</v>
      </c>
      <c r="AX335" s="3">
        <v>44.75</v>
      </c>
      <c r="AY335" s="3">
        <v>39.25</v>
      </c>
    </row>
    <row r="336" spans="1:51" x14ac:dyDescent="0.35">
      <c r="A336" s="5">
        <f t="shared" si="6"/>
        <v>43195</v>
      </c>
      <c r="B336" t="s">
        <v>481</v>
      </c>
      <c r="C336" s="2">
        <v>43195</v>
      </c>
      <c r="D336" s="3">
        <v>46.97</v>
      </c>
      <c r="E336" s="3">
        <v>44.17</v>
      </c>
      <c r="F336" s="3">
        <v>44.73</v>
      </c>
      <c r="G336" s="3">
        <v>45.2</v>
      </c>
      <c r="H336" s="3">
        <v>45.76</v>
      </c>
      <c r="I336" s="3">
        <v>46.5</v>
      </c>
      <c r="J336" s="3">
        <v>51.6</v>
      </c>
      <c r="K336" s="3">
        <v>54.81</v>
      </c>
      <c r="L336" s="3">
        <v>56.29</v>
      </c>
      <c r="M336" s="3">
        <v>56.6</v>
      </c>
      <c r="N336" s="3">
        <v>52.96</v>
      </c>
      <c r="O336" s="3">
        <v>46.48</v>
      </c>
      <c r="P336" s="3">
        <v>40.75</v>
      </c>
      <c r="Q336" s="3">
        <v>37.619999999999997</v>
      </c>
      <c r="R336" s="3">
        <v>38.18</v>
      </c>
      <c r="S336" s="3">
        <v>38.909999999999997</v>
      </c>
      <c r="T336" s="3">
        <v>41.1</v>
      </c>
      <c r="U336" s="3">
        <v>43.58</v>
      </c>
      <c r="V336" s="3">
        <v>46.72</v>
      </c>
      <c r="W336" s="3">
        <v>49.67</v>
      </c>
      <c r="X336" s="3">
        <v>52.48</v>
      </c>
      <c r="Y336" s="3">
        <v>52.45</v>
      </c>
      <c r="Z336" s="3">
        <v>49.21</v>
      </c>
      <c r="AA336" s="3">
        <v>42.29</v>
      </c>
      <c r="AB336" s="3">
        <v>38.479999999999997</v>
      </c>
      <c r="AC336" s="3">
        <v>36.799999999999997</v>
      </c>
      <c r="AD336" s="3">
        <v>36.520000000000003</v>
      </c>
      <c r="AE336" s="3">
        <v>37.159999999999997</v>
      </c>
      <c r="AF336" s="3">
        <v>39.799999999999997</v>
      </c>
      <c r="AG336" s="3">
        <v>43.48</v>
      </c>
      <c r="AH336" s="3">
        <v>46.33</v>
      </c>
      <c r="AI336" s="3">
        <v>47.91</v>
      </c>
      <c r="AJ336" s="3">
        <v>48.81</v>
      </c>
      <c r="AK336" s="3">
        <v>48.9</v>
      </c>
      <c r="AL336" s="3">
        <v>46.14</v>
      </c>
      <c r="AM336" s="3">
        <v>40.01</v>
      </c>
      <c r="AN336" s="3">
        <v>37.85</v>
      </c>
      <c r="AO336" s="3">
        <v>37.340000000000003</v>
      </c>
      <c r="AP336" s="3">
        <v>37.549999999999997</v>
      </c>
      <c r="AQ336" s="3">
        <v>38.049999999999997</v>
      </c>
      <c r="AR336" s="3">
        <v>39.57</v>
      </c>
      <c r="AS336" s="3">
        <v>44.65</v>
      </c>
      <c r="AT336" s="3">
        <v>46.98</v>
      </c>
      <c r="AU336" s="3">
        <v>47.88</v>
      </c>
      <c r="AV336" s="3">
        <v>48.86</v>
      </c>
      <c r="AW336" s="3">
        <v>47.34</v>
      </c>
      <c r="AX336" s="3">
        <v>44.74</v>
      </c>
      <c r="AY336" s="3">
        <v>39.24</v>
      </c>
    </row>
    <row r="337" spans="1:51" x14ac:dyDescent="0.35">
      <c r="A337" s="5">
        <f t="shared" si="6"/>
        <v>43196</v>
      </c>
      <c r="B337" t="s">
        <v>482</v>
      </c>
      <c r="C337" s="2">
        <v>43196</v>
      </c>
      <c r="D337" s="3">
        <v>46.87</v>
      </c>
      <c r="E337" s="3">
        <v>44.14</v>
      </c>
      <c r="F337" s="3">
        <v>44.69</v>
      </c>
      <c r="G337" s="3">
        <v>45.09</v>
      </c>
      <c r="H337" s="3">
        <v>45.62</v>
      </c>
      <c r="I337" s="3">
        <v>46.46</v>
      </c>
      <c r="J337" s="3">
        <v>51.5</v>
      </c>
      <c r="K337" s="3">
        <v>54.71</v>
      </c>
      <c r="L337" s="3">
        <v>56.19</v>
      </c>
      <c r="M337" s="3">
        <v>56.5</v>
      </c>
      <c r="N337" s="3">
        <v>52.93</v>
      </c>
      <c r="O337" s="3">
        <v>46.52</v>
      </c>
      <c r="P337" s="3">
        <v>40.79</v>
      </c>
      <c r="Q337" s="3">
        <v>37.659999999999997</v>
      </c>
      <c r="R337" s="3">
        <v>38.22</v>
      </c>
      <c r="S337" s="3">
        <v>38.950000000000003</v>
      </c>
      <c r="T337" s="3">
        <v>41.14</v>
      </c>
      <c r="U337" s="3">
        <v>43.62</v>
      </c>
      <c r="V337" s="3">
        <v>46.76</v>
      </c>
      <c r="W337" s="3">
        <v>49.71</v>
      </c>
      <c r="X337" s="3">
        <v>52.52</v>
      </c>
      <c r="Y337" s="3">
        <v>52.49</v>
      </c>
      <c r="Z337" s="3">
        <v>49.21</v>
      </c>
      <c r="AA337" s="3">
        <v>42.23</v>
      </c>
      <c r="AB337" s="3">
        <v>38.42</v>
      </c>
      <c r="AC337" s="3">
        <v>36.74</v>
      </c>
      <c r="AD337" s="3">
        <v>36.46</v>
      </c>
      <c r="AE337" s="3">
        <v>37.1</v>
      </c>
      <c r="AF337" s="3">
        <v>39.700000000000003</v>
      </c>
      <c r="AG337" s="3">
        <v>43.31</v>
      </c>
      <c r="AH337" s="3">
        <v>46.16</v>
      </c>
      <c r="AI337" s="3">
        <v>47.74</v>
      </c>
      <c r="AJ337" s="3">
        <v>48.64</v>
      </c>
      <c r="AK337" s="3">
        <v>48.73</v>
      </c>
      <c r="AL337" s="3">
        <v>45.97</v>
      </c>
      <c r="AM337" s="3">
        <v>39.840000000000003</v>
      </c>
      <c r="AN337" s="3">
        <v>37.68</v>
      </c>
      <c r="AO337" s="3">
        <v>37.17</v>
      </c>
      <c r="AP337" s="3">
        <v>37.380000000000003</v>
      </c>
      <c r="AQ337" s="3">
        <v>37.880000000000003</v>
      </c>
      <c r="AR337" s="3">
        <v>39.47</v>
      </c>
      <c r="AS337" s="3">
        <v>44.67</v>
      </c>
      <c r="AT337" s="3">
        <v>47</v>
      </c>
      <c r="AU337" s="3">
        <v>47.9</v>
      </c>
      <c r="AV337" s="3">
        <v>48.88</v>
      </c>
      <c r="AW337" s="3">
        <v>47.36</v>
      </c>
      <c r="AX337" s="3">
        <v>44.76</v>
      </c>
      <c r="AY337" s="3">
        <v>39.26</v>
      </c>
    </row>
    <row r="338" spans="1:51" x14ac:dyDescent="0.35">
      <c r="A338" s="5">
        <f t="shared" si="6"/>
        <v>43199</v>
      </c>
      <c r="B338" t="s">
        <v>483</v>
      </c>
      <c r="C338" s="2">
        <v>43199</v>
      </c>
      <c r="D338" s="3">
        <v>48.14</v>
      </c>
      <c r="E338" s="3">
        <v>45.2</v>
      </c>
      <c r="F338" s="3">
        <v>45.65</v>
      </c>
      <c r="G338" s="3">
        <v>46.2</v>
      </c>
      <c r="H338" s="3">
        <v>46.76</v>
      </c>
      <c r="I338" s="3">
        <v>47.46</v>
      </c>
      <c r="J338" s="3">
        <v>52.2</v>
      </c>
      <c r="K338" s="3">
        <v>55.38</v>
      </c>
      <c r="L338" s="3">
        <v>56.92</v>
      </c>
      <c r="M338" s="3">
        <v>57.28</v>
      </c>
      <c r="N338" s="3">
        <v>53.55</v>
      </c>
      <c r="O338" s="3">
        <v>46.92</v>
      </c>
      <c r="P338" s="3">
        <v>41.1</v>
      </c>
      <c r="Q338" s="3">
        <v>37.97</v>
      </c>
      <c r="R338" s="3">
        <v>38.53</v>
      </c>
      <c r="S338" s="3">
        <v>39.26</v>
      </c>
      <c r="T338" s="3">
        <v>41.43</v>
      </c>
      <c r="U338" s="3">
        <v>43.85</v>
      </c>
      <c r="V338" s="3">
        <v>46.99</v>
      </c>
      <c r="W338" s="3">
        <v>49.96</v>
      </c>
      <c r="X338" s="3">
        <v>52.78</v>
      </c>
      <c r="Y338" s="3">
        <v>52.75</v>
      </c>
      <c r="Z338" s="3">
        <v>49.47</v>
      </c>
      <c r="AA338" s="3">
        <v>42.49</v>
      </c>
      <c r="AB338" s="3">
        <v>38.68</v>
      </c>
      <c r="AC338" s="3">
        <v>37</v>
      </c>
      <c r="AD338" s="3">
        <v>36.72</v>
      </c>
      <c r="AE338" s="3">
        <v>37.36</v>
      </c>
      <c r="AF338" s="3">
        <v>39.96</v>
      </c>
      <c r="AG338" s="3">
        <v>43.57</v>
      </c>
      <c r="AH338" s="3">
        <v>46.42</v>
      </c>
      <c r="AI338" s="3">
        <v>48</v>
      </c>
      <c r="AJ338" s="3">
        <v>48.9</v>
      </c>
      <c r="AK338" s="3">
        <v>48.99</v>
      </c>
      <c r="AL338" s="3">
        <v>46.23</v>
      </c>
      <c r="AM338" s="3">
        <v>40.1</v>
      </c>
      <c r="AN338" s="3">
        <v>37.94</v>
      </c>
      <c r="AO338" s="3">
        <v>37.43</v>
      </c>
      <c r="AP338" s="3">
        <v>37.64</v>
      </c>
      <c r="AQ338" s="3">
        <v>38.14</v>
      </c>
      <c r="AR338" s="3">
        <v>39.729999999999997</v>
      </c>
      <c r="AS338" s="3">
        <v>44.93</v>
      </c>
      <c r="AT338" s="3">
        <v>47.26</v>
      </c>
      <c r="AU338" s="3">
        <v>48.16</v>
      </c>
      <c r="AV338" s="3">
        <v>49.14</v>
      </c>
      <c r="AW338" s="3">
        <v>47.62</v>
      </c>
      <c r="AX338" s="3">
        <v>45.02</v>
      </c>
      <c r="AY338" s="3">
        <v>39.520000000000003</v>
      </c>
    </row>
    <row r="339" spans="1:51" x14ac:dyDescent="0.35">
      <c r="A339" s="5">
        <f t="shared" si="6"/>
        <v>43200</v>
      </c>
      <c r="B339" t="s">
        <v>484</v>
      </c>
      <c r="C339" s="2">
        <v>43200</v>
      </c>
      <c r="D339" s="3">
        <v>48.56</v>
      </c>
      <c r="E339" s="3">
        <v>45.69</v>
      </c>
      <c r="F339" s="3">
        <v>46.12</v>
      </c>
      <c r="G339" s="3">
        <v>46.62</v>
      </c>
      <c r="H339" s="3">
        <v>47.19</v>
      </c>
      <c r="I339" s="3">
        <v>47.91</v>
      </c>
      <c r="J339" s="3">
        <v>52.7</v>
      </c>
      <c r="K339" s="3">
        <v>55.91</v>
      </c>
      <c r="L339" s="3">
        <v>57.48</v>
      </c>
      <c r="M339" s="3">
        <v>57.84</v>
      </c>
      <c r="N339" s="3">
        <v>54.07</v>
      </c>
      <c r="O339" s="3">
        <v>47.33</v>
      </c>
      <c r="P339" s="3">
        <v>41.46</v>
      </c>
      <c r="Q339" s="3">
        <v>38.33</v>
      </c>
      <c r="R339" s="3">
        <v>38.89</v>
      </c>
      <c r="S339" s="3">
        <v>39.619999999999997</v>
      </c>
      <c r="T339" s="3">
        <v>41.74</v>
      </c>
      <c r="U339" s="3">
        <v>44.08</v>
      </c>
      <c r="V339" s="3">
        <v>47.22</v>
      </c>
      <c r="W339" s="3">
        <v>50.19</v>
      </c>
      <c r="X339" s="3">
        <v>53.01</v>
      </c>
      <c r="Y339" s="3">
        <v>52.98</v>
      </c>
      <c r="Z339" s="3">
        <v>49.7</v>
      </c>
      <c r="AA339" s="3">
        <v>42.84</v>
      </c>
      <c r="AB339" s="3">
        <v>39.03</v>
      </c>
      <c r="AC339" s="3">
        <v>37.35</v>
      </c>
      <c r="AD339" s="3">
        <v>37.07</v>
      </c>
      <c r="AE339" s="3">
        <v>37.71</v>
      </c>
      <c r="AF339" s="3">
        <v>40.31</v>
      </c>
      <c r="AG339" s="3">
        <v>43.92</v>
      </c>
      <c r="AH339" s="3">
        <v>46.77</v>
      </c>
      <c r="AI339" s="3">
        <v>48.35</v>
      </c>
      <c r="AJ339" s="3">
        <v>49.25</v>
      </c>
      <c r="AK339" s="3">
        <v>49.34</v>
      </c>
      <c r="AL339" s="3">
        <v>46.58</v>
      </c>
      <c r="AM339" s="3">
        <v>40.450000000000003</v>
      </c>
      <c r="AN339" s="3">
        <v>38.29</v>
      </c>
      <c r="AO339" s="3">
        <v>37.78</v>
      </c>
      <c r="AP339" s="3">
        <v>37.99</v>
      </c>
      <c r="AQ339" s="3">
        <v>38.49</v>
      </c>
      <c r="AR339" s="3">
        <v>40.08</v>
      </c>
      <c r="AS339" s="3">
        <v>45.28</v>
      </c>
      <c r="AT339" s="3">
        <v>47.61</v>
      </c>
      <c r="AU339" s="3">
        <v>48.51</v>
      </c>
      <c r="AV339" s="3">
        <v>49.49</v>
      </c>
      <c r="AW339" s="3">
        <v>47.97</v>
      </c>
      <c r="AX339" s="3">
        <v>45.37</v>
      </c>
      <c r="AY339" s="3">
        <v>39.869999999999997</v>
      </c>
    </row>
    <row r="340" spans="1:51" x14ac:dyDescent="0.35">
      <c r="A340" s="5">
        <f t="shared" si="6"/>
        <v>43201</v>
      </c>
      <c r="B340" t="s">
        <v>485</v>
      </c>
      <c r="C340" s="2">
        <v>43201</v>
      </c>
      <c r="D340" s="3">
        <v>49.95</v>
      </c>
      <c r="E340" s="3">
        <v>47.11</v>
      </c>
      <c r="F340" s="3">
        <v>47.48</v>
      </c>
      <c r="G340" s="3">
        <v>47.99</v>
      </c>
      <c r="H340" s="3">
        <v>48.53</v>
      </c>
      <c r="I340" s="3">
        <v>49.18</v>
      </c>
      <c r="J340" s="3">
        <v>53.94</v>
      </c>
      <c r="K340" s="3">
        <v>57.07</v>
      </c>
      <c r="L340" s="3">
        <v>58.73</v>
      </c>
      <c r="M340" s="3">
        <v>59.06</v>
      </c>
      <c r="N340" s="3">
        <v>55.14</v>
      </c>
      <c r="O340" s="3">
        <v>48.22</v>
      </c>
      <c r="P340" s="3">
        <v>42.32</v>
      </c>
      <c r="Q340" s="3">
        <v>39.19</v>
      </c>
      <c r="R340" s="3">
        <v>39.76</v>
      </c>
      <c r="S340" s="3">
        <v>40.5</v>
      </c>
      <c r="T340" s="3">
        <v>42.71</v>
      </c>
      <c r="U340" s="3">
        <v>45.13</v>
      </c>
      <c r="V340" s="3">
        <v>48.27</v>
      </c>
      <c r="W340" s="3">
        <v>51.24</v>
      </c>
      <c r="X340" s="3">
        <v>54.06</v>
      </c>
      <c r="Y340" s="3">
        <v>54.03</v>
      </c>
      <c r="Z340" s="3">
        <v>50.56</v>
      </c>
      <c r="AA340" s="3">
        <v>43.51</v>
      </c>
      <c r="AB340" s="3">
        <v>39.700000000000003</v>
      </c>
      <c r="AC340" s="3">
        <v>38.020000000000003</v>
      </c>
      <c r="AD340" s="3">
        <v>37.74</v>
      </c>
      <c r="AE340" s="3">
        <v>38.380000000000003</v>
      </c>
      <c r="AF340" s="3">
        <v>40.96</v>
      </c>
      <c r="AG340" s="3">
        <v>44.53</v>
      </c>
      <c r="AH340" s="3">
        <v>47.38</v>
      </c>
      <c r="AI340" s="3">
        <v>48.96</v>
      </c>
      <c r="AJ340" s="3">
        <v>49.86</v>
      </c>
      <c r="AK340" s="3">
        <v>49.95</v>
      </c>
      <c r="AL340" s="3">
        <v>47.19</v>
      </c>
      <c r="AM340" s="3">
        <v>41.06</v>
      </c>
      <c r="AN340" s="3">
        <v>38.9</v>
      </c>
      <c r="AO340" s="3">
        <v>38.39</v>
      </c>
      <c r="AP340" s="3">
        <v>38.6</v>
      </c>
      <c r="AQ340" s="3">
        <v>39.1</v>
      </c>
      <c r="AR340" s="3">
        <v>40.69</v>
      </c>
      <c r="AS340" s="3">
        <v>45.89</v>
      </c>
      <c r="AT340" s="3">
        <v>48.22</v>
      </c>
      <c r="AU340" s="3">
        <v>49.12</v>
      </c>
      <c r="AV340" s="3">
        <v>50.1</v>
      </c>
      <c r="AW340" s="3">
        <v>48.58</v>
      </c>
      <c r="AX340" s="3">
        <v>45.98</v>
      </c>
      <c r="AY340" s="3">
        <v>40.479999999999997</v>
      </c>
    </row>
    <row r="341" spans="1:51" x14ac:dyDescent="0.35">
      <c r="A341" s="5">
        <f t="shared" si="6"/>
        <v>43202</v>
      </c>
      <c r="B341" t="s">
        <v>486</v>
      </c>
      <c r="C341" s="2">
        <v>43202</v>
      </c>
      <c r="D341" s="3">
        <v>49.25</v>
      </c>
      <c r="E341" s="3">
        <v>46.64</v>
      </c>
      <c r="F341" s="3">
        <v>46.99</v>
      </c>
      <c r="G341" s="3">
        <v>47.58</v>
      </c>
      <c r="H341" s="3">
        <v>48.06</v>
      </c>
      <c r="I341" s="3">
        <v>48.72</v>
      </c>
      <c r="J341" s="3">
        <v>53.72</v>
      </c>
      <c r="K341" s="3">
        <v>56.85</v>
      </c>
      <c r="L341" s="3">
        <v>58.38</v>
      </c>
      <c r="M341" s="3">
        <v>58.71</v>
      </c>
      <c r="N341" s="3">
        <v>54.91</v>
      </c>
      <c r="O341" s="3">
        <v>47.87</v>
      </c>
      <c r="P341" s="3">
        <v>41.97</v>
      </c>
      <c r="Q341" s="3">
        <v>38.840000000000003</v>
      </c>
      <c r="R341" s="3">
        <v>39.409999999999997</v>
      </c>
      <c r="S341" s="3">
        <v>40.15</v>
      </c>
      <c r="T341" s="3">
        <v>42.36</v>
      </c>
      <c r="U341" s="3">
        <v>44.85</v>
      </c>
      <c r="V341" s="3">
        <v>47.99</v>
      </c>
      <c r="W341" s="3">
        <v>50.96</v>
      </c>
      <c r="X341" s="3">
        <v>53.78</v>
      </c>
      <c r="Y341" s="3">
        <v>53.75</v>
      </c>
      <c r="Z341" s="3">
        <v>50.35</v>
      </c>
      <c r="AA341" s="3">
        <v>43.5</v>
      </c>
      <c r="AB341" s="3">
        <v>39.74</v>
      </c>
      <c r="AC341" s="3">
        <v>38.06</v>
      </c>
      <c r="AD341" s="3">
        <v>37.78</v>
      </c>
      <c r="AE341" s="3">
        <v>38.42</v>
      </c>
      <c r="AF341" s="3">
        <v>41.08</v>
      </c>
      <c r="AG341" s="3">
        <v>44.73</v>
      </c>
      <c r="AH341" s="3">
        <v>47.63</v>
      </c>
      <c r="AI341" s="3">
        <v>49.21</v>
      </c>
      <c r="AJ341" s="3">
        <v>50.11</v>
      </c>
      <c r="AK341" s="3">
        <v>50.14</v>
      </c>
      <c r="AL341" s="3">
        <v>47.35</v>
      </c>
      <c r="AM341" s="3">
        <v>41.16</v>
      </c>
      <c r="AN341" s="3">
        <v>39</v>
      </c>
      <c r="AO341" s="3">
        <v>38.49</v>
      </c>
      <c r="AP341" s="3">
        <v>38.700000000000003</v>
      </c>
      <c r="AQ341" s="3">
        <v>39.200000000000003</v>
      </c>
      <c r="AR341" s="3">
        <v>40.79</v>
      </c>
      <c r="AS341" s="3">
        <v>45.99</v>
      </c>
      <c r="AT341" s="3">
        <v>48.32</v>
      </c>
      <c r="AU341" s="3">
        <v>49.22</v>
      </c>
      <c r="AV341" s="3">
        <v>50.2</v>
      </c>
      <c r="AW341" s="3">
        <v>48.68</v>
      </c>
      <c r="AX341" s="3">
        <v>46.08</v>
      </c>
      <c r="AY341" s="3">
        <v>40.58</v>
      </c>
    </row>
    <row r="342" spans="1:51" x14ac:dyDescent="0.35">
      <c r="A342" s="5">
        <f t="shared" si="6"/>
        <v>43203</v>
      </c>
      <c r="B342" t="s">
        <v>487</v>
      </c>
      <c r="C342" s="2">
        <v>43203</v>
      </c>
      <c r="D342" s="3">
        <v>50.35</v>
      </c>
      <c r="E342" s="3">
        <v>47.7</v>
      </c>
      <c r="F342" s="3">
        <v>47.97</v>
      </c>
      <c r="G342" s="3">
        <v>48.44</v>
      </c>
      <c r="H342" s="3">
        <v>48.88</v>
      </c>
      <c r="I342" s="3">
        <v>49.6</v>
      </c>
      <c r="J342" s="3">
        <v>54.66</v>
      </c>
      <c r="K342" s="3">
        <v>57.75</v>
      </c>
      <c r="L342" s="3">
        <v>59.4</v>
      </c>
      <c r="M342" s="3">
        <v>59.73</v>
      </c>
      <c r="N342" s="3">
        <v>55.83</v>
      </c>
      <c r="O342" s="3">
        <v>48.93</v>
      </c>
      <c r="P342" s="3">
        <v>42.62</v>
      </c>
      <c r="Q342" s="3">
        <v>39.26</v>
      </c>
      <c r="R342" s="3">
        <v>39.83</v>
      </c>
      <c r="S342" s="3">
        <v>40.61</v>
      </c>
      <c r="T342" s="3">
        <v>42.87</v>
      </c>
      <c r="U342" s="3">
        <v>45.41</v>
      </c>
      <c r="V342" s="3">
        <v>48.6</v>
      </c>
      <c r="W342" s="3">
        <v>51.57</v>
      </c>
      <c r="X342" s="3">
        <v>54.39</v>
      </c>
      <c r="Y342" s="3">
        <v>54.28</v>
      </c>
      <c r="Z342" s="3">
        <v>50.78</v>
      </c>
      <c r="AA342" s="3">
        <v>43.81</v>
      </c>
      <c r="AB342" s="3">
        <v>39.72</v>
      </c>
      <c r="AC342" s="3">
        <v>38.04</v>
      </c>
      <c r="AD342" s="3">
        <v>37.76</v>
      </c>
      <c r="AE342" s="3">
        <v>38.4</v>
      </c>
      <c r="AF342" s="3">
        <v>41.06</v>
      </c>
      <c r="AG342" s="3">
        <v>44.74</v>
      </c>
      <c r="AH342" s="3">
        <v>47.64</v>
      </c>
      <c r="AI342" s="3">
        <v>49.22</v>
      </c>
      <c r="AJ342" s="3">
        <v>50.12</v>
      </c>
      <c r="AK342" s="3">
        <v>50.15</v>
      </c>
      <c r="AL342" s="3">
        <v>47.36</v>
      </c>
      <c r="AM342" s="3">
        <v>41.17</v>
      </c>
      <c r="AN342" s="3">
        <v>39.01</v>
      </c>
      <c r="AO342" s="3">
        <v>38.5</v>
      </c>
      <c r="AP342" s="3">
        <v>38.71</v>
      </c>
      <c r="AQ342" s="3">
        <v>39.21</v>
      </c>
      <c r="AR342" s="3">
        <v>40.799999999999997</v>
      </c>
      <c r="AS342" s="3">
        <v>46</v>
      </c>
      <c r="AT342" s="3">
        <v>48.33</v>
      </c>
      <c r="AU342" s="3">
        <v>49.23</v>
      </c>
      <c r="AV342" s="3">
        <v>50.21</v>
      </c>
      <c r="AW342" s="3">
        <v>48.69</v>
      </c>
      <c r="AX342" s="3">
        <v>46.09</v>
      </c>
      <c r="AY342" s="3">
        <v>40.590000000000003</v>
      </c>
    </row>
    <row r="343" spans="1:51" x14ac:dyDescent="0.35">
      <c r="A343" s="5">
        <f t="shared" si="6"/>
        <v>43206</v>
      </c>
      <c r="B343" t="s">
        <v>488</v>
      </c>
      <c r="C343" s="2">
        <v>43206</v>
      </c>
      <c r="D343" s="3">
        <v>49.61</v>
      </c>
      <c r="E343" s="3">
        <v>47.62</v>
      </c>
      <c r="F343" s="3">
        <v>47.75</v>
      </c>
      <c r="G343" s="3">
        <v>48.15</v>
      </c>
      <c r="H343" s="3">
        <v>48.55</v>
      </c>
      <c r="I343" s="3">
        <v>49.21</v>
      </c>
      <c r="J343" s="3">
        <v>54.26</v>
      </c>
      <c r="K343" s="3">
        <v>57.35</v>
      </c>
      <c r="L343" s="3">
        <v>59</v>
      </c>
      <c r="M343" s="3">
        <v>59.33</v>
      </c>
      <c r="N343" s="3">
        <v>55.43</v>
      </c>
      <c r="O343" s="3">
        <v>48.76</v>
      </c>
      <c r="P343" s="3">
        <v>42.56</v>
      </c>
      <c r="Q343" s="3">
        <v>39.200000000000003</v>
      </c>
      <c r="R343" s="3">
        <v>39.770000000000003</v>
      </c>
      <c r="S343" s="3">
        <v>40.549999999999997</v>
      </c>
      <c r="T343" s="3">
        <v>42.81</v>
      </c>
      <c r="U343" s="3">
        <v>45.27</v>
      </c>
      <c r="V343" s="3">
        <v>48.46</v>
      </c>
      <c r="W343" s="3">
        <v>51.43</v>
      </c>
      <c r="X343" s="3">
        <v>54.25</v>
      </c>
      <c r="Y343" s="3">
        <v>54.14</v>
      </c>
      <c r="Z343" s="3">
        <v>50.64</v>
      </c>
      <c r="AA343" s="3">
        <v>43.54</v>
      </c>
      <c r="AB343" s="3">
        <v>39.450000000000003</v>
      </c>
      <c r="AC343" s="3">
        <v>37.770000000000003</v>
      </c>
      <c r="AD343" s="3">
        <v>37.49</v>
      </c>
      <c r="AE343" s="3">
        <v>38.130000000000003</v>
      </c>
      <c r="AF343" s="3">
        <v>40.79</v>
      </c>
      <c r="AG343" s="3">
        <v>44.47</v>
      </c>
      <c r="AH343" s="3">
        <v>47.37</v>
      </c>
      <c r="AI343" s="3">
        <v>48.95</v>
      </c>
      <c r="AJ343" s="3">
        <v>49.85</v>
      </c>
      <c r="AK343" s="3">
        <v>49.88</v>
      </c>
      <c r="AL343" s="3">
        <v>47.09</v>
      </c>
      <c r="AM343" s="3">
        <v>40.9</v>
      </c>
      <c r="AN343" s="3">
        <v>38.74</v>
      </c>
      <c r="AO343" s="3">
        <v>38.229999999999997</v>
      </c>
      <c r="AP343" s="3">
        <v>38.44</v>
      </c>
      <c r="AQ343" s="3">
        <v>38.94</v>
      </c>
      <c r="AR343" s="3">
        <v>40.53</v>
      </c>
      <c r="AS343" s="3">
        <v>45.73</v>
      </c>
      <c r="AT343" s="3">
        <v>48.06</v>
      </c>
      <c r="AU343" s="3">
        <v>48.96</v>
      </c>
      <c r="AV343" s="3">
        <v>49.94</v>
      </c>
      <c r="AW343" s="3">
        <v>48.42</v>
      </c>
      <c r="AX343" s="3">
        <v>45.75</v>
      </c>
      <c r="AY343" s="3">
        <v>40.25</v>
      </c>
    </row>
    <row r="344" spans="1:51" x14ac:dyDescent="0.35">
      <c r="A344" s="5">
        <f t="shared" si="6"/>
        <v>43207</v>
      </c>
      <c r="B344" t="s">
        <v>489</v>
      </c>
      <c r="C344" s="2">
        <v>43207</v>
      </c>
      <c r="D344" s="3">
        <v>48.67</v>
      </c>
      <c r="E344" s="3">
        <v>46.87</v>
      </c>
      <c r="F344" s="3">
        <v>46.87</v>
      </c>
      <c r="G344" s="3">
        <v>47.3</v>
      </c>
      <c r="H344" s="3">
        <v>47.66</v>
      </c>
      <c r="I344" s="3">
        <v>48.02</v>
      </c>
      <c r="J344" s="3">
        <v>53.24</v>
      </c>
      <c r="K344" s="3">
        <v>56.46</v>
      </c>
      <c r="L344" s="3">
        <v>57.89</v>
      </c>
      <c r="M344" s="3">
        <v>58.29</v>
      </c>
      <c r="N344" s="3">
        <v>54.6</v>
      </c>
      <c r="O344" s="3">
        <v>48.16</v>
      </c>
      <c r="P344" s="3">
        <v>42.13</v>
      </c>
      <c r="Q344" s="3">
        <v>38.770000000000003</v>
      </c>
      <c r="R344" s="3">
        <v>39.340000000000003</v>
      </c>
      <c r="S344" s="3">
        <v>40.119999999999997</v>
      </c>
      <c r="T344" s="3">
        <v>42.42</v>
      </c>
      <c r="U344" s="3">
        <v>44.8</v>
      </c>
      <c r="V344" s="3">
        <v>47.99</v>
      </c>
      <c r="W344" s="3">
        <v>50.96</v>
      </c>
      <c r="X344" s="3">
        <v>53.78</v>
      </c>
      <c r="Y344" s="3">
        <v>53.67</v>
      </c>
      <c r="Z344" s="3">
        <v>50.17</v>
      </c>
      <c r="AA344" s="3">
        <v>43.07</v>
      </c>
      <c r="AB344" s="3">
        <v>38.979999999999997</v>
      </c>
      <c r="AC344" s="3">
        <v>37.299999999999997</v>
      </c>
      <c r="AD344" s="3">
        <v>37.020000000000003</v>
      </c>
      <c r="AE344" s="3">
        <v>37.659999999999997</v>
      </c>
      <c r="AF344" s="3">
        <v>40.32</v>
      </c>
      <c r="AG344" s="3">
        <v>44</v>
      </c>
      <c r="AH344" s="3">
        <v>46.9</v>
      </c>
      <c r="AI344" s="3">
        <v>48.48</v>
      </c>
      <c r="AJ344" s="3">
        <v>49.38</v>
      </c>
      <c r="AK344" s="3">
        <v>49.41</v>
      </c>
      <c r="AL344" s="3">
        <v>46.62</v>
      </c>
      <c r="AM344" s="3">
        <v>40.43</v>
      </c>
      <c r="AN344" s="3">
        <v>38.270000000000003</v>
      </c>
      <c r="AO344" s="3">
        <v>37.76</v>
      </c>
      <c r="AP344" s="3">
        <v>37.97</v>
      </c>
      <c r="AQ344" s="3">
        <v>38.47</v>
      </c>
      <c r="AR344" s="3">
        <v>40.06</v>
      </c>
      <c r="AS344" s="3">
        <v>45.26</v>
      </c>
      <c r="AT344" s="3">
        <v>47.59</v>
      </c>
      <c r="AU344" s="3">
        <v>48.49</v>
      </c>
      <c r="AV344" s="3">
        <v>49.47</v>
      </c>
      <c r="AW344" s="3">
        <v>47.95</v>
      </c>
      <c r="AX344" s="3">
        <v>45.28</v>
      </c>
      <c r="AY344" s="3">
        <v>39.78</v>
      </c>
    </row>
    <row r="345" spans="1:51" x14ac:dyDescent="0.35">
      <c r="A345" s="5">
        <f t="shared" si="6"/>
        <v>43208</v>
      </c>
      <c r="B345" t="s">
        <v>490</v>
      </c>
      <c r="C345" s="2">
        <v>43208</v>
      </c>
      <c r="D345" s="3">
        <v>49.98</v>
      </c>
      <c r="E345" s="3">
        <v>48.23</v>
      </c>
      <c r="F345" s="3">
        <v>48</v>
      </c>
      <c r="G345" s="3">
        <v>48.5</v>
      </c>
      <c r="H345" s="3">
        <v>48.86</v>
      </c>
      <c r="I345" s="3">
        <v>49.13</v>
      </c>
      <c r="J345" s="3">
        <v>54.05</v>
      </c>
      <c r="K345" s="3">
        <v>57.27</v>
      </c>
      <c r="L345" s="3">
        <v>58.69</v>
      </c>
      <c r="M345" s="3">
        <v>59.09</v>
      </c>
      <c r="N345" s="3">
        <v>55.48</v>
      </c>
      <c r="O345" s="3">
        <v>48.24</v>
      </c>
      <c r="P345" s="3">
        <v>42.83</v>
      </c>
      <c r="Q345" s="3">
        <v>39.47</v>
      </c>
      <c r="R345" s="3">
        <v>40</v>
      </c>
      <c r="S345" s="3">
        <v>40.76</v>
      </c>
      <c r="T345" s="3">
        <v>43.01</v>
      </c>
      <c r="U345" s="3">
        <v>45.4</v>
      </c>
      <c r="V345" s="3">
        <v>48.54</v>
      </c>
      <c r="W345" s="3">
        <v>51.51</v>
      </c>
      <c r="X345" s="3">
        <v>54.33</v>
      </c>
      <c r="Y345" s="3">
        <v>54.22</v>
      </c>
      <c r="Z345" s="3">
        <v>50.72</v>
      </c>
      <c r="AA345" s="3">
        <v>43.71</v>
      </c>
      <c r="AB345" s="3">
        <v>39.619999999999997</v>
      </c>
      <c r="AC345" s="3">
        <v>37.94</v>
      </c>
      <c r="AD345" s="3">
        <v>37.659999999999997</v>
      </c>
      <c r="AE345" s="3">
        <v>38.299999999999997</v>
      </c>
      <c r="AF345" s="3">
        <v>40.92</v>
      </c>
      <c r="AG345" s="3">
        <v>44.53</v>
      </c>
      <c r="AH345" s="3">
        <v>47.43</v>
      </c>
      <c r="AI345" s="3">
        <v>49.01</v>
      </c>
      <c r="AJ345" s="3">
        <v>49.91</v>
      </c>
      <c r="AK345" s="3">
        <v>49.94</v>
      </c>
      <c r="AL345" s="3">
        <v>47.15</v>
      </c>
      <c r="AM345" s="3">
        <v>40.96</v>
      </c>
      <c r="AN345" s="3">
        <v>38.799999999999997</v>
      </c>
      <c r="AO345" s="3">
        <v>38.29</v>
      </c>
      <c r="AP345" s="3">
        <v>38.5</v>
      </c>
      <c r="AQ345" s="3">
        <v>39</v>
      </c>
      <c r="AR345" s="3">
        <v>40.54</v>
      </c>
      <c r="AS345" s="3">
        <v>45.69</v>
      </c>
      <c r="AT345" s="3">
        <v>47.97</v>
      </c>
      <c r="AU345" s="3">
        <v>48.87</v>
      </c>
      <c r="AV345" s="3">
        <v>49.85</v>
      </c>
      <c r="AW345" s="3">
        <v>48.33</v>
      </c>
      <c r="AX345" s="3">
        <v>45.66</v>
      </c>
      <c r="AY345" s="3">
        <v>40.159999999999997</v>
      </c>
    </row>
    <row r="346" spans="1:51" x14ac:dyDescent="0.35">
      <c r="A346" s="5">
        <f t="shared" si="6"/>
        <v>43209</v>
      </c>
      <c r="B346" t="s">
        <v>491</v>
      </c>
      <c r="C346" s="2">
        <v>43209</v>
      </c>
      <c r="D346" s="3">
        <v>51</v>
      </c>
      <c r="E346" s="3">
        <v>49.33</v>
      </c>
      <c r="F346" s="3">
        <v>49.23</v>
      </c>
      <c r="G346" s="3">
        <v>49.72</v>
      </c>
      <c r="H346" s="3">
        <v>50.06</v>
      </c>
      <c r="I346" s="3">
        <v>50.06</v>
      </c>
      <c r="J346" s="3">
        <v>54.81</v>
      </c>
      <c r="K346" s="3">
        <v>57.95</v>
      </c>
      <c r="L346" s="3">
        <v>59.31</v>
      </c>
      <c r="M346" s="3">
        <v>59.77</v>
      </c>
      <c r="N346" s="3">
        <v>56.21</v>
      </c>
      <c r="O346" s="3">
        <v>49.15</v>
      </c>
      <c r="P346" s="3">
        <v>43.68</v>
      </c>
      <c r="Q346" s="3">
        <v>40.270000000000003</v>
      </c>
      <c r="R346" s="3">
        <v>40.65</v>
      </c>
      <c r="S346" s="3">
        <v>41.34</v>
      </c>
      <c r="T346" s="3">
        <v>43.56</v>
      </c>
      <c r="U346" s="3">
        <v>45.86</v>
      </c>
      <c r="V346" s="3">
        <v>48.83</v>
      </c>
      <c r="W346" s="3">
        <v>51.96</v>
      </c>
      <c r="X346" s="3">
        <v>54.89</v>
      </c>
      <c r="Y346" s="3">
        <v>54.78</v>
      </c>
      <c r="Z346" s="3">
        <v>51.07</v>
      </c>
      <c r="AA346" s="3">
        <v>43.98</v>
      </c>
      <c r="AB346" s="3">
        <v>39.89</v>
      </c>
      <c r="AC346" s="3">
        <v>38.15</v>
      </c>
      <c r="AD346" s="3">
        <v>37.799999999999997</v>
      </c>
      <c r="AE346" s="3">
        <v>38.479999999999997</v>
      </c>
      <c r="AF346" s="3">
        <v>41.22</v>
      </c>
      <c r="AG346" s="3">
        <v>44.98</v>
      </c>
      <c r="AH346" s="3">
        <v>47.88</v>
      </c>
      <c r="AI346" s="3">
        <v>49.46</v>
      </c>
      <c r="AJ346" s="3">
        <v>50.36</v>
      </c>
      <c r="AK346" s="3">
        <v>50.39</v>
      </c>
      <c r="AL346" s="3">
        <v>47.6</v>
      </c>
      <c r="AM346" s="3">
        <v>41.41</v>
      </c>
      <c r="AN346" s="3">
        <v>39.25</v>
      </c>
      <c r="AO346" s="3">
        <v>38.74</v>
      </c>
      <c r="AP346" s="3">
        <v>38.950000000000003</v>
      </c>
      <c r="AQ346" s="3">
        <v>39.450000000000003</v>
      </c>
      <c r="AR346" s="3">
        <v>40.99</v>
      </c>
      <c r="AS346" s="3">
        <v>46.14</v>
      </c>
      <c r="AT346" s="3">
        <v>48.42</v>
      </c>
      <c r="AU346" s="3">
        <v>49.32</v>
      </c>
      <c r="AV346" s="3">
        <v>50.3</v>
      </c>
      <c r="AW346" s="3">
        <v>48.78</v>
      </c>
      <c r="AX346" s="3">
        <v>46.11</v>
      </c>
      <c r="AY346" s="3">
        <v>40.61</v>
      </c>
    </row>
    <row r="347" spans="1:51" x14ac:dyDescent="0.35">
      <c r="A347" s="5">
        <f t="shared" si="6"/>
        <v>43210</v>
      </c>
      <c r="B347" t="s">
        <v>492</v>
      </c>
      <c r="C347" s="2">
        <v>43210</v>
      </c>
      <c r="D347" s="3">
        <v>51.31</v>
      </c>
      <c r="E347" s="3">
        <v>50.1</v>
      </c>
      <c r="F347" s="3">
        <v>49.99</v>
      </c>
      <c r="G347" s="3">
        <v>50.36</v>
      </c>
      <c r="H347" s="3">
        <v>50.73</v>
      </c>
      <c r="I347" s="3">
        <v>50.73</v>
      </c>
      <c r="J347" s="3">
        <v>55.26</v>
      </c>
      <c r="K347" s="3">
        <v>58.29</v>
      </c>
      <c r="L347" s="3">
        <v>59.3</v>
      </c>
      <c r="M347" s="3">
        <v>59.97</v>
      </c>
      <c r="N347" s="3">
        <v>56.63</v>
      </c>
      <c r="O347" s="3">
        <v>49.73</v>
      </c>
      <c r="P347" s="3">
        <v>43.79</v>
      </c>
      <c r="Q347" s="3">
        <v>40.380000000000003</v>
      </c>
      <c r="R347" s="3">
        <v>40.82</v>
      </c>
      <c r="S347" s="3">
        <v>41.54</v>
      </c>
      <c r="T347" s="3">
        <v>43.81</v>
      </c>
      <c r="U347" s="3">
        <v>46.17</v>
      </c>
      <c r="V347" s="3">
        <v>49.14</v>
      </c>
      <c r="W347" s="3">
        <v>52.27</v>
      </c>
      <c r="X347" s="3">
        <v>55.2</v>
      </c>
      <c r="Y347" s="3">
        <v>54.97</v>
      </c>
      <c r="Z347" s="3">
        <v>51.17</v>
      </c>
      <c r="AA347" s="3">
        <v>44.04</v>
      </c>
      <c r="AB347" s="3">
        <v>39.85</v>
      </c>
      <c r="AC347" s="3">
        <v>38.159999999999997</v>
      </c>
      <c r="AD347" s="3">
        <v>37.89</v>
      </c>
      <c r="AE347" s="3">
        <v>38.590000000000003</v>
      </c>
      <c r="AF347" s="3">
        <v>41.42</v>
      </c>
      <c r="AG347" s="3">
        <v>45.21</v>
      </c>
      <c r="AH347" s="3">
        <v>48.11</v>
      </c>
      <c r="AI347" s="3">
        <v>49.69</v>
      </c>
      <c r="AJ347" s="3">
        <v>50.59</v>
      </c>
      <c r="AK347" s="3">
        <v>50.62</v>
      </c>
      <c r="AL347" s="3">
        <v>47.83</v>
      </c>
      <c r="AM347" s="3">
        <v>41.64</v>
      </c>
      <c r="AN347" s="3">
        <v>39.479999999999997</v>
      </c>
      <c r="AO347" s="3">
        <v>38.97</v>
      </c>
      <c r="AP347" s="3">
        <v>39.18</v>
      </c>
      <c r="AQ347" s="3">
        <v>39.68</v>
      </c>
      <c r="AR347" s="3">
        <v>41.22</v>
      </c>
      <c r="AS347" s="3">
        <v>46.37</v>
      </c>
      <c r="AT347" s="3">
        <v>48.65</v>
      </c>
      <c r="AU347" s="3">
        <v>49.55</v>
      </c>
      <c r="AV347" s="3">
        <v>50.53</v>
      </c>
      <c r="AW347" s="3">
        <v>49.01</v>
      </c>
      <c r="AX347" s="3">
        <v>46.34</v>
      </c>
      <c r="AY347" s="3">
        <v>40.840000000000003</v>
      </c>
    </row>
    <row r="348" spans="1:51" x14ac:dyDescent="0.35">
      <c r="A348" s="5">
        <f t="shared" si="6"/>
        <v>43213</v>
      </c>
      <c r="B348" t="s">
        <v>493</v>
      </c>
      <c r="C348" s="2">
        <v>43213</v>
      </c>
      <c r="D348" s="3">
        <v>51.62</v>
      </c>
      <c r="E348" s="3">
        <v>50.75</v>
      </c>
      <c r="F348" s="3">
        <v>50.66</v>
      </c>
      <c r="G348" s="3">
        <v>51.02</v>
      </c>
      <c r="H348" s="3">
        <v>51.4</v>
      </c>
      <c r="I348" s="3">
        <v>51.52</v>
      </c>
      <c r="J348" s="3">
        <v>56.05</v>
      </c>
      <c r="K348" s="3">
        <v>59.04</v>
      </c>
      <c r="L348" s="3">
        <v>60.06</v>
      </c>
      <c r="M348" s="3">
        <v>60.73</v>
      </c>
      <c r="N348" s="3">
        <v>57.39</v>
      </c>
      <c r="O348" s="3">
        <v>50.53</v>
      </c>
      <c r="P348" s="3">
        <v>44.11</v>
      </c>
      <c r="Q348" s="3">
        <v>40.700000000000003</v>
      </c>
      <c r="R348" s="3">
        <v>41.14</v>
      </c>
      <c r="S348" s="3">
        <v>41.86</v>
      </c>
      <c r="T348" s="3">
        <v>44.13</v>
      </c>
      <c r="U348" s="3">
        <v>46.45</v>
      </c>
      <c r="V348" s="3">
        <v>49.42</v>
      </c>
      <c r="W348" s="3">
        <v>52.55</v>
      </c>
      <c r="X348" s="3">
        <v>55.48</v>
      </c>
      <c r="Y348" s="3">
        <v>55.25</v>
      </c>
      <c r="Z348" s="3">
        <v>51.45</v>
      </c>
      <c r="AA348" s="3">
        <v>44.26</v>
      </c>
      <c r="AB348" s="3">
        <v>40.07</v>
      </c>
      <c r="AC348" s="3">
        <v>38.380000000000003</v>
      </c>
      <c r="AD348" s="3">
        <v>38.11</v>
      </c>
      <c r="AE348" s="3">
        <v>38.81</v>
      </c>
      <c r="AF348" s="3">
        <v>41.64</v>
      </c>
      <c r="AG348" s="3">
        <v>45.43</v>
      </c>
      <c r="AH348" s="3">
        <v>48.33</v>
      </c>
      <c r="AI348" s="3">
        <v>49.91</v>
      </c>
      <c r="AJ348" s="3">
        <v>50.81</v>
      </c>
      <c r="AK348" s="3">
        <v>50.84</v>
      </c>
      <c r="AL348" s="3">
        <v>48.05</v>
      </c>
      <c r="AM348" s="3">
        <v>41.86</v>
      </c>
      <c r="AN348" s="3">
        <v>39.700000000000003</v>
      </c>
      <c r="AO348" s="3">
        <v>39.19</v>
      </c>
      <c r="AP348" s="3">
        <v>39.4</v>
      </c>
      <c r="AQ348" s="3">
        <v>39.9</v>
      </c>
      <c r="AR348" s="3">
        <v>41.44</v>
      </c>
      <c r="AS348" s="3">
        <v>46.59</v>
      </c>
      <c r="AT348" s="3">
        <v>48.87</v>
      </c>
      <c r="AU348" s="3">
        <v>49.77</v>
      </c>
      <c r="AV348" s="3">
        <v>50.75</v>
      </c>
      <c r="AW348" s="3">
        <v>49.23</v>
      </c>
      <c r="AX348" s="3">
        <v>46.56</v>
      </c>
      <c r="AY348" s="3">
        <v>41.06</v>
      </c>
    </row>
    <row r="349" spans="1:51" x14ac:dyDescent="0.35">
      <c r="A349" s="5">
        <f t="shared" si="6"/>
        <v>43214</v>
      </c>
      <c r="B349" t="s">
        <v>494</v>
      </c>
      <c r="C349" s="2">
        <v>43214</v>
      </c>
      <c r="D349" s="3">
        <v>50.6</v>
      </c>
      <c r="E349" s="3">
        <v>49.93</v>
      </c>
      <c r="F349" s="3">
        <v>49.76</v>
      </c>
      <c r="G349" s="3">
        <v>50.17</v>
      </c>
      <c r="H349" s="3">
        <v>50.53</v>
      </c>
      <c r="I349" s="3">
        <v>50.89</v>
      </c>
      <c r="J349" s="3">
        <v>55.45</v>
      </c>
      <c r="K349" s="3">
        <v>58.29</v>
      </c>
      <c r="L349" s="3">
        <v>59.46</v>
      </c>
      <c r="M349" s="3">
        <v>60.16</v>
      </c>
      <c r="N349" s="3">
        <v>56.82</v>
      </c>
      <c r="O349" s="3">
        <v>49.97</v>
      </c>
      <c r="P349" s="3">
        <v>43.49</v>
      </c>
      <c r="Q349" s="3">
        <v>40.08</v>
      </c>
      <c r="R349" s="3">
        <v>40.590000000000003</v>
      </c>
      <c r="S349" s="3">
        <v>41.31</v>
      </c>
      <c r="T349" s="3">
        <v>43.58</v>
      </c>
      <c r="U349" s="3">
        <v>45.85</v>
      </c>
      <c r="V349" s="3">
        <v>48.82</v>
      </c>
      <c r="W349" s="3">
        <v>51.95</v>
      </c>
      <c r="X349" s="3">
        <v>54.88</v>
      </c>
      <c r="Y349" s="3">
        <v>54.68</v>
      </c>
      <c r="Z349" s="3">
        <v>50.96</v>
      </c>
      <c r="AA349" s="3">
        <v>44.03</v>
      </c>
      <c r="AB349" s="3">
        <v>39.92</v>
      </c>
      <c r="AC349" s="3">
        <v>38.229999999999997</v>
      </c>
      <c r="AD349" s="3">
        <v>37.96</v>
      </c>
      <c r="AE349" s="3">
        <v>38.659999999999997</v>
      </c>
      <c r="AF349" s="3">
        <v>41.47</v>
      </c>
      <c r="AG349" s="3">
        <v>45.11</v>
      </c>
      <c r="AH349" s="3">
        <v>47.92</v>
      </c>
      <c r="AI349" s="3">
        <v>49.44</v>
      </c>
      <c r="AJ349" s="3">
        <v>50.32</v>
      </c>
      <c r="AK349" s="3">
        <v>50.35</v>
      </c>
      <c r="AL349" s="3">
        <v>47.56</v>
      </c>
      <c r="AM349" s="3">
        <v>41.37</v>
      </c>
      <c r="AN349" s="3">
        <v>39.21</v>
      </c>
      <c r="AO349" s="3">
        <v>38.700000000000003</v>
      </c>
      <c r="AP349" s="3">
        <v>38.909999999999997</v>
      </c>
      <c r="AQ349" s="3">
        <v>39.409999999999997</v>
      </c>
      <c r="AR349" s="3">
        <v>40.950000000000003</v>
      </c>
      <c r="AS349" s="3">
        <v>46.1</v>
      </c>
      <c r="AT349" s="3">
        <v>48.38</v>
      </c>
      <c r="AU349" s="3">
        <v>49.28</v>
      </c>
      <c r="AV349" s="3">
        <v>50.26</v>
      </c>
      <c r="AW349" s="3">
        <v>48.74</v>
      </c>
      <c r="AX349" s="3">
        <v>46.07</v>
      </c>
      <c r="AY349" s="3">
        <v>40.57</v>
      </c>
    </row>
    <row r="350" spans="1:51" x14ac:dyDescent="0.35">
      <c r="A350" s="5">
        <f t="shared" si="6"/>
        <v>43215</v>
      </c>
      <c r="B350" t="s">
        <v>495</v>
      </c>
      <c r="C350" s="2">
        <v>43215</v>
      </c>
      <c r="D350" s="3">
        <v>51.19</v>
      </c>
      <c r="E350" s="3">
        <v>50.4</v>
      </c>
      <c r="F350" s="3">
        <v>50.21</v>
      </c>
      <c r="G350" s="3">
        <v>50.57</v>
      </c>
      <c r="H350" s="3">
        <v>50.92</v>
      </c>
      <c r="I350" s="3">
        <v>51.21</v>
      </c>
      <c r="J350" s="3">
        <v>55.78</v>
      </c>
      <c r="K350" s="3">
        <v>58.36</v>
      </c>
      <c r="L350" s="3">
        <v>59.48</v>
      </c>
      <c r="M350" s="3">
        <v>60.18</v>
      </c>
      <c r="N350" s="3">
        <v>56.9</v>
      </c>
      <c r="O350" s="3">
        <v>50.07</v>
      </c>
      <c r="P350" s="3">
        <v>43.59</v>
      </c>
      <c r="Q350" s="3">
        <v>40.18</v>
      </c>
      <c r="R350" s="3">
        <v>40.69</v>
      </c>
      <c r="S350" s="3">
        <v>41.44</v>
      </c>
      <c r="T350" s="3">
        <v>43.75</v>
      </c>
      <c r="U350" s="3">
        <v>46.08</v>
      </c>
      <c r="V350" s="3">
        <v>49.05</v>
      </c>
      <c r="W350" s="3">
        <v>52.18</v>
      </c>
      <c r="X350" s="3">
        <v>55.11</v>
      </c>
      <c r="Y350" s="3">
        <v>54.91</v>
      </c>
      <c r="Z350" s="3">
        <v>51.19</v>
      </c>
      <c r="AA350" s="3">
        <v>44.26</v>
      </c>
      <c r="AB350" s="3">
        <v>40.15</v>
      </c>
      <c r="AC350" s="3">
        <v>38.46</v>
      </c>
      <c r="AD350" s="3">
        <v>38.19</v>
      </c>
      <c r="AE350" s="3">
        <v>38.85</v>
      </c>
      <c r="AF350" s="3">
        <v>41.64</v>
      </c>
      <c r="AG350" s="3">
        <v>45.26</v>
      </c>
      <c r="AH350" s="3">
        <v>48.07</v>
      </c>
      <c r="AI350" s="3">
        <v>49.59</v>
      </c>
      <c r="AJ350" s="3">
        <v>50.47</v>
      </c>
      <c r="AK350" s="3">
        <v>50.5</v>
      </c>
      <c r="AL350" s="3">
        <v>47.71</v>
      </c>
      <c r="AM350" s="3">
        <v>41.52</v>
      </c>
      <c r="AN350" s="3">
        <v>39.36</v>
      </c>
      <c r="AO350" s="3">
        <v>38.85</v>
      </c>
      <c r="AP350" s="3">
        <v>39.06</v>
      </c>
      <c r="AQ350" s="3">
        <v>39.56</v>
      </c>
      <c r="AR350" s="3">
        <v>41.1</v>
      </c>
      <c r="AS350" s="3">
        <v>46.25</v>
      </c>
      <c r="AT350" s="3">
        <v>48.53</v>
      </c>
      <c r="AU350" s="3">
        <v>49.43</v>
      </c>
      <c r="AV350" s="3">
        <v>50.41</v>
      </c>
      <c r="AW350" s="3">
        <v>48.89</v>
      </c>
      <c r="AX350" s="3">
        <v>46.22</v>
      </c>
      <c r="AY350" s="3">
        <v>40.72</v>
      </c>
    </row>
    <row r="351" spans="1:51" x14ac:dyDescent="0.35">
      <c r="A351" s="5">
        <f t="shared" si="6"/>
        <v>43216</v>
      </c>
      <c r="B351" t="s">
        <v>496</v>
      </c>
      <c r="C351" s="2">
        <v>43216</v>
      </c>
      <c r="D351" s="3">
        <v>52.02</v>
      </c>
      <c r="E351" s="3">
        <v>51.09</v>
      </c>
      <c r="F351" s="3">
        <v>50.77</v>
      </c>
      <c r="G351" s="3">
        <v>51.13</v>
      </c>
      <c r="H351" s="3">
        <v>51.53</v>
      </c>
      <c r="I351" s="3">
        <v>51.93</v>
      </c>
      <c r="J351" s="3">
        <v>56.71</v>
      </c>
      <c r="K351" s="3">
        <v>59.4</v>
      </c>
      <c r="L351" s="3">
        <v>60.39</v>
      </c>
      <c r="M351" s="3">
        <v>61.09</v>
      </c>
      <c r="N351" s="3">
        <v>57.89</v>
      </c>
      <c r="O351" s="3">
        <v>50.59</v>
      </c>
      <c r="P351" s="3">
        <v>44.27</v>
      </c>
      <c r="Q351" s="3">
        <v>40.9</v>
      </c>
      <c r="R351" s="3">
        <v>41.34</v>
      </c>
      <c r="S351" s="3">
        <v>42.08</v>
      </c>
      <c r="T351" s="3">
        <v>44.39</v>
      </c>
      <c r="U351" s="3">
        <v>46.67</v>
      </c>
      <c r="V351" s="3">
        <v>49.64</v>
      </c>
      <c r="W351" s="3">
        <v>52.77</v>
      </c>
      <c r="X351" s="3">
        <v>55.7</v>
      </c>
      <c r="Y351" s="3">
        <v>55.5</v>
      </c>
      <c r="Z351" s="3">
        <v>51.78</v>
      </c>
      <c r="AA351" s="3">
        <v>44.79</v>
      </c>
      <c r="AB351" s="3">
        <v>40.68</v>
      </c>
      <c r="AC351" s="3">
        <v>38.99</v>
      </c>
      <c r="AD351" s="3">
        <v>38.72</v>
      </c>
      <c r="AE351" s="3">
        <v>39.32</v>
      </c>
      <c r="AF351" s="3">
        <v>42.01</v>
      </c>
      <c r="AG351" s="3">
        <v>45.51</v>
      </c>
      <c r="AH351" s="3">
        <v>48.22</v>
      </c>
      <c r="AI351" s="3">
        <v>49.66</v>
      </c>
      <c r="AJ351" s="3">
        <v>50.5</v>
      </c>
      <c r="AK351" s="3">
        <v>50.53</v>
      </c>
      <c r="AL351" s="3">
        <v>47.74</v>
      </c>
      <c r="AM351" s="3">
        <v>41.55</v>
      </c>
      <c r="AN351" s="3">
        <v>39.39</v>
      </c>
      <c r="AO351" s="3">
        <v>38.880000000000003</v>
      </c>
      <c r="AP351" s="3">
        <v>39.090000000000003</v>
      </c>
      <c r="AQ351" s="3">
        <v>39.61</v>
      </c>
      <c r="AR351" s="3">
        <v>41.2</v>
      </c>
      <c r="AS351" s="3">
        <v>46.37</v>
      </c>
      <c r="AT351" s="3">
        <v>48.65</v>
      </c>
      <c r="AU351" s="3">
        <v>49.55</v>
      </c>
      <c r="AV351" s="3">
        <v>50.53</v>
      </c>
      <c r="AW351" s="3">
        <v>49.01</v>
      </c>
      <c r="AX351" s="3">
        <v>46.34</v>
      </c>
      <c r="AY351" s="3">
        <v>40.840000000000003</v>
      </c>
    </row>
    <row r="352" spans="1:51" x14ac:dyDescent="0.35">
      <c r="A352" s="5">
        <f t="shared" si="6"/>
        <v>43217</v>
      </c>
      <c r="B352" t="s">
        <v>497</v>
      </c>
      <c r="C352" s="2">
        <v>43217</v>
      </c>
      <c r="D352" s="3">
        <v>52.63</v>
      </c>
      <c r="E352" s="3">
        <v>51.84</v>
      </c>
      <c r="F352" s="3">
        <v>51.55</v>
      </c>
      <c r="G352" s="3">
        <v>51.89</v>
      </c>
      <c r="H352" s="3">
        <v>52.27</v>
      </c>
      <c r="I352" s="3">
        <v>52.68</v>
      </c>
      <c r="J352" s="3">
        <v>57.66</v>
      </c>
      <c r="K352" s="3">
        <v>60.35</v>
      </c>
      <c r="L352" s="3">
        <v>61.14</v>
      </c>
      <c r="M352" s="3">
        <v>61.81</v>
      </c>
      <c r="N352" s="3">
        <v>58.61</v>
      </c>
      <c r="O352" s="3">
        <v>51.4</v>
      </c>
      <c r="P352" s="3">
        <v>45.15</v>
      </c>
      <c r="Q352" s="3">
        <v>41.78</v>
      </c>
      <c r="R352" s="3">
        <v>42.22</v>
      </c>
      <c r="S352" s="3">
        <v>42.96</v>
      </c>
      <c r="T352" s="3">
        <v>45.27</v>
      </c>
      <c r="U352" s="3">
        <v>47.56</v>
      </c>
      <c r="V352" s="3">
        <v>50.53</v>
      </c>
      <c r="W352" s="3">
        <v>53.66</v>
      </c>
      <c r="X352" s="3">
        <v>56.59</v>
      </c>
      <c r="Y352" s="3">
        <v>56.36</v>
      </c>
      <c r="Z352" s="3">
        <v>52.6</v>
      </c>
      <c r="AA352" s="3">
        <v>45.61</v>
      </c>
      <c r="AB352" s="3">
        <v>41.5</v>
      </c>
      <c r="AC352" s="3">
        <v>39.81</v>
      </c>
      <c r="AD352" s="3">
        <v>39.54</v>
      </c>
      <c r="AE352" s="3">
        <v>40.14</v>
      </c>
      <c r="AF352" s="3">
        <v>42.81</v>
      </c>
      <c r="AG352" s="3">
        <v>46.29</v>
      </c>
      <c r="AH352" s="3">
        <v>48.99</v>
      </c>
      <c r="AI352" s="3">
        <v>50.43</v>
      </c>
      <c r="AJ352" s="3">
        <v>51.27</v>
      </c>
      <c r="AK352" s="3">
        <v>51.3</v>
      </c>
      <c r="AL352" s="3">
        <v>48.51</v>
      </c>
      <c r="AM352" s="3">
        <v>42.32</v>
      </c>
      <c r="AN352" s="3">
        <v>40.159999999999997</v>
      </c>
      <c r="AO352" s="3">
        <v>39.65</v>
      </c>
      <c r="AP352" s="3">
        <v>39.86</v>
      </c>
      <c r="AQ352" s="3">
        <v>40.380000000000003</v>
      </c>
      <c r="AR352" s="3">
        <v>41.97</v>
      </c>
      <c r="AS352" s="3">
        <v>47.14</v>
      </c>
      <c r="AT352" s="3">
        <v>49.42</v>
      </c>
      <c r="AU352" s="3">
        <v>50.32</v>
      </c>
      <c r="AV352" s="3">
        <v>51.3</v>
      </c>
      <c r="AW352" s="3">
        <v>49.78</v>
      </c>
      <c r="AX352" s="3">
        <v>47.11</v>
      </c>
      <c r="AY352" s="3">
        <v>41.51</v>
      </c>
    </row>
    <row r="353" spans="1:51" x14ac:dyDescent="0.35">
      <c r="A353" s="5">
        <f t="shared" si="6"/>
        <v>43220</v>
      </c>
      <c r="B353" t="s">
        <v>498</v>
      </c>
      <c r="C353" s="2">
        <v>43220</v>
      </c>
      <c r="D353" s="3">
        <v>53.09</v>
      </c>
      <c r="E353" s="3">
        <v>52.56</v>
      </c>
      <c r="F353" s="3">
        <v>52.89</v>
      </c>
      <c r="G353" s="3">
        <v>53.24</v>
      </c>
      <c r="H353" s="3">
        <v>53.67</v>
      </c>
      <c r="I353" s="3">
        <v>58.59</v>
      </c>
      <c r="J353" s="3">
        <v>61.33</v>
      </c>
      <c r="K353" s="3">
        <v>62.09</v>
      </c>
      <c r="L353" s="3">
        <v>62.76</v>
      </c>
      <c r="M353" s="3">
        <v>59.5</v>
      </c>
      <c r="N353" s="3">
        <v>52.22</v>
      </c>
      <c r="O353" s="3">
        <v>45.92</v>
      </c>
      <c r="P353" s="3">
        <v>42.55</v>
      </c>
      <c r="Q353" s="3">
        <v>42.99</v>
      </c>
      <c r="R353" s="3">
        <v>43.73</v>
      </c>
      <c r="S353" s="3">
        <v>46.02</v>
      </c>
      <c r="T353" s="3">
        <v>48.29</v>
      </c>
      <c r="U353" s="3">
        <v>51.23</v>
      </c>
      <c r="V353" s="3">
        <v>54.36</v>
      </c>
      <c r="W353" s="3">
        <v>57.29</v>
      </c>
      <c r="X353" s="3">
        <v>57.06</v>
      </c>
      <c r="Y353" s="3">
        <v>53.25</v>
      </c>
      <c r="Z353" s="3">
        <v>46.21</v>
      </c>
      <c r="AA353" s="3">
        <v>42.04</v>
      </c>
      <c r="AB353" s="3">
        <v>40.299999999999997</v>
      </c>
      <c r="AC353" s="3">
        <v>40.03</v>
      </c>
      <c r="AD353" s="3">
        <v>40.630000000000003</v>
      </c>
      <c r="AE353" s="3">
        <v>43.4</v>
      </c>
      <c r="AF353" s="3">
        <v>46.99</v>
      </c>
      <c r="AG353" s="3">
        <v>49.77</v>
      </c>
      <c r="AH353" s="3">
        <v>51.21</v>
      </c>
      <c r="AI353" s="3">
        <v>52.05</v>
      </c>
      <c r="AJ353" s="3">
        <v>52.08</v>
      </c>
      <c r="AK353" s="3">
        <v>49.29</v>
      </c>
      <c r="AL353" s="3">
        <v>43.1</v>
      </c>
      <c r="AM353" s="3">
        <v>40.94</v>
      </c>
      <c r="AN353" s="3">
        <v>40.43</v>
      </c>
      <c r="AO353" s="3">
        <v>40.64</v>
      </c>
      <c r="AP353" s="3">
        <v>41.16</v>
      </c>
      <c r="AQ353" s="3">
        <v>42.75</v>
      </c>
      <c r="AR353" s="3">
        <v>47.92</v>
      </c>
      <c r="AS353" s="3">
        <v>50.2</v>
      </c>
      <c r="AT353" s="3">
        <v>51.1</v>
      </c>
      <c r="AU353" s="3">
        <v>52.08</v>
      </c>
      <c r="AV353" s="3">
        <v>50.56</v>
      </c>
      <c r="AW353" s="3">
        <v>47.89</v>
      </c>
      <c r="AX353" s="3">
        <v>42.26</v>
      </c>
      <c r="AY353" s="3">
        <v>40.99</v>
      </c>
    </row>
    <row r="354" spans="1:51" x14ac:dyDescent="0.35">
      <c r="A354" s="5">
        <f t="shared" si="6"/>
        <v>43221</v>
      </c>
      <c r="B354" t="s">
        <v>499</v>
      </c>
      <c r="C354" s="2">
        <v>43221</v>
      </c>
      <c r="D354" s="3">
        <v>51.68</v>
      </c>
      <c r="E354" s="3">
        <v>51.63</v>
      </c>
      <c r="F354" s="3">
        <v>51.92</v>
      </c>
      <c r="G354" s="3">
        <v>52.28</v>
      </c>
      <c r="H354" s="3">
        <v>52.74</v>
      </c>
      <c r="I354" s="3">
        <v>57.64</v>
      </c>
      <c r="J354" s="3">
        <v>60.38</v>
      </c>
      <c r="K354" s="3">
        <v>61.01</v>
      </c>
      <c r="L354" s="3">
        <v>61.68</v>
      </c>
      <c r="M354" s="3">
        <v>58.52</v>
      </c>
      <c r="N354" s="3">
        <v>51.55</v>
      </c>
      <c r="O354" s="3">
        <v>45.25</v>
      </c>
      <c r="P354" s="3">
        <v>41.88</v>
      </c>
      <c r="Q354" s="3">
        <v>42.39</v>
      </c>
      <c r="R354" s="3">
        <v>43.13</v>
      </c>
      <c r="S354" s="3">
        <v>45.42</v>
      </c>
      <c r="T354" s="3">
        <v>47.72</v>
      </c>
      <c r="U354" s="3">
        <v>50.66</v>
      </c>
      <c r="V354" s="3">
        <v>53.79</v>
      </c>
      <c r="W354" s="3">
        <v>56.72</v>
      </c>
      <c r="X354" s="3">
        <v>56.49</v>
      </c>
      <c r="Y354" s="3">
        <v>52.71</v>
      </c>
      <c r="Z354" s="3">
        <v>45.7</v>
      </c>
      <c r="AA354" s="3">
        <v>41.56</v>
      </c>
      <c r="AB354" s="3">
        <v>39.82</v>
      </c>
      <c r="AC354" s="3">
        <v>39.549999999999997</v>
      </c>
      <c r="AD354" s="3">
        <v>40.15</v>
      </c>
      <c r="AE354" s="3">
        <v>42.92</v>
      </c>
      <c r="AF354" s="3">
        <v>46.51</v>
      </c>
      <c r="AG354" s="3">
        <v>49.29</v>
      </c>
      <c r="AH354" s="3">
        <v>50.73</v>
      </c>
      <c r="AI354" s="3">
        <v>51.57</v>
      </c>
      <c r="AJ354" s="3">
        <v>51.6</v>
      </c>
      <c r="AK354" s="3">
        <v>48.81</v>
      </c>
      <c r="AL354" s="3">
        <v>42.62</v>
      </c>
      <c r="AM354" s="3">
        <v>40.46</v>
      </c>
      <c r="AN354" s="3">
        <v>39.950000000000003</v>
      </c>
      <c r="AO354" s="3">
        <v>40.159999999999997</v>
      </c>
      <c r="AP354" s="3">
        <v>40.68</v>
      </c>
      <c r="AQ354" s="3">
        <v>42.27</v>
      </c>
      <c r="AR354" s="3">
        <v>47.44</v>
      </c>
      <c r="AS354" s="3">
        <v>49.72</v>
      </c>
      <c r="AT354" s="3">
        <v>50.62</v>
      </c>
      <c r="AU354" s="3">
        <v>51.6</v>
      </c>
      <c r="AV354" s="3">
        <v>50.08</v>
      </c>
      <c r="AW354" s="3">
        <v>47.41</v>
      </c>
      <c r="AX354" s="3">
        <v>41.78</v>
      </c>
      <c r="AY354" s="3">
        <v>40.51</v>
      </c>
    </row>
    <row r="355" spans="1:51" x14ac:dyDescent="0.35">
      <c r="A355" s="5">
        <f t="shared" si="6"/>
        <v>43222</v>
      </c>
      <c r="B355" t="s">
        <v>500</v>
      </c>
      <c r="C355" s="2">
        <v>43222</v>
      </c>
      <c r="D355" s="3">
        <v>50.53</v>
      </c>
      <c r="E355" s="3">
        <v>50.66</v>
      </c>
      <c r="F355" s="3">
        <v>50.96</v>
      </c>
      <c r="G355" s="3">
        <v>51.32</v>
      </c>
      <c r="H355" s="3">
        <v>51.83</v>
      </c>
      <c r="I355" s="3">
        <v>56.73</v>
      </c>
      <c r="J355" s="3">
        <v>59.48</v>
      </c>
      <c r="K355" s="3">
        <v>60.06</v>
      </c>
      <c r="L355" s="3">
        <v>60.69</v>
      </c>
      <c r="M355" s="3">
        <v>57.52</v>
      </c>
      <c r="N355" s="3">
        <v>50.69</v>
      </c>
      <c r="O355" s="3">
        <v>44.46</v>
      </c>
      <c r="P355" s="3">
        <v>41.1</v>
      </c>
      <c r="Q355" s="3">
        <v>41.61</v>
      </c>
      <c r="R355" s="3">
        <v>42.33</v>
      </c>
      <c r="S355" s="3">
        <v>44.59</v>
      </c>
      <c r="T355" s="3">
        <v>46.86</v>
      </c>
      <c r="U355" s="3">
        <v>49.79</v>
      </c>
      <c r="V355" s="3">
        <v>52.91</v>
      </c>
      <c r="W355" s="3">
        <v>55.84</v>
      </c>
      <c r="X355" s="3">
        <v>55.61</v>
      </c>
      <c r="Y355" s="3">
        <v>51.88</v>
      </c>
      <c r="Z355" s="3">
        <v>44.91</v>
      </c>
      <c r="AA355" s="3">
        <v>40.799999999999997</v>
      </c>
      <c r="AB355" s="3">
        <v>39.08</v>
      </c>
      <c r="AC355" s="3">
        <v>38.81</v>
      </c>
      <c r="AD355" s="3">
        <v>39.42</v>
      </c>
      <c r="AE355" s="3">
        <v>42.2</v>
      </c>
      <c r="AF355" s="3">
        <v>45.79</v>
      </c>
      <c r="AG355" s="3">
        <v>48.57</v>
      </c>
      <c r="AH355" s="3">
        <v>50.01</v>
      </c>
      <c r="AI355" s="3">
        <v>50.85</v>
      </c>
      <c r="AJ355" s="3">
        <v>50.88</v>
      </c>
      <c r="AK355" s="3">
        <v>48.09</v>
      </c>
      <c r="AL355" s="3">
        <v>41.9</v>
      </c>
      <c r="AM355" s="3">
        <v>39.74</v>
      </c>
      <c r="AN355" s="3">
        <v>39.229999999999997</v>
      </c>
      <c r="AO355" s="3">
        <v>39.44</v>
      </c>
      <c r="AP355" s="3">
        <v>39.96</v>
      </c>
      <c r="AQ355" s="3">
        <v>41.55</v>
      </c>
      <c r="AR355" s="3">
        <v>46.72</v>
      </c>
      <c r="AS355" s="3">
        <v>49</v>
      </c>
      <c r="AT355" s="3">
        <v>49.9</v>
      </c>
      <c r="AU355" s="3">
        <v>50.88</v>
      </c>
      <c r="AV355" s="3">
        <v>49.36</v>
      </c>
      <c r="AW355" s="3">
        <v>46.69</v>
      </c>
      <c r="AX355" s="3">
        <v>41.06</v>
      </c>
      <c r="AY355" s="3">
        <v>39.79</v>
      </c>
    </row>
    <row r="356" spans="1:51" x14ac:dyDescent="0.35">
      <c r="A356" s="5">
        <f t="shared" si="6"/>
        <v>43223</v>
      </c>
      <c r="B356" t="s">
        <v>501</v>
      </c>
      <c r="C356" s="2">
        <v>43223</v>
      </c>
      <c r="D356" s="3">
        <v>50.59</v>
      </c>
      <c r="E356" s="3">
        <v>50.88</v>
      </c>
      <c r="F356" s="3">
        <v>51.3</v>
      </c>
      <c r="G356" s="3">
        <v>51.75</v>
      </c>
      <c r="H356" s="3">
        <v>52.21</v>
      </c>
      <c r="I356" s="3">
        <v>56.95</v>
      </c>
      <c r="J356" s="3">
        <v>59.55</v>
      </c>
      <c r="K356" s="3">
        <v>60.1</v>
      </c>
      <c r="L356" s="3">
        <v>60.71</v>
      </c>
      <c r="M356" s="3">
        <v>57.54</v>
      </c>
      <c r="N356" s="3">
        <v>50.77</v>
      </c>
      <c r="O356" s="3">
        <v>44.6</v>
      </c>
      <c r="P356" s="3">
        <v>41.24</v>
      </c>
      <c r="Q356" s="3">
        <v>41.75</v>
      </c>
      <c r="R356" s="3">
        <v>42.47</v>
      </c>
      <c r="S356" s="3">
        <v>44.79</v>
      </c>
      <c r="T356" s="3">
        <v>47.1</v>
      </c>
      <c r="U356" s="3">
        <v>50.07</v>
      </c>
      <c r="V356" s="3">
        <v>53.19</v>
      </c>
      <c r="W356" s="3">
        <v>56.12</v>
      </c>
      <c r="X356" s="3">
        <v>55.89</v>
      </c>
      <c r="Y356" s="3">
        <v>52.23</v>
      </c>
      <c r="Z356" s="3">
        <v>45.27</v>
      </c>
      <c r="AA356" s="3">
        <v>41.19</v>
      </c>
      <c r="AB356" s="3">
        <v>39.51</v>
      </c>
      <c r="AC356" s="3">
        <v>39.26</v>
      </c>
      <c r="AD356" s="3">
        <v>39.869999999999997</v>
      </c>
      <c r="AE356" s="3">
        <v>42.65</v>
      </c>
      <c r="AF356" s="3">
        <v>46.21</v>
      </c>
      <c r="AG356" s="3">
        <v>48.96</v>
      </c>
      <c r="AH356" s="3">
        <v>50.37</v>
      </c>
      <c r="AI356" s="3">
        <v>51.21</v>
      </c>
      <c r="AJ356" s="3">
        <v>51.24</v>
      </c>
      <c r="AK356" s="3">
        <v>48.45</v>
      </c>
      <c r="AL356" s="3">
        <v>42.26</v>
      </c>
      <c r="AM356" s="3">
        <v>40.1</v>
      </c>
      <c r="AN356" s="3">
        <v>39.590000000000003</v>
      </c>
      <c r="AO356" s="3">
        <v>39.799999999999997</v>
      </c>
      <c r="AP356" s="3">
        <v>40.32</v>
      </c>
      <c r="AQ356" s="3">
        <v>41.91</v>
      </c>
      <c r="AR356" s="3">
        <v>47.08</v>
      </c>
      <c r="AS356" s="3">
        <v>49.36</v>
      </c>
      <c r="AT356" s="3">
        <v>50.26</v>
      </c>
      <c r="AU356" s="3">
        <v>51.24</v>
      </c>
      <c r="AV356" s="3">
        <v>49.72</v>
      </c>
      <c r="AW356" s="3">
        <v>47.05</v>
      </c>
      <c r="AX356" s="3">
        <v>41.42</v>
      </c>
      <c r="AY356" s="3">
        <v>40.15</v>
      </c>
    </row>
    <row r="357" spans="1:51" x14ac:dyDescent="0.35">
      <c r="A357" s="5">
        <f t="shared" si="6"/>
        <v>43224</v>
      </c>
      <c r="B357" t="s">
        <v>502</v>
      </c>
      <c r="C357" s="2">
        <v>43224</v>
      </c>
      <c r="D357" s="3">
        <v>52.28</v>
      </c>
      <c r="E357" s="3">
        <v>52.49</v>
      </c>
      <c r="F357" s="3">
        <v>52.89</v>
      </c>
      <c r="G357" s="3">
        <v>53.34</v>
      </c>
      <c r="H357" s="3">
        <v>53.67</v>
      </c>
      <c r="I357" s="3">
        <v>58.35</v>
      </c>
      <c r="J357" s="3">
        <v>60.95</v>
      </c>
      <c r="K357" s="3">
        <v>61.55</v>
      </c>
      <c r="L357" s="3">
        <v>62.16</v>
      </c>
      <c r="M357" s="3">
        <v>58.99</v>
      </c>
      <c r="N357" s="3">
        <v>51.99</v>
      </c>
      <c r="O357" s="3">
        <v>45.75</v>
      </c>
      <c r="P357" s="3">
        <v>42.31</v>
      </c>
      <c r="Q357" s="3">
        <v>42.82</v>
      </c>
      <c r="R357" s="3">
        <v>43.54</v>
      </c>
      <c r="S357" s="3">
        <v>45.83</v>
      </c>
      <c r="T357" s="3">
        <v>48.23</v>
      </c>
      <c r="U357" s="3">
        <v>51.27</v>
      </c>
      <c r="V357" s="3">
        <v>54.39</v>
      </c>
      <c r="W357" s="3">
        <v>57.32</v>
      </c>
      <c r="X357" s="3">
        <v>56.93</v>
      </c>
      <c r="Y357" s="3">
        <v>53.17</v>
      </c>
      <c r="Z357" s="3">
        <v>46.02</v>
      </c>
      <c r="AA357" s="3">
        <v>41.94</v>
      </c>
      <c r="AB357" s="3">
        <v>40.26</v>
      </c>
      <c r="AC357" s="3">
        <v>40.01</v>
      </c>
      <c r="AD357" s="3">
        <v>40.619999999999997</v>
      </c>
      <c r="AE357" s="3">
        <v>43.42</v>
      </c>
      <c r="AF357" s="3">
        <v>47.02</v>
      </c>
      <c r="AG357" s="3">
        <v>49.77</v>
      </c>
      <c r="AH357" s="3">
        <v>51.18</v>
      </c>
      <c r="AI357" s="3">
        <v>52.02</v>
      </c>
      <c r="AJ357" s="3">
        <v>51.96</v>
      </c>
      <c r="AK357" s="3">
        <v>49.14</v>
      </c>
      <c r="AL357" s="3">
        <v>42.95</v>
      </c>
      <c r="AM357" s="3">
        <v>40.79</v>
      </c>
      <c r="AN357" s="3">
        <v>40.28</v>
      </c>
      <c r="AO357" s="3">
        <v>40.49</v>
      </c>
      <c r="AP357" s="3">
        <v>41.01</v>
      </c>
      <c r="AQ357" s="3">
        <v>42.6</v>
      </c>
      <c r="AR357" s="3">
        <v>47.77</v>
      </c>
      <c r="AS357" s="3">
        <v>50.05</v>
      </c>
      <c r="AT357" s="3">
        <v>50.95</v>
      </c>
      <c r="AU357" s="3">
        <v>51.93</v>
      </c>
      <c r="AV357" s="3">
        <v>50.41</v>
      </c>
      <c r="AW357" s="3">
        <v>47.74</v>
      </c>
      <c r="AX357" s="3">
        <v>42.11</v>
      </c>
      <c r="AY357" s="3">
        <v>40.840000000000003</v>
      </c>
    </row>
    <row r="358" spans="1:51" x14ac:dyDescent="0.35">
      <c r="A358" s="5">
        <f t="shared" si="6"/>
        <v>43227</v>
      </c>
      <c r="B358" t="s">
        <v>503</v>
      </c>
      <c r="C358" s="2">
        <v>43227</v>
      </c>
      <c r="D358" s="3">
        <v>52.28</v>
      </c>
      <c r="E358" s="3">
        <v>52.49</v>
      </c>
      <c r="F358" s="3">
        <v>52.89</v>
      </c>
      <c r="G358" s="3">
        <v>53.34</v>
      </c>
      <c r="H358" s="3">
        <v>53.67</v>
      </c>
      <c r="I358" s="3">
        <v>58.35</v>
      </c>
      <c r="J358" s="3">
        <v>60.95</v>
      </c>
      <c r="K358" s="3">
        <v>61.55</v>
      </c>
      <c r="L358" s="3">
        <v>62.16</v>
      </c>
      <c r="M358" s="3">
        <v>58.99</v>
      </c>
      <c r="N358" s="3">
        <v>51.99</v>
      </c>
      <c r="O358" s="3">
        <v>45.75</v>
      </c>
      <c r="P358" s="3">
        <v>42.31</v>
      </c>
      <c r="Q358" s="3">
        <v>42.82</v>
      </c>
      <c r="R358" s="3">
        <v>43.54</v>
      </c>
      <c r="S358" s="3">
        <v>45.83</v>
      </c>
      <c r="T358" s="3">
        <v>48.23</v>
      </c>
      <c r="U358" s="3">
        <v>51.27</v>
      </c>
      <c r="V358" s="3">
        <v>54.39</v>
      </c>
      <c r="W358" s="3">
        <v>57.32</v>
      </c>
      <c r="X358" s="3">
        <v>56.93</v>
      </c>
      <c r="Y358" s="3">
        <v>53.17</v>
      </c>
      <c r="Z358" s="3">
        <v>46.02</v>
      </c>
      <c r="AA358" s="3">
        <v>41.94</v>
      </c>
      <c r="AB358" s="3">
        <v>40.26</v>
      </c>
      <c r="AC358" s="3">
        <v>40.01</v>
      </c>
      <c r="AD358" s="3">
        <v>40.619999999999997</v>
      </c>
      <c r="AE358" s="3">
        <v>43.42</v>
      </c>
      <c r="AF358" s="3">
        <v>47.02</v>
      </c>
      <c r="AG358" s="3">
        <v>49.77</v>
      </c>
      <c r="AH358" s="3">
        <v>51.18</v>
      </c>
      <c r="AI358" s="3">
        <v>52.02</v>
      </c>
      <c r="AJ358" s="3">
        <v>51.96</v>
      </c>
      <c r="AK358" s="3">
        <v>49.14</v>
      </c>
      <c r="AL358" s="3">
        <v>42.95</v>
      </c>
      <c r="AM358" s="3">
        <v>40.79</v>
      </c>
      <c r="AN358" s="3">
        <v>40.28</v>
      </c>
      <c r="AO358" s="3">
        <v>40.49</v>
      </c>
      <c r="AP358" s="3">
        <v>41.01</v>
      </c>
      <c r="AQ358" s="3">
        <v>42.6</v>
      </c>
      <c r="AR358" s="3">
        <v>47.77</v>
      </c>
      <c r="AS358" s="3">
        <v>50.05</v>
      </c>
      <c r="AT358" s="3">
        <v>50.95</v>
      </c>
      <c r="AU358" s="3">
        <v>51.93</v>
      </c>
      <c r="AV358" s="3">
        <v>50.41</v>
      </c>
      <c r="AW358" s="3">
        <v>47.74</v>
      </c>
      <c r="AX358" s="3">
        <v>42.11</v>
      </c>
      <c r="AY358" s="3">
        <v>40.840000000000003</v>
      </c>
    </row>
    <row r="359" spans="1:51" x14ac:dyDescent="0.35">
      <c r="A359" s="5">
        <f t="shared" si="6"/>
        <v>43228</v>
      </c>
      <c r="B359" t="s">
        <v>504</v>
      </c>
      <c r="C359" s="2">
        <v>43228</v>
      </c>
      <c r="D359" s="3">
        <v>52.37</v>
      </c>
      <c r="E359" s="3">
        <v>52.72</v>
      </c>
      <c r="F359" s="3">
        <v>53.04</v>
      </c>
      <c r="G359" s="3">
        <v>53.5</v>
      </c>
      <c r="H359" s="3">
        <v>53.78</v>
      </c>
      <c r="I359" s="3">
        <v>58.46</v>
      </c>
      <c r="J359" s="3">
        <v>61.05</v>
      </c>
      <c r="K359" s="3">
        <v>61.73</v>
      </c>
      <c r="L359" s="3">
        <v>62.19</v>
      </c>
      <c r="M359" s="3">
        <v>59.02</v>
      </c>
      <c r="N359" s="3">
        <v>52.05</v>
      </c>
      <c r="O359" s="3">
        <v>45.81</v>
      </c>
      <c r="P359" s="3">
        <v>42.37</v>
      </c>
      <c r="Q359" s="3">
        <v>42.88</v>
      </c>
      <c r="R359" s="3">
        <v>43.6</v>
      </c>
      <c r="S359" s="3">
        <v>45.86</v>
      </c>
      <c r="T359" s="3">
        <v>48.22</v>
      </c>
      <c r="U359" s="3">
        <v>51.26</v>
      </c>
      <c r="V359" s="3">
        <v>54.38</v>
      </c>
      <c r="W359" s="3">
        <v>57.31</v>
      </c>
      <c r="X359" s="3">
        <v>56.92</v>
      </c>
      <c r="Y359" s="3">
        <v>53.16</v>
      </c>
      <c r="Z359" s="3">
        <v>46.06</v>
      </c>
      <c r="AA359" s="3">
        <v>41.98</v>
      </c>
      <c r="AB359" s="3">
        <v>40.299999999999997</v>
      </c>
      <c r="AC359" s="3">
        <v>40.049999999999997</v>
      </c>
      <c r="AD359" s="3">
        <v>40.659999999999997</v>
      </c>
      <c r="AE359" s="3">
        <v>43.46</v>
      </c>
      <c r="AF359" s="3">
        <v>47.15</v>
      </c>
      <c r="AG359" s="3">
        <v>49.9</v>
      </c>
      <c r="AH359" s="3">
        <v>51.31</v>
      </c>
      <c r="AI359" s="3">
        <v>52.15</v>
      </c>
      <c r="AJ359" s="3">
        <v>52.09</v>
      </c>
      <c r="AK359" s="3">
        <v>49.27</v>
      </c>
      <c r="AL359" s="3">
        <v>43.08</v>
      </c>
      <c r="AM359" s="3">
        <v>40.92</v>
      </c>
      <c r="AN359" s="3">
        <v>40.409999999999997</v>
      </c>
      <c r="AO359" s="3">
        <v>40.619999999999997</v>
      </c>
      <c r="AP359" s="3">
        <v>41.14</v>
      </c>
      <c r="AQ359" s="3">
        <v>42.73</v>
      </c>
      <c r="AR359" s="3">
        <v>47.9</v>
      </c>
      <c r="AS359" s="3">
        <v>50.18</v>
      </c>
      <c r="AT359" s="3">
        <v>51.08</v>
      </c>
      <c r="AU359" s="3">
        <v>52.06</v>
      </c>
      <c r="AV359" s="3">
        <v>50.54</v>
      </c>
      <c r="AW359" s="3">
        <v>47.87</v>
      </c>
      <c r="AX359" s="3">
        <v>42.24</v>
      </c>
      <c r="AY359" s="3">
        <v>40.97</v>
      </c>
    </row>
    <row r="360" spans="1:51" x14ac:dyDescent="0.35">
      <c r="A360" s="5">
        <f t="shared" si="6"/>
        <v>43229</v>
      </c>
      <c r="B360" t="s">
        <v>505</v>
      </c>
      <c r="C360" s="2">
        <v>43229</v>
      </c>
      <c r="D360" s="3">
        <v>52.66</v>
      </c>
      <c r="E360" s="3">
        <v>53</v>
      </c>
      <c r="F360" s="3">
        <v>53.32</v>
      </c>
      <c r="G360" s="3">
        <v>53.79</v>
      </c>
      <c r="H360" s="3">
        <v>54.16</v>
      </c>
      <c r="I360" s="3">
        <v>58.91</v>
      </c>
      <c r="J360" s="3">
        <v>61.53</v>
      </c>
      <c r="K360" s="3">
        <v>62.23</v>
      </c>
      <c r="L360" s="3">
        <v>62.71</v>
      </c>
      <c r="M360" s="3">
        <v>59.5</v>
      </c>
      <c r="N360" s="3">
        <v>52.61</v>
      </c>
      <c r="O360" s="3">
        <v>46.47</v>
      </c>
      <c r="P360" s="3">
        <v>43.04</v>
      </c>
      <c r="Q360" s="3">
        <v>43.51</v>
      </c>
      <c r="R360" s="3">
        <v>44.2</v>
      </c>
      <c r="S360" s="3">
        <v>46.46</v>
      </c>
      <c r="T360" s="3">
        <v>48.87</v>
      </c>
      <c r="U360" s="3">
        <v>51.91</v>
      </c>
      <c r="V360" s="3">
        <v>55.03</v>
      </c>
      <c r="W360" s="3">
        <v>57.96</v>
      </c>
      <c r="X360" s="3">
        <v>57.49</v>
      </c>
      <c r="Y360" s="3">
        <v>53.67</v>
      </c>
      <c r="Z360" s="3">
        <v>46.57</v>
      </c>
      <c r="AA360" s="3">
        <v>42.49</v>
      </c>
      <c r="AB360" s="3">
        <v>40.81</v>
      </c>
      <c r="AC360" s="3">
        <v>40.56</v>
      </c>
      <c r="AD360" s="3">
        <v>41.17</v>
      </c>
      <c r="AE360" s="3">
        <v>43.94</v>
      </c>
      <c r="AF360" s="3">
        <v>47.62</v>
      </c>
      <c r="AG360" s="3">
        <v>50.32</v>
      </c>
      <c r="AH360" s="3">
        <v>51.73</v>
      </c>
      <c r="AI360" s="3">
        <v>52.57</v>
      </c>
      <c r="AJ360" s="3">
        <v>52.51</v>
      </c>
      <c r="AK360" s="3">
        <v>49.69</v>
      </c>
      <c r="AL360" s="3">
        <v>43.5</v>
      </c>
      <c r="AM360" s="3">
        <v>41.34</v>
      </c>
      <c r="AN360" s="3">
        <v>40.83</v>
      </c>
      <c r="AO360" s="3">
        <v>41.04</v>
      </c>
      <c r="AP360" s="3">
        <v>41.56</v>
      </c>
      <c r="AQ360" s="3">
        <v>43.15</v>
      </c>
      <c r="AR360" s="3">
        <v>48.32</v>
      </c>
      <c r="AS360" s="3">
        <v>50.6</v>
      </c>
      <c r="AT360" s="3">
        <v>51.5</v>
      </c>
      <c r="AU360" s="3">
        <v>52.48</v>
      </c>
      <c r="AV360" s="3">
        <v>50.96</v>
      </c>
      <c r="AW360" s="3">
        <v>48.29</v>
      </c>
      <c r="AX360" s="3">
        <v>42.66</v>
      </c>
      <c r="AY360" s="3">
        <v>41.39</v>
      </c>
    </row>
    <row r="361" spans="1:51" x14ac:dyDescent="0.35">
      <c r="A361" s="5">
        <f t="shared" si="6"/>
        <v>43230</v>
      </c>
      <c r="B361" t="s">
        <v>506</v>
      </c>
      <c r="C361" s="2">
        <v>43230</v>
      </c>
      <c r="D361" s="3">
        <v>53.04</v>
      </c>
      <c r="E361" s="3">
        <v>53.6</v>
      </c>
      <c r="F361" s="3">
        <v>54</v>
      </c>
      <c r="G361" s="3">
        <v>54.52</v>
      </c>
      <c r="H361" s="3">
        <v>54.98</v>
      </c>
      <c r="I361" s="3">
        <v>59.93</v>
      </c>
      <c r="J361" s="3">
        <v>62.47</v>
      </c>
      <c r="K361" s="3">
        <v>63.18</v>
      </c>
      <c r="L361" s="3">
        <v>63.66</v>
      </c>
      <c r="M361" s="3">
        <v>60.45</v>
      </c>
      <c r="N361" s="3">
        <v>53.48</v>
      </c>
      <c r="O361" s="3">
        <v>47.34</v>
      </c>
      <c r="P361" s="3">
        <v>43.91</v>
      </c>
      <c r="Q361" s="3">
        <v>44.38</v>
      </c>
      <c r="R361" s="3">
        <v>45.09</v>
      </c>
      <c r="S361" s="3">
        <v>47.37</v>
      </c>
      <c r="T361" s="3">
        <v>49.8</v>
      </c>
      <c r="U361" s="3">
        <v>52.84</v>
      </c>
      <c r="V361" s="3">
        <v>56.01</v>
      </c>
      <c r="W361" s="3">
        <v>59.04</v>
      </c>
      <c r="X361" s="3">
        <v>58.57</v>
      </c>
      <c r="Y361" s="3">
        <v>54.69</v>
      </c>
      <c r="Z361" s="3">
        <v>47.13</v>
      </c>
      <c r="AA361" s="3">
        <v>43.05</v>
      </c>
      <c r="AB361" s="3">
        <v>41.37</v>
      </c>
      <c r="AC361" s="3">
        <v>41.12</v>
      </c>
      <c r="AD361" s="3">
        <v>41.73</v>
      </c>
      <c r="AE361" s="3">
        <v>44.5</v>
      </c>
      <c r="AF361" s="3">
        <v>48.26</v>
      </c>
      <c r="AG361" s="3">
        <v>51.01</v>
      </c>
      <c r="AH361" s="3">
        <v>52.42</v>
      </c>
      <c r="AI361" s="3">
        <v>53.26</v>
      </c>
      <c r="AJ361" s="3">
        <v>53.2</v>
      </c>
      <c r="AK361" s="3">
        <v>50.25</v>
      </c>
      <c r="AL361" s="3">
        <v>43.79</v>
      </c>
      <c r="AM361" s="3">
        <v>41.44</v>
      </c>
      <c r="AN361" s="3">
        <v>40.93</v>
      </c>
      <c r="AO361" s="3">
        <v>41.14</v>
      </c>
      <c r="AP361" s="3">
        <v>41.66</v>
      </c>
      <c r="AQ361" s="3">
        <v>43.25</v>
      </c>
      <c r="AR361" s="3">
        <v>48.42</v>
      </c>
      <c r="AS361" s="3">
        <v>50.7</v>
      </c>
      <c r="AT361" s="3">
        <v>51.6</v>
      </c>
      <c r="AU361" s="3">
        <v>52.58</v>
      </c>
      <c r="AV361" s="3">
        <v>51.06</v>
      </c>
      <c r="AW361" s="3">
        <v>48.39</v>
      </c>
      <c r="AX361" s="3">
        <v>42.76</v>
      </c>
      <c r="AY361" s="3">
        <v>41.49</v>
      </c>
    </row>
    <row r="362" spans="1:51" x14ac:dyDescent="0.35">
      <c r="A362" s="5">
        <f t="shared" si="6"/>
        <v>43231</v>
      </c>
      <c r="B362" t="s">
        <v>507</v>
      </c>
      <c r="C362" s="2">
        <v>43231</v>
      </c>
      <c r="D362" s="3">
        <v>53.89</v>
      </c>
      <c r="E362" s="3">
        <v>54.49</v>
      </c>
      <c r="F362" s="3">
        <v>54.88</v>
      </c>
      <c r="G362" s="3">
        <v>55.46</v>
      </c>
      <c r="H362" s="3">
        <v>56.11</v>
      </c>
      <c r="I362" s="3">
        <v>61.1</v>
      </c>
      <c r="J362" s="3">
        <v>63.64</v>
      </c>
      <c r="K362" s="3">
        <v>64.42</v>
      </c>
      <c r="L362" s="3">
        <v>64.900000000000006</v>
      </c>
      <c r="M362" s="3">
        <v>61.69</v>
      </c>
      <c r="N362" s="3">
        <v>54.71</v>
      </c>
      <c r="O362" s="3">
        <v>48.55</v>
      </c>
      <c r="P362" s="3">
        <v>45.12</v>
      </c>
      <c r="Q362" s="3">
        <v>45.59</v>
      </c>
      <c r="R362" s="3">
        <v>46.3</v>
      </c>
      <c r="S362" s="3">
        <v>48.58</v>
      </c>
      <c r="T362" s="3">
        <v>50.96</v>
      </c>
      <c r="U362" s="3">
        <v>54</v>
      </c>
      <c r="V362" s="3">
        <v>57.17</v>
      </c>
      <c r="W362" s="3">
        <v>60.23</v>
      </c>
      <c r="X362" s="3">
        <v>59.76</v>
      </c>
      <c r="Y362" s="3">
        <v>55.72</v>
      </c>
      <c r="Z362" s="3">
        <v>47.99</v>
      </c>
      <c r="AA362" s="3">
        <v>43.82</v>
      </c>
      <c r="AB362" s="3">
        <v>42.14</v>
      </c>
      <c r="AC362" s="3">
        <v>41.89</v>
      </c>
      <c r="AD362" s="3">
        <v>42.5</v>
      </c>
      <c r="AE362" s="3">
        <v>45.39</v>
      </c>
      <c r="AF362" s="3">
        <v>49.38</v>
      </c>
      <c r="AG362" s="3">
        <v>52.26</v>
      </c>
      <c r="AH362" s="3">
        <v>53.71</v>
      </c>
      <c r="AI362" s="3">
        <v>54.56</v>
      </c>
      <c r="AJ362" s="3">
        <v>54.5</v>
      </c>
      <c r="AK362" s="3">
        <v>51.47</v>
      </c>
      <c r="AL362" s="3">
        <v>44.73</v>
      </c>
      <c r="AM362" s="3">
        <v>42.16</v>
      </c>
      <c r="AN362" s="3">
        <v>41.62</v>
      </c>
      <c r="AO362" s="3">
        <v>41.83</v>
      </c>
      <c r="AP362" s="3">
        <v>42.36</v>
      </c>
      <c r="AQ362" s="3">
        <v>44.03</v>
      </c>
      <c r="AR362" s="3">
        <v>49.28</v>
      </c>
      <c r="AS362" s="3">
        <v>51.64</v>
      </c>
      <c r="AT362" s="3">
        <v>52.6</v>
      </c>
      <c r="AU362" s="3">
        <v>53.58</v>
      </c>
      <c r="AV362" s="3">
        <v>52.06</v>
      </c>
      <c r="AW362" s="3">
        <v>49.39</v>
      </c>
      <c r="AX362" s="3">
        <v>43.76</v>
      </c>
      <c r="AY362" s="3">
        <v>42.49</v>
      </c>
    </row>
    <row r="363" spans="1:51" x14ac:dyDescent="0.35">
      <c r="A363" s="5">
        <f t="shared" si="6"/>
        <v>43234</v>
      </c>
      <c r="B363" t="s">
        <v>508</v>
      </c>
      <c r="C363" s="2">
        <v>43234</v>
      </c>
      <c r="D363" s="3">
        <v>54.78</v>
      </c>
      <c r="E363" s="3">
        <v>55.41</v>
      </c>
      <c r="F363" s="3">
        <v>55.67</v>
      </c>
      <c r="G363" s="3">
        <v>56.17</v>
      </c>
      <c r="H363" s="3">
        <v>56.77</v>
      </c>
      <c r="I363" s="3">
        <v>61.88</v>
      </c>
      <c r="J363" s="3">
        <v>64.42</v>
      </c>
      <c r="K363" s="3">
        <v>65.25</v>
      </c>
      <c r="L363" s="3">
        <v>65.73</v>
      </c>
      <c r="M363" s="3">
        <v>62.52</v>
      </c>
      <c r="N363" s="3">
        <v>55.45</v>
      </c>
      <c r="O363" s="3">
        <v>49.29</v>
      </c>
      <c r="P363" s="3">
        <v>45.86</v>
      </c>
      <c r="Q363" s="3">
        <v>46.33</v>
      </c>
      <c r="R363" s="3">
        <v>47.04</v>
      </c>
      <c r="S363" s="3">
        <v>49.32</v>
      </c>
      <c r="T363" s="3">
        <v>51.77</v>
      </c>
      <c r="U363" s="3">
        <v>54.81</v>
      </c>
      <c r="V363" s="3">
        <v>57.98</v>
      </c>
      <c r="W363" s="3">
        <v>61.04</v>
      </c>
      <c r="X363" s="3">
        <v>60.57</v>
      </c>
      <c r="Y363" s="3">
        <v>56.53</v>
      </c>
      <c r="Z363" s="3">
        <v>48.8</v>
      </c>
      <c r="AA363" s="3">
        <v>44.63</v>
      </c>
      <c r="AB363" s="3">
        <v>42.95</v>
      </c>
      <c r="AC363" s="3">
        <v>42.7</v>
      </c>
      <c r="AD363" s="3">
        <v>43.31</v>
      </c>
      <c r="AE363" s="3">
        <v>46.2</v>
      </c>
      <c r="AF363" s="3">
        <v>50.19</v>
      </c>
      <c r="AG363" s="3">
        <v>53.07</v>
      </c>
      <c r="AH363" s="3">
        <v>54.52</v>
      </c>
      <c r="AI363" s="3">
        <v>55.37</v>
      </c>
      <c r="AJ363" s="3">
        <v>55.31</v>
      </c>
      <c r="AK363" s="3">
        <v>52.28</v>
      </c>
      <c r="AL363" s="3">
        <v>45.54</v>
      </c>
      <c r="AM363" s="3">
        <v>42.97</v>
      </c>
      <c r="AN363" s="3">
        <v>42.43</v>
      </c>
      <c r="AO363" s="3">
        <v>42.64</v>
      </c>
      <c r="AP363" s="3">
        <v>43.17</v>
      </c>
      <c r="AQ363" s="3">
        <v>44.84</v>
      </c>
      <c r="AR363" s="3">
        <v>50.09</v>
      </c>
      <c r="AS363" s="3">
        <v>52.45</v>
      </c>
      <c r="AT363" s="3">
        <v>53.41</v>
      </c>
      <c r="AU363" s="3">
        <v>54.35</v>
      </c>
      <c r="AV363" s="3">
        <v>52.74</v>
      </c>
      <c r="AW363" s="3">
        <v>49.96</v>
      </c>
      <c r="AX363" s="3">
        <v>44.29</v>
      </c>
      <c r="AY363" s="3">
        <v>42.97</v>
      </c>
    </row>
    <row r="364" spans="1:51" x14ac:dyDescent="0.35">
      <c r="A364" s="5">
        <f t="shared" si="6"/>
        <v>43235</v>
      </c>
      <c r="B364" t="s">
        <v>509</v>
      </c>
      <c r="C364" s="2">
        <v>43235</v>
      </c>
      <c r="D364" s="3">
        <v>54.63</v>
      </c>
      <c r="E364" s="3">
        <v>55.29</v>
      </c>
      <c r="F364" s="3">
        <v>55.56</v>
      </c>
      <c r="G364" s="3">
        <v>56.1</v>
      </c>
      <c r="H364" s="3">
        <v>56.68</v>
      </c>
      <c r="I364" s="3">
        <v>61.93</v>
      </c>
      <c r="J364" s="3">
        <v>64.45</v>
      </c>
      <c r="K364" s="3">
        <v>65.23</v>
      </c>
      <c r="L364" s="3">
        <v>65.790000000000006</v>
      </c>
      <c r="M364" s="3">
        <v>62.68</v>
      </c>
      <c r="N364" s="3">
        <v>55.51</v>
      </c>
      <c r="O364" s="3">
        <v>49.35</v>
      </c>
      <c r="P364" s="3">
        <v>45.92</v>
      </c>
      <c r="Q364" s="3">
        <v>46.39</v>
      </c>
      <c r="R364" s="3">
        <v>47.1</v>
      </c>
      <c r="S364" s="3">
        <v>49.41</v>
      </c>
      <c r="T364" s="3">
        <v>51.97</v>
      </c>
      <c r="U364" s="3">
        <v>55.01</v>
      </c>
      <c r="V364" s="3">
        <v>58.18</v>
      </c>
      <c r="W364" s="3">
        <v>61.28</v>
      </c>
      <c r="X364" s="3">
        <v>60.81</v>
      </c>
      <c r="Y364" s="3">
        <v>56.71</v>
      </c>
      <c r="Z364" s="3">
        <v>48.8</v>
      </c>
      <c r="AA364" s="3">
        <v>44.61</v>
      </c>
      <c r="AB364" s="3">
        <v>42.93</v>
      </c>
      <c r="AC364" s="3">
        <v>42.68</v>
      </c>
      <c r="AD364" s="3">
        <v>43.29</v>
      </c>
      <c r="AE364" s="3">
        <v>46.25</v>
      </c>
      <c r="AF364" s="3">
        <v>50.42</v>
      </c>
      <c r="AG364" s="3">
        <v>53.49</v>
      </c>
      <c r="AH364" s="3">
        <v>54.94</v>
      </c>
      <c r="AI364" s="3">
        <v>55.79</v>
      </c>
      <c r="AJ364" s="3">
        <v>55.73</v>
      </c>
      <c r="AK364" s="3">
        <v>52.7</v>
      </c>
      <c r="AL364" s="3">
        <v>45.85</v>
      </c>
      <c r="AM364" s="3">
        <v>43.28</v>
      </c>
      <c r="AN364" s="3">
        <v>42.74</v>
      </c>
      <c r="AO364" s="3">
        <v>42.95</v>
      </c>
      <c r="AP364" s="3">
        <v>43.48</v>
      </c>
      <c r="AQ364" s="3">
        <v>45.15</v>
      </c>
      <c r="AR364" s="3">
        <v>50.4</v>
      </c>
      <c r="AS364" s="3">
        <v>52.76</v>
      </c>
      <c r="AT364" s="3">
        <v>53.72</v>
      </c>
      <c r="AU364" s="3">
        <v>54.66</v>
      </c>
      <c r="AV364" s="3">
        <v>53.1</v>
      </c>
      <c r="AW364" s="3">
        <v>50.1</v>
      </c>
      <c r="AX364" s="3">
        <v>44.35</v>
      </c>
      <c r="AY364" s="3">
        <v>43.03</v>
      </c>
    </row>
    <row r="365" spans="1:51" x14ac:dyDescent="0.35">
      <c r="A365" s="5">
        <f t="shared" si="6"/>
        <v>43236</v>
      </c>
      <c r="B365" t="s">
        <v>510</v>
      </c>
      <c r="C365" s="2">
        <v>43236</v>
      </c>
      <c r="D365" s="3">
        <v>54.37</v>
      </c>
      <c r="E365" s="3">
        <v>54.95</v>
      </c>
      <c r="F365" s="3">
        <v>55.38</v>
      </c>
      <c r="G365" s="3">
        <v>55.88</v>
      </c>
      <c r="H365" s="3">
        <v>56.46</v>
      </c>
      <c r="I365" s="3">
        <v>61.9</v>
      </c>
      <c r="J365" s="3">
        <v>64.44</v>
      </c>
      <c r="K365" s="3">
        <v>65.150000000000006</v>
      </c>
      <c r="L365" s="3">
        <v>65.67</v>
      </c>
      <c r="M365" s="3">
        <v>62.51</v>
      </c>
      <c r="N365" s="3">
        <v>55.48</v>
      </c>
      <c r="O365" s="3">
        <v>49.44</v>
      </c>
      <c r="P365" s="3">
        <v>46.01</v>
      </c>
      <c r="Q365" s="3">
        <v>46.42</v>
      </c>
      <c r="R365" s="3">
        <v>47.13</v>
      </c>
      <c r="S365" s="3">
        <v>49.46</v>
      </c>
      <c r="T365" s="3">
        <v>52.09</v>
      </c>
      <c r="U365" s="3">
        <v>55.17</v>
      </c>
      <c r="V365" s="3">
        <v>58.34</v>
      </c>
      <c r="W365" s="3">
        <v>61.44</v>
      </c>
      <c r="X365" s="3">
        <v>60.97</v>
      </c>
      <c r="Y365" s="3">
        <v>56.81</v>
      </c>
      <c r="Z365" s="3">
        <v>48.85</v>
      </c>
      <c r="AA365" s="3">
        <v>44.61</v>
      </c>
      <c r="AB365" s="3">
        <v>42.93</v>
      </c>
      <c r="AC365" s="3">
        <v>42.68</v>
      </c>
      <c r="AD365" s="3">
        <v>43.29</v>
      </c>
      <c r="AE365" s="3">
        <v>46.25</v>
      </c>
      <c r="AF365" s="3">
        <v>50.42</v>
      </c>
      <c r="AG365" s="3">
        <v>53.49</v>
      </c>
      <c r="AH365" s="3">
        <v>54.94</v>
      </c>
      <c r="AI365" s="3">
        <v>55.79</v>
      </c>
      <c r="AJ365" s="3">
        <v>55.73</v>
      </c>
      <c r="AK365" s="3">
        <v>52.7</v>
      </c>
      <c r="AL365" s="3">
        <v>45.85</v>
      </c>
      <c r="AM365" s="3">
        <v>43.28</v>
      </c>
      <c r="AN365" s="3">
        <v>42.74</v>
      </c>
      <c r="AO365" s="3">
        <v>42.95</v>
      </c>
      <c r="AP365" s="3">
        <v>43.48</v>
      </c>
      <c r="AQ365" s="3">
        <v>45.15</v>
      </c>
      <c r="AR365" s="3">
        <v>50.4</v>
      </c>
      <c r="AS365" s="3">
        <v>52.76</v>
      </c>
      <c r="AT365" s="3">
        <v>53.72</v>
      </c>
      <c r="AU365" s="3">
        <v>54.66</v>
      </c>
      <c r="AV365" s="3">
        <v>53.1</v>
      </c>
      <c r="AW365" s="3">
        <v>50.1</v>
      </c>
      <c r="AX365" s="3">
        <v>44.35</v>
      </c>
      <c r="AY365" s="3">
        <v>43.03</v>
      </c>
    </row>
    <row r="366" spans="1:51" x14ac:dyDescent="0.35">
      <c r="A366" s="5">
        <f t="shared" si="6"/>
        <v>43237</v>
      </c>
      <c r="B366" t="s">
        <v>511</v>
      </c>
      <c r="C366" s="2">
        <v>43237</v>
      </c>
      <c r="D366" s="3">
        <v>56</v>
      </c>
      <c r="E366" s="3">
        <v>56.47</v>
      </c>
      <c r="F366" s="3">
        <v>56.88</v>
      </c>
      <c r="G366" s="3">
        <v>57.38</v>
      </c>
      <c r="H366" s="3">
        <v>57.95</v>
      </c>
      <c r="I366" s="3">
        <v>63.49</v>
      </c>
      <c r="J366" s="3">
        <v>65.959999999999994</v>
      </c>
      <c r="K366" s="3">
        <v>66.599999999999994</v>
      </c>
      <c r="L366" s="3">
        <v>67.12</v>
      </c>
      <c r="M366" s="3">
        <v>63.96</v>
      </c>
      <c r="N366" s="3">
        <v>57.01</v>
      </c>
      <c r="O366" s="3">
        <v>50.97</v>
      </c>
      <c r="P366" s="3">
        <v>47.54</v>
      </c>
      <c r="Q366" s="3">
        <v>47.95</v>
      </c>
      <c r="R366" s="3">
        <v>48.66</v>
      </c>
      <c r="S366" s="3">
        <v>50.99</v>
      </c>
      <c r="T366" s="3">
        <v>53.62</v>
      </c>
      <c r="U366" s="3">
        <v>56.7</v>
      </c>
      <c r="V366" s="3">
        <v>59.87</v>
      </c>
      <c r="W366" s="3">
        <v>62.97</v>
      </c>
      <c r="X366" s="3">
        <v>62.5</v>
      </c>
      <c r="Y366" s="3">
        <v>58.28</v>
      </c>
      <c r="Z366" s="3">
        <v>50.13</v>
      </c>
      <c r="AA366" s="3">
        <v>45.75</v>
      </c>
      <c r="AB366" s="3">
        <v>44.07</v>
      </c>
      <c r="AC366" s="3">
        <v>43.82</v>
      </c>
      <c r="AD366" s="3">
        <v>44.43</v>
      </c>
      <c r="AE366" s="3">
        <v>47.39</v>
      </c>
      <c r="AF366" s="3">
        <v>51.51</v>
      </c>
      <c r="AG366" s="3">
        <v>54.58</v>
      </c>
      <c r="AH366" s="3">
        <v>56.03</v>
      </c>
      <c r="AI366" s="3">
        <v>56.88</v>
      </c>
      <c r="AJ366" s="3">
        <v>56.82</v>
      </c>
      <c r="AK366" s="3">
        <v>53.79</v>
      </c>
      <c r="AL366" s="3">
        <v>46.94</v>
      </c>
      <c r="AM366" s="3">
        <v>44.37</v>
      </c>
      <c r="AN366" s="3">
        <v>43.83</v>
      </c>
      <c r="AO366" s="3">
        <v>44.04</v>
      </c>
      <c r="AP366" s="3">
        <v>44.57</v>
      </c>
      <c r="AQ366" s="3">
        <v>46.24</v>
      </c>
      <c r="AR366" s="3">
        <v>51.49</v>
      </c>
      <c r="AS366" s="3">
        <v>53.85</v>
      </c>
      <c r="AT366" s="3">
        <v>54.81</v>
      </c>
      <c r="AU366" s="3">
        <v>55.75</v>
      </c>
      <c r="AV366" s="3">
        <v>54.19</v>
      </c>
      <c r="AW366" s="3">
        <v>51.09</v>
      </c>
      <c r="AX366" s="3">
        <v>45.19</v>
      </c>
      <c r="AY366" s="3">
        <v>43.77</v>
      </c>
    </row>
    <row r="367" spans="1:51" x14ac:dyDescent="0.35">
      <c r="A367" s="5">
        <f t="shared" si="6"/>
        <v>43238</v>
      </c>
      <c r="B367" t="s">
        <v>512</v>
      </c>
      <c r="C367" s="2">
        <v>43238</v>
      </c>
      <c r="D367" s="3">
        <v>55.46</v>
      </c>
      <c r="E367" s="3">
        <v>55.84</v>
      </c>
      <c r="F367" s="3">
        <v>56.24</v>
      </c>
      <c r="G367" s="3">
        <v>56.76</v>
      </c>
      <c r="H367" s="3">
        <v>57.28</v>
      </c>
      <c r="I367" s="3">
        <v>62.84</v>
      </c>
      <c r="J367" s="3">
        <v>65.290000000000006</v>
      </c>
      <c r="K367" s="3">
        <v>66</v>
      </c>
      <c r="L367" s="3">
        <v>66.510000000000005</v>
      </c>
      <c r="M367" s="3">
        <v>63.36</v>
      </c>
      <c r="N367" s="3">
        <v>56.61</v>
      </c>
      <c r="O367" s="3">
        <v>50.57</v>
      </c>
      <c r="P367" s="3">
        <v>47.14</v>
      </c>
      <c r="Q367" s="3">
        <v>47.55</v>
      </c>
      <c r="R367" s="3">
        <v>48.26</v>
      </c>
      <c r="S367" s="3">
        <v>50.59</v>
      </c>
      <c r="T367" s="3">
        <v>53.16</v>
      </c>
      <c r="U367" s="3">
        <v>56.24</v>
      </c>
      <c r="V367" s="3">
        <v>59.41</v>
      </c>
      <c r="W367" s="3">
        <v>62.51</v>
      </c>
      <c r="X367" s="3">
        <v>62.04</v>
      </c>
      <c r="Y367" s="3">
        <v>57.82</v>
      </c>
      <c r="Z367" s="3">
        <v>49.67</v>
      </c>
      <c r="AA367" s="3">
        <v>45.29</v>
      </c>
      <c r="AB367" s="3">
        <v>43.61</v>
      </c>
      <c r="AC367" s="3">
        <v>43.36</v>
      </c>
      <c r="AD367" s="3">
        <v>43.97</v>
      </c>
      <c r="AE367" s="3">
        <v>46.91</v>
      </c>
      <c r="AF367" s="3">
        <v>51.01</v>
      </c>
      <c r="AG367" s="3">
        <v>54.08</v>
      </c>
      <c r="AH367" s="3">
        <v>55.53</v>
      </c>
      <c r="AI367" s="3">
        <v>56.38</v>
      </c>
      <c r="AJ367" s="3">
        <v>56.32</v>
      </c>
      <c r="AK367" s="3">
        <v>53.23</v>
      </c>
      <c r="AL367" s="3">
        <v>46.25</v>
      </c>
      <c r="AM367" s="3">
        <v>43.68</v>
      </c>
      <c r="AN367" s="3">
        <v>43.14</v>
      </c>
      <c r="AO367" s="3">
        <v>43.35</v>
      </c>
      <c r="AP367" s="3">
        <v>43.88</v>
      </c>
      <c r="AQ367" s="3">
        <v>45.55</v>
      </c>
      <c r="AR367" s="3">
        <v>50.8</v>
      </c>
      <c r="AS367" s="3">
        <v>53.16</v>
      </c>
      <c r="AT367" s="3">
        <v>54.12</v>
      </c>
      <c r="AU367" s="3">
        <v>55.06</v>
      </c>
      <c r="AV367" s="3">
        <v>53.5</v>
      </c>
      <c r="AW367" s="3">
        <v>50.4</v>
      </c>
      <c r="AX367" s="3">
        <v>44.5</v>
      </c>
      <c r="AY367" s="3">
        <v>43.08</v>
      </c>
    </row>
    <row r="368" spans="1:51" x14ac:dyDescent="0.35">
      <c r="A368" s="5">
        <f t="shared" si="6"/>
        <v>43241</v>
      </c>
      <c r="B368" t="s">
        <v>513</v>
      </c>
      <c r="C368" s="2">
        <v>43241</v>
      </c>
      <c r="D368" s="3">
        <v>56.52</v>
      </c>
      <c r="E368" s="3">
        <v>56.73</v>
      </c>
      <c r="F368" s="3">
        <v>57.18</v>
      </c>
      <c r="G368" s="3">
        <v>57.58</v>
      </c>
      <c r="H368" s="3">
        <v>58.11</v>
      </c>
      <c r="I368" s="3">
        <v>63.78</v>
      </c>
      <c r="J368" s="3">
        <v>66.2</v>
      </c>
      <c r="K368" s="3">
        <v>66.87</v>
      </c>
      <c r="L368" s="3">
        <v>67.36</v>
      </c>
      <c r="M368" s="3">
        <v>64.209999999999994</v>
      </c>
      <c r="N368" s="3">
        <v>57.4</v>
      </c>
      <c r="O368" s="3">
        <v>51.32</v>
      </c>
      <c r="P368" s="3">
        <v>47.89</v>
      </c>
      <c r="Q368" s="3">
        <v>48.3</v>
      </c>
      <c r="R368" s="3">
        <v>49.01</v>
      </c>
      <c r="S368" s="3">
        <v>51.34</v>
      </c>
      <c r="T368" s="3">
        <v>53.84</v>
      </c>
      <c r="U368" s="3">
        <v>56.85</v>
      </c>
      <c r="V368" s="3">
        <v>59.97</v>
      </c>
      <c r="W368" s="3">
        <v>63.07</v>
      </c>
      <c r="X368" s="3">
        <v>62.6</v>
      </c>
      <c r="Y368" s="3">
        <v>58.38</v>
      </c>
      <c r="Z368" s="3">
        <v>50.3</v>
      </c>
      <c r="AA368" s="3">
        <v>45.99</v>
      </c>
      <c r="AB368" s="3">
        <v>44.38</v>
      </c>
      <c r="AC368" s="3">
        <v>44.13</v>
      </c>
      <c r="AD368" s="3">
        <v>44.74</v>
      </c>
      <c r="AE368" s="3">
        <v>47.68</v>
      </c>
      <c r="AF368" s="3">
        <v>51.83</v>
      </c>
      <c r="AG368" s="3">
        <v>54.9</v>
      </c>
      <c r="AH368" s="3">
        <v>56.35</v>
      </c>
      <c r="AI368" s="3">
        <v>57.2</v>
      </c>
      <c r="AJ368" s="3">
        <v>57.14</v>
      </c>
      <c r="AK368" s="3">
        <v>54.05</v>
      </c>
      <c r="AL368" s="3">
        <v>47.07</v>
      </c>
      <c r="AM368" s="3">
        <v>44.5</v>
      </c>
      <c r="AN368" s="3">
        <v>43.96</v>
      </c>
      <c r="AO368" s="3">
        <v>44.17</v>
      </c>
      <c r="AP368" s="3">
        <v>44.7</v>
      </c>
      <c r="AQ368" s="3">
        <v>46.37</v>
      </c>
      <c r="AR368" s="3">
        <v>51.62</v>
      </c>
      <c r="AS368" s="3">
        <v>53.98</v>
      </c>
      <c r="AT368" s="3">
        <v>54.94</v>
      </c>
      <c r="AU368" s="3">
        <v>55.88</v>
      </c>
      <c r="AV368" s="3">
        <v>54.32</v>
      </c>
      <c r="AW368" s="3">
        <v>51.22</v>
      </c>
      <c r="AX368" s="3">
        <v>45.32</v>
      </c>
      <c r="AY368" s="3">
        <v>43.9</v>
      </c>
    </row>
    <row r="369" spans="1:51" x14ac:dyDescent="0.35">
      <c r="A369" s="5">
        <f t="shared" si="6"/>
        <v>43242</v>
      </c>
      <c r="B369" t="s">
        <v>514</v>
      </c>
      <c r="C369" s="2">
        <v>43242</v>
      </c>
      <c r="D369" s="3">
        <v>58.31</v>
      </c>
      <c r="E369" s="3">
        <v>58.44</v>
      </c>
      <c r="F369" s="3">
        <v>58.82</v>
      </c>
      <c r="G369" s="3">
        <v>59.19</v>
      </c>
      <c r="H369" s="3">
        <v>59.63</v>
      </c>
      <c r="I369" s="3">
        <v>65.3</v>
      </c>
      <c r="J369" s="3">
        <v>67.72</v>
      </c>
      <c r="K369" s="3">
        <v>68.39</v>
      </c>
      <c r="L369" s="3">
        <v>68.86</v>
      </c>
      <c r="M369" s="3">
        <v>65.67</v>
      </c>
      <c r="N369" s="3">
        <v>58.66</v>
      </c>
      <c r="O369" s="3">
        <v>52.4</v>
      </c>
      <c r="P369" s="3">
        <v>48.87</v>
      </c>
      <c r="Q369" s="3">
        <v>49.28</v>
      </c>
      <c r="R369" s="3">
        <v>49.99</v>
      </c>
      <c r="S369" s="3">
        <v>52.32</v>
      </c>
      <c r="T369" s="3">
        <v>54.85</v>
      </c>
      <c r="U369" s="3">
        <v>57.88</v>
      </c>
      <c r="V369" s="3">
        <v>61</v>
      </c>
      <c r="W369" s="3">
        <v>64.099999999999994</v>
      </c>
      <c r="X369" s="3">
        <v>63.63</v>
      </c>
      <c r="Y369" s="3">
        <v>59.31</v>
      </c>
      <c r="Z369" s="3">
        <v>51.08</v>
      </c>
      <c r="AA369" s="3">
        <v>46.67</v>
      </c>
      <c r="AB369" s="3">
        <v>45</v>
      </c>
      <c r="AC369" s="3">
        <v>44.67</v>
      </c>
      <c r="AD369" s="3">
        <v>45.23</v>
      </c>
      <c r="AE369" s="3">
        <v>48.17</v>
      </c>
      <c r="AF369" s="3">
        <v>52.23</v>
      </c>
      <c r="AG369" s="3">
        <v>55.3</v>
      </c>
      <c r="AH369" s="3">
        <v>56.75</v>
      </c>
      <c r="AI369" s="3">
        <v>57.6</v>
      </c>
      <c r="AJ369" s="3">
        <v>57.54</v>
      </c>
      <c r="AK369" s="3">
        <v>54.45</v>
      </c>
      <c r="AL369" s="3">
        <v>47.61</v>
      </c>
      <c r="AM369" s="3">
        <v>45.04</v>
      </c>
      <c r="AN369" s="3">
        <v>44.5</v>
      </c>
      <c r="AO369" s="3">
        <v>44.71</v>
      </c>
      <c r="AP369" s="3">
        <v>45.24</v>
      </c>
      <c r="AQ369" s="3">
        <v>46.91</v>
      </c>
      <c r="AR369" s="3">
        <v>52.16</v>
      </c>
      <c r="AS369" s="3">
        <v>54.52</v>
      </c>
      <c r="AT369" s="3">
        <v>55.48</v>
      </c>
      <c r="AU369" s="3">
        <v>56.42</v>
      </c>
      <c r="AV369" s="3">
        <v>54.86</v>
      </c>
      <c r="AW369" s="3">
        <v>51.76</v>
      </c>
      <c r="AX369" s="3">
        <v>45.86</v>
      </c>
      <c r="AY369" s="3">
        <v>44.44</v>
      </c>
    </row>
    <row r="370" spans="1:51" x14ac:dyDescent="0.35">
      <c r="A370" s="5">
        <f t="shared" si="6"/>
        <v>43243</v>
      </c>
      <c r="B370" t="s">
        <v>515</v>
      </c>
      <c r="C370" s="2">
        <v>43243</v>
      </c>
      <c r="D370" s="3">
        <v>57.56</v>
      </c>
      <c r="E370" s="3">
        <v>57.81</v>
      </c>
      <c r="F370" s="3">
        <v>58.19</v>
      </c>
      <c r="G370" s="3">
        <v>58.64</v>
      </c>
      <c r="H370" s="3">
        <v>59.14</v>
      </c>
      <c r="I370" s="3">
        <v>64.87</v>
      </c>
      <c r="J370" s="3">
        <v>67.3</v>
      </c>
      <c r="K370" s="3">
        <v>67.98</v>
      </c>
      <c r="L370" s="3">
        <v>68.55</v>
      </c>
      <c r="M370" s="3">
        <v>65.36</v>
      </c>
      <c r="N370" s="3">
        <v>58.34</v>
      </c>
      <c r="O370" s="3">
        <v>51.98</v>
      </c>
      <c r="P370" s="3">
        <v>48.36</v>
      </c>
      <c r="Q370" s="3">
        <v>48.77</v>
      </c>
      <c r="R370" s="3">
        <v>49.48</v>
      </c>
      <c r="S370" s="3">
        <v>51.81</v>
      </c>
      <c r="T370" s="3">
        <v>54.31</v>
      </c>
      <c r="U370" s="3">
        <v>57.43</v>
      </c>
      <c r="V370" s="3">
        <v>60.58</v>
      </c>
      <c r="W370" s="3">
        <v>63.68</v>
      </c>
      <c r="X370" s="3">
        <v>63.21</v>
      </c>
      <c r="Y370" s="3">
        <v>58.89</v>
      </c>
      <c r="Z370" s="3">
        <v>50.68</v>
      </c>
      <c r="AA370" s="3">
        <v>46.34</v>
      </c>
      <c r="AB370" s="3">
        <v>44.72</v>
      </c>
      <c r="AC370" s="3">
        <v>44.39</v>
      </c>
      <c r="AD370" s="3">
        <v>44.95</v>
      </c>
      <c r="AE370" s="3">
        <v>47.89</v>
      </c>
      <c r="AF370" s="3">
        <v>51.99</v>
      </c>
      <c r="AG370" s="3">
        <v>55.06</v>
      </c>
      <c r="AH370" s="3">
        <v>56.51</v>
      </c>
      <c r="AI370" s="3">
        <v>57.36</v>
      </c>
      <c r="AJ370" s="3">
        <v>57.3</v>
      </c>
      <c r="AK370" s="3">
        <v>54.21</v>
      </c>
      <c r="AL370" s="3">
        <v>47.37</v>
      </c>
      <c r="AM370" s="3">
        <v>44.8</v>
      </c>
      <c r="AN370" s="3">
        <v>44.26</v>
      </c>
      <c r="AO370" s="3">
        <v>44.47</v>
      </c>
      <c r="AP370" s="3">
        <v>45</v>
      </c>
      <c r="AQ370" s="3">
        <v>46.67</v>
      </c>
      <c r="AR370" s="3">
        <v>51.92</v>
      </c>
      <c r="AS370" s="3">
        <v>54.28</v>
      </c>
      <c r="AT370" s="3">
        <v>55.24</v>
      </c>
      <c r="AU370" s="3">
        <v>56.18</v>
      </c>
      <c r="AV370" s="3">
        <v>54.62</v>
      </c>
      <c r="AW370" s="3">
        <v>51.52</v>
      </c>
      <c r="AX370" s="3">
        <v>45.62</v>
      </c>
      <c r="AY370" s="3">
        <v>44.2</v>
      </c>
    </row>
    <row r="371" spans="1:51" x14ac:dyDescent="0.35">
      <c r="A371" s="5">
        <f t="shared" si="6"/>
        <v>43244</v>
      </c>
      <c r="B371" t="s">
        <v>516</v>
      </c>
      <c r="C371" s="2">
        <v>43244</v>
      </c>
      <c r="D371" s="3">
        <v>57.22</v>
      </c>
      <c r="E371" s="3">
        <v>57.49</v>
      </c>
      <c r="F371" s="3">
        <v>57.86</v>
      </c>
      <c r="G371" s="3">
        <v>58.34</v>
      </c>
      <c r="H371" s="3">
        <v>58.9</v>
      </c>
      <c r="I371" s="3">
        <v>64.63</v>
      </c>
      <c r="J371" s="3">
        <v>67.08</v>
      </c>
      <c r="K371" s="3">
        <v>67.819999999999993</v>
      </c>
      <c r="L371" s="3">
        <v>68.400000000000006</v>
      </c>
      <c r="M371" s="3">
        <v>65.209999999999994</v>
      </c>
      <c r="N371" s="3">
        <v>57.7</v>
      </c>
      <c r="O371" s="3">
        <v>51.47</v>
      </c>
      <c r="P371" s="3">
        <v>47.73</v>
      </c>
      <c r="Q371" s="3">
        <v>48.02</v>
      </c>
      <c r="R371" s="3">
        <v>48.61</v>
      </c>
      <c r="S371" s="3">
        <v>50.94</v>
      </c>
      <c r="T371" s="3">
        <v>53.54</v>
      </c>
      <c r="U371" s="3">
        <v>56.73</v>
      </c>
      <c r="V371" s="3">
        <v>59.94</v>
      </c>
      <c r="W371" s="3">
        <v>63.07</v>
      </c>
      <c r="X371" s="3">
        <v>62.6</v>
      </c>
      <c r="Y371" s="3">
        <v>58.28</v>
      </c>
      <c r="Z371" s="3">
        <v>50.05</v>
      </c>
      <c r="AA371" s="3">
        <v>45.51</v>
      </c>
      <c r="AB371" s="3">
        <v>43.69</v>
      </c>
      <c r="AC371" s="3">
        <v>43.16</v>
      </c>
      <c r="AD371" s="3">
        <v>43.53</v>
      </c>
      <c r="AE371" s="3">
        <v>46.47</v>
      </c>
      <c r="AF371" s="3">
        <v>50.68</v>
      </c>
      <c r="AG371" s="3">
        <v>53.83</v>
      </c>
      <c r="AH371" s="3">
        <v>55.36</v>
      </c>
      <c r="AI371" s="3">
        <v>56.21</v>
      </c>
      <c r="AJ371" s="3">
        <v>56.15</v>
      </c>
      <c r="AK371" s="3">
        <v>53.06</v>
      </c>
      <c r="AL371" s="3">
        <v>46.18</v>
      </c>
      <c r="AM371" s="3">
        <v>43.61</v>
      </c>
      <c r="AN371" s="3">
        <v>43.07</v>
      </c>
      <c r="AO371" s="3">
        <v>43.28</v>
      </c>
      <c r="AP371" s="3">
        <v>43.81</v>
      </c>
      <c r="AQ371" s="3">
        <v>45.48</v>
      </c>
      <c r="AR371" s="3">
        <v>50.88</v>
      </c>
      <c r="AS371" s="3">
        <v>53.34</v>
      </c>
      <c r="AT371" s="3">
        <v>54.4</v>
      </c>
      <c r="AU371" s="3">
        <v>55.44</v>
      </c>
      <c r="AV371" s="3">
        <v>53.88</v>
      </c>
      <c r="AW371" s="3">
        <v>50.78</v>
      </c>
      <c r="AX371" s="3">
        <v>44.73</v>
      </c>
      <c r="AY371" s="3">
        <v>43.21</v>
      </c>
    </row>
    <row r="372" spans="1:51" x14ac:dyDescent="0.35">
      <c r="A372" s="5">
        <f t="shared" si="6"/>
        <v>43245</v>
      </c>
      <c r="B372" t="s">
        <v>517</v>
      </c>
      <c r="C372" s="2">
        <v>43245</v>
      </c>
      <c r="D372" s="3">
        <v>55.17</v>
      </c>
      <c r="E372" s="3">
        <v>55.57</v>
      </c>
      <c r="F372" s="3">
        <v>56.03</v>
      </c>
      <c r="G372" s="3">
        <v>56.62</v>
      </c>
      <c r="H372" s="3">
        <v>57.04</v>
      </c>
      <c r="I372" s="3">
        <v>62.79</v>
      </c>
      <c r="J372" s="3">
        <v>65.260000000000005</v>
      </c>
      <c r="K372" s="3">
        <v>66.06</v>
      </c>
      <c r="L372" s="3">
        <v>66.64</v>
      </c>
      <c r="M372" s="3">
        <v>63.48</v>
      </c>
      <c r="N372" s="3">
        <v>55.59</v>
      </c>
      <c r="O372" s="3">
        <v>48.73</v>
      </c>
      <c r="P372" s="3">
        <v>44.99</v>
      </c>
      <c r="Q372" s="3">
        <v>45.65</v>
      </c>
      <c r="R372" s="3">
        <v>46.58</v>
      </c>
      <c r="S372" s="3">
        <v>48.91</v>
      </c>
      <c r="T372" s="3">
        <v>51.3</v>
      </c>
      <c r="U372" s="3">
        <v>54.29</v>
      </c>
      <c r="V372" s="3">
        <v>57.45</v>
      </c>
      <c r="W372" s="3">
        <v>60.58</v>
      </c>
      <c r="X372" s="3">
        <v>60.11</v>
      </c>
      <c r="Y372" s="3">
        <v>55.79</v>
      </c>
      <c r="Z372" s="3">
        <v>47.79</v>
      </c>
      <c r="AA372" s="3">
        <v>43.48</v>
      </c>
      <c r="AB372" s="3">
        <v>41.89</v>
      </c>
      <c r="AC372" s="3">
        <v>41.36</v>
      </c>
      <c r="AD372" s="3">
        <v>41.73</v>
      </c>
      <c r="AE372" s="3">
        <v>44.67</v>
      </c>
      <c r="AF372" s="3">
        <v>48.9</v>
      </c>
      <c r="AG372" s="3">
        <v>52.06</v>
      </c>
      <c r="AH372" s="3">
        <v>53.59</v>
      </c>
      <c r="AI372" s="3">
        <v>54.44</v>
      </c>
      <c r="AJ372" s="3">
        <v>54.31</v>
      </c>
      <c r="AK372" s="3">
        <v>51.22</v>
      </c>
      <c r="AL372" s="3">
        <v>44.34</v>
      </c>
      <c r="AM372" s="3">
        <v>41.77</v>
      </c>
      <c r="AN372" s="3">
        <v>41.23</v>
      </c>
      <c r="AO372" s="3">
        <v>41.44</v>
      </c>
      <c r="AP372" s="3">
        <v>41.97</v>
      </c>
      <c r="AQ372" s="3">
        <v>43.64</v>
      </c>
      <c r="AR372" s="3">
        <v>49.01</v>
      </c>
      <c r="AS372" s="3">
        <v>51.46</v>
      </c>
      <c r="AT372" s="3">
        <v>52.52</v>
      </c>
      <c r="AU372" s="3">
        <v>53.56</v>
      </c>
      <c r="AV372" s="3">
        <v>52</v>
      </c>
      <c r="AW372" s="3">
        <v>48.9</v>
      </c>
      <c r="AX372" s="3">
        <v>42.85</v>
      </c>
      <c r="AY372" s="3">
        <v>41.33</v>
      </c>
    </row>
    <row r="373" spans="1:51" x14ac:dyDescent="0.35">
      <c r="A373" s="5">
        <f t="shared" si="6"/>
        <v>43248</v>
      </c>
      <c r="B373" t="s">
        <v>518</v>
      </c>
      <c r="C373" s="2">
        <v>43248</v>
      </c>
      <c r="D373" s="3">
        <v>55.17</v>
      </c>
      <c r="E373" s="3">
        <v>55.57</v>
      </c>
      <c r="F373" s="3">
        <v>56.03</v>
      </c>
      <c r="G373" s="3">
        <v>56.62</v>
      </c>
      <c r="H373" s="3">
        <v>57.04</v>
      </c>
      <c r="I373" s="3">
        <v>62.79</v>
      </c>
      <c r="J373" s="3">
        <v>65.260000000000005</v>
      </c>
      <c r="K373" s="3">
        <v>66.06</v>
      </c>
      <c r="L373" s="3">
        <v>66.64</v>
      </c>
      <c r="M373" s="3">
        <v>63.48</v>
      </c>
      <c r="N373" s="3">
        <v>55.59</v>
      </c>
      <c r="O373" s="3">
        <v>48.73</v>
      </c>
      <c r="P373" s="3">
        <v>44.99</v>
      </c>
      <c r="Q373" s="3">
        <v>45.65</v>
      </c>
      <c r="R373" s="3">
        <v>46.58</v>
      </c>
      <c r="S373" s="3">
        <v>48.91</v>
      </c>
      <c r="T373" s="3">
        <v>51.3</v>
      </c>
      <c r="U373" s="3">
        <v>54.29</v>
      </c>
      <c r="V373" s="3">
        <v>57.45</v>
      </c>
      <c r="W373" s="3">
        <v>60.58</v>
      </c>
      <c r="X373" s="3">
        <v>60.11</v>
      </c>
      <c r="Y373" s="3">
        <v>55.79</v>
      </c>
      <c r="Z373" s="3">
        <v>47.79</v>
      </c>
      <c r="AA373" s="3">
        <v>43.48</v>
      </c>
      <c r="AB373" s="3">
        <v>41.89</v>
      </c>
      <c r="AC373" s="3">
        <v>41.36</v>
      </c>
      <c r="AD373" s="3">
        <v>41.73</v>
      </c>
      <c r="AE373" s="3">
        <v>44.67</v>
      </c>
      <c r="AF373" s="3">
        <v>48.9</v>
      </c>
      <c r="AG373" s="3">
        <v>52.06</v>
      </c>
      <c r="AH373" s="3">
        <v>53.59</v>
      </c>
      <c r="AI373" s="3">
        <v>54.44</v>
      </c>
      <c r="AJ373" s="3">
        <v>54.31</v>
      </c>
      <c r="AK373" s="3">
        <v>51.22</v>
      </c>
      <c r="AL373" s="3">
        <v>44.34</v>
      </c>
      <c r="AM373" s="3">
        <v>41.77</v>
      </c>
      <c r="AN373" s="3">
        <v>41.23</v>
      </c>
      <c r="AO373" s="3">
        <v>41.44</v>
      </c>
      <c r="AP373" s="3">
        <v>41.97</v>
      </c>
      <c r="AQ373" s="3">
        <v>43.64</v>
      </c>
      <c r="AR373" s="3">
        <v>49.01</v>
      </c>
      <c r="AS373" s="3">
        <v>51.46</v>
      </c>
      <c r="AT373" s="3">
        <v>52.52</v>
      </c>
      <c r="AU373" s="3">
        <v>53.56</v>
      </c>
      <c r="AV373" s="3">
        <v>52</v>
      </c>
      <c r="AW373" s="3">
        <v>48.9</v>
      </c>
      <c r="AX373" s="3">
        <v>42.85</v>
      </c>
      <c r="AY373" s="3">
        <v>41.33</v>
      </c>
    </row>
    <row r="374" spans="1:51" x14ac:dyDescent="0.35">
      <c r="A374" s="5">
        <f t="shared" si="6"/>
        <v>43249</v>
      </c>
      <c r="B374" t="s">
        <v>519</v>
      </c>
      <c r="C374" s="2">
        <v>43249</v>
      </c>
      <c r="D374" s="3">
        <v>57.62</v>
      </c>
      <c r="E374" s="3">
        <v>57.81</v>
      </c>
      <c r="F374" s="3">
        <v>58.11</v>
      </c>
      <c r="G374" s="3">
        <v>58.38</v>
      </c>
      <c r="H374" s="3">
        <v>58.56</v>
      </c>
      <c r="I374" s="3">
        <v>64.12</v>
      </c>
      <c r="J374" s="3">
        <v>66.58</v>
      </c>
      <c r="K374" s="3">
        <v>67.34</v>
      </c>
      <c r="L374" s="3">
        <v>67.84</v>
      </c>
      <c r="M374" s="3">
        <v>64.680000000000007</v>
      </c>
      <c r="N374" s="3">
        <v>56.27</v>
      </c>
      <c r="O374" s="3">
        <v>49.05</v>
      </c>
      <c r="P374" s="3">
        <v>45.19</v>
      </c>
      <c r="Q374" s="3">
        <v>45.71</v>
      </c>
      <c r="R374" s="3">
        <v>46.48</v>
      </c>
      <c r="S374" s="3">
        <v>48.75</v>
      </c>
      <c r="T374" s="3">
        <v>51.21</v>
      </c>
      <c r="U374" s="3">
        <v>54.24</v>
      </c>
      <c r="V374" s="3">
        <v>57.33</v>
      </c>
      <c r="W374" s="3">
        <v>60.42</v>
      </c>
      <c r="X374" s="3">
        <v>59.95</v>
      </c>
      <c r="Y374" s="3">
        <v>55.67</v>
      </c>
      <c r="Z374" s="3">
        <v>47.72</v>
      </c>
      <c r="AA374" s="3">
        <v>43.32</v>
      </c>
      <c r="AB374" s="3">
        <v>41.64</v>
      </c>
      <c r="AC374" s="3">
        <v>41.11</v>
      </c>
      <c r="AD374" s="3">
        <v>41.48</v>
      </c>
      <c r="AE374" s="3">
        <v>44.37</v>
      </c>
      <c r="AF374" s="3">
        <v>48.6</v>
      </c>
      <c r="AG374" s="3">
        <v>51.76</v>
      </c>
      <c r="AH374" s="3">
        <v>53.29</v>
      </c>
      <c r="AI374" s="3">
        <v>54.14</v>
      </c>
      <c r="AJ374" s="3">
        <v>54.01</v>
      </c>
      <c r="AK374" s="3">
        <v>51.02</v>
      </c>
      <c r="AL374" s="3">
        <v>44.51</v>
      </c>
      <c r="AM374" s="3">
        <v>42.11</v>
      </c>
      <c r="AN374" s="3">
        <v>41.66</v>
      </c>
      <c r="AO374" s="3">
        <v>41.91</v>
      </c>
      <c r="AP374" s="3">
        <v>42.48</v>
      </c>
      <c r="AQ374" s="3">
        <v>44.19</v>
      </c>
      <c r="AR374" s="3">
        <v>49.64</v>
      </c>
      <c r="AS374" s="3">
        <v>52.15</v>
      </c>
      <c r="AT374" s="3">
        <v>53.21</v>
      </c>
      <c r="AU374" s="3">
        <v>54.25</v>
      </c>
      <c r="AV374" s="3">
        <v>52.69</v>
      </c>
      <c r="AW374" s="3">
        <v>49.59</v>
      </c>
      <c r="AX374" s="3">
        <v>43.54</v>
      </c>
      <c r="AY374" s="3">
        <v>42.02</v>
      </c>
    </row>
    <row r="375" spans="1:51" x14ac:dyDescent="0.35">
      <c r="A375" s="5">
        <f t="shared" si="6"/>
        <v>43250</v>
      </c>
      <c r="B375" t="s">
        <v>520</v>
      </c>
      <c r="C375" s="2">
        <v>43250</v>
      </c>
      <c r="D375" s="3">
        <v>59</v>
      </c>
      <c r="E375" s="3">
        <v>58.95</v>
      </c>
      <c r="F375" s="3">
        <v>59.22</v>
      </c>
      <c r="G375" s="3">
        <v>59.53</v>
      </c>
      <c r="H375" s="3">
        <v>59.81</v>
      </c>
      <c r="I375" s="3">
        <v>65.069999999999993</v>
      </c>
      <c r="J375" s="3">
        <v>67.58</v>
      </c>
      <c r="K375" s="3">
        <v>68.42</v>
      </c>
      <c r="L375" s="3">
        <v>68.83</v>
      </c>
      <c r="M375" s="3">
        <v>65.64</v>
      </c>
      <c r="N375" s="3">
        <v>56.12</v>
      </c>
      <c r="O375" s="3">
        <v>49.34</v>
      </c>
      <c r="P375" s="3">
        <v>45.48</v>
      </c>
      <c r="Q375" s="3">
        <v>46.04</v>
      </c>
      <c r="R375" s="3">
        <v>46.81</v>
      </c>
      <c r="S375" s="3">
        <v>48.89</v>
      </c>
      <c r="T375" s="3">
        <v>51.2</v>
      </c>
      <c r="U375" s="3">
        <v>54.18</v>
      </c>
      <c r="V375" s="3">
        <v>57.27</v>
      </c>
      <c r="W375" s="3">
        <v>60.36</v>
      </c>
      <c r="X375" s="3">
        <v>59.92</v>
      </c>
      <c r="Y375" s="3">
        <v>55.66</v>
      </c>
      <c r="Z375" s="3">
        <v>47.76</v>
      </c>
      <c r="AA375" s="3">
        <v>43.41</v>
      </c>
      <c r="AB375" s="3">
        <v>41.73</v>
      </c>
      <c r="AC375" s="3">
        <v>41.2</v>
      </c>
      <c r="AD375" s="3">
        <v>41.57</v>
      </c>
      <c r="AE375" s="3">
        <v>44.46</v>
      </c>
      <c r="AF375" s="3">
        <v>48.55</v>
      </c>
      <c r="AG375" s="3">
        <v>51.71</v>
      </c>
      <c r="AH375" s="3">
        <v>53.24</v>
      </c>
      <c r="AI375" s="3">
        <v>54.13</v>
      </c>
      <c r="AJ375" s="3">
        <v>54.02</v>
      </c>
      <c r="AK375" s="3">
        <v>51.06</v>
      </c>
      <c r="AL375" s="3">
        <v>44.57</v>
      </c>
      <c r="AM375" s="3">
        <v>42.13</v>
      </c>
      <c r="AN375" s="3">
        <v>41.68</v>
      </c>
      <c r="AO375" s="3">
        <v>41.93</v>
      </c>
      <c r="AP375" s="3">
        <v>42.5</v>
      </c>
      <c r="AQ375" s="3">
        <v>44.21</v>
      </c>
      <c r="AR375" s="3">
        <v>49.74</v>
      </c>
      <c r="AS375" s="3">
        <v>52.25</v>
      </c>
      <c r="AT375" s="3">
        <v>53.31</v>
      </c>
      <c r="AU375" s="3">
        <v>54.35</v>
      </c>
      <c r="AV375" s="3">
        <v>52.79</v>
      </c>
      <c r="AW375" s="3">
        <v>49.69</v>
      </c>
      <c r="AX375" s="3">
        <v>43.64</v>
      </c>
      <c r="AY375" s="3">
        <v>42.12</v>
      </c>
    </row>
    <row r="376" spans="1:51" x14ac:dyDescent="0.35">
      <c r="A376" s="5">
        <f t="shared" si="6"/>
        <v>43251</v>
      </c>
      <c r="B376" t="s">
        <v>521</v>
      </c>
      <c r="C376" s="2">
        <v>43251</v>
      </c>
      <c r="D376" s="3">
        <v>57.56</v>
      </c>
      <c r="E376" s="3">
        <v>58.01</v>
      </c>
      <c r="F376" s="3">
        <v>58.36</v>
      </c>
      <c r="G376" s="3">
        <v>58.71</v>
      </c>
      <c r="H376" s="3">
        <v>63.81</v>
      </c>
      <c r="I376" s="3">
        <v>66.34</v>
      </c>
      <c r="J376" s="3">
        <v>67.2</v>
      </c>
      <c r="K376" s="3">
        <v>67.650000000000006</v>
      </c>
      <c r="L376" s="3">
        <v>64.44</v>
      </c>
      <c r="M376" s="3">
        <v>55.27</v>
      </c>
      <c r="N376" s="3">
        <v>48.8</v>
      </c>
      <c r="O376" s="3">
        <v>45</v>
      </c>
      <c r="P376" s="3">
        <v>45.56</v>
      </c>
      <c r="Q376" s="3">
        <v>46.33</v>
      </c>
      <c r="R376" s="3">
        <v>48.41</v>
      </c>
      <c r="S376" s="3">
        <v>50.33</v>
      </c>
      <c r="T376" s="3">
        <v>53.3</v>
      </c>
      <c r="U376" s="3">
        <v>56.39</v>
      </c>
      <c r="V376" s="3">
        <v>59.48</v>
      </c>
      <c r="W376" s="3">
        <v>59.06</v>
      </c>
      <c r="X376" s="3">
        <v>54.93</v>
      </c>
      <c r="Y376" s="3">
        <v>47.76</v>
      </c>
      <c r="Z376" s="3">
        <v>43.41</v>
      </c>
      <c r="AA376" s="3">
        <v>41.73</v>
      </c>
      <c r="AB376" s="3">
        <v>41.2</v>
      </c>
      <c r="AC376" s="3">
        <v>41.57</v>
      </c>
      <c r="AD376" s="3">
        <v>44.26</v>
      </c>
      <c r="AE376" s="3">
        <v>47.89</v>
      </c>
      <c r="AF376" s="3">
        <v>50.89</v>
      </c>
      <c r="AG376" s="3">
        <v>53.25</v>
      </c>
      <c r="AH376" s="3">
        <v>55.19</v>
      </c>
      <c r="AI376" s="3">
        <v>55.36</v>
      </c>
      <c r="AJ376" s="3">
        <v>52.66</v>
      </c>
      <c r="AK376" s="3">
        <v>45.24</v>
      </c>
      <c r="AL376" s="3">
        <v>42.15</v>
      </c>
      <c r="AM376" s="3">
        <v>41.56</v>
      </c>
      <c r="AN376" s="3">
        <v>41.81</v>
      </c>
      <c r="AO376" s="3">
        <v>42.38</v>
      </c>
      <c r="AP376" s="3">
        <v>44.09</v>
      </c>
      <c r="AQ376" s="3">
        <v>49.5</v>
      </c>
      <c r="AR376" s="3">
        <v>52.01</v>
      </c>
      <c r="AS376" s="3">
        <v>53.07</v>
      </c>
      <c r="AT376" s="3">
        <v>54.11</v>
      </c>
      <c r="AU376" s="3">
        <v>52.55</v>
      </c>
      <c r="AV376" s="3">
        <v>49.45</v>
      </c>
      <c r="AW376" s="3">
        <v>43.66</v>
      </c>
      <c r="AX376" s="3">
        <v>42.14</v>
      </c>
      <c r="AY376" s="3">
        <v>41.43</v>
      </c>
    </row>
    <row r="377" spans="1:51" x14ac:dyDescent="0.35">
      <c r="A377" s="5">
        <f t="shared" si="6"/>
        <v>43252</v>
      </c>
      <c r="B377" t="s">
        <v>522</v>
      </c>
      <c r="C377" s="2">
        <v>43252</v>
      </c>
      <c r="D377" s="3">
        <v>55</v>
      </c>
      <c r="E377" s="3">
        <v>55.51</v>
      </c>
      <c r="F377" s="3">
        <v>56.05</v>
      </c>
      <c r="G377" s="3">
        <v>56.62</v>
      </c>
      <c r="H377" s="3">
        <v>61.8</v>
      </c>
      <c r="I377" s="3">
        <v>64.39</v>
      </c>
      <c r="J377" s="3">
        <v>65.22</v>
      </c>
      <c r="K377" s="3">
        <v>65.650000000000006</v>
      </c>
      <c r="L377" s="3">
        <v>62.35</v>
      </c>
      <c r="M377" s="3">
        <v>54.25</v>
      </c>
      <c r="N377" s="3">
        <v>48.25</v>
      </c>
      <c r="O377" s="3">
        <v>44.45</v>
      </c>
      <c r="P377" s="3">
        <v>45.01</v>
      </c>
      <c r="Q377" s="3">
        <v>45.78</v>
      </c>
      <c r="R377" s="3">
        <v>47.89</v>
      </c>
      <c r="S377" s="3">
        <v>49.82</v>
      </c>
      <c r="T377" s="3">
        <v>52.79</v>
      </c>
      <c r="U377" s="3">
        <v>55.88</v>
      </c>
      <c r="V377" s="3">
        <v>58.97</v>
      </c>
      <c r="W377" s="3">
        <v>58.55</v>
      </c>
      <c r="X377" s="3">
        <v>54.48</v>
      </c>
      <c r="Y377" s="3">
        <v>47.48</v>
      </c>
      <c r="Z377" s="3">
        <v>43.13</v>
      </c>
      <c r="AA377" s="3">
        <v>41.45</v>
      </c>
      <c r="AB377" s="3">
        <v>40.92</v>
      </c>
      <c r="AC377" s="3">
        <v>41.29</v>
      </c>
      <c r="AD377" s="3">
        <v>43.83</v>
      </c>
      <c r="AE377" s="3">
        <v>47.04</v>
      </c>
      <c r="AF377" s="3">
        <v>49.73</v>
      </c>
      <c r="AG377" s="3">
        <v>52.09</v>
      </c>
      <c r="AH377" s="3">
        <v>54.17</v>
      </c>
      <c r="AI377" s="3">
        <v>54.34</v>
      </c>
      <c r="AJ377" s="3">
        <v>51.64</v>
      </c>
      <c r="AK377" s="3">
        <v>44.53</v>
      </c>
      <c r="AL377" s="3">
        <v>41.44</v>
      </c>
      <c r="AM377" s="3">
        <v>40.85</v>
      </c>
      <c r="AN377" s="3">
        <v>41.1</v>
      </c>
      <c r="AO377" s="3">
        <v>41.67</v>
      </c>
      <c r="AP377" s="3">
        <v>43.38</v>
      </c>
      <c r="AQ377" s="3">
        <v>48.68</v>
      </c>
      <c r="AR377" s="3">
        <v>51.19</v>
      </c>
      <c r="AS377" s="3">
        <v>52.25</v>
      </c>
      <c r="AT377" s="3">
        <v>53.29</v>
      </c>
      <c r="AU377" s="3">
        <v>51.73</v>
      </c>
      <c r="AV377" s="3">
        <v>48.63</v>
      </c>
      <c r="AW377" s="3">
        <v>42.84</v>
      </c>
      <c r="AX377" s="3">
        <v>41.32</v>
      </c>
      <c r="AY377" s="3">
        <v>40.61</v>
      </c>
    </row>
    <row r="378" spans="1:51" x14ac:dyDescent="0.35">
      <c r="A378" s="5">
        <f t="shared" si="6"/>
        <v>43255</v>
      </c>
      <c r="B378" t="s">
        <v>523</v>
      </c>
      <c r="C378" s="2">
        <v>43255</v>
      </c>
      <c r="D378" s="3">
        <v>55.79</v>
      </c>
      <c r="E378" s="3">
        <v>56.27</v>
      </c>
      <c r="F378" s="3">
        <v>56.74</v>
      </c>
      <c r="G378" s="3">
        <v>57.13</v>
      </c>
      <c r="H378" s="3">
        <v>62.21</v>
      </c>
      <c r="I378" s="3">
        <v>64.8</v>
      </c>
      <c r="J378" s="3">
        <v>65.510000000000005</v>
      </c>
      <c r="K378" s="3">
        <v>65.94</v>
      </c>
      <c r="L378" s="3">
        <v>62.67</v>
      </c>
      <c r="M378" s="3">
        <v>54.56</v>
      </c>
      <c r="N378" s="3">
        <v>48.7</v>
      </c>
      <c r="O378" s="3">
        <v>44.97</v>
      </c>
      <c r="P378" s="3">
        <v>45.61</v>
      </c>
      <c r="Q378" s="3">
        <v>46.36</v>
      </c>
      <c r="R378" s="3">
        <v>48.47</v>
      </c>
      <c r="S378" s="3">
        <v>50.33</v>
      </c>
      <c r="T378" s="3">
        <v>53.27</v>
      </c>
      <c r="U378" s="3">
        <v>56.36</v>
      </c>
      <c r="V378" s="3">
        <v>59.45</v>
      </c>
      <c r="W378" s="3">
        <v>59.03</v>
      </c>
      <c r="X378" s="3">
        <v>54.99</v>
      </c>
      <c r="Y378" s="3">
        <v>48</v>
      </c>
      <c r="Z378" s="3">
        <v>43.65</v>
      </c>
      <c r="AA378" s="3">
        <v>41.97</v>
      </c>
      <c r="AB378" s="3">
        <v>41.44</v>
      </c>
      <c r="AC378" s="3">
        <v>41.81</v>
      </c>
      <c r="AD378" s="3">
        <v>44.37</v>
      </c>
      <c r="AE378" s="3">
        <v>47.6</v>
      </c>
      <c r="AF378" s="3">
        <v>50.32</v>
      </c>
      <c r="AG378" s="3">
        <v>52.68</v>
      </c>
      <c r="AH378" s="3">
        <v>54.76</v>
      </c>
      <c r="AI378" s="3">
        <v>54.93</v>
      </c>
      <c r="AJ378" s="3">
        <v>52.23</v>
      </c>
      <c r="AK378" s="3">
        <v>45.12</v>
      </c>
      <c r="AL378" s="3">
        <v>42.03</v>
      </c>
      <c r="AM378" s="3">
        <v>41.44</v>
      </c>
      <c r="AN378" s="3">
        <v>41.69</v>
      </c>
      <c r="AO378" s="3">
        <v>42.26</v>
      </c>
      <c r="AP378" s="3">
        <v>43.97</v>
      </c>
      <c r="AQ378" s="3">
        <v>49.18</v>
      </c>
      <c r="AR378" s="3">
        <v>51.69</v>
      </c>
      <c r="AS378" s="3">
        <v>52.75</v>
      </c>
      <c r="AT378" s="3">
        <v>53.79</v>
      </c>
      <c r="AU378" s="3">
        <v>52.23</v>
      </c>
      <c r="AV378" s="3">
        <v>49.13</v>
      </c>
      <c r="AW378" s="3">
        <v>43.09</v>
      </c>
      <c r="AX378" s="3">
        <v>41.57</v>
      </c>
      <c r="AY378" s="3">
        <v>40.86</v>
      </c>
    </row>
    <row r="379" spans="1:51" x14ac:dyDescent="0.35">
      <c r="A379" s="5">
        <f t="shared" si="6"/>
        <v>43256</v>
      </c>
      <c r="B379" t="s">
        <v>524</v>
      </c>
      <c r="C379" s="2">
        <v>43256</v>
      </c>
      <c r="D379" s="3">
        <v>54.28</v>
      </c>
      <c r="E379" s="3">
        <v>54.76</v>
      </c>
      <c r="F379" s="3">
        <v>55.25</v>
      </c>
      <c r="G379" s="3">
        <v>55.56</v>
      </c>
      <c r="H379" s="3">
        <v>60.58</v>
      </c>
      <c r="I379" s="3">
        <v>63.16</v>
      </c>
      <c r="J379" s="3">
        <v>63.86</v>
      </c>
      <c r="K379" s="3">
        <v>64.319999999999993</v>
      </c>
      <c r="L379" s="3">
        <v>61.12</v>
      </c>
      <c r="M379" s="3">
        <v>53.34</v>
      </c>
      <c r="N379" s="3">
        <v>47.79</v>
      </c>
      <c r="O379" s="3">
        <v>44.21</v>
      </c>
      <c r="P379" s="3">
        <v>44.85</v>
      </c>
      <c r="Q379" s="3">
        <v>45.62</v>
      </c>
      <c r="R379" s="3">
        <v>47.7</v>
      </c>
      <c r="S379" s="3">
        <v>49.48</v>
      </c>
      <c r="T379" s="3">
        <v>52.42</v>
      </c>
      <c r="U379" s="3">
        <v>55.51</v>
      </c>
      <c r="V379" s="3">
        <v>58.6</v>
      </c>
      <c r="W379" s="3">
        <v>58.18</v>
      </c>
      <c r="X379" s="3">
        <v>54.14</v>
      </c>
      <c r="Y379" s="3">
        <v>47.25</v>
      </c>
      <c r="Z379" s="3">
        <v>42.9</v>
      </c>
      <c r="AA379" s="3">
        <v>41.24</v>
      </c>
      <c r="AB379" s="3">
        <v>40.770000000000003</v>
      </c>
      <c r="AC379" s="3">
        <v>41.13</v>
      </c>
      <c r="AD379" s="3">
        <v>43.7</v>
      </c>
      <c r="AE379" s="3">
        <v>46.85</v>
      </c>
      <c r="AF379" s="3">
        <v>49.56</v>
      </c>
      <c r="AG379" s="3">
        <v>51.92</v>
      </c>
      <c r="AH379" s="3">
        <v>54</v>
      </c>
      <c r="AI379" s="3">
        <v>54.17</v>
      </c>
      <c r="AJ379" s="3">
        <v>51.51</v>
      </c>
      <c r="AK379" s="3">
        <v>44.4</v>
      </c>
      <c r="AL379" s="3">
        <v>41.31</v>
      </c>
      <c r="AM379" s="3">
        <v>40.72</v>
      </c>
      <c r="AN379" s="3">
        <v>40.97</v>
      </c>
      <c r="AO379" s="3">
        <v>41.54</v>
      </c>
      <c r="AP379" s="3">
        <v>43.25</v>
      </c>
      <c r="AQ379" s="3">
        <v>48.42</v>
      </c>
      <c r="AR379" s="3">
        <v>50.93</v>
      </c>
      <c r="AS379" s="3">
        <v>51.99</v>
      </c>
      <c r="AT379" s="3">
        <v>53.03</v>
      </c>
      <c r="AU379" s="3">
        <v>51.47</v>
      </c>
      <c r="AV379" s="3">
        <v>48.37</v>
      </c>
      <c r="AW379" s="3">
        <v>42.33</v>
      </c>
      <c r="AX379" s="3">
        <v>40.81</v>
      </c>
      <c r="AY379" s="3">
        <v>40.1</v>
      </c>
    </row>
    <row r="380" spans="1:51" x14ac:dyDescent="0.35">
      <c r="A380" s="5">
        <f t="shared" si="6"/>
        <v>43257</v>
      </c>
      <c r="B380" t="s">
        <v>525</v>
      </c>
      <c r="C380" s="2">
        <v>43257</v>
      </c>
      <c r="D380" s="3">
        <v>53.9</v>
      </c>
      <c r="E380" s="3">
        <v>54.39</v>
      </c>
      <c r="F380" s="3">
        <v>54.89</v>
      </c>
      <c r="G380" s="3">
        <v>55.25</v>
      </c>
      <c r="H380" s="3">
        <v>60.26</v>
      </c>
      <c r="I380" s="3">
        <v>62.8</v>
      </c>
      <c r="J380" s="3">
        <v>63.47</v>
      </c>
      <c r="K380" s="3">
        <v>63.92</v>
      </c>
      <c r="L380" s="3">
        <v>60.65</v>
      </c>
      <c r="M380" s="3">
        <v>53.84</v>
      </c>
      <c r="N380" s="3">
        <v>48.29</v>
      </c>
      <c r="O380" s="3">
        <v>44.71</v>
      </c>
      <c r="P380" s="3">
        <v>45.12</v>
      </c>
      <c r="Q380" s="3">
        <v>45.89</v>
      </c>
      <c r="R380" s="3">
        <v>47.97</v>
      </c>
      <c r="S380" s="3">
        <v>49.76</v>
      </c>
      <c r="T380" s="3">
        <v>52.71</v>
      </c>
      <c r="U380" s="3">
        <v>55.8</v>
      </c>
      <c r="V380" s="3">
        <v>58.89</v>
      </c>
      <c r="W380" s="3">
        <v>58.47</v>
      </c>
      <c r="X380" s="3">
        <v>54.43</v>
      </c>
      <c r="Y380" s="3">
        <v>47.51</v>
      </c>
      <c r="Z380" s="3">
        <v>43.16</v>
      </c>
      <c r="AA380" s="3">
        <v>41.5</v>
      </c>
      <c r="AB380" s="3">
        <v>41.03</v>
      </c>
      <c r="AC380" s="3">
        <v>41.39</v>
      </c>
      <c r="AD380" s="3">
        <v>43.96</v>
      </c>
      <c r="AE380" s="3">
        <v>47.09</v>
      </c>
      <c r="AF380" s="3">
        <v>49.92</v>
      </c>
      <c r="AG380" s="3">
        <v>52.4</v>
      </c>
      <c r="AH380" s="3">
        <v>54.48</v>
      </c>
      <c r="AI380" s="3">
        <v>54.65</v>
      </c>
      <c r="AJ380" s="3">
        <v>51.99</v>
      </c>
      <c r="AK380" s="3">
        <v>44.88</v>
      </c>
      <c r="AL380" s="3">
        <v>41.79</v>
      </c>
      <c r="AM380" s="3">
        <v>41.2</v>
      </c>
      <c r="AN380" s="3">
        <v>41.45</v>
      </c>
      <c r="AO380" s="3">
        <v>42.02</v>
      </c>
      <c r="AP380" s="3">
        <v>43.73</v>
      </c>
      <c r="AQ380" s="3">
        <v>48.9</v>
      </c>
      <c r="AR380" s="3">
        <v>51.41</v>
      </c>
      <c r="AS380" s="3">
        <v>52.47</v>
      </c>
      <c r="AT380" s="3">
        <v>53.51</v>
      </c>
      <c r="AU380" s="3">
        <v>51.95</v>
      </c>
      <c r="AV380" s="3">
        <v>48.85</v>
      </c>
      <c r="AW380" s="3">
        <v>42.81</v>
      </c>
      <c r="AX380" s="3">
        <v>41.29</v>
      </c>
      <c r="AY380" s="3">
        <v>40.58</v>
      </c>
    </row>
    <row r="381" spans="1:51" x14ac:dyDescent="0.35">
      <c r="A381" s="5">
        <f t="shared" si="6"/>
        <v>43258</v>
      </c>
      <c r="B381" t="s">
        <v>526</v>
      </c>
      <c r="C381" s="2">
        <v>43258</v>
      </c>
      <c r="D381" s="3">
        <v>55.15</v>
      </c>
      <c r="E381" s="3">
        <v>55.61</v>
      </c>
      <c r="F381" s="3">
        <v>56.14</v>
      </c>
      <c r="G381" s="3">
        <v>56.51</v>
      </c>
      <c r="H381" s="3">
        <v>61.45</v>
      </c>
      <c r="I381" s="3">
        <v>64.010000000000005</v>
      </c>
      <c r="J381" s="3">
        <v>64.72</v>
      </c>
      <c r="K381" s="3">
        <v>65.22</v>
      </c>
      <c r="L381" s="3">
        <v>61.74</v>
      </c>
      <c r="M381" s="3">
        <v>54.34</v>
      </c>
      <c r="N381" s="3">
        <v>49.16</v>
      </c>
      <c r="O381" s="3">
        <v>45.58</v>
      </c>
      <c r="P381" s="3">
        <v>45.99</v>
      </c>
      <c r="Q381" s="3">
        <v>46.8</v>
      </c>
      <c r="R381" s="3">
        <v>48.95</v>
      </c>
      <c r="S381" s="3">
        <v>50.69</v>
      </c>
      <c r="T381" s="3">
        <v>53.64</v>
      </c>
      <c r="U381" s="3">
        <v>56.66</v>
      </c>
      <c r="V381" s="3">
        <v>59.66</v>
      </c>
      <c r="W381" s="3">
        <v>59.15</v>
      </c>
      <c r="X381" s="3">
        <v>55.75</v>
      </c>
      <c r="Y381" s="3">
        <v>48.34</v>
      </c>
      <c r="Z381" s="3">
        <v>43.99</v>
      </c>
      <c r="AA381" s="3">
        <v>42.33</v>
      </c>
      <c r="AB381" s="3">
        <v>41.84</v>
      </c>
      <c r="AC381" s="3">
        <v>42.18</v>
      </c>
      <c r="AD381" s="3">
        <v>44.75</v>
      </c>
      <c r="AE381" s="3">
        <v>47.83</v>
      </c>
      <c r="AF381" s="3">
        <v>50.61</v>
      </c>
      <c r="AG381" s="3">
        <v>53.04</v>
      </c>
      <c r="AH381" s="3">
        <v>55.12</v>
      </c>
      <c r="AI381" s="3">
        <v>55.29</v>
      </c>
      <c r="AJ381" s="3">
        <v>52.63</v>
      </c>
      <c r="AK381" s="3">
        <v>45.52</v>
      </c>
      <c r="AL381" s="3">
        <v>42.43</v>
      </c>
      <c r="AM381" s="3">
        <v>41.84</v>
      </c>
      <c r="AN381" s="3">
        <v>42.09</v>
      </c>
      <c r="AO381" s="3">
        <v>42.66</v>
      </c>
      <c r="AP381" s="3">
        <v>44.37</v>
      </c>
      <c r="AQ381" s="3">
        <v>49.27</v>
      </c>
      <c r="AR381" s="3">
        <v>51.75</v>
      </c>
      <c r="AS381" s="3">
        <v>52.81</v>
      </c>
      <c r="AT381" s="3">
        <v>53.85</v>
      </c>
      <c r="AU381" s="3">
        <v>52.29</v>
      </c>
      <c r="AV381" s="3">
        <v>49.19</v>
      </c>
      <c r="AW381" s="3">
        <v>43.15</v>
      </c>
      <c r="AX381" s="3">
        <v>41.63</v>
      </c>
      <c r="AY381" s="3">
        <v>40.92</v>
      </c>
    </row>
    <row r="382" spans="1:51" x14ac:dyDescent="0.35">
      <c r="A382" s="5">
        <f t="shared" si="6"/>
        <v>43259</v>
      </c>
      <c r="B382" t="s">
        <v>527</v>
      </c>
      <c r="C382" s="2">
        <v>43259</v>
      </c>
      <c r="D382" s="3">
        <v>54.34</v>
      </c>
      <c r="E382" s="3">
        <v>54.96</v>
      </c>
      <c r="F382" s="3">
        <v>55.53</v>
      </c>
      <c r="G382" s="3">
        <v>55.83</v>
      </c>
      <c r="H382" s="3">
        <v>60.91</v>
      </c>
      <c r="I382" s="3">
        <v>63.58</v>
      </c>
      <c r="J382" s="3">
        <v>64.260000000000005</v>
      </c>
      <c r="K382" s="3">
        <v>64.84</v>
      </c>
      <c r="L382" s="3">
        <v>61.43</v>
      </c>
      <c r="M382" s="3">
        <v>54.11</v>
      </c>
      <c r="N382" s="3">
        <v>48.88</v>
      </c>
      <c r="O382" s="3">
        <v>45.3</v>
      </c>
      <c r="P382" s="3">
        <v>45.71</v>
      </c>
      <c r="Q382" s="3">
        <v>46.55</v>
      </c>
      <c r="R382" s="3">
        <v>48.82</v>
      </c>
      <c r="S382" s="3">
        <v>50.54</v>
      </c>
      <c r="T382" s="3">
        <v>53.57</v>
      </c>
      <c r="U382" s="3">
        <v>56.59</v>
      </c>
      <c r="V382" s="3">
        <v>59.59</v>
      </c>
      <c r="W382" s="3">
        <v>59.08</v>
      </c>
      <c r="X382" s="3">
        <v>55.79</v>
      </c>
      <c r="Y382" s="3">
        <v>48.18</v>
      </c>
      <c r="Z382" s="3">
        <v>43.69</v>
      </c>
      <c r="AA382" s="3">
        <v>42.03</v>
      </c>
      <c r="AB382" s="3">
        <v>41.54</v>
      </c>
      <c r="AC382" s="3">
        <v>41.88</v>
      </c>
      <c r="AD382" s="3">
        <v>44.52</v>
      </c>
      <c r="AE382" s="3">
        <v>47.64</v>
      </c>
      <c r="AF382" s="3">
        <v>50.45</v>
      </c>
      <c r="AG382" s="3">
        <v>52.9</v>
      </c>
      <c r="AH382" s="3">
        <v>54.98</v>
      </c>
      <c r="AI382" s="3">
        <v>55.15</v>
      </c>
      <c r="AJ382" s="3">
        <v>52.49</v>
      </c>
      <c r="AK382" s="3">
        <v>45.4</v>
      </c>
      <c r="AL382" s="3">
        <v>42.33</v>
      </c>
      <c r="AM382" s="3">
        <v>41.74</v>
      </c>
      <c r="AN382" s="3">
        <v>41.99</v>
      </c>
      <c r="AO382" s="3">
        <v>42.56</v>
      </c>
      <c r="AP382" s="3">
        <v>44.27</v>
      </c>
      <c r="AQ382" s="3">
        <v>49.17</v>
      </c>
      <c r="AR382" s="3">
        <v>51.65</v>
      </c>
      <c r="AS382" s="3">
        <v>52.71</v>
      </c>
      <c r="AT382" s="3">
        <v>53.75</v>
      </c>
      <c r="AU382" s="3">
        <v>52.19</v>
      </c>
      <c r="AV382" s="3">
        <v>49.09</v>
      </c>
      <c r="AW382" s="3">
        <v>43.05</v>
      </c>
      <c r="AX382" s="3">
        <v>41.53</v>
      </c>
      <c r="AY382" s="3">
        <v>40.82</v>
      </c>
    </row>
    <row r="383" spans="1:51" x14ac:dyDescent="0.35">
      <c r="A383" s="5">
        <f t="shared" si="6"/>
        <v>43262</v>
      </c>
      <c r="B383" t="s">
        <v>528</v>
      </c>
      <c r="C383" s="2">
        <v>43262</v>
      </c>
      <c r="D383" s="3">
        <v>53.78</v>
      </c>
      <c r="E383" s="3">
        <v>54.58</v>
      </c>
      <c r="F383" s="3">
        <v>55.31</v>
      </c>
      <c r="G383" s="3">
        <v>55.66</v>
      </c>
      <c r="H383" s="3">
        <v>60.76</v>
      </c>
      <c r="I383" s="3">
        <v>63.4</v>
      </c>
      <c r="J383" s="3">
        <v>64.099999999999994</v>
      </c>
      <c r="K383" s="3">
        <v>64.680000000000007</v>
      </c>
      <c r="L383" s="3">
        <v>61.27</v>
      </c>
      <c r="M383" s="3">
        <v>54.12</v>
      </c>
      <c r="N383" s="3">
        <v>48.89</v>
      </c>
      <c r="O383" s="3">
        <v>45.31</v>
      </c>
      <c r="P383" s="3">
        <v>45.65</v>
      </c>
      <c r="Q383" s="3">
        <v>46.49</v>
      </c>
      <c r="R383" s="3">
        <v>48.76</v>
      </c>
      <c r="S383" s="3">
        <v>50.59</v>
      </c>
      <c r="T383" s="3">
        <v>53.62</v>
      </c>
      <c r="U383" s="3">
        <v>56.64</v>
      </c>
      <c r="V383" s="3">
        <v>59.62</v>
      </c>
      <c r="W383" s="3">
        <v>59.11</v>
      </c>
      <c r="X383" s="3">
        <v>55.95</v>
      </c>
      <c r="Y383" s="3">
        <v>48.32</v>
      </c>
      <c r="Z383" s="3">
        <v>43.83</v>
      </c>
      <c r="AA383" s="3">
        <v>42.17</v>
      </c>
      <c r="AB383" s="3">
        <v>41.68</v>
      </c>
      <c r="AC383" s="3">
        <v>42.02</v>
      </c>
      <c r="AD383" s="3">
        <v>44.7</v>
      </c>
      <c r="AE383" s="3">
        <v>47.88</v>
      </c>
      <c r="AF383" s="3">
        <v>50.69</v>
      </c>
      <c r="AG383" s="3">
        <v>53.14</v>
      </c>
      <c r="AH383" s="3">
        <v>55.22</v>
      </c>
      <c r="AI383" s="3">
        <v>55.39</v>
      </c>
      <c r="AJ383" s="3">
        <v>52.73</v>
      </c>
      <c r="AK383" s="3">
        <v>45.68</v>
      </c>
      <c r="AL383" s="3">
        <v>42.65</v>
      </c>
      <c r="AM383" s="3">
        <v>42.1</v>
      </c>
      <c r="AN383" s="3">
        <v>42.38</v>
      </c>
      <c r="AO383" s="3">
        <v>42.98</v>
      </c>
      <c r="AP383" s="3">
        <v>44.71</v>
      </c>
      <c r="AQ383" s="3">
        <v>49.63</v>
      </c>
      <c r="AR383" s="3">
        <v>52.11</v>
      </c>
      <c r="AS383" s="3">
        <v>53.17</v>
      </c>
      <c r="AT383" s="3">
        <v>54.21</v>
      </c>
      <c r="AU383" s="3">
        <v>52.65</v>
      </c>
      <c r="AV383" s="3">
        <v>49.55</v>
      </c>
      <c r="AW383" s="3">
        <v>43.51</v>
      </c>
      <c r="AX383" s="3">
        <v>41.99</v>
      </c>
      <c r="AY383" s="3">
        <v>41.28</v>
      </c>
    </row>
    <row r="384" spans="1:51" x14ac:dyDescent="0.35">
      <c r="A384" s="5">
        <f t="shared" si="6"/>
        <v>43263</v>
      </c>
      <c r="B384" t="s">
        <v>529</v>
      </c>
      <c r="C384" s="2">
        <v>43263</v>
      </c>
      <c r="D384" s="3">
        <v>55.07</v>
      </c>
      <c r="E384" s="3">
        <v>55.93</v>
      </c>
      <c r="F384" s="3">
        <v>56.71</v>
      </c>
      <c r="G384" s="3">
        <v>57.14</v>
      </c>
      <c r="H384" s="3">
        <v>62.28</v>
      </c>
      <c r="I384" s="3">
        <v>64.930000000000007</v>
      </c>
      <c r="J384" s="3">
        <v>65.63</v>
      </c>
      <c r="K384" s="3">
        <v>66.209999999999994</v>
      </c>
      <c r="L384" s="3">
        <v>62.8</v>
      </c>
      <c r="M384" s="3">
        <v>54.84</v>
      </c>
      <c r="N384" s="3">
        <v>49.61</v>
      </c>
      <c r="O384" s="3">
        <v>46.03</v>
      </c>
      <c r="P384" s="3">
        <v>46.31</v>
      </c>
      <c r="Q384" s="3">
        <v>47.15</v>
      </c>
      <c r="R384" s="3">
        <v>49.42</v>
      </c>
      <c r="S384" s="3">
        <v>51.14</v>
      </c>
      <c r="T384" s="3">
        <v>54.17</v>
      </c>
      <c r="U384" s="3">
        <v>57.19</v>
      </c>
      <c r="V384" s="3">
        <v>60.17</v>
      </c>
      <c r="W384" s="3">
        <v>59.66</v>
      </c>
      <c r="X384" s="3">
        <v>56.8</v>
      </c>
      <c r="Y384" s="3">
        <v>48.92</v>
      </c>
      <c r="Z384" s="3">
        <v>44.43</v>
      </c>
      <c r="AA384" s="3">
        <v>42.77</v>
      </c>
      <c r="AB384" s="3">
        <v>42.28</v>
      </c>
      <c r="AC384" s="3">
        <v>42.62</v>
      </c>
      <c r="AD384" s="3">
        <v>45.3</v>
      </c>
      <c r="AE384" s="3">
        <v>48.35</v>
      </c>
      <c r="AF384" s="3">
        <v>51.16</v>
      </c>
      <c r="AG384" s="3">
        <v>53.61</v>
      </c>
      <c r="AH384" s="3">
        <v>55.69</v>
      </c>
      <c r="AI384" s="3">
        <v>55.86</v>
      </c>
      <c r="AJ384" s="3">
        <v>53.2</v>
      </c>
      <c r="AK384" s="3">
        <v>46.08</v>
      </c>
      <c r="AL384" s="3">
        <v>43.05</v>
      </c>
      <c r="AM384" s="3">
        <v>42.5</v>
      </c>
      <c r="AN384" s="3">
        <v>42.78</v>
      </c>
      <c r="AO384" s="3">
        <v>43.38</v>
      </c>
      <c r="AP384" s="3">
        <v>45.11</v>
      </c>
      <c r="AQ384" s="3">
        <v>50.2</v>
      </c>
      <c r="AR384" s="3">
        <v>52.68</v>
      </c>
      <c r="AS384" s="3">
        <v>53.74</v>
      </c>
      <c r="AT384" s="3">
        <v>54.78</v>
      </c>
      <c r="AU384" s="3">
        <v>53.22</v>
      </c>
      <c r="AV384" s="3">
        <v>50.12</v>
      </c>
      <c r="AW384" s="3">
        <v>44.08</v>
      </c>
      <c r="AX384" s="3">
        <v>42.56</v>
      </c>
      <c r="AY384" s="3">
        <v>41.85</v>
      </c>
    </row>
    <row r="385" spans="1:51" x14ac:dyDescent="0.35">
      <c r="A385" s="5">
        <f t="shared" si="6"/>
        <v>43264</v>
      </c>
      <c r="B385" t="s">
        <v>530</v>
      </c>
      <c r="C385" s="2">
        <v>43264</v>
      </c>
      <c r="D385" s="3">
        <v>56.84</v>
      </c>
      <c r="E385" s="3">
        <v>57.57</v>
      </c>
      <c r="F385" s="3">
        <v>58.32</v>
      </c>
      <c r="G385" s="3">
        <v>58.62</v>
      </c>
      <c r="H385" s="3">
        <v>63.59</v>
      </c>
      <c r="I385" s="3">
        <v>66.239999999999995</v>
      </c>
      <c r="J385" s="3">
        <v>66.88</v>
      </c>
      <c r="K385" s="3">
        <v>67.459999999999994</v>
      </c>
      <c r="L385" s="3">
        <v>64.05</v>
      </c>
      <c r="M385" s="3">
        <v>55.25</v>
      </c>
      <c r="N385" s="3">
        <v>50.02</v>
      </c>
      <c r="O385" s="3">
        <v>46.44</v>
      </c>
      <c r="P385" s="3">
        <v>46.72</v>
      </c>
      <c r="Q385" s="3">
        <v>47.56</v>
      </c>
      <c r="R385" s="3">
        <v>49.83</v>
      </c>
      <c r="S385" s="3">
        <v>51.37</v>
      </c>
      <c r="T385" s="3">
        <v>54.4</v>
      </c>
      <c r="U385" s="3">
        <v>57.42</v>
      </c>
      <c r="V385" s="3">
        <v>60.4</v>
      </c>
      <c r="W385" s="3">
        <v>59.89</v>
      </c>
      <c r="X385" s="3">
        <v>57.03</v>
      </c>
      <c r="Y385" s="3">
        <v>48.97</v>
      </c>
      <c r="Z385" s="3">
        <v>44.48</v>
      </c>
      <c r="AA385" s="3">
        <v>42.82</v>
      </c>
      <c r="AB385" s="3">
        <v>42.33</v>
      </c>
      <c r="AC385" s="3">
        <v>42.67</v>
      </c>
      <c r="AD385" s="3">
        <v>45.35</v>
      </c>
      <c r="AE385" s="3">
        <v>48.67</v>
      </c>
      <c r="AF385" s="3">
        <v>51.48</v>
      </c>
      <c r="AG385" s="3">
        <v>53.93</v>
      </c>
      <c r="AH385" s="3">
        <v>56.01</v>
      </c>
      <c r="AI385" s="3">
        <v>56.18</v>
      </c>
      <c r="AJ385" s="3">
        <v>53.52</v>
      </c>
      <c r="AK385" s="3">
        <v>46.31</v>
      </c>
      <c r="AL385" s="3">
        <v>43.28</v>
      </c>
      <c r="AM385" s="3">
        <v>42.73</v>
      </c>
      <c r="AN385" s="3">
        <v>43.01</v>
      </c>
      <c r="AO385" s="3">
        <v>43.61</v>
      </c>
      <c r="AP385" s="3">
        <v>45.34</v>
      </c>
      <c r="AQ385" s="3">
        <v>50.77</v>
      </c>
      <c r="AR385" s="3">
        <v>53.25</v>
      </c>
      <c r="AS385" s="3">
        <v>54.31</v>
      </c>
      <c r="AT385" s="3">
        <v>55.35</v>
      </c>
      <c r="AU385" s="3">
        <v>53.79</v>
      </c>
      <c r="AV385" s="3">
        <v>50.69</v>
      </c>
      <c r="AW385" s="3">
        <v>44.55</v>
      </c>
      <c r="AX385" s="3">
        <v>42.97</v>
      </c>
      <c r="AY385" s="3">
        <v>42.26</v>
      </c>
    </row>
    <row r="386" spans="1:51" x14ac:dyDescent="0.35">
      <c r="A386" s="5">
        <f t="shared" si="6"/>
        <v>43265</v>
      </c>
      <c r="B386" t="s">
        <v>531</v>
      </c>
      <c r="C386" s="2">
        <v>43265</v>
      </c>
      <c r="D386" s="3">
        <v>56.45</v>
      </c>
      <c r="E386" s="3">
        <v>57.2</v>
      </c>
      <c r="F386" s="3">
        <v>58.09</v>
      </c>
      <c r="G386" s="3">
        <v>58.37</v>
      </c>
      <c r="H386" s="3">
        <v>63.27</v>
      </c>
      <c r="I386" s="3">
        <v>65.72</v>
      </c>
      <c r="J386" s="3">
        <v>66.319999999999993</v>
      </c>
      <c r="K386" s="3">
        <v>66.790000000000006</v>
      </c>
      <c r="L386" s="3">
        <v>63.72</v>
      </c>
      <c r="M386" s="3">
        <v>55.08</v>
      </c>
      <c r="N386" s="3">
        <v>49.85</v>
      </c>
      <c r="O386" s="3">
        <v>46.27</v>
      </c>
      <c r="P386" s="3">
        <v>46.55</v>
      </c>
      <c r="Q386" s="3">
        <v>47.39</v>
      </c>
      <c r="R386" s="3">
        <v>49.66</v>
      </c>
      <c r="S386" s="3">
        <v>51.32</v>
      </c>
      <c r="T386" s="3">
        <v>54.35</v>
      </c>
      <c r="U386" s="3">
        <v>57.37</v>
      </c>
      <c r="V386" s="3">
        <v>60.35</v>
      </c>
      <c r="W386" s="3">
        <v>59.84</v>
      </c>
      <c r="X386" s="3">
        <v>56.98</v>
      </c>
      <c r="Y386" s="3">
        <v>49.01</v>
      </c>
      <c r="Z386" s="3">
        <v>44.52</v>
      </c>
      <c r="AA386" s="3">
        <v>42.86</v>
      </c>
      <c r="AB386" s="3">
        <v>42.37</v>
      </c>
      <c r="AC386" s="3">
        <v>42.71</v>
      </c>
      <c r="AD386" s="3">
        <v>45.39</v>
      </c>
      <c r="AE386" s="3">
        <v>48.56</v>
      </c>
      <c r="AF386" s="3">
        <v>51.37</v>
      </c>
      <c r="AG386" s="3">
        <v>53.82</v>
      </c>
      <c r="AH386" s="3">
        <v>55.9</v>
      </c>
      <c r="AI386" s="3">
        <v>56.07</v>
      </c>
      <c r="AJ386" s="3">
        <v>53.41</v>
      </c>
      <c r="AK386" s="3">
        <v>46.21</v>
      </c>
      <c r="AL386" s="3">
        <v>43.18</v>
      </c>
      <c r="AM386" s="3">
        <v>42.63</v>
      </c>
      <c r="AN386" s="3">
        <v>42.91</v>
      </c>
      <c r="AO386" s="3">
        <v>43.51</v>
      </c>
      <c r="AP386" s="3">
        <v>45.24</v>
      </c>
      <c r="AQ386" s="3">
        <v>50.57</v>
      </c>
      <c r="AR386" s="3">
        <v>53.01</v>
      </c>
      <c r="AS386" s="3">
        <v>54.07</v>
      </c>
      <c r="AT386" s="3">
        <v>55.11</v>
      </c>
      <c r="AU386" s="3">
        <v>53.55</v>
      </c>
      <c r="AV386" s="3">
        <v>50.45</v>
      </c>
      <c r="AW386" s="3">
        <v>44.31</v>
      </c>
      <c r="AX386" s="3">
        <v>42.73</v>
      </c>
      <c r="AY386" s="3">
        <v>42.02</v>
      </c>
    </row>
    <row r="387" spans="1:51" x14ac:dyDescent="0.35">
      <c r="A387" s="5">
        <f t="shared" si="6"/>
        <v>43266</v>
      </c>
      <c r="B387" t="s">
        <v>532</v>
      </c>
      <c r="C387" s="2">
        <v>43266</v>
      </c>
      <c r="D387" s="3">
        <v>54.35</v>
      </c>
      <c r="E387" s="3">
        <v>55.27</v>
      </c>
      <c r="F387" s="3">
        <v>56.18</v>
      </c>
      <c r="G387" s="3">
        <v>56.5</v>
      </c>
      <c r="H387" s="3">
        <v>61.3</v>
      </c>
      <c r="I387" s="3">
        <v>63.75</v>
      </c>
      <c r="J387" s="3">
        <v>64.42</v>
      </c>
      <c r="K387" s="3">
        <v>64.89</v>
      </c>
      <c r="L387" s="3">
        <v>61.82</v>
      </c>
      <c r="M387" s="3">
        <v>53.34</v>
      </c>
      <c r="N387" s="3">
        <v>48.36</v>
      </c>
      <c r="O387" s="3">
        <v>45</v>
      </c>
      <c r="P387" s="3">
        <v>45.28</v>
      </c>
      <c r="Q387" s="3">
        <v>46.12</v>
      </c>
      <c r="R387" s="3">
        <v>48.39</v>
      </c>
      <c r="S387" s="3">
        <v>49.98</v>
      </c>
      <c r="T387" s="3">
        <v>52.92</v>
      </c>
      <c r="U387" s="3">
        <v>55.94</v>
      </c>
      <c r="V387" s="3">
        <v>58.92</v>
      </c>
      <c r="W387" s="3">
        <v>58.41</v>
      </c>
      <c r="X387" s="3">
        <v>55.55</v>
      </c>
      <c r="Y387" s="3">
        <v>47.57</v>
      </c>
      <c r="Z387" s="3">
        <v>43.16</v>
      </c>
      <c r="AA387" s="3">
        <v>41.5</v>
      </c>
      <c r="AB387" s="3">
        <v>41.01</v>
      </c>
      <c r="AC387" s="3">
        <v>41.35</v>
      </c>
      <c r="AD387" s="3">
        <v>44.03</v>
      </c>
      <c r="AE387" s="3">
        <v>47.31</v>
      </c>
      <c r="AF387" s="3">
        <v>50.22</v>
      </c>
      <c r="AG387" s="3">
        <v>52.67</v>
      </c>
      <c r="AH387" s="3">
        <v>54.75</v>
      </c>
      <c r="AI387" s="3">
        <v>54.92</v>
      </c>
      <c r="AJ387" s="3">
        <v>52.26</v>
      </c>
      <c r="AK387" s="3">
        <v>45.06</v>
      </c>
      <c r="AL387" s="3">
        <v>42.03</v>
      </c>
      <c r="AM387" s="3">
        <v>41.48</v>
      </c>
      <c r="AN387" s="3">
        <v>41.76</v>
      </c>
      <c r="AO387" s="3">
        <v>42.36</v>
      </c>
      <c r="AP387" s="3">
        <v>44.09</v>
      </c>
      <c r="AQ387" s="3">
        <v>49.45</v>
      </c>
      <c r="AR387" s="3">
        <v>51.89</v>
      </c>
      <c r="AS387" s="3">
        <v>52.95</v>
      </c>
      <c r="AT387" s="3">
        <v>53.99</v>
      </c>
      <c r="AU387" s="3">
        <v>52.43</v>
      </c>
      <c r="AV387" s="3">
        <v>49.33</v>
      </c>
      <c r="AW387" s="3">
        <v>43.31</v>
      </c>
      <c r="AX387" s="3">
        <v>41.85</v>
      </c>
      <c r="AY387" s="3">
        <v>41.14</v>
      </c>
    </row>
    <row r="388" spans="1:51" x14ac:dyDescent="0.35">
      <c r="A388" s="5">
        <f t="shared" si="6"/>
        <v>43269</v>
      </c>
      <c r="B388" t="s">
        <v>533</v>
      </c>
      <c r="C388" s="2">
        <v>43269</v>
      </c>
      <c r="D388" s="3">
        <v>55.34</v>
      </c>
      <c r="E388" s="3">
        <v>56.39</v>
      </c>
      <c r="F388" s="3">
        <v>57.61</v>
      </c>
      <c r="G388" s="3">
        <v>57.82</v>
      </c>
      <c r="H388" s="3">
        <v>62.54</v>
      </c>
      <c r="I388" s="3">
        <v>65.12</v>
      </c>
      <c r="J388" s="3">
        <v>65.760000000000005</v>
      </c>
      <c r="K388" s="3">
        <v>66.25</v>
      </c>
      <c r="L388" s="3">
        <v>63.11</v>
      </c>
      <c r="M388" s="3">
        <v>54.56</v>
      </c>
      <c r="N388" s="3">
        <v>49.5</v>
      </c>
      <c r="O388" s="3">
        <v>46.1</v>
      </c>
      <c r="P388" s="3">
        <v>46.12</v>
      </c>
      <c r="Q388" s="3">
        <v>46.85</v>
      </c>
      <c r="R388" s="3">
        <v>49.24</v>
      </c>
      <c r="S388" s="3">
        <v>50.92</v>
      </c>
      <c r="T388" s="3">
        <v>53.86</v>
      </c>
      <c r="U388" s="3">
        <v>56.87</v>
      </c>
      <c r="V388" s="3">
        <v>59.85</v>
      </c>
      <c r="W388" s="3">
        <v>59.34</v>
      </c>
      <c r="X388" s="3">
        <v>56.48</v>
      </c>
      <c r="Y388" s="3">
        <v>48.5</v>
      </c>
      <c r="Z388" s="3">
        <v>44.09</v>
      </c>
      <c r="AA388" s="3">
        <v>42.43</v>
      </c>
      <c r="AB388" s="3">
        <v>41.94</v>
      </c>
      <c r="AC388" s="3">
        <v>42.2</v>
      </c>
      <c r="AD388" s="3">
        <v>44.8</v>
      </c>
      <c r="AE388" s="3">
        <v>48</v>
      </c>
      <c r="AF388" s="3">
        <v>50.86</v>
      </c>
      <c r="AG388" s="3">
        <v>53.31</v>
      </c>
      <c r="AH388" s="3">
        <v>55.39</v>
      </c>
      <c r="AI388" s="3">
        <v>55.56</v>
      </c>
      <c r="AJ388" s="3">
        <v>52.9</v>
      </c>
      <c r="AK388" s="3">
        <v>45.7</v>
      </c>
      <c r="AL388" s="3">
        <v>42.67</v>
      </c>
      <c r="AM388" s="3">
        <v>42.12</v>
      </c>
      <c r="AN388" s="3">
        <v>42.4</v>
      </c>
      <c r="AO388" s="3">
        <v>43</v>
      </c>
      <c r="AP388" s="3">
        <v>44.73</v>
      </c>
      <c r="AQ388" s="3">
        <v>50.09</v>
      </c>
      <c r="AR388" s="3">
        <v>52.53</v>
      </c>
      <c r="AS388" s="3">
        <v>53.59</v>
      </c>
      <c r="AT388" s="3">
        <v>54.63</v>
      </c>
      <c r="AU388" s="3">
        <v>53.07</v>
      </c>
      <c r="AV388" s="3">
        <v>49.97</v>
      </c>
      <c r="AW388" s="3">
        <v>43.95</v>
      </c>
      <c r="AX388" s="3">
        <v>42.49</v>
      </c>
      <c r="AY388" s="3">
        <v>41.78</v>
      </c>
    </row>
    <row r="389" spans="1:51" x14ac:dyDescent="0.35">
      <c r="A389" s="5">
        <f t="shared" si="6"/>
        <v>43270</v>
      </c>
      <c r="B389" t="s">
        <v>534</v>
      </c>
      <c r="C389" s="2">
        <v>43270</v>
      </c>
      <c r="D389" s="3">
        <v>53.68</v>
      </c>
      <c r="E389" s="3">
        <v>54.94</v>
      </c>
      <c r="F389" s="3">
        <v>56.18</v>
      </c>
      <c r="G389" s="3">
        <v>56.55</v>
      </c>
      <c r="H389" s="3">
        <v>61.29</v>
      </c>
      <c r="I389" s="3">
        <v>63.87</v>
      </c>
      <c r="J389" s="3">
        <v>64.61</v>
      </c>
      <c r="K389" s="3">
        <v>65.099999999999994</v>
      </c>
      <c r="L389" s="3">
        <v>62.06</v>
      </c>
      <c r="M389" s="3">
        <v>53.72</v>
      </c>
      <c r="N389" s="3">
        <v>48.81</v>
      </c>
      <c r="O389" s="3">
        <v>45.41</v>
      </c>
      <c r="P389" s="3">
        <v>45.43</v>
      </c>
      <c r="Q389" s="3">
        <v>46.16</v>
      </c>
      <c r="R389" s="3">
        <v>48.55</v>
      </c>
      <c r="S389" s="3">
        <v>50.18</v>
      </c>
      <c r="T389" s="3">
        <v>53.12</v>
      </c>
      <c r="U389" s="3">
        <v>56.13</v>
      </c>
      <c r="V389" s="3">
        <v>59.11</v>
      </c>
      <c r="W389" s="3">
        <v>58.6</v>
      </c>
      <c r="X389" s="3">
        <v>55.86</v>
      </c>
      <c r="Y389" s="3">
        <v>47.94</v>
      </c>
      <c r="Z389" s="3">
        <v>43.62</v>
      </c>
      <c r="AA389" s="3">
        <v>41.96</v>
      </c>
      <c r="AB389" s="3">
        <v>41.47</v>
      </c>
      <c r="AC389" s="3">
        <v>41.73</v>
      </c>
      <c r="AD389" s="3">
        <v>44.33</v>
      </c>
      <c r="AE389" s="3">
        <v>47.53</v>
      </c>
      <c r="AF389" s="3">
        <v>50.39</v>
      </c>
      <c r="AG389" s="3">
        <v>52.84</v>
      </c>
      <c r="AH389" s="3">
        <v>54.92</v>
      </c>
      <c r="AI389" s="3">
        <v>55.09</v>
      </c>
      <c r="AJ389" s="3">
        <v>52.43</v>
      </c>
      <c r="AK389" s="3">
        <v>45.23</v>
      </c>
      <c r="AL389" s="3">
        <v>42.2</v>
      </c>
      <c r="AM389" s="3">
        <v>41.65</v>
      </c>
      <c r="AN389" s="3">
        <v>41.93</v>
      </c>
      <c r="AO389" s="3">
        <v>42.53</v>
      </c>
      <c r="AP389" s="3">
        <v>44.26</v>
      </c>
      <c r="AQ389" s="3">
        <v>49.62</v>
      </c>
      <c r="AR389" s="3">
        <v>52.06</v>
      </c>
      <c r="AS389" s="3">
        <v>53.12</v>
      </c>
      <c r="AT389" s="3">
        <v>54.16</v>
      </c>
      <c r="AU389" s="3">
        <v>52.6</v>
      </c>
      <c r="AV389" s="3">
        <v>49.5</v>
      </c>
      <c r="AW389" s="3">
        <v>43.48</v>
      </c>
      <c r="AX389" s="3">
        <v>42.02</v>
      </c>
      <c r="AY389" s="3">
        <v>41.31</v>
      </c>
    </row>
    <row r="390" spans="1:51" x14ac:dyDescent="0.35">
      <c r="A390" s="5">
        <f t="shared" si="6"/>
        <v>43271</v>
      </c>
      <c r="B390" t="s">
        <v>535</v>
      </c>
      <c r="C390" s="2">
        <v>43271</v>
      </c>
      <c r="D390" s="3">
        <v>52.45</v>
      </c>
      <c r="E390" s="3">
        <v>53.99</v>
      </c>
      <c r="F390" s="3">
        <v>55.3</v>
      </c>
      <c r="G390" s="3">
        <v>55.75</v>
      </c>
      <c r="H390" s="3">
        <v>60.65</v>
      </c>
      <c r="I390" s="3">
        <v>63.24</v>
      </c>
      <c r="J390" s="3">
        <v>64.03</v>
      </c>
      <c r="K390" s="3">
        <v>64.53</v>
      </c>
      <c r="L390" s="3">
        <v>61.35</v>
      </c>
      <c r="M390" s="3">
        <v>53.33</v>
      </c>
      <c r="N390" s="3">
        <v>48.6</v>
      </c>
      <c r="O390" s="3">
        <v>45.27</v>
      </c>
      <c r="P390" s="3">
        <v>45.29</v>
      </c>
      <c r="Q390" s="3">
        <v>46.02</v>
      </c>
      <c r="R390" s="3">
        <v>48.41</v>
      </c>
      <c r="S390" s="3">
        <v>50.04</v>
      </c>
      <c r="T390" s="3">
        <v>52.98</v>
      </c>
      <c r="U390" s="3">
        <v>55.97</v>
      </c>
      <c r="V390" s="3">
        <v>58.89</v>
      </c>
      <c r="W390" s="3">
        <v>58.38</v>
      </c>
      <c r="X390" s="3">
        <v>55.64</v>
      </c>
      <c r="Y390" s="3">
        <v>47.75</v>
      </c>
      <c r="Z390" s="3">
        <v>43.43</v>
      </c>
      <c r="AA390" s="3">
        <v>41.77</v>
      </c>
      <c r="AB390" s="3">
        <v>41.28</v>
      </c>
      <c r="AC390" s="3">
        <v>41.54</v>
      </c>
      <c r="AD390" s="3">
        <v>44.14</v>
      </c>
      <c r="AE390" s="3">
        <v>47.34</v>
      </c>
      <c r="AF390" s="3">
        <v>50.2</v>
      </c>
      <c r="AG390" s="3">
        <v>52.65</v>
      </c>
      <c r="AH390" s="3">
        <v>54.73</v>
      </c>
      <c r="AI390" s="3">
        <v>54.9</v>
      </c>
      <c r="AJ390" s="3">
        <v>52.24</v>
      </c>
      <c r="AK390" s="3">
        <v>45.04</v>
      </c>
      <c r="AL390" s="3">
        <v>42.01</v>
      </c>
      <c r="AM390" s="3">
        <v>41.46</v>
      </c>
      <c r="AN390" s="3">
        <v>41.74</v>
      </c>
      <c r="AO390" s="3">
        <v>42.34</v>
      </c>
      <c r="AP390" s="3">
        <v>44.07</v>
      </c>
      <c r="AQ390" s="3">
        <v>49.43</v>
      </c>
      <c r="AR390" s="3">
        <v>51.87</v>
      </c>
      <c r="AS390" s="3">
        <v>52.93</v>
      </c>
      <c r="AT390" s="3">
        <v>53.97</v>
      </c>
      <c r="AU390" s="3">
        <v>52.41</v>
      </c>
      <c r="AV390" s="3">
        <v>49.31</v>
      </c>
      <c r="AW390" s="3">
        <v>43.29</v>
      </c>
      <c r="AX390" s="3">
        <v>41.83</v>
      </c>
      <c r="AY390" s="3">
        <v>41.12</v>
      </c>
    </row>
    <row r="391" spans="1:51" x14ac:dyDescent="0.35">
      <c r="A391" s="5">
        <f t="shared" si="6"/>
        <v>43272</v>
      </c>
      <c r="B391" t="s">
        <v>536</v>
      </c>
      <c r="C391" s="2">
        <v>43272</v>
      </c>
      <c r="D391" s="3">
        <v>52.47</v>
      </c>
      <c r="E391" s="3">
        <v>54.23</v>
      </c>
      <c r="F391" s="3">
        <v>55.48</v>
      </c>
      <c r="G391" s="3">
        <v>55.92</v>
      </c>
      <c r="H391" s="3">
        <v>61.01</v>
      </c>
      <c r="I391" s="3">
        <v>63.67</v>
      </c>
      <c r="J391" s="3">
        <v>64.41</v>
      </c>
      <c r="K391" s="3">
        <v>64.83</v>
      </c>
      <c r="L391" s="3">
        <v>61.52</v>
      </c>
      <c r="M391" s="3">
        <v>53.6</v>
      </c>
      <c r="N391" s="3">
        <v>48.9</v>
      </c>
      <c r="O391" s="3">
        <v>45.57</v>
      </c>
      <c r="P391" s="3">
        <v>45.59</v>
      </c>
      <c r="Q391" s="3">
        <v>46.32</v>
      </c>
      <c r="R391" s="3">
        <v>48.75</v>
      </c>
      <c r="S391" s="3">
        <v>50.43</v>
      </c>
      <c r="T391" s="3">
        <v>53.42</v>
      </c>
      <c r="U391" s="3">
        <v>56.41</v>
      </c>
      <c r="V391" s="3">
        <v>59.33</v>
      </c>
      <c r="W391" s="3">
        <v>58.8</v>
      </c>
      <c r="X391" s="3">
        <v>56.05</v>
      </c>
      <c r="Y391" s="3">
        <v>48.12</v>
      </c>
      <c r="Z391" s="3">
        <v>43.8</v>
      </c>
      <c r="AA391" s="3">
        <v>42.14</v>
      </c>
      <c r="AB391" s="3">
        <v>41.65</v>
      </c>
      <c r="AC391" s="3">
        <v>41.91</v>
      </c>
      <c r="AD391" s="3">
        <v>44.51</v>
      </c>
      <c r="AE391" s="3">
        <v>47.73</v>
      </c>
      <c r="AF391" s="3">
        <v>50.58</v>
      </c>
      <c r="AG391" s="3">
        <v>53.03</v>
      </c>
      <c r="AH391" s="3">
        <v>55.11</v>
      </c>
      <c r="AI391" s="3">
        <v>55.28</v>
      </c>
      <c r="AJ391" s="3">
        <v>52.62</v>
      </c>
      <c r="AK391" s="3">
        <v>45.39</v>
      </c>
      <c r="AL391" s="3">
        <v>42.42</v>
      </c>
      <c r="AM391" s="3">
        <v>41.87</v>
      </c>
      <c r="AN391" s="3">
        <v>42.15</v>
      </c>
      <c r="AO391" s="3">
        <v>42.75</v>
      </c>
      <c r="AP391" s="3">
        <v>44.56</v>
      </c>
      <c r="AQ391" s="3">
        <v>50</v>
      </c>
      <c r="AR391" s="3">
        <v>52.52</v>
      </c>
      <c r="AS391" s="3">
        <v>53.58</v>
      </c>
      <c r="AT391" s="3">
        <v>54.62</v>
      </c>
      <c r="AU391" s="3">
        <v>53.06</v>
      </c>
      <c r="AV391" s="3">
        <v>49.96</v>
      </c>
      <c r="AW391" s="3">
        <v>43.9</v>
      </c>
      <c r="AX391" s="3">
        <v>42.4</v>
      </c>
      <c r="AY391" s="3">
        <v>41.66</v>
      </c>
    </row>
    <row r="392" spans="1:51" x14ac:dyDescent="0.35">
      <c r="A392" s="5">
        <f t="shared" si="6"/>
        <v>43273</v>
      </c>
      <c r="B392" t="s">
        <v>537</v>
      </c>
      <c r="C392" s="2">
        <v>43273</v>
      </c>
      <c r="D392" s="3">
        <v>53.51</v>
      </c>
      <c r="E392" s="3">
        <v>54.91</v>
      </c>
      <c r="F392" s="3">
        <v>56.05</v>
      </c>
      <c r="G392" s="3">
        <v>56.5</v>
      </c>
      <c r="H392" s="3">
        <v>61.55</v>
      </c>
      <c r="I392" s="3">
        <v>64.22</v>
      </c>
      <c r="J392" s="3">
        <v>64.930000000000007</v>
      </c>
      <c r="K392" s="3">
        <v>65.37</v>
      </c>
      <c r="L392" s="3">
        <v>62.04</v>
      </c>
      <c r="M392" s="3">
        <v>54</v>
      </c>
      <c r="N392" s="3">
        <v>49.24</v>
      </c>
      <c r="O392" s="3">
        <v>45.91</v>
      </c>
      <c r="P392" s="3">
        <v>45.93</v>
      </c>
      <c r="Q392" s="3">
        <v>46.66</v>
      </c>
      <c r="R392" s="3">
        <v>49.09</v>
      </c>
      <c r="S392" s="3">
        <v>50.71</v>
      </c>
      <c r="T392" s="3">
        <v>53.7</v>
      </c>
      <c r="U392" s="3">
        <v>56.68</v>
      </c>
      <c r="V392" s="3">
        <v>59.55</v>
      </c>
      <c r="W392" s="3">
        <v>59.02</v>
      </c>
      <c r="X392" s="3">
        <v>56.21</v>
      </c>
      <c r="Y392" s="3">
        <v>48.35</v>
      </c>
      <c r="Z392" s="3">
        <v>44.03</v>
      </c>
      <c r="AA392" s="3">
        <v>42.37</v>
      </c>
      <c r="AB392" s="3">
        <v>41.88</v>
      </c>
      <c r="AC392" s="3">
        <v>42.14</v>
      </c>
      <c r="AD392" s="3">
        <v>44.74</v>
      </c>
      <c r="AE392" s="3">
        <v>47.96</v>
      </c>
      <c r="AF392" s="3">
        <v>50.81</v>
      </c>
      <c r="AG392" s="3">
        <v>53.26</v>
      </c>
      <c r="AH392" s="3">
        <v>55.31</v>
      </c>
      <c r="AI392" s="3">
        <v>55.44</v>
      </c>
      <c r="AJ392" s="3">
        <v>52.75</v>
      </c>
      <c r="AK392" s="3">
        <v>45.52</v>
      </c>
      <c r="AL392" s="3">
        <v>42.55</v>
      </c>
      <c r="AM392" s="3">
        <v>42</v>
      </c>
      <c r="AN392" s="3">
        <v>42.28</v>
      </c>
      <c r="AO392" s="3">
        <v>42.95</v>
      </c>
      <c r="AP392" s="3">
        <v>44.83</v>
      </c>
      <c r="AQ392" s="3">
        <v>50.25</v>
      </c>
      <c r="AR392" s="3">
        <v>52.77</v>
      </c>
      <c r="AS392" s="3">
        <v>53.83</v>
      </c>
      <c r="AT392" s="3">
        <v>54.87</v>
      </c>
      <c r="AU392" s="3">
        <v>53.31</v>
      </c>
      <c r="AV392" s="3">
        <v>50.21</v>
      </c>
      <c r="AW392" s="3">
        <v>44.15</v>
      </c>
      <c r="AX392" s="3">
        <v>42.65</v>
      </c>
      <c r="AY392" s="3">
        <v>41.91</v>
      </c>
    </row>
    <row r="393" spans="1:51" x14ac:dyDescent="0.35">
      <c r="A393" s="5">
        <f t="shared" si="6"/>
        <v>43276</v>
      </c>
      <c r="B393" t="s">
        <v>538</v>
      </c>
      <c r="C393" s="2">
        <v>43276</v>
      </c>
      <c r="D393" s="3">
        <v>52.69</v>
      </c>
      <c r="E393" s="3">
        <v>54.66</v>
      </c>
      <c r="F393" s="3">
        <v>55.91</v>
      </c>
      <c r="G393" s="3">
        <v>56.28</v>
      </c>
      <c r="H393" s="3">
        <v>61.39</v>
      </c>
      <c r="I393" s="3">
        <v>64.099999999999994</v>
      </c>
      <c r="J393" s="3">
        <v>64.790000000000006</v>
      </c>
      <c r="K393" s="3">
        <v>65.25</v>
      </c>
      <c r="L393" s="3">
        <v>61.89</v>
      </c>
      <c r="M393" s="3">
        <v>54.1</v>
      </c>
      <c r="N393" s="3">
        <v>49.37</v>
      </c>
      <c r="O393" s="3">
        <v>46.03</v>
      </c>
      <c r="P393" s="3">
        <v>46.04</v>
      </c>
      <c r="Q393" s="3">
        <v>46.81</v>
      </c>
      <c r="R393" s="3">
        <v>49.28</v>
      </c>
      <c r="S393" s="3">
        <v>50.98</v>
      </c>
      <c r="T393" s="3">
        <v>53.98</v>
      </c>
      <c r="U393" s="3">
        <v>56.96</v>
      </c>
      <c r="V393" s="3">
        <v>59.83</v>
      </c>
      <c r="W393" s="3">
        <v>59.3</v>
      </c>
      <c r="X393" s="3">
        <v>56.49</v>
      </c>
      <c r="Y393" s="3">
        <v>48.59</v>
      </c>
      <c r="Z393" s="3">
        <v>44.27</v>
      </c>
      <c r="AA393" s="3">
        <v>42.61</v>
      </c>
      <c r="AB393" s="3">
        <v>42.14</v>
      </c>
      <c r="AC393" s="3">
        <v>42.42</v>
      </c>
      <c r="AD393" s="3">
        <v>45.03</v>
      </c>
      <c r="AE393" s="3">
        <v>48.25</v>
      </c>
      <c r="AF393" s="3">
        <v>51.1</v>
      </c>
      <c r="AG393" s="3">
        <v>53.55</v>
      </c>
      <c r="AH393" s="3">
        <v>55.6</v>
      </c>
      <c r="AI393" s="3">
        <v>55.73</v>
      </c>
      <c r="AJ393" s="3">
        <v>53.04</v>
      </c>
      <c r="AK393" s="3">
        <v>45.81</v>
      </c>
      <c r="AL393" s="3">
        <v>42.84</v>
      </c>
      <c r="AM393" s="3">
        <v>42.29</v>
      </c>
      <c r="AN393" s="3">
        <v>42.57</v>
      </c>
      <c r="AO393" s="3">
        <v>43.25</v>
      </c>
      <c r="AP393" s="3">
        <v>45.14</v>
      </c>
      <c r="AQ393" s="3">
        <v>50.56</v>
      </c>
      <c r="AR393" s="3">
        <v>53.08</v>
      </c>
      <c r="AS393" s="3">
        <v>54.14</v>
      </c>
      <c r="AT393" s="3">
        <v>55.18</v>
      </c>
      <c r="AU393" s="3">
        <v>53.62</v>
      </c>
      <c r="AV393" s="3">
        <v>50.52</v>
      </c>
      <c r="AW393" s="3">
        <v>44.46</v>
      </c>
      <c r="AX393" s="3">
        <v>42.96</v>
      </c>
      <c r="AY393" s="3">
        <v>42.22</v>
      </c>
    </row>
    <row r="394" spans="1:51" x14ac:dyDescent="0.35">
      <c r="A394" s="5">
        <f t="shared" si="6"/>
        <v>43277</v>
      </c>
      <c r="B394" t="s">
        <v>539</v>
      </c>
      <c r="C394" s="2">
        <v>43277</v>
      </c>
      <c r="D394" s="3">
        <v>52.16</v>
      </c>
      <c r="E394" s="3">
        <v>54.32</v>
      </c>
      <c r="F394" s="3">
        <v>55.65</v>
      </c>
      <c r="G394" s="3">
        <v>56.15</v>
      </c>
      <c r="H394" s="3">
        <v>61.3</v>
      </c>
      <c r="I394" s="3">
        <v>63.99</v>
      </c>
      <c r="J394" s="3">
        <v>64.7</v>
      </c>
      <c r="K394" s="3">
        <v>65.06</v>
      </c>
      <c r="L394" s="3">
        <v>61.65</v>
      </c>
      <c r="M394" s="3">
        <v>54.04</v>
      </c>
      <c r="N394" s="3">
        <v>49.38</v>
      </c>
      <c r="O394" s="3">
        <v>46.05</v>
      </c>
      <c r="P394" s="3">
        <v>46.06</v>
      </c>
      <c r="Q394" s="3">
        <v>46.83</v>
      </c>
      <c r="R394" s="3">
        <v>49.26</v>
      </c>
      <c r="S394" s="3">
        <v>50.96</v>
      </c>
      <c r="T394" s="3">
        <v>54</v>
      </c>
      <c r="U394" s="3">
        <v>56.98</v>
      </c>
      <c r="V394" s="3">
        <v>59.85</v>
      </c>
      <c r="W394" s="3">
        <v>59.32</v>
      </c>
      <c r="X394" s="3">
        <v>56.51</v>
      </c>
      <c r="Y394" s="3">
        <v>48.66</v>
      </c>
      <c r="Z394" s="3">
        <v>44.34</v>
      </c>
      <c r="AA394" s="3">
        <v>42.68</v>
      </c>
      <c r="AB394" s="3">
        <v>42.21</v>
      </c>
      <c r="AC394" s="3">
        <v>42.47</v>
      </c>
      <c r="AD394" s="3">
        <v>45.05</v>
      </c>
      <c r="AE394" s="3">
        <v>48.25</v>
      </c>
      <c r="AF394" s="3">
        <v>51.1</v>
      </c>
      <c r="AG394" s="3">
        <v>53.55</v>
      </c>
      <c r="AH394" s="3">
        <v>55.6</v>
      </c>
      <c r="AI394" s="3">
        <v>55.73</v>
      </c>
      <c r="AJ394" s="3">
        <v>53.04</v>
      </c>
      <c r="AK394" s="3">
        <v>45.81</v>
      </c>
      <c r="AL394" s="3">
        <v>42.84</v>
      </c>
      <c r="AM394" s="3">
        <v>42.29</v>
      </c>
      <c r="AN394" s="3">
        <v>42.57</v>
      </c>
      <c r="AO394" s="3">
        <v>43.25</v>
      </c>
      <c r="AP394" s="3">
        <v>45.13</v>
      </c>
      <c r="AQ394" s="3">
        <v>50.55</v>
      </c>
      <c r="AR394" s="3">
        <v>53.07</v>
      </c>
      <c r="AS394" s="3">
        <v>54.13</v>
      </c>
      <c r="AT394" s="3">
        <v>55.17</v>
      </c>
      <c r="AU394" s="3">
        <v>53.61</v>
      </c>
      <c r="AV394" s="3">
        <v>50.51</v>
      </c>
      <c r="AW394" s="3">
        <v>44.45</v>
      </c>
      <c r="AX394" s="3">
        <v>42.95</v>
      </c>
      <c r="AY394" s="3">
        <v>42.21</v>
      </c>
    </row>
    <row r="395" spans="1:51" x14ac:dyDescent="0.35">
      <c r="A395" s="5">
        <f t="shared" si="6"/>
        <v>43278</v>
      </c>
      <c r="B395" t="s">
        <v>540</v>
      </c>
      <c r="C395" s="2">
        <v>43278</v>
      </c>
      <c r="D395" s="3">
        <v>54.26</v>
      </c>
      <c r="E395" s="3">
        <v>56.14</v>
      </c>
      <c r="F395" s="3">
        <v>57.37</v>
      </c>
      <c r="G395" s="3">
        <v>57.87</v>
      </c>
      <c r="H395" s="3">
        <v>63.08</v>
      </c>
      <c r="I395" s="3">
        <v>65.819999999999993</v>
      </c>
      <c r="J395" s="3">
        <v>66.52</v>
      </c>
      <c r="K395" s="3">
        <v>66.89</v>
      </c>
      <c r="L395" s="3">
        <v>63.48</v>
      </c>
      <c r="M395" s="3">
        <v>55.73</v>
      </c>
      <c r="N395" s="3">
        <v>50.86</v>
      </c>
      <c r="O395" s="3">
        <v>47.49</v>
      </c>
      <c r="P395" s="3">
        <v>47.26</v>
      </c>
      <c r="Q395" s="3">
        <v>48.03</v>
      </c>
      <c r="R395" s="3">
        <v>50.46</v>
      </c>
      <c r="S395" s="3">
        <v>52.36</v>
      </c>
      <c r="T395" s="3">
        <v>55.4</v>
      </c>
      <c r="U395" s="3">
        <v>58.38</v>
      </c>
      <c r="V395" s="3">
        <v>61.25</v>
      </c>
      <c r="W395" s="3">
        <v>60.72</v>
      </c>
      <c r="X395" s="3">
        <v>57.91</v>
      </c>
      <c r="Y395" s="3">
        <v>49.73</v>
      </c>
      <c r="Z395" s="3">
        <v>45.31</v>
      </c>
      <c r="AA395" s="3">
        <v>43.65</v>
      </c>
      <c r="AB395" s="3">
        <v>43.18</v>
      </c>
      <c r="AC395" s="3">
        <v>43.44</v>
      </c>
      <c r="AD395" s="3">
        <v>46.02</v>
      </c>
      <c r="AE395" s="3">
        <v>49.33</v>
      </c>
      <c r="AF395" s="3">
        <v>52.18</v>
      </c>
      <c r="AG395" s="3">
        <v>54.63</v>
      </c>
      <c r="AH395" s="3">
        <v>56.68</v>
      </c>
      <c r="AI395" s="3">
        <v>56.81</v>
      </c>
      <c r="AJ395" s="3">
        <v>54.12</v>
      </c>
      <c r="AK395" s="3">
        <v>46.71</v>
      </c>
      <c r="AL395" s="3">
        <v>43.65</v>
      </c>
      <c r="AM395" s="3">
        <v>43.1</v>
      </c>
      <c r="AN395" s="3">
        <v>43.38</v>
      </c>
      <c r="AO395" s="3">
        <v>44.06</v>
      </c>
      <c r="AP395" s="3">
        <v>45.94</v>
      </c>
      <c r="AQ395" s="3">
        <v>51.63</v>
      </c>
      <c r="AR395" s="3">
        <v>54.23</v>
      </c>
      <c r="AS395" s="3">
        <v>55.29</v>
      </c>
      <c r="AT395" s="3">
        <v>56.33</v>
      </c>
      <c r="AU395" s="3">
        <v>54.77</v>
      </c>
      <c r="AV395" s="3">
        <v>51.67</v>
      </c>
      <c r="AW395" s="3">
        <v>45.36</v>
      </c>
      <c r="AX395" s="3">
        <v>43.71</v>
      </c>
      <c r="AY395" s="3">
        <v>42.97</v>
      </c>
    </row>
    <row r="396" spans="1:51" x14ac:dyDescent="0.35">
      <c r="A396" s="5">
        <f t="shared" si="6"/>
        <v>43279</v>
      </c>
      <c r="B396" t="s">
        <v>541</v>
      </c>
      <c r="C396" s="2">
        <v>43279</v>
      </c>
      <c r="D396" s="3">
        <v>53.71</v>
      </c>
      <c r="E396" s="3">
        <v>55.9</v>
      </c>
      <c r="F396" s="3">
        <v>57.21</v>
      </c>
      <c r="G396" s="3">
        <v>57.77</v>
      </c>
      <c r="H396" s="3">
        <v>63.09</v>
      </c>
      <c r="I396" s="3">
        <v>65.84</v>
      </c>
      <c r="J396" s="3">
        <v>66.52</v>
      </c>
      <c r="K396" s="3">
        <v>66.86</v>
      </c>
      <c r="L396" s="3">
        <v>63.45</v>
      </c>
      <c r="M396" s="3">
        <v>55.93</v>
      </c>
      <c r="N396" s="3">
        <v>51.06</v>
      </c>
      <c r="O396" s="3">
        <v>47.69</v>
      </c>
      <c r="P396" s="3">
        <v>47.46</v>
      </c>
      <c r="Q396" s="3">
        <v>48.23</v>
      </c>
      <c r="R396" s="3">
        <v>50.66</v>
      </c>
      <c r="S396" s="3">
        <v>52.46</v>
      </c>
      <c r="T396" s="3">
        <v>55.5</v>
      </c>
      <c r="U396" s="3">
        <v>58.48</v>
      </c>
      <c r="V396" s="3">
        <v>61.35</v>
      </c>
      <c r="W396" s="3">
        <v>60.82</v>
      </c>
      <c r="X396" s="3">
        <v>58.03</v>
      </c>
      <c r="Y396" s="3">
        <v>50.04</v>
      </c>
      <c r="Z396" s="3">
        <v>45.62</v>
      </c>
      <c r="AA396" s="3">
        <v>43.96</v>
      </c>
      <c r="AB396" s="3">
        <v>43.49</v>
      </c>
      <c r="AC396" s="3">
        <v>43.75</v>
      </c>
      <c r="AD396" s="3">
        <v>46.33</v>
      </c>
      <c r="AE396" s="3">
        <v>49.72</v>
      </c>
      <c r="AF396" s="3">
        <v>52.57</v>
      </c>
      <c r="AG396" s="3">
        <v>55.02</v>
      </c>
      <c r="AH396" s="3">
        <v>57.07</v>
      </c>
      <c r="AI396" s="3">
        <v>57.2</v>
      </c>
      <c r="AJ396" s="3">
        <v>54.51</v>
      </c>
      <c r="AK396" s="3">
        <v>46.97</v>
      </c>
      <c r="AL396" s="3">
        <v>43.86</v>
      </c>
      <c r="AM396" s="3">
        <v>43.31</v>
      </c>
      <c r="AN396" s="3">
        <v>43.59</v>
      </c>
      <c r="AO396" s="3">
        <v>44.27</v>
      </c>
      <c r="AP396" s="3">
        <v>46.15</v>
      </c>
      <c r="AQ396" s="3">
        <v>51.95</v>
      </c>
      <c r="AR396" s="3">
        <v>54.56</v>
      </c>
      <c r="AS396" s="3">
        <v>55.62</v>
      </c>
      <c r="AT396" s="3">
        <v>56.66</v>
      </c>
      <c r="AU396" s="3">
        <v>55.1</v>
      </c>
      <c r="AV396" s="3">
        <v>52</v>
      </c>
      <c r="AW396" s="3">
        <v>45.69</v>
      </c>
      <c r="AX396" s="3">
        <v>44.04</v>
      </c>
      <c r="AY396" s="3">
        <v>43.3</v>
      </c>
    </row>
    <row r="397" spans="1:51" x14ac:dyDescent="0.35">
      <c r="A397" s="5">
        <f t="shared" si="6"/>
        <v>43280</v>
      </c>
      <c r="B397" t="s">
        <v>542</v>
      </c>
      <c r="C397" s="2">
        <v>43280</v>
      </c>
      <c r="D397" s="3">
        <v>55.24</v>
      </c>
      <c r="E397" s="3">
        <v>56.93</v>
      </c>
      <c r="F397" s="3">
        <v>57.68</v>
      </c>
      <c r="G397" s="3">
        <v>63.3</v>
      </c>
      <c r="H397" s="3">
        <v>66.06</v>
      </c>
      <c r="I397" s="3">
        <v>66.69</v>
      </c>
      <c r="J397" s="3">
        <v>67.03</v>
      </c>
      <c r="K397" s="3">
        <v>63.63</v>
      </c>
      <c r="L397" s="3">
        <v>56.46</v>
      </c>
      <c r="M397" s="3">
        <v>51.59</v>
      </c>
      <c r="N397" s="3">
        <v>48.22</v>
      </c>
      <c r="O397" s="3">
        <v>47.99</v>
      </c>
      <c r="P397" s="3">
        <v>48.76</v>
      </c>
      <c r="Q397" s="3">
        <v>51.19</v>
      </c>
      <c r="R397" s="3">
        <v>53.02</v>
      </c>
      <c r="S397" s="3">
        <v>56.06</v>
      </c>
      <c r="T397" s="3">
        <v>59.04</v>
      </c>
      <c r="U397" s="3">
        <v>61.91</v>
      </c>
      <c r="V397" s="3">
        <v>61.38</v>
      </c>
      <c r="W397" s="3">
        <v>58.59</v>
      </c>
      <c r="X397" s="3">
        <v>50.38</v>
      </c>
      <c r="Y397" s="3">
        <v>45.96</v>
      </c>
      <c r="Z397" s="3">
        <v>44.3</v>
      </c>
      <c r="AA397" s="3">
        <v>43.83</v>
      </c>
      <c r="AB397" s="3">
        <v>44.09</v>
      </c>
      <c r="AC397" s="3">
        <v>46.67</v>
      </c>
      <c r="AD397" s="3">
        <v>50.13</v>
      </c>
      <c r="AE397" s="3">
        <v>53.01</v>
      </c>
      <c r="AF397" s="3">
        <v>55.46</v>
      </c>
      <c r="AG397" s="3">
        <v>57.51</v>
      </c>
      <c r="AH397" s="3">
        <v>57.64</v>
      </c>
      <c r="AI397" s="3">
        <v>54.95</v>
      </c>
      <c r="AJ397" s="3">
        <v>47.49</v>
      </c>
      <c r="AK397" s="3">
        <v>44.38</v>
      </c>
      <c r="AL397" s="3">
        <v>43.83</v>
      </c>
      <c r="AM397" s="3">
        <v>44.11</v>
      </c>
      <c r="AN397" s="3">
        <v>44.79</v>
      </c>
      <c r="AO397" s="3">
        <v>46.67</v>
      </c>
      <c r="AP397" s="3">
        <v>52.38</v>
      </c>
      <c r="AQ397" s="3">
        <v>54.97</v>
      </c>
      <c r="AR397" s="3">
        <v>56.03</v>
      </c>
      <c r="AS397" s="3">
        <v>57.07</v>
      </c>
      <c r="AT397" s="3">
        <v>55.51</v>
      </c>
      <c r="AU397" s="3">
        <v>52.41</v>
      </c>
      <c r="AV397" s="3">
        <v>46.1</v>
      </c>
      <c r="AW397" s="3">
        <v>44.45</v>
      </c>
      <c r="AX397" s="3">
        <v>43.71</v>
      </c>
      <c r="AY397" s="3">
        <v>43.75</v>
      </c>
    </row>
    <row r="398" spans="1:51" x14ac:dyDescent="0.35">
      <c r="A398" s="5">
        <f t="shared" ref="A398:A461" si="7">+A393+7</f>
        <v>43283</v>
      </c>
      <c r="B398" t="s">
        <v>543</v>
      </c>
      <c r="C398" s="2">
        <v>43283</v>
      </c>
      <c r="D398" s="3">
        <v>56.61</v>
      </c>
      <c r="E398" s="3">
        <v>58.12</v>
      </c>
      <c r="F398" s="3">
        <v>58.75</v>
      </c>
      <c r="G398" s="3">
        <v>64.150000000000006</v>
      </c>
      <c r="H398" s="3">
        <v>66.86</v>
      </c>
      <c r="I398" s="3">
        <v>67.45</v>
      </c>
      <c r="J398" s="3">
        <v>67.69</v>
      </c>
      <c r="K398" s="3">
        <v>64.290000000000006</v>
      </c>
      <c r="L398" s="3">
        <v>56.98</v>
      </c>
      <c r="M398" s="3">
        <v>52.07</v>
      </c>
      <c r="N398" s="3">
        <v>48.7</v>
      </c>
      <c r="O398" s="3">
        <v>48.42</v>
      </c>
      <c r="P398" s="3">
        <v>49.19</v>
      </c>
      <c r="Q398" s="3">
        <v>51.62</v>
      </c>
      <c r="R398" s="3">
        <v>53.5</v>
      </c>
      <c r="S398" s="3">
        <v>56.57</v>
      </c>
      <c r="T398" s="3">
        <v>59.55</v>
      </c>
      <c r="U398" s="3">
        <v>62.42</v>
      </c>
      <c r="V398" s="3">
        <v>61.89</v>
      </c>
      <c r="W398" s="3">
        <v>59.1</v>
      </c>
      <c r="X398" s="3">
        <v>50.81</v>
      </c>
      <c r="Y398" s="3">
        <v>46.39</v>
      </c>
      <c r="Z398" s="3">
        <v>44.73</v>
      </c>
      <c r="AA398" s="3">
        <v>44.26</v>
      </c>
      <c r="AB398" s="3">
        <v>44.52</v>
      </c>
      <c r="AC398" s="3">
        <v>47.07</v>
      </c>
      <c r="AD398" s="3">
        <v>50.51</v>
      </c>
      <c r="AE398" s="3">
        <v>53.39</v>
      </c>
      <c r="AF398" s="3">
        <v>55.84</v>
      </c>
      <c r="AG398" s="3">
        <v>57.89</v>
      </c>
      <c r="AH398" s="3">
        <v>58.02</v>
      </c>
      <c r="AI398" s="3">
        <v>55.33</v>
      </c>
      <c r="AJ398" s="3">
        <v>47.87</v>
      </c>
      <c r="AK398" s="3">
        <v>44.76</v>
      </c>
      <c r="AL398" s="3">
        <v>44.21</v>
      </c>
      <c r="AM398" s="3">
        <v>44.49</v>
      </c>
      <c r="AN398" s="3">
        <v>45.17</v>
      </c>
      <c r="AO398" s="3">
        <v>47.05</v>
      </c>
      <c r="AP398" s="3">
        <v>52.76</v>
      </c>
      <c r="AQ398" s="3">
        <v>55.35</v>
      </c>
      <c r="AR398" s="3">
        <v>56.41</v>
      </c>
      <c r="AS398" s="3">
        <v>57.45</v>
      </c>
      <c r="AT398" s="3">
        <v>55.89</v>
      </c>
      <c r="AU398" s="3">
        <v>52.79</v>
      </c>
      <c r="AV398" s="3">
        <v>46.48</v>
      </c>
      <c r="AW398" s="3">
        <v>44.83</v>
      </c>
      <c r="AX398" s="3">
        <v>44.09</v>
      </c>
      <c r="AY398" s="3">
        <v>44.13</v>
      </c>
    </row>
    <row r="399" spans="1:51" x14ac:dyDescent="0.35">
      <c r="A399" s="5">
        <f t="shared" si="7"/>
        <v>43284</v>
      </c>
      <c r="B399" t="s">
        <v>544</v>
      </c>
      <c r="C399" s="2">
        <v>43284</v>
      </c>
      <c r="D399" s="3">
        <v>57.02</v>
      </c>
      <c r="E399" s="3">
        <v>58.31</v>
      </c>
      <c r="F399" s="3">
        <v>58.83</v>
      </c>
      <c r="G399" s="3">
        <v>63.91</v>
      </c>
      <c r="H399" s="3">
        <v>66.540000000000006</v>
      </c>
      <c r="I399" s="3">
        <v>67.099999999999994</v>
      </c>
      <c r="J399" s="3">
        <v>67.42</v>
      </c>
      <c r="K399" s="3">
        <v>63.98</v>
      </c>
      <c r="L399" s="3">
        <v>56.94</v>
      </c>
      <c r="M399" s="3">
        <v>52.03</v>
      </c>
      <c r="N399" s="3">
        <v>48.66</v>
      </c>
      <c r="O399" s="3">
        <v>48.38</v>
      </c>
      <c r="P399" s="3">
        <v>49.15</v>
      </c>
      <c r="Q399" s="3">
        <v>51.63</v>
      </c>
      <c r="R399" s="3">
        <v>53.56</v>
      </c>
      <c r="S399" s="3">
        <v>56.63</v>
      </c>
      <c r="T399" s="3">
        <v>59.61</v>
      </c>
      <c r="U399" s="3">
        <v>62.48</v>
      </c>
      <c r="V399" s="3">
        <v>61.95</v>
      </c>
      <c r="W399" s="3">
        <v>59.16</v>
      </c>
      <c r="X399" s="3">
        <v>50.65</v>
      </c>
      <c r="Y399" s="3">
        <v>46.23</v>
      </c>
      <c r="Z399" s="3">
        <v>44.57</v>
      </c>
      <c r="AA399" s="3">
        <v>44.1</v>
      </c>
      <c r="AB399" s="3">
        <v>44.36</v>
      </c>
      <c r="AC399" s="3">
        <v>46.91</v>
      </c>
      <c r="AD399" s="3">
        <v>50.43</v>
      </c>
      <c r="AE399" s="3">
        <v>53.31</v>
      </c>
      <c r="AF399" s="3">
        <v>55.76</v>
      </c>
      <c r="AG399" s="3">
        <v>57.81</v>
      </c>
      <c r="AH399" s="3">
        <v>57.94</v>
      </c>
      <c r="AI399" s="3">
        <v>55.36</v>
      </c>
      <c r="AJ399" s="3">
        <v>48.04</v>
      </c>
      <c r="AK399" s="3">
        <v>44.93</v>
      </c>
      <c r="AL399" s="3">
        <v>44.38</v>
      </c>
      <c r="AM399" s="3">
        <v>44.66</v>
      </c>
      <c r="AN399" s="3">
        <v>45.34</v>
      </c>
      <c r="AO399" s="3">
        <v>47.22</v>
      </c>
      <c r="AP399" s="3">
        <v>52.86</v>
      </c>
      <c r="AQ399" s="3">
        <v>55.45</v>
      </c>
      <c r="AR399" s="3">
        <v>56.51</v>
      </c>
      <c r="AS399" s="3">
        <v>57.55</v>
      </c>
      <c r="AT399" s="3">
        <v>55.99</v>
      </c>
      <c r="AU399" s="3">
        <v>52.89</v>
      </c>
      <c r="AV399" s="3">
        <v>46.58</v>
      </c>
      <c r="AW399" s="3">
        <v>44.93</v>
      </c>
      <c r="AX399" s="3">
        <v>44.19</v>
      </c>
      <c r="AY399" s="3">
        <v>44.23</v>
      </c>
    </row>
    <row r="400" spans="1:51" x14ac:dyDescent="0.35">
      <c r="A400" s="5">
        <f t="shared" si="7"/>
        <v>43285</v>
      </c>
      <c r="B400" t="s">
        <v>545</v>
      </c>
      <c r="C400" s="2">
        <v>43285</v>
      </c>
      <c r="D400" s="3">
        <v>57.29</v>
      </c>
      <c r="E400" s="3">
        <v>58.23</v>
      </c>
      <c r="F400" s="3">
        <v>58.56</v>
      </c>
      <c r="G400" s="3">
        <v>63.52</v>
      </c>
      <c r="H400" s="3">
        <v>66.12</v>
      </c>
      <c r="I400" s="3">
        <v>66.680000000000007</v>
      </c>
      <c r="J400" s="3">
        <v>67</v>
      </c>
      <c r="K400" s="3">
        <v>63.52</v>
      </c>
      <c r="L400" s="3">
        <v>56.67</v>
      </c>
      <c r="M400" s="3">
        <v>51.89</v>
      </c>
      <c r="N400" s="3">
        <v>48.52</v>
      </c>
      <c r="O400" s="3">
        <v>48.24</v>
      </c>
      <c r="P400" s="3">
        <v>49.01</v>
      </c>
      <c r="Q400" s="3">
        <v>51.49</v>
      </c>
      <c r="R400" s="3">
        <v>53.38</v>
      </c>
      <c r="S400" s="3">
        <v>56.45</v>
      </c>
      <c r="T400" s="3">
        <v>59.43</v>
      </c>
      <c r="U400" s="3">
        <v>62.3</v>
      </c>
      <c r="V400" s="3">
        <v>61.77</v>
      </c>
      <c r="W400" s="3">
        <v>58.98</v>
      </c>
      <c r="X400" s="3">
        <v>50.45</v>
      </c>
      <c r="Y400" s="3">
        <v>46.03</v>
      </c>
      <c r="Z400" s="3">
        <v>44.37</v>
      </c>
      <c r="AA400" s="3">
        <v>43.9</v>
      </c>
      <c r="AB400" s="3">
        <v>44.16</v>
      </c>
      <c r="AC400" s="3">
        <v>46.69</v>
      </c>
      <c r="AD400" s="3">
        <v>50.16</v>
      </c>
      <c r="AE400" s="3">
        <v>52.95</v>
      </c>
      <c r="AF400" s="3">
        <v>55.4</v>
      </c>
      <c r="AG400" s="3">
        <v>57.45</v>
      </c>
      <c r="AH400" s="3">
        <v>57.58</v>
      </c>
      <c r="AI400" s="3">
        <v>55.07</v>
      </c>
      <c r="AJ400" s="3">
        <v>47.83</v>
      </c>
      <c r="AK400" s="3">
        <v>44.72</v>
      </c>
      <c r="AL400" s="3">
        <v>44.17</v>
      </c>
      <c r="AM400" s="3">
        <v>44.45</v>
      </c>
      <c r="AN400" s="3">
        <v>45.13</v>
      </c>
      <c r="AO400" s="3">
        <v>46.96</v>
      </c>
      <c r="AP400" s="3">
        <v>52.44</v>
      </c>
      <c r="AQ400" s="3">
        <v>54.94</v>
      </c>
      <c r="AR400" s="3">
        <v>56</v>
      </c>
      <c r="AS400" s="3">
        <v>57.04</v>
      </c>
      <c r="AT400" s="3">
        <v>55.48</v>
      </c>
      <c r="AU400" s="3">
        <v>52.38</v>
      </c>
      <c r="AV400" s="3">
        <v>46.07</v>
      </c>
      <c r="AW400" s="3">
        <v>44.42</v>
      </c>
      <c r="AX400" s="3">
        <v>43.68</v>
      </c>
      <c r="AY400" s="3">
        <v>43.72</v>
      </c>
    </row>
    <row r="401" spans="1:51" x14ac:dyDescent="0.35">
      <c r="A401" s="5">
        <f t="shared" si="7"/>
        <v>43286</v>
      </c>
      <c r="B401" t="s">
        <v>546</v>
      </c>
      <c r="C401" s="2">
        <v>43286</v>
      </c>
      <c r="D401" s="3">
        <v>57.97</v>
      </c>
      <c r="E401" s="3">
        <v>58.89</v>
      </c>
      <c r="F401" s="3">
        <v>59.29</v>
      </c>
      <c r="G401" s="3">
        <v>64.19</v>
      </c>
      <c r="H401" s="3">
        <v>66.73</v>
      </c>
      <c r="I401" s="3">
        <v>67.34</v>
      </c>
      <c r="J401" s="3">
        <v>67.680000000000007</v>
      </c>
      <c r="K401" s="3">
        <v>64.19</v>
      </c>
      <c r="L401" s="3">
        <v>57.41</v>
      </c>
      <c r="M401" s="3">
        <v>52.62</v>
      </c>
      <c r="N401" s="3">
        <v>49.25</v>
      </c>
      <c r="O401" s="3">
        <v>48.97</v>
      </c>
      <c r="P401" s="3">
        <v>49.74</v>
      </c>
      <c r="Q401" s="3">
        <v>52.22</v>
      </c>
      <c r="R401" s="3">
        <v>54.08</v>
      </c>
      <c r="S401" s="3">
        <v>57.15</v>
      </c>
      <c r="T401" s="3">
        <v>60.13</v>
      </c>
      <c r="U401" s="3">
        <v>63</v>
      </c>
      <c r="V401" s="3">
        <v>62.47</v>
      </c>
      <c r="W401" s="3">
        <v>59.71</v>
      </c>
      <c r="X401" s="3">
        <v>51.19</v>
      </c>
      <c r="Y401" s="3">
        <v>46.77</v>
      </c>
      <c r="Z401" s="3">
        <v>45.11</v>
      </c>
      <c r="AA401" s="3">
        <v>44.64</v>
      </c>
      <c r="AB401" s="3">
        <v>44.9</v>
      </c>
      <c r="AC401" s="3">
        <v>47.43</v>
      </c>
      <c r="AD401" s="3">
        <v>50.9</v>
      </c>
      <c r="AE401" s="3">
        <v>53.69</v>
      </c>
      <c r="AF401" s="3">
        <v>56.14</v>
      </c>
      <c r="AG401" s="3">
        <v>58.19</v>
      </c>
      <c r="AH401" s="3">
        <v>58.32</v>
      </c>
      <c r="AI401" s="3">
        <v>55.81</v>
      </c>
      <c r="AJ401" s="3">
        <v>48.57</v>
      </c>
      <c r="AK401" s="3">
        <v>45.46</v>
      </c>
      <c r="AL401" s="3">
        <v>44.91</v>
      </c>
      <c r="AM401" s="3">
        <v>45.19</v>
      </c>
      <c r="AN401" s="3">
        <v>45.87</v>
      </c>
      <c r="AO401" s="3">
        <v>47.7</v>
      </c>
      <c r="AP401" s="3">
        <v>53.18</v>
      </c>
      <c r="AQ401" s="3">
        <v>55.68</v>
      </c>
      <c r="AR401" s="3">
        <v>56.74</v>
      </c>
      <c r="AS401" s="3">
        <v>57.78</v>
      </c>
      <c r="AT401" s="3">
        <v>56.22</v>
      </c>
      <c r="AU401" s="3">
        <v>53.12</v>
      </c>
      <c r="AV401" s="3">
        <v>46.81</v>
      </c>
      <c r="AW401" s="3">
        <v>45.16</v>
      </c>
      <c r="AX401" s="3">
        <v>44.42</v>
      </c>
      <c r="AY401" s="3">
        <v>44.46</v>
      </c>
    </row>
    <row r="402" spans="1:51" x14ac:dyDescent="0.35">
      <c r="A402" s="5">
        <f t="shared" si="7"/>
        <v>43287</v>
      </c>
      <c r="B402" t="s">
        <v>547</v>
      </c>
      <c r="C402" s="2">
        <v>43287</v>
      </c>
      <c r="D402" s="3">
        <v>57.68</v>
      </c>
      <c r="E402" s="3">
        <v>58.6</v>
      </c>
      <c r="F402" s="3">
        <v>59.05</v>
      </c>
      <c r="G402" s="3">
        <v>63.96</v>
      </c>
      <c r="H402" s="3">
        <v>66.48</v>
      </c>
      <c r="I402" s="3">
        <v>67.05</v>
      </c>
      <c r="J402" s="3">
        <v>67.38</v>
      </c>
      <c r="K402" s="3">
        <v>63.87</v>
      </c>
      <c r="L402" s="3">
        <v>57.12</v>
      </c>
      <c r="M402" s="3">
        <v>52.33</v>
      </c>
      <c r="N402" s="3">
        <v>48.96</v>
      </c>
      <c r="O402" s="3">
        <v>48.68</v>
      </c>
      <c r="P402" s="3">
        <v>49.45</v>
      </c>
      <c r="Q402" s="3">
        <v>51.93</v>
      </c>
      <c r="R402" s="3">
        <v>53.8</v>
      </c>
      <c r="S402" s="3">
        <v>56.87</v>
      </c>
      <c r="T402" s="3">
        <v>59.85</v>
      </c>
      <c r="U402" s="3">
        <v>62.72</v>
      </c>
      <c r="V402" s="3">
        <v>62.19</v>
      </c>
      <c r="W402" s="3">
        <v>59.4</v>
      </c>
      <c r="X402" s="3">
        <v>50.86</v>
      </c>
      <c r="Y402" s="3">
        <v>46.4</v>
      </c>
      <c r="Z402" s="3">
        <v>44.74</v>
      </c>
      <c r="AA402" s="3">
        <v>44.27</v>
      </c>
      <c r="AB402" s="3">
        <v>44.53</v>
      </c>
      <c r="AC402" s="3">
        <v>47.06</v>
      </c>
      <c r="AD402" s="3">
        <v>50.45</v>
      </c>
      <c r="AE402" s="3">
        <v>53.19</v>
      </c>
      <c r="AF402" s="3">
        <v>55.64</v>
      </c>
      <c r="AG402" s="3">
        <v>57.69</v>
      </c>
      <c r="AH402" s="3">
        <v>57.82</v>
      </c>
      <c r="AI402" s="3">
        <v>55.35</v>
      </c>
      <c r="AJ402" s="3">
        <v>48.22</v>
      </c>
      <c r="AK402" s="3">
        <v>45.2</v>
      </c>
      <c r="AL402" s="3">
        <v>44.64</v>
      </c>
      <c r="AM402" s="3">
        <v>44.92</v>
      </c>
      <c r="AN402" s="3">
        <v>45.6</v>
      </c>
      <c r="AO402" s="3">
        <v>47.43</v>
      </c>
      <c r="AP402" s="3">
        <v>52.68</v>
      </c>
      <c r="AQ402" s="3">
        <v>55.03</v>
      </c>
      <c r="AR402" s="3">
        <v>56.09</v>
      </c>
      <c r="AS402" s="3">
        <v>57.13</v>
      </c>
      <c r="AT402" s="3">
        <v>55.57</v>
      </c>
      <c r="AU402" s="3">
        <v>52.47</v>
      </c>
      <c r="AV402" s="3">
        <v>46.31</v>
      </c>
      <c r="AW402" s="3">
        <v>44.76</v>
      </c>
      <c r="AX402" s="3">
        <v>44.02</v>
      </c>
      <c r="AY402" s="3">
        <v>44.06</v>
      </c>
    </row>
    <row r="403" spans="1:51" x14ac:dyDescent="0.35">
      <c r="A403" s="5">
        <f t="shared" si="7"/>
        <v>43290</v>
      </c>
      <c r="B403" t="s">
        <v>548</v>
      </c>
      <c r="C403" s="2">
        <v>43290</v>
      </c>
      <c r="D403" s="3">
        <v>59.32</v>
      </c>
      <c r="E403" s="3">
        <v>60.11</v>
      </c>
      <c r="F403" s="3">
        <v>60.42</v>
      </c>
      <c r="G403" s="3">
        <v>65.17</v>
      </c>
      <c r="H403" s="3">
        <v>67.599999999999994</v>
      </c>
      <c r="I403" s="3">
        <v>68.12</v>
      </c>
      <c r="J403" s="3">
        <v>68.430000000000007</v>
      </c>
      <c r="K403" s="3">
        <v>64.86</v>
      </c>
      <c r="L403" s="3">
        <v>58.16</v>
      </c>
      <c r="M403" s="3">
        <v>53.37</v>
      </c>
      <c r="N403" s="3">
        <v>50</v>
      </c>
      <c r="O403" s="3">
        <v>49.72</v>
      </c>
      <c r="P403" s="3">
        <v>50.49</v>
      </c>
      <c r="Q403" s="3">
        <v>52.95</v>
      </c>
      <c r="R403" s="3">
        <v>54.74</v>
      </c>
      <c r="S403" s="3">
        <v>57.78</v>
      </c>
      <c r="T403" s="3">
        <v>60.76</v>
      </c>
      <c r="U403" s="3">
        <v>63.63</v>
      </c>
      <c r="V403" s="3">
        <v>63.1</v>
      </c>
      <c r="W403" s="3">
        <v>60.31</v>
      </c>
      <c r="X403" s="3">
        <v>51.81</v>
      </c>
      <c r="Y403" s="3">
        <v>47.35</v>
      </c>
      <c r="Z403" s="3">
        <v>45.69</v>
      </c>
      <c r="AA403" s="3">
        <v>45.22</v>
      </c>
      <c r="AB403" s="3">
        <v>45.48</v>
      </c>
      <c r="AC403" s="3">
        <v>48.01</v>
      </c>
      <c r="AD403" s="3">
        <v>51.36</v>
      </c>
      <c r="AE403" s="3">
        <v>54.1</v>
      </c>
      <c r="AF403" s="3">
        <v>56.55</v>
      </c>
      <c r="AG403" s="3">
        <v>58.6</v>
      </c>
      <c r="AH403" s="3">
        <v>58.73</v>
      </c>
      <c r="AI403" s="3">
        <v>56.26</v>
      </c>
      <c r="AJ403" s="3">
        <v>49.13</v>
      </c>
      <c r="AK403" s="3">
        <v>46.11</v>
      </c>
      <c r="AL403" s="3">
        <v>45.55</v>
      </c>
      <c r="AM403" s="3">
        <v>45.83</v>
      </c>
      <c r="AN403" s="3">
        <v>46.51</v>
      </c>
      <c r="AO403" s="3">
        <v>48.34</v>
      </c>
      <c r="AP403" s="3">
        <v>53.59</v>
      </c>
      <c r="AQ403" s="3">
        <v>55.94</v>
      </c>
      <c r="AR403" s="3">
        <v>57</v>
      </c>
      <c r="AS403" s="3">
        <v>58.04</v>
      </c>
      <c r="AT403" s="3">
        <v>56.48</v>
      </c>
      <c r="AU403" s="3">
        <v>53.38</v>
      </c>
      <c r="AV403" s="3">
        <v>47.22</v>
      </c>
      <c r="AW403" s="3">
        <v>45.67</v>
      </c>
      <c r="AX403" s="3">
        <v>44.93</v>
      </c>
      <c r="AY403" s="3">
        <v>44.97</v>
      </c>
    </row>
    <row r="404" spans="1:51" x14ac:dyDescent="0.35">
      <c r="A404" s="5">
        <f t="shared" si="7"/>
        <v>43291</v>
      </c>
      <c r="B404" t="s">
        <v>549</v>
      </c>
      <c r="C404" s="2">
        <v>43291</v>
      </c>
      <c r="D404" s="3">
        <v>58.92</v>
      </c>
      <c r="E404" s="3">
        <v>59.76</v>
      </c>
      <c r="F404" s="3">
        <v>60.07</v>
      </c>
      <c r="G404" s="3">
        <v>64.75</v>
      </c>
      <c r="H404" s="3">
        <v>67.2</v>
      </c>
      <c r="I404" s="3">
        <v>67.78</v>
      </c>
      <c r="J404" s="3">
        <v>68.17</v>
      </c>
      <c r="K404" s="3">
        <v>64.67</v>
      </c>
      <c r="L404" s="3">
        <v>58.12</v>
      </c>
      <c r="M404" s="3">
        <v>53.5</v>
      </c>
      <c r="N404" s="3">
        <v>50.15</v>
      </c>
      <c r="O404" s="3">
        <v>49.87</v>
      </c>
      <c r="P404" s="3">
        <v>50.65</v>
      </c>
      <c r="Q404" s="3">
        <v>53.14</v>
      </c>
      <c r="R404" s="3">
        <v>54.95</v>
      </c>
      <c r="S404" s="3">
        <v>57.99</v>
      </c>
      <c r="T404" s="3">
        <v>60.97</v>
      </c>
      <c r="U404" s="3">
        <v>63.84</v>
      </c>
      <c r="V404" s="3">
        <v>63.31</v>
      </c>
      <c r="W404" s="3">
        <v>60.55</v>
      </c>
      <c r="X404" s="3">
        <v>52.05</v>
      </c>
      <c r="Y404" s="3">
        <v>47.59</v>
      </c>
      <c r="Z404" s="3">
        <v>45.93</v>
      </c>
      <c r="AA404" s="3">
        <v>45.46</v>
      </c>
      <c r="AB404" s="3">
        <v>45.74</v>
      </c>
      <c r="AC404" s="3">
        <v>48.31</v>
      </c>
      <c r="AD404" s="3">
        <v>51.69</v>
      </c>
      <c r="AE404" s="3">
        <v>54.43</v>
      </c>
      <c r="AF404" s="3">
        <v>56.88</v>
      </c>
      <c r="AG404" s="3">
        <v>58.93</v>
      </c>
      <c r="AH404" s="3">
        <v>59.06</v>
      </c>
      <c r="AI404" s="3">
        <v>56.56</v>
      </c>
      <c r="AJ404" s="3">
        <v>49.39</v>
      </c>
      <c r="AK404" s="3">
        <v>46.37</v>
      </c>
      <c r="AL404" s="3">
        <v>45.81</v>
      </c>
      <c r="AM404" s="3">
        <v>46.09</v>
      </c>
      <c r="AN404" s="3">
        <v>46.8</v>
      </c>
      <c r="AO404" s="3">
        <v>48.66</v>
      </c>
      <c r="AP404" s="3">
        <v>53.95</v>
      </c>
      <c r="AQ404" s="3">
        <v>56.3</v>
      </c>
      <c r="AR404" s="3">
        <v>57.36</v>
      </c>
      <c r="AS404" s="3">
        <v>58.4</v>
      </c>
      <c r="AT404" s="3">
        <v>56.84</v>
      </c>
      <c r="AU404" s="3">
        <v>53.74</v>
      </c>
      <c r="AV404" s="3">
        <v>47.58</v>
      </c>
      <c r="AW404" s="3">
        <v>46.03</v>
      </c>
      <c r="AX404" s="3">
        <v>45.29</v>
      </c>
      <c r="AY404" s="3">
        <v>45.33</v>
      </c>
    </row>
    <row r="405" spans="1:51" x14ac:dyDescent="0.35">
      <c r="A405" s="5">
        <f t="shared" si="7"/>
        <v>43292</v>
      </c>
      <c r="B405" t="s">
        <v>550</v>
      </c>
      <c r="C405" s="2">
        <v>43292</v>
      </c>
      <c r="D405" s="3">
        <v>58.38</v>
      </c>
      <c r="E405" s="3">
        <v>59.29</v>
      </c>
      <c r="F405" s="3">
        <v>59.75</v>
      </c>
      <c r="G405" s="3">
        <v>64.430000000000007</v>
      </c>
      <c r="H405" s="3">
        <v>66.91</v>
      </c>
      <c r="I405" s="3">
        <v>67.459999999999994</v>
      </c>
      <c r="J405" s="3">
        <v>67.819999999999993</v>
      </c>
      <c r="K405" s="3">
        <v>64.31</v>
      </c>
      <c r="L405" s="3">
        <v>57.84</v>
      </c>
      <c r="M405" s="3">
        <v>53.26</v>
      </c>
      <c r="N405" s="3">
        <v>49.91</v>
      </c>
      <c r="O405" s="3">
        <v>49.63</v>
      </c>
      <c r="P405" s="3">
        <v>50.41</v>
      </c>
      <c r="Q405" s="3">
        <v>52.9</v>
      </c>
      <c r="R405" s="3">
        <v>54.7</v>
      </c>
      <c r="S405" s="3">
        <v>57.74</v>
      </c>
      <c r="T405" s="3">
        <v>60.72</v>
      </c>
      <c r="U405" s="3">
        <v>63.59</v>
      </c>
      <c r="V405" s="3">
        <v>63.06</v>
      </c>
      <c r="W405" s="3">
        <v>60.3</v>
      </c>
      <c r="X405" s="3">
        <v>51.65</v>
      </c>
      <c r="Y405" s="3">
        <v>47.19</v>
      </c>
      <c r="Z405" s="3">
        <v>45.53</v>
      </c>
      <c r="AA405" s="3">
        <v>45.06</v>
      </c>
      <c r="AB405" s="3">
        <v>45.34</v>
      </c>
      <c r="AC405" s="3">
        <v>47.91</v>
      </c>
      <c r="AD405" s="3">
        <v>51.29</v>
      </c>
      <c r="AE405" s="3">
        <v>54.03</v>
      </c>
      <c r="AF405" s="3">
        <v>56.48</v>
      </c>
      <c r="AG405" s="3">
        <v>58.48</v>
      </c>
      <c r="AH405" s="3">
        <v>58.56</v>
      </c>
      <c r="AI405" s="3">
        <v>56.01</v>
      </c>
      <c r="AJ405" s="3">
        <v>48.76</v>
      </c>
      <c r="AK405" s="3">
        <v>45.74</v>
      </c>
      <c r="AL405" s="3">
        <v>45.18</v>
      </c>
      <c r="AM405" s="3">
        <v>45.46</v>
      </c>
      <c r="AN405" s="3">
        <v>46.2</v>
      </c>
      <c r="AO405" s="3">
        <v>48.15</v>
      </c>
      <c r="AP405" s="3">
        <v>53.44</v>
      </c>
      <c r="AQ405" s="3">
        <v>55.79</v>
      </c>
      <c r="AR405" s="3">
        <v>56.85</v>
      </c>
      <c r="AS405" s="3">
        <v>57.89</v>
      </c>
      <c r="AT405" s="3">
        <v>56.33</v>
      </c>
      <c r="AU405" s="3">
        <v>53.23</v>
      </c>
      <c r="AV405" s="3">
        <v>47.07</v>
      </c>
      <c r="AW405" s="3">
        <v>45.52</v>
      </c>
      <c r="AX405" s="3">
        <v>44.78</v>
      </c>
      <c r="AY405" s="3">
        <v>44.82</v>
      </c>
    </row>
    <row r="406" spans="1:51" x14ac:dyDescent="0.35">
      <c r="A406" s="5">
        <f t="shared" si="7"/>
        <v>43293</v>
      </c>
      <c r="B406" t="s">
        <v>551</v>
      </c>
      <c r="C406" s="2">
        <v>43293</v>
      </c>
      <c r="D406" s="3">
        <v>56.39</v>
      </c>
      <c r="E406" s="3">
        <v>57.43</v>
      </c>
      <c r="F406" s="3">
        <v>57.92</v>
      </c>
      <c r="G406" s="3">
        <v>62.41</v>
      </c>
      <c r="H406" s="3">
        <v>64.92</v>
      </c>
      <c r="I406" s="3">
        <v>65.41</v>
      </c>
      <c r="J406" s="3">
        <v>65.760000000000005</v>
      </c>
      <c r="K406" s="3">
        <v>62.24</v>
      </c>
      <c r="L406" s="3">
        <v>56.31</v>
      </c>
      <c r="M406" s="3">
        <v>52.02</v>
      </c>
      <c r="N406" s="3">
        <v>48.67</v>
      </c>
      <c r="O406" s="3">
        <v>48.37</v>
      </c>
      <c r="P406" s="3">
        <v>49.15</v>
      </c>
      <c r="Q406" s="3">
        <v>51.64</v>
      </c>
      <c r="R406" s="3">
        <v>53.39</v>
      </c>
      <c r="S406" s="3">
        <v>56.39</v>
      </c>
      <c r="T406" s="3">
        <v>59.37</v>
      </c>
      <c r="U406" s="3">
        <v>62.24</v>
      </c>
      <c r="V406" s="3">
        <v>61.71</v>
      </c>
      <c r="W406" s="3">
        <v>58.95</v>
      </c>
      <c r="X406" s="3">
        <v>50.45</v>
      </c>
      <c r="Y406" s="3">
        <v>46.18</v>
      </c>
      <c r="Z406" s="3">
        <v>44.52</v>
      </c>
      <c r="AA406" s="3">
        <v>44.05</v>
      </c>
      <c r="AB406" s="3">
        <v>44.33</v>
      </c>
      <c r="AC406" s="3">
        <v>46.9</v>
      </c>
      <c r="AD406" s="3">
        <v>50.36</v>
      </c>
      <c r="AE406" s="3">
        <v>53.18</v>
      </c>
      <c r="AF406" s="3">
        <v>55.63</v>
      </c>
      <c r="AG406" s="3">
        <v>57.63</v>
      </c>
      <c r="AH406" s="3">
        <v>57.71</v>
      </c>
      <c r="AI406" s="3">
        <v>55.16</v>
      </c>
      <c r="AJ406" s="3">
        <v>47.91</v>
      </c>
      <c r="AK406" s="3">
        <v>44.89</v>
      </c>
      <c r="AL406" s="3">
        <v>44.33</v>
      </c>
      <c r="AM406" s="3">
        <v>44.61</v>
      </c>
      <c r="AN406" s="3">
        <v>45.35</v>
      </c>
      <c r="AO406" s="3">
        <v>47.32</v>
      </c>
      <c r="AP406" s="3">
        <v>52.67</v>
      </c>
      <c r="AQ406" s="3">
        <v>55.04</v>
      </c>
      <c r="AR406" s="3">
        <v>56.1</v>
      </c>
      <c r="AS406" s="3">
        <v>57.14</v>
      </c>
      <c r="AT406" s="3">
        <v>55.58</v>
      </c>
      <c r="AU406" s="3">
        <v>52.48</v>
      </c>
      <c r="AV406" s="3">
        <v>46.26</v>
      </c>
      <c r="AW406" s="3">
        <v>44.71</v>
      </c>
      <c r="AX406" s="3">
        <v>43.97</v>
      </c>
      <c r="AY406" s="3">
        <v>44.01</v>
      </c>
    </row>
    <row r="407" spans="1:51" x14ac:dyDescent="0.35">
      <c r="A407" s="5">
        <f t="shared" si="7"/>
        <v>43294</v>
      </c>
      <c r="B407" t="s">
        <v>552</v>
      </c>
      <c r="C407" s="2">
        <v>43294</v>
      </c>
      <c r="D407" s="3">
        <v>57.65</v>
      </c>
      <c r="E407" s="3">
        <v>58.54</v>
      </c>
      <c r="F407" s="3">
        <v>58.61</v>
      </c>
      <c r="G407" s="3">
        <v>62.97</v>
      </c>
      <c r="H407" s="3">
        <v>65.62</v>
      </c>
      <c r="I407" s="3">
        <v>66.11</v>
      </c>
      <c r="J407" s="3">
        <v>66.459999999999994</v>
      </c>
      <c r="K407" s="3">
        <v>62.94</v>
      </c>
      <c r="L407" s="3">
        <v>56.98</v>
      </c>
      <c r="M407" s="3">
        <v>52.59</v>
      </c>
      <c r="N407" s="3">
        <v>49.18</v>
      </c>
      <c r="O407" s="3">
        <v>48.88</v>
      </c>
      <c r="P407" s="3">
        <v>49.66</v>
      </c>
      <c r="Q407" s="3">
        <v>52.15</v>
      </c>
      <c r="R407" s="3">
        <v>53.74</v>
      </c>
      <c r="S407" s="3">
        <v>56.74</v>
      </c>
      <c r="T407" s="3">
        <v>59.72</v>
      </c>
      <c r="U407" s="3">
        <v>62.59</v>
      </c>
      <c r="V407" s="3">
        <v>62.06</v>
      </c>
      <c r="W407" s="3">
        <v>59.3</v>
      </c>
      <c r="X407" s="3">
        <v>51</v>
      </c>
      <c r="Y407" s="3">
        <v>46.73</v>
      </c>
      <c r="Z407" s="3">
        <v>45.07</v>
      </c>
      <c r="AA407" s="3">
        <v>44.6</v>
      </c>
      <c r="AB407" s="3">
        <v>44.88</v>
      </c>
      <c r="AC407" s="3">
        <v>47.45</v>
      </c>
      <c r="AD407" s="3">
        <v>50.91</v>
      </c>
      <c r="AE407" s="3">
        <v>53.73</v>
      </c>
      <c r="AF407" s="3">
        <v>56.18</v>
      </c>
      <c r="AG407" s="3">
        <v>58.18</v>
      </c>
      <c r="AH407" s="3">
        <v>58.26</v>
      </c>
      <c r="AI407" s="3">
        <v>55.71</v>
      </c>
      <c r="AJ407" s="3">
        <v>48.46</v>
      </c>
      <c r="AK407" s="3">
        <v>45.44</v>
      </c>
      <c r="AL407" s="3">
        <v>44.88</v>
      </c>
      <c r="AM407" s="3">
        <v>45.16</v>
      </c>
      <c r="AN407" s="3">
        <v>45.9</v>
      </c>
      <c r="AO407" s="3">
        <v>47.87</v>
      </c>
      <c r="AP407" s="3">
        <v>53.14</v>
      </c>
      <c r="AQ407" s="3">
        <v>55.51</v>
      </c>
      <c r="AR407" s="3">
        <v>56.57</v>
      </c>
      <c r="AS407" s="3">
        <v>57.61</v>
      </c>
      <c r="AT407" s="3">
        <v>56.05</v>
      </c>
      <c r="AU407" s="3">
        <v>52.95</v>
      </c>
      <c r="AV407" s="3">
        <v>46.73</v>
      </c>
      <c r="AW407" s="3">
        <v>45.18</v>
      </c>
      <c r="AX407" s="3">
        <v>44.44</v>
      </c>
      <c r="AY407" s="3">
        <v>44.48</v>
      </c>
    </row>
    <row r="408" spans="1:51" x14ac:dyDescent="0.35">
      <c r="A408" s="5">
        <f t="shared" si="7"/>
        <v>43297</v>
      </c>
      <c r="B408" t="s">
        <v>553</v>
      </c>
      <c r="C408" s="2">
        <v>43297</v>
      </c>
      <c r="D408" s="3">
        <v>56.92</v>
      </c>
      <c r="E408" s="3">
        <v>57.75</v>
      </c>
      <c r="F408" s="3">
        <v>57.91</v>
      </c>
      <c r="G408" s="3">
        <v>62.2</v>
      </c>
      <c r="H408" s="3">
        <v>64.63</v>
      </c>
      <c r="I408" s="3">
        <v>65.16</v>
      </c>
      <c r="J408" s="3">
        <v>65.45</v>
      </c>
      <c r="K408" s="3">
        <v>62</v>
      </c>
      <c r="L408" s="3">
        <v>56.09</v>
      </c>
      <c r="M408" s="3">
        <v>51.7</v>
      </c>
      <c r="N408" s="3">
        <v>48.28</v>
      </c>
      <c r="O408" s="3">
        <v>47.96</v>
      </c>
      <c r="P408" s="3">
        <v>48.73</v>
      </c>
      <c r="Q408" s="3">
        <v>51.22</v>
      </c>
      <c r="R408" s="3">
        <v>52.81</v>
      </c>
      <c r="S408" s="3">
        <v>55.86</v>
      </c>
      <c r="T408" s="3">
        <v>58.89</v>
      </c>
      <c r="U408" s="3">
        <v>61.8</v>
      </c>
      <c r="V408" s="3">
        <v>61.25</v>
      </c>
      <c r="W408" s="3">
        <v>58.5</v>
      </c>
      <c r="X408" s="3">
        <v>50.24</v>
      </c>
      <c r="Y408" s="3">
        <v>46.03</v>
      </c>
      <c r="Z408" s="3">
        <v>44.41</v>
      </c>
      <c r="AA408" s="3">
        <v>43.97</v>
      </c>
      <c r="AB408" s="3">
        <v>44.19</v>
      </c>
      <c r="AC408" s="3">
        <v>46.66</v>
      </c>
      <c r="AD408" s="3">
        <v>50.06</v>
      </c>
      <c r="AE408" s="3">
        <v>52.81</v>
      </c>
      <c r="AF408" s="3">
        <v>55.25</v>
      </c>
      <c r="AG408" s="3">
        <v>57.25</v>
      </c>
      <c r="AH408" s="3">
        <v>57.33</v>
      </c>
      <c r="AI408" s="3">
        <v>54.78</v>
      </c>
      <c r="AJ408" s="3">
        <v>47.8</v>
      </c>
      <c r="AK408" s="3">
        <v>44.83</v>
      </c>
      <c r="AL408" s="3">
        <v>44.27</v>
      </c>
      <c r="AM408" s="3">
        <v>44.55</v>
      </c>
      <c r="AN408" s="3">
        <v>45.29</v>
      </c>
      <c r="AO408" s="3">
        <v>47.26</v>
      </c>
      <c r="AP408" s="3">
        <v>52.53</v>
      </c>
      <c r="AQ408" s="3">
        <v>54.9</v>
      </c>
      <c r="AR408" s="3">
        <v>55.96</v>
      </c>
      <c r="AS408" s="3">
        <v>57</v>
      </c>
      <c r="AT408" s="3">
        <v>55.44</v>
      </c>
      <c r="AU408" s="3">
        <v>52.34</v>
      </c>
      <c r="AV408" s="3">
        <v>46.12</v>
      </c>
      <c r="AW408" s="3">
        <v>44.57</v>
      </c>
      <c r="AX408" s="3">
        <v>43.83</v>
      </c>
      <c r="AY408" s="3">
        <v>43.87</v>
      </c>
    </row>
    <row r="409" spans="1:51" x14ac:dyDescent="0.35">
      <c r="A409" s="5">
        <f t="shared" si="7"/>
        <v>43298</v>
      </c>
      <c r="B409" t="s">
        <v>554</v>
      </c>
      <c r="C409" s="2">
        <v>43298</v>
      </c>
      <c r="D409" s="3">
        <v>56.81</v>
      </c>
      <c r="E409" s="3">
        <v>57.61</v>
      </c>
      <c r="F409" s="3">
        <v>58</v>
      </c>
      <c r="G409" s="3">
        <v>62.27</v>
      </c>
      <c r="H409" s="3">
        <v>64.819999999999993</v>
      </c>
      <c r="I409" s="3">
        <v>65.3</v>
      </c>
      <c r="J409" s="3">
        <v>65.61</v>
      </c>
      <c r="K409" s="3">
        <v>62.17</v>
      </c>
      <c r="L409" s="3">
        <v>56.17</v>
      </c>
      <c r="M409" s="3">
        <v>51.67</v>
      </c>
      <c r="N409" s="3">
        <v>48.11</v>
      </c>
      <c r="O409" s="3">
        <v>47.73</v>
      </c>
      <c r="P409" s="3">
        <v>48.44</v>
      </c>
      <c r="Q409" s="3">
        <v>50.89</v>
      </c>
      <c r="R409" s="3">
        <v>52.6</v>
      </c>
      <c r="S409" s="3">
        <v>55.78</v>
      </c>
      <c r="T409" s="3">
        <v>58.87</v>
      </c>
      <c r="U409" s="3">
        <v>61.74</v>
      </c>
      <c r="V409" s="3">
        <v>61.14</v>
      </c>
      <c r="W409" s="3">
        <v>58.36</v>
      </c>
      <c r="X409" s="3">
        <v>50.11</v>
      </c>
      <c r="Y409" s="3">
        <v>45.92</v>
      </c>
      <c r="Z409" s="3">
        <v>44.34</v>
      </c>
      <c r="AA409" s="3">
        <v>43.94</v>
      </c>
      <c r="AB409" s="3">
        <v>44.17</v>
      </c>
      <c r="AC409" s="3">
        <v>46.64</v>
      </c>
      <c r="AD409" s="3">
        <v>50.04</v>
      </c>
      <c r="AE409" s="3">
        <v>52.79</v>
      </c>
      <c r="AF409" s="3">
        <v>55.23</v>
      </c>
      <c r="AG409" s="3">
        <v>57.17</v>
      </c>
      <c r="AH409" s="3">
        <v>57.19</v>
      </c>
      <c r="AI409" s="3">
        <v>54.59</v>
      </c>
      <c r="AJ409" s="3">
        <v>47.57</v>
      </c>
      <c r="AK409" s="3">
        <v>44.56</v>
      </c>
      <c r="AL409" s="3">
        <v>43.98</v>
      </c>
      <c r="AM409" s="3">
        <v>44.24</v>
      </c>
      <c r="AN409" s="3">
        <v>44.98</v>
      </c>
      <c r="AO409" s="3">
        <v>46.95</v>
      </c>
      <c r="AP409" s="3">
        <v>52.22</v>
      </c>
      <c r="AQ409" s="3">
        <v>54.59</v>
      </c>
      <c r="AR409" s="3">
        <v>55.65</v>
      </c>
      <c r="AS409" s="3">
        <v>56.69</v>
      </c>
      <c r="AT409" s="3">
        <v>55.13</v>
      </c>
      <c r="AU409" s="3">
        <v>52.03</v>
      </c>
      <c r="AV409" s="3">
        <v>45.83</v>
      </c>
      <c r="AW409" s="3">
        <v>44.3</v>
      </c>
      <c r="AX409" s="3">
        <v>43.58</v>
      </c>
      <c r="AY409" s="3">
        <v>43.62</v>
      </c>
    </row>
    <row r="410" spans="1:51" x14ac:dyDescent="0.35">
      <c r="A410" s="5">
        <f t="shared" si="7"/>
        <v>43299</v>
      </c>
      <c r="B410" t="s">
        <v>555</v>
      </c>
      <c r="C410" s="2">
        <v>43299</v>
      </c>
      <c r="D410" s="3">
        <v>57.94</v>
      </c>
      <c r="E410" s="3">
        <v>58.71</v>
      </c>
      <c r="F410" s="3">
        <v>59</v>
      </c>
      <c r="G410" s="3">
        <v>63.18</v>
      </c>
      <c r="H410" s="3">
        <v>65.72</v>
      </c>
      <c r="I410" s="3">
        <v>66.260000000000005</v>
      </c>
      <c r="J410" s="3">
        <v>66.510000000000005</v>
      </c>
      <c r="K410" s="3">
        <v>63</v>
      </c>
      <c r="L410" s="3">
        <v>56.93</v>
      </c>
      <c r="M410" s="3">
        <v>52.39</v>
      </c>
      <c r="N410" s="3">
        <v>48.77</v>
      </c>
      <c r="O410" s="3">
        <v>48.43</v>
      </c>
      <c r="P410" s="3">
        <v>49.16</v>
      </c>
      <c r="Q410" s="3">
        <v>51.66</v>
      </c>
      <c r="R410" s="3">
        <v>53.39</v>
      </c>
      <c r="S410" s="3">
        <v>56.55</v>
      </c>
      <c r="T410" s="3">
        <v>59.51</v>
      </c>
      <c r="U410" s="3">
        <v>62.31</v>
      </c>
      <c r="V410" s="3">
        <v>61.69</v>
      </c>
      <c r="W410" s="3">
        <v>58.97</v>
      </c>
      <c r="X410" s="3">
        <v>50.72</v>
      </c>
      <c r="Y410" s="3">
        <v>46.53</v>
      </c>
      <c r="Z410" s="3">
        <v>44.95</v>
      </c>
      <c r="AA410" s="3">
        <v>44.55</v>
      </c>
      <c r="AB410" s="3">
        <v>44.78</v>
      </c>
      <c r="AC410" s="3">
        <v>47.25</v>
      </c>
      <c r="AD410" s="3">
        <v>50.67</v>
      </c>
      <c r="AE410" s="3">
        <v>53.44</v>
      </c>
      <c r="AF410" s="3">
        <v>55.88</v>
      </c>
      <c r="AG410" s="3">
        <v>57.82</v>
      </c>
      <c r="AH410" s="3">
        <v>57.84</v>
      </c>
      <c r="AI410" s="3">
        <v>55.24</v>
      </c>
      <c r="AJ410" s="3">
        <v>48.19</v>
      </c>
      <c r="AK410" s="3">
        <v>45.15</v>
      </c>
      <c r="AL410" s="3">
        <v>44.56</v>
      </c>
      <c r="AM410" s="3">
        <v>44.81</v>
      </c>
      <c r="AN410" s="3">
        <v>45.55</v>
      </c>
      <c r="AO410" s="3">
        <v>47.52</v>
      </c>
      <c r="AP410" s="3">
        <v>52.8</v>
      </c>
      <c r="AQ410" s="3">
        <v>55.18</v>
      </c>
      <c r="AR410" s="3">
        <v>56.24</v>
      </c>
      <c r="AS410" s="3">
        <v>57.28</v>
      </c>
      <c r="AT410" s="3">
        <v>55.72</v>
      </c>
      <c r="AU410" s="3">
        <v>52.62</v>
      </c>
      <c r="AV410" s="3">
        <v>46.42</v>
      </c>
      <c r="AW410" s="3">
        <v>44.89</v>
      </c>
      <c r="AX410" s="3">
        <v>44.17</v>
      </c>
      <c r="AY410" s="3">
        <v>44.21</v>
      </c>
    </row>
    <row r="411" spans="1:51" x14ac:dyDescent="0.35">
      <c r="A411" s="5">
        <f t="shared" si="7"/>
        <v>43300</v>
      </c>
      <c r="B411" t="s">
        <v>556</v>
      </c>
      <c r="C411" s="2">
        <v>43300</v>
      </c>
      <c r="D411" s="3">
        <v>57.97</v>
      </c>
      <c r="E411" s="3">
        <v>58.69</v>
      </c>
      <c r="F411" s="3">
        <v>59.04</v>
      </c>
      <c r="G411" s="3">
        <v>63.49</v>
      </c>
      <c r="H411" s="3">
        <v>66.040000000000006</v>
      </c>
      <c r="I411" s="3">
        <v>66.510000000000005</v>
      </c>
      <c r="J411" s="3">
        <v>66.73</v>
      </c>
      <c r="K411" s="3">
        <v>63.23</v>
      </c>
      <c r="L411" s="3">
        <v>57.18</v>
      </c>
      <c r="M411" s="3">
        <v>52.64</v>
      </c>
      <c r="N411" s="3">
        <v>49.02</v>
      </c>
      <c r="O411" s="3">
        <v>48.68</v>
      </c>
      <c r="P411" s="3">
        <v>49.41</v>
      </c>
      <c r="Q411" s="3">
        <v>51.91</v>
      </c>
      <c r="R411" s="3">
        <v>53.55</v>
      </c>
      <c r="S411" s="3">
        <v>56.71</v>
      </c>
      <c r="T411" s="3">
        <v>59.67</v>
      </c>
      <c r="U411" s="3">
        <v>62.47</v>
      </c>
      <c r="V411" s="3">
        <v>61.85</v>
      </c>
      <c r="W411" s="3">
        <v>59.13</v>
      </c>
      <c r="X411" s="3">
        <v>50.88</v>
      </c>
      <c r="Y411" s="3">
        <v>46.69</v>
      </c>
      <c r="Z411" s="3">
        <v>45.11</v>
      </c>
      <c r="AA411" s="3">
        <v>44.71</v>
      </c>
      <c r="AB411" s="3">
        <v>44.94</v>
      </c>
      <c r="AC411" s="3">
        <v>47.41</v>
      </c>
      <c r="AD411" s="3">
        <v>50.81</v>
      </c>
      <c r="AE411" s="3">
        <v>53.58</v>
      </c>
      <c r="AF411" s="3">
        <v>56.02</v>
      </c>
      <c r="AG411" s="3">
        <v>57.96</v>
      </c>
      <c r="AH411" s="3">
        <v>57.98</v>
      </c>
      <c r="AI411" s="3">
        <v>55.38</v>
      </c>
      <c r="AJ411" s="3">
        <v>48.37</v>
      </c>
      <c r="AK411" s="3">
        <v>45.3</v>
      </c>
      <c r="AL411" s="3">
        <v>44.71</v>
      </c>
      <c r="AM411" s="3">
        <v>44.96</v>
      </c>
      <c r="AN411" s="3">
        <v>45.7</v>
      </c>
      <c r="AO411" s="3">
        <v>47.67</v>
      </c>
      <c r="AP411" s="3">
        <v>52.95</v>
      </c>
      <c r="AQ411" s="3">
        <v>55.33</v>
      </c>
      <c r="AR411" s="3">
        <v>56.39</v>
      </c>
      <c r="AS411" s="3">
        <v>57.43</v>
      </c>
      <c r="AT411" s="3">
        <v>55.87</v>
      </c>
      <c r="AU411" s="3">
        <v>52.77</v>
      </c>
      <c r="AV411" s="3">
        <v>46.57</v>
      </c>
      <c r="AW411" s="3">
        <v>45.04</v>
      </c>
      <c r="AX411" s="3">
        <v>44.32</v>
      </c>
      <c r="AY411" s="3">
        <v>44.36</v>
      </c>
    </row>
    <row r="412" spans="1:51" x14ac:dyDescent="0.35">
      <c r="A412" s="5">
        <f t="shared" si="7"/>
        <v>43301</v>
      </c>
      <c r="B412" t="s">
        <v>557</v>
      </c>
      <c r="C412" s="2">
        <v>43301</v>
      </c>
      <c r="D412" s="3">
        <v>57.14</v>
      </c>
      <c r="E412" s="3">
        <v>57.79</v>
      </c>
      <c r="F412" s="3">
        <v>58.13</v>
      </c>
      <c r="G412" s="3">
        <v>62.64</v>
      </c>
      <c r="H412" s="3">
        <v>65.2</v>
      </c>
      <c r="I412" s="3">
        <v>65.73</v>
      </c>
      <c r="J412" s="3">
        <v>65.92</v>
      </c>
      <c r="K412" s="3">
        <v>62.38</v>
      </c>
      <c r="L412" s="3">
        <v>56.7</v>
      </c>
      <c r="M412" s="3">
        <v>52.06</v>
      </c>
      <c r="N412" s="3">
        <v>48.3</v>
      </c>
      <c r="O412" s="3">
        <v>47.9</v>
      </c>
      <c r="P412" s="3">
        <v>48.63</v>
      </c>
      <c r="Q412" s="3">
        <v>51.15</v>
      </c>
      <c r="R412" s="3">
        <v>52.79</v>
      </c>
      <c r="S412" s="3">
        <v>55.95</v>
      </c>
      <c r="T412" s="3">
        <v>58.91</v>
      </c>
      <c r="U412" s="3">
        <v>61.76</v>
      </c>
      <c r="V412" s="3">
        <v>61.21</v>
      </c>
      <c r="W412" s="3">
        <v>58.54</v>
      </c>
      <c r="X412" s="3">
        <v>50.34</v>
      </c>
      <c r="Y412" s="3">
        <v>46.21</v>
      </c>
      <c r="Z412" s="3">
        <v>44.63</v>
      </c>
      <c r="AA412" s="3">
        <v>44.23</v>
      </c>
      <c r="AB412" s="3">
        <v>44.46</v>
      </c>
      <c r="AC412" s="3">
        <v>46.97</v>
      </c>
      <c r="AD412" s="3">
        <v>50.41</v>
      </c>
      <c r="AE412" s="3">
        <v>53.22</v>
      </c>
      <c r="AF412" s="3">
        <v>55.7</v>
      </c>
      <c r="AG412" s="3">
        <v>57.64</v>
      </c>
      <c r="AH412" s="3">
        <v>57.66</v>
      </c>
      <c r="AI412" s="3">
        <v>55.06</v>
      </c>
      <c r="AJ412" s="3">
        <v>48.05</v>
      </c>
      <c r="AK412" s="3">
        <v>44.98</v>
      </c>
      <c r="AL412" s="3">
        <v>44.39</v>
      </c>
      <c r="AM412" s="3">
        <v>44.64</v>
      </c>
      <c r="AN412" s="3">
        <v>45.38</v>
      </c>
      <c r="AO412" s="3">
        <v>47.35</v>
      </c>
      <c r="AP412" s="3">
        <v>52.63</v>
      </c>
      <c r="AQ412" s="3">
        <v>55.01</v>
      </c>
      <c r="AR412" s="3">
        <v>56.07</v>
      </c>
      <c r="AS412" s="3">
        <v>57.11</v>
      </c>
      <c r="AT412" s="3">
        <v>55.55</v>
      </c>
      <c r="AU412" s="3">
        <v>52.45</v>
      </c>
      <c r="AV412" s="3">
        <v>46.25</v>
      </c>
      <c r="AW412" s="3">
        <v>44.72</v>
      </c>
      <c r="AX412" s="3">
        <v>44</v>
      </c>
      <c r="AY412" s="3">
        <v>44.04</v>
      </c>
    </row>
    <row r="413" spans="1:51" x14ac:dyDescent="0.35">
      <c r="A413" s="5">
        <f t="shared" si="7"/>
        <v>43304</v>
      </c>
      <c r="B413" t="s">
        <v>558</v>
      </c>
      <c r="C413" s="2">
        <v>43304</v>
      </c>
      <c r="D413" s="3">
        <v>57.73</v>
      </c>
      <c r="E413" s="3">
        <v>58.32</v>
      </c>
      <c r="F413" s="3">
        <v>58.61</v>
      </c>
      <c r="G413" s="3">
        <v>63</v>
      </c>
      <c r="H413" s="3">
        <v>65.55</v>
      </c>
      <c r="I413" s="3">
        <v>66.010000000000005</v>
      </c>
      <c r="J413" s="3">
        <v>66.22</v>
      </c>
      <c r="K413" s="3">
        <v>62.62</v>
      </c>
      <c r="L413" s="3">
        <v>57.03</v>
      </c>
      <c r="M413" s="3">
        <v>52.43</v>
      </c>
      <c r="N413" s="3">
        <v>48.69</v>
      </c>
      <c r="O413" s="3">
        <v>48.33</v>
      </c>
      <c r="P413" s="3">
        <v>49.07</v>
      </c>
      <c r="Q413" s="3">
        <v>51.61</v>
      </c>
      <c r="R413" s="3">
        <v>53.27</v>
      </c>
      <c r="S413" s="3">
        <v>56.43</v>
      </c>
      <c r="T413" s="3">
        <v>59.37</v>
      </c>
      <c r="U413" s="3">
        <v>62.2</v>
      </c>
      <c r="V413" s="3">
        <v>61.65</v>
      </c>
      <c r="W413" s="3">
        <v>58.91</v>
      </c>
      <c r="X413" s="3">
        <v>50.57</v>
      </c>
      <c r="Y413" s="3">
        <v>46.32</v>
      </c>
      <c r="Z413" s="3">
        <v>44.68</v>
      </c>
      <c r="AA413" s="3">
        <v>44.27</v>
      </c>
      <c r="AB413" s="3">
        <v>44.5</v>
      </c>
      <c r="AC413" s="3">
        <v>47.03</v>
      </c>
      <c r="AD413" s="3">
        <v>50.49</v>
      </c>
      <c r="AE413" s="3">
        <v>53.32</v>
      </c>
      <c r="AF413" s="3">
        <v>55.8</v>
      </c>
      <c r="AG413" s="3">
        <v>57.73</v>
      </c>
      <c r="AH413" s="3">
        <v>57.75</v>
      </c>
      <c r="AI413" s="3">
        <v>55.2</v>
      </c>
      <c r="AJ413" s="3">
        <v>48.24</v>
      </c>
      <c r="AK413" s="3">
        <v>45.22</v>
      </c>
      <c r="AL413" s="3">
        <v>44.68</v>
      </c>
      <c r="AM413" s="3">
        <v>44.93</v>
      </c>
      <c r="AN413" s="3">
        <v>45.67</v>
      </c>
      <c r="AO413" s="3">
        <v>47.62</v>
      </c>
      <c r="AP413" s="3">
        <v>52.86</v>
      </c>
      <c r="AQ413" s="3">
        <v>55.2</v>
      </c>
      <c r="AR413" s="3">
        <v>56.21</v>
      </c>
      <c r="AS413" s="3">
        <v>57.25</v>
      </c>
      <c r="AT413" s="3">
        <v>55.69</v>
      </c>
      <c r="AU413" s="3">
        <v>52.59</v>
      </c>
      <c r="AV413" s="3">
        <v>46.39</v>
      </c>
      <c r="AW413" s="3">
        <v>44.86</v>
      </c>
      <c r="AX413" s="3">
        <v>44.14</v>
      </c>
      <c r="AY413" s="3">
        <v>44.18</v>
      </c>
    </row>
    <row r="414" spans="1:51" x14ac:dyDescent="0.35">
      <c r="A414" s="5">
        <f t="shared" si="7"/>
        <v>43305</v>
      </c>
      <c r="B414" t="s">
        <v>559</v>
      </c>
      <c r="C414" s="2">
        <v>43305</v>
      </c>
      <c r="D414" s="3">
        <v>58.01</v>
      </c>
      <c r="E414" s="3">
        <v>58.69</v>
      </c>
      <c r="F414" s="3">
        <v>59.02</v>
      </c>
      <c r="G414" s="3">
        <v>63.52</v>
      </c>
      <c r="H414" s="3">
        <v>65.92</v>
      </c>
      <c r="I414" s="3">
        <v>66.42</v>
      </c>
      <c r="J414" s="3">
        <v>66.67</v>
      </c>
      <c r="K414" s="3">
        <v>63.04</v>
      </c>
      <c r="L414" s="3">
        <v>57.2</v>
      </c>
      <c r="M414" s="3">
        <v>52.47</v>
      </c>
      <c r="N414" s="3">
        <v>48.68</v>
      </c>
      <c r="O414" s="3">
        <v>48.72</v>
      </c>
      <c r="P414" s="3">
        <v>49.45</v>
      </c>
      <c r="Q414" s="3">
        <v>51.28</v>
      </c>
      <c r="R414" s="3">
        <v>53.51</v>
      </c>
      <c r="S414" s="3">
        <v>56.82</v>
      </c>
      <c r="T414" s="3">
        <v>59.76</v>
      </c>
      <c r="U414" s="3">
        <v>62.54</v>
      </c>
      <c r="V414" s="3">
        <v>61.96</v>
      </c>
      <c r="W414" s="3">
        <v>59.22</v>
      </c>
      <c r="X414" s="3">
        <v>50.9</v>
      </c>
      <c r="Y414" s="3">
        <v>46.66</v>
      </c>
      <c r="Z414" s="3">
        <v>45.03</v>
      </c>
      <c r="AA414" s="3">
        <v>44.62</v>
      </c>
      <c r="AB414" s="3">
        <v>44.85</v>
      </c>
      <c r="AC414" s="3">
        <v>47.43</v>
      </c>
      <c r="AD414" s="3">
        <v>50.94</v>
      </c>
      <c r="AE414" s="3">
        <v>53.79</v>
      </c>
      <c r="AF414" s="3">
        <v>56.27</v>
      </c>
      <c r="AG414" s="3">
        <v>58.23</v>
      </c>
      <c r="AH414" s="3">
        <v>58.28</v>
      </c>
      <c r="AI414" s="3">
        <v>55.73</v>
      </c>
      <c r="AJ414" s="3">
        <v>48.75</v>
      </c>
      <c r="AK414" s="3">
        <v>45.73</v>
      </c>
      <c r="AL414" s="3">
        <v>45.19</v>
      </c>
      <c r="AM414" s="3">
        <v>45.44</v>
      </c>
      <c r="AN414" s="3">
        <v>46.18</v>
      </c>
      <c r="AO414" s="3">
        <v>48.09</v>
      </c>
      <c r="AP414" s="3">
        <v>53.29</v>
      </c>
      <c r="AQ414" s="3">
        <v>55.59</v>
      </c>
      <c r="AR414" s="3">
        <v>56.6</v>
      </c>
      <c r="AS414" s="3">
        <v>57.64</v>
      </c>
      <c r="AT414" s="3">
        <v>56.08</v>
      </c>
      <c r="AU414" s="3">
        <v>53.04</v>
      </c>
      <c r="AV414" s="3">
        <v>46.9</v>
      </c>
      <c r="AW414" s="3">
        <v>45.37</v>
      </c>
      <c r="AX414" s="3">
        <v>44.65</v>
      </c>
      <c r="AY414" s="3">
        <v>44.69</v>
      </c>
    </row>
    <row r="415" spans="1:51" x14ac:dyDescent="0.35">
      <c r="A415" s="5">
        <f t="shared" si="7"/>
        <v>43306</v>
      </c>
      <c r="B415" t="s">
        <v>560</v>
      </c>
      <c r="C415" s="2">
        <v>43306</v>
      </c>
      <c r="D415" s="3">
        <v>58.04</v>
      </c>
      <c r="E415" s="3">
        <v>58.74</v>
      </c>
      <c r="F415" s="3">
        <v>59.05</v>
      </c>
      <c r="G415" s="3">
        <v>63.49</v>
      </c>
      <c r="H415" s="3">
        <v>65.94</v>
      </c>
      <c r="I415" s="3">
        <v>66.47</v>
      </c>
      <c r="J415" s="3">
        <v>66.66</v>
      </c>
      <c r="K415" s="3">
        <v>63.12</v>
      </c>
      <c r="L415" s="3">
        <v>57.13</v>
      </c>
      <c r="M415" s="3">
        <v>52.4</v>
      </c>
      <c r="N415" s="3">
        <v>48.68</v>
      </c>
      <c r="O415" s="3">
        <v>48.77</v>
      </c>
      <c r="P415" s="3">
        <v>49.55</v>
      </c>
      <c r="Q415" s="3">
        <v>51.36</v>
      </c>
      <c r="R415" s="3">
        <v>53.55</v>
      </c>
      <c r="S415" s="3">
        <v>56.84</v>
      </c>
      <c r="T415" s="3">
        <v>59.77</v>
      </c>
      <c r="U415" s="3">
        <v>62.59</v>
      </c>
      <c r="V415" s="3">
        <v>62.05</v>
      </c>
      <c r="W415" s="3">
        <v>59.32</v>
      </c>
      <c r="X415" s="3">
        <v>51.06</v>
      </c>
      <c r="Y415" s="3">
        <v>46.82</v>
      </c>
      <c r="Z415" s="3">
        <v>45.19</v>
      </c>
      <c r="AA415" s="3">
        <v>44.78</v>
      </c>
      <c r="AB415" s="3">
        <v>45.04</v>
      </c>
      <c r="AC415" s="3">
        <v>47.4</v>
      </c>
      <c r="AD415" s="3">
        <v>50.84</v>
      </c>
      <c r="AE415" s="3">
        <v>53.66</v>
      </c>
      <c r="AF415" s="3">
        <v>56.12</v>
      </c>
      <c r="AG415" s="3">
        <v>58.69</v>
      </c>
      <c r="AH415" s="3">
        <v>58.76</v>
      </c>
      <c r="AI415" s="3">
        <v>56.19</v>
      </c>
      <c r="AJ415" s="3">
        <v>49.05</v>
      </c>
      <c r="AK415" s="3">
        <v>45.92</v>
      </c>
      <c r="AL415" s="3">
        <v>45.29</v>
      </c>
      <c r="AM415" s="3">
        <v>45.54</v>
      </c>
      <c r="AN415" s="3">
        <v>46.28</v>
      </c>
      <c r="AO415" s="3">
        <v>48.19</v>
      </c>
      <c r="AP415" s="3">
        <v>53.39</v>
      </c>
      <c r="AQ415" s="3">
        <v>55.69</v>
      </c>
      <c r="AR415" s="3">
        <v>56.7</v>
      </c>
      <c r="AS415" s="3">
        <v>57.74</v>
      </c>
      <c r="AT415" s="3">
        <v>56.22</v>
      </c>
      <c r="AU415" s="3">
        <v>53.22</v>
      </c>
      <c r="AV415" s="3">
        <v>47.12</v>
      </c>
      <c r="AW415" s="3">
        <v>45.63</v>
      </c>
      <c r="AX415" s="3">
        <v>44.91</v>
      </c>
      <c r="AY415" s="3">
        <v>44.95</v>
      </c>
    </row>
    <row r="416" spans="1:51" x14ac:dyDescent="0.35">
      <c r="A416" s="5">
        <f t="shared" si="7"/>
        <v>43307</v>
      </c>
      <c r="B416" t="s">
        <v>561</v>
      </c>
      <c r="C416" s="2">
        <v>43307</v>
      </c>
      <c r="D416" s="3">
        <v>57.74</v>
      </c>
      <c r="E416" s="3">
        <v>58.39</v>
      </c>
      <c r="F416" s="3">
        <v>58.78</v>
      </c>
      <c r="G416" s="3">
        <v>63.47</v>
      </c>
      <c r="H416" s="3">
        <v>65.959999999999994</v>
      </c>
      <c r="I416" s="3">
        <v>66.510000000000005</v>
      </c>
      <c r="J416" s="3">
        <v>66.7</v>
      </c>
      <c r="K416" s="3">
        <v>63.2</v>
      </c>
      <c r="L416" s="3">
        <v>57.26</v>
      </c>
      <c r="M416" s="3">
        <v>52.56</v>
      </c>
      <c r="N416" s="3">
        <v>48.87</v>
      </c>
      <c r="O416" s="3">
        <v>48.96</v>
      </c>
      <c r="P416" s="3">
        <v>49.74</v>
      </c>
      <c r="Q416" s="3">
        <v>51.56</v>
      </c>
      <c r="R416" s="3">
        <v>53.74</v>
      </c>
      <c r="S416" s="3">
        <v>57.01</v>
      </c>
      <c r="T416" s="3">
        <v>59.94</v>
      </c>
      <c r="U416" s="3">
        <v>62.68</v>
      </c>
      <c r="V416" s="3">
        <v>62.14</v>
      </c>
      <c r="W416" s="3">
        <v>59.41</v>
      </c>
      <c r="X416" s="3">
        <v>51.17</v>
      </c>
      <c r="Y416" s="3">
        <v>46.93</v>
      </c>
      <c r="Z416" s="3">
        <v>45.3</v>
      </c>
      <c r="AA416" s="3">
        <v>44.89</v>
      </c>
      <c r="AB416" s="3">
        <v>45.15</v>
      </c>
      <c r="AC416" s="3">
        <v>47.51</v>
      </c>
      <c r="AD416" s="3">
        <v>51.03</v>
      </c>
      <c r="AE416" s="3">
        <v>53.93</v>
      </c>
      <c r="AF416" s="3">
        <v>56.39</v>
      </c>
      <c r="AG416" s="3">
        <v>58.96</v>
      </c>
      <c r="AH416" s="3">
        <v>59.03</v>
      </c>
      <c r="AI416" s="3">
        <v>56.42</v>
      </c>
      <c r="AJ416" s="3">
        <v>49.2</v>
      </c>
      <c r="AK416" s="3">
        <v>46.01</v>
      </c>
      <c r="AL416" s="3">
        <v>45.32</v>
      </c>
      <c r="AM416" s="3">
        <v>45.57</v>
      </c>
      <c r="AN416" s="3">
        <v>46.31</v>
      </c>
      <c r="AO416" s="3">
        <v>48.22</v>
      </c>
      <c r="AP416" s="3">
        <v>53.42</v>
      </c>
      <c r="AQ416" s="3">
        <v>55.72</v>
      </c>
      <c r="AR416" s="3">
        <v>56.73</v>
      </c>
      <c r="AS416" s="3">
        <v>57.77</v>
      </c>
      <c r="AT416" s="3">
        <v>56.25</v>
      </c>
      <c r="AU416" s="3">
        <v>53.25</v>
      </c>
      <c r="AV416" s="3">
        <v>47.15</v>
      </c>
      <c r="AW416" s="3">
        <v>45.66</v>
      </c>
      <c r="AX416" s="3">
        <v>44.94</v>
      </c>
      <c r="AY416" s="3">
        <v>44.98</v>
      </c>
    </row>
    <row r="417" spans="1:51" x14ac:dyDescent="0.35">
      <c r="A417" s="5">
        <f t="shared" si="7"/>
        <v>43308</v>
      </c>
      <c r="B417" t="s">
        <v>562</v>
      </c>
      <c r="C417" s="2">
        <v>43308</v>
      </c>
      <c r="D417" s="3">
        <v>57.28</v>
      </c>
      <c r="E417" s="3">
        <v>57.93</v>
      </c>
      <c r="F417" s="3">
        <v>58.33</v>
      </c>
      <c r="G417" s="3">
        <v>63.18</v>
      </c>
      <c r="H417" s="3">
        <v>65.790000000000006</v>
      </c>
      <c r="I417" s="3">
        <v>66.260000000000005</v>
      </c>
      <c r="J417" s="3">
        <v>66.349999999999994</v>
      </c>
      <c r="K417" s="3">
        <v>62.9</v>
      </c>
      <c r="L417" s="3">
        <v>57.06</v>
      </c>
      <c r="M417" s="3">
        <v>52.36</v>
      </c>
      <c r="N417" s="3">
        <v>48.67</v>
      </c>
      <c r="O417" s="3">
        <v>48.76</v>
      </c>
      <c r="P417" s="3">
        <v>49.54</v>
      </c>
      <c r="Q417" s="3">
        <v>51.35</v>
      </c>
      <c r="R417" s="3">
        <v>53.62</v>
      </c>
      <c r="S417" s="3">
        <v>56.91</v>
      </c>
      <c r="T417" s="3">
        <v>59.88</v>
      </c>
      <c r="U417" s="3">
        <v>62.62</v>
      </c>
      <c r="V417" s="3">
        <v>62.08</v>
      </c>
      <c r="W417" s="3">
        <v>59.35</v>
      </c>
      <c r="X417" s="3">
        <v>51.11</v>
      </c>
      <c r="Y417" s="3">
        <v>46.87</v>
      </c>
      <c r="Z417" s="3">
        <v>45.24</v>
      </c>
      <c r="AA417" s="3">
        <v>44.83</v>
      </c>
      <c r="AB417" s="3">
        <v>45.14</v>
      </c>
      <c r="AC417" s="3">
        <v>47.54</v>
      </c>
      <c r="AD417" s="3">
        <v>51.01</v>
      </c>
      <c r="AE417" s="3">
        <v>53.91</v>
      </c>
      <c r="AF417" s="3">
        <v>56.37</v>
      </c>
      <c r="AG417" s="3">
        <v>58.94</v>
      </c>
      <c r="AH417" s="3">
        <v>59.01</v>
      </c>
      <c r="AI417" s="3">
        <v>56.4</v>
      </c>
      <c r="AJ417" s="3">
        <v>49.13</v>
      </c>
      <c r="AK417" s="3">
        <v>45.91</v>
      </c>
      <c r="AL417" s="3">
        <v>45.19</v>
      </c>
      <c r="AM417" s="3">
        <v>45.41</v>
      </c>
      <c r="AN417" s="3">
        <v>46.15</v>
      </c>
      <c r="AO417" s="3">
        <v>48.18</v>
      </c>
      <c r="AP417" s="3">
        <v>53.48</v>
      </c>
      <c r="AQ417" s="3">
        <v>55.86</v>
      </c>
      <c r="AR417" s="3">
        <v>56.87</v>
      </c>
      <c r="AS417" s="3">
        <v>57.91</v>
      </c>
      <c r="AT417" s="3">
        <v>56.39</v>
      </c>
      <c r="AU417" s="3">
        <v>53.39</v>
      </c>
      <c r="AV417" s="3">
        <v>47.29</v>
      </c>
      <c r="AW417" s="3">
        <v>45.8</v>
      </c>
      <c r="AX417" s="3">
        <v>45.08</v>
      </c>
      <c r="AY417" s="3">
        <v>45.12</v>
      </c>
    </row>
    <row r="418" spans="1:51" x14ac:dyDescent="0.35">
      <c r="A418" s="5">
        <f t="shared" si="7"/>
        <v>43311</v>
      </c>
      <c r="B418" t="s">
        <v>563</v>
      </c>
      <c r="C418" s="2">
        <v>43311</v>
      </c>
      <c r="D418" s="3">
        <v>58.34</v>
      </c>
      <c r="E418" s="3">
        <v>58.74</v>
      </c>
      <c r="F418" s="3">
        <v>59.04</v>
      </c>
      <c r="G418" s="3">
        <v>63.89</v>
      </c>
      <c r="H418" s="3">
        <v>66.37</v>
      </c>
      <c r="I418" s="3">
        <v>66.87</v>
      </c>
      <c r="J418" s="3">
        <v>67.02</v>
      </c>
      <c r="K418" s="3">
        <v>63.58</v>
      </c>
      <c r="L418" s="3">
        <v>57.7</v>
      </c>
      <c r="M418" s="3">
        <v>52.95</v>
      </c>
      <c r="N418" s="3">
        <v>49.22</v>
      </c>
      <c r="O418" s="3">
        <v>49.27</v>
      </c>
      <c r="P418" s="3">
        <v>50.03</v>
      </c>
      <c r="Q418" s="3">
        <v>51.82</v>
      </c>
      <c r="R418" s="3">
        <v>54.17</v>
      </c>
      <c r="S418" s="3">
        <v>57.52</v>
      </c>
      <c r="T418" s="3">
        <v>60.49</v>
      </c>
      <c r="U418" s="3">
        <v>63.18</v>
      </c>
      <c r="V418" s="3">
        <v>62.58</v>
      </c>
      <c r="W418" s="3">
        <v>59.82</v>
      </c>
      <c r="X418" s="3">
        <v>51.64</v>
      </c>
      <c r="Y418" s="3">
        <v>47.47</v>
      </c>
      <c r="Z418" s="3">
        <v>45.88</v>
      </c>
      <c r="AA418" s="3">
        <v>45.51</v>
      </c>
      <c r="AB418" s="3">
        <v>45.85</v>
      </c>
      <c r="AC418" s="3">
        <v>48.3</v>
      </c>
      <c r="AD418" s="3">
        <v>51.71</v>
      </c>
      <c r="AE418" s="3">
        <v>54.54</v>
      </c>
      <c r="AF418" s="3">
        <v>56.95</v>
      </c>
      <c r="AG418" s="3">
        <v>59.49</v>
      </c>
      <c r="AH418" s="3">
        <v>59.53</v>
      </c>
      <c r="AI418" s="3">
        <v>56.89</v>
      </c>
      <c r="AJ418" s="3">
        <v>49.63</v>
      </c>
      <c r="AK418" s="3">
        <v>46.41</v>
      </c>
      <c r="AL418" s="3">
        <v>45.69</v>
      </c>
      <c r="AM418" s="3">
        <v>45.91</v>
      </c>
      <c r="AN418" s="3">
        <v>46.65</v>
      </c>
      <c r="AO418" s="3">
        <v>48.68</v>
      </c>
      <c r="AP418" s="3">
        <v>53.98</v>
      </c>
      <c r="AQ418" s="3">
        <v>56.36</v>
      </c>
      <c r="AR418" s="3">
        <v>57.37</v>
      </c>
      <c r="AS418" s="3">
        <v>58.41</v>
      </c>
      <c r="AT418" s="3">
        <v>56.89</v>
      </c>
      <c r="AU418" s="3">
        <v>53.89</v>
      </c>
      <c r="AV418" s="3">
        <v>47.79</v>
      </c>
      <c r="AW418" s="3">
        <v>46.3</v>
      </c>
      <c r="AX418" s="3">
        <v>45.58</v>
      </c>
      <c r="AY418" s="3">
        <v>45.62</v>
      </c>
    </row>
    <row r="419" spans="1:51" x14ac:dyDescent="0.35">
      <c r="A419" s="5">
        <f t="shared" si="7"/>
        <v>43312</v>
      </c>
      <c r="B419" t="s">
        <v>564</v>
      </c>
      <c r="C419" s="2">
        <v>43312</v>
      </c>
      <c r="D419" s="3">
        <v>58.55</v>
      </c>
      <c r="E419" s="3">
        <v>58.79</v>
      </c>
      <c r="F419" s="3">
        <v>63.49</v>
      </c>
      <c r="G419" s="3">
        <v>65.930000000000007</v>
      </c>
      <c r="H419" s="3">
        <v>66.45</v>
      </c>
      <c r="I419" s="3">
        <v>66.55</v>
      </c>
      <c r="J419" s="3">
        <v>63.14</v>
      </c>
      <c r="K419" s="3">
        <v>57.31</v>
      </c>
      <c r="L419" s="3">
        <v>52.6</v>
      </c>
      <c r="M419" s="3">
        <v>48.93</v>
      </c>
      <c r="N419" s="3">
        <v>49.02</v>
      </c>
      <c r="O419" s="3">
        <v>49.82</v>
      </c>
      <c r="P419" s="3">
        <v>51.61</v>
      </c>
      <c r="Q419" s="3">
        <v>53.88</v>
      </c>
      <c r="R419" s="3">
        <v>57.17</v>
      </c>
      <c r="S419" s="3">
        <v>60.11</v>
      </c>
      <c r="T419" s="3">
        <v>62.8</v>
      </c>
      <c r="U419" s="3">
        <v>62.2</v>
      </c>
      <c r="V419" s="3">
        <v>59.44</v>
      </c>
      <c r="W419" s="3">
        <v>51.29</v>
      </c>
      <c r="X419" s="3">
        <v>47.18</v>
      </c>
      <c r="Y419" s="3">
        <v>45.61</v>
      </c>
      <c r="Z419" s="3">
        <v>45.26</v>
      </c>
      <c r="AA419" s="3">
        <v>45.6</v>
      </c>
      <c r="AB419" s="3">
        <v>48.05</v>
      </c>
      <c r="AC419" s="3">
        <v>51.41</v>
      </c>
      <c r="AD419" s="3">
        <v>54.2</v>
      </c>
      <c r="AE419" s="3">
        <v>56.57</v>
      </c>
      <c r="AF419" s="3">
        <v>59.08</v>
      </c>
      <c r="AG419" s="3">
        <v>59.1</v>
      </c>
      <c r="AH419" s="3">
        <v>56.48</v>
      </c>
      <c r="AI419" s="3">
        <v>49.32</v>
      </c>
      <c r="AJ419" s="3">
        <v>46.2</v>
      </c>
      <c r="AK419" s="3">
        <v>45.58</v>
      </c>
      <c r="AL419" s="3">
        <v>45.85</v>
      </c>
      <c r="AM419" s="3">
        <v>46.61</v>
      </c>
      <c r="AN419" s="3">
        <v>48.64</v>
      </c>
      <c r="AO419" s="3">
        <v>53.9</v>
      </c>
      <c r="AP419" s="3">
        <v>56.25</v>
      </c>
      <c r="AQ419" s="3">
        <v>57.23</v>
      </c>
      <c r="AR419" s="3">
        <v>58.27</v>
      </c>
      <c r="AS419" s="3">
        <v>56.75</v>
      </c>
      <c r="AT419" s="3">
        <v>53.75</v>
      </c>
      <c r="AU419" s="3">
        <v>47.65</v>
      </c>
      <c r="AV419" s="3">
        <v>46.16</v>
      </c>
      <c r="AW419" s="3">
        <v>45.44</v>
      </c>
      <c r="AX419" s="3">
        <v>45.48</v>
      </c>
      <c r="AY419" s="3">
        <v>45.99</v>
      </c>
    </row>
    <row r="420" spans="1:51" x14ac:dyDescent="0.35">
      <c r="A420" s="5">
        <f t="shared" si="7"/>
        <v>43313</v>
      </c>
      <c r="B420" t="s">
        <v>565</v>
      </c>
      <c r="C420" s="2">
        <v>43313</v>
      </c>
      <c r="D420" s="3">
        <v>57.83</v>
      </c>
      <c r="E420" s="3">
        <v>58.09</v>
      </c>
      <c r="F420" s="3">
        <v>62.84</v>
      </c>
      <c r="G420" s="3">
        <v>65.28</v>
      </c>
      <c r="H420" s="3">
        <v>65.83</v>
      </c>
      <c r="I420" s="3">
        <v>65.94</v>
      </c>
      <c r="J420" s="3">
        <v>62.45</v>
      </c>
      <c r="K420" s="3">
        <v>56.82</v>
      </c>
      <c r="L420" s="3">
        <v>52.26</v>
      </c>
      <c r="M420" s="3">
        <v>48.72</v>
      </c>
      <c r="N420" s="3">
        <v>48.67</v>
      </c>
      <c r="O420" s="3">
        <v>49.37</v>
      </c>
      <c r="P420" s="3">
        <v>51.1</v>
      </c>
      <c r="Q420" s="3">
        <v>53.46</v>
      </c>
      <c r="R420" s="3">
        <v>56.81</v>
      </c>
      <c r="S420" s="3">
        <v>59.79</v>
      </c>
      <c r="T420" s="3">
        <v>62.48</v>
      </c>
      <c r="U420" s="3">
        <v>61.88</v>
      </c>
      <c r="V420" s="3">
        <v>59.12</v>
      </c>
      <c r="W420" s="3">
        <v>50.96</v>
      </c>
      <c r="X420" s="3">
        <v>46.85</v>
      </c>
      <c r="Y420" s="3">
        <v>45.28</v>
      </c>
      <c r="Z420" s="3">
        <v>44.93</v>
      </c>
      <c r="AA420" s="3">
        <v>45.27</v>
      </c>
      <c r="AB420" s="3">
        <v>47.72</v>
      </c>
      <c r="AC420" s="3">
        <v>51.12</v>
      </c>
      <c r="AD420" s="3">
        <v>53.95</v>
      </c>
      <c r="AE420" s="3">
        <v>56.36</v>
      </c>
      <c r="AF420" s="3">
        <v>58.9</v>
      </c>
      <c r="AG420" s="3">
        <v>58.92</v>
      </c>
      <c r="AH420" s="3">
        <v>56.3</v>
      </c>
      <c r="AI420" s="3">
        <v>49.12</v>
      </c>
      <c r="AJ420" s="3">
        <v>46</v>
      </c>
      <c r="AK420" s="3">
        <v>45.38</v>
      </c>
      <c r="AL420" s="3">
        <v>45.65</v>
      </c>
      <c r="AM420" s="3">
        <v>46.41</v>
      </c>
      <c r="AN420" s="3">
        <v>48.44</v>
      </c>
      <c r="AO420" s="3">
        <v>53.66</v>
      </c>
      <c r="AP420" s="3">
        <v>55.98</v>
      </c>
      <c r="AQ420" s="3">
        <v>56.94</v>
      </c>
      <c r="AR420" s="3">
        <v>57.96</v>
      </c>
      <c r="AS420" s="3">
        <v>56.44</v>
      </c>
      <c r="AT420" s="3">
        <v>53.44</v>
      </c>
      <c r="AU420" s="3">
        <v>47.34</v>
      </c>
      <c r="AV420" s="3">
        <v>45.85</v>
      </c>
      <c r="AW420" s="3">
        <v>45.13</v>
      </c>
      <c r="AX420" s="3">
        <v>45.17</v>
      </c>
      <c r="AY420" s="3">
        <v>45.68</v>
      </c>
    </row>
    <row r="421" spans="1:51" x14ac:dyDescent="0.35">
      <c r="A421" s="5">
        <f t="shared" si="7"/>
        <v>43314</v>
      </c>
      <c r="B421" t="s">
        <v>566</v>
      </c>
      <c r="C421" s="2">
        <v>43314</v>
      </c>
      <c r="D421" s="3">
        <v>57.93</v>
      </c>
      <c r="E421" s="3">
        <v>58.1</v>
      </c>
      <c r="F421" s="3">
        <v>62.74</v>
      </c>
      <c r="G421" s="3">
        <v>65.17</v>
      </c>
      <c r="H421" s="3">
        <v>65.63</v>
      </c>
      <c r="I421" s="3">
        <v>65.78</v>
      </c>
      <c r="J421" s="3">
        <v>62.31</v>
      </c>
      <c r="K421" s="3">
        <v>56.72</v>
      </c>
      <c r="L421" s="3">
        <v>52.22</v>
      </c>
      <c r="M421" s="3">
        <v>48.77</v>
      </c>
      <c r="N421" s="3">
        <v>48.82</v>
      </c>
      <c r="O421" s="3">
        <v>49.59</v>
      </c>
      <c r="P421" s="3">
        <v>51.35</v>
      </c>
      <c r="Q421" s="3">
        <v>53.65</v>
      </c>
      <c r="R421" s="3">
        <v>56.94</v>
      </c>
      <c r="S421" s="3">
        <v>59.9</v>
      </c>
      <c r="T421" s="3">
        <v>62.58</v>
      </c>
      <c r="U421" s="3">
        <v>61.98</v>
      </c>
      <c r="V421" s="3">
        <v>59.22</v>
      </c>
      <c r="W421" s="3">
        <v>51.1</v>
      </c>
      <c r="X421" s="3">
        <v>47.02</v>
      </c>
      <c r="Y421" s="3">
        <v>45.48</v>
      </c>
      <c r="Z421" s="3">
        <v>45.13</v>
      </c>
      <c r="AA421" s="3">
        <v>45.47</v>
      </c>
      <c r="AB421" s="3">
        <v>47.92</v>
      </c>
      <c r="AC421" s="3">
        <v>51.32</v>
      </c>
      <c r="AD421" s="3">
        <v>54.15</v>
      </c>
      <c r="AE421" s="3">
        <v>56.56</v>
      </c>
      <c r="AF421" s="3">
        <v>59.1</v>
      </c>
      <c r="AG421" s="3">
        <v>59.12</v>
      </c>
      <c r="AH421" s="3">
        <v>56.5</v>
      </c>
      <c r="AI421" s="3">
        <v>49.3</v>
      </c>
      <c r="AJ421" s="3">
        <v>46.16</v>
      </c>
      <c r="AK421" s="3">
        <v>45.54</v>
      </c>
      <c r="AL421" s="3">
        <v>45.81</v>
      </c>
      <c r="AM421" s="3">
        <v>46.57</v>
      </c>
      <c r="AN421" s="3">
        <v>48.6</v>
      </c>
      <c r="AO421" s="3">
        <v>53.82</v>
      </c>
      <c r="AP421" s="3">
        <v>56.14</v>
      </c>
      <c r="AQ421" s="3">
        <v>57.1</v>
      </c>
      <c r="AR421" s="3">
        <v>58.12</v>
      </c>
      <c r="AS421" s="3">
        <v>56.6</v>
      </c>
      <c r="AT421" s="3">
        <v>53.6</v>
      </c>
      <c r="AU421" s="3">
        <v>47.5</v>
      </c>
      <c r="AV421" s="3">
        <v>46.01</v>
      </c>
      <c r="AW421" s="3">
        <v>45.29</v>
      </c>
      <c r="AX421" s="3">
        <v>45.33</v>
      </c>
      <c r="AY421" s="3">
        <v>45.84</v>
      </c>
    </row>
    <row r="422" spans="1:51" x14ac:dyDescent="0.35">
      <c r="A422" s="5">
        <f t="shared" si="7"/>
        <v>43315</v>
      </c>
      <c r="B422" t="s">
        <v>567</v>
      </c>
      <c r="C422" s="2">
        <v>43315</v>
      </c>
      <c r="D422" s="3">
        <v>58.77</v>
      </c>
      <c r="E422" s="3">
        <v>58.97</v>
      </c>
      <c r="F422" s="3">
        <v>63.59</v>
      </c>
      <c r="G422" s="3">
        <v>65.97</v>
      </c>
      <c r="H422" s="3">
        <v>66.34</v>
      </c>
      <c r="I422" s="3">
        <v>66.45</v>
      </c>
      <c r="J422" s="3">
        <v>63.05</v>
      </c>
      <c r="K422" s="3">
        <v>57.07</v>
      </c>
      <c r="L422" s="3">
        <v>52.8</v>
      </c>
      <c r="M422" s="3">
        <v>49.39</v>
      </c>
      <c r="N422" s="3">
        <v>49.45</v>
      </c>
      <c r="O422" s="3">
        <v>50.21</v>
      </c>
      <c r="P422" s="3">
        <v>51.93</v>
      </c>
      <c r="Q422" s="3">
        <v>54.18</v>
      </c>
      <c r="R422" s="3">
        <v>57.44</v>
      </c>
      <c r="S422" s="3">
        <v>60.32</v>
      </c>
      <c r="T422" s="3">
        <v>63</v>
      </c>
      <c r="U422" s="3">
        <v>62.4</v>
      </c>
      <c r="V422" s="3">
        <v>59.64</v>
      </c>
      <c r="W422" s="3">
        <v>51.48</v>
      </c>
      <c r="X422" s="3">
        <v>47.4</v>
      </c>
      <c r="Y422" s="3">
        <v>45.86</v>
      </c>
      <c r="Z422" s="3">
        <v>45.51</v>
      </c>
      <c r="AA422" s="3">
        <v>45.85</v>
      </c>
      <c r="AB422" s="3">
        <v>48.3</v>
      </c>
      <c r="AC422" s="3">
        <v>51.61</v>
      </c>
      <c r="AD422" s="3">
        <v>54.35</v>
      </c>
      <c r="AE422" s="3">
        <v>56.67</v>
      </c>
      <c r="AF422" s="3">
        <v>59.17</v>
      </c>
      <c r="AG422" s="3">
        <v>59.16</v>
      </c>
      <c r="AH422" s="3">
        <v>56.54</v>
      </c>
      <c r="AI422" s="3">
        <v>49.34</v>
      </c>
      <c r="AJ422" s="3">
        <v>46.2</v>
      </c>
      <c r="AK422" s="3">
        <v>45.58</v>
      </c>
      <c r="AL422" s="3">
        <v>45.85</v>
      </c>
      <c r="AM422" s="3">
        <v>46.61</v>
      </c>
      <c r="AN422" s="3">
        <v>48.64</v>
      </c>
      <c r="AO422" s="3">
        <v>53.82</v>
      </c>
      <c r="AP422" s="3">
        <v>56.1</v>
      </c>
      <c r="AQ422" s="3">
        <v>57.06</v>
      </c>
      <c r="AR422" s="3">
        <v>58.08</v>
      </c>
      <c r="AS422" s="3">
        <v>56.56</v>
      </c>
      <c r="AT422" s="3">
        <v>53.56</v>
      </c>
      <c r="AU422" s="3">
        <v>47.46</v>
      </c>
      <c r="AV422" s="3">
        <v>45.97</v>
      </c>
      <c r="AW422" s="3">
        <v>45.25</v>
      </c>
      <c r="AX422" s="3">
        <v>45.29</v>
      </c>
      <c r="AY422" s="3">
        <v>45.8</v>
      </c>
    </row>
    <row r="423" spans="1:51" x14ac:dyDescent="0.35">
      <c r="A423" s="5">
        <f t="shared" si="7"/>
        <v>43318</v>
      </c>
      <c r="B423" t="s">
        <v>568</v>
      </c>
      <c r="C423" s="2">
        <v>43318</v>
      </c>
      <c r="D423" s="3">
        <v>59.54</v>
      </c>
      <c r="E423" s="3">
        <v>59.69</v>
      </c>
      <c r="F423" s="3">
        <v>64.17</v>
      </c>
      <c r="G423" s="3">
        <v>66.39</v>
      </c>
      <c r="H423" s="3">
        <v>66.81</v>
      </c>
      <c r="I423" s="3">
        <v>66.94</v>
      </c>
      <c r="J423" s="3">
        <v>63.59</v>
      </c>
      <c r="K423" s="3">
        <v>57.4</v>
      </c>
      <c r="L423" s="3">
        <v>53.58</v>
      </c>
      <c r="M423" s="3">
        <v>50.17</v>
      </c>
      <c r="N423" s="3">
        <v>50.15</v>
      </c>
      <c r="O423" s="3">
        <v>50.91</v>
      </c>
      <c r="P423" s="3">
        <v>52.61</v>
      </c>
      <c r="Q423" s="3">
        <v>54.82</v>
      </c>
      <c r="R423" s="3">
        <v>58</v>
      </c>
      <c r="S423" s="3">
        <v>60.88</v>
      </c>
      <c r="T423" s="3">
        <v>63.56</v>
      </c>
      <c r="U423" s="3">
        <v>62.96</v>
      </c>
      <c r="V423" s="3">
        <v>60.2</v>
      </c>
      <c r="W423" s="3">
        <v>52.04</v>
      </c>
      <c r="X423" s="3">
        <v>47.96</v>
      </c>
      <c r="Y423" s="3">
        <v>46.42</v>
      </c>
      <c r="Z423" s="3">
        <v>46.07</v>
      </c>
      <c r="AA423" s="3">
        <v>46.41</v>
      </c>
      <c r="AB423" s="3">
        <v>48.83</v>
      </c>
      <c r="AC423" s="3">
        <v>52.15</v>
      </c>
      <c r="AD423" s="3">
        <v>54.89</v>
      </c>
      <c r="AE423" s="3">
        <v>57.21</v>
      </c>
      <c r="AF423" s="3">
        <v>59.71</v>
      </c>
      <c r="AG423" s="3">
        <v>59.7</v>
      </c>
      <c r="AH423" s="3">
        <v>57.08</v>
      </c>
      <c r="AI423" s="3">
        <v>49.88</v>
      </c>
      <c r="AJ423" s="3">
        <v>46.74</v>
      </c>
      <c r="AK423" s="3">
        <v>46.12</v>
      </c>
      <c r="AL423" s="3">
        <v>46.39</v>
      </c>
      <c r="AM423" s="3">
        <v>47.15</v>
      </c>
      <c r="AN423" s="3">
        <v>49.18</v>
      </c>
      <c r="AO423" s="3">
        <v>54.36</v>
      </c>
      <c r="AP423" s="3">
        <v>56.64</v>
      </c>
      <c r="AQ423" s="3">
        <v>57.6</v>
      </c>
      <c r="AR423" s="3">
        <v>58.62</v>
      </c>
      <c r="AS423" s="3">
        <v>57.1</v>
      </c>
      <c r="AT423" s="3">
        <v>54.1</v>
      </c>
      <c r="AU423" s="3">
        <v>48</v>
      </c>
      <c r="AV423" s="3">
        <v>46.51</v>
      </c>
      <c r="AW423" s="3">
        <v>45.79</v>
      </c>
      <c r="AX423" s="3">
        <v>45.83</v>
      </c>
      <c r="AY423" s="3">
        <v>46.34</v>
      </c>
    </row>
    <row r="424" spans="1:51" x14ac:dyDescent="0.35">
      <c r="A424" s="5">
        <f t="shared" si="7"/>
        <v>43319</v>
      </c>
      <c r="B424" t="s">
        <v>569</v>
      </c>
      <c r="C424" s="2">
        <v>43319</v>
      </c>
      <c r="D424" s="3">
        <v>59.9</v>
      </c>
      <c r="E424" s="3">
        <v>60.05</v>
      </c>
      <c r="F424" s="3">
        <v>64.78</v>
      </c>
      <c r="G424" s="3">
        <v>67.13</v>
      </c>
      <c r="H424" s="3">
        <v>67.64</v>
      </c>
      <c r="I424" s="3">
        <v>67.8</v>
      </c>
      <c r="J424" s="3">
        <v>64.41</v>
      </c>
      <c r="K424" s="3">
        <v>58.28</v>
      </c>
      <c r="L424" s="3">
        <v>54.36</v>
      </c>
      <c r="M424" s="3">
        <v>50.95</v>
      </c>
      <c r="N424" s="3">
        <v>50.87</v>
      </c>
      <c r="O424" s="3">
        <v>51.56</v>
      </c>
      <c r="P424" s="3">
        <v>53.26</v>
      </c>
      <c r="Q424" s="3">
        <v>55.47</v>
      </c>
      <c r="R424" s="3">
        <v>58.65</v>
      </c>
      <c r="S424" s="3">
        <v>61.53</v>
      </c>
      <c r="T424" s="3">
        <v>64.209999999999994</v>
      </c>
      <c r="U424" s="3">
        <v>63.61</v>
      </c>
      <c r="V424" s="3">
        <v>60.85</v>
      </c>
      <c r="W424" s="3">
        <v>52.78</v>
      </c>
      <c r="X424" s="3">
        <v>48.7</v>
      </c>
      <c r="Y424" s="3">
        <v>47.16</v>
      </c>
      <c r="Z424" s="3">
        <v>46.81</v>
      </c>
      <c r="AA424" s="3">
        <v>47.17</v>
      </c>
      <c r="AB424" s="3">
        <v>49.68</v>
      </c>
      <c r="AC424" s="3">
        <v>53.05</v>
      </c>
      <c r="AD424" s="3">
        <v>55.85</v>
      </c>
      <c r="AE424" s="3">
        <v>58.17</v>
      </c>
      <c r="AF424" s="3">
        <v>60.67</v>
      </c>
      <c r="AG424" s="3">
        <v>60.66</v>
      </c>
      <c r="AH424" s="3">
        <v>58.04</v>
      </c>
      <c r="AI424" s="3">
        <v>50.84</v>
      </c>
      <c r="AJ424" s="3">
        <v>47.7</v>
      </c>
      <c r="AK424" s="3">
        <v>47.08</v>
      </c>
      <c r="AL424" s="3">
        <v>47.35</v>
      </c>
      <c r="AM424" s="3">
        <v>48.11</v>
      </c>
      <c r="AN424" s="3">
        <v>50.14</v>
      </c>
      <c r="AO424" s="3">
        <v>55.32</v>
      </c>
      <c r="AP424" s="3">
        <v>57.6</v>
      </c>
      <c r="AQ424" s="3">
        <v>58.56</v>
      </c>
      <c r="AR424" s="3">
        <v>59.58</v>
      </c>
      <c r="AS424" s="3">
        <v>58.06</v>
      </c>
      <c r="AT424" s="3">
        <v>55.06</v>
      </c>
      <c r="AU424" s="3">
        <v>48.96</v>
      </c>
      <c r="AV424" s="3">
        <v>47.47</v>
      </c>
      <c r="AW424" s="3">
        <v>46.75</v>
      </c>
      <c r="AX424" s="3">
        <v>46.79</v>
      </c>
      <c r="AY424" s="3">
        <v>47.3</v>
      </c>
    </row>
    <row r="425" spans="1:51" x14ac:dyDescent="0.35">
      <c r="A425" s="5">
        <f t="shared" si="7"/>
        <v>43320</v>
      </c>
      <c r="B425" t="s">
        <v>570</v>
      </c>
      <c r="C425" s="2">
        <v>43320</v>
      </c>
      <c r="D425" s="3">
        <v>60.27</v>
      </c>
      <c r="E425" s="3">
        <v>60.34</v>
      </c>
      <c r="F425" s="3">
        <v>64.94</v>
      </c>
      <c r="G425" s="3">
        <v>67.27</v>
      </c>
      <c r="H425" s="3">
        <v>67.83</v>
      </c>
      <c r="I425" s="3">
        <v>68.010000000000005</v>
      </c>
      <c r="J425" s="3">
        <v>64.599999999999994</v>
      </c>
      <c r="K425" s="3">
        <v>58.29</v>
      </c>
      <c r="L425" s="3">
        <v>54.34</v>
      </c>
      <c r="M425" s="3">
        <v>50.93</v>
      </c>
      <c r="N425" s="3">
        <v>50.85</v>
      </c>
      <c r="O425" s="3">
        <v>51.54</v>
      </c>
      <c r="P425" s="3">
        <v>53.24</v>
      </c>
      <c r="Q425" s="3">
        <v>55.5</v>
      </c>
      <c r="R425" s="3">
        <v>58.68</v>
      </c>
      <c r="S425" s="3">
        <v>61.56</v>
      </c>
      <c r="T425" s="3">
        <v>64.239999999999995</v>
      </c>
      <c r="U425" s="3">
        <v>63.64</v>
      </c>
      <c r="V425" s="3">
        <v>60.88</v>
      </c>
      <c r="W425" s="3">
        <v>52.63</v>
      </c>
      <c r="X425" s="3">
        <v>48.55</v>
      </c>
      <c r="Y425" s="3">
        <v>47.01</v>
      </c>
      <c r="Z425" s="3">
        <v>46.66</v>
      </c>
      <c r="AA425" s="3">
        <v>47.02</v>
      </c>
      <c r="AB425" s="3">
        <v>49.53</v>
      </c>
      <c r="AC425" s="3">
        <v>52.7</v>
      </c>
      <c r="AD425" s="3">
        <v>55.5</v>
      </c>
      <c r="AE425" s="3">
        <v>57.82</v>
      </c>
      <c r="AF425" s="3">
        <v>60.32</v>
      </c>
      <c r="AG425" s="3">
        <v>60.31</v>
      </c>
      <c r="AH425" s="3">
        <v>57.69</v>
      </c>
      <c r="AI425" s="3">
        <v>50.49</v>
      </c>
      <c r="AJ425" s="3">
        <v>47.35</v>
      </c>
      <c r="AK425" s="3">
        <v>46.73</v>
      </c>
      <c r="AL425" s="3">
        <v>47</v>
      </c>
      <c r="AM425" s="3">
        <v>47.76</v>
      </c>
      <c r="AN425" s="3">
        <v>49.79</v>
      </c>
      <c r="AO425" s="3">
        <v>54.97</v>
      </c>
      <c r="AP425" s="3">
        <v>57.25</v>
      </c>
      <c r="AQ425" s="3">
        <v>58.21</v>
      </c>
      <c r="AR425" s="3">
        <v>59.23</v>
      </c>
      <c r="AS425" s="3">
        <v>57.71</v>
      </c>
      <c r="AT425" s="3">
        <v>54.71</v>
      </c>
      <c r="AU425" s="3">
        <v>48.61</v>
      </c>
      <c r="AV425" s="3">
        <v>47.12</v>
      </c>
      <c r="AW425" s="3">
        <v>46.4</v>
      </c>
      <c r="AX425" s="3">
        <v>46.44</v>
      </c>
      <c r="AY425" s="3">
        <v>46.95</v>
      </c>
    </row>
    <row r="426" spans="1:51" x14ac:dyDescent="0.35">
      <c r="A426" s="5">
        <f t="shared" si="7"/>
        <v>43321</v>
      </c>
      <c r="B426" t="s">
        <v>571</v>
      </c>
      <c r="C426" s="2">
        <v>43321</v>
      </c>
      <c r="D426" s="3">
        <v>60.35</v>
      </c>
      <c r="E426" s="3">
        <v>60.48</v>
      </c>
      <c r="F426" s="3">
        <v>65.260000000000005</v>
      </c>
      <c r="G426" s="3">
        <v>67.59</v>
      </c>
      <c r="H426" s="3">
        <v>68.12</v>
      </c>
      <c r="I426" s="3">
        <v>68.27</v>
      </c>
      <c r="J426" s="3">
        <v>64.83</v>
      </c>
      <c r="K426" s="3">
        <v>58.46</v>
      </c>
      <c r="L426" s="3">
        <v>54.47</v>
      </c>
      <c r="M426" s="3">
        <v>51.05</v>
      </c>
      <c r="N426" s="3">
        <v>50.97</v>
      </c>
      <c r="O426" s="3">
        <v>51.66</v>
      </c>
      <c r="P426" s="3">
        <v>53.36</v>
      </c>
      <c r="Q426" s="3">
        <v>55.67</v>
      </c>
      <c r="R426" s="3">
        <v>58.89</v>
      </c>
      <c r="S426" s="3">
        <v>61.8</v>
      </c>
      <c r="T426" s="3">
        <v>64.48</v>
      </c>
      <c r="U426" s="3">
        <v>63.88</v>
      </c>
      <c r="V426" s="3">
        <v>61.12</v>
      </c>
      <c r="W426" s="3">
        <v>52.83</v>
      </c>
      <c r="X426" s="3">
        <v>48.75</v>
      </c>
      <c r="Y426" s="3">
        <v>47.21</v>
      </c>
      <c r="Z426" s="3">
        <v>46.86</v>
      </c>
      <c r="AA426" s="3">
        <v>47.22</v>
      </c>
      <c r="AB426" s="3">
        <v>49.73</v>
      </c>
      <c r="AC426" s="3">
        <v>52.98</v>
      </c>
      <c r="AD426" s="3">
        <v>55.78</v>
      </c>
      <c r="AE426" s="3">
        <v>58.1</v>
      </c>
      <c r="AF426" s="3">
        <v>60.6</v>
      </c>
      <c r="AG426" s="3">
        <v>60.59</v>
      </c>
      <c r="AH426" s="3">
        <v>57.97</v>
      </c>
      <c r="AI426" s="3">
        <v>50.77</v>
      </c>
      <c r="AJ426" s="3">
        <v>47.63</v>
      </c>
      <c r="AK426" s="3">
        <v>47.01</v>
      </c>
      <c r="AL426" s="3">
        <v>47.28</v>
      </c>
      <c r="AM426" s="3">
        <v>48.04</v>
      </c>
      <c r="AN426" s="3">
        <v>50.07</v>
      </c>
      <c r="AO426" s="3">
        <v>55.25</v>
      </c>
      <c r="AP426" s="3">
        <v>57.53</v>
      </c>
      <c r="AQ426" s="3">
        <v>58.49</v>
      </c>
      <c r="AR426" s="3">
        <v>59.51</v>
      </c>
      <c r="AS426" s="3">
        <v>57.99</v>
      </c>
      <c r="AT426" s="3">
        <v>54.99</v>
      </c>
      <c r="AU426" s="3">
        <v>48.89</v>
      </c>
      <c r="AV426" s="3">
        <v>47.4</v>
      </c>
      <c r="AW426" s="3">
        <v>46.68</v>
      </c>
      <c r="AX426" s="3">
        <v>46.72</v>
      </c>
      <c r="AY426" s="3">
        <v>47.23</v>
      </c>
    </row>
    <row r="427" spans="1:51" x14ac:dyDescent="0.35">
      <c r="A427" s="5">
        <f t="shared" si="7"/>
        <v>43322</v>
      </c>
      <c r="B427" t="s">
        <v>572</v>
      </c>
      <c r="C427" s="2">
        <v>43322</v>
      </c>
      <c r="D427" s="3">
        <v>60.41</v>
      </c>
      <c r="E427" s="3">
        <v>60.61</v>
      </c>
      <c r="F427" s="3">
        <v>65.650000000000006</v>
      </c>
      <c r="G427" s="3">
        <v>68.02</v>
      </c>
      <c r="H427" s="3">
        <v>68.41</v>
      </c>
      <c r="I427" s="3">
        <v>68.64</v>
      </c>
      <c r="J427" s="3">
        <v>65.13</v>
      </c>
      <c r="K427" s="3">
        <v>58.74</v>
      </c>
      <c r="L427" s="3">
        <v>54.73</v>
      </c>
      <c r="M427" s="3">
        <v>51.28</v>
      </c>
      <c r="N427" s="3">
        <v>51.13</v>
      </c>
      <c r="O427" s="3">
        <v>51.76</v>
      </c>
      <c r="P427" s="3">
        <v>53.46</v>
      </c>
      <c r="Q427" s="3">
        <v>55.77</v>
      </c>
      <c r="R427" s="3">
        <v>58.98</v>
      </c>
      <c r="S427" s="3">
        <v>61.89</v>
      </c>
      <c r="T427" s="3">
        <v>64.569999999999993</v>
      </c>
      <c r="U427" s="3">
        <v>63.97</v>
      </c>
      <c r="V427" s="3">
        <v>61.21</v>
      </c>
      <c r="W427" s="3">
        <v>52.83</v>
      </c>
      <c r="X427" s="3">
        <v>48.66</v>
      </c>
      <c r="Y427" s="3">
        <v>47.09</v>
      </c>
      <c r="Z427" s="3">
        <v>46.74</v>
      </c>
      <c r="AA427" s="3">
        <v>47.1</v>
      </c>
      <c r="AB427" s="3">
        <v>49.61</v>
      </c>
      <c r="AC427" s="3">
        <v>52.89</v>
      </c>
      <c r="AD427" s="3">
        <v>55.72</v>
      </c>
      <c r="AE427" s="3">
        <v>58.07</v>
      </c>
      <c r="AF427" s="3">
        <v>60.57</v>
      </c>
      <c r="AG427" s="3">
        <v>60.56</v>
      </c>
      <c r="AH427" s="3">
        <v>57.94</v>
      </c>
      <c r="AI427" s="3">
        <v>50.74</v>
      </c>
      <c r="AJ427" s="3">
        <v>47.6</v>
      </c>
      <c r="AK427" s="3">
        <v>46.98</v>
      </c>
      <c r="AL427" s="3">
        <v>47.25</v>
      </c>
      <c r="AM427" s="3">
        <v>48.01</v>
      </c>
      <c r="AN427" s="3">
        <v>50.04</v>
      </c>
      <c r="AO427" s="3">
        <v>55.24</v>
      </c>
      <c r="AP427" s="3">
        <v>57.55</v>
      </c>
      <c r="AQ427" s="3">
        <v>58.51</v>
      </c>
      <c r="AR427" s="3">
        <v>59.53</v>
      </c>
      <c r="AS427" s="3">
        <v>58.01</v>
      </c>
      <c r="AT427" s="3">
        <v>55.01</v>
      </c>
      <c r="AU427" s="3">
        <v>48.98</v>
      </c>
      <c r="AV427" s="3">
        <v>47.55</v>
      </c>
      <c r="AW427" s="3">
        <v>46.88</v>
      </c>
      <c r="AX427" s="3">
        <v>46.92</v>
      </c>
      <c r="AY427" s="3">
        <v>47.43</v>
      </c>
    </row>
    <row r="428" spans="1:51" x14ac:dyDescent="0.35">
      <c r="A428" s="5">
        <f t="shared" si="7"/>
        <v>43325</v>
      </c>
      <c r="B428" t="s">
        <v>573</v>
      </c>
      <c r="C428" s="2">
        <v>43325</v>
      </c>
      <c r="D428" s="3">
        <v>62.1</v>
      </c>
      <c r="E428" s="3">
        <v>62.21</v>
      </c>
      <c r="F428" s="3">
        <v>67.349999999999994</v>
      </c>
      <c r="G428" s="3">
        <v>69.540000000000006</v>
      </c>
      <c r="H428" s="3">
        <v>70</v>
      </c>
      <c r="I428" s="3">
        <v>70.25</v>
      </c>
      <c r="J428" s="3">
        <v>66.67</v>
      </c>
      <c r="K428" s="3">
        <v>59.9</v>
      </c>
      <c r="L428" s="3">
        <v>55.53</v>
      </c>
      <c r="M428" s="3">
        <v>51.96</v>
      </c>
      <c r="N428" s="3">
        <v>51.97</v>
      </c>
      <c r="O428" s="3">
        <v>52.73</v>
      </c>
      <c r="P428" s="3">
        <v>54.53</v>
      </c>
      <c r="Q428" s="3">
        <v>56.98</v>
      </c>
      <c r="R428" s="3">
        <v>60.29</v>
      </c>
      <c r="S428" s="3">
        <v>62.97</v>
      </c>
      <c r="T428" s="3">
        <v>65.39</v>
      </c>
      <c r="U428" s="3">
        <v>64.790000000000006</v>
      </c>
      <c r="V428" s="3">
        <v>62.03</v>
      </c>
      <c r="W428" s="3">
        <v>53.59</v>
      </c>
      <c r="X428" s="3">
        <v>49.37</v>
      </c>
      <c r="Y428" s="3">
        <v>47.76</v>
      </c>
      <c r="Z428" s="3">
        <v>47.41</v>
      </c>
      <c r="AA428" s="3">
        <v>47.77</v>
      </c>
      <c r="AB428" s="3">
        <v>50.28</v>
      </c>
      <c r="AC428" s="3">
        <v>53.56</v>
      </c>
      <c r="AD428" s="3">
        <v>56.39</v>
      </c>
      <c r="AE428" s="3">
        <v>58.74</v>
      </c>
      <c r="AF428" s="3">
        <v>61.24</v>
      </c>
      <c r="AG428" s="3">
        <v>61.23</v>
      </c>
      <c r="AH428" s="3">
        <v>58.61</v>
      </c>
      <c r="AI428" s="3">
        <v>51.41</v>
      </c>
      <c r="AJ428" s="3">
        <v>48.27</v>
      </c>
      <c r="AK428" s="3">
        <v>47.65</v>
      </c>
      <c r="AL428" s="3">
        <v>47.92</v>
      </c>
      <c r="AM428" s="3">
        <v>48.68</v>
      </c>
      <c r="AN428" s="3">
        <v>50.71</v>
      </c>
      <c r="AO428" s="3">
        <v>55.86</v>
      </c>
      <c r="AP428" s="3">
        <v>58.12</v>
      </c>
      <c r="AQ428" s="3">
        <v>59.03</v>
      </c>
      <c r="AR428" s="3">
        <v>60</v>
      </c>
      <c r="AS428" s="3">
        <v>58.43</v>
      </c>
      <c r="AT428" s="3">
        <v>55.43</v>
      </c>
      <c r="AU428" s="3">
        <v>49.4</v>
      </c>
      <c r="AV428" s="3">
        <v>47.97</v>
      </c>
      <c r="AW428" s="3">
        <v>47.3</v>
      </c>
      <c r="AX428" s="3">
        <v>47.4</v>
      </c>
      <c r="AY428" s="3">
        <v>47.97</v>
      </c>
    </row>
    <row r="429" spans="1:51" x14ac:dyDescent="0.35">
      <c r="A429" s="5">
        <f t="shared" si="7"/>
        <v>43326</v>
      </c>
      <c r="B429" t="s">
        <v>574</v>
      </c>
      <c r="C429" s="2">
        <v>43326</v>
      </c>
      <c r="D429" s="3">
        <v>62.37</v>
      </c>
      <c r="E429" s="3">
        <v>62.43</v>
      </c>
      <c r="F429" s="3">
        <v>67.86</v>
      </c>
      <c r="G429" s="3">
        <v>70.16</v>
      </c>
      <c r="H429" s="3">
        <v>70.52</v>
      </c>
      <c r="I429" s="3">
        <v>70.78</v>
      </c>
      <c r="J429" s="3">
        <v>67.17</v>
      </c>
      <c r="K429" s="3">
        <v>60.3</v>
      </c>
      <c r="L429" s="3">
        <v>55.9</v>
      </c>
      <c r="M429" s="3">
        <v>52.29</v>
      </c>
      <c r="N429" s="3">
        <v>52.3</v>
      </c>
      <c r="O429" s="3">
        <v>53.04</v>
      </c>
      <c r="P429" s="3">
        <v>54.78</v>
      </c>
      <c r="Q429" s="3">
        <v>57.18</v>
      </c>
      <c r="R429" s="3">
        <v>60.43</v>
      </c>
      <c r="S429" s="3">
        <v>63.05</v>
      </c>
      <c r="T429" s="3">
        <v>65.39</v>
      </c>
      <c r="U429" s="3">
        <v>64.790000000000006</v>
      </c>
      <c r="V429" s="3">
        <v>62.04</v>
      </c>
      <c r="W429" s="3">
        <v>53.7</v>
      </c>
      <c r="X429" s="3">
        <v>49.57</v>
      </c>
      <c r="Y429" s="3">
        <v>48.04</v>
      </c>
      <c r="Z429" s="3">
        <v>47.73</v>
      </c>
      <c r="AA429" s="3">
        <v>48.14</v>
      </c>
      <c r="AB429" s="3">
        <v>50.61</v>
      </c>
      <c r="AC429" s="3">
        <v>53.87</v>
      </c>
      <c r="AD429" s="3">
        <v>56.7</v>
      </c>
      <c r="AE429" s="3">
        <v>59.05</v>
      </c>
      <c r="AF429" s="3">
        <v>61.55</v>
      </c>
      <c r="AG429" s="3">
        <v>61.54</v>
      </c>
      <c r="AH429" s="3">
        <v>58.92</v>
      </c>
      <c r="AI429" s="3">
        <v>51.72</v>
      </c>
      <c r="AJ429" s="3">
        <v>48.58</v>
      </c>
      <c r="AK429" s="3">
        <v>47.96</v>
      </c>
      <c r="AL429" s="3">
        <v>48.23</v>
      </c>
      <c r="AM429" s="3">
        <v>48.99</v>
      </c>
      <c r="AN429" s="3">
        <v>50.97</v>
      </c>
      <c r="AO429" s="3">
        <v>56.05</v>
      </c>
      <c r="AP429" s="3">
        <v>58.24</v>
      </c>
      <c r="AQ429" s="3">
        <v>59.08</v>
      </c>
      <c r="AR429" s="3">
        <v>60.05</v>
      </c>
      <c r="AS429" s="3">
        <v>58.48</v>
      </c>
      <c r="AT429" s="3">
        <v>55.48</v>
      </c>
      <c r="AU429" s="3">
        <v>49.49</v>
      </c>
      <c r="AV429" s="3">
        <v>48.09</v>
      </c>
      <c r="AW429" s="3">
        <v>47.44</v>
      </c>
      <c r="AX429" s="3">
        <v>47.55</v>
      </c>
      <c r="AY429" s="3">
        <v>48.12</v>
      </c>
    </row>
    <row r="430" spans="1:51" x14ac:dyDescent="0.35">
      <c r="A430" s="5">
        <f t="shared" si="7"/>
        <v>43327</v>
      </c>
      <c r="B430" t="s">
        <v>575</v>
      </c>
      <c r="C430" s="2">
        <v>43327</v>
      </c>
      <c r="D430" s="3">
        <v>61.59</v>
      </c>
      <c r="E430" s="3">
        <v>61.62</v>
      </c>
      <c r="F430" s="3">
        <v>67.180000000000007</v>
      </c>
      <c r="G430" s="3">
        <v>69.260000000000005</v>
      </c>
      <c r="H430" s="3">
        <v>69.62</v>
      </c>
      <c r="I430" s="3">
        <v>69.94</v>
      </c>
      <c r="J430" s="3">
        <v>66.41</v>
      </c>
      <c r="K430" s="3">
        <v>59.5</v>
      </c>
      <c r="L430" s="3">
        <v>55.06</v>
      </c>
      <c r="M430" s="3">
        <v>51.41</v>
      </c>
      <c r="N430" s="3">
        <v>51.42</v>
      </c>
      <c r="O430" s="3">
        <v>52.16</v>
      </c>
      <c r="P430" s="3">
        <v>53.92</v>
      </c>
      <c r="Q430" s="3">
        <v>56.33</v>
      </c>
      <c r="R430" s="3">
        <v>59.6</v>
      </c>
      <c r="S430" s="3">
        <v>62.24</v>
      </c>
      <c r="T430" s="3">
        <v>64.599999999999994</v>
      </c>
      <c r="U430" s="3">
        <v>64</v>
      </c>
      <c r="V430" s="3">
        <v>61.25</v>
      </c>
      <c r="W430" s="3">
        <v>52.89</v>
      </c>
      <c r="X430" s="3">
        <v>48.74</v>
      </c>
      <c r="Y430" s="3">
        <v>47.19</v>
      </c>
      <c r="Z430" s="3">
        <v>46.86</v>
      </c>
      <c r="AA430" s="3">
        <v>47.25</v>
      </c>
      <c r="AB430" s="3">
        <v>49.71</v>
      </c>
      <c r="AC430" s="3">
        <v>52.97</v>
      </c>
      <c r="AD430" s="3">
        <v>55.8</v>
      </c>
      <c r="AE430" s="3">
        <v>58.15</v>
      </c>
      <c r="AF430" s="3">
        <v>60.65</v>
      </c>
      <c r="AG430" s="3">
        <v>60.64</v>
      </c>
      <c r="AH430" s="3">
        <v>58.02</v>
      </c>
      <c r="AI430" s="3">
        <v>50.84</v>
      </c>
      <c r="AJ430" s="3">
        <v>47.72</v>
      </c>
      <c r="AK430" s="3">
        <v>47.12</v>
      </c>
      <c r="AL430" s="3">
        <v>47.39</v>
      </c>
      <c r="AM430" s="3">
        <v>48.15</v>
      </c>
      <c r="AN430" s="3">
        <v>50.13</v>
      </c>
      <c r="AO430" s="3">
        <v>55.33</v>
      </c>
      <c r="AP430" s="3">
        <v>57.64</v>
      </c>
      <c r="AQ430" s="3">
        <v>58.6</v>
      </c>
      <c r="AR430" s="3">
        <v>59.66</v>
      </c>
      <c r="AS430" s="3">
        <v>58.15</v>
      </c>
      <c r="AT430" s="3">
        <v>55.2</v>
      </c>
      <c r="AU430" s="3">
        <v>49.21</v>
      </c>
      <c r="AV430" s="3">
        <v>47.81</v>
      </c>
      <c r="AW430" s="3">
        <v>47.16</v>
      </c>
      <c r="AX430" s="3">
        <v>47.27</v>
      </c>
      <c r="AY430" s="3">
        <v>47.86</v>
      </c>
    </row>
    <row r="431" spans="1:51" x14ac:dyDescent="0.35">
      <c r="A431" s="5">
        <f t="shared" si="7"/>
        <v>43328</v>
      </c>
      <c r="B431" t="s">
        <v>576</v>
      </c>
      <c r="C431" s="2">
        <v>43328</v>
      </c>
      <c r="D431" s="3">
        <v>62.74</v>
      </c>
      <c r="E431" s="3">
        <v>62.79</v>
      </c>
      <c r="F431" s="3">
        <v>68.400000000000006</v>
      </c>
      <c r="G431" s="3">
        <v>70.19</v>
      </c>
      <c r="H431" s="3">
        <v>70.63</v>
      </c>
      <c r="I431" s="3">
        <v>70.97</v>
      </c>
      <c r="J431" s="3">
        <v>67.5</v>
      </c>
      <c r="K431" s="3">
        <v>60.01</v>
      </c>
      <c r="L431" s="3">
        <v>55.42</v>
      </c>
      <c r="M431" s="3">
        <v>51.77</v>
      </c>
      <c r="N431" s="3">
        <v>51.78</v>
      </c>
      <c r="O431" s="3">
        <v>52.52</v>
      </c>
      <c r="P431" s="3">
        <v>54.28</v>
      </c>
      <c r="Q431" s="3">
        <v>56.7</v>
      </c>
      <c r="R431" s="3">
        <v>59.97</v>
      </c>
      <c r="S431" s="3">
        <v>62.61</v>
      </c>
      <c r="T431" s="3">
        <v>64.97</v>
      </c>
      <c r="U431" s="3">
        <v>64.37</v>
      </c>
      <c r="V431" s="3">
        <v>61.61</v>
      </c>
      <c r="W431" s="3">
        <v>53.14</v>
      </c>
      <c r="X431" s="3">
        <v>48.88</v>
      </c>
      <c r="Y431" s="3">
        <v>47.33</v>
      </c>
      <c r="Z431" s="3">
        <v>47</v>
      </c>
      <c r="AA431" s="3">
        <v>47.39</v>
      </c>
      <c r="AB431" s="3">
        <v>49.85</v>
      </c>
      <c r="AC431" s="3">
        <v>53.09</v>
      </c>
      <c r="AD431" s="3">
        <v>55.92</v>
      </c>
      <c r="AE431" s="3">
        <v>58.27</v>
      </c>
      <c r="AF431" s="3">
        <v>60.77</v>
      </c>
      <c r="AG431" s="3">
        <v>60.76</v>
      </c>
      <c r="AH431" s="3">
        <v>58.14</v>
      </c>
      <c r="AI431" s="3">
        <v>51.18</v>
      </c>
      <c r="AJ431" s="3">
        <v>48.07</v>
      </c>
      <c r="AK431" s="3">
        <v>47.47</v>
      </c>
      <c r="AL431" s="3">
        <v>47.74</v>
      </c>
      <c r="AM431" s="3">
        <v>48.5</v>
      </c>
      <c r="AN431" s="3">
        <v>50.46</v>
      </c>
      <c r="AO431" s="3">
        <v>55.34</v>
      </c>
      <c r="AP431" s="3">
        <v>57.65</v>
      </c>
      <c r="AQ431" s="3">
        <v>58.61</v>
      </c>
      <c r="AR431" s="3">
        <v>59.67</v>
      </c>
      <c r="AS431" s="3">
        <v>58.16</v>
      </c>
      <c r="AT431" s="3">
        <v>55.21</v>
      </c>
      <c r="AU431" s="3">
        <v>49.22</v>
      </c>
      <c r="AV431" s="3">
        <v>47.82</v>
      </c>
      <c r="AW431" s="3">
        <v>47.17</v>
      </c>
      <c r="AX431" s="3">
        <v>47.28</v>
      </c>
      <c r="AY431" s="3">
        <v>47.87</v>
      </c>
    </row>
    <row r="432" spans="1:51" x14ac:dyDescent="0.35">
      <c r="A432" s="5">
        <f t="shared" si="7"/>
        <v>43329</v>
      </c>
      <c r="B432" t="s">
        <v>577</v>
      </c>
      <c r="C432" s="2">
        <v>43329</v>
      </c>
      <c r="D432" s="3">
        <v>63.68</v>
      </c>
      <c r="E432" s="3">
        <v>63.73</v>
      </c>
      <c r="F432" s="3">
        <v>69.48</v>
      </c>
      <c r="G432" s="3">
        <v>71.3</v>
      </c>
      <c r="H432" s="3">
        <v>71.680000000000007</v>
      </c>
      <c r="I432" s="3">
        <v>72.040000000000006</v>
      </c>
      <c r="J432" s="3">
        <v>68.510000000000005</v>
      </c>
      <c r="K432" s="3">
        <v>60.08</v>
      </c>
      <c r="L432" s="3">
        <v>55.72</v>
      </c>
      <c r="M432" s="3">
        <v>51.98</v>
      </c>
      <c r="N432" s="3">
        <v>51.99</v>
      </c>
      <c r="O432" s="3">
        <v>52.73</v>
      </c>
      <c r="P432" s="3">
        <v>54.52</v>
      </c>
      <c r="Q432" s="3">
        <v>57.11</v>
      </c>
      <c r="R432" s="3">
        <v>60.42</v>
      </c>
      <c r="S432" s="3">
        <v>63.06</v>
      </c>
      <c r="T432" s="3">
        <v>65.42</v>
      </c>
      <c r="U432" s="3">
        <v>64.819999999999993</v>
      </c>
      <c r="V432" s="3">
        <v>61.99</v>
      </c>
      <c r="W432" s="3">
        <v>53.35</v>
      </c>
      <c r="X432" s="3">
        <v>48.98</v>
      </c>
      <c r="Y432" s="3">
        <v>47.43</v>
      </c>
      <c r="Z432" s="3">
        <v>47.1</v>
      </c>
      <c r="AA432" s="3">
        <v>47.49</v>
      </c>
      <c r="AB432" s="3">
        <v>49.95</v>
      </c>
      <c r="AC432" s="3">
        <v>53.22</v>
      </c>
      <c r="AD432" s="3">
        <v>56.05</v>
      </c>
      <c r="AE432" s="3">
        <v>58.4</v>
      </c>
      <c r="AF432" s="3">
        <v>60.9</v>
      </c>
      <c r="AG432" s="3">
        <v>60.89</v>
      </c>
      <c r="AH432" s="3">
        <v>58.27</v>
      </c>
      <c r="AI432" s="3">
        <v>51.34</v>
      </c>
      <c r="AJ432" s="3">
        <v>48.23</v>
      </c>
      <c r="AK432" s="3">
        <v>47.63</v>
      </c>
      <c r="AL432" s="3">
        <v>47.9</v>
      </c>
      <c r="AM432" s="3">
        <v>48.66</v>
      </c>
      <c r="AN432" s="3">
        <v>50.62</v>
      </c>
      <c r="AO432" s="3">
        <v>55.47</v>
      </c>
      <c r="AP432" s="3">
        <v>57.78</v>
      </c>
      <c r="AQ432" s="3">
        <v>58.74</v>
      </c>
      <c r="AR432" s="3">
        <v>59.8</v>
      </c>
      <c r="AS432" s="3">
        <v>58.29</v>
      </c>
      <c r="AT432" s="3">
        <v>55.34</v>
      </c>
      <c r="AU432" s="3">
        <v>49.35</v>
      </c>
      <c r="AV432" s="3">
        <v>47.95</v>
      </c>
      <c r="AW432" s="3">
        <v>47.3</v>
      </c>
      <c r="AX432" s="3">
        <v>47.41</v>
      </c>
      <c r="AY432" s="3">
        <v>48</v>
      </c>
    </row>
    <row r="433" spans="1:51" x14ac:dyDescent="0.35">
      <c r="A433" s="5">
        <f t="shared" si="7"/>
        <v>43332</v>
      </c>
      <c r="B433" t="s">
        <v>578</v>
      </c>
      <c r="C433" s="2">
        <v>43332</v>
      </c>
      <c r="D433" s="3">
        <v>63.97</v>
      </c>
      <c r="E433" s="3">
        <v>64</v>
      </c>
      <c r="F433" s="3">
        <v>69.790000000000006</v>
      </c>
      <c r="G433" s="3">
        <v>71.59</v>
      </c>
      <c r="H433" s="3">
        <v>71.97</v>
      </c>
      <c r="I433" s="3">
        <v>72.319999999999993</v>
      </c>
      <c r="J433" s="3">
        <v>68.790000000000006</v>
      </c>
      <c r="K433" s="3">
        <v>60.42</v>
      </c>
      <c r="L433" s="3">
        <v>56.1</v>
      </c>
      <c r="M433" s="3">
        <v>52.36</v>
      </c>
      <c r="N433" s="3">
        <v>52.37</v>
      </c>
      <c r="O433" s="3">
        <v>53.11</v>
      </c>
      <c r="P433" s="3">
        <v>54.82</v>
      </c>
      <c r="Q433" s="3">
        <v>57.28</v>
      </c>
      <c r="R433" s="3">
        <v>60.49</v>
      </c>
      <c r="S433" s="3">
        <v>63.13</v>
      </c>
      <c r="T433" s="3">
        <v>65.489999999999995</v>
      </c>
      <c r="U433" s="3">
        <v>64.89</v>
      </c>
      <c r="V433" s="3">
        <v>62.06</v>
      </c>
      <c r="W433" s="3">
        <v>53.47</v>
      </c>
      <c r="X433" s="3">
        <v>49.15</v>
      </c>
      <c r="Y433" s="3">
        <v>47.6</v>
      </c>
      <c r="Z433" s="3">
        <v>47.27</v>
      </c>
      <c r="AA433" s="3">
        <v>47.66</v>
      </c>
      <c r="AB433" s="3">
        <v>50.12</v>
      </c>
      <c r="AC433" s="3">
        <v>53.43</v>
      </c>
      <c r="AD433" s="3">
        <v>56.26</v>
      </c>
      <c r="AE433" s="3">
        <v>58.61</v>
      </c>
      <c r="AF433" s="3">
        <v>61.11</v>
      </c>
      <c r="AG433" s="3">
        <v>61.1</v>
      </c>
      <c r="AH433" s="3">
        <v>58.43</v>
      </c>
      <c r="AI433" s="3">
        <v>51.42</v>
      </c>
      <c r="AJ433" s="3">
        <v>48.25</v>
      </c>
      <c r="AK433" s="3">
        <v>47.65</v>
      </c>
      <c r="AL433" s="3">
        <v>47.92</v>
      </c>
      <c r="AM433" s="3">
        <v>48.68</v>
      </c>
      <c r="AN433" s="3">
        <v>50.64</v>
      </c>
      <c r="AO433" s="3">
        <v>55.49</v>
      </c>
      <c r="AP433" s="3">
        <v>57.8</v>
      </c>
      <c r="AQ433" s="3">
        <v>58.76</v>
      </c>
      <c r="AR433" s="3">
        <v>59.82</v>
      </c>
      <c r="AS433" s="3">
        <v>58.31</v>
      </c>
      <c r="AT433" s="3">
        <v>55.36</v>
      </c>
      <c r="AU433" s="3">
        <v>49.37</v>
      </c>
      <c r="AV433" s="3">
        <v>47.97</v>
      </c>
      <c r="AW433" s="3">
        <v>47.32</v>
      </c>
      <c r="AX433" s="3">
        <v>47.43</v>
      </c>
      <c r="AY433" s="3">
        <v>48.02</v>
      </c>
    </row>
    <row r="434" spans="1:51" x14ac:dyDescent="0.35">
      <c r="A434" s="5">
        <f t="shared" si="7"/>
        <v>43333</v>
      </c>
      <c r="B434" t="s">
        <v>579</v>
      </c>
      <c r="C434" s="2">
        <v>43333</v>
      </c>
      <c r="D434" s="3">
        <v>64.459999999999994</v>
      </c>
      <c r="E434" s="3">
        <v>64.47</v>
      </c>
      <c r="F434" s="3">
        <v>70.17</v>
      </c>
      <c r="G434" s="3">
        <v>71.83</v>
      </c>
      <c r="H434" s="3">
        <v>72.319999999999993</v>
      </c>
      <c r="I434" s="3">
        <v>72.7</v>
      </c>
      <c r="J434" s="3">
        <v>69.2</v>
      </c>
      <c r="K434" s="3">
        <v>60.56</v>
      </c>
      <c r="L434" s="3">
        <v>56.24</v>
      </c>
      <c r="M434" s="3">
        <v>52.5</v>
      </c>
      <c r="N434" s="3">
        <v>52.51</v>
      </c>
      <c r="O434" s="3">
        <v>53.25</v>
      </c>
      <c r="P434" s="3">
        <v>55.36</v>
      </c>
      <c r="Q434" s="3">
        <v>57.48</v>
      </c>
      <c r="R434" s="3">
        <v>60.69</v>
      </c>
      <c r="S434" s="3">
        <v>63.33</v>
      </c>
      <c r="T434" s="3">
        <v>65.69</v>
      </c>
      <c r="U434" s="3">
        <v>65.09</v>
      </c>
      <c r="V434" s="3">
        <v>62.26</v>
      </c>
      <c r="W434" s="3">
        <v>53.51</v>
      </c>
      <c r="X434" s="3">
        <v>49.19</v>
      </c>
      <c r="Y434" s="3">
        <v>47.64</v>
      </c>
      <c r="Z434" s="3">
        <v>47.31</v>
      </c>
      <c r="AA434" s="3">
        <v>47.7</v>
      </c>
      <c r="AB434" s="3">
        <v>50.16</v>
      </c>
      <c r="AC434" s="3">
        <v>53.47</v>
      </c>
      <c r="AD434" s="3">
        <v>56.3</v>
      </c>
      <c r="AE434" s="3">
        <v>58.65</v>
      </c>
      <c r="AF434" s="3">
        <v>61.15</v>
      </c>
      <c r="AG434" s="3">
        <v>61.14</v>
      </c>
      <c r="AH434" s="3">
        <v>58.36</v>
      </c>
      <c r="AI434" s="3">
        <v>51.23</v>
      </c>
      <c r="AJ434" s="3">
        <v>47.94</v>
      </c>
      <c r="AK434" s="3">
        <v>47.34</v>
      </c>
      <c r="AL434" s="3">
        <v>47.61</v>
      </c>
      <c r="AM434" s="3">
        <v>48.37</v>
      </c>
      <c r="AN434" s="3">
        <v>50.33</v>
      </c>
      <c r="AO434" s="3">
        <v>55.23</v>
      </c>
      <c r="AP434" s="3">
        <v>57.57</v>
      </c>
      <c r="AQ434" s="3">
        <v>58.53</v>
      </c>
      <c r="AR434" s="3">
        <v>59.59</v>
      </c>
      <c r="AS434" s="3">
        <v>58.08</v>
      </c>
      <c r="AT434" s="3">
        <v>55.13</v>
      </c>
      <c r="AU434" s="3">
        <v>49.14</v>
      </c>
      <c r="AV434" s="3">
        <v>47.74</v>
      </c>
      <c r="AW434" s="3">
        <v>47.09</v>
      </c>
      <c r="AX434" s="3">
        <v>47.2</v>
      </c>
      <c r="AY434" s="3">
        <v>47.79</v>
      </c>
    </row>
    <row r="435" spans="1:51" x14ac:dyDescent="0.35">
      <c r="A435" s="5">
        <f t="shared" si="7"/>
        <v>43334</v>
      </c>
      <c r="B435" t="s">
        <v>580</v>
      </c>
      <c r="C435" s="2">
        <v>43334</v>
      </c>
      <c r="D435" s="3">
        <v>64.66</v>
      </c>
      <c r="E435" s="3">
        <v>64.739999999999995</v>
      </c>
      <c r="F435" s="3">
        <v>70.540000000000006</v>
      </c>
      <c r="G435" s="3">
        <v>71.89</v>
      </c>
      <c r="H435" s="3">
        <v>72.41</v>
      </c>
      <c r="I435" s="3">
        <v>72.91</v>
      </c>
      <c r="J435" s="3">
        <v>69.569999999999993</v>
      </c>
      <c r="K435" s="3">
        <v>60.94</v>
      </c>
      <c r="L435" s="3">
        <v>56.62</v>
      </c>
      <c r="M435" s="3">
        <v>52.88</v>
      </c>
      <c r="N435" s="3">
        <v>52.89</v>
      </c>
      <c r="O435" s="3">
        <v>53.63</v>
      </c>
      <c r="P435" s="3">
        <v>55.84</v>
      </c>
      <c r="Q435" s="3">
        <v>57.95</v>
      </c>
      <c r="R435" s="3">
        <v>61.16</v>
      </c>
      <c r="S435" s="3">
        <v>63.64</v>
      </c>
      <c r="T435" s="3">
        <v>66.06</v>
      </c>
      <c r="U435" s="3">
        <v>65.459999999999994</v>
      </c>
      <c r="V435" s="3">
        <v>62.63</v>
      </c>
      <c r="W435" s="3">
        <v>53.65</v>
      </c>
      <c r="X435" s="3">
        <v>49.13</v>
      </c>
      <c r="Y435" s="3">
        <v>47.43</v>
      </c>
      <c r="Z435" s="3">
        <v>46.98</v>
      </c>
      <c r="AA435" s="3">
        <v>47.37</v>
      </c>
      <c r="AB435" s="3">
        <v>49.83</v>
      </c>
      <c r="AC435" s="3">
        <v>53.22</v>
      </c>
      <c r="AD435" s="3">
        <v>56.13</v>
      </c>
      <c r="AE435" s="3">
        <v>58.48</v>
      </c>
      <c r="AF435" s="3">
        <v>60.98</v>
      </c>
      <c r="AG435" s="3">
        <v>60.97</v>
      </c>
      <c r="AH435" s="3">
        <v>58.19</v>
      </c>
      <c r="AI435" s="3">
        <v>51.11</v>
      </c>
      <c r="AJ435" s="3">
        <v>47.86</v>
      </c>
      <c r="AK435" s="3">
        <v>47.26</v>
      </c>
      <c r="AL435" s="3">
        <v>47.53</v>
      </c>
      <c r="AM435" s="3">
        <v>48.29</v>
      </c>
      <c r="AN435" s="3">
        <v>50.25</v>
      </c>
      <c r="AO435" s="3">
        <v>55.15</v>
      </c>
      <c r="AP435" s="3">
        <v>57.49</v>
      </c>
      <c r="AQ435" s="3">
        <v>58.45</v>
      </c>
      <c r="AR435" s="3">
        <v>59.51</v>
      </c>
      <c r="AS435" s="3">
        <v>58</v>
      </c>
      <c r="AT435" s="3">
        <v>55.05</v>
      </c>
      <c r="AU435" s="3">
        <v>49.06</v>
      </c>
      <c r="AV435" s="3">
        <v>47.66</v>
      </c>
      <c r="AW435" s="3">
        <v>47.01</v>
      </c>
      <c r="AX435" s="3">
        <v>47.12</v>
      </c>
      <c r="AY435" s="3">
        <v>47.71</v>
      </c>
    </row>
    <row r="436" spans="1:51" x14ac:dyDescent="0.35">
      <c r="A436" s="5">
        <f t="shared" si="7"/>
        <v>43335</v>
      </c>
      <c r="B436" t="s">
        <v>581</v>
      </c>
      <c r="C436" s="2">
        <v>43335</v>
      </c>
      <c r="D436" s="3">
        <v>65.94</v>
      </c>
      <c r="E436" s="3">
        <v>66.05</v>
      </c>
      <c r="F436" s="3">
        <v>71.53</v>
      </c>
      <c r="G436" s="3">
        <v>72.900000000000006</v>
      </c>
      <c r="H436" s="3">
        <v>73.5</v>
      </c>
      <c r="I436" s="3">
        <v>74</v>
      </c>
      <c r="J436" s="3">
        <v>70.55</v>
      </c>
      <c r="K436" s="3">
        <v>61.61</v>
      </c>
      <c r="L436" s="3">
        <v>57.29</v>
      </c>
      <c r="M436" s="3">
        <v>53.55</v>
      </c>
      <c r="N436" s="3">
        <v>53.56</v>
      </c>
      <c r="O436" s="3">
        <v>54.3</v>
      </c>
      <c r="P436" s="3">
        <v>56.51</v>
      </c>
      <c r="Q436" s="3">
        <v>58.62</v>
      </c>
      <c r="R436" s="3">
        <v>61.83</v>
      </c>
      <c r="S436" s="3">
        <v>64.31</v>
      </c>
      <c r="T436" s="3">
        <v>66.73</v>
      </c>
      <c r="U436" s="3">
        <v>66.13</v>
      </c>
      <c r="V436" s="3">
        <v>63.32</v>
      </c>
      <c r="W436" s="3">
        <v>54.34</v>
      </c>
      <c r="X436" s="3">
        <v>49.82</v>
      </c>
      <c r="Y436" s="3">
        <v>48.12</v>
      </c>
      <c r="Z436" s="3">
        <v>47.67</v>
      </c>
      <c r="AA436" s="3">
        <v>48.06</v>
      </c>
      <c r="AB436" s="3">
        <v>50.52</v>
      </c>
      <c r="AC436" s="3">
        <v>53.86</v>
      </c>
      <c r="AD436" s="3">
        <v>56.72</v>
      </c>
      <c r="AE436" s="3">
        <v>59.07</v>
      </c>
      <c r="AF436" s="3">
        <v>61.57</v>
      </c>
      <c r="AG436" s="3">
        <v>61.56</v>
      </c>
      <c r="AH436" s="3">
        <v>58.78</v>
      </c>
      <c r="AI436" s="3">
        <v>51.7</v>
      </c>
      <c r="AJ436" s="3">
        <v>48.45</v>
      </c>
      <c r="AK436" s="3">
        <v>47.85</v>
      </c>
      <c r="AL436" s="3">
        <v>48.12</v>
      </c>
      <c r="AM436" s="3">
        <v>48.88</v>
      </c>
      <c r="AN436" s="3">
        <v>50.84</v>
      </c>
      <c r="AO436" s="3">
        <v>55.74</v>
      </c>
      <c r="AP436" s="3">
        <v>58.08</v>
      </c>
      <c r="AQ436" s="3">
        <v>59.04</v>
      </c>
      <c r="AR436" s="3">
        <v>60.1</v>
      </c>
      <c r="AS436" s="3">
        <v>58.59</v>
      </c>
      <c r="AT436" s="3">
        <v>55.64</v>
      </c>
      <c r="AU436" s="3">
        <v>49.65</v>
      </c>
      <c r="AV436" s="3">
        <v>48.25</v>
      </c>
      <c r="AW436" s="3">
        <v>47.6</v>
      </c>
      <c r="AX436" s="3">
        <v>47.71</v>
      </c>
      <c r="AY436" s="3">
        <v>48.3</v>
      </c>
    </row>
    <row r="437" spans="1:51" x14ac:dyDescent="0.35">
      <c r="A437" s="5">
        <f t="shared" si="7"/>
        <v>43336</v>
      </c>
      <c r="B437" t="s">
        <v>582</v>
      </c>
      <c r="C437" s="2">
        <v>43336</v>
      </c>
      <c r="D437" s="3">
        <v>66.52</v>
      </c>
      <c r="E437" s="3">
        <v>66.62</v>
      </c>
      <c r="F437" s="3">
        <v>72.27</v>
      </c>
      <c r="G437" s="3">
        <v>73.819999999999993</v>
      </c>
      <c r="H437" s="3">
        <v>74.37</v>
      </c>
      <c r="I437" s="3">
        <v>74.790000000000006</v>
      </c>
      <c r="J437" s="3">
        <v>71.3</v>
      </c>
      <c r="K437" s="3">
        <v>62.65</v>
      </c>
      <c r="L437" s="3">
        <v>58.02</v>
      </c>
      <c r="M437" s="3">
        <v>54.28</v>
      </c>
      <c r="N437" s="3">
        <v>54.29</v>
      </c>
      <c r="O437" s="3">
        <v>55.03</v>
      </c>
      <c r="P437" s="3">
        <v>57.24</v>
      </c>
      <c r="Q437" s="3">
        <v>59.32</v>
      </c>
      <c r="R437" s="3">
        <v>62.5</v>
      </c>
      <c r="S437" s="3">
        <v>64.98</v>
      </c>
      <c r="T437" s="3">
        <v>67.400000000000006</v>
      </c>
      <c r="U437" s="3">
        <v>66.8</v>
      </c>
      <c r="V437" s="3">
        <v>63.99</v>
      </c>
      <c r="W437" s="3">
        <v>55.01</v>
      </c>
      <c r="X437" s="3">
        <v>50.49</v>
      </c>
      <c r="Y437" s="3">
        <v>48.79</v>
      </c>
      <c r="Z437" s="3">
        <v>48.34</v>
      </c>
      <c r="AA437" s="3">
        <v>48.73</v>
      </c>
      <c r="AB437" s="3">
        <v>51.19</v>
      </c>
      <c r="AC437" s="3">
        <v>54.53</v>
      </c>
      <c r="AD437" s="3">
        <v>57.39</v>
      </c>
      <c r="AE437" s="3">
        <v>59.74</v>
      </c>
      <c r="AF437" s="3">
        <v>62.24</v>
      </c>
      <c r="AG437" s="3">
        <v>62.23</v>
      </c>
      <c r="AH437" s="3">
        <v>59.45</v>
      </c>
      <c r="AI437" s="3">
        <v>52.37</v>
      </c>
      <c r="AJ437" s="3">
        <v>49.12</v>
      </c>
      <c r="AK437" s="3">
        <v>48.52</v>
      </c>
      <c r="AL437" s="3">
        <v>48.79</v>
      </c>
      <c r="AM437" s="3">
        <v>49.55</v>
      </c>
      <c r="AN437" s="3">
        <v>51.51</v>
      </c>
      <c r="AO437" s="3">
        <v>56.41</v>
      </c>
      <c r="AP437" s="3">
        <v>58.75</v>
      </c>
      <c r="AQ437" s="3">
        <v>59.71</v>
      </c>
      <c r="AR437" s="3">
        <v>60.77</v>
      </c>
      <c r="AS437" s="3">
        <v>59.26</v>
      </c>
      <c r="AT437" s="3">
        <v>56.31</v>
      </c>
      <c r="AU437" s="3">
        <v>50.32</v>
      </c>
      <c r="AV437" s="3">
        <v>48.92</v>
      </c>
      <c r="AW437" s="3">
        <v>48.27</v>
      </c>
      <c r="AX437" s="3">
        <v>48.38</v>
      </c>
      <c r="AY437" s="3">
        <v>48.97</v>
      </c>
    </row>
    <row r="438" spans="1:51" x14ac:dyDescent="0.35">
      <c r="A438" s="5">
        <f t="shared" si="7"/>
        <v>43339</v>
      </c>
      <c r="B438" t="s">
        <v>583</v>
      </c>
      <c r="C438" s="2">
        <v>43339</v>
      </c>
      <c r="D438" s="3">
        <v>66.52</v>
      </c>
      <c r="E438" s="3">
        <v>66.62</v>
      </c>
      <c r="F438" s="3">
        <v>72.27</v>
      </c>
      <c r="G438" s="3">
        <v>73.819999999999993</v>
      </c>
      <c r="H438" s="3">
        <v>74.37</v>
      </c>
      <c r="I438" s="3">
        <v>74.790000000000006</v>
      </c>
      <c r="J438" s="3">
        <v>71.3</v>
      </c>
      <c r="K438" s="3">
        <v>62.65</v>
      </c>
      <c r="L438" s="3">
        <v>58.02</v>
      </c>
      <c r="M438" s="3">
        <v>54.28</v>
      </c>
      <c r="N438" s="3">
        <v>54.29</v>
      </c>
      <c r="O438" s="3">
        <v>55.03</v>
      </c>
      <c r="P438" s="3">
        <v>57.24</v>
      </c>
      <c r="Q438" s="3">
        <v>59.32</v>
      </c>
      <c r="R438" s="3">
        <v>62.5</v>
      </c>
      <c r="S438" s="3">
        <v>64.98</v>
      </c>
      <c r="T438" s="3">
        <v>67.400000000000006</v>
      </c>
      <c r="U438" s="3">
        <v>66.8</v>
      </c>
      <c r="V438" s="3">
        <v>63.99</v>
      </c>
      <c r="W438" s="3">
        <v>55.01</v>
      </c>
      <c r="X438" s="3">
        <v>50.49</v>
      </c>
      <c r="Y438" s="3">
        <v>48.79</v>
      </c>
      <c r="Z438" s="3">
        <v>48.34</v>
      </c>
      <c r="AA438" s="3">
        <v>48.73</v>
      </c>
      <c r="AB438" s="3">
        <v>51.19</v>
      </c>
      <c r="AC438" s="3">
        <v>54.53</v>
      </c>
      <c r="AD438" s="3">
        <v>57.39</v>
      </c>
      <c r="AE438" s="3">
        <v>59.74</v>
      </c>
      <c r="AF438" s="3">
        <v>62.24</v>
      </c>
      <c r="AG438" s="3">
        <v>62.23</v>
      </c>
      <c r="AH438" s="3">
        <v>59.45</v>
      </c>
      <c r="AI438" s="3">
        <v>52.37</v>
      </c>
      <c r="AJ438" s="3">
        <v>49.12</v>
      </c>
      <c r="AK438" s="3">
        <v>48.52</v>
      </c>
      <c r="AL438" s="3">
        <v>48.79</v>
      </c>
      <c r="AM438" s="3">
        <v>49.55</v>
      </c>
      <c r="AN438" s="3">
        <v>51.51</v>
      </c>
      <c r="AO438" s="3">
        <v>56.41</v>
      </c>
      <c r="AP438" s="3">
        <v>58.75</v>
      </c>
      <c r="AQ438" s="3">
        <v>59.71</v>
      </c>
      <c r="AR438" s="3">
        <v>60.77</v>
      </c>
      <c r="AS438" s="3">
        <v>59.26</v>
      </c>
      <c r="AT438" s="3">
        <v>56.31</v>
      </c>
      <c r="AU438" s="3">
        <v>50.32</v>
      </c>
      <c r="AV438" s="3">
        <v>48.92</v>
      </c>
      <c r="AW438" s="3">
        <v>48.27</v>
      </c>
      <c r="AX438" s="3">
        <v>48.38</v>
      </c>
      <c r="AY438" s="3">
        <v>48.97</v>
      </c>
    </row>
    <row r="439" spans="1:51" x14ac:dyDescent="0.35">
      <c r="A439" s="5">
        <f t="shared" si="7"/>
        <v>43340</v>
      </c>
      <c r="B439" t="s">
        <v>584</v>
      </c>
      <c r="C439" s="2">
        <v>43340</v>
      </c>
      <c r="D439" s="3">
        <v>68.08</v>
      </c>
      <c r="E439" s="3">
        <v>68.02</v>
      </c>
      <c r="F439" s="3">
        <v>73.39</v>
      </c>
      <c r="G439" s="3">
        <v>75.180000000000007</v>
      </c>
      <c r="H439" s="3">
        <v>75.63</v>
      </c>
      <c r="I439" s="3">
        <v>76.12</v>
      </c>
      <c r="J439" s="3">
        <v>72.540000000000006</v>
      </c>
      <c r="K439" s="3">
        <v>64.14</v>
      </c>
      <c r="L439" s="3">
        <v>59.51</v>
      </c>
      <c r="M439" s="3">
        <v>55.77</v>
      </c>
      <c r="N439" s="3">
        <v>55.78</v>
      </c>
      <c r="O439" s="3">
        <v>56.52</v>
      </c>
      <c r="P439" s="3">
        <v>58.73</v>
      </c>
      <c r="Q439" s="3">
        <v>60.77</v>
      </c>
      <c r="R439" s="3">
        <v>63.91</v>
      </c>
      <c r="S439" s="3">
        <v>66.37</v>
      </c>
      <c r="T439" s="3">
        <v>68.78</v>
      </c>
      <c r="U439" s="3">
        <v>68.17</v>
      </c>
      <c r="V439" s="3">
        <v>65.36</v>
      </c>
      <c r="W439" s="3">
        <v>56.28</v>
      </c>
      <c r="X439" s="3">
        <v>51.67</v>
      </c>
      <c r="Y439" s="3">
        <v>49.93</v>
      </c>
      <c r="Z439" s="3">
        <v>49.46</v>
      </c>
      <c r="AA439" s="3">
        <v>49.83</v>
      </c>
      <c r="AB439" s="3">
        <v>52.27</v>
      </c>
      <c r="AC439" s="3">
        <v>55.59</v>
      </c>
      <c r="AD439" s="3">
        <v>58.43</v>
      </c>
      <c r="AE439" s="3">
        <v>60.77</v>
      </c>
      <c r="AF439" s="3">
        <v>63.27</v>
      </c>
      <c r="AG439" s="3">
        <v>63.24</v>
      </c>
      <c r="AH439" s="3">
        <v>60.44</v>
      </c>
      <c r="AI439" s="3">
        <v>53.34</v>
      </c>
      <c r="AJ439" s="3">
        <v>50.07</v>
      </c>
      <c r="AK439" s="3">
        <v>49.45</v>
      </c>
      <c r="AL439" s="3">
        <v>49.7</v>
      </c>
      <c r="AM439" s="3">
        <v>50.44</v>
      </c>
      <c r="AN439" s="3">
        <v>52.38</v>
      </c>
      <c r="AO439" s="3">
        <v>57.22</v>
      </c>
      <c r="AP439" s="3">
        <v>59.5</v>
      </c>
      <c r="AQ439" s="3">
        <v>60.41</v>
      </c>
      <c r="AR439" s="3">
        <v>61.47</v>
      </c>
      <c r="AS439" s="3">
        <v>59.96</v>
      </c>
      <c r="AT439" s="3">
        <v>57.01</v>
      </c>
      <c r="AU439" s="3">
        <v>51.02</v>
      </c>
      <c r="AV439" s="3">
        <v>49.62</v>
      </c>
      <c r="AW439" s="3">
        <v>48.97</v>
      </c>
      <c r="AX439" s="3">
        <v>49.08</v>
      </c>
      <c r="AY439" s="3">
        <v>49.67</v>
      </c>
    </row>
    <row r="440" spans="1:51" x14ac:dyDescent="0.35">
      <c r="A440" s="5">
        <f t="shared" si="7"/>
        <v>43341</v>
      </c>
      <c r="B440" t="s">
        <v>585</v>
      </c>
      <c r="C440" s="2">
        <v>43341</v>
      </c>
      <c r="D440" s="3">
        <v>69.209999999999994</v>
      </c>
      <c r="E440" s="3">
        <v>68.900000000000006</v>
      </c>
      <c r="F440" s="3">
        <v>73.83</v>
      </c>
      <c r="G440" s="3">
        <v>75.73</v>
      </c>
      <c r="H440" s="3">
        <v>76.209999999999994</v>
      </c>
      <c r="I440" s="3">
        <v>76.709999999999994</v>
      </c>
      <c r="J440" s="3">
        <v>73.11</v>
      </c>
      <c r="K440" s="3">
        <v>64.73</v>
      </c>
      <c r="L440" s="3">
        <v>60.11</v>
      </c>
      <c r="M440" s="3">
        <v>56.37</v>
      </c>
      <c r="N440" s="3">
        <v>56.38</v>
      </c>
      <c r="O440" s="3">
        <v>57.08</v>
      </c>
      <c r="P440" s="3">
        <v>59.21</v>
      </c>
      <c r="Q440" s="3">
        <v>61.18</v>
      </c>
      <c r="R440" s="3">
        <v>64.260000000000005</v>
      </c>
      <c r="S440" s="3">
        <v>66.72</v>
      </c>
      <c r="T440" s="3">
        <v>69.3</v>
      </c>
      <c r="U440" s="3">
        <v>68.81</v>
      </c>
      <c r="V440" s="3">
        <v>66.010000000000005</v>
      </c>
      <c r="W440" s="3">
        <v>56.9</v>
      </c>
      <c r="X440" s="3">
        <v>52.2</v>
      </c>
      <c r="Y440" s="3">
        <v>50.38</v>
      </c>
      <c r="Z440" s="3">
        <v>49.87</v>
      </c>
      <c r="AA440" s="3">
        <v>50.22</v>
      </c>
      <c r="AB440" s="3">
        <v>52.63</v>
      </c>
      <c r="AC440" s="3">
        <v>55.91</v>
      </c>
      <c r="AD440" s="3">
        <v>58.71</v>
      </c>
      <c r="AE440" s="3">
        <v>61.04</v>
      </c>
      <c r="AF440" s="3">
        <v>63.53</v>
      </c>
      <c r="AG440" s="3">
        <v>63.5</v>
      </c>
      <c r="AH440" s="3">
        <v>60.7</v>
      </c>
      <c r="AI440" s="3">
        <v>53.59</v>
      </c>
      <c r="AJ440" s="3">
        <v>50.31</v>
      </c>
      <c r="AK440" s="3">
        <v>49.68</v>
      </c>
      <c r="AL440" s="3">
        <v>49.93</v>
      </c>
      <c r="AM440" s="3">
        <v>50.61</v>
      </c>
      <c r="AN440" s="3">
        <v>52.58</v>
      </c>
      <c r="AO440" s="3">
        <v>57.35</v>
      </c>
      <c r="AP440" s="3">
        <v>59.63</v>
      </c>
      <c r="AQ440" s="3">
        <v>60.54</v>
      </c>
      <c r="AR440" s="3">
        <v>61.6</v>
      </c>
      <c r="AS440" s="3">
        <v>60.09</v>
      </c>
      <c r="AT440" s="3">
        <v>57.14</v>
      </c>
      <c r="AU440" s="3">
        <v>51.15</v>
      </c>
      <c r="AV440" s="3">
        <v>49.75</v>
      </c>
      <c r="AW440" s="3">
        <v>49.1</v>
      </c>
      <c r="AX440" s="3">
        <v>49.21</v>
      </c>
      <c r="AY440" s="3">
        <v>49.8</v>
      </c>
    </row>
    <row r="441" spans="1:51" x14ac:dyDescent="0.35">
      <c r="A441" s="5">
        <f t="shared" si="7"/>
        <v>43342</v>
      </c>
      <c r="B441" t="s">
        <v>586</v>
      </c>
      <c r="C441" s="2">
        <v>43342</v>
      </c>
      <c r="D441" s="3">
        <v>69.52</v>
      </c>
      <c r="E441" s="3">
        <v>69</v>
      </c>
      <c r="F441" s="3">
        <v>73.849999999999994</v>
      </c>
      <c r="G441" s="3">
        <v>75.92</v>
      </c>
      <c r="H441" s="3">
        <v>76.28</v>
      </c>
      <c r="I441" s="3">
        <v>76.86</v>
      </c>
      <c r="J441" s="3">
        <v>73.260000000000005</v>
      </c>
      <c r="K441" s="3">
        <v>64.650000000000006</v>
      </c>
      <c r="L441" s="3">
        <v>60.01</v>
      </c>
      <c r="M441" s="3">
        <v>56.33</v>
      </c>
      <c r="N441" s="3">
        <v>56.41</v>
      </c>
      <c r="O441" s="3">
        <v>57.15</v>
      </c>
      <c r="P441" s="3">
        <v>59.27</v>
      </c>
      <c r="Q441" s="3">
        <v>61.15</v>
      </c>
      <c r="R441" s="3">
        <v>64.150000000000006</v>
      </c>
      <c r="S441" s="3">
        <v>66.59</v>
      </c>
      <c r="T441" s="3">
        <v>69.17</v>
      </c>
      <c r="U441" s="3">
        <v>68.680000000000007</v>
      </c>
      <c r="V441" s="3">
        <v>65.86</v>
      </c>
      <c r="W441" s="3">
        <v>56.68</v>
      </c>
      <c r="X441" s="3">
        <v>51.96</v>
      </c>
      <c r="Y441" s="3">
        <v>50.12</v>
      </c>
      <c r="Z441" s="3">
        <v>49.59</v>
      </c>
      <c r="AA441" s="3">
        <v>49.92</v>
      </c>
      <c r="AB441" s="3">
        <v>52.33</v>
      </c>
      <c r="AC441" s="3">
        <v>55.6</v>
      </c>
      <c r="AD441" s="3">
        <v>58.4</v>
      </c>
      <c r="AE441" s="3">
        <v>60.73</v>
      </c>
      <c r="AF441" s="3">
        <v>63.22</v>
      </c>
      <c r="AG441" s="3">
        <v>63.19</v>
      </c>
      <c r="AH441" s="3">
        <v>60.41</v>
      </c>
      <c r="AI441" s="3">
        <v>53.34</v>
      </c>
      <c r="AJ441" s="3">
        <v>50.08</v>
      </c>
      <c r="AK441" s="3">
        <v>49.47</v>
      </c>
      <c r="AL441" s="3">
        <v>49.74</v>
      </c>
      <c r="AM441" s="3">
        <v>50.42</v>
      </c>
      <c r="AN441" s="3">
        <v>52.41</v>
      </c>
      <c r="AO441" s="3">
        <v>57.2</v>
      </c>
      <c r="AP441" s="3">
        <v>59.5</v>
      </c>
      <c r="AQ441" s="3">
        <v>60.43</v>
      </c>
      <c r="AR441" s="3">
        <v>61.49</v>
      </c>
      <c r="AS441" s="3">
        <v>59.98</v>
      </c>
      <c r="AT441" s="3">
        <v>57.03</v>
      </c>
      <c r="AU441" s="3">
        <v>51.04</v>
      </c>
      <c r="AV441" s="3">
        <v>49.64</v>
      </c>
      <c r="AW441" s="3">
        <v>48.99</v>
      </c>
      <c r="AX441" s="3">
        <v>49.1</v>
      </c>
      <c r="AY441" s="3">
        <v>49.69</v>
      </c>
    </row>
    <row r="442" spans="1:51" x14ac:dyDescent="0.35">
      <c r="A442" s="5">
        <f t="shared" si="7"/>
        <v>43343</v>
      </c>
      <c r="B442" t="s">
        <v>587</v>
      </c>
      <c r="C442" s="2">
        <v>43343</v>
      </c>
      <c r="D442" s="3">
        <v>67.790000000000006</v>
      </c>
      <c r="E442" s="3">
        <v>72.790000000000006</v>
      </c>
      <c r="F442" s="3">
        <v>74.790000000000006</v>
      </c>
      <c r="G442" s="3">
        <v>75.17</v>
      </c>
      <c r="H442" s="3">
        <v>75.56</v>
      </c>
      <c r="I442" s="3">
        <v>72.260000000000005</v>
      </c>
      <c r="J442" s="3">
        <v>63.82</v>
      </c>
      <c r="K442" s="3">
        <v>59.18</v>
      </c>
      <c r="L442" s="3">
        <v>55.51</v>
      </c>
      <c r="M442" s="3">
        <v>55.77</v>
      </c>
      <c r="N442" s="3">
        <v>56.51</v>
      </c>
      <c r="O442" s="3">
        <v>58.63</v>
      </c>
      <c r="P442" s="3">
        <v>60.43</v>
      </c>
      <c r="Q442" s="3">
        <v>63.43</v>
      </c>
      <c r="R442" s="3">
        <v>65.87</v>
      </c>
      <c r="S442" s="3">
        <v>68.45</v>
      </c>
      <c r="T442" s="3">
        <v>67.959999999999994</v>
      </c>
      <c r="U442" s="3">
        <v>65.150000000000006</v>
      </c>
      <c r="V442" s="3">
        <v>56.11</v>
      </c>
      <c r="W442" s="3">
        <v>51.41</v>
      </c>
      <c r="X442" s="3">
        <v>49.57</v>
      </c>
      <c r="Y442" s="3">
        <v>49.04</v>
      </c>
      <c r="Z442" s="3">
        <v>49.37</v>
      </c>
      <c r="AA442" s="3">
        <v>51.78</v>
      </c>
      <c r="AB442" s="3">
        <v>54.8</v>
      </c>
      <c r="AC442" s="3">
        <v>57.45</v>
      </c>
      <c r="AD442" s="3">
        <v>59.78</v>
      </c>
      <c r="AE442" s="3">
        <v>62.27</v>
      </c>
      <c r="AF442" s="3">
        <v>62.24</v>
      </c>
      <c r="AG442" s="3">
        <v>59.46</v>
      </c>
      <c r="AH442" s="3">
        <v>52.49</v>
      </c>
      <c r="AI442" s="3">
        <v>49.29</v>
      </c>
      <c r="AJ442" s="3">
        <v>48.68</v>
      </c>
      <c r="AK442" s="3">
        <v>48.95</v>
      </c>
      <c r="AL442" s="3">
        <v>49.63</v>
      </c>
      <c r="AM442" s="3">
        <v>51.62</v>
      </c>
      <c r="AN442" s="3">
        <v>56.45</v>
      </c>
      <c r="AO442" s="3">
        <v>58.79</v>
      </c>
      <c r="AP442" s="3">
        <v>59.76</v>
      </c>
      <c r="AQ442" s="3">
        <v>60.86</v>
      </c>
      <c r="AR442" s="3">
        <v>59.39</v>
      </c>
      <c r="AS442" s="3">
        <v>56.48</v>
      </c>
      <c r="AT442" s="3">
        <v>50.53</v>
      </c>
      <c r="AU442" s="3">
        <v>49.17</v>
      </c>
      <c r="AV442" s="3">
        <v>48.54</v>
      </c>
      <c r="AW442" s="3">
        <v>48.65</v>
      </c>
      <c r="AX442" s="3">
        <v>49.24</v>
      </c>
      <c r="AY442" s="3">
        <v>51.09</v>
      </c>
    </row>
    <row r="443" spans="1:51" x14ac:dyDescent="0.35">
      <c r="A443" s="5">
        <f t="shared" si="7"/>
        <v>43346</v>
      </c>
      <c r="B443" t="s">
        <v>588</v>
      </c>
      <c r="C443" s="2">
        <v>43346</v>
      </c>
      <c r="D443" s="3">
        <v>69.55</v>
      </c>
      <c r="E443" s="3">
        <v>74.25</v>
      </c>
      <c r="F443" s="3">
        <v>76.099999999999994</v>
      </c>
      <c r="G443" s="3">
        <v>76.52</v>
      </c>
      <c r="H443" s="3">
        <v>76.91</v>
      </c>
      <c r="I443" s="3">
        <v>73.61</v>
      </c>
      <c r="J443" s="3">
        <v>64.989999999999995</v>
      </c>
      <c r="K443" s="3">
        <v>60.35</v>
      </c>
      <c r="L443" s="3">
        <v>56.68</v>
      </c>
      <c r="M443" s="3">
        <v>56.77</v>
      </c>
      <c r="N443" s="3">
        <v>57.51</v>
      </c>
      <c r="O443" s="3">
        <v>59.63</v>
      </c>
      <c r="P443" s="3">
        <v>61.5</v>
      </c>
      <c r="Q443" s="3">
        <v>64.599999999999994</v>
      </c>
      <c r="R443" s="3">
        <v>67.040000000000006</v>
      </c>
      <c r="S443" s="3">
        <v>69.62</v>
      </c>
      <c r="T443" s="3">
        <v>69.13</v>
      </c>
      <c r="U443" s="3">
        <v>66.319999999999993</v>
      </c>
      <c r="V443" s="3">
        <v>57.09</v>
      </c>
      <c r="W443" s="3">
        <v>52.24</v>
      </c>
      <c r="X443" s="3">
        <v>50.4</v>
      </c>
      <c r="Y443" s="3">
        <v>49.87</v>
      </c>
      <c r="Z443" s="3">
        <v>50.2</v>
      </c>
      <c r="AA443" s="3">
        <v>52.61</v>
      </c>
      <c r="AB443" s="3">
        <v>55.7</v>
      </c>
      <c r="AC443" s="3">
        <v>58.35</v>
      </c>
      <c r="AD443" s="3">
        <v>60.68</v>
      </c>
      <c r="AE443" s="3">
        <v>63.17</v>
      </c>
      <c r="AF443" s="3">
        <v>63.14</v>
      </c>
      <c r="AG443" s="3">
        <v>60.36</v>
      </c>
      <c r="AH443" s="3">
        <v>53.28</v>
      </c>
      <c r="AI443" s="3">
        <v>50.04</v>
      </c>
      <c r="AJ443" s="3">
        <v>49.39</v>
      </c>
      <c r="AK443" s="3">
        <v>49.62</v>
      </c>
      <c r="AL443" s="3">
        <v>50.26</v>
      </c>
      <c r="AM443" s="3">
        <v>52.21</v>
      </c>
      <c r="AN443" s="3">
        <v>57</v>
      </c>
      <c r="AO443" s="3">
        <v>59.31</v>
      </c>
      <c r="AP443" s="3">
        <v>60.25</v>
      </c>
      <c r="AQ443" s="3">
        <v>61.35</v>
      </c>
      <c r="AR443" s="3">
        <v>59.88</v>
      </c>
      <c r="AS443" s="3">
        <v>56.97</v>
      </c>
      <c r="AT443" s="3">
        <v>51.02</v>
      </c>
      <c r="AU443" s="3">
        <v>49.66</v>
      </c>
      <c r="AV443" s="3">
        <v>48.95</v>
      </c>
      <c r="AW443" s="3">
        <v>48.94</v>
      </c>
      <c r="AX443" s="3">
        <v>49.44</v>
      </c>
      <c r="AY443" s="3">
        <v>51.13</v>
      </c>
    </row>
    <row r="444" spans="1:51" x14ac:dyDescent="0.35">
      <c r="A444" s="5">
        <f t="shared" si="7"/>
        <v>43347</v>
      </c>
      <c r="B444" t="s">
        <v>589</v>
      </c>
      <c r="C444" s="2">
        <v>43347</v>
      </c>
      <c r="D444" s="3">
        <v>70.52</v>
      </c>
      <c r="E444" s="3">
        <v>75.27</v>
      </c>
      <c r="F444" s="3">
        <v>77.27</v>
      </c>
      <c r="G444" s="3">
        <v>77.63</v>
      </c>
      <c r="H444" s="3">
        <v>78.010000000000005</v>
      </c>
      <c r="I444" s="3">
        <v>74.709999999999994</v>
      </c>
      <c r="J444" s="3">
        <v>65.97</v>
      </c>
      <c r="K444" s="3">
        <v>61.33</v>
      </c>
      <c r="L444" s="3">
        <v>57.66</v>
      </c>
      <c r="M444" s="3">
        <v>57.79</v>
      </c>
      <c r="N444" s="3">
        <v>58.53</v>
      </c>
      <c r="O444" s="3">
        <v>60.65</v>
      </c>
      <c r="P444" s="3">
        <v>62.49</v>
      </c>
      <c r="Q444" s="3">
        <v>65.59</v>
      </c>
      <c r="R444" s="3">
        <v>68.03</v>
      </c>
      <c r="S444" s="3">
        <v>70.61</v>
      </c>
      <c r="T444" s="3">
        <v>70.12</v>
      </c>
      <c r="U444" s="3">
        <v>67.31</v>
      </c>
      <c r="V444" s="3">
        <v>57.83</v>
      </c>
      <c r="W444" s="3">
        <v>52.98</v>
      </c>
      <c r="X444" s="3">
        <v>51.14</v>
      </c>
      <c r="Y444" s="3">
        <v>50.61</v>
      </c>
      <c r="Z444" s="3">
        <v>50.94</v>
      </c>
      <c r="AA444" s="3">
        <v>53.35</v>
      </c>
      <c r="AB444" s="3">
        <v>56.54</v>
      </c>
      <c r="AC444" s="3">
        <v>59.19</v>
      </c>
      <c r="AD444" s="3">
        <v>61.52</v>
      </c>
      <c r="AE444" s="3">
        <v>64.010000000000005</v>
      </c>
      <c r="AF444" s="3">
        <v>63.98</v>
      </c>
      <c r="AG444" s="3">
        <v>61.2</v>
      </c>
      <c r="AH444" s="3">
        <v>54.12</v>
      </c>
      <c r="AI444" s="3">
        <v>50.88</v>
      </c>
      <c r="AJ444" s="3">
        <v>50.23</v>
      </c>
      <c r="AK444" s="3">
        <v>50.46</v>
      </c>
      <c r="AL444" s="3">
        <v>51.1</v>
      </c>
      <c r="AM444" s="3">
        <v>53.05</v>
      </c>
      <c r="AN444" s="3">
        <v>57.79</v>
      </c>
      <c r="AO444" s="3">
        <v>60.1</v>
      </c>
      <c r="AP444" s="3">
        <v>61.04</v>
      </c>
      <c r="AQ444" s="3">
        <v>62.14</v>
      </c>
      <c r="AR444" s="3">
        <v>60.67</v>
      </c>
      <c r="AS444" s="3">
        <v>57.76</v>
      </c>
      <c r="AT444" s="3">
        <v>51.81</v>
      </c>
      <c r="AU444" s="3">
        <v>50.45</v>
      </c>
      <c r="AV444" s="3">
        <v>49.74</v>
      </c>
      <c r="AW444" s="3">
        <v>49.73</v>
      </c>
      <c r="AX444" s="3">
        <v>50.23</v>
      </c>
      <c r="AY444" s="3">
        <v>51.92</v>
      </c>
    </row>
    <row r="445" spans="1:51" x14ac:dyDescent="0.35">
      <c r="A445" s="5">
        <f t="shared" si="7"/>
        <v>43348</v>
      </c>
      <c r="B445" t="s">
        <v>590</v>
      </c>
      <c r="C445" s="2">
        <v>43348</v>
      </c>
      <c r="D445" s="3">
        <v>71.180000000000007</v>
      </c>
      <c r="E445" s="3">
        <v>76.2</v>
      </c>
      <c r="F445" s="3">
        <v>78.55</v>
      </c>
      <c r="G445" s="3">
        <v>78.790000000000006</v>
      </c>
      <c r="H445" s="3">
        <v>79.02</v>
      </c>
      <c r="I445" s="3">
        <v>75.62</v>
      </c>
      <c r="J445" s="3">
        <v>66.53</v>
      </c>
      <c r="K445" s="3">
        <v>61.25</v>
      </c>
      <c r="L445" s="3">
        <v>57.58</v>
      </c>
      <c r="M445" s="3">
        <v>57.89</v>
      </c>
      <c r="N445" s="3">
        <v>58.63</v>
      </c>
      <c r="O445" s="3">
        <v>60.75</v>
      </c>
      <c r="P445" s="3">
        <v>62.65</v>
      </c>
      <c r="Q445" s="3">
        <v>65.75</v>
      </c>
      <c r="R445" s="3">
        <v>68.19</v>
      </c>
      <c r="S445" s="3">
        <v>70.77</v>
      </c>
      <c r="T445" s="3">
        <v>70.28</v>
      </c>
      <c r="U445" s="3">
        <v>67.47</v>
      </c>
      <c r="V445" s="3">
        <v>57.84</v>
      </c>
      <c r="W445" s="3">
        <v>52.79</v>
      </c>
      <c r="X445" s="3">
        <v>50.85</v>
      </c>
      <c r="Y445" s="3">
        <v>50.32</v>
      </c>
      <c r="Z445" s="3">
        <v>50.65</v>
      </c>
      <c r="AA445" s="3">
        <v>53.06</v>
      </c>
      <c r="AB445" s="3">
        <v>56.45</v>
      </c>
      <c r="AC445" s="3">
        <v>59.3</v>
      </c>
      <c r="AD445" s="3">
        <v>61.63</v>
      </c>
      <c r="AE445" s="3">
        <v>64.12</v>
      </c>
      <c r="AF445" s="3">
        <v>64.09</v>
      </c>
      <c r="AG445" s="3">
        <v>61.31</v>
      </c>
      <c r="AH445" s="3">
        <v>54.23</v>
      </c>
      <c r="AI445" s="3">
        <v>50.99</v>
      </c>
      <c r="AJ445" s="3">
        <v>50.34</v>
      </c>
      <c r="AK445" s="3">
        <v>50.57</v>
      </c>
      <c r="AL445" s="3">
        <v>51.21</v>
      </c>
      <c r="AM445" s="3">
        <v>53.16</v>
      </c>
      <c r="AN445" s="3">
        <v>57.7</v>
      </c>
      <c r="AO445" s="3">
        <v>59.91</v>
      </c>
      <c r="AP445" s="3">
        <v>60.85</v>
      </c>
      <c r="AQ445" s="3">
        <v>61.95</v>
      </c>
      <c r="AR445" s="3">
        <v>60.48</v>
      </c>
      <c r="AS445" s="3">
        <v>57.57</v>
      </c>
      <c r="AT445" s="3">
        <v>51.82</v>
      </c>
      <c r="AU445" s="3">
        <v>50.66</v>
      </c>
      <c r="AV445" s="3">
        <v>49.95</v>
      </c>
      <c r="AW445" s="3">
        <v>49.94</v>
      </c>
      <c r="AX445" s="3">
        <v>50.44</v>
      </c>
      <c r="AY445" s="3">
        <v>52.13</v>
      </c>
    </row>
    <row r="446" spans="1:51" x14ac:dyDescent="0.35">
      <c r="A446" s="5">
        <f t="shared" si="7"/>
        <v>43349</v>
      </c>
      <c r="B446" t="s">
        <v>591</v>
      </c>
      <c r="C446" s="2">
        <v>43349</v>
      </c>
      <c r="D446" s="3">
        <v>72.39</v>
      </c>
      <c r="E446" s="3">
        <v>77.33</v>
      </c>
      <c r="F446" s="3">
        <v>79.739999999999995</v>
      </c>
      <c r="G446" s="3">
        <v>80</v>
      </c>
      <c r="H446" s="3">
        <v>80.17</v>
      </c>
      <c r="I446" s="3">
        <v>76.760000000000005</v>
      </c>
      <c r="J446" s="3">
        <v>67.27</v>
      </c>
      <c r="K446" s="3">
        <v>62.09</v>
      </c>
      <c r="L446" s="3">
        <v>58.52</v>
      </c>
      <c r="M446" s="3">
        <v>58.89</v>
      </c>
      <c r="N446" s="3">
        <v>59.63</v>
      </c>
      <c r="O446" s="3">
        <v>61.75</v>
      </c>
      <c r="P446" s="3">
        <v>63.55</v>
      </c>
      <c r="Q446" s="3">
        <v>66.650000000000006</v>
      </c>
      <c r="R446" s="3">
        <v>69.09</v>
      </c>
      <c r="S446" s="3">
        <v>71.59</v>
      </c>
      <c r="T446" s="3">
        <v>71.069999999999993</v>
      </c>
      <c r="U446" s="3">
        <v>68.260000000000005</v>
      </c>
      <c r="V446" s="3">
        <v>58.58</v>
      </c>
      <c r="W446" s="3">
        <v>53.4</v>
      </c>
      <c r="X446" s="3">
        <v>51.46</v>
      </c>
      <c r="Y446" s="3">
        <v>50.93</v>
      </c>
      <c r="Z446" s="3">
        <v>51.26</v>
      </c>
      <c r="AA446" s="3">
        <v>53.67</v>
      </c>
      <c r="AB446" s="3">
        <v>57.15</v>
      </c>
      <c r="AC446" s="3">
        <v>60.1</v>
      </c>
      <c r="AD446" s="3">
        <v>62.43</v>
      </c>
      <c r="AE446" s="3">
        <v>64.92</v>
      </c>
      <c r="AF446" s="3">
        <v>64.89</v>
      </c>
      <c r="AG446" s="3">
        <v>62.11</v>
      </c>
      <c r="AH446" s="3">
        <v>54.91</v>
      </c>
      <c r="AI446" s="3">
        <v>51.62</v>
      </c>
      <c r="AJ446" s="3">
        <v>50.97</v>
      </c>
      <c r="AK446" s="3">
        <v>51.2</v>
      </c>
      <c r="AL446" s="3">
        <v>51.84</v>
      </c>
      <c r="AM446" s="3">
        <v>53.79</v>
      </c>
      <c r="AN446" s="3">
        <v>58.15</v>
      </c>
      <c r="AO446" s="3">
        <v>60.32</v>
      </c>
      <c r="AP446" s="3">
        <v>61.26</v>
      </c>
      <c r="AQ446" s="3">
        <v>62.36</v>
      </c>
      <c r="AR446" s="3">
        <v>60.89</v>
      </c>
      <c r="AS446" s="3">
        <v>57.98</v>
      </c>
      <c r="AT446" s="3">
        <v>52.36</v>
      </c>
      <c r="AU446" s="3">
        <v>51.25</v>
      </c>
      <c r="AV446" s="3">
        <v>50.58</v>
      </c>
      <c r="AW446" s="3">
        <v>50.57</v>
      </c>
      <c r="AX446" s="3">
        <v>51.07</v>
      </c>
      <c r="AY446" s="3">
        <v>52.76</v>
      </c>
    </row>
    <row r="447" spans="1:51" x14ac:dyDescent="0.35">
      <c r="A447" s="5">
        <f t="shared" si="7"/>
        <v>43350</v>
      </c>
      <c r="B447" t="s">
        <v>592</v>
      </c>
      <c r="C447" s="2">
        <v>43350</v>
      </c>
      <c r="D447" s="3">
        <v>73.41</v>
      </c>
      <c r="E447" s="3">
        <v>78.349999999999994</v>
      </c>
      <c r="F447" s="3">
        <v>80.760000000000005</v>
      </c>
      <c r="G447" s="3">
        <v>81.02</v>
      </c>
      <c r="H447" s="3">
        <v>81.22</v>
      </c>
      <c r="I447" s="3">
        <v>77.81</v>
      </c>
      <c r="J447" s="3">
        <v>68.28</v>
      </c>
      <c r="K447" s="3">
        <v>62.75</v>
      </c>
      <c r="L447" s="3">
        <v>59.05</v>
      </c>
      <c r="M447" s="3">
        <v>59.42</v>
      </c>
      <c r="N447" s="3">
        <v>60.16</v>
      </c>
      <c r="O447" s="3">
        <v>62.28</v>
      </c>
      <c r="P447" s="3">
        <v>64.19</v>
      </c>
      <c r="Q447" s="3">
        <v>67.290000000000006</v>
      </c>
      <c r="R447" s="3">
        <v>69.73</v>
      </c>
      <c r="S447" s="3">
        <v>72.2</v>
      </c>
      <c r="T447" s="3">
        <v>71.66</v>
      </c>
      <c r="U447" s="3">
        <v>68.849999999999994</v>
      </c>
      <c r="V447" s="3">
        <v>58.97</v>
      </c>
      <c r="W447" s="3">
        <v>53.66</v>
      </c>
      <c r="X447" s="3">
        <v>51.62</v>
      </c>
      <c r="Y447" s="3">
        <v>51.09</v>
      </c>
      <c r="Z447" s="3">
        <v>51.42</v>
      </c>
      <c r="AA447" s="3">
        <v>53.83</v>
      </c>
      <c r="AB447" s="3">
        <v>57.31</v>
      </c>
      <c r="AC447" s="3">
        <v>60.26</v>
      </c>
      <c r="AD447" s="3">
        <v>62.59</v>
      </c>
      <c r="AE447" s="3">
        <v>65.08</v>
      </c>
      <c r="AF447" s="3">
        <v>65.05</v>
      </c>
      <c r="AG447" s="3">
        <v>62.27</v>
      </c>
      <c r="AH447" s="3">
        <v>54.92</v>
      </c>
      <c r="AI447" s="3">
        <v>51.58</v>
      </c>
      <c r="AJ447" s="3">
        <v>50.93</v>
      </c>
      <c r="AK447" s="3">
        <v>51.16</v>
      </c>
      <c r="AL447" s="3">
        <v>51.8</v>
      </c>
      <c r="AM447" s="3">
        <v>53.75</v>
      </c>
      <c r="AN447" s="3">
        <v>58.21</v>
      </c>
      <c r="AO447" s="3">
        <v>60.48</v>
      </c>
      <c r="AP447" s="3">
        <v>61.42</v>
      </c>
      <c r="AQ447" s="3">
        <v>62.52</v>
      </c>
      <c r="AR447" s="3">
        <v>61.05</v>
      </c>
      <c r="AS447" s="3">
        <v>58.14</v>
      </c>
      <c r="AT447" s="3">
        <v>52.62</v>
      </c>
      <c r="AU447" s="3">
        <v>51.51</v>
      </c>
      <c r="AV447" s="3">
        <v>50.84</v>
      </c>
      <c r="AW447" s="3">
        <v>50.83</v>
      </c>
      <c r="AX447" s="3">
        <v>51.33</v>
      </c>
      <c r="AY447" s="3">
        <v>53.02</v>
      </c>
    </row>
    <row r="448" spans="1:51" x14ac:dyDescent="0.35">
      <c r="A448" s="5">
        <f t="shared" si="7"/>
        <v>43353</v>
      </c>
      <c r="B448" t="s">
        <v>593</v>
      </c>
      <c r="C448" s="2">
        <v>43353</v>
      </c>
      <c r="D448" s="3">
        <v>76.14</v>
      </c>
      <c r="E448" s="3">
        <v>81.239999999999995</v>
      </c>
      <c r="F448" s="3">
        <v>83.75</v>
      </c>
      <c r="G448" s="3">
        <v>83.86</v>
      </c>
      <c r="H448" s="3">
        <v>84.01</v>
      </c>
      <c r="I448" s="3">
        <v>80.849999999999994</v>
      </c>
      <c r="J448" s="3">
        <v>70.45</v>
      </c>
      <c r="K448" s="3">
        <v>65.099999999999994</v>
      </c>
      <c r="L448" s="3">
        <v>61.39</v>
      </c>
      <c r="M448" s="3">
        <v>61.76</v>
      </c>
      <c r="N448" s="3">
        <v>62.54</v>
      </c>
      <c r="O448" s="3">
        <v>64.7</v>
      </c>
      <c r="P448" s="3">
        <v>66.63</v>
      </c>
      <c r="Q448" s="3">
        <v>69.69</v>
      </c>
      <c r="R448" s="3">
        <v>72.16</v>
      </c>
      <c r="S448" s="3">
        <v>74.66</v>
      </c>
      <c r="T448" s="3">
        <v>74.02</v>
      </c>
      <c r="U448" s="3">
        <v>71.14</v>
      </c>
      <c r="V448" s="3">
        <v>61.22</v>
      </c>
      <c r="W448" s="3">
        <v>55.41</v>
      </c>
      <c r="X448" s="3">
        <v>53.01</v>
      </c>
      <c r="Y448" s="3">
        <v>52.62</v>
      </c>
      <c r="Z448" s="3">
        <v>53.12</v>
      </c>
      <c r="AA448" s="3">
        <v>55.62</v>
      </c>
      <c r="AB448" s="3">
        <v>59.07</v>
      </c>
      <c r="AC448" s="3">
        <v>61.98</v>
      </c>
      <c r="AD448" s="3">
        <v>64.28</v>
      </c>
      <c r="AE448" s="3">
        <v>66.680000000000007</v>
      </c>
      <c r="AF448" s="3">
        <v>66.53</v>
      </c>
      <c r="AG448" s="3">
        <v>63.64</v>
      </c>
      <c r="AH448" s="3">
        <v>56.23</v>
      </c>
      <c r="AI448" s="3">
        <v>52.83</v>
      </c>
      <c r="AJ448" s="3">
        <v>52.13</v>
      </c>
      <c r="AK448" s="3">
        <v>52.36</v>
      </c>
      <c r="AL448" s="3">
        <v>53.05</v>
      </c>
      <c r="AM448" s="3">
        <v>55.06</v>
      </c>
      <c r="AN448" s="3">
        <v>59.55</v>
      </c>
      <c r="AO448" s="3">
        <v>61.84</v>
      </c>
      <c r="AP448" s="3">
        <v>62.71</v>
      </c>
      <c r="AQ448" s="3">
        <v>63.74</v>
      </c>
      <c r="AR448" s="3">
        <v>62.17</v>
      </c>
      <c r="AS448" s="3">
        <v>59.07</v>
      </c>
      <c r="AT448" s="3">
        <v>53.3</v>
      </c>
      <c r="AU448" s="3">
        <v>51.94</v>
      </c>
      <c r="AV448" s="3">
        <v>51.04</v>
      </c>
      <c r="AW448" s="3">
        <v>50.87</v>
      </c>
      <c r="AX448" s="3">
        <v>51.29</v>
      </c>
      <c r="AY448" s="3">
        <v>52.96</v>
      </c>
    </row>
    <row r="449" spans="1:51" x14ac:dyDescent="0.35">
      <c r="A449" s="5">
        <f t="shared" si="7"/>
        <v>43354</v>
      </c>
      <c r="B449" t="s">
        <v>594</v>
      </c>
      <c r="C449" s="2">
        <v>43354</v>
      </c>
      <c r="D449" s="3">
        <v>75.33</v>
      </c>
      <c r="E449" s="3">
        <v>80.25</v>
      </c>
      <c r="F449" s="3">
        <v>82.88</v>
      </c>
      <c r="G449" s="3">
        <v>82.98</v>
      </c>
      <c r="H449" s="3">
        <v>83.14</v>
      </c>
      <c r="I449" s="3">
        <v>79.88</v>
      </c>
      <c r="J449" s="3">
        <v>69.87</v>
      </c>
      <c r="K449" s="3">
        <v>64.95</v>
      </c>
      <c r="L449" s="3">
        <v>61.38</v>
      </c>
      <c r="M449" s="3">
        <v>61.69</v>
      </c>
      <c r="N449" s="3">
        <v>62.34</v>
      </c>
      <c r="O449" s="3">
        <v>64.430000000000007</v>
      </c>
      <c r="P449" s="3">
        <v>66.39</v>
      </c>
      <c r="Q449" s="3">
        <v>69.47</v>
      </c>
      <c r="R449" s="3">
        <v>71.97</v>
      </c>
      <c r="S449" s="3">
        <v>74.47</v>
      </c>
      <c r="T449" s="3">
        <v>73.83</v>
      </c>
      <c r="U449" s="3">
        <v>70.94</v>
      </c>
      <c r="V449" s="3">
        <v>60.99</v>
      </c>
      <c r="W449" s="3">
        <v>55.16</v>
      </c>
      <c r="X449" s="3">
        <v>52.76</v>
      </c>
      <c r="Y449" s="3">
        <v>52.37</v>
      </c>
      <c r="Z449" s="3">
        <v>52.9</v>
      </c>
      <c r="AA449" s="3">
        <v>55.36</v>
      </c>
      <c r="AB449" s="3">
        <v>58.84</v>
      </c>
      <c r="AC449" s="3">
        <v>61.69</v>
      </c>
      <c r="AD449" s="3">
        <v>63.94</v>
      </c>
      <c r="AE449" s="3">
        <v>66.31</v>
      </c>
      <c r="AF449" s="3">
        <v>66.13</v>
      </c>
      <c r="AG449" s="3">
        <v>63.32</v>
      </c>
      <c r="AH449" s="3">
        <v>56.02</v>
      </c>
      <c r="AI449" s="3">
        <v>52.7</v>
      </c>
      <c r="AJ449" s="3">
        <v>52.02</v>
      </c>
      <c r="AK449" s="3">
        <v>52.27</v>
      </c>
      <c r="AL449" s="3">
        <v>52.98</v>
      </c>
      <c r="AM449" s="3">
        <v>55.01</v>
      </c>
      <c r="AN449" s="3">
        <v>59.52</v>
      </c>
      <c r="AO449" s="3">
        <v>61.81</v>
      </c>
      <c r="AP449" s="3">
        <v>62.68</v>
      </c>
      <c r="AQ449" s="3">
        <v>63.71</v>
      </c>
      <c r="AR449" s="3">
        <v>62.14</v>
      </c>
      <c r="AS449" s="3">
        <v>59.04</v>
      </c>
      <c r="AT449" s="3">
        <v>53.27</v>
      </c>
      <c r="AU449" s="3">
        <v>51.91</v>
      </c>
      <c r="AV449" s="3">
        <v>51.01</v>
      </c>
      <c r="AW449" s="3">
        <v>50.84</v>
      </c>
      <c r="AX449" s="3">
        <v>51.26</v>
      </c>
      <c r="AY449" s="3">
        <v>52.93</v>
      </c>
    </row>
    <row r="450" spans="1:51" x14ac:dyDescent="0.35">
      <c r="A450" s="5">
        <f t="shared" si="7"/>
        <v>43355</v>
      </c>
      <c r="B450" t="s">
        <v>595</v>
      </c>
      <c r="C450" s="2">
        <v>43355</v>
      </c>
      <c r="D450" s="3">
        <v>71.92</v>
      </c>
      <c r="E450" s="3">
        <v>77.16</v>
      </c>
      <c r="F450" s="3">
        <v>79.92</v>
      </c>
      <c r="G450" s="3">
        <v>80.06</v>
      </c>
      <c r="H450" s="3">
        <v>80.17</v>
      </c>
      <c r="I450" s="3">
        <v>77.010000000000005</v>
      </c>
      <c r="J450" s="3">
        <v>67.52</v>
      </c>
      <c r="K450" s="3">
        <v>63.14</v>
      </c>
      <c r="L450" s="3">
        <v>59.91</v>
      </c>
      <c r="M450" s="3">
        <v>60.15</v>
      </c>
      <c r="N450" s="3">
        <v>60.72</v>
      </c>
      <c r="O450" s="3">
        <v>62.75</v>
      </c>
      <c r="P450" s="3">
        <v>64.709999999999994</v>
      </c>
      <c r="Q450" s="3">
        <v>67.760000000000005</v>
      </c>
      <c r="R450" s="3">
        <v>70.239999999999995</v>
      </c>
      <c r="S450" s="3">
        <v>72.680000000000007</v>
      </c>
      <c r="T450" s="3">
        <v>72.13</v>
      </c>
      <c r="U450" s="3">
        <v>69.430000000000007</v>
      </c>
      <c r="V450" s="3">
        <v>59.66</v>
      </c>
      <c r="W450" s="3">
        <v>53.99</v>
      </c>
      <c r="X450" s="3">
        <v>51.7</v>
      </c>
      <c r="Y450" s="3">
        <v>51.36</v>
      </c>
      <c r="Z450" s="3">
        <v>51.86</v>
      </c>
      <c r="AA450" s="3">
        <v>54.23</v>
      </c>
      <c r="AB450" s="3">
        <v>57.62</v>
      </c>
      <c r="AC450" s="3">
        <v>60.39</v>
      </c>
      <c r="AD450" s="3">
        <v>62.57</v>
      </c>
      <c r="AE450" s="3">
        <v>64.89</v>
      </c>
      <c r="AF450" s="3">
        <v>64.709999999999994</v>
      </c>
      <c r="AG450" s="3">
        <v>61.98</v>
      </c>
      <c r="AH450" s="3">
        <v>54.7</v>
      </c>
      <c r="AI450" s="3">
        <v>51.39</v>
      </c>
      <c r="AJ450" s="3">
        <v>50.71</v>
      </c>
      <c r="AK450" s="3">
        <v>50.96</v>
      </c>
      <c r="AL450" s="3">
        <v>51.67</v>
      </c>
      <c r="AM450" s="3">
        <v>53.76</v>
      </c>
      <c r="AN450" s="3">
        <v>58.23</v>
      </c>
      <c r="AO450" s="3">
        <v>60.47</v>
      </c>
      <c r="AP450" s="3">
        <v>61.34</v>
      </c>
      <c r="AQ450" s="3">
        <v>62.37</v>
      </c>
      <c r="AR450" s="3">
        <v>60.8</v>
      </c>
      <c r="AS450" s="3">
        <v>57.7</v>
      </c>
      <c r="AT450" s="3">
        <v>51.93</v>
      </c>
      <c r="AU450" s="3">
        <v>50.57</v>
      </c>
      <c r="AV450" s="3">
        <v>49.67</v>
      </c>
      <c r="AW450" s="3">
        <v>49.5</v>
      </c>
      <c r="AX450" s="3">
        <v>49.92</v>
      </c>
      <c r="AY450" s="3">
        <v>51.63</v>
      </c>
    </row>
    <row r="451" spans="1:51" x14ac:dyDescent="0.35">
      <c r="A451" s="5">
        <f t="shared" si="7"/>
        <v>43356</v>
      </c>
      <c r="B451" t="s">
        <v>596</v>
      </c>
      <c r="C451" s="2">
        <v>43356</v>
      </c>
      <c r="D451" s="3">
        <v>69.86</v>
      </c>
      <c r="E451" s="3">
        <v>75.36</v>
      </c>
      <c r="F451" s="3">
        <v>78.08</v>
      </c>
      <c r="G451" s="3">
        <v>78.17</v>
      </c>
      <c r="H451" s="3">
        <v>78.38</v>
      </c>
      <c r="I451" s="3">
        <v>75.23</v>
      </c>
      <c r="J451" s="3">
        <v>66.25</v>
      </c>
      <c r="K451" s="3">
        <v>61.83</v>
      </c>
      <c r="L451" s="3">
        <v>58.59</v>
      </c>
      <c r="M451" s="3">
        <v>58.67</v>
      </c>
      <c r="N451" s="3">
        <v>59.15</v>
      </c>
      <c r="O451" s="3">
        <v>61.22</v>
      </c>
      <c r="P451" s="3">
        <v>63.21</v>
      </c>
      <c r="Q451" s="3">
        <v>66.28</v>
      </c>
      <c r="R451" s="3">
        <v>68.790000000000006</v>
      </c>
      <c r="S451" s="3">
        <v>71.23</v>
      </c>
      <c r="T451" s="3">
        <v>70.63</v>
      </c>
      <c r="U451" s="3">
        <v>67.92</v>
      </c>
      <c r="V451" s="3">
        <v>58.15</v>
      </c>
      <c r="W451" s="3">
        <v>52.43</v>
      </c>
      <c r="X451" s="3">
        <v>50.15</v>
      </c>
      <c r="Y451" s="3">
        <v>49.82</v>
      </c>
      <c r="Z451" s="3">
        <v>50.35</v>
      </c>
      <c r="AA451" s="3">
        <v>52.88</v>
      </c>
      <c r="AB451" s="3">
        <v>56.44</v>
      </c>
      <c r="AC451" s="3">
        <v>59.32</v>
      </c>
      <c r="AD451" s="3">
        <v>61.58</v>
      </c>
      <c r="AE451" s="3">
        <v>63.89</v>
      </c>
      <c r="AF451" s="3">
        <v>63.74</v>
      </c>
      <c r="AG451" s="3">
        <v>61.08</v>
      </c>
      <c r="AH451" s="3">
        <v>53.85</v>
      </c>
      <c r="AI451" s="3">
        <v>50.57</v>
      </c>
      <c r="AJ451" s="3">
        <v>49.92</v>
      </c>
      <c r="AK451" s="3">
        <v>50.17</v>
      </c>
      <c r="AL451" s="3">
        <v>50.88</v>
      </c>
      <c r="AM451" s="3">
        <v>52.97</v>
      </c>
      <c r="AN451" s="3">
        <v>57.41</v>
      </c>
      <c r="AO451" s="3">
        <v>59.69</v>
      </c>
      <c r="AP451" s="3">
        <v>60.6</v>
      </c>
      <c r="AQ451" s="3">
        <v>61.66</v>
      </c>
      <c r="AR451" s="3">
        <v>60.11</v>
      </c>
      <c r="AS451" s="3">
        <v>57.01</v>
      </c>
      <c r="AT451" s="3">
        <v>51.24</v>
      </c>
      <c r="AU451" s="3">
        <v>49.88</v>
      </c>
      <c r="AV451" s="3">
        <v>48.98</v>
      </c>
      <c r="AW451" s="3">
        <v>48.81</v>
      </c>
      <c r="AX451" s="3">
        <v>49.23</v>
      </c>
      <c r="AY451" s="3">
        <v>50.94</v>
      </c>
    </row>
    <row r="452" spans="1:51" x14ac:dyDescent="0.35">
      <c r="A452" s="5">
        <f t="shared" si="7"/>
        <v>43357</v>
      </c>
      <c r="B452" t="s">
        <v>597</v>
      </c>
      <c r="C452" s="2">
        <v>43357</v>
      </c>
      <c r="D452" s="3">
        <v>70.19</v>
      </c>
      <c r="E452" s="3">
        <v>75.48</v>
      </c>
      <c r="F452" s="3">
        <v>78.319999999999993</v>
      </c>
      <c r="G452" s="3">
        <v>78.37</v>
      </c>
      <c r="H452" s="3">
        <v>78.569999999999993</v>
      </c>
      <c r="I452" s="3">
        <v>75.09</v>
      </c>
      <c r="J452" s="3">
        <v>66.23</v>
      </c>
      <c r="K452" s="3">
        <v>61.81</v>
      </c>
      <c r="L452" s="3">
        <v>58.57</v>
      </c>
      <c r="M452" s="3">
        <v>58.65</v>
      </c>
      <c r="N452" s="3">
        <v>59.13</v>
      </c>
      <c r="O452" s="3">
        <v>61.2</v>
      </c>
      <c r="P452" s="3">
        <v>63.23</v>
      </c>
      <c r="Q452" s="3">
        <v>66.3</v>
      </c>
      <c r="R452" s="3">
        <v>68.81</v>
      </c>
      <c r="S452" s="3">
        <v>71.25</v>
      </c>
      <c r="T452" s="3">
        <v>70.650000000000006</v>
      </c>
      <c r="U452" s="3">
        <v>67.94</v>
      </c>
      <c r="V452" s="3">
        <v>58.45</v>
      </c>
      <c r="W452" s="3">
        <v>52.73</v>
      </c>
      <c r="X452" s="3">
        <v>50.45</v>
      </c>
      <c r="Y452" s="3">
        <v>50.12</v>
      </c>
      <c r="Z452" s="3">
        <v>50.71</v>
      </c>
      <c r="AA452" s="3">
        <v>53.3</v>
      </c>
      <c r="AB452" s="3">
        <v>56.9</v>
      </c>
      <c r="AC452" s="3">
        <v>59.78</v>
      </c>
      <c r="AD452" s="3">
        <v>62.04</v>
      </c>
      <c r="AE452" s="3">
        <v>64.349999999999994</v>
      </c>
      <c r="AF452" s="3">
        <v>64.2</v>
      </c>
      <c r="AG452" s="3">
        <v>61.38</v>
      </c>
      <c r="AH452" s="3">
        <v>54.07</v>
      </c>
      <c r="AI452" s="3">
        <v>50.73</v>
      </c>
      <c r="AJ452" s="3">
        <v>50.08</v>
      </c>
      <c r="AK452" s="3">
        <v>50.33</v>
      </c>
      <c r="AL452" s="3">
        <v>51.18</v>
      </c>
      <c r="AM452" s="3">
        <v>53.33</v>
      </c>
      <c r="AN452" s="3">
        <v>57.81</v>
      </c>
      <c r="AO452" s="3">
        <v>60.09</v>
      </c>
      <c r="AP452" s="3">
        <v>61</v>
      </c>
      <c r="AQ452" s="3">
        <v>62.06</v>
      </c>
      <c r="AR452" s="3">
        <v>60.51</v>
      </c>
      <c r="AS452" s="3">
        <v>57.41</v>
      </c>
      <c r="AT452" s="3">
        <v>51.64</v>
      </c>
      <c r="AU452" s="3">
        <v>50.28</v>
      </c>
      <c r="AV452" s="3">
        <v>49.38</v>
      </c>
      <c r="AW452" s="3">
        <v>49.21</v>
      </c>
      <c r="AX452" s="3">
        <v>49.63</v>
      </c>
      <c r="AY452" s="3">
        <v>51.34</v>
      </c>
    </row>
    <row r="453" spans="1:51" x14ac:dyDescent="0.35">
      <c r="A453" s="5">
        <f t="shared" si="7"/>
        <v>43360</v>
      </c>
      <c r="B453" t="s">
        <v>598</v>
      </c>
      <c r="C453" s="2">
        <v>43360</v>
      </c>
      <c r="D453" s="3">
        <v>72.91</v>
      </c>
      <c r="E453" s="3">
        <v>78</v>
      </c>
      <c r="F453" s="3">
        <v>80.78</v>
      </c>
      <c r="G453" s="3">
        <v>80.959999999999994</v>
      </c>
      <c r="H453" s="3">
        <v>81.150000000000006</v>
      </c>
      <c r="I453" s="3">
        <v>77.69</v>
      </c>
      <c r="J453" s="3">
        <v>68.13</v>
      </c>
      <c r="K453" s="3">
        <v>63.02</v>
      </c>
      <c r="L453" s="3">
        <v>59.48</v>
      </c>
      <c r="M453" s="3">
        <v>59.76</v>
      </c>
      <c r="N453" s="3">
        <v>60.45</v>
      </c>
      <c r="O453" s="3">
        <v>62.6</v>
      </c>
      <c r="P453" s="3">
        <v>64.709999999999994</v>
      </c>
      <c r="Q453" s="3">
        <v>67.88</v>
      </c>
      <c r="R453" s="3">
        <v>70.44</v>
      </c>
      <c r="S453" s="3">
        <v>72.849999999999994</v>
      </c>
      <c r="T453" s="3">
        <v>72.22</v>
      </c>
      <c r="U453" s="3">
        <v>69.38</v>
      </c>
      <c r="V453" s="3">
        <v>59.67</v>
      </c>
      <c r="W453" s="3">
        <v>53.76</v>
      </c>
      <c r="X453" s="3">
        <v>51.31</v>
      </c>
      <c r="Y453" s="3">
        <v>50.87</v>
      </c>
      <c r="Z453" s="3">
        <v>51.49</v>
      </c>
      <c r="AA453" s="3">
        <v>54.13</v>
      </c>
      <c r="AB453" s="3">
        <v>57.76</v>
      </c>
      <c r="AC453" s="3">
        <v>60.67</v>
      </c>
      <c r="AD453" s="3">
        <v>62.93</v>
      </c>
      <c r="AE453" s="3">
        <v>65.239999999999995</v>
      </c>
      <c r="AF453" s="3">
        <v>65.09</v>
      </c>
      <c r="AG453" s="3">
        <v>62.27</v>
      </c>
      <c r="AH453" s="3">
        <v>54.93</v>
      </c>
      <c r="AI453" s="3">
        <v>51.57</v>
      </c>
      <c r="AJ453" s="3">
        <v>50.9</v>
      </c>
      <c r="AK453" s="3">
        <v>51.15</v>
      </c>
      <c r="AL453" s="3">
        <v>52</v>
      </c>
      <c r="AM453" s="3">
        <v>54.13</v>
      </c>
      <c r="AN453" s="3">
        <v>58.61</v>
      </c>
      <c r="AO453" s="3">
        <v>60.89</v>
      </c>
      <c r="AP453" s="3">
        <v>61.8</v>
      </c>
      <c r="AQ453" s="3">
        <v>62.86</v>
      </c>
      <c r="AR453" s="3">
        <v>61.31</v>
      </c>
      <c r="AS453" s="3">
        <v>58.21</v>
      </c>
      <c r="AT453" s="3">
        <v>52.37</v>
      </c>
      <c r="AU453" s="3">
        <v>50.93</v>
      </c>
      <c r="AV453" s="3">
        <v>49.97</v>
      </c>
      <c r="AW453" s="3">
        <v>49.75</v>
      </c>
      <c r="AX453" s="3">
        <v>50.13</v>
      </c>
      <c r="AY453" s="3">
        <v>51.79</v>
      </c>
    </row>
    <row r="454" spans="1:51" x14ac:dyDescent="0.35">
      <c r="A454" s="5">
        <f t="shared" si="7"/>
        <v>43361</v>
      </c>
      <c r="B454" t="s">
        <v>599</v>
      </c>
      <c r="C454" s="2">
        <v>43361</v>
      </c>
      <c r="D454" s="3">
        <v>71.180000000000007</v>
      </c>
      <c r="E454" s="3">
        <v>76.45</v>
      </c>
      <c r="F454" s="3">
        <v>79.27</v>
      </c>
      <c r="G454" s="3">
        <v>79.47</v>
      </c>
      <c r="H454" s="3">
        <v>79.7</v>
      </c>
      <c r="I454" s="3">
        <v>76.37</v>
      </c>
      <c r="J454" s="3">
        <v>67.150000000000006</v>
      </c>
      <c r="K454" s="3">
        <v>62.38</v>
      </c>
      <c r="L454" s="3">
        <v>59.05</v>
      </c>
      <c r="M454" s="3">
        <v>59.43</v>
      </c>
      <c r="N454" s="3">
        <v>60.14</v>
      </c>
      <c r="O454" s="3">
        <v>62.29</v>
      </c>
      <c r="P454" s="3">
        <v>64.34</v>
      </c>
      <c r="Q454" s="3">
        <v>67.45</v>
      </c>
      <c r="R454" s="3">
        <v>69.95</v>
      </c>
      <c r="S454" s="3">
        <v>72.33</v>
      </c>
      <c r="T454" s="3">
        <v>71.67</v>
      </c>
      <c r="U454" s="3">
        <v>68.81</v>
      </c>
      <c r="V454" s="3">
        <v>59.15</v>
      </c>
      <c r="W454" s="3">
        <v>53.29</v>
      </c>
      <c r="X454" s="3">
        <v>50.86</v>
      </c>
      <c r="Y454" s="3">
        <v>50.44</v>
      </c>
      <c r="Z454" s="3">
        <v>51.06</v>
      </c>
      <c r="AA454" s="3">
        <v>53.7</v>
      </c>
      <c r="AB454" s="3">
        <v>57.35</v>
      </c>
      <c r="AC454" s="3">
        <v>60.29</v>
      </c>
      <c r="AD454" s="3">
        <v>62.57</v>
      </c>
      <c r="AE454" s="3">
        <v>64.88</v>
      </c>
      <c r="AF454" s="3">
        <v>64.7</v>
      </c>
      <c r="AG454" s="3">
        <v>61.82</v>
      </c>
      <c r="AH454" s="3">
        <v>54.36</v>
      </c>
      <c r="AI454" s="3">
        <v>50.88</v>
      </c>
      <c r="AJ454" s="3">
        <v>50.15</v>
      </c>
      <c r="AK454" s="3">
        <v>50.37</v>
      </c>
      <c r="AL454" s="3">
        <v>51.22</v>
      </c>
      <c r="AM454" s="3">
        <v>53.38</v>
      </c>
      <c r="AN454" s="3">
        <v>58</v>
      </c>
      <c r="AO454" s="3">
        <v>60.34</v>
      </c>
      <c r="AP454" s="3">
        <v>61.28</v>
      </c>
      <c r="AQ454" s="3">
        <v>62.38</v>
      </c>
      <c r="AR454" s="3">
        <v>60.88</v>
      </c>
      <c r="AS454" s="3">
        <v>57.8</v>
      </c>
      <c r="AT454" s="3">
        <v>51.96</v>
      </c>
      <c r="AU454" s="3">
        <v>50.52</v>
      </c>
      <c r="AV454" s="3">
        <v>49.56</v>
      </c>
      <c r="AW454" s="3">
        <v>49.34</v>
      </c>
      <c r="AX454" s="3">
        <v>49.72</v>
      </c>
      <c r="AY454" s="3">
        <v>51.38</v>
      </c>
    </row>
    <row r="455" spans="1:51" x14ac:dyDescent="0.35">
      <c r="A455" s="5">
        <f t="shared" si="7"/>
        <v>43362</v>
      </c>
      <c r="B455" t="s">
        <v>600</v>
      </c>
      <c r="C455" s="2">
        <v>43362</v>
      </c>
      <c r="D455" s="3">
        <v>73.5</v>
      </c>
      <c r="E455" s="3">
        <v>78.55</v>
      </c>
      <c r="F455" s="3">
        <v>81.47</v>
      </c>
      <c r="G455" s="3">
        <v>81.709999999999994</v>
      </c>
      <c r="H455" s="3">
        <v>81.92</v>
      </c>
      <c r="I455" s="3">
        <v>78.48</v>
      </c>
      <c r="J455" s="3">
        <v>68.92</v>
      </c>
      <c r="K455" s="3">
        <v>63.98</v>
      </c>
      <c r="L455" s="3">
        <v>60.53</v>
      </c>
      <c r="M455" s="3">
        <v>60.78</v>
      </c>
      <c r="N455" s="3">
        <v>61.39</v>
      </c>
      <c r="O455" s="3">
        <v>63.55</v>
      </c>
      <c r="P455" s="3">
        <v>65.78</v>
      </c>
      <c r="Q455" s="3">
        <v>68.97</v>
      </c>
      <c r="R455" s="3">
        <v>71.53</v>
      </c>
      <c r="S455" s="3">
        <v>73.849999999999994</v>
      </c>
      <c r="T455" s="3">
        <v>73.099999999999994</v>
      </c>
      <c r="U455" s="3">
        <v>70.22</v>
      </c>
      <c r="V455" s="3">
        <v>60.56</v>
      </c>
      <c r="W455" s="3">
        <v>54.7</v>
      </c>
      <c r="X455" s="3">
        <v>52.27</v>
      </c>
      <c r="Y455" s="3">
        <v>51.85</v>
      </c>
      <c r="Z455" s="3">
        <v>52.45</v>
      </c>
      <c r="AA455" s="3">
        <v>55.08</v>
      </c>
      <c r="AB455" s="3">
        <v>58.71</v>
      </c>
      <c r="AC455" s="3">
        <v>61.59</v>
      </c>
      <c r="AD455" s="3">
        <v>63.83</v>
      </c>
      <c r="AE455" s="3">
        <v>66.03</v>
      </c>
      <c r="AF455" s="3">
        <v>65.739999999999995</v>
      </c>
      <c r="AG455" s="3">
        <v>62.71</v>
      </c>
      <c r="AH455" s="3">
        <v>55.15</v>
      </c>
      <c r="AI455" s="3">
        <v>51.56</v>
      </c>
      <c r="AJ455" s="3">
        <v>50.79</v>
      </c>
      <c r="AK455" s="3">
        <v>50.98</v>
      </c>
      <c r="AL455" s="3">
        <v>51.79</v>
      </c>
      <c r="AM455" s="3">
        <v>53.86</v>
      </c>
      <c r="AN455" s="3">
        <v>58.48</v>
      </c>
      <c r="AO455" s="3">
        <v>60.78</v>
      </c>
      <c r="AP455" s="3">
        <v>61.7</v>
      </c>
      <c r="AQ455" s="3">
        <v>62.8</v>
      </c>
      <c r="AR455" s="3">
        <v>61.3</v>
      </c>
      <c r="AS455" s="3">
        <v>58.22</v>
      </c>
      <c r="AT455" s="3">
        <v>52.38</v>
      </c>
      <c r="AU455" s="3">
        <v>50.94</v>
      </c>
      <c r="AV455" s="3">
        <v>49.98</v>
      </c>
      <c r="AW455" s="3">
        <v>49.76</v>
      </c>
      <c r="AX455" s="3">
        <v>50.14</v>
      </c>
      <c r="AY455" s="3">
        <v>51.8</v>
      </c>
    </row>
    <row r="456" spans="1:51" x14ac:dyDescent="0.35">
      <c r="A456" s="5">
        <f t="shared" si="7"/>
        <v>43363</v>
      </c>
      <c r="B456" t="s">
        <v>601</v>
      </c>
      <c r="C456" s="2">
        <v>43363</v>
      </c>
      <c r="D456" s="3">
        <v>74.52</v>
      </c>
      <c r="E456" s="3">
        <v>79.06</v>
      </c>
      <c r="F456" s="3">
        <v>82.15</v>
      </c>
      <c r="G456" s="3">
        <v>82.07</v>
      </c>
      <c r="H456" s="3">
        <v>82.27</v>
      </c>
      <c r="I456" s="3">
        <v>78.86</v>
      </c>
      <c r="J456" s="3">
        <v>69.209999999999994</v>
      </c>
      <c r="K456" s="3">
        <v>64.180000000000007</v>
      </c>
      <c r="L456" s="3">
        <v>60.65</v>
      </c>
      <c r="M456" s="3">
        <v>60.96</v>
      </c>
      <c r="N456" s="3">
        <v>61.63</v>
      </c>
      <c r="O456" s="3">
        <v>63.81</v>
      </c>
      <c r="P456" s="3">
        <v>66.05</v>
      </c>
      <c r="Q456" s="3">
        <v>69.27</v>
      </c>
      <c r="R456" s="3">
        <v>71.86</v>
      </c>
      <c r="S456" s="3">
        <v>74.22</v>
      </c>
      <c r="T456" s="3">
        <v>73.45</v>
      </c>
      <c r="U456" s="3">
        <v>70.41</v>
      </c>
      <c r="V456" s="3">
        <v>60.5</v>
      </c>
      <c r="W456" s="3">
        <v>54.36</v>
      </c>
      <c r="X456" s="3">
        <v>51.82</v>
      </c>
      <c r="Y456" s="3">
        <v>51.46</v>
      </c>
      <c r="Z456" s="3">
        <v>52.17</v>
      </c>
      <c r="AA456" s="3">
        <v>54.95</v>
      </c>
      <c r="AB456" s="3">
        <v>58.69</v>
      </c>
      <c r="AC456" s="3">
        <v>61.7</v>
      </c>
      <c r="AD456" s="3">
        <v>64.010000000000005</v>
      </c>
      <c r="AE456" s="3">
        <v>66.209999999999994</v>
      </c>
      <c r="AF456" s="3">
        <v>65.92</v>
      </c>
      <c r="AG456" s="3">
        <v>62.89</v>
      </c>
      <c r="AH456" s="3">
        <v>55.33</v>
      </c>
      <c r="AI456" s="3">
        <v>51.74</v>
      </c>
      <c r="AJ456" s="3">
        <v>50.97</v>
      </c>
      <c r="AK456" s="3">
        <v>51.17</v>
      </c>
      <c r="AL456" s="3">
        <v>51.99</v>
      </c>
      <c r="AM456" s="3">
        <v>54.07</v>
      </c>
      <c r="AN456" s="3">
        <v>58.75</v>
      </c>
      <c r="AO456" s="3">
        <v>61.1</v>
      </c>
      <c r="AP456" s="3">
        <v>62.07</v>
      </c>
      <c r="AQ456" s="3">
        <v>63.19</v>
      </c>
      <c r="AR456" s="3">
        <v>61.69</v>
      </c>
      <c r="AS456" s="3">
        <v>58.54</v>
      </c>
      <c r="AT456" s="3">
        <v>52.7</v>
      </c>
      <c r="AU456" s="3">
        <v>51.26</v>
      </c>
      <c r="AV456" s="3">
        <v>50.3</v>
      </c>
      <c r="AW456" s="3">
        <v>50.08</v>
      </c>
      <c r="AX456" s="3">
        <v>50.46</v>
      </c>
      <c r="AY456" s="3">
        <v>52.12</v>
      </c>
    </row>
    <row r="457" spans="1:51" x14ac:dyDescent="0.35">
      <c r="A457" s="5">
        <f t="shared" si="7"/>
        <v>43364</v>
      </c>
      <c r="B457" t="s">
        <v>602</v>
      </c>
      <c r="C457" s="2">
        <v>43364</v>
      </c>
      <c r="D457" s="3">
        <v>76.5</v>
      </c>
      <c r="E457" s="3">
        <v>80.27</v>
      </c>
      <c r="F457" s="3">
        <v>82.72</v>
      </c>
      <c r="G457" s="3">
        <v>82.65</v>
      </c>
      <c r="H457" s="3">
        <v>82.9</v>
      </c>
      <c r="I457" s="3">
        <v>79.45</v>
      </c>
      <c r="J457" s="3">
        <v>69.989999999999995</v>
      </c>
      <c r="K457" s="3">
        <v>65.12</v>
      </c>
      <c r="L457" s="3">
        <v>61.61</v>
      </c>
      <c r="M457" s="3">
        <v>61.92</v>
      </c>
      <c r="N457" s="3">
        <v>62.6</v>
      </c>
      <c r="O457" s="3">
        <v>64.819999999999993</v>
      </c>
      <c r="P457" s="3">
        <v>67.13</v>
      </c>
      <c r="Q457" s="3">
        <v>70.39</v>
      </c>
      <c r="R457" s="3">
        <v>72.98</v>
      </c>
      <c r="S457" s="3">
        <v>75.349999999999994</v>
      </c>
      <c r="T457" s="3">
        <v>74.63</v>
      </c>
      <c r="U457" s="3">
        <v>71.650000000000006</v>
      </c>
      <c r="V457" s="3">
        <v>61.7</v>
      </c>
      <c r="W457" s="3">
        <v>55.51</v>
      </c>
      <c r="X457" s="3">
        <v>52.97</v>
      </c>
      <c r="Y457" s="3">
        <v>52.59</v>
      </c>
      <c r="Z457" s="3">
        <v>53.3</v>
      </c>
      <c r="AA457" s="3">
        <v>56.02</v>
      </c>
      <c r="AB457" s="3">
        <v>59.73</v>
      </c>
      <c r="AC457" s="3">
        <v>62.72</v>
      </c>
      <c r="AD457" s="3">
        <v>65.03</v>
      </c>
      <c r="AE457" s="3">
        <v>67.260000000000005</v>
      </c>
      <c r="AF457" s="3">
        <v>66.97</v>
      </c>
      <c r="AG457" s="3">
        <v>63.95</v>
      </c>
      <c r="AH457" s="3">
        <v>56.47</v>
      </c>
      <c r="AI457" s="3">
        <v>52.8</v>
      </c>
      <c r="AJ457" s="3">
        <v>52.03</v>
      </c>
      <c r="AK457" s="3">
        <v>52.23</v>
      </c>
      <c r="AL457" s="3">
        <v>53.04</v>
      </c>
      <c r="AM457" s="3">
        <v>55.14</v>
      </c>
      <c r="AN457" s="3">
        <v>59.85</v>
      </c>
      <c r="AO457" s="3">
        <v>62.23</v>
      </c>
      <c r="AP457" s="3">
        <v>63.25</v>
      </c>
      <c r="AQ457" s="3">
        <v>64.37</v>
      </c>
      <c r="AR457" s="3">
        <v>62.76</v>
      </c>
      <c r="AS457" s="3">
        <v>59.48</v>
      </c>
      <c r="AT457" s="3">
        <v>53.62</v>
      </c>
      <c r="AU457" s="3">
        <v>52.17</v>
      </c>
      <c r="AV457" s="3">
        <v>51.21</v>
      </c>
      <c r="AW457" s="3">
        <v>50.99</v>
      </c>
      <c r="AX457" s="3">
        <v>51.34</v>
      </c>
      <c r="AY457" s="3">
        <v>52.97</v>
      </c>
    </row>
    <row r="458" spans="1:51" x14ac:dyDescent="0.35">
      <c r="A458" s="5">
        <f t="shared" si="7"/>
        <v>43367</v>
      </c>
      <c r="B458" t="s">
        <v>603</v>
      </c>
      <c r="C458" s="2">
        <v>43367</v>
      </c>
      <c r="D458" s="3">
        <v>77.709999999999994</v>
      </c>
      <c r="E458" s="3">
        <v>81.819999999999993</v>
      </c>
      <c r="F458" s="3">
        <v>84.38</v>
      </c>
      <c r="G458" s="3">
        <v>84.4</v>
      </c>
      <c r="H458" s="3">
        <v>84.53</v>
      </c>
      <c r="I458" s="3">
        <v>81.06</v>
      </c>
      <c r="J458" s="3">
        <v>71.66</v>
      </c>
      <c r="K458" s="3">
        <v>66.569999999999993</v>
      </c>
      <c r="L458" s="3">
        <v>63.06</v>
      </c>
      <c r="M458" s="3">
        <v>63.37</v>
      </c>
      <c r="N458" s="3">
        <v>64.05</v>
      </c>
      <c r="O458" s="3">
        <v>66.27</v>
      </c>
      <c r="P458" s="3">
        <v>68.64</v>
      </c>
      <c r="Q458" s="3">
        <v>71.900000000000006</v>
      </c>
      <c r="R458" s="3">
        <v>74.489999999999995</v>
      </c>
      <c r="S458" s="3">
        <v>76.86</v>
      </c>
      <c r="T458" s="3">
        <v>76.14</v>
      </c>
      <c r="U458" s="3">
        <v>73.06</v>
      </c>
      <c r="V458" s="3">
        <v>63.11</v>
      </c>
      <c r="W458" s="3">
        <v>56.82</v>
      </c>
      <c r="X458" s="3">
        <v>54.28</v>
      </c>
      <c r="Y458" s="3">
        <v>53.9</v>
      </c>
      <c r="Z458" s="3">
        <v>54.61</v>
      </c>
      <c r="AA458" s="3">
        <v>57.33</v>
      </c>
      <c r="AB458" s="3">
        <v>61.14</v>
      </c>
      <c r="AC458" s="3">
        <v>64.23</v>
      </c>
      <c r="AD458" s="3">
        <v>66.64</v>
      </c>
      <c r="AE458" s="3">
        <v>68.87</v>
      </c>
      <c r="AF458" s="3">
        <v>68.58</v>
      </c>
      <c r="AG458" s="3">
        <v>65.56</v>
      </c>
      <c r="AH458" s="3">
        <v>57.99</v>
      </c>
      <c r="AI458" s="3">
        <v>54.23</v>
      </c>
      <c r="AJ458" s="3">
        <v>53.37</v>
      </c>
      <c r="AK458" s="3">
        <v>53.57</v>
      </c>
      <c r="AL458" s="3">
        <v>54.38</v>
      </c>
      <c r="AM458" s="3">
        <v>56.48</v>
      </c>
      <c r="AN458" s="3">
        <v>61.11</v>
      </c>
      <c r="AO458" s="3">
        <v>63.41</v>
      </c>
      <c r="AP458" s="3">
        <v>64.349999999999994</v>
      </c>
      <c r="AQ458" s="3">
        <v>65.400000000000006</v>
      </c>
      <c r="AR458" s="3">
        <v>63.79</v>
      </c>
      <c r="AS458" s="3">
        <v>60.51</v>
      </c>
      <c r="AT458" s="3">
        <v>54.65</v>
      </c>
      <c r="AU458" s="3">
        <v>53.2</v>
      </c>
      <c r="AV458" s="3">
        <v>52.24</v>
      </c>
      <c r="AW458" s="3">
        <v>52.02</v>
      </c>
      <c r="AX458" s="3">
        <v>52.37</v>
      </c>
      <c r="AY458" s="3">
        <v>54</v>
      </c>
    </row>
    <row r="459" spans="1:51" x14ac:dyDescent="0.35">
      <c r="A459" s="5">
        <f t="shared" si="7"/>
        <v>43368</v>
      </c>
      <c r="B459" t="s">
        <v>604</v>
      </c>
      <c r="C459" s="2">
        <v>43368</v>
      </c>
      <c r="D459" s="3">
        <v>77.680000000000007</v>
      </c>
      <c r="E459" s="3">
        <v>81.38</v>
      </c>
      <c r="F459" s="3">
        <v>84.12</v>
      </c>
      <c r="G459" s="3">
        <v>84.22</v>
      </c>
      <c r="H459" s="3">
        <v>84.35</v>
      </c>
      <c r="I459" s="3">
        <v>80.73</v>
      </c>
      <c r="J459" s="3">
        <v>71.64</v>
      </c>
      <c r="K459" s="3">
        <v>66.510000000000005</v>
      </c>
      <c r="L459" s="3">
        <v>63.02</v>
      </c>
      <c r="M459" s="3">
        <v>63.28</v>
      </c>
      <c r="N459" s="3">
        <v>63.96</v>
      </c>
      <c r="O459" s="3">
        <v>66.180000000000007</v>
      </c>
      <c r="P459" s="3">
        <v>68.59</v>
      </c>
      <c r="Q459" s="3">
        <v>71.849999999999994</v>
      </c>
      <c r="R459" s="3">
        <v>74.44</v>
      </c>
      <c r="S459" s="3">
        <v>76.81</v>
      </c>
      <c r="T459" s="3">
        <v>76.09</v>
      </c>
      <c r="U459" s="3">
        <v>73.010000000000005</v>
      </c>
      <c r="V459" s="3">
        <v>63.06</v>
      </c>
      <c r="W459" s="3">
        <v>56.77</v>
      </c>
      <c r="X459" s="3">
        <v>54.23</v>
      </c>
      <c r="Y459" s="3">
        <v>53.85</v>
      </c>
      <c r="Z459" s="3">
        <v>54.56</v>
      </c>
      <c r="AA459" s="3">
        <v>57.28</v>
      </c>
      <c r="AB459" s="3">
        <v>61.02</v>
      </c>
      <c r="AC459" s="3">
        <v>64.11</v>
      </c>
      <c r="AD459" s="3">
        <v>66.52</v>
      </c>
      <c r="AE459" s="3">
        <v>68.75</v>
      </c>
      <c r="AF459" s="3">
        <v>68.459999999999994</v>
      </c>
      <c r="AG459" s="3">
        <v>65.44</v>
      </c>
      <c r="AH459" s="3">
        <v>57.77</v>
      </c>
      <c r="AI459" s="3">
        <v>53.81</v>
      </c>
      <c r="AJ459" s="3">
        <v>52.75</v>
      </c>
      <c r="AK459" s="3">
        <v>52.92</v>
      </c>
      <c r="AL459" s="3">
        <v>53.73</v>
      </c>
      <c r="AM459" s="3">
        <v>55.83</v>
      </c>
      <c r="AN459" s="3">
        <v>60.66</v>
      </c>
      <c r="AO459" s="3">
        <v>63.16</v>
      </c>
      <c r="AP459" s="3">
        <v>64.25</v>
      </c>
      <c r="AQ459" s="3">
        <v>65.3</v>
      </c>
      <c r="AR459" s="3">
        <v>63.69</v>
      </c>
      <c r="AS459" s="3">
        <v>60.41</v>
      </c>
      <c r="AT459" s="3">
        <v>54.16</v>
      </c>
      <c r="AU459" s="3">
        <v>52.45</v>
      </c>
      <c r="AV459" s="3">
        <v>51.23</v>
      </c>
      <c r="AW459" s="3">
        <v>51.01</v>
      </c>
      <c r="AX459" s="3">
        <v>51.36</v>
      </c>
      <c r="AY459" s="3">
        <v>52.99</v>
      </c>
    </row>
    <row r="460" spans="1:51" x14ac:dyDescent="0.35">
      <c r="A460" s="5">
        <f t="shared" si="7"/>
        <v>43369</v>
      </c>
      <c r="B460" t="s">
        <v>605</v>
      </c>
      <c r="C460" s="2">
        <v>43369</v>
      </c>
      <c r="D460" s="3">
        <v>75.13</v>
      </c>
      <c r="E460" s="3">
        <v>78.7</v>
      </c>
      <c r="F460" s="3">
        <v>81.290000000000006</v>
      </c>
      <c r="G460" s="3">
        <v>81.63</v>
      </c>
      <c r="H460" s="3">
        <v>81.8</v>
      </c>
      <c r="I460" s="3">
        <v>78.13</v>
      </c>
      <c r="J460" s="3">
        <v>70</v>
      </c>
      <c r="K460" s="3">
        <v>64.86</v>
      </c>
      <c r="L460" s="3">
        <v>61.34</v>
      </c>
      <c r="M460" s="3">
        <v>61.6</v>
      </c>
      <c r="N460" s="3">
        <v>62.28</v>
      </c>
      <c r="O460" s="3">
        <v>64.5</v>
      </c>
      <c r="P460" s="3">
        <v>66.89</v>
      </c>
      <c r="Q460" s="3">
        <v>70.150000000000006</v>
      </c>
      <c r="R460" s="3">
        <v>72.739999999999995</v>
      </c>
      <c r="S460" s="3">
        <v>75.069999999999993</v>
      </c>
      <c r="T460" s="3">
        <v>74.349999999999994</v>
      </c>
      <c r="U460" s="3">
        <v>71.27</v>
      </c>
      <c r="V460" s="3">
        <v>61.48</v>
      </c>
      <c r="W460" s="3">
        <v>55.39</v>
      </c>
      <c r="X460" s="3">
        <v>53.05</v>
      </c>
      <c r="Y460" s="3">
        <v>52.67</v>
      </c>
      <c r="Z460" s="3">
        <v>53.38</v>
      </c>
      <c r="AA460" s="3">
        <v>56.1</v>
      </c>
      <c r="AB460" s="3">
        <v>59.84</v>
      </c>
      <c r="AC460" s="3">
        <v>62.93</v>
      </c>
      <c r="AD460" s="3">
        <v>65.34</v>
      </c>
      <c r="AE460" s="3">
        <v>67.569999999999993</v>
      </c>
      <c r="AF460" s="3">
        <v>67.28</v>
      </c>
      <c r="AG460" s="3">
        <v>64.260000000000005</v>
      </c>
      <c r="AH460" s="3">
        <v>56.46</v>
      </c>
      <c r="AI460" s="3">
        <v>52.46</v>
      </c>
      <c r="AJ460" s="3">
        <v>51.4</v>
      </c>
      <c r="AK460" s="3">
        <v>51.57</v>
      </c>
      <c r="AL460" s="3">
        <v>52.38</v>
      </c>
      <c r="AM460" s="3">
        <v>54.48</v>
      </c>
      <c r="AN460" s="3">
        <v>59.31</v>
      </c>
      <c r="AO460" s="3">
        <v>61.81</v>
      </c>
      <c r="AP460" s="3">
        <v>62.9</v>
      </c>
      <c r="AQ460" s="3">
        <v>63.95</v>
      </c>
      <c r="AR460" s="3">
        <v>62.34</v>
      </c>
      <c r="AS460" s="3">
        <v>59.06</v>
      </c>
      <c r="AT460" s="3">
        <v>52.81</v>
      </c>
      <c r="AU460" s="3">
        <v>51.1</v>
      </c>
      <c r="AV460" s="3">
        <v>49.88</v>
      </c>
      <c r="AW460" s="3">
        <v>49.66</v>
      </c>
      <c r="AX460" s="3">
        <v>50.01</v>
      </c>
      <c r="AY460" s="3">
        <v>51.64</v>
      </c>
    </row>
    <row r="461" spans="1:51" x14ac:dyDescent="0.35">
      <c r="A461" s="5">
        <f t="shared" si="7"/>
        <v>43370</v>
      </c>
      <c r="B461" t="s">
        <v>606</v>
      </c>
      <c r="C461" s="2">
        <v>43370</v>
      </c>
      <c r="D461" s="3">
        <v>72.63</v>
      </c>
      <c r="E461" s="3">
        <v>76.38</v>
      </c>
      <c r="F461" s="3">
        <v>78.83</v>
      </c>
      <c r="G461" s="3">
        <v>79.13</v>
      </c>
      <c r="H461" s="3">
        <v>79.3</v>
      </c>
      <c r="I461" s="3">
        <v>76.02</v>
      </c>
      <c r="J461" s="3">
        <v>68.52</v>
      </c>
      <c r="K461" s="3">
        <v>64.14</v>
      </c>
      <c r="L461" s="3">
        <v>60.57</v>
      </c>
      <c r="M461" s="3">
        <v>60.66</v>
      </c>
      <c r="N461" s="3">
        <v>61.34</v>
      </c>
      <c r="O461" s="3">
        <v>63.56</v>
      </c>
      <c r="P461" s="3">
        <v>65.88</v>
      </c>
      <c r="Q461" s="3">
        <v>69.14</v>
      </c>
      <c r="R461" s="3">
        <v>71.73</v>
      </c>
      <c r="S461" s="3">
        <v>74.06</v>
      </c>
      <c r="T461" s="3">
        <v>73.34</v>
      </c>
      <c r="U461" s="3">
        <v>70.260000000000005</v>
      </c>
      <c r="V461" s="3">
        <v>60.63</v>
      </c>
      <c r="W461" s="3">
        <v>54.79</v>
      </c>
      <c r="X461" s="3">
        <v>52.7</v>
      </c>
      <c r="Y461" s="3">
        <v>52.52</v>
      </c>
      <c r="Z461" s="3">
        <v>53.23</v>
      </c>
      <c r="AA461" s="3">
        <v>55.95</v>
      </c>
      <c r="AB461" s="3">
        <v>59.43</v>
      </c>
      <c r="AC461" s="3">
        <v>62.3</v>
      </c>
      <c r="AD461" s="3">
        <v>64.48</v>
      </c>
      <c r="AE461" s="3">
        <v>66.709999999999994</v>
      </c>
      <c r="AF461" s="3">
        <v>66.42</v>
      </c>
      <c r="AG461" s="3">
        <v>63.4</v>
      </c>
      <c r="AH461" s="3">
        <v>55.77</v>
      </c>
      <c r="AI461" s="3">
        <v>51.87</v>
      </c>
      <c r="AJ461" s="3">
        <v>50.81</v>
      </c>
      <c r="AK461" s="3">
        <v>50.98</v>
      </c>
      <c r="AL461" s="3">
        <v>51.79</v>
      </c>
      <c r="AM461" s="3">
        <v>53.89</v>
      </c>
      <c r="AN461" s="3">
        <v>58.85</v>
      </c>
      <c r="AO461" s="3">
        <v>61.35</v>
      </c>
      <c r="AP461" s="3">
        <v>62.44</v>
      </c>
      <c r="AQ461" s="3">
        <v>63.49</v>
      </c>
      <c r="AR461" s="3">
        <v>61.88</v>
      </c>
      <c r="AS461" s="3">
        <v>58.6</v>
      </c>
      <c r="AT461" s="3">
        <v>52.35</v>
      </c>
      <c r="AU461" s="3">
        <v>50.64</v>
      </c>
      <c r="AV461" s="3">
        <v>49.42</v>
      </c>
      <c r="AW461" s="3">
        <v>49.2</v>
      </c>
      <c r="AX461" s="3">
        <v>49.55</v>
      </c>
      <c r="AY461" s="3">
        <v>51.18</v>
      </c>
    </row>
    <row r="462" spans="1:51" x14ac:dyDescent="0.35">
      <c r="A462" s="5">
        <f t="shared" ref="A462:A525" si="8">+A457+7</f>
        <v>43371</v>
      </c>
      <c r="B462" t="s">
        <v>607</v>
      </c>
      <c r="C462" s="2">
        <v>43371</v>
      </c>
      <c r="D462" s="3">
        <v>75.06</v>
      </c>
      <c r="E462" s="3">
        <v>77.83</v>
      </c>
      <c r="F462" s="3">
        <v>78.11</v>
      </c>
      <c r="G462" s="3">
        <v>78.5</v>
      </c>
      <c r="H462" s="3">
        <v>75.08</v>
      </c>
      <c r="I462" s="3">
        <v>67.760000000000005</v>
      </c>
      <c r="J462" s="3">
        <v>63.71</v>
      </c>
      <c r="K462" s="3">
        <v>60.08</v>
      </c>
      <c r="L462" s="3">
        <v>60.09</v>
      </c>
      <c r="M462" s="3">
        <v>60.72</v>
      </c>
      <c r="N462" s="3">
        <v>63.03</v>
      </c>
      <c r="O462" s="3">
        <v>65.42</v>
      </c>
      <c r="P462" s="3">
        <v>68.680000000000007</v>
      </c>
      <c r="Q462" s="3">
        <v>71.31</v>
      </c>
      <c r="R462" s="3">
        <v>73.64</v>
      </c>
      <c r="S462" s="3">
        <v>72.98</v>
      </c>
      <c r="T462" s="3">
        <v>70.13</v>
      </c>
      <c r="U462" s="3">
        <v>60.83</v>
      </c>
      <c r="V462" s="3">
        <v>55.29</v>
      </c>
      <c r="W462" s="3">
        <v>53.3</v>
      </c>
      <c r="X462" s="3">
        <v>53.19</v>
      </c>
      <c r="Y462" s="3">
        <v>53.9</v>
      </c>
      <c r="Z462" s="3">
        <v>56.56</v>
      </c>
      <c r="AA462" s="3">
        <v>59.95</v>
      </c>
      <c r="AB462" s="3">
        <v>62.76</v>
      </c>
      <c r="AC462" s="3">
        <v>64.89</v>
      </c>
      <c r="AD462" s="3">
        <v>67.08</v>
      </c>
      <c r="AE462" s="3">
        <v>66.790000000000006</v>
      </c>
      <c r="AF462" s="3">
        <v>63.77</v>
      </c>
      <c r="AG462" s="3">
        <v>56.08</v>
      </c>
      <c r="AH462" s="3">
        <v>52.18</v>
      </c>
      <c r="AI462" s="3">
        <v>51.12</v>
      </c>
      <c r="AJ462" s="3">
        <v>51.29</v>
      </c>
      <c r="AK462" s="3">
        <v>52.1</v>
      </c>
      <c r="AL462" s="3">
        <v>54.24</v>
      </c>
      <c r="AM462" s="3">
        <v>59.24</v>
      </c>
      <c r="AN462" s="3">
        <v>61.77</v>
      </c>
      <c r="AO462" s="3">
        <v>62.88</v>
      </c>
      <c r="AP462" s="3">
        <v>63.93</v>
      </c>
      <c r="AQ462" s="3">
        <v>62.32</v>
      </c>
      <c r="AR462" s="3">
        <v>59.04</v>
      </c>
      <c r="AS462" s="3">
        <v>52.77</v>
      </c>
      <c r="AT462" s="3">
        <v>51.04</v>
      </c>
      <c r="AU462" s="3">
        <v>49.82</v>
      </c>
      <c r="AV462" s="3">
        <v>49.6</v>
      </c>
      <c r="AW462" s="3">
        <v>49.95</v>
      </c>
      <c r="AX462" s="3">
        <v>51.58</v>
      </c>
      <c r="AY462" s="3">
        <v>57.29</v>
      </c>
    </row>
    <row r="463" spans="1:51" x14ac:dyDescent="0.35">
      <c r="A463" s="5">
        <f t="shared" si="8"/>
        <v>43374</v>
      </c>
      <c r="B463" t="s">
        <v>608</v>
      </c>
      <c r="C463" s="2">
        <v>43374</v>
      </c>
      <c r="D463" s="3">
        <v>75.12</v>
      </c>
      <c r="E463" s="3">
        <v>78.209999999999994</v>
      </c>
      <c r="F463" s="3">
        <v>78.58</v>
      </c>
      <c r="G463" s="3">
        <v>78.88</v>
      </c>
      <c r="H463" s="3">
        <v>75.5</v>
      </c>
      <c r="I463" s="3">
        <v>69.010000000000005</v>
      </c>
      <c r="J463" s="3">
        <v>65.34</v>
      </c>
      <c r="K463" s="3">
        <v>61.92</v>
      </c>
      <c r="L463" s="3">
        <v>61.81</v>
      </c>
      <c r="M463" s="3">
        <v>62.36</v>
      </c>
      <c r="N463" s="3">
        <v>64.67</v>
      </c>
      <c r="O463" s="3">
        <v>67.239999999999995</v>
      </c>
      <c r="P463" s="3">
        <v>70.569999999999993</v>
      </c>
      <c r="Q463" s="3">
        <v>73.05</v>
      </c>
      <c r="R463" s="3">
        <v>75.17</v>
      </c>
      <c r="S463" s="3">
        <v>74.510000000000005</v>
      </c>
      <c r="T463" s="3">
        <v>71.709999999999994</v>
      </c>
      <c r="U463" s="3">
        <v>62.52</v>
      </c>
      <c r="V463" s="3">
        <v>57.03</v>
      </c>
      <c r="W463" s="3">
        <v>55.04</v>
      </c>
      <c r="X463" s="3">
        <v>54.93</v>
      </c>
      <c r="Y463" s="3">
        <v>55.64</v>
      </c>
      <c r="Z463" s="3">
        <v>58.28</v>
      </c>
      <c r="AA463" s="3">
        <v>61.62</v>
      </c>
      <c r="AB463" s="3">
        <v>64.38</v>
      </c>
      <c r="AC463" s="3">
        <v>66.459999999999994</v>
      </c>
      <c r="AD463" s="3">
        <v>68.650000000000006</v>
      </c>
      <c r="AE463" s="3">
        <v>68.36</v>
      </c>
      <c r="AF463" s="3">
        <v>65.34</v>
      </c>
      <c r="AG463" s="3">
        <v>57.7</v>
      </c>
      <c r="AH463" s="3">
        <v>53.86</v>
      </c>
      <c r="AI463" s="3">
        <v>52.8</v>
      </c>
      <c r="AJ463" s="3">
        <v>52.97</v>
      </c>
      <c r="AK463" s="3">
        <v>53.78</v>
      </c>
      <c r="AL463" s="3">
        <v>55.99</v>
      </c>
      <c r="AM463" s="3">
        <v>61.06</v>
      </c>
      <c r="AN463" s="3">
        <v>63.66</v>
      </c>
      <c r="AO463" s="3">
        <v>64.77</v>
      </c>
      <c r="AP463" s="3">
        <v>65.819999999999993</v>
      </c>
      <c r="AQ463" s="3">
        <v>64.209999999999994</v>
      </c>
      <c r="AR463" s="3">
        <v>60.91</v>
      </c>
      <c r="AS463" s="3">
        <v>54.62</v>
      </c>
      <c r="AT463" s="3">
        <v>52.87</v>
      </c>
      <c r="AU463" s="3">
        <v>51.65</v>
      </c>
      <c r="AV463" s="3">
        <v>51.43</v>
      </c>
      <c r="AW463" s="3">
        <v>51.78</v>
      </c>
      <c r="AX463" s="3">
        <v>53.41</v>
      </c>
      <c r="AY463" s="3">
        <v>59.12</v>
      </c>
    </row>
    <row r="464" spans="1:51" x14ac:dyDescent="0.35">
      <c r="A464" s="5">
        <f t="shared" si="8"/>
        <v>43375</v>
      </c>
      <c r="B464" t="s">
        <v>609</v>
      </c>
      <c r="C464" s="2">
        <v>43375</v>
      </c>
      <c r="D464" s="3">
        <v>74.19</v>
      </c>
      <c r="E464" s="3">
        <v>77.27</v>
      </c>
      <c r="F464" s="3">
        <v>77.75</v>
      </c>
      <c r="G464" s="3">
        <v>78.06</v>
      </c>
      <c r="H464" s="3">
        <v>74.7</v>
      </c>
      <c r="I464" s="3">
        <v>68.55</v>
      </c>
      <c r="J464" s="3">
        <v>65.12</v>
      </c>
      <c r="K464" s="3">
        <v>61.7</v>
      </c>
      <c r="L464" s="3">
        <v>61.61</v>
      </c>
      <c r="M464" s="3">
        <v>62.16</v>
      </c>
      <c r="N464" s="3">
        <v>64.47</v>
      </c>
      <c r="O464" s="3">
        <v>67</v>
      </c>
      <c r="P464" s="3">
        <v>70.36</v>
      </c>
      <c r="Q464" s="3">
        <v>72.819999999999993</v>
      </c>
      <c r="R464" s="3">
        <v>74.91</v>
      </c>
      <c r="S464" s="3">
        <v>74.25</v>
      </c>
      <c r="T464" s="3">
        <v>71.45</v>
      </c>
      <c r="U464" s="3">
        <v>62.3</v>
      </c>
      <c r="V464" s="3">
        <v>56.81</v>
      </c>
      <c r="W464" s="3">
        <v>54.82</v>
      </c>
      <c r="X464" s="3">
        <v>54.71</v>
      </c>
      <c r="Y464" s="3">
        <v>55.42</v>
      </c>
      <c r="Z464" s="3">
        <v>58.06</v>
      </c>
      <c r="AA464" s="3">
        <v>61.45</v>
      </c>
      <c r="AB464" s="3">
        <v>64.209999999999994</v>
      </c>
      <c r="AC464" s="3">
        <v>66.290000000000006</v>
      </c>
      <c r="AD464" s="3">
        <v>68.48</v>
      </c>
      <c r="AE464" s="3">
        <v>68.19</v>
      </c>
      <c r="AF464" s="3">
        <v>65.17</v>
      </c>
      <c r="AG464" s="3">
        <v>57.53</v>
      </c>
      <c r="AH464" s="3">
        <v>53.69</v>
      </c>
      <c r="AI464" s="3">
        <v>52.63</v>
      </c>
      <c r="AJ464" s="3">
        <v>52.8</v>
      </c>
      <c r="AK464" s="3">
        <v>53.61</v>
      </c>
      <c r="AL464" s="3">
        <v>55.72</v>
      </c>
      <c r="AM464" s="3">
        <v>60.71</v>
      </c>
      <c r="AN464" s="3">
        <v>63.23</v>
      </c>
      <c r="AO464" s="3">
        <v>64.33</v>
      </c>
      <c r="AP464" s="3">
        <v>65.38</v>
      </c>
      <c r="AQ464" s="3">
        <v>63.77</v>
      </c>
      <c r="AR464" s="3">
        <v>60.47</v>
      </c>
      <c r="AS464" s="3">
        <v>54.18</v>
      </c>
      <c r="AT464" s="3">
        <v>52.43</v>
      </c>
      <c r="AU464" s="3">
        <v>51.21</v>
      </c>
      <c r="AV464" s="3">
        <v>50.99</v>
      </c>
      <c r="AW464" s="3">
        <v>51.34</v>
      </c>
      <c r="AX464" s="3">
        <v>52.97</v>
      </c>
      <c r="AY464" s="3">
        <v>58.58</v>
      </c>
    </row>
    <row r="465" spans="1:51" x14ac:dyDescent="0.35">
      <c r="A465" s="5">
        <f t="shared" si="8"/>
        <v>43376</v>
      </c>
      <c r="B465" t="s">
        <v>610</v>
      </c>
      <c r="C465" s="2">
        <v>43376</v>
      </c>
      <c r="D465" s="3">
        <v>73.92</v>
      </c>
      <c r="E465" s="3">
        <v>76.98</v>
      </c>
      <c r="F465" s="3">
        <v>77.48</v>
      </c>
      <c r="G465" s="3">
        <v>77.84</v>
      </c>
      <c r="H465" s="3">
        <v>74.48</v>
      </c>
      <c r="I465" s="3">
        <v>68.88</v>
      </c>
      <c r="J465" s="3">
        <v>65.12</v>
      </c>
      <c r="K465" s="3">
        <v>62</v>
      </c>
      <c r="L465" s="3">
        <v>61.91</v>
      </c>
      <c r="M465" s="3">
        <v>62.51</v>
      </c>
      <c r="N465" s="3">
        <v>64.87</v>
      </c>
      <c r="O465" s="3">
        <v>67.47</v>
      </c>
      <c r="P465" s="3">
        <v>70.88</v>
      </c>
      <c r="Q465" s="3">
        <v>73.34</v>
      </c>
      <c r="R465" s="3">
        <v>75.400000000000006</v>
      </c>
      <c r="S465" s="3">
        <v>74.739999999999995</v>
      </c>
      <c r="T465" s="3">
        <v>71.92</v>
      </c>
      <c r="U465" s="3">
        <v>62.68</v>
      </c>
      <c r="V465" s="3">
        <v>57.12</v>
      </c>
      <c r="W465" s="3">
        <v>55.1</v>
      </c>
      <c r="X465" s="3">
        <v>54.93</v>
      </c>
      <c r="Y465" s="3">
        <v>55.64</v>
      </c>
      <c r="Z465" s="3">
        <v>58.43</v>
      </c>
      <c r="AA465" s="3">
        <v>61.97</v>
      </c>
      <c r="AB465" s="3">
        <v>64.89</v>
      </c>
      <c r="AC465" s="3">
        <v>67.09</v>
      </c>
      <c r="AD465" s="3">
        <v>69.23</v>
      </c>
      <c r="AE465" s="3">
        <v>68.89</v>
      </c>
      <c r="AF465" s="3">
        <v>65.77</v>
      </c>
      <c r="AG465" s="3">
        <v>58.03</v>
      </c>
      <c r="AH465" s="3">
        <v>54.09</v>
      </c>
      <c r="AI465" s="3">
        <v>52.97</v>
      </c>
      <c r="AJ465" s="3">
        <v>53.14</v>
      </c>
      <c r="AK465" s="3">
        <v>53.95</v>
      </c>
      <c r="AL465" s="3">
        <v>56.06</v>
      </c>
      <c r="AM465" s="3">
        <v>60.95</v>
      </c>
      <c r="AN465" s="3">
        <v>63.38</v>
      </c>
      <c r="AO465" s="3">
        <v>64.48</v>
      </c>
      <c r="AP465" s="3">
        <v>65.53</v>
      </c>
      <c r="AQ465" s="3">
        <v>63.92</v>
      </c>
      <c r="AR465" s="3">
        <v>60.47</v>
      </c>
      <c r="AS465" s="3">
        <v>54.03</v>
      </c>
      <c r="AT465" s="3">
        <v>52.13</v>
      </c>
      <c r="AU465" s="3">
        <v>50.79</v>
      </c>
      <c r="AV465" s="3">
        <v>50.51</v>
      </c>
      <c r="AW465" s="3">
        <v>50.86</v>
      </c>
      <c r="AX465" s="3">
        <v>52.49</v>
      </c>
      <c r="AY465" s="3">
        <v>58.1</v>
      </c>
    </row>
    <row r="466" spans="1:51" x14ac:dyDescent="0.35">
      <c r="A466" s="5">
        <f t="shared" si="8"/>
        <v>43377</v>
      </c>
      <c r="B466" t="s">
        <v>611</v>
      </c>
      <c r="C466" s="2">
        <v>43377</v>
      </c>
      <c r="D466" s="3">
        <v>74.47</v>
      </c>
      <c r="E466" s="3">
        <v>77.61</v>
      </c>
      <c r="F466" s="3">
        <v>78.12</v>
      </c>
      <c r="G466" s="3">
        <v>78.540000000000006</v>
      </c>
      <c r="H466" s="3">
        <v>75.17</v>
      </c>
      <c r="I466" s="3">
        <v>69.59</v>
      </c>
      <c r="J466" s="3">
        <v>66.08</v>
      </c>
      <c r="K466" s="3">
        <v>63.14</v>
      </c>
      <c r="L466" s="3">
        <v>63.02</v>
      </c>
      <c r="M466" s="3">
        <v>63.61</v>
      </c>
      <c r="N466" s="3">
        <v>65.930000000000007</v>
      </c>
      <c r="O466" s="3">
        <v>68.48</v>
      </c>
      <c r="P466" s="3">
        <v>71.849999999999994</v>
      </c>
      <c r="Q466" s="3">
        <v>74.27</v>
      </c>
      <c r="R466" s="3">
        <v>76.33</v>
      </c>
      <c r="S466" s="3">
        <v>75.67</v>
      </c>
      <c r="T466" s="3">
        <v>72.739999999999995</v>
      </c>
      <c r="U466" s="3">
        <v>63.3</v>
      </c>
      <c r="V466" s="3">
        <v>57.57</v>
      </c>
      <c r="W466" s="3">
        <v>55.44</v>
      </c>
      <c r="X466" s="3">
        <v>55.21</v>
      </c>
      <c r="Y466" s="3">
        <v>55.92</v>
      </c>
      <c r="Z466" s="3">
        <v>58.74</v>
      </c>
      <c r="AA466" s="3">
        <v>62.39</v>
      </c>
      <c r="AB466" s="3">
        <v>65.41</v>
      </c>
      <c r="AC466" s="3">
        <v>67.61</v>
      </c>
      <c r="AD466" s="3">
        <v>69.75</v>
      </c>
      <c r="AE466" s="3">
        <v>69.41</v>
      </c>
      <c r="AF466" s="3">
        <v>66.150000000000006</v>
      </c>
      <c r="AG466" s="3">
        <v>58.24</v>
      </c>
      <c r="AH466" s="3">
        <v>54.16</v>
      </c>
      <c r="AI466" s="3">
        <v>52.93</v>
      </c>
      <c r="AJ466" s="3">
        <v>52.96</v>
      </c>
      <c r="AK466" s="3">
        <v>53.77</v>
      </c>
      <c r="AL466" s="3">
        <v>55.88</v>
      </c>
      <c r="AM466" s="3">
        <v>60.87</v>
      </c>
      <c r="AN466" s="3">
        <v>63.41</v>
      </c>
      <c r="AO466" s="3">
        <v>64.59</v>
      </c>
      <c r="AP466" s="3">
        <v>65.69</v>
      </c>
      <c r="AQ466" s="3">
        <v>64.13</v>
      </c>
      <c r="AR466" s="3">
        <v>60.73</v>
      </c>
      <c r="AS466" s="3">
        <v>54.35</v>
      </c>
      <c r="AT466" s="3">
        <v>52.5</v>
      </c>
      <c r="AU466" s="3">
        <v>51.21</v>
      </c>
      <c r="AV466" s="3">
        <v>50.98</v>
      </c>
      <c r="AW466" s="3">
        <v>51.33</v>
      </c>
      <c r="AX466" s="3">
        <v>52.92</v>
      </c>
      <c r="AY466" s="3">
        <v>58.49</v>
      </c>
    </row>
    <row r="467" spans="1:51" x14ac:dyDescent="0.35">
      <c r="A467" s="5">
        <f t="shared" si="8"/>
        <v>43378</v>
      </c>
      <c r="B467" t="s">
        <v>612</v>
      </c>
      <c r="C467" s="2">
        <v>43378</v>
      </c>
      <c r="D467" s="3">
        <v>75.33</v>
      </c>
      <c r="E467" s="3">
        <v>78.48</v>
      </c>
      <c r="F467" s="3">
        <v>79</v>
      </c>
      <c r="G467" s="3">
        <v>79.45</v>
      </c>
      <c r="H467" s="3">
        <v>76.03</v>
      </c>
      <c r="I467" s="3">
        <v>69.88</v>
      </c>
      <c r="J467" s="3">
        <v>66.41</v>
      </c>
      <c r="K467" s="3">
        <v>63.42</v>
      </c>
      <c r="L467" s="3">
        <v>63.3</v>
      </c>
      <c r="M467" s="3">
        <v>63.89</v>
      </c>
      <c r="N467" s="3">
        <v>66.209999999999994</v>
      </c>
      <c r="O467" s="3">
        <v>68.66</v>
      </c>
      <c r="P467" s="3">
        <v>72.040000000000006</v>
      </c>
      <c r="Q467" s="3">
        <v>74.459999999999994</v>
      </c>
      <c r="R467" s="3">
        <v>76.55</v>
      </c>
      <c r="S467" s="3">
        <v>75.89</v>
      </c>
      <c r="T467" s="3">
        <v>72.81</v>
      </c>
      <c r="U467" s="3">
        <v>63.12</v>
      </c>
      <c r="V467" s="3">
        <v>57.21</v>
      </c>
      <c r="W467" s="3">
        <v>54.96</v>
      </c>
      <c r="X467" s="3">
        <v>54.73</v>
      </c>
      <c r="Y467" s="3">
        <v>55.44</v>
      </c>
      <c r="Z467" s="3">
        <v>58.19</v>
      </c>
      <c r="AA467" s="3">
        <v>61.76</v>
      </c>
      <c r="AB467" s="3">
        <v>64.78</v>
      </c>
      <c r="AC467" s="3">
        <v>66.98</v>
      </c>
      <c r="AD467" s="3">
        <v>69.12</v>
      </c>
      <c r="AE467" s="3">
        <v>68.78</v>
      </c>
      <c r="AF467" s="3">
        <v>65.52</v>
      </c>
      <c r="AG467" s="3">
        <v>57.59</v>
      </c>
      <c r="AH467" s="3">
        <v>53.51</v>
      </c>
      <c r="AI467" s="3">
        <v>52.28</v>
      </c>
      <c r="AJ467" s="3">
        <v>52.31</v>
      </c>
      <c r="AK467" s="3">
        <v>53.12</v>
      </c>
      <c r="AL467" s="3">
        <v>55.31</v>
      </c>
      <c r="AM467" s="3">
        <v>60.38</v>
      </c>
      <c r="AN467" s="3">
        <v>63</v>
      </c>
      <c r="AO467" s="3">
        <v>64.180000000000007</v>
      </c>
      <c r="AP467" s="3">
        <v>65.28</v>
      </c>
      <c r="AQ467" s="3">
        <v>63.72</v>
      </c>
      <c r="AR467" s="3">
        <v>60.32</v>
      </c>
      <c r="AS467" s="3">
        <v>53.94</v>
      </c>
      <c r="AT467" s="3">
        <v>52.09</v>
      </c>
      <c r="AU467" s="3">
        <v>50.8</v>
      </c>
      <c r="AV467" s="3">
        <v>50.57</v>
      </c>
      <c r="AW467" s="3">
        <v>50.92</v>
      </c>
      <c r="AX467" s="3">
        <v>52.51</v>
      </c>
      <c r="AY467" s="3">
        <v>58.08</v>
      </c>
    </row>
    <row r="468" spans="1:51" x14ac:dyDescent="0.35">
      <c r="A468" s="5">
        <f t="shared" si="8"/>
        <v>43381</v>
      </c>
      <c r="B468" t="s">
        <v>613</v>
      </c>
      <c r="C468" s="2">
        <v>43381</v>
      </c>
      <c r="D468" s="3">
        <v>73.069999999999993</v>
      </c>
      <c r="E468" s="3">
        <v>76.47</v>
      </c>
      <c r="F468" s="3">
        <v>77.02</v>
      </c>
      <c r="G468" s="3">
        <v>77.48</v>
      </c>
      <c r="H468" s="3">
        <v>74.08</v>
      </c>
      <c r="I468" s="3">
        <v>68.459999999999994</v>
      </c>
      <c r="J468" s="3">
        <v>64.989999999999995</v>
      </c>
      <c r="K468" s="3">
        <v>62</v>
      </c>
      <c r="L468" s="3">
        <v>61.88</v>
      </c>
      <c r="M468" s="3">
        <v>62.47</v>
      </c>
      <c r="N468" s="3">
        <v>64.83</v>
      </c>
      <c r="O468" s="3">
        <v>67.33</v>
      </c>
      <c r="P468" s="3">
        <v>70.709999999999994</v>
      </c>
      <c r="Q468" s="3">
        <v>73.13</v>
      </c>
      <c r="R468" s="3">
        <v>75.22</v>
      </c>
      <c r="S468" s="3">
        <v>74.56</v>
      </c>
      <c r="T468" s="3">
        <v>71.33</v>
      </c>
      <c r="U468" s="3">
        <v>61.34</v>
      </c>
      <c r="V468" s="3">
        <v>55.18</v>
      </c>
      <c r="W468" s="3">
        <v>52.93</v>
      </c>
      <c r="X468" s="3">
        <v>52.7</v>
      </c>
      <c r="Y468" s="3">
        <v>53.41</v>
      </c>
      <c r="Z468" s="3">
        <v>56.16</v>
      </c>
      <c r="AA468" s="3">
        <v>59.88</v>
      </c>
      <c r="AB468" s="3">
        <v>63.03</v>
      </c>
      <c r="AC468" s="3">
        <v>65.23</v>
      </c>
      <c r="AD468" s="3">
        <v>67.37</v>
      </c>
      <c r="AE468" s="3">
        <v>67.03</v>
      </c>
      <c r="AF468" s="3">
        <v>63.77</v>
      </c>
      <c r="AG468" s="3">
        <v>55.84</v>
      </c>
      <c r="AH468" s="3">
        <v>51.76</v>
      </c>
      <c r="AI468" s="3">
        <v>50.53</v>
      </c>
      <c r="AJ468" s="3">
        <v>50.56</v>
      </c>
      <c r="AK468" s="3">
        <v>51.37</v>
      </c>
      <c r="AL468" s="3">
        <v>53.68</v>
      </c>
      <c r="AM468" s="3">
        <v>58.88</v>
      </c>
      <c r="AN468" s="3">
        <v>61.5</v>
      </c>
      <c r="AO468" s="3">
        <v>62.68</v>
      </c>
      <c r="AP468" s="3">
        <v>63.78</v>
      </c>
      <c r="AQ468" s="3">
        <v>62.22</v>
      </c>
      <c r="AR468" s="3">
        <v>58.82</v>
      </c>
      <c r="AS468" s="3">
        <v>52.52</v>
      </c>
      <c r="AT468" s="3">
        <v>50.67</v>
      </c>
      <c r="AU468" s="3">
        <v>49.38</v>
      </c>
      <c r="AV468" s="3">
        <v>49.15</v>
      </c>
      <c r="AW468" s="3">
        <v>49.5</v>
      </c>
      <c r="AX468" s="3">
        <v>51.09</v>
      </c>
      <c r="AY468" s="3">
        <v>56.83</v>
      </c>
    </row>
    <row r="469" spans="1:51" x14ac:dyDescent="0.35">
      <c r="A469" s="5">
        <f t="shared" si="8"/>
        <v>43382</v>
      </c>
      <c r="B469" t="s">
        <v>614</v>
      </c>
      <c r="C469" s="2">
        <v>43382</v>
      </c>
      <c r="D469" s="3">
        <v>71.930000000000007</v>
      </c>
      <c r="E469" s="3">
        <v>75.400000000000006</v>
      </c>
      <c r="F469" s="3">
        <v>75.930000000000007</v>
      </c>
      <c r="G469" s="3">
        <v>76.34</v>
      </c>
      <c r="H469" s="3">
        <v>72.930000000000007</v>
      </c>
      <c r="I469" s="3">
        <v>67.11</v>
      </c>
      <c r="J469" s="3">
        <v>63.64</v>
      </c>
      <c r="K469" s="3">
        <v>60.65</v>
      </c>
      <c r="L469" s="3">
        <v>60.53</v>
      </c>
      <c r="M469" s="3">
        <v>61.12</v>
      </c>
      <c r="N469" s="3">
        <v>63.55</v>
      </c>
      <c r="O469" s="3">
        <v>66.14</v>
      </c>
      <c r="P469" s="3">
        <v>69.56</v>
      </c>
      <c r="Q469" s="3">
        <v>71.98</v>
      </c>
      <c r="R469" s="3">
        <v>74.069999999999993</v>
      </c>
      <c r="S469" s="3">
        <v>73.41</v>
      </c>
      <c r="T469" s="3">
        <v>70.28</v>
      </c>
      <c r="U469" s="3">
        <v>60.34</v>
      </c>
      <c r="V469" s="3">
        <v>54.18</v>
      </c>
      <c r="W469" s="3">
        <v>51.93</v>
      </c>
      <c r="X469" s="3">
        <v>51.7</v>
      </c>
      <c r="Y469" s="3">
        <v>52.41</v>
      </c>
      <c r="Z469" s="3">
        <v>55.16</v>
      </c>
      <c r="AA469" s="3">
        <v>59.1</v>
      </c>
      <c r="AB469" s="3">
        <v>62.37</v>
      </c>
      <c r="AC469" s="3">
        <v>64.569999999999993</v>
      </c>
      <c r="AD469" s="3">
        <v>66.709999999999994</v>
      </c>
      <c r="AE469" s="3">
        <v>66.37</v>
      </c>
      <c r="AF469" s="3">
        <v>63.11</v>
      </c>
      <c r="AG469" s="3">
        <v>55.12</v>
      </c>
      <c r="AH469" s="3">
        <v>51.04</v>
      </c>
      <c r="AI469" s="3">
        <v>49.81</v>
      </c>
      <c r="AJ469" s="3">
        <v>49.84</v>
      </c>
      <c r="AK469" s="3">
        <v>50.65</v>
      </c>
      <c r="AL469" s="3">
        <v>52.96</v>
      </c>
      <c r="AM469" s="3">
        <v>58.16</v>
      </c>
      <c r="AN469" s="3">
        <v>60.78</v>
      </c>
      <c r="AO469" s="3">
        <v>61.96</v>
      </c>
      <c r="AP469" s="3">
        <v>63.06</v>
      </c>
      <c r="AQ469" s="3">
        <v>61.5</v>
      </c>
      <c r="AR469" s="3">
        <v>58.26</v>
      </c>
      <c r="AS469" s="3">
        <v>52.12</v>
      </c>
      <c r="AT469" s="3">
        <v>50.43</v>
      </c>
      <c r="AU469" s="3">
        <v>49.2</v>
      </c>
      <c r="AV469" s="3">
        <v>49.03</v>
      </c>
      <c r="AW469" s="3">
        <v>49.44</v>
      </c>
      <c r="AX469" s="3">
        <v>51.06</v>
      </c>
      <c r="AY469" s="3">
        <v>56.8</v>
      </c>
    </row>
    <row r="470" spans="1:51" x14ac:dyDescent="0.35">
      <c r="A470" s="5">
        <f t="shared" si="8"/>
        <v>43383</v>
      </c>
      <c r="B470" t="s">
        <v>615</v>
      </c>
      <c r="C470" s="2">
        <v>43383</v>
      </c>
      <c r="D470" s="3">
        <v>70.13</v>
      </c>
      <c r="E470" s="3">
        <v>73.459999999999994</v>
      </c>
      <c r="F470" s="3">
        <v>74.05</v>
      </c>
      <c r="G470" s="3">
        <v>74.430000000000007</v>
      </c>
      <c r="H470" s="3">
        <v>71</v>
      </c>
      <c r="I470" s="3">
        <v>65.25</v>
      </c>
      <c r="J470" s="3">
        <v>61.99</v>
      </c>
      <c r="K470" s="3">
        <v>59</v>
      </c>
      <c r="L470" s="3">
        <v>58.65</v>
      </c>
      <c r="M470" s="3">
        <v>59.24</v>
      </c>
      <c r="N470" s="3">
        <v>61.67</v>
      </c>
      <c r="O470" s="3">
        <v>64.36</v>
      </c>
      <c r="P470" s="3">
        <v>67.900000000000006</v>
      </c>
      <c r="Q470" s="3">
        <v>70.38</v>
      </c>
      <c r="R470" s="3">
        <v>72.47</v>
      </c>
      <c r="S470" s="3">
        <v>71.81</v>
      </c>
      <c r="T470" s="3">
        <v>68.709999999999994</v>
      </c>
      <c r="U470" s="3">
        <v>58.92</v>
      </c>
      <c r="V470" s="3">
        <v>52.91</v>
      </c>
      <c r="W470" s="3">
        <v>50.71</v>
      </c>
      <c r="X470" s="3">
        <v>50.53</v>
      </c>
      <c r="Y470" s="3">
        <v>51.29</v>
      </c>
      <c r="Z470" s="3">
        <v>54.09</v>
      </c>
      <c r="AA470" s="3">
        <v>58.22</v>
      </c>
      <c r="AB470" s="3">
        <v>61.58</v>
      </c>
      <c r="AC470" s="3">
        <v>63.78</v>
      </c>
      <c r="AD470" s="3">
        <v>65.92</v>
      </c>
      <c r="AE470" s="3">
        <v>65.58</v>
      </c>
      <c r="AF470" s="3">
        <v>62.23</v>
      </c>
      <c r="AG470" s="3">
        <v>53.75</v>
      </c>
      <c r="AH470" s="3">
        <v>49.47</v>
      </c>
      <c r="AI470" s="3">
        <v>48.24</v>
      </c>
      <c r="AJ470" s="3">
        <v>48.27</v>
      </c>
      <c r="AK470" s="3">
        <v>49.08</v>
      </c>
      <c r="AL470" s="3">
        <v>51.46</v>
      </c>
      <c r="AM470" s="3">
        <v>56.78</v>
      </c>
      <c r="AN470" s="3">
        <v>59.46</v>
      </c>
      <c r="AO470" s="3">
        <v>60.7</v>
      </c>
      <c r="AP470" s="3">
        <v>61.86</v>
      </c>
      <c r="AQ470" s="3">
        <v>60.3</v>
      </c>
      <c r="AR470" s="3">
        <v>57.06</v>
      </c>
      <c r="AS470" s="3">
        <v>50.92</v>
      </c>
      <c r="AT470" s="3">
        <v>49.23</v>
      </c>
      <c r="AU470" s="3">
        <v>48</v>
      </c>
      <c r="AV470" s="3">
        <v>47.83</v>
      </c>
      <c r="AW470" s="3">
        <v>48.24</v>
      </c>
      <c r="AX470" s="3">
        <v>49.86</v>
      </c>
      <c r="AY470" s="3">
        <v>55.6</v>
      </c>
    </row>
    <row r="471" spans="1:51" x14ac:dyDescent="0.35">
      <c r="A471" s="5">
        <f t="shared" si="8"/>
        <v>43384</v>
      </c>
      <c r="B471" t="s">
        <v>616</v>
      </c>
      <c r="C471" s="2">
        <v>43384</v>
      </c>
      <c r="D471" s="3">
        <v>69.13</v>
      </c>
      <c r="E471" s="3">
        <v>72.03</v>
      </c>
      <c r="F471" s="3">
        <v>72.62</v>
      </c>
      <c r="G471" s="3">
        <v>72.98</v>
      </c>
      <c r="H471" s="3">
        <v>69.680000000000007</v>
      </c>
      <c r="I471" s="3">
        <v>63.99</v>
      </c>
      <c r="J471" s="3">
        <v>60.73</v>
      </c>
      <c r="K471" s="3">
        <v>57.74</v>
      </c>
      <c r="L471" s="3">
        <v>57.39</v>
      </c>
      <c r="M471" s="3">
        <v>57.98</v>
      </c>
      <c r="N471" s="3">
        <v>60.41</v>
      </c>
      <c r="O471" s="3">
        <v>62.98</v>
      </c>
      <c r="P471" s="3">
        <v>66.42</v>
      </c>
      <c r="Q471" s="3">
        <v>68.900000000000006</v>
      </c>
      <c r="R471" s="3">
        <v>70.989999999999995</v>
      </c>
      <c r="S471" s="3">
        <v>70.33</v>
      </c>
      <c r="T471" s="3">
        <v>67.23</v>
      </c>
      <c r="U471" s="3">
        <v>57.62</v>
      </c>
      <c r="V471" s="3">
        <v>51.91</v>
      </c>
      <c r="W471" s="3">
        <v>49.71</v>
      </c>
      <c r="X471" s="3">
        <v>49.53</v>
      </c>
      <c r="Y471" s="3">
        <v>50.29</v>
      </c>
      <c r="Z471" s="3">
        <v>53.09</v>
      </c>
      <c r="AA471" s="3">
        <v>57.19</v>
      </c>
      <c r="AB471" s="3">
        <v>60.35</v>
      </c>
      <c r="AC471" s="3">
        <v>62.55</v>
      </c>
      <c r="AD471" s="3">
        <v>64.69</v>
      </c>
      <c r="AE471" s="3">
        <v>64.349999999999994</v>
      </c>
      <c r="AF471" s="3">
        <v>61</v>
      </c>
      <c r="AG471" s="3">
        <v>52.59</v>
      </c>
      <c r="AH471" s="3">
        <v>48.37</v>
      </c>
      <c r="AI471" s="3">
        <v>47.14</v>
      </c>
      <c r="AJ471" s="3">
        <v>47.17</v>
      </c>
      <c r="AK471" s="3">
        <v>47.98</v>
      </c>
      <c r="AL471" s="3">
        <v>50.36</v>
      </c>
      <c r="AM471" s="3">
        <v>55.88</v>
      </c>
      <c r="AN471" s="3">
        <v>58.76</v>
      </c>
      <c r="AO471" s="3">
        <v>60.12</v>
      </c>
      <c r="AP471" s="3">
        <v>61.28</v>
      </c>
      <c r="AQ471" s="3">
        <v>59.72</v>
      </c>
      <c r="AR471" s="3">
        <v>56.48</v>
      </c>
      <c r="AS471" s="3">
        <v>50.34</v>
      </c>
      <c r="AT471" s="3">
        <v>48.65</v>
      </c>
      <c r="AU471" s="3">
        <v>47.42</v>
      </c>
      <c r="AV471" s="3">
        <v>47.25</v>
      </c>
      <c r="AW471" s="3">
        <v>47.66</v>
      </c>
      <c r="AX471" s="3">
        <v>49.28</v>
      </c>
      <c r="AY471" s="3">
        <v>55.02</v>
      </c>
    </row>
    <row r="472" spans="1:51" x14ac:dyDescent="0.35">
      <c r="A472" s="5">
        <f t="shared" si="8"/>
        <v>43385</v>
      </c>
      <c r="B472" t="s">
        <v>617</v>
      </c>
      <c r="C472" s="2">
        <v>43385</v>
      </c>
      <c r="D472" s="3">
        <v>72.22</v>
      </c>
      <c r="E472" s="3">
        <v>74.8</v>
      </c>
      <c r="F472" s="3">
        <v>75.27</v>
      </c>
      <c r="G472" s="3">
        <v>75.62</v>
      </c>
      <c r="H472" s="3">
        <v>72.12</v>
      </c>
      <c r="I472" s="3">
        <v>65.92</v>
      </c>
      <c r="J472" s="3">
        <v>62.56</v>
      </c>
      <c r="K472" s="3">
        <v>59.57</v>
      </c>
      <c r="L472" s="3">
        <v>59.38</v>
      </c>
      <c r="M472" s="3">
        <v>59.97</v>
      </c>
      <c r="N472" s="3">
        <v>62.02</v>
      </c>
      <c r="O472" s="3">
        <v>64.819999999999993</v>
      </c>
      <c r="P472" s="3">
        <v>68.42</v>
      </c>
      <c r="Q472" s="3">
        <v>70.900000000000006</v>
      </c>
      <c r="R472" s="3">
        <v>72.989999999999995</v>
      </c>
      <c r="S472" s="3">
        <v>72.33</v>
      </c>
      <c r="T472" s="3">
        <v>69.23</v>
      </c>
      <c r="U472" s="3">
        <v>59.45</v>
      </c>
      <c r="V472" s="3">
        <v>53.64</v>
      </c>
      <c r="W472" s="3">
        <v>51.44</v>
      </c>
      <c r="X472" s="3">
        <v>51.26</v>
      </c>
      <c r="Y472" s="3">
        <v>52.01</v>
      </c>
      <c r="Z472" s="3">
        <v>54.8</v>
      </c>
      <c r="AA472" s="3">
        <v>58.6</v>
      </c>
      <c r="AB472" s="3">
        <v>61.56</v>
      </c>
      <c r="AC472" s="3">
        <v>63.75</v>
      </c>
      <c r="AD472" s="3">
        <v>65.88</v>
      </c>
      <c r="AE472" s="3">
        <v>65.53</v>
      </c>
      <c r="AF472" s="3">
        <v>62.14</v>
      </c>
      <c r="AG472" s="3">
        <v>53.41</v>
      </c>
      <c r="AH472" s="3">
        <v>49.03</v>
      </c>
      <c r="AI472" s="3">
        <v>47.8</v>
      </c>
      <c r="AJ472" s="3">
        <v>47.83</v>
      </c>
      <c r="AK472" s="3">
        <v>48.64</v>
      </c>
      <c r="AL472" s="3">
        <v>51.02</v>
      </c>
      <c r="AM472" s="3">
        <v>56.81</v>
      </c>
      <c r="AN472" s="3">
        <v>59.69</v>
      </c>
      <c r="AO472" s="3">
        <v>61.05</v>
      </c>
      <c r="AP472" s="3">
        <v>62.21</v>
      </c>
      <c r="AQ472" s="3">
        <v>60.65</v>
      </c>
      <c r="AR472" s="3">
        <v>57.41</v>
      </c>
      <c r="AS472" s="3">
        <v>51.1</v>
      </c>
      <c r="AT472" s="3">
        <v>49.27</v>
      </c>
      <c r="AU472" s="3">
        <v>48.04</v>
      </c>
      <c r="AV472" s="3">
        <v>47.87</v>
      </c>
      <c r="AW472" s="3">
        <v>48.28</v>
      </c>
      <c r="AX472" s="3">
        <v>49.9</v>
      </c>
      <c r="AY472" s="3">
        <v>55.64</v>
      </c>
    </row>
    <row r="473" spans="1:51" x14ac:dyDescent="0.35">
      <c r="A473" s="5">
        <f t="shared" si="8"/>
        <v>43388</v>
      </c>
      <c r="B473" t="s">
        <v>618</v>
      </c>
      <c r="C473" s="2">
        <v>43388</v>
      </c>
      <c r="D473" s="3">
        <v>72.28</v>
      </c>
      <c r="E473" s="3">
        <v>74.72</v>
      </c>
      <c r="F473" s="3">
        <v>75.25</v>
      </c>
      <c r="G473" s="3">
        <v>75.75</v>
      </c>
      <c r="H473" s="3">
        <v>72.319999999999993</v>
      </c>
      <c r="I473" s="3">
        <v>66.19</v>
      </c>
      <c r="J473" s="3">
        <v>62.78</v>
      </c>
      <c r="K473" s="3">
        <v>59.75</v>
      </c>
      <c r="L473" s="3">
        <v>60.01</v>
      </c>
      <c r="M473" s="3">
        <v>60.04</v>
      </c>
      <c r="N473" s="3">
        <v>62.09</v>
      </c>
      <c r="O473" s="3">
        <v>64.98</v>
      </c>
      <c r="P473" s="3">
        <v>68.58</v>
      </c>
      <c r="Q473" s="3">
        <v>71.06</v>
      </c>
      <c r="R473" s="3">
        <v>73.150000000000006</v>
      </c>
      <c r="S473" s="3">
        <v>72.489999999999995</v>
      </c>
      <c r="T473" s="3">
        <v>69.39</v>
      </c>
      <c r="U473" s="3">
        <v>59.59</v>
      </c>
      <c r="V473" s="3">
        <v>53.78</v>
      </c>
      <c r="W473" s="3">
        <v>51.58</v>
      </c>
      <c r="X473" s="3">
        <v>51.4</v>
      </c>
      <c r="Y473" s="3">
        <v>52.15</v>
      </c>
      <c r="Z473" s="3">
        <v>54.94</v>
      </c>
      <c r="AA473" s="3">
        <v>58.84</v>
      </c>
      <c r="AB473" s="3">
        <v>61.85</v>
      </c>
      <c r="AC473" s="3">
        <v>64.040000000000006</v>
      </c>
      <c r="AD473" s="3">
        <v>66.17</v>
      </c>
      <c r="AE473" s="3">
        <v>65.819999999999993</v>
      </c>
      <c r="AF473" s="3">
        <v>62.43</v>
      </c>
      <c r="AG473" s="3">
        <v>53.7</v>
      </c>
      <c r="AH473" s="3">
        <v>49.32</v>
      </c>
      <c r="AI473" s="3">
        <v>48.09</v>
      </c>
      <c r="AJ473" s="3">
        <v>48.12</v>
      </c>
      <c r="AK473" s="3">
        <v>48.93</v>
      </c>
      <c r="AL473" s="3">
        <v>51.31</v>
      </c>
      <c r="AM473" s="3">
        <v>57.1</v>
      </c>
      <c r="AN473" s="3">
        <v>59.98</v>
      </c>
      <c r="AO473" s="3">
        <v>61.34</v>
      </c>
      <c r="AP473" s="3">
        <v>62.5</v>
      </c>
      <c r="AQ473" s="3">
        <v>60.94</v>
      </c>
      <c r="AR473" s="3">
        <v>57.7</v>
      </c>
      <c r="AS473" s="3">
        <v>51.39</v>
      </c>
      <c r="AT473" s="3">
        <v>49.56</v>
      </c>
      <c r="AU473" s="3">
        <v>48.33</v>
      </c>
      <c r="AV473" s="3">
        <v>48.16</v>
      </c>
      <c r="AW473" s="3">
        <v>48.57</v>
      </c>
      <c r="AX473" s="3">
        <v>50.19</v>
      </c>
      <c r="AY473" s="3">
        <v>55.93</v>
      </c>
    </row>
    <row r="474" spans="1:51" x14ac:dyDescent="0.35">
      <c r="A474" s="5">
        <f t="shared" si="8"/>
        <v>43389</v>
      </c>
      <c r="B474" t="s">
        <v>619</v>
      </c>
      <c r="C474" s="2">
        <v>43389</v>
      </c>
      <c r="D474" s="3">
        <v>70.599999999999994</v>
      </c>
      <c r="E474" s="3">
        <v>73.64</v>
      </c>
      <c r="F474" s="3">
        <v>74.239999999999995</v>
      </c>
      <c r="G474" s="3">
        <v>74.81</v>
      </c>
      <c r="H474" s="3">
        <v>71.349999999999994</v>
      </c>
      <c r="I474" s="3">
        <v>65.209999999999994</v>
      </c>
      <c r="J474" s="3">
        <v>61.97</v>
      </c>
      <c r="K474" s="3">
        <v>59.11</v>
      </c>
      <c r="L474" s="3">
        <v>59.37</v>
      </c>
      <c r="M474" s="3">
        <v>59.4</v>
      </c>
      <c r="N474" s="3">
        <v>61.45</v>
      </c>
      <c r="O474" s="3">
        <v>64.25</v>
      </c>
      <c r="P474" s="3">
        <v>67.67</v>
      </c>
      <c r="Q474" s="3">
        <v>70.150000000000006</v>
      </c>
      <c r="R474" s="3">
        <v>72.150000000000006</v>
      </c>
      <c r="S474" s="3">
        <v>71.489999999999995</v>
      </c>
      <c r="T474" s="3">
        <v>68.39</v>
      </c>
      <c r="U474" s="3">
        <v>58.78</v>
      </c>
      <c r="V474" s="3">
        <v>53.22</v>
      </c>
      <c r="W474" s="3">
        <v>51.02</v>
      </c>
      <c r="X474" s="3">
        <v>50.84</v>
      </c>
      <c r="Y474" s="3">
        <v>51.59</v>
      </c>
      <c r="Z474" s="3">
        <v>54.38</v>
      </c>
      <c r="AA474" s="3">
        <v>58.11</v>
      </c>
      <c r="AB474" s="3">
        <v>60.95</v>
      </c>
      <c r="AC474" s="3">
        <v>62.99</v>
      </c>
      <c r="AD474" s="3">
        <v>65.12</v>
      </c>
      <c r="AE474" s="3">
        <v>64.77</v>
      </c>
      <c r="AF474" s="3">
        <v>61.38</v>
      </c>
      <c r="AG474" s="3">
        <v>52.48</v>
      </c>
      <c r="AH474" s="3">
        <v>47.95</v>
      </c>
      <c r="AI474" s="3">
        <v>46.72</v>
      </c>
      <c r="AJ474" s="3">
        <v>46.75</v>
      </c>
      <c r="AK474" s="3">
        <v>47.56</v>
      </c>
      <c r="AL474" s="3">
        <v>49.94</v>
      </c>
      <c r="AM474" s="3">
        <v>55.88</v>
      </c>
      <c r="AN474" s="3">
        <v>58.91</v>
      </c>
      <c r="AO474" s="3">
        <v>60.42</v>
      </c>
      <c r="AP474" s="3">
        <v>61.58</v>
      </c>
      <c r="AQ474" s="3">
        <v>60.02</v>
      </c>
      <c r="AR474" s="3">
        <v>56.78</v>
      </c>
      <c r="AS474" s="3">
        <v>50.47</v>
      </c>
      <c r="AT474" s="3">
        <v>48.64</v>
      </c>
      <c r="AU474" s="3">
        <v>47.41</v>
      </c>
      <c r="AV474" s="3">
        <v>47.24</v>
      </c>
      <c r="AW474" s="3">
        <v>47.65</v>
      </c>
      <c r="AX474" s="3">
        <v>49.27</v>
      </c>
      <c r="AY474" s="3">
        <v>55.26</v>
      </c>
    </row>
    <row r="475" spans="1:51" x14ac:dyDescent="0.35">
      <c r="A475" s="5">
        <f t="shared" si="8"/>
        <v>43390</v>
      </c>
      <c r="B475" t="s">
        <v>620</v>
      </c>
      <c r="C475" s="2">
        <v>43390</v>
      </c>
      <c r="D475" s="3">
        <v>69.7</v>
      </c>
      <c r="E475" s="3">
        <v>72.86</v>
      </c>
      <c r="F475" s="3">
        <v>73.33</v>
      </c>
      <c r="G475" s="3">
        <v>73.900000000000006</v>
      </c>
      <c r="H475" s="3">
        <v>70.400000000000006</v>
      </c>
      <c r="I475" s="3">
        <v>64.2</v>
      </c>
      <c r="J475" s="3">
        <v>61.13</v>
      </c>
      <c r="K475" s="3">
        <v>58.27</v>
      </c>
      <c r="L475" s="3">
        <v>58.53</v>
      </c>
      <c r="M475" s="3">
        <v>58.56</v>
      </c>
      <c r="N475" s="3">
        <v>60.61</v>
      </c>
      <c r="O475" s="3">
        <v>63.29</v>
      </c>
      <c r="P475" s="3">
        <v>66.709999999999994</v>
      </c>
      <c r="Q475" s="3">
        <v>69.19</v>
      </c>
      <c r="R475" s="3">
        <v>71.25</v>
      </c>
      <c r="S475" s="3">
        <v>70.59</v>
      </c>
      <c r="T475" s="3">
        <v>67.489999999999995</v>
      </c>
      <c r="U475" s="3">
        <v>57.73</v>
      </c>
      <c r="V475" s="3">
        <v>52.07</v>
      </c>
      <c r="W475" s="3">
        <v>49.87</v>
      </c>
      <c r="X475" s="3">
        <v>49.69</v>
      </c>
      <c r="Y475" s="3">
        <v>50.44</v>
      </c>
      <c r="Z475" s="3">
        <v>53.23</v>
      </c>
      <c r="AA475" s="3">
        <v>57.03</v>
      </c>
      <c r="AB475" s="3">
        <v>59.97</v>
      </c>
      <c r="AC475" s="3">
        <v>62.01</v>
      </c>
      <c r="AD475" s="3">
        <v>64.14</v>
      </c>
      <c r="AE475" s="3">
        <v>63.79</v>
      </c>
      <c r="AF475" s="3">
        <v>60.4</v>
      </c>
      <c r="AG475" s="3">
        <v>51.53</v>
      </c>
      <c r="AH475" s="3">
        <v>47.1</v>
      </c>
      <c r="AI475" s="3">
        <v>45.97</v>
      </c>
      <c r="AJ475" s="3">
        <v>46</v>
      </c>
      <c r="AK475" s="3">
        <v>46.81</v>
      </c>
      <c r="AL475" s="3">
        <v>49.19</v>
      </c>
      <c r="AM475" s="3">
        <v>55.23</v>
      </c>
      <c r="AN475" s="3">
        <v>58.17</v>
      </c>
      <c r="AO475" s="3">
        <v>59.61</v>
      </c>
      <c r="AP475" s="3">
        <v>60.77</v>
      </c>
      <c r="AQ475" s="3">
        <v>59.21</v>
      </c>
      <c r="AR475" s="3">
        <v>55.97</v>
      </c>
      <c r="AS475" s="3">
        <v>49.67</v>
      </c>
      <c r="AT475" s="3">
        <v>47.84</v>
      </c>
      <c r="AU475" s="3">
        <v>46.61</v>
      </c>
      <c r="AV475" s="3">
        <v>46.44</v>
      </c>
      <c r="AW475" s="3">
        <v>46.85</v>
      </c>
      <c r="AX475" s="3">
        <v>48.47</v>
      </c>
      <c r="AY475" s="3">
        <v>54.49</v>
      </c>
    </row>
    <row r="476" spans="1:51" x14ac:dyDescent="0.35">
      <c r="A476" s="5">
        <f t="shared" si="8"/>
        <v>43391</v>
      </c>
      <c r="B476" t="s">
        <v>621</v>
      </c>
      <c r="C476" s="2">
        <v>43391</v>
      </c>
      <c r="D476" s="3">
        <v>69.849999999999994</v>
      </c>
      <c r="E476" s="3">
        <v>73.11</v>
      </c>
      <c r="F476" s="3">
        <v>74.08</v>
      </c>
      <c r="G476" s="3">
        <v>74.319999999999993</v>
      </c>
      <c r="H476" s="3">
        <v>70.84</v>
      </c>
      <c r="I476" s="3">
        <v>64.33</v>
      </c>
      <c r="J476" s="3">
        <v>61.06</v>
      </c>
      <c r="K476" s="3">
        <v>58.2</v>
      </c>
      <c r="L476" s="3">
        <v>58.46</v>
      </c>
      <c r="M476" s="3">
        <v>58.49</v>
      </c>
      <c r="N476" s="3">
        <v>60.54</v>
      </c>
      <c r="O476" s="3">
        <v>63.24</v>
      </c>
      <c r="P476" s="3">
        <v>66.66</v>
      </c>
      <c r="Q476" s="3">
        <v>69.14</v>
      </c>
      <c r="R476" s="3">
        <v>71.2</v>
      </c>
      <c r="S476" s="3">
        <v>70.540000000000006</v>
      </c>
      <c r="T476" s="3">
        <v>67.44</v>
      </c>
      <c r="U476" s="3">
        <v>57.69</v>
      </c>
      <c r="V476" s="3">
        <v>52.03</v>
      </c>
      <c r="W476" s="3">
        <v>49.83</v>
      </c>
      <c r="X476" s="3">
        <v>49.65</v>
      </c>
      <c r="Y476" s="3">
        <v>50.4</v>
      </c>
      <c r="Z476" s="3">
        <v>53.19</v>
      </c>
      <c r="AA476" s="3">
        <v>56.99</v>
      </c>
      <c r="AB476" s="3">
        <v>59.93</v>
      </c>
      <c r="AC476" s="3">
        <v>61.97</v>
      </c>
      <c r="AD476" s="3">
        <v>64.099999999999994</v>
      </c>
      <c r="AE476" s="3">
        <v>63.75</v>
      </c>
      <c r="AF476" s="3">
        <v>60.36</v>
      </c>
      <c r="AG476" s="3">
        <v>51.8</v>
      </c>
      <c r="AH476" s="3">
        <v>47.57</v>
      </c>
      <c r="AI476" s="3">
        <v>46.54</v>
      </c>
      <c r="AJ476" s="3">
        <v>46.57</v>
      </c>
      <c r="AK476" s="3">
        <v>47.38</v>
      </c>
      <c r="AL476" s="3">
        <v>49.76</v>
      </c>
      <c r="AM476" s="3">
        <v>55.54</v>
      </c>
      <c r="AN476" s="3">
        <v>58.33</v>
      </c>
      <c r="AO476" s="3">
        <v>59.62</v>
      </c>
      <c r="AP476" s="3">
        <v>60.63</v>
      </c>
      <c r="AQ476" s="3">
        <v>59.07</v>
      </c>
      <c r="AR476" s="3">
        <v>55.83</v>
      </c>
      <c r="AS476" s="3">
        <v>49.55</v>
      </c>
      <c r="AT476" s="3">
        <v>47.78</v>
      </c>
      <c r="AU476" s="3">
        <v>46.57</v>
      </c>
      <c r="AV476" s="3">
        <v>46.4</v>
      </c>
      <c r="AW476" s="3">
        <v>46.81</v>
      </c>
      <c r="AX476" s="3">
        <v>48.43</v>
      </c>
      <c r="AY476" s="3">
        <v>54.45</v>
      </c>
    </row>
    <row r="477" spans="1:51" x14ac:dyDescent="0.35">
      <c r="A477" s="5">
        <f t="shared" si="8"/>
        <v>43392</v>
      </c>
      <c r="B477" t="s">
        <v>622</v>
      </c>
      <c r="C477" s="2">
        <v>43392</v>
      </c>
      <c r="D477" s="3">
        <v>72.56</v>
      </c>
      <c r="E477" s="3">
        <v>75.12</v>
      </c>
      <c r="F477" s="3">
        <v>75.72</v>
      </c>
      <c r="G477" s="3">
        <v>76.319999999999993</v>
      </c>
      <c r="H477" s="3">
        <v>72.959999999999994</v>
      </c>
      <c r="I477" s="3">
        <v>66</v>
      </c>
      <c r="J477" s="3">
        <v>63.07</v>
      </c>
      <c r="K477" s="3">
        <v>60.21</v>
      </c>
      <c r="L477" s="3">
        <v>60.38</v>
      </c>
      <c r="M477" s="3">
        <v>60.38</v>
      </c>
      <c r="N477" s="3">
        <v>62.43</v>
      </c>
      <c r="O477" s="3">
        <v>65.13</v>
      </c>
      <c r="P477" s="3">
        <v>68.55</v>
      </c>
      <c r="Q477" s="3">
        <v>71.03</v>
      </c>
      <c r="R477" s="3">
        <v>73.09</v>
      </c>
      <c r="S477" s="3">
        <v>72.430000000000007</v>
      </c>
      <c r="T477" s="3">
        <v>69.33</v>
      </c>
      <c r="U477" s="3">
        <v>59.4</v>
      </c>
      <c r="V477" s="3">
        <v>53.52</v>
      </c>
      <c r="W477" s="3">
        <v>51.12</v>
      </c>
      <c r="X477" s="3">
        <v>50.8</v>
      </c>
      <c r="Y477" s="3">
        <v>51.55</v>
      </c>
      <c r="Z477" s="3">
        <v>54.34</v>
      </c>
      <c r="AA477" s="3">
        <v>58.18</v>
      </c>
      <c r="AB477" s="3">
        <v>61.22</v>
      </c>
      <c r="AC477" s="3">
        <v>63.36</v>
      </c>
      <c r="AD477" s="3">
        <v>65.489999999999995</v>
      </c>
      <c r="AE477" s="3">
        <v>65.14</v>
      </c>
      <c r="AF477" s="3">
        <v>61.75</v>
      </c>
      <c r="AG477" s="3">
        <v>53</v>
      </c>
      <c r="AH477" s="3">
        <v>48.57</v>
      </c>
      <c r="AI477" s="3">
        <v>47.34</v>
      </c>
      <c r="AJ477" s="3">
        <v>47.37</v>
      </c>
      <c r="AK477" s="3">
        <v>48.18</v>
      </c>
      <c r="AL477" s="3">
        <v>50.66</v>
      </c>
      <c r="AM477" s="3">
        <v>56.54</v>
      </c>
      <c r="AN477" s="3">
        <v>59.43</v>
      </c>
      <c r="AO477" s="3">
        <v>60.78</v>
      </c>
      <c r="AP477" s="3">
        <v>61.79</v>
      </c>
      <c r="AQ477" s="3">
        <v>60.23</v>
      </c>
      <c r="AR477" s="3">
        <v>56.99</v>
      </c>
      <c r="AS477" s="3">
        <v>50.74</v>
      </c>
      <c r="AT477" s="3">
        <v>48.97</v>
      </c>
      <c r="AU477" s="3">
        <v>47.76</v>
      </c>
      <c r="AV477" s="3">
        <v>47.59</v>
      </c>
      <c r="AW477" s="3">
        <v>48</v>
      </c>
      <c r="AX477" s="3">
        <v>49.62</v>
      </c>
      <c r="AY477" s="3">
        <v>55.64</v>
      </c>
    </row>
    <row r="478" spans="1:51" x14ac:dyDescent="0.35">
      <c r="A478" s="5">
        <f t="shared" si="8"/>
        <v>43395</v>
      </c>
      <c r="B478" t="s">
        <v>623</v>
      </c>
      <c r="C478" s="2">
        <v>43395</v>
      </c>
      <c r="D478" s="3">
        <v>70.53</v>
      </c>
      <c r="E478" s="3">
        <v>73.540000000000006</v>
      </c>
      <c r="F478" s="3">
        <v>74.14</v>
      </c>
      <c r="G478" s="3">
        <v>74.73</v>
      </c>
      <c r="H478" s="3">
        <v>71.58</v>
      </c>
      <c r="I478" s="3">
        <v>65.3</v>
      </c>
      <c r="J478" s="3">
        <v>62.54</v>
      </c>
      <c r="K478" s="3">
        <v>59.68</v>
      </c>
      <c r="L478" s="3">
        <v>60.02</v>
      </c>
      <c r="M478" s="3">
        <v>59.67</v>
      </c>
      <c r="N478" s="3">
        <v>61.72</v>
      </c>
      <c r="O478" s="3">
        <v>64.430000000000007</v>
      </c>
      <c r="P478" s="3">
        <v>67.89</v>
      </c>
      <c r="Q478" s="3">
        <v>70.41</v>
      </c>
      <c r="R478" s="3">
        <v>72.47</v>
      </c>
      <c r="S478" s="3">
        <v>71.87</v>
      </c>
      <c r="T478" s="3">
        <v>68.83</v>
      </c>
      <c r="U478" s="3">
        <v>59.02</v>
      </c>
      <c r="V478" s="3">
        <v>53.23</v>
      </c>
      <c r="W478" s="3">
        <v>50.89</v>
      </c>
      <c r="X478" s="3">
        <v>50.66</v>
      </c>
      <c r="Y478" s="3">
        <v>51.46</v>
      </c>
      <c r="Z478" s="3">
        <v>54.25</v>
      </c>
      <c r="AA478" s="3">
        <v>58.08</v>
      </c>
      <c r="AB478" s="3">
        <v>61.12</v>
      </c>
      <c r="AC478" s="3">
        <v>63.26</v>
      </c>
      <c r="AD478" s="3">
        <v>65.39</v>
      </c>
      <c r="AE478" s="3">
        <v>65.040000000000006</v>
      </c>
      <c r="AF478" s="3">
        <v>61.67</v>
      </c>
      <c r="AG478" s="3">
        <v>52.97</v>
      </c>
      <c r="AH478" s="3">
        <v>48.56</v>
      </c>
      <c r="AI478" s="3">
        <v>47.35</v>
      </c>
      <c r="AJ478" s="3">
        <v>47.4</v>
      </c>
      <c r="AK478" s="3">
        <v>48.23</v>
      </c>
      <c r="AL478" s="3">
        <v>50.73</v>
      </c>
      <c r="AM478" s="3">
        <v>56.54</v>
      </c>
      <c r="AN478" s="3">
        <v>59.37</v>
      </c>
      <c r="AO478" s="3">
        <v>60.72</v>
      </c>
      <c r="AP478" s="3">
        <v>61.73</v>
      </c>
      <c r="AQ478" s="3">
        <v>60.17</v>
      </c>
      <c r="AR478" s="3">
        <v>56.93</v>
      </c>
      <c r="AS478" s="3">
        <v>50.57</v>
      </c>
      <c r="AT478" s="3">
        <v>48.8</v>
      </c>
      <c r="AU478" s="3">
        <v>47.59</v>
      </c>
      <c r="AV478" s="3">
        <v>47.42</v>
      </c>
      <c r="AW478" s="3">
        <v>47.83</v>
      </c>
      <c r="AX478" s="3">
        <v>49.45</v>
      </c>
      <c r="AY478" s="3">
        <v>55.47</v>
      </c>
    </row>
    <row r="479" spans="1:51" x14ac:dyDescent="0.35">
      <c r="A479" s="5">
        <f t="shared" si="8"/>
        <v>43396</v>
      </c>
      <c r="B479" t="s">
        <v>624</v>
      </c>
      <c r="C479" s="2">
        <v>43396</v>
      </c>
      <c r="D479" s="3">
        <v>69.3</v>
      </c>
      <c r="E479" s="3">
        <v>72.23</v>
      </c>
      <c r="F479" s="3">
        <v>72.900000000000006</v>
      </c>
      <c r="G479" s="3">
        <v>73.52</v>
      </c>
      <c r="H479" s="3">
        <v>70.39</v>
      </c>
      <c r="I479" s="3">
        <v>64.819999999999993</v>
      </c>
      <c r="J479" s="3">
        <v>61.87</v>
      </c>
      <c r="K479" s="3">
        <v>58.91</v>
      </c>
      <c r="L479" s="3">
        <v>59.41</v>
      </c>
      <c r="M479" s="3">
        <v>59.15</v>
      </c>
      <c r="N479" s="3">
        <v>61.29</v>
      </c>
      <c r="O479" s="3">
        <v>64.11</v>
      </c>
      <c r="P479" s="3">
        <v>67.58</v>
      </c>
      <c r="Q479" s="3">
        <v>70.3</v>
      </c>
      <c r="R479" s="3">
        <v>72.25</v>
      </c>
      <c r="S479" s="3">
        <v>71.540000000000006</v>
      </c>
      <c r="T479" s="3">
        <v>68.319999999999993</v>
      </c>
      <c r="U479" s="3">
        <v>58.89</v>
      </c>
      <c r="V479" s="3">
        <v>53.28</v>
      </c>
      <c r="W479" s="3">
        <v>51.08</v>
      </c>
      <c r="X479" s="3">
        <v>50.94</v>
      </c>
      <c r="Y479" s="3">
        <v>51.74</v>
      </c>
      <c r="Z479" s="3">
        <v>54.53</v>
      </c>
      <c r="AA479" s="3">
        <v>58.25</v>
      </c>
      <c r="AB479" s="3">
        <v>61.29</v>
      </c>
      <c r="AC479" s="3">
        <v>63.43</v>
      </c>
      <c r="AD479" s="3">
        <v>65.56</v>
      </c>
      <c r="AE479" s="3">
        <v>65.209999999999994</v>
      </c>
      <c r="AF479" s="3">
        <v>61.84</v>
      </c>
      <c r="AG479" s="3">
        <v>53.14</v>
      </c>
      <c r="AH479" s="3">
        <v>48.73</v>
      </c>
      <c r="AI479" s="3">
        <v>47.52</v>
      </c>
      <c r="AJ479" s="3">
        <v>47.57</v>
      </c>
      <c r="AK479" s="3">
        <v>48.4</v>
      </c>
      <c r="AL479" s="3">
        <v>50.9</v>
      </c>
      <c r="AM479" s="3">
        <v>56.61</v>
      </c>
      <c r="AN479" s="3">
        <v>59.48</v>
      </c>
      <c r="AO479" s="3">
        <v>60.86</v>
      </c>
      <c r="AP479" s="3">
        <v>61.87</v>
      </c>
      <c r="AQ479" s="3">
        <v>60.31</v>
      </c>
      <c r="AR479" s="3">
        <v>57.07</v>
      </c>
      <c r="AS479" s="3">
        <v>50.71</v>
      </c>
      <c r="AT479" s="3">
        <v>48.94</v>
      </c>
      <c r="AU479" s="3">
        <v>47.73</v>
      </c>
      <c r="AV479" s="3">
        <v>47.56</v>
      </c>
      <c r="AW479" s="3">
        <v>47.97</v>
      </c>
      <c r="AX479" s="3">
        <v>49.59</v>
      </c>
      <c r="AY479" s="3">
        <v>55.61</v>
      </c>
    </row>
    <row r="480" spans="1:51" x14ac:dyDescent="0.35">
      <c r="A480" s="5">
        <f t="shared" si="8"/>
        <v>43397</v>
      </c>
      <c r="B480" t="s">
        <v>625</v>
      </c>
      <c r="C480" s="2">
        <v>43397</v>
      </c>
      <c r="D480" s="3">
        <v>68.02</v>
      </c>
      <c r="E480" s="3">
        <v>71.510000000000005</v>
      </c>
      <c r="F480" s="3">
        <v>72.31</v>
      </c>
      <c r="G480" s="3">
        <v>72.88</v>
      </c>
      <c r="H480" s="3">
        <v>69.680000000000007</v>
      </c>
      <c r="I480" s="3">
        <v>64.36</v>
      </c>
      <c r="J480" s="3">
        <v>61.22</v>
      </c>
      <c r="K480" s="3">
        <v>58.25</v>
      </c>
      <c r="L480" s="3">
        <v>58.59</v>
      </c>
      <c r="M480" s="3">
        <v>58.8</v>
      </c>
      <c r="N480" s="3">
        <v>60.94</v>
      </c>
      <c r="O480" s="3">
        <v>63.7</v>
      </c>
      <c r="P480" s="3">
        <v>67.099999999999994</v>
      </c>
      <c r="Q480" s="3">
        <v>69.819999999999993</v>
      </c>
      <c r="R480" s="3">
        <v>71.86</v>
      </c>
      <c r="S480" s="3">
        <v>71.23</v>
      </c>
      <c r="T480" s="3">
        <v>68.010000000000005</v>
      </c>
      <c r="U480" s="3">
        <v>58.69</v>
      </c>
      <c r="V480" s="3">
        <v>53.23</v>
      </c>
      <c r="W480" s="3">
        <v>51.18</v>
      </c>
      <c r="X480" s="3">
        <v>51.04</v>
      </c>
      <c r="Y480" s="3">
        <v>51.84</v>
      </c>
      <c r="Z480" s="3">
        <v>54.63</v>
      </c>
      <c r="AA480" s="3">
        <v>58.25</v>
      </c>
      <c r="AB480" s="3">
        <v>61.12</v>
      </c>
      <c r="AC480" s="3">
        <v>63.09</v>
      </c>
      <c r="AD480" s="3">
        <v>65.22</v>
      </c>
      <c r="AE480" s="3">
        <v>64.87</v>
      </c>
      <c r="AF480" s="3">
        <v>61.5</v>
      </c>
      <c r="AG480" s="3">
        <v>52.94</v>
      </c>
      <c r="AH480" s="3">
        <v>48.68</v>
      </c>
      <c r="AI480" s="3">
        <v>47.62</v>
      </c>
      <c r="AJ480" s="3">
        <v>47.67</v>
      </c>
      <c r="AK480" s="3">
        <v>48.5</v>
      </c>
      <c r="AL480" s="3">
        <v>51</v>
      </c>
      <c r="AM480" s="3">
        <v>56.6</v>
      </c>
      <c r="AN480" s="3">
        <v>59.43</v>
      </c>
      <c r="AO480" s="3">
        <v>60.81</v>
      </c>
      <c r="AP480" s="3">
        <v>61.82</v>
      </c>
      <c r="AQ480" s="3">
        <v>60.26</v>
      </c>
      <c r="AR480" s="3">
        <v>57.02</v>
      </c>
      <c r="AS480" s="3">
        <v>50.66</v>
      </c>
      <c r="AT480" s="3">
        <v>48.89</v>
      </c>
      <c r="AU480" s="3">
        <v>47.68</v>
      </c>
      <c r="AV480" s="3">
        <v>47.51</v>
      </c>
      <c r="AW480" s="3">
        <v>47.92</v>
      </c>
      <c r="AX480" s="3">
        <v>49.54</v>
      </c>
      <c r="AY480" s="3">
        <v>55.56</v>
      </c>
    </row>
    <row r="481" spans="1:51" x14ac:dyDescent="0.35">
      <c r="A481" s="5">
        <f t="shared" si="8"/>
        <v>43398</v>
      </c>
      <c r="B481" t="s">
        <v>626</v>
      </c>
      <c r="C481" s="2">
        <v>43398</v>
      </c>
      <c r="D481" s="3">
        <v>67.31</v>
      </c>
      <c r="E481" s="3">
        <v>71.09</v>
      </c>
      <c r="F481" s="3">
        <v>71.98</v>
      </c>
      <c r="G481" s="3">
        <v>72.59</v>
      </c>
      <c r="H481" s="3">
        <v>69.25</v>
      </c>
      <c r="I481" s="3">
        <v>64.14</v>
      </c>
      <c r="J481" s="3">
        <v>61.69</v>
      </c>
      <c r="K481" s="3">
        <v>58.19</v>
      </c>
      <c r="L481" s="3">
        <v>58.34</v>
      </c>
      <c r="M481" s="3">
        <v>59</v>
      </c>
      <c r="N481" s="3">
        <v>61.14</v>
      </c>
      <c r="O481" s="3">
        <v>63.75</v>
      </c>
      <c r="P481" s="3">
        <v>67.150000000000006</v>
      </c>
      <c r="Q481" s="3">
        <v>69.87</v>
      </c>
      <c r="R481" s="3">
        <v>71.98</v>
      </c>
      <c r="S481" s="3">
        <v>71.349999999999994</v>
      </c>
      <c r="T481" s="3">
        <v>68.13</v>
      </c>
      <c r="U481" s="3">
        <v>59.07</v>
      </c>
      <c r="V481" s="3">
        <v>53.86</v>
      </c>
      <c r="W481" s="3">
        <v>52.03</v>
      </c>
      <c r="X481" s="3">
        <v>51.94</v>
      </c>
      <c r="Y481" s="3">
        <v>52.74</v>
      </c>
      <c r="Z481" s="3">
        <v>55.53</v>
      </c>
      <c r="AA481" s="3">
        <v>58.98</v>
      </c>
      <c r="AB481" s="3">
        <v>61.7</v>
      </c>
      <c r="AC481" s="3">
        <v>63.6</v>
      </c>
      <c r="AD481" s="3">
        <v>65.73</v>
      </c>
      <c r="AE481" s="3">
        <v>65.38</v>
      </c>
      <c r="AF481" s="3">
        <v>62.01</v>
      </c>
      <c r="AG481" s="3">
        <v>53.6</v>
      </c>
      <c r="AH481" s="3">
        <v>49.49</v>
      </c>
      <c r="AI481" s="3">
        <v>48.57</v>
      </c>
      <c r="AJ481" s="3">
        <v>48.76</v>
      </c>
      <c r="AK481" s="3">
        <v>49.59</v>
      </c>
      <c r="AL481" s="3">
        <v>52.09</v>
      </c>
      <c r="AM481" s="3">
        <v>57.54</v>
      </c>
      <c r="AN481" s="3">
        <v>60.25</v>
      </c>
      <c r="AO481" s="3">
        <v>61.53</v>
      </c>
      <c r="AP481" s="3">
        <v>62.44</v>
      </c>
      <c r="AQ481" s="3">
        <v>60.88</v>
      </c>
      <c r="AR481" s="3">
        <v>57.64</v>
      </c>
      <c r="AS481" s="3">
        <v>51.33</v>
      </c>
      <c r="AT481" s="3">
        <v>49.61</v>
      </c>
      <c r="AU481" s="3">
        <v>48.44</v>
      </c>
      <c r="AV481" s="3">
        <v>48.29</v>
      </c>
      <c r="AW481" s="3">
        <v>48.7</v>
      </c>
      <c r="AX481" s="3">
        <v>50.32</v>
      </c>
      <c r="AY481" s="3">
        <v>56.34</v>
      </c>
    </row>
    <row r="482" spans="1:51" x14ac:dyDescent="0.35">
      <c r="A482" s="5">
        <f t="shared" si="8"/>
        <v>43399</v>
      </c>
      <c r="B482" t="s">
        <v>627</v>
      </c>
      <c r="C482" s="2">
        <v>43399</v>
      </c>
      <c r="D482" s="3">
        <v>65.27</v>
      </c>
      <c r="E482" s="3">
        <v>69.42</v>
      </c>
      <c r="F482" s="3">
        <v>70.180000000000007</v>
      </c>
      <c r="G482" s="3">
        <v>70.959999999999994</v>
      </c>
      <c r="H482" s="3">
        <v>67.58</v>
      </c>
      <c r="I482" s="3">
        <v>62.44</v>
      </c>
      <c r="J482" s="3">
        <v>59.55</v>
      </c>
      <c r="K482" s="3">
        <v>56.68</v>
      </c>
      <c r="L482" s="3">
        <v>56.61</v>
      </c>
      <c r="M482" s="3">
        <v>57.29</v>
      </c>
      <c r="N482" s="3">
        <v>59.43</v>
      </c>
      <c r="O482" s="3">
        <v>62.2</v>
      </c>
      <c r="P482" s="3">
        <v>65.69</v>
      </c>
      <c r="Q482" s="3">
        <v>68.41</v>
      </c>
      <c r="R482" s="3">
        <v>70.47</v>
      </c>
      <c r="S482" s="3">
        <v>69.89</v>
      </c>
      <c r="T482" s="3">
        <v>66.760000000000005</v>
      </c>
      <c r="U482" s="3">
        <v>57.88</v>
      </c>
      <c r="V482" s="3">
        <v>52.79</v>
      </c>
      <c r="W482" s="3">
        <v>50.99</v>
      </c>
      <c r="X482" s="3">
        <v>50.9</v>
      </c>
      <c r="Y482" s="3">
        <v>51.7</v>
      </c>
      <c r="Z482" s="3">
        <v>54.49</v>
      </c>
      <c r="AA482" s="3">
        <v>57.92</v>
      </c>
      <c r="AB482" s="3">
        <v>60.6</v>
      </c>
      <c r="AC482" s="3">
        <v>62.46</v>
      </c>
      <c r="AD482" s="3">
        <v>64.56</v>
      </c>
      <c r="AE482" s="3">
        <v>64.209999999999994</v>
      </c>
      <c r="AF482" s="3">
        <v>60.84</v>
      </c>
      <c r="AG482" s="3">
        <v>52.49</v>
      </c>
      <c r="AH482" s="3">
        <v>48.47</v>
      </c>
      <c r="AI482" s="3">
        <v>47.61</v>
      </c>
      <c r="AJ482" s="3">
        <v>47.86</v>
      </c>
      <c r="AK482" s="3">
        <v>48.73</v>
      </c>
      <c r="AL482" s="3">
        <v>51.25</v>
      </c>
      <c r="AM482" s="3">
        <v>56.72</v>
      </c>
      <c r="AN482" s="3">
        <v>59.43</v>
      </c>
      <c r="AO482" s="3">
        <v>60.71</v>
      </c>
      <c r="AP482" s="3">
        <v>61.62</v>
      </c>
      <c r="AQ482" s="3">
        <v>60.06</v>
      </c>
      <c r="AR482" s="3">
        <v>56.82</v>
      </c>
      <c r="AS482" s="3">
        <v>50.51</v>
      </c>
      <c r="AT482" s="3">
        <v>48.79</v>
      </c>
      <c r="AU482" s="3">
        <v>47.62</v>
      </c>
      <c r="AV482" s="3">
        <v>47.47</v>
      </c>
      <c r="AW482" s="3">
        <v>47.88</v>
      </c>
      <c r="AX482" s="3">
        <v>49.5</v>
      </c>
      <c r="AY482" s="3">
        <v>55.52</v>
      </c>
    </row>
    <row r="483" spans="1:51" x14ac:dyDescent="0.35">
      <c r="A483" s="5">
        <f t="shared" si="8"/>
        <v>43402</v>
      </c>
      <c r="B483" t="s">
        <v>628</v>
      </c>
      <c r="C483" s="2">
        <v>43402</v>
      </c>
      <c r="D483" s="3">
        <v>67.16</v>
      </c>
      <c r="E483" s="3">
        <v>70.87</v>
      </c>
      <c r="F483" s="3">
        <v>71.52</v>
      </c>
      <c r="G483" s="3">
        <v>72.17</v>
      </c>
      <c r="H483" s="3">
        <v>68.69</v>
      </c>
      <c r="I483" s="3">
        <v>63.36</v>
      </c>
      <c r="J483" s="3">
        <v>60.4</v>
      </c>
      <c r="K483" s="3">
        <v>57.53</v>
      </c>
      <c r="L483" s="3">
        <v>57.46</v>
      </c>
      <c r="M483" s="3">
        <v>58.14</v>
      </c>
      <c r="N483" s="3">
        <v>60.17</v>
      </c>
      <c r="O483" s="3">
        <v>62.77</v>
      </c>
      <c r="P483" s="3">
        <v>66.2</v>
      </c>
      <c r="Q483" s="3">
        <v>68.92</v>
      </c>
      <c r="R483" s="3">
        <v>70.98</v>
      </c>
      <c r="S483" s="3">
        <v>70.400000000000006</v>
      </c>
      <c r="T483" s="3">
        <v>67.33</v>
      </c>
      <c r="U483" s="3">
        <v>58.57</v>
      </c>
      <c r="V483" s="3">
        <v>53.48</v>
      </c>
      <c r="W483" s="3">
        <v>51.68</v>
      </c>
      <c r="X483" s="3">
        <v>51.59</v>
      </c>
      <c r="Y483" s="3">
        <v>52.39</v>
      </c>
      <c r="Z483" s="3">
        <v>55.13</v>
      </c>
      <c r="AA483" s="3">
        <v>58.5</v>
      </c>
      <c r="AB483" s="3">
        <v>61.11</v>
      </c>
      <c r="AC483" s="3">
        <v>62.97</v>
      </c>
      <c r="AD483" s="3">
        <v>65.069999999999993</v>
      </c>
      <c r="AE483" s="3">
        <v>64.72</v>
      </c>
      <c r="AF483" s="3">
        <v>61.35</v>
      </c>
      <c r="AG483" s="3">
        <v>53</v>
      </c>
      <c r="AH483" s="3">
        <v>48.98</v>
      </c>
      <c r="AI483" s="3">
        <v>48.12</v>
      </c>
      <c r="AJ483" s="3">
        <v>48.37</v>
      </c>
      <c r="AK483" s="3">
        <v>49.24</v>
      </c>
      <c r="AL483" s="3">
        <v>51.76</v>
      </c>
      <c r="AM483" s="3">
        <v>57.1</v>
      </c>
      <c r="AN483" s="3">
        <v>59.81</v>
      </c>
      <c r="AO483" s="3">
        <v>61.09</v>
      </c>
      <c r="AP483" s="3">
        <v>62</v>
      </c>
      <c r="AQ483" s="3">
        <v>60.44</v>
      </c>
      <c r="AR483" s="3">
        <v>57.2</v>
      </c>
      <c r="AS483" s="3">
        <v>50.99</v>
      </c>
      <c r="AT483" s="3">
        <v>49.27</v>
      </c>
      <c r="AU483" s="3">
        <v>48.1</v>
      </c>
      <c r="AV483" s="3">
        <v>47.95</v>
      </c>
      <c r="AW483" s="3">
        <v>48.36</v>
      </c>
      <c r="AX483" s="3">
        <v>49.98</v>
      </c>
      <c r="AY483" s="3">
        <v>56</v>
      </c>
    </row>
    <row r="484" spans="1:51" x14ac:dyDescent="0.35">
      <c r="A484" s="5">
        <f t="shared" si="8"/>
        <v>43403</v>
      </c>
      <c r="B484" t="s">
        <v>629</v>
      </c>
      <c r="C484" s="2">
        <v>43403</v>
      </c>
      <c r="D484" s="3">
        <v>64.88</v>
      </c>
      <c r="E484" s="3">
        <v>68.67</v>
      </c>
      <c r="F484" s="3">
        <v>69.39</v>
      </c>
      <c r="G484" s="3">
        <v>70.209999999999994</v>
      </c>
      <c r="H484" s="3">
        <v>67.17</v>
      </c>
      <c r="I484" s="3">
        <v>62.06</v>
      </c>
      <c r="J484" s="3">
        <v>59.47</v>
      </c>
      <c r="K484" s="3">
        <v>56.5</v>
      </c>
      <c r="L484" s="3">
        <v>56.27</v>
      </c>
      <c r="M484" s="3">
        <v>56.98</v>
      </c>
      <c r="N484" s="3">
        <v>59.16</v>
      </c>
      <c r="O484" s="3">
        <v>61.87</v>
      </c>
      <c r="P484" s="3">
        <v>65.3</v>
      </c>
      <c r="Q484" s="3">
        <v>68.02</v>
      </c>
      <c r="R484" s="3">
        <v>70.08</v>
      </c>
      <c r="S484" s="3">
        <v>69.5</v>
      </c>
      <c r="T484" s="3">
        <v>66.430000000000007</v>
      </c>
      <c r="U484" s="3">
        <v>57.8</v>
      </c>
      <c r="V484" s="3">
        <v>52.76</v>
      </c>
      <c r="W484" s="3">
        <v>50.96</v>
      </c>
      <c r="X484" s="3">
        <v>50.8</v>
      </c>
      <c r="Y484" s="3">
        <v>51.6</v>
      </c>
      <c r="Z484" s="3">
        <v>54.51</v>
      </c>
      <c r="AA484" s="3">
        <v>58.05</v>
      </c>
      <c r="AB484" s="3">
        <v>60.66</v>
      </c>
      <c r="AC484" s="3">
        <v>62.52</v>
      </c>
      <c r="AD484" s="3">
        <v>64.510000000000005</v>
      </c>
      <c r="AE484" s="3">
        <v>64.16</v>
      </c>
      <c r="AF484" s="3">
        <v>60.87</v>
      </c>
      <c r="AG484" s="3">
        <v>52.92</v>
      </c>
      <c r="AH484" s="3">
        <v>48.9</v>
      </c>
      <c r="AI484" s="3">
        <v>48.04</v>
      </c>
      <c r="AJ484" s="3">
        <v>48.29</v>
      </c>
      <c r="AK484" s="3">
        <v>49.16</v>
      </c>
      <c r="AL484" s="3">
        <v>51.68</v>
      </c>
      <c r="AM484" s="3">
        <v>56.9</v>
      </c>
      <c r="AN484" s="3">
        <v>59.61</v>
      </c>
      <c r="AO484" s="3">
        <v>60.89</v>
      </c>
      <c r="AP484" s="3">
        <v>61.8</v>
      </c>
      <c r="AQ484" s="3">
        <v>60.24</v>
      </c>
      <c r="AR484" s="3">
        <v>57</v>
      </c>
      <c r="AS484" s="3">
        <v>50.79</v>
      </c>
      <c r="AT484" s="3">
        <v>49.07</v>
      </c>
      <c r="AU484" s="3">
        <v>47.9</v>
      </c>
      <c r="AV484" s="3">
        <v>47.75</v>
      </c>
      <c r="AW484" s="3">
        <v>48.16</v>
      </c>
      <c r="AX484" s="3">
        <v>49.78</v>
      </c>
      <c r="AY484" s="3">
        <v>55.8</v>
      </c>
    </row>
    <row r="485" spans="1:51" x14ac:dyDescent="0.35">
      <c r="A485" s="5">
        <f t="shared" si="8"/>
        <v>43404</v>
      </c>
      <c r="B485" t="s">
        <v>630</v>
      </c>
      <c r="C485" s="2">
        <v>43404</v>
      </c>
      <c r="D485" s="3">
        <v>68.180000000000007</v>
      </c>
      <c r="E485" s="3">
        <v>68.819999999999993</v>
      </c>
      <c r="F485" s="3">
        <v>69.650000000000006</v>
      </c>
      <c r="G485" s="3">
        <v>66.42</v>
      </c>
      <c r="H485" s="3">
        <v>61.44</v>
      </c>
      <c r="I485" s="3">
        <v>58.81</v>
      </c>
      <c r="J485" s="3">
        <v>55.98</v>
      </c>
      <c r="K485" s="3">
        <v>55.75</v>
      </c>
      <c r="L485" s="3">
        <v>56.46</v>
      </c>
      <c r="M485" s="3">
        <v>58.67</v>
      </c>
      <c r="N485" s="3">
        <v>61.35</v>
      </c>
      <c r="O485" s="3">
        <v>64.78</v>
      </c>
      <c r="P485" s="3">
        <v>67.510000000000005</v>
      </c>
      <c r="Q485" s="3">
        <v>69.569999999999993</v>
      </c>
      <c r="R485" s="3">
        <v>68.94</v>
      </c>
      <c r="S485" s="3">
        <v>65.819999999999993</v>
      </c>
      <c r="T485" s="3">
        <v>57.67</v>
      </c>
      <c r="U485" s="3">
        <v>52.31</v>
      </c>
      <c r="V485" s="3">
        <v>50.36</v>
      </c>
      <c r="W485" s="3">
        <v>50.2</v>
      </c>
      <c r="X485" s="3">
        <v>51</v>
      </c>
      <c r="Y485" s="3">
        <v>53.91</v>
      </c>
      <c r="Z485" s="3">
        <v>57.44</v>
      </c>
      <c r="AA485" s="3">
        <v>60.05</v>
      </c>
      <c r="AB485" s="3">
        <v>61.91</v>
      </c>
      <c r="AC485" s="3">
        <v>63.9</v>
      </c>
      <c r="AD485" s="3">
        <v>63.55</v>
      </c>
      <c r="AE485" s="3">
        <v>60.26</v>
      </c>
      <c r="AF485" s="3">
        <v>52.31</v>
      </c>
      <c r="AG485" s="3">
        <v>48.29</v>
      </c>
      <c r="AH485" s="3">
        <v>47.43</v>
      </c>
      <c r="AI485" s="3">
        <v>47.68</v>
      </c>
      <c r="AJ485" s="3">
        <v>48.55</v>
      </c>
      <c r="AK485" s="3">
        <v>51.07</v>
      </c>
      <c r="AL485" s="3">
        <v>56.29</v>
      </c>
      <c r="AM485" s="3">
        <v>59</v>
      </c>
      <c r="AN485" s="3">
        <v>60.28</v>
      </c>
      <c r="AO485" s="3">
        <v>61.19</v>
      </c>
      <c r="AP485" s="3">
        <v>59.63</v>
      </c>
      <c r="AQ485" s="3">
        <v>56.39</v>
      </c>
      <c r="AR485" s="3">
        <v>50.18</v>
      </c>
      <c r="AS485" s="3">
        <v>48.46</v>
      </c>
      <c r="AT485" s="3">
        <v>47.29</v>
      </c>
      <c r="AU485" s="3">
        <v>47.14</v>
      </c>
      <c r="AV485" s="3">
        <v>47.55</v>
      </c>
      <c r="AW485" s="3">
        <v>49.17</v>
      </c>
      <c r="AX485" s="3">
        <v>55.19</v>
      </c>
      <c r="AY485" s="3">
        <v>57.79</v>
      </c>
    </row>
    <row r="486" spans="1:51" x14ac:dyDescent="0.35">
      <c r="A486" s="5">
        <f t="shared" si="8"/>
        <v>43405</v>
      </c>
      <c r="B486" t="s">
        <v>631</v>
      </c>
      <c r="C486" s="2">
        <v>43405</v>
      </c>
      <c r="D486" s="3">
        <v>65.72</v>
      </c>
      <c r="E486" s="3">
        <v>66.650000000000006</v>
      </c>
      <c r="F486" s="3">
        <v>67.44</v>
      </c>
      <c r="G486" s="3">
        <v>64.17</v>
      </c>
      <c r="H486" s="3">
        <v>59.16</v>
      </c>
      <c r="I486" s="3">
        <v>56.45</v>
      </c>
      <c r="J486" s="3">
        <v>53.66</v>
      </c>
      <c r="K486" s="3">
        <v>53.39</v>
      </c>
      <c r="L486" s="3">
        <v>54.1</v>
      </c>
      <c r="M486" s="3">
        <v>56.31</v>
      </c>
      <c r="N486" s="3">
        <v>59.09</v>
      </c>
      <c r="O486" s="3">
        <v>62.52</v>
      </c>
      <c r="P486" s="3">
        <v>65.25</v>
      </c>
      <c r="Q486" s="3">
        <v>67.31</v>
      </c>
      <c r="R486" s="3">
        <v>66.680000000000007</v>
      </c>
      <c r="S486" s="3">
        <v>63.56</v>
      </c>
      <c r="T486" s="3">
        <v>55.4</v>
      </c>
      <c r="U486" s="3">
        <v>50.18</v>
      </c>
      <c r="V486" s="3">
        <v>48.23</v>
      </c>
      <c r="W486" s="3">
        <v>48.07</v>
      </c>
      <c r="X486" s="3">
        <v>48.87</v>
      </c>
      <c r="Y486" s="3">
        <v>51.78</v>
      </c>
      <c r="Z486" s="3">
        <v>55.21</v>
      </c>
      <c r="AA486" s="3">
        <v>57.82</v>
      </c>
      <c r="AB486" s="3">
        <v>59.84</v>
      </c>
      <c r="AC486" s="3">
        <v>62.01</v>
      </c>
      <c r="AD486" s="3">
        <v>61.66</v>
      </c>
      <c r="AE486" s="3">
        <v>58.32</v>
      </c>
      <c r="AF486" s="3">
        <v>50.29</v>
      </c>
      <c r="AG486" s="3">
        <v>46.14</v>
      </c>
      <c r="AH486" s="3">
        <v>45.28</v>
      </c>
      <c r="AI486" s="3">
        <v>45.53</v>
      </c>
      <c r="AJ486" s="3">
        <v>46.4</v>
      </c>
      <c r="AK486" s="3">
        <v>48.92</v>
      </c>
      <c r="AL486" s="3">
        <v>54.31</v>
      </c>
      <c r="AM486" s="3">
        <v>57.02</v>
      </c>
      <c r="AN486" s="3">
        <v>58.3</v>
      </c>
      <c r="AO486" s="3">
        <v>59.21</v>
      </c>
      <c r="AP486" s="3">
        <v>57.65</v>
      </c>
      <c r="AQ486" s="3">
        <v>54.41</v>
      </c>
      <c r="AR486" s="3">
        <v>48.21</v>
      </c>
      <c r="AS486" s="3">
        <v>46.49</v>
      </c>
      <c r="AT486" s="3">
        <v>45.32</v>
      </c>
      <c r="AU486" s="3">
        <v>45.17</v>
      </c>
      <c r="AV486" s="3">
        <v>45.58</v>
      </c>
      <c r="AW486" s="3">
        <v>47.2</v>
      </c>
      <c r="AX486" s="3">
        <v>53.16</v>
      </c>
      <c r="AY486" s="3">
        <v>55.76</v>
      </c>
    </row>
    <row r="487" spans="1:51" x14ac:dyDescent="0.35">
      <c r="A487" s="5">
        <f t="shared" si="8"/>
        <v>43406</v>
      </c>
      <c r="B487" t="s">
        <v>632</v>
      </c>
      <c r="C487" s="2">
        <v>43406</v>
      </c>
      <c r="D487" s="3">
        <v>67.55</v>
      </c>
      <c r="E487" s="3">
        <v>68.3</v>
      </c>
      <c r="F487" s="3">
        <v>68.930000000000007</v>
      </c>
      <c r="G487" s="3">
        <v>65.75</v>
      </c>
      <c r="H487" s="3">
        <v>60.32</v>
      </c>
      <c r="I487" s="3">
        <v>57.28</v>
      </c>
      <c r="J487" s="3">
        <v>54.28</v>
      </c>
      <c r="K487" s="3">
        <v>54.19</v>
      </c>
      <c r="L487" s="3">
        <v>54.92</v>
      </c>
      <c r="M487" s="3">
        <v>57.13</v>
      </c>
      <c r="N487" s="3">
        <v>59.94</v>
      </c>
      <c r="O487" s="3">
        <v>63.38</v>
      </c>
      <c r="P487" s="3">
        <v>66.11</v>
      </c>
      <c r="Q487" s="3">
        <v>68.17</v>
      </c>
      <c r="R487" s="3">
        <v>67.540000000000006</v>
      </c>
      <c r="S487" s="3">
        <v>64.42</v>
      </c>
      <c r="T487" s="3">
        <v>55.92</v>
      </c>
      <c r="U487" s="3">
        <v>50.69</v>
      </c>
      <c r="V487" s="3">
        <v>48.74</v>
      </c>
      <c r="W487" s="3">
        <v>48.58</v>
      </c>
      <c r="X487" s="3">
        <v>49.38</v>
      </c>
      <c r="Y487" s="3">
        <v>52.23</v>
      </c>
      <c r="Z487" s="3">
        <v>55.56</v>
      </c>
      <c r="AA487" s="3">
        <v>58.17</v>
      </c>
      <c r="AB487" s="3">
        <v>60.19</v>
      </c>
      <c r="AC487" s="3">
        <v>62.36</v>
      </c>
      <c r="AD487" s="3">
        <v>62.01</v>
      </c>
      <c r="AE487" s="3">
        <v>58.47</v>
      </c>
      <c r="AF487" s="3">
        <v>50.44</v>
      </c>
      <c r="AG487" s="3">
        <v>46.29</v>
      </c>
      <c r="AH487" s="3">
        <v>45.43</v>
      </c>
      <c r="AI487" s="3">
        <v>45.68</v>
      </c>
      <c r="AJ487" s="3">
        <v>46.55</v>
      </c>
      <c r="AK487" s="3">
        <v>49.07</v>
      </c>
      <c r="AL487" s="3">
        <v>54.46</v>
      </c>
      <c r="AM487" s="3">
        <v>57.17</v>
      </c>
      <c r="AN487" s="3">
        <v>58.45</v>
      </c>
      <c r="AO487" s="3">
        <v>59.36</v>
      </c>
      <c r="AP487" s="3">
        <v>57.8</v>
      </c>
      <c r="AQ487" s="3">
        <v>54.56</v>
      </c>
      <c r="AR487" s="3">
        <v>48.36</v>
      </c>
      <c r="AS487" s="3">
        <v>46.64</v>
      </c>
      <c r="AT487" s="3">
        <v>45.47</v>
      </c>
      <c r="AU487" s="3">
        <v>45.32</v>
      </c>
      <c r="AV487" s="3">
        <v>45.73</v>
      </c>
      <c r="AW487" s="3">
        <v>47.35</v>
      </c>
      <c r="AX487" s="3">
        <v>53.31</v>
      </c>
      <c r="AY487" s="3">
        <v>55.91</v>
      </c>
    </row>
    <row r="488" spans="1:51" x14ac:dyDescent="0.35">
      <c r="A488" s="5">
        <f t="shared" si="8"/>
        <v>43409</v>
      </c>
      <c r="B488" t="s">
        <v>633</v>
      </c>
      <c r="C488" s="2">
        <v>43409</v>
      </c>
      <c r="D488" s="3">
        <v>65.83</v>
      </c>
      <c r="E488" s="3">
        <v>66.63</v>
      </c>
      <c r="F488" s="3">
        <v>67.27</v>
      </c>
      <c r="G488" s="3">
        <v>64.3</v>
      </c>
      <c r="H488" s="3">
        <v>59.59</v>
      </c>
      <c r="I488" s="3">
        <v>56.68</v>
      </c>
      <c r="J488" s="3">
        <v>53.68</v>
      </c>
      <c r="K488" s="3">
        <v>53.59</v>
      </c>
      <c r="L488" s="3">
        <v>54.32</v>
      </c>
      <c r="M488" s="3">
        <v>56.53</v>
      </c>
      <c r="N488" s="3">
        <v>59.3</v>
      </c>
      <c r="O488" s="3">
        <v>62.74</v>
      </c>
      <c r="P488" s="3">
        <v>65.47</v>
      </c>
      <c r="Q488" s="3">
        <v>67.53</v>
      </c>
      <c r="R488" s="3">
        <v>66.900000000000006</v>
      </c>
      <c r="S488" s="3">
        <v>63.9</v>
      </c>
      <c r="T488" s="3">
        <v>55.68</v>
      </c>
      <c r="U488" s="3">
        <v>50.56</v>
      </c>
      <c r="V488" s="3">
        <v>48.61</v>
      </c>
      <c r="W488" s="3">
        <v>48.45</v>
      </c>
      <c r="X488" s="3">
        <v>49.25</v>
      </c>
      <c r="Y488" s="3">
        <v>52.1</v>
      </c>
      <c r="Z488" s="3">
        <v>55.53</v>
      </c>
      <c r="AA488" s="3">
        <v>58.14</v>
      </c>
      <c r="AB488" s="3">
        <v>60.16</v>
      </c>
      <c r="AC488" s="3">
        <v>62.33</v>
      </c>
      <c r="AD488" s="3">
        <v>61.98</v>
      </c>
      <c r="AE488" s="3">
        <v>58.44</v>
      </c>
      <c r="AF488" s="3">
        <v>50.41</v>
      </c>
      <c r="AG488" s="3">
        <v>46.26</v>
      </c>
      <c r="AH488" s="3">
        <v>45.4</v>
      </c>
      <c r="AI488" s="3">
        <v>45.65</v>
      </c>
      <c r="AJ488" s="3">
        <v>46.52</v>
      </c>
      <c r="AK488" s="3">
        <v>49.04</v>
      </c>
      <c r="AL488" s="3">
        <v>54.43</v>
      </c>
      <c r="AM488" s="3">
        <v>57.14</v>
      </c>
      <c r="AN488" s="3">
        <v>58.42</v>
      </c>
      <c r="AO488" s="3">
        <v>59.33</v>
      </c>
      <c r="AP488" s="3">
        <v>57.77</v>
      </c>
      <c r="AQ488" s="3">
        <v>54.53</v>
      </c>
      <c r="AR488" s="3">
        <v>48.33</v>
      </c>
      <c r="AS488" s="3">
        <v>46.61</v>
      </c>
      <c r="AT488" s="3">
        <v>45.44</v>
      </c>
      <c r="AU488" s="3">
        <v>45.29</v>
      </c>
      <c r="AV488" s="3">
        <v>45.7</v>
      </c>
      <c r="AW488" s="3">
        <v>47.32</v>
      </c>
      <c r="AX488" s="3">
        <v>53.28</v>
      </c>
      <c r="AY488" s="3">
        <v>55.88</v>
      </c>
    </row>
    <row r="489" spans="1:51" x14ac:dyDescent="0.35">
      <c r="A489" s="5">
        <f t="shared" si="8"/>
        <v>43410</v>
      </c>
      <c r="B489" t="s">
        <v>634</v>
      </c>
      <c r="C489" s="2">
        <v>43410</v>
      </c>
      <c r="D489" s="3">
        <v>66.040000000000006</v>
      </c>
      <c r="E489" s="3">
        <v>66.650000000000006</v>
      </c>
      <c r="F489" s="3">
        <v>67.3</v>
      </c>
      <c r="G489" s="3">
        <v>64.180000000000007</v>
      </c>
      <c r="H489" s="3">
        <v>59.27</v>
      </c>
      <c r="I489" s="3">
        <v>56.69</v>
      </c>
      <c r="J489" s="3">
        <v>53.76</v>
      </c>
      <c r="K489" s="3">
        <v>53.75</v>
      </c>
      <c r="L489" s="3">
        <v>54.48</v>
      </c>
      <c r="M489" s="3">
        <v>56.64</v>
      </c>
      <c r="N489" s="3">
        <v>59.47</v>
      </c>
      <c r="O489" s="3">
        <v>62.95</v>
      </c>
      <c r="P489" s="3">
        <v>65.56</v>
      </c>
      <c r="Q489" s="3">
        <v>67.44</v>
      </c>
      <c r="R489" s="3">
        <v>66.87</v>
      </c>
      <c r="S489" s="3">
        <v>63.85</v>
      </c>
      <c r="T489" s="3">
        <v>55.73</v>
      </c>
      <c r="U489" s="3">
        <v>50.61</v>
      </c>
      <c r="V489" s="3">
        <v>48.66</v>
      </c>
      <c r="W489" s="3">
        <v>48.5</v>
      </c>
      <c r="X489" s="3">
        <v>49.3</v>
      </c>
      <c r="Y489" s="3">
        <v>52.15</v>
      </c>
      <c r="Z489" s="3">
        <v>55.46</v>
      </c>
      <c r="AA489" s="3">
        <v>58.07</v>
      </c>
      <c r="AB489" s="3">
        <v>60.09</v>
      </c>
      <c r="AC489" s="3">
        <v>62.26</v>
      </c>
      <c r="AD489" s="3">
        <v>61.91</v>
      </c>
      <c r="AE489" s="3">
        <v>58.37</v>
      </c>
      <c r="AF489" s="3">
        <v>50.34</v>
      </c>
      <c r="AG489" s="3">
        <v>46.19</v>
      </c>
      <c r="AH489" s="3">
        <v>45.33</v>
      </c>
      <c r="AI489" s="3">
        <v>45.58</v>
      </c>
      <c r="AJ489" s="3">
        <v>46.45</v>
      </c>
      <c r="AK489" s="3">
        <v>48.97</v>
      </c>
      <c r="AL489" s="3">
        <v>54.36</v>
      </c>
      <c r="AM489" s="3">
        <v>57.07</v>
      </c>
      <c r="AN489" s="3">
        <v>58.35</v>
      </c>
      <c r="AO489" s="3">
        <v>59.26</v>
      </c>
      <c r="AP489" s="3">
        <v>57.7</v>
      </c>
      <c r="AQ489" s="3">
        <v>54.46</v>
      </c>
      <c r="AR489" s="3">
        <v>48.26</v>
      </c>
      <c r="AS489" s="3">
        <v>46.54</v>
      </c>
      <c r="AT489" s="3">
        <v>45.37</v>
      </c>
      <c r="AU489" s="3">
        <v>45.22</v>
      </c>
      <c r="AV489" s="3">
        <v>45.63</v>
      </c>
      <c r="AW489" s="3">
        <v>47.25</v>
      </c>
      <c r="AX489" s="3">
        <v>53.21</v>
      </c>
      <c r="AY489" s="3">
        <v>55.81</v>
      </c>
    </row>
    <row r="490" spans="1:51" x14ac:dyDescent="0.35">
      <c r="A490" s="5">
        <f t="shared" si="8"/>
        <v>43411</v>
      </c>
      <c r="B490" t="s">
        <v>635</v>
      </c>
      <c r="C490" s="2">
        <v>43411</v>
      </c>
      <c r="D490" s="3">
        <v>67.319999999999993</v>
      </c>
      <c r="E490" s="3">
        <v>67.98</v>
      </c>
      <c r="F490" s="3">
        <v>68.599999999999994</v>
      </c>
      <c r="G490" s="3">
        <v>65.540000000000006</v>
      </c>
      <c r="H490" s="3">
        <v>60.43</v>
      </c>
      <c r="I490" s="3">
        <v>57.74</v>
      </c>
      <c r="J490" s="3">
        <v>54.69</v>
      </c>
      <c r="K490" s="3">
        <v>54.68</v>
      </c>
      <c r="L490" s="3">
        <v>55.41</v>
      </c>
      <c r="M490" s="3">
        <v>57.57</v>
      </c>
      <c r="N490" s="3">
        <v>60.35</v>
      </c>
      <c r="O490" s="3">
        <v>63.75</v>
      </c>
      <c r="P490" s="3">
        <v>66.36</v>
      </c>
      <c r="Q490" s="3">
        <v>68.239999999999995</v>
      </c>
      <c r="R490" s="3">
        <v>67.67</v>
      </c>
      <c r="S490" s="3">
        <v>64.650000000000006</v>
      </c>
      <c r="T490" s="3">
        <v>56.33</v>
      </c>
      <c r="U490" s="3">
        <v>51.05</v>
      </c>
      <c r="V490" s="3">
        <v>49.1</v>
      </c>
      <c r="W490" s="3">
        <v>48.94</v>
      </c>
      <c r="X490" s="3">
        <v>49.74</v>
      </c>
      <c r="Y490" s="3">
        <v>52.59</v>
      </c>
      <c r="Z490" s="3">
        <v>56.01</v>
      </c>
      <c r="AA490" s="3">
        <v>58.62</v>
      </c>
      <c r="AB490" s="3">
        <v>60.64</v>
      </c>
      <c r="AC490" s="3">
        <v>62.81</v>
      </c>
      <c r="AD490" s="3">
        <v>62.46</v>
      </c>
      <c r="AE490" s="3">
        <v>58.92</v>
      </c>
      <c r="AF490" s="3">
        <v>50.85</v>
      </c>
      <c r="AG490" s="3">
        <v>46.66</v>
      </c>
      <c r="AH490" s="3">
        <v>45.76</v>
      </c>
      <c r="AI490" s="3">
        <v>45.97</v>
      </c>
      <c r="AJ490" s="3">
        <v>46.84</v>
      </c>
      <c r="AK490" s="3">
        <v>49.36</v>
      </c>
      <c r="AL490" s="3">
        <v>54.64</v>
      </c>
      <c r="AM490" s="3">
        <v>57.35</v>
      </c>
      <c r="AN490" s="3">
        <v>58.63</v>
      </c>
      <c r="AO490" s="3">
        <v>59.54</v>
      </c>
      <c r="AP490" s="3">
        <v>57.98</v>
      </c>
      <c r="AQ490" s="3">
        <v>54.74</v>
      </c>
      <c r="AR490" s="3">
        <v>48.67</v>
      </c>
      <c r="AS490" s="3">
        <v>46.95</v>
      </c>
      <c r="AT490" s="3">
        <v>45.78</v>
      </c>
      <c r="AU490" s="3">
        <v>45.63</v>
      </c>
      <c r="AV490" s="3">
        <v>46.04</v>
      </c>
      <c r="AW490" s="3">
        <v>47.66</v>
      </c>
      <c r="AX490" s="3">
        <v>53.62</v>
      </c>
      <c r="AY490" s="3">
        <v>56.22</v>
      </c>
    </row>
    <row r="491" spans="1:51" x14ac:dyDescent="0.35">
      <c r="A491" s="5">
        <f t="shared" si="8"/>
        <v>43412</v>
      </c>
      <c r="B491" t="s">
        <v>636</v>
      </c>
      <c r="C491" s="2">
        <v>43412</v>
      </c>
      <c r="D491" s="3">
        <v>67.02</v>
      </c>
      <c r="E491" s="3">
        <v>67.58</v>
      </c>
      <c r="F491" s="3">
        <v>68.180000000000007</v>
      </c>
      <c r="G491" s="3">
        <v>65.47</v>
      </c>
      <c r="H491" s="3">
        <v>59.87</v>
      </c>
      <c r="I491" s="3">
        <v>56.88</v>
      </c>
      <c r="J491" s="3">
        <v>54.1</v>
      </c>
      <c r="K491" s="3">
        <v>54.15</v>
      </c>
      <c r="L491" s="3">
        <v>54.9</v>
      </c>
      <c r="M491" s="3">
        <v>57.06</v>
      </c>
      <c r="N491" s="3">
        <v>59.98</v>
      </c>
      <c r="O491" s="3">
        <v>63.44</v>
      </c>
      <c r="P491" s="3">
        <v>66.09</v>
      </c>
      <c r="Q491" s="3">
        <v>68</v>
      </c>
      <c r="R491" s="3">
        <v>67.459999999999994</v>
      </c>
      <c r="S491" s="3">
        <v>64.47</v>
      </c>
      <c r="T491" s="3">
        <v>56.18</v>
      </c>
      <c r="U491" s="3">
        <v>50.96</v>
      </c>
      <c r="V491" s="3">
        <v>49.04</v>
      </c>
      <c r="W491" s="3">
        <v>48.91</v>
      </c>
      <c r="X491" s="3">
        <v>49.71</v>
      </c>
      <c r="Y491" s="3">
        <v>52.56</v>
      </c>
      <c r="Z491" s="3">
        <v>56.04</v>
      </c>
      <c r="AA491" s="3">
        <v>58.65</v>
      </c>
      <c r="AB491" s="3">
        <v>60.67</v>
      </c>
      <c r="AC491" s="3">
        <v>62.84</v>
      </c>
      <c r="AD491" s="3">
        <v>62.49</v>
      </c>
      <c r="AE491" s="3">
        <v>58.95</v>
      </c>
      <c r="AF491" s="3">
        <v>50.91</v>
      </c>
      <c r="AG491" s="3">
        <v>46.81</v>
      </c>
      <c r="AH491" s="3">
        <v>45.91</v>
      </c>
      <c r="AI491" s="3">
        <v>46.12</v>
      </c>
      <c r="AJ491" s="3">
        <v>46.99</v>
      </c>
      <c r="AK491" s="3">
        <v>49.51</v>
      </c>
      <c r="AL491" s="3">
        <v>54.79</v>
      </c>
      <c r="AM491" s="3">
        <v>57.5</v>
      </c>
      <c r="AN491" s="3">
        <v>58.78</v>
      </c>
      <c r="AO491" s="3">
        <v>59.69</v>
      </c>
      <c r="AP491" s="3">
        <v>58.13</v>
      </c>
      <c r="AQ491" s="3">
        <v>54.89</v>
      </c>
      <c r="AR491" s="3">
        <v>48.82</v>
      </c>
      <c r="AS491" s="3">
        <v>47.1</v>
      </c>
      <c r="AT491" s="3">
        <v>45.93</v>
      </c>
      <c r="AU491" s="3">
        <v>45.78</v>
      </c>
      <c r="AV491" s="3">
        <v>46.19</v>
      </c>
      <c r="AW491" s="3">
        <v>47.81</v>
      </c>
      <c r="AX491" s="3">
        <v>53.77</v>
      </c>
      <c r="AY491" s="3">
        <v>56.37</v>
      </c>
    </row>
    <row r="492" spans="1:51" x14ac:dyDescent="0.35">
      <c r="A492" s="5">
        <f t="shared" si="8"/>
        <v>43413</v>
      </c>
      <c r="B492" t="s">
        <v>637</v>
      </c>
      <c r="C492" s="2">
        <v>43413</v>
      </c>
      <c r="D492" s="3">
        <v>67.099999999999994</v>
      </c>
      <c r="E492" s="3">
        <v>67.459999999999994</v>
      </c>
      <c r="F492" s="3">
        <v>68.14</v>
      </c>
      <c r="G492" s="3">
        <v>65.069999999999993</v>
      </c>
      <c r="H492" s="3">
        <v>59.86</v>
      </c>
      <c r="I492" s="3">
        <v>56.96</v>
      </c>
      <c r="J492" s="3">
        <v>54.18</v>
      </c>
      <c r="K492" s="3">
        <v>54.35</v>
      </c>
      <c r="L492" s="3">
        <v>54.51</v>
      </c>
      <c r="M492" s="3">
        <v>57.1</v>
      </c>
      <c r="N492" s="3">
        <v>60.21</v>
      </c>
      <c r="O492" s="3">
        <v>63.67</v>
      </c>
      <c r="P492" s="3">
        <v>65.83</v>
      </c>
      <c r="Q492" s="3">
        <v>68.11</v>
      </c>
      <c r="R492" s="3">
        <v>67.569999999999993</v>
      </c>
      <c r="S492" s="3">
        <v>64.58</v>
      </c>
      <c r="T492" s="3">
        <v>56.3</v>
      </c>
      <c r="U492" s="3">
        <v>51.08</v>
      </c>
      <c r="V492" s="3">
        <v>49.16</v>
      </c>
      <c r="W492" s="3">
        <v>49.03</v>
      </c>
      <c r="X492" s="3">
        <v>49.83</v>
      </c>
      <c r="Y492" s="3">
        <v>52.68</v>
      </c>
      <c r="Z492" s="3">
        <v>56.28</v>
      </c>
      <c r="AA492" s="3">
        <v>58.89</v>
      </c>
      <c r="AB492" s="3">
        <v>60.91</v>
      </c>
      <c r="AC492" s="3">
        <v>63.08</v>
      </c>
      <c r="AD492" s="3">
        <v>62.73</v>
      </c>
      <c r="AE492" s="3">
        <v>59.19</v>
      </c>
      <c r="AF492" s="3">
        <v>51.15</v>
      </c>
      <c r="AG492" s="3">
        <v>47.05</v>
      </c>
      <c r="AH492" s="3">
        <v>46.15</v>
      </c>
      <c r="AI492" s="3">
        <v>46.36</v>
      </c>
      <c r="AJ492" s="3">
        <v>47.23</v>
      </c>
      <c r="AK492" s="3">
        <v>49.75</v>
      </c>
      <c r="AL492" s="3">
        <v>55.03</v>
      </c>
      <c r="AM492" s="3">
        <v>57.74</v>
      </c>
      <c r="AN492" s="3">
        <v>59.02</v>
      </c>
      <c r="AO492" s="3">
        <v>59.93</v>
      </c>
      <c r="AP492" s="3">
        <v>58.37</v>
      </c>
      <c r="AQ492" s="3">
        <v>55.13</v>
      </c>
      <c r="AR492" s="3">
        <v>49.06</v>
      </c>
      <c r="AS492" s="3">
        <v>47.34</v>
      </c>
      <c r="AT492" s="3">
        <v>46.17</v>
      </c>
      <c r="AU492" s="3">
        <v>46.02</v>
      </c>
      <c r="AV492" s="3">
        <v>46.43</v>
      </c>
      <c r="AW492" s="3">
        <v>48.05</v>
      </c>
      <c r="AX492" s="3">
        <v>54.01</v>
      </c>
      <c r="AY492" s="3">
        <v>56.61</v>
      </c>
    </row>
    <row r="493" spans="1:51" x14ac:dyDescent="0.35">
      <c r="A493" s="5">
        <f t="shared" si="8"/>
        <v>43416</v>
      </c>
      <c r="B493" t="s">
        <v>638</v>
      </c>
      <c r="C493" s="2">
        <v>43416</v>
      </c>
      <c r="D493" s="3">
        <v>71.44</v>
      </c>
      <c r="E493" s="3">
        <v>71.61</v>
      </c>
      <c r="F493" s="3">
        <v>72.27</v>
      </c>
      <c r="G493" s="3">
        <v>69.5</v>
      </c>
      <c r="H493" s="3">
        <v>62.87</v>
      </c>
      <c r="I493" s="3">
        <v>59.82</v>
      </c>
      <c r="J493" s="3">
        <v>56.97</v>
      </c>
      <c r="K493" s="3">
        <v>57.07</v>
      </c>
      <c r="L493" s="3">
        <v>57.18</v>
      </c>
      <c r="M493" s="3">
        <v>59.77</v>
      </c>
      <c r="N493" s="3">
        <v>62.73</v>
      </c>
      <c r="O493" s="3">
        <v>66.03</v>
      </c>
      <c r="P493" s="3">
        <v>68.22</v>
      </c>
      <c r="Q493" s="3">
        <v>70.45</v>
      </c>
      <c r="R493" s="3">
        <v>69.91</v>
      </c>
      <c r="S493" s="3">
        <v>66.790000000000006</v>
      </c>
      <c r="T493" s="3">
        <v>58.31</v>
      </c>
      <c r="U493" s="3">
        <v>52.82</v>
      </c>
      <c r="V493" s="3">
        <v>50.69</v>
      </c>
      <c r="W493" s="3">
        <v>50.56</v>
      </c>
      <c r="X493" s="3">
        <v>51.36</v>
      </c>
      <c r="Y493" s="3">
        <v>54.19</v>
      </c>
      <c r="Z493" s="3">
        <v>57.74</v>
      </c>
      <c r="AA493" s="3">
        <v>60.35</v>
      </c>
      <c r="AB493" s="3">
        <v>62.37</v>
      </c>
      <c r="AC493" s="3">
        <v>64.540000000000006</v>
      </c>
      <c r="AD493" s="3">
        <v>64.19</v>
      </c>
      <c r="AE493" s="3">
        <v>60.65</v>
      </c>
      <c r="AF493" s="3">
        <v>52.61</v>
      </c>
      <c r="AG493" s="3">
        <v>48.51</v>
      </c>
      <c r="AH493" s="3">
        <v>47.61</v>
      </c>
      <c r="AI493" s="3">
        <v>47.82</v>
      </c>
      <c r="AJ493" s="3">
        <v>48.69</v>
      </c>
      <c r="AK493" s="3">
        <v>51.21</v>
      </c>
      <c r="AL493" s="3">
        <v>56.49</v>
      </c>
      <c r="AM493" s="3">
        <v>59.2</v>
      </c>
      <c r="AN493" s="3">
        <v>60.48</v>
      </c>
      <c r="AO493" s="3">
        <v>61.39</v>
      </c>
      <c r="AP493" s="3">
        <v>59.83</v>
      </c>
      <c r="AQ493" s="3">
        <v>56.59</v>
      </c>
      <c r="AR493" s="3">
        <v>50.52</v>
      </c>
      <c r="AS493" s="3">
        <v>48.8</v>
      </c>
      <c r="AT493" s="3">
        <v>47.63</v>
      </c>
      <c r="AU493" s="3">
        <v>47.48</v>
      </c>
      <c r="AV493" s="3">
        <v>47.89</v>
      </c>
      <c r="AW493" s="3">
        <v>49.51</v>
      </c>
      <c r="AX493" s="3">
        <v>55.47</v>
      </c>
      <c r="AY493" s="3">
        <v>58.07</v>
      </c>
    </row>
    <row r="494" spans="1:51" x14ac:dyDescent="0.35">
      <c r="A494" s="5">
        <f t="shared" si="8"/>
        <v>43417</v>
      </c>
      <c r="B494" t="s">
        <v>639</v>
      </c>
      <c r="C494" s="2">
        <v>43417</v>
      </c>
      <c r="D494" s="3">
        <v>72.72</v>
      </c>
      <c r="E494" s="3">
        <v>72.8</v>
      </c>
      <c r="F494" s="3">
        <v>73.430000000000007</v>
      </c>
      <c r="G494" s="3">
        <v>70.3</v>
      </c>
      <c r="H494" s="3">
        <v>62.89</v>
      </c>
      <c r="I494" s="3">
        <v>59.18</v>
      </c>
      <c r="J494" s="3">
        <v>56.33</v>
      </c>
      <c r="K494" s="3">
        <v>56.53</v>
      </c>
      <c r="L494" s="3">
        <v>56.66</v>
      </c>
      <c r="M494" s="3">
        <v>59.25</v>
      </c>
      <c r="N494" s="3">
        <v>62</v>
      </c>
      <c r="O494" s="3">
        <v>65.3</v>
      </c>
      <c r="P494" s="3">
        <v>67.489999999999995</v>
      </c>
      <c r="Q494" s="3">
        <v>69.72</v>
      </c>
      <c r="R494" s="3">
        <v>69.180000000000007</v>
      </c>
      <c r="S494" s="3">
        <v>66.03</v>
      </c>
      <c r="T494" s="3">
        <v>57.48</v>
      </c>
      <c r="U494" s="3">
        <v>51.97</v>
      </c>
      <c r="V494" s="3">
        <v>49.84</v>
      </c>
      <c r="W494" s="3">
        <v>49.7</v>
      </c>
      <c r="X494" s="3">
        <v>50.5</v>
      </c>
      <c r="Y494" s="3">
        <v>53.31</v>
      </c>
      <c r="Z494" s="3">
        <v>56.75</v>
      </c>
      <c r="AA494" s="3">
        <v>59.36</v>
      </c>
      <c r="AB494" s="3">
        <v>61.38</v>
      </c>
      <c r="AC494" s="3">
        <v>63.55</v>
      </c>
      <c r="AD494" s="3">
        <v>63.2</v>
      </c>
      <c r="AE494" s="3">
        <v>59.66</v>
      </c>
      <c r="AF494" s="3">
        <v>51.7</v>
      </c>
      <c r="AG494" s="3">
        <v>47.6</v>
      </c>
      <c r="AH494" s="3">
        <v>46.7</v>
      </c>
      <c r="AI494" s="3">
        <v>46.91</v>
      </c>
      <c r="AJ494" s="3">
        <v>47.78</v>
      </c>
      <c r="AK494" s="3">
        <v>50.3</v>
      </c>
      <c r="AL494" s="3">
        <v>55.44</v>
      </c>
      <c r="AM494" s="3">
        <v>58.15</v>
      </c>
      <c r="AN494" s="3">
        <v>59.43</v>
      </c>
      <c r="AO494" s="3">
        <v>60.34</v>
      </c>
      <c r="AP494" s="3">
        <v>58.78</v>
      </c>
      <c r="AQ494" s="3">
        <v>55.54</v>
      </c>
      <c r="AR494" s="3">
        <v>49.47</v>
      </c>
      <c r="AS494" s="3">
        <v>47.75</v>
      </c>
      <c r="AT494" s="3">
        <v>46.58</v>
      </c>
      <c r="AU494" s="3">
        <v>46.43</v>
      </c>
      <c r="AV494" s="3">
        <v>46.84</v>
      </c>
      <c r="AW494" s="3">
        <v>48.46</v>
      </c>
      <c r="AX494" s="3">
        <v>54.42</v>
      </c>
      <c r="AY494" s="3">
        <v>57.02</v>
      </c>
    </row>
    <row r="495" spans="1:51" x14ac:dyDescent="0.35">
      <c r="A495" s="5">
        <f t="shared" si="8"/>
        <v>43418</v>
      </c>
      <c r="B495" t="s">
        <v>640</v>
      </c>
      <c r="C495" s="2">
        <v>43418</v>
      </c>
      <c r="D495" s="3">
        <v>72.16</v>
      </c>
      <c r="E495" s="3">
        <v>72.239999999999995</v>
      </c>
      <c r="F495" s="3">
        <v>72.569999999999993</v>
      </c>
      <c r="G495" s="3">
        <v>69.17</v>
      </c>
      <c r="H495" s="3">
        <v>61.61</v>
      </c>
      <c r="I495" s="3">
        <v>58.24</v>
      </c>
      <c r="J495" s="3">
        <v>55.5</v>
      </c>
      <c r="K495" s="3">
        <v>55.47</v>
      </c>
      <c r="L495" s="3">
        <v>55.6</v>
      </c>
      <c r="M495" s="3">
        <v>58.19</v>
      </c>
      <c r="N495" s="3">
        <v>60.74</v>
      </c>
      <c r="O495" s="3">
        <v>63.97</v>
      </c>
      <c r="P495" s="3">
        <v>66.16</v>
      </c>
      <c r="Q495" s="3">
        <v>68.39</v>
      </c>
      <c r="R495" s="3">
        <v>67.849999999999994</v>
      </c>
      <c r="S495" s="3">
        <v>64.72</v>
      </c>
      <c r="T495" s="3">
        <v>56.13</v>
      </c>
      <c r="U495" s="3">
        <v>50.56</v>
      </c>
      <c r="V495" s="3">
        <v>48.42</v>
      </c>
      <c r="W495" s="3">
        <v>48.28</v>
      </c>
      <c r="X495" s="3">
        <v>49.08</v>
      </c>
      <c r="Y495" s="3">
        <v>51.96</v>
      </c>
      <c r="Z495" s="3">
        <v>55.43</v>
      </c>
      <c r="AA495" s="3">
        <v>58.07</v>
      </c>
      <c r="AB495" s="3">
        <v>60.08</v>
      </c>
      <c r="AC495" s="3">
        <v>62.25</v>
      </c>
      <c r="AD495" s="3">
        <v>61.9</v>
      </c>
      <c r="AE495" s="3">
        <v>58.36</v>
      </c>
      <c r="AF495" s="3">
        <v>50.4</v>
      </c>
      <c r="AG495" s="3">
        <v>46.3</v>
      </c>
      <c r="AH495" s="3">
        <v>45.4</v>
      </c>
      <c r="AI495" s="3">
        <v>45.61</v>
      </c>
      <c r="AJ495" s="3">
        <v>46.48</v>
      </c>
      <c r="AK495" s="3">
        <v>48.98</v>
      </c>
      <c r="AL495" s="3">
        <v>54.07</v>
      </c>
      <c r="AM495" s="3">
        <v>56.73</v>
      </c>
      <c r="AN495" s="3">
        <v>58.01</v>
      </c>
      <c r="AO495" s="3">
        <v>58.92</v>
      </c>
      <c r="AP495" s="3">
        <v>57.36</v>
      </c>
      <c r="AQ495" s="3">
        <v>54.12</v>
      </c>
      <c r="AR495" s="3">
        <v>48.05</v>
      </c>
      <c r="AS495" s="3">
        <v>46.33</v>
      </c>
      <c r="AT495" s="3">
        <v>45.16</v>
      </c>
      <c r="AU495" s="3">
        <v>45.01</v>
      </c>
      <c r="AV495" s="3">
        <v>45.42</v>
      </c>
      <c r="AW495" s="3">
        <v>47.04</v>
      </c>
      <c r="AX495" s="3">
        <v>53</v>
      </c>
      <c r="AY495" s="3">
        <v>55.6</v>
      </c>
    </row>
    <row r="496" spans="1:51" x14ac:dyDescent="0.35">
      <c r="A496" s="5">
        <f t="shared" si="8"/>
        <v>43419</v>
      </c>
      <c r="B496" t="s">
        <v>641</v>
      </c>
      <c r="C496" s="2">
        <v>43419</v>
      </c>
      <c r="D496" s="3">
        <v>74.599999999999994</v>
      </c>
      <c r="E496" s="3">
        <v>74.56</v>
      </c>
      <c r="F496" s="3">
        <v>74.72</v>
      </c>
      <c r="G496" s="3">
        <v>71.39</v>
      </c>
      <c r="H496" s="3">
        <v>63.26</v>
      </c>
      <c r="I496" s="3">
        <v>60.11</v>
      </c>
      <c r="J496" s="3">
        <v>57.53</v>
      </c>
      <c r="K496" s="3">
        <v>57.38</v>
      </c>
      <c r="L496" s="3">
        <v>57.51</v>
      </c>
      <c r="M496" s="3">
        <v>60.1</v>
      </c>
      <c r="N496" s="3">
        <v>62.49</v>
      </c>
      <c r="O496" s="3">
        <v>65.72</v>
      </c>
      <c r="P496" s="3">
        <v>67.91</v>
      </c>
      <c r="Q496" s="3">
        <v>70.14</v>
      </c>
      <c r="R496" s="3">
        <v>69.599999999999994</v>
      </c>
      <c r="S496" s="3">
        <v>66.47</v>
      </c>
      <c r="T496" s="3">
        <v>57.63</v>
      </c>
      <c r="U496" s="3">
        <v>52.01</v>
      </c>
      <c r="V496" s="3">
        <v>49.82</v>
      </c>
      <c r="W496" s="3">
        <v>49.63</v>
      </c>
      <c r="X496" s="3">
        <v>50.4</v>
      </c>
      <c r="Y496" s="3">
        <v>53.25</v>
      </c>
      <c r="Z496" s="3">
        <v>56.69</v>
      </c>
      <c r="AA496" s="3">
        <v>59.26</v>
      </c>
      <c r="AB496" s="3">
        <v>61.24</v>
      </c>
      <c r="AC496" s="3">
        <v>63.41</v>
      </c>
      <c r="AD496" s="3">
        <v>63.06</v>
      </c>
      <c r="AE496" s="3">
        <v>59.52</v>
      </c>
      <c r="AF496" s="3">
        <v>51.56</v>
      </c>
      <c r="AG496" s="3">
        <v>47.46</v>
      </c>
      <c r="AH496" s="3">
        <v>46.56</v>
      </c>
      <c r="AI496" s="3">
        <v>46.77</v>
      </c>
      <c r="AJ496" s="3">
        <v>47.64</v>
      </c>
      <c r="AK496" s="3">
        <v>50.14</v>
      </c>
      <c r="AL496" s="3">
        <v>55.28</v>
      </c>
      <c r="AM496" s="3">
        <v>57.9</v>
      </c>
      <c r="AN496" s="3">
        <v>59.18</v>
      </c>
      <c r="AO496" s="3">
        <v>60.09</v>
      </c>
      <c r="AP496" s="3">
        <v>58.53</v>
      </c>
      <c r="AQ496" s="3">
        <v>55.29</v>
      </c>
      <c r="AR496" s="3">
        <v>49.22</v>
      </c>
      <c r="AS496" s="3">
        <v>47.5</v>
      </c>
      <c r="AT496" s="3">
        <v>46.33</v>
      </c>
      <c r="AU496" s="3">
        <v>46.18</v>
      </c>
      <c r="AV496" s="3">
        <v>46.59</v>
      </c>
      <c r="AW496" s="3">
        <v>48.21</v>
      </c>
      <c r="AX496" s="3">
        <v>54.17</v>
      </c>
      <c r="AY496" s="3">
        <v>56.77</v>
      </c>
    </row>
    <row r="497" spans="1:51" x14ac:dyDescent="0.35">
      <c r="A497" s="5">
        <f t="shared" si="8"/>
        <v>43420</v>
      </c>
      <c r="B497" t="s">
        <v>642</v>
      </c>
      <c r="C497" s="2">
        <v>43420</v>
      </c>
      <c r="D497" s="3">
        <v>72.27</v>
      </c>
      <c r="E497" s="3">
        <v>72.59</v>
      </c>
      <c r="F497" s="3">
        <v>72.94</v>
      </c>
      <c r="G497" s="3">
        <v>69.650000000000006</v>
      </c>
      <c r="H497" s="3">
        <v>62.43</v>
      </c>
      <c r="I497" s="3">
        <v>59.05</v>
      </c>
      <c r="J497" s="3">
        <v>56.47</v>
      </c>
      <c r="K497" s="3">
        <v>56.32</v>
      </c>
      <c r="L497" s="3">
        <v>56.5</v>
      </c>
      <c r="M497" s="3">
        <v>59.16</v>
      </c>
      <c r="N497" s="3">
        <v>61.68</v>
      </c>
      <c r="O497" s="3">
        <v>65.05</v>
      </c>
      <c r="P497" s="3">
        <v>67.209999999999994</v>
      </c>
      <c r="Q497" s="3">
        <v>69.5</v>
      </c>
      <c r="R497" s="3">
        <v>69.010000000000005</v>
      </c>
      <c r="S497" s="3">
        <v>65.88</v>
      </c>
      <c r="T497" s="3">
        <v>57.11</v>
      </c>
      <c r="U497" s="3">
        <v>51.56</v>
      </c>
      <c r="V497" s="3">
        <v>49.37</v>
      </c>
      <c r="W497" s="3">
        <v>49.18</v>
      </c>
      <c r="X497" s="3">
        <v>49.95</v>
      </c>
      <c r="Y497" s="3">
        <v>52.8</v>
      </c>
      <c r="Z497" s="3">
        <v>56.54</v>
      </c>
      <c r="AA497" s="3">
        <v>59.25</v>
      </c>
      <c r="AB497" s="3">
        <v>61.23</v>
      </c>
      <c r="AC497" s="3">
        <v>63.4</v>
      </c>
      <c r="AD497" s="3">
        <v>63.05</v>
      </c>
      <c r="AE497" s="3">
        <v>59.58</v>
      </c>
      <c r="AF497" s="3">
        <v>51.63</v>
      </c>
      <c r="AG497" s="3">
        <v>47.53</v>
      </c>
      <c r="AH497" s="3">
        <v>46.63</v>
      </c>
      <c r="AI497" s="3">
        <v>46.84</v>
      </c>
      <c r="AJ497" s="3">
        <v>47.71</v>
      </c>
      <c r="AK497" s="3">
        <v>50.1</v>
      </c>
      <c r="AL497" s="3">
        <v>55.13</v>
      </c>
      <c r="AM497" s="3">
        <v>57.7</v>
      </c>
      <c r="AN497" s="3">
        <v>58.98</v>
      </c>
      <c r="AO497" s="3">
        <v>59.89</v>
      </c>
      <c r="AP497" s="3">
        <v>58.33</v>
      </c>
      <c r="AQ497" s="3">
        <v>55.09</v>
      </c>
      <c r="AR497" s="3">
        <v>49.02</v>
      </c>
      <c r="AS497" s="3">
        <v>47.3</v>
      </c>
      <c r="AT497" s="3">
        <v>46.13</v>
      </c>
      <c r="AU497" s="3">
        <v>45.98</v>
      </c>
      <c r="AV497" s="3">
        <v>46.39</v>
      </c>
      <c r="AW497" s="3">
        <v>48.01</v>
      </c>
      <c r="AX497" s="3">
        <v>53.97</v>
      </c>
      <c r="AY497" s="3">
        <v>56.57</v>
      </c>
    </row>
    <row r="498" spans="1:51" x14ac:dyDescent="0.35">
      <c r="A498" s="5">
        <f t="shared" si="8"/>
        <v>43423</v>
      </c>
      <c r="B498" t="s">
        <v>643</v>
      </c>
      <c r="C498" s="2">
        <v>43423</v>
      </c>
      <c r="D498" s="3">
        <v>66.91</v>
      </c>
      <c r="E498" s="3">
        <v>67.819999999999993</v>
      </c>
      <c r="F498" s="3">
        <v>68.319999999999993</v>
      </c>
      <c r="G498" s="3">
        <v>65.540000000000006</v>
      </c>
      <c r="H498" s="3">
        <v>59.98</v>
      </c>
      <c r="I498" s="3">
        <v>57.33</v>
      </c>
      <c r="J498" s="3">
        <v>54.84</v>
      </c>
      <c r="K498" s="3">
        <v>54.76</v>
      </c>
      <c r="L498" s="3">
        <v>54.99</v>
      </c>
      <c r="M498" s="3">
        <v>57.79</v>
      </c>
      <c r="N498" s="3">
        <v>60.5</v>
      </c>
      <c r="O498" s="3">
        <v>64.09</v>
      </c>
      <c r="P498" s="3">
        <v>65.75</v>
      </c>
      <c r="Q498" s="3">
        <v>67.63</v>
      </c>
      <c r="R498" s="3">
        <v>67.13</v>
      </c>
      <c r="S498" s="3">
        <v>64.28</v>
      </c>
      <c r="T498" s="3">
        <v>56.11</v>
      </c>
      <c r="U498" s="3">
        <v>51.16</v>
      </c>
      <c r="V498" s="3">
        <v>49.22</v>
      </c>
      <c r="W498" s="3">
        <v>49.03</v>
      </c>
      <c r="X498" s="3">
        <v>49.8</v>
      </c>
      <c r="Y498" s="3">
        <v>52.65</v>
      </c>
      <c r="Z498" s="3">
        <v>56.19</v>
      </c>
      <c r="AA498" s="3">
        <v>58.64</v>
      </c>
      <c r="AB498" s="3">
        <v>60.42</v>
      </c>
      <c r="AC498" s="3">
        <v>62.44</v>
      </c>
      <c r="AD498" s="3">
        <v>62.09</v>
      </c>
      <c r="AE498" s="3">
        <v>58.62</v>
      </c>
      <c r="AF498" s="3">
        <v>50.82</v>
      </c>
      <c r="AG498" s="3">
        <v>46.92</v>
      </c>
      <c r="AH498" s="3">
        <v>46.22</v>
      </c>
      <c r="AI498" s="3">
        <v>46.43</v>
      </c>
      <c r="AJ498" s="3">
        <v>47.3</v>
      </c>
      <c r="AK498" s="3">
        <v>49.69</v>
      </c>
      <c r="AL498" s="3">
        <v>54.58</v>
      </c>
      <c r="AM498" s="3">
        <v>57.04</v>
      </c>
      <c r="AN498" s="3">
        <v>58.22</v>
      </c>
      <c r="AO498" s="3">
        <v>59.12</v>
      </c>
      <c r="AP498" s="3">
        <v>57.56</v>
      </c>
      <c r="AQ498" s="3">
        <v>54.32</v>
      </c>
      <c r="AR498" s="3">
        <v>48.25</v>
      </c>
      <c r="AS498" s="3">
        <v>46.53</v>
      </c>
      <c r="AT498" s="3">
        <v>45.36</v>
      </c>
      <c r="AU498" s="3">
        <v>45.21</v>
      </c>
      <c r="AV498" s="3">
        <v>45.62</v>
      </c>
      <c r="AW498" s="3">
        <v>47.24</v>
      </c>
      <c r="AX498" s="3">
        <v>53.2</v>
      </c>
      <c r="AY498" s="3">
        <v>55.8</v>
      </c>
    </row>
    <row r="499" spans="1:51" x14ac:dyDescent="0.35">
      <c r="A499" s="5">
        <f t="shared" si="8"/>
        <v>43424</v>
      </c>
      <c r="B499" t="s">
        <v>644</v>
      </c>
      <c r="C499" s="2">
        <v>43424</v>
      </c>
      <c r="D499" s="3">
        <v>66.83</v>
      </c>
      <c r="E499" s="3">
        <v>67.88</v>
      </c>
      <c r="F499" s="3">
        <v>68.38</v>
      </c>
      <c r="G499" s="3">
        <v>65.53</v>
      </c>
      <c r="H499" s="3">
        <v>59.7</v>
      </c>
      <c r="I499" s="3">
        <v>56.83</v>
      </c>
      <c r="J499" s="3">
        <v>54.34</v>
      </c>
      <c r="K499" s="3">
        <v>54.28</v>
      </c>
      <c r="L499" s="3">
        <v>54.52</v>
      </c>
      <c r="M499" s="3">
        <v>57.33</v>
      </c>
      <c r="N499" s="3">
        <v>59.95</v>
      </c>
      <c r="O499" s="3">
        <v>63.56</v>
      </c>
      <c r="P499" s="3">
        <v>65.349999999999994</v>
      </c>
      <c r="Q499" s="3">
        <v>67.349999999999994</v>
      </c>
      <c r="R499" s="3">
        <v>66.849999999999994</v>
      </c>
      <c r="S499" s="3">
        <v>63.99</v>
      </c>
      <c r="T499" s="3">
        <v>55.7</v>
      </c>
      <c r="U499" s="3">
        <v>50.65</v>
      </c>
      <c r="V499" s="3">
        <v>48.62</v>
      </c>
      <c r="W499" s="3">
        <v>48.42</v>
      </c>
      <c r="X499" s="3">
        <v>49.19</v>
      </c>
      <c r="Y499" s="3">
        <v>52.04</v>
      </c>
      <c r="Z499" s="3">
        <v>55.58</v>
      </c>
      <c r="AA499" s="3">
        <v>58.13</v>
      </c>
      <c r="AB499" s="3">
        <v>59.91</v>
      </c>
      <c r="AC499" s="3">
        <v>61.93</v>
      </c>
      <c r="AD499" s="3">
        <v>61.58</v>
      </c>
      <c r="AE499" s="3">
        <v>58.11</v>
      </c>
      <c r="AF499" s="3">
        <v>50.32</v>
      </c>
      <c r="AG499" s="3">
        <v>46.47</v>
      </c>
      <c r="AH499" s="3">
        <v>45.82</v>
      </c>
      <c r="AI499" s="3">
        <v>46.03</v>
      </c>
      <c r="AJ499" s="3">
        <v>46.9</v>
      </c>
      <c r="AK499" s="3">
        <v>49.29</v>
      </c>
      <c r="AL499" s="3">
        <v>54.19</v>
      </c>
      <c r="AM499" s="3">
        <v>56.65</v>
      </c>
      <c r="AN499" s="3">
        <v>57.83</v>
      </c>
      <c r="AO499" s="3">
        <v>58.73</v>
      </c>
      <c r="AP499" s="3">
        <v>57.17</v>
      </c>
      <c r="AQ499" s="3">
        <v>53.93</v>
      </c>
      <c r="AR499" s="3">
        <v>47.86</v>
      </c>
      <c r="AS499" s="3">
        <v>46.14</v>
      </c>
      <c r="AT499" s="3">
        <v>44.97</v>
      </c>
      <c r="AU499" s="3">
        <v>44.82</v>
      </c>
      <c r="AV499" s="3">
        <v>45.23</v>
      </c>
      <c r="AW499" s="3">
        <v>46.85</v>
      </c>
      <c r="AX499" s="3">
        <v>52.81</v>
      </c>
      <c r="AY499" s="3">
        <v>55.41</v>
      </c>
    </row>
    <row r="500" spans="1:51" x14ac:dyDescent="0.35">
      <c r="A500" s="5">
        <f t="shared" si="8"/>
        <v>43425</v>
      </c>
      <c r="B500" t="s">
        <v>645</v>
      </c>
      <c r="C500" s="2">
        <v>43425</v>
      </c>
      <c r="D500" s="3">
        <v>67.319999999999993</v>
      </c>
      <c r="E500" s="3">
        <v>68.02</v>
      </c>
      <c r="F500" s="3">
        <v>68.349999999999994</v>
      </c>
      <c r="G500" s="3">
        <v>65.599999999999994</v>
      </c>
      <c r="H500" s="3">
        <v>59.62</v>
      </c>
      <c r="I500" s="3">
        <v>56.55</v>
      </c>
      <c r="J500" s="3">
        <v>53.88</v>
      </c>
      <c r="K500" s="3">
        <v>53.91</v>
      </c>
      <c r="L500" s="3">
        <v>54.15</v>
      </c>
      <c r="M500" s="3">
        <v>56.96</v>
      </c>
      <c r="N500" s="3">
        <v>59.49</v>
      </c>
      <c r="O500" s="3">
        <v>63.1</v>
      </c>
      <c r="P500" s="3">
        <v>64.86</v>
      </c>
      <c r="Q500" s="3">
        <v>66.86</v>
      </c>
      <c r="R500" s="3">
        <v>66.36</v>
      </c>
      <c r="S500" s="3">
        <v>63.5</v>
      </c>
      <c r="T500" s="3">
        <v>55.35</v>
      </c>
      <c r="U500" s="3">
        <v>50.44</v>
      </c>
      <c r="V500" s="3">
        <v>48.55</v>
      </c>
      <c r="W500" s="3">
        <v>48.45</v>
      </c>
      <c r="X500" s="3">
        <v>49.22</v>
      </c>
      <c r="Y500" s="3">
        <v>52.07</v>
      </c>
      <c r="Z500" s="3">
        <v>55.47</v>
      </c>
      <c r="AA500" s="3">
        <v>57.9</v>
      </c>
      <c r="AB500" s="3">
        <v>59.58</v>
      </c>
      <c r="AC500" s="3">
        <v>61.6</v>
      </c>
      <c r="AD500" s="3">
        <v>61.25</v>
      </c>
      <c r="AE500" s="3">
        <v>57.78</v>
      </c>
      <c r="AF500" s="3">
        <v>50.19</v>
      </c>
      <c r="AG500" s="3">
        <v>46.53</v>
      </c>
      <c r="AH500" s="3">
        <v>46.04</v>
      </c>
      <c r="AI500" s="3">
        <v>46.3</v>
      </c>
      <c r="AJ500" s="3">
        <v>47.17</v>
      </c>
      <c r="AK500" s="3">
        <v>49.56</v>
      </c>
      <c r="AL500" s="3">
        <v>54.34</v>
      </c>
      <c r="AM500" s="3">
        <v>56.68</v>
      </c>
      <c r="AN500" s="3">
        <v>57.76</v>
      </c>
      <c r="AO500" s="3">
        <v>58.58</v>
      </c>
      <c r="AP500" s="3">
        <v>57.02</v>
      </c>
      <c r="AQ500" s="3">
        <v>53.78</v>
      </c>
      <c r="AR500" s="3">
        <v>47.71</v>
      </c>
      <c r="AS500" s="3">
        <v>45.99</v>
      </c>
      <c r="AT500" s="3">
        <v>44.82</v>
      </c>
      <c r="AU500" s="3">
        <v>44.67</v>
      </c>
      <c r="AV500" s="3">
        <v>45.08</v>
      </c>
      <c r="AW500" s="3">
        <v>46.7</v>
      </c>
      <c r="AX500" s="3">
        <v>52.66</v>
      </c>
      <c r="AY500" s="3">
        <v>55.26</v>
      </c>
    </row>
    <row r="501" spans="1:51" x14ac:dyDescent="0.35">
      <c r="A501" s="5">
        <f t="shared" si="8"/>
        <v>43426</v>
      </c>
      <c r="B501" t="s">
        <v>646</v>
      </c>
      <c r="C501" s="2">
        <v>43426</v>
      </c>
      <c r="D501" s="3">
        <v>67.05</v>
      </c>
      <c r="E501" s="3">
        <v>68.19</v>
      </c>
      <c r="F501" s="3">
        <v>68.56</v>
      </c>
      <c r="G501" s="3">
        <v>65.66</v>
      </c>
      <c r="H501" s="3">
        <v>59.69</v>
      </c>
      <c r="I501" s="3">
        <v>56.48</v>
      </c>
      <c r="J501" s="3">
        <v>53.68</v>
      </c>
      <c r="K501" s="3">
        <v>53.77</v>
      </c>
      <c r="L501" s="3">
        <v>54.01</v>
      </c>
      <c r="M501" s="3">
        <v>56.82</v>
      </c>
      <c r="N501" s="3">
        <v>59.35</v>
      </c>
      <c r="O501" s="3">
        <v>63</v>
      </c>
      <c r="P501" s="3">
        <v>64.81</v>
      </c>
      <c r="Q501" s="3">
        <v>66.87</v>
      </c>
      <c r="R501" s="3">
        <v>66.430000000000007</v>
      </c>
      <c r="S501" s="3">
        <v>63.62</v>
      </c>
      <c r="T501" s="3">
        <v>55.47</v>
      </c>
      <c r="U501" s="3">
        <v>50.56</v>
      </c>
      <c r="V501" s="3">
        <v>48.69</v>
      </c>
      <c r="W501" s="3">
        <v>48.61</v>
      </c>
      <c r="X501" s="3">
        <v>49.4</v>
      </c>
      <c r="Y501" s="3">
        <v>52.27</v>
      </c>
      <c r="Z501" s="3">
        <v>55.69</v>
      </c>
      <c r="AA501" s="3">
        <v>58.12</v>
      </c>
      <c r="AB501" s="3">
        <v>59.8</v>
      </c>
      <c r="AC501" s="3">
        <v>61.82</v>
      </c>
      <c r="AD501" s="3">
        <v>61.48</v>
      </c>
      <c r="AE501" s="3">
        <v>58.02</v>
      </c>
      <c r="AF501" s="3">
        <v>50.46</v>
      </c>
      <c r="AG501" s="3">
        <v>46.83</v>
      </c>
      <c r="AH501" s="3">
        <v>46.37</v>
      </c>
      <c r="AI501" s="3">
        <v>46.66</v>
      </c>
      <c r="AJ501" s="3">
        <v>47.56</v>
      </c>
      <c r="AK501" s="3">
        <v>49.95</v>
      </c>
      <c r="AL501" s="3">
        <v>54.77</v>
      </c>
      <c r="AM501" s="3">
        <v>57.14</v>
      </c>
      <c r="AN501" s="3">
        <v>58.24</v>
      </c>
      <c r="AO501" s="3">
        <v>59.06</v>
      </c>
      <c r="AP501" s="3">
        <v>57.5</v>
      </c>
      <c r="AQ501" s="3">
        <v>54.26</v>
      </c>
      <c r="AR501" s="3">
        <v>48.19</v>
      </c>
      <c r="AS501" s="3">
        <v>46.47</v>
      </c>
      <c r="AT501" s="3">
        <v>45.3</v>
      </c>
      <c r="AU501" s="3">
        <v>45.15</v>
      </c>
      <c r="AV501" s="3">
        <v>45.56</v>
      </c>
      <c r="AW501" s="3">
        <v>47.18</v>
      </c>
      <c r="AX501" s="3">
        <v>53.14</v>
      </c>
      <c r="AY501" s="3">
        <v>55.74</v>
      </c>
    </row>
    <row r="502" spans="1:51" x14ac:dyDescent="0.35">
      <c r="A502" s="5">
        <f t="shared" si="8"/>
        <v>43427</v>
      </c>
      <c r="B502" t="s">
        <v>647</v>
      </c>
      <c r="C502" s="2">
        <v>43427</v>
      </c>
      <c r="D502" s="3">
        <v>67.61</v>
      </c>
      <c r="E502" s="3">
        <v>68.66</v>
      </c>
      <c r="F502" s="3">
        <v>69.11</v>
      </c>
      <c r="G502" s="3">
        <v>66.400000000000006</v>
      </c>
      <c r="H502" s="3">
        <v>59.5</v>
      </c>
      <c r="I502" s="3">
        <v>55.8</v>
      </c>
      <c r="J502" s="3">
        <v>53.15</v>
      </c>
      <c r="K502" s="3">
        <v>53.22</v>
      </c>
      <c r="L502" s="3">
        <v>53.55</v>
      </c>
      <c r="M502" s="3">
        <v>56.36</v>
      </c>
      <c r="N502" s="3">
        <v>58.76</v>
      </c>
      <c r="O502" s="3">
        <v>62.34</v>
      </c>
      <c r="P502" s="3">
        <v>64.150000000000006</v>
      </c>
      <c r="Q502" s="3">
        <v>66.209999999999994</v>
      </c>
      <c r="R502" s="3">
        <v>65.77</v>
      </c>
      <c r="S502" s="3">
        <v>62.96</v>
      </c>
      <c r="T502" s="3">
        <v>54.75</v>
      </c>
      <c r="U502" s="3">
        <v>49.78</v>
      </c>
      <c r="V502" s="3">
        <v>47.82</v>
      </c>
      <c r="W502" s="3">
        <v>47.74</v>
      </c>
      <c r="X502" s="3">
        <v>48.53</v>
      </c>
      <c r="Y502" s="3">
        <v>51.42</v>
      </c>
      <c r="Z502" s="3">
        <v>54.88</v>
      </c>
      <c r="AA502" s="3">
        <v>57.27</v>
      </c>
      <c r="AB502" s="3">
        <v>58.95</v>
      </c>
      <c r="AC502" s="3">
        <v>60.97</v>
      </c>
      <c r="AD502" s="3">
        <v>60.63</v>
      </c>
      <c r="AE502" s="3">
        <v>57.17</v>
      </c>
      <c r="AF502" s="3">
        <v>49.57</v>
      </c>
      <c r="AG502" s="3">
        <v>45.96</v>
      </c>
      <c r="AH502" s="3">
        <v>45.52</v>
      </c>
      <c r="AI502" s="3">
        <v>45.83</v>
      </c>
      <c r="AJ502" s="3">
        <v>46.75</v>
      </c>
      <c r="AK502" s="3">
        <v>49.14</v>
      </c>
      <c r="AL502" s="3">
        <v>53.96</v>
      </c>
      <c r="AM502" s="3">
        <v>56.33</v>
      </c>
      <c r="AN502" s="3">
        <v>57.43</v>
      </c>
      <c r="AO502" s="3">
        <v>58.25</v>
      </c>
      <c r="AP502" s="3">
        <v>56.69</v>
      </c>
      <c r="AQ502" s="3">
        <v>53.45</v>
      </c>
      <c r="AR502" s="3">
        <v>47.38</v>
      </c>
      <c r="AS502" s="3">
        <v>45.66</v>
      </c>
      <c r="AT502" s="3">
        <v>44.49</v>
      </c>
      <c r="AU502" s="3">
        <v>44.34</v>
      </c>
      <c r="AV502" s="3">
        <v>44.75</v>
      </c>
      <c r="AW502" s="3">
        <v>46.37</v>
      </c>
      <c r="AX502" s="3">
        <v>52.33</v>
      </c>
      <c r="AY502" s="3">
        <v>54.93</v>
      </c>
    </row>
    <row r="503" spans="1:51" x14ac:dyDescent="0.35">
      <c r="A503" s="5">
        <f t="shared" si="8"/>
        <v>43430</v>
      </c>
      <c r="B503" t="s">
        <v>648</v>
      </c>
      <c r="C503" s="2">
        <v>43430</v>
      </c>
      <c r="D503" s="3">
        <v>66.069999999999993</v>
      </c>
      <c r="E503" s="3">
        <v>67.75</v>
      </c>
      <c r="F503" s="3">
        <v>68.319999999999993</v>
      </c>
      <c r="G503" s="3">
        <v>65.44</v>
      </c>
      <c r="H503" s="3">
        <v>59.39</v>
      </c>
      <c r="I503" s="3">
        <v>55.98</v>
      </c>
      <c r="J503" s="3">
        <v>53.33</v>
      </c>
      <c r="K503" s="3">
        <v>53.4</v>
      </c>
      <c r="L503" s="3">
        <v>53.73</v>
      </c>
      <c r="M503" s="3">
        <v>56.54</v>
      </c>
      <c r="N503" s="3">
        <v>59.07</v>
      </c>
      <c r="O503" s="3">
        <v>62.65</v>
      </c>
      <c r="P503" s="3">
        <v>64.44</v>
      </c>
      <c r="Q503" s="3">
        <v>66.5</v>
      </c>
      <c r="R503" s="3">
        <v>66.06</v>
      </c>
      <c r="S503" s="3">
        <v>63.25</v>
      </c>
      <c r="T503" s="3">
        <v>54.94</v>
      </c>
      <c r="U503" s="3">
        <v>49.97</v>
      </c>
      <c r="V503" s="3">
        <v>48.01</v>
      </c>
      <c r="W503" s="3">
        <v>47.93</v>
      </c>
      <c r="X503" s="3">
        <v>48.72</v>
      </c>
      <c r="Y503" s="3">
        <v>51.61</v>
      </c>
      <c r="Z503" s="3">
        <v>55.07</v>
      </c>
      <c r="AA503" s="3">
        <v>57.46</v>
      </c>
      <c r="AB503" s="3">
        <v>59.14</v>
      </c>
      <c r="AC503" s="3">
        <v>61.16</v>
      </c>
      <c r="AD503" s="3">
        <v>60.82</v>
      </c>
      <c r="AE503" s="3">
        <v>57.36</v>
      </c>
      <c r="AF503" s="3">
        <v>49.7</v>
      </c>
      <c r="AG503" s="3">
        <v>46.09</v>
      </c>
      <c r="AH503" s="3">
        <v>45.65</v>
      </c>
      <c r="AI503" s="3">
        <v>45.96</v>
      </c>
      <c r="AJ503" s="3">
        <v>46.88</v>
      </c>
      <c r="AK503" s="3">
        <v>49.27</v>
      </c>
      <c r="AL503" s="3">
        <v>54.07</v>
      </c>
      <c r="AM503" s="3">
        <v>56.44</v>
      </c>
      <c r="AN503" s="3">
        <v>57.54</v>
      </c>
      <c r="AO503" s="3">
        <v>58.36</v>
      </c>
      <c r="AP503" s="3">
        <v>56.8</v>
      </c>
      <c r="AQ503" s="3">
        <v>53.56</v>
      </c>
      <c r="AR503" s="3">
        <v>47.51</v>
      </c>
      <c r="AS503" s="3">
        <v>45.79</v>
      </c>
      <c r="AT503" s="3">
        <v>44.62</v>
      </c>
      <c r="AU503" s="3">
        <v>44.47</v>
      </c>
      <c r="AV503" s="3">
        <v>44.88</v>
      </c>
      <c r="AW503" s="3">
        <v>46.5</v>
      </c>
      <c r="AX503" s="3">
        <v>52.46</v>
      </c>
      <c r="AY503" s="3">
        <v>55.06</v>
      </c>
    </row>
    <row r="504" spans="1:51" x14ac:dyDescent="0.35">
      <c r="A504" s="5">
        <f t="shared" si="8"/>
        <v>43431</v>
      </c>
      <c r="B504" t="s">
        <v>649</v>
      </c>
      <c r="C504" s="2">
        <v>43431</v>
      </c>
      <c r="D504" s="3">
        <v>68.14</v>
      </c>
      <c r="E504" s="3">
        <v>69.760000000000005</v>
      </c>
      <c r="F504" s="3">
        <v>70.31</v>
      </c>
      <c r="G504" s="3">
        <v>67.55</v>
      </c>
      <c r="H504" s="3">
        <v>61.38</v>
      </c>
      <c r="I504" s="3">
        <v>57.64</v>
      </c>
      <c r="J504" s="3">
        <v>54.92</v>
      </c>
      <c r="K504" s="3">
        <v>54.78</v>
      </c>
      <c r="L504" s="3">
        <v>55.11</v>
      </c>
      <c r="M504" s="3">
        <v>57.92</v>
      </c>
      <c r="N504" s="3">
        <v>60.52</v>
      </c>
      <c r="O504" s="3">
        <v>64.099999999999994</v>
      </c>
      <c r="P504" s="3">
        <v>65.819999999999993</v>
      </c>
      <c r="Q504" s="3">
        <v>67.86</v>
      </c>
      <c r="R504" s="3">
        <v>67.48</v>
      </c>
      <c r="S504" s="3">
        <v>64.489999999999995</v>
      </c>
      <c r="T504" s="3">
        <v>56.14</v>
      </c>
      <c r="U504" s="3">
        <v>51.03</v>
      </c>
      <c r="V504" s="3">
        <v>48.94</v>
      </c>
      <c r="W504" s="3">
        <v>48.83</v>
      </c>
      <c r="X504" s="3">
        <v>49.66</v>
      </c>
      <c r="Y504" s="3">
        <v>52.58</v>
      </c>
      <c r="Z504" s="3">
        <v>56.04</v>
      </c>
      <c r="AA504" s="3">
        <v>58.43</v>
      </c>
      <c r="AB504" s="3">
        <v>60.06</v>
      </c>
      <c r="AC504" s="3">
        <v>61.98</v>
      </c>
      <c r="AD504" s="3">
        <v>61.53</v>
      </c>
      <c r="AE504" s="3">
        <v>57.95</v>
      </c>
      <c r="AF504" s="3">
        <v>50.36</v>
      </c>
      <c r="AG504" s="3">
        <v>46.75</v>
      </c>
      <c r="AH504" s="3">
        <v>46.35</v>
      </c>
      <c r="AI504" s="3">
        <v>46.7</v>
      </c>
      <c r="AJ504" s="3">
        <v>47.66</v>
      </c>
      <c r="AK504" s="3">
        <v>50.08</v>
      </c>
      <c r="AL504" s="3">
        <v>54.6</v>
      </c>
      <c r="AM504" s="3">
        <v>56.97</v>
      </c>
      <c r="AN504" s="3">
        <v>58.07</v>
      </c>
      <c r="AO504" s="3">
        <v>58.89</v>
      </c>
      <c r="AP504" s="3">
        <v>57.33</v>
      </c>
      <c r="AQ504" s="3">
        <v>54.29</v>
      </c>
      <c r="AR504" s="3">
        <v>48.49</v>
      </c>
      <c r="AS504" s="3">
        <v>46.77</v>
      </c>
      <c r="AT504" s="3">
        <v>45.6</v>
      </c>
      <c r="AU504" s="3">
        <v>45.45</v>
      </c>
      <c r="AV504" s="3">
        <v>45.86</v>
      </c>
      <c r="AW504" s="3">
        <v>47.48</v>
      </c>
      <c r="AX504" s="3">
        <v>53.44</v>
      </c>
      <c r="AY504" s="3">
        <v>56.04</v>
      </c>
    </row>
    <row r="505" spans="1:51" x14ac:dyDescent="0.35">
      <c r="A505" s="5">
        <f t="shared" si="8"/>
        <v>43432</v>
      </c>
      <c r="B505" t="s">
        <v>650</v>
      </c>
      <c r="C505" s="2">
        <v>43432</v>
      </c>
      <c r="D505" s="3">
        <v>64.760000000000005</v>
      </c>
      <c r="E505" s="3">
        <v>67.239999999999995</v>
      </c>
      <c r="F505" s="3">
        <v>67.81</v>
      </c>
      <c r="G505" s="3">
        <v>65.260000000000005</v>
      </c>
      <c r="H505" s="3">
        <v>59.58</v>
      </c>
      <c r="I505" s="3">
        <v>55.75</v>
      </c>
      <c r="J505" s="3">
        <v>53.03</v>
      </c>
      <c r="K505" s="3">
        <v>53.24</v>
      </c>
      <c r="L505" s="3">
        <v>53.56</v>
      </c>
      <c r="M505" s="3">
        <v>56.37</v>
      </c>
      <c r="N505" s="3">
        <v>58.95</v>
      </c>
      <c r="O505" s="3">
        <v>62.41</v>
      </c>
      <c r="P505" s="3">
        <v>64.13</v>
      </c>
      <c r="Q505" s="3">
        <v>66.17</v>
      </c>
      <c r="R505" s="3">
        <v>65.790000000000006</v>
      </c>
      <c r="S505" s="3">
        <v>62.8</v>
      </c>
      <c r="T505" s="3">
        <v>55.28</v>
      </c>
      <c r="U505" s="3">
        <v>50.17</v>
      </c>
      <c r="V505" s="3">
        <v>48.08</v>
      </c>
      <c r="W505" s="3">
        <v>47.97</v>
      </c>
      <c r="X505" s="3">
        <v>48.8</v>
      </c>
      <c r="Y505" s="3">
        <v>51.72</v>
      </c>
      <c r="Z505" s="3">
        <v>55.26</v>
      </c>
      <c r="AA505" s="3">
        <v>57.65</v>
      </c>
      <c r="AB505" s="3">
        <v>59.28</v>
      </c>
      <c r="AC505" s="3">
        <v>61.2</v>
      </c>
      <c r="AD505" s="3">
        <v>60.75</v>
      </c>
      <c r="AE505" s="3">
        <v>57.17</v>
      </c>
      <c r="AF505" s="3">
        <v>49.58</v>
      </c>
      <c r="AG505" s="3">
        <v>45.97</v>
      </c>
      <c r="AH505" s="3">
        <v>45.57</v>
      </c>
      <c r="AI505" s="3">
        <v>45.92</v>
      </c>
      <c r="AJ505" s="3">
        <v>46.88</v>
      </c>
      <c r="AK505" s="3">
        <v>49.3</v>
      </c>
      <c r="AL505" s="3">
        <v>53.82</v>
      </c>
      <c r="AM505" s="3">
        <v>56.19</v>
      </c>
      <c r="AN505" s="3">
        <v>57.29</v>
      </c>
      <c r="AO505" s="3">
        <v>58.11</v>
      </c>
      <c r="AP505" s="3">
        <v>56.55</v>
      </c>
      <c r="AQ505" s="3">
        <v>53.51</v>
      </c>
      <c r="AR505" s="3">
        <v>47.71</v>
      </c>
      <c r="AS505" s="3">
        <v>45.99</v>
      </c>
      <c r="AT505" s="3">
        <v>44.82</v>
      </c>
      <c r="AU505" s="3">
        <v>44.67</v>
      </c>
      <c r="AV505" s="3">
        <v>45.08</v>
      </c>
      <c r="AW505" s="3">
        <v>46.7</v>
      </c>
      <c r="AX505" s="3">
        <v>52.66</v>
      </c>
      <c r="AY505" s="3">
        <v>55.26</v>
      </c>
    </row>
    <row r="506" spans="1:51" x14ac:dyDescent="0.35">
      <c r="A506" s="5">
        <f t="shared" si="8"/>
        <v>43433</v>
      </c>
      <c r="B506" t="s">
        <v>651</v>
      </c>
      <c r="C506" s="2">
        <v>43433</v>
      </c>
      <c r="D506" s="3">
        <v>66.260000000000005</v>
      </c>
      <c r="E506" s="3">
        <v>68.459999999999994</v>
      </c>
      <c r="F506" s="3">
        <v>68.95</v>
      </c>
      <c r="G506" s="3">
        <v>66.650000000000006</v>
      </c>
      <c r="H506" s="3">
        <v>60.8</v>
      </c>
      <c r="I506" s="3">
        <v>56.81</v>
      </c>
      <c r="J506" s="3">
        <v>53.91</v>
      </c>
      <c r="K506" s="3">
        <v>54.12</v>
      </c>
      <c r="L506" s="3">
        <v>54.63</v>
      </c>
      <c r="M506" s="3">
        <v>57.19</v>
      </c>
      <c r="N506" s="3">
        <v>59.95</v>
      </c>
      <c r="O506" s="3">
        <v>63.41</v>
      </c>
      <c r="P506" s="3">
        <v>65.13</v>
      </c>
      <c r="Q506" s="3">
        <v>67.17</v>
      </c>
      <c r="R506" s="3">
        <v>66.790000000000006</v>
      </c>
      <c r="S506" s="3">
        <v>63.8</v>
      </c>
      <c r="T506" s="3">
        <v>56.15</v>
      </c>
      <c r="U506" s="3">
        <v>50.95</v>
      </c>
      <c r="V506" s="3">
        <v>48.86</v>
      </c>
      <c r="W506" s="3">
        <v>48.75</v>
      </c>
      <c r="X506" s="3">
        <v>49.58</v>
      </c>
      <c r="Y506" s="3">
        <v>52.5</v>
      </c>
      <c r="Z506" s="3">
        <v>56.04</v>
      </c>
      <c r="AA506" s="3">
        <v>58.43</v>
      </c>
      <c r="AB506" s="3">
        <v>60.06</v>
      </c>
      <c r="AC506" s="3">
        <v>61.98</v>
      </c>
      <c r="AD506" s="3">
        <v>61.53</v>
      </c>
      <c r="AE506" s="3">
        <v>57.98</v>
      </c>
      <c r="AF506" s="3">
        <v>50.44</v>
      </c>
      <c r="AG506" s="3">
        <v>46.9</v>
      </c>
      <c r="AH506" s="3">
        <v>46.5</v>
      </c>
      <c r="AI506" s="3">
        <v>46.85</v>
      </c>
      <c r="AJ506" s="3">
        <v>47.81</v>
      </c>
      <c r="AK506" s="3">
        <v>50.23</v>
      </c>
      <c r="AL506" s="3">
        <v>54.81</v>
      </c>
      <c r="AM506" s="3">
        <v>57.18</v>
      </c>
      <c r="AN506" s="3">
        <v>58.28</v>
      </c>
      <c r="AO506" s="3">
        <v>59.1</v>
      </c>
      <c r="AP506" s="3">
        <v>57.54</v>
      </c>
      <c r="AQ506" s="3">
        <v>54.5</v>
      </c>
      <c r="AR506" s="3">
        <v>48.7</v>
      </c>
      <c r="AS506" s="3">
        <v>46.98</v>
      </c>
      <c r="AT506" s="3">
        <v>45.81</v>
      </c>
      <c r="AU506" s="3">
        <v>45.66</v>
      </c>
      <c r="AV506" s="3">
        <v>46.07</v>
      </c>
      <c r="AW506" s="3">
        <v>47.69</v>
      </c>
      <c r="AX506" s="3">
        <v>53.65</v>
      </c>
      <c r="AY506" s="3">
        <v>56.25</v>
      </c>
    </row>
    <row r="507" spans="1:51" x14ac:dyDescent="0.35">
      <c r="A507" s="5">
        <f t="shared" si="8"/>
        <v>43434</v>
      </c>
      <c r="B507" t="s">
        <v>652</v>
      </c>
      <c r="C507" s="2">
        <v>43434</v>
      </c>
      <c r="D507" s="3">
        <v>67.540000000000006</v>
      </c>
      <c r="E507" s="3">
        <v>68.17</v>
      </c>
      <c r="F507" s="3">
        <v>65.63</v>
      </c>
      <c r="G507" s="3">
        <v>59.88</v>
      </c>
      <c r="H507" s="3">
        <v>56.44</v>
      </c>
      <c r="I507" s="3">
        <v>53.54</v>
      </c>
      <c r="J507" s="3">
        <v>53.74</v>
      </c>
      <c r="K507" s="3">
        <v>54.25</v>
      </c>
      <c r="L507" s="3">
        <v>56.79</v>
      </c>
      <c r="M507" s="3">
        <v>59.36</v>
      </c>
      <c r="N507" s="3">
        <v>62.82</v>
      </c>
      <c r="O507" s="3">
        <v>64.540000000000006</v>
      </c>
      <c r="P507" s="3">
        <v>66.77</v>
      </c>
      <c r="Q507" s="3">
        <v>66.47</v>
      </c>
      <c r="R507" s="3">
        <v>63.48</v>
      </c>
      <c r="S507" s="3">
        <v>55.7</v>
      </c>
      <c r="T507" s="3">
        <v>50.5</v>
      </c>
      <c r="U507" s="3">
        <v>48.41</v>
      </c>
      <c r="V507" s="3">
        <v>48.3</v>
      </c>
      <c r="W507" s="3">
        <v>49.13</v>
      </c>
      <c r="X507" s="3">
        <v>52.05</v>
      </c>
      <c r="Y507" s="3">
        <v>55.59</v>
      </c>
      <c r="Z507" s="3">
        <v>57.98</v>
      </c>
      <c r="AA507" s="3">
        <v>59.61</v>
      </c>
      <c r="AB507" s="3">
        <v>61.53</v>
      </c>
      <c r="AC507" s="3">
        <v>61.08</v>
      </c>
      <c r="AD507" s="3">
        <v>57.53</v>
      </c>
      <c r="AE507" s="3">
        <v>49.99</v>
      </c>
      <c r="AF507" s="3">
        <v>46.45</v>
      </c>
      <c r="AG507" s="3">
        <v>46.05</v>
      </c>
      <c r="AH507" s="3">
        <v>46.4</v>
      </c>
      <c r="AI507" s="3">
        <v>47.36</v>
      </c>
      <c r="AJ507" s="3">
        <v>49.78</v>
      </c>
      <c r="AK507" s="3">
        <v>54.36</v>
      </c>
      <c r="AL507" s="3">
        <v>56.73</v>
      </c>
      <c r="AM507" s="3">
        <v>57.83</v>
      </c>
      <c r="AN507" s="3">
        <v>58.65</v>
      </c>
      <c r="AO507" s="3">
        <v>57.09</v>
      </c>
      <c r="AP507" s="3">
        <v>54.05</v>
      </c>
      <c r="AQ507" s="3">
        <v>48.25</v>
      </c>
      <c r="AR507" s="3">
        <v>46.53</v>
      </c>
      <c r="AS507" s="3">
        <v>45.36</v>
      </c>
      <c r="AT507" s="3">
        <v>45.21</v>
      </c>
      <c r="AU507" s="3">
        <v>45.62</v>
      </c>
      <c r="AV507" s="3">
        <v>47.24</v>
      </c>
      <c r="AW507" s="3">
        <v>53.2</v>
      </c>
      <c r="AX507" s="3">
        <v>55.8</v>
      </c>
      <c r="AY507" s="3">
        <v>57.45</v>
      </c>
    </row>
    <row r="508" spans="1:51" x14ac:dyDescent="0.35">
      <c r="A508" s="5">
        <f t="shared" si="8"/>
        <v>43437</v>
      </c>
      <c r="B508" t="s">
        <v>653</v>
      </c>
      <c r="C508" s="2">
        <v>43437</v>
      </c>
      <c r="D508" s="3">
        <v>68.77</v>
      </c>
      <c r="E508" s="3">
        <v>69.37</v>
      </c>
      <c r="F508" s="3">
        <v>66.87</v>
      </c>
      <c r="G508" s="3">
        <v>60.66</v>
      </c>
      <c r="H508" s="3">
        <v>57.04</v>
      </c>
      <c r="I508" s="3">
        <v>54.11</v>
      </c>
      <c r="J508" s="3">
        <v>54.29</v>
      </c>
      <c r="K508" s="3">
        <v>54.8</v>
      </c>
      <c r="L508" s="3">
        <v>57.36</v>
      </c>
      <c r="M508" s="3">
        <v>59.95</v>
      </c>
      <c r="N508" s="3">
        <v>63.41</v>
      </c>
      <c r="O508" s="3">
        <v>65.13</v>
      </c>
      <c r="P508" s="3">
        <v>67.36</v>
      </c>
      <c r="Q508" s="3">
        <v>67.06</v>
      </c>
      <c r="R508" s="3">
        <v>64.069999999999993</v>
      </c>
      <c r="S508" s="3">
        <v>56.21</v>
      </c>
      <c r="T508" s="3">
        <v>51.01</v>
      </c>
      <c r="U508" s="3">
        <v>48.92</v>
      </c>
      <c r="V508" s="3">
        <v>48.81</v>
      </c>
      <c r="W508" s="3">
        <v>49.64</v>
      </c>
      <c r="X508" s="3">
        <v>52.56</v>
      </c>
      <c r="Y508" s="3">
        <v>56.17</v>
      </c>
      <c r="Z508" s="3">
        <v>58.56</v>
      </c>
      <c r="AA508" s="3">
        <v>60.19</v>
      </c>
      <c r="AB508" s="3">
        <v>62.14</v>
      </c>
      <c r="AC508" s="3">
        <v>61.69</v>
      </c>
      <c r="AD508" s="3">
        <v>58.14</v>
      </c>
      <c r="AE508" s="3">
        <v>50.49</v>
      </c>
      <c r="AF508" s="3">
        <v>46.85</v>
      </c>
      <c r="AG508" s="3">
        <v>46.37</v>
      </c>
      <c r="AH508" s="3">
        <v>46.67</v>
      </c>
      <c r="AI508" s="3">
        <v>47.63</v>
      </c>
      <c r="AJ508" s="3">
        <v>50.05</v>
      </c>
      <c r="AK508" s="3">
        <v>54.63</v>
      </c>
      <c r="AL508" s="3">
        <v>57</v>
      </c>
      <c r="AM508" s="3">
        <v>58.1</v>
      </c>
      <c r="AN508" s="3">
        <v>58.92</v>
      </c>
      <c r="AO508" s="3">
        <v>57.36</v>
      </c>
      <c r="AP508" s="3">
        <v>54.32</v>
      </c>
      <c r="AQ508" s="3">
        <v>48.66</v>
      </c>
      <c r="AR508" s="3">
        <v>47.08</v>
      </c>
      <c r="AS508" s="3">
        <v>46.05</v>
      </c>
      <c r="AT508" s="3">
        <v>46</v>
      </c>
      <c r="AU508" s="3">
        <v>46.41</v>
      </c>
      <c r="AV508" s="3">
        <v>48.03</v>
      </c>
      <c r="AW508" s="3">
        <v>53.99</v>
      </c>
      <c r="AX508" s="3">
        <v>56.59</v>
      </c>
      <c r="AY508" s="3">
        <v>58.24</v>
      </c>
    </row>
    <row r="509" spans="1:51" x14ac:dyDescent="0.35">
      <c r="A509" s="5">
        <f t="shared" si="8"/>
        <v>43438</v>
      </c>
      <c r="B509" t="s">
        <v>654</v>
      </c>
      <c r="C509" s="2">
        <v>43438</v>
      </c>
      <c r="D509" s="3">
        <v>66.95</v>
      </c>
      <c r="E509" s="3">
        <v>67.55</v>
      </c>
      <c r="F509" s="3">
        <v>65.34</v>
      </c>
      <c r="G509" s="3">
        <v>59.94</v>
      </c>
      <c r="H509" s="3">
        <v>56.74</v>
      </c>
      <c r="I509" s="3">
        <v>54.08</v>
      </c>
      <c r="J509" s="3">
        <v>54.23</v>
      </c>
      <c r="K509" s="3">
        <v>54.68</v>
      </c>
      <c r="L509" s="3">
        <v>57.19</v>
      </c>
      <c r="M509" s="3">
        <v>59.59</v>
      </c>
      <c r="N509" s="3">
        <v>62.95</v>
      </c>
      <c r="O509" s="3">
        <v>64.89</v>
      </c>
      <c r="P509" s="3">
        <v>67.349999999999994</v>
      </c>
      <c r="Q509" s="3">
        <v>67.2</v>
      </c>
      <c r="R509" s="3">
        <v>64.25</v>
      </c>
      <c r="S509" s="3">
        <v>56.4</v>
      </c>
      <c r="T509" s="3">
        <v>51.22</v>
      </c>
      <c r="U509" s="3">
        <v>49.16</v>
      </c>
      <c r="V509" s="3">
        <v>49.06</v>
      </c>
      <c r="W509" s="3">
        <v>49.9</v>
      </c>
      <c r="X509" s="3">
        <v>52.82</v>
      </c>
      <c r="Y509" s="3">
        <v>56.38</v>
      </c>
      <c r="Z509" s="3">
        <v>58.85</v>
      </c>
      <c r="AA509" s="3">
        <v>60.43</v>
      </c>
      <c r="AB509" s="3">
        <v>62.42</v>
      </c>
      <c r="AC509" s="3">
        <v>61.99</v>
      </c>
      <c r="AD509" s="3">
        <v>58.49</v>
      </c>
      <c r="AE509" s="3">
        <v>50.93</v>
      </c>
      <c r="AF509" s="3">
        <v>47.37</v>
      </c>
      <c r="AG509" s="3">
        <v>46.95</v>
      </c>
      <c r="AH509" s="3">
        <v>47.26</v>
      </c>
      <c r="AI509" s="3">
        <v>48.23</v>
      </c>
      <c r="AJ509" s="3">
        <v>50.62</v>
      </c>
      <c r="AK509" s="3">
        <v>55.17</v>
      </c>
      <c r="AL509" s="3">
        <v>57.51</v>
      </c>
      <c r="AM509" s="3">
        <v>58.58</v>
      </c>
      <c r="AN509" s="3">
        <v>59.29</v>
      </c>
      <c r="AO509" s="3">
        <v>57.63</v>
      </c>
      <c r="AP509" s="3">
        <v>54.33</v>
      </c>
      <c r="AQ509" s="3">
        <v>48.52</v>
      </c>
      <c r="AR509" s="3">
        <v>46.67</v>
      </c>
      <c r="AS509" s="3">
        <v>45.46</v>
      </c>
      <c r="AT509" s="3">
        <v>45.31</v>
      </c>
      <c r="AU509" s="3">
        <v>45.61</v>
      </c>
      <c r="AV509" s="3">
        <v>47.15</v>
      </c>
      <c r="AW509" s="3">
        <v>52.89</v>
      </c>
      <c r="AX509" s="3">
        <v>55.49</v>
      </c>
      <c r="AY509" s="3">
        <v>57.14</v>
      </c>
    </row>
    <row r="510" spans="1:51" x14ac:dyDescent="0.35">
      <c r="A510" s="5">
        <f t="shared" si="8"/>
        <v>43439</v>
      </c>
      <c r="B510" t="s">
        <v>655</v>
      </c>
      <c r="C510" s="2">
        <v>43439</v>
      </c>
      <c r="D510" s="3">
        <v>64.8</v>
      </c>
      <c r="E510" s="3">
        <v>65.569999999999993</v>
      </c>
      <c r="F510" s="3">
        <v>63.51</v>
      </c>
      <c r="G510" s="3">
        <v>58.61</v>
      </c>
      <c r="H510" s="3">
        <v>55.72</v>
      </c>
      <c r="I510" s="3">
        <v>53.08</v>
      </c>
      <c r="J510" s="3">
        <v>53.22</v>
      </c>
      <c r="K510" s="3">
        <v>53.74</v>
      </c>
      <c r="L510" s="3">
        <v>56.34</v>
      </c>
      <c r="M510" s="3">
        <v>58.72</v>
      </c>
      <c r="N510" s="3">
        <v>62.02</v>
      </c>
      <c r="O510" s="3">
        <v>63.95</v>
      </c>
      <c r="P510" s="3">
        <v>66.45</v>
      </c>
      <c r="Q510" s="3">
        <v>66.319999999999993</v>
      </c>
      <c r="R510" s="3">
        <v>63.44</v>
      </c>
      <c r="S510" s="3">
        <v>55.73</v>
      </c>
      <c r="T510" s="3">
        <v>50.65</v>
      </c>
      <c r="U510" s="3">
        <v>48.66</v>
      </c>
      <c r="V510" s="3">
        <v>48.56</v>
      </c>
      <c r="W510" s="3">
        <v>49.38</v>
      </c>
      <c r="X510" s="3">
        <v>52.24</v>
      </c>
      <c r="Y510" s="3">
        <v>55.73</v>
      </c>
      <c r="Z510" s="3">
        <v>58.13</v>
      </c>
      <c r="AA510" s="3">
        <v>59.67</v>
      </c>
      <c r="AB510" s="3">
        <v>61.66</v>
      </c>
      <c r="AC510" s="3">
        <v>61.23</v>
      </c>
      <c r="AD510" s="3">
        <v>57.77</v>
      </c>
      <c r="AE510" s="3">
        <v>50.37</v>
      </c>
      <c r="AF510" s="3">
        <v>46.85</v>
      </c>
      <c r="AG510" s="3">
        <v>46.48</v>
      </c>
      <c r="AH510" s="3">
        <v>46.8</v>
      </c>
      <c r="AI510" s="3">
        <v>47.71</v>
      </c>
      <c r="AJ510" s="3">
        <v>50.03</v>
      </c>
      <c r="AK510" s="3">
        <v>54.48</v>
      </c>
      <c r="AL510" s="3">
        <v>56.71</v>
      </c>
      <c r="AM510" s="3">
        <v>57.7</v>
      </c>
      <c r="AN510" s="3">
        <v>58.37</v>
      </c>
      <c r="AO510" s="3">
        <v>56.75</v>
      </c>
      <c r="AP510" s="3">
        <v>53.58</v>
      </c>
      <c r="AQ510" s="3">
        <v>47.89</v>
      </c>
      <c r="AR510" s="3">
        <v>46.16</v>
      </c>
      <c r="AS510" s="3">
        <v>45.07</v>
      </c>
      <c r="AT510" s="3">
        <v>44.98</v>
      </c>
      <c r="AU510" s="3">
        <v>45.33</v>
      </c>
      <c r="AV510" s="3">
        <v>46.87</v>
      </c>
      <c r="AW510" s="3">
        <v>52.61</v>
      </c>
      <c r="AX510" s="3">
        <v>55.21</v>
      </c>
      <c r="AY510" s="3">
        <v>56.86</v>
      </c>
    </row>
    <row r="511" spans="1:51" x14ac:dyDescent="0.35">
      <c r="A511" s="5">
        <f t="shared" si="8"/>
        <v>43440</v>
      </c>
      <c r="B511" t="s">
        <v>656</v>
      </c>
      <c r="C511" s="2">
        <v>43440</v>
      </c>
      <c r="D511" s="3">
        <v>62.97</v>
      </c>
      <c r="E511" s="3">
        <v>63.83</v>
      </c>
      <c r="F511" s="3">
        <v>62.06</v>
      </c>
      <c r="G511" s="3">
        <v>57.45</v>
      </c>
      <c r="H511" s="3">
        <v>55.25</v>
      </c>
      <c r="I511" s="3">
        <v>53.25</v>
      </c>
      <c r="J511" s="3">
        <v>53.35</v>
      </c>
      <c r="K511" s="3">
        <v>53.29</v>
      </c>
      <c r="L511" s="3">
        <v>55.73</v>
      </c>
      <c r="M511" s="3">
        <v>58.18</v>
      </c>
      <c r="N511" s="3">
        <v>61.64</v>
      </c>
      <c r="O511" s="3">
        <v>63.72</v>
      </c>
      <c r="P511" s="3">
        <v>65.97</v>
      </c>
      <c r="Q511" s="3">
        <v>65.739999999999995</v>
      </c>
      <c r="R511" s="3">
        <v>62.98</v>
      </c>
      <c r="S511" s="3">
        <v>55.37</v>
      </c>
      <c r="T511" s="3">
        <v>50.38</v>
      </c>
      <c r="U511" s="3">
        <v>48.46</v>
      </c>
      <c r="V511" s="3">
        <v>48.39</v>
      </c>
      <c r="W511" s="3">
        <v>49.17</v>
      </c>
      <c r="X511" s="3">
        <v>51.95</v>
      </c>
      <c r="Y511" s="3">
        <v>55.38</v>
      </c>
      <c r="Z511" s="3">
        <v>57.76</v>
      </c>
      <c r="AA511" s="3">
        <v>59.28</v>
      </c>
      <c r="AB511" s="3">
        <v>61.25</v>
      </c>
      <c r="AC511" s="3">
        <v>60.84</v>
      </c>
      <c r="AD511" s="3">
        <v>57.42</v>
      </c>
      <c r="AE511" s="3">
        <v>50.08</v>
      </c>
      <c r="AF511" s="3">
        <v>46.6</v>
      </c>
      <c r="AG511" s="3">
        <v>46.27</v>
      </c>
      <c r="AH511" s="3">
        <v>46.64</v>
      </c>
      <c r="AI511" s="3">
        <v>47.53</v>
      </c>
      <c r="AJ511" s="3">
        <v>49.81</v>
      </c>
      <c r="AK511" s="3">
        <v>54.23</v>
      </c>
      <c r="AL511" s="3">
        <v>56.43</v>
      </c>
      <c r="AM511" s="3">
        <v>57.41</v>
      </c>
      <c r="AN511" s="3">
        <v>58.08</v>
      </c>
      <c r="AO511" s="3">
        <v>56.46</v>
      </c>
      <c r="AP511" s="3">
        <v>53.29</v>
      </c>
      <c r="AQ511" s="3">
        <v>47.6</v>
      </c>
      <c r="AR511" s="3">
        <v>45.87</v>
      </c>
      <c r="AS511" s="3">
        <v>44.78</v>
      </c>
      <c r="AT511" s="3">
        <v>44.69</v>
      </c>
      <c r="AU511" s="3">
        <v>45.04</v>
      </c>
      <c r="AV511" s="3">
        <v>46.58</v>
      </c>
      <c r="AW511" s="3">
        <v>52.32</v>
      </c>
      <c r="AX511" s="3">
        <v>54.92</v>
      </c>
      <c r="AY511" s="3">
        <v>56.57</v>
      </c>
    </row>
    <row r="512" spans="1:51" x14ac:dyDescent="0.35">
      <c r="A512" s="5">
        <f t="shared" si="8"/>
        <v>43441</v>
      </c>
      <c r="B512" t="s">
        <v>657</v>
      </c>
      <c r="C512" s="2">
        <v>43441</v>
      </c>
      <c r="D512" s="3">
        <v>63.3</v>
      </c>
      <c r="E512" s="3">
        <v>64.19</v>
      </c>
      <c r="F512" s="3">
        <v>62.43</v>
      </c>
      <c r="G512" s="3">
        <v>58.31</v>
      </c>
      <c r="H512" s="3">
        <v>55.9</v>
      </c>
      <c r="I512" s="3">
        <v>53.87</v>
      </c>
      <c r="J512" s="3">
        <v>54</v>
      </c>
      <c r="K512" s="3">
        <v>53.98</v>
      </c>
      <c r="L512" s="3">
        <v>56.44</v>
      </c>
      <c r="M512" s="3">
        <v>58.87</v>
      </c>
      <c r="N512" s="3">
        <v>62.41</v>
      </c>
      <c r="O512" s="3">
        <v>64.52</v>
      </c>
      <c r="P512" s="3">
        <v>66.760000000000005</v>
      </c>
      <c r="Q512" s="3">
        <v>66.349999999999994</v>
      </c>
      <c r="R512" s="3">
        <v>63.51</v>
      </c>
      <c r="S512" s="3">
        <v>55.97</v>
      </c>
      <c r="T512" s="3">
        <v>51.09</v>
      </c>
      <c r="U512" s="3">
        <v>49.22</v>
      </c>
      <c r="V512" s="3">
        <v>49.18</v>
      </c>
      <c r="W512" s="3">
        <v>49.96</v>
      </c>
      <c r="X512" s="3">
        <v>52.74</v>
      </c>
      <c r="Y512" s="3">
        <v>56.08</v>
      </c>
      <c r="Z512" s="3">
        <v>58.46</v>
      </c>
      <c r="AA512" s="3">
        <v>60.07</v>
      </c>
      <c r="AB512" s="3">
        <v>62.09</v>
      </c>
      <c r="AC512" s="3">
        <v>61.72</v>
      </c>
      <c r="AD512" s="3">
        <v>58.41</v>
      </c>
      <c r="AE512" s="3">
        <v>51.17</v>
      </c>
      <c r="AF512" s="3">
        <v>47.61</v>
      </c>
      <c r="AG512" s="3">
        <v>47.17</v>
      </c>
      <c r="AH512" s="3">
        <v>47.47</v>
      </c>
      <c r="AI512" s="3">
        <v>48.28</v>
      </c>
      <c r="AJ512" s="3">
        <v>50.56</v>
      </c>
      <c r="AK512" s="3">
        <v>54.98</v>
      </c>
      <c r="AL512" s="3">
        <v>57.18</v>
      </c>
      <c r="AM512" s="3">
        <v>58.16</v>
      </c>
      <c r="AN512" s="3">
        <v>58.83</v>
      </c>
      <c r="AO512" s="3">
        <v>57.21</v>
      </c>
      <c r="AP512" s="3">
        <v>53.99</v>
      </c>
      <c r="AQ512" s="3">
        <v>48.27</v>
      </c>
      <c r="AR512" s="3">
        <v>46.47</v>
      </c>
      <c r="AS512" s="3">
        <v>45.38</v>
      </c>
      <c r="AT512" s="3">
        <v>45.29</v>
      </c>
      <c r="AU512" s="3">
        <v>45.64</v>
      </c>
      <c r="AV512" s="3">
        <v>47.18</v>
      </c>
      <c r="AW512" s="3">
        <v>52.92</v>
      </c>
      <c r="AX512" s="3">
        <v>55.52</v>
      </c>
      <c r="AY512" s="3">
        <v>57.17</v>
      </c>
    </row>
    <row r="513" spans="1:51" x14ac:dyDescent="0.35">
      <c r="A513" s="5">
        <f t="shared" si="8"/>
        <v>43444</v>
      </c>
      <c r="B513" t="s">
        <v>658</v>
      </c>
      <c r="C513" s="2">
        <v>43444</v>
      </c>
      <c r="D513" s="3">
        <v>64.459999999999994</v>
      </c>
      <c r="E513" s="3">
        <v>65.209999999999994</v>
      </c>
      <c r="F513" s="3">
        <v>63.51</v>
      </c>
      <c r="G513" s="3">
        <v>59.17</v>
      </c>
      <c r="H513" s="3">
        <v>56.72</v>
      </c>
      <c r="I513" s="3">
        <v>54.69</v>
      </c>
      <c r="J513" s="3">
        <v>54.82</v>
      </c>
      <c r="K513" s="3">
        <v>54.8</v>
      </c>
      <c r="L513" s="3">
        <v>57.23</v>
      </c>
      <c r="M513" s="3">
        <v>59.63</v>
      </c>
      <c r="N513" s="3">
        <v>63.17</v>
      </c>
      <c r="O513" s="3">
        <v>65.28</v>
      </c>
      <c r="P513" s="3">
        <v>67.52</v>
      </c>
      <c r="Q513" s="3">
        <v>67.11</v>
      </c>
      <c r="R513" s="3">
        <v>64.27</v>
      </c>
      <c r="S513" s="3">
        <v>56.73</v>
      </c>
      <c r="T513" s="3">
        <v>51.85</v>
      </c>
      <c r="U513" s="3">
        <v>49.98</v>
      </c>
      <c r="V513" s="3">
        <v>49.94</v>
      </c>
      <c r="W513" s="3">
        <v>50.72</v>
      </c>
      <c r="X513" s="3">
        <v>53.5</v>
      </c>
      <c r="Y513" s="3">
        <v>56.7</v>
      </c>
      <c r="Z513" s="3">
        <v>59.08</v>
      </c>
      <c r="AA513" s="3">
        <v>60.69</v>
      </c>
      <c r="AB513" s="3">
        <v>62.64</v>
      </c>
      <c r="AC513" s="3">
        <v>62.21</v>
      </c>
      <c r="AD513" s="3">
        <v>58.87</v>
      </c>
      <c r="AE513" s="3">
        <v>51.77</v>
      </c>
      <c r="AF513" s="3">
        <v>48.21</v>
      </c>
      <c r="AG513" s="3">
        <v>47.77</v>
      </c>
      <c r="AH513" s="3">
        <v>48.07</v>
      </c>
      <c r="AI513" s="3">
        <v>48.88</v>
      </c>
      <c r="AJ513" s="3">
        <v>51.22</v>
      </c>
      <c r="AK513" s="3">
        <v>55.7</v>
      </c>
      <c r="AL513" s="3">
        <v>57.96</v>
      </c>
      <c r="AM513" s="3">
        <v>58.94</v>
      </c>
      <c r="AN513" s="3">
        <v>59.61</v>
      </c>
      <c r="AO513" s="3">
        <v>57.99</v>
      </c>
      <c r="AP513" s="3">
        <v>54.77</v>
      </c>
      <c r="AQ513" s="3">
        <v>49.05</v>
      </c>
      <c r="AR513" s="3">
        <v>47.25</v>
      </c>
      <c r="AS513" s="3">
        <v>46.16</v>
      </c>
      <c r="AT513" s="3">
        <v>46.07</v>
      </c>
      <c r="AU513" s="3">
        <v>46.42</v>
      </c>
      <c r="AV513" s="3">
        <v>47.96</v>
      </c>
      <c r="AW513" s="3">
        <v>53.7</v>
      </c>
      <c r="AX513" s="3">
        <v>56.3</v>
      </c>
      <c r="AY513" s="3">
        <v>57.95</v>
      </c>
    </row>
    <row r="514" spans="1:51" x14ac:dyDescent="0.35">
      <c r="A514" s="5">
        <f t="shared" si="8"/>
        <v>43445</v>
      </c>
      <c r="B514" t="s">
        <v>659</v>
      </c>
      <c r="C514" s="2">
        <v>43445</v>
      </c>
      <c r="D514" s="3">
        <v>65.25</v>
      </c>
      <c r="E514" s="3">
        <v>65.81</v>
      </c>
      <c r="F514" s="3">
        <v>64.3</v>
      </c>
      <c r="G514" s="3">
        <v>59.71</v>
      </c>
      <c r="H514" s="3">
        <v>56.79</v>
      </c>
      <c r="I514" s="3">
        <v>54.78</v>
      </c>
      <c r="J514" s="3">
        <v>54.93</v>
      </c>
      <c r="K514" s="3">
        <v>54.92</v>
      </c>
      <c r="L514" s="3">
        <v>57.35</v>
      </c>
      <c r="M514" s="3">
        <v>59.75</v>
      </c>
      <c r="N514" s="3">
        <v>63.26</v>
      </c>
      <c r="O514" s="3">
        <v>65.37</v>
      </c>
      <c r="P514" s="3">
        <v>67.61</v>
      </c>
      <c r="Q514" s="3">
        <v>67.2</v>
      </c>
      <c r="R514" s="3">
        <v>64.290000000000006</v>
      </c>
      <c r="S514" s="3">
        <v>56.68</v>
      </c>
      <c r="T514" s="3">
        <v>51.71</v>
      </c>
      <c r="U514" s="3">
        <v>49.84</v>
      </c>
      <c r="V514" s="3">
        <v>49.8</v>
      </c>
      <c r="W514" s="3">
        <v>50.58</v>
      </c>
      <c r="X514" s="3">
        <v>53.45</v>
      </c>
      <c r="Y514" s="3">
        <v>56.73</v>
      </c>
      <c r="Z514" s="3">
        <v>59.2</v>
      </c>
      <c r="AA514" s="3">
        <v>60.81</v>
      </c>
      <c r="AB514" s="3">
        <v>62.76</v>
      </c>
      <c r="AC514" s="3">
        <v>62.33</v>
      </c>
      <c r="AD514" s="3">
        <v>58.89</v>
      </c>
      <c r="AE514" s="3">
        <v>51.71</v>
      </c>
      <c r="AF514" s="3">
        <v>48.02</v>
      </c>
      <c r="AG514" s="3">
        <v>47.58</v>
      </c>
      <c r="AH514" s="3">
        <v>47.88</v>
      </c>
      <c r="AI514" s="3">
        <v>48.69</v>
      </c>
      <c r="AJ514" s="3">
        <v>51.13</v>
      </c>
      <c r="AK514" s="3">
        <v>55.61</v>
      </c>
      <c r="AL514" s="3">
        <v>57.94</v>
      </c>
      <c r="AM514" s="3">
        <v>58.92</v>
      </c>
      <c r="AN514" s="3">
        <v>59.59</v>
      </c>
      <c r="AO514" s="3">
        <v>57.97</v>
      </c>
      <c r="AP514" s="3">
        <v>54.75</v>
      </c>
      <c r="AQ514" s="3">
        <v>49.03</v>
      </c>
      <c r="AR514" s="3">
        <v>47.23</v>
      </c>
      <c r="AS514" s="3">
        <v>46.14</v>
      </c>
      <c r="AT514" s="3">
        <v>46.05</v>
      </c>
      <c r="AU514" s="3">
        <v>46.4</v>
      </c>
      <c r="AV514" s="3">
        <v>47.94</v>
      </c>
      <c r="AW514" s="3">
        <v>53.68</v>
      </c>
      <c r="AX514" s="3">
        <v>56.28</v>
      </c>
      <c r="AY514" s="3">
        <v>57.93</v>
      </c>
    </row>
    <row r="515" spans="1:51" x14ac:dyDescent="0.35">
      <c r="A515" s="5">
        <f t="shared" si="8"/>
        <v>43446</v>
      </c>
      <c r="B515" t="s">
        <v>660</v>
      </c>
      <c r="C515" s="2">
        <v>43446</v>
      </c>
      <c r="D515" s="3">
        <v>66.05</v>
      </c>
      <c r="E515" s="3">
        <v>66.709999999999994</v>
      </c>
      <c r="F515" s="3">
        <v>65.040000000000006</v>
      </c>
      <c r="G515" s="3">
        <v>60.23</v>
      </c>
      <c r="H515" s="3">
        <v>57.74</v>
      </c>
      <c r="I515" s="3">
        <v>55.73</v>
      </c>
      <c r="J515" s="3">
        <v>55.88</v>
      </c>
      <c r="K515" s="3">
        <v>55.87</v>
      </c>
      <c r="L515" s="3">
        <v>58.24</v>
      </c>
      <c r="M515" s="3">
        <v>60.48</v>
      </c>
      <c r="N515" s="3">
        <v>63.99</v>
      </c>
      <c r="O515" s="3">
        <v>66.099999999999994</v>
      </c>
      <c r="P515" s="3">
        <v>68.42</v>
      </c>
      <c r="Q515" s="3">
        <v>68.03</v>
      </c>
      <c r="R515" s="3">
        <v>65</v>
      </c>
      <c r="S515" s="3">
        <v>57.38</v>
      </c>
      <c r="T515" s="3">
        <v>52.23</v>
      </c>
      <c r="U515" s="3">
        <v>50.31</v>
      </c>
      <c r="V515" s="3">
        <v>50.27</v>
      </c>
      <c r="W515" s="3">
        <v>51.05</v>
      </c>
      <c r="X515" s="3">
        <v>53.92</v>
      </c>
      <c r="Y515" s="3">
        <v>57.17</v>
      </c>
      <c r="Z515" s="3">
        <v>59.64</v>
      </c>
      <c r="AA515" s="3">
        <v>61.25</v>
      </c>
      <c r="AB515" s="3">
        <v>63.2</v>
      </c>
      <c r="AC515" s="3">
        <v>62.77</v>
      </c>
      <c r="AD515" s="3">
        <v>59.33</v>
      </c>
      <c r="AE515" s="3">
        <v>52.11</v>
      </c>
      <c r="AF515" s="3">
        <v>48.38</v>
      </c>
      <c r="AG515" s="3">
        <v>47.94</v>
      </c>
      <c r="AH515" s="3">
        <v>48.24</v>
      </c>
      <c r="AI515" s="3">
        <v>49.05</v>
      </c>
      <c r="AJ515" s="3">
        <v>51.39</v>
      </c>
      <c r="AK515" s="3">
        <v>55.74</v>
      </c>
      <c r="AL515" s="3">
        <v>58.07</v>
      </c>
      <c r="AM515" s="3">
        <v>59.05</v>
      </c>
      <c r="AN515" s="3">
        <v>59.72</v>
      </c>
      <c r="AO515" s="3">
        <v>58.1</v>
      </c>
      <c r="AP515" s="3">
        <v>54.88</v>
      </c>
      <c r="AQ515" s="3">
        <v>49.16</v>
      </c>
      <c r="AR515" s="3">
        <v>47.36</v>
      </c>
      <c r="AS515" s="3">
        <v>46.27</v>
      </c>
      <c r="AT515" s="3">
        <v>46.18</v>
      </c>
      <c r="AU515" s="3">
        <v>46.53</v>
      </c>
      <c r="AV515" s="3">
        <v>48.07</v>
      </c>
      <c r="AW515" s="3">
        <v>53.81</v>
      </c>
      <c r="AX515" s="3">
        <v>56.41</v>
      </c>
      <c r="AY515" s="3">
        <v>58.06</v>
      </c>
    </row>
    <row r="516" spans="1:51" x14ac:dyDescent="0.35">
      <c r="A516" s="5">
        <f t="shared" si="8"/>
        <v>43447</v>
      </c>
      <c r="B516" t="s">
        <v>661</v>
      </c>
      <c r="C516" s="2">
        <v>43447</v>
      </c>
      <c r="D516" s="3">
        <v>66.53</v>
      </c>
      <c r="E516" s="3">
        <v>67.08</v>
      </c>
      <c r="F516" s="3">
        <v>65.66</v>
      </c>
      <c r="G516" s="3">
        <v>60.96</v>
      </c>
      <c r="H516" s="3">
        <v>57.98</v>
      </c>
      <c r="I516" s="3">
        <v>55.98</v>
      </c>
      <c r="J516" s="3">
        <v>56.03</v>
      </c>
      <c r="K516" s="3">
        <v>56.02</v>
      </c>
      <c r="L516" s="3">
        <v>58.5</v>
      </c>
      <c r="M516" s="3">
        <v>60.89</v>
      </c>
      <c r="N516" s="3">
        <v>64.400000000000006</v>
      </c>
      <c r="O516" s="3">
        <v>66.510000000000005</v>
      </c>
      <c r="P516" s="3">
        <v>68.849999999999994</v>
      </c>
      <c r="Q516" s="3">
        <v>68.459999999999994</v>
      </c>
      <c r="R516" s="3">
        <v>65.28</v>
      </c>
      <c r="S516" s="3">
        <v>57.55</v>
      </c>
      <c r="T516" s="3">
        <v>52.31</v>
      </c>
      <c r="U516" s="3">
        <v>50.39</v>
      </c>
      <c r="V516" s="3">
        <v>50.35</v>
      </c>
      <c r="W516" s="3">
        <v>51.13</v>
      </c>
      <c r="X516" s="3">
        <v>54</v>
      </c>
      <c r="Y516" s="3">
        <v>57.21</v>
      </c>
      <c r="Z516" s="3">
        <v>59.68</v>
      </c>
      <c r="AA516" s="3">
        <v>61.29</v>
      </c>
      <c r="AB516" s="3">
        <v>63.24</v>
      </c>
      <c r="AC516" s="3">
        <v>62.81</v>
      </c>
      <c r="AD516" s="3">
        <v>59.27</v>
      </c>
      <c r="AE516" s="3">
        <v>52.09</v>
      </c>
      <c r="AF516" s="3">
        <v>48.32</v>
      </c>
      <c r="AG516" s="3">
        <v>47.88</v>
      </c>
      <c r="AH516" s="3">
        <v>48.18</v>
      </c>
      <c r="AI516" s="3">
        <v>48.99</v>
      </c>
      <c r="AJ516" s="3">
        <v>51.33</v>
      </c>
      <c r="AK516" s="3">
        <v>55.64</v>
      </c>
      <c r="AL516" s="3">
        <v>57.97</v>
      </c>
      <c r="AM516" s="3">
        <v>58.95</v>
      </c>
      <c r="AN516" s="3">
        <v>59.62</v>
      </c>
      <c r="AO516" s="3">
        <v>58</v>
      </c>
      <c r="AP516" s="3">
        <v>54.78</v>
      </c>
      <c r="AQ516" s="3">
        <v>49.06</v>
      </c>
      <c r="AR516" s="3">
        <v>47.26</v>
      </c>
      <c r="AS516" s="3">
        <v>46.17</v>
      </c>
      <c r="AT516" s="3">
        <v>46.08</v>
      </c>
      <c r="AU516" s="3">
        <v>46.43</v>
      </c>
      <c r="AV516" s="3">
        <v>47.97</v>
      </c>
      <c r="AW516" s="3">
        <v>53.71</v>
      </c>
      <c r="AX516" s="3">
        <v>56.31</v>
      </c>
      <c r="AY516" s="3">
        <v>57.96</v>
      </c>
    </row>
    <row r="517" spans="1:51" x14ac:dyDescent="0.35">
      <c r="A517" s="5">
        <f t="shared" si="8"/>
        <v>43448</v>
      </c>
      <c r="B517" t="s">
        <v>662</v>
      </c>
      <c r="C517" s="2">
        <v>43448</v>
      </c>
      <c r="D517" s="3">
        <v>67.95</v>
      </c>
      <c r="E517" s="3">
        <v>68.28</v>
      </c>
      <c r="F517" s="3">
        <v>66.8</v>
      </c>
      <c r="G517" s="3">
        <v>62.24</v>
      </c>
      <c r="H517" s="3">
        <v>59.35</v>
      </c>
      <c r="I517" s="3">
        <v>57.37</v>
      </c>
      <c r="J517" s="3">
        <v>57.39</v>
      </c>
      <c r="K517" s="3">
        <v>57.36</v>
      </c>
      <c r="L517" s="3">
        <v>59.81</v>
      </c>
      <c r="M517" s="3">
        <v>62.2</v>
      </c>
      <c r="N517" s="3">
        <v>65.709999999999994</v>
      </c>
      <c r="O517" s="3">
        <v>67.78</v>
      </c>
      <c r="P517" s="3">
        <v>70.08</v>
      </c>
      <c r="Q517" s="3">
        <v>69.67</v>
      </c>
      <c r="R517" s="3">
        <v>66.430000000000007</v>
      </c>
      <c r="S517" s="3">
        <v>58.58</v>
      </c>
      <c r="T517" s="3">
        <v>53.23</v>
      </c>
      <c r="U517" s="3">
        <v>51.22</v>
      </c>
      <c r="V517" s="3">
        <v>51.13</v>
      </c>
      <c r="W517" s="3">
        <v>51.89</v>
      </c>
      <c r="X517" s="3">
        <v>54.79</v>
      </c>
      <c r="Y517" s="3">
        <v>58.03</v>
      </c>
      <c r="Z517" s="3">
        <v>60.56</v>
      </c>
      <c r="AA517" s="3">
        <v>62.17</v>
      </c>
      <c r="AB517" s="3">
        <v>64.12</v>
      </c>
      <c r="AC517" s="3">
        <v>63.69</v>
      </c>
      <c r="AD517" s="3">
        <v>60.15</v>
      </c>
      <c r="AE517" s="3">
        <v>52.97</v>
      </c>
      <c r="AF517" s="3">
        <v>49.2</v>
      </c>
      <c r="AG517" s="3">
        <v>48.76</v>
      </c>
      <c r="AH517" s="3">
        <v>49.06</v>
      </c>
      <c r="AI517" s="3">
        <v>49.87</v>
      </c>
      <c r="AJ517" s="3">
        <v>52.17</v>
      </c>
      <c r="AK517" s="3">
        <v>56.46</v>
      </c>
      <c r="AL517" s="3">
        <v>58.77</v>
      </c>
      <c r="AM517" s="3">
        <v>59.74</v>
      </c>
      <c r="AN517" s="3">
        <v>60.38</v>
      </c>
      <c r="AO517" s="3">
        <v>58.76</v>
      </c>
      <c r="AP517" s="3">
        <v>55.54</v>
      </c>
      <c r="AQ517" s="3">
        <v>49.82</v>
      </c>
      <c r="AR517" s="3">
        <v>48.01</v>
      </c>
      <c r="AS517" s="3">
        <v>46.9</v>
      </c>
      <c r="AT517" s="3">
        <v>46.79</v>
      </c>
      <c r="AU517" s="3">
        <v>47.07</v>
      </c>
      <c r="AV517" s="3">
        <v>48.5</v>
      </c>
      <c r="AW517" s="3">
        <v>54.19</v>
      </c>
      <c r="AX517" s="3">
        <v>56.73</v>
      </c>
      <c r="AY517" s="3">
        <v>58.33</v>
      </c>
    </row>
    <row r="518" spans="1:51" x14ac:dyDescent="0.35">
      <c r="A518" s="5">
        <f t="shared" si="8"/>
        <v>43451</v>
      </c>
      <c r="B518" t="s">
        <v>663</v>
      </c>
      <c r="C518" s="2">
        <v>43451</v>
      </c>
      <c r="D518" s="3">
        <v>68.03</v>
      </c>
      <c r="E518" s="3">
        <v>68.260000000000005</v>
      </c>
      <c r="F518" s="3">
        <v>66.91</v>
      </c>
      <c r="G518" s="3">
        <v>62.31</v>
      </c>
      <c r="H518" s="3">
        <v>59.36</v>
      </c>
      <c r="I518" s="3">
        <v>57.38</v>
      </c>
      <c r="J518" s="3">
        <v>57.57</v>
      </c>
      <c r="K518" s="3">
        <v>57.71</v>
      </c>
      <c r="L518" s="3">
        <v>60.16</v>
      </c>
      <c r="M518" s="3">
        <v>62.33</v>
      </c>
      <c r="N518" s="3">
        <v>65.650000000000006</v>
      </c>
      <c r="O518" s="3">
        <v>67.72</v>
      </c>
      <c r="P518" s="3">
        <v>70.28</v>
      </c>
      <c r="Q518" s="3">
        <v>70.13</v>
      </c>
      <c r="R518" s="3">
        <v>66.89</v>
      </c>
      <c r="S518" s="3">
        <v>58.9</v>
      </c>
      <c r="T518" s="3">
        <v>53.42</v>
      </c>
      <c r="U518" s="3">
        <v>51.29</v>
      </c>
      <c r="V518" s="3">
        <v>51.17</v>
      </c>
      <c r="W518" s="3">
        <v>51.93</v>
      </c>
      <c r="X518" s="3">
        <v>54.83</v>
      </c>
      <c r="Y518" s="3">
        <v>58.01</v>
      </c>
      <c r="Z518" s="3">
        <v>60.48</v>
      </c>
      <c r="AA518" s="3">
        <v>62.05</v>
      </c>
      <c r="AB518" s="3">
        <v>64</v>
      </c>
      <c r="AC518" s="3">
        <v>63.57</v>
      </c>
      <c r="AD518" s="3">
        <v>60.03</v>
      </c>
      <c r="AE518" s="3">
        <v>52.93</v>
      </c>
      <c r="AF518" s="3">
        <v>49.23</v>
      </c>
      <c r="AG518" s="3">
        <v>48.86</v>
      </c>
      <c r="AH518" s="3">
        <v>49.23</v>
      </c>
      <c r="AI518" s="3">
        <v>50.04</v>
      </c>
      <c r="AJ518" s="3">
        <v>52.34</v>
      </c>
      <c r="AK518" s="3">
        <v>56.65</v>
      </c>
      <c r="AL518" s="3">
        <v>58.97</v>
      </c>
      <c r="AM518" s="3">
        <v>59.94</v>
      </c>
      <c r="AN518" s="3">
        <v>60.58</v>
      </c>
      <c r="AO518" s="3">
        <v>58.96</v>
      </c>
      <c r="AP518" s="3">
        <v>55.74</v>
      </c>
      <c r="AQ518" s="3">
        <v>50.02</v>
      </c>
      <c r="AR518" s="3">
        <v>48.21</v>
      </c>
      <c r="AS518" s="3">
        <v>47.1</v>
      </c>
      <c r="AT518" s="3">
        <v>46.99</v>
      </c>
      <c r="AU518" s="3">
        <v>47.27</v>
      </c>
      <c r="AV518" s="3">
        <v>48.7</v>
      </c>
      <c r="AW518" s="3">
        <v>54.39</v>
      </c>
      <c r="AX518" s="3">
        <v>56.93</v>
      </c>
      <c r="AY518" s="3">
        <v>58.53</v>
      </c>
    </row>
    <row r="519" spans="1:51" x14ac:dyDescent="0.35">
      <c r="A519" s="5">
        <f t="shared" si="8"/>
        <v>43452</v>
      </c>
      <c r="B519" t="s">
        <v>664</v>
      </c>
      <c r="C519" s="2">
        <v>43452</v>
      </c>
      <c r="D519" s="3">
        <v>65.53</v>
      </c>
      <c r="E519" s="3">
        <v>65.790000000000006</v>
      </c>
      <c r="F519" s="3">
        <v>64.42</v>
      </c>
      <c r="G519" s="3">
        <v>60.42</v>
      </c>
      <c r="H519" s="3">
        <v>57.93</v>
      </c>
      <c r="I519" s="3">
        <v>55.9</v>
      </c>
      <c r="J519" s="3">
        <v>55.84</v>
      </c>
      <c r="K519" s="3">
        <v>55.93</v>
      </c>
      <c r="L519" s="3">
        <v>58.54</v>
      </c>
      <c r="M519" s="3">
        <v>60.85</v>
      </c>
      <c r="N519" s="3">
        <v>64.25</v>
      </c>
      <c r="O519" s="3">
        <v>66.400000000000006</v>
      </c>
      <c r="P519" s="3">
        <v>68.87</v>
      </c>
      <c r="Q519" s="3">
        <v>68.66</v>
      </c>
      <c r="R519" s="3">
        <v>65.37</v>
      </c>
      <c r="S519" s="3">
        <v>57.53</v>
      </c>
      <c r="T519" s="3">
        <v>52.21</v>
      </c>
      <c r="U519" s="3">
        <v>50.11</v>
      </c>
      <c r="V519" s="3">
        <v>50.1</v>
      </c>
      <c r="W519" s="3">
        <v>50.86</v>
      </c>
      <c r="X519" s="3">
        <v>53.76</v>
      </c>
      <c r="Y519" s="3">
        <v>56.91</v>
      </c>
      <c r="Z519" s="3">
        <v>59.35</v>
      </c>
      <c r="AA519" s="3">
        <v>61.01</v>
      </c>
      <c r="AB519" s="3">
        <v>63.08</v>
      </c>
      <c r="AC519" s="3">
        <v>62.76</v>
      </c>
      <c r="AD519" s="3">
        <v>59.29</v>
      </c>
      <c r="AE519" s="3">
        <v>52.04</v>
      </c>
      <c r="AF519" s="3">
        <v>48.26</v>
      </c>
      <c r="AG519" s="3">
        <v>47.86</v>
      </c>
      <c r="AH519" s="3">
        <v>48.17</v>
      </c>
      <c r="AI519" s="3">
        <v>48.96</v>
      </c>
      <c r="AJ519" s="3">
        <v>51.24</v>
      </c>
      <c r="AK519" s="3">
        <v>55.56</v>
      </c>
      <c r="AL519" s="3">
        <v>57.89</v>
      </c>
      <c r="AM519" s="3">
        <v>58.86</v>
      </c>
      <c r="AN519" s="3">
        <v>59.5</v>
      </c>
      <c r="AO519" s="3">
        <v>57.88</v>
      </c>
      <c r="AP519" s="3">
        <v>54.66</v>
      </c>
      <c r="AQ519" s="3">
        <v>48.94</v>
      </c>
      <c r="AR519" s="3">
        <v>47.13</v>
      </c>
      <c r="AS519" s="3">
        <v>46.02</v>
      </c>
      <c r="AT519" s="3">
        <v>45.91</v>
      </c>
      <c r="AU519" s="3">
        <v>46.19</v>
      </c>
      <c r="AV519" s="3">
        <v>47.62</v>
      </c>
      <c r="AW519" s="3">
        <v>53.31</v>
      </c>
      <c r="AX519" s="3">
        <v>55.85</v>
      </c>
      <c r="AY519" s="3">
        <v>57.45</v>
      </c>
    </row>
    <row r="520" spans="1:51" x14ac:dyDescent="0.35">
      <c r="A520" s="5">
        <f t="shared" si="8"/>
        <v>43453</v>
      </c>
      <c r="B520" t="s">
        <v>665</v>
      </c>
      <c r="C520" s="2">
        <v>43453</v>
      </c>
      <c r="D520" s="3">
        <v>67.239999999999995</v>
      </c>
      <c r="E520" s="3">
        <v>67.41</v>
      </c>
      <c r="F520" s="3">
        <v>66.03</v>
      </c>
      <c r="G520" s="3">
        <v>61.99</v>
      </c>
      <c r="H520" s="3">
        <v>59.4</v>
      </c>
      <c r="I520" s="3">
        <v>57.34</v>
      </c>
      <c r="J520" s="3">
        <v>57.1</v>
      </c>
      <c r="K520" s="3">
        <v>57.15</v>
      </c>
      <c r="L520" s="3">
        <v>59.74</v>
      </c>
      <c r="M520" s="3">
        <v>62.06</v>
      </c>
      <c r="N520" s="3">
        <v>65.5</v>
      </c>
      <c r="O520" s="3">
        <v>67.78</v>
      </c>
      <c r="P520" s="3">
        <v>70.02</v>
      </c>
      <c r="Q520" s="3">
        <v>69.680000000000007</v>
      </c>
      <c r="R520" s="3">
        <v>66.19</v>
      </c>
      <c r="S520" s="3">
        <v>58.46</v>
      </c>
      <c r="T520" s="3">
        <v>53</v>
      </c>
      <c r="U520" s="3">
        <v>50.77</v>
      </c>
      <c r="V520" s="3">
        <v>50.74</v>
      </c>
      <c r="W520" s="3">
        <v>51.5</v>
      </c>
      <c r="X520" s="3">
        <v>54.4</v>
      </c>
      <c r="Y520" s="3">
        <v>57.51</v>
      </c>
      <c r="Z520" s="3">
        <v>60</v>
      </c>
      <c r="AA520" s="3">
        <v>61.66</v>
      </c>
      <c r="AB520" s="3">
        <v>63.73</v>
      </c>
      <c r="AC520" s="3">
        <v>63.41</v>
      </c>
      <c r="AD520" s="3">
        <v>59.94</v>
      </c>
      <c r="AE520" s="3">
        <v>52.66</v>
      </c>
      <c r="AF520" s="3">
        <v>48.86</v>
      </c>
      <c r="AG520" s="3">
        <v>48.46</v>
      </c>
      <c r="AH520" s="3">
        <v>48.77</v>
      </c>
      <c r="AI520" s="3">
        <v>49.56</v>
      </c>
      <c r="AJ520" s="3">
        <v>51.84</v>
      </c>
      <c r="AK520" s="3">
        <v>56.16</v>
      </c>
      <c r="AL520" s="3">
        <v>58.49</v>
      </c>
      <c r="AM520" s="3">
        <v>59.46</v>
      </c>
      <c r="AN520" s="3">
        <v>60.1</v>
      </c>
      <c r="AO520" s="3">
        <v>58.48</v>
      </c>
      <c r="AP520" s="3">
        <v>55.26</v>
      </c>
      <c r="AQ520" s="3">
        <v>49.54</v>
      </c>
      <c r="AR520" s="3">
        <v>47.73</v>
      </c>
      <c r="AS520" s="3">
        <v>46.62</v>
      </c>
      <c r="AT520" s="3">
        <v>46.51</v>
      </c>
      <c r="AU520" s="3">
        <v>46.79</v>
      </c>
      <c r="AV520" s="3">
        <v>48.1</v>
      </c>
      <c r="AW520" s="3">
        <v>53.63</v>
      </c>
      <c r="AX520" s="3">
        <v>56.12</v>
      </c>
      <c r="AY520" s="3">
        <v>57.6</v>
      </c>
    </row>
    <row r="521" spans="1:51" x14ac:dyDescent="0.35">
      <c r="A521" s="5">
        <f t="shared" si="8"/>
        <v>43454</v>
      </c>
      <c r="B521" t="s">
        <v>666</v>
      </c>
      <c r="C521" s="2">
        <v>43454</v>
      </c>
      <c r="D521" s="3">
        <v>68.64</v>
      </c>
      <c r="E521" s="3">
        <v>68.59</v>
      </c>
      <c r="F521" s="3">
        <v>66.58</v>
      </c>
      <c r="G521" s="3">
        <v>61.99</v>
      </c>
      <c r="H521" s="3">
        <v>59.25</v>
      </c>
      <c r="I521" s="3">
        <v>57.29</v>
      </c>
      <c r="J521" s="3">
        <v>57.07</v>
      </c>
      <c r="K521" s="3">
        <v>57.08</v>
      </c>
      <c r="L521" s="3">
        <v>59.64</v>
      </c>
      <c r="M521" s="3">
        <v>62.06</v>
      </c>
      <c r="N521" s="3">
        <v>65.53</v>
      </c>
      <c r="O521" s="3">
        <v>67.81</v>
      </c>
      <c r="P521" s="3">
        <v>69.849999999999994</v>
      </c>
      <c r="Q521" s="3">
        <v>69.5</v>
      </c>
      <c r="R521" s="3">
        <v>65.959999999999994</v>
      </c>
      <c r="S521" s="3">
        <v>58.24</v>
      </c>
      <c r="T521" s="3">
        <v>52.69</v>
      </c>
      <c r="U521" s="3">
        <v>50.37</v>
      </c>
      <c r="V521" s="3">
        <v>50.34</v>
      </c>
      <c r="W521" s="3">
        <v>51.07</v>
      </c>
      <c r="X521" s="3">
        <v>53.94</v>
      </c>
      <c r="Y521" s="3">
        <v>57.16</v>
      </c>
      <c r="Z521" s="3">
        <v>59.65</v>
      </c>
      <c r="AA521" s="3">
        <v>61.36</v>
      </c>
      <c r="AB521" s="3">
        <v>63.45</v>
      </c>
      <c r="AC521" s="3">
        <v>63.13</v>
      </c>
      <c r="AD521" s="3">
        <v>59.65</v>
      </c>
      <c r="AE521" s="3">
        <v>52.27</v>
      </c>
      <c r="AF521" s="3">
        <v>48.47</v>
      </c>
      <c r="AG521" s="3">
        <v>48.07</v>
      </c>
      <c r="AH521" s="3">
        <v>48.38</v>
      </c>
      <c r="AI521" s="3">
        <v>49.17</v>
      </c>
      <c r="AJ521" s="3">
        <v>51.45</v>
      </c>
      <c r="AK521" s="3">
        <v>55.77</v>
      </c>
      <c r="AL521" s="3">
        <v>58.1</v>
      </c>
      <c r="AM521" s="3">
        <v>59.07</v>
      </c>
      <c r="AN521" s="3">
        <v>59.71</v>
      </c>
      <c r="AO521" s="3">
        <v>58.09</v>
      </c>
      <c r="AP521" s="3">
        <v>54.87</v>
      </c>
      <c r="AQ521" s="3">
        <v>49.15</v>
      </c>
      <c r="AR521" s="3">
        <v>47.34</v>
      </c>
      <c r="AS521" s="3">
        <v>46.23</v>
      </c>
      <c r="AT521" s="3">
        <v>46.12</v>
      </c>
      <c r="AU521" s="3">
        <v>46.4</v>
      </c>
      <c r="AV521" s="3">
        <v>47.71</v>
      </c>
      <c r="AW521" s="3">
        <v>53.18</v>
      </c>
      <c r="AX521" s="3">
        <v>55.64</v>
      </c>
      <c r="AY521" s="3">
        <v>57.08</v>
      </c>
    </row>
    <row r="522" spans="1:51" x14ac:dyDescent="0.35">
      <c r="A522" s="5">
        <f t="shared" si="8"/>
        <v>43455</v>
      </c>
      <c r="B522" t="s">
        <v>667</v>
      </c>
      <c r="C522" s="2">
        <v>43455</v>
      </c>
      <c r="D522" s="3">
        <v>69.05</v>
      </c>
      <c r="E522" s="3">
        <v>69.040000000000006</v>
      </c>
      <c r="F522" s="3">
        <v>66.959999999999994</v>
      </c>
      <c r="G522" s="3">
        <v>61.75</v>
      </c>
      <c r="H522" s="3">
        <v>58.78</v>
      </c>
      <c r="I522" s="3">
        <v>56.72</v>
      </c>
      <c r="J522" s="3">
        <v>56.5</v>
      </c>
      <c r="K522" s="3">
        <v>56.52</v>
      </c>
      <c r="L522" s="3">
        <v>59.01</v>
      </c>
      <c r="M522" s="3">
        <v>61.33</v>
      </c>
      <c r="N522" s="3">
        <v>64.77</v>
      </c>
      <c r="O522" s="3">
        <v>67.03</v>
      </c>
      <c r="P522" s="3">
        <v>69.13</v>
      </c>
      <c r="Q522" s="3">
        <v>68.83</v>
      </c>
      <c r="R522" s="3">
        <v>65.349999999999994</v>
      </c>
      <c r="S522" s="3">
        <v>57.46</v>
      </c>
      <c r="T522" s="3">
        <v>51.8</v>
      </c>
      <c r="U522" s="3">
        <v>49.32</v>
      </c>
      <c r="V522" s="3">
        <v>49.24</v>
      </c>
      <c r="W522" s="3">
        <v>49.93</v>
      </c>
      <c r="X522" s="3">
        <v>52.76</v>
      </c>
      <c r="Y522" s="3">
        <v>56.06</v>
      </c>
      <c r="Z522" s="3">
        <v>58.64</v>
      </c>
      <c r="AA522" s="3">
        <v>60.37</v>
      </c>
      <c r="AB522" s="3">
        <v>62.52</v>
      </c>
      <c r="AC522" s="3">
        <v>62.2</v>
      </c>
      <c r="AD522" s="3">
        <v>58.72</v>
      </c>
      <c r="AE522" s="3">
        <v>51.34</v>
      </c>
      <c r="AF522" s="3">
        <v>47.53</v>
      </c>
      <c r="AG522" s="3">
        <v>47.13</v>
      </c>
      <c r="AH522" s="3">
        <v>47.38</v>
      </c>
      <c r="AI522" s="3">
        <v>48.17</v>
      </c>
      <c r="AJ522" s="3">
        <v>50.45</v>
      </c>
      <c r="AK522" s="3">
        <v>54.77</v>
      </c>
      <c r="AL522" s="3">
        <v>57.1</v>
      </c>
      <c r="AM522" s="3">
        <v>58.07</v>
      </c>
      <c r="AN522" s="3">
        <v>58.71</v>
      </c>
      <c r="AO522" s="3">
        <v>57.09</v>
      </c>
      <c r="AP522" s="3">
        <v>53.87</v>
      </c>
      <c r="AQ522" s="3">
        <v>48.15</v>
      </c>
      <c r="AR522" s="3">
        <v>46.34</v>
      </c>
      <c r="AS522" s="3">
        <v>45.23</v>
      </c>
      <c r="AT522" s="3">
        <v>45.12</v>
      </c>
      <c r="AU522" s="3">
        <v>45.4</v>
      </c>
      <c r="AV522" s="3">
        <v>46.71</v>
      </c>
      <c r="AW522" s="3">
        <v>52.18</v>
      </c>
      <c r="AX522" s="3">
        <v>54.64</v>
      </c>
      <c r="AY522" s="3">
        <v>56.08</v>
      </c>
    </row>
    <row r="523" spans="1:51" x14ac:dyDescent="0.35">
      <c r="A523" s="5">
        <f t="shared" si="8"/>
        <v>43458</v>
      </c>
      <c r="B523" t="s">
        <v>668</v>
      </c>
      <c r="C523" s="2">
        <v>43458</v>
      </c>
      <c r="D523" s="3">
        <v>67.34</v>
      </c>
      <c r="E523" s="3">
        <v>67.36</v>
      </c>
      <c r="F523" s="3">
        <v>65.349999999999994</v>
      </c>
      <c r="G523" s="3">
        <v>60.49</v>
      </c>
      <c r="H523" s="3">
        <v>57.4</v>
      </c>
      <c r="I523" s="3">
        <v>55.19</v>
      </c>
      <c r="J523" s="3">
        <v>54.97</v>
      </c>
      <c r="K523" s="3">
        <v>54.99</v>
      </c>
      <c r="L523" s="3">
        <v>57.48</v>
      </c>
      <c r="M523" s="3">
        <v>59.85</v>
      </c>
      <c r="N523" s="3">
        <v>63.32</v>
      </c>
      <c r="O523" s="3">
        <v>65.58</v>
      </c>
      <c r="P523" s="3">
        <v>67.7</v>
      </c>
      <c r="Q523" s="3">
        <v>67.430000000000007</v>
      </c>
      <c r="R523" s="3">
        <v>64.08</v>
      </c>
      <c r="S523" s="3">
        <v>56.28</v>
      </c>
      <c r="T523" s="3">
        <v>50.69</v>
      </c>
      <c r="U523" s="3">
        <v>48.23</v>
      </c>
      <c r="V523" s="3">
        <v>48.15</v>
      </c>
      <c r="W523" s="3">
        <v>48.84</v>
      </c>
      <c r="X523" s="3">
        <v>51.67</v>
      </c>
      <c r="Y523" s="3">
        <v>54.97</v>
      </c>
      <c r="Z523" s="3">
        <v>57.55</v>
      </c>
      <c r="AA523" s="3">
        <v>59.28</v>
      </c>
      <c r="AB523" s="3">
        <v>61.43</v>
      </c>
      <c r="AC523" s="3">
        <v>61.11</v>
      </c>
      <c r="AD523" s="3">
        <v>57.63</v>
      </c>
      <c r="AE523" s="3">
        <v>50.25</v>
      </c>
      <c r="AF523" s="3">
        <v>46.44</v>
      </c>
      <c r="AG523" s="3">
        <v>46.04</v>
      </c>
      <c r="AH523" s="3">
        <v>46.29</v>
      </c>
      <c r="AI523" s="3">
        <v>47.2</v>
      </c>
      <c r="AJ523" s="3">
        <v>49.63</v>
      </c>
      <c r="AK523" s="3">
        <v>54.05</v>
      </c>
      <c r="AL523" s="3">
        <v>56.48</v>
      </c>
      <c r="AM523" s="3">
        <v>57.55</v>
      </c>
      <c r="AN523" s="3">
        <v>58.19</v>
      </c>
      <c r="AO523" s="3">
        <v>56.57</v>
      </c>
      <c r="AP523" s="3">
        <v>53.35</v>
      </c>
      <c r="AQ523" s="3">
        <v>47.63</v>
      </c>
      <c r="AR523" s="3">
        <v>45.82</v>
      </c>
      <c r="AS523" s="3">
        <v>44.71</v>
      </c>
      <c r="AT523" s="3">
        <v>44.6</v>
      </c>
      <c r="AU523" s="3">
        <v>44.88</v>
      </c>
      <c r="AV523" s="3">
        <v>46.21</v>
      </c>
      <c r="AW523" s="3">
        <v>51.7</v>
      </c>
      <c r="AX523" s="3">
        <v>54.18</v>
      </c>
      <c r="AY523" s="3">
        <v>55.64</v>
      </c>
    </row>
    <row r="524" spans="1:51" x14ac:dyDescent="0.35">
      <c r="A524" s="5">
        <f t="shared" si="8"/>
        <v>43459</v>
      </c>
      <c r="B524" t="s">
        <v>669</v>
      </c>
      <c r="C524" s="2">
        <v>43459</v>
      </c>
      <c r="D524" s="3" t="e">
        <v>#N/A</v>
      </c>
      <c r="E524" s="3" t="e">
        <v>#N/A</v>
      </c>
      <c r="F524" s="3" t="e">
        <v>#N/A</v>
      </c>
      <c r="G524" s="3" t="e">
        <v>#N/A</v>
      </c>
      <c r="H524" s="3" t="e">
        <v>#N/A</v>
      </c>
      <c r="I524" s="3" t="e">
        <v>#N/A</v>
      </c>
      <c r="J524" s="3" t="e">
        <v>#N/A</v>
      </c>
      <c r="K524" s="3" t="e">
        <v>#N/A</v>
      </c>
      <c r="L524" s="3" t="e">
        <v>#N/A</v>
      </c>
      <c r="M524" s="3" t="e">
        <v>#N/A</v>
      </c>
      <c r="N524" s="3" t="e">
        <v>#N/A</v>
      </c>
      <c r="O524" s="3" t="e">
        <v>#N/A</v>
      </c>
      <c r="P524" s="3" t="e">
        <v>#N/A</v>
      </c>
      <c r="Q524" s="3" t="e">
        <v>#N/A</v>
      </c>
      <c r="R524" s="3" t="e">
        <v>#N/A</v>
      </c>
      <c r="S524" s="3" t="e">
        <v>#N/A</v>
      </c>
      <c r="T524" s="3" t="e">
        <v>#N/A</v>
      </c>
      <c r="U524" s="3" t="e">
        <v>#N/A</v>
      </c>
      <c r="V524" s="3" t="e">
        <v>#N/A</v>
      </c>
      <c r="W524" s="3" t="e">
        <v>#N/A</v>
      </c>
      <c r="X524" s="3" t="e">
        <v>#N/A</v>
      </c>
      <c r="Y524" s="3" t="e">
        <v>#N/A</v>
      </c>
      <c r="Z524" s="3" t="e">
        <v>#N/A</v>
      </c>
      <c r="AA524" s="3" t="e">
        <v>#N/A</v>
      </c>
      <c r="AB524" s="3" t="e">
        <v>#N/A</v>
      </c>
      <c r="AC524" s="3" t="e">
        <v>#N/A</v>
      </c>
      <c r="AD524" s="3" t="e">
        <v>#N/A</v>
      </c>
      <c r="AE524" s="3" t="e">
        <v>#N/A</v>
      </c>
      <c r="AF524" s="3" t="e">
        <v>#N/A</v>
      </c>
      <c r="AG524" s="3" t="e">
        <v>#N/A</v>
      </c>
      <c r="AH524" s="3" t="e">
        <v>#N/A</v>
      </c>
      <c r="AI524" s="3" t="e">
        <v>#N/A</v>
      </c>
      <c r="AJ524" s="3" t="e">
        <v>#N/A</v>
      </c>
      <c r="AK524" s="3" t="e">
        <v>#N/A</v>
      </c>
      <c r="AL524" s="3" t="e">
        <v>#N/A</v>
      </c>
      <c r="AM524" s="3" t="e">
        <v>#N/A</v>
      </c>
      <c r="AN524" s="3" t="e">
        <v>#N/A</v>
      </c>
      <c r="AO524" s="3" t="e">
        <v>#N/A</v>
      </c>
      <c r="AP524" s="3" t="e">
        <v>#N/A</v>
      </c>
      <c r="AQ524" s="3" t="e">
        <v>#N/A</v>
      </c>
      <c r="AR524" s="3" t="e">
        <v>#N/A</v>
      </c>
      <c r="AS524" s="3" t="e">
        <v>#N/A</v>
      </c>
      <c r="AT524" s="3" t="e">
        <v>#N/A</v>
      </c>
      <c r="AU524" s="3" t="e">
        <v>#N/A</v>
      </c>
      <c r="AV524" s="3" t="e">
        <v>#N/A</v>
      </c>
      <c r="AW524" s="3" t="e">
        <v>#N/A</v>
      </c>
      <c r="AX524" s="3" t="e">
        <v>#N/A</v>
      </c>
      <c r="AY524" s="3" t="e">
        <v>#N/A</v>
      </c>
    </row>
    <row r="525" spans="1:51" x14ac:dyDescent="0.35">
      <c r="A525" s="5">
        <f t="shared" si="8"/>
        <v>43460</v>
      </c>
      <c r="B525" t="s">
        <v>670</v>
      </c>
      <c r="C525" s="2">
        <v>43460</v>
      </c>
      <c r="D525" s="3">
        <v>67.34</v>
      </c>
      <c r="E525" s="3">
        <v>67.36</v>
      </c>
      <c r="F525" s="3">
        <v>65.349999999999994</v>
      </c>
      <c r="G525" s="3">
        <v>60.49</v>
      </c>
      <c r="H525" s="3">
        <v>57.4</v>
      </c>
      <c r="I525" s="3">
        <v>55.19</v>
      </c>
      <c r="J525" s="3">
        <v>54.97</v>
      </c>
      <c r="K525" s="3">
        <v>54.99</v>
      </c>
      <c r="L525" s="3">
        <v>57.48</v>
      </c>
      <c r="M525" s="3">
        <v>59.85</v>
      </c>
      <c r="N525" s="3">
        <v>63.32</v>
      </c>
      <c r="O525" s="3">
        <v>65.58</v>
      </c>
      <c r="P525" s="3">
        <v>67.7</v>
      </c>
      <c r="Q525" s="3">
        <v>67.430000000000007</v>
      </c>
      <c r="R525" s="3">
        <v>64.08</v>
      </c>
      <c r="S525" s="3">
        <v>56.28</v>
      </c>
      <c r="T525" s="3">
        <v>50.69</v>
      </c>
      <c r="U525" s="3">
        <v>48.23</v>
      </c>
      <c r="V525" s="3">
        <v>48.15</v>
      </c>
      <c r="W525" s="3">
        <v>48.84</v>
      </c>
      <c r="X525" s="3">
        <v>51.67</v>
      </c>
      <c r="Y525" s="3">
        <v>54.97</v>
      </c>
      <c r="Z525" s="3">
        <v>57.55</v>
      </c>
      <c r="AA525" s="3">
        <v>59.28</v>
      </c>
      <c r="AB525" s="3">
        <v>61.43</v>
      </c>
      <c r="AC525" s="3">
        <v>61.11</v>
      </c>
      <c r="AD525" s="3">
        <v>57.63</v>
      </c>
      <c r="AE525" s="3">
        <v>50.25</v>
      </c>
      <c r="AF525" s="3">
        <v>46.44</v>
      </c>
      <c r="AG525" s="3">
        <v>46.04</v>
      </c>
      <c r="AH525" s="3">
        <v>46.29</v>
      </c>
      <c r="AI525" s="3">
        <v>47.2</v>
      </c>
      <c r="AJ525" s="3">
        <v>49.63</v>
      </c>
      <c r="AK525" s="3">
        <v>54.05</v>
      </c>
      <c r="AL525" s="3">
        <v>56.48</v>
      </c>
      <c r="AM525" s="3">
        <v>57.55</v>
      </c>
      <c r="AN525" s="3">
        <v>58.19</v>
      </c>
      <c r="AO525" s="3">
        <v>56.57</v>
      </c>
      <c r="AP525" s="3">
        <v>53.35</v>
      </c>
      <c r="AQ525" s="3">
        <v>47.63</v>
      </c>
      <c r="AR525" s="3">
        <v>45.82</v>
      </c>
      <c r="AS525" s="3">
        <v>44.71</v>
      </c>
      <c r="AT525" s="3">
        <v>44.6</v>
      </c>
      <c r="AU525" s="3">
        <v>44.88</v>
      </c>
      <c r="AV525" s="3">
        <v>46.21</v>
      </c>
      <c r="AW525" s="3">
        <v>51.7</v>
      </c>
      <c r="AX525" s="3">
        <v>54.18</v>
      </c>
      <c r="AY525" s="3">
        <v>55.64</v>
      </c>
    </row>
    <row r="526" spans="1:51" x14ac:dyDescent="0.35">
      <c r="A526" s="5">
        <f t="shared" ref="A526:A589" si="9">+A521+7</f>
        <v>43461</v>
      </c>
      <c r="B526" t="s">
        <v>671</v>
      </c>
      <c r="C526" s="2">
        <v>43461</v>
      </c>
      <c r="D526" s="3">
        <v>64.36</v>
      </c>
      <c r="E526" s="3">
        <v>64.77</v>
      </c>
      <c r="F526" s="3">
        <v>63.09</v>
      </c>
      <c r="G526" s="3">
        <v>58.8</v>
      </c>
      <c r="H526" s="3">
        <v>56.04</v>
      </c>
      <c r="I526" s="3">
        <v>54.22</v>
      </c>
      <c r="J526" s="3">
        <v>53.94</v>
      </c>
      <c r="K526" s="3">
        <v>53.92</v>
      </c>
      <c r="L526" s="3">
        <v>56.42</v>
      </c>
      <c r="M526" s="3">
        <v>58.86</v>
      </c>
      <c r="N526" s="3">
        <v>62.4</v>
      </c>
      <c r="O526" s="3">
        <v>64.680000000000007</v>
      </c>
      <c r="P526" s="3">
        <v>66.819999999999993</v>
      </c>
      <c r="Q526" s="3">
        <v>66.569999999999993</v>
      </c>
      <c r="R526" s="3">
        <v>63.22</v>
      </c>
      <c r="S526" s="3">
        <v>55.5</v>
      </c>
      <c r="T526" s="3">
        <v>49.99</v>
      </c>
      <c r="U526" s="3">
        <v>47.61</v>
      </c>
      <c r="V526" s="3">
        <v>47.61</v>
      </c>
      <c r="W526" s="3">
        <v>48.38</v>
      </c>
      <c r="X526" s="3">
        <v>51.25</v>
      </c>
      <c r="Y526" s="3">
        <v>54.6</v>
      </c>
      <c r="Z526" s="3">
        <v>57.23</v>
      </c>
      <c r="AA526" s="3">
        <v>59.01</v>
      </c>
      <c r="AB526" s="3">
        <v>61.21</v>
      </c>
      <c r="AC526" s="3">
        <v>60.94</v>
      </c>
      <c r="AD526" s="3">
        <v>57.51</v>
      </c>
      <c r="AE526" s="3">
        <v>50.09</v>
      </c>
      <c r="AF526" s="3">
        <v>46.25</v>
      </c>
      <c r="AG526" s="3">
        <v>45.83</v>
      </c>
      <c r="AH526" s="3">
        <v>46.08</v>
      </c>
      <c r="AI526" s="3">
        <v>46.99</v>
      </c>
      <c r="AJ526" s="3">
        <v>49.42</v>
      </c>
      <c r="AK526" s="3">
        <v>53.69</v>
      </c>
      <c r="AL526" s="3">
        <v>55.99</v>
      </c>
      <c r="AM526" s="3">
        <v>56.94</v>
      </c>
      <c r="AN526" s="3">
        <v>57.47</v>
      </c>
      <c r="AO526" s="3">
        <v>55.8</v>
      </c>
      <c r="AP526" s="3">
        <v>52.58</v>
      </c>
      <c r="AQ526" s="3">
        <v>46.86</v>
      </c>
      <c r="AR526" s="3">
        <v>45.05</v>
      </c>
      <c r="AS526" s="3">
        <v>43.94</v>
      </c>
      <c r="AT526" s="3">
        <v>43.83</v>
      </c>
      <c r="AU526" s="3">
        <v>44.11</v>
      </c>
      <c r="AV526" s="3">
        <v>45.44</v>
      </c>
      <c r="AW526" s="3">
        <v>50.93</v>
      </c>
      <c r="AX526" s="3">
        <v>53.41</v>
      </c>
      <c r="AY526" s="3">
        <v>54.87</v>
      </c>
    </row>
    <row r="527" spans="1:51" x14ac:dyDescent="0.35">
      <c r="A527" s="5">
        <f t="shared" si="9"/>
        <v>43462</v>
      </c>
      <c r="B527" t="s">
        <v>672</v>
      </c>
      <c r="C527" s="2">
        <v>43462</v>
      </c>
      <c r="D527" s="3">
        <v>62.63</v>
      </c>
      <c r="E527" s="3">
        <v>63.29</v>
      </c>
      <c r="F527" s="3">
        <v>61.7</v>
      </c>
      <c r="G527" s="3">
        <v>57.96</v>
      </c>
      <c r="H527" s="3">
        <v>56.03</v>
      </c>
      <c r="I527" s="3">
        <v>53.68</v>
      </c>
      <c r="J527" s="3">
        <v>53.68</v>
      </c>
      <c r="K527" s="3">
        <v>53.24</v>
      </c>
      <c r="L527" s="3">
        <v>56.57</v>
      </c>
      <c r="M527" s="3">
        <v>58.96</v>
      </c>
      <c r="N527" s="3">
        <v>62.34</v>
      </c>
      <c r="O527" s="3">
        <v>64.459999999999994</v>
      </c>
      <c r="P527" s="3">
        <v>66.41</v>
      </c>
      <c r="Q527" s="3">
        <v>66</v>
      </c>
      <c r="R527" s="3">
        <v>62.65</v>
      </c>
      <c r="S527" s="3">
        <v>55.02</v>
      </c>
      <c r="T527" s="3">
        <v>49.6</v>
      </c>
      <c r="U527" s="3">
        <v>47.3</v>
      </c>
      <c r="V527" s="3">
        <v>47.37</v>
      </c>
      <c r="W527" s="3">
        <v>48.2</v>
      </c>
      <c r="X527" s="3">
        <v>51.07</v>
      </c>
      <c r="Y527" s="3">
        <v>54.33</v>
      </c>
      <c r="Z527" s="3">
        <v>56.88</v>
      </c>
      <c r="AA527" s="3">
        <v>58.6</v>
      </c>
      <c r="AB527" s="3">
        <v>60.8</v>
      </c>
      <c r="AC527" s="3">
        <v>60.53</v>
      </c>
      <c r="AD527" s="3">
        <v>57.1</v>
      </c>
      <c r="AE527" s="3">
        <v>49.54</v>
      </c>
      <c r="AF527" s="3">
        <v>45.64</v>
      </c>
      <c r="AG527" s="3">
        <v>45.17</v>
      </c>
      <c r="AH527" s="3">
        <v>45.42</v>
      </c>
      <c r="AI527" s="3">
        <v>46.33</v>
      </c>
      <c r="AJ527" s="3">
        <v>48.76</v>
      </c>
      <c r="AK527" s="3">
        <v>52.98</v>
      </c>
      <c r="AL527" s="3">
        <v>55.33</v>
      </c>
      <c r="AM527" s="3">
        <v>56.32</v>
      </c>
      <c r="AN527" s="3">
        <v>56.89</v>
      </c>
      <c r="AO527" s="3">
        <v>55.26</v>
      </c>
      <c r="AP527" s="3">
        <v>52.04</v>
      </c>
      <c r="AQ527" s="3">
        <v>46.41</v>
      </c>
      <c r="AR527" s="3">
        <v>44.6</v>
      </c>
      <c r="AS527" s="3">
        <v>43.49</v>
      </c>
      <c r="AT527" s="3">
        <v>43.38</v>
      </c>
      <c r="AU527" s="3">
        <v>43.66</v>
      </c>
      <c r="AV527" s="3">
        <v>44.99</v>
      </c>
      <c r="AW527" s="3">
        <v>50.48</v>
      </c>
      <c r="AX527" s="3">
        <v>52.96</v>
      </c>
      <c r="AY527" s="3">
        <v>54.42</v>
      </c>
    </row>
    <row r="528" spans="1:51" x14ac:dyDescent="0.35">
      <c r="A528" s="5">
        <f t="shared" si="9"/>
        <v>43465</v>
      </c>
      <c r="B528" t="s">
        <v>673</v>
      </c>
      <c r="C528" s="2">
        <v>43465</v>
      </c>
      <c r="D528" s="3">
        <v>61.07</v>
      </c>
      <c r="E528" s="3">
        <v>59.55</v>
      </c>
      <c r="F528" s="3">
        <v>55.9</v>
      </c>
      <c r="G528" s="3">
        <v>54.2</v>
      </c>
      <c r="H528" s="3">
        <v>52.11</v>
      </c>
      <c r="I528" s="3">
        <v>52</v>
      </c>
      <c r="J528" s="3">
        <v>51.27</v>
      </c>
      <c r="K528" s="3">
        <v>54.64</v>
      </c>
      <c r="L528" s="3">
        <v>57.05</v>
      </c>
      <c r="M528" s="3">
        <v>60.51</v>
      </c>
      <c r="N528" s="3">
        <v>62.63</v>
      </c>
      <c r="O528" s="3">
        <v>64.58</v>
      </c>
      <c r="P528" s="3">
        <v>64.209999999999994</v>
      </c>
      <c r="Q528" s="3">
        <v>61.06</v>
      </c>
      <c r="R528" s="3">
        <v>53.68</v>
      </c>
      <c r="S528" s="3">
        <v>48.36</v>
      </c>
      <c r="T528" s="3">
        <v>46.06</v>
      </c>
      <c r="U528" s="3">
        <v>46.13</v>
      </c>
      <c r="V528" s="3">
        <v>46.96</v>
      </c>
      <c r="W528" s="3">
        <v>49.93</v>
      </c>
      <c r="X528" s="3">
        <v>53.31</v>
      </c>
      <c r="Y528" s="3">
        <v>55.86</v>
      </c>
      <c r="Z528" s="3">
        <v>57.58</v>
      </c>
      <c r="AA528" s="3">
        <v>59.78</v>
      </c>
      <c r="AB528" s="3">
        <v>59.51</v>
      </c>
      <c r="AC528" s="3">
        <v>56.08</v>
      </c>
      <c r="AD528" s="3">
        <v>48.52</v>
      </c>
      <c r="AE528" s="3">
        <v>44.62</v>
      </c>
      <c r="AF528" s="3">
        <v>44.15</v>
      </c>
      <c r="AG528" s="3">
        <v>44.4</v>
      </c>
      <c r="AH528" s="3">
        <v>45.31</v>
      </c>
      <c r="AI528" s="3">
        <v>47.86</v>
      </c>
      <c r="AJ528" s="3">
        <v>52.2</v>
      </c>
      <c r="AK528" s="3">
        <v>54.55</v>
      </c>
      <c r="AL528" s="3">
        <v>55.54</v>
      </c>
      <c r="AM528" s="3">
        <v>56.11</v>
      </c>
      <c r="AN528" s="3">
        <v>54.48</v>
      </c>
      <c r="AO528" s="3">
        <v>51.26</v>
      </c>
      <c r="AP528" s="3">
        <v>45.56</v>
      </c>
      <c r="AQ528" s="3">
        <v>43.69</v>
      </c>
      <c r="AR528" s="3">
        <v>42.58</v>
      </c>
      <c r="AS528" s="3">
        <v>42.47</v>
      </c>
      <c r="AT528" s="3">
        <v>42.72</v>
      </c>
      <c r="AU528" s="3">
        <v>43.89</v>
      </c>
      <c r="AV528" s="3">
        <v>49.22</v>
      </c>
      <c r="AW528" s="3">
        <v>51.7</v>
      </c>
      <c r="AX528" s="3">
        <v>53.16</v>
      </c>
      <c r="AY528" s="3">
        <v>54.19</v>
      </c>
    </row>
    <row r="529" spans="1:51" x14ac:dyDescent="0.35">
      <c r="A529" s="5">
        <f t="shared" si="9"/>
        <v>43466</v>
      </c>
      <c r="B529" t="s">
        <v>674</v>
      </c>
      <c r="C529" s="2">
        <v>43466</v>
      </c>
      <c r="D529" s="3" t="e">
        <v>#N/A</v>
      </c>
      <c r="E529" s="3" t="e">
        <v>#N/A</v>
      </c>
      <c r="F529" s="3" t="e">
        <v>#N/A</v>
      </c>
      <c r="G529" s="3" t="e">
        <v>#N/A</v>
      </c>
      <c r="H529" s="3" t="e">
        <v>#N/A</v>
      </c>
      <c r="I529" s="3" t="e">
        <v>#N/A</v>
      </c>
      <c r="J529" s="3" t="e">
        <v>#N/A</v>
      </c>
      <c r="K529" s="3" t="e">
        <v>#N/A</v>
      </c>
      <c r="L529" s="3" t="e">
        <v>#N/A</v>
      </c>
      <c r="M529" s="3" t="e">
        <v>#N/A</v>
      </c>
      <c r="N529" s="3" t="e">
        <v>#N/A</v>
      </c>
      <c r="O529" s="3" t="e">
        <v>#N/A</v>
      </c>
      <c r="P529" s="3" t="e">
        <v>#N/A</v>
      </c>
      <c r="Q529" s="3" t="e">
        <v>#N/A</v>
      </c>
      <c r="R529" s="3" t="e">
        <v>#N/A</v>
      </c>
      <c r="S529" s="3" t="e">
        <v>#N/A</v>
      </c>
      <c r="T529" s="3" t="e">
        <v>#N/A</v>
      </c>
      <c r="U529" s="3" t="e">
        <v>#N/A</v>
      </c>
      <c r="V529" s="3" t="e">
        <v>#N/A</v>
      </c>
      <c r="W529" s="3" t="e">
        <v>#N/A</v>
      </c>
      <c r="X529" s="3" t="e">
        <v>#N/A</v>
      </c>
      <c r="Y529" s="3" t="e">
        <v>#N/A</v>
      </c>
      <c r="Z529" s="3" t="e">
        <v>#N/A</v>
      </c>
      <c r="AA529" s="3" t="e">
        <v>#N/A</v>
      </c>
      <c r="AB529" s="3" t="e">
        <v>#N/A</v>
      </c>
      <c r="AC529" s="3" t="e">
        <v>#N/A</v>
      </c>
      <c r="AD529" s="3" t="e">
        <v>#N/A</v>
      </c>
      <c r="AE529" s="3" t="e">
        <v>#N/A</v>
      </c>
      <c r="AF529" s="3" t="e">
        <v>#N/A</v>
      </c>
      <c r="AG529" s="3" t="e">
        <v>#N/A</v>
      </c>
      <c r="AH529" s="3" t="e">
        <v>#N/A</v>
      </c>
      <c r="AI529" s="3" t="e">
        <v>#N/A</v>
      </c>
      <c r="AJ529" s="3" t="e">
        <v>#N/A</v>
      </c>
      <c r="AK529" s="3" t="e">
        <v>#N/A</v>
      </c>
      <c r="AL529" s="3" t="e">
        <v>#N/A</v>
      </c>
      <c r="AM529" s="3" t="e">
        <v>#N/A</v>
      </c>
      <c r="AN529" s="3" t="e">
        <v>#N/A</v>
      </c>
      <c r="AO529" s="3" t="e">
        <v>#N/A</v>
      </c>
      <c r="AP529" s="3" t="e">
        <v>#N/A</v>
      </c>
      <c r="AQ529" s="3" t="e">
        <v>#N/A</v>
      </c>
      <c r="AR529" s="3" t="e">
        <v>#N/A</v>
      </c>
      <c r="AS529" s="3" t="e">
        <v>#N/A</v>
      </c>
      <c r="AT529" s="3" t="e">
        <v>#N/A</v>
      </c>
      <c r="AU529" s="3" t="e">
        <v>#N/A</v>
      </c>
      <c r="AV529" s="3" t="e">
        <v>#N/A</v>
      </c>
      <c r="AW529" s="3" t="e">
        <v>#N/A</v>
      </c>
      <c r="AX529" s="3" t="e">
        <v>#N/A</v>
      </c>
      <c r="AY529" s="3" t="e">
        <v>#N/A</v>
      </c>
    </row>
    <row r="530" spans="1:51" x14ac:dyDescent="0.35">
      <c r="A530" s="5">
        <f t="shared" si="9"/>
        <v>43467</v>
      </c>
      <c r="B530" t="s">
        <v>675</v>
      </c>
      <c r="C530" s="2">
        <v>43467</v>
      </c>
      <c r="D530" s="3">
        <v>62.16</v>
      </c>
      <c r="E530" s="3">
        <v>60.65</v>
      </c>
      <c r="F530" s="3">
        <v>56.84</v>
      </c>
      <c r="G530" s="3">
        <v>54.47</v>
      </c>
      <c r="H530" s="3">
        <v>52.29</v>
      </c>
      <c r="I530" s="3">
        <v>52.28</v>
      </c>
      <c r="J530" s="3">
        <v>51.93</v>
      </c>
      <c r="K530" s="3">
        <v>55.22</v>
      </c>
      <c r="L530" s="3">
        <v>57.55</v>
      </c>
      <c r="M530" s="3">
        <v>61.01</v>
      </c>
      <c r="N530" s="3">
        <v>63.13</v>
      </c>
      <c r="O530" s="3">
        <v>65.08</v>
      </c>
      <c r="P530" s="3">
        <v>64.709999999999994</v>
      </c>
      <c r="Q530" s="3">
        <v>61.55</v>
      </c>
      <c r="R530" s="3">
        <v>54.2</v>
      </c>
      <c r="S530" s="3">
        <v>48.86</v>
      </c>
      <c r="T530" s="3">
        <v>46.56</v>
      </c>
      <c r="U530" s="3">
        <v>46.63</v>
      </c>
      <c r="V530" s="3">
        <v>47.46</v>
      </c>
      <c r="W530" s="3">
        <v>50.42</v>
      </c>
      <c r="X530" s="3">
        <v>53.67</v>
      </c>
      <c r="Y530" s="3">
        <v>56.22</v>
      </c>
      <c r="Z530" s="3">
        <v>57.94</v>
      </c>
      <c r="AA530" s="3">
        <v>60.14</v>
      </c>
      <c r="AB530" s="3">
        <v>59.74</v>
      </c>
      <c r="AC530" s="3">
        <v>56.24</v>
      </c>
      <c r="AD530" s="3">
        <v>48.73</v>
      </c>
      <c r="AE530" s="3">
        <v>44.83</v>
      </c>
      <c r="AF530" s="3">
        <v>44.36</v>
      </c>
      <c r="AG530" s="3">
        <v>44.61</v>
      </c>
      <c r="AH530" s="3">
        <v>45.52</v>
      </c>
      <c r="AI530" s="3">
        <v>48.07</v>
      </c>
      <c r="AJ530" s="3">
        <v>52.46</v>
      </c>
      <c r="AK530" s="3">
        <v>54.84</v>
      </c>
      <c r="AL530" s="3">
        <v>55.83</v>
      </c>
      <c r="AM530" s="3">
        <v>56.4</v>
      </c>
      <c r="AN530" s="3">
        <v>54.77</v>
      </c>
      <c r="AO530" s="3">
        <v>51.55</v>
      </c>
      <c r="AP530" s="3">
        <v>45.85</v>
      </c>
      <c r="AQ530" s="3">
        <v>43.98</v>
      </c>
      <c r="AR530" s="3">
        <v>42.87</v>
      </c>
      <c r="AS530" s="3">
        <v>42.76</v>
      </c>
      <c r="AT530" s="3">
        <v>43.01</v>
      </c>
      <c r="AU530" s="3">
        <v>44.18</v>
      </c>
      <c r="AV530" s="3">
        <v>49.51</v>
      </c>
      <c r="AW530" s="3">
        <v>51.99</v>
      </c>
      <c r="AX530" s="3">
        <v>53.45</v>
      </c>
      <c r="AY530" s="3">
        <v>54.48</v>
      </c>
    </row>
    <row r="531" spans="1:51" x14ac:dyDescent="0.35">
      <c r="A531" s="5">
        <f t="shared" si="9"/>
        <v>43468</v>
      </c>
      <c r="B531" t="s">
        <v>676</v>
      </c>
      <c r="C531" s="2">
        <v>43468</v>
      </c>
      <c r="D531" s="3">
        <v>61.81</v>
      </c>
      <c r="E531" s="3">
        <v>60.25</v>
      </c>
      <c r="F531" s="3">
        <v>56.44</v>
      </c>
      <c r="G531" s="3">
        <v>53.83</v>
      </c>
      <c r="H531" s="3">
        <v>51.94</v>
      </c>
      <c r="I531" s="3">
        <v>51.7</v>
      </c>
      <c r="J531" s="3">
        <v>51.81</v>
      </c>
      <c r="K531" s="3">
        <v>54.58</v>
      </c>
      <c r="L531" s="3">
        <v>56.88</v>
      </c>
      <c r="M531" s="3">
        <v>60.39</v>
      </c>
      <c r="N531" s="3">
        <v>62.67</v>
      </c>
      <c r="O531" s="3">
        <v>64.77</v>
      </c>
      <c r="P531" s="3">
        <v>64.53</v>
      </c>
      <c r="Q531" s="3">
        <v>61.42</v>
      </c>
      <c r="R531" s="3">
        <v>54.02</v>
      </c>
      <c r="S531" s="3">
        <v>48.62</v>
      </c>
      <c r="T531" s="3">
        <v>46.32</v>
      </c>
      <c r="U531" s="3">
        <v>46.39</v>
      </c>
      <c r="V531" s="3">
        <v>47.22</v>
      </c>
      <c r="W531" s="3">
        <v>50.17</v>
      </c>
      <c r="X531" s="3">
        <v>53.56</v>
      </c>
      <c r="Y531" s="3">
        <v>56.18</v>
      </c>
      <c r="Z531" s="3">
        <v>57.86</v>
      </c>
      <c r="AA531" s="3">
        <v>60.04</v>
      </c>
      <c r="AB531" s="3">
        <v>59.56</v>
      </c>
      <c r="AC531" s="3">
        <v>55.94</v>
      </c>
      <c r="AD531" s="3">
        <v>48.37</v>
      </c>
      <c r="AE531" s="3">
        <v>44.45</v>
      </c>
      <c r="AF531" s="3">
        <v>44.09</v>
      </c>
      <c r="AG531" s="3">
        <v>44.52</v>
      </c>
      <c r="AH531" s="3">
        <v>45.52</v>
      </c>
      <c r="AI531" s="3">
        <v>48.19</v>
      </c>
      <c r="AJ531" s="3">
        <v>52.5</v>
      </c>
      <c r="AK531" s="3">
        <v>54.92</v>
      </c>
      <c r="AL531" s="3">
        <v>55.91</v>
      </c>
      <c r="AM531" s="3">
        <v>56.48</v>
      </c>
      <c r="AN531" s="3">
        <v>54.85</v>
      </c>
      <c r="AO531" s="3">
        <v>51.63</v>
      </c>
      <c r="AP531" s="3">
        <v>45.93</v>
      </c>
      <c r="AQ531" s="3">
        <v>44.06</v>
      </c>
      <c r="AR531" s="3">
        <v>42.95</v>
      </c>
      <c r="AS531" s="3">
        <v>42.84</v>
      </c>
      <c r="AT531" s="3">
        <v>43.09</v>
      </c>
      <c r="AU531" s="3">
        <v>44.26</v>
      </c>
      <c r="AV531" s="3">
        <v>49.59</v>
      </c>
      <c r="AW531" s="3">
        <v>52.07</v>
      </c>
      <c r="AX531" s="3">
        <v>53.53</v>
      </c>
      <c r="AY531" s="3">
        <v>54.56</v>
      </c>
    </row>
    <row r="532" spans="1:51" x14ac:dyDescent="0.35">
      <c r="A532" s="5">
        <f t="shared" si="9"/>
        <v>43469</v>
      </c>
      <c r="B532" t="s">
        <v>677</v>
      </c>
      <c r="C532" s="2">
        <v>43469</v>
      </c>
      <c r="D532" s="3">
        <v>63.55</v>
      </c>
      <c r="E532" s="3">
        <v>61.73</v>
      </c>
      <c r="F532" s="3">
        <v>57.67</v>
      </c>
      <c r="G532" s="3">
        <v>55.08</v>
      </c>
      <c r="H532" s="3">
        <v>52.97</v>
      </c>
      <c r="I532" s="3">
        <v>52.97</v>
      </c>
      <c r="J532" s="3">
        <v>53.24</v>
      </c>
      <c r="K532" s="3">
        <v>55.36</v>
      </c>
      <c r="L532" s="3">
        <v>57.91</v>
      </c>
      <c r="M532" s="3">
        <v>61.46</v>
      </c>
      <c r="N532" s="3">
        <v>63.76</v>
      </c>
      <c r="O532" s="3">
        <v>65.86</v>
      </c>
      <c r="P532" s="3">
        <v>65.62</v>
      </c>
      <c r="Q532" s="3">
        <v>62.51</v>
      </c>
      <c r="R532" s="3">
        <v>54.97</v>
      </c>
      <c r="S532" s="3">
        <v>49.51</v>
      </c>
      <c r="T532" s="3">
        <v>47.21</v>
      </c>
      <c r="U532" s="3">
        <v>47.28</v>
      </c>
      <c r="V532" s="3">
        <v>48.11</v>
      </c>
      <c r="W532" s="3">
        <v>51.06</v>
      </c>
      <c r="X532" s="3">
        <v>54.49</v>
      </c>
      <c r="Y532" s="3">
        <v>57.16</v>
      </c>
      <c r="Z532" s="3">
        <v>58.84</v>
      </c>
      <c r="AA532" s="3">
        <v>61.02</v>
      </c>
      <c r="AB532" s="3">
        <v>60.54</v>
      </c>
      <c r="AC532" s="3">
        <v>56.92</v>
      </c>
      <c r="AD532" s="3">
        <v>49.37</v>
      </c>
      <c r="AE532" s="3">
        <v>45.49</v>
      </c>
      <c r="AF532" s="3">
        <v>45.14</v>
      </c>
      <c r="AG532" s="3">
        <v>45.57</v>
      </c>
      <c r="AH532" s="3">
        <v>46.57</v>
      </c>
      <c r="AI532" s="3">
        <v>49.24</v>
      </c>
      <c r="AJ532" s="3">
        <v>53.53</v>
      </c>
      <c r="AK532" s="3">
        <v>55.95</v>
      </c>
      <c r="AL532" s="3">
        <v>56.94</v>
      </c>
      <c r="AM532" s="3">
        <v>57.51</v>
      </c>
      <c r="AN532" s="3">
        <v>55.88</v>
      </c>
      <c r="AO532" s="3">
        <v>52.66</v>
      </c>
      <c r="AP532" s="3">
        <v>46.88</v>
      </c>
      <c r="AQ532" s="3">
        <v>45.01</v>
      </c>
      <c r="AR532" s="3">
        <v>43.9</v>
      </c>
      <c r="AS532" s="3">
        <v>43.79</v>
      </c>
      <c r="AT532" s="3">
        <v>44.04</v>
      </c>
      <c r="AU532" s="3">
        <v>45.21</v>
      </c>
      <c r="AV532" s="3">
        <v>50.54</v>
      </c>
      <c r="AW532" s="3">
        <v>53.02</v>
      </c>
      <c r="AX532" s="3">
        <v>54.48</v>
      </c>
      <c r="AY532" s="3">
        <v>55.51</v>
      </c>
    </row>
    <row r="533" spans="1:51" x14ac:dyDescent="0.35">
      <c r="A533" s="5">
        <f t="shared" si="9"/>
        <v>43472</v>
      </c>
      <c r="B533" t="s">
        <v>678</v>
      </c>
      <c r="C533" s="2">
        <v>43472</v>
      </c>
      <c r="D533" s="3">
        <v>59.26</v>
      </c>
      <c r="E533" s="3">
        <v>58.04</v>
      </c>
      <c r="F533" s="3">
        <v>54.92</v>
      </c>
      <c r="G533" s="3">
        <v>52.97</v>
      </c>
      <c r="H533" s="3">
        <v>50.91</v>
      </c>
      <c r="I533" s="3">
        <v>50.9</v>
      </c>
      <c r="J533" s="3">
        <v>51.28</v>
      </c>
      <c r="K533" s="3">
        <v>53.45</v>
      </c>
      <c r="L533" s="3">
        <v>56.03</v>
      </c>
      <c r="M533" s="3">
        <v>59.74</v>
      </c>
      <c r="N533" s="3">
        <v>62.21</v>
      </c>
      <c r="O533" s="3">
        <v>64.31</v>
      </c>
      <c r="P533" s="3">
        <v>64.069999999999993</v>
      </c>
      <c r="Q533" s="3">
        <v>60.96</v>
      </c>
      <c r="R533" s="3">
        <v>53.64</v>
      </c>
      <c r="S533" s="3">
        <v>48.34</v>
      </c>
      <c r="T533" s="3">
        <v>46.2</v>
      </c>
      <c r="U533" s="3">
        <v>46.41</v>
      </c>
      <c r="V533" s="3">
        <v>47.36</v>
      </c>
      <c r="W533" s="3">
        <v>50.43</v>
      </c>
      <c r="X533" s="3">
        <v>53.77</v>
      </c>
      <c r="Y533" s="3">
        <v>56.35</v>
      </c>
      <c r="Z533" s="3">
        <v>57.94</v>
      </c>
      <c r="AA533" s="3">
        <v>60.14</v>
      </c>
      <c r="AB533" s="3">
        <v>59.7</v>
      </c>
      <c r="AC533" s="3">
        <v>56.13</v>
      </c>
      <c r="AD533" s="3">
        <v>48.62</v>
      </c>
      <c r="AE533" s="3">
        <v>44.79</v>
      </c>
      <c r="AF533" s="3">
        <v>44.49</v>
      </c>
      <c r="AG533" s="3">
        <v>44.97</v>
      </c>
      <c r="AH533" s="3">
        <v>46.02</v>
      </c>
      <c r="AI533" s="3">
        <v>48.69</v>
      </c>
      <c r="AJ533" s="3">
        <v>52.95</v>
      </c>
      <c r="AK533" s="3">
        <v>55.35</v>
      </c>
      <c r="AL533" s="3">
        <v>56.32</v>
      </c>
      <c r="AM533" s="3">
        <v>56.87</v>
      </c>
      <c r="AN533" s="3">
        <v>55.22</v>
      </c>
      <c r="AO533" s="3">
        <v>52</v>
      </c>
      <c r="AP533" s="3">
        <v>46.19</v>
      </c>
      <c r="AQ533" s="3">
        <v>44.28</v>
      </c>
      <c r="AR533" s="3">
        <v>43.13</v>
      </c>
      <c r="AS533" s="3">
        <v>43.02</v>
      </c>
      <c r="AT533" s="3">
        <v>43.27</v>
      </c>
      <c r="AU533" s="3">
        <v>44.44</v>
      </c>
      <c r="AV533" s="3">
        <v>49.77</v>
      </c>
      <c r="AW533" s="3">
        <v>52.25</v>
      </c>
      <c r="AX533" s="3">
        <v>53.71</v>
      </c>
      <c r="AY533" s="3">
        <v>54.74</v>
      </c>
    </row>
    <row r="534" spans="1:51" x14ac:dyDescent="0.35">
      <c r="A534" s="5">
        <f t="shared" si="9"/>
        <v>43473</v>
      </c>
      <c r="B534" t="s">
        <v>679</v>
      </c>
      <c r="C534" s="2">
        <v>43473</v>
      </c>
      <c r="D534" s="3">
        <v>60.73</v>
      </c>
      <c r="E534" s="3">
        <v>59.39</v>
      </c>
      <c r="F534" s="3">
        <v>56.03</v>
      </c>
      <c r="G534" s="3">
        <v>53.96</v>
      </c>
      <c r="H534" s="3">
        <v>52.1</v>
      </c>
      <c r="I534" s="3">
        <v>52.18</v>
      </c>
      <c r="J534" s="3">
        <v>52.27</v>
      </c>
      <c r="K534" s="3">
        <v>54.35</v>
      </c>
      <c r="L534" s="3">
        <v>56.94</v>
      </c>
      <c r="M534" s="3">
        <v>60.66</v>
      </c>
      <c r="N534" s="3">
        <v>63.14</v>
      </c>
      <c r="O534" s="3">
        <v>65.150000000000006</v>
      </c>
      <c r="P534" s="3">
        <v>64.89</v>
      </c>
      <c r="Q534" s="3">
        <v>61.79</v>
      </c>
      <c r="R534" s="3">
        <v>54.44</v>
      </c>
      <c r="S534" s="3">
        <v>49.11</v>
      </c>
      <c r="T534" s="3">
        <v>46.94</v>
      </c>
      <c r="U534" s="3">
        <v>47.21</v>
      </c>
      <c r="V534" s="3">
        <v>48.17</v>
      </c>
      <c r="W534" s="3">
        <v>51.24</v>
      </c>
      <c r="X534" s="3">
        <v>54.52</v>
      </c>
      <c r="Y534" s="3">
        <v>57.04</v>
      </c>
      <c r="Z534" s="3">
        <v>58.62</v>
      </c>
      <c r="AA534" s="3">
        <v>60.81</v>
      </c>
      <c r="AB534" s="3">
        <v>60.36</v>
      </c>
      <c r="AC534" s="3">
        <v>56.78</v>
      </c>
      <c r="AD534" s="3">
        <v>49.28</v>
      </c>
      <c r="AE534" s="3">
        <v>45.46</v>
      </c>
      <c r="AF534" s="3">
        <v>45.17</v>
      </c>
      <c r="AG534" s="3">
        <v>45.66</v>
      </c>
      <c r="AH534" s="3">
        <v>46.72</v>
      </c>
      <c r="AI534" s="3">
        <v>49.39</v>
      </c>
      <c r="AJ534" s="3">
        <v>53.65</v>
      </c>
      <c r="AK534" s="3">
        <v>56.05</v>
      </c>
      <c r="AL534" s="3">
        <v>57.02</v>
      </c>
      <c r="AM534" s="3">
        <v>57.57</v>
      </c>
      <c r="AN534" s="3">
        <v>55.92</v>
      </c>
      <c r="AO534" s="3">
        <v>52.7</v>
      </c>
      <c r="AP534" s="3">
        <v>46.89</v>
      </c>
      <c r="AQ534" s="3">
        <v>44.98</v>
      </c>
      <c r="AR534" s="3">
        <v>43.83</v>
      </c>
      <c r="AS534" s="3">
        <v>43.72</v>
      </c>
      <c r="AT534" s="3">
        <v>43.97</v>
      </c>
      <c r="AU534" s="3">
        <v>45.14</v>
      </c>
      <c r="AV534" s="3">
        <v>50.47</v>
      </c>
      <c r="AW534" s="3">
        <v>52.95</v>
      </c>
      <c r="AX534" s="3">
        <v>54.41</v>
      </c>
      <c r="AY534" s="3">
        <v>55.44</v>
      </c>
    </row>
    <row r="535" spans="1:51" x14ac:dyDescent="0.35">
      <c r="A535" s="5">
        <f t="shared" si="9"/>
        <v>43474</v>
      </c>
      <c r="B535" t="s">
        <v>680</v>
      </c>
      <c r="C535" s="2">
        <v>43474</v>
      </c>
      <c r="D535" s="3">
        <v>60.03</v>
      </c>
      <c r="E535" s="3">
        <v>58.46</v>
      </c>
      <c r="F535" s="3">
        <v>55.06</v>
      </c>
      <c r="G535" s="3">
        <v>52.84</v>
      </c>
      <c r="H535" s="3">
        <v>50.97</v>
      </c>
      <c r="I535" s="3">
        <v>51.06</v>
      </c>
      <c r="J535" s="3">
        <v>51.23</v>
      </c>
      <c r="K535" s="3">
        <v>53.32</v>
      </c>
      <c r="L535" s="3">
        <v>56.23</v>
      </c>
      <c r="M535" s="3">
        <v>60.15</v>
      </c>
      <c r="N535" s="3">
        <v>62.71</v>
      </c>
      <c r="O535" s="3">
        <v>64.680000000000007</v>
      </c>
      <c r="P535" s="3">
        <v>64.39</v>
      </c>
      <c r="Q535" s="3">
        <v>61.29</v>
      </c>
      <c r="R535" s="3">
        <v>53.9</v>
      </c>
      <c r="S535" s="3">
        <v>48.63</v>
      </c>
      <c r="T535" s="3">
        <v>46.5</v>
      </c>
      <c r="U535" s="3">
        <v>46.78</v>
      </c>
      <c r="V535" s="3">
        <v>47.75</v>
      </c>
      <c r="W535" s="3">
        <v>50.83</v>
      </c>
      <c r="X535" s="3">
        <v>54.23</v>
      </c>
      <c r="Y535" s="3">
        <v>56.82</v>
      </c>
      <c r="Z535" s="3">
        <v>58.4</v>
      </c>
      <c r="AA535" s="3">
        <v>60.59</v>
      </c>
      <c r="AB535" s="3">
        <v>60.14</v>
      </c>
      <c r="AC535" s="3">
        <v>56.56</v>
      </c>
      <c r="AD535" s="3">
        <v>49.19</v>
      </c>
      <c r="AE535" s="3">
        <v>45.48</v>
      </c>
      <c r="AF535" s="3">
        <v>45.29</v>
      </c>
      <c r="AG535" s="3">
        <v>45.78</v>
      </c>
      <c r="AH535" s="3">
        <v>46.84</v>
      </c>
      <c r="AI535" s="3">
        <v>49.51</v>
      </c>
      <c r="AJ535" s="3">
        <v>53.77</v>
      </c>
      <c r="AK535" s="3">
        <v>56.17</v>
      </c>
      <c r="AL535" s="3">
        <v>57.14</v>
      </c>
      <c r="AM535" s="3">
        <v>57.69</v>
      </c>
      <c r="AN535" s="3">
        <v>56.04</v>
      </c>
      <c r="AO535" s="3">
        <v>52.82</v>
      </c>
      <c r="AP535" s="3">
        <v>47.01</v>
      </c>
      <c r="AQ535" s="3">
        <v>45.1</v>
      </c>
      <c r="AR535" s="3">
        <v>43.95</v>
      </c>
      <c r="AS535" s="3">
        <v>43.84</v>
      </c>
      <c r="AT535" s="3">
        <v>44.09</v>
      </c>
      <c r="AU535" s="3">
        <v>45.26</v>
      </c>
      <c r="AV535" s="3">
        <v>50.59</v>
      </c>
      <c r="AW535" s="3">
        <v>53.07</v>
      </c>
      <c r="AX535" s="3">
        <v>54.53</v>
      </c>
      <c r="AY535" s="3">
        <v>55.56</v>
      </c>
    </row>
    <row r="536" spans="1:51" x14ac:dyDescent="0.35">
      <c r="A536" s="5">
        <f t="shared" si="9"/>
        <v>43475</v>
      </c>
      <c r="B536" t="s">
        <v>681</v>
      </c>
      <c r="C536" s="2">
        <v>43475</v>
      </c>
      <c r="D536" s="3">
        <v>59.87</v>
      </c>
      <c r="E536" s="3">
        <v>58.44</v>
      </c>
      <c r="F536" s="3">
        <v>55.06</v>
      </c>
      <c r="G536" s="3">
        <v>52.87</v>
      </c>
      <c r="H536" s="3">
        <v>51</v>
      </c>
      <c r="I536" s="3">
        <v>51.16</v>
      </c>
      <c r="J536" s="3">
        <v>51.36</v>
      </c>
      <c r="K536" s="3">
        <v>53.45</v>
      </c>
      <c r="L536" s="3">
        <v>56.37</v>
      </c>
      <c r="M536" s="3">
        <v>60.29</v>
      </c>
      <c r="N536" s="3">
        <v>62.85</v>
      </c>
      <c r="O536" s="3">
        <v>64.819999999999993</v>
      </c>
      <c r="P536" s="3">
        <v>64.58</v>
      </c>
      <c r="Q536" s="3">
        <v>61.48</v>
      </c>
      <c r="R536" s="3">
        <v>54.18</v>
      </c>
      <c r="S536" s="3">
        <v>48.97</v>
      </c>
      <c r="T536" s="3">
        <v>46.89</v>
      </c>
      <c r="U536" s="3">
        <v>47.1</v>
      </c>
      <c r="V536" s="3">
        <v>48.01</v>
      </c>
      <c r="W536" s="3">
        <v>51.09</v>
      </c>
      <c r="X536" s="3">
        <v>54.6</v>
      </c>
      <c r="Y536" s="3">
        <v>57.3</v>
      </c>
      <c r="Z536" s="3">
        <v>58.89</v>
      </c>
      <c r="AA536" s="3">
        <v>61.08</v>
      </c>
      <c r="AB536" s="3">
        <v>60.63</v>
      </c>
      <c r="AC536" s="3">
        <v>57.05</v>
      </c>
      <c r="AD536" s="3">
        <v>49.68</v>
      </c>
      <c r="AE536" s="3">
        <v>45.97</v>
      </c>
      <c r="AF536" s="3">
        <v>45.78</v>
      </c>
      <c r="AG536" s="3">
        <v>46.27</v>
      </c>
      <c r="AH536" s="3">
        <v>47.33</v>
      </c>
      <c r="AI536" s="3">
        <v>50</v>
      </c>
      <c r="AJ536" s="3">
        <v>54.26</v>
      </c>
      <c r="AK536" s="3">
        <v>56.66</v>
      </c>
      <c r="AL536" s="3">
        <v>57.63</v>
      </c>
      <c r="AM536" s="3">
        <v>58.18</v>
      </c>
      <c r="AN536" s="3">
        <v>56.53</v>
      </c>
      <c r="AO536" s="3">
        <v>53.31</v>
      </c>
      <c r="AP536" s="3">
        <v>47.5</v>
      </c>
      <c r="AQ536" s="3">
        <v>45.59</v>
      </c>
      <c r="AR536" s="3">
        <v>44.44</v>
      </c>
      <c r="AS536" s="3">
        <v>44.33</v>
      </c>
      <c r="AT536" s="3">
        <v>44.58</v>
      </c>
      <c r="AU536" s="3">
        <v>45.75</v>
      </c>
      <c r="AV536" s="3">
        <v>51.08</v>
      </c>
      <c r="AW536" s="3">
        <v>53.56</v>
      </c>
      <c r="AX536" s="3">
        <v>55.02</v>
      </c>
      <c r="AY536" s="3">
        <v>56.05</v>
      </c>
    </row>
    <row r="537" spans="1:51" x14ac:dyDescent="0.35">
      <c r="A537" s="5">
        <f t="shared" si="9"/>
        <v>43476</v>
      </c>
      <c r="B537" t="s">
        <v>682</v>
      </c>
      <c r="C537" s="2">
        <v>43476</v>
      </c>
      <c r="D537" s="3">
        <v>61.39</v>
      </c>
      <c r="E537" s="3">
        <v>59.51</v>
      </c>
      <c r="F537" s="3">
        <v>55.98</v>
      </c>
      <c r="G537" s="3">
        <v>53.51</v>
      </c>
      <c r="H537" s="3">
        <v>51.51</v>
      </c>
      <c r="I537" s="3">
        <v>51.68</v>
      </c>
      <c r="J537" s="3">
        <v>51.89</v>
      </c>
      <c r="K537" s="3">
        <v>53.88</v>
      </c>
      <c r="L537" s="3">
        <v>57.15</v>
      </c>
      <c r="M537" s="3">
        <v>61.1</v>
      </c>
      <c r="N537" s="3">
        <v>62.97</v>
      </c>
      <c r="O537" s="3">
        <v>65.3</v>
      </c>
      <c r="P537" s="3">
        <v>65.06</v>
      </c>
      <c r="Q537" s="3">
        <v>61.96</v>
      </c>
      <c r="R537" s="3">
        <v>54.56</v>
      </c>
      <c r="S537" s="3">
        <v>49.23</v>
      </c>
      <c r="T537" s="3">
        <v>47.1</v>
      </c>
      <c r="U537" s="3">
        <v>47.31</v>
      </c>
      <c r="V537" s="3">
        <v>48.22</v>
      </c>
      <c r="W537" s="3">
        <v>51.3</v>
      </c>
      <c r="X537" s="3">
        <v>54.81</v>
      </c>
      <c r="Y537" s="3">
        <v>57.51</v>
      </c>
      <c r="Z537" s="3">
        <v>59.1</v>
      </c>
      <c r="AA537" s="3">
        <v>61.29</v>
      </c>
      <c r="AB537" s="3">
        <v>60.84</v>
      </c>
      <c r="AC537" s="3">
        <v>57.26</v>
      </c>
      <c r="AD537" s="3">
        <v>49.89</v>
      </c>
      <c r="AE537" s="3">
        <v>46.18</v>
      </c>
      <c r="AF537" s="3">
        <v>45.99</v>
      </c>
      <c r="AG537" s="3">
        <v>46.48</v>
      </c>
      <c r="AH537" s="3">
        <v>47.54</v>
      </c>
      <c r="AI537" s="3">
        <v>50.2</v>
      </c>
      <c r="AJ537" s="3">
        <v>54.45</v>
      </c>
      <c r="AK537" s="3">
        <v>56.84</v>
      </c>
      <c r="AL537" s="3">
        <v>57.8</v>
      </c>
      <c r="AM537" s="3">
        <v>58.34</v>
      </c>
      <c r="AN537" s="3">
        <v>56.68</v>
      </c>
      <c r="AO537" s="3">
        <v>53.45</v>
      </c>
      <c r="AP537" s="3">
        <v>47.64</v>
      </c>
      <c r="AQ537" s="3">
        <v>45.73</v>
      </c>
      <c r="AR537" s="3">
        <v>44.58</v>
      </c>
      <c r="AS537" s="3">
        <v>44.47</v>
      </c>
      <c r="AT537" s="3">
        <v>44.72</v>
      </c>
      <c r="AU537" s="3">
        <v>45.89</v>
      </c>
      <c r="AV537" s="3">
        <v>51.22</v>
      </c>
      <c r="AW537" s="3">
        <v>53.7</v>
      </c>
      <c r="AX537" s="3">
        <v>55.16</v>
      </c>
      <c r="AY537" s="3">
        <v>56.19</v>
      </c>
    </row>
    <row r="538" spans="1:51" x14ac:dyDescent="0.35">
      <c r="A538" s="5">
        <f t="shared" si="9"/>
        <v>43479</v>
      </c>
      <c r="B538" t="s">
        <v>683</v>
      </c>
      <c r="C538" s="2">
        <v>43479</v>
      </c>
      <c r="D538" s="3">
        <v>59.3</v>
      </c>
      <c r="E538" s="3">
        <v>57.46</v>
      </c>
      <c r="F538" s="3">
        <v>54.06</v>
      </c>
      <c r="G538" s="3">
        <v>52.05</v>
      </c>
      <c r="H538" s="3">
        <v>50.13</v>
      </c>
      <c r="I538" s="3">
        <v>50.32</v>
      </c>
      <c r="J538" s="3">
        <v>50.54</v>
      </c>
      <c r="K538" s="3">
        <v>52.7</v>
      </c>
      <c r="L538" s="3">
        <v>56</v>
      </c>
      <c r="M538" s="3">
        <v>59.89</v>
      </c>
      <c r="N538" s="3">
        <v>61.76</v>
      </c>
      <c r="O538" s="3">
        <v>64.09</v>
      </c>
      <c r="P538" s="3">
        <v>63.85</v>
      </c>
      <c r="Q538" s="3">
        <v>60.84</v>
      </c>
      <c r="R538" s="3">
        <v>53.73</v>
      </c>
      <c r="S538" s="3">
        <v>48.52</v>
      </c>
      <c r="T538" s="3">
        <v>46.39</v>
      </c>
      <c r="U538" s="3">
        <v>46.6</v>
      </c>
      <c r="V538" s="3">
        <v>47.51</v>
      </c>
      <c r="W538" s="3">
        <v>50.59</v>
      </c>
      <c r="X538" s="3">
        <v>54.05</v>
      </c>
      <c r="Y538" s="3">
        <v>56.75</v>
      </c>
      <c r="Z538" s="3">
        <v>58.34</v>
      </c>
      <c r="AA538" s="3">
        <v>60.53</v>
      </c>
      <c r="AB538" s="3">
        <v>60.05</v>
      </c>
      <c r="AC538" s="3">
        <v>56.45</v>
      </c>
      <c r="AD538" s="3">
        <v>49.08</v>
      </c>
      <c r="AE538" s="3">
        <v>45.37</v>
      </c>
      <c r="AF538" s="3">
        <v>45.18</v>
      </c>
      <c r="AG538" s="3">
        <v>45.67</v>
      </c>
      <c r="AH538" s="3">
        <v>46.73</v>
      </c>
      <c r="AI538" s="3">
        <v>49.39</v>
      </c>
      <c r="AJ538" s="3">
        <v>53.64</v>
      </c>
      <c r="AK538" s="3">
        <v>56.03</v>
      </c>
      <c r="AL538" s="3">
        <v>56.99</v>
      </c>
      <c r="AM538" s="3">
        <v>57.53</v>
      </c>
      <c r="AN538" s="3">
        <v>55.87</v>
      </c>
      <c r="AO538" s="3">
        <v>52.64</v>
      </c>
      <c r="AP538" s="3">
        <v>46.83</v>
      </c>
      <c r="AQ538" s="3">
        <v>44.92</v>
      </c>
      <c r="AR538" s="3">
        <v>43.77</v>
      </c>
      <c r="AS538" s="3">
        <v>43.66</v>
      </c>
      <c r="AT538" s="3">
        <v>43.91</v>
      </c>
      <c r="AU538" s="3">
        <v>45.08</v>
      </c>
      <c r="AV538" s="3">
        <v>50.41</v>
      </c>
      <c r="AW538" s="3">
        <v>52.89</v>
      </c>
      <c r="AX538" s="3">
        <v>54.35</v>
      </c>
      <c r="AY538" s="3">
        <v>55.38</v>
      </c>
    </row>
    <row r="539" spans="1:51" x14ac:dyDescent="0.35">
      <c r="A539" s="5">
        <f t="shared" si="9"/>
        <v>43480</v>
      </c>
      <c r="B539" t="s">
        <v>684</v>
      </c>
      <c r="C539" s="2">
        <v>43480</v>
      </c>
      <c r="D539" s="3">
        <v>60.61</v>
      </c>
      <c r="E539" s="3">
        <v>58.72</v>
      </c>
      <c r="F539" s="3">
        <v>55.3</v>
      </c>
      <c r="G539" s="3">
        <v>53.29</v>
      </c>
      <c r="H539" s="3">
        <v>51.09</v>
      </c>
      <c r="I539" s="3">
        <v>51.28</v>
      </c>
      <c r="J539" s="3">
        <v>51.69</v>
      </c>
      <c r="K539" s="3">
        <v>53.8</v>
      </c>
      <c r="L539" s="3">
        <v>56.65</v>
      </c>
      <c r="M539" s="3">
        <v>60.86</v>
      </c>
      <c r="N539" s="3">
        <v>62.73</v>
      </c>
      <c r="O539" s="3">
        <v>65.010000000000005</v>
      </c>
      <c r="P539" s="3">
        <v>64.77</v>
      </c>
      <c r="Q539" s="3">
        <v>61.72</v>
      </c>
      <c r="R539" s="3">
        <v>54.49</v>
      </c>
      <c r="S539" s="3">
        <v>49.27</v>
      </c>
      <c r="T539" s="3">
        <v>47.14</v>
      </c>
      <c r="U539" s="3">
        <v>47.35</v>
      </c>
      <c r="V539" s="3">
        <v>48.26</v>
      </c>
      <c r="W539" s="3">
        <v>51.3</v>
      </c>
      <c r="X539" s="3">
        <v>54.75</v>
      </c>
      <c r="Y539" s="3">
        <v>57.45</v>
      </c>
      <c r="Z539" s="3">
        <v>59.04</v>
      </c>
      <c r="AA539" s="3">
        <v>61.23</v>
      </c>
      <c r="AB539" s="3">
        <v>60.75</v>
      </c>
      <c r="AC539" s="3">
        <v>57.09</v>
      </c>
      <c r="AD539" s="3">
        <v>49.76</v>
      </c>
      <c r="AE539" s="3">
        <v>46.08</v>
      </c>
      <c r="AF539" s="3">
        <v>45.89</v>
      </c>
      <c r="AG539" s="3">
        <v>46.38</v>
      </c>
      <c r="AH539" s="3">
        <v>47.44</v>
      </c>
      <c r="AI539" s="3">
        <v>50.1</v>
      </c>
      <c r="AJ539" s="3">
        <v>54.35</v>
      </c>
      <c r="AK539" s="3">
        <v>56.74</v>
      </c>
      <c r="AL539" s="3">
        <v>57.7</v>
      </c>
      <c r="AM539" s="3">
        <v>58.24</v>
      </c>
      <c r="AN539" s="3">
        <v>56.58</v>
      </c>
      <c r="AO539" s="3">
        <v>53.35</v>
      </c>
      <c r="AP539" s="3">
        <v>47.5</v>
      </c>
      <c r="AQ539" s="3">
        <v>45.59</v>
      </c>
      <c r="AR539" s="3">
        <v>44.44</v>
      </c>
      <c r="AS539" s="3">
        <v>44.33</v>
      </c>
      <c r="AT539" s="3">
        <v>44.61</v>
      </c>
      <c r="AU539" s="3">
        <v>45.88</v>
      </c>
      <c r="AV539" s="3">
        <v>51.31</v>
      </c>
      <c r="AW539" s="3">
        <v>53.87</v>
      </c>
      <c r="AX539" s="3">
        <v>55.33</v>
      </c>
      <c r="AY539" s="3">
        <v>56.36</v>
      </c>
    </row>
    <row r="540" spans="1:51" x14ac:dyDescent="0.35">
      <c r="A540" s="5">
        <f t="shared" si="9"/>
        <v>43481</v>
      </c>
      <c r="B540" t="s">
        <v>685</v>
      </c>
      <c r="C540" s="2">
        <v>43481</v>
      </c>
      <c r="D540" s="3">
        <v>60.15</v>
      </c>
      <c r="E540" s="3">
        <v>58.3</v>
      </c>
      <c r="F540" s="3">
        <v>55.09</v>
      </c>
      <c r="G540" s="3">
        <v>53.19</v>
      </c>
      <c r="H540" s="3">
        <v>51.1</v>
      </c>
      <c r="I540" s="3">
        <v>51.11</v>
      </c>
      <c r="J540" s="3">
        <v>51.59</v>
      </c>
      <c r="K540" s="3">
        <v>53.75</v>
      </c>
      <c r="L540" s="3">
        <v>56.72</v>
      </c>
      <c r="M540" s="3">
        <v>60.98</v>
      </c>
      <c r="N540" s="3">
        <v>62.88</v>
      </c>
      <c r="O540" s="3">
        <v>65</v>
      </c>
      <c r="P540" s="3">
        <v>64.760000000000005</v>
      </c>
      <c r="Q540" s="3">
        <v>61.71</v>
      </c>
      <c r="R540" s="3">
        <v>54.56</v>
      </c>
      <c r="S540" s="3">
        <v>49.4</v>
      </c>
      <c r="T540" s="3">
        <v>47.27</v>
      </c>
      <c r="U540" s="3">
        <v>47.48</v>
      </c>
      <c r="V540" s="3">
        <v>48.39</v>
      </c>
      <c r="W540" s="3">
        <v>51.43</v>
      </c>
      <c r="X540" s="3">
        <v>54.93</v>
      </c>
      <c r="Y540" s="3">
        <v>57.63</v>
      </c>
      <c r="Z540" s="3">
        <v>59.22</v>
      </c>
      <c r="AA540" s="3">
        <v>61.41</v>
      </c>
      <c r="AB540" s="3">
        <v>60.94</v>
      </c>
      <c r="AC540" s="3">
        <v>57.22</v>
      </c>
      <c r="AD540" s="3">
        <v>49.89</v>
      </c>
      <c r="AE540" s="3">
        <v>46.21</v>
      </c>
      <c r="AF540" s="3">
        <v>46.02</v>
      </c>
      <c r="AG540" s="3">
        <v>46.51</v>
      </c>
      <c r="AH540" s="3">
        <v>47.57</v>
      </c>
      <c r="AI540" s="3">
        <v>50.23</v>
      </c>
      <c r="AJ540" s="3">
        <v>54.48</v>
      </c>
      <c r="AK540" s="3">
        <v>56.87</v>
      </c>
      <c r="AL540" s="3">
        <v>57.83</v>
      </c>
      <c r="AM540" s="3">
        <v>58.37</v>
      </c>
      <c r="AN540" s="3">
        <v>56.71</v>
      </c>
      <c r="AO540" s="3">
        <v>53.48</v>
      </c>
      <c r="AP540" s="3">
        <v>47.63</v>
      </c>
      <c r="AQ540" s="3">
        <v>45.72</v>
      </c>
      <c r="AR540" s="3">
        <v>44.57</v>
      </c>
      <c r="AS540" s="3">
        <v>44.46</v>
      </c>
      <c r="AT540" s="3">
        <v>44.74</v>
      </c>
      <c r="AU540" s="3">
        <v>46.01</v>
      </c>
      <c r="AV540" s="3">
        <v>51.34</v>
      </c>
      <c r="AW540" s="3">
        <v>53.9</v>
      </c>
      <c r="AX540" s="3">
        <v>55.36</v>
      </c>
      <c r="AY540" s="3">
        <v>56.39</v>
      </c>
    </row>
    <row r="541" spans="1:51" x14ac:dyDescent="0.35">
      <c r="A541" s="5">
        <f t="shared" si="9"/>
        <v>43482</v>
      </c>
      <c r="B541" t="s">
        <v>686</v>
      </c>
      <c r="C541" s="2">
        <v>43482</v>
      </c>
      <c r="D541" s="3">
        <v>62.97</v>
      </c>
      <c r="E541" s="3">
        <v>60.73</v>
      </c>
      <c r="F541" s="3">
        <v>57.58</v>
      </c>
      <c r="G541" s="3">
        <v>55.54</v>
      </c>
      <c r="H541" s="3">
        <v>53.52</v>
      </c>
      <c r="I541" s="3">
        <v>53.63</v>
      </c>
      <c r="J541" s="3">
        <v>54.11</v>
      </c>
      <c r="K541" s="3">
        <v>56.15</v>
      </c>
      <c r="L541" s="3">
        <v>58.99</v>
      </c>
      <c r="M541" s="3">
        <v>63.13</v>
      </c>
      <c r="N541" s="3">
        <v>64.89</v>
      </c>
      <c r="O541" s="3">
        <v>66.86</v>
      </c>
      <c r="P541" s="3">
        <v>66.64</v>
      </c>
      <c r="Q541" s="3">
        <v>63.57</v>
      </c>
      <c r="R541" s="3">
        <v>56.24</v>
      </c>
      <c r="S541" s="3">
        <v>50.99</v>
      </c>
      <c r="T541" s="3">
        <v>48.74</v>
      </c>
      <c r="U541" s="3">
        <v>48.86</v>
      </c>
      <c r="V541" s="3">
        <v>49.77</v>
      </c>
      <c r="W541" s="3">
        <v>52.81</v>
      </c>
      <c r="X541" s="3">
        <v>56.2</v>
      </c>
      <c r="Y541" s="3">
        <v>58.9</v>
      </c>
      <c r="Z541" s="3">
        <v>60.49</v>
      </c>
      <c r="AA541" s="3">
        <v>62.68</v>
      </c>
      <c r="AB541" s="3">
        <v>62.12</v>
      </c>
      <c r="AC541" s="3">
        <v>58.36</v>
      </c>
      <c r="AD541" s="3">
        <v>51.05</v>
      </c>
      <c r="AE541" s="3">
        <v>47.38</v>
      </c>
      <c r="AF541" s="3">
        <v>46.94</v>
      </c>
      <c r="AG541" s="3">
        <v>47.07</v>
      </c>
      <c r="AH541" s="3">
        <v>48.04</v>
      </c>
      <c r="AI541" s="3">
        <v>50.82</v>
      </c>
      <c r="AJ541" s="3">
        <v>55.19</v>
      </c>
      <c r="AK541" s="3">
        <v>57.65</v>
      </c>
      <c r="AL541" s="3">
        <v>58.61</v>
      </c>
      <c r="AM541" s="3">
        <v>59.15</v>
      </c>
      <c r="AN541" s="3">
        <v>57.49</v>
      </c>
      <c r="AO541" s="3">
        <v>54.26</v>
      </c>
      <c r="AP541" s="3">
        <v>48.41</v>
      </c>
      <c r="AQ541" s="3">
        <v>46.5</v>
      </c>
      <c r="AR541" s="3">
        <v>45.35</v>
      </c>
      <c r="AS541" s="3">
        <v>45.24</v>
      </c>
      <c r="AT541" s="3">
        <v>45.52</v>
      </c>
      <c r="AU541" s="3">
        <v>46.79</v>
      </c>
      <c r="AV541" s="3">
        <v>52.12</v>
      </c>
      <c r="AW541" s="3">
        <v>54.68</v>
      </c>
      <c r="AX541" s="3">
        <v>56.14</v>
      </c>
      <c r="AY541" s="3">
        <v>57.17</v>
      </c>
    </row>
    <row r="542" spans="1:51" x14ac:dyDescent="0.35">
      <c r="A542" s="5">
        <f t="shared" si="9"/>
        <v>43483</v>
      </c>
      <c r="B542" t="s">
        <v>687</v>
      </c>
      <c r="C542" s="2">
        <v>43483</v>
      </c>
      <c r="D542" s="3">
        <v>61.79</v>
      </c>
      <c r="E542" s="3">
        <v>59.95</v>
      </c>
      <c r="F542" s="3">
        <v>57.09</v>
      </c>
      <c r="G542" s="3">
        <v>55.14</v>
      </c>
      <c r="H542" s="3">
        <v>53.2</v>
      </c>
      <c r="I542" s="3">
        <v>53.24</v>
      </c>
      <c r="J542" s="3">
        <v>53.76</v>
      </c>
      <c r="K542" s="3">
        <v>56.18</v>
      </c>
      <c r="L542" s="3">
        <v>58.91</v>
      </c>
      <c r="M542" s="3">
        <v>63.09</v>
      </c>
      <c r="N542" s="3">
        <v>65.31</v>
      </c>
      <c r="O542" s="3">
        <v>67.22</v>
      </c>
      <c r="P542" s="3">
        <v>67</v>
      </c>
      <c r="Q542" s="3">
        <v>63.93</v>
      </c>
      <c r="R542" s="3">
        <v>56.54</v>
      </c>
      <c r="S542" s="3">
        <v>51.24</v>
      </c>
      <c r="T542" s="3">
        <v>49.07</v>
      </c>
      <c r="U542" s="3">
        <v>49.26</v>
      </c>
      <c r="V542" s="3">
        <v>50.17</v>
      </c>
      <c r="W542" s="3">
        <v>53.21</v>
      </c>
      <c r="X542" s="3">
        <v>56.59</v>
      </c>
      <c r="Y542" s="3">
        <v>59.29</v>
      </c>
      <c r="Z542" s="3">
        <v>60.88</v>
      </c>
      <c r="AA542" s="3">
        <v>63.09</v>
      </c>
      <c r="AB542" s="3">
        <v>62.54</v>
      </c>
      <c r="AC542" s="3">
        <v>58.8</v>
      </c>
      <c r="AD542" s="3">
        <v>51.45</v>
      </c>
      <c r="AE542" s="3">
        <v>47.78</v>
      </c>
      <c r="AF542" s="3">
        <v>47.34</v>
      </c>
      <c r="AG542" s="3">
        <v>47.47</v>
      </c>
      <c r="AH542" s="3">
        <v>48.44</v>
      </c>
      <c r="AI542" s="3">
        <v>51.22</v>
      </c>
      <c r="AJ542" s="3">
        <v>55.34</v>
      </c>
      <c r="AK542" s="3">
        <v>57.8</v>
      </c>
      <c r="AL542" s="3">
        <v>58.76</v>
      </c>
      <c r="AM542" s="3">
        <v>59.3</v>
      </c>
      <c r="AN542" s="3">
        <v>57.64</v>
      </c>
      <c r="AO542" s="3">
        <v>54.41</v>
      </c>
      <c r="AP542" s="3">
        <v>48.74</v>
      </c>
      <c r="AQ542" s="3">
        <v>46.86</v>
      </c>
      <c r="AR542" s="3">
        <v>45.74</v>
      </c>
      <c r="AS542" s="3">
        <v>45.66</v>
      </c>
      <c r="AT542" s="3">
        <v>45.96</v>
      </c>
      <c r="AU542" s="3">
        <v>47.26</v>
      </c>
      <c r="AV542" s="3">
        <v>52.59</v>
      </c>
      <c r="AW542" s="3">
        <v>55.15</v>
      </c>
      <c r="AX542" s="3">
        <v>56.61</v>
      </c>
      <c r="AY542" s="3">
        <v>57.64</v>
      </c>
    </row>
    <row r="543" spans="1:51" x14ac:dyDescent="0.35">
      <c r="A543" s="5">
        <f t="shared" si="9"/>
        <v>43486</v>
      </c>
      <c r="B543" t="s">
        <v>688</v>
      </c>
      <c r="C543" s="2">
        <v>43486</v>
      </c>
      <c r="D543" s="3">
        <v>59.29</v>
      </c>
      <c r="E543" s="3">
        <v>57.88</v>
      </c>
      <c r="F543" s="3">
        <v>55.28</v>
      </c>
      <c r="G543" s="3">
        <v>53.52</v>
      </c>
      <c r="H543" s="3">
        <v>51.76</v>
      </c>
      <c r="I543" s="3">
        <v>51.71</v>
      </c>
      <c r="J543" s="3">
        <v>52.26</v>
      </c>
      <c r="K543" s="3">
        <v>54.57</v>
      </c>
      <c r="L543" s="3">
        <v>57.45</v>
      </c>
      <c r="M543" s="3">
        <v>61.77</v>
      </c>
      <c r="N543" s="3">
        <v>64.06</v>
      </c>
      <c r="O543" s="3">
        <v>65.75</v>
      </c>
      <c r="P543" s="3">
        <v>65.86</v>
      </c>
      <c r="Q543" s="3">
        <v>62.79</v>
      </c>
      <c r="R543" s="3">
        <v>55.63</v>
      </c>
      <c r="S543" s="3">
        <v>50.53</v>
      </c>
      <c r="T543" s="3">
        <v>48.36</v>
      </c>
      <c r="U543" s="3">
        <v>48.55</v>
      </c>
      <c r="V543" s="3">
        <v>49.46</v>
      </c>
      <c r="W543" s="3">
        <v>52.5</v>
      </c>
      <c r="X543" s="3">
        <v>56</v>
      </c>
      <c r="Y543" s="3">
        <v>58.7</v>
      </c>
      <c r="Z543" s="3">
        <v>60.29</v>
      </c>
      <c r="AA543" s="3">
        <v>62.5</v>
      </c>
      <c r="AB543" s="3">
        <v>61.95</v>
      </c>
      <c r="AC543" s="3">
        <v>58.21</v>
      </c>
      <c r="AD543" s="3">
        <v>50.96</v>
      </c>
      <c r="AE543" s="3">
        <v>47.33</v>
      </c>
      <c r="AF543" s="3">
        <v>46.89</v>
      </c>
      <c r="AG543" s="3">
        <v>47.02</v>
      </c>
      <c r="AH543" s="3">
        <v>47.99</v>
      </c>
      <c r="AI543" s="3">
        <v>50.77</v>
      </c>
      <c r="AJ543" s="3">
        <v>54.84</v>
      </c>
      <c r="AK543" s="3">
        <v>57.3</v>
      </c>
      <c r="AL543" s="3">
        <v>58.26</v>
      </c>
      <c r="AM543" s="3">
        <v>58.8</v>
      </c>
      <c r="AN543" s="3">
        <v>57.14</v>
      </c>
      <c r="AO543" s="3">
        <v>53.91</v>
      </c>
      <c r="AP543" s="3">
        <v>48.09</v>
      </c>
      <c r="AQ543" s="3">
        <v>46.21</v>
      </c>
      <c r="AR543" s="3">
        <v>45.09</v>
      </c>
      <c r="AS543" s="3">
        <v>45.01</v>
      </c>
      <c r="AT543" s="3">
        <v>45.31</v>
      </c>
      <c r="AU543" s="3">
        <v>46.61</v>
      </c>
      <c r="AV543" s="3">
        <v>51.94</v>
      </c>
      <c r="AW543" s="3">
        <v>54.5</v>
      </c>
      <c r="AX543" s="3">
        <v>55.96</v>
      </c>
      <c r="AY543" s="3">
        <v>56.99</v>
      </c>
    </row>
    <row r="544" spans="1:51" x14ac:dyDescent="0.35">
      <c r="A544" s="5">
        <f t="shared" si="9"/>
        <v>43487</v>
      </c>
      <c r="B544" t="s">
        <v>689</v>
      </c>
      <c r="C544" s="2">
        <v>43487</v>
      </c>
      <c r="D544" s="3">
        <v>59.26</v>
      </c>
      <c r="E544" s="3">
        <v>57.55</v>
      </c>
      <c r="F544" s="3">
        <v>54.97</v>
      </c>
      <c r="G544" s="3">
        <v>53.39</v>
      </c>
      <c r="H544" s="3">
        <v>51.54</v>
      </c>
      <c r="I544" s="3">
        <v>51.55</v>
      </c>
      <c r="J544" s="3">
        <v>52.41</v>
      </c>
      <c r="K544" s="3">
        <v>54.52</v>
      </c>
      <c r="L544" s="3">
        <v>57.2</v>
      </c>
      <c r="M544" s="3">
        <v>61.52</v>
      </c>
      <c r="N544" s="3">
        <v>63.81</v>
      </c>
      <c r="O544" s="3">
        <v>65.47</v>
      </c>
      <c r="P544" s="3">
        <v>65.55</v>
      </c>
      <c r="Q544" s="3">
        <v>62.43</v>
      </c>
      <c r="R544" s="3">
        <v>55.28</v>
      </c>
      <c r="S544" s="3">
        <v>50.18</v>
      </c>
      <c r="T544" s="3">
        <v>48.01</v>
      </c>
      <c r="U544" s="3">
        <v>48.12</v>
      </c>
      <c r="V544" s="3">
        <v>48.96</v>
      </c>
      <c r="W544" s="3">
        <v>52</v>
      </c>
      <c r="X544" s="3">
        <v>55.45</v>
      </c>
      <c r="Y544" s="3">
        <v>58.15</v>
      </c>
      <c r="Z544" s="3">
        <v>59.74</v>
      </c>
      <c r="AA544" s="3">
        <v>61.95</v>
      </c>
      <c r="AB544" s="3">
        <v>61.4</v>
      </c>
      <c r="AC544" s="3">
        <v>57.64</v>
      </c>
      <c r="AD544" s="3">
        <v>50.46</v>
      </c>
      <c r="AE544" s="3">
        <v>46.83</v>
      </c>
      <c r="AF544" s="3">
        <v>46.39</v>
      </c>
      <c r="AG544" s="3">
        <v>46.52</v>
      </c>
      <c r="AH544" s="3">
        <v>47.49</v>
      </c>
      <c r="AI544" s="3">
        <v>50.41</v>
      </c>
      <c r="AJ544" s="3">
        <v>54.56</v>
      </c>
      <c r="AK544" s="3">
        <v>57.13</v>
      </c>
      <c r="AL544" s="3">
        <v>58.09</v>
      </c>
      <c r="AM544" s="3">
        <v>58.63</v>
      </c>
      <c r="AN544" s="3">
        <v>56.97</v>
      </c>
      <c r="AO544" s="3">
        <v>53.72</v>
      </c>
      <c r="AP544" s="3">
        <v>47.9</v>
      </c>
      <c r="AQ544" s="3">
        <v>45.99</v>
      </c>
      <c r="AR544" s="3">
        <v>44.87</v>
      </c>
      <c r="AS544" s="3">
        <v>44.79</v>
      </c>
      <c r="AT544" s="3">
        <v>45.09</v>
      </c>
      <c r="AU544" s="3">
        <v>46.39</v>
      </c>
      <c r="AV544" s="3">
        <v>51.72</v>
      </c>
      <c r="AW544" s="3">
        <v>54.28</v>
      </c>
      <c r="AX544" s="3">
        <v>55.74</v>
      </c>
      <c r="AY544" s="3">
        <v>56.77</v>
      </c>
    </row>
    <row r="545" spans="1:51" x14ac:dyDescent="0.35">
      <c r="A545" s="5">
        <f t="shared" si="9"/>
        <v>43488</v>
      </c>
      <c r="B545" t="s">
        <v>690</v>
      </c>
      <c r="C545" s="2">
        <v>43488</v>
      </c>
      <c r="D545" s="3">
        <v>60.19</v>
      </c>
      <c r="E545" s="3">
        <v>58.05</v>
      </c>
      <c r="F545" s="3">
        <v>55.41</v>
      </c>
      <c r="G545" s="3">
        <v>54.02</v>
      </c>
      <c r="H545" s="3">
        <v>52.27</v>
      </c>
      <c r="I545" s="3">
        <v>51.9</v>
      </c>
      <c r="J545" s="3">
        <v>52.97</v>
      </c>
      <c r="K545" s="3">
        <v>55.08</v>
      </c>
      <c r="L545" s="3">
        <v>57.68</v>
      </c>
      <c r="M545" s="3">
        <v>62</v>
      </c>
      <c r="N545" s="3">
        <v>64.290000000000006</v>
      </c>
      <c r="O545" s="3">
        <v>65.91</v>
      </c>
      <c r="P545" s="3">
        <v>65.989999999999995</v>
      </c>
      <c r="Q545" s="3">
        <v>62.87</v>
      </c>
      <c r="R545" s="3">
        <v>55.66</v>
      </c>
      <c r="S545" s="3">
        <v>50.55</v>
      </c>
      <c r="T545" s="3">
        <v>48.37</v>
      </c>
      <c r="U545" s="3">
        <v>48.48</v>
      </c>
      <c r="V545" s="3">
        <v>49.32</v>
      </c>
      <c r="W545" s="3">
        <v>52.36</v>
      </c>
      <c r="X545" s="3">
        <v>55.68</v>
      </c>
      <c r="Y545" s="3">
        <v>58.27</v>
      </c>
      <c r="Z545" s="3">
        <v>59.86</v>
      </c>
      <c r="AA545" s="3">
        <v>62.19</v>
      </c>
      <c r="AB545" s="3">
        <v>61.74</v>
      </c>
      <c r="AC545" s="3">
        <v>58.05</v>
      </c>
      <c r="AD545" s="3">
        <v>50.87</v>
      </c>
      <c r="AE545" s="3">
        <v>47.24</v>
      </c>
      <c r="AF545" s="3">
        <v>46.8</v>
      </c>
      <c r="AG545" s="3">
        <v>46.93</v>
      </c>
      <c r="AH545" s="3">
        <v>47.9</v>
      </c>
      <c r="AI545" s="3">
        <v>50.73</v>
      </c>
      <c r="AJ545" s="3">
        <v>54.79</v>
      </c>
      <c r="AK545" s="3">
        <v>57.27</v>
      </c>
      <c r="AL545" s="3">
        <v>58.14</v>
      </c>
      <c r="AM545" s="3">
        <v>58.68</v>
      </c>
      <c r="AN545" s="3">
        <v>57.02</v>
      </c>
      <c r="AO545" s="3">
        <v>53.77</v>
      </c>
      <c r="AP545" s="3">
        <v>47.95</v>
      </c>
      <c r="AQ545" s="3">
        <v>46.04</v>
      </c>
      <c r="AR545" s="3">
        <v>44.92</v>
      </c>
      <c r="AS545" s="3">
        <v>44.84</v>
      </c>
      <c r="AT545" s="3">
        <v>45.14</v>
      </c>
      <c r="AU545" s="3">
        <v>46.44</v>
      </c>
      <c r="AV545" s="3">
        <v>51.77</v>
      </c>
      <c r="AW545" s="3">
        <v>54.33</v>
      </c>
      <c r="AX545" s="3">
        <v>55.79</v>
      </c>
      <c r="AY545" s="3">
        <v>56.82</v>
      </c>
    </row>
    <row r="546" spans="1:51" x14ac:dyDescent="0.35">
      <c r="A546" s="5">
        <f t="shared" si="9"/>
        <v>43489</v>
      </c>
      <c r="B546" t="s">
        <v>691</v>
      </c>
      <c r="C546" s="2">
        <v>43489</v>
      </c>
      <c r="D546" s="3">
        <v>57.57</v>
      </c>
      <c r="E546" s="3">
        <v>55.54</v>
      </c>
      <c r="F546" s="3">
        <v>53.5</v>
      </c>
      <c r="G546" s="3">
        <v>52.22</v>
      </c>
      <c r="H546" s="3">
        <v>50.53</v>
      </c>
      <c r="I546" s="3">
        <v>50.39</v>
      </c>
      <c r="J546" s="3">
        <v>51.12</v>
      </c>
      <c r="K546" s="3">
        <v>53.23</v>
      </c>
      <c r="L546" s="3">
        <v>55.92</v>
      </c>
      <c r="M546" s="3">
        <v>60.42</v>
      </c>
      <c r="N546" s="3">
        <v>62.94</v>
      </c>
      <c r="O546" s="3">
        <v>64.459999999999994</v>
      </c>
      <c r="P546" s="3">
        <v>64.67</v>
      </c>
      <c r="Q546" s="3">
        <v>61.71</v>
      </c>
      <c r="R546" s="3">
        <v>54.54</v>
      </c>
      <c r="S546" s="3">
        <v>49.43</v>
      </c>
      <c r="T546" s="3">
        <v>47.25</v>
      </c>
      <c r="U546" s="3">
        <v>47.36</v>
      </c>
      <c r="V546" s="3">
        <v>48.2</v>
      </c>
      <c r="W546" s="3">
        <v>51.29</v>
      </c>
      <c r="X546" s="3">
        <v>54.67</v>
      </c>
      <c r="Y546" s="3">
        <v>57.33</v>
      </c>
      <c r="Z546" s="3">
        <v>58.92</v>
      </c>
      <c r="AA546" s="3">
        <v>61.2</v>
      </c>
      <c r="AB546" s="3">
        <v>60.71</v>
      </c>
      <c r="AC546" s="3">
        <v>56.99</v>
      </c>
      <c r="AD546" s="3">
        <v>49.86</v>
      </c>
      <c r="AE546" s="3">
        <v>46.23</v>
      </c>
      <c r="AF546" s="3">
        <v>45.79</v>
      </c>
      <c r="AG546" s="3">
        <v>45.92</v>
      </c>
      <c r="AH546" s="3">
        <v>46.89</v>
      </c>
      <c r="AI546" s="3">
        <v>49.79</v>
      </c>
      <c r="AJ546" s="3">
        <v>53.9</v>
      </c>
      <c r="AK546" s="3">
        <v>56.47</v>
      </c>
      <c r="AL546" s="3">
        <v>57.34</v>
      </c>
      <c r="AM546" s="3">
        <v>57.81</v>
      </c>
      <c r="AN546" s="3">
        <v>56.15</v>
      </c>
      <c r="AO546" s="3">
        <v>52.9</v>
      </c>
      <c r="AP546" s="3">
        <v>47.08</v>
      </c>
      <c r="AQ546" s="3">
        <v>45.17</v>
      </c>
      <c r="AR546" s="3">
        <v>44.05</v>
      </c>
      <c r="AS546" s="3">
        <v>43.97</v>
      </c>
      <c r="AT546" s="3">
        <v>44.27</v>
      </c>
      <c r="AU546" s="3">
        <v>45.57</v>
      </c>
      <c r="AV546" s="3">
        <v>50.9</v>
      </c>
      <c r="AW546" s="3">
        <v>53.46</v>
      </c>
      <c r="AX546" s="3">
        <v>54.92</v>
      </c>
      <c r="AY546" s="3">
        <v>55.95</v>
      </c>
    </row>
    <row r="547" spans="1:51" x14ac:dyDescent="0.35">
      <c r="A547" s="5">
        <f t="shared" si="9"/>
        <v>43490</v>
      </c>
      <c r="B547" t="s">
        <v>692</v>
      </c>
      <c r="C547" s="2">
        <v>43490</v>
      </c>
      <c r="D547" s="3">
        <v>56.04</v>
      </c>
      <c r="E547" s="3">
        <v>54.21</v>
      </c>
      <c r="F547" s="3">
        <v>52.34</v>
      </c>
      <c r="G547" s="3">
        <v>51.07</v>
      </c>
      <c r="H547" s="3">
        <v>49.53</v>
      </c>
      <c r="I547" s="3">
        <v>49.26</v>
      </c>
      <c r="J547" s="3">
        <v>50.04</v>
      </c>
      <c r="K547" s="3">
        <v>52.37</v>
      </c>
      <c r="L547" s="3">
        <v>54.91</v>
      </c>
      <c r="M547" s="3">
        <v>59.82</v>
      </c>
      <c r="N547" s="3">
        <v>62.72</v>
      </c>
      <c r="O547" s="3">
        <v>63.94</v>
      </c>
      <c r="P547" s="3">
        <v>64.150000000000006</v>
      </c>
      <c r="Q547" s="3">
        <v>61.19</v>
      </c>
      <c r="R547" s="3">
        <v>54.02</v>
      </c>
      <c r="S547" s="3">
        <v>48.91</v>
      </c>
      <c r="T547" s="3">
        <v>46.73</v>
      </c>
      <c r="U547" s="3">
        <v>46.84</v>
      </c>
      <c r="V547" s="3">
        <v>47.68</v>
      </c>
      <c r="W547" s="3">
        <v>50.73</v>
      </c>
      <c r="X547" s="3">
        <v>54.04</v>
      </c>
      <c r="Y547" s="3">
        <v>56.65</v>
      </c>
      <c r="Z547" s="3">
        <v>58.24</v>
      </c>
      <c r="AA547" s="3">
        <v>61.02</v>
      </c>
      <c r="AB547" s="3">
        <v>60.85</v>
      </c>
      <c r="AC547" s="3">
        <v>57.15</v>
      </c>
      <c r="AD547" s="3">
        <v>49.94</v>
      </c>
      <c r="AE547" s="3">
        <v>46.23</v>
      </c>
      <c r="AF547" s="3">
        <v>45.71</v>
      </c>
      <c r="AG547" s="3">
        <v>45.76</v>
      </c>
      <c r="AH547" s="3">
        <v>46.65</v>
      </c>
      <c r="AI547" s="3">
        <v>49.47</v>
      </c>
      <c r="AJ547" s="3">
        <v>53.58</v>
      </c>
      <c r="AK547" s="3">
        <v>56.15</v>
      </c>
      <c r="AL547" s="3">
        <v>57.02</v>
      </c>
      <c r="AM547" s="3">
        <v>57.49</v>
      </c>
      <c r="AN547" s="3">
        <v>55.83</v>
      </c>
      <c r="AO547" s="3">
        <v>52.58</v>
      </c>
      <c r="AP547" s="3">
        <v>46.76</v>
      </c>
      <c r="AQ547" s="3">
        <v>44.85</v>
      </c>
      <c r="AR547" s="3">
        <v>43.73</v>
      </c>
      <c r="AS547" s="3">
        <v>43.65</v>
      </c>
      <c r="AT547" s="3">
        <v>43.95</v>
      </c>
      <c r="AU547" s="3">
        <v>45.25</v>
      </c>
      <c r="AV547" s="3">
        <v>50.58</v>
      </c>
      <c r="AW547" s="3">
        <v>53.14</v>
      </c>
      <c r="AX547" s="3">
        <v>54.6</v>
      </c>
      <c r="AY547" s="3">
        <v>55.63</v>
      </c>
    </row>
    <row r="548" spans="1:51" x14ac:dyDescent="0.35">
      <c r="A548" s="5">
        <f t="shared" si="9"/>
        <v>43493</v>
      </c>
      <c r="B548" t="s">
        <v>693</v>
      </c>
      <c r="C548" s="2">
        <v>43493</v>
      </c>
      <c r="D548" s="3">
        <v>55.2</v>
      </c>
      <c r="E548" s="3">
        <v>53.51</v>
      </c>
      <c r="F548" s="3">
        <v>51.71</v>
      </c>
      <c r="G548" s="3">
        <v>50.46</v>
      </c>
      <c r="H548" s="3">
        <v>48.85</v>
      </c>
      <c r="I548" s="3">
        <v>48.8</v>
      </c>
      <c r="J548" s="3">
        <v>49.35</v>
      </c>
      <c r="K548" s="3">
        <v>51.89</v>
      </c>
      <c r="L548" s="3">
        <v>54.33</v>
      </c>
      <c r="M548" s="3">
        <v>59.23</v>
      </c>
      <c r="N548" s="3">
        <v>62.18</v>
      </c>
      <c r="O548" s="3">
        <v>63.51</v>
      </c>
      <c r="P548" s="3">
        <v>63.78</v>
      </c>
      <c r="Q548" s="3">
        <v>60.87</v>
      </c>
      <c r="R548" s="3">
        <v>53.72</v>
      </c>
      <c r="S548" s="3">
        <v>48.64</v>
      </c>
      <c r="T548" s="3">
        <v>46.49</v>
      </c>
      <c r="U548" s="3">
        <v>46.6</v>
      </c>
      <c r="V548" s="3">
        <v>47.44</v>
      </c>
      <c r="W548" s="3">
        <v>50.49</v>
      </c>
      <c r="X548" s="3">
        <v>53.61</v>
      </c>
      <c r="Y548" s="3">
        <v>56.18</v>
      </c>
      <c r="Z548" s="3">
        <v>57.77</v>
      </c>
      <c r="AA548" s="3">
        <v>60.59</v>
      </c>
      <c r="AB548" s="3">
        <v>60.44</v>
      </c>
      <c r="AC548" s="3">
        <v>56.75</v>
      </c>
      <c r="AD548" s="3">
        <v>49.59</v>
      </c>
      <c r="AE548" s="3">
        <v>45.93</v>
      </c>
      <c r="AF548" s="3">
        <v>45.45</v>
      </c>
      <c r="AG548" s="3">
        <v>45.54</v>
      </c>
      <c r="AH548" s="3">
        <v>46.46</v>
      </c>
      <c r="AI548" s="3">
        <v>49.28</v>
      </c>
      <c r="AJ548" s="3">
        <v>53.36</v>
      </c>
      <c r="AK548" s="3">
        <v>55.96</v>
      </c>
      <c r="AL548" s="3">
        <v>56.86</v>
      </c>
      <c r="AM548" s="3">
        <v>57.37</v>
      </c>
      <c r="AN548" s="3">
        <v>55.71</v>
      </c>
      <c r="AO548" s="3">
        <v>52.46</v>
      </c>
      <c r="AP548" s="3">
        <v>46.57</v>
      </c>
      <c r="AQ548" s="3">
        <v>44.59</v>
      </c>
      <c r="AR548" s="3">
        <v>43.42</v>
      </c>
      <c r="AS548" s="3">
        <v>43.34</v>
      </c>
      <c r="AT548" s="3">
        <v>43.64</v>
      </c>
      <c r="AU548" s="3">
        <v>44.94</v>
      </c>
      <c r="AV548" s="3">
        <v>50.27</v>
      </c>
      <c r="AW548" s="3">
        <v>52.83</v>
      </c>
      <c r="AX548" s="3">
        <v>54.29</v>
      </c>
      <c r="AY548" s="3">
        <v>55.32</v>
      </c>
    </row>
    <row r="549" spans="1:51" x14ac:dyDescent="0.35">
      <c r="A549" s="5">
        <f t="shared" si="9"/>
        <v>43494</v>
      </c>
      <c r="B549" t="s">
        <v>694</v>
      </c>
      <c r="C549" s="2">
        <v>43494</v>
      </c>
      <c r="D549" s="3">
        <v>55.13</v>
      </c>
      <c r="E549" s="3">
        <v>53.51</v>
      </c>
      <c r="F549" s="3">
        <v>51.75</v>
      </c>
      <c r="G549" s="3">
        <v>50.7</v>
      </c>
      <c r="H549" s="3">
        <v>49.25</v>
      </c>
      <c r="I549" s="3">
        <v>49.45</v>
      </c>
      <c r="J549" s="3">
        <v>49.98</v>
      </c>
      <c r="K549" s="3">
        <v>52.48</v>
      </c>
      <c r="L549" s="3">
        <v>54.67</v>
      </c>
      <c r="M549" s="3">
        <v>59.61</v>
      </c>
      <c r="N549" s="3">
        <v>62.53</v>
      </c>
      <c r="O549" s="3">
        <v>63.85</v>
      </c>
      <c r="P549" s="3">
        <v>64.11</v>
      </c>
      <c r="Q549" s="3">
        <v>61.18</v>
      </c>
      <c r="R549" s="3">
        <v>54.12</v>
      </c>
      <c r="S549" s="3">
        <v>49.08</v>
      </c>
      <c r="T549" s="3">
        <v>46.95</v>
      </c>
      <c r="U549" s="3">
        <v>47.08</v>
      </c>
      <c r="V549" s="3">
        <v>47.92</v>
      </c>
      <c r="W549" s="3">
        <v>50.94</v>
      </c>
      <c r="X549" s="3">
        <v>54</v>
      </c>
      <c r="Y549" s="3">
        <v>56.49</v>
      </c>
      <c r="Z549" s="3">
        <v>58.02</v>
      </c>
      <c r="AA549" s="3">
        <v>60.86</v>
      </c>
      <c r="AB549" s="3">
        <v>60.73</v>
      </c>
      <c r="AC549" s="3">
        <v>57.08</v>
      </c>
      <c r="AD549" s="3">
        <v>50.03</v>
      </c>
      <c r="AE549" s="3">
        <v>46.43</v>
      </c>
      <c r="AF549" s="3">
        <v>46</v>
      </c>
      <c r="AG549" s="3">
        <v>46.11</v>
      </c>
      <c r="AH549" s="3">
        <v>47.07</v>
      </c>
      <c r="AI549" s="3">
        <v>49.9</v>
      </c>
      <c r="AJ549" s="3">
        <v>54</v>
      </c>
      <c r="AK549" s="3">
        <v>56.62</v>
      </c>
      <c r="AL549" s="3">
        <v>57.54</v>
      </c>
      <c r="AM549" s="3">
        <v>58.07</v>
      </c>
      <c r="AN549" s="3">
        <v>56.43</v>
      </c>
      <c r="AO549" s="3">
        <v>53.2</v>
      </c>
      <c r="AP549" s="3">
        <v>47.33</v>
      </c>
      <c r="AQ549" s="3">
        <v>45.38</v>
      </c>
      <c r="AR549" s="3">
        <v>44.23</v>
      </c>
      <c r="AS549" s="3">
        <v>44.16</v>
      </c>
      <c r="AT549" s="3">
        <v>44.47</v>
      </c>
      <c r="AU549" s="3">
        <v>45.76</v>
      </c>
      <c r="AV549" s="3">
        <v>51.08</v>
      </c>
      <c r="AW549" s="3">
        <v>53.63</v>
      </c>
      <c r="AX549" s="3">
        <v>55.08</v>
      </c>
      <c r="AY549" s="3">
        <v>56.1</v>
      </c>
    </row>
    <row r="550" spans="1:51" x14ac:dyDescent="0.35">
      <c r="A550" s="5">
        <f t="shared" si="9"/>
        <v>43495</v>
      </c>
      <c r="B550" t="s">
        <v>695</v>
      </c>
      <c r="C550" s="2">
        <v>43495</v>
      </c>
      <c r="D550" s="3">
        <v>54.06</v>
      </c>
      <c r="E550" s="3">
        <v>52.53</v>
      </c>
      <c r="F550" s="3">
        <v>50.83</v>
      </c>
      <c r="G550" s="3">
        <v>49.8</v>
      </c>
      <c r="H550" s="3">
        <v>48.37</v>
      </c>
      <c r="I550" s="3">
        <v>48.57</v>
      </c>
      <c r="J550" s="3">
        <v>49.38</v>
      </c>
      <c r="K550" s="3">
        <v>51.88</v>
      </c>
      <c r="L550" s="3">
        <v>54.2</v>
      </c>
      <c r="M550" s="3">
        <v>59.35</v>
      </c>
      <c r="N550" s="3">
        <v>62.46</v>
      </c>
      <c r="O550" s="3">
        <v>63.72</v>
      </c>
      <c r="P550" s="3">
        <v>64.010000000000005</v>
      </c>
      <c r="Q550" s="3">
        <v>61.08</v>
      </c>
      <c r="R550" s="3">
        <v>54.02</v>
      </c>
      <c r="S550" s="3">
        <v>49.02</v>
      </c>
      <c r="T550" s="3">
        <v>46.98</v>
      </c>
      <c r="U550" s="3">
        <v>47.11</v>
      </c>
      <c r="V550" s="3">
        <v>47.95</v>
      </c>
      <c r="W550" s="3">
        <v>50.97</v>
      </c>
      <c r="X550" s="3">
        <v>54.24</v>
      </c>
      <c r="Y550" s="3">
        <v>56.8</v>
      </c>
      <c r="Z550" s="3">
        <v>58.43</v>
      </c>
      <c r="AA550" s="3">
        <v>61.35</v>
      </c>
      <c r="AB550" s="3">
        <v>61.34</v>
      </c>
      <c r="AC550" s="3">
        <v>57.77</v>
      </c>
      <c r="AD550" s="3">
        <v>50.69</v>
      </c>
      <c r="AE550" s="3">
        <v>47.03</v>
      </c>
      <c r="AF550" s="3">
        <v>46.56</v>
      </c>
      <c r="AG550" s="3">
        <v>46.67</v>
      </c>
      <c r="AH550" s="3">
        <v>47.63</v>
      </c>
      <c r="AI550" s="3">
        <v>50.46</v>
      </c>
      <c r="AJ550" s="3">
        <v>54.55</v>
      </c>
      <c r="AK550" s="3">
        <v>57.07</v>
      </c>
      <c r="AL550" s="3">
        <v>57.93</v>
      </c>
      <c r="AM550" s="3">
        <v>58.46</v>
      </c>
      <c r="AN550" s="3">
        <v>56.82</v>
      </c>
      <c r="AO550" s="3">
        <v>53.59</v>
      </c>
      <c r="AP550" s="3">
        <v>47.91</v>
      </c>
      <c r="AQ550" s="3">
        <v>46.05</v>
      </c>
      <c r="AR550" s="3">
        <v>44.95</v>
      </c>
      <c r="AS550" s="3">
        <v>44.97</v>
      </c>
      <c r="AT550" s="3">
        <v>45.37</v>
      </c>
      <c r="AU550" s="3">
        <v>46.83</v>
      </c>
      <c r="AV550" s="3">
        <v>52.04</v>
      </c>
      <c r="AW550" s="3">
        <v>54.5</v>
      </c>
      <c r="AX550" s="3">
        <v>55.86</v>
      </c>
      <c r="AY550" s="3">
        <v>56.88</v>
      </c>
    </row>
    <row r="551" spans="1:51" x14ac:dyDescent="0.35">
      <c r="A551" s="5">
        <f t="shared" si="9"/>
        <v>43496</v>
      </c>
      <c r="B551" t="s">
        <v>696</v>
      </c>
      <c r="C551" s="2">
        <v>43496</v>
      </c>
      <c r="D551" s="3">
        <v>51.52</v>
      </c>
      <c r="E551" s="3">
        <v>49.72</v>
      </c>
      <c r="F551" s="3">
        <v>49.26</v>
      </c>
      <c r="G551" s="3">
        <v>48.21</v>
      </c>
      <c r="H551" s="3">
        <v>47.54</v>
      </c>
      <c r="I551" s="3">
        <v>48.56</v>
      </c>
      <c r="J551" s="3">
        <v>51.06</v>
      </c>
      <c r="K551" s="3">
        <v>53.42</v>
      </c>
      <c r="L551" s="3">
        <v>58.59</v>
      </c>
      <c r="M551" s="3">
        <v>61.7</v>
      </c>
      <c r="N551" s="3">
        <v>63.06</v>
      </c>
      <c r="O551" s="3">
        <v>63.38</v>
      </c>
      <c r="P551" s="3">
        <v>60.63</v>
      </c>
      <c r="Q551" s="3">
        <v>53.85</v>
      </c>
      <c r="R551" s="3">
        <v>48.99</v>
      </c>
      <c r="S551" s="3">
        <v>46.95</v>
      </c>
      <c r="T551" s="3">
        <v>47.08</v>
      </c>
      <c r="U551" s="3">
        <v>47.92</v>
      </c>
      <c r="V551" s="3">
        <v>50.91</v>
      </c>
      <c r="W551" s="3">
        <v>54.07</v>
      </c>
      <c r="X551" s="3">
        <v>56.6</v>
      </c>
      <c r="Y551" s="3">
        <v>58.23</v>
      </c>
      <c r="Z551" s="3">
        <v>61.15</v>
      </c>
      <c r="AA551" s="3">
        <v>61.05</v>
      </c>
      <c r="AB551" s="3">
        <v>57.42</v>
      </c>
      <c r="AC551" s="3">
        <v>50.28</v>
      </c>
      <c r="AD551" s="3">
        <v>46.62</v>
      </c>
      <c r="AE551" s="3">
        <v>46.15</v>
      </c>
      <c r="AF551" s="3">
        <v>46.26</v>
      </c>
      <c r="AG551" s="3">
        <v>47.22</v>
      </c>
      <c r="AH551" s="3">
        <v>50.12</v>
      </c>
      <c r="AI551" s="3">
        <v>54.29</v>
      </c>
      <c r="AJ551" s="3">
        <v>56.9</v>
      </c>
      <c r="AK551" s="3">
        <v>57.82</v>
      </c>
      <c r="AL551" s="3">
        <v>58.35</v>
      </c>
      <c r="AM551" s="3">
        <v>56.71</v>
      </c>
      <c r="AN551" s="3">
        <v>53.48</v>
      </c>
      <c r="AO551" s="3">
        <v>47.8</v>
      </c>
      <c r="AP551" s="3">
        <v>45.94</v>
      </c>
      <c r="AQ551" s="3">
        <v>44.84</v>
      </c>
      <c r="AR551" s="3">
        <v>44.86</v>
      </c>
      <c r="AS551" s="3">
        <v>45.26</v>
      </c>
      <c r="AT551" s="3">
        <v>46.72</v>
      </c>
      <c r="AU551" s="3">
        <v>51.93</v>
      </c>
      <c r="AV551" s="3">
        <v>54.39</v>
      </c>
      <c r="AW551" s="3">
        <v>55.75</v>
      </c>
      <c r="AX551" s="3">
        <v>56.77</v>
      </c>
      <c r="AY551" s="3">
        <v>55.8</v>
      </c>
    </row>
    <row r="552" spans="1:51" x14ac:dyDescent="0.35">
      <c r="A552" s="5">
        <f t="shared" si="9"/>
        <v>43497</v>
      </c>
      <c r="B552" t="s">
        <v>697</v>
      </c>
      <c r="C552" s="2">
        <v>43497</v>
      </c>
      <c r="D552" s="3">
        <v>50.07</v>
      </c>
      <c r="E552" s="3">
        <v>48.72</v>
      </c>
      <c r="F552" s="3">
        <v>48.3</v>
      </c>
      <c r="G552" s="3">
        <v>47.25</v>
      </c>
      <c r="H552" s="3">
        <v>47.02</v>
      </c>
      <c r="I552" s="3">
        <v>48.08</v>
      </c>
      <c r="J552" s="3">
        <v>50.43</v>
      </c>
      <c r="K552" s="3">
        <v>53.11</v>
      </c>
      <c r="L552" s="3">
        <v>58.49</v>
      </c>
      <c r="M552" s="3">
        <v>61.65</v>
      </c>
      <c r="N552" s="3">
        <v>62.98</v>
      </c>
      <c r="O552" s="3">
        <v>63.29</v>
      </c>
      <c r="P552" s="3">
        <v>60.54</v>
      </c>
      <c r="Q552" s="3">
        <v>53.67</v>
      </c>
      <c r="R552" s="3">
        <v>48.79</v>
      </c>
      <c r="S552" s="3">
        <v>46.75</v>
      </c>
      <c r="T552" s="3">
        <v>46.88</v>
      </c>
      <c r="U552" s="3">
        <v>47.72</v>
      </c>
      <c r="V552" s="3">
        <v>50.77</v>
      </c>
      <c r="W552" s="3">
        <v>53.96</v>
      </c>
      <c r="X552" s="3">
        <v>56.54</v>
      </c>
      <c r="Y552" s="3">
        <v>58.18</v>
      </c>
      <c r="Z552" s="3">
        <v>61.11</v>
      </c>
      <c r="AA552" s="3">
        <v>61.01</v>
      </c>
      <c r="AB552" s="3">
        <v>57.38</v>
      </c>
      <c r="AC552" s="3">
        <v>50.24</v>
      </c>
      <c r="AD552" s="3">
        <v>46.58</v>
      </c>
      <c r="AE552" s="3">
        <v>46.12</v>
      </c>
      <c r="AF552" s="3">
        <v>46.23</v>
      </c>
      <c r="AG552" s="3">
        <v>47.19</v>
      </c>
      <c r="AH552" s="3">
        <v>50.09</v>
      </c>
      <c r="AI552" s="3">
        <v>54.26</v>
      </c>
      <c r="AJ552" s="3">
        <v>56.87</v>
      </c>
      <c r="AK552" s="3">
        <v>57.79</v>
      </c>
      <c r="AL552" s="3">
        <v>58.32</v>
      </c>
      <c r="AM552" s="3">
        <v>56.68</v>
      </c>
      <c r="AN552" s="3">
        <v>53.45</v>
      </c>
      <c r="AO552" s="3">
        <v>47.75</v>
      </c>
      <c r="AP552" s="3">
        <v>45.86</v>
      </c>
      <c r="AQ552" s="3">
        <v>44.76</v>
      </c>
      <c r="AR552" s="3">
        <v>44.78</v>
      </c>
      <c r="AS552" s="3">
        <v>45.18</v>
      </c>
      <c r="AT552" s="3">
        <v>46.64</v>
      </c>
      <c r="AU552" s="3">
        <v>51.85</v>
      </c>
      <c r="AV552" s="3">
        <v>54.31</v>
      </c>
      <c r="AW552" s="3">
        <v>55.67</v>
      </c>
      <c r="AX552" s="3">
        <v>56.69</v>
      </c>
      <c r="AY552" s="3">
        <v>55.72</v>
      </c>
    </row>
    <row r="553" spans="1:51" x14ac:dyDescent="0.35">
      <c r="A553" s="5">
        <f t="shared" si="9"/>
        <v>43500</v>
      </c>
      <c r="B553" t="s">
        <v>698</v>
      </c>
      <c r="C553" s="2">
        <v>43500</v>
      </c>
      <c r="D553" s="3">
        <v>50.66</v>
      </c>
      <c r="E553" s="3">
        <v>49.09</v>
      </c>
      <c r="F553" s="3">
        <v>48.37</v>
      </c>
      <c r="G553" s="3">
        <v>46.99</v>
      </c>
      <c r="H553" s="3">
        <v>47.04</v>
      </c>
      <c r="I553" s="3">
        <v>48.24</v>
      </c>
      <c r="J553" s="3">
        <v>49.84</v>
      </c>
      <c r="K553" s="3">
        <v>52.62</v>
      </c>
      <c r="L553" s="3">
        <v>58.33</v>
      </c>
      <c r="M553" s="3">
        <v>61.44</v>
      </c>
      <c r="N553" s="3">
        <v>62.73</v>
      </c>
      <c r="O553" s="3">
        <v>63.04</v>
      </c>
      <c r="P553" s="3">
        <v>60.29</v>
      </c>
      <c r="Q553" s="3">
        <v>53.43</v>
      </c>
      <c r="R553" s="3">
        <v>48.57</v>
      </c>
      <c r="S553" s="3">
        <v>46.53</v>
      </c>
      <c r="T553" s="3">
        <v>46.66</v>
      </c>
      <c r="U553" s="3">
        <v>47.5</v>
      </c>
      <c r="V553" s="3">
        <v>50.55</v>
      </c>
      <c r="W553" s="3">
        <v>53.68</v>
      </c>
      <c r="X553" s="3">
        <v>56.19</v>
      </c>
      <c r="Y553" s="3">
        <v>57.83</v>
      </c>
      <c r="Z553" s="3">
        <v>60.76</v>
      </c>
      <c r="AA553" s="3">
        <v>60.66</v>
      </c>
      <c r="AB553" s="3">
        <v>57.04</v>
      </c>
      <c r="AC553" s="3">
        <v>50.13</v>
      </c>
      <c r="AD553" s="3">
        <v>46.53</v>
      </c>
      <c r="AE553" s="3">
        <v>46.14</v>
      </c>
      <c r="AF553" s="3">
        <v>46.32</v>
      </c>
      <c r="AG553" s="3">
        <v>47.28</v>
      </c>
      <c r="AH553" s="3">
        <v>50.18</v>
      </c>
      <c r="AI553" s="3">
        <v>54.31</v>
      </c>
      <c r="AJ553" s="3">
        <v>56.94</v>
      </c>
      <c r="AK553" s="3">
        <v>57.86</v>
      </c>
      <c r="AL553" s="3">
        <v>58.35</v>
      </c>
      <c r="AM553" s="3">
        <v>56.71</v>
      </c>
      <c r="AN553" s="3">
        <v>53.48</v>
      </c>
      <c r="AO553" s="3">
        <v>47.9</v>
      </c>
      <c r="AP553" s="3">
        <v>46.13</v>
      </c>
      <c r="AQ553" s="3">
        <v>45.13</v>
      </c>
      <c r="AR553" s="3">
        <v>45.25</v>
      </c>
      <c r="AS553" s="3">
        <v>45.75</v>
      </c>
      <c r="AT553" s="3">
        <v>47.21</v>
      </c>
      <c r="AU553" s="3">
        <v>52.36</v>
      </c>
      <c r="AV553" s="3">
        <v>54.82</v>
      </c>
      <c r="AW553" s="3">
        <v>56.18</v>
      </c>
      <c r="AX553" s="3">
        <v>57.2</v>
      </c>
      <c r="AY553" s="3">
        <v>56.23</v>
      </c>
    </row>
    <row r="554" spans="1:51" x14ac:dyDescent="0.35">
      <c r="A554" s="5">
        <f t="shared" si="9"/>
        <v>43501</v>
      </c>
      <c r="B554" t="s">
        <v>699</v>
      </c>
      <c r="C554" s="2">
        <v>43501</v>
      </c>
      <c r="D554" s="3">
        <v>50.48</v>
      </c>
      <c r="E554" s="3">
        <v>49.3</v>
      </c>
      <c r="F554" s="3">
        <v>48.2</v>
      </c>
      <c r="G554" s="3">
        <v>46.71</v>
      </c>
      <c r="H554" s="3">
        <v>46.81</v>
      </c>
      <c r="I554" s="3">
        <v>48.31</v>
      </c>
      <c r="J554" s="3">
        <v>49.99</v>
      </c>
      <c r="K554" s="3">
        <v>52.98</v>
      </c>
      <c r="L554" s="3">
        <v>58.53</v>
      </c>
      <c r="M554" s="3">
        <v>61.46</v>
      </c>
      <c r="N554" s="3">
        <v>62.66</v>
      </c>
      <c r="O554" s="3">
        <v>62.9</v>
      </c>
      <c r="P554" s="3">
        <v>60.12</v>
      </c>
      <c r="Q554" s="3">
        <v>53.35</v>
      </c>
      <c r="R554" s="3">
        <v>48.54</v>
      </c>
      <c r="S554" s="3">
        <v>46.55</v>
      </c>
      <c r="T554" s="3">
        <v>46.73</v>
      </c>
      <c r="U554" s="3">
        <v>47.62</v>
      </c>
      <c r="V554" s="3">
        <v>50.72</v>
      </c>
      <c r="W554" s="3">
        <v>53.77</v>
      </c>
      <c r="X554" s="3">
        <v>56.23</v>
      </c>
      <c r="Y554" s="3">
        <v>57.82</v>
      </c>
      <c r="Z554" s="3">
        <v>60.7</v>
      </c>
      <c r="AA554" s="3">
        <v>60.55</v>
      </c>
      <c r="AB554" s="3">
        <v>56.93</v>
      </c>
      <c r="AC554" s="3">
        <v>50.06</v>
      </c>
      <c r="AD554" s="3">
        <v>46.49</v>
      </c>
      <c r="AE554" s="3">
        <v>46.1</v>
      </c>
      <c r="AF554" s="3">
        <v>46.28</v>
      </c>
      <c r="AG554" s="3">
        <v>47.24</v>
      </c>
      <c r="AH554" s="3">
        <v>50.14</v>
      </c>
      <c r="AI554" s="3">
        <v>54.29</v>
      </c>
      <c r="AJ554" s="3">
        <v>56.94</v>
      </c>
      <c r="AK554" s="3">
        <v>57.86</v>
      </c>
      <c r="AL554" s="3">
        <v>58.35</v>
      </c>
      <c r="AM554" s="3">
        <v>56.71</v>
      </c>
      <c r="AN554" s="3">
        <v>53.48</v>
      </c>
      <c r="AO554" s="3">
        <v>47.9</v>
      </c>
      <c r="AP554" s="3">
        <v>46.13</v>
      </c>
      <c r="AQ554" s="3">
        <v>45.13</v>
      </c>
      <c r="AR554" s="3">
        <v>45.25</v>
      </c>
      <c r="AS554" s="3">
        <v>45.75</v>
      </c>
      <c r="AT554" s="3">
        <v>47.21</v>
      </c>
      <c r="AU554" s="3">
        <v>52.32</v>
      </c>
      <c r="AV554" s="3">
        <v>54.74</v>
      </c>
      <c r="AW554" s="3">
        <v>56.06</v>
      </c>
      <c r="AX554" s="3">
        <v>57.08</v>
      </c>
      <c r="AY554" s="3">
        <v>56.11</v>
      </c>
    </row>
    <row r="555" spans="1:51" x14ac:dyDescent="0.35">
      <c r="A555" s="5">
        <f t="shared" si="9"/>
        <v>43502</v>
      </c>
      <c r="B555" t="s">
        <v>700</v>
      </c>
      <c r="C555" s="2">
        <v>43502</v>
      </c>
      <c r="D555" s="3">
        <v>49.88</v>
      </c>
      <c r="E555" s="3">
        <v>48.7</v>
      </c>
      <c r="F555" s="3">
        <v>47.45</v>
      </c>
      <c r="G555" s="3">
        <v>46.13</v>
      </c>
      <c r="H555" s="3">
        <v>46.08</v>
      </c>
      <c r="I555" s="3">
        <v>47.62</v>
      </c>
      <c r="J555" s="3">
        <v>49.34</v>
      </c>
      <c r="K555" s="3">
        <v>52.58</v>
      </c>
      <c r="L555" s="3">
        <v>58.29</v>
      </c>
      <c r="M555" s="3">
        <v>61.43</v>
      </c>
      <c r="N555" s="3">
        <v>62.54</v>
      </c>
      <c r="O555" s="3">
        <v>62.73</v>
      </c>
      <c r="P555" s="3">
        <v>59.89</v>
      </c>
      <c r="Q555" s="3">
        <v>53.07</v>
      </c>
      <c r="R555" s="3">
        <v>48.24</v>
      </c>
      <c r="S555" s="3">
        <v>46.25</v>
      </c>
      <c r="T555" s="3">
        <v>46.45</v>
      </c>
      <c r="U555" s="3">
        <v>47.37</v>
      </c>
      <c r="V555" s="3">
        <v>50.5</v>
      </c>
      <c r="W555" s="3">
        <v>53.61</v>
      </c>
      <c r="X555" s="3">
        <v>56.12</v>
      </c>
      <c r="Y555" s="3">
        <v>57.75</v>
      </c>
      <c r="Z555" s="3">
        <v>60.63</v>
      </c>
      <c r="AA555" s="3">
        <v>60.48</v>
      </c>
      <c r="AB555" s="3">
        <v>56.86</v>
      </c>
      <c r="AC555" s="3">
        <v>49.95</v>
      </c>
      <c r="AD555" s="3">
        <v>46.34</v>
      </c>
      <c r="AE555" s="3">
        <v>45.94</v>
      </c>
      <c r="AF555" s="3">
        <v>46.12</v>
      </c>
      <c r="AG555" s="3">
        <v>47.08</v>
      </c>
      <c r="AH555" s="3">
        <v>49.98</v>
      </c>
      <c r="AI555" s="3">
        <v>54.15</v>
      </c>
      <c r="AJ555" s="3">
        <v>56.81</v>
      </c>
      <c r="AK555" s="3">
        <v>57.74</v>
      </c>
      <c r="AL555" s="3">
        <v>58.23</v>
      </c>
      <c r="AM555" s="3">
        <v>56.59</v>
      </c>
      <c r="AN555" s="3">
        <v>53.36</v>
      </c>
      <c r="AO555" s="3">
        <v>47.8</v>
      </c>
      <c r="AP555" s="3">
        <v>46.05</v>
      </c>
      <c r="AQ555" s="3">
        <v>45.07</v>
      </c>
      <c r="AR555" s="3">
        <v>45.19</v>
      </c>
      <c r="AS555" s="3">
        <v>45.69</v>
      </c>
      <c r="AT555" s="3">
        <v>47.15</v>
      </c>
      <c r="AU555" s="3">
        <v>52.26</v>
      </c>
      <c r="AV555" s="3">
        <v>54.68</v>
      </c>
      <c r="AW555" s="3">
        <v>56</v>
      </c>
      <c r="AX555" s="3">
        <v>57.02</v>
      </c>
      <c r="AY555" s="3">
        <v>56.05</v>
      </c>
    </row>
    <row r="556" spans="1:51" x14ac:dyDescent="0.35">
      <c r="A556" s="5">
        <f t="shared" si="9"/>
        <v>43503</v>
      </c>
      <c r="B556" t="s">
        <v>701</v>
      </c>
      <c r="C556" s="2">
        <v>43503</v>
      </c>
      <c r="D556" s="3">
        <v>49.81</v>
      </c>
      <c r="E556" s="3">
        <v>48.55</v>
      </c>
      <c r="F556" s="3">
        <v>47.16</v>
      </c>
      <c r="G556" s="3">
        <v>45.59</v>
      </c>
      <c r="H556" s="3">
        <v>45.65</v>
      </c>
      <c r="I556" s="3">
        <v>47.23</v>
      </c>
      <c r="J556" s="3">
        <v>49.09</v>
      </c>
      <c r="K556" s="3">
        <v>52.25</v>
      </c>
      <c r="L556" s="3">
        <v>57.86</v>
      </c>
      <c r="M556" s="3">
        <v>60.95</v>
      </c>
      <c r="N556" s="3">
        <v>62.02</v>
      </c>
      <c r="O556" s="3">
        <v>62.18</v>
      </c>
      <c r="P556" s="3">
        <v>59.37</v>
      </c>
      <c r="Q556" s="3">
        <v>52.59</v>
      </c>
      <c r="R556" s="3">
        <v>47.8</v>
      </c>
      <c r="S556" s="3">
        <v>45.84</v>
      </c>
      <c r="T556" s="3">
        <v>46.07</v>
      </c>
      <c r="U556" s="3">
        <v>47</v>
      </c>
      <c r="V556" s="3">
        <v>50.09</v>
      </c>
      <c r="W556" s="3">
        <v>53.12</v>
      </c>
      <c r="X556" s="3">
        <v>55.59</v>
      </c>
      <c r="Y556" s="3">
        <v>57.2</v>
      </c>
      <c r="Z556" s="3">
        <v>60.06</v>
      </c>
      <c r="AA556" s="3">
        <v>59.89</v>
      </c>
      <c r="AB556" s="3">
        <v>56.26</v>
      </c>
      <c r="AC556" s="3">
        <v>49.36</v>
      </c>
      <c r="AD556" s="3">
        <v>45.71</v>
      </c>
      <c r="AE556" s="3">
        <v>45.27</v>
      </c>
      <c r="AF556" s="3">
        <v>45.44</v>
      </c>
      <c r="AG556" s="3">
        <v>46.39</v>
      </c>
      <c r="AH556" s="3">
        <v>49.28</v>
      </c>
      <c r="AI556" s="3">
        <v>53.5</v>
      </c>
      <c r="AJ556" s="3">
        <v>56.2</v>
      </c>
      <c r="AK556" s="3">
        <v>57.17</v>
      </c>
      <c r="AL556" s="3">
        <v>57.7</v>
      </c>
      <c r="AM556" s="3">
        <v>56.08</v>
      </c>
      <c r="AN556" s="3">
        <v>52.87</v>
      </c>
      <c r="AO556" s="3">
        <v>47.32</v>
      </c>
      <c r="AP556" s="3">
        <v>45.58</v>
      </c>
      <c r="AQ556" s="3">
        <v>44.6</v>
      </c>
      <c r="AR556" s="3">
        <v>44.72</v>
      </c>
      <c r="AS556" s="3">
        <v>45.22</v>
      </c>
      <c r="AT556" s="3">
        <v>46.67</v>
      </c>
      <c r="AU556" s="3">
        <v>51.98</v>
      </c>
      <c r="AV556" s="3">
        <v>54.4</v>
      </c>
      <c r="AW556" s="3">
        <v>55.72</v>
      </c>
      <c r="AX556" s="3">
        <v>56.74</v>
      </c>
      <c r="AY556" s="3">
        <v>55.77</v>
      </c>
    </row>
    <row r="557" spans="1:51" x14ac:dyDescent="0.35">
      <c r="A557" s="5">
        <f t="shared" si="9"/>
        <v>43504</v>
      </c>
      <c r="B557" t="s">
        <v>702</v>
      </c>
      <c r="C557" s="2">
        <v>43504</v>
      </c>
      <c r="D557" s="3">
        <v>48.05</v>
      </c>
      <c r="E557" s="3">
        <v>46.85</v>
      </c>
      <c r="F557" s="3">
        <v>45.77</v>
      </c>
      <c r="G557" s="3">
        <v>44.29</v>
      </c>
      <c r="H557" s="3">
        <v>44.42</v>
      </c>
      <c r="I557" s="3">
        <v>46.04</v>
      </c>
      <c r="J557" s="3">
        <v>47.93</v>
      </c>
      <c r="K557" s="3">
        <v>51.16</v>
      </c>
      <c r="L557" s="3">
        <v>56.82</v>
      </c>
      <c r="M557" s="3">
        <v>59.96</v>
      </c>
      <c r="N557" s="3">
        <v>61.01</v>
      </c>
      <c r="O557" s="3">
        <v>61.15</v>
      </c>
      <c r="P557" s="3">
        <v>58.32</v>
      </c>
      <c r="Q557" s="3">
        <v>51.59</v>
      </c>
      <c r="R557" s="3">
        <v>46.85</v>
      </c>
      <c r="S557" s="3">
        <v>44.94</v>
      </c>
      <c r="T557" s="3">
        <v>45.21</v>
      </c>
      <c r="U557" s="3">
        <v>46.18</v>
      </c>
      <c r="V557" s="3">
        <v>49.3</v>
      </c>
      <c r="W557" s="3">
        <v>52.4</v>
      </c>
      <c r="X557" s="3">
        <v>54.93</v>
      </c>
      <c r="Y557" s="3">
        <v>56.59</v>
      </c>
      <c r="Z557" s="3">
        <v>59.51</v>
      </c>
      <c r="AA557" s="3">
        <v>59.39</v>
      </c>
      <c r="AB557" s="3">
        <v>55.8</v>
      </c>
      <c r="AC557" s="3">
        <v>48.92</v>
      </c>
      <c r="AD557" s="3">
        <v>45.29</v>
      </c>
      <c r="AE557" s="3">
        <v>44.87</v>
      </c>
      <c r="AF557" s="3">
        <v>45.06</v>
      </c>
      <c r="AG557" s="3">
        <v>46.03</v>
      </c>
      <c r="AH557" s="3">
        <v>48.94</v>
      </c>
      <c r="AI557" s="3">
        <v>53.18</v>
      </c>
      <c r="AJ557" s="3">
        <v>55.89</v>
      </c>
      <c r="AK557" s="3">
        <v>56.87</v>
      </c>
      <c r="AL557" s="3">
        <v>57.41</v>
      </c>
      <c r="AM557" s="3">
        <v>55.79</v>
      </c>
      <c r="AN557" s="3">
        <v>52.58</v>
      </c>
      <c r="AO557" s="3">
        <v>47.03</v>
      </c>
      <c r="AP557" s="3">
        <v>45.29</v>
      </c>
      <c r="AQ557" s="3">
        <v>44.31</v>
      </c>
      <c r="AR557" s="3">
        <v>44.43</v>
      </c>
      <c r="AS557" s="3">
        <v>44.93</v>
      </c>
      <c r="AT557" s="3">
        <v>46.38</v>
      </c>
      <c r="AU557" s="3">
        <v>51.69</v>
      </c>
      <c r="AV557" s="3">
        <v>54.11</v>
      </c>
      <c r="AW557" s="3">
        <v>55.43</v>
      </c>
      <c r="AX557" s="3">
        <v>56.45</v>
      </c>
      <c r="AY557" s="3">
        <v>55.48</v>
      </c>
    </row>
    <row r="558" spans="1:51" x14ac:dyDescent="0.35">
      <c r="A558" s="5">
        <f t="shared" si="9"/>
        <v>43507</v>
      </c>
      <c r="B558" t="s">
        <v>703</v>
      </c>
      <c r="C558" s="2">
        <v>43507</v>
      </c>
      <c r="D558" s="3">
        <v>47.81</v>
      </c>
      <c r="E558" s="3">
        <v>46.72</v>
      </c>
      <c r="F558" s="3">
        <v>45.67</v>
      </c>
      <c r="G558" s="3">
        <v>44.32</v>
      </c>
      <c r="H558" s="3">
        <v>44.39</v>
      </c>
      <c r="I558" s="3">
        <v>45.91</v>
      </c>
      <c r="J558" s="3">
        <v>47.7</v>
      </c>
      <c r="K558" s="3">
        <v>51.08</v>
      </c>
      <c r="L558" s="3">
        <v>56.93</v>
      </c>
      <c r="M558" s="3">
        <v>60.12</v>
      </c>
      <c r="N558" s="3">
        <v>61.22</v>
      </c>
      <c r="O558" s="3">
        <v>61.4</v>
      </c>
      <c r="P558" s="3">
        <v>58.62</v>
      </c>
      <c r="Q558" s="3">
        <v>51.8</v>
      </c>
      <c r="R558" s="3">
        <v>46.98</v>
      </c>
      <c r="S558" s="3">
        <v>44.99</v>
      </c>
      <c r="T558" s="3">
        <v>45.23</v>
      </c>
      <c r="U558" s="3">
        <v>46.17</v>
      </c>
      <c r="V558" s="3">
        <v>49.27</v>
      </c>
      <c r="W558" s="3">
        <v>52.37</v>
      </c>
      <c r="X558" s="3">
        <v>54.9</v>
      </c>
      <c r="Y558" s="3">
        <v>56.56</v>
      </c>
      <c r="Z558" s="3">
        <v>59.46</v>
      </c>
      <c r="AA558" s="3">
        <v>59.32</v>
      </c>
      <c r="AB558" s="3">
        <v>55.71</v>
      </c>
      <c r="AC558" s="3">
        <v>48.81</v>
      </c>
      <c r="AD558" s="3">
        <v>45.16</v>
      </c>
      <c r="AE558" s="3">
        <v>44.72</v>
      </c>
      <c r="AF558" s="3">
        <v>44.91</v>
      </c>
      <c r="AG558" s="3">
        <v>45.88</v>
      </c>
      <c r="AH558" s="3">
        <v>48.79</v>
      </c>
      <c r="AI558" s="3">
        <v>52.95</v>
      </c>
      <c r="AJ558" s="3">
        <v>55.6</v>
      </c>
      <c r="AK558" s="3">
        <v>56.5</v>
      </c>
      <c r="AL558" s="3">
        <v>56.99</v>
      </c>
      <c r="AM558" s="3">
        <v>55.33</v>
      </c>
      <c r="AN558" s="3">
        <v>52.08</v>
      </c>
      <c r="AO558" s="3">
        <v>46.57</v>
      </c>
      <c r="AP558" s="3">
        <v>44.94</v>
      </c>
      <c r="AQ558" s="3">
        <v>44.06</v>
      </c>
      <c r="AR558" s="3">
        <v>44.23</v>
      </c>
      <c r="AS558" s="3">
        <v>44.73</v>
      </c>
      <c r="AT558" s="3">
        <v>46.15</v>
      </c>
      <c r="AU558" s="3">
        <v>51.41</v>
      </c>
      <c r="AV558" s="3">
        <v>53.78</v>
      </c>
      <c r="AW558" s="3">
        <v>55.04</v>
      </c>
      <c r="AX558" s="3">
        <v>56.04</v>
      </c>
      <c r="AY558" s="3">
        <v>55.07</v>
      </c>
    </row>
    <row r="559" spans="1:51" x14ac:dyDescent="0.35">
      <c r="A559" s="5">
        <f t="shared" si="9"/>
        <v>43508</v>
      </c>
      <c r="B559" t="s">
        <v>704</v>
      </c>
      <c r="C559" s="2">
        <v>43508</v>
      </c>
      <c r="D559" s="3">
        <v>46.98</v>
      </c>
      <c r="E559" s="3">
        <v>45.96</v>
      </c>
      <c r="F559" s="3">
        <v>45.07</v>
      </c>
      <c r="G559" s="3">
        <v>43.8</v>
      </c>
      <c r="H559" s="3">
        <v>43.83</v>
      </c>
      <c r="I559" s="3">
        <v>45.32</v>
      </c>
      <c r="J559" s="3">
        <v>47.06</v>
      </c>
      <c r="K559" s="3">
        <v>50.46</v>
      </c>
      <c r="L559" s="3">
        <v>56.29</v>
      </c>
      <c r="M559" s="3">
        <v>59.46</v>
      </c>
      <c r="N559" s="3">
        <v>60.49</v>
      </c>
      <c r="O559" s="3">
        <v>60.61</v>
      </c>
      <c r="P559" s="3">
        <v>57.78</v>
      </c>
      <c r="Q559" s="3">
        <v>51.2</v>
      </c>
      <c r="R559" s="3">
        <v>46.55</v>
      </c>
      <c r="S559" s="3">
        <v>44.61</v>
      </c>
      <c r="T559" s="3">
        <v>44.81</v>
      </c>
      <c r="U559" s="3">
        <v>45.71</v>
      </c>
      <c r="V559" s="3">
        <v>48.74</v>
      </c>
      <c r="W559" s="3">
        <v>51.78</v>
      </c>
      <c r="X559" s="3">
        <v>54.31</v>
      </c>
      <c r="Y559" s="3">
        <v>55.97</v>
      </c>
      <c r="Z559" s="3">
        <v>58.85</v>
      </c>
      <c r="AA559" s="3">
        <v>58.71</v>
      </c>
      <c r="AB559" s="3">
        <v>55.1</v>
      </c>
      <c r="AC559" s="3">
        <v>48.2</v>
      </c>
      <c r="AD559" s="3">
        <v>44.55</v>
      </c>
      <c r="AE559" s="3">
        <v>44.11</v>
      </c>
      <c r="AF559" s="3">
        <v>44.3</v>
      </c>
      <c r="AG559" s="3">
        <v>45.27</v>
      </c>
      <c r="AH559" s="3">
        <v>48.18</v>
      </c>
      <c r="AI559" s="3">
        <v>52.37</v>
      </c>
      <c r="AJ559" s="3">
        <v>55.05</v>
      </c>
      <c r="AK559" s="3">
        <v>55.97</v>
      </c>
      <c r="AL559" s="3">
        <v>56.48</v>
      </c>
      <c r="AM559" s="3">
        <v>54.84</v>
      </c>
      <c r="AN559" s="3">
        <v>51.59</v>
      </c>
      <c r="AO559" s="3">
        <v>46.08</v>
      </c>
      <c r="AP559" s="3">
        <v>44.45</v>
      </c>
      <c r="AQ559" s="3">
        <v>43.57</v>
      </c>
      <c r="AR559" s="3">
        <v>43.74</v>
      </c>
      <c r="AS559" s="3">
        <v>44.24</v>
      </c>
      <c r="AT559" s="3">
        <v>45.66</v>
      </c>
      <c r="AU559" s="3">
        <v>50.92</v>
      </c>
      <c r="AV559" s="3">
        <v>53.29</v>
      </c>
      <c r="AW559" s="3">
        <v>54.55</v>
      </c>
      <c r="AX559" s="3">
        <v>55.55</v>
      </c>
      <c r="AY559" s="3">
        <v>54.58</v>
      </c>
    </row>
    <row r="560" spans="1:51" x14ac:dyDescent="0.35">
      <c r="A560" s="5">
        <f t="shared" si="9"/>
        <v>43509</v>
      </c>
      <c r="B560" t="s">
        <v>705</v>
      </c>
      <c r="C560" s="2">
        <v>43509</v>
      </c>
      <c r="D560" s="3">
        <v>47.62</v>
      </c>
      <c r="E560" s="3">
        <v>46.63</v>
      </c>
      <c r="F560" s="3">
        <v>45.49</v>
      </c>
      <c r="G560" s="3">
        <v>44.3</v>
      </c>
      <c r="H560" s="3">
        <v>44.33</v>
      </c>
      <c r="I560" s="3">
        <v>45.88</v>
      </c>
      <c r="J560" s="3">
        <v>47.67</v>
      </c>
      <c r="K560" s="3">
        <v>51.21</v>
      </c>
      <c r="L560" s="3">
        <v>57.07</v>
      </c>
      <c r="M560" s="3">
        <v>60.24</v>
      </c>
      <c r="N560" s="3">
        <v>61.22</v>
      </c>
      <c r="O560" s="3">
        <v>61.28</v>
      </c>
      <c r="P560" s="3">
        <v>58.39</v>
      </c>
      <c r="Q560" s="3">
        <v>51.75</v>
      </c>
      <c r="R560" s="3">
        <v>47.06</v>
      </c>
      <c r="S560" s="3">
        <v>45.12</v>
      </c>
      <c r="T560" s="3">
        <v>45.32</v>
      </c>
      <c r="U560" s="3">
        <v>46.22</v>
      </c>
      <c r="V560" s="3">
        <v>49.27</v>
      </c>
      <c r="W560" s="3">
        <v>52.33</v>
      </c>
      <c r="X560" s="3">
        <v>54.86</v>
      </c>
      <c r="Y560" s="3">
        <v>56.52</v>
      </c>
      <c r="Z560" s="3">
        <v>59.34</v>
      </c>
      <c r="AA560" s="3">
        <v>59.17</v>
      </c>
      <c r="AB560" s="3">
        <v>55.54</v>
      </c>
      <c r="AC560" s="3">
        <v>48.7</v>
      </c>
      <c r="AD560" s="3">
        <v>45.01</v>
      </c>
      <c r="AE560" s="3">
        <v>44.54</v>
      </c>
      <c r="AF560" s="3">
        <v>44.73</v>
      </c>
      <c r="AG560" s="3">
        <v>45.7</v>
      </c>
      <c r="AH560" s="3">
        <v>48.61</v>
      </c>
      <c r="AI560" s="3">
        <v>52.8</v>
      </c>
      <c r="AJ560" s="3">
        <v>55.48</v>
      </c>
      <c r="AK560" s="3">
        <v>56.4</v>
      </c>
      <c r="AL560" s="3">
        <v>56.89</v>
      </c>
      <c r="AM560" s="3">
        <v>55.23</v>
      </c>
      <c r="AN560" s="3">
        <v>51.96</v>
      </c>
      <c r="AO560" s="3">
        <v>46.41</v>
      </c>
      <c r="AP560" s="3">
        <v>44.74</v>
      </c>
      <c r="AQ560" s="3">
        <v>43.84</v>
      </c>
      <c r="AR560" s="3">
        <v>44.01</v>
      </c>
      <c r="AS560" s="3">
        <v>44.51</v>
      </c>
      <c r="AT560" s="3">
        <v>45.93</v>
      </c>
      <c r="AU560" s="3">
        <v>51.19</v>
      </c>
      <c r="AV560" s="3">
        <v>53.56</v>
      </c>
      <c r="AW560" s="3">
        <v>54.82</v>
      </c>
      <c r="AX560" s="3">
        <v>55.82</v>
      </c>
      <c r="AY560" s="3">
        <v>54.85</v>
      </c>
    </row>
    <row r="561" spans="1:51" x14ac:dyDescent="0.35">
      <c r="A561" s="5">
        <f t="shared" si="9"/>
        <v>43510</v>
      </c>
      <c r="B561" t="s">
        <v>706</v>
      </c>
      <c r="C561" s="2">
        <v>43510</v>
      </c>
      <c r="D561" s="3">
        <v>47.07</v>
      </c>
      <c r="E561" s="3">
        <v>46.14</v>
      </c>
      <c r="F561" s="3">
        <v>45.44</v>
      </c>
      <c r="G561" s="3">
        <v>44.4</v>
      </c>
      <c r="H561" s="3">
        <v>44.55</v>
      </c>
      <c r="I561" s="3">
        <v>45.86</v>
      </c>
      <c r="J561" s="3">
        <v>47.75</v>
      </c>
      <c r="K561" s="3">
        <v>51.34</v>
      </c>
      <c r="L561" s="3">
        <v>57.2</v>
      </c>
      <c r="M561" s="3">
        <v>60.37</v>
      </c>
      <c r="N561" s="3">
        <v>61.35</v>
      </c>
      <c r="O561" s="3">
        <v>61.35</v>
      </c>
      <c r="P561" s="3">
        <v>58.41</v>
      </c>
      <c r="Q561" s="3">
        <v>52.01</v>
      </c>
      <c r="R561" s="3">
        <v>47.42</v>
      </c>
      <c r="S561" s="3">
        <v>45.39</v>
      </c>
      <c r="T561" s="3">
        <v>45.33</v>
      </c>
      <c r="U561" s="3">
        <v>46.22</v>
      </c>
      <c r="V561" s="3">
        <v>49.35</v>
      </c>
      <c r="W561" s="3">
        <v>52.49</v>
      </c>
      <c r="X561" s="3">
        <v>55.1</v>
      </c>
      <c r="Y561" s="3">
        <v>56.78</v>
      </c>
      <c r="Z561" s="3">
        <v>59.6</v>
      </c>
      <c r="AA561" s="3">
        <v>59.36</v>
      </c>
      <c r="AB561" s="3">
        <v>55.7</v>
      </c>
      <c r="AC561" s="3">
        <v>48.82</v>
      </c>
      <c r="AD561" s="3">
        <v>45.06</v>
      </c>
      <c r="AE561" s="3">
        <v>44.59</v>
      </c>
      <c r="AF561" s="3">
        <v>44.78</v>
      </c>
      <c r="AG561" s="3">
        <v>45.75</v>
      </c>
      <c r="AH561" s="3">
        <v>48.68</v>
      </c>
      <c r="AI561" s="3">
        <v>52.89</v>
      </c>
      <c r="AJ561" s="3">
        <v>55.59</v>
      </c>
      <c r="AK561" s="3">
        <v>56.51</v>
      </c>
      <c r="AL561" s="3">
        <v>57</v>
      </c>
      <c r="AM561" s="3">
        <v>55.34</v>
      </c>
      <c r="AN561" s="3">
        <v>52.07</v>
      </c>
      <c r="AO561" s="3">
        <v>46.55</v>
      </c>
      <c r="AP561" s="3">
        <v>44.88</v>
      </c>
      <c r="AQ561" s="3">
        <v>43.98</v>
      </c>
      <c r="AR561" s="3">
        <v>44.15</v>
      </c>
      <c r="AS561" s="3">
        <v>44.65</v>
      </c>
      <c r="AT561" s="3">
        <v>46.07</v>
      </c>
      <c r="AU561" s="3">
        <v>51.33</v>
      </c>
      <c r="AV561" s="3">
        <v>53.7</v>
      </c>
      <c r="AW561" s="3">
        <v>54.96</v>
      </c>
      <c r="AX561" s="3">
        <v>55.96</v>
      </c>
      <c r="AY561" s="3">
        <v>54.99</v>
      </c>
    </row>
    <row r="562" spans="1:51" x14ac:dyDescent="0.35">
      <c r="A562" s="5">
        <f t="shared" si="9"/>
        <v>43511</v>
      </c>
      <c r="B562" t="s">
        <v>707</v>
      </c>
      <c r="C562" s="2">
        <v>43511</v>
      </c>
      <c r="D562" s="3">
        <v>47.64</v>
      </c>
      <c r="E562" s="3">
        <v>46.55</v>
      </c>
      <c r="F562" s="3">
        <v>45.91</v>
      </c>
      <c r="G562" s="3">
        <v>44.91</v>
      </c>
      <c r="H562" s="3">
        <v>45.2</v>
      </c>
      <c r="I562" s="3">
        <v>47.02</v>
      </c>
      <c r="J562" s="3">
        <v>48.25</v>
      </c>
      <c r="K562" s="3">
        <v>51.72</v>
      </c>
      <c r="L562" s="3">
        <v>57.79</v>
      </c>
      <c r="M562" s="3">
        <v>61.14</v>
      </c>
      <c r="N562" s="3">
        <v>62.17</v>
      </c>
      <c r="O562" s="3">
        <v>62.14</v>
      </c>
      <c r="P562" s="3">
        <v>59.1</v>
      </c>
      <c r="Q562" s="3">
        <v>52.64</v>
      </c>
      <c r="R562" s="3">
        <v>47.92</v>
      </c>
      <c r="S562" s="3">
        <v>45.85</v>
      </c>
      <c r="T562" s="3">
        <v>45.79</v>
      </c>
      <c r="U562" s="3">
        <v>46.68</v>
      </c>
      <c r="V562" s="3">
        <v>49.84</v>
      </c>
      <c r="W562" s="3">
        <v>52.98</v>
      </c>
      <c r="X562" s="3">
        <v>55.62</v>
      </c>
      <c r="Y562" s="3">
        <v>57.3</v>
      </c>
      <c r="Z562" s="3">
        <v>60.12</v>
      </c>
      <c r="AA562" s="3">
        <v>59.88</v>
      </c>
      <c r="AB562" s="3">
        <v>56.22</v>
      </c>
      <c r="AC562" s="3">
        <v>49.34</v>
      </c>
      <c r="AD562" s="3">
        <v>45.57</v>
      </c>
      <c r="AE562" s="3">
        <v>45.04</v>
      </c>
      <c r="AF562" s="3">
        <v>45.23</v>
      </c>
      <c r="AG562" s="3">
        <v>46.2</v>
      </c>
      <c r="AH562" s="3">
        <v>49.08</v>
      </c>
      <c r="AI562" s="3">
        <v>53.22</v>
      </c>
      <c r="AJ562" s="3">
        <v>55.88</v>
      </c>
      <c r="AK562" s="3">
        <v>56.8</v>
      </c>
      <c r="AL562" s="3">
        <v>57.29</v>
      </c>
      <c r="AM562" s="3">
        <v>55.63</v>
      </c>
      <c r="AN562" s="3">
        <v>52.36</v>
      </c>
      <c r="AO562" s="3">
        <v>46.84</v>
      </c>
      <c r="AP562" s="3">
        <v>45.17</v>
      </c>
      <c r="AQ562" s="3">
        <v>44.27</v>
      </c>
      <c r="AR562" s="3">
        <v>44.44</v>
      </c>
      <c r="AS562" s="3">
        <v>44.94</v>
      </c>
      <c r="AT562" s="3">
        <v>46.36</v>
      </c>
      <c r="AU562" s="3">
        <v>51.62</v>
      </c>
      <c r="AV562" s="3">
        <v>53.99</v>
      </c>
      <c r="AW562" s="3">
        <v>55.25</v>
      </c>
      <c r="AX562" s="3">
        <v>56.25</v>
      </c>
      <c r="AY562" s="3">
        <v>55.28</v>
      </c>
    </row>
    <row r="563" spans="1:51" x14ac:dyDescent="0.35">
      <c r="A563" s="5">
        <f t="shared" si="9"/>
        <v>43514</v>
      </c>
      <c r="B563" t="s">
        <v>708</v>
      </c>
      <c r="C563" s="2">
        <v>43514</v>
      </c>
      <c r="D563" s="3">
        <v>45.78</v>
      </c>
      <c r="E563" s="3">
        <v>45.08</v>
      </c>
      <c r="F563" s="3">
        <v>44.53</v>
      </c>
      <c r="G563" s="3">
        <v>43.56</v>
      </c>
      <c r="H563" s="3">
        <v>43.87</v>
      </c>
      <c r="I563" s="3">
        <v>45.46</v>
      </c>
      <c r="J563" s="3">
        <v>47</v>
      </c>
      <c r="K563" s="3">
        <v>50.52</v>
      </c>
      <c r="L563" s="3">
        <v>56.68</v>
      </c>
      <c r="M563" s="3">
        <v>60.15</v>
      </c>
      <c r="N563" s="3">
        <v>61.2</v>
      </c>
      <c r="O563" s="3">
        <v>61.19</v>
      </c>
      <c r="P563" s="3">
        <v>58.18</v>
      </c>
      <c r="Q563" s="3">
        <v>51.74</v>
      </c>
      <c r="R563" s="3">
        <v>47.04</v>
      </c>
      <c r="S563" s="3">
        <v>44.99</v>
      </c>
      <c r="T563" s="3">
        <v>44.95</v>
      </c>
      <c r="U563" s="3">
        <v>45.86</v>
      </c>
      <c r="V563" s="3">
        <v>49.04</v>
      </c>
      <c r="W563" s="3">
        <v>52.23</v>
      </c>
      <c r="X563" s="3">
        <v>54.91</v>
      </c>
      <c r="Y563" s="3">
        <v>56.68</v>
      </c>
      <c r="Z563" s="3">
        <v>59.58</v>
      </c>
      <c r="AA563" s="3">
        <v>59.39</v>
      </c>
      <c r="AB563" s="3">
        <v>55.77</v>
      </c>
      <c r="AC563" s="3">
        <v>48.75</v>
      </c>
      <c r="AD563" s="3">
        <v>44.87</v>
      </c>
      <c r="AE563" s="3">
        <v>44.26</v>
      </c>
      <c r="AF563" s="3">
        <v>44.37</v>
      </c>
      <c r="AG563" s="3">
        <v>45.3</v>
      </c>
      <c r="AH563" s="3">
        <v>48.13</v>
      </c>
      <c r="AI563" s="3">
        <v>52.35</v>
      </c>
      <c r="AJ563" s="3">
        <v>55.09</v>
      </c>
      <c r="AK563" s="3">
        <v>56.09</v>
      </c>
      <c r="AL563" s="3">
        <v>56.62</v>
      </c>
      <c r="AM563" s="3">
        <v>55</v>
      </c>
      <c r="AN563" s="3">
        <v>51.77</v>
      </c>
      <c r="AO563" s="3">
        <v>46.25</v>
      </c>
      <c r="AP563" s="3">
        <v>44.58</v>
      </c>
      <c r="AQ563" s="3">
        <v>43.68</v>
      </c>
      <c r="AR563" s="3">
        <v>43.85</v>
      </c>
      <c r="AS563" s="3">
        <v>44.35</v>
      </c>
      <c r="AT563" s="3">
        <v>45.77</v>
      </c>
      <c r="AU563" s="3">
        <v>51.03</v>
      </c>
      <c r="AV563" s="3">
        <v>53.4</v>
      </c>
      <c r="AW563" s="3">
        <v>54.66</v>
      </c>
      <c r="AX563" s="3">
        <v>55.66</v>
      </c>
      <c r="AY563" s="3">
        <v>54.69</v>
      </c>
    </row>
    <row r="564" spans="1:51" x14ac:dyDescent="0.35">
      <c r="A564" s="5">
        <f t="shared" si="9"/>
        <v>43515</v>
      </c>
      <c r="B564" t="s">
        <v>709</v>
      </c>
      <c r="C564" s="2">
        <v>43515</v>
      </c>
      <c r="D564" s="3">
        <v>46.33</v>
      </c>
      <c r="E564" s="3">
        <v>45.43</v>
      </c>
      <c r="F564" s="3">
        <v>44.97</v>
      </c>
      <c r="G564" s="3">
        <v>44.07</v>
      </c>
      <c r="H564" s="3">
        <v>44.42</v>
      </c>
      <c r="I564" s="3">
        <v>46.01</v>
      </c>
      <c r="J564" s="3">
        <v>47.53</v>
      </c>
      <c r="K564" s="3">
        <v>50.78</v>
      </c>
      <c r="L564" s="3">
        <v>57</v>
      </c>
      <c r="M564" s="3">
        <v>60.53</v>
      </c>
      <c r="N564" s="3">
        <v>61.58</v>
      </c>
      <c r="O564" s="3">
        <v>61.57</v>
      </c>
      <c r="P564" s="3">
        <v>58.56</v>
      </c>
      <c r="Q564" s="3">
        <v>52.06</v>
      </c>
      <c r="R564" s="3">
        <v>47.4</v>
      </c>
      <c r="S564" s="3">
        <v>45.3</v>
      </c>
      <c r="T564" s="3">
        <v>45.23</v>
      </c>
      <c r="U564" s="3">
        <v>46.1</v>
      </c>
      <c r="V564" s="3">
        <v>49.24</v>
      </c>
      <c r="W564" s="3">
        <v>52.43</v>
      </c>
      <c r="X564" s="3">
        <v>55.11</v>
      </c>
      <c r="Y564" s="3">
        <v>56.88</v>
      </c>
      <c r="Z564" s="3">
        <v>59.75</v>
      </c>
      <c r="AA564" s="3">
        <v>59.53</v>
      </c>
      <c r="AB564" s="3">
        <v>55.88</v>
      </c>
      <c r="AC564" s="3">
        <v>48.87</v>
      </c>
      <c r="AD564" s="3">
        <v>45</v>
      </c>
      <c r="AE564" s="3">
        <v>44.4</v>
      </c>
      <c r="AF564" s="3">
        <v>44.51</v>
      </c>
      <c r="AG564" s="3">
        <v>45.44</v>
      </c>
      <c r="AH564" s="3">
        <v>48.27</v>
      </c>
      <c r="AI564" s="3">
        <v>52.5</v>
      </c>
      <c r="AJ564" s="3">
        <v>55.24</v>
      </c>
      <c r="AK564" s="3">
        <v>56.24</v>
      </c>
      <c r="AL564" s="3">
        <v>56.77</v>
      </c>
      <c r="AM564" s="3">
        <v>55.15</v>
      </c>
      <c r="AN564" s="3">
        <v>51.92</v>
      </c>
      <c r="AO564" s="3">
        <v>46.4</v>
      </c>
      <c r="AP564" s="3">
        <v>44.73</v>
      </c>
      <c r="AQ564" s="3">
        <v>43.83</v>
      </c>
      <c r="AR564" s="3">
        <v>44</v>
      </c>
      <c r="AS564" s="3">
        <v>44.5</v>
      </c>
      <c r="AT564" s="3">
        <v>45.92</v>
      </c>
      <c r="AU564" s="3">
        <v>51.18</v>
      </c>
      <c r="AV564" s="3">
        <v>53.55</v>
      </c>
      <c r="AW564" s="3">
        <v>54.81</v>
      </c>
      <c r="AX564" s="3">
        <v>55.81</v>
      </c>
      <c r="AY564" s="3">
        <v>54.84</v>
      </c>
    </row>
    <row r="565" spans="1:51" x14ac:dyDescent="0.35">
      <c r="A565" s="5">
        <f t="shared" si="9"/>
        <v>43516</v>
      </c>
      <c r="B565" t="s">
        <v>710</v>
      </c>
      <c r="C565" s="2">
        <v>43516</v>
      </c>
      <c r="D565" s="3">
        <v>47.42</v>
      </c>
      <c r="E565" s="3">
        <v>46.35</v>
      </c>
      <c r="F565" s="3">
        <v>45.91</v>
      </c>
      <c r="G565" s="3">
        <v>45.1</v>
      </c>
      <c r="H565" s="3">
        <v>45.45</v>
      </c>
      <c r="I565" s="3">
        <v>47.04</v>
      </c>
      <c r="J565" s="3">
        <v>48.39</v>
      </c>
      <c r="K565" s="3">
        <v>51.39</v>
      </c>
      <c r="L565" s="3">
        <v>57.66</v>
      </c>
      <c r="M565" s="3">
        <v>61.19</v>
      </c>
      <c r="N565" s="3">
        <v>62.24</v>
      </c>
      <c r="O565" s="3">
        <v>62.23</v>
      </c>
      <c r="P565" s="3">
        <v>59.22</v>
      </c>
      <c r="Q565" s="3">
        <v>52.73</v>
      </c>
      <c r="R565" s="3">
        <v>48.07</v>
      </c>
      <c r="S565" s="3">
        <v>45.97</v>
      </c>
      <c r="T565" s="3">
        <v>45.9</v>
      </c>
      <c r="U565" s="3">
        <v>46.77</v>
      </c>
      <c r="V565" s="3">
        <v>49.91</v>
      </c>
      <c r="W565" s="3">
        <v>53.07</v>
      </c>
      <c r="X565" s="3">
        <v>55.7</v>
      </c>
      <c r="Y565" s="3">
        <v>57.47</v>
      </c>
      <c r="Z565" s="3">
        <v>60.33</v>
      </c>
      <c r="AA565" s="3">
        <v>60.11</v>
      </c>
      <c r="AB565" s="3">
        <v>56.46</v>
      </c>
      <c r="AC565" s="3">
        <v>49.45</v>
      </c>
      <c r="AD565" s="3">
        <v>45.58</v>
      </c>
      <c r="AE565" s="3">
        <v>44.98</v>
      </c>
      <c r="AF565" s="3">
        <v>45.09</v>
      </c>
      <c r="AG565" s="3">
        <v>46.02</v>
      </c>
      <c r="AH565" s="3">
        <v>48.85</v>
      </c>
      <c r="AI565" s="3">
        <v>53.02</v>
      </c>
      <c r="AJ565" s="3">
        <v>55.76</v>
      </c>
      <c r="AK565" s="3">
        <v>56.76</v>
      </c>
      <c r="AL565" s="3">
        <v>57.3</v>
      </c>
      <c r="AM565" s="3">
        <v>55.68</v>
      </c>
      <c r="AN565" s="3">
        <v>52.45</v>
      </c>
      <c r="AO565" s="3">
        <v>47.03</v>
      </c>
      <c r="AP565" s="3">
        <v>45.43</v>
      </c>
      <c r="AQ565" s="3">
        <v>44.53</v>
      </c>
      <c r="AR565" s="3">
        <v>44.7</v>
      </c>
      <c r="AS565" s="3">
        <v>45.2</v>
      </c>
      <c r="AT565" s="3">
        <v>46.62</v>
      </c>
      <c r="AU565" s="3">
        <v>51.88</v>
      </c>
      <c r="AV565" s="3">
        <v>54.25</v>
      </c>
      <c r="AW565" s="3">
        <v>55.51</v>
      </c>
      <c r="AX565" s="3">
        <v>56.51</v>
      </c>
      <c r="AY565" s="3">
        <v>55.54</v>
      </c>
    </row>
    <row r="566" spans="1:51" x14ac:dyDescent="0.35">
      <c r="A566" s="5">
        <f t="shared" si="9"/>
        <v>43517</v>
      </c>
      <c r="B566" t="s">
        <v>711</v>
      </c>
      <c r="C566" s="2">
        <v>43517</v>
      </c>
      <c r="D566" s="3">
        <v>45.66</v>
      </c>
      <c r="E566" s="3">
        <v>44.78</v>
      </c>
      <c r="F566" s="3">
        <v>44.49</v>
      </c>
      <c r="G566" s="3">
        <v>43.85</v>
      </c>
      <c r="H566" s="3">
        <v>44.31</v>
      </c>
      <c r="I566" s="3">
        <v>46.01</v>
      </c>
      <c r="J566" s="3">
        <v>47.47</v>
      </c>
      <c r="K566" s="3">
        <v>50.56</v>
      </c>
      <c r="L566" s="3">
        <v>56.91</v>
      </c>
      <c r="M566" s="3">
        <v>60.51</v>
      </c>
      <c r="N566" s="3">
        <v>61.52</v>
      </c>
      <c r="O566" s="3">
        <v>61.47</v>
      </c>
      <c r="P566" s="3">
        <v>58.42</v>
      </c>
      <c r="Q566" s="3">
        <v>51.95</v>
      </c>
      <c r="R566" s="3">
        <v>47.35</v>
      </c>
      <c r="S566" s="3">
        <v>45.28</v>
      </c>
      <c r="T566" s="3">
        <v>45.21</v>
      </c>
      <c r="U566" s="3">
        <v>46.08</v>
      </c>
      <c r="V566" s="3">
        <v>49.22</v>
      </c>
      <c r="W566" s="3">
        <v>52.44</v>
      </c>
      <c r="X566" s="3">
        <v>55.07</v>
      </c>
      <c r="Y566" s="3">
        <v>56.84</v>
      </c>
      <c r="Z566" s="3">
        <v>59.7</v>
      </c>
      <c r="AA566" s="3">
        <v>59.48</v>
      </c>
      <c r="AB566" s="3">
        <v>55.9</v>
      </c>
      <c r="AC566" s="3">
        <v>48.95</v>
      </c>
      <c r="AD566" s="3">
        <v>45.09</v>
      </c>
      <c r="AE566" s="3">
        <v>44.5</v>
      </c>
      <c r="AF566" s="3">
        <v>44.61</v>
      </c>
      <c r="AG566" s="3">
        <v>45.54</v>
      </c>
      <c r="AH566" s="3">
        <v>48.37</v>
      </c>
      <c r="AI566" s="3">
        <v>52.57</v>
      </c>
      <c r="AJ566" s="3">
        <v>55.34</v>
      </c>
      <c r="AK566" s="3">
        <v>56.37</v>
      </c>
      <c r="AL566" s="3">
        <v>56.94</v>
      </c>
      <c r="AM566" s="3">
        <v>55.35</v>
      </c>
      <c r="AN566" s="3">
        <v>52.15</v>
      </c>
      <c r="AO566" s="3">
        <v>46.73</v>
      </c>
      <c r="AP566" s="3">
        <v>45.13</v>
      </c>
      <c r="AQ566" s="3">
        <v>44.23</v>
      </c>
      <c r="AR566" s="3">
        <v>44.4</v>
      </c>
      <c r="AS566" s="3">
        <v>44.9</v>
      </c>
      <c r="AT566" s="3">
        <v>46.32</v>
      </c>
      <c r="AU566" s="3">
        <v>51.56</v>
      </c>
      <c r="AV566" s="3">
        <v>53.91</v>
      </c>
      <c r="AW566" s="3">
        <v>55.15</v>
      </c>
      <c r="AX566" s="3">
        <v>56.14</v>
      </c>
      <c r="AY566" s="3">
        <v>55.16</v>
      </c>
    </row>
    <row r="567" spans="1:51" x14ac:dyDescent="0.35">
      <c r="A567" s="5">
        <f t="shared" si="9"/>
        <v>43518</v>
      </c>
      <c r="B567" t="s">
        <v>712</v>
      </c>
      <c r="C567" s="2">
        <v>43518</v>
      </c>
      <c r="D567" s="3">
        <v>44.9</v>
      </c>
      <c r="E567" s="3">
        <v>44.13</v>
      </c>
      <c r="F567" s="3">
        <v>43.84</v>
      </c>
      <c r="G567" s="3">
        <v>43.46</v>
      </c>
      <c r="H567" s="3">
        <v>43.85</v>
      </c>
      <c r="I567" s="3">
        <v>45.54</v>
      </c>
      <c r="J567" s="3">
        <v>46.99</v>
      </c>
      <c r="K567" s="3">
        <v>50.13</v>
      </c>
      <c r="L567" s="3">
        <v>57.05</v>
      </c>
      <c r="M567" s="3">
        <v>60.46</v>
      </c>
      <c r="N567" s="3">
        <v>61.27</v>
      </c>
      <c r="O567" s="3">
        <v>61.34</v>
      </c>
      <c r="P567" s="3">
        <v>58.36</v>
      </c>
      <c r="Q567" s="3">
        <v>51.74</v>
      </c>
      <c r="R567" s="3">
        <v>47.15</v>
      </c>
      <c r="S567" s="3">
        <v>45.09</v>
      </c>
      <c r="T567" s="3">
        <v>45.02</v>
      </c>
      <c r="U567" s="3">
        <v>45.89</v>
      </c>
      <c r="V567" s="3">
        <v>49</v>
      </c>
      <c r="W567" s="3">
        <v>52.35</v>
      </c>
      <c r="X567" s="3">
        <v>55.07</v>
      </c>
      <c r="Y567" s="3">
        <v>56.94</v>
      </c>
      <c r="Z567" s="3">
        <v>59.78</v>
      </c>
      <c r="AA567" s="3">
        <v>59.54</v>
      </c>
      <c r="AB567" s="3">
        <v>55.94</v>
      </c>
      <c r="AC567" s="3">
        <v>48.97</v>
      </c>
      <c r="AD567" s="3">
        <v>45.09</v>
      </c>
      <c r="AE567" s="3">
        <v>44.48</v>
      </c>
      <c r="AF567" s="3">
        <v>44.59</v>
      </c>
      <c r="AG567" s="3">
        <v>45.52</v>
      </c>
      <c r="AH567" s="3">
        <v>48.35</v>
      </c>
      <c r="AI567" s="3">
        <v>52.56</v>
      </c>
      <c r="AJ567" s="3">
        <v>55.34</v>
      </c>
      <c r="AK567" s="3">
        <v>56.38</v>
      </c>
      <c r="AL567" s="3">
        <v>56.95</v>
      </c>
      <c r="AM567" s="3">
        <v>55.36</v>
      </c>
      <c r="AN567" s="3">
        <v>52.16</v>
      </c>
      <c r="AO567" s="3">
        <v>46.74</v>
      </c>
      <c r="AP567" s="3">
        <v>45.14</v>
      </c>
      <c r="AQ567" s="3">
        <v>44.24</v>
      </c>
      <c r="AR567" s="3">
        <v>44.41</v>
      </c>
      <c r="AS567" s="3">
        <v>44.91</v>
      </c>
      <c r="AT567" s="3">
        <v>46.33</v>
      </c>
      <c r="AU567" s="3">
        <v>51.57</v>
      </c>
      <c r="AV567" s="3">
        <v>53.92</v>
      </c>
      <c r="AW567" s="3">
        <v>55.16</v>
      </c>
      <c r="AX567" s="3">
        <v>56.15</v>
      </c>
      <c r="AY567" s="3">
        <v>55.17</v>
      </c>
    </row>
    <row r="568" spans="1:51" x14ac:dyDescent="0.35">
      <c r="A568" s="5">
        <f t="shared" si="9"/>
        <v>43521</v>
      </c>
      <c r="B568" t="s">
        <v>713</v>
      </c>
      <c r="C568" s="2">
        <v>43521</v>
      </c>
      <c r="D568" s="3">
        <v>44.08</v>
      </c>
      <c r="E568" s="3">
        <v>43.49</v>
      </c>
      <c r="F568" s="3">
        <v>43.09</v>
      </c>
      <c r="G568" s="3">
        <v>42.68</v>
      </c>
      <c r="H568" s="3">
        <v>43.08</v>
      </c>
      <c r="I568" s="3">
        <v>44.83</v>
      </c>
      <c r="J568" s="3">
        <v>46.33</v>
      </c>
      <c r="K568" s="3">
        <v>49.47</v>
      </c>
      <c r="L568" s="3">
        <v>56.39</v>
      </c>
      <c r="M568" s="3">
        <v>59.79</v>
      </c>
      <c r="N568" s="3">
        <v>60.6</v>
      </c>
      <c r="O568" s="3">
        <v>60.67</v>
      </c>
      <c r="P568" s="3">
        <v>57.71</v>
      </c>
      <c r="Q568" s="3">
        <v>51.13</v>
      </c>
      <c r="R568" s="3">
        <v>46.58</v>
      </c>
      <c r="S568" s="3">
        <v>44.56</v>
      </c>
      <c r="T568" s="3">
        <v>44.54</v>
      </c>
      <c r="U568" s="3">
        <v>45.46</v>
      </c>
      <c r="V568" s="3">
        <v>48.57</v>
      </c>
      <c r="W568" s="3">
        <v>51.88</v>
      </c>
      <c r="X568" s="3">
        <v>54.58</v>
      </c>
      <c r="Y568" s="3">
        <v>56.45</v>
      </c>
      <c r="Z568" s="3">
        <v>59.33</v>
      </c>
      <c r="AA568" s="3">
        <v>59.09</v>
      </c>
      <c r="AB568" s="3">
        <v>55.51</v>
      </c>
      <c r="AC568" s="3">
        <v>48.56</v>
      </c>
      <c r="AD568" s="3">
        <v>44.69</v>
      </c>
      <c r="AE568" s="3">
        <v>44.09</v>
      </c>
      <c r="AF568" s="3">
        <v>44.2</v>
      </c>
      <c r="AG568" s="3">
        <v>45.13</v>
      </c>
      <c r="AH568" s="3">
        <v>47.96</v>
      </c>
      <c r="AI568" s="3">
        <v>52.17</v>
      </c>
      <c r="AJ568" s="3">
        <v>54.95</v>
      </c>
      <c r="AK568" s="3">
        <v>55.99</v>
      </c>
      <c r="AL568" s="3">
        <v>56.56</v>
      </c>
      <c r="AM568" s="3">
        <v>54.97</v>
      </c>
      <c r="AN568" s="3">
        <v>51.77</v>
      </c>
      <c r="AO568" s="3">
        <v>46.35</v>
      </c>
      <c r="AP568" s="3">
        <v>44.75</v>
      </c>
      <c r="AQ568" s="3">
        <v>43.85</v>
      </c>
      <c r="AR568" s="3">
        <v>44.02</v>
      </c>
      <c r="AS568" s="3">
        <v>44.52</v>
      </c>
      <c r="AT568" s="3">
        <v>45.94</v>
      </c>
      <c r="AU568" s="3">
        <v>51.18</v>
      </c>
      <c r="AV568" s="3">
        <v>53.53</v>
      </c>
      <c r="AW568" s="3">
        <v>54.77</v>
      </c>
      <c r="AX568" s="3">
        <v>55.76</v>
      </c>
      <c r="AY568" s="3">
        <v>54.78</v>
      </c>
    </row>
    <row r="569" spans="1:51" x14ac:dyDescent="0.35">
      <c r="A569" s="5">
        <f t="shared" si="9"/>
        <v>43522</v>
      </c>
      <c r="B569" t="s">
        <v>714</v>
      </c>
      <c r="C569" s="2">
        <v>43522</v>
      </c>
      <c r="D569" s="3">
        <v>43.76</v>
      </c>
      <c r="E569" s="3">
        <v>43.01</v>
      </c>
      <c r="F569" s="3">
        <v>42.81</v>
      </c>
      <c r="G569" s="3">
        <v>42.45</v>
      </c>
      <c r="H569" s="3">
        <v>42.81</v>
      </c>
      <c r="I569" s="3">
        <v>44.67</v>
      </c>
      <c r="J569" s="3">
        <v>46.17</v>
      </c>
      <c r="K569" s="3">
        <v>49.27</v>
      </c>
      <c r="L569" s="3">
        <v>56.14</v>
      </c>
      <c r="M569" s="3">
        <v>59.54</v>
      </c>
      <c r="N569" s="3">
        <v>60.35</v>
      </c>
      <c r="O569" s="3">
        <v>60.42</v>
      </c>
      <c r="P569" s="3">
        <v>57.46</v>
      </c>
      <c r="Q569" s="3">
        <v>50.87</v>
      </c>
      <c r="R569" s="3">
        <v>46.32</v>
      </c>
      <c r="S569" s="3">
        <v>44.3</v>
      </c>
      <c r="T569" s="3">
        <v>44.28</v>
      </c>
      <c r="U569" s="3">
        <v>45.2</v>
      </c>
      <c r="V569" s="3">
        <v>48.31</v>
      </c>
      <c r="W569" s="3">
        <v>51.62</v>
      </c>
      <c r="X569" s="3">
        <v>54.28</v>
      </c>
      <c r="Y569" s="3">
        <v>56.09</v>
      </c>
      <c r="Z569" s="3">
        <v>58.87</v>
      </c>
      <c r="AA569" s="3">
        <v>58.62</v>
      </c>
      <c r="AB569" s="3">
        <v>55.04</v>
      </c>
      <c r="AC569" s="3">
        <v>48.2</v>
      </c>
      <c r="AD569" s="3">
        <v>44.44</v>
      </c>
      <c r="AE569" s="3">
        <v>43.97</v>
      </c>
      <c r="AF569" s="3">
        <v>44.21</v>
      </c>
      <c r="AG569" s="3">
        <v>45.28</v>
      </c>
      <c r="AH569" s="3">
        <v>48.15</v>
      </c>
      <c r="AI569" s="3">
        <v>52.1</v>
      </c>
      <c r="AJ569" s="3">
        <v>54.82</v>
      </c>
      <c r="AK569" s="3">
        <v>55.78</v>
      </c>
      <c r="AL569" s="3">
        <v>56.52</v>
      </c>
      <c r="AM569" s="3">
        <v>54.93</v>
      </c>
      <c r="AN569" s="3">
        <v>51.73</v>
      </c>
      <c r="AO569" s="3">
        <v>46.31</v>
      </c>
      <c r="AP569" s="3">
        <v>44.71</v>
      </c>
      <c r="AQ569" s="3">
        <v>43.81</v>
      </c>
      <c r="AR569" s="3">
        <v>43.98</v>
      </c>
      <c r="AS569" s="3">
        <v>44.48</v>
      </c>
      <c r="AT569" s="3">
        <v>45.9</v>
      </c>
      <c r="AU569" s="3">
        <v>51.14</v>
      </c>
      <c r="AV569" s="3">
        <v>53.49</v>
      </c>
      <c r="AW569" s="3">
        <v>54.73</v>
      </c>
      <c r="AX569" s="3">
        <v>55.72</v>
      </c>
      <c r="AY569" s="3">
        <v>54.74</v>
      </c>
    </row>
    <row r="570" spans="1:51" x14ac:dyDescent="0.35">
      <c r="A570" s="5">
        <f t="shared" si="9"/>
        <v>43523</v>
      </c>
      <c r="B570" t="s">
        <v>715</v>
      </c>
      <c r="C570" s="2">
        <v>43523</v>
      </c>
      <c r="D570" s="3">
        <v>44.89</v>
      </c>
      <c r="E570" s="3">
        <v>43.91</v>
      </c>
      <c r="F570" s="3">
        <v>43.71</v>
      </c>
      <c r="G570" s="3">
        <v>43.36</v>
      </c>
      <c r="H570" s="3">
        <v>43.71</v>
      </c>
      <c r="I570" s="3">
        <v>45.57</v>
      </c>
      <c r="J570" s="3">
        <v>47.07</v>
      </c>
      <c r="K570" s="3">
        <v>50.1</v>
      </c>
      <c r="L570" s="3">
        <v>56.97</v>
      </c>
      <c r="M570" s="3">
        <v>60.37</v>
      </c>
      <c r="N570" s="3">
        <v>61.18</v>
      </c>
      <c r="O570" s="3">
        <v>61.25</v>
      </c>
      <c r="P570" s="3">
        <v>58.29</v>
      </c>
      <c r="Q570" s="3">
        <v>51.65</v>
      </c>
      <c r="R570" s="3">
        <v>47.1</v>
      </c>
      <c r="S570" s="3">
        <v>45.08</v>
      </c>
      <c r="T570" s="3">
        <v>45.06</v>
      </c>
      <c r="U570" s="3">
        <v>45.98</v>
      </c>
      <c r="V570" s="3">
        <v>49.09</v>
      </c>
      <c r="W570" s="3">
        <v>52.4</v>
      </c>
      <c r="X570" s="3">
        <v>55.06</v>
      </c>
      <c r="Y570" s="3">
        <v>56.87</v>
      </c>
      <c r="Z570" s="3">
        <v>59.65</v>
      </c>
      <c r="AA570" s="3">
        <v>59.26</v>
      </c>
      <c r="AB570" s="3">
        <v>55.68</v>
      </c>
      <c r="AC570" s="3">
        <v>48.84</v>
      </c>
      <c r="AD570" s="3">
        <v>45.08</v>
      </c>
      <c r="AE570" s="3">
        <v>44.61</v>
      </c>
      <c r="AF570" s="3">
        <v>44.85</v>
      </c>
      <c r="AG570" s="3">
        <v>45.92</v>
      </c>
      <c r="AH570" s="3">
        <v>48.79</v>
      </c>
      <c r="AI570" s="3">
        <v>52.74</v>
      </c>
      <c r="AJ570" s="3">
        <v>55.46</v>
      </c>
      <c r="AK570" s="3">
        <v>56.42</v>
      </c>
      <c r="AL570" s="3">
        <v>57.16</v>
      </c>
      <c r="AM570" s="3">
        <v>55.57</v>
      </c>
      <c r="AN570" s="3">
        <v>52.37</v>
      </c>
      <c r="AO570" s="3">
        <v>46.82</v>
      </c>
      <c r="AP570" s="3">
        <v>45.16</v>
      </c>
      <c r="AQ570" s="3">
        <v>44.15</v>
      </c>
      <c r="AR570" s="3">
        <v>44.32</v>
      </c>
      <c r="AS570" s="3">
        <v>44.82</v>
      </c>
      <c r="AT570" s="3">
        <v>46.24</v>
      </c>
      <c r="AU570" s="3">
        <v>51.48</v>
      </c>
      <c r="AV570" s="3">
        <v>53.83</v>
      </c>
      <c r="AW570" s="3">
        <v>55.07</v>
      </c>
      <c r="AX570" s="3">
        <v>56.06</v>
      </c>
      <c r="AY570" s="3">
        <v>55.08</v>
      </c>
    </row>
    <row r="571" spans="1:51" x14ac:dyDescent="0.35">
      <c r="A571" s="5">
        <f t="shared" si="9"/>
        <v>43524</v>
      </c>
      <c r="B571" t="s">
        <v>716</v>
      </c>
      <c r="C571" s="2">
        <v>43524</v>
      </c>
      <c r="D571" s="3">
        <v>44.11</v>
      </c>
      <c r="E571" s="3">
        <v>43.95</v>
      </c>
      <c r="F571" s="3">
        <v>43.84</v>
      </c>
      <c r="G571" s="3">
        <v>44.28</v>
      </c>
      <c r="H571" s="3">
        <v>46.23</v>
      </c>
      <c r="I571" s="3">
        <v>47.73</v>
      </c>
      <c r="J571" s="3">
        <v>50.4</v>
      </c>
      <c r="K571" s="3">
        <v>57.22</v>
      </c>
      <c r="L571" s="3">
        <v>60.6</v>
      </c>
      <c r="M571" s="3">
        <v>61.46</v>
      </c>
      <c r="N571" s="3">
        <v>61.61</v>
      </c>
      <c r="O571" s="3">
        <v>58.62</v>
      </c>
      <c r="P571" s="3">
        <v>51.86</v>
      </c>
      <c r="Q571" s="3">
        <v>47.21</v>
      </c>
      <c r="R571" s="3">
        <v>45.19</v>
      </c>
      <c r="S571" s="3">
        <v>45.17</v>
      </c>
      <c r="T571" s="3">
        <v>46.09</v>
      </c>
      <c r="U571" s="3">
        <v>49.24</v>
      </c>
      <c r="V571" s="3">
        <v>52.5</v>
      </c>
      <c r="W571" s="3">
        <v>55.16</v>
      </c>
      <c r="X571" s="3">
        <v>56.97</v>
      </c>
      <c r="Y571" s="3">
        <v>59.75</v>
      </c>
      <c r="Z571" s="3">
        <v>59.36</v>
      </c>
      <c r="AA571" s="3">
        <v>55.76</v>
      </c>
      <c r="AB571" s="3">
        <v>48.87</v>
      </c>
      <c r="AC571" s="3">
        <v>45.09</v>
      </c>
      <c r="AD571" s="3">
        <v>44.62</v>
      </c>
      <c r="AE571" s="3">
        <v>44.86</v>
      </c>
      <c r="AF571" s="3">
        <v>45.93</v>
      </c>
      <c r="AG571" s="3">
        <v>48.8</v>
      </c>
      <c r="AH571" s="3">
        <v>52.77</v>
      </c>
      <c r="AI571" s="3">
        <v>55.49</v>
      </c>
      <c r="AJ571" s="3">
        <v>56.45</v>
      </c>
      <c r="AK571" s="3">
        <v>57.19</v>
      </c>
      <c r="AL571" s="3">
        <v>55.6</v>
      </c>
      <c r="AM571" s="3">
        <v>52.4</v>
      </c>
      <c r="AN571" s="3">
        <v>46.85</v>
      </c>
      <c r="AO571" s="3">
        <v>45.19</v>
      </c>
      <c r="AP571" s="3">
        <v>44.18</v>
      </c>
      <c r="AQ571" s="3">
        <v>44.35</v>
      </c>
      <c r="AR571" s="3">
        <v>44.85</v>
      </c>
      <c r="AS571" s="3">
        <v>46.27</v>
      </c>
      <c r="AT571" s="3">
        <v>51.51</v>
      </c>
      <c r="AU571" s="3">
        <v>53.86</v>
      </c>
      <c r="AV571" s="3">
        <v>55.1</v>
      </c>
      <c r="AW571" s="3">
        <v>56.09</v>
      </c>
      <c r="AX571" s="3">
        <v>55.11</v>
      </c>
      <c r="AY571" s="3">
        <v>52.18</v>
      </c>
    </row>
    <row r="572" spans="1:51" x14ac:dyDescent="0.35">
      <c r="A572" s="5">
        <f t="shared" si="9"/>
        <v>43525</v>
      </c>
      <c r="B572" t="s">
        <v>717</v>
      </c>
      <c r="C572" s="2">
        <v>43525</v>
      </c>
      <c r="D572" s="3">
        <v>43.07</v>
      </c>
      <c r="E572" s="3">
        <v>43.02</v>
      </c>
      <c r="F572" s="3">
        <v>43.06</v>
      </c>
      <c r="G572" s="3">
        <v>43.45</v>
      </c>
      <c r="H572" s="3">
        <v>45.45</v>
      </c>
      <c r="I572" s="3">
        <v>47.32</v>
      </c>
      <c r="J572" s="3">
        <v>50.07</v>
      </c>
      <c r="K572" s="3">
        <v>57.01</v>
      </c>
      <c r="L572" s="3">
        <v>60.34</v>
      </c>
      <c r="M572" s="3">
        <v>61.15</v>
      </c>
      <c r="N572" s="3">
        <v>61.29</v>
      </c>
      <c r="O572" s="3">
        <v>58.3</v>
      </c>
      <c r="P572" s="3">
        <v>51.6</v>
      </c>
      <c r="Q572" s="3">
        <v>46.97</v>
      </c>
      <c r="R572" s="3">
        <v>45.02</v>
      </c>
      <c r="S572" s="3">
        <v>45.03</v>
      </c>
      <c r="T572" s="3">
        <v>46</v>
      </c>
      <c r="U572" s="3">
        <v>49.2</v>
      </c>
      <c r="V572" s="3">
        <v>52.4</v>
      </c>
      <c r="W572" s="3">
        <v>55.06</v>
      </c>
      <c r="X572" s="3">
        <v>56.87</v>
      </c>
      <c r="Y572" s="3">
        <v>59.65</v>
      </c>
      <c r="Z572" s="3">
        <v>59.27</v>
      </c>
      <c r="AA572" s="3">
        <v>55.68</v>
      </c>
      <c r="AB572" s="3">
        <v>48.85</v>
      </c>
      <c r="AC572" s="3">
        <v>45.09</v>
      </c>
      <c r="AD572" s="3">
        <v>44.63</v>
      </c>
      <c r="AE572" s="3">
        <v>44.88</v>
      </c>
      <c r="AF572" s="3">
        <v>45.97</v>
      </c>
      <c r="AG572" s="3">
        <v>48.84</v>
      </c>
      <c r="AH572" s="3">
        <v>52.82</v>
      </c>
      <c r="AI572" s="3">
        <v>55.6</v>
      </c>
      <c r="AJ572" s="3">
        <v>56.62</v>
      </c>
      <c r="AK572" s="3">
        <v>57.4</v>
      </c>
      <c r="AL572" s="3">
        <v>55.84</v>
      </c>
      <c r="AM572" s="3">
        <v>52.64</v>
      </c>
      <c r="AN572" s="3">
        <v>47.04</v>
      </c>
      <c r="AO572" s="3">
        <v>45.38</v>
      </c>
      <c r="AP572" s="3">
        <v>44.37</v>
      </c>
      <c r="AQ572" s="3">
        <v>44.54</v>
      </c>
      <c r="AR572" s="3">
        <v>45.04</v>
      </c>
      <c r="AS572" s="3">
        <v>46.46</v>
      </c>
      <c r="AT572" s="3">
        <v>51.7</v>
      </c>
      <c r="AU572" s="3">
        <v>54.05</v>
      </c>
      <c r="AV572" s="3">
        <v>55.29</v>
      </c>
      <c r="AW572" s="3">
        <v>56.28</v>
      </c>
      <c r="AX572" s="3">
        <v>55.3</v>
      </c>
      <c r="AY572" s="3">
        <v>52.37</v>
      </c>
    </row>
    <row r="573" spans="1:51" x14ac:dyDescent="0.35">
      <c r="A573" s="5">
        <f t="shared" si="9"/>
        <v>43528</v>
      </c>
      <c r="B573" t="s">
        <v>718</v>
      </c>
      <c r="C573" s="2">
        <v>43528</v>
      </c>
      <c r="D573" s="3">
        <v>43.14</v>
      </c>
      <c r="E573" s="3">
        <v>43.08</v>
      </c>
      <c r="F573" s="3">
        <v>43.12</v>
      </c>
      <c r="G573" s="3">
        <v>43.48</v>
      </c>
      <c r="H573" s="3">
        <v>45.48</v>
      </c>
      <c r="I573" s="3">
        <v>47.34</v>
      </c>
      <c r="J573" s="3">
        <v>50.07</v>
      </c>
      <c r="K573" s="3">
        <v>57.01</v>
      </c>
      <c r="L573" s="3">
        <v>60.34</v>
      </c>
      <c r="M573" s="3">
        <v>61.15</v>
      </c>
      <c r="N573" s="3">
        <v>61.29</v>
      </c>
      <c r="O573" s="3">
        <v>58.3</v>
      </c>
      <c r="P573" s="3">
        <v>51.6</v>
      </c>
      <c r="Q573" s="3">
        <v>46.97</v>
      </c>
      <c r="R573" s="3">
        <v>45.02</v>
      </c>
      <c r="S573" s="3">
        <v>45.03</v>
      </c>
      <c r="T573" s="3">
        <v>46</v>
      </c>
      <c r="U573" s="3">
        <v>49.2</v>
      </c>
      <c r="V573" s="3">
        <v>52.41</v>
      </c>
      <c r="W573" s="3">
        <v>55.08</v>
      </c>
      <c r="X573" s="3">
        <v>56.9</v>
      </c>
      <c r="Y573" s="3">
        <v>59.69</v>
      </c>
      <c r="Z573" s="3">
        <v>59.32</v>
      </c>
      <c r="AA573" s="3">
        <v>55.74</v>
      </c>
      <c r="AB573" s="3">
        <v>48.92</v>
      </c>
      <c r="AC573" s="3">
        <v>45.17</v>
      </c>
      <c r="AD573" s="3">
        <v>44.72</v>
      </c>
      <c r="AE573" s="3">
        <v>44.97</v>
      </c>
      <c r="AF573" s="3">
        <v>46.06</v>
      </c>
      <c r="AG573" s="3">
        <v>48.93</v>
      </c>
      <c r="AH573" s="3">
        <v>52.91</v>
      </c>
      <c r="AI573" s="3">
        <v>55.69</v>
      </c>
      <c r="AJ573" s="3">
        <v>56.71</v>
      </c>
      <c r="AK573" s="3">
        <v>57.49</v>
      </c>
      <c r="AL573" s="3">
        <v>55.93</v>
      </c>
      <c r="AM573" s="3">
        <v>52.73</v>
      </c>
      <c r="AN573" s="3">
        <v>47.13</v>
      </c>
      <c r="AO573" s="3">
        <v>45.47</v>
      </c>
      <c r="AP573" s="3">
        <v>44.46</v>
      </c>
      <c r="AQ573" s="3">
        <v>44.63</v>
      </c>
      <c r="AR573" s="3">
        <v>45.13</v>
      </c>
      <c r="AS573" s="3">
        <v>46.55</v>
      </c>
      <c r="AT573" s="3">
        <v>51.79</v>
      </c>
      <c r="AU573" s="3">
        <v>54.14</v>
      </c>
      <c r="AV573" s="3">
        <v>55.38</v>
      </c>
      <c r="AW573" s="3">
        <v>56.37</v>
      </c>
      <c r="AX573" s="3">
        <v>55.39</v>
      </c>
      <c r="AY573" s="3">
        <v>52.46</v>
      </c>
    </row>
    <row r="574" spans="1:51" x14ac:dyDescent="0.35">
      <c r="A574" s="5">
        <f t="shared" si="9"/>
        <v>43529</v>
      </c>
      <c r="B574" t="s">
        <v>719</v>
      </c>
      <c r="C574" s="2">
        <v>43529</v>
      </c>
      <c r="D574" s="3">
        <v>42.84</v>
      </c>
      <c r="E574" s="3">
        <v>42.73</v>
      </c>
      <c r="F574" s="3">
        <v>42.64</v>
      </c>
      <c r="G574" s="3">
        <v>43</v>
      </c>
      <c r="H574" s="3">
        <v>44.9</v>
      </c>
      <c r="I574" s="3">
        <v>46.85</v>
      </c>
      <c r="J574" s="3">
        <v>49.6</v>
      </c>
      <c r="K574" s="3">
        <v>56.55</v>
      </c>
      <c r="L574" s="3">
        <v>59.88</v>
      </c>
      <c r="M574" s="3">
        <v>60.71</v>
      </c>
      <c r="N574" s="3">
        <v>60.87</v>
      </c>
      <c r="O574" s="3">
        <v>57.92</v>
      </c>
      <c r="P574" s="3">
        <v>51.33</v>
      </c>
      <c r="Q574" s="3">
        <v>46.75</v>
      </c>
      <c r="R574" s="3">
        <v>44.8</v>
      </c>
      <c r="S574" s="3">
        <v>44.81</v>
      </c>
      <c r="T574" s="3">
        <v>45.78</v>
      </c>
      <c r="U574" s="3">
        <v>49.01</v>
      </c>
      <c r="V574" s="3">
        <v>52.27</v>
      </c>
      <c r="W574" s="3">
        <v>54.96</v>
      </c>
      <c r="X574" s="3">
        <v>56.78</v>
      </c>
      <c r="Y574" s="3">
        <v>59.55</v>
      </c>
      <c r="Z574" s="3">
        <v>59.11</v>
      </c>
      <c r="AA574" s="3">
        <v>55.53</v>
      </c>
      <c r="AB574" s="3">
        <v>48.7</v>
      </c>
      <c r="AC574" s="3">
        <v>44.98</v>
      </c>
      <c r="AD574" s="3">
        <v>44.53</v>
      </c>
      <c r="AE574" s="3">
        <v>44.78</v>
      </c>
      <c r="AF574" s="3">
        <v>45.87</v>
      </c>
      <c r="AG574" s="3">
        <v>48.77</v>
      </c>
      <c r="AH574" s="3">
        <v>52.76</v>
      </c>
      <c r="AI574" s="3">
        <v>55.62</v>
      </c>
      <c r="AJ574" s="3">
        <v>56.64</v>
      </c>
      <c r="AK574" s="3">
        <v>57.42</v>
      </c>
      <c r="AL574" s="3">
        <v>55.86</v>
      </c>
      <c r="AM574" s="3">
        <v>52.66</v>
      </c>
      <c r="AN574" s="3">
        <v>47.02</v>
      </c>
      <c r="AO574" s="3">
        <v>45.34</v>
      </c>
      <c r="AP574" s="3">
        <v>44.33</v>
      </c>
      <c r="AQ574" s="3">
        <v>44.5</v>
      </c>
      <c r="AR574" s="3">
        <v>45</v>
      </c>
      <c r="AS574" s="3">
        <v>46.42</v>
      </c>
      <c r="AT574" s="3">
        <v>51.66</v>
      </c>
      <c r="AU574" s="3">
        <v>54.01</v>
      </c>
      <c r="AV574" s="3">
        <v>55.25</v>
      </c>
      <c r="AW574" s="3">
        <v>56.24</v>
      </c>
      <c r="AX574" s="3">
        <v>55.26</v>
      </c>
      <c r="AY574" s="3">
        <v>52.33</v>
      </c>
    </row>
    <row r="575" spans="1:51" x14ac:dyDescent="0.35">
      <c r="A575" s="5">
        <f t="shared" si="9"/>
        <v>43530</v>
      </c>
      <c r="B575" t="s">
        <v>720</v>
      </c>
      <c r="C575" s="2">
        <v>43530</v>
      </c>
      <c r="D575" s="3">
        <v>42.08</v>
      </c>
      <c r="E575" s="3">
        <v>41.93</v>
      </c>
      <c r="F575" s="3">
        <v>41.9</v>
      </c>
      <c r="G575" s="3">
        <v>42.3</v>
      </c>
      <c r="H575" s="3">
        <v>44.16</v>
      </c>
      <c r="I575" s="3">
        <v>45.95</v>
      </c>
      <c r="J575" s="3">
        <v>48.59</v>
      </c>
      <c r="K575" s="3">
        <v>55.59</v>
      </c>
      <c r="L575" s="3">
        <v>59.15</v>
      </c>
      <c r="M575" s="3">
        <v>59.88</v>
      </c>
      <c r="N575" s="3">
        <v>60.04</v>
      </c>
      <c r="O575" s="3">
        <v>57.08</v>
      </c>
      <c r="P575" s="3">
        <v>50.65</v>
      </c>
      <c r="Q575" s="3">
        <v>46.13</v>
      </c>
      <c r="R575" s="3">
        <v>44.18</v>
      </c>
      <c r="S575" s="3">
        <v>44.19</v>
      </c>
      <c r="T575" s="3">
        <v>45.16</v>
      </c>
      <c r="U575" s="3">
        <v>48.41</v>
      </c>
      <c r="V575" s="3">
        <v>51.73</v>
      </c>
      <c r="W575" s="3">
        <v>54.47</v>
      </c>
      <c r="X575" s="3">
        <v>56.29</v>
      </c>
      <c r="Y575" s="3">
        <v>59.06</v>
      </c>
      <c r="Z575" s="3">
        <v>58.62</v>
      </c>
      <c r="AA575" s="3">
        <v>55.04</v>
      </c>
      <c r="AB575" s="3">
        <v>48.21</v>
      </c>
      <c r="AC575" s="3">
        <v>44.49</v>
      </c>
      <c r="AD575" s="3">
        <v>44.04</v>
      </c>
      <c r="AE575" s="3">
        <v>44.29</v>
      </c>
      <c r="AF575" s="3">
        <v>45.38</v>
      </c>
      <c r="AG575" s="3">
        <v>48.36</v>
      </c>
      <c r="AH575" s="3">
        <v>52.45</v>
      </c>
      <c r="AI575" s="3">
        <v>55.37</v>
      </c>
      <c r="AJ575" s="3">
        <v>56.39</v>
      </c>
      <c r="AK575" s="3">
        <v>57.17</v>
      </c>
      <c r="AL575" s="3">
        <v>55.61</v>
      </c>
      <c r="AM575" s="3">
        <v>52.41</v>
      </c>
      <c r="AN575" s="3">
        <v>46.77</v>
      </c>
      <c r="AO575" s="3">
        <v>45.09</v>
      </c>
      <c r="AP575" s="3">
        <v>44.08</v>
      </c>
      <c r="AQ575" s="3">
        <v>44.25</v>
      </c>
      <c r="AR575" s="3">
        <v>44.75</v>
      </c>
      <c r="AS575" s="3">
        <v>46.17</v>
      </c>
      <c r="AT575" s="3">
        <v>51.41</v>
      </c>
      <c r="AU575" s="3">
        <v>53.76</v>
      </c>
      <c r="AV575" s="3">
        <v>55</v>
      </c>
      <c r="AW575" s="3">
        <v>55.99</v>
      </c>
      <c r="AX575" s="3">
        <v>55.01</v>
      </c>
      <c r="AY575" s="3">
        <v>52.08</v>
      </c>
    </row>
    <row r="576" spans="1:51" x14ac:dyDescent="0.35">
      <c r="A576" s="5">
        <f t="shared" si="9"/>
        <v>43531</v>
      </c>
      <c r="B576" t="s">
        <v>721</v>
      </c>
      <c r="C576" s="2">
        <v>43531</v>
      </c>
      <c r="D576" s="3">
        <v>41.85</v>
      </c>
      <c r="E576" s="3">
        <v>41.69</v>
      </c>
      <c r="F576" s="3">
        <v>41.64</v>
      </c>
      <c r="G576" s="3">
        <v>42.04</v>
      </c>
      <c r="H576" s="3">
        <v>43.99</v>
      </c>
      <c r="I576" s="3">
        <v>45.78</v>
      </c>
      <c r="J576" s="3">
        <v>48.25</v>
      </c>
      <c r="K576" s="3">
        <v>55.25</v>
      </c>
      <c r="L576" s="3">
        <v>58.95</v>
      </c>
      <c r="M576" s="3">
        <v>59.75</v>
      </c>
      <c r="N576" s="3">
        <v>59.91</v>
      </c>
      <c r="O576" s="3">
        <v>56.97</v>
      </c>
      <c r="P576" s="3">
        <v>50.58</v>
      </c>
      <c r="Q576" s="3">
        <v>46.06</v>
      </c>
      <c r="R576" s="3">
        <v>44.11</v>
      </c>
      <c r="S576" s="3">
        <v>44.12</v>
      </c>
      <c r="T576" s="3">
        <v>45.09</v>
      </c>
      <c r="U576" s="3">
        <v>48.34</v>
      </c>
      <c r="V576" s="3">
        <v>51.66</v>
      </c>
      <c r="W576" s="3">
        <v>54.4</v>
      </c>
      <c r="X576" s="3">
        <v>56.22</v>
      </c>
      <c r="Y576" s="3">
        <v>58.99</v>
      </c>
      <c r="Z576" s="3">
        <v>58.55</v>
      </c>
      <c r="AA576" s="3">
        <v>54.97</v>
      </c>
      <c r="AB576" s="3">
        <v>48.14</v>
      </c>
      <c r="AC576" s="3">
        <v>44.42</v>
      </c>
      <c r="AD576" s="3">
        <v>43.97</v>
      </c>
      <c r="AE576" s="3">
        <v>44.22</v>
      </c>
      <c r="AF576" s="3">
        <v>45.31</v>
      </c>
      <c r="AG576" s="3">
        <v>48.29</v>
      </c>
      <c r="AH576" s="3">
        <v>52.38</v>
      </c>
      <c r="AI576" s="3">
        <v>55.3</v>
      </c>
      <c r="AJ576" s="3">
        <v>56.32</v>
      </c>
      <c r="AK576" s="3">
        <v>57.1</v>
      </c>
      <c r="AL576" s="3">
        <v>55.54</v>
      </c>
      <c r="AM576" s="3">
        <v>52.34</v>
      </c>
      <c r="AN576" s="3">
        <v>46.7</v>
      </c>
      <c r="AO576" s="3">
        <v>45.02</v>
      </c>
      <c r="AP576" s="3">
        <v>44.01</v>
      </c>
      <c r="AQ576" s="3">
        <v>44.18</v>
      </c>
      <c r="AR576" s="3">
        <v>44.68</v>
      </c>
      <c r="AS576" s="3">
        <v>46.1</v>
      </c>
      <c r="AT576" s="3">
        <v>51.34</v>
      </c>
      <c r="AU576" s="3">
        <v>53.69</v>
      </c>
      <c r="AV576" s="3">
        <v>54.93</v>
      </c>
      <c r="AW576" s="3">
        <v>55.92</v>
      </c>
      <c r="AX576" s="3">
        <v>54.94</v>
      </c>
      <c r="AY576" s="3">
        <v>52.01</v>
      </c>
    </row>
    <row r="577" spans="1:51" x14ac:dyDescent="0.35">
      <c r="A577" s="5">
        <f t="shared" si="9"/>
        <v>43532</v>
      </c>
      <c r="B577" t="s">
        <v>722</v>
      </c>
      <c r="C577" s="2">
        <v>43532</v>
      </c>
      <c r="D577" s="3">
        <v>41.95</v>
      </c>
      <c r="E577" s="3">
        <v>41.66</v>
      </c>
      <c r="F577" s="3">
        <v>41.63</v>
      </c>
      <c r="G577" s="3">
        <v>42.08</v>
      </c>
      <c r="H577" s="3">
        <v>44.03</v>
      </c>
      <c r="I577" s="3">
        <v>45.6</v>
      </c>
      <c r="J577" s="3">
        <v>48.05</v>
      </c>
      <c r="K577" s="3">
        <v>55.16</v>
      </c>
      <c r="L577" s="3">
        <v>58.86</v>
      </c>
      <c r="M577" s="3">
        <v>59.58</v>
      </c>
      <c r="N577" s="3">
        <v>59.69</v>
      </c>
      <c r="O577" s="3">
        <v>56.85</v>
      </c>
      <c r="P577" s="3">
        <v>50.61</v>
      </c>
      <c r="Q577" s="3">
        <v>46.14</v>
      </c>
      <c r="R577" s="3">
        <v>44.21</v>
      </c>
      <c r="S577" s="3">
        <v>44.22</v>
      </c>
      <c r="T577" s="3">
        <v>45.19</v>
      </c>
      <c r="U577" s="3">
        <v>48.44</v>
      </c>
      <c r="V577" s="3">
        <v>51.76</v>
      </c>
      <c r="W577" s="3">
        <v>54.5</v>
      </c>
      <c r="X577" s="3">
        <v>56.3</v>
      </c>
      <c r="Y577" s="3">
        <v>59.07</v>
      </c>
      <c r="Z577" s="3">
        <v>58.66</v>
      </c>
      <c r="AA577" s="3">
        <v>55.13</v>
      </c>
      <c r="AB577" s="3">
        <v>48.38</v>
      </c>
      <c r="AC577" s="3">
        <v>44.74</v>
      </c>
      <c r="AD577" s="3">
        <v>44.37</v>
      </c>
      <c r="AE577" s="3">
        <v>44.64</v>
      </c>
      <c r="AF577" s="3">
        <v>45.7</v>
      </c>
      <c r="AG577" s="3">
        <v>48.63</v>
      </c>
      <c r="AH577" s="3">
        <v>52.67</v>
      </c>
      <c r="AI577" s="3">
        <v>55.57</v>
      </c>
      <c r="AJ577" s="3">
        <v>56.57</v>
      </c>
      <c r="AK577" s="3">
        <v>57.35</v>
      </c>
      <c r="AL577" s="3">
        <v>55.81</v>
      </c>
      <c r="AM577" s="3">
        <v>52.64</v>
      </c>
      <c r="AN577" s="3">
        <v>47.03</v>
      </c>
      <c r="AO577" s="3">
        <v>45.38</v>
      </c>
      <c r="AP577" s="3">
        <v>44.4</v>
      </c>
      <c r="AQ577" s="3">
        <v>44.6</v>
      </c>
      <c r="AR577" s="3">
        <v>45.1</v>
      </c>
      <c r="AS577" s="3">
        <v>46.52</v>
      </c>
      <c r="AT577" s="3">
        <v>51.76</v>
      </c>
      <c r="AU577" s="3">
        <v>54.11</v>
      </c>
      <c r="AV577" s="3">
        <v>55.35</v>
      </c>
      <c r="AW577" s="3">
        <v>56.34</v>
      </c>
      <c r="AX577" s="3">
        <v>55.36</v>
      </c>
      <c r="AY577" s="3">
        <v>52.43</v>
      </c>
    </row>
    <row r="578" spans="1:51" x14ac:dyDescent="0.35">
      <c r="A578" s="5">
        <f t="shared" si="9"/>
        <v>43535</v>
      </c>
      <c r="B578" t="s">
        <v>723</v>
      </c>
      <c r="C578" s="2">
        <v>43535</v>
      </c>
      <c r="D578" s="3">
        <v>41.57</v>
      </c>
      <c r="E578" s="3">
        <v>41.18</v>
      </c>
      <c r="F578" s="3">
        <v>41.08</v>
      </c>
      <c r="G578" s="3">
        <v>41.66</v>
      </c>
      <c r="H578" s="3">
        <v>43.66</v>
      </c>
      <c r="I578" s="3">
        <v>45</v>
      </c>
      <c r="J578" s="3">
        <v>47.29</v>
      </c>
      <c r="K578" s="3">
        <v>54.36</v>
      </c>
      <c r="L578" s="3">
        <v>58.01</v>
      </c>
      <c r="M578" s="3">
        <v>58.85</v>
      </c>
      <c r="N578" s="3">
        <v>58.74</v>
      </c>
      <c r="O578" s="3">
        <v>55.93</v>
      </c>
      <c r="P578" s="3">
        <v>49.75</v>
      </c>
      <c r="Q578" s="3">
        <v>45.54</v>
      </c>
      <c r="R578" s="3">
        <v>43.79</v>
      </c>
      <c r="S578" s="3">
        <v>43.85</v>
      </c>
      <c r="T578" s="3">
        <v>44.82</v>
      </c>
      <c r="U578" s="3">
        <v>48.07</v>
      </c>
      <c r="V578" s="3">
        <v>51.27</v>
      </c>
      <c r="W578" s="3">
        <v>53.93</v>
      </c>
      <c r="X578" s="3">
        <v>55.68</v>
      </c>
      <c r="Y578" s="3">
        <v>58.45</v>
      </c>
      <c r="Z578" s="3">
        <v>58.04</v>
      </c>
      <c r="AA578" s="3">
        <v>54.51</v>
      </c>
      <c r="AB578" s="3">
        <v>47.87</v>
      </c>
      <c r="AC578" s="3">
        <v>44.33</v>
      </c>
      <c r="AD578" s="3">
        <v>44.07</v>
      </c>
      <c r="AE578" s="3">
        <v>44.44</v>
      </c>
      <c r="AF578" s="3">
        <v>45.5</v>
      </c>
      <c r="AG578" s="3">
        <v>48.43</v>
      </c>
      <c r="AH578" s="3">
        <v>52.38</v>
      </c>
      <c r="AI578" s="3">
        <v>55.21</v>
      </c>
      <c r="AJ578" s="3">
        <v>56.16</v>
      </c>
      <c r="AK578" s="3">
        <v>56.9</v>
      </c>
      <c r="AL578" s="3">
        <v>55.36</v>
      </c>
      <c r="AM578" s="3">
        <v>52.19</v>
      </c>
      <c r="AN578" s="3">
        <v>46.58</v>
      </c>
      <c r="AO578" s="3">
        <v>44.93</v>
      </c>
      <c r="AP578" s="3">
        <v>43.95</v>
      </c>
      <c r="AQ578" s="3">
        <v>44.15</v>
      </c>
      <c r="AR578" s="3">
        <v>44.65</v>
      </c>
      <c r="AS578" s="3">
        <v>46.07</v>
      </c>
      <c r="AT578" s="3">
        <v>51.31</v>
      </c>
      <c r="AU578" s="3">
        <v>53.66</v>
      </c>
      <c r="AV578" s="3">
        <v>54.9</v>
      </c>
      <c r="AW578" s="3">
        <v>55.89</v>
      </c>
      <c r="AX578" s="3">
        <v>54.91</v>
      </c>
      <c r="AY578" s="3">
        <v>51.98</v>
      </c>
    </row>
    <row r="579" spans="1:51" x14ac:dyDescent="0.35">
      <c r="A579" s="5">
        <f t="shared" si="9"/>
        <v>43536</v>
      </c>
      <c r="B579" t="s">
        <v>724</v>
      </c>
      <c r="C579" s="2">
        <v>43536</v>
      </c>
      <c r="D579" s="3">
        <v>40.729999999999997</v>
      </c>
      <c r="E579" s="3">
        <v>40.47</v>
      </c>
      <c r="F579" s="3">
        <v>40.26</v>
      </c>
      <c r="G579" s="3">
        <v>40.880000000000003</v>
      </c>
      <c r="H579" s="3">
        <v>42.78</v>
      </c>
      <c r="I579" s="3">
        <v>44.13</v>
      </c>
      <c r="J579" s="3">
        <v>46.25</v>
      </c>
      <c r="K579" s="3">
        <v>53.56</v>
      </c>
      <c r="L579" s="3">
        <v>57.19</v>
      </c>
      <c r="M579" s="3">
        <v>58.03</v>
      </c>
      <c r="N579" s="3">
        <v>57.92</v>
      </c>
      <c r="O579" s="3">
        <v>55.11</v>
      </c>
      <c r="P579" s="3">
        <v>49.08</v>
      </c>
      <c r="Q579" s="3">
        <v>45</v>
      </c>
      <c r="R579" s="3">
        <v>43.4</v>
      </c>
      <c r="S579" s="3">
        <v>43.46</v>
      </c>
      <c r="T579" s="3">
        <v>44.37</v>
      </c>
      <c r="U579" s="3">
        <v>47.62</v>
      </c>
      <c r="V579" s="3">
        <v>50.87</v>
      </c>
      <c r="W579" s="3">
        <v>53.57</v>
      </c>
      <c r="X579" s="3">
        <v>55.23</v>
      </c>
      <c r="Y579" s="3">
        <v>57.97</v>
      </c>
      <c r="Z579" s="3">
        <v>57.56</v>
      </c>
      <c r="AA579" s="3">
        <v>54.03</v>
      </c>
      <c r="AB579" s="3">
        <v>47.47</v>
      </c>
      <c r="AC579" s="3">
        <v>44</v>
      </c>
      <c r="AD579" s="3">
        <v>43.74</v>
      </c>
      <c r="AE579" s="3">
        <v>44.06</v>
      </c>
      <c r="AF579" s="3">
        <v>45.08</v>
      </c>
      <c r="AG579" s="3">
        <v>47.94</v>
      </c>
      <c r="AH579" s="3">
        <v>51.96</v>
      </c>
      <c r="AI579" s="3">
        <v>54.84</v>
      </c>
      <c r="AJ579" s="3">
        <v>55.8</v>
      </c>
      <c r="AK579" s="3">
        <v>56.54</v>
      </c>
      <c r="AL579" s="3">
        <v>55</v>
      </c>
      <c r="AM579" s="3">
        <v>51.83</v>
      </c>
      <c r="AN579" s="3">
        <v>46.22</v>
      </c>
      <c r="AO579" s="3">
        <v>44.57</v>
      </c>
      <c r="AP579" s="3">
        <v>43.59</v>
      </c>
      <c r="AQ579" s="3">
        <v>43.79</v>
      </c>
      <c r="AR579" s="3">
        <v>44.29</v>
      </c>
      <c r="AS579" s="3">
        <v>45.71</v>
      </c>
      <c r="AT579" s="3">
        <v>50.95</v>
      </c>
      <c r="AU579" s="3">
        <v>53.3</v>
      </c>
      <c r="AV579" s="3">
        <v>54.54</v>
      </c>
      <c r="AW579" s="3">
        <v>55.53</v>
      </c>
      <c r="AX579" s="3">
        <v>54.55</v>
      </c>
      <c r="AY579" s="3">
        <v>51.62</v>
      </c>
    </row>
    <row r="580" spans="1:51" x14ac:dyDescent="0.35">
      <c r="A580" s="5">
        <f t="shared" si="9"/>
        <v>43537</v>
      </c>
      <c r="B580" t="s">
        <v>725</v>
      </c>
      <c r="C580" s="2">
        <v>43537</v>
      </c>
      <c r="D580" s="3">
        <v>39.26</v>
      </c>
      <c r="E580" s="3">
        <v>39.01</v>
      </c>
      <c r="F580" s="3">
        <v>38.590000000000003</v>
      </c>
      <c r="G580" s="3">
        <v>39.28</v>
      </c>
      <c r="H580" s="3">
        <v>41.25</v>
      </c>
      <c r="I580" s="3">
        <v>42.74</v>
      </c>
      <c r="J580" s="3">
        <v>45.04</v>
      </c>
      <c r="K580" s="3">
        <v>52.47</v>
      </c>
      <c r="L580" s="3">
        <v>56.22</v>
      </c>
      <c r="M580" s="3">
        <v>57.18</v>
      </c>
      <c r="N580" s="3">
        <v>57.12</v>
      </c>
      <c r="O580" s="3">
        <v>54.23</v>
      </c>
      <c r="P580" s="3">
        <v>48.16</v>
      </c>
      <c r="Q580" s="3">
        <v>44.04</v>
      </c>
      <c r="R580" s="3">
        <v>42.44</v>
      </c>
      <c r="S580" s="3">
        <v>42.5</v>
      </c>
      <c r="T580" s="3">
        <v>43.41</v>
      </c>
      <c r="U580" s="3">
        <v>46.66</v>
      </c>
      <c r="V580" s="3">
        <v>50.01</v>
      </c>
      <c r="W580" s="3">
        <v>52.79</v>
      </c>
      <c r="X580" s="3">
        <v>54.51</v>
      </c>
      <c r="Y580" s="3">
        <v>57.25</v>
      </c>
      <c r="Z580" s="3">
        <v>56.84</v>
      </c>
      <c r="AA580" s="3">
        <v>53.31</v>
      </c>
      <c r="AB580" s="3">
        <v>46.8</v>
      </c>
      <c r="AC580" s="3">
        <v>43.38</v>
      </c>
      <c r="AD580" s="3">
        <v>43.12</v>
      </c>
      <c r="AE580" s="3">
        <v>43.44</v>
      </c>
      <c r="AF580" s="3">
        <v>44.46</v>
      </c>
      <c r="AG580" s="3">
        <v>47.32</v>
      </c>
      <c r="AH580" s="3">
        <v>51.27</v>
      </c>
      <c r="AI580" s="3">
        <v>54.08</v>
      </c>
      <c r="AJ580" s="3">
        <v>54.99</v>
      </c>
      <c r="AK580" s="3">
        <v>55.73</v>
      </c>
      <c r="AL580" s="3">
        <v>54.19</v>
      </c>
      <c r="AM580" s="3">
        <v>51.02</v>
      </c>
      <c r="AN580" s="3">
        <v>45.41</v>
      </c>
      <c r="AO580" s="3">
        <v>43.76</v>
      </c>
      <c r="AP580" s="3">
        <v>42.78</v>
      </c>
      <c r="AQ580" s="3">
        <v>42.98</v>
      </c>
      <c r="AR580" s="3">
        <v>43.48</v>
      </c>
      <c r="AS580" s="3">
        <v>44.9</v>
      </c>
      <c r="AT580" s="3">
        <v>50.14</v>
      </c>
      <c r="AU580" s="3">
        <v>52.49</v>
      </c>
      <c r="AV580" s="3">
        <v>53.73</v>
      </c>
      <c r="AW580" s="3">
        <v>54.72</v>
      </c>
      <c r="AX580" s="3">
        <v>53.74</v>
      </c>
      <c r="AY580" s="3">
        <v>50.81</v>
      </c>
    </row>
    <row r="581" spans="1:51" x14ac:dyDescent="0.35">
      <c r="A581" s="5">
        <f t="shared" si="9"/>
        <v>43538</v>
      </c>
      <c r="B581" t="s">
        <v>726</v>
      </c>
      <c r="C581" s="2">
        <v>43538</v>
      </c>
      <c r="D581" s="3">
        <v>38.799999999999997</v>
      </c>
      <c r="E581" s="3">
        <v>38.409999999999997</v>
      </c>
      <c r="F581" s="3">
        <v>38.11</v>
      </c>
      <c r="G581" s="3">
        <v>38.86</v>
      </c>
      <c r="H581" s="3">
        <v>40.67</v>
      </c>
      <c r="I581" s="3">
        <v>41.83</v>
      </c>
      <c r="J581" s="3">
        <v>44.16</v>
      </c>
      <c r="K581" s="3">
        <v>51.51</v>
      </c>
      <c r="L581" s="3">
        <v>55.19</v>
      </c>
      <c r="M581" s="3">
        <v>56.12</v>
      </c>
      <c r="N581" s="3">
        <v>56.33</v>
      </c>
      <c r="O581" s="3">
        <v>53.29</v>
      </c>
      <c r="P581" s="3">
        <v>47.35</v>
      </c>
      <c r="Q581" s="3">
        <v>43.28</v>
      </c>
      <c r="R581" s="3">
        <v>41.68</v>
      </c>
      <c r="S581" s="3">
        <v>41.74</v>
      </c>
      <c r="T581" s="3">
        <v>42.65</v>
      </c>
      <c r="U581" s="3">
        <v>45.9</v>
      </c>
      <c r="V581" s="3">
        <v>49.1</v>
      </c>
      <c r="W581" s="3">
        <v>51.8</v>
      </c>
      <c r="X581" s="3">
        <v>53.44</v>
      </c>
      <c r="Y581" s="3">
        <v>56.18</v>
      </c>
      <c r="Z581" s="3">
        <v>55.77</v>
      </c>
      <c r="AA581" s="3">
        <v>52.24</v>
      </c>
      <c r="AB581" s="3">
        <v>45.86</v>
      </c>
      <c r="AC581" s="3">
        <v>42.56</v>
      </c>
      <c r="AD581" s="3">
        <v>42.42</v>
      </c>
      <c r="AE581" s="3">
        <v>42.84</v>
      </c>
      <c r="AF581" s="3">
        <v>43.86</v>
      </c>
      <c r="AG581" s="3">
        <v>46.72</v>
      </c>
      <c r="AH581" s="3">
        <v>50.57</v>
      </c>
      <c r="AI581" s="3">
        <v>53.28</v>
      </c>
      <c r="AJ581" s="3">
        <v>54.09</v>
      </c>
      <c r="AK581" s="3">
        <v>54.83</v>
      </c>
      <c r="AL581" s="3">
        <v>53.29</v>
      </c>
      <c r="AM581" s="3">
        <v>50.12</v>
      </c>
      <c r="AN581" s="3">
        <v>44.51</v>
      </c>
      <c r="AO581" s="3">
        <v>42.86</v>
      </c>
      <c r="AP581" s="3">
        <v>41.88</v>
      </c>
      <c r="AQ581" s="3">
        <v>42.08</v>
      </c>
      <c r="AR581" s="3">
        <v>42.58</v>
      </c>
      <c r="AS581" s="3">
        <v>44</v>
      </c>
      <c r="AT581" s="3">
        <v>49.31</v>
      </c>
      <c r="AU581" s="3">
        <v>51.73</v>
      </c>
      <c r="AV581" s="3">
        <v>53.02</v>
      </c>
      <c r="AW581" s="3">
        <v>54.01</v>
      </c>
      <c r="AX581" s="3">
        <v>53.03</v>
      </c>
      <c r="AY581" s="3">
        <v>50.1</v>
      </c>
    </row>
    <row r="582" spans="1:51" x14ac:dyDescent="0.35">
      <c r="A582" s="5">
        <f t="shared" si="9"/>
        <v>43539</v>
      </c>
      <c r="B582" t="s">
        <v>727</v>
      </c>
      <c r="C582" s="2">
        <v>43539</v>
      </c>
      <c r="D582" s="3">
        <v>37.58</v>
      </c>
      <c r="E582" s="3">
        <v>37.119999999999997</v>
      </c>
      <c r="F582" s="3">
        <v>36.869999999999997</v>
      </c>
      <c r="G582" s="3">
        <v>37.54</v>
      </c>
      <c r="H582" s="3">
        <v>39.31</v>
      </c>
      <c r="I582" s="3">
        <v>40.770000000000003</v>
      </c>
      <c r="J582" s="3">
        <v>42.77</v>
      </c>
      <c r="K582" s="3">
        <v>50.32</v>
      </c>
      <c r="L582" s="3">
        <v>54.02</v>
      </c>
      <c r="M582" s="3">
        <v>55</v>
      </c>
      <c r="N582" s="3">
        <v>55.26</v>
      </c>
      <c r="O582" s="3">
        <v>52.22</v>
      </c>
      <c r="P582" s="3">
        <v>46.1</v>
      </c>
      <c r="Q582" s="3">
        <v>42.22</v>
      </c>
      <c r="R582" s="3">
        <v>40.619999999999997</v>
      </c>
      <c r="S582" s="3">
        <v>40.68</v>
      </c>
      <c r="T582" s="3">
        <v>41.59</v>
      </c>
      <c r="U582" s="3">
        <v>44.84</v>
      </c>
      <c r="V582" s="3">
        <v>48.08</v>
      </c>
      <c r="W582" s="3">
        <v>50.78</v>
      </c>
      <c r="X582" s="3">
        <v>52.42</v>
      </c>
      <c r="Y582" s="3">
        <v>55.11</v>
      </c>
      <c r="Z582" s="3">
        <v>54.68</v>
      </c>
      <c r="AA582" s="3">
        <v>51.15</v>
      </c>
      <c r="AB582" s="3">
        <v>44.72</v>
      </c>
      <c r="AC582" s="3">
        <v>41.38</v>
      </c>
      <c r="AD582" s="3">
        <v>41.24</v>
      </c>
      <c r="AE582" s="3">
        <v>41.66</v>
      </c>
      <c r="AF582" s="3">
        <v>42.68</v>
      </c>
      <c r="AG582" s="3">
        <v>45.54</v>
      </c>
      <c r="AH582" s="3">
        <v>49.46</v>
      </c>
      <c r="AI582" s="3">
        <v>52.22</v>
      </c>
      <c r="AJ582" s="3">
        <v>53.07</v>
      </c>
      <c r="AK582" s="3">
        <v>53.81</v>
      </c>
      <c r="AL582" s="3">
        <v>52.27</v>
      </c>
      <c r="AM582" s="3">
        <v>49.1</v>
      </c>
      <c r="AN582" s="3">
        <v>43.5</v>
      </c>
      <c r="AO582" s="3">
        <v>41.85</v>
      </c>
      <c r="AP582" s="3">
        <v>40.869999999999997</v>
      </c>
      <c r="AQ582" s="3">
        <v>41.07</v>
      </c>
      <c r="AR582" s="3">
        <v>41.57</v>
      </c>
      <c r="AS582" s="3">
        <v>42.99</v>
      </c>
      <c r="AT582" s="3">
        <v>48.3</v>
      </c>
      <c r="AU582" s="3">
        <v>50.72</v>
      </c>
      <c r="AV582" s="3">
        <v>52.01</v>
      </c>
      <c r="AW582" s="3">
        <v>53</v>
      </c>
      <c r="AX582" s="3">
        <v>52.02</v>
      </c>
      <c r="AY582" s="3">
        <v>49.09</v>
      </c>
    </row>
    <row r="583" spans="1:51" x14ac:dyDescent="0.35">
      <c r="A583" s="5">
        <f t="shared" si="9"/>
        <v>43542</v>
      </c>
      <c r="B583" t="s">
        <v>728</v>
      </c>
      <c r="C583" s="2">
        <v>43542</v>
      </c>
      <c r="D583" s="3">
        <v>37.26</v>
      </c>
      <c r="E583" s="3">
        <v>36.799999999999997</v>
      </c>
      <c r="F583" s="3">
        <v>36.68</v>
      </c>
      <c r="G583" s="3">
        <v>37.229999999999997</v>
      </c>
      <c r="H583" s="3">
        <v>39.07</v>
      </c>
      <c r="I583" s="3">
        <v>40.47</v>
      </c>
      <c r="J583" s="3">
        <v>42.34</v>
      </c>
      <c r="K583" s="3">
        <v>49.73</v>
      </c>
      <c r="L583" s="3">
        <v>53.28</v>
      </c>
      <c r="M583" s="3">
        <v>54.13</v>
      </c>
      <c r="N583" s="3">
        <v>54.34</v>
      </c>
      <c r="O583" s="3">
        <v>51.51</v>
      </c>
      <c r="P583" s="3">
        <v>45.65</v>
      </c>
      <c r="Q583" s="3">
        <v>41.91</v>
      </c>
      <c r="R583" s="3">
        <v>40.31</v>
      </c>
      <c r="S583" s="3">
        <v>40.049999999999997</v>
      </c>
      <c r="T583" s="3">
        <v>40.85</v>
      </c>
      <c r="U583" s="3">
        <v>44.2</v>
      </c>
      <c r="V583" s="3">
        <v>47.55</v>
      </c>
      <c r="W583" s="3">
        <v>50.3</v>
      </c>
      <c r="X583" s="3">
        <v>51.99</v>
      </c>
      <c r="Y583" s="3">
        <v>54.72</v>
      </c>
      <c r="Z583" s="3">
        <v>54.36</v>
      </c>
      <c r="AA583" s="3">
        <v>50.75</v>
      </c>
      <c r="AB583" s="3">
        <v>44.23</v>
      </c>
      <c r="AC583" s="3">
        <v>40.89</v>
      </c>
      <c r="AD583" s="3">
        <v>40.72</v>
      </c>
      <c r="AE583" s="3">
        <v>41.11</v>
      </c>
      <c r="AF583" s="3">
        <v>42.13</v>
      </c>
      <c r="AG583" s="3">
        <v>45.05</v>
      </c>
      <c r="AH583" s="3">
        <v>48.97</v>
      </c>
      <c r="AI583" s="3">
        <v>51.79</v>
      </c>
      <c r="AJ583" s="3">
        <v>52.69</v>
      </c>
      <c r="AK583" s="3">
        <v>53.48</v>
      </c>
      <c r="AL583" s="3">
        <v>52</v>
      </c>
      <c r="AM583" s="3">
        <v>48.83</v>
      </c>
      <c r="AN583" s="3">
        <v>43.23</v>
      </c>
      <c r="AO583" s="3">
        <v>41.58</v>
      </c>
      <c r="AP583" s="3">
        <v>40.6</v>
      </c>
      <c r="AQ583" s="3">
        <v>40.799999999999997</v>
      </c>
      <c r="AR583" s="3">
        <v>41.3</v>
      </c>
      <c r="AS583" s="3">
        <v>42.72</v>
      </c>
      <c r="AT583" s="3">
        <v>48.03</v>
      </c>
      <c r="AU583" s="3">
        <v>50.45</v>
      </c>
      <c r="AV583" s="3">
        <v>51.74</v>
      </c>
      <c r="AW583" s="3">
        <v>52.73</v>
      </c>
      <c r="AX583" s="3">
        <v>51.75</v>
      </c>
      <c r="AY583" s="3">
        <v>48.82</v>
      </c>
    </row>
    <row r="584" spans="1:51" x14ac:dyDescent="0.35">
      <c r="A584" s="5">
        <f t="shared" si="9"/>
        <v>43543</v>
      </c>
      <c r="B584" t="s">
        <v>729</v>
      </c>
      <c r="C584" s="2">
        <v>43543</v>
      </c>
      <c r="D584" s="3">
        <v>37.28</v>
      </c>
      <c r="E584" s="3">
        <v>36.520000000000003</v>
      </c>
      <c r="F584" s="3">
        <v>36.369999999999997</v>
      </c>
      <c r="G584" s="3">
        <v>36.979999999999997</v>
      </c>
      <c r="H584" s="3">
        <v>38.840000000000003</v>
      </c>
      <c r="I584" s="3">
        <v>40.24</v>
      </c>
      <c r="J584" s="3">
        <v>42.07</v>
      </c>
      <c r="K584" s="3">
        <v>49.42</v>
      </c>
      <c r="L584" s="3">
        <v>52.93</v>
      </c>
      <c r="M584" s="3">
        <v>53.77</v>
      </c>
      <c r="N584" s="3">
        <v>53.99</v>
      </c>
      <c r="O584" s="3">
        <v>51.17</v>
      </c>
      <c r="P584" s="3">
        <v>45.4</v>
      </c>
      <c r="Q584" s="3">
        <v>41.75</v>
      </c>
      <c r="R584" s="3">
        <v>40.22</v>
      </c>
      <c r="S584" s="3">
        <v>40.01</v>
      </c>
      <c r="T584" s="3">
        <v>40.86</v>
      </c>
      <c r="U584" s="3">
        <v>44.21</v>
      </c>
      <c r="V584" s="3">
        <v>47.49</v>
      </c>
      <c r="W584" s="3">
        <v>50.22</v>
      </c>
      <c r="X584" s="3">
        <v>51.91</v>
      </c>
      <c r="Y584" s="3">
        <v>54.64</v>
      </c>
      <c r="Z584" s="3">
        <v>54.28</v>
      </c>
      <c r="AA584" s="3">
        <v>50.68</v>
      </c>
      <c r="AB584" s="3">
        <v>44.18</v>
      </c>
      <c r="AC584" s="3">
        <v>40.86</v>
      </c>
      <c r="AD584" s="3">
        <v>40.700000000000003</v>
      </c>
      <c r="AE584" s="3">
        <v>41.09</v>
      </c>
      <c r="AF584" s="3">
        <v>42.11</v>
      </c>
      <c r="AG584" s="3">
        <v>45.03</v>
      </c>
      <c r="AH584" s="3">
        <v>48.93</v>
      </c>
      <c r="AI584" s="3">
        <v>51.73</v>
      </c>
      <c r="AJ584" s="3">
        <v>52.61</v>
      </c>
      <c r="AK584" s="3">
        <v>53.4</v>
      </c>
      <c r="AL584" s="3">
        <v>51.92</v>
      </c>
      <c r="AM584" s="3">
        <v>48.75</v>
      </c>
      <c r="AN584" s="3">
        <v>43.15</v>
      </c>
      <c r="AO584" s="3">
        <v>41.5</v>
      </c>
      <c r="AP584" s="3">
        <v>40.520000000000003</v>
      </c>
      <c r="AQ584" s="3">
        <v>40.72</v>
      </c>
      <c r="AR584" s="3">
        <v>41.22</v>
      </c>
      <c r="AS584" s="3">
        <v>42.64</v>
      </c>
      <c r="AT584" s="3">
        <v>47.95</v>
      </c>
      <c r="AU584" s="3">
        <v>50.37</v>
      </c>
      <c r="AV584" s="3">
        <v>51.66</v>
      </c>
      <c r="AW584" s="3">
        <v>52.65</v>
      </c>
      <c r="AX584" s="3">
        <v>51.67</v>
      </c>
      <c r="AY584" s="3">
        <v>48.74</v>
      </c>
    </row>
    <row r="585" spans="1:51" x14ac:dyDescent="0.35">
      <c r="A585" s="5">
        <f t="shared" si="9"/>
        <v>43544</v>
      </c>
      <c r="B585" t="s">
        <v>730</v>
      </c>
      <c r="C585" s="2">
        <v>43544</v>
      </c>
      <c r="D585" s="3">
        <v>38.07</v>
      </c>
      <c r="E585" s="3">
        <v>37.29</v>
      </c>
      <c r="F585" s="3">
        <v>37.14</v>
      </c>
      <c r="G585" s="3">
        <v>37.72</v>
      </c>
      <c r="H585" s="3">
        <v>39.49</v>
      </c>
      <c r="I585" s="3">
        <v>40.89</v>
      </c>
      <c r="J585" s="3">
        <v>42.95</v>
      </c>
      <c r="K585" s="3">
        <v>50.43</v>
      </c>
      <c r="L585" s="3">
        <v>54.02</v>
      </c>
      <c r="M585" s="3">
        <v>54.85</v>
      </c>
      <c r="N585" s="3">
        <v>55.04</v>
      </c>
      <c r="O585" s="3">
        <v>52.2</v>
      </c>
      <c r="P585" s="3">
        <v>46.28</v>
      </c>
      <c r="Q585" s="3">
        <v>42.59</v>
      </c>
      <c r="R585" s="3">
        <v>41.01</v>
      </c>
      <c r="S585" s="3">
        <v>40.75</v>
      </c>
      <c r="T585" s="3">
        <v>41.54</v>
      </c>
      <c r="U585" s="3">
        <v>44.83</v>
      </c>
      <c r="V585" s="3">
        <v>48.15</v>
      </c>
      <c r="W585" s="3">
        <v>50.96</v>
      </c>
      <c r="X585" s="3">
        <v>52.7</v>
      </c>
      <c r="Y585" s="3">
        <v>55.48</v>
      </c>
      <c r="Z585" s="3">
        <v>55.15</v>
      </c>
      <c r="AA585" s="3">
        <v>51.56</v>
      </c>
      <c r="AB585" s="3">
        <v>44.96</v>
      </c>
      <c r="AC585" s="3">
        <v>41.72</v>
      </c>
      <c r="AD585" s="3">
        <v>41.53</v>
      </c>
      <c r="AE585" s="3">
        <v>41.92</v>
      </c>
      <c r="AF585" s="3">
        <v>42.94</v>
      </c>
      <c r="AG585" s="3">
        <v>45.86</v>
      </c>
      <c r="AH585" s="3">
        <v>49.74</v>
      </c>
      <c r="AI585" s="3">
        <v>52.51</v>
      </c>
      <c r="AJ585" s="3">
        <v>53.36</v>
      </c>
      <c r="AK585" s="3">
        <v>54.12</v>
      </c>
      <c r="AL585" s="3">
        <v>52.64</v>
      </c>
      <c r="AM585" s="3">
        <v>49.47</v>
      </c>
      <c r="AN585" s="3">
        <v>43.89</v>
      </c>
      <c r="AO585" s="3">
        <v>42.26</v>
      </c>
      <c r="AP585" s="3">
        <v>41.28</v>
      </c>
      <c r="AQ585" s="3">
        <v>41.48</v>
      </c>
      <c r="AR585" s="3">
        <v>41.98</v>
      </c>
      <c r="AS585" s="3">
        <v>43.4</v>
      </c>
      <c r="AT585" s="3">
        <v>48.71</v>
      </c>
      <c r="AU585" s="3">
        <v>51.13</v>
      </c>
      <c r="AV585" s="3">
        <v>52.42</v>
      </c>
      <c r="AW585" s="3">
        <v>53.41</v>
      </c>
      <c r="AX585" s="3">
        <v>52.43</v>
      </c>
      <c r="AY585" s="3">
        <v>49.5</v>
      </c>
    </row>
    <row r="586" spans="1:51" x14ac:dyDescent="0.35">
      <c r="A586" s="5">
        <f t="shared" si="9"/>
        <v>43545</v>
      </c>
      <c r="B586" t="s">
        <v>731</v>
      </c>
      <c r="C586" s="2">
        <v>43545</v>
      </c>
      <c r="D586" s="3">
        <v>37.11</v>
      </c>
      <c r="E586" s="3">
        <v>36.479999999999997</v>
      </c>
      <c r="F586" s="3">
        <v>36.26</v>
      </c>
      <c r="G586" s="3">
        <v>37.020000000000003</v>
      </c>
      <c r="H586" s="3">
        <v>38.92</v>
      </c>
      <c r="I586" s="3">
        <v>40.57</v>
      </c>
      <c r="J586" s="3">
        <v>42.79</v>
      </c>
      <c r="K586" s="3">
        <v>50.33</v>
      </c>
      <c r="L586" s="3">
        <v>53.92</v>
      </c>
      <c r="M586" s="3">
        <v>54.78</v>
      </c>
      <c r="N586" s="3">
        <v>54.97</v>
      </c>
      <c r="O586" s="3">
        <v>52.1</v>
      </c>
      <c r="P586" s="3">
        <v>46.34</v>
      </c>
      <c r="Q586" s="3">
        <v>42.68</v>
      </c>
      <c r="R586" s="3">
        <v>41.13</v>
      </c>
      <c r="S586" s="3">
        <v>40.9</v>
      </c>
      <c r="T586" s="3">
        <v>41.72</v>
      </c>
      <c r="U586" s="3">
        <v>45.03</v>
      </c>
      <c r="V586" s="3">
        <v>48.4</v>
      </c>
      <c r="W586" s="3">
        <v>51.22</v>
      </c>
      <c r="X586" s="3">
        <v>52.96</v>
      </c>
      <c r="Y586" s="3">
        <v>55.74</v>
      </c>
      <c r="Z586" s="3">
        <v>55.41</v>
      </c>
      <c r="AA586" s="3">
        <v>51.82</v>
      </c>
      <c r="AB586" s="3">
        <v>45.18</v>
      </c>
      <c r="AC586" s="3">
        <v>41.94</v>
      </c>
      <c r="AD586" s="3">
        <v>41.75</v>
      </c>
      <c r="AE586" s="3">
        <v>42.14</v>
      </c>
      <c r="AF586" s="3">
        <v>43.16</v>
      </c>
      <c r="AG586" s="3">
        <v>46.08</v>
      </c>
      <c r="AH586" s="3">
        <v>50.05</v>
      </c>
      <c r="AI586" s="3">
        <v>52.91</v>
      </c>
      <c r="AJ586" s="3">
        <v>53.79</v>
      </c>
      <c r="AK586" s="3">
        <v>54.55</v>
      </c>
      <c r="AL586" s="3">
        <v>53.07</v>
      </c>
      <c r="AM586" s="3">
        <v>49.9</v>
      </c>
      <c r="AN586" s="3">
        <v>44.39</v>
      </c>
      <c r="AO586" s="3">
        <v>42.82</v>
      </c>
      <c r="AP586" s="3">
        <v>41.84</v>
      </c>
      <c r="AQ586" s="3">
        <v>42.04</v>
      </c>
      <c r="AR586" s="3">
        <v>42.54</v>
      </c>
      <c r="AS586" s="3">
        <v>43.96</v>
      </c>
      <c r="AT586" s="3">
        <v>49.27</v>
      </c>
      <c r="AU586" s="3">
        <v>51.69</v>
      </c>
      <c r="AV586" s="3">
        <v>52.98</v>
      </c>
      <c r="AW586" s="3">
        <v>53.97</v>
      </c>
      <c r="AX586" s="3">
        <v>52.99</v>
      </c>
      <c r="AY586" s="3">
        <v>50.06</v>
      </c>
    </row>
    <row r="587" spans="1:51" x14ac:dyDescent="0.35">
      <c r="A587" s="5">
        <f t="shared" si="9"/>
        <v>43546</v>
      </c>
      <c r="B587" t="s">
        <v>732</v>
      </c>
      <c r="C587" s="2">
        <v>43546</v>
      </c>
      <c r="D587" s="3">
        <v>36.25</v>
      </c>
      <c r="E587" s="3">
        <v>35.35</v>
      </c>
      <c r="F587" s="3">
        <v>35.07</v>
      </c>
      <c r="G587" s="3">
        <v>35.950000000000003</v>
      </c>
      <c r="H587" s="3">
        <v>37.99</v>
      </c>
      <c r="I587" s="3">
        <v>39.700000000000003</v>
      </c>
      <c r="J587" s="3">
        <v>41.91</v>
      </c>
      <c r="K587" s="3">
        <v>49.61</v>
      </c>
      <c r="L587" s="3">
        <v>53.2</v>
      </c>
      <c r="M587" s="3">
        <v>53.84</v>
      </c>
      <c r="N587" s="3">
        <v>54.21</v>
      </c>
      <c r="O587" s="3">
        <v>51.34</v>
      </c>
      <c r="P587" s="3">
        <v>45.67</v>
      </c>
      <c r="Q587" s="3">
        <v>42.08</v>
      </c>
      <c r="R587" s="3">
        <v>40.340000000000003</v>
      </c>
      <c r="S587" s="3">
        <v>40.11</v>
      </c>
      <c r="T587" s="3">
        <v>40.93</v>
      </c>
      <c r="U587" s="3">
        <v>44.26</v>
      </c>
      <c r="V587" s="3">
        <v>47.74</v>
      </c>
      <c r="W587" s="3">
        <v>50.65</v>
      </c>
      <c r="X587" s="3">
        <v>52.43</v>
      </c>
      <c r="Y587" s="3">
        <v>55.25</v>
      </c>
      <c r="Z587" s="3">
        <v>54.94</v>
      </c>
      <c r="AA587" s="3">
        <v>51.37</v>
      </c>
      <c r="AB587" s="3">
        <v>44.77</v>
      </c>
      <c r="AC587" s="3">
        <v>41.57</v>
      </c>
      <c r="AD587" s="3">
        <v>41.41</v>
      </c>
      <c r="AE587" s="3">
        <v>41.8</v>
      </c>
      <c r="AF587" s="3">
        <v>42.82</v>
      </c>
      <c r="AG587" s="3">
        <v>45.74</v>
      </c>
      <c r="AH587" s="3">
        <v>49.73</v>
      </c>
      <c r="AI587" s="3">
        <v>52.6</v>
      </c>
      <c r="AJ587" s="3">
        <v>53.49</v>
      </c>
      <c r="AK587" s="3">
        <v>54.26</v>
      </c>
      <c r="AL587" s="3">
        <v>52.79</v>
      </c>
      <c r="AM587" s="3">
        <v>49.62</v>
      </c>
      <c r="AN587" s="3">
        <v>44.11</v>
      </c>
      <c r="AO587" s="3">
        <v>42.54</v>
      </c>
      <c r="AP587" s="3">
        <v>41.56</v>
      </c>
      <c r="AQ587" s="3">
        <v>41.76</v>
      </c>
      <c r="AR587" s="3">
        <v>42.26</v>
      </c>
      <c r="AS587" s="3">
        <v>43.68</v>
      </c>
      <c r="AT587" s="3">
        <v>48.99</v>
      </c>
      <c r="AU587" s="3">
        <v>51.41</v>
      </c>
      <c r="AV587" s="3">
        <v>52.7</v>
      </c>
      <c r="AW587" s="3">
        <v>53.69</v>
      </c>
      <c r="AX587" s="3">
        <v>52.71</v>
      </c>
      <c r="AY587" s="3">
        <v>49.78</v>
      </c>
    </row>
    <row r="588" spans="1:51" x14ac:dyDescent="0.35">
      <c r="A588" s="5">
        <f t="shared" si="9"/>
        <v>43549</v>
      </c>
      <c r="B588" t="s">
        <v>733</v>
      </c>
      <c r="C588" s="2">
        <v>43549</v>
      </c>
      <c r="D588" s="3">
        <v>35.56</v>
      </c>
      <c r="E588" s="3">
        <v>34.74</v>
      </c>
      <c r="F588" s="3">
        <v>34.409999999999997</v>
      </c>
      <c r="G588" s="3">
        <v>35.31</v>
      </c>
      <c r="H588" s="3">
        <v>37.450000000000003</v>
      </c>
      <c r="I588" s="3">
        <v>39.380000000000003</v>
      </c>
      <c r="J588" s="3">
        <v>41.38</v>
      </c>
      <c r="K588" s="3">
        <v>49.1</v>
      </c>
      <c r="L588" s="3">
        <v>52.68</v>
      </c>
      <c r="M588" s="3">
        <v>53.36</v>
      </c>
      <c r="N588" s="3">
        <v>53.61</v>
      </c>
      <c r="O588" s="3">
        <v>50.69</v>
      </c>
      <c r="P588" s="3">
        <v>45.15</v>
      </c>
      <c r="Q588" s="3">
        <v>41.65</v>
      </c>
      <c r="R588" s="3">
        <v>39.96</v>
      </c>
      <c r="S588" s="3">
        <v>39.770000000000003</v>
      </c>
      <c r="T588" s="3">
        <v>40.619999999999997</v>
      </c>
      <c r="U588" s="3">
        <v>43.98</v>
      </c>
      <c r="V588" s="3">
        <v>47.44</v>
      </c>
      <c r="W588" s="3">
        <v>50.34</v>
      </c>
      <c r="X588" s="3">
        <v>52.12</v>
      </c>
      <c r="Y588" s="3">
        <v>54.94</v>
      </c>
      <c r="Z588" s="3">
        <v>54.63</v>
      </c>
      <c r="AA588" s="3">
        <v>51.06</v>
      </c>
      <c r="AB588" s="3">
        <v>44.46</v>
      </c>
      <c r="AC588" s="3">
        <v>41.26</v>
      </c>
      <c r="AD588" s="3">
        <v>41.1</v>
      </c>
      <c r="AE588" s="3">
        <v>41.49</v>
      </c>
      <c r="AF588" s="3">
        <v>42.51</v>
      </c>
      <c r="AG588" s="3">
        <v>45.43</v>
      </c>
      <c r="AH588" s="3">
        <v>49.42</v>
      </c>
      <c r="AI588" s="3">
        <v>52.29</v>
      </c>
      <c r="AJ588" s="3">
        <v>53.18</v>
      </c>
      <c r="AK588" s="3">
        <v>53.95</v>
      </c>
      <c r="AL588" s="3">
        <v>52.48</v>
      </c>
      <c r="AM588" s="3">
        <v>49.31</v>
      </c>
      <c r="AN588" s="3">
        <v>43.8</v>
      </c>
      <c r="AO588" s="3">
        <v>42.23</v>
      </c>
      <c r="AP588" s="3">
        <v>41.25</v>
      </c>
      <c r="AQ588" s="3">
        <v>41.45</v>
      </c>
      <c r="AR588" s="3">
        <v>41.95</v>
      </c>
      <c r="AS588" s="3">
        <v>43.37</v>
      </c>
      <c r="AT588" s="3">
        <v>48.68</v>
      </c>
      <c r="AU588" s="3">
        <v>51.1</v>
      </c>
      <c r="AV588" s="3">
        <v>52.39</v>
      </c>
      <c r="AW588" s="3">
        <v>53.38</v>
      </c>
      <c r="AX588" s="3">
        <v>52.4</v>
      </c>
      <c r="AY588" s="3">
        <v>49.47</v>
      </c>
    </row>
    <row r="589" spans="1:51" x14ac:dyDescent="0.35">
      <c r="A589" s="5">
        <f t="shared" si="9"/>
        <v>43550</v>
      </c>
      <c r="B589" t="s">
        <v>734</v>
      </c>
      <c r="C589" s="2">
        <v>43550</v>
      </c>
      <c r="D589" s="3">
        <v>35.78</v>
      </c>
      <c r="E589" s="3">
        <v>34.97</v>
      </c>
      <c r="F589" s="3">
        <v>34.590000000000003</v>
      </c>
      <c r="G589" s="3">
        <v>35.25</v>
      </c>
      <c r="H589" s="3">
        <v>37.549999999999997</v>
      </c>
      <c r="I589" s="3">
        <v>39.47</v>
      </c>
      <c r="J589" s="3">
        <v>41.44</v>
      </c>
      <c r="K589" s="3">
        <v>49.14</v>
      </c>
      <c r="L589" s="3">
        <v>52.71</v>
      </c>
      <c r="M589" s="3">
        <v>53.42</v>
      </c>
      <c r="N589" s="3">
        <v>53.68</v>
      </c>
      <c r="O589" s="3">
        <v>50.76</v>
      </c>
      <c r="P589" s="3">
        <v>45.26</v>
      </c>
      <c r="Q589" s="3">
        <v>41.76</v>
      </c>
      <c r="R589" s="3">
        <v>40.07</v>
      </c>
      <c r="S589" s="3">
        <v>39.869999999999997</v>
      </c>
      <c r="T589" s="3">
        <v>40.71</v>
      </c>
      <c r="U589" s="3">
        <v>44.06</v>
      </c>
      <c r="V589" s="3">
        <v>47.58</v>
      </c>
      <c r="W589" s="3">
        <v>50.58</v>
      </c>
      <c r="X589" s="3">
        <v>52.45</v>
      </c>
      <c r="Y589" s="3">
        <v>55.26</v>
      </c>
      <c r="Z589" s="3">
        <v>54.96</v>
      </c>
      <c r="AA589" s="3">
        <v>51.4</v>
      </c>
      <c r="AB589" s="3">
        <v>44.84</v>
      </c>
      <c r="AC589" s="3">
        <v>41.68</v>
      </c>
      <c r="AD589" s="3">
        <v>41.56</v>
      </c>
      <c r="AE589" s="3">
        <v>41.9</v>
      </c>
      <c r="AF589" s="3">
        <v>42.87</v>
      </c>
      <c r="AG589" s="3">
        <v>45.74</v>
      </c>
      <c r="AH589" s="3">
        <v>49.65</v>
      </c>
      <c r="AI589" s="3">
        <v>52.5</v>
      </c>
      <c r="AJ589" s="3">
        <v>53.37</v>
      </c>
      <c r="AK589" s="3">
        <v>54.12</v>
      </c>
      <c r="AL589" s="3">
        <v>52.63</v>
      </c>
      <c r="AM589" s="3">
        <v>49.44</v>
      </c>
      <c r="AN589" s="3">
        <v>43.93</v>
      </c>
      <c r="AO589" s="3">
        <v>42.36</v>
      </c>
      <c r="AP589" s="3">
        <v>41.38</v>
      </c>
      <c r="AQ589" s="3">
        <v>41.58</v>
      </c>
      <c r="AR589" s="3">
        <v>42.08</v>
      </c>
      <c r="AS589" s="3">
        <v>43.5</v>
      </c>
      <c r="AT589" s="3">
        <v>48.81</v>
      </c>
      <c r="AU589" s="3">
        <v>51.23</v>
      </c>
      <c r="AV589" s="3">
        <v>52.52</v>
      </c>
      <c r="AW589" s="3">
        <v>53.51</v>
      </c>
      <c r="AX589" s="3">
        <v>52.53</v>
      </c>
      <c r="AY589" s="3">
        <v>49.6</v>
      </c>
    </row>
    <row r="590" spans="1:51" x14ac:dyDescent="0.35">
      <c r="A590" s="5">
        <f t="shared" ref="A590:A653" si="10">+A585+7</f>
        <v>43551</v>
      </c>
      <c r="B590" t="s">
        <v>735</v>
      </c>
      <c r="C590" s="2">
        <v>43551</v>
      </c>
      <c r="D590" s="3">
        <v>37.47</v>
      </c>
      <c r="E590" s="3">
        <v>36.5</v>
      </c>
      <c r="F590" s="3">
        <v>35.97</v>
      </c>
      <c r="G590" s="3">
        <v>36.69</v>
      </c>
      <c r="H590" s="3">
        <v>38.67</v>
      </c>
      <c r="I590" s="3">
        <v>40.46</v>
      </c>
      <c r="J590" s="3">
        <v>42.56</v>
      </c>
      <c r="K590" s="3">
        <v>50.32</v>
      </c>
      <c r="L590" s="3">
        <v>53.93</v>
      </c>
      <c r="M590" s="3">
        <v>54.61</v>
      </c>
      <c r="N590" s="3">
        <v>54.83</v>
      </c>
      <c r="O590" s="3">
        <v>51.88</v>
      </c>
      <c r="P590" s="3">
        <v>46.36</v>
      </c>
      <c r="Q590" s="3">
        <v>42.84</v>
      </c>
      <c r="R590" s="3">
        <v>41.17</v>
      </c>
      <c r="S590" s="3">
        <v>40.96</v>
      </c>
      <c r="T590" s="3">
        <v>41.8</v>
      </c>
      <c r="U590" s="3">
        <v>45.17</v>
      </c>
      <c r="V590" s="3">
        <v>48.74</v>
      </c>
      <c r="W590" s="3">
        <v>51.79</v>
      </c>
      <c r="X590" s="3">
        <v>53.7</v>
      </c>
      <c r="Y590" s="3">
        <v>56.46</v>
      </c>
      <c r="Z590" s="3">
        <v>56.09</v>
      </c>
      <c r="AA590" s="3">
        <v>52.5</v>
      </c>
      <c r="AB590" s="3">
        <v>45.92</v>
      </c>
      <c r="AC590" s="3">
        <v>42.74</v>
      </c>
      <c r="AD590" s="3">
        <v>42.6</v>
      </c>
      <c r="AE590" s="3">
        <v>42.94</v>
      </c>
      <c r="AF590" s="3">
        <v>43.91</v>
      </c>
      <c r="AG590" s="3">
        <v>46.78</v>
      </c>
      <c r="AH590" s="3">
        <v>50.7</v>
      </c>
      <c r="AI590" s="3">
        <v>53.56</v>
      </c>
      <c r="AJ590" s="3">
        <v>54.45</v>
      </c>
      <c r="AK590" s="3">
        <v>55.24</v>
      </c>
      <c r="AL590" s="3">
        <v>53.78</v>
      </c>
      <c r="AM590" s="3">
        <v>50.63</v>
      </c>
      <c r="AN590" s="3">
        <v>45.12</v>
      </c>
      <c r="AO590" s="3">
        <v>43.55</v>
      </c>
      <c r="AP590" s="3">
        <v>42.57</v>
      </c>
      <c r="AQ590" s="3">
        <v>42.77</v>
      </c>
      <c r="AR590" s="3">
        <v>43.27</v>
      </c>
      <c r="AS590" s="3">
        <v>44.69</v>
      </c>
      <c r="AT590" s="3">
        <v>50</v>
      </c>
      <c r="AU590" s="3">
        <v>52.42</v>
      </c>
      <c r="AV590" s="3">
        <v>53.71</v>
      </c>
      <c r="AW590" s="3">
        <v>54.7</v>
      </c>
      <c r="AX590" s="3">
        <v>53.72</v>
      </c>
      <c r="AY590" s="3">
        <v>50.79</v>
      </c>
    </row>
    <row r="591" spans="1:51" x14ac:dyDescent="0.35">
      <c r="A591" s="5">
        <f t="shared" si="10"/>
        <v>43552</v>
      </c>
      <c r="B591" t="s">
        <v>736</v>
      </c>
      <c r="C591" s="2">
        <v>43552</v>
      </c>
      <c r="D591" s="3">
        <v>36.049999999999997</v>
      </c>
      <c r="E591" s="3">
        <v>35.28</v>
      </c>
      <c r="F591" s="3">
        <v>34.979999999999997</v>
      </c>
      <c r="G591" s="3">
        <v>36.01</v>
      </c>
      <c r="H591" s="3">
        <v>38.14</v>
      </c>
      <c r="I591" s="3">
        <v>40.01</v>
      </c>
      <c r="J591" s="3">
        <v>42.15</v>
      </c>
      <c r="K591" s="3">
        <v>50.07</v>
      </c>
      <c r="L591" s="3">
        <v>53.78</v>
      </c>
      <c r="M591" s="3">
        <v>54.44</v>
      </c>
      <c r="N591" s="3">
        <v>54.66</v>
      </c>
      <c r="O591" s="3">
        <v>51.62</v>
      </c>
      <c r="P591" s="3">
        <v>46.23</v>
      </c>
      <c r="Q591" s="3">
        <v>42.74</v>
      </c>
      <c r="R591" s="3">
        <v>41.07</v>
      </c>
      <c r="S591" s="3">
        <v>40.86</v>
      </c>
      <c r="T591" s="3">
        <v>41.7</v>
      </c>
      <c r="U591" s="3">
        <v>45.2</v>
      </c>
      <c r="V591" s="3">
        <v>48.92</v>
      </c>
      <c r="W591" s="3">
        <v>52.11</v>
      </c>
      <c r="X591" s="3">
        <v>54.07</v>
      </c>
      <c r="Y591" s="3">
        <v>56.77</v>
      </c>
      <c r="Z591" s="3">
        <v>56.34</v>
      </c>
      <c r="AA591" s="3">
        <v>52.7</v>
      </c>
      <c r="AB591" s="3">
        <v>45.94</v>
      </c>
      <c r="AC591" s="3">
        <v>42.75</v>
      </c>
      <c r="AD591" s="3">
        <v>42.61</v>
      </c>
      <c r="AE591" s="3">
        <v>42.95</v>
      </c>
      <c r="AF591" s="3">
        <v>43.92</v>
      </c>
      <c r="AG591" s="3">
        <v>46.84</v>
      </c>
      <c r="AH591" s="3">
        <v>50.99</v>
      </c>
      <c r="AI591" s="3">
        <v>54.01</v>
      </c>
      <c r="AJ591" s="3">
        <v>54.93</v>
      </c>
      <c r="AK591" s="3">
        <v>55.74</v>
      </c>
      <c r="AL591" s="3">
        <v>54.28</v>
      </c>
      <c r="AM591" s="3">
        <v>51.13</v>
      </c>
      <c r="AN591" s="3">
        <v>45.53</v>
      </c>
      <c r="AO591" s="3">
        <v>43.88</v>
      </c>
      <c r="AP591" s="3">
        <v>42.86</v>
      </c>
      <c r="AQ591" s="3">
        <v>43.06</v>
      </c>
      <c r="AR591" s="3">
        <v>43.56</v>
      </c>
      <c r="AS591" s="3">
        <v>44.98</v>
      </c>
      <c r="AT591" s="3">
        <v>50.29</v>
      </c>
      <c r="AU591" s="3">
        <v>52.71</v>
      </c>
      <c r="AV591" s="3">
        <v>54</v>
      </c>
      <c r="AW591" s="3">
        <v>54.99</v>
      </c>
      <c r="AX591" s="3">
        <v>54.01</v>
      </c>
      <c r="AY591" s="3">
        <v>51.08</v>
      </c>
    </row>
    <row r="592" spans="1:51" x14ac:dyDescent="0.35">
      <c r="A592" s="5">
        <f t="shared" si="10"/>
        <v>43553</v>
      </c>
      <c r="B592" t="s">
        <v>737</v>
      </c>
      <c r="C592" s="2">
        <v>43553</v>
      </c>
      <c r="D592" s="3">
        <v>34.61</v>
      </c>
      <c r="E592" s="3">
        <v>34.31</v>
      </c>
      <c r="F592" s="3">
        <v>35.26</v>
      </c>
      <c r="G592" s="3">
        <v>37.450000000000003</v>
      </c>
      <c r="H592" s="3">
        <v>39.49</v>
      </c>
      <c r="I592" s="3">
        <v>41.99</v>
      </c>
      <c r="J592" s="3">
        <v>49.96</v>
      </c>
      <c r="K592" s="3">
        <v>53.73</v>
      </c>
      <c r="L592" s="3">
        <v>54.34</v>
      </c>
      <c r="M592" s="3">
        <v>54.49</v>
      </c>
      <c r="N592" s="3">
        <v>51.38</v>
      </c>
      <c r="O592" s="3">
        <v>46.02</v>
      </c>
      <c r="P592" s="3">
        <v>42.63</v>
      </c>
      <c r="Q592" s="3">
        <v>41</v>
      </c>
      <c r="R592" s="3">
        <v>40.79</v>
      </c>
      <c r="S592" s="3">
        <v>41.63</v>
      </c>
      <c r="T592" s="3">
        <v>45.13</v>
      </c>
      <c r="U592" s="3">
        <v>48.97</v>
      </c>
      <c r="V592" s="3">
        <v>52.38</v>
      </c>
      <c r="W592" s="3">
        <v>54.46</v>
      </c>
      <c r="X592" s="3">
        <v>56.99</v>
      </c>
      <c r="Y592" s="3">
        <v>56.41</v>
      </c>
      <c r="Z592" s="3">
        <v>52.63</v>
      </c>
      <c r="AA592" s="3">
        <v>46.08</v>
      </c>
      <c r="AB592" s="3">
        <v>42.98</v>
      </c>
      <c r="AC592" s="3">
        <v>42.93</v>
      </c>
      <c r="AD592" s="3">
        <v>43.32</v>
      </c>
      <c r="AE592" s="3">
        <v>44.32</v>
      </c>
      <c r="AF592" s="3">
        <v>47.24</v>
      </c>
      <c r="AG592" s="3">
        <v>51.37</v>
      </c>
      <c r="AH592" s="3">
        <v>54.38</v>
      </c>
      <c r="AI592" s="3">
        <v>55.29</v>
      </c>
      <c r="AJ592" s="3">
        <v>56.15</v>
      </c>
      <c r="AK592" s="3">
        <v>54.69</v>
      </c>
      <c r="AL592" s="3">
        <v>51.54</v>
      </c>
      <c r="AM592" s="3">
        <v>45.85</v>
      </c>
      <c r="AN592" s="3">
        <v>44.14</v>
      </c>
      <c r="AO592" s="3">
        <v>43.08</v>
      </c>
      <c r="AP592" s="3">
        <v>43.27</v>
      </c>
      <c r="AQ592" s="3">
        <v>43.76</v>
      </c>
      <c r="AR592" s="3">
        <v>45.17</v>
      </c>
      <c r="AS592" s="3">
        <v>50.49</v>
      </c>
      <c r="AT592" s="3">
        <v>52.91</v>
      </c>
      <c r="AU592" s="3">
        <v>54.2</v>
      </c>
      <c r="AV592" s="3">
        <v>55.19</v>
      </c>
      <c r="AW592" s="3">
        <v>54.21</v>
      </c>
      <c r="AX592" s="3">
        <v>51.28</v>
      </c>
      <c r="AY592" s="3">
        <v>44.75</v>
      </c>
    </row>
    <row r="593" spans="1:51" x14ac:dyDescent="0.35">
      <c r="A593" s="5">
        <f t="shared" si="10"/>
        <v>43556</v>
      </c>
      <c r="B593" t="s">
        <v>738</v>
      </c>
      <c r="C593" s="2">
        <v>43556</v>
      </c>
      <c r="D593" s="3">
        <v>33.340000000000003</v>
      </c>
      <c r="E593" s="3">
        <v>33.159999999999997</v>
      </c>
      <c r="F593" s="3">
        <v>34.11</v>
      </c>
      <c r="G593" s="3">
        <v>35.840000000000003</v>
      </c>
      <c r="H593" s="3">
        <v>38.44</v>
      </c>
      <c r="I593" s="3">
        <v>41.42</v>
      </c>
      <c r="J593" s="3">
        <v>49.47</v>
      </c>
      <c r="K593" s="3">
        <v>53.32</v>
      </c>
      <c r="L593" s="3">
        <v>53.97</v>
      </c>
      <c r="M593" s="3">
        <v>54.15</v>
      </c>
      <c r="N593" s="3">
        <v>51.03</v>
      </c>
      <c r="O593" s="3">
        <v>45.69</v>
      </c>
      <c r="P593" s="3">
        <v>42.33</v>
      </c>
      <c r="Q593" s="3">
        <v>40.700000000000003</v>
      </c>
      <c r="R593" s="3">
        <v>40.49</v>
      </c>
      <c r="S593" s="3">
        <v>41.33</v>
      </c>
      <c r="T593" s="3">
        <v>44.83</v>
      </c>
      <c r="U593" s="3">
        <v>48.62</v>
      </c>
      <c r="V593" s="3">
        <v>51.98</v>
      </c>
      <c r="W593" s="3">
        <v>54.03</v>
      </c>
      <c r="X593" s="3">
        <v>56.53</v>
      </c>
      <c r="Y593" s="3">
        <v>55.86</v>
      </c>
      <c r="Z593" s="3">
        <v>52</v>
      </c>
      <c r="AA593" s="3">
        <v>45.46</v>
      </c>
      <c r="AB593" s="3">
        <v>42.36</v>
      </c>
      <c r="AC593" s="3">
        <v>42.31</v>
      </c>
      <c r="AD593" s="3">
        <v>42.7</v>
      </c>
      <c r="AE593" s="3">
        <v>43.7</v>
      </c>
      <c r="AF593" s="3">
        <v>46.62</v>
      </c>
      <c r="AG593" s="3">
        <v>50.82</v>
      </c>
      <c r="AH593" s="3">
        <v>53.89</v>
      </c>
      <c r="AI593" s="3">
        <v>54.86</v>
      </c>
      <c r="AJ593" s="3">
        <v>55.72</v>
      </c>
      <c r="AK593" s="3">
        <v>54.26</v>
      </c>
      <c r="AL593" s="3">
        <v>51.11</v>
      </c>
      <c r="AM593" s="3">
        <v>45.49</v>
      </c>
      <c r="AN593" s="3">
        <v>43.83</v>
      </c>
      <c r="AO593" s="3">
        <v>42.77</v>
      </c>
      <c r="AP593" s="3">
        <v>42.96</v>
      </c>
      <c r="AQ593" s="3">
        <v>43.45</v>
      </c>
      <c r="AR593" s="3">
        <v>44.86</v>
      </c>
      <c r="AS593" s="3">
        <v>50.18</v>
      </c>
      <c r="AT593" s="3">
        <v>52.6</v>
      </c>
      <c r="AU593" s="3">
        <v>53.89</v>
      </c>
      <c r="AV593" s="3">
        <v>54.88</v>
      </c>
      <c r="AW593" s="3">
        <v>53.9</v>
      </c>
      <c r="AX593" s="3">
        <v>50.97</v>
      </c>
      <c r="AY593" s="3">
        <v>44.49</v>
      </c>
    </row>
    <row r="594" spans="1:51" x14ac:dyDescent="0.35">
      <c r="A594" s="5">
        <f t="shared" si="10"/>
        <v>43557</v>
      </c>
      <c r="B594" t="s">
        <v>739</v>
      </c>
      <c r="C594" s="2">
        <v>43557</v>
      </c>
      <c r="D594" s="3">
        <v>32.15</v>
      </c>
      <c r="E594" s="3">
        <v>32.020000000000003</v>
      </c>
      <c r="F594" s="3">
        <v>32.94</v>
      </c>
      <c r="G594" s="3">
        <v>34.799999999999997</v>
      </c>
      <c r="H594" s="3">
        <v>37.36</v>
      </c>
      <c r="I594" s="3">
        <v>40.79</v>
      </c>
      <c r="J594" s="3">
        <v>49.29</v>
      </c>
      <c r="K594" s="3">
        <v>53.45</v>
      </c>
      <c r="L594" s="3">
        <v>53.96</v>
      </c>
      <c r="M594" s="3">
        <v>54.12</v>
      </c>
      <c r="N594" s="3">
        <v>51</v>
      </c>
      <c r="O594" s="3">
        <v>45.61</v>
      </c>
      <c r="P594" s="3">
        <v>42.24</v>
      </c>
      <c r="Q594" s="3">
        <v>40.549999999999997</v>
      </c>
      <c r="R594" s="3">
        <v>40.29</v>
      </c>
      <c r="S594" s="3">
        <v>41.04</v>
      </c>
      <c r="T594" s="3">
        <v>44.43</v>
      </c>
      <c r="U594" s="3">
        <v>48.33</v>
      </c>
      <c r="V594" s="3">
        <v>51.77</v>
      </c>
      <c r="W594" s="3">
        <v>53.92</v>
      </c>
      <c r="X594" s="3">
        <v>56.53</v>
      </c>
      <c r="Y594" s="3">
        <v>56.01</v>
      </c>
      <c r="Z594" s="3">
        <v>52.26</v>
      </c>
      <c r="AA594" s="3">
        <v>45.55</v>
      </c>
      <c r="AB594" s="3">
        <v>42.45</v>
      </c>
      <c r="AC594" s="3">
        <v>42.39</v>
      </c>
      <c r="AD594" s="3">
        <v>42.77</v>
      </c>
      <c r="AE594" s="3">
        <v>43.76</v>
      </c>
      <c r="AF594" s="3">
        <v>46.67</v>
      </c>
      <c r="AG594" s="3">
        <v>50.87</v>
      </c>
      <c r="AH594" s="3">
        <v>53.94</v>
      </c>
      <c r="AI594" s="3">
        <v>54.91</v>
      </c>
      <c r="AJ594" s="3">
        <v>55.77</v>
      </c>
      <c r="AK594" s="3">
        <v>54.31</v>
      </c>
      <c r="AL594" s="3">
        <v>51.16</v>
      </c>
      <c r="AM594" s="3">
        <v>45.63</v>
      </c>
      <c r="AN594" s="3">
        <v>43.97</v>
      </c>
      <c r="AO594" s="3">
        <v>42.91</v>
      </c>
      <c r="AP594" s="3">
        <v>43.1</v>
      </c>
      <c r="AQ594" s="3">
        <v>43.59</v>
      </c>
      <c r="AR594" s="3">
        <v>45</v>
      </c>
      <c r="AS594" s="3">
        <v>50.32</v>
      </c>
      <c r="AT594" s="3">
        <v>52.74</v>
      </c>
      <c r="AU594" s="3">
        <v>54.03</v>
      </c>
      <c r="AV594" s="3">
        <v>55.02</v>
      </c>
      <c r="AW594" s="3">
        <v>54.04</v>
      </c>
      <c r="AX594" s="3">
        <v>51.11</v>
      </c>
      <c r="AY594" s="3">
        <v>44.63</v>
      </c>
    </row>
    <row r="595" spans="1:51" x14ac:dyDescent="0.35">
      <c r="A595" s="5">
        <f t="shared" si="10"/>
        <v>43558</v>
      </c>
      <c r="B595" t="s">
        <v>740</v>
      </c>
      <c r="C595" s="2">
        <v>43558</v>
      </c>
      <c r="D595" s="3">
        <v>33.979999999999997</v>
      </c>
      <c r="E595" s="3">
        <v>33.700000000000003</v>
      </c>
      <c r="F595" s="3">
        <v>34.6</v>
      </c>
      <c r="G595" s="3">
        <v>36.4</v>
      </c>
      <c r="H595" s="3">
        <v>38.729999999999997</v>
      </c>
      <c r="I595" s="3">
        <v>42.33</v>
      </c>
      <c r="J595" s="3">
        <v>50.68</v>
      </c>
      <c r="K595" s="3">
        <v>54.76</v>
      </c>
      <c r="L595" s="3">
        <v>55.2</v>
      </c>
      <c r="M595" s="3">
        <v>55.3</v>
      </c>
      <c r="N595" s="3">
        <v>52.13</v>
      </c>
      <c r="O595" s="3">
        <v>46.55</v>
      </c>
      <c r="P595" s="3">
        <v>43.04</v>
      </c>
      <c r="Q595" s="3">
        <v>41.29</v>
      </c>
      <c r="R595" s="3">
        <v>40.98</v>
      </c>
      <c r="S595" s="3">
        <v>41.73</v>
      </c>
      <c r="T595" s="3">
        <v>45.15</v>
      </c>
      <c r="U595" s="3">
        <v>48.81</v>
      </c>
      <c r="V595" s="3">
        <v>52.1</v>
      </c>
      <c r="W595" s="3">
        <v>54.27</v>
      </c>
      <c r="X595" s="3">
        <v>56.85</v>
      </c>
      <c r="Y595" s="3">
        <v>56.28</v>
      </c>
      <c r="Z595" s="3">
        <v>52.45</v>
      </c>
      <c r="AA595" s="3">
        <v>45.92</v>
      </c>
      <c r="AB595" s="3">
        <v>42.86</v>
      </c>
      <c r="AC595" s="3">
        <v>42.72</v>
      </c>
      <c r="AD595" s="3">
        <v>43.1</v>
      </c>
      <c r="AE595" s="3">
        <v>44.09</v>
      </c>
      <c r="AF595" s="3">
        <v>47</v>
      </c>
      <c r="AG595" s="3">
        <v>51.13</v>
      </c>
      <c r="AH595" s="3">
        <v>54.22</v>
      </c>
      <c r="AI595" s="3">
        <v>55.19</v>
      </c>
      <c r="AJ595" s="3">
        <v>56.05</v>
      </c>
      <c r="AK595" s="3">
        <v>54.59</v>
      </c>
      <c r="AL595" s="3">
        <v>51.44</v>
      </c>
      <c r="AM595" s="3">
        <v>46.07</v>
      </c>
      <c r="AN595" s="3">
        <v>44.41</v>
      </c>
      <c r="AO595" s="3">
        <v>43.35</v>
      </c>
      <c r="AP595" s="3">
        <v>43.54</v>
      </c>
      <c r="AQ595" s="3">
        <v>44.03</v>
      </c>
      <c r="AR595" s="3">
        <v>45.44</v>
      </c>
      <c r="AS595" s="3">
        <v>50.62</v>
      </c>
      <c r="AT595" s="3">
        <v>53.04</v>
      </c>
      <c r="AU595" s="3">
        <v>54.33</v>
      </c>
      <c r="AV595" s="3">
        <v>55.32</v>
      </c>
      <c r="AW595" s="3">
        <v>54.34</v>
      </c>
      <c r="AX595" s="3">
        <v>51.41</v>
      </c>
      <c r="AY595" s="3">
        <v>44.93</v>
      </c>
    </row>
    <row r="596" spans="1:51" x14ac:dyDescent="0.35">
      <c r="A596" s="5">
        <f t="shared" si="10"/>
        <v>43559</v>
      </c>
      <c r="B596" t="s">
        <v>741</v>
      </c>
      <c r="C596" s="2">
        <v>43559</v>
      </c>
      <c r="D596" s="3">
        <v>35.83</v>
      </c>
      <c r="E596" s="3">
        <v>35.479999999999997</v>
      </c>
      <c r="F596" s="3">
        <v>36.76</v>
      </c>
      <c r="G596" s="3">
        <v>38.53</v>
      </c>
      <c r="H596" s="3">
        <v>39.950000000000003</v>
      </c>
      <c r="I596" s="3">
        <v>44.23</v>
      </c>
      <c r="J596" s="3">
        <v>52.15</v>
      </c>
      <c r="K596" s="3">
        <v>56.6</v>
      </c>
      <c r="L596" s="3">
        <v>57.4</v>
      </c>
      <c r="M596" s="3">
        <v>57.38</v>
      </c>
      <c r="N596" s="3">
        <v>54.28</v>
      </c>
      <c r="O596" s="3">
        <v>48.57</v>
      </c>
      <c r="P596" s="3">
        <v>44.96</v>
      </c>
      <c r="Q596" s="3">
        <v>43.12</v>
      </c>
      <c r="R596" s="3">
        <v>42.75</v>
      </c>
      <c r="S596" s="3">
        <v>43.5</v>
      </c>
      <c r="T596" s="3">
        <v>46.92</v>
      </c>
      <c r="U596" s="3">
        <v>50.76</v>
      </c>
      <c r="V596" s="3">
        <v>54.01</v>
      </c>
      <c r="W596" s="3">
        <v>56.18</v>
      </c>
      <c r="X596" s="3">
        <v>58.69</v>
      </c>
      <c r="Y596" s="3">
        <v>58.06</v>
      </c>
      <c r="Z596" s="3">
        <v>54.2</v>
      </c>
      <c r="AA596" s="3">
        <v>47.67</v>
      </c>
      <c r="AB596" s="3">
        <v>44.61</v>
      </c>
      <c r="AC596" s="3">
        <v>44.43</v>
      </c>
      <c r="AD596" s="3">
        <v>44.77</v>
      </c>
      <c r="AE596" s="3">
        <v>45.71</v>
      </c>
      <c r="AF596" s="3">
        <v>48.57</v>
      </c>
      <c r="AG596" s="3">
        <v>52.57</v>
      </c>
      <c r="AH596" s="3">
        <v>55.57</v>
      </c>
      <c r="AI596" s="3">
        <v>56.49</v>
      </c>
      <c r="AJ596" s="3">
        <v>57.35</v>
      </c>
      <c r="AK596" s="3">
        <v>55.86</v>
      </c>
      <c r="AL596" s="3">
        <v>52.68</v>
      </c>
      <c r="AM596" s="3">
        <v>47.27</v>
      </c>
      <c r="AN596" s="3">
        <v>45.61</v>
      </c>
      <c r="AO596" s="3">
        <v>44.55</v>
      </c>
      <c r="AP596" s="3">
        <v>44.74</v>
      </c>
      <c r="AQ596" s="3">
        <v>45.23</v>
      </c>
      <c r="AR596" s="3">
        <v>46.64</v>
      </c>
      <c r="AS596" s="3">
        <v>51.82</v>
      </c>
      <c r="AT596" s="3">
        <v>54.24</v>
      </c>
      <c r="AU596" s="3">
        <v>55.53</v>
      </c>
      <c r="AV596" s="3">
        <v>56.52</v>
      </c>
      <c r="AW596" s="3">
        <v>55.54</v>
      </c>
      <c r="AX596" s="3">
        <v>52.61</v>
      </c>
      <c r="AY596" s="3">
        <v>46.13</v>
      </c>
    </row>
    <row r="597" spans="1:51" x14ac:dyDescent="0.35">
      <c r="A597" s="5">
        <f t="shared" si="10"/>
        <v>43560</v>
      </c>
      <c r="B597" t="s">
        <v>742</v>
      </c>
      <c r="C597" s="2">
        <v>43560</v>
      </c>
      <c r="D597" s="3">
        <v>41.09</v>
      </c>
      <c r="E597" s="3">
        <v>40.369999999999997</v>
      </c>
      <c r="F597" s="3">
        <v>41.26</v>
      </c>
      <c r="G597" s="3">
        <v>43.39</v>
      </c>
      <c r="H597" s="3">
        <v>45.26</v>
      </c>
      <c r="I597" s="3">
        <v>48.43</v>
      </c>
      <c r="J597" s="3">
        <v>56.62</v>
      </c>
      <c r="K597" s="3">
        <v>60.78</v>
      </c>
      <c r="L597" s="3">
        <v>60.92</v>
      </c>
      <c r="M597" s="3">
        <v>60.93</v>
      </c>
      <c r="N597" s="3">
        <v>57.73</v>
      </c>
      <c r="O597" s="3">
        <v>51.85</v>
      </c>
      <c r="P597" s="3">
        <v>48.08</v>
      </c>
      <c r="Q597" s="3">
        <v>46.12</v>
      </c>
      <c r="R597" s="3">
        <v>45.86</v>
      </c>
      <c r="S597" s="3">
        <v>46.63</v>
      </c>
      <c r="T597" s="3">
        <v>49.91</v>
      </c>
      <c r="U597" s="3">
        <v>53.31</v>
      </c>
      <c r="V597" s="3">
        <v>56.39</v>
      </c>
      <c r="W597" s="3">
        <v>58.4</v>
      </c>
      <c r="X597" s="3">
        <v>61</v>
      </c>
      <c r="Y597" s="3">
        <v>60.5</v>
      </c>
      <c r="Z597" s="3">
        <v>56.61</v>
      </c>
      <c r="AA597" s="3">
        <v>49.91</v>
      </c>
      <c r="AB597" s="3">
        <v>46.75</v>
      </c>
      <c r="AC597" s="3">
        <v>46.51</v>
      </c>
      <c r="AD597" s="3">
        <v>46.85</v>
      </c>
      <c r="AE597" s="3">
        <v>47.79</v>
      </c>
      <c r="AF597" s="3">
        <v>50.65</v>
      </c>
      <c r="AG597" s="3">
        <v>54.35</v>
      </c>
      <c r="AH597" s="3">
        <v>57.75</v>
      </c>
      <c r="AI597" s="3">
        <v>58.67</v>
      </c>
      <c r="AJ597" s="3">
        <v>59.53</v>
      </c>
      <c r="AK597" s="3">
        <v>58.04</v>
      </c>
      <c r="AL597" s="3">
        <v>54.86</v>
      </c>
      <c r="AM597" s="3">
        <v>49.4</v>
      </c>
      <c r="AN597" s="3">
        <v>47.72</v>
      </c>
      <c r="AO597" s="3">
        <v>46.65</v>
      </c>
      <c r="AP597" s="3">
        <v>46.81</v>
      </c>
      <c r="AQ597" s="3">
        <v>47.31</v>
      </c>
      <c r="AR597" s="3">
        <v>48.77</v>
      </c>
      <c r="AS597" s="3">
        <v>53.87</v>
      </c>
      <c r="AT597" s="3">
        <v>56.42</v>
      </c>
      <c r="AU597" s="3">
        <v>57.78</v>
      </c>
      <c r="AV597" s="3">
        <v>58.82</v>
      </c>
      <c r="AW597" s="3">
        <v>57.87</v>
      </c>
      <c r="AX597" s="3">
        <v>54.96</v>
      </c>
      <c r="AY597" s="3">
        <v>48.51</v>
      </c>
    </row>
    <row r="598" spans="1:51" x14ac:dyDescent="0.35">
      <c r="A598" s="5">
        <f t="shared" si="10"/>
        <v>43563</v>
      </c>
      <c r="B598" t="s">
        <v>743</v>
      </c>
      <c r="C598" s="2">
        <v>43563</v>
      </c>
      <c r="D598" s="3">
        <v>39.14</v>
      </c>
      <c r="E598" s="3">
        <v>38.68</v>
      </c>
      <c r="F598" s="3">
        <v>39.590000000000003</v>
      </c>
      <c r="G598" s="3">
        <v>42.19</v>
      </c>
      <c r="H598" s="3">
        <v>44.45</v>
      </c>
      <c r="I598" s="3">
        <v>47.86</v>
      </c>
      <c r="J598" s="3">
        <v>56.04</v>
      </c>
      <c r="K598" s="3">
        <v>60.18</v>
      </c>
      <c r="L598" s="3">
        <v>60.49</v>
      </c>
      <c r="M598" s="3">
        <v>60.51</v>
      </c>
      <c r="N598" s="3">
        <v>57.54</v>
      </c>
      <c r="O598" s="3">
        <v>51.1</v>
      </c>
      <c r="P598" s="3">
        <v>47.02</v>
      </c>
      <c r="Q598" s="3">
        <v>44.84</v>
      </c>
      <c r="R598" s="3">
        <v>45.15</v>
      </c>
      <c r="S598" s="3">
        <v>45.98</v>
      </c>
      <c r="T598" s="3">
        <v>49.15</v>
      </c>
      <c r="U598" s="3">
        <v>52.56</v>
      </c>
      <c r="V598" s="3">
        <v>55.62</v>
      </c>
      <c r="W598" s="3">
        <v>57.55</v>
      </c>
      <c r="X598" s="3">
        <v>60.14</v>
      </c>
      <c r="Y598" s="3">
        <v>59.59</v>
      </c>
      <c r="Z598" s="3">
        <v>55.7</v>
      </c>
      <c r="AA598" s="3">
        <v>49.04</v>
      </c>
      <c r="AB598" s="3">
        <v>45.97</v>
      </c>
      <c r="AC598" s="3">
        <v>45.82</v>
      </c>
      <c r="AD598" s="3">
        <v>46.23</v>
      </c>
      <c r="AE598" s="3">
        <v>47.17</v>
      </c>
      <c r="AF598" s="3">
        <v>50.03</v>
      </c>
      <c r="AG598" s="3">
        <v>53.92</v>
      </c>
      <c r="AH598" s="3">
        <v>57.58</v>
      </c>
      <c r="AI598" s="3">
        <v>58.7</v>
      </c>
      <c r="AJ598" s="3">
        <v>59.6</v>
      </c>
      <c r="AK598" s="3">
        <v>58.11</v>
      </c>
      <c r="AL598" s="3">
        <v>54.93</v>
      </c>
      <c r="AM598" s="3">
        <v>49.47</v>
      </c>
      <c r="AN598" s="3">
        <v>47.79</v>
      </c>
      <c r="AO598" s="3">
        <v>46.72</v>
      </c>
      <c r="AP598" s="3">
        <v>46.88</v>
      </c>
      <c r="AQ598" s="3">
        <v>47.38</v>
      </c>
      <c r="AR598" s="3">
        <v>48.84</v>
      </c>
      <c r="AS598" s="3">
        <v>54.13</v>
      </c>
      <c r="AT598" s="3">
        <v>56.89</v>
      </c>
      <c r="AU598" s="3">
        <v>58.42</v>
      </c>
      <c r="AV598" s="3">
        <v>59.46</v>
      </c>
      <c r="AW598" s="3">
        <v>58.51</v>
      </c>
      <c r="AX598" s="3">
        <v>55.6</v>
      </c>
      <c r="AY598" s="3">
        <v>49.15</v>
      </c>
    </row>
    <row r="599" spans="1:51" x14ac:dyDescent="0.35">
      <c r="A599" s="5">
        <f t="shared" si="10"/>
        <v>43564</v>
      </c>
      <c r="B599" t="s">
        <v>744</v>
      </c>
      <c r="C599" s="2">
        <v>43564</v>
      </c>
      <c r="D599" s="3">
        <v>41.46</v>
      </c>
      <c r="E599" s="3">
        <v>40.69</v>
      </c>
      <c r="F599" s="3">
        <v>41.47</v>
      </c>
      <c r="G599" s="3">
        <v>43.59</v>
      </c>
      <c r="H599" s="3">
        <v>45.5</v>
      </c>
      <c r="I599" s="3">
        <v>48.8</v>
      </c>
      <c r="J599" s="3">
        <v>57.98</v>
      </c>
      <c r="K599" s="3">
        <v>62.12</v>
      </c>
      <c r="L599" s="3">
        <v>62.43</v>
      </c>
      <c r="M599" s="3">
        <v>62.45</v>
      </c>
      <c r="N599" s="3">
        <v>59.48</v>
      </c>
      <c r="O599" s="3">
        <v>52.42</v>
      </c>
      <c r="P599" s="3">
        <v>47.74</v>
      </c>
      <c r="Q599" s="3">
        <v>45.46</v>
      </c>
      <c r="R599" s="3">
        <v>45.77</v>
      </c>
      <c r="S599" s="3">
        <v>46.6</v>
      </c>
      <c r="T599" s="3">
        <v>49.77</v>
      </c>
      <c r="U599" s="3">
        <v>53.08</v>
      </c>
      <c r="V599" s="3">
        <v>55.94</v>
      </c>
      <c r="W599" s="3">
        <v>57.79</v>
      </c>
      <c r="X599" s="3">
        <v>60.38</v>
      </c>
      <c r="Y599" s="3">
        <v>59.83</v>
      </c>
      <c r="Z599" s="3">
        <v>55.94</v>
      </c>
      <c r="AA599" s="3">
        <v>49.28</v>
      </c>
      <c r="AB599" s="3">
        <v>46.21</v>
      </c>
      <c r="AC599" s="3">
        <v>46.06</v>
      </c>
      <c r="AD599" s="3">
        <v>46.47</v>
      </c>
      <c r="AE599" s="3">
        <v>47.41</v>
      </c>
      <c r="AF599" s="3">
        <v>50.27</v>
      </c>
      <c r="AG599" s="3">
        <v>54.04</v>
      </c>
      <c r="AH599" s="3">
        <v>57.59</v>
      </c>
      <c r="AI599" s="3">
        <v>58.61</v>
      </c>
      <c r="AJ599" s="3">
        <v>59.51</v>
      </c>
      <c r="AK599" s="3">
        <v>58.02</v>
      </c>
      <c r="AL599" s="3">
        <v>54.84</v>
      </c>
      <c r="AM599" s="3">
        <v>49.38</v>
      </c>
      <c r="AN599" s="3">
        <v>47.7</v>
      </c>
      <c r="AO599" s="3">
        <v>46.63</v>
      </c>
      <c r="AP599" s="3">
        <v>46.79</v>
      </c>
      <c r="AQ599" s="3">
        <v>47.29</v>
      </c>
      <c r="AR599" s="3">
        <v>48.75</v>
      </c>
      <c r="AS599" s="3">
        <v>53.89</v>
      </c>
      <c r="AT599" s="3">
        <v>56.5</v>
      </c>
      <c r="AU599" s="3">
        <v>57.94</v>
      </c>
      <c r="AV599" s="3">
        <v>58.98</v>
      </c>
      <c r="AW599" s="3">
        <v>58.03</v>
      </c>
      <c r="AX599" s="3">
        <v>55.12</v>
      </c>
      <c r="AY599" s="3">
        <v>48.67</v>
      </c>
    </row>
    <row r="600" spans="1:51" x14ac:dyDescent="0.35">
      <c r="A600" s="5">
        <f t="shared" si="10"/>
        <v>43565</v>
      </c>
      <c r="B600" t="s">
        <v>745</v>
      </c>
      <c r="C600" s="2">
        <v>43565</v>
      </c>
      <c r="D600" s="3">
        <v>38.119999999999997</v>
      </c>
      <c r="E600" s="3">
        <v>37.75</v>
      </c>
      <c r="F600" s="3">
        <v>39.1</v>
      </c>
      <c r="G600" s="3">
        <v>41.58</v>
      </c>
      <c r="H600" s="3">
        <v>43.57</v>
      </c>
      <c r="I600" s="3">
        <v>47.74</v>
      </c>
      <c r="J600" s="3">
        <v>56.63</v>
      </c>
      <c r="K600" s="3">
        <v>61.06</v>
      </c>
      <c r="L600" s="3">
        <v>61.51</v>
      </c>
      <c r="M600" s="3">
        <v>61.69</v>
      </c>
      <c r="N600" s="3">
        <v>58.71</v>
      </c>
      <c r="O600" s="3">
        <v>51.93</v>
      </c>
      <c r="P600" s="3">
        <v>47.38</v>
      </c>
      <c r="Q600" s="3">
        <v>45.05</v>
      </c>
      <c r="R600" s="3">
        <v>45.26</v>
      </c>
      <c r="S600" s="3">
        <v>45.9</v>
      </c>
      <c r="T600" s="3">
        <v>48.93</v>
      </c>
      <c r="U600" s="3">
        <v>52.27</v>
      </c>
      <c r="V600" s="3">
        <v>55.18</v>
      </c>
      <c r="W600" s="3">
        <v>57.17</v>
      </c>
      <c r="X600" s="3">
        <v>59.86</v>
      </c>
      <c r="Y600" s="3">
        <v>59.45</v>
      </c>
      <c r="Z600" s="3">
        <v>55.65</v>
      </c>
      <c r="AA600" s="3">
        <v>48.49</v>
      </c>
      <c r="AB600" s="3">
        <v>45.16</v>
      </c>
      <c r="AC600" s="3">
        <v>44.93</v>
      </c>
      <c r="AD600" s="3">
        <v>45.33</v>
      </c>
      <c r="AE600" s="3">
        <v>46.26</v>
      </c>
      <c r="AF600" s="3">
        <v>49.12</v>
      </c>
      <c r="AG600" s="3">
        <v>53.1</v>
      </c>
      <c r="AH600" s="3">
        <v>56.68</v>
      </c>
      <c r="AI600" s="3">
        <v>57.61</v>
      </c>
      <c r="AJ600" s="3">
        <v>58.33</v>
      </c>
      <c r="AK600" s="3">
        <v>56.84</v>
      </c>
      <c r="AL600" s="3">
        <v>53.73</v>
      </c>
      <c r="AM600" s="3">
        <v>48.31</v>
      </c>
      <c r="AN600" s="3">
        <v>46.61</v>
      </c>
      <c r="AO600" s="3">
        <v>45.43</v>
      </c>
      <c r="AP600" s="3">
        <v>45.45</v>
      </c>
      <c r="AQ600" s="3">
        <v>45.86</v>
      </c>
      <c r="AR600" s="3">
        <v>47.33</v>
      </c>
      <c r="AS600" s="3">
        <v>52.59</v>
      </c>
      <c r="AT600" s="3">
        <v>55.4</v>
      </c>
      <c r="AU600" s="3">
        <v>56.93</v>
      </c>
      <c r="AV600" s="3">
        <v>58.1</v>
      </c>
      <c r="AW600" s="3">
        <v>57.22</v>
      </c>
      <c r="AX600" s="3">
        <v>54.31</v>
      </c>
      <c r="AY600" s="3">
        <v>47.86</v>
      </c>
    </row>
    <row r="601" spans="1:51" x14ac:dyDescent="0.35">
      <c r="A601" s="5">
        <f t="shared" si="10"/>
        <v>43566</v>
      </c>
      <c r="B601" t="s">
        <v>746</v>
      </c>
      <c r="C601" s="2">
        <v>43566</v>
      </c>
      <c r="D601" s="3">
        <v>39.14</v>
      </c>
      <c r="E601" s="3">
        <v>38.54</v>
      </c>
      <c r="F601" s="3">
        <v>39.17</v>
      </c>
      <c r="G601" s="3">
        <v>41.65</v>
      </c>
      <c r="H601" s="3">
        <v>43.99</v>
      </c>
      <c r="I601" s="3">
        <v>48.13</v>
      </c>
      <c r="J601" s="3">
        <v>57.04</v>
      </c>
      <c r="K601" s="3">
        <v>61.46</v>
      </c>
      <c r="L601" s="3">
        <v>61.96</v>
      </c>
      <c r="M601" s="3">
        <v>61.96</v>
      </c>
      <c r="N601" s="3">
        <v>58.92</v>
      </c>
      <c r="O601" s="3">
        <v>52.13</v>
      </c>
      <c r="P601" s="3">
        <v>47.49</v>
      </c>
      <c r="Q601" s="3">
        <v>45.13</v>
      </c>
      <c r="R601" s="3">
        <v>45.51</v>
      </c>
      <c r="S601" s="3">
        <v>46.39</v>
      </c>
      <c r="T601" s="3">
        <v>49.57</v>
      </c>
      <c r="U601" s="3">
        <v>52.78</v>
      </c>
      <c r="V601" s="3">
        <v>55.47</v>
      </c>
      <c r="W601" s="3">
        <v>57.39</v>
      </c>
      <c r="X601" s="3">
        <v>60.08</v>
      </c>
      <c r="Y601" s="3">
        <v>59.67</v>
      </c>
      <c r="Z601" s="3">
        <v>55.87</v>
      </c>
      <c r="AA601" s="3">
        <v>48.65</v>
      </c>
      <c r="AB601" s="3">
        <v>45.22</v>
      </c>
      <c r="AC601" s="3">
        <v>44.99</v>
      </c>
      <c r="AD601" s="3">
        <v>45.39</v>
      </c>
      <c r="AE601" s="3">
        <v>46.32</v>
      </c>
      <c r="AF601" s="3">
        <v>49.18</v>
      </c>
      <c r="AG601" s="3">
        <v>53.26</v>
      </c>
      <c r="AH601" s="3">
        <v>56.84</v>
      </c>
      <c r="AI601" s="3">
        <v>57.77</v>
      </c>
      <c r="AJ601" s="3">
        <v>58.49</v>
      </c>
      <c r="AK601" s="3">
        <v>57</v>
      </c>
      <c r="AL601" s="3">
        <v>53.89</v>
      </c>
      <c r="AM601" s="3">
        <v>48.38</v>
      </c>
      <c r="AN601" s="3">
        <v>46.68</v>
      </c>
      <c r="AO601" s="3">
        <v>45.5</v>
      </c>
      <c r="AP601" s="3">
        <v>45.52</v>
      </c>
      <c r="AQ601" s="3">
        <v>45.93</v>
      </c>
      <c r="AR601" s="3">
        <v>47.4</v>
      </c>
      <c r="AS601" s="3">
        <v>52.66</v>
      </c>
      <c r="AT601" s="3">
        <v>55.47</v>
      </c>
      <c r="AU601" s="3">
        <v>57</v>
      </c>
      <c r="AV601" s="3">
        <v>58.17</v>
      </c>
      <c r="AW601" s="3">
        <v>57.29</v>
      </c>
      <c r="AX601" s="3">
        <v>54.38</v>
      </c>
      <c r="AY601" s="3">
        <v>47.78</v>
      </c>
    </row>
    <row r="602" spans="1:51" x14ac:dyDescent="0.35">
      <c r="A602" s="5">
        <f t="shared" si="10"/>
        <v>43567</v>
      </c>
      <c r="B602" t="s">
        <v>747</v>
      </c>
      <c r="C602" s="2">
        <v>43567</v>
      </c>
      <c r="D602" s="3">
        <v>38.520000000000003</v>
      </c>
      <c r="E602" s="3">
        <v>37.979999999999997</v>
      </c>
      <c r="F602" s="3">
        <v>38.799999999999997</v>
      </c>
      <c r="G602" s="3">
        <v>40.909999999999997</v>
      </c>
      <c r="H602" s="3">
        <v>44.07</v>
      </c>
      <c r="I602" s="3">
        <v>48.47</v>
      </c>
      <c r="J602" s="3">
        <v>57.72</v>
      </c>
      <c r="K602" s="3">
        <v>61.77</v>
      </c>
      <c r="L602" s="3">
        <v>62.35</v>
      </c>
      <c r="M602" s="3">
        <v>62.35</v>
      </c>
      <c r="N602" s="3">
        <v>59.27</v>
      </c>
      <c r="O602" s="3">
        <v>52.2</v>
      </c>
      <c r="P602" s="3">
        <v>47.46</v>
      </c>
      <c r="Q602" s="3">
        <v>45.1</v>
      </c>
      <c r="R602" s="3">
        <v>45.48</v>
      </c>
      <c r="S602" s="3">
        <v>46.36</v>
      </c>
      <c r="T602" s="3">
        <v>49.53</v>
      </c>
      <c r="U602" s="3">
        <v>52.65</v>
      </c>
      <c r="V602" s="3">
        <v>55.34</v>
      </c>
      <c r="W602" s="3">
        <v>57.26</v>
      </c>
      <c r="X602" s="3">
        <v>60.02</v>
      </c>
      <c r="Y602" s="3">
        <v>59.67</v>
      </c>
      <c r="Z602" s="3">
        <v>55.87</v>
      </c>
      <c r="AA602" s="3">
        <v>48.54</v>
      </c>
      <c r="AB602" s="3">
        <v>45.11</v>
      </c>
      <c r="AC602" s="3">
        <v>44.88</v>
      </c>
      <c r="AD602" s="3">
        <v>45.28</v>
      </c>
      <c r="AE602" s="3">
        <v>46.21</v>
      </c>
      <c r="AF602" s="3">
        <v>49.16</v>
      </c>
      <c r="AG602" s="3">
        <v>53.3</v>
      </c>
      <c r="AH602" s="3">
        <v>56.92</v>
      </c>
      <c r="AI602" s="3">
        <v>57.85</v>
      </c>
      <c r="AJ602" s="3">
        <v>58.57</v>
      </c>
      <c r="AK602" s="3">
        <v>57.08</v>
      </c>
      <c r="AL602" s="3">
        <v>53.97</v>
      </c>
      <c r="AM602" s="3">
        <v>48.36</v>
      </c>
      <c r="AN602" s="3">
        <v>46.56</v>
      </c>
      <c r="AO602" s="3">
        <v>45.38</v>
      </c>
      <c r="AP602" s="3">
        <v>45.4</v>
      </c>
      <c r="AQ602" s="3">
        <v>45.81</v>
      </c>
      <c r="AR602" s="3">
        <v>47.28</v>
      </c>
      <c r="AS602" s="3">
        <v>52.54</v>
      </c>
      <c r="AT602" s="3">
        <v>55.35</v>
      </c>
      <c r="AU602" s="3">
        <v>56.88</v>
      </c>
      <c r="AV602" s="3">
        <v>58.05</v>
      </c>
      <c r="AW602" s="3">
        <v>57.17</v>
      </c>
      <c r="AX602" s="3">
        <v>54.26</v>
      </c>
      <c r="AY602" s="3">
        <v>47.66</v>
      </c>
    </row>
    <row r="603" spans="1:51" x14ac:dyDescent="0.35">
      <c r="A603" s="5">
        <f t="shared" si="10"/>
        <v>43570</v>
      </c>
      <c r="B603" t="s">
        <v>748</v>
      </c>
      <c r="C603" s="2">
        <v>43570</v>
      </c>
      <c r="D603" s="3">
        <v>36.090000000000003</v>
      </c>
      <c r="E603" s="3">
        <v>35.51</v>
      </c>
      <c r="F603" s="3">
        <v>36.380000000000003</v>
      </c>
      <c r="G603" s="3">
        <v>38.520000000000003</v>
      </c>
      <c r="H603" s="3">
        <v>41.92</v>
      </c>
      <c r="I603" s="3">
        <v>46.77</v>
      </c>
      <c r="J603" s="3">
        <v>56.35</v>
      </c>
      <c r="K603" s="3">
        <v>60.36</v>
      </c>
      <c r="L603" s="3">
        <v>60.98</v>
      </c>
      <c r="M603" s="3">
        <v>61.02</v>
      </c>
      <c r="N603" s="3">
        <v>57.97</v>
      </c>
      <c r="O603" s="3">
        <v>51.02</v>
      </c>
      <c r="P603" s="3">
        <v>46.39</v>
      </c>
      <c r="Q603" s="3">
        <v>44.07</v>
      </c>
      <c r="R603" s="3">
        <v>44.52</v>
      </c>
      <c r="S603" s="3">
        <v>45.52</v>
      </c>
      <c r="T603" s="3">
        <v>48.77</v>
      </c>
      <c r="U603" s="3">
        <v>51.98</v>
      </c>
      <c r="V603" s="3">
        <v>54.77</v>
      </c>
      <c r="W603" s="3">
        <v>56.72</v>
      </c>
      <c r="X603" s="3">
        <v>59.46</v>
      </c>
      <c r="Y603" s="3">
        <v>59.12</v>
      </c>
      <c r="Z603" s="3">
        <v>55.28</v>
      </c>
      <c r="AA603" s="3">
        <v>47.87</v>
      </c>
      <c r="AB603" s="3">
        <v>44.43</v>
      </c>
      <c r="AC603" s="3">
        <v>44.15</v>
      </c>
      <c r="AD603" s="3">
        <v>44.54</v>
      </c>
      <c r="AE603" s="3">
        <v>45.46</v>
      </c>
      <c r="AF603" s="3">
        <v>48.33</v>
      </c>
      <c r="AG603" s="3">
        <v>52.39</v>
      </c>
      <c r="AH603" s="3">
        <v>55.98</v>
      </c>
      <c r="AI603" s="3">
        <v>56.89</v>
      </c>
      <c r="AJ603" s="3">
        <v>57.59</v>
      </c>
      <c r="AK603" s="3">
        <v>56.09</v>
      </c>
      <c r="AL603" s="3">
        <v>52.98</v>
      </c>
      <c r="AM603" s="3">
        <v>47.37</v>
      </c>
      <c r="AN603" s="3">
        <v>45.58</v>
      </c>
      <c r="AO603" s="3">
        <v>44.4</v>
      </c>
      <c r="AP603" s="3">
        <v>44.42</v>
      </c>
      <c r="AQ603" s="3">
        <v>44.83</v>
      </c>
      <c r="AR603" s="3">
        <v>46.3</v>
      </c>
      <c r="AS603" s="3">
        <v>51.56</v>
      </c>
      <c r="AT603" s="3">
        <v>54.37</v>
      </c>
      <c r="AU603" s="3">
        <v>55.9</v>
      </c>
      <c r="AV603" s="3">
        <v>57.07</v>
      </c>
      <c r="AW603" s="3">
        <v>56.19</v>
      </c>
      <c r="AX603" s="3">
        <v>53.28</v>
      </c>
      <c r="AY603" s="3">
        <v>46.68</v>
      </c>
    </row>
    <row r="604" spans="1:51" x14ac:dyDescent="0.35">
      <c r="A604" s="5">
        <f t="shared" si="10"/>
        <v>43571</v>
      </c>
      <c r="B604" t="s">
        <v>749</v>
      </c>
      <c r="C604" s="2">
        <v>43571</v>
      </c>
      <c r="D604" s="3">
        <v>35.68</v>
      </c>
      <c r="E604" s="3">
        <v>34.89</v>
      </c>
      <c r="F604" s="3">
        <v>35.700000000000003</v>
      </c>
      <c r="G604" s="3">
        <v>38.340000000000003</v>
      </c>
      <c r="H604" s="3">
        <v>41.41</v>
      </c>
      <c r="I604" s="3">
        <v>46.19</v>
      </c>
      <c r="J604" s="3">
        <v>55.91</v>
      </c>
      <c r="K604" s="3">
        <v>60.05</v>
      </c>
      <c r="L604" s="3">
        <v>60.6</v>
      </c>
      <c r="M604" s="3">
        <v>60.72</v>
      </c>
      <c r="N604" s="3">
        <v>57.75</v>
      </c>
      <c r="O604" s="3">
        <v>50.82</v>
      </c>
      <c r="P604" s="3">
        <v>46.54</v>
      </c>
      <c r="Q604" s="3">
        <v>43.9</v>
      </c>
      <c r="R604" s="3">
        <v>44.2</v>
      </c>
      <c r="S604" s="3">
        <v>45.19</v>
      </c>
      <c r="T604" s="3">
        <v>48.44</v>
      </c>
      <c r="U604" s="3">
        <v>51.78</v>
      </c>
      <c r="V604" s="3">
        <v>54.65</v>
      </c>
      <c r="W604" s="3">
        <v>56.57</v>
      </c>
      <c r="X604" s="3">
        <v>59.28</v>
      </c>
      <c r="Y604" s="3">
        <v>58.97</v>
      </c>
      <c r="Z604" s="3">
        <v>55.16</v>
      </c>
      <c r="AA604" s="3">
        <v>47.73</v>
      </c>
      <c r="AB604" s="3">
        <v>44.34</v>
      </c>
      <c r="AC604" s="3">
        <v>44.1</v>
      </c>
      <c r="AD604" s="3">
        <v>44.52</v>
      </c>
      <c r="AE604" s="3">
        <v>45.48</v>
      </c>
      <c r="AF604" s="3">
        <v>48.39</v>
      </c>
      <c r="AG604" s="3">
        <v>52.54</v>
      </c>
      <c r="AH604" s="3">
        <v>56.18</v>
      </c>
      <c r="AI604" s="3">
        <v>57.11</v>
      </c>
      <c r="AJ604" s="3">
        <v>57.82</v>
      </c>
      <c r="AK604" s="3">
        <v>56.21</v>
      </c>
      <c r="AL604" s="3">
        <v>52.94</v>
      </c>
      <c r="AM604" s="3">
        <v>47.14</v>
      </c>
      <c r="AN604" s="3">
        <v>45.17</v>
      </c>
      <c r="AO604" s="3">
        <v>43.89</v>
      </c>
      <c r="AP604" s="3">
        <v>43.94</v>
      </c>
      <c r="AQ604" s="3">
        <v>44.39</v>
      </c>
      <c r="AR604" s="3">
        <v>45.9</v>
      </c>
      <c r="AS604" s="3">
        <v>51.37</v>
      </c>
      <c r="AT604" s="3">
        <v>54.31</v>
      </c>
      <c r="AU604" s="3">
        <v>55.88</v>
      </c>
      <c r="AV604" s="3">
        <v>57.05</v>
      </c>
      <c r="AW604" s="3">
        <v>56.17</v>
      </c>
      <c r="AX604" s="3">
        <v>53.26</v>
      </c>
      <c r="AY604" s="3">
        <v>46.66</v>
      </c>
    </row>
    <row r="605" spans="1:51" x14ac:dyDescent="0.35">
      <c r="A605" s="5">
        <f t="shared" si="10"/>
        <v>43572</v>
      </c>
      <c r="B605" t="s">
        <v>750</v>
      </c>
      <c r="C605" s="2">
        <v>43572</v>
      </c>
      <c r="D605" s="3">
        <v>36.659999999999997</v>
      </c>
      <c r="E605" s="3">
        <v>35.86</v>
      </c>
      <c r="F605" s="3">
        <v>36.770000000000003</v>
      </c>
      <c r="G605" s="3">
        <v>39.299999999999997</v>
      </c>
      <c r="H605" s="3">
        <v>42.45</v>
      </c>
      <c r="I605" s="3">
        <v>47</v>
      </c>
      <c r="J605" s="3">
        <v>56.85</v>
      </c>
      <c r="K605" s="3">
        <v>61.15</v>
      </c>
      <c r="L605" s="3">
        <v>61.57</v>
      </c>
      <c r="M605" s="3">
        <v>61.67</v>
      </c>
      <c r="N605" s="3">
        <v>58.6</v>
      </c>
      <c r="O605" s="3">
        <v>51.92</v>
      </c>
      <c r="P605" s="3">
        <v>47.43</v>
      </c>
      <c r="Q605" s="3">
        <v>44.24</v>
      </c>
      <c r="R605" s="3">
        <v>45.15</v>
      </c>
      <c r="S605" s="3">
        <v>46</v>
      </c>
      <c r="T605" s="3">
        <v>49.17</v>
      </c>
      <c r="U605" s="3">
        <v>52.41</v>
      </c>
      <c r="V605" s="3">
        <v>55.12</v>
      </c>
      <c r="W605" s="3">
        <v>57.08</v>
      </c>
      <c r="X605" s="3">
        <v>59.97</v>
      </c>
      <c r="Y605" s="3">
        <v>59.8</v>
      </c>
      <c r="Z605" s="3">
        <v>56.06</v>
      </c>
      <c r="AA605" s="3">
        <v>48.57</v>
      </c>
      <c r="AB605" s="3">
        <v>45.1</v>
      </c>
      <c r="AC605" s="3">
        <v>44.78</v>
      </c>
      <c r="AD605" s="3">
        <v>45.11</v>
      </c>
      <c r="AE605" s="3">
        <v>46</v>
      </c>
      <c r="AF605" s="3">
        <v>48.88</v>
      </c>
      <c r="AG605" s="3">
        <v>53.01</v>
      </c>
      <c r="AH605" s="3">
        <v>56.63</v>
      </c>
      <c r="AI605" s="3">
        <v>57.56</v>
      </c>
      <c r="AJ605" s="3">
        <v>58.25</v>
      </c>
      <c r="AK605" s="3">
        <v>56.7</v>
      </c>
      <c r="AL605" s="3">
        <v>53.49</v>
      </c>
      <c r="AM605" s="3">
        <v>47.72</v>
      </c>
      <c r="AN605" s="3">
        <v>45.81</v>
      </c>
      <c r="AO605" s="3">
        <v>44.54</v>
      </c>
      <c r="AP605" s="3">
        <v>44.59</v>
      </c>
      <c r="AQ605" s="3">
        <v>45.04</v>
      </c>
      <c r="AR605" s="3">
        <v>46.55</v>
      </c>
      <c r="AS605" s="3">
        <v>52.02</v>
      </c>
      <c r="AT605" s="3">
        <v>54.96</v>
      </c>
      <c r="AU605" s="3">
        <v>56.53</v>
      </c>
      <c r="AV605" s="3">
        <v>57.7</v>
      </c>
      <c r="AW605" s="3">
        <v>56.82</v>
      </c>
      <c r="AX605" s="3">
        <v>53.91</v>
      </c>
      <c r="AY605" s="3">
        <v>47.31</v>
      </c>
    </row>
    <row r="606" spans="1:51" x14ac:dyDescent="0.35">
      <c r="A606" s="5">
        <f t="shared" si="10"/>
        <v>43573</v>
      </c>
      <c r="B606" t="s">
        <v>751</v>
      </c>
      <c r="C606" s="2">
        <v>43573</v>
      </c>
      <c r="D606" s="3">
        <v>34.409999999999997</v>
      </c>
      <c r="E606" s="3">
        <v>33.75</v>
      </c>
      <c r="F606" s="3">
        <v>34.75</v>
      </c>
      <c r="G606" s="3">
        <v>37.35</v>
      </c>
      <c r="H606" s="3">
        <v>40.659999999999997</v>
      </c>
      <c r="I606" s="3">
        <v>45.81</v>
      </c>
      <c r="J606" s="3">
        <v>56.02</v>
      </c>
      <c r="K606" s="3">
        <v>60.01</v>
      </c>
      <c r="L606" s="3">
        <v>60.61</v>
      </c>
      <c r="M606" s="3">
        <v>60.65</v>
      </c>
      <c r="N606" s="3">
        <v>57.66</v>
      </c>
      <c r="O606" s="3">
        <v>50.85</v>
      </c>
      <c r="P606" s="3">
        <v>46.96</v>
      </c>
      <c r="Q606" s="3">
        <v>43.66</v>
      </c>
      <c r="R606" s="3">
        <v>44.36</v>
      </c>
      <c r="S606" s="3">
        <v>45.27</v>
      </c>
      <c r="T606" s="3">
        <v>48.65</v>
      </c>
      <c r="U606" s="3">
        <v>51.81</v>
      </c>
      <c r="V606" s="3">
        <v>54.57</v>
      </c>
      <c r="W606" s="3">
        <v>56.53</v>
      </c>
      <c r="X606" s="3">
        <v>59.42</v>
      </c>
      <c r="Y606" s="3">
        <v>59.25</v>
      </c>
      <c r="Z606" s="3">
        <v>55.51</v>
      </c>
      <c r="AA606" s="3">
        <v>48.02</v>
      </c>
      <c r="AB606" s="3">
        <v>44.55</v>
      </c>
      <c r="AC606" s="3">
        <v>44.23</v>
      </c>
      <c r="AD606" s="3">
        <v>44.56</v>
      </c>
      <c r="AE606" s="3">
        <v>45.45</v>
      </c>
      <c r="AF606" s="3">
        <v>48.33</v>
      </c>
      <c r="AG606" s="3">
        <v>52.46</v>
      </c>
      <c r="AH606" s="3">
        <v>56.08</v>
      </c>
      <c r="AI606" s="3">
        <v>57.01</v>
      </c>
      <c r="AJ606" s="3">
        <v>57.7</v>
      </c>
      <c r="AK606" s="3">
        <v>56.15</v>
      </c>
      <c r="AL606" s="3">
        <v>52.94</v>
      </c>
      <c r="AM606" s="3">
        <v>47.17</v>
      </c>
      <c r="AN606" s="3">
        <v>45.26</v>
      </c>
      <c r="AO606" s="3">
        <v>43.99</v>
      </c>
      <c r="AP606" s="3">
        <v>44.04</v>
      </c>
      <c r="AQ606" s="3">
        <v>44.49</v>
      </c>
      <c r="AR606" s="3">
        <v>46</v>
      </c>
      <c r="AS606" s="3">
        <v>51.47</v>
      </c>
      <c r="AT606" s="3">
        <v>54.41</v>
      </c>
      <c r="AU606" s="3">
        <v>55.98</v>
      </c>
      <c r="AV606" s="3">
        <v>57.15</v>
      </c>
      <c r="AW606" s="3">
        <v>56.27</v>
      </c>
      <c r="AX606" s="3">
        <v>53.36</v>
      </c>
      <c r="AY606" s="3">
        <v>46.76</v>
      </c>
    </row>
    <row r="607" spans="1:51" x14ac:dyDescent="0.35">
      <c r="A607" s="5">
        <f t="shared" si="10"/>
        <v>43574</v>
      </c>
      <c r="B607" t="s">
        <v>752</v>
      </c>
      <c r="C607" s="2">
        <v>43574</v>
      </c>
      <c r="D607" s="3" t="e">
        <v>#N/A</v>
      </c>
      <c r="E607" s="3" t="e">
        <v>#N/A</v>
      </c>
      <c r="F607" s="3" t="e">
        <v>#N/A</v>
      </c>
      <c r="G607" s="3" t="e">
        <v>#N/A</v>
      </c>
      <c r="H607" s="3" t="e">
        <v>#N/A</v>
      </c>
      <c r="I607" s="3" t="e">
        <v>#N/A</v>
      </c>
      <c r="J607" s="3" t="e">
        <v>#N/A</v>
      </c>
      <c r="K607" s="3" t="e">
        <v>#N/A</v>
      </c>
      <c r="L607" s="3" t="e">
        <v>#N/A</v>
      </c>
      <c r="M607" s="3" t="e">
        <v>#N/A</v>
      </c>
      <c r="N607" s="3" t="e">
        <v>#N/A</v>
      </c>
      <c r="O607" s="3" t="e">
        <v>#N/A</v>
      </c>
      <c r="P607" s="3" t="e">
        <v>#N/A</v>
      </c>
      <c r="Q607" s="3" t="e">
        <v>#N/A</v>
      </c>
      <c r="R607" s="3" t="e">
        <v>#N/A</v>
      </c>
      <c r="S607" s="3" t="e">
        <v>#N/A</v>
      </c>
      <c r="T607" s="3" t="e">
        <v>#N/A</v>
      </c>
      <c r="U607" s="3" t="e">
        <v>#N/A</v>
      </c>
      <c r="V607" s="3" t="e">
        <v>#N/A</v>
      </c>
      <c r="W607" s="3" t="e">
        <v>#N/A</v>
      </c>
      <c r="X607" s="3" t="e">
        <v>#N/A</v>
      </c>
      <c r="Y607" s="3" t="e">
        <v>#N/A</v>
      </c>
      <c r="Z607" s="3" t="e">
        <v>#N/A</v>
      </c>
      <c r="AA607" s="3" t="e">
        <v>#N/A</v>
      </c>
      <c r="AB607" s="3" t="e">
        <v>#N/A</v>
      </c>
      <c r="AC607" s="3" t="e">
        <v>#N/A</v>
      </c>
      <c r="AD607" s="3" t="e">
        <v>#N/A</v>
      </c>
      <c r="AE607" s="3" t="e">
        <v>#N/A</v>
      </c>
      <c r="AF607" s="3" t="e">
        <v>#N/A</v>
      </c>
      <c r="AG607" s="3" t="e">
        <v>#N/A</v>
      </c>
      <c r="AH607" s="3" t="e">
        <v>#N/A</v>
      </c>
      <c r="AI607" s="3" t="e">
        <v>#N/A</v>
      </c>
      <c r="AJ607" s="3" t="e">
        <v>#N/A</v>
      </c>
      <c r="AK607" s="3" t="e">
        <v>#N/A</v>
      </c>
      <c r="AL607" s="3" t="e">
        <v>#N/A</v>
      </c>
      <c r="AM607" s="3" t="e">
        <v>#N/A</v>
      </c>
      <c r="AN607" s="3" t="e">
        <v>#N/A</v>
      </c>
      <c r="AO607" s="3" t="e">
        <v>#N/A</v>
      </c>
      <c r="AP607" s="3" t="e">
        <v>#N/A</v>
      </c>
      <c r="AQ607" s="3" t="e">
        <v>#N/A</v>
      </c>
      <c r="AR607" s="3" t="e">
        <v>#N/A</v>
      </c>
      <c r="AS607" s="3" t="e">
        <v>#N/A</v>
      </c>
      <c r="AT607" s="3" t="e">
        <v>#N/A</v>
      </c>
      <c r="AU607" s="3" t="e">
        <v>#N/A</v>
      </c>
      <c r="AV607" s="3" t="e">
        <v>#N/A</v>
      </c>
      <c r="AW607" s="3" t="e">
        <v>#N/A</v>
      </c>
      <c r="AX607" s="3" t="e">
        <v>#N/A</v>
      </c>
      <c r="AY607" s="3" t="e">
        <v>#N/A</v>
      </c>
    </row>
    <row r="608" spans="1:51" x14ac:dyDescent="0.35">
      <c r="A608" s="5">
        <f t="shared" si="10"/>
        <v>43577</v>
      </c>
      <c r="B608" t="s">
        <v>753</v>
      </c>
      <c r="C608" s="2">
        <v>43577</v>
      </c>
      <c r="D608" s="3">
        <v>34.409999999999997</v>
      </c>
      <c r="E608" s="3">
        <v>33.75</v>
      </c>
      <c r="F608" s="3">
        <v>34.75</v>
      </c>
      <c r="G608" s="3">
        <v>37.35</v>
      </c>
      <c r="H608" s="3">
        <v>40.659999999999997</v>
      </c>
      <c r="I608" s="3">
        <v>45.81</v>
      </c>
      <c r="J608" s="3">
        <v>56.02</v>
      </c>
      <c r="K608" s="3">
        <v>60.01</v>
      </c>
      <c r="L608" s="3">
        <v>60.61</v>
      </c>
      <c r="M608" s="3">
        <v>60.65</v>
      </c>
      <c r="N608" s="3">
        <v>57.66</v>
      </c>
      <c r="O608" s="3">
        <v>50.85</v>
      </c>
      <c r="P608" s="3">
        <v>46.96</v>
      </c>
      <c r="Q608" s="3">
        <v>43.66</v>
      </c>
      <c r="R608" s="3">
        <v>44.36</v>
      </c>
      <c r="S608" s="3">
        <v>45.27</v>
      </c>
      <c r="T608" s="3">
        <v>48.65</v>
      </c>
      <c r="U608" s="3">
        <v>51.81</v>
      </c>
      <c r="V608" s="3">
        <v>54.57</v>
      </c>
      <c r="W608" s="3">
        <v>56.53</v>
      </c>
      <c r="X608" s="3">
        <v>59.42</v>
      </c>
      <c r="Y608" s="3">
        <v>59.25</v>
      </c>
      <c r="Z608" s="3">
        <v>55.51</v>
      </c>
      <c r="AA608" s="3">
        <v>48.02</v>
      </c>
      <c r="AB608" s="3">
        <v>44.55</v>
      </c>
      <c r="AC608" s="3">
        <v>44.23</v>
      </c>
      <c r="AD608" s="3">
        <v>44.56</v>
      </c>
      <c r="AE608" s="3">
        <v>45.45</v>
      </c>
      <c r="AF608" s="3">
        <v>48.33</v>
      </c>
      <c r="AG608" s="3">
        <v>52.46</v>
      </c>
      <c r="AH608" s="3">
        <v>56.08</v>
      </c>
      <c r="AI608" s="3">
        <v>57.01</v>
      </c>
      <c r="AJ608" s="3">
        <v>57.7</v>
      </c>
      <c r="AK608" s="3">
        <v>56.15</v>
      </c>
      <c r="AL608" s="3">
        <v>52.94</v>
      </c>
      <c r="AM608" s="3">
        <v>47.17</v>
      </c>
      <c r="AN608" s="3">
        <v>45.26</v>
      </c>
      <c r="AO608" s="3">
        <v>43.99</v>
      </c>
      <c r="AP608" s="3">
        <v>44.04</v>
      </c>
      <c r="AQ608" s="3">
        <v>44.49</v>
      </c>
      <c r="AR608" s="3">
        <v>46</v>
      </c>
      <c r="AS608" s="3">
        <v>51.47</v>
      </c>
      <c r="AT608" s="3">
        <v>54.41</v>
      </c>
      <c r="AU608" s="3">
        <v>55.98</v>
      </c>
      <c r="AV608" s="3">
        <v>57.15</v>
      </c>
      <c r="AW608" s="3">
        <v>56.27</v>
      </c>
      <c r="AX608" s="3">
        <v>53.36</v>
      </c>
      <c r="AY608" s="3">
        <v>46.76</v>
      </c>
    </row>
    <row r="609" spans="1:51" x14ac:dyDescent="0.35">
      <c r="A609" s="5">
        <f t="shared" si="10"/>
        <v>43578</v>
      </c>
      <c r="B609" t="s">
        <v>754</v>
      </c>
      <c r="C609" s="2">
        <v>43578</v>
      </c>
      <c r="D609" s="3">
        <v>34.340000000000003</v>
      </c>
      <c r="E609" s="3">
        <v>33.700000000000003</v>
      </c>
      <c r="F609" s="3">
        <v>34.590000000000003</v>
      </c>
      <c r="G609" s="3">
        <v>36.74</v>
      </c>
      <c r="H609" s="3">
        <v>40.270000000000003</v>
      </c>
      <c r="I609" s="3">
        <v>45.67</v>
      </c>
      <c r="J609" s="3">
        <v>56.37</v>
      </c>
      <c r="K609" s="3">
        <v>60.71</v>
      </c>
      <c r="L609" s="3">
        <v>61.35</v>
      </c>
      <c r="M609" s="3">
        <v>61.4</v>
      </c>
      <c r="N609" s="3">
        <v>58.42</v>
      </c>
      <c r="O609" s="3">
        <v>51.56</v>
      </c>
      <c r="P609" s="3">
        <v>47.7</v>
      </c>
      <c r="Q609" s="3">
        <v>44.43</v>
      </c>
      <c r="R609" s="3">
        <v>45.18</v>
      </c>
      <c r="S609" s="3">
        <v>46.11</v>
      </c>
      <c r="T609" s="3">
        <v>49.52</v>
      </c>
      <c r="U609" s="3">
        <v>52.76</v>
      </c>
      <c r="V609" s="3">
        <v>55.57</v>
      </c>
      <c r="W609" s="3">
        <v>57.58</v>
      </c>
      <c r="X609" s="3">
        <v>60.45</v>
      </c>
      <c r="Y609" s="3">
        <v>60.26</v>
      </c>
      <c r="Z609" s="3">
        <v>56.5</v>
      </c>
      <c r="AA609" s="3">
        <v>48.96</v>
      </c>
      <c r="AB609" s="3">
        <v>45.45</v>
      </c>
      <c r="AC609" s="3">
        <v>45.09</v>
      </c>
      <c r="AD609" s="3">
        <v>45.41</v>
      </c>
      <c r="AE609" s="3">
        <v>46.31</v>
      </c>
      <c r="AF609" s="3">
        <v>49.2</v>
      </c>
      <c r="AG609" s="3">
        <v>53.33</v>
      </c>
      <c r="AH609" s="3">
        <v>56.95</v>
      </c>
      <c r="AI609" s="3">
        <v>57.88</v>
      </c>
      <c r="AJ609" s="3">
        <v>58.57</v>
      </c>
      <c r="AK609" s="3">
        <v>57.02</v>
      </c>
      <c r="AL609" s="3">
        <v>53.81</v>
      </c>
      <c r="AM609" s="3">
        <v>48.04</v>
      </c>
      <c r="AN609" s="3">
        <v>46.13</v>
      </c>
      <c r="AO609" s="3">
        <v>44.86</v>
      </c>
      <c r="AP609" s="3">
        <v>44.91</v>
      </c>
      <c r="AQ609" s="3">
        <v>45.36</v>
      </c>
      <c r="AR609" s="3">
        <v>46.87</v>
      </c>
      <c r="AS609" s="3">
        <v>52.34</v>
      </c>
      <c r="AT609" s="3">
        <v>55.28</v>
      </c>
      <c r="AU609" s="3">
        <v>56.85</v>
      </c>
      <c r="AV609" s="3">
        <v>58.02</v>
      </c>
      <c r="AW609" s="3">
        <v>57.14</v>
      </c>
      <c r="AX609" s="3">
        <v>54.23</v>
      </c>
      <c r="AY609" s="3">
        <v>47.63</v>
      </c>
    </row>
    <row r="610" spans="1:51" x14ac:dyDescent="0.35">
      <c r="A610" s="5">
        <f t="shared" si="10"/>
        <v>43579</v>
      </c>
      <c r="B610" t="s">
        <v>755</v>
      </c>
      <c r="C610" s="2">
        <v>43579</v>
      </c>
      <c r="D610" s="3">
        <v>33.869999999999997</v>
      </c>
      <c r="E610" s="3">
        <v>33.29</v>
      </c>
      <c r="F610" s="3">
        <v>34.17</v>
      </c>
      <c r="G610" s="3">
        <v>36.36</v>
      </c>
      <c r="H610" s="3">
        <v>39.89</v>
      </c>
      <c r="I610" s="3">
        <v>45.12</v>
      </c>
      <c r="J610" s="3">
        <v>56.44</v>
      </c>
      <c r="K610" s="3">
        <v>60.64</v>
      </c>
      <c r="L610" s="3">
        <v>61.12</v>
      </c>
      <c r="M610" s="3">
        <v>61.09</v>
      </c>
      <c r="N610" s="3">
        <v>58.02</v>
      </c>
      <c r="O610" s="3">
        <v>51.22</v>
      </c>
      <c r="P610" s="3">
        <v>47.43</v>
      </c>
      <c r="Q610" s="3">
        <v>44.23</v>
      </c>
      <c r="R610" s="3">
        <v>45.05</v>
      </c>
      <c r="S610" s="3">
        <v>46.03</v>
      </c>
      <c r="T610" s="3">
        <v>49.49</v>
      </c>
      <c r="U610" s="3">
        <v>52.7</v>
      </c>
      <c r="V610" s="3">
        <v>55.51</v>
      </c>
      <c r="W610" s="3">
        <v>57.52</v>
      </c>
      <c r="X610" s="3">
        <v>60.39</v>
      </c>
      <c r="Y610" s="3">
        <v>60.2</v>
      </c>
      <c r="Z610" s="3">
        <v>56.44</v>
      </c>
      <c r="AA610" s="3">
        <v>48.9</v>
      </c>
      <c r="AB610" s="3">
        <v>45.39</v>
      </c>
      <c r="AC610" s="3">
        <v>45.03</v>
      </c>
      <c r="AD610" s="3">
        <v>45.35</v>
      </c>
      <c r="AE610" s="3">
        <v>46.25</v>
      </c>
      <c r="AF610" s="3">
        <v>49.14</v>
      </c>
      <c r="AG610" s="3">
        <v>53.27</v>
      </c>
      <c r="AH610" s="3">
        <v>56.89</v>
      </c>
      <c r="AI610" s="3">
        <v>57.82</v>
      </c>
      <c r="AJ610" s="3">
        <v>58.51</v>
      </c>
      <c r="AK610" s="3">
        <v>56.96</v>
      </c>
      <c r="AL610" s="3">
        <v>53.75</v>
      </c>
      <c r="AM610" s="3">
        <v>47.96</v>
      </c>
      <c r="AN610" s="3">
        <v>46.03</v>
      </c>
      <c r="AO610" s="3">
        <v>44.74</v>
      </c>
      <c r="AP610" s="3">
        <v>44.79</v>
      </c>
      <c r="AQ610" s="3">
        <v>45.24</v>
      </c>
      <c r="AR610" s="3">
        <v>46.75</v>
      </c>
      <c r="AS610" s="3">
        <v>52.25</v>
      </c>
      <c r="AT610" s="3">
        <v>55.22</v>
      </c>
      <c r="AU610" s="3">
        <v>56.81</v>
      </c>
      <c r="AV610" s="3">
        <v>57.98</v>
      </c>
      <c r="AW610" s="3">
        <v>57.1</v>
      </c>
      <c r="AX610" s="3">
        <v>54.19</v>
      </c>
      <c r="AY610" s="3">
        <v>47.59</v>
      </c>
    </row>
    <row r="611" spans="1:51" x14ac:dyDescent="0.35">
      <c r="A611" s="5">
        <f t="shared" si="10"/>
        <v>43580</v>
      </c>
      <c r="B611" t="s">
        <v>756</v>
      </c>
      <c r="C611" s="2">
        <v>43580</v>
      </c>
      <c r="D611" s="3">
        <v>34.36</v>
      </c>
      <c r="E611" s="3">
        <v>33.89</v>
      </c>
      <c r="F611" s="3">
        <v>34.74</v>
      </c>
      <c r="G611" s="3">
        <v>36.96</v>
      </c>
      <c r="H611" s="3">
        <v>40.4</v>
      </c>
      <c r="I611" s="3">
        <v>45.42</v>
      </c>
      <c r="J611" s="3">
        <v>56.64</v>
      </c>
      <c r="K611" s="3">
        <v>61.15</v>
      </c>
      <c r="L611" s="3">
        <v>61.44</v>
      </c>
      <c r="M611" s="3">
        <v>61.52</v>
      </c>
      <c r="N611" s="3">
        <v>58.48</v>
      </c>
      <c r="O611" s="3">
        <v>51.65</v>
      </c>
      <c r="P611" s="3">
        <v>47.8</v>
      </c>
      <c r="Q611" s="3">
        <v>44.63</v>
      </c>
      <c r="R611" s="3">
        <v>45.51</v>
      </c>
      <c r="S611" s="3">
        <v>46.54</v>
      </c>
      <c r="T611" s="3">
        <v>50.03</v>
      </c>
      <c r="U611" s="3">
        <v>53.22</v>
      </c>
      <c r="V611" s="3">
        <v>55.99</v>
      </c>
      <c r="W611" s="3">
        <v>57.96</v>
      </c>
      <c r="X611" s="3">
        <v>60.81</v>
      </c>
      <c r="Y611" s="3">
        <v>60.56</v>
      </c>
      <c r="Z611" s="3">
        <v>56.7</v>
      </c>
      <c r="AA611" s="3">
        <v>49.08</v>
      </c>
      <c r="AB611" s="3">
        <v>45.5</v>
      </c>
      <c r="AC611" s="3">
        <v>45.1</v>
      </c>
      <c r="AD611" s="3">
        <v>45.39</v>
      </c>
      <c r="AE611" s="3">
        <v>46.26</v>
      </c>
      <c r="AF611" s="3">
        <v>49.15</v>
      </c>
      <c r="AG611" s="3">
        <v>53.27</v>
      </c>
      <c r="AH611" s="3">
        <v>56.87</v>
      </c>
      <c r="AI611" s="3">
        <v>57.8</v>
      </c>
      <c r="AJ611" s="3">
        <v>58.49</v>
      </c>
      <c r="AK611" s="3">
        <v>56.94</v>
      </c>
      <c r="AL611" s="3">
        <v>53.71</v>
      </c>
      <c r="AM611" s="3">
        <v>47.92</v>
      </c>
      <c r="AN611" s="3">
        <v>45.99</v>
      </c>
      <c r="AO611" s="3">
        <v>44.7</v>
      </c>
      <c r="AP611" s="3">
        <v>44.75</v>
      </c>
      <c r="AQ611" s="3">
        <v>45.2</v>
      </c>
      <c r="AR611" s="3">
        <v>46.71</v>
      </c>
      <c r="AS611" s="3">
        <v>52.18</v>
      </c>
      <c r="AT611" s="3">
        <v>55.15</v>
      </c>
      <c r="AU611" s="3">
        <v>56.74</v>
      </c>
      <c r="AV611" s="3">
        <v>57.91</v>
      </c>
      <c r="AW611" s="3">
        <v>57.03</v>
      </c>
      <c r="AX611" s="3">
        <v>54.12</v>
      </c>
      <c r="AY611" s="3">
        <v>47.52</v>
      </c>
    </row>
    <row r="612" spans="1:51" x14ac:dyDescent="0.35">
      <c r="A612" s="5">
        <f t="shared" si="10"/>
        <v>43581</v>
      </c>
      <c r="B612" t="s">
        <v>757</v>
      </c>
      <c r="C612" s="2">
        <v>43581</v>
      </c>
      <c r="D612" s="3">
        <v>33.9</v>
      </c>
      <c r="E612" s="3">
        <v>33.58</v>
      </c>
      <c r="F612" s="3">
        <v>34.51</v>
      </c>
      <c r="G612" s="3">
        <v>36.53</v>
      </c>
      <c r="H612" s="3">
        <v>39.729999999999997</v>
      </c>
      <c r="I612" s="3">
        <v>44.93</v>
      </c>
      <c r="J612" s="3">
        <v>56.23</v>
      </c>
      <c r="K612" s="3">
        <v>60.77</v>
      </c>
      <c r="L612" s="3">
        <v>61.06</v>
      </c>
      <c r="M612" s="3">
        <v>61.16</v>
      </c>
      <c r="N612" s="3">
        <v>58.09</v>
      </c>
      <c r="O612" s="3">
        <v>51.17</v>
      </c>
      <c r="P612" s="3">
        <v>47.3</v>
      </c>
      <c r="Q612" s="3">
        <v>44.11</v>
      </c>
      <c r="R612" s="3">
        <v>44.97</v>
      </c>
      <c r="S612" s="3">
        <v>45.98</v>
      </c>
      <c r="T612" s="3">
        <v>49.45</v>
      </c>
      <c r="U612" s="3">
        <v>52.73</v>
      </c>
      <c r="V612" s="3">
        <v>55.52</v>
      </c>
      <c r="W612" s="3">
        <v>57.51</v>
      </c>
      <c r="X612" s="3">
        <v>60.36</v>
      </c>
      <c r="Y612" s="3">
        <v>60.11</v>
      </c>
      <c r="Z612" s="3">
        <v>56.25</v>
      </c>
      <c r="AA612" s="3">
        <v>48.45</v>
      </c>
      <c r="AB612" s="3">
        <v>44.76</v>
      </c>
      <c r="AC612" s="3">
        <v>44.25</v>
      </c>
      <c r="AD612" s="3">
        <v>44.46</v>
      </c>
      <c r="AE612" s="3">
        <v>45.26</v>
      </c>
      <c r="AF612" s="3">
        <v>48.08</v>
      </c>
      <c r="AG612" s="3">
        <v>52.35</v>
      </c>
      <c r="AH612" s="3">
        <v>56.08</v>
      </c>
      <c r="AI612" s="3">
        <v>57.11</v>
      </c>
      <c r="AJ612" s="3">
        <v>57.89</v>
      </c>
      <c r="AK612" s="3">
        <v>56.41</v>
      </c>
      <c r="AL612" s="3">
        <v>53.24</v>
      </c>
      <c r="AM612" s="3">
        <v>47.45</v>
      </c>
      <c r="AN612" s="3">
        <v>45.52</v>
      </c>
      <c r="AO612" s="3">
        <v>44.23</v>
      </c>
      <c r="AP612" s="3">
        <v>44.28</v>
      </c>
      <c r="AQ612" s="3">
        <v>44.73</v>
      </c>
      <c r="AR612" s="3">
        <v>46.24</v>
      </c>
      <c r="AS612" s="3">
        <v>51.71</v>
      </c>
      <c r="AT612" s="3">
        <v>54.68</v>
      </c>
      <c r="AU612" s="3">
        <v>56.27</v>
      </c>
      <c r="AV612" s="3">
        <v>57.44</v>
      </c>
      <c r="AW612" s="3">
        <v>56.56</v>
      </c>
      <c r="AX612" s="3">
        <v>53.65</v>
      </c>
      <c r="AY612" s="3">
        <v>47.05</v>
      </c>
    </row>
    <row r="613" spans="1:51" x14ac:dyDescent="0.35">
      <c r="A613" s="5">
        <f t="shared" si="10"/>
        <v>43584</v>
      </c>
      <c r="B613" t="s">
        <v>758</v>
      </c>
      <c r="C613" s="2">
        <v>43584</v>
      </c>
      <c r="D613" s="3">
        <v>34.07</v>
      </c>
      <c r="E613" s="3">
        <v>33.619999999999997</v>
      </c>
      <c r="F613" s="3">
        <v>34.520000000000003</v>
      </c>
      <c r="G613" s="3">
        <v>36.659999999999997</v>
      </c>
      <c r="H613" s="3">
        <v>39.96</v>
      </c>
      <c r="I613" s="3">
        <v>44.67</v>
      </c>
      <c r="J613" s="3">
        <v>56.06</v>
      </c>
      <c r="K613" s="3">
        <v>60.14</v>
      </c>
      <c r="L613" s="3">
        <v>60.64</v>
      </c>
      <c r="M613" s="3">
        <v>60.94</v>
      </c>
      <c r="N613" s="3">
        <v>57.95</v>
      </c>
      <c r="O613" s="3">
        <v>50.99</v>
      </c>
      <c r="P613" s="3">
        <v>47.06</v>
      </c>
      <c r="Q613" s="3">
        <v>43.83</v>
      </c>
      <c r="R613" s="3">
        <v>44.67</v>
      </c>
      <c r="S613" s="3">
        <v>45.68</v>
      </c>
      <c r="T613" s="3">
        <v>49.15</v>
      </c>
      <c r="U613" s="3">
        <v>52.43</v>
      </c>
      <c r="V613" s="3">
        <v>55.22</v>
      </c>
      <c r="W613" s="3">
        <v>57.21</v>
      </c>
      <c r="X613" s="3">
        <v>60.06</v>
      </c>
      <c r="Y613" s="3">
        <v>59.81</v>
      </c>
      <c r="Z613" s="3">
        <v>55.95</v>
      </c>
      <c r="AA613" s="3">
        <v>48.15</v>
      </c>
      <c r="AB613" s="3">
        <v>44.46</v>
      </c>
      <c r="AC613" s="3">
        <v>43.95</v>
      </c>
      <c r="AD613" s="3">
        <v>44.16</v>
      </c>
      <c r="AE613" s="3">
        <v>44.96</v>
      </c>
      <c r="AF613" s="3">
        <v>47.78</v>
      </c>
      <c r="AG613" s="3">
        <v>52.05</v>
      </c>
      <c r="AH613" s="3">
        <v>55.78</v>
      </c>
      <c r="AI613" s="3">
        <v>56.81</v>
      </c>
      <c r="AJ613" s="3">
        <v>57.59</v>
      </c>
      <c r="AK613" s="3">
        <v>56.11</v>
      </c>
      <c r="AL613" s="3">
        <v>52.94</v>
      </c>
      <c r="AM613" s="3">
        <v>47.15</v>
      </c>
      <c r="AN613" s="3">
        <v>45.22</v>
      </c>
      <c r="AO613" s="3">
        <v>43.93</v>
      </c>
      <c r="AP613" s="3">
        <v>43.98</v>
      </c>
      <c r="AQ613" s="3">
        <v>44.43</v>
      </c>
      <c r="AR613" s="3">
        <v>45.94</v>
      </c>
      <c r="AS613" s="3">
        <v>51.41</v>
      </c>
      <c r="AT613" s="3">
        <v>54.38</v>
      </c>
      <c r="AU613" s="3">
        <v>55.97</v>
      </c>
      <c r="AV613" s="3">
        <v>57.14</v>
      </c>
      <c r="AW613" s="3">
        <v>56.26</v>
      </c>
      <c r="AX613" s="3">
        <v>53.35</v>
      </c>
      <c r="AY613" s="3">
        <v>46.75</v>
      </c>
    </row>
    <row r="614" spans="1:51" x14ac:dyDescent="0.35">
      <c r="A614" s="5">
        <f t="shared" si="10"/>
        <v>43585</v>
      </c>
      <c r="B614" t="s">
        <v>759</v>
      </c>
      <c r="C614" s="2">
        <v>43585</v>
      </c>
      <c r="D614" s="3">
        <v>33.659999999999997</v>
      </c>
      <c r="E614" s="3">
        <v>34.46</v>
      </c>
      <c r="F614" s="3">
        <v>36.409999999999997</v>
      </c>
      <c r="G614" s="3">
        <v>39.5</v>
      </c>
      <c r="H614" s="3">
        <v>43.75</v>
      </c>
      <c r="I614" s="3">
        <v>54.9</v>
      </c>
      <c r="J614" s="3">
        <v>58.75</v>
      </c>
      <c r="K614" s="3">
        <v>59.13</v>
      </c>
      <c r="L614" s="3">
        <v>59.27</v>
      </c>
      <c r="M614" s="3">
        <v>56.15</v>
      </c>
      <c r="N614" s="3">
        <v>50.34</v>
      </c>
      <c r="O614" s="3">
        <v>45.4</v>
      </c>
      <c r="P614" s="3">
        <v>42.2</v>
      </c>
      <c r="Q614" s="3">
        <v>43.13</v>
      </c>
      <c r="R614" s="3">
        <v>44.25</v>
      </c>
      <c r="S614" s="3">
        <v>47.78</v>
      </c>
      <c r="T614" s="3">
        <v>51.2</v>
      </c>
      <c r="U614" s="3">
        <v>54.07</v>
      </c>
      <c r="V614" s="3">
        <v>56.09</v>
      </c>
      <c r="W614" s="3">
        <v>58.95</v>
      </c>
      <c r="X614" s="3">
        <v>58.75</v>
      </c>
      <c r="Y614" s="3">
        <v>54.92</v>
      </c>
      <c r="Z614" s="3">
        <v>47.15</v>
      </c>
      <c r="AA614" s="3">
        <v>43.51</v>
      </c>
      <c r="AB614" s="3">
        <v>43.08</v>
      </c>
      <c r="AC614" s="3">
        <v>43.37</v>
      </c>
      <c r="AD614" s="3">
        <v>44.23</v>
      </c>
      <c r="AE614" s="3">
        <v>47.1</v>
      </c>
      <c r="AF614" s="3">
        <v>51.39</v>
      </c>
      <c r="AG614" s="3">
        <v>55.12</v>
      </c>
      <c r="AH614" s="3">
        <v>56.15</v>
      </c>
      <c r="AI614" s="3">
        <v>56.86</v>
      </c>
      <c r="AJ614" s="3">
        <v>55.32</v>
      </c>
      <c r="AK614" s="3">
        <v>52.08</v>
      </c>
      <c r="AL614" s="3">
        <v>46.15</v>
      </c>
      <c r="AM614" s="3">
        <v>44.1</v>
      </c>
      <c r="AN614" s="3">
        <v>42.69</v>
      </c>
      <c r="AO614" s="3">
        <v>42.63</v>
      </c>
      <c r="AP614" s="3">
        <v>42.98</v>
      </c>
      <c r="AQ614" s="3">
        <v>44.42</v>
      </c>
      <c r="AR614" s="3">
        <v>49.96</v>
      </c>
      <c r="AS614" s="3">
        <v>53.01</v>
      </c>
      <c r="AT614" s="3">
        <v>54.6</v>
      </c>
      <c r="AU614" s="3">
        <v>55.77</v>
      </c>
      <c r="AV614" s="3">
        <v>54.89</v>
      </c>
      <c r="AW614" s="3">
        <v>51.98</v>
      </c>
      <c r="AX614" s="3">
        <v>45.38</v>
      </c>
      <c r="AY614" s="3">
        <v>43.58</v>
      </c>
    </row>
    <row r="615" spans="1:51" x14ac:dyDescent="0.35">
      <c r="A615" s="5">
        <f t="shared" si="10"/>
        <v>43586</v>
      </c>
      <c r="B615" t="s">
        <v>760</v>
      </c>
      <c r="C615" s="2">
        <v>43586</v>
      </c>
      <c r="D615" s="3">
        <v>32.590000000000003</v>
      </c>
      <c r="E615" s="3">
        <v>33.49</v>
      </c>
      <c r="F615" s="3">
        <v>35.42</v>
      </c>
      <c r="G615" s="3">
        <v>38.479999999999997</v>
      </c>
      <c r="H615" s="3">
        <v>42.7</v>
      </c>
      <c r="I615" s="3">
        <v>53.7</v>
      </c>
      <c r="J615" s="3">
        <v>57.41</v>
      </c>
      <c r="K615" s="3">
        <v>57.75</v>
      </c>
      <c r="L615" s="3">
        <v>57.89</v>
      </c>
      <c r="M615" s="3">
        <v>54.7</v>
      </c>
      <c r="N615" s="3">
        <v>48.94</v>
      </c>
      <c r="O615" s="3">
        <v>44.24</v>
      </c>
      <c r="P615" s="3">
        <v>42.23</v>
      </c>
      <c r="Q615" s="3">
        <v>42.37</v>
      </c>
      <c r="R615" s="3">
        <v>43.09</v>
      </c>
      <c r="S615" s="3">
        <v>46.25</v>
      </c>
      <c r="T615" s="3">
        <v>49.86</v>
      </c>
      <c r="U615" s="3">
        <v>52.96</v>
      </c>
      <c r="V615" s="3">
        <v>55.2</v>
      </c>
      <c r="W615" s="3">
        <v>58.12</v>
      </c>
      <c r="X615" s="3">
        <v>57.92</v>
      </c>
      <c r="Y615" s="3">
        <v>54.09</v>
      </c>
      <c r="Z615" s="3">
        <v>46.29</v>
      </c>
      <c r="AA615" s="3">
        <v>42.57</v>
      </c>
      <c r="AB615" s="3">
        <v>42.07</v>
      </c>
      <c r="AC615" s="3">
        <v>42.34</v>
      </c>
      <c r="AD615" s="3">
        <v>43.2</v>
      </c>
      <c r="AE615" s="3">
        <v>46.07</v>
      </c>
      <c r="AF615" s="3">
        <v>50.33</v>
      </c>
      <c r="AG615" s="3">
        <v>54.1</v>
      </c>
      <c r="AH615" s="3">
        <v>55.2</v>
      </c>
      <c r="AI615" s="3">
        <v>55.94</v>
      </c>
      <c r="AJ615" s="3">
        <v>54.4</v>
      </c>
      <c r="AK615" s="3">
        <v>51.16</v>
      </c>
      <c r="AL615" s="3">
        <v>45.23</v>
      </c>
      <c r="AM615" s="3">
        <v>43.18</v>
      </c>
      <c r="AN615" s="3">
        <v>41.77</v>
      </c>
      <c r="AO615" s="3">
        <v>41.71</v>
      </c>
      <c r="AP615" s="3">
        <v>42.06</v>
      </c>
      <c r="AQ615" s="3">
        <v>43.5</v>
      </c>
      <c r="AR615" s="3">
        <v>49.04</v>
      </c>
      <c r="AS615" s="3">
        <v>52.09</v>
      </c>
      <c r="AT615" s="3">
        <v>53.68</v>
      </c>
      <c r="AU615" s="3">
        <v>54.85</v>
      </c>
      <c r="AV615" s="3">
        <v>53.97</v>
      </c>
      <c r="AW615" s="3">
        <v>51.06</v>
      </c>
      <c r="AX615" s="3">
        <v>44.46</v>
      </c>
      <c r="AY615" s="3">
        <v>42.66</v>
      </c>
    </row>
    <row r="616" spans="1:51" x14ac:dyDescent="0.35">
      <c r="A616" s="5">
        <f t="shared" si="10"/>
        <v>43587</v>
      </c>
      <c r="B616" t="s">
        <v>761</v>
      </c>
      <c r="C616" s="2">
        <v>43587</v>
      </c>
      <c r="D616" s="3">
        <v>33.380000000000003</v>
      </c>
      <c r="E616" s="3">
        <v>34.19</v>
      </c>
      <c r="F616" s="3">
        <v>35.909999999999997</v>
      </c>
      <c r="G616" s="3">
        <v>38.81</v>
      </c>
      <c r="H616" s="3">
        <v>42.55</v>
      </c>
      <c r="I616" s="3">
        <v>52.44</v>
      </c>
      <c r="J616" s="3">
        <v>56.15</v>
      </c>
      <c r="K616" s="3">
        <v>56.67</v>
      </c>
      <c r="L616" s="3">
        <v>56.79</v>
      </c>
      <c r="M616" s="3">
        <v>53.59</v>
      </c>
      <c r="N616" s="3">
        <v>48.11</v>
      </c>
      <c r="O616" s="3">
        <v>43.42</v>
      </c>
      <c r="P616" s="3">
        <v>41.43</v>
      </c>
      <c r="Q616" s="3">
        <v>41.54</v>
      </c>
      <c r="R616" s="3">
        <v>42.21</v>
      </c>
      <c r="S616" s="3">
        <v>45.37</v>
      </c>
      <c r="T616" s="3">
        <v>49.06</v>
      </c>
      <c r="U616" s="3">
        <v>52.2</v>
      </c>
      <c r="V616" s="3">
        <v>54.45</v>
      </c>
      <c r="W616" s="3">
        <v>57.31</v>
      </c>
      <c r="X616" s="3">
        <v>57.11</v>
      </c>
      <c r="Y616" s="3">
        <v>53.27</v>
      </c>
      <c r="Z616" s="3">
        <v>45.26</v>
      </c>
      <c r="AA616" s="3">
        <v>41.53</v>
      </c>
      <c r="AB616" s="3">
        <v>41.01</v>
      </c>
      <c r="AC616" s="3">
        <v>41.27</v>
      </c>
      <c r="AD616" s="3">
        <v>42.13</v>
      </c>
      <c r="AE616" s="3">
        <v>45.01</v>
      </c>
      <c r="AF616" s="3">
        <v>49.33</v>
      </c>
      <c r="AG616" s="3">
        <v>53.1</v>
      </c>
      <c r="AH616" s="3">
        <v>54.2</v>
      </c>
      <c r="AI616" s="3">
        <v>54.94</v>
      </c>
      <c r="AJ616" s="3">
        <v>53.4</v>
      </c>
      <c r="AK616" s="3">
        <v>50.16</v>
      </c>
      <c r="AL616" s="3">
        <v>44.23</v>
      </c>
      <c r="AM616" s="3">
        <v>42.18</v>
      </c>
      <c r="AN616" s="3">
        <v>40.770000000000003</v>
      </c>
      <c r="AO616" s="3">
        <v>40.71</v>
      </c>
      <c r="AP616" s="3">
        <v>41.06</v>
      </c>
      <c r="AQ616" s="3">
        <v>42.5</v>
      </c>
      <c r="AR616" s="3">
        <v>48.04</v>
      </c>
      <c r="AS616" s="3">
        <v>51.09</v>
      </c>
      <c r="AT616" s="3">
        <v>52.68</v>
      </c>
      <c r="AU616" s="3">
        <v>53.85</v>
      </c>
      <c r="AV616" s="3">
        <v>52.97</v>
      </c>
      <c r="AW616" s="3">
        <v>50.06</v>
      </c>
      <c r="AX616" s="3">
        <v>43.46</v>
      </c>
      <c r="AY616" s="3">
        <v>41.66</v>
      </c>
    </row>
    <row r="617" spans="1:51" x14ac:dyDescent="0.35">
      <c r="A617" s="5">
        <f t="shared" si="10"/>
        <v>43588</v>
      </c>
      <c r="B617" t="s">
        <v>762</v>
      </c>
      <c r="C617" s="2">
        <v>43588</v>
      </c>
      <c r="D617" s="3">
        <v>33.99</v>
      </c>
      <c r="E617" s="3">
        <v>34.82</v>
      </c>
      <c r="F617" s="3">
        <v>36.5</v>
      </c>
      <c r="G617" s="3">
        <v>39.299999999999997</v>
      </c>
      <c r="H617" s="3">
        <v>44.08</v>
      </c>
      <c r="I617" s="3">
        <v>54.54</v>
      </c>
      <c r="J617" s="3">
        <v>58.28</v>
      </c>
      <c r="K617" s="3">
        <v>58.76</v>
      </c>
      <c r="L617" s="3">
        <v>58.82</v>
      </c>
      <c r="M617" s="3">
        <v>55.66</v>
      </c>
      <c r="N617" s="3">
        <v>49.44</v>
      </c>
      <c r="O617" s="3">
        <v>45.01</v>
      </c>
      <c r="P617" s="3">
        <v>42.78</v>
      </c>
      <c r="Q617" s="3">
        <v>42.9</v>
      </c>
      <c r="R617" s="3">
        <v>43.5</v>
      </c>
      <c r="S617" s="3">
        <v>46.46</v>
      </c>
      <c r="T617" s="3">
        <v>50.26</v>
      </c>
      <c r="U617" s="3">
        <v>53.4</v>
      </c>
      <c r="V617" s="3">
        <v>55.65</v>
      </c>
      <c r="W617" s="3">
        <v>58.42</v>
      </c>
      <c r="X617" s="3">
        <v>58.23</v>
      </c>
      <c r="Y617" s="3">
        <v>54.36</v>
      </c>
      <c r="Z617" s="3">
        <v>46.39</v>
      </c>
      <c r="AA617" s="3">
        <v>42.86</v>
      </c>
      <c r="AB617" s="3">
        <v>42.34</v>
      </c>
      <c r="AC617" s="3">
        <v>42.6</v>
      </c>
      <c r="AD617" s="3">
        <v>43.46</v>
      </c>
      <c r="AE617" s="3">
        <v>46.34</v>
      </c>
      <c r="AF617" s="3">
        <v>50.68</v>
      </c>
      <c r="AG617" s="3">
        <v>54.45</v>
      </c>
      <c r="AH617" s="3">
        <v>55.55</v>
      </c>
      <c r="AI617" s="3">
        <v>56.29</v>
      </c>
      <c r="AJ617" s="3">
        <v>54.75</v>
      </c>
      <c r="AK617" s="3">
        <v>51.51</v>
      </c>
      <c r="AL617" s="3">
        <v>45.58</v>
      </c>
      <c r="AM617" s="3">
        <v>43.53</v>
      </c>
      <c r="AN617" s="3">
        <v>42.12</v>
      </c>
      <c r="AO617" s="3">
        <v>42.06</v>
      </c>
      <c r="AP617" s="3">
        <v>42.41</v>
      </c>
      <c r="AQ617" s="3">
        <v>43.85</v>
      </c>
      <c r="AR617" s="3">
        <v>49.39</v>
      </c>
      <c r="AS617" s="3">
        <v>52.44</v>
      </c>
      <c r="AT617" s="3">
        <v>54.03</v>
      </c>
      <c r="AU617" s="3">
        <v>55.2</v>
      </c>
      <c r="AV617" s="3">
        <v>54.32</v>
      </c>
      <c r="AW617" s="3">
        <v>51.41</v>
      </c>
      <c r="AX617" s="3">
        <v>44.81</v>
      </c>
      <c r="AY617" s="3">
        <v>43.01</v>
      </c>
    </row>
    <row r="618" spans="1:51" x14ac:dyDescent="0.35">
      <c r="A618" s="5">
        <f t="shared" si="10"/>
        <v>43591</v>
      </c>
      <c r="B618" t="s">
        <v>763</v>
      </c>
      <c r="C618" s="2">
        <v>43591</v>
      </c>
      <c r="D618" s="3">
        <v>33.99</v>
      </c>
      <c r="E618" s="3">
        <v>34.82</v>
      </c>
      <c r="F618" s="3">
        <v>36.5</v>
      </c>
      <c r="G618" s="3">
        <v>39.299999999999997</v>
      </c>
      <c r="H618" s="3">
        <v>44.08</v>
      </c>
      <c r="I618" s="3">
        <v>54.54</v>
      </c>
      <c r="J618" s="3">
        <v>58.28</v>
      </c>
      <c r="K618" s="3">
        <v>58.76</v>
      </c>
      <c r="L618" s="3">
        <v>58.82</v>
      </c>
      <c r="M618" s="3">
        <v>55.66</v>
      </c>
      <c r="N618" s="3">
        <v>49.44</v>
      </c>
      <c r="O618" s="3">
        <v>45.01</v>
      </c>
      <c r="P618" s="3">
        <v>42.78</v>
      </c>
      <c r="Q618" s="3">
        <v>42.9</v>
      </c>
      <c r="R618" s="3">
        <v>43.5</v>
      </c>
      <c r="S618" s="3">
        <v>46.46</v>
      </c>
      <c r="T618" s="3">
        <v>50.26</v>
      </c>
      <c r="U618" s="3">
        <v>53.4</v>
      </c>
      <c r="V618" s="3">
        <v>55.65</v>
      </c>
      <c r="W618" s="3">
        <v>58.42</v>
      </c>
      <c r="X618" s="3">
        <v>58.23</v>
      </c>
      <c r="Y618" s="3">
        <v>54.36</v>
      </c>
      <c r="Z618" s="3">
        <v>46.39</v>
      </c>
      <c r="AA618" s="3">
        <v>42.86</v>
      </c>
      <c r="AB618" s="3">
        <v>42.34</v>
      </c>
      <c r="AC618" s="3">
        <v>42.6</v>
      </c>
      <c r="AD618" s="3">
        <v>43.46</v>
      </c>
      <c r="AE618" s="3">
        <v>46.34</v>
      </c>
      <c r="AF618" s="3">
        <v>50.68</v>
      </c>
      <c r="AG618" s="3">
        <v>54.45</v>
      </c>
      <c r="AH618" s="3">
        <v>55.55</v>
      </c>
      <c r="AI618" s="3">
        <v>56.29</v>
      </c>
      <c r="AJ618" s="3">
        <v>54.75</v>
      </c>
      <c r="AK618" s="3">
        <v>51.51</v>
      </c>
      <c r="AL618" s="3">
        <v>45.58</v>
      </c>
      <c r="AM618" s="3">
        <v>43.53</v>
      </c>
      <c r="AN618" s="3">
        <v>42.12</v>
      </c>
      <c r="AO618" s="3">
        <v>42.06</v>
      </c>
      <c r="AP618" s="3">
        <v>42.41</v>
      </c>
      <c r="AQ618" s="3">
        <v>43.85</v>
      </c>
      <c r="AR618" s="3">
        <v>49.39</v>
      </c>
      <c r="AS618" s="3">
        <v>52.44</v>
      </c>
      <c r="AT618" s="3">
        <v>54.03</v>
      </c>
      <c r="AU618" s="3">
        <v>55.2</v>
      </c>
      <c r="AV618" s="3">
        <v>54.32</v>
      </c>
      <c r="AW618" s="3">
        <v>51.41</v>
      </c>
      <c r="AX618" s="3">
        <v>44.81</v>
      </c>
      <c r="AY618" s="3">
        <v>43.01</v>
      </c>
    </row>
    <row r="619" spans="1:51" x14ac:dyDescent="0.35">
      <c r="A619" s="5">
        <f t="shared" si="10"/>
        <v>43592</v>
      </c>
      <c r="B619" t="s">
        <v>764</v>
      </c>
      <c r="C619" s="2">
        <v>43592</v>
      </c>
      <c r="D619" s="3">
        <v>32.39</v>
      </c>
      <c r="E619" s="3">
        <v>33.22</v>
      </c>
      <c r="F619" s="3">
        <v>35.119999999999997</v>
      </c>
      <c r="G619" s="3">
        <v>38.81</v>
      </c>
      <c r="H619" s="3">
        <v>43.6</v>
      </c>
      <c r="I619" s="3">
        <v>54.6</v>
      </c>
      <c r="J619" s="3">
        <v>58.75</v>
      </c>
      <c r="K619" s="3">
        <v>59.31</v>
      </c>
      <c r="L619" s="3">
        <v>59.46</v>
      </c>
      <c r="M619" s="3">
        <v>56.34</v>
      </c>
      <c r="N619" s="3">
        <v>49.99</v>
      </c>
      <c r="O619" s="3">
        <v>45.58</v>
      </c>
      <c r="P619" s="3">
        <v>43.35</v>
      </c>
      <c r="Q619" s="3">
        <v>43.47</v>
      </c>
      <c r="R619" s="3">
        <v>44.07</v>
      </c>
      <c r="S619" s="3">
        <v>47.03</v>
      </c>
      <c r="T619" s="3">
        <v>50.85</v>
      </c>
      <c r="U619" s="3">
        <v>54.01</v>
      </c>
      <c r="V619" s="3">
        <v>56.28</v>
      </c>
      <c r="W619" s="3">
        <v>59.03</v>
      </c>
      <c r="X619" s="3">
        <v>58.82</v>
      </c>
      <c r="Y619" s="3">
        <v>54.94</v>
      </c>
      <c r="Z619" s="3">
        <v>46.97</v>
      </c>
      <c r="AA619" s="3">
        <v>43.44</v>
      </c>
      <c r="AB619" s="3">
        <v>42.92</v>
      </c>
      <c r="AC619" s="3">
        <v>43.18</v>
      </c>
      <c r="AD619" s="3">
        <v>44.04</v>
      </c>
      <c r="AE619" s="3">
        <v>46.92</v>
      </c>
      <c r="AF619" s="3">
        <v>51.26</v>
      </c>
      <c r="AG619" s="3">
        <v>55.03</v>
      </c>
      <c r="AH619" s="3">
        <v>56.13</v>
      </c>
      <c r="AI619" s="3">
        <v>56.87</v>
      </c>
      <c r="AJ619" s="3">
        <v>55.33</v>
      </c>
      <c r="AK619" s="3">
        <v>52.09</v>
      </c>
      <c r="AL619" s="3">
        <v>46.16</v>
      </c>
      <c r="AM619" s="3">
        <v>44.11</v>
      </c>
      <c r="AN619" s="3">
        <v>42.7</v>
      </c>
      <c r="AO619" s="3">
        <v>42.64</v>
      </c>
      <c r="AP619" s="3">
        <v>42.99</v>
      </c>
      <c r="AQ619" s="3">
        <v>44.43</v>
      </c>
      <c r="AR619" s="3">
        <v>50.09</v>
      </c>
      <c r="AS619" s="3">
        <v>53.24</v>
      </c>
      <c r="AT619" s="3">
        <v>54.91</v>
      </c>
      <c r="AU619" s="3">
        <v>56.16</v>
      </c>
      <c r="AV619" s="3">
        <v>55.36</v>
      </c>
      <c r="AW619" s="3">
        <v>52.53</v>
      </c>
      <c r="AX619" s="3">
        <v>45.93</v>
      </c>
      <c r="AY619" s="3">
        <v>44.13</v>
      </c>
    </row>
    <row r="620" spans="1:51" x14ac:dyDescent="0.35">
      <c r="A620" s="5">
        <f t="shared" si="10"/>
        <v>43593</v>
      </c>
      <c r="B620" t="s">
        <v>765</v>
      </c>
      <c r="C620" s="2">
        <v>43593</v>
      </c>
      <c r="D620" s="3">
        <v>33.19</v>
      </c>
      <c r="E620" s="3">
        <v>33.89</v>
      </c>
      <c r="F620" s="3">
        <v>35.49</v>
      </c>
      <c r="G620" s="3">
        <v>39.18</v>
      </c>
      <c r="H620" s="3">
        <v>43.99</v>
      </c>
      <c r="I620" s="3">
        <v>54.94</v>
      </c>
      <c r="J620" s="3">
        <v>59.14</v>
      </c>
      <c r="K620" s="3">
        <v>59.71</v>
      </c>
      <c r="L620" s="3">
        <v>59.87</v>
      </c>
      <c r="M620" s="3">
        <v>56.76</v>
      </c>
      <c r="N620" s="3">
        <v>50.31</v>
      </c>
      <c r="O620" s="3">
        <v>45.6</v>
      </c>
      <c r="P620" s="3">
        <v>43.56</v>
      </c>
      <c r="Q620" s="3">
        <v>43.68</v>
      </c>
      <c r="R620" s="3">
        <v>44.28</v>
      </c>
      <c r="S620" s="3">
        <v>47.24</v>
      </c>
      <c r="T620" s="3">
        <v>51.03</v>
      </c>
      <c r="U620" s="3">
        <v>54.16</v>
      </c>
      <c r="V620" s="3">
        <v>56.4</v>
      </c>
      <c r="W620" s="3">
        <v>59.12</v>
      </c>
      <c r="X620" s="3">
        <v>58.91</v>
      </c>
      <c r="Y620" s="3">
        <v>55.03</v>
      </c>
      <c r="Z620" s="3">
        <v>47.04</v>
      </c>
      <c r="AA620" s="3">
        <v>43.49</v>
      </c>
      <c r="AB620" s="3">
        <v>42.95</v>
      </c>
      <c r="AC620" s="3">
        <v>43.19</v>
      </c>
      <c r="AD620" s="3">
        <v>44.05</v>
      </c>
      <c r="AE620" s="3">
        <v>46.93</v>
      </c>
      <c r="AF620" s="3">
        <v>51.27</v>
      </c>
      <c r="AG620" s="3">
        <v>55.04</v>
      </c>
      <c r="AH620" s="3">
        <v>56.14</v>
      </c>
      <c r="AI620" s="3">
        <v>56.88</v>
      </c>
      <c r="AJ620" s="3">
        <v>55.34</v>
      </c>
      <c r="AK620" s="3">
        <v>52.1</v>
      </c>
      <c r="AL620" s="3">
        <v>46.17</v>
      </c>
      <c r="AM620" s="3">
        <v>44.12</v>
      </c>
      <c r="AN620" s="3">
        <v>42.71</v>
      </c>
      <c r="AO620" s="3">
        <v>42.65</v>
      </c>
      <c r="AP620" s="3">
        <v>43</v>
      </c>
      <c r="AQ620" s="3">
        <v>44.44</v>
      </c>
      <c r="AR620" s="3">
        <v>50.1</v>
      </c>
      <c r="AS620" s="3">
        <v>53.25</v>
      </c>
      <c r="AT620" s="3">
        <v>54.92</v>
      </c>
      <c r="AU620" s="3">
        <v>56.17</v>
      </c>
      <c r="AV620" s="3">
        <v>55.37</v>
      </c>
      <c r="AW620" s="3">
        <v>52.54</v>
      </c>
      <c r="AX620" s="3">
        <v>45.94</v>
      </c>
      <c r="AY620" s="3">
        <v>44.14</v>
      </c>
    </row>
    <row r="621" spans="1:51" x14ac:dyDescent="0.35">
      <c r="A621" s="5">
        <f t="shared" si="10"/>
        <v>43594</v>
      </c>
      <c r="B621" t="s">
        <v>766</v>
      </c>
      <c r="C621" s="2">
        <v>43594</v>
      </c>
      <c r="D621" s="3">
        <v>33.75</v>
      </c>
      <c r="E621" s="3">
        <v>34.42</v>
      </c>
      <c r="F621" s="3">
        <v>35.96</v>
      </c>
      <c r="G621" s="3">
        <v>39.299999999999997</v>
      </c>
      <c r="H621" s="3">
        <v>43.8</v>
      </c>
      <c r="I621" s="3">
        <v>54.75</v>
      </c>
      <c r="J621" s="3">
        <v>58.81</v>
      </c>
      <c r="K621" s="3">
        <v>59.26</v>
      </c>
      <c r="L621" s="3">
        <v>59.42</v>
      </c>
      <c r="M621" s="3">
        <v>56.31</v>
      </c>
      <c r="N621" s="3">
        <v>50.5</v>
      </c>
      <c r="O621" s="3">
        <v>45.01</v>
      </c>
      <c r="P621" s="3">
        <v>42.88</v>
      </c>
      <c r="Q621" s="3">
        <v>43.22</v>
      </c>
      <c r="R621" s="3">
        <v>43.95</v>
      </c>
      <c r="S621" s="3">
        <v>47</v>
      </c>
      <c r="T621" s="3">
        <v>50.68</v>
      </c>
      <c r="U621" s="3">
        <v>53.72</v>
      </c>
      <c r="V621" s="3">
        <v>55.87</v>
      </c>
      <c r="W621" s="3">
        <v>58.51</v>
      </c>
      <c r="X621" s="3">
        <v>58.25</v>
      </c>
      <c r="Y621" s="3">
        <v>54.32</v>
      </c>
      <c r="Z621" s="3">
        <v>46.38</v>
      </c>
      <c r="AA621" s="3">
        <v>42.87</v>
      </c>
      <c r="AB621" s="3">
        <v>42.34</v>
      </c>
      <c r="AC621" s="3">
        <v>42.57</v>
      </c>
      <c r="AD621" s="3">
        <v>43.42</v>
      </c>
      <c r="AE621" s="3">
        <v>46.29</v>
      </c>
      <c r="AF621" s="3">
        <v>50.63</v>
      </c>
      <c r="AG621" s="3">
        <v>54.4</v>
      </c>
      <c r="AH621" s="3">
        <v>55.5</v>
      </c>
      <c r="AI621" s="3">
        <v>56.24</v>
      </c>
      <c r="AJ621" s="3">
        <v>54.7</v>
      </c>
      <c r="AK621" s="3">
        <v>51.46</v>
      </c>
      <c r="AL621" s="3">
        <v>45.53</v>
      </c>
      <c r="AM621" s="3">
        <v>43.48</v>
      </c>
      <c r="AN621" s="3">
        <v>42.07</v>
      </c>
      <c r="AO621" s="3">
        <v>42.01</v>
      </c>
      <c r="AP621" s="3">
        <v>42.36</v>
      </c>
      <c r="AQ621" s="3">
        <v>43.8</v>
      </c>
      <c r="AR621" s="3">
        <v>49.46</v>
      </c>
      <c r="AS621" s="3">
        <v>52.61</v>
      </c>
      <c r="AT621" s="3">
        <v>54.28</v>
      </c>
      <c r="AU621" s="3">
        <v>55.53</v>
      </c>
      <c r="AV621" s="3">
        <v>54.73</v>
      </c>
      <c r="AW621" s="3">
        <v>51.9</v>
      </c>
      <c r="AX621" s="3">
        <v>45.3</v>
      </c>
      <c r="AY621" s="3">
        <v>43.5</v>
      </c>
    </row>
    <row r="622" spans="1:51" x14ac:dyDescent="0.35">
      <c r="A622" s="5">
        <f t="shared" si="10"/>
        <v>43595</v>
      </c>
      <c r="B622" t="s">
        <v>767</v>
      </c>
      <c r="C622" s="2">
        <v>43595</v>
      </c>
      <c r="D622" s="3">
        <v>32.54</v>
      </c>
      <c r="E622" s="3">
        <v>33.22</v>
      </c>
      <c r="F622" s="3">
        <v>35.020000000000003</v>
      </c>
      <c r="G622" s="3">
        <v>38.33</v>
      </c>
      <c r="H622" s="3">
        <v>42.56</v>
      </c>
      <c r="I622" s="3">
        <v>53.62</v>
      </c>
      <c r="J622" s="3">
        <v>57.76</v>
      </c>
      <c r="K622" s="3">
        <v>58.22</v>
      </c>
      <c r="L622" s="3">
        <v>58.43</v>
      </c>
      <c r="M622" s="3">
        <v>55.14</v>
      </c>
      <c r="N622" s="3">
        <v>49.43</v>
      </c>
      <c r="O622" s="3">
        <v>44.03</v>
      </c>
      <c r="P622" s="3">
        <v>41.94</v>
      </c>
      <c r="Q622" s="3">
        <v>42.3</v>
      </c>
      <c r="R622" s="3">
        <v>43.03</v>
      </c>
      <c r="S622" s="3">
        <v>46.08</v>
      </c>
      <c r="T622" s="3">
        <v>49.72</v>
      </c>
      <c r="U622" s="3">
        <v>52.78</v>
      </c>
      <c r="V622" s="3">
        <v>54.95</v>
      </c>
      <c r="W622" s="3">
        <v>57.59</v>
      </c>
      <c r="X622" s="3">
        <v>57.33</v>
      </c>
      <c r="Y622" s="3">
        <v>53.37</v>
      </c>
      <c r="Z622" s="3">
        <v>45.45</v>
      </c>
      <c r="AA622" s="3">
        <v>41.94</v>
      </c>
      <c r="AB622" s="3">
        <v>41.41</v>
      </c>
      <c r="AC622" s="3">
        <v>41.64</v>
      </c>
      <c r="AD622" s="3">
        <v>42.49</v>
      </c>
      <c r="AE622" s="3">
        <v>45.36</v>
      </c>
      <c r="AF622" s="3">
        <v>49.77</v>
      </c>
      <c r="AG622" s="3">
        <v>53.55</v>
      </c>
      <c r="AH622" s="3">
        <v>54.65</v>
      </c>
      <c r="AI622" s="3">
        <v>55.37</v>
      </c>
      <c r="AJ622" s="3">
        <v>53.79</v>
      </c>
      <c r="AK622" s="3">
        <v>50.51</v>
      </c>
      <c r="AL622" s="3">
        <v>44.56</v>
      </c>
      <c r="AM622" s="3">
        <v>42.49</v>
      </c>
      <c r="AN622" s="3">
        <v>41.06</v>
      </c>
      <c r="AO622" s="3">
        <v>41</v>
      </c>
      <c r="AP622" s="3">
        <v>41.35</v>
      </c>
      <c r="AQ622" s="3">
        <v>42.79</v>
      </c>
      <c r="AR622" s="3">
        <v>48.45</v>
      </c>
      <c r="AS622" s="3">
        <v>51.6</v>
      </c>
      <c r="AT622" s="3">
        <v>53.27</v>
      </c>
      <c r="AU622" s="3">
        <v>54.52</v>
      </c>
      <c r="AV622" s="3">
        <v>53.72</v>
      </c>
      <c r="AW622" s="3">
        <v>50.89</v>
      </c>
      <c r="AX622" s="3">
        <v>44.29</v>
      </c>
      <c r="AY622" s="3">
        <v>42.49</v>
      </c>
    </row>
    <row r="623" spans="1:51" x14ac:dyDescent="0.35">
      <c r="A623" s="5">
        <f t="shared" si="10"/>
        <v>43598</v>
      </c>
      <c r="B623" t="s">
        <v>768</v>
      </c>
      <c r="C623" s="2">
        <v>43598</v>
      </c>
      <c r="D623" s="3">
        <v>32.15</v>
      </c>
      <c r="E623" s="3">
        <v>32.619999999999997</v>
      </c>
      <c r="F623" s="3">
        <v>34.44</v>
      </c>
      <c r="G623" s="3">
        <v>37.75</v>
      </c>
      <c r="H623" s="3">
        <v>42.49</v>
      </c>
      <c r="I623" s="3">
        <v>53.49</v>
      </c>
      <c r="J623" s="3">
        <v>57.74</v>
      </c>
      <c r="K623" s="3">
        <v>58.24</v>
      </c>
      <c r="L623" s="3">
        <v>58.43</v>
      </c>
      <c r="M623" s="3">
        <v>55.33</v>
      </c>
      <c r="N623" s="3">
        <v>49.34</v>
      </c>
      <c r="O623" s="3">
        <v>43.94</v>
      </c>
      <c r="P623" s="3">
        <v>41.85</v>
      </c>
      <c r="Q623" s="3">
        <v>42.4</v>
      </c>
      <c r="R623" s="3">
        <v>43.26</v>
      </c>
      <c r="S623" s="3">
        <v>46.1</v>
      </c>
      <c r="T623" s="3">
        <v>49.77</v>
      </c>
      <c r="U623" s="3">
        <v>52.83</v>
      </c>
      <c r="V623" s="3">
        <v>55</v>
      </c>
      <c r="W623" s="3">
        <v>57.64</v>
      </c>
      <c r="X623" s="3">
        <v>57.38</v>
      </c>
      <c r="Y623" s="3">
        <v>53.42</v>
      </c>
      <c r="Z623" s="3">
        <v>45.58</v>
      </c>
      <c r="AA623" s="3">
        <v>42.1</v>
      </c>
      <c r="AB623" s="3">
        <v>41.57</v>
      </c>
      <c r="AC623" s="3">
        <v>41.8</v>
      </c>
      <c r="AD623" s="3">
        <v>42.65</v>
      </c>
      <c r="AE623" s="3">
        <v>45.52</v>
      </c>
      <c r="AF623" s="3">
        <v>49.93</v>
      </c>
      <c r="AG623" s="3">
        <v>53.71</v>
      </c>
      <c r="AH623" s="3">
        <v>54.81</v>
      </c>
      <c r="AI623" s="3">
        <v>55.53</v>
      </c>
      <c r="AJ623" s="3">
        <v>53.95</v>
      </c>
      <c r="AK623" s="3">
        <v>50.67</v>
      </c>
      <c r="AL623" s="3">
        <v>44.79</v>
      </c>
      <c r="AM623" s="3">
        <v>42.77</v>
      </c>
      <c r="AN623" s="3">
        <v>41.34</v>
      </c>
      <c r="AO623" s="3">
        <v>41.28</v>
      </c>
      <c r="AP623" s="3">
        <v>41.63</v>
      </c>
      <c r="AQ623" s="3">
        <v>43.07</v>
      </c>
      <c r="AR623" s="3">
        <v>48.73</v>
      </c>
      <c r="AS623" s="3">
        <v>51.88</v>
      </c>
      <c r="AT623" s="3">
        <v>53.55</v>
      </c>
      <c r="AU623" s="3">
        <v>54.8</v>
      </c>
      <c r="AV623" s="3">
        <v>54</v>
      </c>
      <c r="AW623" s="3">
        <v>51.17</v>
      </c>
      <c r="AX623" s="3">
        <v>44.57</v>
      </c>
      <c r="AY623" s="3">
        <v>42.77</v>
      </c>
    </row>
    <row r="624" spans="1:51" x14ac:dyDescent="0.35">
      <c r="A624" s="5">
        <f t="shared" si="10"/>
        <v>43599</v>
      </c>
      <c r="B624" t="s">
        <v>769</v>
      </c>
      <c r="C624" s="2">
        <v>43599</v>
      </c>
      <c r="D624" s="3">
        <v>32.24</v>
      </c>
      <c r="E624" s="3">
        <v>32.729999999999997</v>
      </c>
      <c r="F624" s="3">
        <v>34.68</v>
      </c>
      <c r="G624" s="3">
        <v>38.03</v>
      </c>
      <c r="H624" s="3">
        <v>42.9</v>
      </c>
      <c r="I624" s="3">
        <v>54.25</v>
      </c>
      <c r="J624" s="3">
        <v>58.5</v>
      </c>
      <c r="K624" s="3">
        <v>58.94</v>
      </c>
      <c r="L624" s="3">
        <v>59.1</v>
      </c>
      <c r="M624" s="3">
        <v>56.04</v>
      </c>
      <c r="N624" s="3">
        <v>50.12</v>
      </c>
      <c r="O624" s="3">
        <v>44.69</v>
      </c>
      <c r="P624" s="3">
        <v>42.45</v>
      </c>
      <c r="Q624" s="3">
        <v>42.97</v>
      </c>
      <c r="R624" s="3">
        <v>43.83</v>
      </c>
      <c r="S624" s="3">
        <v>46.67</v>
      </c>
      <c r="T624" s="3">
        <v>50.42</v>
      </c>
      <c r="U624" s="3">
        <v>53.54</v>
      </c>
      <c r="V624" s="3">
        <v>55.77</v>
      </c>
      <c r="W624" s="3">
        <v>58.42</v>
      </c>
      <c r="X624" s="3">
        <v>58.11</v>
      </c>
      <c r="Y624" s="3">
        <v>54.1</v>
      </c>
      <c r="Z624" s="3">
        <v>46.18</v>
      </c>
      <c r="AA624" s="3">
        <v>42.7</v>
      </c>
      <c r="AB624" s="3">
        <v>42.17</v>
      </c>
      <c r="AC624" s="3">
        <v>42.4</v>
      </c>
      <c r="AD624" s="3">
        <v>43.25</v>
      </c>
      <c r="AE624" s="3">
        <v>46.12</v>
      </c>
      <c r="AF624" s="3">
        <v>50.44</v>
      </c>
      <c r="AG624" s="3">
        <v>53.99</v>
      </c>
      <c r="AH624" s="3">
        <v>54.98</v>
      </c>
      <c r="AI624" s="3">
        <v>55.7</v>
      </c>
      <c r="AJ624" s="3">
        <v>54.12</v>
      </c>
      <c r="AK624" s="3">
        <v>50.84</v>
      </c>
      <c r="AL624" s="3">
        <v>45.04</v>
      </c>
      <c r="AM624" s="3">
        <v>43.1</v>
      </c>
      <c r="AN624" s="3">
        <v>41.67</v>
      </c>
      <c r="AO624" s="3">
        <v>41.61</v>
      </c>
      <c r="AP624" s="3">
        <v>41.96</v>
      </c>
      <c r="AQ624" s="3">
        <v>43.26</v>
      </c>
      <c r="AR624" s="3">
        <v>48.86</v>
      </c>
      <c r="AS624" s="3">
        <v>51.98</v>
      </c>
      <c r="AT624" s="3">
        <v>53.66</v>
      </c>
      <c r="AU624" s="3">
        <v>54.91</v>
      </c>
      <c r="AV624" s="3">
        <v>54.11</v>
      </c>
      <c r="AW624" s="3">
        <v>51.28</v>
      </c>
      <c r="AX624" s="3">
        <v>44.68</v>
      </c>
      <c r="AY624" s="3">
        <v>42.88</v>
      </c>
    </row>
    <row r="625" spans="1:51" x14ac:dyDescent="0.35">
      <c r="A625" s="5">
        <f t="shared" si="10"/>
        <v>43600</v>
      </c>
      <c r="B625" t="s">
        <v>770</v>
      </c>
      <c r="C625" s="2">
        <v>43600</v>
      </c>
      <c r="D625" s="3">
        <v>32.630000000000003</v>
      </c>
      <c r="E625" s="3">
        <v>33.17</v>
      </c>
      <c r="F625" s="3">
        <v>35.17</v>
      </c>
      <c r="G625" s="3">
        <v>38.659999999999997</v>
      </c>
      <c r="H625" s="3">
        <v>43.8</v>
      </c>
      <c r="I625" s="3">
        <v>55.3</v>
      </c>
      <c r="J625" s="3">
        <v>59.5</v>
      </c>
      <c r="K625" s="3">
        <v>60.12</v>
      </c>
      <c r="L625" s="3">
        <v>60.28</v>
      </c>
      <c r="M625" s="3">
        <v>57.07</v>
      </c>
      <c r="N625" s="3">
        <v>51.13</v>
      </c>
      <c r="O625" s="3">
        <v>45.7</v>
      </c>
      <c r="P625" s="3">
        <v>43.44</v>
      </c>
      <c r="Q625" s="3">
        <v>43.92</v>
      </c>
      <c r="R625" s="3">
        <v>44.74</v>
      </c>
      <c r="S625" s="3">
        <v>47.54</v>
      </c>
      <c r="T625" s="3">
        <v>51.2</v>
      </c>
      <c r="U625" s="3">
        <v>54.32</v>
      </c>
      <c r="V625" s="3">
        <v>56.56</v>
      </c>
      <c r="W625" s="3">
        <v>59.21</v>
      </c>
      <c r="X625" s="3">
        <v>58.93</v>
      </c>
      <c r="Y625" s="3">
        <v>54.95</v>
      </c>
      <c r="Z625" s="3">
        <v>47.05</v>
      </c>
      <c r="AA625" s="3">
        <v>43.6</v>
      </c>
      <c r="AB625" s="3">
        <v>43.09</v>
      </c>
      <c r="AC625" s="3">
        <v>43.36</v>
      </c>
      <c r="AD625" s="3">
        <v>44.25</v>
      </c>
      <c r="AE625" s="3">
        <v>47.16</v>
      </c>
      <c r="AF625" s="3">
        <v>51.53</v>
      </c>
      <c r="AG625" s="3">
        <v>55.14</v>
      </c>
      <c r="AH625" s="3">
        <v>56.18</v>
      </c>
      <c r="AI625" s="3">
        <v>56.9</v>
      </c>
      <c r="AJ625" s="3">
        <v>55.32</v>
      </c>
      <c r="AK625" s="3">
        <v>52.04</v>
      </c>
      <c r="AL625" s="3">
        <v>46.24</v>
      </c>
      <c r="AM625" s="3">
        <v>44.3</v>
      </c>
      <c r="AN625" s="3">
        <v>42.87</v>
      </c>
      <c r="AO625" s="3">
        <v>42.81</v>
      </c>
      <c r="AP625" s="3">
        <v>43.16</v>
      </c>
      <c r="AQ625" s="3">
        <v>44.46</v>
      </c>
      <c r="AR625" s="3">
        <v>50.06</v>
      </c>
      <c r="AS625" s="3">
        <v>53.18</v>
      </c>
      <c r="AT625" s="3">
        <v>54.86</v>
      </c>
      <c r="AU625" s="3">
        <v>56.11</v>
      </c>
      <c r="AV625" s="3">
        <v>55.31</v>
      </c>
      <c r="AW625" s="3">
        <v>52.48</v>
      </c>
      <c r="AX625" s="3">
        <v>45.88</v>
      </c>
      <c r="AY625" s="3">
        <v>44.08</v>
      </c>
    </row>
    <row r="626" spans="1:51" x14ac:dyDescent="0.35">
      <c r="A626" s="5">
        <f t="shared" si="10"/>
        <v>43601</v>
      </c>
      <c r="B626" t="s">
        <v>771</v>
      </c>
      <c r="C626" s="2">
        <v>43601</v>
      </c>
      <c r="D626" s="3">
        <v>31.23</v>
      </c>
      <c r="E626" s="3">
        <v>31.68</v>
      </c>
      <c r="F626" s="3">
        <v>33.83</v>
      </c>
      <c r="G626" s="3">
        <v>37.43</v>
      </c>
      <c r="H626" s="3">
        <v>42.65</v>
      </c>
      <c r="I626" s="3">
        <v>54.18</v>
      </c>
      <c r="J626" s="3">
        <v>58.55</v>
      </c>
      <c r="K626" s="3">
        <v>59.27</v>
      </c>
      <c r="L626" s="3">
        <v>59.63</v>
      </c>
      <c r="M626" s="3">
        <v>56.56</v>
      </c>
      <c r="N626" s="3">
        <v>50.72</v>
      </c>
      <c r="O626" s="3">
        <v>45.29</v>
      </c>
      <c r="P626" s="3">
        <v>43.03</v>
      </c>
      <c r="Q626" s="3">
        <v>43.51</v>
      </c>
      <c r="R626" s="3">
        <v>44.33</v>
      </c>
      <c r="S626" s="3">
        <v>47.13</v>
      </c>
      <c r="T626" s="3">
        <v>50.78</v>
      </c>
      <c r="U626" s="3">
        <v>53.83</v>
      </c>
      <c r="V626" s="3">
        <v>56.07</v>
      </c>
      <c r="W626" s="3">
        <v>58.79</v>
      </c>
      <c r="X626" s="3">
        <v>58.52</v>
      </c>
      <c r="Y626" s="3">
        <v>54.61</v>
      </c>
      <c r="Z626" s="3">
        <v>46.93</v>
      </c>
      <c r="AA626" s="3">
        <v>43.48</v>
      </c>
      <c r="AB626" s="3">
        <v>42.97</v>
      </c>
      <c r="AC626" s="3">
        <v>42.85</v>
      </c>
      <c r="AD626" s="3">
        <v>43.74</v>
      </c>
      <c r="AE626" s="3">
        <v>46.65</v>
      </c>
      <c r="AF626" s="3">
        <v>51.14</v>
      </c>
      <c r="AG626" s="3">
        <v>54.74</v>
      </c>
      <c r="AH626" s="3">
        <v>55.78</v>
      </c>
      <c r="AI626" s="3">
        <v>56.5</v>
      </c>
      <c r="AJ626" s="3">
        <v>54.92</v>
      </c>
      <c r="AK626" s="3">
        <v>51.64</v>
      </c>
      <c r="AL626" s="3">
        <v>45.82</v>
      </c>
      <c r="AM626" s="3">
        <v>43.96</v>
      </c>
      <c r="AN626" s="3">
        <v>42.62</v>
      </c>
      <c r="AO626" s="3">
        <v>42.52</v>
      </c>
      <c r="AP626" s="3">
        <v>42.87</v>
      </c>
      <c r="AQ626" s="3">
        <v>44.17</v>
      </c>
      <c r="AR626" s="3">
        <v>49.77</v>
      </c>
      <c r="AS626" s="3">
        <v>52.89</v>
      </c>
      <c r="AT626" s="3">
        <v>54.57</v>
      </c>
      <c r="AU626" s="3">
        <v>55.82</v>
      </c>
      <c r="AV626" s="3">
        <v>55.02</v>
      </c>
      <c r="AW626" s="3">
        <v>52.19</v>
      </c>
      <c r="AX626" s="3">
        <v>45.59</v>
      </c>
      <c r="AY626" s="3">
        <v>43.79</v>
      </c>
    </row>
    <row r="627" spans="1:51" x14ac:dyDescent="0.35">
      <c r="A627" s="5">
        <f t="shared" si="10"/>
        <v>43602</v>
      </c>
      <c r="B627" t="s">
        <v>772</v>
      </c>
      <c r="C627" s="2">
        <v>43602</v>
      </c>
      <c r="D627" s="3">
        <v>29.83</v>
      </c>
      <c r="E627" s="3">
        <v>30.39</v>
      </c>
      <c r="F627" s="3">
        <v>32.69</v>
      </c>
      <c r="G627" s="3">
        <v>36.409999999999997</v>
      </c>
      <c r="H627" s="3">
        <v>41.7</v>
      </c>
      <c r="I627" s="3">
        <v>53.1</v>
      </c>
      <c r="J627" s="3">
        <v>57.65</v>
      </c>
      <c r="K627" s="3">
        <v>58.54</v>
      </c>
      <c r="L627" s="3">
        <v>58.84</v>
      </c>
      <c r="M627" s="3">
        <v>55.64</v>
      </c>
      <c r="N627" s="3">
        <v>49.64</v>
      </c>
      <c r="O627" s="3">
        <v>44.78</v>
      </c>
      <c r="P627" s="3">
        <v>42.76</v>
      </c>
      <c r="Q627" s="3">
        <v>43.24</v>
      </c>
      <c r="R627" s="3">
        <v>43.99</v>
      </c>
      <c r="S627" s="3">
        <v>46.72</v>
      </c>
      <c r="T627" s="3">
        <v>50.24</v>
      </c>
      <c r="U627" s="3">
        <v>53.29</v>
      </c>
      <c r="V627" s="3">
        <v>55.6</v>
      </c>
      <c r="W627" s="3">
        <v>58.41</v>
      </c>
      <c r="X627" s="3">
        <v>58.14</v>
      </c>
      <c r="Y627" s="3">
        <v>54.36</v>
      </c>
      <c r="Z627" s="3">
        <v>46.81</v>
      </c>
      <c r="AA627" s="3">
        <v>43.5</v>
      </c>
      <c r="AB627" s="3">
        <v>43.03</v>
      </c>
      <c r="AC627" s="3">
        <v>42.91</v>
      </c>
      <c r="AD627" s="3">
        <v>43.8</v>
      </c>
      <c r="AE627" s="3">
        <v>46.71</v>
      </c>
      <c r="AF627" s="3">
        <v>51.2</v>
      </c>
      <c r="AG627" s="3">
        <v>54.8</v>
      </c>
      <c r="AH627" s="3">
        <v>55.84</v>
      </c>
      <c r="AI627" s="3">
        <v>56.56</v>
      </c>
      <c r="AJ627" s="3">
        <v>54.98</v>
      </c>
      <c r="AK627" s="3">
        <v>51.7</v>
      </c>
      <c r="AL627" s="3">
        <v>45.88</v>
      </c>
      <c r="AM627" s="3">
        <v>44.02</v>
      </c>
      <c r="AN627" s="3">
        <v>42.68</v>
      </c>
      <c r="AO627" s="3">
        <v>42.58</v>
      </c>
      <c r="AP627" s="3">
        <v>42.93</v>
      </c>
      <c r="AQ627" s="3">
        <v>44.23</v>
      </c>
      <c r="AR627" s="3">
        <v>49.83</v>
      </c>
      <c r="AS627" s="3">
        <v>52.95</v>
      </c>
      <c r="AT627" s="3">
        <v>54.63</v>
      </c>
      <c r="AU627" s="3">
        <v>55.88</v>
      </c>
      <c r="AV627" s="3">
        <v>55.08</v>
      </c>
      <c r="AW627" s="3">
        <v>52.25</v>
      </c>
      <c r="AX627" s="3">
        <v>45.65</v>
      </c>
      <c r="AY627" s="3">
        <v>43.85</v>
      </c>
    </row>
    <row r="628" spans="1:51" x14ac:dyDescent="0.35">
      <c r="A628" s="5">
        <f t="shared" si="10"/>
        <v>43605</v>
      </c>
      <c r="B628" t="s">
        <v>773</v>
      </c>
      <c r="C628" s="2">
        <v>43605</v>
      </c>
      <c r="D628" s="3">
        <v>30.6</v>
      </c>
      <c r="E628" s="3">
        <v>30.98</v>
      </c>
      <c r="F628" s="3">
        <v>32.94</v>
      </c>
      <c r="G628" s="3">
        <v>36.47</v>
      </c>
      <c r="H628" s="3">
        <v>41.57</v>
      </c>
      <c r="I628" s="3">
        <v>52.86</v>
      </c>
      <c r="J628" s="3">
        <v>57.41</v>
      </c>
      <c r="K628" s="3">
        <v>58.16</v>
      </c>
      <c r="L628" s="3">
        <v>58.46</v>
      </c>
      <c r="M628" s="3">
        <v>55.31</v>
      </c>
      <c r="N628" s="3">
        <v>49.59</v>
      </c>
      <c r="O628" s="3">
        <v>44.84</v>
      </c>
      <c r="P628" s="3">
        <v>42.82</v>
      </c>
      <c r="Q628" s="3">
        <v>43.3</v>
      </c>
      <c r="R628" s="3">
        <v>44.05</v>
      </c>
      <c r="S628" s="3">
        <v>46.78</v>
      </c>
      <c r="T628" s="3">
        <v>50.3</v>
      </c>
      <c r="U628" s="3">
        <v>53.35</v>
      </c>
      <c r="V628" s="3">
        <v>55.71</v>
      </c>
      <c r="W628" s="3">
        <v>58.62</v>
      </c>
      <c r="X628" s="3">
        <v>58.4</v>
      </c>
      <c r="Y628" s="3">
        <v>54.62</v>
      </c>
      <c r="Z628" s="3">
        <v>47.07</v>
      </c>
      <c r="AA628" s="3">
        <v>43.76</v>
      </c>
      <c r="AB628" s="3">
        <v>43.29</v>
      </c>
      <c r="AC628" s="3">
        <v>43.17</v>
      </c>
      <c r="AD628" s="3">
        <v>44.06</v>
      </c>
      <c r="AE628" s="3">
        <v>46.97</v>
      </c>
      <c r="AF628" s="3">
        <v>51.51</v>
      </c>
      <c r="AG628" s="3">
        <v>55.16</v>
      </c>
      <c r="AH628" s="3">
        <v>56.2</v>
      </c>
      <c r="AI628" s="3">
        <v>56.92</v>
      </c>
      <c r="AJ628" s="3">
        <v>55.34</v>
      </c>
      <c r="AK628" s="3">
        <v>52.06</v>
      </c>
      <c r="AL628" s="3">
        <v>46.24</v>
      </c>
      <c r="AM628" s="3">
        <v>44.38</v>
      </c>
      <c r="AN628" s="3">
        <v>43.04</v>
      </c>
      <c r="AO628" s="3">
        <v>42.94</v>
      </c>
      <c r="AP628" s="3">
        <v>43.29</v>
      </c>
      <c r="AQ628" s="3">
        <v>44.59</v>
      </c>
      <c r="AR628" s="3">
        <v>50.24</v>
      </c>
      <c r="AS628" s="3">
        <v>53.41</v>
      </c>
      <c r="AT628" s="3">
        <v>55.09</v>
      </c>
      <c r="AU628" s="3">
        <v>56.34</v>
      </c>
      <c r="AV628" s="3">
        <v>55.54</v>
      </c>
      <c r="AW628" s="3">
        <v>52.71</v>
      </c>
      <c r="AX628" s="3">
        <v>46.11</v>
      </c>
      <c r="AY628" s="3">
        <v>44.31</v>
      </c>
    </row>
    <row r="629" spans="1:51" x14ac:dyDescent="0.35">
      <c r="A629" s="5">
        <f t="shared" si="10"/>
        <v>43606</v>
      </c>
      <c r="B629" t="s">
        <v>774</v>
      </c>
      <c r="C629" s="2">
        <v>43606</v>
      </c>
      <c r="D629" s="3">
        <v>30.15</v>
      </c>
      <c r="E629" s="3">
        <v>30.47</v>
      </c>
      <c r="F629" s="3">
        <v>32.619999999999997</v>
      </c>
      <c r="G629" s="3">
        <v>36.35</v>
      </c>
      <c r="H629" s="3">
        <v>41.33</v>
      </c>
      <c r="I629" s="3">
        <v>52.12</v>
      </c>
      <c r="J629" s="3">
        <v>57.22</v>
      </c>
      <c r="K629" s="3">
        <v>58.06</v>
      </c>
      <c r="L629" s="3">
        <v>58.23</v>
      </c>
      <c r="M629" s="3">
        <v>54.96</v>
      </c>
      <c r="N629" s="3">
        <v>49.3</v>
      </c>
      <c r="O629" s="3">
        <v>44.71</v>
      </c>
      <c r="P629" s="3">
        <v>42.69</v>
      </c>
      <c r="Q629" s="3">
        <v>43.11</v>
      </c>
      <c r="R629" s="3">
        <v>43.76</v>
      </c>
      <c r="S629" s="3">
        <v>46.6</v>
      </c>
      <c r="T629" s="3">
        <v>50.16</v>
      </c>
      <c r="U629" s="3">
        <v>53.16</v>
      </c>
      <c r="V629" s="3">
        <v>55.52</v>
      </c>
      <c r="W629" s="3">
        <v>58.43</v>
      </c>
      <c r="X629" s="3">
        <v>58.34</v>
      </c>
      <c r="Y629" s="3">
        <v>54.69</v>
      </c>
      <c r="Z629" s="3">
        <v>47.2</v>
      </c>
      <c r="AA629" s="3">
        <v>43.96</v>
      </c>
      <c r="AB629" s="3">
        <v>43.49</v>
      </c>
      <c r="AC629" s="3">
        <v>43.37</v>
      </c>
      <c r="AD629" s="3">
        <v>44.26</v>
      </c>
      <c r="AE629" s="3">
        <v>47.17</v>
      </c>
      <c r="AF629" s="3">
        <v>51.66</v>
      </c>
      <c r="AG629" s="3">
        <v>55.26</v>
      </c>
      <c r="AH629" s="3">
        <v>56.3</v>
      </c>
      <c r="AI629" s="3">
        <v>57.02</v>
      </c>
      <c r="AJ629" s="3">
        <v>55.44</v>
      </c>
      <c r="AK629" s="3">
        <v>52.16</v>
      </c>
      <c r="AL629" s="3">
        <v>46.38</v>
      </c>
      <c r="AM629" s="3">
        <v>44.55</v>
      </c>
      <c r="AN629" s="3">
        <v>43.21</v>
      </c>
      <c r="AO629" s="3">
        <v>43.11</v>
      </c>
      <c r="AP629" s="3">
        <v>43.46</v>
      </c>
      <c r="AQ629" s="3">
        <v>44.71</v>
      </c>
      <c r="AR629" s="3">
        <v>50.18</v>
      </c>
      <c r="AS629" s="3">
        <v>53.35</v>
      </c>
      <c r="AT629" s="3">
        <v>55.03</v>
      </c>
      <c r="AU629" s="3">
        <v>56.28</v>
      </c>
      <c r="AV629" s="3">
        <v>55.48</v>
      </c>
      <c r="AW629" s="3">
        <v>52.65</v>
      </c>
      <c r="AX629" s="3">
        <v>46.05</v>
      </c>
      <c r="AY629" s="3">
        <v>44.25</v>
      </c>
    </row>
    <row r="630" spans="1:51" x14ac:dyDescent="0.35">
      <c r="A630" s="5">
        <f t="shared" si="10"/>
        <v>43607</v>
      </c>
      <c r="B630" t="s">
        <v>775</v>
      </c>
      <c r="C630" s="2">
        <v>43607</v>
      </c>
      <c r="D630" s="3">
        <v>30.35</v>
      </c>
      <c r="E630" s="3">
        <v>30.54</v>
      </c>
      <c r="F630" s="3">
        <v>32.590000000000003</v>
      </c>
      <c r="G630" s="3">
        <v>36.43</v>
      </c>
      <c r="H630" s="3">
        <v>42.01</v>
      </c>
      <c r="I630" s="3">
        <v>52.8</v>
      </c>
      <c r="J630" s="3">
        <v>58.11</v>
      </c>
      <c r="K630" s="3">
        <v>59.18</v>
      </c>
      <c r="L630" s="3">
        <v>59.32</v>
      </c>
      <c r="M630" s="3">
        <v>56.02</v>
      </c>
      <c r="N630" s="3">
        <v>50.23</v>
      </c>
      <c r="O630" s="3">
        <v>45.61</v>
      </c>
      <c r="P630" s="3">
        <v>43.57</v>
      </c>
      <c r="Q630" s="3">
        <v>43.99</v>
      </c>
      <c r="R630" s="3">
        <v>44.64</v>
      </c>
      <c r="S630" s="3">
        <v>47.48</v>
      </c>
      <c r="T630" s="3">
        <v>51.04</v>
      </c>
      <c r="U630" s="3">
        <v>54.04</v>
      </c>
      <c r="V630" s="3">
        <v>56.4</v>
      </c>
      <c r="W630" s="3">
        <v>59.31</v>
      </c>
      <c r="X630" s="3">
        <v>59.22</v>
      </c>
      <c r="Y630" s="3">
        <v>55.57</v>
      </c>
      <c r="Z630" s="3">
        <v>48.04</v>
      </c>
      <c r="AA630" s="3">
        <v>44.76</v>
      </c>
      <c r="AB630" s="3">
        <v>44.25</v>
      </c>
      <c r="AC630" s="3">
        <v>44.1</v>
      </c>
      <c r="AD630" s="3">
        <v>44.99</v>
      </c>
      <c r="AE630" s="3">
        <v>47.9</v>
      </c>
      <c r="AF630" s="3">
        <v>52.43</v>
      </c>
      <c r="AG630" s="3">
        <v>56.03</v>
      </c>
      <c r="AH630" s="3">
        <v>57.07</v>
      </c>
      <c r="AI630" s="3">
        <v>57.79</v>
      </c>
      <c r="AJ630" s="3">
        <v>56.21</v>
      </c>
      <c r="AK630" s="3">
        <v>52.93</v>
      </c>
      <c r="AL630" s="3">
        <v>47.2</v>
      </c>
      <c r="AM630" s="3">
        <v>45.42</v>
      </c>
      <c r="AN630" s="3">
        <v>44.08</v>
      </c>
      <c r="AO630" s="3">
        <v>43.98</v>
      </c>
      <c r="AP630" s="3">
        <v>44.33</v>
      </c>
      <c r="AQ630" s="3">
        <v>45.58</v>
      </c>
      <c r="AR630" s="3">
        <v>51.1</v>
      </c>
      <c r="AS630" s="3">
        <v>54.32</v>
      </c>
      <c r="AT630" s="3">
        <v>56</v>
      </c>
      <c r="AU630" s="3">
        <v>57.25</v>
      </c>
      <c r="AV630" s="3">
        <v>56.45</v>
      </c>
      <c r="AW630" s="3">
        <v>53.62</v>
      </c>
      <c r="AX630" s="3">
        <v>47.02</v>
      </c>
      <c r="AY630" s="3">
        <v>45.22</v>
      </c>
    </row>
    <row r="631" spans="1:51" x14ac:dyDescent="0.35">
      <c r="A631" s="5">
        <f t="shared" si="10"/>
        <v>43608</v>
      </c>
      <c r="B631" t="s">
        <v>776</v>
      </c>
      <c r="C631" s="2">
        <v>43608</v>
      </c>
      <c r="D631" s="3">
        <v>30.43</v>
      </c>
      <c r="E631" s="3">
        <v>30.44</v>
      </c>
      <c r="F631" s="3">
        <v>32.39</v>
      </c>
      <c r="G631" s="3">
        <v>36.33</v>
      </c>
      <c r="H631" s="3">
        <v>41.92</v>
      </c>
      <c r="I631" s="3">
        <v>52.69</v>
      </c>
      <c r="J631" s="3">
        <v>58.02</v>
      </c>
      <c r="K631" s="3">
        <v>59.2</v>
      </c>
      <c r="L631" s="3">
        <v>59.4</v>
      </c>
      <c r="M631" s="3">
        <v>55.95</v>
      </c>
      <c r="N631" s="3">
        <v>50.05</v>
      </c>
      <c r="O631" s="3">
        <v>45.55</v>
      </c>
      <c r="P631" s="3">
        <v>43.15</v>
      </c>
      <c r="Q631" s="3">
        <v>43.57</v>
      </c>
      <c r="R631" s="3">
        <v>44.22</v>
      </c>
      <c r="S631" s="3">
        <v>47.06</v>
      </c>
      <c r="T631" s="3">
        <v>50.63</v>
      </c>
      <c r="U631" s="3">
        <v>53.63</v>
      </c>
      <c r="V631" s="3">
        <v>55.99</v>
      </c>
      <c r="W631" s="3">
        <v>58.9</v>
      </c>
      <c r="X631" s="3">
        <v>58.85</v>
      </c>
      <c r="Y631" s="3">
        <v>55.28</v>
      </c>
      <c r="Z631" s="3">
        <v>47.85</v>
      </c>
      <c r="AA631" s="3">
        <v>44.67</v>
      </c>
      <c r="AB631" s="3">
        <v>44.16</v>
      </c>
      <c r="AC631" s="3">
        <v>44.01</v>
      </c>
      <c r="AD631" s="3">
        <v>44.9</v>
      </c>
      <c r="AE631" s="3">
        <v>47.81</v>
      </c>
      <c r="AF631" s="3">
        <v>52.34</v>
      </c>
      <c r="AG631" s="3">
        <v>55.94</v>
      </c>
      <c r="AH631" s="3">
        <v>56.98</v>
      </c>
      <c r="AI631" s="3">
        <v>57.7</v>
      </c>
      <c r="AJ631" s="3">
        <v>56.12</v>
      </c>
      <c r="AK631" s="3">
        <v>52.84</v>
      </c>
      <c r="AL631" s="3">
        <v>47.03</v>
      </c>
      <c r="AM631" s="3">
        <v>45.22</v>
      </c>
      <c r="AN631" s="3">
        <v>43.88</v>
      </c>
      <c r="AO631" s="3">
        <v>43.78</v>
      </c>
      <c r="AP631" s="3">
        <v>44.13</v>
      </c>
      <c r="AQ631" s="3">
        <v>45.38</v>
      </c>
      <c r="AR631" s="3">
        <v>50.9</v>
      </c>
      <c r="AS631" s="3">
        <v>54.12</v>
      </c>
      <c r="AT631" s="3">
        <v>55.8</v>
      </c>
      <c r="AU631" s="3">
        <v>57.05</v>
      </c>
      <c r="AV631" s="3">
        <v>56.25</v>
      </c>
      <c r="AW631" s="3">
        <v>53.42</v>
      </c>
      <c r="AX631" s="3">
        <v>46.82</v>
      </c>
      <c r="AY631" s="3">
        <v>45.02</v>
      </c>
    </row>
    <row r="632" spans="1:51" x14ac:dyDescent="0.35">
      <c r="A632" s="5">
        <f t="shared" si="10"/>
        <v>43609</v>
      </c>
      <c r="B632" t="s">
        <v>777</v>
      </c>
      <c r="C632" s="2">
        <v>43609</v>
      </c>
      <c r="D632" s="3">
        <v>29.93</v>
      </c>
      <c r="E632" s="3">
        <v>29.82</v>
      </c>
      <c r="F632" s="3">
        <v>31.58</v>
      </c>
      <c r="G632" s="3">
        <v>35.51</v>
      </c>
      <c r="H632" s="3">
        <v>41.08</v>
      </c>
      <c r="I632" s="3">
        <v>51.88</v>
      </c>
      <c r="J632" s="3">
        <v>57.21</v>
      </c>
      <c r="K632" s="3">
        <v>58.7</v>
      </c>
      <c r="L632" s="3">
        <v>58.93</v>
      </c>
      <c r="M632" s="3">
        <v>55.59</v>
      </c>
      <c r="N632" s="3">
        <v>49.74</v>
      </c>
      <c r="O632" s="3">
        <v>45.3</v>
      </c>
      <c r="P632" s="3">
        <v>42.93</v>
      </c>
      <c r="Q632" s="3">
        <v>43.35</v>
      </c>
      <c r="R632" s="3">
        <v>44</v>
      </c>
      <c r="S632" s="3">
        <v>46.84</v>
      </c>
      <c r="T632" s="3">
        <v>50.41</v>
      </c>
      <c r="U632" s="3">
        <v>53.41</v>
      </c>
      <c r="V632" s="3">
        <v>55.77</v>
      </c>
      <c r="W632" s="3">
        <v>58.68</v>
      </c>
      <c r="X632" s="3">
        <v>58.63</v>
      </c>
      <c r="Y632" s="3">
        <v>55.06</v>
      </c>
      <c r="Z632" s="3">
        <v>47.64</v>
      </c>
      <c r="AA632" s="3">
        <v>44.46</v>
      </c>
      <c r="AB632" s="3">
        <v>43.95</v>
      </c>
      <c r="AC632" s="3">
        <v>43.8</v>
      </c>
      <c r="AD632" s="3">
        <v>44.69</v>
      </c>
      <c r="AE632" s="3">
        <v>47.6</v>
      </c>
      <c r="AF632" s="3">
        <v>52.13</v>
      </c>
      <c r="AG632" s="3">
        <v>55.73</v>
      </c>
      <c r="AH632" s="3">
        <v>56.77</v>
      </c>
      <c r="AI632" s="3">
        <v>57.49</v>
      </c>
      <c r="AJ632" s="3">
        <v>55.91</v>
      </c>
      <c r="AK632" s="3">
        <v>52.63</v>
      </c>
      <c r="AL632" s="3">
        <v>46.73</v>
      </c>
      <c r="AM632" s="3">
        <v>44.92</v>
      </c>
      <c r="AN632" s="3">
        <v>43.58</v>
      </c>
      <c r="AO632" s="3">
        <v>43.48</v>
      </c>
      <c r="AP632" s="3">
        <v>43.83</v>
      </c>
      <c r="AQ632" s="3">
        <v>45.08</v>
      </c>
      <c r="AR632" s="3">
        <v>50.6</v>
      </c>
      <c r="AS632" s="3">
        <v>53.82</v>
      </c>
      <c r="AT632" s="3">
        <v>55.5</v>
      </c>
      <c r="AU632" s="3">
        <v>56.75</v>
      </c>
      <c r="AV632" s="3">
        <v>55.95</v>
      </c>
      <c r="AW632" s="3">
        <v>53.12</v>
      </c>
      <c r="AX632" s="3">
        <v>46.52</v>
      </c>
      <c r="AY632" s="3">
        <v>44.72</v>
      </c>
    </row>
    <row r="633" spans="1:51" x14ac:dyDescent="0.35">
      <c r="A633" s="5">
        <f t="shared" si="10"/>
        <v>43612</v>
      </c>
      <c r="B633" t="s">
        <v>778</v>
      </c>
      <c r="C633" s="2">
        <v>43612</v>
      </c>
      <c r="D633" s="3">
        <v>29.93</v>
      </c>
      <c r="E633" s="3">
        <v>29.82</v>
      </c>
      <c r="F633" s="3">
        <v>31.58</v>
      </c>
      <c r="G633" s="3">
        <v>35.51</v>
      </c>
      <c r="H633" s="3">
        <v>41.08</v>
      </c>
      <c r="I633" s="3">
        <v>51.88</v>
      </c>
      <c r="J633" s="3">
        <v>57.21</v>
      </c>
      <c r="K633" s="3">
        <v>58.7</v>
      </c>
      <c r="L633" s="3">
        <v>58.93</v>
      </c>
      <c r="M633" s="3">
        <v>55.59</v>
      </c>
      <c r="N633" s="3">
        <v>49.74</v>
      </c>
      <c r="O633" s="3">
        <v>45.3</v>
      </c>
      <c r="P633" s="3">
        <v>42.93</v>
      </c>
      <c r="Q633" s="3">
        <v>43.35</v>
      </c>
      <c r="R633" s="3">
        <v>44</v>
      </c>
      <c r="S633" s="3">
        <v>46.84</v>
      </c>
      <c r="T633" s="3">
        <v>50.41</v>
      </c>
      <c r="U633" s="3">
        <v>53.41</v>
      </c>
      <c r="V633" s="3">
        <v>55.77</v>
      </c>
      <c r="W633" s="3">
        <v>58.68</v>
      </c>
      <c r="X633" s="3">
        <v>58.63</v>
      </c>
      <c r="Y633" s="3">
        <v>55.06</v>
      </c>
      <c r="Z633" s="3">
        <v>47.64</v>
      </c>
      <c r="AA633" s="3">
        <v>44.46</v>
      </c>
      <c r="AB633" s="3">
        <v>43.95</v>
      </c>
      <c r="AC633" s="3">
        <v>43.8</v>
      </c>
      <c r="AD633" s="3">
        <v>44.69</v>
      </c>
      <c r="AE633" s="3">
        <v>47.6</v>
      </c>
      <c r="AF633" s="3">
        <v>52.13</v>
      </c>
      <c r="AG633" s="3">
        <v>55.73</v>
      </c>
      <c r="AH633" s="3">
        <v>56.77</v>
      </c>
      <c r="AI633" s="3">
        <v>57.49</v>
      </c>
      <c r="AJ633" s="3">
        <v>55.91</v>
      </c>
      <c r="AK633" s="3">
        <v>52.63</v>
      </c>
      <c r="AL633" s="3">
        <v>46.73</v>
      </c>
      <c r="AM633" s="3">
        <v>44.92</v>
      </c>
      <c r="AN633" s="3">
        <v>43.58</v>
      </c>
      <c r="AO633" s="3">
        <v>43.48</v>
      </c>
      <c r="AP633" s="3">
        <v>43.83</v>
      </c>
      <c r="AQ633" s="3">
        <v>45.08</v>
      </c>
      <c r="AR633" s="3">
        <v>50.6</v>
      </c>
      <c r="AS633" s="3">
        <v>53.82</v>
      </c>
      <c r="AT633" s="3">
        <v>55.5</v>
      </c>
      <c r="AU633" s="3">
        <v>56.75</v>
      </c>
      <c r="AV633" s="3">
        <v>55.95</v>
      </c>
      <c r="AW633" s="3">
        <v>53.12</v>
      </c>
      <c r="AX633" s="3">
        <v>46.52</v>
      </c>
      <c r="AY633" s="3">
        <v>44.72</v>
      </c>
    </row>
    <row r="634" spans="1:51" x14ac:dyDescent="0.35">
      <c r="A634" s="5">
        <f t="shared" si="10"/>
        <v>43613</v>
      </c>
      <c r="B634" t="s">
        <v>779</v>
      </c>
      <c r="C634" s="2">
        <v>43613</v>
      </c>
      <c r="D634" s="3">
        <v>30.42</v>
      </c>
      <c r="E634" s="3">
        <v>30.57</v>
      </c>
      <c r="F634" s="3">
        <v>32.369999999999997</v>
      </c>
      <c r="G634" s="3">
        <v>36.26</v>
      </c>
      <c r="H634" s="3">
        <v>41.96</v>
      </c>
      <c r="I634" s="3">
        <v>52.82</v>
      </c>
      <c r="J634" s="3">
        <v>58.12</v>
      </c>
      <c r="K634" s="3">
        <v>59.33</v>
      </c>
      <c r="L634" s="3">
        <v>59.75</v>
      </c>
      <c r="M634" s="3">
        <v>56.35</v>
      </c>
      <c r="N634" s="3">
        <v>50.52</v>
      </c>
      <c r="O634" s="3">
        <v>46.11</v>
      </c>
      <c r="P634" s="3">
        <v>43.7</v>
      </c>
      <c r="Q634" s="3">
        <v>44.12</v>
      </c>
      <c r="R634" s="3">
        <v>44.77</v>
      </c>
      <c r="S634" s="3">
        <v>47.64</v>
      </c>
      <c r="T634" s="3">
        <v>51.24</v>
      </c>
      <c r="U634" s="3">
        <v>54.27</v>
      </c>
      <c r="V634" s="3">
        <v>56.63</v>
      </c>
      <c r="W634" s="3">
        <v>59.54</v>
      </c>
      <c r="X634" s="3">
        <v>59.49</v>
      </c>
      <c r="Y634" s="3">
        <v>55.87</v>
      </c>
      <c r="Z634" s="3">
        <v>48.4</v>
      </c>
      <c r="AA634" s="3">
        <v>45.18</v>
      </c>
      <c r="AB634" s="3">
        <v>44.63</v>
      </c>
      <c r="AC634" s="3">
        <v>44.48</v>
      </c>
      <c r="AD634" s="3">
        <v>45.41</v>
      </c>
      <c r="AE634" s="3">
        <v>48.35</v>
      </c>
      <c r="AF634" s="3">
        <v>52.91</v>
      </c>
      <c r="AG634" s="3">
        <v>56.54</v>
      </c>
      <c r="AH634" s="3">
        <v>57.58</v>
      </c>
      <c r="AI634" s="3">
        <v>58.3</v>
      </c>
      <c r="AJ634" s="3">
        <v>56.72</v>
      </c>
      <c r="AK634" s="3">
        <v>53.42</v>
      </c>
      <c r="AL634" s="3">
        <v>47.43</v>
      </c>
      <c r="AM634" s="3">
        <v>45.59</v>
      </c>
      <c r="AN634" s="3">
        <v>44.25</v>
      </c>
      <c r="AO634" s="3">
        <v>44.15</v>
      </c>
      <c r="AP634" s="3">
        <v>44.5</v>
      </c>
      <c r="AQ634" s="3">
        <v>45.75</v>
      </c>
      <c r="AR634" s="3">
        <v>51.27</v>
      </c>
      <c r="AS634" s="3">
        <v>54.49</v>
      </c>
      <c r="AT634" s="3">
        <v>56.17</v>
      </c>
      <c r="AU634" s="3">
        <v>57.42</v>
      </c>
      <c r="AV634" s="3">
        <v>56.62</v>
      </c>
      <c r="AW634" s="3">
        <v>53.79</v>
      </c>
      <c r="AX634" s="3">
        <v>47.11</v>
      </c>
      <c r="AY634" s="3">
        <v>45.14</v>
      </c>
    </row>
    <row r="635" spans="1:51" x14ac:dyDescent="0.35">
      <c r="A635" s="5">
        <f t="shared" si="10"/>
        <v>43614</v>
      </c>
      <c r="B635" t="s">
        <v>780</v>
      </c>
      <c r="C635" s="2">
        <v>43614</v>
      </c>
      <c r="D635" s="3">
        <v>29.93</v>
      </c>
      <c r="E635" s="3">
        <v>30</v>
      </c>
      <c r="F635" s="3">
        <v>31.93</v>
      </c>
      <c r="G635" s="3">
        <v>35.93</v>
      </c>
      <c r="H635" s="3">
        <v>41.66</v>
      </c>
      <c r="I635" s="3">
        <v>52.62</v>
      </c>
      <c r="J635" s="3">
        <v>58.02</v>
      </c>
      <c r="K635" s="3">
        <v>59.25</v>
      </c>
      <c r="L635" s="3">
        <v>59.79</v>
      </c>
      <c r="M635" s="3">
        <v>56.1</v>
      </c>
      <c r="N635" s="3">
        <v>50.39</v>
      </c>
      <c r="O635" s="3">
        <v>46.09</v>
      </c>
      <c r="P635" s="3">
        <v>43.68</v>
      </c>
      <c r="Q635" s="3">
        <v>44.1</v>
      </c>
      <c r="R635" s="3">
        <v>44.75</v>
      </c>
      <c r="S635" s="3">
        <v>47.62</v>
      </c>
      <c r="T635" s="3">
        <v>51.28</v>
      </c>
      <c r="U635" s="3">
        <v>54.33</v>
      </c>
      <c r="V635" s="3">
        <v>56.69</v>
      </c>
      <c r="W635" s="3">
        <v>59.6</v>
      </c>
      <c r="X635" s="3">
        <v>59.55</v>
      </c>
      <c r="Y635" s="3">
        <v>55.93</v>
      </c>
      <c r="Z635" s="3">
        <v>48.46</v>
      </c>
      <c r="AA635" s="3">
        <v>45.24</v>
      </c>
      <c r="AB635" s="3">
        <v>44.69</v>
      </c>
      <c r="AC635" s="3">
        <v>44.54</v>
      </c>
      <c r="AD635" s="3">
        <v>45.47</v>
      </c>
      <c r="AE635" s="3">
        <v>48.41</v>
      </c>
      <c r="AF635" s="3">
        <v>52.97</v>
      </c>
      <c r="AG635" s="3">
        <v>56.6</v>
      </c>
      <c r="AH635" s="3">
        <v>57.64</v>
      </c>
      <c r="AI635" s="3">
        <v>58.36</v>
      </c>
      <c r="AJ635" s="3">
        <v>56.78</v>
      </c>
      <c r="AK635" s="3">
        <v>53.48</v>
      </c>
      <c r="AL635" s="3">
        <v>47.49</v>
      </c>
      <c r="AM635" s="3">
        <v>45.65</v>
      </c>
      <c r="AN635" s="3">
        <v>44.31</v>
      </c>
      <c r="AO635" s="3">
        <v>44.21</v>
      </c>
      <c r="AP635" s="3">
        <v>44.56</v>
      </c>
      <c r="AQ635" s="3">
        <v>45.81</v>
      </c>
      <c r="AR635" s="3">
        <v>51.33</v>
      </c>
      <c r="AS635" s="3">
        <v>54.55</v>
      </c>
      <c r="AT635" s="3">
        <v>56.23</v>
      </c>
      <c r="AU635" s="3">
        <v>57.48</v>
      </c>
      <c r="AV635" s="3">
        <v>56.68</v>
      </c>
      <c r="AW635" s="3">
        <v>53.85</v>
      </c>
      <c r="AX635" s="3">
        <v>47.17</v>
      </c>
      <c r="AY635" s="3">
        <v>45.2</v>
      </c>
    </row>
    <row r="636" spans="1:51" x14ac:dyDescent="0.35">
      <c r="A636" s="5">
        <f t="shared" si="10"/>
        <v>43615</v>
      </c>
      <c r="B636" t="s">
        <v>781</v>
      </c>
      <c r="C636" s="2">
        <v>43615</v>
      </c>
      <c r="D636" s="3">
        <v>28.28</v>
      </c>
      <c r="E636" s="3">
        <v>28.69</v>
      </c>
      <c r="F636" s="3">
        <v>30.77</v>
      </c>
      <c r="G636" s="3">
        <v>35.46</v>
      </c>
      <c r="H636" s="3">
        <v>41.03</v>
      </c>
      <c r="I636" s="3">
        <v>52.03</v>
      </c>
      <c r="J636" s="3">
        <v>57.43</v>
      </c>
      <c r="K636" s="3">
        <v>58.52</v>
      </c>
      <c r="L636" s="3">
        <v>59.14</v>
      </c>
      <c r="M636" s="3">
        <v>55.72</v>
      </c>
      <c r="N636" s="3">
        <v>50.25</v>
      </c>
      <c r="O636" s="3">
        <v>45.64</v>
      </c>
      <c r="P636" s="3">
        <v>43</v>
      </c>
      <c r="Q636" s="3">
        <v>43.47</v>
      </c>
      <c r="R636" s="3">
        <v>44.17</v>
      </c>
      <c r="S636" s="3">
        <v>47.01</v>
      </c>
      <c r="T636" s="3">
        <v>50.87</v>
      </c>
      <c r="U636" s="3">
        <v>53.88</v>
      </c>
      <c r="V636" s="3">
        <v>56.24</v>
      </c>
      <c r="W636" s="3">
        <v>59.1</v>
      </c>
      <c r="X636" s="3">
        <v>59.01</v>
      </c>
      <c r="Y636" s="3">
        <v>55.39</v>
      </c>
      <c r="Z636" s="3">
        <v>48.02</v>
      </c>
      <c r="AA636" s="3">
        <v>44.8</v>
      </c>
      <c r="AB636" s="3">
        <v>44.25</v>
      </c>
      <c r="AC636" s="3">
        <v>44.1</v>
      </c>
      <c r="AD636" s="3">
        <v>45.03</v>
      </c>
      <c r="AE636" s="3">
        <v>47.99</v>
      </c>
      <c r="AF636" s="3">
        <v>52.58</v>
      </c>
      <c r="AG636" s="3">
        <v>56.22</v>
      </c>
      <c r="AH636" s="3">
        <v>57.26</v>
      </c>
      <c r="AI636" s="3">
        <v>57.98</v>
      </c>
      <c r="AJ636" s="3">
        <v>56.44</v>
      </c>
      <c r="AK636" s="3">
        <v>53.21</v>
      </c>
      <c r="AL636" s="3">
        <v>47.22</v>
      </c>
      <c r="AM636" s="3">
        <v>45.38</v>
      </c>
      <c r="AN636" s="3">
        <v>44.06</v>
      </c>
      <c r="AO636" s="3">
        <v>44.03</v>
      </c>
      <c r="AP636" s="3">
        <v>44.5</v>
      </c>
      <c r="AQ636" s="3">
        <v>45.9</v>
      </c>
      <c r="AR636" s="3">
        <v>51.42</v>
      </c>
      <c r="AS636" s="3">
        <v>54.64</v>
      </c>
      <c r="AT636" s="3">
        <v>56.32</v>
      </c>
      <c r="AU636" s="3">
        <v>57.57</v>
      </c>
      <c r="AV636" s="3">
        <v>56.77</v>
      </c>
      <c r="AW636" s="3">
        <v>53.94</v>
      </c>
      <c r="AX636" s="3">
        <v>47.26</v>
      </c>
      <c r="AY636" s="3">
        <v>45.29</v>
      </c>
    </row>
    <row r="637" spans="1:51" x14ac:dyDescent="0.35">
      <c r="A637" s="5">
        <f t="shared" si="10"/>
        <v>43616</v>
      </c>
      <c r="B637" t="s">
        <v>782</v>
      </c>
      <c r="C637" s="2">
        <v>43616</v>
      </c>
      <c r="D637" s="3">
        <v>27.57</v>
      </c>
      <c r="E637" s="3">
        <v>29.9</v>
      </c>
      <c r="F637" s="3">
        <v>34.9</v>
      </c>
      <c r="G637" s="3">
        <v>39.57</v>
      </c>
      <c r="H637" s="3">
        <v>50.43</v>
      </c>
      <c r="I637" s="3">
        <v>55.68</v>
      </c>
      <c r="J637" s="3">
        <v>56.6</v>
      </c>
      <c r="K637" s="3">
        <v>57.17</v>
      </c>
      <c r="L637" s="3">
        <v>53.7</v>
      </c>
      <c r="M637" s="3">
        <v>48.53</v>
      </c>
      <c r="N637" s="3">
        <v>44.16</v>
      </c>
      <c r="O637" s="3">
        <v>41.61</v>
      </c>
      <c r="P637" s="3">
        <v>42.11</v>
      </c>
      <c r="Q637" s="3">
        <v>42.81</v>
      </c>
      <c r="R637" s="3">
        <v>45.63</v>
      </c>
      <c r="S637" s="3">
        <v>49.47</v>
      </c>
      <c r="T637" s="3">
        <v>52.36</v>
      </c>
      <c r="U637" s="3">
        <v>54.72</v>
      </c>
      <c r="V637" s="3">
        <v>57.58</v>
      </c>
      <c r="W637" s="3">
        <v>57.49</v>
      </c>
      <c r="X637" s="3">
        <v>53.89</v>
      </c>
      <c r="Y637" s="3">
        <v>46.58</v>
      </c>
      <c r="Z637" s="3">
        <v>43.47</v>
      </c>
      <c r="AA637" s="3">
        <v>42.94</v>
      </c>
      <c r="AB637" s="3">
        <v>42.84</v>
      </c>
      <c r="AC637" s="3">
        <v>43.85</v>
      </c>
      <c r="AD637" s="3">
        <v>46.92</v>
      </c>
      <c r="AE637" s="3">
        <v>51.5</v>
      </c>
      <c r="AF637" s="3">
        <v>55.11</v>
      </c>
      <c r="AG637" s="3">
        <v>56.12</v>
      </c>
      <c r="AH637" s="3">
        <v>56.82</v>
      </c>
      <c r="AI637" s="3">
        <v>55.26</v>
      </c>
      <c r="AJ637" s="3">
        <v>52.01</v>
      </c>
      <c r="AK637" s="3">
        <v>46</v>
      </c>
      <c r="AL637" s="3">
        <v>44.16</v>
      </c>
      <c r="AM637" s="3">
        <v>42.84</v>
      </c>
      <c r="AN637" s="3">
        <v>42.81</v>
      </c>
      <c r="AO637" s="3">
        <v>43.35</v>
      </c>
      <c r="AP637" s="3">
        <v>44.9</v>
      </c>
      <c r="AQ637" s="3">
        <v>50.56</v>
      </c>
      <c r="AR637" s="3">
        <v>53.91</v>
      </c>
      <c r="AS637" s="3">
        <v>55.69</v>
      </c>
      <c r="AT637" s="3">
        <v>56.94</v>
      </c>
      <c r="AU637" s="3">
        <v>56.14</v>
      </c>
      <c r="AV637" s="3">
        <v>53.31</v>
      </c>
      <c r="AW637" s="3">
        <v>46.63</v>
      </c>
      <c r="AX637" s="3">
        <v>44.66</v>
      </c>
      <c r="AY637" s="3">
        <v>43.66</v>
      </c>
    </row>
    <row r="638" spans="1:51" x14ac:dyDescent="0.35">
      <c r="A638" s="5">
        <f t="shared" si="10"/>
        <v>43619</v>
      </c>
      <c r="B638" t="s">
        <v>783</v>
      </c>
      <c r="C638" s="2">
        <v>43619</v>
      </c>
      <c r="D638" s="3">
        <v>26.76</v>
      </c>
      <c r="E638" s="3">
        <v>29.14</v>
      </c>
      <c r="F638" s="3">
        <v>34.24</v>
      </c>
      <c r="G638" s="3">
        <v>38.74</v>
      </c>
      <c r="H638" s="3">
        <v>49.51</v>
      </c>
      <c r="I638" s="3">
        <v>54.76</v>
      </c>
      <c r="J638" s="3">
        <v>55.84</v>
      </c>
      <c r="K638" s="3">
        <v>56.58</v>
      </c>
      <c r="L638" s="3">
        <v>53.21</v>
      </c>
      <c r="M638" s="3">
        <v>47.97</v>
      </c>
      <c r="N638" s="3">
        <v>43.7</v>
      </c>
      <c r="O638" s="3">
        <v>41.21</v>
      </c>
      <c r="P638" s="3">
        <v>41.71</v>
      </c>
      <c r="Q638" s="3">
        <v>42.41</v>
      </c>
      <c r="R638" s="3">
        <v>45.23</v>
      </c>
      <c r="S638" s="3">
        <v>49.07</v>
      </c>
      <c r="T638" s="3">
        <v>51.96</v>
      </c>
      <c r="U638" s="3">
        <v>54.32</v>
      </c>
      <c r="V638" s="3">
        <v>57.25</v>
      </c>
      <c r="W638" s="3">
        <v>57.16</v>
      </c>
      <c r="X638" s="3">
        <v>53.56</v>
      </c>
      <c r="Y638" s="3">
        <v>46.17</v>
      </c>
      <c r="Z638" s="3">
        <v>43.12</v>
      </c>
      <c r="AA638" s="3">
        <v>42.63</v>
      </c>
      <c r="AB638" s="3">
        <v>42.53</v>
      </c>
      <c r="AC638" s="3">
        <v>43.54</v>
      </c>
      <c r="AD638" s="3">
        <v>46.61</v>
      </c>
      <c r="AE638" s="3">
        <v>51.19</v>
      </c>
      <c r="AF638" s="3">
        <v>54.8</v>
      </c>
      <c r="AG638" s="3">
        <v>55.81</v>
      </c>
      <c r="AH638" s="3">
        <v>56.51</v>
      </c>
      <c r="AI638" s="3">
        <v>54.95</v>
      </c>
      <c r="AJ638" s="3">
        <v>51.7</v>
      </c>
      <c r="AK638" s="3">
        <v>45.69</v>
      </c>
      <c r="AL638" s="3">
        <v>43.85</v>
      </c>
      <c r="AM638" s="3">
        <v>42.53</v>
      </c>
      <c r="AN638" s="3">
        <v>42.5</v>
      </c>
      <c r="AO638" s="3">
        <v>43.04</v>
      </c>
      <c r="AP638" s="3">
        <v>44.59</v>
      </c>
      <c r="AQ638" s="3">
        <v>50.25</v>
      </c>
      <c r="AR638" s="3">
        <v>53.6</v>
      </c>
      <c r="AS638" s="3">
        <v>55.38</v>
      </c>
      <c r="AT638" s="3">
        <v>56.63</v>
      </c>
      <c r="AU638" s="3">
        <v>55.83</v>
      </c>
      <c r="AV638" s="3">
        <v>53</v>
      </c>
      <c r="AW638" s="3">
        <v>46.14</v>
      </c>
      <c r="AX638" s="3">
        <v>44.02</v>
      </c>
      <c r="AY638" s="3">
        <v>42.9</v>
      </c>
    </row>
    <row r="639" spans="1:51" x14ac:dyDescent="0.35">
      <c r="A639" s="5">
        <f t="shared" si="10"/>
        <v>43620</v>
      </c>
      <c r="B639" t="s">
        <v>784</v>
      </c>
      <c r="C639" s="2">
        <v>43620</v>
      </c>
      <c r="D639" s="3">
        <v>29.18</v>
      </c>
      <c r="E639" s="3">
        <v>31.07</v>
      </c>
      <c r="F639" s="3">
        <v>35.33</v>
      </c>
      <c r="G639" s="3">
        <v>39.229999999999997</v>
      </c>
      <c r="H639" s="3">
        <v>49.55</v>
      </c>
      <c r="I639" s="3">
        <v>54.8</v>
      </c>
      <c r="J639" s="3">
        <v>55.8</v>
      </c>
      <c r="K639" s="3">
        <v>56.45</v>
      </c>
      <c r="L639" s="3">
        <v>53.01</v>
      </c>
      <c r="M639" s="3">
        <v>47.95</v>
      </c>
      <c r="N639" s="3">
        <v>43.84</v>
      </c>
      <c r="O639" s="3">
        <v>41.35</v>
      </c>
      <c r="P639" s="3">
        <v>41.85</v>
      </c>
      <c r="Q639" s="3">
        <v>42.55</v>
      </c>
      <c r="R639" s="3">
        <v>45.37</v>
      </c>
      <c r="S639" s="3">
        <v>49.05</v>
      </c>
      <c r="T639" s="3">
        <v>51.86</v>
      </c>
      <c r="U639" s="3">
        <v>54.22</v>
      </c>
      <c r="V639" s="3">
        <v>57.15</v>
      </c>
      <c r="W639" s="3">
        <v>57.06</v>
      </c>
      <c r="X639" s="3">
        <v>53.46</v>
      </c>
      <c r="Y639" s="3">
        <v>46.13</v>
      </c>
      <c r="Z639" s="3">
        <v>43.15</v>
      </c>
      <c r="AA639" s="3">
        <v>42.66</v>
      </c>
      <c r="AB639" s="3">
        <v>42.56</v>
      </c>
      <c r="AC639" s="3">
        <v>43.57</v>
      </c>
      <c r="AD639" s="3">
        <v>46.64</v>
      </c>
      <c r="AE639" s="3">
        <v>51.29</v>
      </c>
      <c r="AF639" s="3">
        <v>54.96</v>
      </c>
      <c r="AG639" s="3">
        <v>56.01</v>
      </c>
      <c r="AH639" s="3">
        <v>56.71</v>
      </c>
      <c r="AI639" s="3">
        <v>55.15</v>
      </c>
      <c r="AJ639" s="3">
        <v>51.9</v>
      </c>
      <c r="AK639" s="3">
        <v>45.91</v>
      </c>
      <c r="AL639" s="3">
        <v>44.14</v>
      </c>
      <c r="AM639" s="3">
        <v>42.86</v>
      </c>
      <c r="AN639" s="3">
        <v>42.83</v>
      </c>
      <c r="AO639" s="3">
        <v>43.37</v>
      </c>
      <c r="AP639" s="3">
        <v>44.92</v>
      </c>
      <c r="AQ639" s="3">
        <v>50.58</v>
      </c>
      <c r="AR639" s="3">
        <v>53.93</v>
      </c>
      <c r="AS639" s="3">
        <v>55.71</v>
      </c>
      <c r="AT639" s="3">
        <v>56.96</v>
      </c>
      <c r="AU639" s="3">
        <v>56.16</v>
      </c>
      <c r="AV639" s="3">
        <v>53.33</v>
      </c>
      <c r="AW639" s="3">
        <v>46.47</v>
      </c>
      <c r="AX639" s="3">
        <v>44.35</v>
      </c>
      <c r="AY639" s="3">
        <v>43.23</v>
      </c>
    </row>
    <row r="640" spans="1:51" x14ac:dyDescent="0.35">
      <c r="A640" s="5">
        <f t="shared" si="10"/>
        <v>43621</v>
      </c>
      <c r="B640" t="s">
        <v>785</v>
      </c>
      <c r="C640" s="2">
        <v>43621</v>
      </c>
      <c r="D640" s="3">
        <v>28.61</v>
      </c>
      <c r="E640" s="3">
        <v>30.46</v>
      </c>
      <c r="F640" s="3">
        <v>34.950000000000003</v>
      </c>
      <c r="G640" s="3">
        <v>39.17</v>
      </c>
      <c r="H640" s="3">
        <v>49.33</v>
      </c>
      <c r="I640" s="3">
        <v>54.44</v>
      </c>
      <c r="J640" s="3">
        <v>55.67</v>
      </c>
      <c r="K640" s="3">
        <v>56.36</v>
      </c>
      <c r="L640" s="3">
        <v>52.71</v>
      </c>
      <c r="M640" s="3">
        <v>47.95</v>
      </c>
      <c r="N640" s="3">
        <v>43.86</v>
      </c>
      <c r="O640" s="3">
        <v>41.35</v>
      </c>
      <c r="P640" s="3">
        <v>41.85</v>
      </c>
      <c r="Q640" s="3">
        <v>42.55</v>
      </c>
      <c r="R640" s="3">
        <v>45.37</v>
      </c>
      <c r="S640" s="3">
        <v>49.05</v>
      </c>
      <c r="T640" s="3">
        <v>51.86</v>
      </c>
      <c r="U640" s="3">
        <v>54.22</v>
      </c>
      <c r="V640" s="3">
        <v>57.15</v>
      </c>
      <c r="W640" s="3">
        <v>57.06</v>
      </c>
      <c r="X640" s="3">
        <v>53.46</v>
      </c>
      <c r="Y640" s="3">
        <v>46.15</v>
      </c>
      <c r="Z640" s="3">
        <v>43.15</v>
      </c>
      <c r="AA640" s="3">
        <v>42.66</v>
      </c>
      <c r="AB640" s="3">
        <v>42.56</v>
      </c>
      <c r="AC640" s="3">
        <v>43.57</v>
      </c>
      <c r="AD640" s="3">
        <v>46.64</v>
      </c>
      <c r="AE640" s="3">
        <v>51.29</v>
      </c>
      <c r="AF640" s="3">
        <v>54.96</v>
      </c>
      <c r="AG640" s="3">
        <v>56.01</v>
      </c>
      <c r="AH640" s="3">
        <v>56.71</v>
      </c>
      <c r="AI640" s="3">
        <v>55.15</v>
      </c>
      <c r="AJ640" s="3">
        <v>51.9</v>
      </c>
      <c r="AK640" s="3">
        <v>45.91</v>
      </c>
      <c r="AL640" s="3">
        <v>44.14</v>
      </c>
      <c r="AM640" s="3">
        <v>42.86</v>
      </c>
      <c r="AN640" s="3">
        <v>42.83</v>
      </c>
      <c r="AO640" s="3">
        <v>43.37</v>
      </c>
      <c r="AP640" s="3">
        <v>44.92</v>
      </c>
      <c r="AQ640" s="3">
        <v>50.58</v>
      </c>
      <c r="AR640" s="3">
        <v>53.93</v>
      </c>
      <c r="AS640" s="3">
        <v>55.71</v>
      </c>
      <c r="AT640" s="3">
        <v>56.96</v>
      </c>
      <c r="AU640" s="3">
        <v>56.16</v>
      </c>
      <c r="AV640" s="3">
        <v>53.33</v>
      </c>
      <c r="AW640" s="3">
        <v>46.47</v>
      </c>
      <c r="AX640" s="3">
        <v>44.35</v>
      </c>
      <c r="AY640" s="3">
        <v>43.23</v>
      </c>
    </row>
    <row r="641" spans="1:51" x14ac:dyDescent="0.35">
      <c r="A641" s="5">
        <f t="shared" si="10"/>
        <v>43622</v>
      </c>
      <c r="B641" t="s">
        <v>786</v>
      </c>
      <c r="C641" s="2">
        <v>43622</v>
      </c>
      <c r="D641" s="3">
        <v>27.38</v>
      </c>
      <c r="E641" s="3">
        <v>29.44</v>
      </c>
      <c r="F641" s="3">
        <v>34.14</v>
      </c>
      <c r="G641" s="3">
        <v>38.840000000000003</v>
      </c>
      <c r="H641" s="3">
        <v>49.12</v>
      </c>
      <c r="I641" s="3">
        <v>54.22</v>
      </c>
      <c r="J641" s="3">
        <v>55.36</v>
      </c>
      <c r="K641" s="3">
        <v>55.87</v>
      </c>
      <c r="L641" s="3">
        <v>52.62</v>
      </c>
      <c r="M641" s="3">
        <v>47.79</v>
      </c>
      <c r="N641" s="3">
        <v>43.7</v>
      </c>
      <c r="O641" s="3">
        <v>41.19</v>
      </c>
      <c r="P641" s="3">
        <v>41.69</v>
      </c>
      <c r="Q641" s="3">
        <v>42.39</v>
      </c>
      <c r="R641" s="3">
        <v>45.16</v>
      </c>
      <c r="S641" s="3">
        <v>48.96</v>
      </c>
      <c r="T641" s="3">
        <v>51.77</v>
      </c>
      <c r="U641" s="3">
        <v>54.13</v>
      </c>
      <c r="V641" s="3">
        <v>57.06</v>
      </c>
      <c r="W641" s="3">
        <v>56.97</v>
      </c>
      <c r="X641" s="3">
        <v>53.37</v>
      </c>
      <c r="Y641" s="3">
        <v>46.12</v>
      </c>
      <c r="Z641" s="3">
        <v>43.15</v>
      </c>
      <c r="AA641" s="3">
        <v>42.66</v>
      </c>
      <c r="AB641" s="3">
        <v>42.56</v>
      </c>
      <c r="AC641" s="3">
        <v>43.57</v>
      </c>
      <c r="AD641" s="3">
        <v>46.64</v>
      </c>
      <c r="AE641" s="3">
        <v>51.24</v>
      </c>
      <c r="AF641" s="3">
        <v>54.91</v>
      </c>
      <c r="AG641" s="3">
        <v>55.96</v>
      </c>
      <c r="AH641" s="3">
        <v>56.66</v>
      </c>
      <c r="AI641" s="3">
        <v>55.1</v>
      </c>
      <c r="AJ641" s="3">
        <v>51.85</v>
      </c>
      <c r="AK641" s="3">
        <v>45.89</v>
      </c>
      <c r="AL641" s="3">
        <v>44.15</v>
      </c>
      <c r="AM641" s="3">
        <v>42.9</v>
      </c>
      <c r="AN641" s="3">
        <v>42.9</v>
      </c>
      <c r="AO641" s="3">
        <v>43.47</v>
      </c>
      <c r="AP641" s="3">
        <v>45.05</v>
      </c>
      <c r="AQ641" s="3">
        <v>50.71</v>
      </c>
      <c r="AR641" s="3">
        <v>54.06</v>
      </c>
      <c r="AS641" s="3">
        <v>55.84</v>
      </c>
      <c r="AT641" s="3">
        <v>57.09</v>
      </c>
      <c r="AU641" s="3">
        <v>56.29</v>
      </c>
      <c r="AV641" s="3">
        <v>53.46</v>
      </c>
      <c r="AW641" s="3">
        <v>46.6</v>
      </c>
      <c r="AX641" s="3">
        <v>44.48</v>
      </c>
      <c r="AY641" s="3">
        <v>43.36</v>
      </c>
    </row>
    <row r="642" spans="1:51" x14ac:dyDescent="0.35">
      <c r="A642" s="5">
        <f t="shared" si="10"/>
        <v>43623</v>
      </c>
      <c r="B642" t="s">
        <v>787</v>
      </c>
      <c r="C642" s="2">
        <v>43623</v>
      </c>
      <c r="D642" s="3">
        <v>28.59</v>
      </c>
      <c r="E642" s="3">
        <v>30.37</v>
      </c>
      <c r="F642" s="3">
        <v>35.17</v>
      </c>
      <c r="G642" s="3">
        <v>40.39</v>
      </c>
      <c r="H642" s="3">
        <v>50.98</v>
      </c>
      <c r="I642" s="3">
        <v>56.26</v>
      </c>
      <c r="J642" s="3">
        <v>57.18</v>
      </c>
      <c r="K642" s="3">
        <v>57.7</v>
      </c>
      <c r="L642" s="3">
        <v>54.48</v>
      </c>
      <c r="M642" s="3">
        <v>49.46</v>
      </c>
      <c r="N642" s="3">
        <v>45.24</v>
      </c>
      <c r="O642" s="3">
        <v>42.62</v>
      </c>
      <c r="P642" s="3">
        <v>43.12</v>
      </c>
      <c r="Q642" s="3">
        <v>43.82</v>
      </c>
      <c r="R642" s="3">
        <v>46.59</v>
      </c>
      <c r="S642" s="3">
        <v>50.37</v>
      </c>
      <c r="T642" s="3">
        <v>53.15</v>
      </c>
      <c r="U642" s="3">
        <v>55.47</v>
      </c>
      <c r="V642" s="3">
        <v>58.37</v>
      </c>
      <c r="W642" s="3">
        <v>58.23</v>
      </c>
      <c r="X642" s="3">
        <v>54.61</v>
      </c>
      <c r="Y642" s="3">
        <v>47.25</v>
      </c>
      <c r="Z642" s="3">
        <v>44.25</v>
      </c>
      <c r="AA642" s="3">
        <v>43.73</v>
      </c>
      <c r="AB642" s="3">
        <v>43.59</v>
      </c>
      <c r="AC642" s="3">
        <v>44.58</v>
      </c>
      <c r="AD642" s="3">
        <v>47.61</v>
      </c>
      <c r="AE642" s="3">
        <v>52.28</v>
      </c>
      <c r="AF642" s="3">
        <v>55.92</v>
      </c>
      <c r="AG642" s="3">
        <v>57.03</v>
      </c>
      <c r="AH642" s="3">
        <v>57.71</v>
      </c>
      <c r="AI642" s="3">
        <v>56.16</v>
      </c>
      <c r="AJ642" s="3">
        <v>52.92</v>
      </c>
      <c r="AK642" s="3">
        <v>46.81</v>
      </c>
      <c r="AL642" s="3">
        <v>45.1</v>
      </c>
      <c r="AM642" s="3">
        <v>43.87</v>
      </c>
      <c r="AN642" s="3">
        <v>43.87</v>
      </c>
      <c r="AO642" s="3">
        <v>44.44</v>
      </c>
      <c r="AP642" s="3">
        <v>46.05</v>
      </c>
      <c r="AQ642" s="3">
        <v>51.76</v>
      </c>
      <c r="AR642" s="3">
        <v>55.11</v>
      </c>
      <c r="AS642" s="3">
        <v>56.89</v>
      </c>
      <c r="AT642" s="3">
        <v>58.14</v>
      </c>
      <c r="AU642" s="3">
        <v>57.34</v>
      </c>
      <c r="AV642" s="3">
        <v>54.51</v>
      </c>
      <c r="AW642" s="3">
        <v>47.69</v>
      </c>
      <c r="AX642" s="3">
        <v>45.57</v>
      </c>
      <c r="AY642" s="3">
        <v>44.45</v>
      </c>
    </row>
    <row r="643" spans="1:51" x14ac:dyDescent="0.35">
      <c r="A643" s="5">
        <f t="shared" si="10"/>
        <v>43626</v>
      </c>
      <c r="B643" t="s">
        <v>788</v>
      </c>
      <c r="C643" s="2">
        <v>43626</v>
      </c>
      <c r="D643" s="3">
        <v>29.71</v>
      </c>
      <c r="E643" s="3">
        <v>31.21</v>
      </c>
      <c r="F643" s="3">
        <v>36.119999999999997</v>
      </c>
      <c r="G643" s="3">
        <v>41.37</v>
      </c>
      <c r="H643" s="3">
        <v>52.17</v>
      </c>
      <c r="I643" s="3">
        <v>57.37</v>
      </c>
      <c r="J643" s="3">
        <v>58.59</v>
      </c>
      <c r="K643" s="3">
        <v>58.98</v>
      </c>
      <c r="L643" s="3">
        <v>55.68</v>
      </c>
      <c r="M643" s="3">
        <v>50.83</v>
      </c>
      <c r="N643" s="3">
        <v>46.22</v>
      </c>
      <c r="O643" s="3">
        <v>43.56</v>
      </c>
      <c r="P643" s="3">
        <v>44.06</v>
      </c>
      <c r="Q643" s="3">
        <v>44.75</v>
      </c>
      <c r="R643" s="3">
        <v>47.6</v>
      </c>
      <c r="S643" s="3">
        <v>51.45</v>
      </c>
      <c r="T643" s="3">
        <v>54.18</v>
      </c>
      <c r="U643" s="3">
        <v>56.38</v>
      </c>
      <c r="V643" s="3">
        <v>59.2</v>
      </c>
      <c r="W643" s="3">
        <v>59.03</v>
      </c>
      <c r="X643" s="3">
        <v>55.41</v>
      </c>
      <c r="Y643" s="3">
        <v>48.1</v>
      </c>
      <c r="Z643" s="3">
        <v>45.09</v>
      </c>
      <c r="AA643" s="3">
        <v>44.57</v>
      </c>
      <c r="AB643" s="3">
        <v>44.43</v>
      </c>
      <c r="AC643" s="3">
        <v>45.39</v>
      </c>
      <c r="AD643" s="3">
        <v>48.29</v>
      </c>
      <c r="AE643" s="3">
        <v>52.86</v>
      </c>
      <c r="AF643" s="3">
        <v>56.5</v>
      </c>
      <c r="AG643" s="3">
        <v>57.61</v>
      </c>
      <c r="AH643" s="3">
        <v>58.29</v>
      </c>
      <c r="AI643" s="3">
        <v>56.77</v>
      </c>
      <c r="AJ643" s="3">
        <v>53.57</v>
      </c>
      <c r="AK643" s="3">
        <v>47.49</v>
      </c>
      <c r="AL643" s="3">
        <v>45.86</v>
      </c>
      <c r="AM643" s="3">
        <v>44.63</v>
      </c>
      <c r="AN643" s="3">
        <v>44.63</v>
      </c>
      <c r="AO643" s="3">
        <v>45.2</v>
      </c>
      <c r="AP643" s="3">
        <v>46.81</v>
      </c>
      <c r="AQ643" s="3">
        <v>52.52</v>
      </c>
      <c r="AR643" s="3">
        <v>55.87</v>
      </c>
      <c r="AS643" s="3">
        <v>57.65</v>
      </c>
      <c r="AT643" s="3">
        <v>58.9</v>
      </c>
      <c r="AU643" s="3">
        <v>57.93</v>
      </c>
      <c r="AV643" s="3">
        <v>54.83</v>
      </c>
      <c r="AW643" s="3">
        <v>47.81</v>
      </c>
      <c r="AX643" s="3">
        <v>45.69</v>
      </c>
      <c r="AY643" s="3">
        <v>44.57</v>
      </c>
    </row>
    <row r="644" spans="1:51" x14ac:dyDescent="0.35">
      <c r="A644" s="5">
        <f t="shared" si="10"/>
        <v>43627</v>
      </c>
      <c r="B644" t="s">
        <v>789</v>
      </c>
      <c r="C644" s="2">
        <v>43627</v>
      </c>
      <c r="D644" s="3">
        <v>27.85</v>
      </c>
      <c r="E644" s="3">
        <v>29.15</v>
      </c>
      <c r="F644" s="3">
        <v>34.270000000000003</v>
      </c>
      <c r="G644" s="3">
        <v>39.25</v>
      </c>
      <c r="H644" s="3">
        <v>50.11</v>
      </c>
      <c r="I644" s="3">
        <v>55.27</v>
      </c>
      <c r="J644" s="3">
        <v>56.6</v>
      </c>
      <c r="K644" s="3">
        <v>56.93</v>
      </c>
      <c r="L644" s="3">
        <v>53.47</v>
      </c>
      <c r="M644" s="3">
        <v>48.79</v>
      </c>
      <c r="N644" s="3">
        <v>44</v>
      </c>
      <c r="O644" s="3">
        <v>41.12</v>
      </c>
      <c r="P644" s="3">
        <v>42.11</v>
      </c>
      <c r="Q644" s="3">
        <v>43.22</v>
      </c>
      <c r="R644" s="3">
        <v>46.2</v>
      </c>
      <c r="S644" s="3">
        <v>49.72</v>
      </c>
      <c r="T644" s="3">
        <v>52.2</v>
      </c>
      <c r="U644" s="3">
        <v>54.25</v>
      </c>
      <c r="V644" s="3">
        <v>56.97</v>
      </c>
      <c r="W644" s="3">
        <v>56.8</v>
      </c>
      <c r="X644" s="3">
        <v>53.29</v>
      </c>
      <c r="Y644" s="3">
        <v>45.95</v>
      </c>
      <c r="Z644" s="3">
        <v>42.85</v>
      </c>
      <c r="AA644" s="3">
        <v>42.25</v>
      </c>
      <c r="AB644" s="3">
        <v>42.02</v>
      </c>
      <c r="AC644" s="3">
        <v>42.98</v>
      </c>
      <c r="AD644" s="3">
        <v>45.94</v>
      </c>
      <c r="AE644" s="3">
        <v>50.46</v>
      </c>
      <c r="AF644" s="3">
        <v>54.16</v>
      </c>
      <c r="AG644" s="3">
        <v>55.26</v>
      </c>
      <c r="AH644" s="3">
        <v>55.94</v>
      </c>
      <c r="AI644" s="3">
        <v>54.39</v>
      </c>
      <c r="AJ644" s="3">
        <v>51.13</v>
      </c>
      <c r="AK644" s="3">
        <v>45.16</v>
      </c>
      <c r="AL644" s="3">
        <v>43.55</v>
      </c>
      <c r="AM644" s="3">
        <v>42.55</v>
      </c>
      <c r="AN644" s="3">
        <v>42.76</v>
      </c>
      <c r="AO644" s="3">
        <v>43.49</v>
      </c>
      <c r="AP644" s="3">
        <v>45.1</v>
      </c>
      <c r="AQ644" s="3">
        <v>50.81</v>
      </c>
      <c r="AR644" s="3">
        <v>54.16</v>
      </c>
      <c r="AS644" s="3">
        <v>55.94</v>
      </c>
      <c r="AT644" s="3">
        <v>57.19</v>
      </c>
      <c r="AU644" s="3">
        <v>56.22</v>
      </c>
      <c r="AV644" s="3">
        <v>53.12</v>
      </c>
      <c r="AW644" s="3">
        <v>46.1</v>
      </c>
      <c r="AX644" s="3">
        <v>43.98</v>
      </c>
      <c r="AY644" s="3">
        <v>42.86</v>
      </c>
    </row>
    <row r="645" spans="1:51" x14ac:dyDescent="0.35">
      <c r="A645" s="5">
        <f t="shared" si="10"/>
        <v>43628</v>
      </c>
      <c r="B645" t="s">
        <v>790</v>
      </c>
      <c r="C645" s="2">
        <v>43628</v>
      </c>
      <c r="D645" s="3">
        <v>27.92</v>
      </c>
      <c r="E645" s="3">
        <v>29.18</v>
      </c>
      <c r="F645" s="3">
        <v>33.979999999999997</v>
      </c>
      <c r="G645" s="3">
        <v>39.18</v>
      </c>
      <c r="H645" s="3">
        <v>50.11</v>
      </c>
      <c r="I645" s="3">
        <v>55.3</v>
      </c>
      <c r="J645" s="3">
        <v>56.5</v>
      </c>
      <c r="K645" s="3">
        <v>56.98</v>
      </c>
      <c r="L645" s="3">
        <v>53.63</v>
      </c>
      <c r="M645" s="3">
        <v>48.84</v>
      </c>
      <c r="N645" s="3">
        <v>43.99</v>
      </c>
      <c r="O645" s="3">
        <v>41.1</v>
      </c>
      <c r="P645" s="3">
        <v>42.09</v>
      </c>
      <c r="Q645" s="3">
        <v>43.14</v>
      </c>
      <c r="R645" s="3">
        <v>46.12</v>
      </c>
      <c r="S645" s="3">
        <v>49.69</v>
      </c>
      <c r="T645" s="3">
        <v>52.17</v>
      </c>
      <c r="U645" s="3">
        <v>54.22</v>
      </c>
      <c r="V645" s="3">
        <v>56.94</v>
      </c>
      <c r="W645" s="3">
        <v>56.77</v>
      </c>
      <c r="X645" s="3">
        <v>53.26</v>
      </c>
      <c r="Y645" s="3">
        <v>46.11</v>
      </c>
      <c r="Z645" s="3">
        <v>43.07</v>
      </c>
      <c r="AA645" s="3">
        <v>42.53</v>
      </c>
      <c r="AB645" s="3">
        <v>42.3</v>
      </c>
      <c r="AC645" s="3">
        <v>43.26</v>
      </c>
      <c r="AD645" s="3">
        <v>46.22</v>
      </c>
      <c r="AE645" s="3">
        <v>50.64</v>
      </c>
      <c r="AF645" s="3">
        <v>54.23</v>
      </c>
      <c r="AG645" s="3">
        <v>55.26</v>
      </c>
      <c r="AH645" s="3">
        <v>55.89</v>
      </c>
      <c r="AI645" s="3">
        <v>54.34</v>
      </c>
      <c r="AJ645" s="3">
        <v>51.08</v>
      </c>
      <c r="AK645" s="3">
        <v>45.06</v>
      </c>
      <c r="AL645" s="3">
        <v>43.45</v>
      </c>
      <c r="AM645" s="3">
        <v>42.45</v>
      </c>
      <c r="AN645" s="3">
        <v>42.66</v>
      </c>
      <c r="AO645" s="3">
        <v>43.39</v>
      </c>
      <c r="AP645" s="3">
        <v>45</v>
      </c>
      <c r="AQ645" s="3">
        <v>50.47</v>
      </c>
      <c r="AR645" s="3">
        <v>53.57</v>
      </c>
      <c r="AS645" s="3">
        <v>55.15</v>
      </c>
      <c r="AT645" s="3">
        <v>56.2</v>
      </c>
      <c r="AU645" s="3">
        <v>55.18</v>
      </c>
      <c r="AV645" s="3">
        <v>52.08</v>
      </c>
      <c r="AW645" s="3">
        <v>45.32</v>
      </c>
      <c r="AX645" s="3">
        <v>43.33</v>
      </c>
      <c r="AY645" s="3">
        <v>42.33</v>
      </c>
    </row>
    <row r="646" spans="1:51" x14ac:dyDescent="0.35">
      <c r="A646" s="5">
        <f t="shared" si="10"/>
        <v>43629</v>
      </c>
      <c r="B646" t="s">
        <v>791</v>
      </c>
      <c r="C646" s="2">
        <v>43629</v>
      </c>
      <c r="D646" s="3">
        <v>28.51</v>
      </c>
      <c r="E646" s="3">
        <v>29.67</v>
      </c>
      <c r="F646" s="3">
        <v>34.28</v>
      </c>
      <c r="G646" s="3">
        <v>39.39</v>
      </c>
      <c r="H646" s="3">
        <v>50.17</v>
      </c>
      <c r="I646" s="3">
        <v>55.77</v>
      </c>
      <c r="J646" s="3">
        <v>56.73</v>
      </c>
      <c r="K646" s="3">
        <v>57.07</v>
      </c>
      <c r="L646" s="3">
        <v>53.75</v>
      </c>
      <c r="M646" s="3">
        <v>49.14</v>
      </c>
      <c r="N646" s="3">
        <v>44.45</v>
      </c>
      <c r="O646" s="3">
        <v>41.67</v>
      </c>
      <c r="P646" s="3">
        <v>42.66</v>
      </c>
      <c r="Q646" s="3">
        <v>43.7</v>
      </c>
      <c r="R646" s="3">
        <v>46.65</v>
      </c>
      <c r="S646" s="3">
        <v>50.12</v>
      </c>
      <c r="T646" s="3">
        <v>52.48</v>
      </c>
      <c r="U646" s="3">
        <v>54.49</v>
      </c>
      <c r="V646" s="3">
        <v>57.34</v>
      </c>
      <c r="W646" s="3">
        <v>57.27</v>
      </c>
      <c r="X646" s="3">
        <v>53.77</v>
      </c>
      <c r="Y646" s="3">
        <v>46.58</v>
      </c>
      <c r="Z646" s="3">
        <v>43.59</v>
      </c>
      <c r="AA646" s="3">
        <v>43.01</v>
      </c>
      <c r="AB646" s="3">
        <v>42.76</v>
      </c>
      <c r="AC646" s="3">
        <v>43.72</v>
      </c>
      <c r="AD646" s="3">
        <v>46.68</v>
      </c>
      <c r="AE646" s="3">
        <v>51.03</v>
      </c>
      <c r="AF646" s="3">
        <v>54.55</v>
      </c>
      <c r="AG646" s="3">
        <v>55.49</v>
      </c>
      <c r="AH646" s="3">
        <v>56.1</v>
      </c>
      <c r="AI646" s="3">
        <v>54.53</v>
      </c>
      <c r="AJ646" s="3">
        <v>51.26</v>
      </c>
      <c r="AK646" s="3">
        <v>45.2</v>
      </c>
      <c r="AL646" s="3">
        <v>43.56</v>
      </c>
      <c r="AM646" s="3">
        <v>42.53</v>
      </c>
      <c r="AN646" s="3">
        <v>42.72</v>
      </c>
      <c r="AO646" s="3">
        <v>43.43</v>
      </c>
      <c r="AP646" s="3">
        <v>45.04</v>
      </c>
      <c r="AQ646" s="3">
        <v>50.51</v>
      </c>
      <c r="AR646" s="3">
        <v>53.61</v>
      </c>
      <c r="AS646" s="3">
        <v>55.19</v>
      </c>
      <c r="AT646" s="3">
        <v>56.24</v>
      </c>
      <c r="AU646" s="3">
        <v>55.22</v>
      </c>
      <c r="AV646" s="3">
        <v>52.12</v>
      </c>
      <c r="AW646" s="3">
        <v>45.36</v>
      </c>
      <c r="AX646" s="3">
        <v>43.37</v>
      </c>
      <c r="AY646" s="3">
        <v>42.37</v>
      </c>
    </row>
    <row r="647" spans="1:51" x14ac:dyDescent="0.35">
      <c r="A647" s="5">
        <f t="shared" si="10"/>
        <v>43630</v>
      </c>
      <c r="B647" t="s">
        <v>792</v>
      </c>
      <c r="C647" s="2">
        <v>43630</v>
      </c>
      <c r="D647" s="3">
        <v>28.31</v>
      </c>
      <c r="E647" s="3">
        <v>29.54</v>
      </c>
      <c r="F647" s="3">
        <v>33.799999999999997</v>
      </c>
      <c r="G647" s="3">
        <v>38.6</v>
      </c>
      <c r="H647" s="3">
        <v>49.53</v>
      </c>
      <c r="I647" s="3">
        <v>55.08</v>
      </c>
      <c r="J647" s="3">
        <v>56.02</v>
      </c>
      <c r="K647" s="3">
        <v>56.42</v>
      </c>
      <c r="L647" s="3">
        <v>53.14</v>
      </c>
      <c r="M647" s="3">
        <v>48.55</v>
      </c>
      <c r="N647" s="3">
        <v>43.93</v>
      </c>
      <c r="O647" s="3">
        <v>41.14</v>
      </c>
      <c r="P647" s="3">
        <v>42.18</v>
      </c>
      <c r="Q647" s="3">
        <v>43.24</v>
      </c>
      <c r="R647" s="3">
        <v>45.85</v>
      </c>
      <c r="S647" s="3">
        <v>49.33</v>
      </c>
      <c r="T647" s="3">
        <v>51.7</v>
      </c>
      <c r="U647" s="3">
        <v>53.71</v>
      </c>
      <c r="V647" s="3">
        <v>56.58</v>
      </c>
      <c r="W647" s="3">
        <v>56.68</v>
      </c>
      <c r="X647" s="3">
        <v>53.45</v>
      </c>
      <c r="Y647" s="3">
        <v>46.56</v>
      </c>
      <c r="Z647" s="3">
        <v>43.49</v>
      </c>
      <c r="AA647" s="3">
        <v>42.67</v>
      </c>
      <c r="AB647" s="3">
        <v>42.2</v>
      </c>
      <c r="AC647" s="3">
        <v>43.08</v>
      </c>
      <c r="AD647" s="3">
        <v>46.04</v>
      </c>
      <c r="AE647" s="3">
        <v>50.6</v>
      </c>
      <c r="AF647" s="3">
        <v>54.14</v>
      </c>
      <c r="AG647" s="3">
        <v>55.08</v>
      </c>
      <c r="AH647" s="3">
        <v>55.69</v>
      </c>
      <c r="AI647" s="3">
        <v>54.12</v>
      </c>
      <c r="AJ647" s="3">
        <v>50.89</v>
      </c>
      <c r="AK647" s="3">
        <v>44.88</v>
      </c>
      <c r="AL647" s="3">
        <v>43.24</v>
      </c>
      <c r="AM647" s="3">
        <v>42.21</v>
      </c>
      <c r="AN647" s="3">
        <v>42.4</v>
      </c>
      <c r="AO647" s="3">
        <v>43.11</v>
      </c>
      <c r="AP647" s="3">
        <v>44.7</v>
      </c>
      <c r="AQ647" s="3">
        <v>50.13</v>
      </c>
      <c r="AR647" s="3">
        <v>53.23</v>
      </c>
      <c r="AS647" s="3">
        <v>54.81</v>
      </c>
      <c r="AT647" s="3">
        <v>55.86</v>
      </c>
      <c r="AU647" s="3">
        <v>54.84</v>
      </c>
      <c r="AV647" s="3">
        <v>51.74</v>
      </c>
      <c r="AW647" s="3">
        <v>44.98</v>
      </c>
      <c r="AX647" s="3">
        <v>42.99</v>
      </c>
      <c r="AY647" s="3">
        <v>41.99</v>
      </c>
    </row>
    <row r="648" spans="1:51" x14ac:dyDescent="0.35">
      <c r="A648" s="5">
        <f t="shared" si="10"/>
        <v>43633</v>
      </c>
      <c r="B648" t="s">
        <v>793</v>
      </c>
      <c r="C648" s="2">
        <v>43633</v>
      </c>
      <c r="D648" s="3">
        <v>29.31</v>
      </c>
      <c r="E648" s="3">
        <v>30.2</v>
      </c>
      <c r="F648" s="3">
        <v>34.21</v>
      </c>
      <c r="G648" s="3">
        <v>38.92</v>
      </c>
      <c r="H648" s="3">
        <v>49.8</v>
      </c>
      <c r="I648" s="3">
        <v>55.28</v>
      </c>
      <c r="J648" s="3">
        <v>56.12</v>
      </c>
      <c r="K648" s="3">
        <v>56.57</v>
      </c>
      <c r="L648" s="3">
        <v>53.38</v>
      </c>
      <c r="M648" s="3">
        <v>48.78</v>
      </c>
      <c r="N648" s="3">
        <v>44.2</v>
      </c>
      <c r="O648" s="3">
        <v>41.41</v>
      </c>
      <c r="P648" s="3">
        <v>42.48</v>
      </c>
      <c r="Q648" s="3">
        <v>43.54</v>
      </c>
      <c r="R648" s="3">
        <v>46.11</v>
      </c>
      <c r="S648" s="3">
        <v>49.51</v>
      </c>
      <c r="T648" s="3">
        <v>51.88</v>
      </c>
      <c r="U648" s="3">
        <v>53.93</v>
      </c>
      <c r="V648" s="3">
        <v>56.83</v>
      </c>
      <c r="W648" s="3">
        <v>56.93</v>
      </c>
      <c r="X648" s="3">
        <v>53.7</v>
      </c>
      <c r="Y648" s="3">
        <v>46.81</v>
      </c>
      <c r="Z648" s="3">
        <v>43.74</v>
      </c>
      <c r="AA648" s="3">
        <v>42.88</v>
      </c>
      <c r="AB648" s="3">
        <v>42.36</v>
      </c>
      <c r="AC648" s="3">
        <v>43.19</v>
      </c>
      <c r="AD648" s="3">
        <v>45.99</v>
      </c>
      <c r="AE648" s="3">
        <v>50.55</v>
      </c>
      <c r="AF648" s="3">
        <v>54.09</v>
      </c>
      <c r="AG648" s="3">
        <v>55.03</v>
      </c>
      <c r="AH648" s="3">
        <v>55.64</v>
      </c>
      <c r="AI648" s="3">
        <v>54.07</v>
      </c>
      <c r="AJ648" s="3">
        <v>50.84</v>
      </c>
      <c r="AK648" s="3">
        <v>44.83</v>
      </c>
      <c r="AL648" s="3">
        <v>43.19</v>
      </c>
      <c r="AM648" s="3">
        <v>42.16</v>
      </c>
      <c r="AN648" s="3">
        <v>42.35</v>
      </c>
      <c r="AO648" s="3">
        <v>43.06</v>
      </c>
      <c r="AP648" s="3">
        <v>44.65</v>
      </c>
      <c r="AQ648" s="3">
        <v>50.08</v>
      </c>
      <c r="AR648" s="3">
        <v>53.18</v>
      </c>
      <c r="AS648" s="3">
        <v>54.76</v>
      </c>
      <c r="AT648" s="3">
        <v>55.81</v>
      </c>
      <c r="AU648" s="3">
        <v>54.79</v>
      </c>
      <c r="AV648" s="3">
        <v>51.69</v>
      </c>
      <c r="AW648" s="3">
        <v>44.93</v>
      </c>
      <c r="AX648" s="3">
        <v>42.94</v>
      </c>
      <c r="AY648" s="3">
        <v>41.94</v>
      </c>
    </row>
    <row r="649" spans="1:51" x14ac:dyDescent="0.35">
      <c r="A649" s="5">
        <f t="shared" si="10"/>
        <v>43634</v>
      </c>
      <c r="B649" t="s">
        <v>794</v>
      </c>
      <c r="C649" s="2">
        <v>43634</v>
      </c>
      <c r="D649" s="3">
        <v>27.82</v>
      </c>
      <c r="E649" s="3">
        <v>28.5</v>
      </c>
      <c r="F649" s="3">
        <v>32.630000000000003</v>
      </c>
      <c r="G649" s="3">
        <v>37.72</v>
      </c>
      <c r="H649" s="3">
        <v>48.59</v>
      </c>
      <c r="I649" s="3">
        <v>54.17</v>
      </c>
      <c r="J649" s="3">
        <v>55.28</v>
      </c>
      <c r="K649" s="3">
        <v>55.78</v>
      </c>
      <c r="L649" s="3">
        <v>52.65</v>
      </c>
      <c r="M649" s="3">
        <v>47.9</v>
      </c>
      <c r="N649" s="3">
        <v>43.78</v>
      </c>
      <c r="O649" s="3">
        <v>40.840000000000003</v>
      </c>
      <c r="P649" s="3">
        <v>41.74</v>
      </c>
      <c r="Q649" s="3">
        <v>42.86</v>
      </c>
      <c r="R649" s="3">
        <v>45.7</v>
      </c>
      <c r="S649" s="3">
        <v>48.79</v>
      </c>
      <c r="T649" s="3">
        <v>51.16</v>
      </c>
      <c r="U649" s="3">
        <v>53.21</v>
      </c>
      <c r="V649" s="3">
        <v>56.11</v>
      </c>
      <c r="W649" s="3">
        <v>56.21</v>
      </c>
      <c r="X649" s="3">
        <v>52.98</v>
      </c>
      <c r="Y649" s="3">
        <v>46.19</v>
      </c>
      <c r="Z649" s="3">
        <v>43.12</v>
      </c>
      <c r="AA649" s="3">
        <v>42.26</v>
      </c>
      <c r="AB649" s="3">
        <v>41.69</v>
      </c>
      <c r="AC649" s="3">
        <v>42.57</v>
      </c>
      <c r="AD649" s="3">
        <v>45.53</v>
      </c>
      <c r="AE649" s="3">
        <v>50.09</v>
      </c>
      <c r="AF649" s="3">
        <v>53.63</v>
      </c>
      <c r="AG649" s="3">
        <v>54.57</v>
      </c>
      <c r="AH649" s="3">
        <v>55.18</v>
      </c>
      <c r="AI649" s="3">
        <v>53.61</v>
      </c>
      <c r="AJ649" s="3">
        <v>50.38</v>
      </c>
      <c r="AK649" s="3">
        <v>44.37</v>
      </c>
      <c r="AL649" s="3">
        <v>42.73</v>
      </c>
      <c r="AM649" s="3">
        <v>41.7</v>
      </c>
      <c r="AN649" s="3">
        <v>41.89</v>
      </c>
      <c r="AO649" s="3">
        <v>42.6</v>
      </c>
      <c r="AP649" s="3">
        <v>44.19</v>
      </c>
      <c r="AQ649" s="3">
        <v>49.62</v>
      </c>
      <c r="AR649" s="3">
        <v>52.72</v>
      </c>
      <c r="AS649" s="3">
        <v>54.3</v>
      </c>
      <c r="AT649" s="3">
        <v>55.35</v>
      </c>
      <c r="AU649" s="3">
        <v>54.33</v>
      </c>
      <c r="AV649" s="3">
        <v>51.23</v>
      </c>
      <c r="AW649" s="3">
        <v>44.86</v>
      </c>
      <c r="AX649" s="3">
        <v>42.87</v>
      </c>
      <c r="AY649" s="3">
        <v>41.87</v>
      </c>
    </row>
    <row r="650" spans="1:51" x14ac:dyDescent="0.35">
      <c r="A650" s="5">
        <f t="shared" si="10"/>
        <v>43635</v>
      </c>
      <c r="B650" t="s">
        <v>795</v>
      </c>
      <c r="C650" s="2">
        <v>43635</v>
      </c>
      <c r="D650" s="3">
        <v>26.55</v>
      </c>
      <c r="E650" s="3">
        <v>27.21</v>
      </c>
      <c r="F650" s="3">
        <v>31.44</v>
      </c>
      <c r="G650" s="3">
        <v>36.85</v>
      </c>
      <c r="H650" s="3">
        <v>47.61</v>
      </c>
      <c r="I650" s="3">
        <v>53.36</v>
      </c>
      <c r="J650" s="3">
        <v>54.32</v>
      </c>
      <c r="K650" s="3">
        <v>54.83</v>
      </c>
      <c r="L650" s="3">
        <v>51.77</v>
      </c>
      <c r="M650" s="3">
        <v>47.16</v>
      </c>
      <c r="N650" s="3">
        <v>43.24</v>
      </c>
      <c r="O650" s="3">
        <v>40.46</v>
      </c>
      <c r="P650" s="3">
        <v>41.42</v>
      </c>
      <c r="Q650" s="3">
        <v>42.37</v>
      </c>
      <c r="R650" s="3">
        <v>45.2</v>
      </c>
      <c r="S650" s="3">
        <v>48.39</v>
      </c>
      <c r="T650" s="3">
        <v>50.75</v>
      </c>
      <c r="U650" s="3">
        <v>52.79</v>
      </c>
      <c r="V650" s="3">
        <v>55.7</v>
      </c>
      <c r="W650" s="3">
        <v>55.88</v>
      </c>
      <c r="X650" s="3">
        <v>52.74</v>
      </c>
      <c r="Y650" s="3">
        <v>46.04</v>
      </c>
      <c r="Z650" s="3">
        <v>43.04</v>
      </c>
      <c r="AA650" s="3">
        <v>42.21</v>
      </c>
      <c r="AB650" s="3">
        <v>41.64</v>
      </c>
      <c r="AC650" s="3">
        <v>42.49</v>
      </c>
      <c r="AD650" s="3">
        <v>45.4</v>
      </c>
      <c r="AE650" s="3">
        <v>49.88</v>
      </c>
      <c r="AF650" s="3">
        <v>53.37</v>
      </c>
      <c r="AG650" s="3">
        <v>54.31</v>
      </c>
      <c r="AH650" s="3">
        <v>54.92</v>
      </c>
      <c r="AI650" s="3">
        <v>53.35</v>
      </c>
      <c r="AJ650" s="3">
        <v>50.12</v>
      </c>
      <c r="AK650" s="3">
        <v>44.26</v>
      </c>
      <c r="AL650" s="3">
        <v>42.62</v>
      </c>
      <c r="AM650" s="3">
        <v>41.59</v>
      </c>
      <c r="AN650" s="3">
        <v>41.83</v>
      </c>
      <c r="AO650" s="3">
        <v>42.59</v>
      </c>
      <c r="AP650" s="3">
        <v>44.23</v>
      </c>
      <c r="AQ650" s="3">
        <v>49.66</v>
      </c>
      <c r="AR650" s="3">
        <v>52.76</v>
      </c>
      <c r="AS650" s="3">
        <v>54.34</v>
      </c>
      <c r="AT650" s="3">
        <v>55.39</v>
      </c>
      <c r="AU650" s="3">
        <v>54.37</v>
      </c>
      <c r="AV650" s="3">
        <v>51.27</v>
      </c>
      <c r="AW650" s="3">
        <v>44.9</v>
      </c>
      <c r="AX650" s="3">
        <v>42.91</v>
      </c>
      <c r="AY650" s="3">
        <v>41.91</v>
      </c>
    </row>
    <row r="651" spans="1:51" x14ac:dyDescent="0.35">
      <c r="A651" s="5">
        <f t="shared" si="10"/>
        <v>43636</v>
      </c>
      <c r="B651" t="s">
        <v>796</v>
      </c>
      <c r="C651" s="2">
        <v>43636</v>
      </c>
      <c r="D651" s="3">
        <v>26.27</v>
      </c>
      <c r="E651" s="3">
        <v>27.25</v>
      </c>
      <c r="F651" s="3">
        <v>31.53</v>
      </c>
      <c r="G651" s="3">
        <v>37.21</v>
      </c>
      <c r="H651" s="3">
        <v>48.05</v>
      </c>
      <c r="I651" s="3">
        <v>53.94</v>
      </c>
      <c r="J651" s="3">
        <v>54.94</v>
      </c>
      <c r="K651" s="3">
        <v>55.18</v>
      </c>
      <c r="L651" s="3">
        <v>52.2</v>
      </c>
      <c r="M651" s="3">
        <v>47.86</v>
      </c>
      <c r="N651" s="3">
        <v>44.04</v>
      </c>
      <c r="O651" s="3">
        <v>41.21</v>
      </c>
      <c r="P651" s="3">
        <v>42.02</v>
      </c>
      <c r="Q651" s="3">
        <v>42.97</v>
      </c>
      <c r="R651" s="3">
        <v>45.91</v>
      </c>
      <c r="S651" s="3">
        <v>49.36</v>
      </c>
      <c r="T651" s="3">
        <v>51.78</v>
      </c>
      <c r="U651" s="3">
        <v>53.8</v>
      </c>
      <c r="V651" s="3">
        <v>56.74</v>
      </c>
      <c r="W651" s="3">
        <v>56.92</v>
      </c>
      <c r="X651" s="3">
        <v>53.75</v>
      </c>
      <c r="Y651" s="3">
        <v>46.87</v>
      </c>
      <c r="Z651" s="3">
        <v>43.85</v>
      </c>
      <c r="AA651" s="3">
        <v>43.02</v>
      </c>
      <c r="AB651" s="3">
        <v>42.45</v>
      </c>
      <c r="AC651" s="3">
        <v>43.29</v>
      </c>
      <c r="AD651" s="3">
        <v>46.2</v>
      </c>
      <c r="AE651" s="3">
        <v>50.63</v>
      </c>
      <c r="AF651" s="3">
        <v>54.09</v>
      </c>
      <c r="AG651" s="3">
        <v>55.03</v>
      </c>
      <c r="AH651" s="3">
        <v>55.64</v>
      </c>
      <c r="AI651" s="3">
        <v>54.07</v>
      </c>
      <c r="AJ651" s="3">
        <v>50.84</v>
      </c>
      <c r="AK651" s="3">
        <v>45.05</v>
      </c>
      <c r="AL651" s="3">
        <v>43.41</v>
      </c>
      <c r="AM651" s="3">
        <v>42.38</v>
      </c>
      <c r="AN651" s="3">
        <v>42.62</v>
      </c>
      <c r="AO651" s="3">
        <v>43.38</v>
      </c>
      <c r="AP651" s="3">
        <v>44.96</v>
      </c>
      <c r="AQ651" s="3">
        <v>50.27</v>
      </c>
      <c r="AR651" s="3">
        <v>53.31</v>
      </c>
      <c r="AS651" s="3">
        <v>54.89</v>
      </c>
      <c r="AT651" s="3">
        <v>55.94</v>
      </c>
      <c r="AU651" s="3">
        <v>54.92</v>
      </c>
      <c r="AV651" s="3">
        <v>51.82</v>
      </c>
      <c r="AW651" s="3">
        <v>45.45</v>
      </c>
      <c r="AX651" s="3">
        <v>43.46</v>
      </c>
      <c r="AY651" s="3">
        <v>42.46</v>
      </c>
    </row>
    <row r="652" spans="1:51" x14ac:dyDescent="0.35">
      <c r="A652" s="5">
        <f t="shared" si="10"/>
        <v>43637</v>
      </c>
      <c r="B652" t="s">
        <v>797</v>
      </c>
      <c r="C652" s="2">
        <v>43637</v>
      </c>
      <c r="D652" s="3">
        <v>27.15</v>
      </c>
      <c r="E652" s="3">
        <v>27.84</v>
      </c>
      <c r="F652" s="3">
        <v>32.090000000000003</v>
      </c>
      <c r="G652" s="3">
        <v>38.01</v>
      </c>
      <c r="H652" s="3">
        <v>49.11</v>
      </c>
      <c r="I652" s="3">
        <v>55.18</v>
      </c>
      <c r="J652" s="3">
        <v>56.16</v>
      </c>
      <c r="K652" s="3">
        <v>56.46</v>
      </c>
      <c r="L652" s="3">
        <v>53.52</v>
      </c>
      <c r="M652" s="3">
        <v>49.08</v>
      </c>
      <c r="N652" s="3">
        <v>45.19</v>
      </c>
      <c r="O652" s="3">
        <v>42.34</v>
      </c>
      <c r="P652" s="3">
        <v>43.09</v>
      </c>
      <c r="Q652" s="3">
        <v>44.03</v>
      </c>
      <c r="R652" s="3">
        <v>47</v>
      </c>
      <c r="S652" s="3">
        <v>50.45</v>
      </c>
      <c r="T652" s="3">
        <v>52.87</v>
      </c>
      <c r="U652" s="3">
        <v>54.86</v>
      </c>
      <c r="V652" s="3">
        <v>57.78</v>
      </c>
      <c r="W652" s="3">
        <v>57.94</v>
      </c>
      <c r="X652" s="3">
        <v>54.75</v>
      </c>
      <c r="Y652" s="3">
        <v>47.84</v>
      </c>
      <c r="Z652" s="3">
        <v>44.79</v>
      </c>
      <c r="AA652" s="3">
        <v>43.97</v>
      </c>
      <c r="AB652" s="3">
        <v>43.39</v>
      </c>
      <c r="AC652" s="3">
        <v>44.23</v>
      </c>
      <c r="AD652" s="3">
        <v>47.17</v>
      </c>
      <c r="AE652" s="3">
        <v>51.63</v>
      </c>
      <c r="AF652" s="3">
        <v>55.12</v>
      </c>
      <c r="AG652" s="3">
        <v>56.09</v>
      </c>
      <c r="AH652" s="3">
        <v>56.7</v>
      </c>
      <c r="AI652" s="3">
        <v>55.13</v>
      </c>
      <c r="AJ652" s="3">
        <v>51.89</v>
      </c>
      <c r="AK652" s="3">
        <v>46.09</v>
      </c>
      <c r="AL652" s="3">
        <v>44.44</v>
      </c>
      <c r="AM652" s="3">
        <v>43.4</v>
      </c>
      <c r="AN652" s="3">
        <v>43.63</v>
      </c>
      <c r="AO652" s="3">
        <v>44.39</v>
      </c>
      <c r="AP652" s="3">
        <v>45.97</v>
      </c>
      <c r="AQ652" s="3">
        <v>51.28</v>
      </c>
      <c r="AR652" s="3">
        <v>54.32</v>
      </c>
      <c r="AS652" s="3">
        <v>55.9</v>
      </c>
      <c r="AT652" s="3">
        <v>56.95</v>
      </c>
      <c r="AU652" s="3">
        <v>55.93</v>
      </c>
      <c r="AV652" s="3">
        <v>52.83</v>
      </c>
      <c r="AW652" s="3">
        <v>46.46</v>
      </c>
      <c r="AX652" s="3">
        <v>44.47</v>
      </c>
      <c r="AY652" s="3">
        <v>43.47</v>
      </c>
    </row>
    <row r="653" spans="1:51" x14ac:dyDescent="0.35">
      <c r="A653" s="5">
        <f t="shared" si="10"/>
        <v>43640</v>
      </c>
      <c r="B653" t="s">
        <v>798</v>
      </c>
      <c r="C653" s="2">
        <v>43640</v>
      </c>
      <c r="D653" s="3">
        <v>26.93</v>
      </c>
      <c r="E653" s="3">
        <v>27.67</v>
      </c>
      <c r="F653" s="3">
        <v>32.03</v>
      </c>
      <c r="G653" s="3">
        <v>38.229999999999997</v>
      </c>
      <c r="H653" s="3">
        <v>49.44</v>
      </c>
      <c r="I653" s="3">
        <v>55.78</v>
      </c>
      <c r="J653" s="3">
        <v>56.78</v>
      </c>
      <c r="K653" s="3">
        <v>56.98</v>
      </c>
      <c r="L653" s="3">
        <v>53.97</v>
      </c>
      <c r="M653" s="3">
        <v>49.53</v>
      </c>
      <c r="N653" s="3">
        <v>45.66</v>
      </c>
      <c r="O653" s="3">
        <v>42.84</v>
      </c>
      <c r="P653" s="3">
        <v>43.59</v>
      </c>
      <c r="Q653" s="3">
        <v>44.53</v>
      </c>
      <c r="R653" s="3">
        <v>47.5</v>
      </c>
      <c r="S653" s="3">
        <v>50.99</v>
      </c>
      <c r="T653" s="3">
        <v>53.43</v>
      </c>
      <c r="U653" s="3">
        <v>55.42</v>
      </c>
      <c r="V653" s="3">
        <v>58.34</v>
      </c>
      <c r="W653" s="3">
        <v>58.5</v>
      </c>
      <c r="X653" s="3">
        <v>55.31</v>
      </c>
      <c r="Y653" s="3">
        <v>48.37</v>
      </c>
      <c r="Z653" s="3">
        <v>45.28</v>
      </c>
      <c r="AA653" s="3">
        <v>44.43</v>
      </c>
      <c r="AB653" s="3">
        <v>43.85</v>
      </c>
      <c r="AC653" s="3">
        <v>44.69</v>
      </c>
      <c r="AD653" s="3">
        <v>47.63</v>
      </c>
      <c r="AE653" s="3">
        <v>52.09</v>
      </c>
      <c r="AF653" s="3">
        <v>55.58</v>
      </c>
      <c r="AG653" s="3">
        <v>56.55</v>
      </c>
      <c r="AH653" s="3">
        <v>57.16</v>
      </c>
      <c r="AI653" s="3">
        <v>55.59</v>
      </c>
      <c r="AJ653" s="3">
        <v>52.35</v>
      </c>
      <c r="AK653" s="3">
        <v>46.55</v>
      </c>
      <c r="AL653" s="3">
        <v>44.9</v>
      </c>
      <c r="AM653" s="3">
        <v>43.86</v>
      </c>
      <c r="AN653" s="3">
        <v>44.09</v>
      </c>
      <c r="AO653" s="3">
        <v>44.85</v>
      </c>
      <c r="AP653" s="3">
        <v>46.43</v>
      </c>
      <c r="AQ653" s="3">
        <v>51.74</v>
      </c>
      <c r="AR653" s="3">
        <v>54.78</v>
      </c>
      <c r="AS653" s="3">
        <v>56.36</v>
      </c>
      <c r="AT653" s="3">
        <v>57.41</v>
      </c>
      <c r="AU653" s="3">
        <v>56.39</v>
      </c>
      <c r="AV653" s="3">
        <v>53.29</v>
      </c>
      <c r="AW653" s="3">
        <v>46.92</v>
      </c>
      <c r="AX653" s="3">
        <v>44.93</v>
      </c>
      <c r="AY653" s="3">
        <v>43.93</v>
      </c>
    </row>
    <row r="654" spans="1:51" x14ac:dyDescent="0.35">
      <c r="A654" s="5">
        <f t="shared" ref="A654:A717" si="11">+A649+7</f>
        <v>43641</v>
      </c>
      <c r="B654" t="s">
        <v>799</v>
      </c>
      <c r="C654" s="2">
        <v>43641</v>
      </c>
      <c r="D654" s="3">
        <v>25.1</v>
      </c>
      <c r="E654" s="3">
        <v>26.48</v>
      </c>
      <c r="F654" s="3">
        <v>31.13</v>
      </c>
      <c r="G654" s="3">
        <v>37.299999999999997</v>
      </c>
      <c r="H654" s="3">
        <v>48.52</v>
      </c>
      <c r="I654" s="3">
        <v>54.87</v>
      </c>
      <c r="J654" s="3">
        <v>55.99</v>
      </c>
      <c r="K654" s="3">
        <v>56.21</v>
      </c>
      <c r="L654" s="3">
        <v>53.35</v>
      </c>
      <c r="M654" s="3">
        <v>49.21</v>
      </c>
      <c r="N654" s="3">
        <v>44.93</v>
      </c>
      <c r="O654" s="3">
        <v>41.91</v>
      </c>
      <c r="P654" s="3">
        <v>42.81</v>
      </c>
      <c r="Q654" s="3">
        <v>43.87</v>
      </c>
      <c r="R654" s="3">
        <v>47.15</v>
      </c>
      <c r="S654" s="3">
        <v>50.47</v>
      </c>
      <c r="T654" s="3">
        <v>52.89</v>
      </c>
      <c r="U654" s="3">
        <v>54.88</v>
      </c>
      <c r="V654" s="3">
        <v>57.84</v>
      </c>
      <c r="W654" s="3">
        <v>58.04</v>
      </c>
      <c r="X654" s="3">
        <v>54.87</v>
      </c>
      <c r="Y654" s="3">
        <v>47.85</v>
      </c>
      <c r="Z654" s="3">
        <v>44.8</v>
      </c>
      <c r="AA654" s="3">
        <v>43.76</v>
      </c>
      <c r="AB654" s="3">
        <v>43.06</v>
      </c>
      <c r="AC654" s="3">
        <v>43.86</v>
      </c>
      <c r="AD654" s="3">
        <v>46.78</v>
      </c>
      <c r="AE654" s="3">
        <v>51.42</v>
      </c>
      <c r="AF654" s="3">
        <v>55.12</v>
      </c>
      <c r="AG654" s="3">
        <v>56.19</v>
      </c>
      <c r="AH654" s="3">
        <v>56.92</v>
      </c>
      <c r="AI654" s="3">
        <v>55.4</v>
      </c>
      <c r="AJ654" s="3">
        <v>52.16</v>
      </c>
      <c r="AK654" s="3">
        <v>46.36</v>
      </c>
      <c r="AL654" s="3">
        <v>44.71</v>
      </c>
      <c r="AM654" s="3">
        <v>43.67</v>
      </c>
      <c r="AN654" s="3">
        <v>43.9</v>
      </c>
      <c r="AO654" s="3">
        <v>44.66</v>
      </c>
      <c r="AP654" s="3">
        <v>46.24</v>
      </c>
      <c r="AQ654" s="3">
        <v>51.55</v>
      </c>
      <c r="AR654" s="3">
        <v>54.59</v>
      </c>
      <c r="AS654" s="3">
        <v>56.17</v>
      </c>
      <c r="AT654" s="3">
        <v>57.22</v>
      </c>
      <c r="AU654" s="3">
        <v>56.2</v>
      </c>
      <c r="AV654" s="3">
        <v>53.1</v>
      </c>
      <c r="AW654" s="3">
        <v>46.73</v>
      </c>
      <c r="AX654" s="3">
        <v>44.74</v>
      </c>
      <c r="AY654" s="3">
        <v>43.74</v>
      </c>
    </row>
    <row r="655" spans="1:51" x14ac:dyDescent="0.35">
      <c r="A655" s="5">
        <f t="shared" si="11"/>
        <v>43642</v>
      </c>
      <c r="B655" t="s">
        <v>800</v>
      </c>
      <c r="C655" s="2">
        <v>43642</v>
      </c>
      <c r="D655" s="3">
        <v>25.11</v>
      </c>
      <c r="E655" s="3">
        <v>26.29</v>
      </c>
      <c r="F655" s="3">
        <v>31.02</v>
      </c>
      <c r="G655" s="3">
        <v>37.32</v>
      </c>
      <c r="H655" s="3">
        <v>48.77</v>
      </c>
      <c r="I655" s="3">
        <v>55.07</v>
      </c>
      <c r="J655" s="3">
        <v>56.15</v>
      </c>
      <c r="K655" s="3">
        <v>56.62</v>
      </c>
      <c r="L655" s="3">
        <v>53.41</v>
      </c>
      <c r="M655" s="3">
        <v>49.35</v>
      </c>
      <c r="N655" s="3">
        <v>45.41</v>
      </c>
      <c r="O655" s="3">
        <v>42.48</v>
      </c>
      <c r="P655" s="3">
        <v>43.29</v>
      </c>
      <c r="Q655" s="3">
        <v>44.19</v>
      </c>
      <c r="R655" s="3">
        <v>47.53</v>
      </c>
      <c r="S655" s="3">
        <v>50.78</v>
      </c>
      <c r="T655" s="3">
        <v>53.13</v>
      </c>
      <c r="U655" s="3">
        <v>55.11</v>
      </c>
      <c r="V655" s="3">
        <v>58.28</v>
      </c>
      <c r="W655" s="3">
        <v>58.5</v>
      </c>
      <c r="X655" s="3">
        <v>55.33</v>
      </c>
      <c r="Y655" s="3">
        <v>48.11</v>
      </c>
      <c r="Z655" s="3">
        <v>45.15</v>
      </c>
      <c r="AA655" s="3">
        <v>44.17</v>
      </c>
      <c r="AB655" s="3">
        <v>43.55</v>
      </c>
      <c r="AC655" s="3">
        <v>44.43</v>
      </c>
      <c r="AD655" s="3">
        <v>47.37</v>
      </c>
      <c r="AE655" s="3">
        <v>51.99</v>
      </c>
      <c r="AF655" s="3">
        <v>55.59</v>
      </c>
      <c r="AG655" s="3">
        <v>56.61</v>
      </c>
      <c r="AH655" s="3">
        <v>57.29</v>
      </c>
      <c r="AI655" s="3">
        <v>55.73</v>
      </c>
      <c r="AJ655" s="3">
        <v>52.46</v>
      </c>
      <c r="AK655" s="3">
        <v>46.66</v>
      </c>
      <c r="AL655" s="3">
        <v>45.01</v>
      </c>
      <c r="AM655" s="3">
        <v>43.97</v>
      </c>
      <c r="AN655" s="3">
        <v>44.2</v>
      </c>
      <c r="AO655" s="3">
        <v>44.96</v>
      </c>
      <c r="AP655" s="3">
        <v>46.53</v>
      </c>
      <c r="AQ655" s="3">
        <v>51.84</v>
      </c>
      <c r="AR655" s="3">
        <v>54.88</v>
      </c>
      <c r="AS655" s="3">
        <v>56.46</v>
      </c>
      <c r="AT655" s="3">
        <v>57.51</v>
      </c>
      <c r="AU655" s="3">
        <v>56.49</v>
      </c>
      <c r="AV655" s="3">
        <v>53.39</v>
      </c>
      <c r="AW655" s="3">
        <v>47.02</v>
      </c>
      <c r="AX655" s="3">
        <v>45.03</v>
      </c>
      <c r="AY655" s="3">
        <v>44.03</v>
      </c>
    </row>
    <row r="656" spans="1:51" x14ac:dyDescent="0.35">
      <c r="A656" s="5">
        <f t="shared" si="11"/>
        <v>43643</v>
      </c>
      <c r="B656" t="s">
        <v>801</v>
      </c>
      <c r="C656" s="2">
        <v>43643</v>
      </c>
      <c r="D656" s="3">
        <v>24.18</v>
      </c>
      <c r="E656" s="3">
        <v>25.7</v>
      </c>
      <c r="F656" s="3">
        <v>30.46</v>
      </c>
      <c r="G656" s="3">
        <v>36.94</v>
      </c>
      <c r="H656" s="3">
        <v>48.32</v>
      </c>
      <c r="I656" s="3">
        <v>54.72</v>
      </c>
      <c r="J656" s="3">
        <v>55.48</v>
      </c>
      <c r="K656" s="3">
        <v>55.8</v>
      </c>
      <c r="L656" s="3">
        <v>52.78</v>
      </c>
      <c r="M656" s="3">
        <v>48.72</v>
      </c>
      <c r="N656" s="3">
        <v>44.84</v>
      </c>
      <c r="O656" s="3">
        <v>41.9</v>
      </c>
      <c r="P656" s="3">
        <v>42.66</v>
      </c>
      <c r="Q656" s="3">
        <v>43.56</v>
      </c>
      <c r="R656" s="3">
        <v>46.9</v>
      </c>
      <c r="S656" s="3">
        <v>50.24</v>
      </c>
      <c r="T656" s="3">
        <v>52.67</v>
      </c>
      <c r="U656" s="3">
        <v>54.67</v>
      </c>
      <c r="V656" s="3">
        <v>57.92</v>
      </c>
      <c r="W656" s="3">
        <v>58.18</v>
      </c>
      <c r="X656" s="3">
        <v>55.05</v>
      </c>
      <c r="Y656" s="3">
        <v>47.83</v>
      </c>
      <c r="Z656" s="3">
        <v>44.86</v>
      </c>
      <c r="AA656" s="3">
        <v>43.88</v>
      </c>
      <c r="AB656" s="3">
        <v>43.21</v>
      </c>
      <c r="AC656" s="3">
        <v>44.03</v>
      </c>
      <c r="AD656" s="3">
        <v>46.95</v>
      </c>
      <c r="AE656" s="3">
        <v>51.54</v>
      </c>
      <c r="AF656" s="3">
        <v>55.14</v>
      </c>
      <c r="AG656" s="3">
        <v>56.16</v>
      </c>
      <c r="AH656" s="3">
        <v>56.84</v>
      </c>
      <c r="AI656" s="3">
        <v>55.33</v>
      </c>
      <c r="AJ656" s="3">
        <v>52.11</v>
      </c>
      <c r="AK656" s="3">
        <v>46.5</v>
      </c>
      <c r="AL656" s="3">
        <v>44.85</v>
      </c>
      <c r="AM656" s="3">
        <v>43.81</v>
      </c>
      <c r="AN656" s="3">
        <v>44.04</v>
      </c>
      <c r="AO656" s="3">
        <v>44.8</v>
      </c>
      <c r="AP656" s="3">
        <v>46.37</v>
      </c>
      <c r="AQ656" s="3">
        <v>51.62</v>
      </c>
      <c r="AR656" s="3">
        <v>54.66</v>
      </c>
      <c r="AS656" s="3">
        <v>56.24</v>
      </c>
      <c r="AT656" s="3">
        <v>57.29</v>
      </c>
      <c r="AU656" s="3">
        <v>56.27</v>
      </c>
      <c r="AV656" s="3">
        <v>53.17</v>
      </c>
      <c r="AW656" s="3">
        <v>46.8</v>
      </c>
      <c r="AX656" s="3">
        <v>44.81</v>
      </c>
      <c r="AY656" s="3">
        <v>43.81</v>
      </c>
    </row>
    <row r="657" spans="1:51" x14ac:dyDescent="0.35">
      <c r="A657" s="5">
        <f t="shared" si="11"/>
        <v>43644</v>
      </c>
      <c r="B657" t="s">
        <v>802</v>
      </c>
      <c r="C657" s="2">
        <v>43644</v>
      </c>
      <c r="D657" s="3">
        <v>25.65</v>
      </c>
      <c r="E657" s="3">
        <v>30.31</v>
      </c>
      <c r="F657" s="3">
        <v>36.21</v>
      </c>
      <c r="G657" s="3">
        <v>47.4</v>
      </c>
      <c r="H657" s="3">
        <v>53.82</v>
      </c>
      <c r="I657" s="3">
        <v>54.92</v>
      </c>
      <c r="J657" s="3">
        <v>55.01</v>
      </c>
      <c r="K657" s="3">
        <v>51.98</v>
      </c>
      <c r="L657" s="3">
        <v>47.87</v>
      </c>
      <c r="M657" s="3">
        <v>44.36</v>
      </c>
      <c r="N657" s="3">
        <v>41.05</v>
      </c>
      <c r="O657" s="3">
        <v>41.74</v>
      </c>
      <c r="P657" s="3">
        <v>42.65</v>
      </c>
      <c r="Q657" s="3">
        <v>46.43</v>
      </c>
      <c r="R657" s="3">
        <v>49.49</v>
      </c>
      <c r="S657" s="3">
        <v>52.5</v>
      </c>
      <c r="T657" s="3">
        <v>54.01</v>
      </c>
      <c r="U657" s="3">
        <v>57.26</v>
      </c>
      <c r="V657" s="3">
        <v>57.52</v>
      </c>
      <c r="W657" s="3">
        <v>54.39</v>
      </c>
      <c r="X657" s="3">
        <v>47.31</v>
      </c>
      <c r="Y657" s="3">
        <v>44.34</v>
      </c>
      <c r="Z657" s="3">
        <v>43.36</v>
      </c>
      <c r="AA657" s="3">
        <v>42.69</v>
      </c>
      <c r="AB657" s="3">
        <v>43.51</v>
      </c>
      <c r="AC657" s="3">
        <v>46.43</v>
      </c>
      <c r="AD657" s="3">
        <v>51.02</v>
      </c>
      <c r="AE657" s="3">
        <v>54.62</v>
      </c>
      <c r="AF657" s="3">
        <v>55.64</v>
      </c>
      <c r="AG657" s="3">
        <v>56.32</v>
      </c>
      <c r="AH657" s="3">
        <v>54.81</v>
      </c>
      <c r="AI657" s="3">
        <v>51.59</v>
      </c>
      <c r="AJ657" s="3">
        <v>45.89</v>
      </c>
      <c r="AK657" s="3">
        <v>44.31</v>
      </c>
      <c r="AL657" s="3">
        <v>43.27</v>
      </c>
      <c r="AM657" s="3">
        <v>43.5</v>
      </c>
      <c r="AN657" s="3">
        <v>44.26</v>
      </c>
      <c r="AO657" s="3">
        <v>45.83</v>
      </c>
      <c r="AP657" s="3">
        <v>51.3</v>
      </c>
      <c r="AQ657" s="3">
        <v>54.34</v>
      </c>
      <c r="AR657" s="3">
        <v>55.92</v>
      </c>
      <c r="AS657" s="3">
        <v>56.97</v>
      </c>
      <c r="AT657" s="3">
        <v>55.95</v>
      </c>
      <c r="AU657" s="3">
        <v>52.85</v>
      </c>
      <c r="AV657" s="3">
        <v>46.48</v>
      </c>
      <c r="AW657" s="3">
        <v>44.49</v>
      </c>
      <c r="AX657" s="3">
        <v>43.49</v>
      </c>
      <c r="AY657" s="3">
        <v>43.37</v>
      </c>
    </row>
    <row r="658" spans="1:51" x14ac:dyDescent="0.35">
      <c r="A658" s="5">
        <f t="shared" si="11"/>
        <v>43647</v>
      </c>
      <c r="B658" t="s">
        <v>803</v>
      </c>
      <c r="C658" s="2">
        <v>43647</v>
      </c>
      <c r="D658" s="3">
        <v>26.48</v>
      </c>
      <c r="E658" s="3">
        <v>30.78</v>
      </c>
      <c r="F658" s="3">
        <v>36.549999999999997</v>
      </c>
      <c r="G658" s="3">
        <v>47.48</v>
      </c>
      <c r="H658" s="3">
        <v>53.28</v>
      </c>
      <c r="I658" s="3">
        <v>54.52</v>
      </c>
      <c r="J658" s="3">
        <v>54.63</v>
      </c>
      <c r="K658" s="3">
        <v>52.12</v>
      </c>
      <c r="L658" s="3">
        <v>47.94</v>
      </c>
      <c r="M658" s="3">
        <v>44.4</v>
      </c>
      <c r="N658" s="3">
        <v>41.03</v>
      </c>
      <c r="O658" s="3">
        <v>41.72</v>
      </c>
      <c r="P658" s="3">
        <v>42.63</v>
      </c>
      <c r="Q658" s="3">
        <v>46.41</v>
      </c>
      <c r="R658" s="3">
        <v>49.47</v>
      </c>
      <c r="S658" s="3">
        <v>52.48</v>
      </c>
      <c r="T658" s="3">
        <v>53.99</v>
      </c>
      <c r="U658" s="3">
        <v>57.21</v>
      </c>
      <c r="V658" s="3">
        <v>57.47</v>
      </c>
      <c r="W658" s="3">
        <v>54.34</v>
      </c>
      <c r="X658" s="3">
        <v>47.27</v>
      </c>
      <c r="Y658" s="3">
        <v>44.3</v>
      </c>
      <c r="Z658" s="3">
        <v>43.32</v>
      </c>
      <c r="AA658" s="3">
        <v>42.65</v>
      </c>
      <c r="AB658" s="3">
        <v>43.47</v>
      </c>
      <c r="AC658" s="3">
        <v>46.39</v>
      </c>
      <c r="AD658" s="3">
        <v>50.98</v>
      </c>
      <c r="AE658" s="3">
        <v>54.58</v>
      </c>
      <c r="AF658" s="3">
        <v>55.6</v>
      </c>
      <c r="AG658" s="3">
        <v>56.28</v>
      </c>
      <c r="AH658" s="3">
        <v>54.77</v>
      </c>
      <c r="AI658" s="3">
        <v>51.55</v>
      </c>
      <c r="AJ658" s="3">
        <v>45.9</v>
      </c>
      <c r="AK658" s="3">
        <v>44.32</v>
      </c>
      <c r="AL658" s="3">
        <v>43.28</v>
      </c>
      <c r="AM658" s="3">
        <v>43.51</v>
      </c>
      <c r="AN658" s="3">
        <v>44.27</v>
      </c>
      <c r="AO658" s="3">
        <v>45.84</v>
      </c>
      <c r="AP658" s="3">
        <v>51.16</v>
      </c>
      <c r="AQ658" s="3">
        <v>54.12</v>
      </c>
      <c r="AR658" s="3">
        <v>55.7</v>
      </c>
      <c r="AS658" s="3">
        <v>56.75</v>
      </c>
      <c r="AT658" s="3">
        <v>55.73</v>
      </c>
      <c r="AU658" s="3">
        <v>52.63</v>
      </c>
      <c r="AV658" s="3">
        <v>46.26</v>
      </c>
      <c r="AW658" s="3">
        <v>44.27</v>
      </c>
      <c r="AX658" s="3">
        <v>43.27</v>
      </c>
      <c r="AY658" s="3">
        <v>43.15</v>
      </c>
    </row>
    <row r="659" spans="1:51" x14ac:dyDescent="0.35">
      <c r="A659" s="5">
        <f t="shared" si="11"/>
        <v>43648</v>
      </c>
      <c r="B659" t="s">
        <v>804</v>
      </c>
      <c r="C659" s="2">
        <v>43648</v>
      </c>
      <c r="D659" s="3">
        <v>26.12</v>
      </c>
      <c r="E659" s="3">
        <v>29.92</v>
      </c>
      <c r="F659" s="3">
        <v>35.72</v>
      </c>
      <c r="G659" s="3">
        <v>46.31</v>
      </c>
      <c r="H659" s="3">
        <v>52.15</v>
      </c>
      <c r="I659" s="3">
        <v>53.42</v>
      </c>
      <c r="J659" s="3">
        <v>53.52</v>
      </c>
      <c r="K659" s="3">
        <v>50.9</v>
      </c>
      <c r="L659" s="3">
        <v>46.77</v>
      </c>
      <c r="M659" s="3">
        <v>43.44</v>
      </c>
      <c r="N659" s="3">
        <v>40.75</v>
      </c>
      <c r="O659" s="3">
        <v>40.82</v>
      </c>
      <c r="P659" s="3">
        <v>41.66</v>
      </c>
      <c r="Q659" s="3">
        <v>45.88</v>
      </c>
      <c r="R659" s="3">
        <v>48.65</v>
      </c>
      <c r="S659" s="3">
        <v>51.64</v>
      </c>
      <c r="T659" s="3">
        <v>53.2</v>
      </c>
      <c r="U659" s="3">
        <v>56.28</v>
      </c>
      <c r="V659" s="3">
        <v>56.54</v>
      </c>
      <c r="W659" s="3">
        <v>53.41</v>
      </c>
      <c r="X659" s="3">
        <v>46.44</v>
      </c>
      <c r="Y659" s="3">
        <v>43.52</v>
      </c>
      <c r="Z659" s="3">
        <v>42.59</v>
      </c>
      <c r="AA659" s="3">
        <v>41.97</v>
      </c>
      <c r="AB659" s="3">
        <v>42.8</v>
      </c>
      <c r="AC659" s="3">
        <v>45.72</v>
      </c>
      <c r="AD659" s="3">
        <v>50.31</v>
      </c>
      <c r="AE659" s="3">
        <v>53.91</v>
      </c>
      <c r="AF659" s="3">
        <v>54.93</v>
      </c>
      <c r="AG659" s="3">
        <v>55.61</v>
      </c>
      <c r="AH659" s="3">
        <v>54.1</v>
      </c>
      <c r="AI659" s="3">
        <v>50.88</v>
      </c>
      <c r="AJ659" s="3">
        <v>45.23</v>
      </c>
      <c r="AK659" s="3">
        <v>43.65</v>
      </c>
      <c r="AL659" s="3">
        <v>42.61</v>
      </c>
      <c r="AM659" s="3">
        <v>42.84</v>
      </c>
      <c r="AN659" s="3">
        <v>43.6</v>
      </c>
      <c r="AO659" s="3">
        <v>45.17</v>
      </c>
      <c r="AP659" s="3">
        <v>50.49</v>
      </c>
      <c r="AQ659" s="3">
        <v>53.45</v>
      </c>
      <c r="AR659" s="3">
        <v>55.03</v>
      </c>
      <c r="AS659" s="3">
        <v>56.08</v>
      </c>
      <c r="AT659" s="3">
        <v>55.06</v>
      </c>
      <c r="AU659" s="3">
        <v>51.96</v>
      </c>
      <c r="AV659" s="3">
        <v>45.64</v>
      </c>
      <c r="AW659" s="3">
        <v>43.65</v>
      </c>
      <c r="AX659" s="3">
        <v>42.65</v>
      </c>
      <c r="AY659" s="3">
        <v>42.53</v>
      </c>
    </row>
    <row r="660" spans="1:51" x14ac:dyDescent="0.35">
      <c r="A660" s="5">
        <f t="shared" si="11"/>
        <v>43649</v>
      </c>
      <c r="B660" t="s">
        <v>805</v>
      </c>
      <c r="C660" s="2">
        <v>43649</v>
      </c>
      <c r="D660" s="3">
        <v>26.5</v>
      </c>
      <c r="E660" s="3">
        <v>30.28</v>
      </c>
      <c r="F660" s="3">
        <v>35.6</v>
      </c>
      <c r="G660" s="3">
        <v>45.7</v>
      </c>
      <c r="H660" s="3">
        <v>51.55</v>
      </c>
      <c r="I660" s="3">
        <v>52.86</v>
      </c>
      <c r="J660" s="3">
        <v>53.16</v>
      </c>
      <c r="K660" s="3">
        <v>50.18</v>
      </c>
      <c r="L660" s="3">
        <v>46.37</v>
      </c>
      <c r="M660" s="3">
        <v>43.09</v>
      </c>
      <c r="N660" s="3">
        <v>40.4</v>
      </c>
      <c r="O660" s="3">
        <v>40.47</v>
      </c>
      <c r="P660" s="3">
        <v>41.31</v>
      </c>
      <c r="Q660" s="3">
        <v>45.58</v>
      </c>
      <c r="R660" s="3">
        <v>48.18</v>
      </c>
      <c r="S660" s="3">
        <v>51.17</v>
      </c>
      <c r="T660" s="3">
        <v>52.73</v>
      </c>
      <c r="U660" s="3">
        <v>55.81</v>
      </c>
      <c r="V660" s="3">
        <v>56.07</v>
      </c>
      <c r="W660" s="3">
        <v>52.94</v>
      </c>
      <c r="X660" s="3">
        <v>46.13</v>
      </c>
      <c r="Y660" s="3">
        <v>43.26</v>
      </c>
      <c r="Z660" s="3">
        <v>42.33</v>
      </c>
      <c r="AA660" s="3">
        <v>41.71</v>
      </c>
      <c r="AB660" s="3">
        <v>42.54</v>
      </c>
      <c r="AC660" s="3">
        <v>45.46</v>
      </c>
      <c r="AD660" s="3">
        <v>50.05</v>
      </c>
      <c r="AE660" s="3">
        <v>53.65</v>
      </c>
      <c r="AF660" s="3">
        <v>54.67</v>
      </c>
      <c r="AG660" s="3">
        <v>55.35</v>
      </c>
      <c r="AH660" s="3">
        <v>53.84</v>
      </c>
      <c r="AI660" s="3">
        <v>50.62</v>
      </c>
      <c r="AJ660" s="3">
        <v>44.91</v>
      </c>
      <c r="AK660" s="3">
        <v>43.29</v>
      </c>
      <c r="AL660" s="3">
        <v>42.23</v>
      </c>
      <c r="AM660" s="3">
        <v>42.46</v>
      </c>
      <c r="AN660" s="3">
        <v>43.22</v>
      </c>
      <c r="AO660" s="3">
        <v>44.79</v>
      </c>
      <c r="AP660" s="3">
        <v>50.06</v>
      </c>
      <c r="AQ660" s="3">
        <v>52.99</v>
      </c>
      <c r="AR660" s="3">
        <v>54.57</v>
      </c>
      <c r="AS660" s="3">
        <v>55.62</v>
      </c>
      <c r="AT660" s="3">
        <v>54.6</v>
      </c>
      <c r="AU660" s="3">
        <v>51.5</v>
      </c>
      <c r="AV660" s="3">
        <v>45.18</v>
      </c>
      <c r="AW660" s="3">
        <v>43.19</v>
      </c>
      <c r="AX660" s="3">
        <v>42.19</v>
      </c>
      <c r="AY660" s="3">
        <v>42.07</v>
      </c>
    </row>
    <row r="661" spans="1:51" x14ac:dyDescent="0.35">
      <c r="A661" s="5">
        <f t="shared" si="11"/>
        <v>43650</v>
      </c>
      <c r="B661" t="s">
        <v>806</v>
      </c>
      <c r="C661" s="2">
        <v>43650</v>
      </c>
      <c r="D661" s="3">
        <v>27.02</v>
      </c>
      <c r="E661" s="3">
        <v>30.78</v>
      </c>
      <c r="F661" s="3">
        <v>36.51</v>
      </c>
      <c r="G661" s="3">
        <v>45.8</v>
      </c>
      <c r="H661" s="3">
        <v>51.44</v>
      </c>
      <c r="I661" s="3">
        <v>53.24</v>
      </c>
      <c r="J661" s="3">
        <v>53.56</v>
      </c>
      <c r="K661" s="3">
        <v>50.6</v>
      </c>
      <c r="L661" s="3">
        <v>46.84</v>
      </c>
      <c r="M661" s="3">
        <v>43.56</v>
      </c>
      <c r="N661" s="3">
        <v>40.869999999999997</v>
      </c>
      <c r="O661" s="3">
        <v>40.950000000000003</v>
      </c>
      <c r="P661" s="3">
        <v>41.8</v>
      </c>
      <c r="Q661" s="3">
        <v>46.08</v>
      </c>
      <c r="R661" s="3">
        <v>48.73</v>
      </c>
      <c r="S661" s="3">
        <v>51.77</v>
      </c>
      <c r="T661" s="3">
        <v>53.38</v>
      </c>
      <c r="U661" s="3">
        <v>56.46</v>
      </c>
      <c r="V661" s="3">
        <v>56.72</v>
      </c>
      <c r="W661" s="3">
        <v>53.58</v>
      </c>
      <c r="X661" s="3">
        <v>46.67</v>
      </c>
      <c r="Y661" s="3">
        <v>43.79</v>
      </c>
      <c r="Z661" s="3">
        <v>42.86</v>
      </c>
      <c r="AA661" s="3">
        <v>42.24</v>
      </c>
      <c r="AB661" s="3">
        <v>43.07</v>
      </c>
      <c r="AC661" s="3">
        <v>45.99</v>
      </c>
      <c r="AD661" s="3">
        <v>50.58</v>
      </c>
      <c r="AE661" s="3">
        <v>54.18</v>
      </c>
      <c r="AF661" s="3">
        <v>55.2</v>
      </c>
      <c r="AG661" s="3">
        <v>55.88</v>
      </c>
      <c r="AH661" s="3">
        <v>54.37</v>
      </c>
      <c r="AI661" s="3">
        <v>51.15</v>
      </c>
      <c r="AJ661" s="3">
        <v>45.44</v>
      </c>
      <c r="AK661" s="3">
        <v>43.82</v>
      </c>
      <c r="AL661" s="3">
        <v>42.76</v>
      </c>
      <c r="AM661" s="3">
        <v>42.99</v>
      </c>
      <c r="AN661" s="3">
        <v>43.75</v>
      </c>
      <c r="AO661" s="3">
        <v>45.32</v>
      </c>
      <c r="AP661" s="3">
        <v>50.59</v>
      </c>
      <c r="AQ661" s="3">
        <v>53.52</v>
      </c>
      <c r="AR661" s="3">
        <v>55.1</v>
      </c>
      <c r="AS661" s="3">
        <v>56.15</v>
      </c>
      <c r="AT661" s="3">
        <v>55.13</v>
      </c>
      <c r="AU661" s="3">
        <v>52.03</v>
      </c>
      <c r="AV661" s="3">
        <v>45.71</v>
      </c>
      <c r="AW661" s="3">
        <v>43.72</v>
      </c>
      <c r="AX661" s="3">
        <v>42.72</v>
      </c>
      <c r="AY661" s="3">
        <v>42.6</v>
      </c>
    </row>
    <row r="662" spans="1:51" x14ac:dyDescent="0.35">
      <c r="A662" s="5">
        <f t="shared" si="11"/>
        <v>43651</v>
      </c>
      <c r="B662" t="s">
        <v>807</v>
      </c>
      <c r="C662" s="2">
        <v>43651</v>
      </c>
      <c r="D662" s="3">
        <v>29.59</v>
      </c>
      <c r="E662" s="3">
        <v>32.69</v>
      </c>
      <c r="F662" s="3">
        <v>37.44</v>
      </c>
      <c r="G662" s="3">
        <v>46.56</v>
      </c>
      <c r="H662" s="3">
        <v>52.24</v>
      </c>
      <c r="I662" s="3">
        <v>54.15</v>
      </c>
      <c r="J662" s="3">
        <v>54.44</v>
      </c>
      <c r="K662" s="3">
        <v>51.37</v>
      </c>
      <c r="L662" s="3">
        <v>47.87</v>
      </c>
      <c r="M662" s="3">
        <v>44.22</v>
      </c>
      <c r="N662" s="3">
        <v>41.53</v>
      </c>
      <c r="O662" s="3">
        <v>41.61</v>
      </c>
      <c r="P662" s="3">
        <v>42.46</v>
      </c>
      <c r="Q662" s="3">
        <v>46.72</v>
      </c>
      <c r="R662" s="3">
        <v>49.24</v>
      </c>
      <c r="S662" s="3">
        <v>52.23</v>
      </c>
      <c r="T662" s="3">
        <v>53.84</v>
      </c>
      <c r="U662" s="3">
        <v>56.92</v>
      </c>
      <c r="V662" s="3">
        <v>57.18</v>
      </c>
      <c r="W662" s="3">
        <v>53.99</v>
      </c>
      <c r="X662" s="3">
        <v>47.14</v>
      </c>
      <c r="Y662" s="3">
        <v>44.21</v>
      </c>
      <c r="Z662" s="3">
        <v>43.28</v>
      </c>
      <c r="AA662" s="3">
        <v>42.66</v>
      </c>
      <c r="AB662" s="3">
        <v>43.49</v>
      </c>
      <c r="AC662" s="3">
        <v>46.41</v>
      </c>
      <c r="AD662" s="3">
        <v>51</v>
      </c>
      <c r="AE662" s="3">
        <v>54.6</v>
      </c>
      <c r="AF662" s="3">
        <v>55.62</v>
      </c>
      <c r="AG662" s="3">
        <v>56.3</v>
      </c>
      <c r="AH662" s="3">
        <v>54.79</v>
      </c>
      <c r="AI662" s="3">
        <v>51.57</v>
      </c>
      <c r="AJ662" s="3">
        <v>45.86</v>
      </c>
      <c r="AK662" s="3">
        <v>44.24</v>
      </c>
      <c r="AL662" s="3">
        <v>43.18</v>
      </c>
      <c r="AM662" s="3">
        <v>43.41</v>
      </c>
      <c r="AN662" s="3">
        <v>44.17</v>
      </c>
      <c r="AO662" s="3">
        <v>45.74</v>
      </c>
      <c r="AP662" s="3">
        <v>51.01</v>
      </c>
      <c r="AQ662" s="3">
        <v>53.94</v>
      </c>
      <c r="AR662" s="3">
        <v>55.52</v>
      </c>
      <c r="AS662" s="3">
        <v>56.57</v>
      </c>
      <c r="AT662" s="3">
        <v>55.55</v>
      </c>
      <c r="AU662" s="3">
        <v>52.45</v>
      </c>
      <c r="AV662" s="3">
        <v>46.13</v>
      </c>
      <c r="AW662" s="3">
        <v>44.14</v>
      </c>
      <c r="AX662" s="3">
        <v>43.14</v>
      </c>
      <c r="AY662" s="3">
        <v>43.02</v>
      </c>
    </row>
    <row r="663" spans="1:51" x14ac:dyDescent="0.35">
      <c r="A663" s="5">
        <f t="shared" si="11"/>
        <v>43654</v>
      </c>
      <c r="B663" t="s">
        <v>808</v>
      </c>
      <c r="C663" s="2">
        <v>43654</v>
      </c>
      <c r="D663" s="3">
        <v>31.41</v>
      </c>
      <c r="E663" s="3">
        <v>34.369999999999997</v>
      </c>
      <c r="F663" s="3">
        <v>39.049999999999997</v>
      </c>
      <c r="G663" s="3">
        <v>47.05</v>
      </c>
      <c r="H663" s="3">
        <v>52.62</v>
      </c>
      <c r="I663" s="3">
        <v>54.72</v>
      </c>
      <c r="J663" s="3">
        <v>55.12</v>
      </c>
      <c r="K663" s="3">
        <v>52.19</v>
      </c>
      <c r="L663" s="3">
        <v>48.74</v>
      </c>
      <c r="M663" s="3">
        <v>45.08</v>
      </c>
      <c r="N663" s="3">
        <v>42.38</v>
      </c>
      <c r="O663" s="3">
        <v>42.53</v>
      </c>
      <c r="P663" s="3">
        <v>43.23</v>
      </c>
      <c r="Q663" s="3">
        <v>47.39</v>
      </c>
      <c r="R663" s="3">
        <v>49.93</v>
      </c>
      <c r="S663" s="3">
        <v>52.92</v>
      </c>
      <c r="T663" s="3">
        <v>54.53</v>
      </c>
      <c r="U663" s="3">
        <v>57.61</v>
      </c>
      <c r="V663" s="3">
        <v>57.87</v>
      </c>
      <c r="W663" s="3">
        <v>54.66</v>
      </c>
      <c r="X663" s="3">
        <v>47.89</v>
      </c>
      <c r="Y663" s="3">
        <v>44.89</v>
      </c>
      <c r="Z663" s="3">
        <v>43.92</v>
      </c>
      <c r="AA663" s="3">
        <v>43.1</v>
      </c>
      <c r="AB663" s="3">
        <v>43.74</v>
      </c>
      <c r="AC663" s="3">
        <v>45.5</v>
      </c>
      <c r="AD663" s="3">
        <v>49.52</v>
      </c>
      <c r="AE663" s="3">
        <v>53.07</v>
      </c>
      <c r="AF663" s="3">
        <v>55.84</v>
      </c>
      <c r="AG663" s="3">
        <v>58.07</v>
      </c>
      <c r="AH663" s="3">
        <v>56.73</v>
      </c>
      <c r="AI663" s="3">
        <v>52.96</v>
      </c>
      <c r="AJ663" s="3">
        <v>46.49</v>
      </c>
      <c r="AK663" s="3">
        <v>44.32</v>
      </c>
      <c r="AL663" s="3">
        <v>43.26</v>
      </c>
      <c r="AM663" s="3">
        <v>43.49</v>
      </c>
      <c r="AN663" s="3">
        <v>44.28</v>
      </c>
      <c r="AO663" s="3">
        <v>45.91</v>
      </c>
      <c r="AP663" s="3">
        <v>51.18</v>
      </c>
      <c r="AQ663" s="3">
        <v>54.11</v>
      </c>
      <c r="AR663" s="3">
        <v>55.69</v>
      </c>
      <c r="AS663" s="3">
        <v>56.74</v>
      </c>
      <c r="AT663" s="3">
        <v>55.72</v>
      </c>
      <c r="AU663" s="3">
        <v>52.62</v>
      </c>
      <c r="AV663" s="3">
        <v>46.3</v>
      </c>
      <c r="AW663" s="3">
        <v>44.31</v>
      </c>
      <c r="AX663" s="3">
        <v>43.31</v>
      </c>
      <c r="AY663" s="3">
        <v>43.19</v>
      </c>
    </row>
    <row r="664" spans="1:51" x14ac:dyDescent="0.35">
      <c r="A664" s="5">
        <f t="shared" si="11"/>
        <v>43655</v>
      </c>
      <c r="B664" t="s">
        <v>809</v>
      </c>
      <c r="C664" s="2">
        <v>43655</v>
      </c>
      <c r="D664" s="3">
        <v>31.28</v>
      </c>
      <c r="E664" s="3">
        <v>33.96</v>
      </c>
      <c r="F664" s="3">
        <v>38.9</v>
      </c>
      <c r="G664" s="3">
        <v>47.5</v>
      </c>
      <c r="H664" s="3">
        <v>53.2</v>
      </c>
      <c r="I664" s="3">
        <v>55.03</v>
      </c>
      <c r="J664" s="3">
        <v>55.49</v>
      </c>
      <c r="K664" s="3">
        <v>52.4</v>
      </c>
      <c r="L664" s="3">
        <v>49.05</v>
      </c>
      <c r="M664" s="3">
        <v>45.35</v>
      </c>
      <c r="N664" s="3">
        <v>42.5</v>
      </c>
      <c r="O664" s="3">
        <v>42.48</v>
      </c>
      <c r="P664" s="3">
        <v>43.11</v>
      </c>
      <c r="Q664" s="3">
        <v>47.55</v>
      </c>
      <c r="R664" s="3">
        <v>50.15</v>
      </c>
      <c r="S664" s="3">
        <v>53.18</v>
      </c>
      <c r="T664" s="3">
        <v>54.79</v>
      </c>
      <c r="U664" s="3">
        <v>57.87</v>
      </c>
      <c r="V664" s="3">
        <v>58.03</v>
      </c>
      <c r="W664" s="3">
        <v>54.71</v>
      </c>
      <c r="X664" s="3">
        <v>47.78</v>
      </c>
      <c r="Y664" s="3">
        <v>44.78</v>
      </c>
      <c r="Z664" s="3">
        <v>44.03</v>
      </c>
      <c r="AA664" s="3">
        <v>43.44</v>
      </c>
      <c r="AB664" s="3">
        <v>44.07</v>
      </c>
      <c r="AC664" s="3">
        <v>45.55</v>
      </c>
      <c r="AD664" s="3">
        <v>49.3</v>
      </c>
      <c r="AE664" s="3">
        <v>52.68</v>
      </c>
      <c r="AF664" s="3">
        <v>55.41</v>
      </c>
      <c r="AG664" s="3">
        <v>57.7</v>
      </c>
      <c r="AH664" s="3">
        <v>56.36</v>
      </c>
      <c r="AI664" s="3">
        <v>52.74</v>
      </c>
      <c r="AJ664" s="3">
        <v>46.38</v>
      </c>
      <c r="AK664" s="3">
        <v>44.29</v>
      </c>
      <c r="AL664" s="3">
        <v>43.23</v>
      </c>
      <c r="AM664" s="3">
        <v>43.46</v>
      </c>
      <c r="AN664" s="3">
        <v>44.25</v>
      </c>
      <c r="AO664" s="3">
        <v>45.88</v>
      </c>
      <c r="AP664" s="3">
        <v>51.15</v>
      </c>
      <c r="AQ664" s="3">
        <v>54.08</v>
      </c>
      <c r="AR664" s="3">
        <v>55.66</v>
      </c>
      <c r="AS664" s="3">
        <v>56.71</v>
      </c>
      <c r="AT664" s="3">
        <v>55.69</v>
      </c>
      <c r="AU664" s="3">
        <v>52.59</v>
      </c>
      <c r="AV664" s="3">
        <v>46.27</v>
      </c>
      <c r="AW664" s="3">
        <v>44.28</v>
      </c>
      <c r="AX664" s="3">
        <v>43.28</v>
      </c>
      <c r="AY664" s="3">
        <v>43.16</v>
      </c>
    </row>
    <row r="665" spans="1:51" x14ac:dyDescent="0.35">
      <c r="A665" s="5">
        <f t="shared" si="11"/>
        <v>43656</v>
      </c>
      <c r="B665" t="s">
        <v>810</v>
      </c>
      <c r="C665" s="2">
        <v>43656</v>
      </c>
      <c r="D665" s="3">
        <v>32.51</v>
      </c>
      <c r="E665" s="3">
        <v>35.31</v>
      </c>
      <c r="F665" s="3">
        <v>40.19</v>
      </c>
      <c r="G665" s="3">
        <v>49.09</v>
      </c>
      <c r="H665" s="3">
        <v>54.86</v>
      </c>
      <c r="I665" s="3">
        <v>56.77</v>
      </c>
      <c r="J665" s="3">
        <v>57.19</v>
      </c>
      <c r="K665" s="3">
        <v>54.22</v>
      </c>
      <c r="L665" s="3">
        <v>50.54</v>
      </c>
      <c r="M665" s="3">
        <v>47.02</v>
      </c>
      <c r="N665" s="3">
        <v>44.19</v>
      </c>
      <c r="O665" s="3">
        <v>44.18</v>
      </c>
      <c r="P665" s="3">
        <v>44.82</v>
      </c>
      <c r="Q665" s="3">
        <v>49.14</v>
      </c>
      <c r="R665" s="3">
        <v>51.52</v>
      </c>
      <c r="S665" s="3">
        <v>54.55</v>
      </c>
      <c r="T665" s="3">
        <v>56.16</v>
      </c>
      <c r="U665" s="3">
        <v>59.24</v>
      </c>
      <c r="V665" s="3">
        <v>59.41</v>
      </c>
      <c r="W665" s="3">
        <v>56.02</v>
      </c>
      <c r="X665" s="3">
        <v>49.26</v>
      </c>
      <c r="Y665" s="3">
        <v>46.3</v>
      </c>
      <c r="Z665" s="3">
        <v>45.43</v>
      </c>
      <c r="AA665" s="3">
        <v>44.71</v>
      </c>
      <c r="AB665" s="3">
        <v>45.23</v>
      </c>
      <c r="AC665" s="3">
        <v>46.53</v>
      </c>
      <c r="AD665" s="3">
        <v>50.3</v>
      </c>
      <c r="AE665" s="3">
        <v>53.68</v>
      </c>
      <c r="AF665" s="3">
        <v>56.41</v>
      </c>
      <c r="AG665" s="3">
        <v>59.17</v>
      </c>
      <c r="AH665" s="3">
        <v>57.84</v>
      </c>
      <c r="AI665" s="3">
        <v>54.22</v>
      </c>
      <c r="AJ665" s="3">
        <v>47.86</v>
      </c>
      <c r="AK665" s="3">
        <v>45.77</v>
      </c>
      <c r="AL665" s="3">
        <v>44.71</v>
      </c>
      <c r="AM665" s="3">
        <v>44.94</v>
      </c>
      <c r="AN665" s="3">
        <v>45.73</v>
      </c>
      <c r="AO665" s="3">
        <v>47.36</v>
      </c>
      <c r="AP665" s="3">
        <v>52.63</v>
      </c>
      <c r="AQ665" s="3">
        <v>55.56</v>
      </c>
      <c r="AR665" s="3">
        <v>57.14</v>
      </c>
      <c r="AS665" s="3">
        <v>58.19</v>
      </c>
      <c r="AT665" s="3">
        <v>57.17</v>
      </c>
      <c r="AU665" s="3">
        <v>54.07</v>
      </c>
      <c r="AV665" s="3">
        <v>47.75</v>
      </c>
      <c r="AW665" s="3">
        <v>45.76</v>
      </c>
      <c r="AX665" s="3">
        <v>44.76</v>
      </c>
      <c r="AY665" s="3">
        <v>44.64</v>
      </c>
    </row>
    <row r="666" spans="1:51" x14ac:dyDescent="0.35">
      <c r="A666" s="5">
        <f t="shared" si="11"/>
        <v>43657</v>
      </c>
      <c r="B666" t="s">
        <v>811</v>
      </c>
      <c r="C666" s="2">
        <v>43657</v>
      </c>
      <c r="D666" s="3">
        <v>35.26</v>
      </c>
      <c r="E666" s="3">
        <v>37.450000000000003</v>
      </c>
      <c r="F666" s="3">
        <v>42.68</v>
      </c>
      <c r="G666" s="3">
        <v>51.95</v>
      </c>
      <c r="H666" s="3">
        <v>57.88</v>
      </c>
      <c r="I666" s="3">
        <v>59.57</v>
      </c>
      <c r="J666" s="3">
        <v>60.07</v>
      </c>
      <c r="K666" s="3">
        <v>56.9</v>
      </c>
      <c r="L666" s="3">
        <v>52.2</v>
      </c>
      <c r="M666" s="3">
        <v>48.3</v>
      </c>
      <c r="N666" s="3">
        <v>45.47</v>
      </c>
      <c r="O666" s="3">
        <v>45.92</v>
      </c>
      <c r="P666" s="3">
        <v>46.52</v>
      </c>
      <c r="Q666" s="3">
        <v>50.65</v>
      </c>
      <c r="R666" s="3">
        <v>52.68</v>
      </c>
      <c r="S666" s="3">
        <v>55.56</v>
      </c>
      <c r="T666" s="3">
        <v>57.22</v>
      </c>
      <c r="U666" s="3">
        <v>60.3</v>
      </c>
      <c r="V666" s="3">
        <v>60.47</v>
      </c>
      <c r="W666" s="3">
        <v>57.24</v>
      </c>
      <c r="X666" s="3">
        <v>50.59</v>
      </c>
      <c r="Y666" s="3">
        <v>47.64</v>
      </c>
      <c r="Z666" s="3">
        <v>46.7</v>
      </c>
      <c r="AA666" s="3">
        <v>45.9</v>
      </c>
      <c r="AB666" s="3">
        <v>46.34</v>
      </c>
      <c r="AC666" s="3">
        <v>47.46</v>
      </c>
      <c r="AD666" s="3">
        <v>50.95</v>
      </c>
      <c r="AE666" s="3">
        <v>54.33</v>
      </c>
      <c r="AF666" s="3">
        <v>57.06</v>
      </c>
      <c r="AG666" s="3">
        <v>59.82</v>
      </c>
      <c r="AH666" s="3">
        <v>58.49</v>
      </c>
      <c r="AI666" s="3">
        <v>54.71</v>
      </c>
      <c r="AJ666" s="3">
        <v>48.16</v>
      </c>
      <c r="AK666" s="3">
        <v>45.82</v>
      </c>
      <c r="AL666" s="3">
        <v>44.74</v>
      </c>
      <c r="AM666" s="3">
        <v>44.95</v>
      </c>
      <c r="AN666" s="3">
        <v>45.72</v>
      </c>
      <c r="AO666" s="3">
        <v>47.33</v>
      </c>
      <c r="AP666" s="3">
        <v>52.81</v>
      </c>
      <c r="AQ666" s="3">
        <v>55.74</v>
      </c>
      <c r="AR666" s="3">
        <v>57.32</v>
      </c>
      <c r="AS666" s="3">
        <v>58.37</v>
      </c>
      <c r="AT666" s="3">
        <v>57.35</v>
      </c>
      <c r="AU666" s="3">
        <v>54.25</v>
      </c>
      <c r="AV666" s="3">
        <v>47.93</v>
      </c>
      <c r="AW666" s="3">
        <v>45.94</v>
      </c>
      <c r="AX666" s="3">
        <v>44.94</v>
      </c>
      <c r="AY666" s="3">
        <v>44.82</v>
      </c>
    </row>
    <row r="667" spans="1:51" x14ac:dyDescent="0.35">
      <c r="A667" s="5">
        <f t="shared" si="11"/>
        <v>43658</v>
      </c>
      <c r="B667" t="s">
        <v>812</v>
      </c>
      <c r="C667" s="2">
        <v>43658</v>
      </c>
      <c r="D667" s="3">
        <v>35.83</v>
      </c>
      <c r="E667" s="3">
        <v>38.04</v>
      </c>
      <c r="F667" s="3">
        <v>43.66</v>
      </c>
      <c r="G667" s="3">
        <v>53.36</v>
      </c>
      <c r="H667" s="3">
        <v>59.56</v>
      </c>
      <c r="I667" s="3">
        <v>61.08</v>
      </c>
      <c r="J667" s="3">
        <v>61.4</v>
      </c>
      <c r="K667" s="3">
        <v>58.19</v>
      </c>
      <c r="L667" s="3">
        <v>53.56</v>
      </c>
      <c r="M667" s="3">
        <v>49.7</v>
      </c>
      <c r="N667" s="3">
        <v>46.93</v>
      </c>
      <c r="O667" s="3">
        <v>47.43</v>
      </c>
      <c r="P667" s="3">
        <v>47.99</v>
      </c>
      <c r="Q667" s="3">
        <v>51.88</v>
      </c>
      <c r="R667" s="3">
        <v>53.73</v>
      </c>
      <c r="S667" s="3">
        <v>56.41</v>
      </c>
      <c r="T667" s="3">
        <v>58.07</v>
      </c>
      <c r="U667" s="3">
        <v>61.2</v>
      </c>
      <c r="V667" s="3">
        <v>61.53</v>
      </c>
      <c r="W667" s="3">
        <v>58.33</v>
      </c>
      <c r="X667" s="3">
        <v>51.71</v>
      </c>
      <c r="Y667" s="3">
        <v>48.76</v>
      </c>
      <c r="Z667" s="3">
        <v>47.82</v>
      </c>
      <c r="AA667" s="3">
        <v>46.94</v>
      </c>
      <c r="AB667" s="3">
        <v>47.35</v>
      </c>
      <c r="AC667" s="3">
        <v>48.31</v>
      </c>
      <c r="AD667" s="3">
        <v>51.63</v>
      </c>
      <c r="AE667" s="3">
        <v>54.94</v>
      </c>
      <c r="AF667" s="3">
        <v>57.61</v>
      </c>
      <c r="AG667" s="3">
        <v>60.47</v>
      </c>
      <c r="AH667" s="3">
        <v>59.24</v>
      </c>
      <c r="AI667" s="3">
        <v>55.51</v>
      </c>
      <c r="AJ667" s="3">
        <v>49.02</v>
      </c>
      <c r="AK667" s="3">
        <v>46.73</v>
      </c>
      <c r="AL667" s="3">
        <v>45.57</v>
      </c>
      <c r="AM667" s="3">
        <v>45.72</v>
      </c>
      <c r="AN667" s="3">
        <v>46.39</v>
      </c>
      <c r="AO667" s="3">
        <v>47.91</v>
      </c>
      <c r="AP667" s="3">
        <v>53.01</v>
      </c>
      <c r="AQ667" s="3">
        <v>55.76</v>
      </c>
      <c r="AR667" s="3">
        <v>57.25</v>
      </c>
      <c r="AS667" s="3">
        <v>58.24</v>
      </c>
      <c r="AT667" s="3">
        <v>57.22</v>
      </c>
      <c r="AU667" s="3">
        <v>54.12</v>
      </c>
      <c r="AV667" s="3">
        <v>47.8</v>
      </c>
      <c r="AW667" s="3">
        <v>45.81</v>
      </c>
      <c r="AX667" s="3">
        <v>44.81</v>
      </c>
      <c r="AY667" s="3">
        <v>44.69</v>
      </c>
    </row>
    <row r="668" spans="1:51" x14ac:dyDescent="0.35">
      <c r="A668" s="5">
        <f t="shared" si="11"/>
        <v>43661</v>
      </c>
      <c r="B668" t="s">
        <v>813</v>
      </c>
      <c r="C668" s="2">
        <v>43661</v>
      </c>
      <c r="D668" s="3">
        <v>34.97</v>
      </c>
      <c r="E668" s="3">
        <v>37.07</v>
      </c>
      <c r="F668" s="3">
        <v>42.62</v>
      </c>
      <c r="G668" s="3">
        <v>52.53</v>
      </c>
      <c r="H668" s="3">
        <v>58.69</v>
      </c>
      <c r="I668" s="3">
        <v>60.24</v>
      </c>
      <c r="J668" s="3">
        <v>60.46</v>
      </c>
      <c r="K668" s="3">
        <v>57.15</v>
      </c>
      <c r="L668" s="3">
        <v>52.51</v>
      </c>
      <c r="M668" s="3">
        <v>48.72</v>
      </c>
      <c r="N668" s="3">
        <v>45.97</v>
      </c>
      <c r="O668" s="3">
        <v>46.44</v>
      </c>
      <c r="P668" s="3">
        <v>46.74</v>
      </c>
      <c r="Q668" s="3">
        <v>50.61</v>
      </c>
      <c r="R668" s="3">
        <v>52.46</v>
      </c>
      <c r="S668" s="3">
        <v>55.16</v>
      </c>
      <c r="T668" s="3">
        <v>56.84</v>
      </c>
      <c r="U668" s="3">
        <v>59.99</v>
      </c>
      <c r="V668" s="3">
        <v>60.36</v>
      </c>
      <c r="W668" s="3">
        <v>57.21</v>
      </c>
      <c r="X668" s="3">
        <v>50.61</v>
      </c>
      <c r="Y668" s="3">
        <v>47.77</v>
      </c>
      <c r="Z668" s="3">
        <v>46.92</v>
      </c>
      <c r="AA668" s="3">
        <v>46.12</v>
      </c>
      <c r="AB668" s="3">
        <v>46.59</v>
      </c>
      <c r="AC668" s="3">
        <v>47.6</v>
      </c>
      <c r="AD668" s="3">
        <v>51.09</v>
      </c>
      <c r="AE668" s="3">
        <v>54.48</v>
      </c>
      <c r="AF668" s="3">
        <v>57.22</v>
      </c>
      <c r="AG668" s="3">
        <v>60.15</v>
      </c>
      <c r="AH668" s="3">
        <v>58.97</v>
      </c>
      <c r="AI668" s="3">
        <v>55.24</v>
      </c>
      <c r="AJ668" s="3">
        <v>48.63</v>
      </c>
      <c r="AK668" s="3">
        <v>46.2</v>
      </c>
      <c r="AL668" s="3">
        <v>45.04</v>
      </c>
      <c r="AM668" s="3">
        <v>45.19</v>
      </c>
      <c r="AN668" s="3">
        <v>45.86</v>
      </c>
      <c r="AO668" s="3">
        <v>47.4</v>
      </c>
      <c r="AP668" s="3">
        <v>52.37</v>
      </c>
      <c r="AQ668" s="3">
        <v>55.08</v>
      </c>
      <c r="AR668" s="3">
        <v>56.53</v>
      </c>
      <c r="AS668" s="3">
        <v>57.49</v>
      </c>
      <c r="AT668" s="3">
        <v>56.44</v>
      </c>
      <c r="AU668" s="3">
        <v>53.34</v>
      </c>
      <c r="AV668" s="3">
        <v>47.08</v>
      </c>
      <c r="AW668" s="3">
        <v>45.17</v>
      </c>
      <c r="AX668" s="3">
        <v>44.26</v>
      </c>
      <c r="AY668" s="3">
        <v>44.21</v>
      </c>
    </row>
    <row r="669" spans="1:51" x14ac:dyDescent="0.35">
      <c r="A669" s="5">
        <f t="shared" si="11"/>
        <v>43662</v>
      </c>
      <c r="B669" t="s">
        <v>814</v>
      </c>
      <c r="C669" s="2">
        <v>43662</v>
      </c>
      <c r="D669" s="3">
        <v>31.38</v>
      </c>
      <c r="E669" s="3">
        <v>33.68</v>
      </c>
      <c r="F669" s="3">
        <v>39.89</v>
      </c>
      <c r="G669" s="3">
        <v>49.59</v>
      </c>
      <c r="H669" s="3">
        <v>55.76</v>
      </c>
      <c r="I669" s="3">
        <v>57.65</v>
      </c>
      <c r="J669" s="3">
        <v>57.99</v>
      </c>
      <c r="K669" s="3">
        <v>54.75</v>
      </c>
      <c r="L669" s="3">
        <v>50.67</v>
      </c>
      <c r="M669" s="3">
        <v>47.59</v>
      </c>
      <c r="N669" s="3">
        <v>45.08</v>
      </c>
      <c r="O669" s="3">
        <v>45.18</v>
      </c>
      <c r="P669" s="3">
        <v>45.38</v>
      </c>
      <c r="Q669" s="3">
        <v>49.14</v>
      </c>
      <c r="R669" s="3">
        <v>51.26</v>
      </c>
      <c r="S669" s="3">
        <v>54.13</v>
      </c>
      <c r="T669" s="3">
        <v>56.01</v>
      </c>
      <c r="U669" s="3">
        <v>59.13</v>
      </c>
      <c r="V669" s="3">
        <v>59.35</v>
      </c>
      <c r="W669" s="3">
        <v>56.1</v>
      </c>
      <c r="X669" s="3">
        <v>49.42</v>
      </c>
      <c r="Y669" s="3">
        <v>46.54</v>
      </c>
      <c r="Z669" s="3">
        <v>45.75</v>
      </c>
      <c r="AA669" s="3">
        <v>44.95</v>
      </c>
      <c r="AB669" s="3">
        <v>45.42</v>
      </c>
      <c r="AC669" s="3">
        <v>46.43</v>
      </c>
      <c r="AD669" s="3">
        <v>49.92</v>
      </c>
      <c r="AE669" s="3">
        <v>53.19</v>
      </c>
      <c r="AF669" s="3">
        <v>55.81</v>
      </c>
      <c r="AG669" s="3">
        <v>58.63</v>
      </c>
      <c r="AH669" s="3">
        <v>57.32</v>
      </c>
      <c r="AI669" s="3">
        <v>53.48</v>
      </c>
      <c r="AJ669" s="3">
        <v>47.12</v>
      </c>
      <c r="AK669" s="3">
        <v>45.03</v>
      </c>
      <c r="AL669" s="3">
        <v>44.09</v>
      </c>
      <c r="AM669" s="3">
        <v>44.49</v>
      </c>
      <c r="AN669" s="3">
        <v>45.31</v>
      </c>
      <c r="AO669" s="3">
        <v>47.01</v>
      </c>
      <c r="AP669" s="3">
        <v>51.78</v>
      </c>
      <c r="AQ669" s="3">
        <v>54.34</v>
      </c>
      <c r="AR669" s="3">
        <v>55.69</v>
      </c>
      <c r="AS669" s="3">
        <v>56.54</v>
      </c>
      <c r="AT669" s="3">
        <v>55.44</v>
      </c>
      <c r="AU669" s="3">
        <v>52.34</v>
      </c>
      <c r="AV669" s="3">
        <v>46.21</v>
      </c>
      <c r="AW669" s="3">
        <v>44.43</v>
      </c>
      <c r="AX669" s="3">
        <v>43.65</v>
      </c>
      <c r="AY669" s="3">
        <v>43.72</v>
      </c>
    </row>
    <row r="670" spans="1:51" x14ac:dyDescent="0.35">
      <c r="A670" s="5">
        <f t="shared" si="11"/>
        <v>43663</v>
      </c>
      <c r="B670" t="s">
        <v>815</v>
      </c>
      <c r="C670" s="2">
        <v>43663</v>
      </c>
      <c r="D670" s="3">
        <v>30.04</v>
      </c>
      <c r="E670" s="3">
        <v>32.74</v>
      </c>
      <c r="F670" s="3">
        <v>38.97</v>
      </c>
      <c r="G670" s="3">
        <v>49.32</v>
      </c>
      <c r="H670" s="3">
        <v>55.79</v>
      </c>
      <c r="I670" s="3">
        <v>57.67</v>
      </c>
      <c r="J670" s="3">
        <v>57.9</v>
      </c>
      <c r="K670" s="3">
        <v>54.76</v>
      </c>
      <c r="L670" s="3">
        <v>50.06</v>
      </c>
      <c r="M670" s="3">
        <v>47.6</v>
      </c>
      <c r="N670" s="3">
        <v>45.2</v>
      </c>
      <c r="O670" s="3">
        <v>45.26</v>
      </c>
      <c r="P670" s="3">
        <v>45.46</v>
      </c>
      <c r="Q670" s="3">
        <v>49.2</v>
      </c>
      <c r="R670" s="3">
        <v>51.31</v>
      </c>
      <c r="S670" s="3">
        <v>54.16</v>
      </c>
      <c r="T670" s="3">
        <v>56.02</v>
      </c>
      <c r="U670" s="3">
        <v>59.11</v>
      </c>
      <c r="V670" s="3">
        <v>59.3</v>
      </c>
      <c r="W670" s="3">
        <v>56.01</v>
      </c>
      <c r="X670" s="3">
        <v>49.42</v>
      </c>
      <c r="Y670" s="3">
        <v>46.6</v>
      </c>
      <c r="Z670" s="3">
        <v>45.88</v>
      </c>
      <c r="AA670" s="3">
        <v>45.08</v>
      </c>
      <c r="AB670" s="3">
        <v>45.55</v>
      </c>
      <c r="AC670" s="3">
        <v>46.56</v>
      </c>
      <c r="AD670" s="3">
        <v>49.86</v>
      </c>
      <c r="AE670" s="3">
        <v>53.02</v>
      </c>
      <c r="AF670" s="3">
        <v>55.6</v>
      </c>
      <c r="AG670" s="3">
        <v>58.44</v>
      </c>
      <c r="AH670" s="3">
        <v>57.13</v>
      </c>
      <c r="AI670" s="3">
        <v>53.29</v>
      </c>
      <c r="AJ670" s="3">
        <v>47.02</v>
      </c>
      <c r="AK670" s="3">
        <v>45.02</v>
      </c>
      <c r="AL670" s="3">
        <v>44.17</v>
      </c>
      <c r="AM670" s="3">
        <v>44.64</v>
      </c>
      <c r="AN670" s="3">
        <v>45.46</v>
      </c>
      <c r="AO670" s="3">
        <v>47.16</v>
      </c>
      <c r="AP670" s="3">
        <v>51.76</v>
      </c>
      <c r="AQ670" s="3">
        <v>54.2</v>
      </c>
      <c r="AR670" s="3">
        <v>55.45</v>
      </c>
      <c r="AS670" s="3">
        <v>56.2</v>
      </c>
      <c r="AT670" s="3">
        <v>54.94</v>
      </c>
      <c r="AU670" s="3">
        <v>51.84</v>
      </c>
      <c r="AV670" s="3">
        <v>45.78</v>
      </c>
      <c r="AW670" s="3">
        <v>44.07</v>
      </c>
      <c r="AX670" s="3">
        <v>43.36</v>
      </c>
      <c r="AY670" s="3">
        <v>43.43</v>
      </c>
    </row>
    <row r="671" spans="1:51" x14ac:dyDescent="0.35">
      <c r="A671" s="5">
        <f t="shared" si="11"/>
        <v>43664</v>
      </c>
      <c r="B671" t="s">
        <v>816</v>
      </c>
      <c r="C671" s="2">
        <v>43664</v>
      </c>
      <c r="D671" s="3">
        <v>29.08</v>
      </c>
      <c r="E671" s="3">
        <v>31.65</v>
      </c>
      <c r="F671" s="3">
        <v>38.700000000000003</v>
      </c>
      <c r="G671" s="3">
        <v>49.06</v>
      </c>
      <c r="H671" s="3">
        <v>55.6</v>
      </c>
      <c r="I671" s="3">
        <v>57.53</v>
      </c>
      <c r="J671" s="3">
        <v>57.76</v>
      </c>
      <c r="K671" s="3">
        <v>54.53</v>
      </c>
      <c r="L671" s="3">
        <v>49.64</v>
      </c>
      <c r="M671" s="3">
        <v>46.97</v>
      </c>
      <c r="N671" s="3">
        <v>44.42</v>
      </c>
      <c r="O671" s="3">
        <v>44.48</v>
      </c>
      <c r="P671" s="3">
        <v>44.75</v>
      </c>
      <c r="Q671" s="3">
        <v>48.56</v>
      </c>
      <c r="R671" s="3">
        <v>50.76</v>
      </c>
      <c r="S671" s="3">
        <v>53.69</v>
      </c>
      <c r="T671" s="3">
        <v>55.62</v>
      </c>
      <c r="U671" s="3">
        <v>58.71</v>
      </c>
      <c r="V671" s="3">
        <v>58.9</v>
      </c>
      <c r="W671" s="3">
        <v>55.61</v>
      </c>
      <c r="X671" s="3">
        <v>48.92</v>
      </c>
      <c r="Y671" s="3">
        <v>46.08</v>
      </c>
      <c r="Z671" s="3">
        <v>45.35</v>
      </c>
      <c r="AA671" s="3">
        <v>44.55</v>
      </c>
      <c r="AB671" s="3">
        <v>45.02</v>
      </c>
      <c r="AC671" s="3">
        <v>46.03</v>
      </c>
      <c r="AD671" s="3">
        <v>49.23</v>
      </c>
      <c r="AE671" s="3">
        <v>52.31</v>
      </c>
      <c r="AF671" s="3">
        <v>54.84</v>
      </c>
      <c r="AG671" s="3">
        <v>57.68</v>
      </c>
      <c r="AH671" s="3">
        <v>56.37</v>
      </c>
      <c r="AI671" s="3">
        <v>52.53</v>
      </c>
      <c r="AJ671" s="3">
        <v>46.41</v>
      </c>
      <c r="AK671" s="3">
        <v>44.55</v>
      </c>
      <c r="AL671" s="3">
        <v>43.84</v>
      </c>
      <c r="AM671" s="3">
        <v>44.31</v>
      </c>
      <c r="AN671" s="3">
        <v>45.13</v>
      </c>
      <c r="AO671" s="3">
        <v>46.7</v>
      </c>
      <c r="AP671" s="3">
        <v>51.12</v>
      </c>
      <c r="AQ671" s="3">
        <v>53.41</v>
      </c>
      <c r="AR671" s="3">
        <v>54.56</v>
      </c>
      <c r="AS671" s="3">
        <v>55.26</v>
      </c>
      <c r="AT671" s="3">
        <v>54</v>
      </c>
      <c r="AU671" s="3">
        <v>50.9</v>
      </c>
      <c r="AV671" s="3">
        <v>45.34</v>
      </c>
      <c r="AW671" s="3">
        <v>44.1</v>
      </c>
      <c r="AX671" s="3">
        <v>43.81</v>
      </c>
      <c r="AY671" s="3">
        <v>44.18</v>
      </c>
    </row>
    <row r="672" spans="1:51" x14ac:dyDescent="0.35">
      <c r="A672" s="5">
        <f t="shared" si="11"/>
        <v>43665</v>
      </c>
      <c r="B672" t="s">
        <v>817</v>
      </c>
      <c r="C672" s="2">
        <v>43665</v>
      </c>
      <c r="D672" s="3">
        <v>29.09</v>
      </c>
      <c r="E672" s="3">
        <v>31.46</v>
      </c>
      <c r="F672" s="3">
        <v>39.17</v>
      </c>
      <c r="G672" s="3">
        <v>50.16</v>
      </c>
      <c r="H672" s="3">
        <v>56.76</v>
      </c>
      <c r="I672" s="3">
        <v>58.79</v>
      </c>
      <c r="J672" s="3">
        <v>58.99</v>
      </c>
      <c r="K672" s="3">
        <v>55.76</v>
      </c>
      <c r="L672" s="3">
        <v>50.41</v>
      </c>
      <c r="M672" s="3">
        <v>47.67</v>
      </c>
      <c r="N672" s="3">
        <v>45.12</v>
      </c>
      <c r="O672" s="3">
        <v>45.23</v>
      </c>
      <c r="P672" s="3">
        <v>45.28</v>
      </c>
      <c r="Q672" s="3">
        <v>48.86</v>
      </c>
      <c r="R672" s="3">
        <v>50.87</v>
      </c>
      <c r="S672" s="3">
        <v>53.8</v>
      </c>
      <c r="T672" s="3">
        <v>55.73</v>
      </c>
      <c r="U672" s="3">
        <v>58.82</v>
      </c>
      <c r="V672" s="3">
        <v>59.01</v>
      </c>
      <c r="W672" s="3">
        <v>55.72</v>
      </c>
      <c r="X672" s="3">
        <v>49.04</v>
      </c>
      <c r="Y672" s="3">
        <v>46.2</v>
      </c>
      <c r="Z672" s="3">
        <v>45.47</v>
      </c>
      <c r="AA672" s="3">
        <v>44.84</v>
      </c>
      <c r="AB672" s="3">
        <v>45.4</v>
      </c>
      <c r="AC672" s="3">
        <v>46.41</v>
      </c>
      <c r="AD672" s="3">
        <v>49.59</v>
      </c>
      <c r="AE672" s="3">
        <v>52.67</v>
      </c>
      <c r="AF672" s="3">
        <v>55.2</v>
      </c>
      <c r="AG672" s="3">
        <v>58.04</v>
      </c>
      <c r="AH672" s="3">
        <v>56.73</v>
      </c>
      <c r="AI672" s="3">
        <v>52.89</v>
      </c>
      <c r="AJ672" s="3">
        <v>46.67</v>
      </c>
      <c r="AK672" s="3">
        <v>44.81</v>
      </c>
      <c r="AL672" s="3">
        <v>44.1</v>
      </c>
      <c r="AM672" s="3">
        <v>44.57</v>
      </c>
      <c r="AN672" s="3">
        <v>45.39</v>
      </c>
      <c r="AO672" s="3">
        <v>46.96</v>
      </c>
      <c r="AP672" s="3">
        <v>51.81</v>
      </c>
      <c r="AQ672" s="3">
        <v>54.1</v>
      </c>
      <c r="AR672" s="3">
        <v>55.25</v>
      </c>
      <c r="AS672" s="3">
        <v>55.95</v>
      </c>
      <c r="AT672" s="3">
        <v>54.69</v>
      </c>
      <c r="AU672" s="3">
        <v>51.59</v>
      </c>
      <c r="AV672" s="3">
        <v>45.93</v>
      </c>
      <c r="AW672" s="3">
        <v>44.61</v>
      </c>
      <c r="AX672" s="3">
        <v>44.25</v>
      </c>
      <c r="AY672" s="3">
        <v>44.62</v>
      </c>
    </row>
    <row r="673" spans="1:51" x14ac:dyDescent="0.35">
      <c r="A673" s="5">
        <f t="shared" si="11"/>
        <v>43668</v>
      </c>
      <c r="B673" t="s">
        <v>818</v>
      </c>
      <c r="C673" s="2">
        <v>43668</v>
      </c>
      <c r="D673" s="3">
        <v>27.48</v>
      </c>
      <c r="E673" s="3">
        <v>29.83</v>
      </c>
      <c r="F673" s="3">
        <v>37.75</v>
      </c>
      <c r="G673" s="3">
        <v>49.28</v>
      </c>
      <c r="H673" s="3">
        <v>56.01</v>
      </c>
      <c r="I673" s="3">
        <v>57.79</v>
      </c>
      <c r="J673" s="3">
        <v>57.91</v>
      </c>
      <c r="K673" s="3">
        <v>54.63</v>
      </c>
      <c r="L673" s="3">
        <v>49.43</v>
      </c>
      <c r="M673" s="3">
        <v>46.9</v>
      </c>
      <c r="N673" s="3">
        <v>44.54</v>
      </c>
      <c r="O673" s="3">
        <v>44.86</v>
      </c>
      <c r="P673" s="3">
        <v>45.12</v>
      </c>
      <c r="Q673" s="3">
        <v>48.76</v>
      </c>
      <c r="R673" s="3">
        <v>50.81</v>
      </c>
      <c r="S673" s="3">
        <v>53.76</v>
      </c>
      <c r="T673" s="3">
        <v>55.7</v>
      </c>
      <c r="U673" s="3">
        <v>58.81</v>
      </c>
      <c r="V673" s="3">
        <v>59.05</v>
      </c>
      <c r="W673" s="3">
        <v>55.76</v>
      </c>
      <c r="X673" s="3">
        <v>48.92</v>
      </c>
      <c r="Y673" s="3">
        <v>46.04</v>
      </c>
      <c r="Z673" s="3">
        <v>45.27</v>
      </c>
      <c r="AA673" s="3">
        <v>44.57</v>
      </c>
      <c r="AB673" s="3">
        <v>45.09</v>
      </c>
      <c r="AC673" s="3">
        <v>46.05</v>
      </c>
      <c r="AD673" s="3">
        <v>49.28</v>
      </c>
      <c r="AE673" s="3">
        <v>52.4</v>
      </c>
      <c r="AF673" s="3">
        <v>54.97</v>
      </c>
      <c r="AG673" s="3">
        <v>57.86</v>
      </c>
      <c r="AH673" s="3">
        <v>56.55</v>
      </c>
      <c r="AI673" s="3">
        <v>52.71</v>
      </c>
      <c r="AJ673" s="3">
        <v>46.55</v>
      </c>
      <c r="AK673" s="3">
        <v>44.74</v>
      </c>
      <c r="AL673" s="3">
        <v>44.07</v>
      </c>
      <c r="AM673" s="3">
        <v>44.58</v>
      </c>
      <c r="AN673" s="3">
        <v>45.4</v>
      </c>
      <c r="AO673" s="3">
        <v>46.97</v>
      </c>
      <c r="AP673" s="3">
        <v>51.69</v>
      </c>
      <c r="AQ673" s="3">
        <v>53.85</v>
      </c>
      <c r="AR673" s="3">
        <v>54.87</v>
      </c>
      <c r="AS673" s="3">
        <v>55.45</v>
      </c>
      <c r="AT673" s="3">
        <v>54.17</v>
      </c>
      <c r="AU673" s="3">
        <v>51.07</v>
      </c>
      <c r="AV673" s="3">
        <v>45.41</v>
      </c>
      <c r="AW673" s="3">
        <v>44.09</v>
      </c>
      <c r="AX673" s="3">
        <v>43.73</v>
      </c>
      <c r="AY673" s="3">
        <v>44.1</v>
      </c>
    </row>
    <row r="674" spans="1:51" x14ac:dyDescent="0.35">
      <c r="A674" s="5">
        <f t="shared" si="11"/>
        <v>43669</v>
      </c>
      <c r="B674" t="s">
        <v>819</v>
      </c>
      <c r="C674" s="2">
        <v>43669</v>
      </c>
      <c r="D674" s="3">
        <v>29.57</v>
      </c>
      <c r="E674" s="3">
        <v>30.61</v>
      </c>
      <c r="F674" s="3">
        <v>38.22</v>
      </c>
      <c r="G674" s="3">
        <v>49.87</v>
      </c>
      <c r="H674" s="3">
        <v>56.52</v>
      </c>
      <c r="I674" s="3">
        <v>58.43</v>
      </c>
      <c r="J674" s="3">
        <v>58.73</v>
      </c>
      <c r="K674" s="3">
        <v>55.46</v>
      </c>
      <c r="L674" s="3">
        <v>50.12</v>
      </c>
      <c r="M674" s="3">
        <v>47.37</v>
      </c>
      <c r="N674" s="3">
        <v>44.82</v>
      </c>
      <c r="O674" s="3">
        <v>45.17</v>
      </c>
      <c r="P674" s="3">
        <v>45.57</v>
      </c>
      <c r="Q674" s="3">
        <v>49.26</v>
      </c>
      <c r="R674" s="3">
        <v>51.29</v>
      </c>
      <c r="S674" s="3">
        <v>54.23</v>
      </c>
      <c r="T674" s="3">
        <v>56.17</v>
      </c>
      <c r="U674" s="3">
        <v>59.29</v>
      </c>
      <c r="V674" s="3">
        <v>59.53</v>
      </c>
      <c r="W674" s="3">
        <v>56.24</v>
      </c>
      <c r="X674" s="3">
        <v>49.37</v>
      </c>
      <c r="Y674" s="3">
        <v>46.55</v>
      </c>
      <c r="Z674" s="3">
        <v>45.84</v>
      </c>
      <c r="AA674" s="3">
        <v>45.14</v>
      </c>
      <c r="AB674" s="3">
        <v>45.66</v>
      </c>
      <c r="AC674" s="3">
        <v>46.62</v>
      </c>
      <c r="AD674" s="3">
        <v>49.83</v>
      </c>
      <c r="AE674" s="3">
        <v>52.92</v>
      </c>
      <c r="AF674" s="3">
        <v>55.49</v>
      </c>
      <c r="AG674" s="3">
        <v>58.38</v>
      </c>
      <c r="AH674" s="3">
        <v>57.07</v>
      </c>
      <c r="AI674" s="3">
        <v>53.23</v>
      </c>
      <c r="AJ674" s="3">
        <v>47.07</v>
      </c>
      <c r="AK674" s="3">
        <v>45.26</v>
      </c>
      <c r="AL674" s="3">
        <v>44.59</v>
      </c>
      <c r="AM674" s="3">
        <v>45.1</v>
      </c>
      <c r="AN674" s="3">
        <v>45.92</v>
      </c>
      <c r="AO674" s="3">
        <v>47.54</v>
      </c>
      <c r="AP674" s="3">
        <v>52.31</v>
      </c>
      <c r="AQ674" s="3">
        <v>54.52</v>
      </c>
      <c r="AR674" s="3">
        <v>55.54</v>
      </c>
      <c r="AS674" s="3">
        <v>56.12</v>
      </c>
      <c r="AT674" s="3">
        <v>54.84</v>
      </c>
      <c r="AU674" s="3">
        <v>51.74</v>
      </c>
      <c r="AV674" s="3">
        <v>46.08</v>
      </c>
      <c r="AW674" s="3">
        <v>44.76</v>
      </c>
      <c r="AX674" s="3">
        <v>44.4</v>
      </c>
      <c r="AY674" s="3">
        <v>44.77</v>
      </c>
    </row>
    <row r="675" spans="1:51" x14ac:dyDescent="0.35">
      <c r="A675" s="5">
        <f t="shared" si="11"/>
        <v>43670</v>
      </c>
      <c r="B675" t="s">
        <v>820</v>
      </c>
      <c r="C675" s="2">
        <v>43670</v>
      </c>
      <c r="D675" s="3">
        <v>27.64</v>
      </c>
      <c r="E675" s="3">
        <v>28.75</v>
      </c>
      <c r="F675" s="3">
        <v>36.53</v>
      </c>
      <c r="G675" s="3">
        <v>48.37</v>
      </c>
      <c r="H675" s="3">
        <v>55.07</v>
      </c>
      <c r="I675" s="3">
        <v>56.85</v>
      </c>
      <c r="J675" s="3">
        <v>56.95</v>
      </c>
      <c r="K675" s="3">
        <v>53.78</v>
      </c>
      <c r="L675" s="3">
        <v>48.87</v>
      </c>
      <c r="M675" s="3">
        <v>46.61</v>
      </c>
      <c r="N675" s="3">
        <v>44.23</v>
      </c>
      <c r="O675" s="3">
        <v>44.37</v>
      </c>
      <c r="P675" s="3">
        <v>44.55</v>
      </c>
      <c r="Q675" s="3">
        <v>48.14</v>
      </c>
      <c r="R675" s="3">
        <v>50.31</v>
      </c>
      <c r="S675" s="3">
        <v>53.37</v>
      </c>
      <c r="T675" s="3">
        <v>55.45</v>
      </c>
      <c r="U675" s="3">
        <v>58.57</v>
      </c>
      <c r="V675" s="3">
        <v>58.81</v>
      </c>
      <c r="W675" s="3">
        <v>55.52</v>
      </c>
      <c r="X675" s="3">
        <v>48.72</v>
      </c>
      <c r="Y675" s="3">
        <v>45.95</v>
      </c>
      <c r="Z675" s="3">
        <v>45.29</v>
      </c>
      <c r="AA675" s="3">
        <v>44.59</v>
      </c>
      <c r="AB675" s="3">
        <v>45.11</v>
      </c>
      <c r="AC675" s="3">
        <v>46.07</v>
      </c>
      <c r="AD675" s="3">
        <v>49.28</v>
      </c>
      <c r="AE675" s="3">
        <v>52.37</v>
      </c>
      <c r="AF675" s="3">
        <v>54.94</v>
      </c>
      <c r="AG675" s="3">
        <v>57.83</v>
      </c>
      <c r="AH675" s="3">
        <v>56.52</v>
      </c>
      <c r="AI675" s="3">
        <v>52.68</v>
      </c>
      <c r="AJ675" s="3">
        <v>46.52</v>
      </c>
      <c r="AK675" s="3">
        <v>44.71</v>
      </c>
      <c r="AL675" s="3">
        <v>44.04</v>
      </c>
      <c r="AM675" s="3">
        <v>44.55</v>
      </c>
      <c r="AN675" s="3">
        <v>45.33</v>
      </c>
      <c r="AO675" s="3">
        <v>46.89</v>
      </c>
      <c r="AP675" s="3">
        <v>51.6</v>
      </c>
      <c r="AQ675" s="3">
        <v>53.75</v>
      </c>
      <c r="AR675" s="3">
        <v>54.77</v>
      </c>
      <c r="AS675" s="3">
        <v>55.35</v>
      </c>
      <c r="AT675" s="3">
        <v>54.07</v>
      </c>
      <c r="AU675" s="3">
        <v>51.02</v>
      </c>
      <c r="AV675" s="3">
        <v>45.41</v>
      </c>
      <c r="AW675" s="3">
        <v>44.14</v>
      </c>
      <c r="AX675" s="3">
        <v>43.83</v>
      </c>
      <c r="AY675" s="3">
        <v>44.2</v>
      </c>
    </row>
    <row r="676" spans="1:51" x14ac:dyDescent="0.35">
      <c r="A676" s="5">
        <f t="shared" si="11"/>
        <v>43671</v>
      </c>
      <c r="B676" t="s">
        <v>821</v>
      </c>
      <c r="C676" s="2">
        <v>43671</v>
      </c>
      <c r="D676" s="3">
        <v>27.67</v>
      </c>
      <c r="E676" s="3">
        <v>28.69</v>
      </c>
      <c r="F676" s="3">
        <v>35.99</v>
      </c>
      <c r="G676" s="3">
        <v>48.24</v>
      </c>
      <c r="H676" s="3">
        <v>54.85</v>
      </c>
      <c r="I676" s="3">
        <v>56.73</v>
      </c>
      <c r="J676" s="3">
        <v>56.75</v>
      </c>
      <c r="K676" s="3">
        <v>53.7</v>
      </c>
      <c r="L676" s="3">
        <v>49.05</v>
      </c>
      <c r="M676" s="3">
        <v>46.97</v>
      </c>
      <c r="N676" s="3">
        <v>44.68</v>
      </c>
      <c r="O676" s="3">
        <v>44.84</v>
      </c>
      <c r="P676" s="3">
        <v>45.02</v>
      </c>
      <c r="Q676" s="3">
        <v>48.55</v>
      </c>
      <c r="R676" s="3">
        <v>50.64</v>
      </c>
      <c r="S676" s="3">
        <v>53.62</v>
      </c>
      <c r="T676" s="3">
        <v>55.66</v>
      </c>
      <c r="U676" s="3">
        <v>58.78</v>
      </c>
      <c r="V676" s="3">
        <v>59</v>
      </c>
      <c r="W676" s="3">
        <v>55.68</v>
      </c>
      <c r="X676" s="3">
        <v>48.88</v>
      </c>
      <c r="Y676" s="3">
        <v>46.01</v>
      </c>
      <c r="Z676" s="3">
        <v>45.38</v>
      </c>
      <c r="AA676" s="3">
        <v>44.89</v>
      </c>
      <c r="AB676" s="3">
        <v>45.61</v>
      </c>
      <c r="AC676" s="3">
        <v>46.57</v>
      </c>
      <c r="AD676" s="3">
        <v>49.64</v>
      </c>
      <c r="AE676" s="3">
        <v>52.62</v>
      </c>
      <c r="AF676" s="3">
        <v>55.08</v>
      </c>
      <c r="AG676" s="3">
        <v>57.97</v>
      </c>
      <c r="AH676" s="3">
        <v>56.66</v>
      </c>
      <c r="AI676" s="3">
        <v>52.82</v>
      </c>
      <c r="AJ676" s="3">
        <v>46.7</v>
      </c>
      <c r="AK676" s="3">
        <v>44.93</v>
      </c>
      <c r="AL676" s="3">
        <v>44.3</v>
      </c>
      <c r="AM676" s="3">
        <v>44.81</v>
      </c>
      <c r="AN676" s="3">
        <v>45.59</v>
      </c>
      <c r="AO676" s="3">
        <v>47.15</v>
      </c>
      <c r="AP676" s="3">
        <v>51.9</v>
      </c>
      <c r="AQ676" s="3">
        <v>54.1</v>
      </c>
      <c r="AR676" s="3">
        <v>55.17</v>
      </c>
      <c r="AS676" s="3">
        <v>55.75</v>
      </c>
      <c r="AT676" s="3">
        <v>54.47</v>
      </c>
      <c r="AU676" s="3">
        <v>51.42</v>
      </c>
      <c r="AV676" s="3">
        <v>45.81</v>
      </c>
      <c r="AW676" s="3">
        <v>44.54</v>
      </c>
      <c r="AX676" s="3">
        <v>44.23</v>
      </c>
      <c r="AY676" s="3">
        <v>44.6</v>
      </c>
    </row>
    <row r="677" spans="1:51" x14ac:dyDescent="0.35">
      <c r="A677" s="5">
        <f t="shared" si="11"/>
        <v>43672</v>
      </c>
      <c r="B677" t="s">
        <v>822</v>
      </c>
      <c r="C677" s="2">
        <v>43672</v>
      </c>
      <c r="D677" s="3">
        <v>27.52</v>
      </c>
      <c r="E677" s="3">
        <v>28.65</v>
      </c>
      <c r="F677" s="3">
        <v>35.04</v>
      </c>
      <c r="G677" s="3">
        <v>47.23</v>
      </c>
      <c r="H677" s="3">
        <v>53.98</v>
      </c>
      <c r="I677" s="3">
        <v>56.08</v>
      </c>
      <c r="J677" s="3">
        <v>56.43</v>
      </c>
      <c r="K677" s="3">
        <v>53.43</v>
      </c>
      <c r="L677" s="3">
        <v>48.69</v>
      </c>
      <c r="M677" s="3">
        <v>46.59</v>
      </c>
      <c r="N677" s="3">
        <v>44.3</v>
      </c>
      <c r="O677" s="3">
        <v>44.46</v>
      </c>
      <c r="P677" s="3">
        <v>44.64</v>
      </c>
      <c r="Q677" s="3">
        <v>48.17</v>
      </c>
      <c r="R677" s="3">
        <v>50.26</v>
      </c>
      <c r="S677" s="3">
        <v>53.24</v>
      </c>
      <c r="T677" s="3">
        <v>55.28</v>
      </c>
      <c r="U677" s="3">
        <v>58.4</v>
      </c>
      <c r="V677" s="3">
        <v>58.62</v>
      </c>
      <c r="W677" s="3">
        <v>55.3</v>
      </c>
      <c r="X677" s="3">
        <v>48.51</v>
      </c>
      <c r="Y677" s="3">
        <v>45.64</v>
      </c>
      <c r="Z677" s="3">
        <v>45.01</v>
      </c>
      <c r="AA677" s="3">
        <v>44.52</v>
      </c>
      <c r="AB677" s="3">
        <v>45.24</v>
      </c>
      <c r="AC677" s="3">
        <v>46.2</v>
      </c>
      <c r="AD677" s="3">
        <v>49.17</v>
      </c>
      <c r="AE677" s="3">
        <v>52.05</v>
      </c>
      <c r="AF677" s="3">
        <v>54.46</v>
      </c>
      <c r="AG677" s="3">
        <v>57.3</v>
      </c>
      <c r="AH677" s="3">
        <v>55.99</v>
      </c>
      <c r="AI677" s="3">
        <v>52.15</v>
      </c>
      <c r="AJ677" s="3">
        <v>46.03</v>
      </c>
      <c r="AK677" s="3">
        <v>44.26</v>
      </c>
      <c r="AL677" s="3">
        <v>43.63</v>
      </c>
      <c r="AM677" s="3">
        <v>44.14</v>
      </c>
      <c r="AN677" s="3">
        <v>44.92</v>
      </c>
      <c r="AO677" s="3">
        <v>46.48</v>
      </c>
      <c r="AP677" s="3">
        <v>51.28</v>
      </c>
      <c r="AQ677" s="3">
        <v>53.54</v>
      </c>
      <c r="AR677" s="3">
        <v>54.66</v>
      </c>
      <c r="AS677" s="3">
        <v>55.24</v>
      </c>
      <c r="AT677" s="3">
        <v>53.96</v>
      </c>
      <c r="AU677" s="3">
        <v>50.91</v>
      </c>
      <c r="AV677" s="3">
        <v>45.3</v>
      </c>
      <c r="AW677" s="3">
        <v>44.03</v>
      </c>
      <c r="AX677" s="3">
        <v>43.72</v>
      </c>
      <c r="AY677" s="3">
        <v>44.09</v>
      </c>
    </row>
    <row r="678" spans="1:51" x14ac:dyDescent="0.35">
      <c r="A678" s="5">
        <f t="shared" si="11"/>
        <v>43675</v>
      </c>
      <c r="B678" t="s">
        <v>823</v>
      </c>
      <c r="C678" s="2">
        <v>43675</v>
      </c>
      <c r="D678" s="3">
        <v>27.45</v>
      </c>
      <c r="E678" s="3">
        <v>28.3</v>
      </c>
      <c r="F678" s="3">
        <v>34.65</v>
      </c>
      <c r="G678" s="3">
        <v>46.75</v>
      </c>
      <c r="H678" s="3">
        <v>53.7</v>
      </c>
      <c r="I678" s="3">
        <v>56.02</v>
      </c>
      <c r="J678" s="3">
        <v>56.56</v>
      </c>
      <c r="K678" s="3">
        <v>53.6</v>
      </c>
      <c r="L678" s="3">
        <v>48.97</v>
      </c>
      <c r="M678" s="3">
        <v>46.95</v>
      </c>
      <c r="N678" s="3">
        <v>44.74</v>
      </c>
      <c r="O678" s="3">
        <v>44.81</v>
      </c>
      <c r="P678" s="3">
        <v>44.91</v>
      </c>
      <c r="Q678" s="3">
        <v>48.39</v>
      </c>
      <c r="R678" s="3">
        <v>50.44</v>
      </c>
      <c r="S678" s="3">
        <v>53.51</v>
      </c>
      <c r="T678" s="3">
        <v>55.63</v>
      </c>
      <c r="U678" s="3">
        <v>58.8</v>
      </c>
      <c r="V678" s="3">
        <v>59.1</v>
      </c>
      <c r="W678" s="3">
        <v>55.78</v>
      </c>
      <c r="X678" s="3">
        <v>48.88</v>
      </c>
      <c r="Y678" s="3">
        <v>45.85</v>
      </c>
      <c r="Z678" s="3">
        <v>45.06</v>
      </c>
      <c r="AA678" s="3">
        <v>44.57</v>
      </c>
      <c r="AB678" s="3">
        <v>45.29</v>
      </c>
      <c r="AC678" s="3">
        <v>46.36</v>
      </c>
      <c r="AD678" s="3">
        <v>49.46</v>
      </c>
      <c r="AE678" s="3">
        <v>52.48</v>
      </c>
      <c r="AF678" s="3">
        <v>55.02</v>
      </c>
      <c r="AG678" s="3">
        <v>57.86</v>
      </c>
      <c r="AH678" s="3">
        <v>56.55</v>
      </c>
      <c r="AI678" s="3">
        <v>52.71</v>
      </c>
      <c r="AJ678" s="3">
        <v>46.63</v>
      </c>
      <c r="AK678" s="3">
        <v>44.86</v>
      </c>
      <c r="AL678" s="3">
        <v>44.23</v>
      </c>
      <c r="AM678" s="3">
        <v>44.74</v>
      </c>
      <c r="AN678" s="3">
        <v>45.52</v>
      </c>
      <c r="AO678" s="3">
        <v>47</v>
      </c>
      <c r="AP678" s="3">
        <v>51.72</v>
      </c>
      <c r="AQ678" s="3">
        <v>53.9</v>
      </c>
      <c r="AR678" s="3">
        <v>54.94</v>
      </c>
      <c r="AS678" s="3">
        <v>55.52</v>
      </c>
      <c r="AT678" s="3">
        <v>54.24</v>
      </c>
      <c r="AU678" s="3">
        <v>51.19</v>
      </c>
      <c r="AV678" s="3">
        <v>45.58</v>
      </c>
      <c r="AW678" s="3">
        <v>44.31</v>
      </c>
      <c r="AX678" s="3">
        <v>44</v>
      </c>
      <c r="AY678" s="3">
        <v>44.37</v>
      </c>
    </row>
    <row r="679" spans="1:51" x14ac:dyDescent="0.35">
      <c r="A679" s="5">
        <f t="shared" si="11"/>
        <v>43676</v>
      </c>
      <c r="B679" t="s">
        <v>824</v>
      </c>
      <c r="C679" s="2">
        <v>43676</v>
      </c>
      <c r="D679" s="3">
        <v>27.93</v>
      </c>
      <c r="E679" s="3">
        <v>28.93</v>
      </c>
      <c r="F679" s="3">
        <v>34.299999999999997</v>
      </c>
      <c r="G679" s="3">
        <v>46.46</v>
      </c>
      <c r="H679" s="3">
        <v>53.46</v>
      </c>
      <c r="I679" s="3">
        <v>56.03</v>
      </c>
      <c r="J679" s="3">
        <v>56.54</v>
      </c>
      <c r="K679" s="3">
        <v>53.58</v>
      </c>
      <c r="L679" s="3">
        <v>48.95</v>
      </c>
      <c r="M679" s="3">
        <v>46.82</v>
      </c>
      <c r="N679" s="3">
        <v>44.51</v>
      </c>
      <c r="O679" s="3">
        <v>44.58</v>
      </c>
      <c r="P679" s="3">
        <v>44.68</v>
      </c>
      <c r="Q679" s="3">
        <v>48.38</v>
      </c>
      <c r="R679" s="3">
        <v>50.54</v>
      </c>
      <c r="S679" s="3">
        <v>53.74</v>
      </c>
      <c r="T679" s="3">
        <v>55.86</v>
      </c>
      <c r="U679" s="3">
        <v>59.03</v>
      </c>
      <c r="V679" s="3">
        <v>59.33</v>
      </c>
      <c r="W679" s="3">
        <v>56.01</v>
      </c>
      <c r="X679" s="3">
        <v>49.2</v>
      </c>
      <c r="Y679" s="3">
        <v>46.2</v>
      </c>
      <c r="Z679" s="3">
        <v>45.44</v>
      </c>
      <c r="AA679" s="3">
        <v>44.95</v>
      </c>
      <c r="AB679" s="3">
        <v>45.67</v>
      </c>
      <c r="AC679" s="3">
        <v>46.74</v>
      </c>
      <c r="AD679" s="3">
        <v>49.84</v>
      </c>
      <c r="AE679" s="3">
        <v>52.86</v>
      </c>
      <c r="AF679" s="3">
        <v>55.4</v>
      </c>
      <c r="AG679" s="3">
        <v>58.24</v>
      </c>
      <c r="AH679" s="3">
        <v>56.93</v>
      </c>
      <c r="AI679" s="3">
        <v>53.09</v>
      </c>
      <c r="AJ679" s="3">
        <v>47.01</v>
      </c>
      <c r="AK679" s="3">
        <v>45.24</v>
      </c>
      <c r="AL679" s="3">
        <v>44.61</v>
      </c>
      <c r="AM679" s="3">
        <v>45.12</v>
      </c>
      <c r="AN679" s="3">
        <v>45.9</v>
      </c>
      <c r="AO679" s="3">
        <v>47.38</v>
      </c>
      <c r="AP679" s="3">
        <v>52.1</v>
      </c>
      <c r="AQ679" s="3">
        <v>54.28</v>
      </c>
      <c r="AR679" s="3">
        <v>55.32</v>
      </c>
      <c r="AS679" s="3">
        <v>55.9</v>
      </c>
      <c r="AT679" s="3">
        <v>54.62</v>
      </c>
      <c r="AU679" s="3">
        <v>51.57</v>
      </c>
      <c r="AV679" s="3">
        <v>45.96</v>
      </c>
      <c r="AW679" s="3">
        <v>44.69</v>
      </c>
      <c r="AX679" s="3">
        <v>44.38</v>
      </c>
      <c r="AY679" s="3">
        <v>44.75</v>
      </c>
    </row>
    <row r="680" spans="1:51" x14ac:dyDescent="0.35">
      <c r="A680" s="5">
        <f t="shared" si="11"/>
        <v>43677</v>
      </c>
      <c r="B680" t="s">
        <v>825</v>
      </c>
      <c r="C680" s="2">
        <v>43677</v>
      </c>
      <c r="D680" s="3">
        <v>29.76</v>
      </c>
      <c r="E680" s="3">
        <v>34.549999999999997</v>
      </c>
      <c r="F680" s="3">
        <v>46.45</v>
      </c>
      <c r="G680" s="3">
        <v>53.68</v>
      </c>
      <c r="H680" s="3">
        <v>56.16</v>
      </c>
      <c r="I680" s="3">
        <v>56.52</v>
      </c>
      <c r="J680" s="3">
        <v>53.3</v>
      </c>
      <c r="K680" s="3">
        <v>48.81</v>
      </c>
      <c r="L680" s="3">
        <v>46.96</v>
      </c>
      <c r="M680" s="3">
        <v>44.77</v>
      </c>
      <c r="N680" s="3">
        <v>44.76</v>
      </c>
      <c r="O680" s="3">
        <v>44.79</v>
      </c>
      <c r="P680" s="3">
        <v>48.44</v>
      </c>
      <c r="Q680" s="3">
        <v>50.63</v>
      </c>
      <c r="R680" s="3">
        <v>53.83</v>
      </c>
      <c r="S680" s="3">
        <v>55.95</v>
      </c>
      <c r="T680" s="3">
        <v>59.12</v>
      </c>
      <c r="U680" s="3">
        <v>59.42</v>
      </c>
      <c r="V680" s="3">
        <v>56.1</v>
      </c>
      <c r="W680" s="3">
        <v>49.33</v>
      </c>
      <c r="X680" s="3">
        <v>46.37</v>
      </c>
      <c r="Y680" s="3">
        <v>45.64</v>
      </c>
      <c r="Z680" s="3">
        <v>45.15</v>
      </c>
      <c r="AA680" s="3">
        <v>45.87</v>
      </c>
      <c r="AB680" s="3">
        <v>46.94</v>
      </c>
      <c r="AC680" s="3">
        <v>50</v>
      </c>
      <c r="AD680" s="3">
        <v>52.99</v>
      </c>
      <c r="AE680" s="3">
        <v>55.49</v>
      </c>
      <c r="AF680" s="3">
        <v>58.33</v>
      </c>
      <c r="AG680" s="3">
        <v>57.02</v>
      </c>
      <c r="AH680" s="3">
        <v>53.18</v>
      </c>
      <c r="AI680" s="3">
        <v>47.13</v>
      </c>
      <c r="AJ680" s="3">
        <v>45.39</v>
      </c>
      <c r="AK680" s="3">
        <v>44.79</v>
      </c>
      <c r="AL680" s="3">
        <v>45.3</v>
      </c>
      <c r="AM680" s="3">
        <v>46.08</v>
      </c>
      <c r="AN680" s="3">
        <v>47.56</v>
      </c>
      <c r="AO680" s="3">
        <v>52.22</v>
      </c>
      <c r="AP680" s="3">
        <v>54.35</v>
      </c>
      <c r="AQ680" s="3">
        <v>55.39</v>
      </c>
      <c r="AR680" s="3">
        <v>55.97</v>
      </c>
      <c r="AS680" s="3">
        <v>54.69</v>
      </c>
      <c r="AT680" s="3">
        <v>51.69</v>
      </c>
      <c r="AU680" s="3">
        <v>46.12</v>
      </c>
      <c r="AV680" s="3">
        <v>44.9</v>
      </c>
      <c r="AW680" s="3">
        <v>44.59</v>
      </c>
      <c r="AX680" s="3">
        <v>44.96</v>
      </c>
      <c r="AY680" s="3">
        <v>46.18</v>
      </c>
    </row>
    <row r="681" spans="1:51" x14ac:dyDescent="0.35">
      <c r="A681" s="5">
        <f t="shared" si="11"/>
        <v>43678</v>
      </c>
      <c r="B681" t="s">
        <v>826</v>
      </c>
      <c r="C681" s="2">
        <v>43678</v>
      </c>
      <c r="D681" s="3">
        <v>33.46</v>
      </c>
      <c r="E681" s="3">
        <v>37.619999999999997</v>
      </c>
      <c r="F681" s="3">
        <v>48.75</v>
      </c>
      <c r="G681" s="3">
        <v>55.28</v>
      </c>
      <c r="H681" s="3">
        <v>58.21</v>
      </c>
      <c r="I681" s="3">
        <v>58.47</v>
      </c>
      <c r="J681" s="3">
        <v>55.1</v>
      </c>
      <c r="K681" s="3">
        <v>50.12</v>
      </c>
      <c r="L681" s="3">
        <v>48.07</v>
      </c>
      <c r="M681" s="3">
        <v>45.72</v>
      </c>
      <c r="N681" s="3">
        <v>45.71</v>
      </c>
      <c r="O681" s="3">
        <v>45.68</v>
      </c>
      <c r="P681" s="3">
        <v>49.22</v>
      </c>
      <c r="Q681" s="3">
        <v>51.41</v>
      </c>
      <c r="R681" s="3">
        <v>54.61</v>
      </c>
      <c r="S681" s="3">
        <v>56.73</v>
      </c>
      <c r="T681" s="3">
        <v>59.9</v>
      </c>
      <c r="U681" s="3">
        <v>60.2</v>
      </c>
      <c r="V681" s="3">
        <v>56.88</v>
      </c>
      <c r="W681" s="3">
        <v>49.9</v>
      </c>
      <c r="X681" s="3">
        <v>46.94</v>
      </c>
      <c r="Y681" s="3">
        <v>46.21</v>
      </c>
      <c r="Z681" s="3">
        <v>45.72</v>
      </c>
      <c r="AA681" s="3">
        <v>46.44</v>
      </c>
      <c r="AB681" s="3">
        <v>47.55</v>
      </c>
      <c r="AC681" s="3">
        <v>50.68</v>
      </c>
      <c r="AD681" s="3">
        <v>53.77</v>
      </c>
      <c r="AE681" s="3">
        <v>56.34</v>
      </c>
      <c r="AF681" s="3">
        <v>59.18</v>
      </c>
      <c r="AG681" s="3">
        <v>57.87</v>
      </c>
      <c r="AH681" s="3">
        <v>53.83</v>
      </c>
      <c r="AI681" s="3">
        <v>47.71</v>
      </c>
      <c r="AJ681" s="3">
        <v>45.97</v>
      </c>
      <c r="AK681" s="3">
        <v>45.37</v>
      </c>
      <c r="AL681" s="3">
        <v>45.88</v>
      </c>
      <c r="AM681" s="3">
        <v>46.66</v>
      </c>
      <c r="AN681" s="3">
        <v>48.14</v>
      </c>
      <c r="AO681" s="3">
        <v>52.8</v>
      </c>
      <c r="AP681" s="3">
        <v>54.93</v>
      </c>
      <c r="AQ681" s="3">
        <v>55.97</v>
      </c>
      <c r="AR681" s="3">
        <v>56.55</v>
      </c>
      <c r="AS681" s="3">
        <v>55.27</v>
      </c>
      <c r="AT681" s="3">
        <v>52.27</v>
      </c>
      <c r="AU681" s="3">
        <v>46.7</v>
      </c>
      <c r="AV681" s="3">
        <v>45.48</v>
      </c>
      <c r="AW681" s="3">
        <v>45.17</v>
      </c>
      <c r="AX681" s="3">
        <v>45.54</v>
      </c>
      <c r="AY681" s="3">
        <v>46.61</v>
      </c>
    </row>
    <row r="682" spans="1:51" x14ac:dyDescent="0.35">
      <c r="A682" s="5">
        <f t="shared" si="11"/>
        <v>43679</v>
      </c>
      <c r="B682" t="s">
        <v>827</v>
      </c>
      <c r="C682" s="2">
        <v>43679</v>
      </c>
      <c r="D682" s="3">
        <v>32.72</v>
      </c>
      <c r="E682" s="3">
        <v>36.6</v>
      </c>
      <c r="F682" s="3">
        <v>47.69</v>
      </c>
      <c r="G682" s="3">
        <v>54.44</v>
      </c>
      <c r="H682" s="3">
        <v>56.44</v>
      </c>
      <c r="I682" s="3">
        <v>56.92</v>
      </c>
      <c r="J682" s="3">
        <v>53.93</v>
      </c>
      <c r="K682" s="3">
        <v>49.46</v>
      </c>
      <c r="L682" s="3">
        <v>47.09</v>
      </c>
      <c r="M682" s="3">
        <v>44.85</v>
      </c>
      <c r="N682" s="3">
        <v>44.79</v>
      </c>
      <c r="O682" s="3">
        <v>44.62</v>
      </c>
      <c r="P682" s="3">
        <v>48.09</v>
      </c>
      <c r="Q682" s="3">
        <v>50.25</v>
      </c>
      <c r="R682" s="3">
        <v>53.42</v>
      </c>
      <c r="S682" s="3">
        <v>55.54</v>
      </c>
      <c r="T682" s="3">
        <v>58.71</v>
      </c>
      <c r="U682" s="3">
        <v>59.01</v>
      </c>
      <c r="V682" s="3">
        <v>55.8</v>
      </c>
      <c r="W682" s="3">
        <v>48.94</v>
      </c>
      <c r="X682" s="3">
        <v>46.09</v>
      </c>
      <c r="Y682" s="3">
        <v>45.48</v>
      </c>
      <c r="Z682" s="3">
        <v>45.03</v>
      </c>
      <c r="AA682" s="3">
        <v>45.75</v>
      </c>
      <c r="AB682" s="3">
        <v>46.86</v>
      </c>
      <c r="AC682" s="3">
        <v>49.93</v>
      </c>
      <c r="AD682" s="3">
        <v>52.95</v>
      </c>
      <c r="AE682" s="3">
        <v>55.44</v>
      </c>
      <c r="AF682" s="3">
        <v>58.28</v>
      </c>
      <c r="AG682" s="3">
        <v>56.97</v>
      </c>
      <c r="AH682" s="3">
        <v>52.93</v>
      </c>
      <c r="AI682" s="3">
        <v>46.79</v>
      </c>
      <c r="AJ682" s="3">
        <v>45.05</v>
      </c>
      <c r="AK682" s="3">
        <v>44.45</v>
      </c>
      <c r="AL682" s="3">
        <v>44.96</v>
      </c>
      <c r="AM682" s="3">
        <v>45.74</v>
      </c>
      <c r="AN682" s="3">
        <v>47.26</v>
      </c>
      <c r="AO682" s="3">
        <v>51.96</v>
      </c>
      <c r="AP682" s="3">
        <v>54.11</v>
      </c>
      <c r="AQ682" s="3">
        <v>55.21</v>
      </c>
      <c r="AR682" s="3">
        <v>55.79</v>
      </c>
      <c r="AS682" s="3">
        <v>54.51</v>
      </c>
      <c r="AT682" s="3">
        <v>51.51</v>
      </c>
      <c r="AU682" s="3">
        <v>45.94</v>
      </c>
      <c r="AV682" s="3">
        <v>44.72</v>
      </c>
      <c r="AW682" s="3">
        <v>44.41</v>
      </c>
      <c r="AX682" s="3">
        <v>44.78</v>
      </c>
      <c r="AY682" s="3">
        <v>45.85</v>
      </c>
    </row>
    <row r="683" spans="1:51" x14ac:dyDescent="0.35">
      <c r="A683" s="5">
        <f t="shared" si="11"/>
        <v>43682</v>
      </c>
      <c r="B683" t="s">
        <v>828</v>
      </c>
      <c r="C683" s="2">
        <v>43682</v>
      </c>
      <c r="D683" s="3">
        <v>31.52</v>
      </c>
      <c r="E683" s="3">
        <v>35.94</v>
      </c>
      <c r="F683" s="3">
        <v>47.09</v>
      </c>
      <c r="G683" s="3">
        <v>53.9</v>
      </c>
      <c r="H683" s="3">
        <v>55.82</v>
      </c>
      <c r="I683" s="3">
        <v>56.21</v>
      </c>
      <c r="J683" s="3">
        <v>53.2</v>
      </c>
      <c r="K683" s="3">
        <v>48.85</v>
      </c>
      <c r="L683" s="3">
        <v>46.29</v>
      </c>
      <c r="M683" s="3">
        <v>44.22</v>
      </c>
      <c r="N683" s="3">
        <v>44.3</v>
      </c>
      <c r="O683" s="3">
        <v>44.31</v>
      </c>
      <c r="P683" s="3">
        <v>48.03</v>
      </c>
      <c r="Q683" s="3">
        <v>49.97</v>
      </c>
      <c r="R683" s="3">
        <v>52.92</v>
      </c>
      <c r="S683" s="3">
        <v>54.96</v>
      </c>
      <c r="T683" s="3">
        <v>58.13</v>
      </c>
      <c r="U683" s="3">
        <v>58.43</v>
      </c>
      <c r="V683" s="3">
        <v>55.22</v>
      </c>
      <c r="W683" s="3">
        <v>48.49</v>
      </c>
      <c r="X683" s="3">
        <v>45.73</v>
      </c>
      <c r="Y683" s="3">
        <v>45.16</v>
      </c>
      <c r="Z683" s="3">
        <v>44.71</v>
      </c>
      <c r="AA683" s="3">
        <v>45.43</v>
      </c>
      <c r="AB683" s="3">
        <v>46.54</v>
      </c>
      <c r="AC683" s="3">
        <v>49.61</v>
      </c>
      <c r="AD683" s="3">
        <v>52.63</v>
      </c>
      <c r="AE683" s="3">
        <v>55.12</v>
      </c>
      <c r="AF683" s="3">
        <v>57.96</v>
      </c>
      <c r="AG683" s="3">
        <v>56.65</v>
      </c>
      <c r="AH683" s="3">
        <v>52.61</v>
      </c>
      <c r="AI683" s="3">
        <v>46.47</v>
      </c>
      <c r="AJ683" s="3">
        <v>44.73</v>
      </c>
      <c r="AK683" s="3">
        <v>44.13</v>
      </c>
      <c r="AL683" s="3">
        <v>44.64</v>
      </c>
      <c r="AM683" s="3">
        <v>45.42</v>
      </c>
      <c r="AN683" s="3">
        <v>46.94</v>
      </c>
      <c r="AO683" s="3">
        <v>51.64</v>
      </c>
      <c r="AP683" s="3">
        <v>53.79</v>
      </c>
      <c r="AQ683" s="3">
        <v>54.89</v>
      </c>
      <c r="AR683" s="3">
        <v>55.47</v>
      </c>
      <c r="AS683" s="3">
        <v>54.19</v>
      </c>
      <c r="AT683" s="3">
        <v>51.19</v>
      </c>
      <c r="AU683" s="3">
        <v>45.62</v>
      </c>
      <c r="AV683" s="3">
        <v>44.4</v>
      </c>
      <c r="AW683" s="3">
        <v>44.09</v>
      </c>
      <c r="AX683" s="3">
        <v>44.46</v>
      </c>
      <c r="AY683" s="3">
        <v>45.53</v>
      </c>
    </row>
    <row r="684" spans="1:51" x14ac:dyDescent="0.35">
      <c r="A684" s="5">
        <f t="shared" si="11"/>
        <v>43683</v>
      </c>
      <c r="B684" t="s">
        <v>829</v>
      </c>
      <c r="C684" s="2">
        <v>43683</v>
      </c>
      <c r="D684" s="3">
        <v>30.33</v>
      </c>
      <c r="E684" s="3">
        <v>35.28</v>
      </c>
      <c r="F684" s="3">
        <v>46.4</v>
      </c>
      <c r="G684" s="3">
        <v>52.61</v>
      </c>
      <c r="H684" s="3">
        <v>55.01</v>
      </c>
      <c r="I684" s="3">
        <v>55.41</v>
      </c>
      <c r="J684" s="3">
        <v>52.36</v>
      </c>
      <c r="K684" s="3">
        <v>48.24</v>
      </c>
      <c r="L684" s="3">
        <v>45.74</v>
      </c>
      <c r="M684" s="3">
        <v>43.8</v>
      </c>
      <c r="N684" s="3">
        <v>43.7</v>
      </c>
      <c r="O684" s="3">
        <v>43.97</v>
      </c>
      <c r="P684" s="3">
        <v>47.97</v>
      </c>
      <c r="Q684" s="3">
        <v>49.8</v>
      </c>
      <c r="R684" s="3">
        <v>52.75</v>
      </c>
      <c r="S684" s="3">
        <v>54.79</v>
      </c>
      <c r="T684" s="3">
        <v>57.94</v>
      </c>
      <c r="U684" s="3">
        <v>58.22</v>
      </c>
      <c r="V684" s="3">
        <v>54.99</v>
      </c>
      <c r="W684" s="3">
        <v>48.41</v>
      </c>
      <c r="X684" s="3">
        <v>45.72</v>
      </c>
      <c r="Y684" s="3">
        <v>45.13</v>
      </c>
      <c r="Z684" s="3">
        <v>44.66</v>
      </c>
      <c r="AA684" s="3">
        <v>45.38</v>
      </c>
      <c r="AB684" s="3">
        <v>46.49</v>
      </c>
      <c r="AC684" s="3">
        <v>49.42</v>
      </c>
      <c r="AD684" s="3">
        <v>52.37</v>
      </c>
      <c r="AE684" s="3">
        <v>54.8</v>
      </c>
      <c r="AF684" s="3">
        <v>57.64</v>
      </c>
      <c r="AG684" s="3">
        <v>56.33</v>
      </c>
      <c r="AH684" s="3">
        <v>52.29</v>
      </c>
      <c r="AI684" s="3">
        <v>46.22</v>
      </c>
      <c r="AJ684" s="3">
        <v>44.55</v>
      </c>
      <c r="AK684" s="3">
        <v>43.97</v>
      </c>
      <c r="AL684" s="3">
        <v>44.48</v>
      </c>
      <c r="AM684" s="3">
        <v>45.26</v>
      </c>
      <c r="AN684" s="3">
        <v>46.78</v>
      </c>
      <c r="AO684" s="3">
        <v>51.48</v>
      </c>
      <c r="AP684" s="3">
        <v>53.63</v>
      </c>
      <c r="AQ684" s="3">
        <v>54.73</v>
      </c>
      <c r="AR684" s="3">
        <v>55.31</v>
      </c>
      <c r="AS684" s="3">
        <v>54.03</v>
      </c>
      <c r="AT684" s="3">
        <v>51.03</v>
      </c>
      <c r="AU684" s="3">
        <v>45.46</v>
      </c>
      <c r="AV684" s="3">
        <v>44.24</v>
      </c>
      <c r="AW684" s="3">
        <v>43.93</v>
      </c>
      <c r="AX684" s="3">
        <v>44.3</v>
      </c>
      <c r="AY684" s="3">
        <v>45.37</v>
      </c>
    </row>
    <row r="685" spans="1:51" x14ac:dyDescent="0.35">
      <c r="A685" s="5">
        <f t="shared" si="11"/>
        <v>43684</v>
      </c>
      <c r="B685" t="s">
        <v>830</v>
      </c>
      <c r="C685" s="2">
        <v>43684</v>
      </c>
      <c r="D685" s="3">
        <v>31.6</v>
      </c>
      <c r="E685" s="3">
        <v>36.07</v>
      </c>
      <c r="F685" s="3">
        <v>46.77</v>
      </c>
      <c r="G685" s="3">
        <v>53.05</v>
      </c>
      <c r="H685" s="3">
        <v>55.28</v>
      </c>
      <c r="I685" s="3">
        <v>55.65</v>
      </c>
      <c r="J685" s="3">
        <v>52.58</v>
      </c>
      <c r="K685" s="3">
        <v>48.39</v>
      </c>
      <c r="L685" s="3">
        <v>45.74</v>
      </c>
      <c r="M685" s="3">
        <v>43.64</v>
      </c>
      <c r="N685" s="3">
        <v>43.36</v>
      </c>
      <c r="O685" s="3">
        <v>43.78</v>
      </c>
      <c r="P685" s="3">
        <v>47.93</v>
      </c>
      <c r="Q685" s="3">
        <v>49.73</v>
      </c>
      <c r="R685" s="3">
        <v>52.65</v>
      </c>
      <c r="S685" s="3">
        <v>54.66</v>
      </c>
      <c r="T685" s="3">
        <v>57.81</v>
      </c>
      <c r="U685" s="3">
        <v>58.09</v>
      </c>
      <c r="V685" s="3">
        <v>54.86</v>
      </c>
      <c r="W685" s="3">
        <v>48.31</v>
      </c>
      <c r="X685" s="3">
        <v>45.62</v>
      </c>
      <c r="Y685" s="3">
        <v>45.03</v>
      </c>
      <c r="Z685" s="3">
        <v>44.56</v>
      </c>
      <c r="AA685" s="3">
        <v>45.28</v>
      </c>
      <c r="AB685" s="3">
        <v>46.39</v>
      </c>
      <c r="AC685" s="3">
        <v>49.37</v>
      </c>
      <c r="AD685" s="3">
        <v>52.4</v>
      </c>
      <c r="AE685" s="3">
        <v>54.88</v>
      </c>
      <c r="AF685" s="3">
        <v>57.75</v>
      </c>
      <c r="AG685" s="3">
        <v>56.45</v>
      </c>
      <c r="AH685" s="3">
        <v>52.4</v>
      </c>
      <c r="AI685" s="3">
        <v>46.44</v>
      </c>
      <c r="AJ685" s="3">
        <v>44.88</v>
      </c>
      <c r="AK685" s="3">
        <v>44.35</v>
      </c>
      <c r="AL685" s="3">
        <v>44.86</v>
      </c>
      <c r="AM685" s="3">
        <v>45.64</v>
      </c>
      <c r="AN685" s="3">
        <v>47.16</v>
      </c>
      <c r="AO685" s="3">
        <v>51.8</v>
      </c>
      <c r="AP685" s="3">
        <v>53.95</v>
      </c>
      <c r="AQ685" s="3">
        <v>55.05</v>
      </c>
      <c r="AR685" s="3">
        <v>55.63</v>
      </c>
      <c r="AS685" s="3">
        <v>54.35</v>
      </c>
      <c r="AT685" s="3">
        <v>51.35</v>
      </c>
      <c r="AU685" s="3">
        <v>45.78</v>
      </c>
      <c r="AV685" s="3">
        <v>44.56</v>
      </c>
      <c r="AW685" s="3">
        <v>44.25</v>
      </c>
      <c r="AX685" s="3">
        <v>44.62</v>
      </c>
      <c r="AY685" s="3">
        <v>45.69</v>
      </c>
    </row>
    <row r="686" spans="1:51" x14ac:dyDescent="0.35">
      <c r="A686" s="5">
        <f t="shared" si="11"/>
        <v>43685</v>
      </c>
      <c r="B686" t="s">
        <v>831</v>
      </c>
      <c r="C686" s="2">
        <v>43685</v>
      </c>
      <c r="D686" s="3">
        <v>33.880000000000003</v>
      </c>
      <c r="E686" s="3">
        <v>38.29</v>
      </c>
      <c r="F686" s="3">
        <v>47.25</v>
      </c>
      <c r="G686" s="3">
        <v>53.05</v>
      </c>
      <c r="H686" s="3">
        <v>55.53</v>
      </c>
      <c r="I686" s="3">
        <v>55.91</v>
      </c>
      <c r="J686" s="3">
        <v>53.05</v>
      </c>
      <c r="K686" s="3">
        <v>48.89</v>
      </c>
      <c r="L686" s="3">
        <v>46.07</v>
      </c>
      <c r="M686" s="3">
        <v>43.84</v>
      </c>
      <c r="N686" s="3">
        <v>43.38</v>
      </c>
      <c r="O686" s="3">
        <v>43.87</v>
      </c>
      <c r="P686" s="3">
        <v>48</v>
      </c>
      <c r="Q686" s="3">
        <v>49.17</v>
      </c>
      <c r="R686" s="3">
        <v>52.19</v>
      </c>
      <c r="S686" s="3">
        <v>55</v>
      </c>
      <c r="T686" s="3">
        <v>57.73</v>
      </c>
      <c r="U686" s="3">
        <v>57.89</v>
      </c>
      <c r="V686" s="3">
        <v>54.46</v>
      </c>
      <c r="W686" s="3">
        <v>48.25</v>
      </c>
      <c r="X686" s="3">
        <v>45.65</v>
      </c>
      <c r="Y686" s="3">
        <v>45.06</v>
      </c>
      <c r="Z686" s="3">
        <v>44.41</v>
      </c>
      <c r="AA686" s="3">
        <v>44.95</v>
      </c>
      <c r="AB686" s="3">
        <v>45.91</v>
      </c>
      <c r="AC686" s="3">
        <v>49.07</v>
      </c>
      <c r="AD686" s="3">
        <v>52.28</v>
      </c>
      <c r="AE686" s="3">
        <v>54.76</v>
      </c>
      <c r="AF686" s="3">
        <v>57.63</v>
      </c>
      <c r="AG686" s="3">
        <v>56.33</v>
      </c>
      <c r="AH686" s="3">
        <v>52.28</v>
      </c>
      <c r="AI686" s="3">
        <v>46.32</v>
      </c>
      <c r="AJ686" s="3">
        <v>44.76</v>
      </c>
      <c r="AK686" s="3">
        <v>44.23</v>
      </c>
      <c r="AL686" s="3">
        <v>44.74</v>
      </c>
      <c r="AM686" s="3">
        <v>45.52</v>
      </c>
      <c r="AN686" s="3">
        <v>47.04</v>
      </c>
      <c r="AO686" s="3">
        <v>51.68</v>
      </c>
      <c r="AP686" s="3">
        <v>53.83</v>
      </c>
      <c r="AQ686" s="3">
        <v>54.93</v>
      </c>
      <c r="AR686" s="3">
        <v>55.51</v>
      </c>
      <c r="AS686" s="3">
        <v>54.23</v>
      </c>
      <c r="AT686" s="3">
        <v>51.23</v>
      </c>
      <c r="AU686" s="3">
        <v>45.66</v>
      </c>
      <c r="AV686" s="3">
        <v>44.44</v>
      </c>
      <c r="AW686" s="3">
        <v>44.13</v>
      </c>
      <c r="AX686" s="3">
        <v>44.5</v>
      </c>
      <c r="AY686" s="3">
        <v>45.57</v>
      </c>
    </row>
    <row r="687" spans="1:51" x14ac:dyDescent="0.35">
      <c r="A687" s="5">
        <f t="shared" si="11"/>
        <v>43686</v>
      </c>
      <c r="B687" t="s">
        <v>832</v>
      </c>
      <c r="C687" s="2">
        <v>43686</v>
      </c>
      <c r="D687" s="3">
        <v>33.99</v>
      </c>
      <c r="E687" s="3">
        <v>38.630000000000003</v>
      </c>
      <c r="F687" s="3">
        <v>47.47</v>
      </c>
      <c r="G687" s="3">
        <v>53.05</v>
      </c>
      <c r="H687" s="3">
        <v>55.29</v>
      </c>
      <c r="I687" s="3">
        <v>55.45</v>
      </c>
      <c r="J687" s="3">
        <v>52.62</v>
      </c>
      <c r="K687" s="3">
        <v>48.55</v>
      </c>
      <c r="L687" s="3">
        <v>45.81</v>
      </c>
      <c r="M687" s="3">
        <v>43.64</v>
      </c>
      <c r="N687" s="3">
        <v>43.18</v>
      </c>
      <c r="O687" s="3">
        <v>43.83</v>
      </c>
      <c r="P687" s="3">
        <v>48.1</v>
      </c>
      <c r="Q687" s="3">
        <v>49.25</v>
      </c>
      <c r="R687" s="3">
        <v>52.22</v>
      </c>
      <c r="S687" s="3">
        <v>55.01</v>
      </c>
      <c r="T687" s="3">
        <v>57.82</v>
      </c>
      <c r="U687" s="3">
        <v>58.05</v>
      </c>
      <c r="V687" s="3">
        <v>54.62</v>
      </c>
      <c r="W687" s="3">
        <v>48.33</v>
      </c>
      <c r="X687" s="3">
        <v>45.73</v>
      </c>
      <c r="Y687" s="3">
        <v>45.11</v>
      </c>
      <c r="Z687" s="3">
        <v>44.46</v>
      </c>
      <c r="AA687" s="3">
        <v>45</v>
      </c>
      <c r="AB687" s="3">
        <v>45.96</v>
      </c>
      <c r="AC687" s="3">
        <v>49.16</v>
      </c>
      <c r="AD687" s="3">
        <v>52.37</v>
      </c>
      <c r="AE687" s="3">
        <v>54.85</v>
      </c>
      <c r="AF687" s="3">
        <v>57.72</v>
      </c>
      <c r="AG687" s="3">
        <v>56.42</v>
      </c>
      <c r="AH687" s="3">
        <v>52.37</v>
      </c>
      <c r="AI687" s="3">
        <v>46.41</v>
      </c>
      <c r="AJ687" s="3">
        <v>44.85</v>
      </c>
      <c r="AK687" s="3">
        <v>44.32</v>
      </c>
      <c r="AL687" s="3">
        <v>44.83</v>
      </c>
      <c r="AM687" s="3">
        <v>45.61</v>
      </c>
      <c r="AN687" s="3">
        <v>47.13</v>
      </c>
      <c r="AO687" s="3">
        <v>51.83</v>
      </c>
      <c r="AP687" s="3">
        <v>54.02</v>
      </c>
      <c r="AQ687" s="3">
        <v>55.12</v>
      </c>
      <c r="AR687" s="3">
        <v>55.7</v>
      </c>
      <c r="AS687" s="3">
        <v>54.42</v>
      </c>
      <c r="AT687" s="3">
        <v>51.42</v>
      </c>
      <c r="AU687" s="3">
        <v>45.85</v>
      </c>
      <c r="AV687" s="3">
        <v>44.63</v>
      </c>
      <c r="AW687" s="3">
        <v>44.32</v>
      </c>
      <c r="AX687" s="3">
        <v>44.69</v>
      </c>
      <c r="AY687" s="3">
        <v>45.76</v>
      </c>
    </row>
    <row r="688" spans="1:51" x14ac:dyDescent="0.35">
      <c r="A688" s="5">
        <f t="shared" si="11"/>
        <v>43689</v>
      </c>
      <c r="B688" t="s">
        <v>833</v>
      </c>
      <c r="C688" s="2">
        <v>43689</v>
      </c>
      <c r="D688" s="3">
        <v>32.270000000000003</v>
      </c>
      <c r="E688" s="3">
        <v>36.86</v>
      </c>
      <c r="F688" s="3">
        <v>46.22</v>
      </c>
      <c r="G688" s="3">
        <v>52</v>
      </c>
      <c r="H688" s="3">
        <v>54.39</v>
      </c>
      <c r="I688" s="3">
        <v>54.61</v>
      </c>
      <c r="J688" s="3">
        <v>51.84</v>
      </c>
      <c r="K688" s="3">
        <v>48.57</v>
      </c>
      <c r="L688" s="3">
        <v>45.37</v>
      </c>
      <c r="M688" s="3">
        <v>43.24</v>
      </c>
      <c r="N688" s="3">
        <v>42.83</v>
      </c>
      <c r="O688" s="3">
        <v>43.5</v>
      </c>
      <c r="P688" s="3">
        <v>47.8</v>
      </c>
      <c r="Q688" s="3">
        <v>48.94</v>
      </c>
      <c r="R688" s="3">
        <v>51.97</v>
      </c>
      <c r="S688" s="3">
        <v>54.81</v>
      </c>
      <c r="T688" s="3">
        <v>57.67</v>
      </c>
      <c r="U688" s="3">
        <v>57.9</v>
      </c>
      <c r="V688" s="3">
        <v>54.47</v>
      </c>
      <c r="W688" s="3">
        <v>48.27</v>
      </c>
      <c r="X688" s="3">
        <v>45.67</v>
      </c>
      <c r="Y688" s="3">
        <v>45.06</v>
      </c>
      <c r="Z688" s="3">
        <v>44.41</v>
      </c>
      <c r="AA688" s="3">
        <v>44.95</v>
      </c>
      <c r="AB688" s="3">
        <v>45.91</v>
      </c>
      <c r="AC688" s="3">
        <v>49.04</v>
      </c>
      <c r="AD688" s="3">
        <v>52.24</v>
      </c>
      <c r="AE688" s="3">
        <v>54.71</v>
      </c>
      <c r="AF688" s="3">
        <v>57.58</v>
      </c>
      <c r="AG688" s="3">
        <v>56.28</v>
      </c>
      <c r="AH688" s="3">
        <v>52.23</v>
      </c>
      <c r="AI688" s="3">
        <v>46.27</v>
      </c>
      <c r="AJ688" s="3">
        <v>44.71</v>
      </c>
      <c r="AK688" s="3">
        <v>44.18</v>
      </c>
      <c r="AL688" s="3">
        <v>44.69</v>
      </c>
      <c r="AM688" s="3">
        <v>45.47</v>
      </c>
      <c r="AN688" s="3">
        <v>46.99</v>
      </c>
      <c r="AO688" s="3">
        <v>51.69</v>
      </c>
      <c r="AP688" s="3">
        <v>53.88</v>
      </c>
      <c r="AQ688" s="3">
        <v>54.98</v>
      </c>
      <c r="AR688" s="3">
        <v>55.56</v>
      </c>
      <c r="AS688" s="3">
        <v>54.28</v>
      </c>
      <c r="AT688" s="3">
        <v>51.28</v>
      </c>
      <c r="AU688" s="3">
        <v>45.71</v>
      </c>
      <c r="AV688" s="3">
        <v>44.49</v>
      </c>
      <c r="AW688" s="3">
        <v>44.18</v>
      </c>
      <c r="AX688" s="3">
        <v>44.55</v>
      </c>
      <c r="AY688" s="3">
        <v>45.62</v>
      </c>
    </row>
    <row r="689" spans="1:51" x14ac:dyDescent="0.35">
      <c r="A689" s="5">
        <f t="shared" si="11"/>
        <v>43690</v>
      </c>
      <c r="B689" t="s">
        <v>834</v>
      </c>
      <c r="C689" s="2">
        <v>43690</v>
      </c>
      <c r="D689" s="3">
        <v>33.64</v>
      </c>
      <c r="E689" s="3">
        <v>37.770000000000003</v>
      </c>
      <c r="F689" s="3">
        <v>47.23</v>
      </c>
      <c r="G689" s="3">
        <v>52.88</v>
      </c>
      <c r="H689" s="3">
        <v>55.05</v>
      </c>
      <c r="I689" s="3">
        <v>55.02</v>
      </c>
      <c r="J689" s="3">
        <v>52.25</v>
      </c>
      <c r="K689" s="3">
        <v>49.11</v>
      </c>
      <c r="L689" s="3">
        <v>46</v>
      </c>
      <c r="M689" s="3">
        <v>43.87</v>
      </c>
      <c r="N689" s="3">
        <v>43.46</v>
      </c>
      <c r="O689" s="3">
        <v>44.13</v>
      </c>
      <c r="P689" s="3">
        <v>48.43</v>
      </c>
      <c r="Q689" s="3">
        <v>49.57</v>
      </c>
      <c r="R689" s="3">
        <v>52.6</v>
      </c>
      <c r="S689" s="3">
        <v>55.44</v>
      </c>
      <c r="T689" s="3">
        <v>58.3</v>
      </c>
      <c r="U689" s="3">
        <v>58.53</v>
      </c>
      <c r="V689" s="3">
        <v>55.08</v>
      </c>
      <c r="W689" s="3">
        <v>48.85</v>
      </c>
      <c r="X689" s="3">
        <v>46.22</v>
      </c>
      <c r="Y689" s="3">
        <v>45.59</v>
      </c>
      <c r="Z689" s="3">
        <v>44.94</v>
      </c>
      <c r="AA689" s="3">
        <v>45.48</v>
      </c>
      <c r="AB689" s="3">
        <v>46.44</v>
      </c>
      <c r="AC689" s="3">
        <v>49.6</v>
      </c>
      <c r="AD689" s="3">
        <v>52.84</v>
      </c>
      <c r="AE689" s="3">
        <v>55.36</v>
      </c>
      <c r="AF689" s="3">
        <v>58.28</v>
      </c>
      <c r="AG689" s="3">
        <v>56.98</v>
      </c>
      <c r="AH689" s="3">
        <v>52.93</v>
      </c>
      <c r="AI689" s="3">
        <v>46.97</v>
      </c>
      <c r="AJ689" s="3">
        <v>45.41</v>
      </c>
      <c r="AK689" s="3">
        <v>44.88</v>
      </c>
      <c r="AL689" s="3">
        <v>45.39</v>
      </c>
      <c r="AM689" s="3">
        <v>46.14</v>
      </c>
      <c r="AN689" s="3">
        <v>47.63</v>
      </c>
      <c r="AO689" s="3">
        <v>52.29</v>
      </c>
      <c r="AP689" s="3">
        <v>54.45</v>
      </c>
      <c r="AQ689" s="3">
        <v>55.55</v>
      </c>
      <c r="AR689" s="3">
        <v>56.13</v>
      </c>
      <c r="AS689" s="3">
        <v>54.81</v>
      </c>
      <c r="AT689" s="3">
        <v>51.77</v>
      </c>
      <c r="AU689" s="3">
        <v>46.14</v>
      </c>
      <c r="AV689" s="3">
        <v>44.87</v>
      </c>
      <c r="AW689" s="3">
        <v>44.56</v>
      </c>
      <c r="AX689" s="3">
        <v>44.93</v>
      </c>
      <c r="AY689" s="3">
        <v>46</v>
      </c>
    </row>
    <row r="690" spans="1:51" x14ac:dyDescent="0.35">
      <c r="A690" s="5">
        <f t="shared" si="11"/>
        <v>43691</v>
      </c>
      <c r="B690" t="s">
        <v>835</v>
      </c>
      <c r="C690" s="2">
        <v>43691</v>
      </c>
      <c r="D690" s="3">
        <v>31.64</v>
      </c>
      <c r="E690" s="3">
        <v>36.46</v>
      </c>
      <c r="F690" s="3">
        <v>46.12</v>
      </c>
      <c r="G690" s="3">
        <v>52.14</v>
      </c>
      <c r="H690" s="3">
        <v>54.46</v>
      </c>
      <c r="I690" s="3">
        <v>54.67</v>
      </c>
      <c r="J690" s="3">
        <v>51.85</v>
      </c>
      <c r="K690" s="3">
        <v>48.63</v>
      </c>
      <c r="L690" s="3">
        <v>45.46</v>
      </c>
      <c r="M690" s="3">
        <v>43.35</v>
      </c>
      <c r="N690" s="3">
        <v>42.97</v>
      </c>
      <c r="O690" s="3">
        <v>43.68</v>
      </c>
      <c r="P690" s="3">
        <v>47.98</v>
      </c>
      <c r="Q690" s="3">
        <v>49.17</v>
      </c>
      <c r="R690" s="3">
        <v>52.18</v>
      </c>
      <c r="S690" s="3">
        <v>54.99</v>
      </c>
      <c r="T690" s="3">
        <v>57.85</v>
      </c>
      <c r="U690" s="3">
        <v>58.08</v>
      </c>
      <c r="V690" s="3">
        <v>54.66</v>
      </c>
      <c r="W690" s="3">
        <v>48.46</v>
      </c>
      <c r="X690" s="3">
        <v>45.86</v>
      </c>
      <c r="Y690" s="3">
        <v>45.23</v>
      </c>
      <c r="Z690" s="3">
        <v>44.58</v>
      </c>
      <c r="AA690" s="3">
        <v>45.12</v>
      </c>
      <c r="AB690" s="3">
        <v>46.08</v>
      </c>
      <c r="AC690" s="3">
        <v>49.24</v>
      </c>
      <c r="AD690" s="3">
        <v>52.48</v>
      </c>
      <c r="AE690" s="3">
        <v>55</v>
      </c>
      <c r="AF690" s="3">
        <v>57.92</v>
      </c>
      <c r="AG690" s="3">
        <v>56.62</v>
      </c>
      <c r="AH690" s="3">
        <v>52.57</v>
      </c>
      <c r="AI690" s="3">
        <v>46.61</v>
      </c>
      <c r="AJ690" s="3">
        <v>45.05</v>
      </c>
      <c r="AK690" s="3">
        <v>44.52</v>
      </c>
      <c r="AL690" s="3">
        <v>45.03</v>
      </c>
      <c r="AM690" s="3">
        <v>45.78</v>
      </c>
      <c r="AN690" s="3">
        <v>47.27</v>
      </c>
      <c r="AO690" s="3">
        <v>51.93</v>
      </c>
      <c r="AP690" s="3">
        <v>54.09</v>
      </c>
      <c r="AQ690" s="3">
        <v>55.19</v>
      </c>
      <c r="AR690" s="3">
        <v>55.77</v>
      </c>
      <c r="AS690" s="3">
        <v>54.45</v>
      </c>
      <c r="AT690" s="3">
        <v>51.45</v>
      </c>
      <c r="AU690" s="3">
        <v>45.86</v>
      </c>
      <c r="AV690" s="3">
        <v>44.63</v>
      </c>
      <c r="AW690" s="3">
        <v>44.32</v>
      </c>
      <c r="AX690" s="3">
        <v>44.69</v>
      </c>
      <c r="AY690" s="3">
        <v>45.76</v>
      </c>
    </row>
    <row r="691" spans="1:51" x14ac:dyDescent="0.35">
      <c r="A691" s="5">
        <f t="shared" si="11"/>
        <v>43692</v>
      </c>
      <c r="B691" t="s">
        <v>836</v>
      </c>
      <c r="C691" s="2">
        <v>43692</v>
      </c>
      <c r="D691" s="3">
        <v>31.37</v>
      </c>
      <c r="E691" s="3">
        <v>35.299999999999997</v>
      </c>
      <c r="F691" s="3">
        <v>45.21</v>
      </c>
      <c r="G691" s="3">
        <v>51.12</v>
      </c>
      <c r="H691" s="3">
        <v>53.78</v>
      </c>
      <c r="I691" s="3">
        <v>53.94</v>
      </c>
      <c r="J691" s="3">
        <v>51.03</v>
      </c>
      <c r="K691" s="3">
        <v>48</v>
      </c>
      <c r="L691" s="3">
        <v>44.8</v>
      </c>
      <c r="M691" s="3">
        <v>42.67</v>
      </c>
      <c r="N691" s="3">
        <v>42.32</v>
      </c>
      <c r="O691" s="3">
        <v>43.04</v>
      </c>
      <c r="P691" s="3">
        <v>47.27</v>
      </c>
      <c r="Q691" s="3">
        <v>48.42</v>
      </c>
      <c r="R691" s="3">
        <v>51.36</v>
      </c>
      <c r="S691" s="3">
        <v>54.08</v>
      </c>
      <c r="T691" s="3">
        <v>56.94</v>
      </c>
      <c r="U691" s="3">
        <v>57.17</v>
      </c>
      <c r="V691" s="3">
        <v>53.92</v>
      </c>
      <c r="W691" s="3">
        <v>47.88</v>
      </c>
      <c r="X691" s="3">
        <v>45.43</v>
      </c>
      <c r="Y691" s="3">
        <v>44.8</v>
      </c>
      <c r="Z691" s="3">
        <v>44.15</v>
      </c>
      <c r="AA691" s="3">
        <v>44.69</v>
      </c>
      <c r="AB691" s="3">
        <v>45.65</v>
      </c>
      <c r="AC691" s="3">
        <v>48.75</v>
      </c>
      <c r="AD691" s="3">
        <v>51.93</v>
      </c>
      <c r="AE691" s="3">
        <v>54.41</v>
      </c>
      <c r="AF691" s="3">
        <v>57.33</v>
      </c>
      <c r="AG691" s="3">
        <v>56.03</v>
      </c>
      <c r="AH691" s="3">
        <v>51.98</v>
      </c>
      <c r="AI691" s="3">
        <v>46.15</v>
      </c>
      <c r="AJ691" s="3">
        <v>44.59</v>
      </c>
      <c r="AK691" s="3">
        <v>44.06</v>
      </c>
      <c r="AL691" s="3">
        <v>44.57</v>
      </c>
      <c r="AM691" s="3">
        <v>45.32</v>
      </c>
      <c r="AN691" s="3">
        <v>46.81</v>
      </c>
      <c r="AO691" s="3">
        <v>51.38</v>
      </c>
      <c r="AP691" s="3">
        <v>53.58</v>
      </c>
      <c r="AQ691" s="3">
        <v>54.72</v>
      </c>
      <c r="AR691" s="3">
        <v>55.3</v>
      </c>
      <c r="AS691" s="3">
        <v>53.98</v>
      </c>
      <c r="AT691" s="3">
        <v>51.06</v>
      </c>
      <c r="AU691" s="3">
        <v>45.55</v>
      </c>
      <c r="AV691" s="3">
        <v>44.39</v>
      </c>
      <c r="AW691" s="3">
        <v>44.08</v>
      </c>
      <c r="AX691" s="3">
        <v>44.45</v>
      </c>
      <c r="AY691" s="3">
        <v>45.52</v>
      </c>
    </row>
    <row r="692" spans="1:51" x14ac:dyDescent="0.35">
      <c r="A692" s="5">
        <f t="shared" si="11"/>
        <v>43693</v>
      </c>
      <c r="B692" t="s">
        <v>837</v>
      </c>
      <c r="C692" s="2">
        <v>43693</v>
      </c>
      <c r="D692" s="3">
        <v>30.48</v>
      </c>
      <c r="E692" s="3">
        <v>34.72</v>
      </c>
      <c r="F692" s="3">
        <v>44.95</v>
      </c>
      <c r="G692" s="3">
        <v>51.14</v>
      </c>
      <c r="H692" s="3">
        <v>53.78</v>
      </c>
      <c r="I692" s="3">
        <v>53.92</v>
      </c>
      <c r="J692" s="3">
        <v>50.87</v>
      </c>
      <c r="K692" s="3">
        <v>48.01</v>
      </c>
      <c r="L692" s="3">
        <v>44.58</v>
      </c>
      <c r="M692" s="3">
        <v>42.45</v>
      </c>
      <c r="N692" s="3">
        <v>41.93</v>
      </c>
      <c r="O692" s="3">
        <v>42.57</v>
      </c>
      <c r="P692" s="3">
        <v>46.91</v>
      </c>
      <c r="Q692" s="3">
        <v>48.18</v>
      </c>
      <c r="R692" s="3">
        <v>51.28</v>
      </c>
      <c r="S692" s="3">
        <v>54.08</v>
      </c>
      <c r="T692" s="3">
        <v>56.94</v>
      </c>
      <c r="U692" s="3">
        <v>57.17</v>
      </c>
      <c r="V692" s="3">
        <v>53.82</v>
      </c>
      <c r="W692" s="3">
        <v>47.68</v>
      </c>
      <c r="X692" s="3">
        <v>45.14</v>
      </c>
      <c r="Y692" s="3">
        <v>44.51</v>
      </c>
      <c r="Z692" s="3">
        <v>43.86</v>
      </c>
      <c r="AA692" s="3">
        <v>44.4</v>
      </c>
      <c r="AB692" s="3">
        <v>45.36</v>
      </c>
      <c r="AC692" s="3">
        <v>48.46</v>
      </c>
      <c r="AD692" s="3">
        <v>51.64</v>
      </c>
      <c r="AE692" s="3">
        <v>54.12</v>
      </c>
      <c r="AF692" s="3">
        <v>57.04</v>
      </c>
      <c r="AG692" s="3">
        <v>55.74</v>
      </c>
      <c r="AH692" s="3">
        <v>51.7</v>
      </c>
      <c r="AI692" s="3">
        <v>45.89</v>
      </c>
      <c r="AJ692" s="3">
        <v>44.35</v>
      </c>
      <c r="AK692" s="3">
        <v>43.82</v>
      </c>
      <c r="AL692" s="3">
        <v>44.33</v>
      </c>
      <c r="AM692" s="3">
        <v>45.08</v>
      </c>
      <c r="AN692" s="3">
        <v>46.6</v>
      </c>
      <c r="AO692" s="3">
        <v>51.2</v>
      </c>
      <c r="AP692" s="3">
        <v>53.44</v>
      </c>
      <c r="AQ692" s="3">
        <v>54.6</v>
      </c>
      <c r="AR692" s="3">
        <v>55.18</v>
      </c>
      <c r="AS692" s="3">
        <v>53.86</v>
      </c>
      <c r="AT692" s="3">
        <v>50.94</v>
      </c>
      <c r="AU692" s="3">
        <v>45.43</v>
      </c>
      <c r="AV692" s="3">
        <v>44.27</v>
      </c>
      <c r="AW692" s="3">
        <v>43.96</v>
      </c>
      <c r="AX692" s="3">
        <v>44.33</v>
      </c>
      <c r="AY692" s="3">
        <v>45.4</v>
      </c>
    </row>
    <row r="693" spans="1:51" x14ac:dyDescent="0.35">
      <c r="A693" s="5">
        <f t="shared" si="11"/>
        <v>43696</v>
      </c>
      <c r="B693" t="s">
        <v>838</v>
      </c>
      <c r="C693" s="2">
        <v>43696</v>
      </c>
      <c r="D693" s="3">
        <v>30.03</v>
      </c>
      <c r="E693" s="3">
        <v>33.06</v>
      </c>
      <c r="F693" s="3">
        <v>44.09</v>
      </c>
      <c r="G693" s="3">
        <v>50.23</v>
      </c>
      <c r="H693" s="3">
        <v>52.98</v>
      </c>
      <c r="I693" s="3">
        <v>53.25</v>
      </c>
      <c r="J693" s="3">
        <v>50.39</v>
      </c>
      <c r="K693" s="3">
        <v>47.35</v>
      </c>
      <c r="L693" s="3">
        <v>43.93</v>
      </c>
      <c r="M693" s="3">
        <v>41.8</v>
      </c>
      <c r="N693" s="3">
        <v>41.28</v>
      </c>
      <c r="O693" s="3">
        <v>41.99</v>
      </c>
      <c r="P693" s="3">
        <v>46.36</v>
      </c>
      <c r="Q693" s="3">
        <v>47.72</v>
      </c>
      <c r="R693" s="3">
        <v>50.91</v>
      </c>
      <c r="S693" s="3">
        <v>53.71</v>
      </c>
      <c r="T693" s="3">
        <v>56.57</v>
      </c>
      <c r="U693" s="3">
        <v>56.8</v>
      </c>
      <c r="V693" s="3">
        <v>53.44</v>
      </c>
      <c r="W693" s="3">
        <v>47.36</v>
      </c>
      <c r="X693" s="3">
        <v>44.9</v>
      </c>
      <c r="Y693" s="3">
        <v>44.27</v>
      </c>
      <c r="Z693" s="3">
        <v>43.64</v>
      </c>
      <c r="AA693" s="3">
        <v>44.18</v>
      </c>
      <c r="AB693" s="3">
        <v>45.14</v>
      </c>
      <c r="AC693" s="3">
        <v>48.24</v>
      </c>
      <c r="AD693" s="3">
        <v>51.42</v>
      </c>
      <c r="AE693" s="3">
        <v>53.9</v>
      </c>
      <c r="AF693" s="3">
        <v>56.82</v>
      </c>
      <c r="AG693" s="3">
        <v>55.52</v>
      </c>
      <c r="AH693" s="3">
        <v>51.48</v>
      </c>
      <c r="AI693" s="3">
        <v>45.65</v>
      </c>
      <c r="AJ693" s="3">
        <v>44.11</v>
      </c>
      <c r="AK693" s="3">
        <v>43.58</v>
      </c>
      <c r="AL693" s="3">
        <v>44.09</v>
      </c>
      <c r="AM693" s="3">
        <v>44.9</v>
      </c>
      <c r="AN693" s="3">
        <v>46.5</v>
      </c>
      <c r="AO693" s="3">
        <v>51.2</v>
      </c>
      <c r="AP693" s="3">
        <v>53.54</v>
      </c>
      <c r="AQ693" s="3">
        <v>54.7</v>
      </c>
      <c r="AR693" s="3">
        <v>55.28</v>
      </c>
      <c r="AS693" s="3">
        <v>53.96</v>
      </c>
      <c r="AT693" s="3">
        <v>51.04</v>
      </c>
      <c r="AU693" s="3">
        <v>45.53</v>
      </c>
      <c r="AV693" s="3">
        <v>44.37</v>
      </c>
      <c r="AW693" s="3">
        <v>44.06</v>
      </c>
      <c r="AX693" s="3">
        <v>44.43</v>
      </c>
      <c r="AY693" s="3">
        <v>45.5</v>
      </c>
    </row>
    <row r="694" spans="1:51" x14ac:dyDescent="0.35">
      <c r="A694" s="5">
        <f t="shared" si="11"/>
        <v>43697</v>
      </c>
      <c r="B694" t="s">
        <v>839</v>
      </c>
      <c r="C694" s="2">
        <v>43697</v>
      </c>
      <c r="D694" s="3">
        <v>31.5</v>
      </c>
      <c r="E694" s="3">
        <v>33.159999999999997</v>
      </c>
      <c r="F694" s="3">
        <v>44.16</v>
      </c>
      <c r="G694" s="3">
        <v>50.33</v>
      </c>
      <c r="H694" s="3">
        <v>53.11</v>
      </c>
      <c r="I694" s="3">
        <v>53.61</v>
      </c>
      <c r="J694" s="3">
        <v>50.78</v>
      </c>
      <c r="K694" s="3">
        <v>47.64</v>
      </c>
      <c r="L694" s="3">
        <v>44.14</v>
      </c>
      <c r="M694" s="3">
        <v>41.98</v>
      </c>
      <c r="N694" s="3">
        <v>41.47</v>
      </c>
      <c r="O694" s="3">
        <v>42.18</v>
      </c>
      <c r="P694" s="3">
        <v>46.54</v>
      </c>
      <c r="Q694" s="3">
        <v>47.98</v>
      </c>
      <c r="R694" s="3">
        <v>51.17</v>
      </c>
      <c r="S694" s="3">
        <v>53.97</v>
      </c>
      <c r="T694" s="3">
        <v>56.83</v>
      </c>
      <c r="U694" s="3">
        <v>57.06</v>
      </c>
      <c r="V694" s="3">
        <v>53.67</v>
      </c>
      <c r="W694" s="3">
        <v>47.6</v>
      </c>
      <c r="X694" s="3">
        <v>45.1</v>
      </c>
      <c r="Y694" s="3">
        <v>44.46</v>
      </c>
      <c r="Z694" s="3">
        <v>43.82</v>
      </c>
      <c r="AA694" s="3">
        <v>44.35</v>
      </c>
      <c r="AB694" s="3">
        <v>45.3</v>
      </c>
      <c r="AC694" s="3">
        <v>48.31</v>
      </c>
      <c r="AD694" s="3">
        <v>51.48</v>
      </c>
      <c r="AE694" s="3">
        <v>53.95</v>
      </c>
      <c r="AF694" s="3">
        <v>56.86</v>
      </c>
      <c r="AG694" s="3">
        <v>55.55</v>
      </c>
      <c r="AH694" s="3">
        <v>51.5</v>
      </c>
      <c r="AI694" s="3">
        <v>45.66</v>
      </c>
      <c r="AJ694" s="3">
        <v>44.11</v>
      </c>
      <c r="AK694" s="3">
        <v>43.57</v>
      </c>
      <c r="AL694" s="3">
        <v>44.07</v>
      </c>
      <c r="AM694" s="3">
        <v>44.87</v>
      </c>
      <c r="AN694" s="3">
        <v>46.4</v>
      </c>
      <c r="AO694" s="3">
        <v>51.04</v>
      </c>
      <c r="AP694" s="3">
        <v>53.3</v>
      </c>
      <c r="AQ694" s="3">
        <v>54.38</v>
      </c>
      <c r="AR694" s="3">
        <v>54.95</v>
      </c>
      <c r="AS694" s="3">
        <v>53.62</v>
      </c>
      <c r="AT694" s="3">
        <v>50.69</v>
      </c>
      <c r="AU694" s="3">
        <v>45.18</v>
      </c>
      <c r="AV694" s="3">
        <v>44.02</v>
      </c>
      <c r="AW694" s="3">
        <v>43.71</v>
      </c>
      <c r="AX694" s="3">
        <v>44.08</v>
      </c>
      <c r="AY694" s="3">
        <v>45.15</v>
      </c>
    </row>
    <row r="695" spans="1:51" x14ac:dyDescent="0.35">
      <c r="A695" s="5">
        <f t="shared" si="11"/>
        <v>43698</v>
      </c>
      <c r="B695" t="s">
        <v>840</v>
      </c>
      <c r="C695" s="2">
        <v>43698</v>
      </c>
      <c r="D695" s="3">
        <v>32.01</v>
      </c>
      <c r="E695" s="3">
        <v>33.33</v>
      </c>
      <c r="F695" s="3">
        <v>44.34</v>
      </c>
      <c r="G695" s="3">
        <v>50.58</v>
      </c>
      <c r="H695" s="3">
        <v>53.2</v>
      </c>
      <c r="I695" s="3">
        <v>53.56</v>
      </c>
      <c r="J695" s="3">
        <v>50.67</v>
      </c>
      <c r="K695" s="3">
        <v>47.62</v>
      </c>
      <c r="L695" s="3">
        <v>44.33</v>
      </c>
      <c r="M695" s="3">
        <v>42.38</v>
      </c>
      <c r="N695" s="3">
        <v>41.87</v>
      </c>
      <c r="O695" s="3">
        <v>42.58</v>
      </c>
      <c r="P695" s="3">
        <v>46.94</v>
      </c>
      <c r="Q695" s="3">
        <v>48.29</v>
      </c>
      <c r="R695" s="3">
        <v>51.29</v>
      </c>
      <c r="S695" s="3">
        <v>53.92</v>
      </c>
      <c r="T695" s="3">
        <v>56.78</v>
      </c>
      <c r="U695" s="3">
        <v>57.01</v>
      </c>
      <c r="V695" s="3">
        <v>53.78</v>
      </c>
      <c r="W695" s="3">
        <v>47.84</v>
      </c>
      <c r="X695" s="3">
        <v>45.56</v>
      </c>
      <c r="Y695" s="3">
        <v>44.94</v>
      </c>
      <c r="Z695" s="3">
        <v>44.32</v>
      </c>
      <c r="AA695" s="3">
        <v>44.87</v>
      </c>
      <c r="AB695" s="3">
        <v>45.84</v>
      </c>
      <c r="AC695" s="3">
        <v>48.77</v>
      </c>
      <c r="AD695" s="3">
        <v>51.86</v>
      </c>
      <c r="AE695" s="3">
        <v>54.27</v>
      </c>
      <c r="AF695" s="3">
        <v>57.36</v>
      </c>
      <c r="AG695" s="3">
        <v>56.13</v>
      </c>
      <c r="AH695" s="3">
        <v>52.11</v>
      </c>
      <c r="AI695" s="3">
        <v>46.09</v>
      </c>
      <c r="AJ695" s="3">
        <v>44.23</v>
      </c>
      <c r="AK695" s="3">
        <v>43.55</v>
      </c>
      <c r="AL695" s="3">
        <v>44.05</v>
      </c>
      <c r="AM695" s="3">
        <v>44.85</v>
      </c>
      <c r="AN695" s="3">
        <v>46.38</v>
      </c>
      <c r="AO695" s="3">
        <v>50.89</v>
      </c>
      <c r="AP695" s="3">
        <v>53.44</v>
      </c>
      <c r="AQ695" s="3">
        <v>54.7</v>
      </c>
      <c r="AR695" s="3">
        <v>55.27</v>
      </c>
      <c r="AS695" s="3">
        <v>53.94</v>
      </c>
      <c r="AT695" s="3">
        <v>51.01</v>
      </c>
      <c r="AU695" s="3">
        <v>45.5</v>
      </c>
      <c r="AV695" s="3">
        <v>44.34</v>
      </c>
      <c r="AW695" s="3">
        <v>44.03</v>
      </c>
      <c r="AX695" s="3">
        <v>44.4</v>
      </c>
      <c r="AY695" s="3">
        <v>45.47</v>
      </c>
    </row>
    <row r="696" spans="1:51" x14ac:dyDescent="0.35">
      <c r="A696" s="5">
        <f t="shared" si="11"/>
        <v>43699</v>
      </c>
      <c r="B696" t="s">
        <v>841</v>
      </c>
      <c r="C696" s="2">
        <v>43699</v>
      </c>
      <c r="D696" s="3">
        <v>30.63</v>
      </c>
      <c r="E696" s="3">
        <v>32.35</v>
      </c>
      <c r="F696" s="3">
        <v>43.66</v>
      </c>
      <c r="G696" s="3">
        <v>49.83</v>
      </c>
      <c r="H696" s="3">
        <v>52.42</v>
      </c>
      <c r="I696" s="3">
        <v>52.76</v>
      </c>
      <c r="J696" s="3">
        <v>50</v>
      </c>
      <c r="K696" s="3">
        <v>46.94</v>
      </c>
      <c r="L696" s="3">
        <v>43.66</v>
      </c>
      <c r="M696" s="3">
        <v>41.71</v>
      </c>
      <c r="N696" s="3">
        <v>41.12</v>
      </c>
      <c r="O696" s="3">
        <v>41.8</v>
      </c>
      <c r="P696" s="3">
        <v>46.13</v>
      </c>
      <c r="Q696" s="3">
        <v>47.53</v>
      </c>
      <c r="R696" s="3">
        <v>50.63</v>
      </c>
      <c r="S696" s="3">
        <v>53.35</v>
      </c>
      <c r="T696" s="3">
        <v>56.21</v>
      </c>
      <c r="U696" s="3">
        <v>56.44</v>
      </c>
      <c r="V696" s="3">
        <v>53.1</v>
      </c>
      <c r="W696" s="3">
        <v>47.12</v>
      </c>
      <c r="X696" s="3">
        <v>44.81</v>
      </c>
      <c r="Y696" s="3">
        <v>44.25</v>
      </c>
      <c r="Z696" s="3">
        <v>43.63</v>
      </c>
      <c r="AA696" s="3">
        <v>44.18</v>
      </c>
      <c r="AB696" s="3">
        <v>45.2</v>
      </c>
      <c r="AC696" s="3">
        <v>48.18</v>
      </c>
      <c r="AD696" s="3">
        <v>51.34</v>
      </c>
      <c r="AE696" s="3">
        <v>53.75</v>
      </c>
      <c r="AF696" s="3">
        <v>56.84</v>
      </c>
      <c r="AG696" s="3">
        <v>55.61</v>
      </c>
      <c r="AH696" s="3">
        <v>51.63</v>
      </c>
      <c r="AI696" s="3">
        <v>45.66</v>
      </c>
      <c r="AJ696" s="3">
        <v>43.85</v>
      </c>
      <c r="AK696" s="3">
        <v>43.21</v>
      </c>
      <c r="AL696" s="3">
        <v>43.71</v>
      </c>
      <c r="AM696" s="3">
        <v>44.51</v>
      </c>
      <c r="AN696" s="3">
        <v>46.04</v>
      </c>
      <c r="AO696" s="3">
        <v>50.57</v>
      </c>
      <c r="AP696" s="3">
        <v>53.15</v>
      </c>
      <c r="AQ696" s="3">
        <v>54.41</v>
      </c>
      <c r="AR696" s="3">
        <v>54.98</v>
      </c>
      <c r="AS696" s="3">
        <v>53.65</v>
      </c>
      <c r="AT696" s="3">
        <v>50.67</v>
      </c>
      <c r="AU696" s="3">
        <v>45.11</v>
      </c>
      <c r="AV696" s="3">
        <v>43.89</v>
      </c>
      <c r="AW696" s="3">
        <v>43.53</v>
      </c>
      <c r="AX696" s="3">
        <v>43.9</v>
      </c>
      <c r="AY696" s="3">
        <v>44.97</v>
      </c>
    </row>
    <row r="697" spans="1:51" x14ac:dyDescent="0.35">
      <c r="A697" s="5">
        <f t="shared" si="11"/>
        <v>43700</v>
      </c>
      <c r="B697" t="s">
        <v>842</v>
      </c>
      <c r="C697" s="2">
        <v>43700</v>
      </c>
      <c r="D697" s="3">
        <v>29.84</v>
      </c>
      <c r="E697" s="3">
        <v>31.75</v>
      </c>
      <c r="F697" s="3">
        <v>43.35</v>
      </c>
      <c r="G697" s="3">
        <v>49.39</v>
      </c>
      <c r="H697" s="3">
        <v>52.03</v>
      </c>
      <c r="I697" s="3">
        <v>52.46</v>
      </c>
      <c r="J697" s="3">
        <v>49.7</v>
      </c>
      <c r="K697" s="3">
        <v>46.53</v>
      </c>
      <c r="L697" s="3">
        <v>43.25</v>
      </c>
      <c r="M697" s="3">
        <v>41.23</v>
      </c>
      <c r="N697" s="3">
        <v>40.590000000000003</v>
      </c>
      <c r="O697" s="3">
        <v>41.21</v>
      </c>
      <c r="P697" s="3">
        <v>45.6</v>
      </c>
      <c r="Q697" s="3">
        <v>46.95</v>
      </c>
      <c r="R697" s="3">
        <v>50.11</v>
      </c>
      <c r="S697" s="3">
        <v>52.86</v>
      </c>
      <c r="T697" s="3">
        <v>55.92</v>
      </c>
      <c r="U697" s="3">
        <v>56.15</v>
      </c>
      <c r="V697" s="3">
        <v>52.8</v>
      </c>
      <c r="W697" s="3">
        <v>46.81</v>
      </c>
      <c r="X697" s="3">
        <v>44.49</v>
      </c>
      <c r="Y697" s="3">
        <v>43.93</v>
      </c>
      <c r="Z697" s="3">
        <v>43.31</v>
      </c>
      <c r="AA697" s="3">
        <v>43.86</v>
      </c>
      <c r="AB697" s="3">
        <v>44.94</v>
      </c>
      <c r="AC697" s="3">
        <v>47.98</v>
      </c>
      <c r="AD697" s="3">
        <v>51.21</v>
      </c>
      <c r="AE697" s="3">
        <v>53.62</v>
      </c>
      <c r="AF697" s="3">
        <v>56.71</v>
      </c>
      <c r="AG697" s="3">
        <v>55.48</v>
      </c>
      <c r="AH697" s="3">
        <v>51.5</v>
      </c>
      <c r="AI697" s="3">
        <v>45.67</v>
      </c>
      <c r="AJ697" s="3">
        <v>43.86</v>
      </c>
      <c r="AK697" s="3">
        <v>43.22</v>
      </c>
      <c r="AL697" s="3">
        <v>43.72</v>
      </c>
      <c r="AM697" s="3">
        <v>44.52</v>
      </c>
      <c r="AN697" s="3">
        <v>46.05</v>
      </c>
      <c r="AO697" s="3">
        <v>50.45</v>
      </c>
      <c r="AP697" s="3">
        <v>53.03</v>
      </c>
      <c r="AQ697" s="3">
        <v>54.29</v>
      </c>
      <c r="AR697" s="3">
        <v>54.86</v>
      </c>
      <c r="AS697" s="3">
        <v>53.53</v>
      </c>
      <c r="AT697" s="3">
        <v>50.55</v>
      </c>
      <c r="AU697" s="3">
        <v>44.99</v>
      </c>
      <c r="AV697" s="3">
        <v>43.77</v>
      </c>
      <c r="AW697" s="3">
        <v>43.41</v>
      </c>
      <c r="AX697" s="3">
        <v>43.78</v>
      </c>
      <c r="AY697" s="3">
        <v>44.85</v>
      </c>
    </row>
    <row r="698" spans="1:51" x14ac:dyDescent="0.35">
      <c r="A698" s="5">
        <f t="shared" si="11"/>
        <v>43703</v>
      </c>
      <c r="B698" t="s">
        <v>843</v>
      </c>
      <c r="C698" s="2">
        <v>43703</v>
      </c>
      <c r="D698" s="3">
        <v>29.84</v>
      </c>
      <c r="E698" s="3">
        <v>31.75</v>
      </c>
      <c r="F698" s="3">
        <v>43.35</v>
      </c>
      <c r="G698" s="3">
        <v>49.39</v>
      </c>
      <c r="H698" s="3">
        <v>52.03</v>
      </c>
      <c r="I698" s="3">
        <v>52.46</v>
      </c>
      <c r="J698" s="3">
        <v>49.7</v>
      </c>
      <c r="K698" s="3">
        <v>46.53</v>
      </c>
      <c r="L698" s="3">
        <v>43.25</v>
      </c>
      <c r="M698" s="3">
        <v>41.23</v>
      </c>
      <c r="N698" s="3">
        <v>40.590000000000003</v>
      </c>
      <c r="O698" s="3">
        <v>41.21</v>
      </c>
      <c r="P698" s="3">
        <v>45.6</v>
      </c>
      <c r="Q698" s="3">
        <v>46.95</v>
      </c>
      <c r="R698" s="3">
        <v>50.11</v>
      </c>
      <c r="S698" s="3">
        <v>52.86</v>
      </c>
      <c r="T698" s="3">
        <v>55.92</v>
      </c>
      <c r="U698" s="3">
        <v>56.15</v>
      </c>
      <c r="V698" s="3">
        <v>52.8</v>
      </c>
      <c r="W698" s="3">
        <v>46.81</v>
      </c>
      <c r="X698" s="3">
        <v>44.49</v>
      </c>
      <c r="Y698" s="3">
        <v>43.93</v>
      </c>
      <c r="Z698" s="3">
        <v>43.31</v>
      </c>
      <c r="AA698" s="3">
        <v>43.86</v>
      </c>
      <c r="AB698" s="3">
        <v>44.94</v>
      </c>
      <c r="AC698" s="3">
        <v>47.98</v>
      </c>
      <c r="AD698" s="3">
        <v>51.21</v>
      </c>
      <c r="AE698" s="3">
        <v>53.62</v>
      </c>
      <c r="AF698" s="3">
        <v>56.71</v>
      </c>
      <c r="AG698" s="3">
        <v>55.48</v>
      </c>
      <c r="AH698" s="3">
        <v>51.5</v>
      </c>
      <c r="AI698" s="3">
        <v>45.67</v>
      </c>
      <c r="AJ698" s="3">
        <v>43.86</v>
      </c>
      <c r="AK698" s="3">
        <v>43.22</v>
      </c>
      <c r="AL698" s="3">
        <v>43.72</v>
      </c>
      <c r="AM698" s="3">
        <v>44.52</v>
      </c>
      <c r="AN698" s="3">
        <v>46.05</v>
      </c>
      <c r="AO698" s="3">
        <v>50.45</v>
      </c>
      <c r="AP698" s="3">
        <v>53.03</v>
      </c>
      <c r="AQ698" s="3">
        <v>54.29</v>
      </c>
      <c r="AR698" s="3">
        <v>54.86</v>
      </c>
      <c r="AS698" s="3">
        <v>53.53</v>
      </c>
      <c r="AT698" s="3">
        <v>50.55</v>
      </c>
      <c r="AU698" s="3">
        <v>44.99</v>
      </c>
      <c r="AV698" s="3">
        <v>43.77</v>
      </c>
      <c r="AW698" s="3">
        <v>43.41</v>
      </c>
      <c r="AX698" s="3">
        <v>43.78</v>
      </c>
      <c r="AY698" s="3">
        <v>44.85</v>
      </c>
    </row>
    <row r="699" spans="1:51" x14ac:dyDescent="0.35">
      <c r="A699" s="5">
        <f t="shared" si="11"/>
        <v>43704</v>
      </c>
      <c r="B699" t="s">
        <v>844</v>
      </c>
      <c r="C699" s="2">
        <v>43704</v>
      </c>
      <c r="D699" s="3">
        <v>28.27</v>
      </c>
      <c r="E699" s="3">
        <v>30.25</v>
      </c>
      <c r="F699" s="3">
        <v>42.34</v>
      </c>
      <c r="G699" s="3">
        <v>48.41</v>
      </c>
      <c r="H699" s="3">
        <v>51.21</v>
      </c>
      <c r="I699" s="3">
        <v>51.73</v>
      </c>
      <c r="J699" s="3">
        <v>48.97</v>
      </c>
      <c r="K699" s="3">
        <v>45.86</v>
      </c>
      <c r="L699" s="3">
        <v>42.74</v>
      </c>
      <c r="M699" s="3">
        <v>40.4</v>
      </c>
      <c r="N699" s="3">
        <v>39.68</v>
      </c>
      <c r="O699" s="3">
        <v>40.299999999999997</v>
      </c>
      <c r="P699" s="3">
        <v>44.69</v>
      </c>
      <c r="Q699" s="3">
        <v>46.14</v>
      </c>
      <c r="R699" s="3">
        <v>49.37</v>
      </c>
      <c r="S699" s="3">
        <v>52.17</v>
      </c>
      <c r="T699" s="3">
        <v>55.24</v>
      </c>
      <c r="U699" s="3">
        <v>55.53</v>
      </c>
      <c r="V699" s="3">
        <v>52.14</v>
      </c>
      <c r="W699" s="3">
        <v>46.27</v>
      </c>
      <c r="X699" s="3">
        <v>43.86</v>
      </c>
      <c r="Y699" s="3">
        <v>43.28</v>
      </c>
      <c r="Z699" s="3">
        <v>42.64</v>
      </c>
      <c r="AA699" s="3">
        <v>43.17</v>
      </c>
      <c r="AB699" s="3">
        <v>44.24</v>
      </c>
      <c r="AC699" s="3">
        <v>47.23</v>
      </c>
      <c r="AD699" s="3">
        <v>50.37</v>
      </c>
      <c r="AE699" s="3">
        <v>52.73</v>
      </c>
      <c r="AF699" s="3">
        <v>55.8</v>
      </c>
      <c r="AG699" s="3">
        <v>54.57</v>
      </c>
      <c r="AH699" s="3">
        <v>50.59</v>
      </c>
      <c r="AI699" s="3">
        <v>44.68</v>
      </c>
      <c r="AJ699" s="3">
        <v>42.87</v>
      </c>
      <c r="AK699" s="3">
        <v>42.23</v>
      </c>
      <c r="AL699" s="3">
        <v>42.73</v>
      </c>
      <c r="AM699" s="3">
        <v>43.53</v>
      </c>
      <c r="AN699" s="3">
        <v>45.18</v>
      </c>
      <c r="AO699" s="3">
        <v>49.67</v>
      </c>
      <c r="AP699" s="3">
        <v>52.34</v>
      </c>
      <c r="AQ699" s="3">
        <v>53.64</v>
      </c>
      <c r="AR699" s="3">
        <v>54.21</v>
      </c>
      <c r="AS699" s="3">
        <v>52.88</v>
      </c>
      <c r="AT699" s="3">
        <v>49.9</v>
      </c>
      <c r="AU699" s="3">
        <v>44.34</v>
      </c>
      <c r="AV699" s="3">
        <v>43.12</v>
      </c>
      <c r="AW699" s="3">
        <v>42.76</v>
      </c>
      <c r="AX699" s="3">
        <v>43.13</v>
      </c>
      <c r="AY699" s="3">
        <v>44.2</v>
      </c>
    </row>
    <row r="700" spans="1:51" x14ac:dyDescent="0.35">
      <c r="A700" s="5">
        <f t="shared" si="11"/>
        <v>43705</v>
      </c>
      <c r="B700" t="s">
        <v>845</v>
      </c>
      <c r="C700" s="2">
        <v>43705</v>
      </c>
      <c r="D700" s="3">
        <v>28.77</v>
      </c>
      <c r="E700" s="3">
        <v>30.54</v>
      </c>
      <c r="F700" s="3">
        <v>42.53</v>
      </c>
      <c r="G700" s="3">
        <v>48.53</v>
      </c>
      <c r="H700" s="3">
        <v>51.45</v>
      </c>
      <c r="I700" s="3">
        <v>51.99</v>
      </c>
      <c r="J700" s="3">
        <v>49.05</v>
      </c>
      <c r="K700" s="3">
        <v>45.78</v>
      </c>
      <c r="L700" s="3">
        <v>42.66</v>
      </c>
      <c r="M700" s="3">
        <v>40.42</v>
      </c>
      <c r="N700" s="3">
        <v>39.880000000000003</v>
      </c>
      <c r="O700" s="3">
        <v>40.68</v>
      </c>
      <c r="P700" s="3">
        <v>45.12</v>
      </c>
      <c r="Q700" s="3">
        <v>46.51</v>
      </c>
      <c r="R700" s="3">
        <v>49.65</v>
      </c>
      <c r="S700" s="3">
        <v>52.39</v>
      </c>
      <c r="T700" s="3">
        <v>55.48</v>
      </c>
      <c r="U700" s="3">
        <v>55.79</v>
      </c>
      <c r="V700" s="3">
        <v>52.4</v>
      </c>
      <c r="W700" s="3">
        <v>46.43</v>
      </c>
      <c r="X700" s="3">
        <v>43.98</v>
      </c>
      <c r="Y700" s="3">
        <v>43.41</v>
      </c>
      <c r="Z700" s="3">
        <v>42.77</v>
      </c>
      <c r="AA700" s="3">
        <v>43.3</v>
      </c>
      <c r="AB700" s="3">
        <v>44.31</v>
      </c>
      <c r="AC700" s="3">
        <v>47.39</v>
      </c>
      <c r="AD700" s="3">
        <v>50.61</v>
      </c>
      <c r="AE700" s="3">
        <v>53.01</v>
      </c>
      <c r="AF700" s="3">
        <v>56.1</v>
      </c>
      <c r="AG700" s="3">
        <v>54.87</v>
      </c>
      <c r="AH700" s="3">
        <v>50.89</v>
      </c>
      <c r="AI700" s="3">
        <v>45.03</v>
      </c>
      <c r="AJ700" s="3">
        <v>43.22</v>
      </c>
      <c r="AK700" s="3">
        <v>42.58</v>
      </c>
      <c r="AL700" s="3">
        <v>43.08</v>
      </c>
      <c r="AM700" s="3">
        <v>43.88</v>
      </c>
      <c r="AN700" s="3">
        <v>45.53</v>
      </c>
      <c r="AO700" s="3">
        <v>50.02</v>
      </c>
      <c r="AP700" s="3">
        <v>52.69</v>
      </c>
      <c r="AQ700" s="3">
        <v>53.99</v>
      </c>
      <c r="AR700" s="3">
        <v>54.56</v>
      </c>
      <c r="AS700" s="3">
        <v>53.23</v>
      </c>
      <c r="AT700" s="3">
        <v>50.25</v>
      </c>
      <c r="AU700" s="3">
        <v>44.65</v>
      </c>
      <c r="AV700" s="3">
        <v>43.39</v>
      </c>
      <c r="AW700" s="3">
        <v>42.99</v>
      </c>
      <c r="AX700" s="3">
        <v>43.34</v>
      </c>
      <c r="AY700" s="3">
        <v>44.41</v>
      </c>
    </row>
    <row r="701" spans="1:51" x14ac:dyDescent="0.35">
      <c r="A701" s="5">
        <f t="shared" si="11"/>
        <v>43706</v>
      </c>
      <c r="B701" t="s">
        <v>846</v>
      </c>
      <c r="C701" s="2">
        <v>43706</v>
      </c>
      <c r="D701" s="3">
        <v>30.07</v>
      </c>
      <c r="E701" s="3">
        <v>33.6</v>
      </c>
      <c r="F701" s="3">
        <v>43.5</v>
      </c>
      <c r="G701" s="3">
        <v>49.38</v>
      </c>
      <c r="H701" s="3">
        <v>51.93</v>
      </c>
      <c r="I701" s="3">
        <v>52.46</v>
      </c>
      <c r="J701" s="3">
        <v>49.68</v>
      </c>
      <c r="K701" s="3">
        <v>46.43</v>
      </c>
      <c r="L701" s="3">
        <v>43.09</v>
      </c>
      <c r="M701" s="3">
        <v>40.729999999999997</v>
      </c>
      <c r="N701" s="3">
        <v>40.19</v>
      </c>
      <c r="O701" s="3">
        <v>40.99</v>
      </c>
      <c r="P701" s="3">
        <v>45.4</v>
      </c>
      <c r="Q701" s="3">
        <v>46.74</v>
      </c>
      <c r="R701" s="3">
        <v>49.82</v>
      </c>
      <c r="S701" s="3">
        <v>52.56</v>
      </c>
      <c r="T701" s="3">
        <v>55.64</v>
      </c>
      <c r="U701" s="3">
        <v>55.94</v>
      </c>
      <c r="V701" s="3">
        <v>52.6</v>
      </c>
      <c r="W701" s="3">
        <v>46.69</v>
      </c>
      <c r="X701" s="3">
        <v>44.29</v>
      </c>
      <c r="Y701" s="3">
        <v>43.72</v>
      </c>
      <c r="Z701" s="3">
        <v>43.08</v>
      </c>
      <c r="AA701" s="3">
        <v>43.61</v>
      </c>
      <c r="AB701" s="3">
        <v>44.67</v>
      </c>
      <c r="AC701" s="3">
        <v>47.76</v>
      </c>
      <c r="AD701" s="3">
        <v>51.01</v>
      </c>
      <c r="AE701" s="3">
        <v>53.4</v>
      </c>
      <c r="AF701" s="3">
        <v>56.49</v>
      </c>
      <c r="AG701" s="3">
        <v>55.26</v>
      </c>
      <c r="AH701" s="3">
        <v>51.31</v>
      </c>
      <c r="AI701" s="3">
        <v>45.57</v>
      </c>
      <c r="AJ701" s="3">
        <v>43.78</v>
      </c>
      <c r="AK701" s="3">
        <v>43.12</v>
      </c>
      <c r="AL701" s="3">
        <v>43.62</v>
      </c>
      <c r="AM701" s="3">
        <v>44.42</v>
      </c>
      <c r="AN701" s="3">
        <v>45.97</v>
      </c>
      <c r="AO701" s="3">
        <v>50.32</v>
      </c>
      <c r="AP701" s="3">
        <v>52.9</v>
      </c>
      <c r="AQ701" s="3">
        <v>54.2</v>
      </c>
      <c r="AR701" s="3">
        <v>54.77</v>
      </c>
      <c r="AS701" s="3">
        <v>53.44</v>
      </c>
      <c r="AT701" s="3">
        <v>50.46</v>
      </c>
      <c r="AU701" s="3">
        <v>44.86</v>
      </c>
      <c r="AV701" s="3">
        <v>43.6</v>
      </c>
      <c r="AW701" s="3">
        <v>43.2</v>
      </c>
      <c r="AX701" s="3">
        <v>43.55</v>
      </c>
      <c r="AY701" s="3">
        <v>44.62</v>
      </c>
    </row>
    <row r="702" spans="1:51" x14ac:dyDescent="0.35">
      <c r="A702" s="5">
        <f t="shared" si="11"/>
        <v>43707</v>
      </c>
      <c r="B702" t="s">
        <v>847</v>
      </c>
      <c r="C702" s="2">
        <v>43707</v>
      </c>
      <c r="D702" s="3">
        <v>33.03</v>
      </c>
      <c r="E702" s="3">
        <v>43.01</v>
      </c>
      <c r="F702" s="3">
        <v>49.11</v>
      </c>
      <c r="G702" s="3">
        <v>51.55</v>
      </c>
      <c r="H702" s="3">
        <v>52.11</v>
      </c>
      <c r="I702" s="3">
        <v>49.42</v>
      </c>
      <c r="J702" s="3">
        <v>46.12</v>
      </c>
      <c r="K702" s="3">
        <v>42.96</v>
      </c>
      <c r="L702" s="3">
        <v>40.6</v>
      </c>
      <c r="M702" s="3">
        <v>40.06</v>
      </c>
      <c r="N702" s="3">
        <v>40.86</v>
      </c>
      <c r="O702" s="3">
        <v>45.29</v>
      </c>
      <c r="P702" s="3">
        <v>46.67</v>
      </c>
      <c r="Q702" s="3">
        <v>49.76</v>
      </c>
      <c r="R702" s="3">
        <v>52.5</v>
      </c>
      <c r="S702" s="3">
        <v>55.58</v>
      </c>
      <c r="T702" s="3">
        <v>55.88</v>
      </c>
      <c r="U702" s="3">
        <v>52.54</v>
      </c>
      <c r="V702" s="3">
        <v>46.73</v>
      </c>
      <c r="W702" s="3">
        <v>44.45</v>
      </c>
      <c r="X702" s="3">
        <v>44.03</v>
      </c>
      <c r="Y702" s="3">
        <v>43.39</v>
      </c>
      <c r="Z702" s="3">
        <v>43.92</v>
      </c>
      <c r="AA702" s="3">
        <v>45.02</v>
      </c>
      <c r="AB702" s="3">
        <v>48.18</v>
      </c>
      <c r="AC702" s="3">
        <v>51.48</v>
      </c>
      <c r="AD702" s="3">
        <v>53.87</v>
      </c>
      <c r="AE702" s="3">
        <v>56.96</v>
      </c>
      <c r="AF702" s="3">
        <v>55.73</v>
      </c>
      <c r="AG702" s="3">
        <v>51.62</v>
      </c>
      <c r="AH702" s="3">
        <v>45.72</v>
      </c>
      <c r="AI702" s="3">
        <v>43.76</v>
      </c>
      <c r="AJ702" s="3">
        <v>43.1</v>
      </c>
      <c r="AK702" s="3">
        <v>43.6</v>
      </c>
      <c r="AL702" s="3">
        <v>44.4</v>
      </c>
      <c r="AM702" s="3">
        <v>45.95</v>
      </c>
      <c r="AN702" s="3">
        <v>50.47</v>
      </c>
      <c r="AO702" s="3">
        <v>53.05</v>
      </c>
      <c r="AP702" s="3">
        <v>54.35</v>
      </c>
      <c r="AQ702" s="3">
        <v>54.92</v>
      </c>
      <c r="AR702" s="3">
        <v>53.59</v>
      </c>
      <c r="AS702" s="3">
        <v>50.61</v>
      </c>
      <c r="AT702" s="3">
        <v>45.01</v>
      </c>
      <c r="AU702" s="3">
        <v>43.75</v>
      </c>
      <c r="AV702" s="3">
        <v>43.35</v>
      </c>
      <c r="AW702" s="3">
        <v>43.7</v>
      </c>
      <c r="AX702" s="3">
        <v>44.77</v>
      </c>
      <c r="AY702" s="3">
        <v>47.83</v>
      </c>
    </row>
    <row r="703" spans="1:51" x14ac:dyDescent="0.35">
      <c r="A703" s="5">
        <f t="shared" si="11"/>
        <v>43710</v>
      </c>
      <c r="B703" t="s">
        <v>848</v>
      </c>
      <c r="C703" s="2">
        <v>43710</v>
      </c>
      <c r="D703" s="3">
        <v>30.57</v>
      </c>
      <c r="E703" s="3">
        <v>41.5</v>
      </c>
      <c r="F703" s="3">
        <v>47.65</v>
      </c>
      <c r="G703" s="3">
        <v>50.2</v>
      </c>
      <c r="H703" s="3">
        <v>50.89</v>
      </c>
      <c r="I703" s="3">
        <v>48.2</v>
      </c>
      <c r="J703" s="3">
        <v>44.79</v>
      </c>
      <c r="K703" s="3">
        <v>42.37</v>
      </c>
      <c r="L703" s="3">
        <v>39.74</v>
      </c>
      <c r="M703" s="3">
        <v>39.229999999999997</v>
      </c>
      <c r="N703" s="3">
        <v>40.03</v>
      </c>
      <c r="O703" s="3">
        <v>44.46</v>
      </c>
      <c r="P703" s="3">
        <v>45.9</v>
      </c>
      <c r="Q703" s="3">
        <v>48.99</v>
      </c>
      <c r="R703" s="3">
        <v>51.73</v>
      </c>
      <c r="S703" s="3">
        <v>54.71</v>
      </c>
      <c r="T703" s="3">
        <v>55.01</v>
      </c>
      <c r="U703" s="3">
        <v>51.8</v>
      </c>
      <c r="V703" s="3">
        <v>46.07</v>
      </c>
      <c r="W703" s="3">
        <v>43.89</v>
      </c>
      <c r="X703" s="3">
        <v>43.47</v>
      </c>
      <c r="Y703" s="3">
        <v>42.83</v>
      </c>
      <c r="Z703" s="3">
        <v>43.36</v>
      </c>
      <c r="AA703" s="3">
        <v>44.46</v>
      </c>
      <c r="AB703" s="3">
        <v>47.64</v>
      </c>
      <c r="AC703" s="3">
        <v>50.94</v>
      </c>
      <c r="AD703" s="3">
        <v>53.33</v>
      </c>
      <c r="AE703" s="3">
        <v>56.42</v>
      </c>
      <c r="AF703" s="3">
        <v>55.19</v>
      </c>
      <c r="AG703" s="3">
        <v>51.08</v>
      </c>
      <c r="AH703" s="3">
        <v>45.23</v>
      </c>
      <c r="AI703" s="3">
        <v>43.27</v>
      </c>
      <c r="AJ703" s="3">
        <v>42.61</v>
      </c>
      <c r="AK703" s="3">
        <v>43.11</v>
      </c>
      <c r="AL703" s="3">
        <v>43.91</v>
      </c>
      <c r="AM703" s="3">
        <v>45.46</v>
      </c>
      <c r="AN703" s="3">
        <v>50.08</v>
      </c>
      <c r="AO703" s="3">
        <v>52.76</v>
      </c>
      <c r="AP703" s="3">
        <v>54.15</v>
      </c>
      <c r="AQ703" s="3">
        <v>54.72</v>
      </c>
      <c r="AR703" s="3">
        <v>53.39</v>
      </c>
      <c r="AS703" s="3">
        <v>50.41</v>
      </c>
      <c r="AT703" s="3">
        <v>44.77</v>
      </c>
      <c r="AU703" s="3">
        <v>43.45</v>
      </c>
      <c r="AV703" s="3">
        <v>43.05</v>
      </c>
      <c r="AW703" s="3">
        <v>43.4</v>
      </c>
      <c r="AX703" s="3">
        <v>44.47</v>
      </c>
      <c r="AY703" s="3">
        <v>47.53</v>
      </c>
    </row>
    <row r="704" spans="1:51" x14ac:dyDescent="0.35">
      <c r="A704" s="5">
        <f t="shared" si="11"/>
        <v>43711</v>
      </c>
      <c r="B704" t="s">
        <v>849</v>
      </c>
      <c r="C704" s="2">
        <v>43711</v>
      </c>
      <c r="D704" s="3">
        <v>31.54</v>
      </c>
      <c r="E704" s="3">
        <v>41.95</v>
      </c>
      <c r="F704" s="3">
        <v>47.62</v>
      </c>
      <c r="G704" s="3">
        <v>50.23</v>
      </c>
      <c r="H704" s="3">
        <v>50.77</v>
      </c>
      <c r="I704" s="3">
        <v>48.01</v>
      </c>
      <c r="J704" s="3">
        <v>45.03</v>
      </c>
      <c r="K704" s="3">
        <v>42.57</v>
      </c>
      <c r="L704" s="3">
        <v>39.799999999999997</v>
      </c>
      <c r="M704" s="3">
        <v>39.29</v>
      </c>
      <c r="N704" s="3">
        <v>40.090000000000003</v>
      </c>
      <c r="O704" s="3">
        <v>44.56</v>
      </c>
      <c r="P704" s="3">
        <v>46.14</v>
      </c>
      <c r="Q704" s="3">
        <v>49.27</v>
      </c>
      <c r="R704" s="3">
        <v>52.04</v>
      </c>
      <c r="S704" s="3">
        <v>55.02</v>
      </c>
      <c r="T704" s="3">
        <v>55.32</v>
      </c>
      <c r="U704" s="3">
        <v>52.04</v>
      </c>
      <c r="V704" s="3">
        <v>46.06</v>
      </c>
      <c r="W704" s="3">
        <v>43.82</v>
      </c>
      <c r="X704" s="3">
        <v>43.37</v>
      </c>
      <c r="Y704" s="3">
        <v>42.73</v>
      </c>
      <c r="Z704" s="3">
        <v>43.26</v>
      </c>
      <c r="AA704" s="3">
        <v>44.36</v>
      </c>
      <c r="AB704" s="3">
        <v>47.54</v>
      </c>
      <c r="AC704" s="3">
        <v>50.84</v>
      </c>
      <c r="AD704" s="3">
        <v>53.23</v>
      </c>
      <c r="AE704" s="3">
        <v>56.32</v>
      </c>
      <c r="AF704" s="3">
        <v>55.09</v>
      </c>
      <c r="AG704" s="3">
        <v>50.98</v>
      </c>
      <c r="AH704" s="3">
        <v>45.13</v>
      </c>
      <c r="AI704" s="3">
        <v>43.17</v>
      </c>
      <c r="AJ704" s="3">
        <v>42.51</v>
      </c>
      <c r="AK704" s="3">
        <v>43.01</v>
      </c>
      <c r="AL704" s="3">
        <v>43.81</v>
      </c>
      <c r="AM704" s="3">
        <v>45.36</v>
      </c>
      <c r="AN704" s="3">
        <v>49.93</v>
      </c>
      <c r="AO704" s="3">
        <v>52.61</v>
      </c>
      <c r="AP704" s="3">
        <v>54</v>
      </c>
      <c r="AQ704" s="3">
        <v>54.57</v>
      </c>
      <c r="AR704" s="3">
        <v>53.24</v>
      </c>
      <c r="AS704" s="3">
        <v>50.26</v>
      </c>
      <c r="AT704" s="3">
        <v>44.62</v>
      </c>
      <c r="AU704" s="3">
        <v>43.3</v>
      </c>
      <c r="AV704" s="3">
        <v>42.9</v>
      </c>
      <c r="AW704" s="3">
        <v>43.25</v>
      </c>
      <c r="AX704" s="3">
        <v>44.32</v>
      </c>
      <c r="AY704" s="3">
        <v>47.38</v>
      </c>
    </row>
    <row r="705" spans="1:51" x14ac:dyDescent="0.35">
      <c r="A705" s="5">
        <f t="shared" si="11"/>
        <v>43712</v>
      </c>
      <c r="B705" t="s">
        <v>850</v>
      </c>
      <c r="C705" s="2">
        <v>43712</v>
      </c>
      <c r="D705" s="3">
        <v>30.88</v>
      </c>
      <c r="E705" s="3">
        <v>41.38</v>
      </c>
      <c r="F705" s="3">
        <v>46.88</v>
      </c>
      <c r="G705" s="3">
        <v>49.73</v>
      </c>
      <c r="H705" s="3">
        <v>50.5</v>
      </c>
      <c r="I705" s="3">
        <v>47.77</v>
      </c>
      <c r="J705" s="3">
        <v>44.86</v>
      </c>
      <c r="K705" s="3">
        <v>42.42</v>
      </c>
      <c r="L705" s="3">
        <v>39.65</v>
      </c>
      <c r="M705" s="3">
        <v>39.14</v>
      </c>
      <c r="N705" s="3">
        <v>39.94</v>
      </c>
      <c r="O705" s="3">
        <v>44.41</v>
      </c>
      <c r="P705" s="3">
        <v>46.01</v>
      </c>
      <c r="Q705" s="3">
        <v>49.14</v>
      </c>
      <c r="R705" s="3">
        <v>51.91</v>
      </c>
      <c r="S705" s="3">
        <v>54.89</v>
      </c>
      <c r="T705" s="3">
        <v>55.19</v>
      </c>
      <c r="U705" s="3">
        <v>51.87</v>
      </c>
      <c r="V705" s="3">
        <v>45.85</v>
      </c>
      <c r="W705" s="3">
        <v>43.57</v>
      </c>
      <c r="X705" s="3">
        <v>43.12</v>
      </c>
      <c r="Y705" s="3">
        <v>42.48</v>
      </c>
      <c r="Z705" s="3">
        <v>43.01</v>
      </c>
      <c r="AA705" s="3">
        <v>44.11</v>
      </c>
      <c r="AB705" s="3">
        <v>47.35</v>
      </c>
      <c r="AC705" s="3">
        <v>50.7</v>
      </c>
      <c r="AD705" s="3">
        <v>53.09</v>
      </c>
      <c r="AE705" s="3">
        <v>56.18</v>
      </c>
      <c r="AF705" s="3">
        <v>54.95</v>
      </c>
      <c r="AG705" s="3">
        <v>50.84</v>
      </c>
      <c r="AH705" s="3">
        <v>44.99</v>
      </c>
      <c r="AI705" s="3">
        <v>43.03</v>
      </c>
      <c r="AJ705" s="3">
        <v>42.37</v>
      </c>
      <c r="AK705" s="3">
        <v>42.87</v>
      </c>
      <c r="AL705" s="3">
        <v>43.67</v>
      </c>
      <c r="AM705" s="3">
        <v>45.22</v>
      </c>
      <c r="AN705" s="3">
        <v>49.79</v>
      </c>
      <c r="AO705" s="3">
        <v>52.47</v>
      </c>
      <c r="AP705" s="3">
        <v>53.86</v>
      </c>
      <c r="AQ705" s="3">
        <v>54.43</v>
      </c>
      <c r="AR705" s="3">
        <v>53.1</v>
      </c>
      <c r="AS705" s="3">
        <v>50.12</v>
      </c>
      <c r="AT705" s="3">
        <v>44.48</v>
      </c>
      <c r="AU705" s="3">
        <v>43.16</v>
      </c>
      <c r="AV705" s="3">
        <v>42.76</v>
      </c>
      <c r="AW705" s="3">
        <v>43.11</v>
      </c>
      <c r="AX705" s="3">
        <v>44.18</v>
      </c>
      <c r="AY705" s="3">
        <v>47.24</v>
      </c>
    </row>
    <row r="706" spans="1:51" x14ac:dyDescent="0.35">
      <c r="A706" s="5">
        <f t="shared" si="11"/>
        <v>43713</v>
      </c>
      <c r="B706" t="s">
        <v>851</v>
      </c>
      <c r="C706" s="2">
        <v>43713</v>
      </c>
      <c r="D706" s="3">
        <v>31.57</v>
      </c>
      <c r="E706" s="3">
        <v>41.65</v>
      </c>
      <c r="F706" s="3">
        <v>47.22</v>
      </c>
      <c r="G706" s="3">
        <v>49.99</v>
      </c>
      <c r="H706" s="3">
        <v>50.79</v>
      </c>
      <c r="I706" s="3">
        <v>48.07</v>
      </c>
      <c r="J706" s="3">
        <v>45.16</v>
      </c>
      <c r="K706" s="3">
        <v>42.9</v>
      </c>
      <c r="L706" s="3">
        <v>40.130000000000003</v>
      </c>
      <c r="M706" s="3">
        <v>39.619999999999997</v>
      </c>
      <c r="N706" s="3">
        <v>40.43</v>
      </c>
      <c r="O706" s="3">
        <v>44.91</v>
      </c>
      <c r="P706" s="3">
        <v>46.51</v>
      </c>
      <c r="Q706" s="3">
        <v>49.64</v>
      </c>
      <c r="R706" s="3">
        <v>52.41</v>
      </c>
      <c r="S706" s="3">
        <v>55.39</v>
      </c>
      <c r="T706" s="3">
        <v>55.69</v>
      </c>
      <c r="U706" s="3">
        <v>52.37</v>
      </c>
      <c r="V706" s="3">
        <v>46.34</v>
      </c>
      <c r="W706" s="3">
        <v>44.05</v>
      </c>
      <c r="X706" s="3">
        <v>43.6</v>
      </c>
      <c r="Y706" s="3">
        <v>42.96</v>
      </c>
      <c r="Z706" s="3">
        <v>43.49</v>
      </c>
      <c r="AA706" s="3">
        <v>44.52</v>
      </c>
      <c r="AB706" s="3">
        <v>47.7</v>
      </c>
      <c r="AC706" s="3">
        <v>51.05</v>
      </c>
      <c r="AD706" s="3">
        <v>53.44</v>
      </c>
      <c r="AE706" s="3">
        <v>56.53</v>
      </c>
      <c r="AF706" s="3">
        <v>55.3</v>
      </c>
      <c r="AG706" s="3">
        <v>51.19</v>
      </c>
      <c r="AH706" s="3">
        <v>45.41</v>
      </c>
      <c r="AI706" s="3">
        <v>43.51</v>
      </c>
      <c r="AJ706" s="3">
        <v>42.85</v>
      </c>
      <c r="AK706" s="3">
        <v>43.35</v>
      </c>
      <c r="AL706" s="3">
        <v>44.15</v>
      </c>
      <c r="AM706" s="3">
        <v>45.7</v>
      </c>
      <c r="AN706" s="3">
        <v>50.17</v>
      </c>
      <c r="AO706" s="3">
        <v>52.75</v>
      </c>
      <c r="AP706" s="3">
        <v>54.14</v>
      </c>
      <c r="AQ706" s="3">
        <v>54.71</v>
      </c>
      <c r="AR706" s="3">
        <v>53.38</v>
      </c>
      <c r="AS706" s="3">
        <v>50.4</v>
      </c>
      <c r="AT706" s="3">
        <v>44.76</v>
      </c>
      <c r="AU706" s="3">
        <v>43.44</v>
      </c>
      <c r="AV706" s="3">
        <v>43.04</v>
      </c>
      <c r="AW706" s="3">
        <v>43.39</v>
      </c>
      <c r="AX706" s="3">
        <v>44.46</v>
      </c>
      <c r="AY706" s="3">
        <v>47.52</v>
      </c>
    </row>
    <row r="707" spans="1:51" x14ac:dyDescent="0.35">
      <c r="A707" s="5">
        <f t="shared" si="11"/>
        <v>43714</v>
      </c>
      <c r="B707" t="s">
        <v>852</v>
      </c>
      <c r="C707" s="2">
        <v>43714</v>
      </c>
      <c r="D707" s="3">
        <v>31.96</v>
      </c>
      <c r="E707" s="3">
        <v>42.34</v>
      </c>
      <c r="F707" s="3">
        <v>47.7</v>
      </c>
      <c r="G707" s="3">
        <v>50.44</v>
      </c>
      <c r="H707" s="3">
        <v>51.22</v>
      </c>
      <c r="I707" s="3">
        <v>48.5</v>
      </c>
      <c r="J707" s="3">
        <v>45.29</v>
      </c>
      <c r="K707" s="3">
        <v>43.03</v>
      </c>
      <c r="L707" s="3">
        <v>40.43</v>
      </c>
      <c r="M707" s="3">
        <v>39.92</v>
      </c>
      <c r="N707" s="3">
        <v>40.729999999999997</v>
      </c>
      <c r="O707" s="3">
        <v>45.2</v>
      </c>
      <c r="P707" s="3">
        <v>46.83</v>
      </c>
      <c r="Q707" s="3">
        <v>49.9</v>
      </c>
      <c r="R707" s="3">
        <v>52.67</v>
      </c>
      <c r="S707" s="3">
        <v>55.65</v>
      </c>
      <c r="T707" s="3">
        <v>55.95</v>
      </c>
      <c r="U707" s="3">
        <v>52.63</v>
      </c>
      <c r="V707" s="3">
        <v>46.53</v>
      </c>
      <c r="W707" s="3">
        <v>44.2</v>
      </c>
      <c r="X707" s="3">
        <v>43.75</v>
      </c>
      <c r="Y707" s="3">
        <v>43.11</v>
      </c>
      <c r="Z707" s="3">
        <v>43.64</v>
      </c>
      <c r="AA707" s="3">
        <v>44.67</v>
      </c>
      <c r="AB707" s="3">
        <v>47.95</v>
      </c>
      <c r="AC707" s="3">
        <v>51.38</v>
      </c>
      <c r="AD707" s="3">
        <v>53.77</v>
      </c>
      <c r="AE707" s="3">
        <v>56.86</v>
      </c>
      <c r="AF707" s="3">
        <v>55.63</v>
      </c>
      <c r="AG707" s="3">
        <v>51.52</v>
      </c>
      <c r="AH707" s="3">
        <v>45.74</v>
      </c>
      <c r="AI707" s="3">
        <v>43.84</v>
      </c>
      <c r="AJ707" s="3">
        <v>43.18</v>
      </c>
      <c r="AK707" s="3">
        <v>43.68</v>
      </c>
      <c r="AL707" s="3">
        <v>44.48</v>
      </c>
      <c r="AM707" s="3">
        <v>46.03</v>
      </c>
      <c r="AN707" s="3">
        <v>50.5</v>
      </c>
      <c r="AO707" s="3">
        <v>53.08</v>
      </c>
      <c r="AP707" s="3">
        <v>54.47</v>
      </c>
      <c r="AQ707" s="3">
        <v>55.04</v>
      </c>
      <c r="AR707" s="3">
        <v>53.71</v>
      </c>
      <c r="AS707" s="3">
        <v>50.73</v>
      </c>
      <c r="AT707" s="3">
        <v>45.09</v>
      </c>
      <c r="AU707" s="3">
        <v>43.77</v>
      </c>
      <c r="AV707" s="3">
        <v>43.37</v>
      </c>
      <c r="AW707" s="3">
        <v>43.72</v>
      </c>
      <c r="AX707" s="3">
        <v>44.79</v>
      </c>
      <c r="AY707" s="3">
        <v>47.85</v>
      </c>
    </row>
    <row r="708" spans="1:51" x14ac:dyDescent="0.35">
      <c r="A708" s="5">
        <f t="shared" si="11"/>
        <v>43717</v>
      </c>
      <c r="B708" t="s">
        <v>853</v>
      </c>
      <c r="C708" s="2">
        <v>43717</v>
      </c>
      <c r="D708" s="3">
        <v>31.43</v>
      </c>
      <c r="E708" s="3">
        <v>42</v>
      </c>
      <c r="F708" s="3">
        <v>47.66</v>
      </c>
      <c r="G708" s="3">
        <v>50.44</v>
      </c>
      <c r="H708" s="3">
        <v>51.25</v>
      </c>
      <c r="I708" s="3">
        <v>48.49</v>
      </c>
      <c r="J708" s="3">
        <v>45.19</v>
      </c>
      <c r="K708" s="3">
        <v>43.09</v>
      </c>
      <c r="L708" s="3">
        <v>40.65</v>
      </c>
      <c r="M708" s="3">
        <v>40.14</v>
      </c>
      <c r="N708" s="3">
        <v>40.950000000000003</v>
      </c>
      <c r="O708" s="3">
        <v>45.37</v>
      </c>
      <c r="P708" s="3">
        <v>47</v>
      </c>
      <c r="Q708" s="3">
        <v>49.97</v>
      </c>
      <c r="R708" s="3">
        <v>52.74</v>
      </c>
      <c r="S708" s="3">
        <v>55.76</v>
      </c>
      <c r="T708" s="3">
        <v>56.1</v>
      </c>
      <c r="U708" s="3">
        <v>52.78</v>
      </c>
      <c r="V708" s="3">
        <v>46.67</v>
      </c>
      <c r="W708" s="3">
        <v>44.24</v>
      </c>
      <c r="X708" s="3">
        <v>43.69</v>
      </c>
      <c r="Y708" s="3">
        <v>43.05</v>
      </c>
      <c r="Z708" s="3">
        <v>43.58</v>
      </c>
      <c r="AA708" s="3">
        <v>44.61</v>
      </c>
      <c r="AB708" s="3">
        <v>47.89</v>
      </c>
      <c r="AC708" s="3">
        <v>51.32</v>
      </c>
      <c r="AD708" s="3">
        <v>53.71</v>
      </c>
      <c r="AE708" s="3">
        <v>56.8</v>
      </c>
      <c r="AF708" s="3">
        <v>55.57</v>
      </c>
      <c r="AG708" s="3">
        <v>51.46</v>
      </c>
      <c r="AH708" s="3">
        <v>45.76</v>
      </c>
      <c r="AI708" s="3">
        <v>43.86</v>
      </c>
      <c r="AJ708" s="3">
        <v>43.2</v>
      </c>
      <c r="AK708" s="3">
        <v>43.7</v>
      </c>
      <c r="AL708" s="3">
        <v>44.5</v>
      </c>
      <c r="AM708" s="3">
        <v>46.05</v>
      </c>
      <c r="AN708" s="3">
        <v>50.52</v>
      </c>
      <c r="AO708" s="3">
        <v>53.1</v>
      </c>
      <c r="AP708" s="3">
        <v>54.49</v>
      </c>
      <c r="AQ708" s="3">
        <v>55.06</v>
      </c>
      <c r="AR708" s="3">
        <v>53.73</v>
      </c>
      <c r="AS708" s="3">
        <v>50.75</v>
      </c>
      <c r="AT708" s="3">
        <v>45.11</v>
      </c>
      <c r="AU708" s="3">
        <v>43.79</v>
      </c>
      <c r="AV708" s="3">
        <v>43.39</v>
      </c>
      <c r="AW708" s="3">
        <v>43.74</v>
      </c>
      <c r="AX708" s="3">
        <v>44.81</v>
      </c>
      <c r="AY708" s="3">
        <v>47.87</v>
      </c>
    </row>
    <row r="709" spans="1:51" x14ac:dyDescent="0.35">
      <c r="A709" s="5">
        <f t="shared" si="11"/>
        <v>43718</v>
      </c>
      <c r="B709" t="s">
        <v>854</v>
      </c>
      <c r="C709" s="2">
        <v>43718</v>
      </c>
      <c r="D709" s="3">
        <v>37.28</v>
      </c>
      <c r="E709" s="3">
        <v>47.6</v>
      </c>
      <c r="F709" s="3">
        <v>53.25</v>
      </c>
      <c r="G709" s="3">
        <v>56.13</v>
      </c>
      <c r="H709" s="3">
        <v>56.77</v>
      </c>
      <c r="I709" s="3">
        <v>54</v>
      </c>
      <c r="J709" s="3">
        <v>49.31</v>
      </c>
      <c r="K709" s="3">
        <v>46.51</v>
      </c>
      <c r="L709" s="3">
        <v>43.61</v>
      </c>
      <c r="M709" s="3">
        <v>43.06</v>
      </c>
      <c r="N709" s="3">
        <v>43.84</v>
      </c>
      <c r="O709" s="3">
        <v>48.04</v>
      </c>
      <c r="P709" s="3">
        <v>49.68</v>
      </c>
      <c r="Q709" s="3">
        <v>52.64</v>
      </c>
      <c r="R709" s="3">
        <v>55.41</v>
      </c>
      <c r="S709" s="3">
        <v>58.46</v>
      </c>
      <c r="T709" s="3">
        <v>58.88</v>
      </c>
      <c r="U709" s="3">
        <v>55.53</v>
      </c>
      <c r="V709" s="3">
        <v>49.25</v>
      </c>
      <c r="W709" s="3">
        <v>46.71</v>
      </c>
      <c r="X709" s="3">
        <v>46.03</v>
      </c>
      <c r="Y709" s="3">
        <v>45.33</v>
      </c>
      <c r="Z709" s="3">
        <v>45.72</v>
      </c>
      <c r="AA709" s="3">
        <v>46.62</v>
      </c>
      <c r="AB709" s="3">
        <v>49.83</v>
      </c>
      <c r="AC709" s="3">
        <v>53.19</v>
      </c>
      <c r="AD709" s="3">
        <v>55.53</v>
      </c>
      <c r="AE709" s="3">
        <v>58.62</v>
      </c>
      <c r="AF709" s="3">
        <v>57.39</v>
      </c>
      <c r="AG709" s="3">
        <v>53.28</v>
      </c>
      <c r="AH709" s="3">
        <v>47.55</v>
      </c>
      <c r="AI709" s="3">
        <v>45.54</v>
      </c>
      <c r="AJ709" s="3">
        <v>44.79</v>
      </c>
      <c r="AK709" s="3">
        <v>45.29</v>
      </c>
      <c r="AL709" s="3">
        <v>46.09</v>
      </c>
      <c r="AM709" s="3">
        <v>47.64</v>
      </c>
      <c r="AN709" s="3">
        <v>52.11</v>
      </c>
      <c r="AO709" s="3">
        <v>54.69</v>
      </c>
      <c r="AP709" s="3">
        <v>56.08</v>
      </c>
      <c r="AQ709" s="3">
        <v>56.65</v>
      </c>
      <c r="AR709" s="3">
        <v>55.32</v>
      </c>
      <c r="AS709" s="3">
        <v>52.34</v>
      </c>
      <c r="AT709" s="3">
        <v>46.7</v>
      </c>
      <c r="AU709" s="3">
        <v>45.38</v>
      </c>
      <c r="AV709" s="3">
        <v>44.98</v>
      </c>
      <c r="AW709" s="3">
        <v>45.33</v>
      </c>
      <c r="AX709" s="3">
        <v>46.4</v>
      </c>
      <c r="AY709" s="3">
        <v>49.46</v>
      </c>
    </row>
    <row r="710" spans="1:51" x14ac:dyDescent="0.35">
      <c r="A710" s="5">
        <f t="shared" si="11"/>
        <v>43719</v>
      </c>
      <c r="B710" t="s">
        <v>855</v>
      </c>
      <c r="C710" s="2">
        <v>43719</v>
      </c>
      <c r="D710" s="3">
        <v>37.04</v>
      </c>
      <c r="E710" s="3">
        <v>47.56</v>
      </c>
      <c r="F710" s="3">
        <v>53.05</v>
      </c>
      <c r="G710" s="3">
        <v>55.42</v>
      </c>
      <c r="H710" s="3">
        <v>55.57</v>
      </c>
      <c r="I710" s="3">
        <v>52.88</v>
      </c>
      <c r="J710" s="3">
        <v>48.99</v>
      </c>
      <c r="K710" s="3">
        <v>46.43</v>
      </c>
      <c r="L710" s="3">
        <v>43.59</v>
      </c>
      <c r="M710" s="3">
        <v>43.1</v>
      </c>
      <c r="N710" s="3">
        <v>43.92</v>
      </c>
      <c r="O710" s="3">
        <v>47.96</v>
      </c>
      <c r="P710" s="3">
        <v>49.31</v>
      </c>
      <c r="Q710" s="3">
        <v>52.22</v>
      </c>
      <c r="R710" s="3">
        <v>54.93</v>
      </c>
      <c r="S710" s="3">
        <v>57.98</v>
      </c>
      <c r="T710" s="3">
        <v>58.4</v>
      </c>
      <c r="U710" s="3">
        <v>55.05</v>
      </c>
      <c r="V710" s="3">
        <v>48.99</v>
      </c>
      <c r="W710" s="3">
        <v>46.41</v>
      </c>
      <c r="X710" s="3">
        <v>45.69</v>
      </c>
      <c r="Y710" s="3">
        <v>45.05</v>
      </c>
      <c r="Z710" s="3">
        <v>45.47</v>
      </c>
      <c r="AA710" s="3">
        <v>46.44</v>
      </c>
      <c r="AB710" s="3">
        <v>49.72</v>
      </c>
      <c r="AC710" s="3">
        <v>53.15</v>
      </c>
      <c r="AD710" s="3">
        <v>55.49</v>
      </c>
      <c r="AE710" s="3">
        <v>58.58</v>
      </c>
      <c r="AF710" s="3">
        <v>57.35</v>
      </c>
      <c r="AG710" s="3">
        <v>53.24</v>
      </c>
      <c r="AH710" s="3">
        <v>47.45</v>
      </c>
      <c r="AI710" s="3">
        <v>45.39</v>
      </c>
      <c r="AJ710" s="3">
        <v>44.64</v>
      </c>
      <c r="AK710" s="3">
        <v>45.14</v>
      </c>
      <c r="AL710" s="3">
        <v>45.94</v>
      </c>
      <c r="AM710" s="3">
        <v>47.49</v>
      </c>
      <c r="AN710" s="3">
        <v>51.79</v>
      </c>
      <c r="AO710" s="3">
        <v>54.37</v>
      </c>
      <c r="AP710" s="3">
        <v>55.76</v>
      </c>
      <c r="AQ710" s="3">
        <v>56.33</v>
      </c>
      <c r="AR710" s="3">
        <v>55</v>
      </c>
      <c r="AS710" s="3">
        <v>52.02</v>
      </c>
      <c r="AT710" s="3">
        <v>46.38</v>
      </c>
      <c r="AU710" s="3">
        <v>45.06</v>
      </c>
      <c r="AV710" s="3">
        <v>44.66</v>
      </c>
      <c r="AW710" s="3">
        <v>45.01</v>
      </c>
      <c r="AX710" s="3">
        <v>46.08</v>
      </c>
      <c r="AY710" s="3">
        <v>49.14</v>
      </c>
    </row>
    <row r="711" spans="1:51" x14ac:dyDescent="0.35">
      <c r="A711" s="5">
        <f t="shared" si="11"/>
        <v>43720</v>
      </c>
      <c r="B711" t="s">
        <v>856</v>
      </c>
      <c r="C711" s="2">
        <v>43720</v>
      </c>
      <c r="D711" s="3">
        <v>37.520000000000003</v>
      </c>
      <c r="E711" s="3">
        <v>47.24</v>
      </c>
      <c r="F711" s="3">
        <v>52.43</v>
      </c>
      <c r="G711" s="3">
        <v>54.93</v>
      </c>
      <c r="H711" s="3">
        <v>55.63</v>
      </c>
      <c r="I711" s="3">
        <v>52.99</v>
      </c>
      <c r="J711" s="3">
        <v>48.25</v>
      </c>
      <c r="K711" s="3">
        <v>45.7</v>
      </c>
      <c r="L711" s="3">
        <v>42.95</v>
      </c>
      <c r="M711" s="3">
        <v>42.46</v>
      </c>
      <c r="N711" s="3">
        <v>43.28</v>
      </c>
      <c r="O711" s="3">
        <v>47.15</v>
      </c>
      <c r="P711" s="3">
        <v>48.35</v>
      </c>
      <c r="Q711" s="3">
        <v>51.21</v>
      </c>
      <c r="R711" s="3">
        <v>53.92</v>
      </c>
      <c r="S711" s="3">
        <v>56.97</v>
      </c>
      <c r="T711" s="3">
        <v>57.39</v>
      </c>
      <c r="U711" s="3">
        <v>53.94</v>
      </c>
      <c r="V711" s="3">
        <v>48.01</v>
      </c>
      <c r="W711" s="3">
        <v>45.24</v>
      </c>
      <c r="X711" s="3">
        <v>44.4</v>
      </c>
      <c r="Y711" s="3">
        <v>43.74</v>
      </c>
      <c r="Z711" s="3">
        <v>44.16</v>
      </c>
      <c r="AA711" s="3">
        <v>45.13</v>
      </c>
      <c r="AB711" s="3">
        <v>48.37</v>
      </c>
      <c r="AC711" s="3">
        <v>51.8</v>
      </c>
      <c r="AD711" s="3">
        <v>54.14</v>
      </c>
      <c r="AE711" s="3">
        <v>57.23</v>
      </c>
      <c r="AF711" s="3">
        <v>56</v>
      </c>
      <c r="AG711" s="3">
        <v>51.89</v>
      </c>
      <c r="AH711" s="3">
        <v>46.1</v>
      </c>
      <c r="AI711" s="3">
        <v>44.04</v>
      </c>
      <c r="AJ711" s="3">
        <v>43.29</v>
      </c>
      <c r="AK711" s="3">
        <v>43.79</v>
      </c>
      <c r="AL711" s="3">
        <v>44.59</v>
      </c>
      <c r="AM711" s="3">
        <v>46.14</v>
      </c>
      <c r="AN711" s="3">
        <v>50.44</v>
      </c>
      <c r="AO711" s="3">
        <v>53.02</v>
      </c>
      <c r="AP711" s="3">
        <v>54.41</v>
      </c>
      <c r="AQ711" s="3">
        <v>54.98</v>
      </c>
      <c r="AR711" s="3">
        <v>53.65</v>
      </c>
      <c r="AS711" s="3">
        <v>50.67</v>
      </c>
      <c r="AT711" s="3">
        <v>45.03</v>
      </c>
      <c r="AU711" s="3">
        <v>43.71</v>
      </c>
      <c r="AV711" s="3">
        <v>43.31</v>
      </c>
      <c r="AW711" s="3">
        <v>43.66</v>
      </c>
      <c r="AX711" s="3">
        <v>44.76</v>
      </c>
      <c r="AY711" s="3">
        <v>47.87</v>
      </c>
    </row>
    <row r="712" spans="1:51" x14ac:dyDescent="0.35">
      <c r="A712" s="5">
        <f t="shared" si="11"/>
        <v>43721</v>
      </c>
      <c r="B712" t="s">
        <v>857</v>
      </c>
      <c r="C712" s="2">
        <v>43721</v>
      </c>
      <c r="D712" s="3">
        <v>38.15</v>
      </c>
      <c r="E712" s="3">
        <v>46.86</v>
      </c>
      <c r="F712" s="3">
        <v>51.61</v>
      </c>
      <c r="G712" s="3">
        <v>53.97</v>
      </c>
      <c r="H712" s="3">
        <v>54.42</v>
      </c>
      <c r="I712" s="3">
        <v>52.25</v>
      </c>
      <c r="J712" s="3">
        <v>47.61</v>
      </c>
      <c r="K712" s="3">
        <v>45.31</v>
      </c>
      <c r="L712" s="3">
        <v>42.56</v>
      </c>
      <c r="M712" s="3">
        <v>42.07</v>
      </c>
      <c r="N712" s="3">
        <v>42.89</v>
      </c>
      <c r="O712" s="3">
        <v>46.76</v>
      </c>
      <c r="P712" s="3">
        <v>47.95</v>
      </c>
      <c r="Q712" s="3">
        <v>50.78</v>
      </c>
      <c r="R712" s="3">
        <v>53.44</v>
      </c>
      <c r="S712" s="3">
        <v>56.44</v>
      </c>
      <c r="T712" s="3">
        <v>56.82</v>
      </c>
      <c r="U712" s="3">
        <v>53.34</v>
      </c>
      <c r="V712" s="3">
        <v>47.41</v>
      </c>
      <c r="W712" s="3">
        <v>44.64</v>
      </c>
      <c r="X712" s="3">
        <v>43.8</v>
      </c>
      <c r="Y712" s="3">
        <v>43.14</v>
      </c>
      <c r="Z712" s="3">
        <v>43.56</v>
      </c>
      <c r="AA712" s="3">
        <v>44.63</v>
      </c>
      <c r="AB712" s="3">
        <v>47.92</v>
      </c>
      <c r="AC712" s="3">
        <v>51.35</v>
      </c>
      <c r="AD712" s="3">
        <v>53.69</v>
      </c>
      <c r="AE712" s="3">
        <v>56.78</v>
      </c>
      <c r="AF712" s="3">
        <v>55.55</v>
      </c>
      <c r="AG712" s="3">
        <v>51.44</v>
      </c>
      <c r="AH712" s="3">
        <v>45.65</v>
      </c>
      <c r="AI712" s="3">
        <v>43.59</v>
      </c>
      <c r="AJ712" s="3">
        <v>42.84</v>
      </c>
      <c r="AK712" s="3">
        <v>43.34</v>
      </c>
      <c r="AL712" s="3">
        <v>44.14</v>
      </c>
      <c r="AM712" s="3">
        <v>45.69</v>
      </c>
      <c r="AN712" s="3">
        <v>49.99</v>
      </c>
      <c r="AO712" s="3">
        <v>52.57</v>
      </c>
      <c r="AP712" s="3">
        <v>53.96</v>
      </c>
      <c r="AQ712" s="3">
        <v>54.53</v>
      </c>
      <c r="AR712" s="3">
        <v>53.2</v>
      </c>
      <c r="AS712" s="3">
        <v>50.22</v>
      </c>
      <c r="AT712" s="3">
        <v>44.58</v>
      </c>
      <c r="AU712" s="3">
        <v>43.26</v>
      </c>
      <c r="AV712" s="3">
        <v>42.86</v>
      </c>
      <c r="AW712" s="3">
        <v>43.21</v>
      </c>
      <c r="AX712" s="3">
        <v>44.31</v>
      </c>
      <c r="AY712" s="3">
        <v>47.42</v>
      </c>
    </row>
    <row r="713" spans="1:51" x14ac:dyDescent="0.35">
      <c r="A713" s="5">
        <f t="shared" si="11"/>
        <v>43724</v>
      </c>
      <c r="B713" t="s">
        <v>858</v>
      </c>
      <c r="C713" s="2">
        <v>43724</v>
      </c>
      <c r="D713" s="3">
        <v>39.69</v>
      </c>
      <c r="E713" s="3">
        <v>49.6</v>
      </c>
      <c r="F713" s="3">
        <v>54.49</v>
      </c>
      <c r="G713" s="3">
        <v>57.21</v>
      </c>
      <c r="H713" s="3">
        <v>58.21</v>
      </c>
      <c r="I713" s="3">
        <v>55.35</v>
      </c>
      <c r="J713" s="3">
        <v>50.52</v>
      </c>
      <c r="K713" s="3">
        <v>48.24</v>
      </c>
      <c r="L713" s="3">
        <v>45.52</v>
      </c>
      <c r="M713" s="3">
        <v>45.09</v>
      </c>
      <c r="N713" s="3">
        <v>45.96</v>
      </c>
      <c r="O713" s="3">
        <v>49.93</v>
      </c>
      <c r="P713" s="3">
        <v>51.4</v>
      </c>
      <c r="Q713" s="3">
        <v>54.33</v>
      </c>
      <c r="R713" s="3">
        <v>57.05</v>
      </c>
      <c r="S713" s="3">
        <v>60.08</v>
      </c>
      <c r="T713" s="3">
        <v>60.4</v>
      </c>
      <c r="U713" s="3">
        <v>56.8</v>
      </c>
      <c r="V713" s="3">
        <v>50.34</v>
      </c>
      <c r="W713" s="3">
        <v>47.43</v>
      </c>
      <c r="X713" s="3">
        <v>46.55</v>
      </c>
      <c r="Y713" s="3">
        <v>45.89</v>
      </c>
      <c r="Z713" s="3">
        <v>46.31</v>
      </c>
      <c r="AA713" s="3">
        <v>47.36</v>
      </c>
      <c r="AB713" s="3">
        <v>51.07</v>
      </c>
      <c r="AC713" s="3">
        <v>54.48</v>
      </c>
      <c r="AD713" s="3">
        <v>56.8</v>
      </c>
      <c r="AE713" s="3">
        <v>59.84</v>
      </c>
      <c r="AF713" s="3">
        <v>58.56</v>
      </c>
      <c r="AG713" s="3">
        <v>54.2</v>
      </c>
      <c r="AH713" s="3">
        <v>47.69</v>
      </c>
      <c r="AI713" s="3">
        <v>45.42</v>
      </c>
      <c r="AJ713" s="3">
        <v>44.58</v>
      </c>
      <c r="AK713" s="3">
        <v>45.08</v>
      </c>
      <c r="AL713" s="3">
        <v>45.88</v>
      </c>
      <c r="AM713" s="3">
        <v>47.43</v>
      </c>
      <c r="AN713" s="3">
        <v>51.84</v>
      </c>
      <c r="AO713" s="3">
        <v>54.36</v>
      </c>
      <c r="AP713" s="3">
        <v>55.75</v>
      </c>
      <c r="AQ713" s="3">
        <v>56.32</v>
      </c>
      <c r="AR713" s="3">
        <v>54.99</v>
      </c>
      <c r="AS713" s="3">
        <v>52.01</v>
      </c>
      <c r="AT713" s="3">
        <v>46.37</v>
      </c>
      <c r="AU713" s="3">
        <v>45.05</v>
      </c>
      <c r="AV713" s="3">
        <v>44.65</v>
      </c>
      <c r="AW713" s="3">
        <v>45</v>
      </c>
      <c r="AX713" s="3">
        <v>46.1</v>
      </c>
      <c r="AY713" s="3">
        <v>49.21</v>
      </c>
    </row>
    <row r="714" spans="1:51" x14ac:dyDescent="0.35">
      <c r="A714" s="5">
        <f t="shared" si="11"/>
        <v>43725</v>
      </c>
      <c r="B714" t="s">
        <v>859</v>
      </c>
      <c r="C714" s="2">
        <v>43725</v>
      </c>
      <c r="D714" s="3">
        <v>35.11</v>
      </c>
      <c r="E714" s="3">
        <v>45.95</v>
      </c>
      <c r="F714" s="3">
        <v>51.77</v>
      </c>
      <c r="G714" s="3">
        <v>54.58</v>
      </c>
      <c r="H714" s="3">
        <v>55.36</v>
      </c>
      <c r="I714" s="3">
        <v>52.93</v>
      </c>
      <c r="J714" s="3">
        <v>48.44</v>
      </c>
      <c r="K714" s="3">
        <v>46.19</v>
      </c>
      <c r="L714" s="3">
        <v>43.43</v>
      </c>
      <c r="M714" s="3">
        <v>43.05</v>
      </c>
      <c r="N714" s="3">
        <v>43.92</v>
      </c>
      <c r="O714" s="3">
        <v>47.86</v>
      </c>
      <c r="P714" s="3">
        <v>49.22</v>
      </c>
      <c r="Q714" s="3">
        <v>52.07</v>
      </c>
      <c r="R714" s="3">
        <v>54.84</v>
      </c>
      <c r="S714" s="3">
        <v>58.06</v>
      </c>
      <c r="T714" s="3">
        <v>58.35</v>
      </c>
      <c r="U714" s="3">
        <v>54.83</v>
      </c>
      <c r="V714" s="3">
        <v>48.45</v>
      </c>
      <c r="W714" s="3">
        <v>45.59</v>
      </c>
      <c r="X714" s="3">
        <v>44.71</v>
      </c>
      <c r="Y714" s="3">
        <v>44.04</v>
      </c>
      <c r="Z714" s="3">
        <v>44.43</v>
      </c>
      <c r="AA714" s="3">
        <v>45.45</v>
      </c>
      <c r="AB714" s="3">
        <v>49.11</v>
      </c>
      <c r="AC714" s="3">
        <v>52.5</v>
      </c>
      <c r="AD714" s="3">
        <v>54.82</v>
      </c>
      <c r="AE714" s="3">
        <v>57.89</v>
      </c>
      <c r="AF714" s="3">
        <v>56.66</v>
      </c>
      <c r="AG714" s="3">
        <v>52.4</v>
      </c>
      <c r="AH714" s="3">
        <v>46.12</v>
      </c>
      <c r="AI714" s="3">
        <v>43.91</v>
      </c>
      <c r="AJ714" s="3">
        <v>43.12</v>
      </c>
      <c r="AK714" s="3">
        <v>43.66</v>
      </c>
      <c r="AL714" s="3">
        <v>44.5</v>
      </c>
      <c r="AM714" s="3">
        <v>46.07</v>
      </c>
      <c r="AN714" s="3">
        <v>50.56</v>
      </c>
      <c r="AO714" s="3">
        <v>53.1</v>
      </c>
      <c r="AP714" s="3">
        <v>54.51</v>
      </c>
      <c r="AQ714" s="3">
        <v>55.1</v>
      </c>
      <c r="AR714" s="3">
        <v>53.79</v>
      </c>
      <c r="AS714" s="3">
        <v>50.82</v>
      </c>
      <c r="AT714" s="3">
        <v>45.19</v>
      </c>
      <c r="AU714" s="3">
        <v>43.89</v>
      </c>
      <c r="AV714" s="3">
        <v>43.5</v>
      </c>
      <c r="AW714" s="3">
        <v>43.85</v>
      </c>
      <c r="AX714" s="3">
        <v>44.96</v>
      </c>
      <c r="AY714" s="3">
        <v>48.07</v>
      </c>
    </row>
    <row r="715" spans="1:51" x14ac:dyDescent="0.35">
      <c r="A715" s="5">
        <f t="shared" si="11"/>
        <v>43726</v>
      </c>
      <c r="B715" t="s">
        <v>860</v>
      </c>
      <c r="C715" s="2">
        <v>43726</v>
      </c>
      <c r="D715" s="3">
        <v>32.47</v>
      </c>
      <c r="E715" s="3">
        <v>45.19</v>
      </c>
      <c r="F715" s="3">
        <v>50.88</v>
      </c>
      <c r="G715" s="3">
        <v>53.84</v>
      </c>
      <c r="H715" s="3">
        <v>54.79</v>
      </c>
      <c r="I715" s="3">
        <v>52.29</v>
      </c>
      <c r="J715" s="3">
        <v>48.06</v>
      </c>
      <c r="K715" s="3">
        <v>46.08</v>
      </c>
      <c r="L715" s="3">
        <v>43.23</v>
      </c>
      <c r="M715" s="3">
        <v>42.8</v>
      </c>
      <c r="N715" s="3">
        <v>43.51</v>
      </c>
      <c r="O715" s="3">
        <v>47.38</v>
      </c>
      <c r="P715" s="3">
        <v>48.93</v>
      </c>
      <c r="Q715" s="3">
        <v>51.86</v>
      </c>
      <c r="R715" s="3">
        <v>54.7</v>
      </c>
      <c r="S715" s="3">
        <v>57.94</v>
      </c>
      <c r="T715" s="3">
        <v>58.24</v>
      </c>
      <c r="U715" s="3">
        <v>54.62</v>
      </c>
      <c r="V715" s="3">
        <v>48.14</v>
      </c>
      <c r="W715" s="3">
        <v>45.19</v>
      </c>
      <c r="X715" s="3">
        <v>44.23</v>
      </c>
      <c r="Y715" s="3">
        <v>43.56</v>
      </c>
      <c r="Z715" s="3">
        <v>43.95</v>
      </c>
      <c r="AA715" s="3">
        <v>44.87</v>
      </c>
      <c r="AB715" s="3">
        <v>48.42</v>
      </c>
      <c r="AC715" s="3">
        <v>51.81</v>
      </c>
      <c r="AD715" s="3">
        <v>54.13</v>
      </c>
      <c r="AE715" s="3">
        <v>57.2</v>
      </c>
      <c r="AF715" s="3">
        <v>55.97</v>
      </c>
      <c r="AG715" s="3">
        <v>51.71</v>
      </c>
      <c r="AH715" s="3">
        <v>45.53</v>
      </c>
      <c r="AI715" s="3">
        <v>43.4</v>
      </c>
      <c r="AJ715" s="3">
        <v>42.67</v>
      </c>
      <c r="AK715" s="3">
        <v>43.21</v>
      </c>
      <c r="AL715" s="3">
        <v>44.05</v>
      </c>
      <c r="AM715" s="3">
        <v>45.62</v>
      </c>
      <c r="AN715" s="3">
        <v>50.11</v>
      </c>
      <c r="AO715" s="3">
        <v>52.65</v>
      </c>
      <c r="AP715" s="3">
        <v>54.06</v>
      </c>
      <c r="AQ715" s="3">
        <v>54.65</v>
      </c>
      <c r="AR715" s="3">
        <v>53.34</v>
      </c>
      <c r="AS715" s="3">
        <v>50.37</v>
      </c>
      <c r="AT715" s="3">
        <v>44.74</v>
      </c>
      <c r="AU715" s="3">
        <v>43.44</v>
      </c>
      <c r="AV715" s="3">
        <v>43.05</v>
      </c>
      <c r="AW715" s="3">
        <v>43.4</v>
      </c>
      <c r="AX715" s="3">
        <v>44.51</v>
      </c>
      <c r="AY715" s="3">
        <v>47.62</v>
      </c>
    </row>
    <row r="716" spans="1:51" x14ac:dyDescent="0.35">
      <c r="A716" s="5">
        <f t="shared" si="11"/>
        <v>43727</v>
      </c>
      <c r="B716" t="s">
        <v>861</v>
      </c>
      <c r="C716" s="2">
        <v>43727</v>
      </c>
      <c r="D716" s="3">
        <v>32.159999999999997</v>
      </c>
      <c r="E716" s="3">
        <v>45.23</v>
      </c>
      <c r="F716" s="3">
        <v>51.03</v>
      </c>
      <c r="G716" s="3">
        <v>53.86</v>
      </c>
      <c r="H716" s="3">
        <v>54.66</v>
      </c>
      <c r="I716" s="3">
        <v>51.99</v>
      </c>
      <c r="J716" s="3">
        <v>48.17</v>
      </c>
      <c r="K716" s="3">
        <v>46.07</v>
      </c>
      <c r="L716" s="3">
        <v>43.31</v>
      </c>
      <c r="M716" s="3">
        <v>42.98</v>
      </c>
      <c r="N716" s="3">
        <v>43.7</v>
      </c>
      <c r="O716" s="3">
        <v>47.57</v>
      </c>
      <c r="P716" s="3">
        <v>49.15</v>
      </c>
      <c r="Q716" s="3">
        <v>52.07</v>
      </c>
      <c r="R716" s="3">
        <v>54.9</v>
      </c>
      <c r="S716" s="3">
        <v>58.14</v>
      </c>
      <c r="T716" s="3">
        <v>58.44</v>
      </c>
      <c r="U716" s="3">
        <v>54.82</v>
      </c>
      <c r="V716" s="3">
        <v>48.4</v>
      </c>
      <c r="W716" s="3">
        <v>45.51</v>
      </c>
      <c r="X716" s="3">
        <v>44.59</v>
      </c>
      <c r="Y716" s="3">
        <v>43.92</v>
      </c>
      <c r="Z716" s="3">
        <v>44.31</v>
      </c>
      <c r="AA716" s="3">
        <v>45.23</v>
      </c>
      <c r="AB716" s="3">
        <v>48.74</v>
      </c>
      <c r="AC716" s="3">
        <v>52.06</v>
      </c>
      <c r="AD716" s="3">
        <v>54.32</v>
      </c>
      <c r="AE716" s="3">
        <v>57.39</v>
      </c>
      <c r="AF716" s="3">
        <v>56.16</v>
      </c>
      <c r="AG716" s="3">
        <v>51.9</v>
      </c>
      <c r="AH716" s="3">
        <v>45.89</v>
      </c>
      <c r="AI716" s="3">
        <v>43.88</v>
      </c>
      <c r="AJ716" s="3">
        <v>43.27</v>
      </c>
      <c r="AK716" s="3">
        <v>43.81</v>
      </c>
      <c r="AL716" s="3">
        <v>44.65</v>
      </c>
      <c r="AM716" s="3">
        <v>46.22</v>
      </c>
      <c r="AN716" s="3">
        <v>50.33</v>
      </c>
      <c r="AO716" s="3">
        <v>52.83</v>
      </c>
      <c r="AP716" s="3">
        <v>54.22</v>
      </c>
      <c r="AQ716" s="3">
        <v>54.81</v>
      </c>
      <c r="AR716" s="3">
        <v>53.5</v>
      </c>
      <c r="AS716" s="3">
        <v>50.53</v>
      </c>
      <c r="AT716" s="3">
        <v>44.99</v>
      </c>
      <c r="AU716" s="3">
        <v>43.51</v>
      </c>
      <c r="AV716" s="3">
        <v>42.94</v>
      </c>
      <c r="AW716" s="3">
        <v>43.15</v>
      </c>
      <c r="AX716" s="3">
        <v>44.26</v>
      </c>
      <c r="AY716" s="3">
        <v>47.37</v>
      </c>
    </row>
    <row r="717" spans="1:51" x14ac:dyDescent="0.35">
      <c r="A717" s="5">
        <f t="shared" si="11"/>
        <v>43728</v>
      </c>
      <c r="B717" t="s">
        <v>862</v>
      </c>
      <c r="C717" s="2">
        <v>43728</v>
      </c>
      <c r="D717" s="3">
        <v>33.299999999999997</v>
      </c>
      <c r="E717" s="3">
        <v>46.15</v>
      </c>
      <c r="F717" s="3">
        <v>51.92</v>
      </c>
      <c r="G717" s="3">
        <v>54.62</v>
      </c>
      <c r="H717" s="3">
        <v>55.57</v>
      </c>
      <c r="I717" s="3">
        <v>52.9</v>
      </c>
      <c r="J717" s="3">
        <v>48.96</v>
      </c>
      <c r="K717" s="3">
        <v>46.86</v>
      </c>
      <c r="L717" s="3">
        <v>44.1</v>
      </c>
      <c r="M717" s="3">
        <v>43.77</v>
      </c>
      <c r="N717" s="3">
        <v>44.49</v>
      </c>
      <c r="O717" s="3">
        <v>48.36</v>
      </c>
      <c r="P717" s="3">
        <v>49.78</v>
      </c>
      <c r="Q717" s="3">
        <v>52.65</v>
      </c>
      <c r="R717" s="3">
        <v>55.48</v>
      </c>
      <c r="S717" s="3">
        <v>58.72</v>
      </c>
      <c r="T717" s="3">
        <v>59.02</v>
      </c>
      <c r="U717" s="3">
        <v>55.4</v>
      </c>
      <c r="V717" s="3">
        <v>48.67</v>
      </c>
      <c r="W717" s="3">
        <v>45.78</v>
      </c>
      <c r="X717" s="3">
        <v>44.86</v>
      </c>
      <c r="Y717" s="3">
        <v>44.19</v>
      </c>
      <c r="Z717" s="3">
        <v>44.58</v>
      </c>
      <c r="AA717" s="3">
        <v>45.5</v>
      </c>
      <c r="AB717" s="3">
        <v>49.12</v>
      </c>
      <c r="AC717" s="3">
        <v>52.5</v>
      </c>
      <c r="AD717" s="3">
        <v>54.76</v>
      </c>
      <c r="AE717" s="3">
        <v>57.83</v>
      </c>
      <c r="AF717" s="3">
        <v>56.6</v>
      </c>
      <c r="AG717" s="3">
        <v>52.34</v>
      </c>
      <c r="AH717" s="3">
        <v>46.33</v>
      </c>
      <c r="AI717" s="3">
        <v>44.32</v>
      </c>
      <c r="AJ717" s="3">
        <v>43.71</v>
      </c>
      <c r="AK717" s="3">
        <v>44.25</v>
      </c>
      <c r="AL717" s="3">
        <v>45.09</v>
      </c>
      <c r="AM717" s="3">
        <v>46.66</v>
      </c>
      <c r="AN717" s="3">
        <v>50.77</v>
      </c>
      <c r="AO717" s="3">
        <v>53.27</v>
      </c>
      <c r="AP717" s="3">
        <v>54.66</v>
      </c>
      <c r="AQ717" s="3">
        <v>55.25</v>
      </c>
      <c r="AR717" s="3">
        <v>53.94</v>
      </c>
      <c r="AS717" s="3">
        <v>50.97</v>
      </c>
      <c r="AT717" s="3">
        <v>45.43</v>
      </c>
      <c r="AU717" s="3">
        <v>43.95</v>
      </c>
      <c r="AV717" s="3">
        <v>43.38</v>
      </c>
      <c r="AW717" s="3">
        <v>43.59</v>
      </c>
      <c r="AX717" s="3">
        <v>44.7</v>
      </c>
      <c r="AY717" s="3">
        <v>47.81</v>
      </c>
    </row>
    <row r="718" spans="1:51" x14ac:dyDescent="0.35">
      <c r="A718" s="5">
        <f t="shared" ref="A718:A781" si="12">+A713+7</f>
        <v>43731</v>
      </c>
      <c r="B718" t="s">
        <v>863</v>
      </c>
      <c r="C718" s="2">
        <v>43731</v>
      </c>
      <c r="D718" s="3">
        <v>32.26</v>
      </c>
      <c r="E718" s="3">
        <v>44.78</v>
      </c>
      <c r="F718" s="3">
        <v>50.75</v>
      </c>
      <c r="G718" s="3">
        <v>53.61</v>
      </c>
      <c r="H718" s="3">
        <v>54.66</v>
      </c>
      <c r="I718" s="3">
        <v>52.26</v>
      </c>
      <c r="J718" s="3">
        <v>48.23</v>
      </c>
      <c r="K718" s="3">
        <v>46.03</v>
      </c>
      <c r="L718" s="3">
        <v>43.48</v>
      </c>
      <c r="M718" s="3">
        <v>43.18</v>
      </c>
      <c r="N718" s="3">
        <v>43.93</v>
      </c>
      <c r="O718" s="3">
        <v>47.83</v>
      </c>
      <c r="P718" s="3">
        <v>49.19</v>
      </c>
      <c r="Q718" s="3">
        <v>52.06</v>
      </c>
      <c r="R718" s="3">
        <v>54.89</v>
      </c>
      <c r="S718" s="3">
        <v>58.13</v>
      </c>
      <c r="T718" s="3">
        <v>58.43</v>
      </c>
      <c r="U718" s="3">
        <v>54.81</v>
      </c>
      <c r="V718" s="3">
        <v>48.27</v>
      </c>
      <c r="W718" s="3">
        <v>45.49</v>
      </c>
      <c r="X718" s="3">
        <v>44.68</v>
      </c>
      <c r="Y718" s="3">
        <v>44.07</v>
      </c>
      <c r="Z718" s="3">
        <v>44.52</v>
      </c>
      <c r="AA718" s="3">
        <v>45.48</v>
      </c>
      <c r="AB718" s="3">
        <v>49.05</v>
      </c>
      <c r="AC718" s="3">
        <v>52.38</v>
      </c>
      <c r="AD718" s="3">
        <v>54.64</v>
      </c>
      <c r="AE718" s="3">
        <v>57.71</v>
      </c>
      <c r="AF718" s="3">
        <v>56.48</v>
      </c>
      <c r="AG718" s="3">
        <v>52.22</v>
      </c>
      <c r="AH718" s="3">
        <v>46.08</v>
      </c>
      <c r="AI718" s="3">
        <v>43.99</v>
      </c>
      <c r="AJ718" s="3">
        <v>43.33</v>
      </c>
      <c r="AK718" s="3">
        <v>43.83</v>
      </c>
      <c r="AL718" s="3">
        <v>44.67</v>
      </c>
      <c r="AM718" s="3">
        <v>46.24</v>
      </c>
      <c r="AN718" s="3">
        <v>50.4</v>
      </c>
      <c r="AO718" s="3">
        <v>52.95</v>
      </c>
      <c r="AP718" s="3">
        <v>54.34</v>
      </c>
      <c r="AQ718" s="3">
        <v>54.93</v>
      </c>
      <c r="AR718" s="3">
        <v>53.62</v>
      </c>
      <c r="AS718" s="3">
        <v>50.65</v>
      </c>
      <c r="AT718" s="3">
        <v>45.11</v>
      </c>
      <c r="AU718" s="3">
        <v>43.63</v>
      </c>
      <c r="AV718" s="3">
        <v>43.06</v>
      </c>
      <c r="AW718" s="3">
        <v>43.27</v>
      </c>
      <c r="AX718" s="3">
        <v>44.38</v>
      </c>
      <c r="AY718" s="3">
        <v>47.49</v>
      </c>
    </row>
    <row r="719" spans="1:51" x14ac:dyDescent="0.35">
      <c r="A719" s="5">
        <f t="shared" si="12"/>
        <v>43732</v>
      </c>
      <c r="B719" t="s">
        <v>864</v>
      </c>
      <c r="C719" s="2">
        <v>43732</v>
      </c>
      <c r="D719" s="3">
        <v>32.19</v>
      </c>
      <c r="E719" s="3">
        <v>44.22</v>
      </c>
      <c r="F719" s="3">
        <v>50.5</v>
      </c>
      <c r="G719" s="3">
        <v>53.31</v>
      </c>
      <c r="H719" s="3">
        <v>54.31</v>
      </c>
      <c r="I719" s="3">
        <v>51.76</v>
      </c>
      <c r="J719" s="3">
        <v>48</v>
      </c>
      <c r="K719" s="3">
        <v>45.83</v>
      </c>
      <c r="L719" s="3">
        <v>43.28</v>
      </c>
      <c r="M719" s="3">
        <v>42.93</v>
      </c>
      <c r="N719" s="3">
        <v>43.7</v>
      </c>
      <c r="O719" s="3">
        <v>47.67</v>
      </c>
      <c r="P719" s="3">
        <v>49</v>
      </c>
      <c r="Q719" s="3">
        <v>51.92</v>
      </c>
      <c r="R719" s="3">
        <v>54.77</v>
      </c>
      <c r="S719" s="3">
        <v>57.94</v>
      </c>
      <c r="T719" s="3">
        <v>58.27</v>
      </c>
      <c r="U719" s="3">
        <v>54.68</v>
      </c>
      <c r="V719" s="3">
        <v>48.17</v>
      </c>
      <c r="W719" s="3">
        <v>45.39</v>
      </c>
      <c r="X719" s="3">
        <v>44.58</v>
      </c>
      <c r="Y719" s="3">
        <v>43.97</v>
      </c>
      <c r="Z719" s="3">
        <v>44.42</v>
      </c>
      <c r="AA719" s="3">
        <v>45.38</v>
      </c>
      <c r="AB719" s="3">
        <v>48.95</v>
      </c>
      <c r="AC719" s="3">
        <v>52.28</v>
      </c>
      <c r="AD719" s="3">
        <v>54.54</v>
      </c>
      <c r="AE719" s="3">
        <v>57.61</v>
      </c>
      <c r="AF719" s="3">
        <v>56.38</v>
      </c>
      <c r="AG719" s="3">
        <v>52.12</v>
      </c>
      <c r="AH719" s="3">
        <v>46.08</v>
      </c>
      <c r="AI719" s="3">
        <v>44.09</v>
      </c>
      <c r="AJ719" s="3">
        <v>43.43</v>
      </c>
      <c r="AK719" s="3">
        <v>43.93</v>
      </c>
      <c r="AL719" s="3">
        <v>44.77</v>
      </c>
      <c r="AM719" s="3">
        <v>46.34</v>
      </c>
      <c r="AN719" s="3">
        <v>50.46</v>
      </c>
      <c r="AO719" s="3">
        <v>52.97</v>
      </c>
      <c r="AP719" s="3">
        <v>54.32</v>
      </c>
      <c r="AQ719" s="3">
        <v>54.91</v>
      </c>
      <c r="AR719" s="3">
        <v>53.6</v>
      </c>
      <c r="AS719" s="3">
        <v>50.63</v>
      </c>
      <c r="AT719" s="3">
        <v>45.11</v>
      </c>
      <c r="AU719" s="3">
        <v>43.65</v>
      </c>
      <c r="AV719" s="3">
        <v>43.1</v>
      </c>
      <c r="AW719" s="3">
        <v>43.31</v>
      </c>
      <c r="AX719" s="3">
        <v>44.42</v>
      </c>
      <c r="AY719" s="3">
        <v>47.53</v>
      </c>
    </row>
    <row r="720" spans="1:51" x14ac:dyDescent="0.35">
      <c r="A720" s="5">
        <f t="shared" si="12"/>
        <v>43733</v>
      </c>
      <c r="B720" t="s">
        <v>865</v>
      </c>
      <c r="C720" s="2">
        <v>43733</v>
      </c>
      <c r="D720" s="3">
        <v>30.92</v>
      </c>
      <c r="E720" s="3">
        <v>43.52</v>
      </c>
      <c r="F720" s="3">
        <v>49.87</v>
      </c>
      <c r="G720" s="3">
        <v>52.81</v>
      </c>
      <c r="H720" s="3">
        <v>54.01</v>
      </c>
      <c r="I720" s="3">
        <v>51.33</v>
      </c>
      <c r="J720" s="3">
        <v>47.64</v>
      </c>
      <c r="K720" s="3">
        <v>45.54</v>
      </c>
      <c r="L720" s="3">
        <v>42.64</v>
      </c>
      <c r="M720" s="3">
        <v>42.44</v>
      </c>
      <c r="N720" s="3">
        <v>43.23</v>
      </c>
      <c r="O720" s="3">
        <v>46.37</v>
      </c>
      <c r="P720" s="3">
        <v>48.36</v>
      </c>
      <c r="Q720" s="3">
        <v>51.46</v>
      </c>
      <c r="R720" s="3">
        <v>54.32</v>
      </c>
      <c r="S720" s="3">
        <v>57.44</v>
      </c>
      <c r="T720" s="3">
        <v>57.77</v>
      </c>
      <c r="U720" s="3">
        <v>54.18</v>
      </c>
      <c r="V720" s="3">
        <v>47.8</v>
      </c>
      <c r="W720" s="3">
        <v>45.09</v>
      </c>
      <c r="X720" s="3">
        <v>44.28</v>
      </c>
      <c r="Y720" s="3">
        <v>43.67</v>
      </c>
      <c r="Z720" s="3">
        <v>44.12</v>
      </c>
      <c r="AA720" s="3">
        <v>45.08</v>
      </c>
      <c r="AB720" s="3">
        <v>48.56</v>
      </c>
      <c r="AC720" s="3">
        <v>51.85</v>
      </c>
      <c r="AD720" s="3">
        <v>54.11</v>
      </c>
      <c r="AE720" s="3">
        <v>57.18</v>
      </c>
      <c r="AF720" s="3">
        <v>55.95</v>
      </c>
      <c r="AG720" s="3">
        <v>51.69</v>
      </c>
      <c r="AH720" s="3">
        <v>45.75</v>
      </c>
      <c r="AI720" s="3">
        <v>43.87</v>
      </c>
      <c r="AJ720" s="3">
        <v>43.3</v>
      </c>
      <c r="AK720" s="3">
        <v>43.8</v>
      </c>
      <c r="AL720" s="3">
        <v>44.64</v>
      </c>
      <c r="AM720" s="3">
        <v>46.21</v>
      </c>
      <c r="AN720" s="3">
        <v>50.43</v>
      </c>
      <c r="AO720" s="3">
        <v>52.99</v>
      </c>
      <c r="AP720" s="3">
        <v>54.34</v>
      </c>
      <c r="AQ720" s="3">
        <v>54.93</v>
      </c>
      <c r="AR720" s="3">
        <v>53.62</v>
      </c>
      <c r="AS720" s="3">
        <v>50.65</v>
      </c>
      <c r="AT720" s="3">
        <v>45.03</v>
      </c>
      <c r="AU720" s="3">
        <v>43.49</v>
      </c>
      <c r="AV720" s="3">
        <v>42.94</v>
      </c>
      <c r="AW720" s="3">
        <v>43.15</v>
      </c>
      <c r="AX720" s="3">
        <v>44.26</v>
      </c>
      <c r="AY720" s="3">
        <v>47.37</v>
      </c>
    </row>
    <row r="721" spans="1:51" x14ac:dyDescent="0.35">
      <c r="A721" s="5">
        <f t="shared" si="12"/>
        <v>43734</v>
      </c>
      <c r="B721" t="s">
        <v>866</v>
      </c>
      <c r="C721" s="2">
        <v>43734</v>
      </c>
      <c r="D721" s="3">
        <v>30.65</v>
      </c>
      <c r="E721" s="3">
        <v>44.41</v>
      </c>
      <c r="F721" s="3">
        <v>50.36</v>
      </c>
      <c r="G721" s="3">
        <v>53.44</v>
      </c>
      <c r="H721" s="3">
        <v>54.32</v>
      </c>
      <c r="I721" s="3">
        <v>51.93</v>
      </c>
      <c r="J721" s="3">
        <v>47.8</v>
      </c>
      <c r="K721" s="3">
        <v>45.73</v>
      </c>
      <c r="L721" s="3">
        <v>43.13</v>
      </c>
      <c r="M721" s="3">
        <v>42.93</v>
      </c>
      <c r="N721" s="3">
        <v>43.72</v>
      </c>
      <c r="O721" s="3">
        <v>46.86</v>
      </c>
      <c r="P721" s="3">
        <v>48.83</v>
      </c>
      <c r="Q721" s="3">
        <v>51.89</v>
      </c>
      <c r="R721" s="3">
        <v>54.75</v>
      </c>
      <c r="S721" s="3">
        <v>57.87</v>
      </c>
      <c r="T721" s="3">
        <v>58.2</v>
      </c>
      <c r="U721" s="3">
        <v>54.61</v>
      </c>
      <c r="V721" s="3">
        <v>48.23</v>
      </c>
      <c r="W721" s="3">
        <v>45.52</v>
      </c>
      <c r="X721" s="3">
        <v>44.71</v>
      </c>
      <c r="Y721" s="3">
        <v>44.07</v>
      </c>
      <c r="Z721" s="3">
        <v>44.49</v>
      </c>
      <c r="AA721" s="3">
        <v>45.45</v>
      </c>
      <c r="AB721" s="3">
        <v>48.88</v>
      </c>
      <c r="AC721" s="3">
        <v>52.12</v>
      </c>
      <c r="AD721" s="3">
        <v>54.34</v>
      </c>
      <c r="AE721" s="3">
        <v>57.37</v>
      </c>
      <c r="AF721" s="3">
        <v>56.12</v>
      </c>
      <c r="AG721" s="3">
        <v>51.84</v>
      </c>
      <c r="AH721" s="3">
        <v>45.88</v>
      </c>
      <c r="AI721" s="3">
        <v>44</v>
      </c>
      <c r="AJ721" s="3">
        <v>43.43</v>
      </c>
      <c r="AK721" s="3">
        <v>43.93</v>
      </c>
      <c r="AL721" s="3">
        <v>44.77</v>
      </c>
      <c r="AM721" s="3">
        <v>46.34</v>
      </c>
      <c r="AN721" s="3">
        <v>50.56</v>
      </c>
      <c r="AO721" s="3">
        <v>53.12</v>
      </c>
      <c r="AP721" s="3">
        <v>54.47</v>
      </c>
      <c r="AQ721" s="3">
        <v>55.06</v>
      </c>
      <c r="AR721" s="3">
        <v>53.75</v>
      </c>
      <c r="AS721" s="3">
        <v>50.78</v>
      </c>
      <c r="AT721" s="3">
        <v>45.16</v>
      </c>
      <c r="AU721" s="3">
        <v>43.62</v>
      </c>
      <c r="AV721" s="3">
        <v>43.04</v>
      </c>
      <c r="AW721" s="3">
        <v>43.22</v>
      </c>
      <c r="AX721" s="3">
        <v>44.3</v>
      </c>
      <c r="AY721" s="3">
        <v>47.41</v>
      </c>
    </row>
    <row r="722" spans="1:51" x14ac:dyDescent="0.35">
      <c r="A722" s="5">
        <f t="shared" si="12"/>
        <v>43735</v>
      </c>
      <c r="B722" t="s">
        <v>867</v>
      </c>
      <c r="C722" s="2">
        <v>43735</v>
      </c>
      <c r="D722" s="3">
        <v>30.65</v>
      </c>
      <c r="E722" s="3">
        <v>44.13</v>
      </c>
      <c r="F722" s="3">
        <v>50.1</v>
      </c>
      <c r="G722" s="3">
        <v>53.15</v>
      </c>
      <c r="H722" s="3">
        <v>54.04</v>
      </c>
      <c r="I722" s="3">
        <v>51.53</v>
      </c>
      <c r="J722" s="3">
        <v>47.58</v>
      </c>
      <c r="K722" s="3">
        <v>45.51</v>
      </c>
      <c r="L722" s="3">
        <v>42.91</v>
      </c>
      <c r="M722" s="3">
        <v>42.71</v>
      </c>
      <c r="N722" s="3">
        <v>43.5</v>
      </c>
      <c r="O722" s="3">
        <v>46.59</v>
      </c>
      <c r="P722" s="3">
        <v>48.46</v>
      </c>
      <c r="Q722" s="3">
        <v>51.52</v>
      </c>
      <c r="R722" s="3">
        <v>54.38</v>
      </c>
      <c r="S722" s="3">
        <v>57.51</v>
      </c>
      <c r="T722" s="3">
        <v>57.84</v>
      </c>
      <c r="U722" s="3">
        <v>54.25</v>
      </c>
      <c r="V722" s="3">
        <v>47.87</v>
      </c>
      <c r="W722" s="3">
        <v>45.16</v>
      </c>
      <c r="X722" s="3">
        <v>44.35</v>
      </c>
      <c r="Y722" s="3">
        <v>43.74</v>
      </c>
      <c r="Z722" s="3">
        <v>44.19</v>
      </c>
      <c r="AA722" s="3">
        <v>45.18</v>
      </c>
      <c r="AB722" s="3">
        <v>48.61</v>
      </c>
      <c r="AC722" s="3">
        <v>51.85</v>
      </c>
      <c r="AD722" s="3">
        <v>54.07</v>
      </c>
      <c r="AE722" s="3">
        <v>57.1</v>
      </c>
      <c r="AF722" s="3">
        <v>55.85</v>
      </c>
      <c r="AG722" s="3">
        <v>51.57</v>
      </c>
      <c r="AH722" s="3">
        <v>45.73</v>
      </c>
      <c r="AI722" s="3">
        <v>43.97</v>
      </c>
      <c r="AJ722" s="3">
        <v>43.52</v>
      </c>
      <c r="AK722" s="3">
        <v>44.06</v>
      </c>
      <c r="AL722" s="3">
        <v>44.9</v>
      </c>
      <c r="AM722" s="3">
        <v>46.47</v>
      </c>
      <c r="AN722" s="3">
        <v>50.69</v>
      </c>
      <c r="AO722" s="3">
        <v>53.25</v>
      </c>
      <c r="AP722" s="3">
        <v>54.6</v>
      </c>
      <c r="AQ722" s="3">
        <v>55.19</v>
      </c>
      <c r="AR722" s="3">
        <v>53.88</v>
      </c>
      <c r="AS722" s="3">
        <v>50.91</v>
      </c>
      <c r="AT722" s="3">
        <v>45.4</v>
      </c>
      <c r="AU722" s="3">
        <v>43.86</v>
      </c>
      <c r="AV722" s="3">
        <v>43.28</v>
      </c>
      <c r="AW722" s="3">
        <v>43.46</v>
      </c>
      <c r="AX722" s="3">
        <v>44.54</v>
      </c>
      <c r="AY722" s="3">
        <v>47.65</v>
      </c>
    </row>
    <row r="723" spans="1:51" x14ac:dyDescent="0.35">
      <c r="A723" s="5">
        <f t="shared" si="12"/>
        <v>43738</v>
      </c>
      <c r="B723" t="s">
        <v>868</v>
      </c>
      <c r="C723" s="2">
        <v>43738</v>
      </c>
      <c r="D723" s="3">
        <v>43.18</v>
      </c>
      <c r="E723" s="3">
        <v>49.5</v>
      </c>
      <c r="F723" s="3">
        <v>52.53</v>
      </c>
      <c r="G723" s="3">
        <v>53.52</v>
      </c>
      <c r="H723" s="3">
        <v>51.46</v>
      </c>
      <c r="I723" s="3">
        <v>47.3</v>
      </c>
      <c r="J723" s="3">
        <v>45.48</v>
      </c>
      <c r="K723" s="3">
        <v>43.08</v>
      </c>
      <c r="L723" s="3">
        <v>43.13</v>
      </c>
      <c r="M723" s="3">
        <v>43.87</v>
      </c>
      <c r="N723" s="3">
        <v>46.17</v>
      </c>
      <c r="O723" s="3">
        <v>48.37</v>
      </c>
      <c r="P723" s="3">
        <v>51.51</v>
      </c>
      <c r="Q723" s="3">
        <v>54.46</v>
      </c>
      <c r="R723" s="3">
        <v>57.47</v>
      </c>
      <c r="S723" s="3">
        <v>57.68</v>
      </c>
      <c r="T723" s="3">
        <v>54.2</v>
      </c>
      <c r="U723" s="3">
        <v>47.96</v>
      </c>
      <c r="V723" s="3">
        <v>45.28</v>
      </c>
      <c r="W723" s="3">
        <v>44.49</v>
      </c>
      <c r="X723" s="3">
        <v>43.89</v>
      </c>
      <c r="Y723" s="3">
        <v>44.35</v>
      </c>
      <c r="Z723" s="3">
        <v>45.34</v>
      </c>
      <c r="AA723" s="3">
        <v>48.71</v>
      </c>
      <c r="AB723" s="3">
        <v>51.95</v>
      </c>
      <c r="AC723" s="3">
        <v>54.21</v>
      </c>
      <c r="AD723" s="3">
        <v>57.31</v>
      </c>
      <c r="AE723" s="3">
        <v>56.04</v>
      </c>
      <c r="AF723" s="3">
        <v>51.74</v>
      </c>
      <c r="AG723" s="3">
        <v>45.82</v>
      </c>
      <c r="AH723" s="3">
        <v>44.06</v>
      </c>
      <c r="AI723" s="3">
        <v>43.61</v>
      </c>
      <c r="AJ723" s="3">
        <v>44.15</v>
      </c>
      <c r="AK723" s="3">
        <v>44.99</v>
      </c>
      <c r="AL723" s="3">
        <v>46.56</v>
      </c>
      <c r="AM723" s="3">
        <v>50.78</v>
      </c>
      <c r="AN723" s="3">
        <v>53.34</v>
      </c>
      <c r="AO723" s="3">
        <v>54.69</v>
      </c>
      <c r="AP723" s="3">
        <v>55.28</v>
      </c>
      <c r="AQ723" s="3">
        <v>53.97</v>
      </c>
      <c r="AR723" s="3">
        <v>51</v>
      </c>
      <c r="AS723" s="3">
        <v>45.49</v>
      </c>
      <c r="AT723" s="3">
        <v>43.95</v>
      </c>
      <c r="AU723" s="3">
        <v>43.37</v>
      </c>
      <c r="AV723" s="3">
        <v>43.55</v>
      </c>
      <c r="AW723" s="3">
        <v>44.63</v>
      </c>
      <c r="AX723" s="3">
        <v>47.74</v>
      </c>
      <c r="AY723" s="3">
        <v>52.67</v>
      </c>
    </row>
    <row r="724" spans="1:51" x14ac:dyDescent="0.35">
      <c r="A724" s="5">
        <f t="shared" si="12"/>
        <v>43739</v>
      </c>
      <c r="B724" t="s">
        <v>869</v>
      </c>
      <c r="C724" s="2">
        <v>43739</v>
      </c>
      <c r="D724" s="3">
        <v>44.4</v>
      </c>
      <c r="E724" s="3">
        <v>50.57</v>
      </c>
      <c r="F724" s="3">
        <v>53.37</v>
      </c>
      <c r="G724" s="3">
        <v>54.37</v>
      </c>
      <c r="H724" s="3">
        <v>52.12</v>
      </c>
      <c r="I724" s="3">
        <v>47.74</v>
      </c>
      <c r="J724" s="3">
        <v>45.87</v>
      </c>
      <c r="K724" s="3">
        <v>43.47</v>
      </c>
      <c r="L724" s="3">
        <v>43.46</v>
      </c>
      <c r="M724" s="3">
        <v>44.2</v>
      </c>
      <c r="N724" s="3">
        <v>46.5</v>
      </c>
      <c r="O724" s="3">
        <v>48.66</v>
      </c>
      <c r="P724" s="3">
        <v>51.8</v>
      </c>
      <c r="Q724" s="3">
        <v>54.77</v>
      </c>
      <c r="R724" s="3">
        <v>57.78</v>
      </c>
      <c r="S724" s="3">
        <v>57.99</v>
      </c>
      <c r="T724" s="3">
        <v>54.45</v>
      </c>
      <c r="U724" s="3">
        <v>48.2</v>
      </c>
      <c r="V724" s="3">
        <v>45.47</v>
      </c>
      <c r="W724" s="3">
        <v>44.68</v>
      </c>
      <c r="X724" s="3">
        <v>44.08</v>
      </c>
      <c r="Y724" s="3">
        <v>44.54</v>
      </c>
      <c r="Z724" s="3">
        <v>45.53</v>
      </c>
      <c r="AA724" s="3">
        <v>48.9</v>
      </c>
      <c r="AB724" s="3">
        <v>52.14</v>
      </c>
      <c r="AC724" s="3">
        <v>54.4</v>
      </c>
      <c r="AD724" s="3">
        <v>57.5</v>
      </c>
      <c r="AE724" s="3">
        <v>56.23</v>
      </c>
      <c r="AF724" s="3">
        <v>51.93</v>
      </c>
      <c r="AG724" s="3">
        <v>45.94</v>
      </c>
      <c r="AH724" s="3">
        <v>44.13</v>
      </c>
      <c r="AI724" s="3">
        <v>43.63</v>
      </c>
      <c r="AJ724" s="3">
        <v>44.17</v>
      </c>
      <c r="AK724" s="3">
        <v>45.01</v>
      </c>
      <c r="AL724" s="3">
        <v>46.58</v>
      </c>
      <c r="AM724" s="3">
        <v>50.8</v>
      </c>
      <c r="AN724" s="3">
        <v>53.36</v>
      </c>
      <c r="AO724" s="3">
        <v>54.71</v>
      </c>
      <c r="AP724" s="3">
        <v>55.3</v>
      </c>
      <c r="AQ724" s="3">
        <v>53.99</v>
      </c>
      <c r="AR724" s="3">
        <v>51.02</v>
      </c>
      <c r="AS724" s="3">
        <v>45.51</v>
      </c>
      <c r="AT724" s="3">
        <v>43.97</v>
      </c>
      <c r="AU724" s="3">
        <v>43.39</v>
      </c>
      <c r="AV724" s="3">
        <v>43.57</v>
      </c>
      <c r="AW724" s="3">
        <v>44.65</v>
      </c>
      <c r="AX724" s="3">
        <v>47.76</v>
      </c>
      <c r="AY724" s="3">
        <v>52.69</v>
      </c>
    </row>
    <row r="725" spans="1:51" x14ac:dyDescent="0.35">
      <c r="A725" s="5">
        <f t="shared" si="12"/>
        <v>43740</v>
      </c>
      <c r="B725" t="s">
        <v>870</v>
      </c>
      <c r="C725" s="2">
        <v>43740</v>
      </c>
      <c r="D725" s="3">
        <v>42.32</v>
      </c>
      <c r="E725" s="3">
        <v>48.58</v>
      </c>
      <c r="F725" s="3">
        <v>51.69</v>
      </c>
      <c r="G725" s="3">
        <v>52.62</v>
      </c>
      <c r="H725" s="3">
        <v>50.11</v>
      </c>
      <c r="I725" s="3">
        <v>46.51</v>
      </c>
      <c r="J725" s="3">
        <v>44.35</v>
      </c>
      <c r="K725" s="3">
        <v>42.01</v>
      </c>
      <c r="L725" s="3">
        <v>42.03</v>
      </c>
      <c r="M725" s="3">
        <v>42.85</v>
      </c>
      <c r="N725" s="3">
        <v>45.21</v>
      </c>
      <c r="O725" s="3">
        <v>47.41</v>
      </c>
      <c r="P725" s="3">
        <v>50.57</v>
      </c>
      <c r="Q725" s="3">
        <v>53.56</v>
      </c>
      <c r="R725" s="3">
        <v>56.59</v>
      </c>
      <c r="S725" s="3">
        <v>56.82</v>
      </c>
      <c r="T725" s="3">
        <v>53.28</v>
      </c>
      <c r="U725" s="3">
        <v>47.07</v>
      </c>
      <c r="V725" s="3">
        <v>44.36</v>
      </c>
      <c r="W725" s="3">
        <v>43.59</v>
      </c>
      <c r="X725" s="3">
        <v>43.01</v>
      </c>
      <c r="Y725" s="3">
        <v>43.49</v>
      </c>
      <c r="Z725" s="3">
        <v>44.5</v>
      </c>
      <c r="AA725" s="3">
        <v>47.86</v>
      </c>
      <c r="AB725" s="3">
        <v>51.1</v>
      </c>
      <c r="AC725" s="3">
        <v>53.36</v>
      </c>
      <c r="AD725" s="3">
        <v>56.46</v>
      </c>
      <c r="AE725" s="3">
        <v>55.19</v>
      </c>
      <c r="AF725" s="3">
        <v>50.94</v>
      </c>
      <c r="AG725" s="3">
        <v>45.01</v>
      </c>
      <c r="AH725" s="3">
        <v>43.25</v>
      </c>
      <c r="AI725" s="3">
        <v>42.75</v>
      </c>
      <c r="AJ725" s="3">
        <v>43.29</v>
      </c>
      <c r="AK725" s="3">
        <v>44.13</v>
      </c>
      <c r="AL725" s="3">
        <v>45.69</v>
      </c>
      <c r="AM725" s="3">
        <v>49.9</v>
      </c>
      <c r="AN725" s="3">
        <v>52.46</v>
      </c>
      <c r="AO725" s="3">
        <v>53.81</v>
      </c>
      <c r="AP725" s="3">
        <v>54.4</v>
      </c>
      <c r="AQ725" s="3">
        <v>53.09</v>
      </c>
      <c r="AR725" s="3">
        <v>50.12</v>
      </c>
      <c r="AS725" s="3">
        <v>44.61</v>
      </c>
      <c r="AT725" s="3">
        <v>43.07</v>
      </c>
      <c r="AU725" s="3">
        <v>42.49</v>
      </c>
      <c r="AV725" s="3">
        <v>42.67</v>
      </c>
      <c r="AW725" s="3">
        <v>43.75</v>
      </c>
      <c r="AX725" s="3">
        <v>46.86</v>
      </c>
      <c r="AY725" s="3">
        <v>51.79</v>
      </c>
    </row>
    <row r="726" spans="1:51" x14ac:dyDescent="0.35">
      <c r="A726" s="5">
        <f t="shared" si="12"/>
        <v>43741</v>
      </c>
      <c r="B726" t="s">
        <v>871</v>
      </c>
      <c r="C726" s="2">
        <v>43741</v>
      </c>
      <c r="D726" s="3">
        <v>42.08</v>
      </c>
      <c r="E726" s="3">
        <v>48.13</v>
      </c>
      <c r="F726" s="3">
        <v>51.06</v>
      </c>
      <c r="G726" s="3">
        <v>51.9</v>
      </c>
      <c r="H726" s="3">
        <v>49.43</v>
      </c>
      <c r="I726" s="3">
        <v>45.63</v>
      </c>
      <c r="J726" s="3">
        <v>43.54</v>
      </c>
      <c r="K726" s="3">
        <v>41.21</v>
      </c>
      <c r="L726" s="3">
        <v>41.29</v>
      </c>
      <c r="M726" s="3">
        <v>42.11</v>
      </c>
      <c r="N726" s="3">
        <v>44.47</v>
      </c>
      <c r="O726" s="3">
        <v>46.67</v>
      </c>
      <c r="P726" s="3">
        <v>49.93</v>
      </c>
      <c r="Q726" s="3">
        <v>52.92</v>
      </c>
      <c r="R726" s="3">
        <v>55.91</v>
      </c>
      <c r="S726" s="3">
        <v>56.14</v>
      </c>
      <c r="T726" s="3">
        <v>52.6</v>
      </c>
      <c r="U726" s="3">
        <v>46.56</v>
      </c>
      <c r="V726" s="3">
        <v>43.85</v>
      </c>
      <c r="W726" s="3">
        <v>43.08</v>
      </c>
      <c r="X726" s="3">
        <v>42.5</v>
      </c>
      <c r="Y726" s="3">
        <v>42.98</v>
      </c>
      <c r="Z726" s="3">
        <v>43.99</v>
      </c>
      <c r="AA726" s="3">
        <v>47.36</v>
      </c>
      <c r="AB726" s="3">
        <v>50.6</v>
      </c>
      <c r="AC726" s="3">
        <v>52.86</v>
      </c>
      <c r="AD726" s="3">
        <v>55.96</v>
      </c>
      <c r="AE726" s="3">
        <v>54.69</v>
      </c>
      <c r="AF726" s="3">
        <v>50.44</v>
      </c>
      <c r="AG726" s="3">
        <v>44.5</v>
      </c>
      <c r="AH726" s="3">
        <v>42.74</v>
      </c>
      <c r="AI726" s="3">
        <v>42.24</v>
      </c>
      <c r="AJ726" s="3">
        <v>42.78</v>
      </c>
      <c r="AK726" s="3">
        <v>43.62</v>
      </c>
      <c r="AL726" s="3">
        <v>45.18</v>
      </c>
      <c r="AM726" s="3">
        <v>49.39</v>
      </c>
      <c r="AN726" s="3">
        <v>51.95</v>
      </c>
      <c r="AO726" s="3">
        <v>53.3</v>
      </c>
      <c r="AP726" s="3">
        <v>53.89</v>
      </c>
      <c r="AQ726" s="3">
        <v>52.58</v>
      </c>
      <c r="AR726" s="3">
        <v>49.61</v>
      </c>
      <c r="AS726" s="3">
        <v>44.1</v>
      </c>
      <c r="AT726" s="3">
        <v>42.56</v>
      </c>
      <c r="AU726" s="3">
        <v>41.98</v>
      </c>
      <c r="AV726" s="3">
        <v>42.16</v>
      </c>
      <c r="AW726" s="3">
        <v>43.24</v>
      </c>
      <c r="AX726" s="3">
        <v>46.35</v>
      </c>
      <c r="AY726" s="3">
        <v>51.28</v>
      </c>
    </row>
    <row r="727" spans="1:51" x14ac:dyDescent="0.35">
      <c r="A727" s="5">
        <f t="shared" si="12"/>
        <v>43742</v>
      </c>
      <c r="B727" t="s">
        <v>872</v>
      </c>
      <c r="C727" s="2">
        <v>43742</v>
      </c>
      <c r="D727" s="3">
        <v>41.9</v>
      </c>
      <c r="E727" s="3">
        <v>48.08</v>
      </c>
      <c r="F727" s="3">
        <v>51.03</v>
      </c>
      <c r="G727" s="3">
        <v>51.9</v>
      </c>
      <c r="H727" s="3">
        <v>49.26</v>
      </c>
      <c r="I727" s="3">
        <v>45.7</v>
      </c>
      <c r="J727" s="3">
        <v>43.7</v>
      </c>
      <c r="K727" s="3">
        <v>41.38</v>
      </c>
      <c r="L727" s="3">
        <v>41.88</v>
      </c>
      <c r="M727" s="3">
        <v>41.89</v>
      </c>
      <c r="N727" s="3">
        <v>44.36</v>
      </c>
      <c r="O727" s="3">
        <v>46.99</v>
      </c>
      <c r="P727" s="3">
        <v>50.25</v>
      </c>
      <c r="Q727" s="3">
        <v>53.24</v>
      </c>
      <c r="R727" s="3">
        <v>56.23</v>
      </c>
      <c r="S727" s="3">
        <v>56.46</v>
      </c>
      <c r="T727" s="3">
        <v>52.92</v>
      </c>
      <c r="U727" s="3">
        <v>46.83</v>
      </c>
      <c r="V727" s="3">
        <v>44.12</v>
      </c>
      <c r="W727" s="3">
        <v>43.35</v>
      </c>
      <c r="X727" s="3">
        <v>42.77</v>
      </c>
      <c r="Y727" s="3">
        <v>43.25</v>
      </c>
      <c r="Z727" s="3">
        <v>44.26</v>
      </c>
      <c r="AA727" s="3">
        <v>47.66</v>
      </c>
      <c r="AB727" s="3">
        <v>50.9</v>
      </c>
      <c r="AC727" s="3">
        <v>53.16</v>
      </c>
      <c r="AD727" s="3">
        <v>56.26</v>
      </c>
      <c r="AE727" s="3">
        <v>54.99</v>
      </c>
      <c r="AF727" s="3">
        <v>50.74</v>
      </c>
      <c r="AG727" s="3">
        <v>44.8</v>
      </c>
      <c r="AH727" s="3">
        <v>43.04</v>
      </c>
      <c r="AI727" s="3">
        <v>42.54</v>
      </c>
      <c r="AJ727" s="3">
        <v>43.08</v>
      </c>
      <c r="AK727" s="3">
        <v>43.92</v>
      </c>
      <c r="AL727" s="3">
        <v>45.42</v>
      </c>
      <c r="AM727" s="3">
        <v>49.48</v>
      </c>
      <c r="AN727" s="3">
        <v>51.96</v>
      </c>
      <c r="AO727" s="3">
        <v>53.31</v>
      </c>
      <c r="AP727" s="3">
        <v>53.9</v>
      </c>
      <c r="AQ727" s="3">
        <v>52.59</v>
      </c>
      <c r="AR727" s="3">
        <v>49.62</v>
      </c>
      <c r="AS727" s="3">
        <v>44.12</v>
      </c>
      <c r="AT727" s="3">
        <v>42.58</v>
      </c>
      <c r="AU727" s="3">
        <v>42</v>
      </c>
      <c r="AV727" s="3">
        <v>42.18</v>
      </c>
      <c r="AW727" s="3">
        <v>43.26</v>
      </c>
      <c r="AX727" s="3">
        <v>46.37</v>
      </c>
      <c r="AY727" s="3">
        <v>51.3</v>
      </c>
    </row>
    <row r="728" spans="1:51" x14ac:dyDescent="0.35">
      <c r="A728" s="5">
        <f t="shared" si="12"/>
        <v>43745</v>
      </c>
      <c r="B728" t="s">
        <v>873</v>
      </c>
      <c r="C728" s="2">
        <v>43745</v>
      </c>
      <c r="D728" s="3">
        <v>41.18</v>
      </c>
      <c r="E728" s="3">
        <v>47.59</v>
      </c>
      <c r="F728" s="3">
        <v>50.56</v>
      </c>
      <c r="G728" s="3">
        <v>51.44</v>
      </c>
      <c r="H728" s="3">
        <v>48.96</v>
      </c>
      <c r="I728" s="3">
        <v>45.55</v>
      </c>
      <c r="J728" s="3">
        <v>43.62</v>
      </c>
      <c r="K728" s="3">
        <v>41.33</v>
      </c>
      <c r="L728" s="3">
        <v>41.83</v>
      </c>
      <c r="M728" s="3">
        <v>41.82</v>
      </c>
      <c r="N728" s="3">
        <v>44.33</v>
      </c>
      <c r="O728" s="3">
        <v>46.99</v>
      </c>
      <c r="P728" s="3">
        <v>50.25</v>
      </c>
      <c r="Q728" s="3">
        <v>53.24</v>
      </c>
      <c r="R728" s="3">
        <v>56.23</v>
      </c>
      <c r="S728" s="3">
        <v>56.46</v>
      </c>
      <c r="T728" s="3">
        <v>52.92</v>
      </c>
      <c r="U728" s="3">
        <v>46.85</v>
      </c>
      <c r="V728" s="3">
        <v>44.14</v>
      </c>
      <c r="W728" s="3">
        <v>43.37</v>
      </c>
      <c r="X728" s="3">
        <v>42.79</v>
      </c>
      <c r="Y728" s="3">
        <v>43.27</v>
      </c>
      <c r="Z728" s="3">
        <v>44.28</v>
      </c>
      <c r="AA728" s="3">
        <v>47.68</v>
      </c>
      <c r="AB728" s="3">
        <v>50.92</v>
      </c>
      <c r="AC728" s="3">
        <v>53.18</v>
      </c>
      <c r="AD728" s="3">
        <v>56.28</v>
      </c>
      <c r="AE728" s="3">
        <v>55.01</v>
      </c>
      <c r="AF728" s="3">
        <v>50.76</v>
      </c>
      <c r="AG728" s="3">
        <v>44.82</v>
      </c>
      <c r="AH728" s="3">
        <v>43.06</v>
      </c>
      <c r="AI728" s="3">
        <v>42.56</v>
      </c>
      <c r="AJ728" s="3">
        <v>43.1</v>
      </c>
      <c r="AK728" s="3">
        <v>43.94</v>
      </c>
      <c r="AL728" s="3">
        <v>45.44</v>
      </c>
      <c r="AM728" s="3">
        <v>49.5</v>
      </c>
      <c r="AN728" s="3">
        <v>51.98</v>
      </c>
      <c r="AO728" s="3">
        <v>53.33</v>
      </c>
      <c r="AP728" s="3">
        <v>53.92</v>
      </c>
      <c r="AQ728" s="3">
        <v>52.61</v>
      </c>
      <c r="AR728" s="3">
        <v>49.64</v>
      </c>
      <c r="AS728" s="3">
        <v>44.14</v>
      </c>
      <c r="AT728" s="3">
        <v>42.6</v>
      </c>
      <c r="AU728" s="3">
        <v>42.02</v>
      </c>
      <c r="AV728" s="3">
        <v>42.2</v>
      </c>
      <c r="AW728" s="3">
        <v>43.28</v>
      </c>
      <c r="AX728" s="3">
        <v>46.39</v>
      </c>
      <c r="AY728" s="3">
        <v>51.32</v>
      </c>
    </row>
    <row r="729" spans="1:51" x14ac:dyDescent="0.35">
      <c r="A729" s="5">
        <f t="shared" si="12"/>
        <v>43746</v>
      </c>
      <c r="B729" t="s">
        <v>874</v>
      </c>
      <c r="C729" s="2">
        <v>43746</v>
      </c>
      <c r="D729" s="3">
        <v>41.97</v>
      </c>
      <c r="E729" s="3">
        <v>48.33</v>
      </c>
      <c r="F729" s="3">
        <v>51.23</v>
      </c>
      <c r="G729" s="3">
        <v>52.08</v>
      </c>
      <c r="H729" s="3">
        <v>49.68</v>
      </c>
      <c r="I729" s="3">
        <v>45.95</v>
      </c>
      <c r="J729" s="3">
        <v>43.8</v>
      </c>
      <c r="K729" s="3">
        <v>41.76</v>
      </c>
      <c r="L729" s="3">
        <v>42.26</v>
      </c>
      <c r="M729" s="3">
        <v>42.25</v>
      </c>
      <c r="N729" s="3">
        <v>44.76</v>
      </c>
      <c r="O729" s="3">
        <v>47.42</v>
      </c>
      <c r="P729" s="3">
        <v>50.68</v>
      </c>
      <c r="Q729" s="3">
        <v>53.67</v>
      </c>
      <c r="R729" s="3">
        <v>56.66</v>
      </c>
      <c r="S729" s="3">
        <v>56.83</v>
      </c>
      <c r="T729" s="3">
        <v>53.29</v>
      </c>
      <c r="U729" s="3">
        <v>47.22</v>
      </c>
      <c r="V729" s="3">
        <v>44.51</v>
      </c>
      <c r="W729" s="3">
        <v>43.74</v>
      </c>
      <c r="X729" s="3">
        <v>43.21</v>
      </c>
      <c r="Y729" s="3">
        <v>43.69</v>
      </c>
      <c r="Z729" s="3">
        <v>44.7</v>
      </c>
      <c r="AA729" s="3">
        <v>48.1</v>
      </c>
      <c r="AB729" s="3">
        <v>51.34</v>
      </c>
      <c r="AC729" s="3">
        <v>53.6</v>
      </c>
      <c r="AD729" s="3">
        <v>56.7</v>
      </c>
      <c r="AE729" s="3">
        <v>55.43</v>
      </c>
      <c r="AF729" s="3">
        <v>51.18</v>
      </c>
      <c r="AG729" s="3">
        <v>45.29</v>
      </c>
      <c r="AH729" s="3">
        <v>43.53</v>
      </c>
      <c r="AI729" s="3">
        <v>43.03</v>
      </c>
      <c r="AJ729" s="3">
        <v>43.57</v>
      </c>
      <c r="AK729" s="3">
        <v>44.41</v>
      </c>
      <c r="AL729" s="3">
        <v>45.91</v>
      </c>
      <c r="AM729" s="3">
        <v>49.97</v>
      </c>
      <c r="AN729" s="3">
        <v>52.45</v>
      </c>
      <c r="AO729" s="3">
        <v>53.8</v>
      </c>
      <c r="AP729" s="3">
        <v>54.39</v>
      </c>
      <c r="AQ729" s="3">
        <v>53.08</v>
      </c>
      <c r="AR729" s="3">
        <v>50.11</v>
      </c>
      <c r="AS729" s="3">
        <v>44.61</v>
      </c>
      <c r="AT729" s="3">
        <v>43.07</v>
      </c>
      <c r="AU729" s="3">
        <v>42.49</v>
      </c>
      <c r="AV729" s="3">
        <v>42.67</v>
      </c>
      <c r="AW729" s="3">
        <v>43.75</v>
      </c>
      <c r="AX729" s="3">
        <v>46.86</v>
      </c>
      <c r="AY729" s="3">
        <v>51.79</v>
      </c>
    </row>
    <row r="730" spans="1:51" x14ac:dyDescent="0.35">
      <c r="A730" s="5">
        <f t="shared" si="12"/>
        <v>43747</v>
      </c>
      <c r="B730" t="s">
        <v>875</v>
      </c>
      <c r="C730" s="2">
        <v>43747</v>
      </c>
      <c r="D730" s="3">
        <v>41.87</v>
      </c>
      <c r="E730" s="3">
        <v>48.37</v>
      </c>
      <c r="F730" s="3">
        <v>51.46</v>
      </c>
      <c r="G730" s="3">
        <v>52.22</v>
      </c>
      <c r="H730" s="3">
        <v>50.02</v>
      </c>
      <c r="I730" s="3">
        <v>46.37</v>
      </c>
      <c r="J730" s="3">
        <v>44.18</v>
      </c>
      <c r="K730" s="3">
        <v>42.08</v>
      </c>
      <c r="L730" s="3">
        <v>42.58</v>
      </c>
      <c r="M730" s="3">
        <v>42.57</v>
      </c>
      <c r="N730" s="3">
        <v>45.06</v>
      </c>
      <c r="O730" s="3">
        <v>47.7</v>
      </c>
      <c r="P730" s="3">
        <v>51.04</v>
      </c>
      <c r="Q730" s="3">
        <v>54.03</v>
      </c>
      <c r="R730" s="3">
        <v>57.04</v>
      </c>
      <c r="S730" s="3">
        <v>57.21</v>
      </c>
      <c r="T730" s="3">
        <v>53.67</v>
      </c>
      <c r="U730" s="3">
        <v>47.78</v>
      </c>
      <c r="V730" s="3">
        <v>45.07</v>
      </c>
      <c r="W730" s="3">
        <v>44.3</v>
      </c>
      <c r="X730" s="3">
        <v>43.77</v>
      </c>
      <c r="Y730" s="3">
        <v>44.25</v>
      </c>
      <c r="Z730" s="3">
        <v>45.26</v>
      </c>
      <c r="AA730" s="3">
        <v>48.45</v>
      </c>
      <c r="AB730" s="3">
        <v>51.61</v>
      </c>
      <c r="AC730" s="3">
        <v>53.98</v>
      </c>
      <c r="AD730" s="3">
        <v>57.31</v>
      </c>
      <c r="AE730" s="3">
        <v>56.09</v>
      </c>
      <c r="AF730" s="3">
        <v>51.84</v>
      </c>
      <c r="AG730" s="3">
        <v>45.9</v>
      </c>
      <c r="AH730" s="3">
        <v>44</v>
      </c>
      <c r="AI730" s="3">
        <v>43.4</v>
      </c>
      <c r="AJ730" s="3">
        <v>43.83</v>
      </c>
      <c r="AK730" s="3">
        <v>44.67</v>
      </c>
      <c r="AL730" s="3">
        <v>46.17</v>
      </c>
      <c r="AM730" s="3">
        <v>50.23</v>
      </c>
      <c r="AN730" s="3">
        <v>52.71</v>
      </c>
      <c r="AO730" s="3">
        <v>54.06</v>
      </c>
      <c r="AP730" s="3">
        <v>54.65</v>
      </c>
      <c r="AQ730" s="3">
        <v>53.34</v>
      </c>
      <c r="AR730" s="3">
        <v>50.37</v>
      </c>
      <c r="AS730" s="3">
        <v>44.87</v>
      </c>
      <c r="AT730" s="3">
        <v>43.33</v>
      </c>
      <c r="AU730" s="3">
        <v>42.75</v>
      </c>
      <c r="AV730" s="3">
        <v>42.93</v>
      </c>
      <c r="AW730" s="3">
        <v>44.01</v>
      </c>
      <c r="AX730" s="3">
        <v>47.12</v>
      </c>
      <c r="AY730" s="3">
        <v>52.05</v>
      </c>
    </row>
    <row r="731" spans="1:51" x14ac:dyDescent="0.35">
      <c r="A731" s="5">
        <f t="shared" si="12"/>
        <v>43748</v>
      </c>
      <c r="B731" t="s">
        <v>876</v>
      </c>
      <c r="C731" s="2">
        <v>43748</v>
      </c>
      <c r="D731" s="3">
        <v>42.55</v>
      </c>
      <c r="E731" s="3">
        <v>48.99</v>
      </c>
      <c r="F731" s="3">
        <v>51.99</v>
      </c>
      <c r="G731" s="3">
        <v>52.89</v>
      </c>
      <c r="H731" s="3">
        <v>50.59</v>
      </c>
      <c r="I731" s="3">
        <v>46.93</v>
      </c>
      <c r="J731" s="3">
        <v>44.74</v>
      </c>
      <c r="K731" s="3">
        <v>42.54</v>
      </c>
      <c r="L731" s="3">
        <v>43.04</v>
      </c>
      <c r="M731" s="3">
        <v>43.03</v>
      </c>
      <c r="N731" s="3">
        <v>45.52</v>
      </c>
      <c r="O731" s="3">
        <v>48.2</v>
      </c>
      <c r="P731" s="3">
        <v>51.59</v>
      </c>
      <c r="Q731" s="3">
        <v>54.55</v>
      </c>
      <c r="R731" s="3">
        <v>57.51</v>
      </c>
      <c r="S731" s="3">
        <v>57.68</v>
      </c>
      <c r="T731" s="3">
        <v>54.09</v>
      </c>
      <c r="U731" s="3">
        <v>48.14</v>
      </c>
      <c r="V731" s="3">
        <v>45.38</v>
      </c>
      <c r="W731" s="3">
        <v>44.61</v>
      </c>
      <c r="X731" s="3">
        <v>44.08</v>
      </c>
      <c r="Y731" s="3">
        <v>44.64</v>
      </c>
      <c r="Z731" s="3">
        <v>45.76</v>
      </c>
      <c r="AA731" s="3">
        <v>49</v>
      </c>
      <c r="AB731" s="3">
        <v>52.21</v>
      </c>
      <c r="AC731" s="3">
        <v>54.58</v>
      </c>
      <c r="AD731" s="3">
        <v>57.91</v>
      </c>
      <c r="AE731" s="3">
        <v>56.65</v>
      </c>
      <c r="AF731" s="3">
        <v>52.4</v>
      </c>
      <c r="AG731" s="3">
        <v>46.31</v>
      </c>
      <c r="AH731" s="3">
        <v>44.33</v>
      </c>
      <c r="AI731" s="3">
        <v>43.73</v>
      </c>
      <c r="AJ731" s="3">
        <v>44.16</v>
      </c>
      <c r="AK731" s="3">
        <v>45</v>
      </c>
      <c r="AL731" s="3">
        <v>46.5</v>
      </c>
      <c r="AM731" s="3">
        <v>50.56</v>
      </c>
      <c r="AN731" s="3">
        <v>53.04</v>
      </c>
      <c r="AO731" s="3">
        <v>54.39</v>
      </c>
      <c r="AP731" s="3">
        <v>54.98</v>
      </c>
      <c r="AQ731" s="3">
        <v>53.67</v>
      </c>
      <c r="AR731" s="3">
        <v>50.74</v>
      </c>
      <c r="AS731" s="3">
        <v>45.37</v>
      </c>
      <c r="AT731" s="3">
        <v>43.83</v>
      </c>
      <c r="AU731" s="3">
        <v>43.25</v>
      </c>
      <c r="AV731" s="3">
        <v>43.43</v>
      </c>
      <c r="AW731" s="3">
        <v>44.51</v>
      </c>
      <c r="AX731" s="3">
        <v>47.62</v>
      </c>
      <c r="AY731" s="3">
        <v>52.55</v>
      </c>
    </row>
    <row r="732" spans="1:51" x14ac:dyDescent="0.35">
      <c r="A732" s="5">
        <f t="shared" si="12"/>
        <v>43749</v>
      </c>
      <c r="B732" t="s">
        <v>877</v>
      </c>
      <c r="C732" s="2">
        <v>43749</v>
      </c>
      <c r="D732" s="3">
        <v>42.13</v>
      </c>
      <c r="E732" s="3">
        <v>48.38</v>
      </c>
      <c r="F732" s="3">
        <v>51.41</v>
      </c>
      <c r="G732" s="3">
        <v>52.3</v>
      </c>
      <c r="H732" s="3">
        <v>50.1</v>
      </c>
      <c r="I732" s="3">
        <v>46.55</v>
      </c>
      <c r="J732" s="3">
        <v>44.38</v>
      </c>
      <c r="K732" s="3">
        <v>42.25</v>
      </c>
      <c r="L732" s="3">
        <v>42.86</v>
      </c>
      <c r="M732" s="3">
        <v>42.91</v>
      </c>
      <c r="N732" s="3">
        <v>45.37</v>
      </c>
      <c r="O732" s="3">
        <v>48.02</v>
      </c>
      <c r="P732" s="3">
        <v>51.34</v>
      </c>
      <c r="Q732" s="3">
        <v>54.26</v>
      </c>
      <c r="R732" s="3">
        <v>57.14</v>
      </c>
      <c r="S732" s="3">
        <v>57.34</v>
      </c>
      <c r="T732" s="3">
        <v>53.81</v>
      </c>
      <c r="U732" s="3">
        <v>47.86</v>
      </c>
      <c r="V732" s="3">
        <v>45.1</v>
      </c>
      <c r="W732" s="3">
        <v>44.35</v>
      </c>
      <c r="X732" s="3">
        <v>43.82</v>
      </c>
      <c r="Y732" s="3">
        <v>44.38</v>
      </c>
      <c r="Z732" s="3">
        <v>45.58</v>
      </c>
      <c r="AA732" s="3">
        <v>48.86</v>
      </c>
      <c r="AB732" s="3">
        <v>52.14</v>
      </c>
      <c r="AC732" s="3">
        <v>54.51</v>
      </c>
      <c r="AD732" s="3">
        <v>57.84</v>
      </c>
      <c r="AE732" s="3">
        <v>56.58</v>
      </c>
      <c r="AF732" s="3">
        <v>52.28</v>
      </c>
      <c r="AG732" s="3">
        <v>46.27</v>
      </c>
      <c r="AH732" s="3">
        <v>44.29</v>
      </c>
      <c r="AI732" s="3">
        <v>43.69</v>
      </c>
      <c r="AJ732" s="3">
        <v>44.12</v>
      </c>
      <c r="AK732" s="3">
        <v>45.05</v>
      </c>
      <c r="AL732" s="3">
        <v>46.61</v>
      </c>
      <c r="AM732" s="3">
        <v>50.67</v>
      </c>
      <c r="AN732" s="3">
        <v>53.15</v>
      </c>
      <c r="AO732" s="3">
        <v>54.5</v>
      </c>
      <c r="AP732" s="3">
        <v>55.09</v>
      </c>
      <c r="AQ732" s="3">
        <v>53.78</v>
      </c>
      <c r="AR732" s="3">
        <v>50.85</v>
      </c>
      <c r="AS732" s="3">
        <v>45.48</v>
      </c>
      <c r="AT732" s="3">
        <v>43.94</v>
      </c>
      <c r="AU732" s="3">
        <v>43.36</v>
      </c>
      <c r="AV732" s="3">
        <v>43.54</v>
      </c>
      <c r="AW732" s="3">
        <v>44.62</v>
      </c>
      <c r="AX732" s="3">
        <v>47.73</v>
      </c>
      <c r="AY732" s="3">
        <v>52.66</v>
      </c>
    </row>
    <row r="733" spans="1:51" x14ac:dyDescent="0.35">
      <c r="A733" s="5">
        <f t="shared" si="12"/>
        <v>43752</v>
      </c>
      <c r="B733" t="s">
        <v>878</v>
      </c>
      <c r="C733" s="2">
        <v>43752</v>
      </c>
      <c r="D733" s="3">
        <v>42.37</v>
      </c>
      <c r="E733" s="3">
        <v>48.36</v>
      </c>
      <c r="F733" s="3">
        <v>51.34</v>
      </c>
      <c r="G733" s="3">
        <v>52.1</v>
      </c>
      <c r="H733" s="3">
        <v>49.79</v>
      </c>
      <c r="I733" s="3">
        <v>46.24</v>
      </c>
      <c r="J733" s="3">
        <v>44.13</v>
      </c>
      <c r="K733" s="3">
        <v>42</v>
      </c>
      <c r="L733" s="3">
        <v>42.61</v>
      </c>
      <c r="M733" s="3">
        <v>42.66</v>
      </c>
      <c r="N733" s="3">
        <v>45.12</v>
      </c>
      <c r="O733" s="3">
        <v>47.72</v>
      </c>
      <c r="P733" s="3">
        <v>51.04</v>
      </c>
      <c r="Q733" s="3">
        <v>53.96</v>
      </c>
      <c r="R733" s="3">
        <v>56.84</v>
      </c>
      <c r="S733" s="3">
        <v>57.04</v>
      </c>
      <c r="T733" s="3">
        <v>53.51</v>
      </c>
      <c r="U733" s="3">
        <v>47.54</v>
      </c>
      <c r="V733" s="3">
        <v>44.78</v>
      </c>
      <c r="W733" s="3">
        <v>44.03</v>
      </c>
      <c r="X733" s="3">
        <v>43.5</v>
      </c>
      <c r="Y733" s="3">
        <v>44.06</v>
      </c>
      <c r="Z733" s="3">
        <v>45.26</v>
      </c>
      <c r="AA733" s="3">
        <v>48.46</v>
      </c>
      <c r="AB733" s="3">
        <v>51.74</v>
      </c>
      <c r="AC733" s="3">
        <v>54.11</v>
      </c>
      <c r="AD733" s="3">
        <v>57.44</v>
      </c>
      <c r="AE733" s="3">
        <v>56.18</v>
      </c>
      <c r="AF733" s="3">
        <v>51.81</v>
      </c>
      <c r="AG733" s="3">
        <v>45.85</v>
      </c>
      <c r="AH733" s="3">
        <v>43.87</v>
      </c>
      <c r="AI733" s="3">
        <v>43.27</v>
      </c>
      <c r="AJ733" s="3">
        <v>43.7</v>
      </c>
      <c r="AK733" s="3">
        <v>44.63</v>
      </c>
      <c r="AL733" s="3">
        <v>46.19</v>
      </c>
      <c r="AM733" s="3">
        <v>50.38</v>
      </c>
      <c r="AN733" s="3">
        <v>52.9</v>
      </c>
      <c r="AO733" s="3">
        <v>54.25</v>
      </c>
      <c r="AP733" s="3">
        <v>54.84</v>
      </c>
      <c r="AQ733" s="3">
        <v>53.53</v>
      </c>
      <c r="AR733" s="3">
        <v>50.6</v>
      </c>
      <c r="AS733" s="3">
        <v>45.23</v>
      </c>
      <c r="AT733" s="3">
        <v>43.69</v>
      </c>
      <c r="AU733" s="3">
        <v>43.11</v>
      </c>
      <c r="AV733" s="3">
        <v>43.3</v>
      </c>
      <c r="AW733" s="3">
        <v>44.39</v>
      </c>
      <c r="AX733" s="3">
        <v>47.51</v>
      </c>
      <c r="AY733" s="3">
        <v>52.45</v>
      </c>
    </row>
    <row r="734" spans="1:51" x14ac:dyDescent="0.35">
      <c r="A734" s="5">
        <f t="shared" si="12"/>
        <v>43753</v>
      </c>
      <c r="B734" t="s">
        <v>879</v>
      </c>
      <c r="C734" s="2">
        <v>43753</v>
      </c>
      <c r="D734" s="3">
        <v>41.75</v>
      </c>
      <c r="E734" s="3">
        <v>47.34</v>
      </c>
      <c r="F734" s="3">
        <v>50.31</v>
      </c>
      <c r="G734" s="3">
        <v>51.25</v>
      </c>
      <c r="H734" s="3">
        <v>49</v>
      </c>
      <c r="I734" s="3">
        <v>45.64</v>
      </c>
      <c r="J734" s="3">
        <v>43.58</v>
      </c>
      <c r="K734" s="3">
        <v>41.45</v>
      </c>
      <c r="L734" s="3">
        <v>41.96</v>
      </c>
      <c r="M734" s="3">
        <v>41.92</v>
      </c>
      <c r="N734" s="3">
        <v>44.38</v>
      </c>
      <c r="O734" s="3">
        <v>47.03</v>
      </c>
      <c r="P734" s="3">
        <v>50.39</v>
      </c>
      <c r="Q734" s="3">
        <v>53.35</v>
      </c>
      <c r="R734" s="3">
        <v>56.23</v>
      </c>
      <c r="S734" s="3">
        <v>56.47</v>
      </c>
      <c r="T734" s="3">
        <v>52.98</v>
      </c>
      <c r="U734" s="3">
        <v>47.03</v>
      </c>
      <c r="V734" s="3">
        <v>44.32</v>
      </c>
      <c r="W734" s="3">
        <v>43.57</v>
      </c>
      <c r="X734" s="3">
        <v>43.04</v>
      </c>
      <c r="Y734" s="3">
        <v>43.6</v>
      </c>
      <c r="Z734" s="3">
        <v>44.73</v>
      </c>
      <c r="AA734" s="3">
        <v>47.91</v>
      </c>
      <c r="AB734" s="3">
        <v>51.11</v>
      </c>
      <c r="AC734" s="3">
        <v>53.48</v>
      </c>
      <c r="AD734" s="3">
        <v>56.81</v>
      </c>
      <c r="AE734" s="3">
        <v>55.55</v>
      </c>
      <c r="AF734" s="3">
        <v>51.18</v>
      </c>
      <c r="AG734" s="3">
        <v>45.22</v>
      </c>
      <c r="AH734" s="3">
        <v>43.24</v>
      </c>
      <c r="AI734" s="3">
        <v>42.64</v>
      </c>
      <c r="AJ734" s="3">
        <v>43.07</v>
      </c>
      <c r="AK734" s="3">
        <v>44</v>
      </c>
      <c r="AL734" s="3">
        <v>45.56</v>
      </c>
      <c r="AM734" s="3">
        <v>49.75</v>
      </c>
      <c r="AN734" s="3">
        <v>52.27</v>
      </c>
      <c r="AO734" s="3">
        <v>53.62</v>
      </c>
      <c r="AP734" s="3">
        <v>54.21</v>
      </c>
      <c r="AQ734" s="3">
        <v>52.9</v>
      </c>
      <c r="AR734" s="3">
        <v>49.97</v>
      </c>
      <c r="AS734" s="3">
        <v>44.6</v>
      </c>
      <c r="AT734" s="3">
        <v>43.06</v>
      </c>
      <c r="AU734" s="3">
        <v>42.48</v>
      </c>
      <c r="AV734" s="3">
        <v>42.67</v>
      </c>
      <c r="AW734" s="3">
        <v>43.76</v>
      </c>
      <c r="AX734" s="3">
        <v>46.88</v>
      </c>
      <c r="AY734" s="3">
        <v>51.82</v>
      </c>
    </row>
    <row r="735" spans="1:51" x14ac:dyDescent="0.35">
      <c r="A735" s="5">
        <f t="shared" si="12"/>
        <v>43754</v>
      </c>
      <c r="B735" t="s">
        <v>880</v>
      </c>
      <c r="C735" s="2">
        <v>43754</v>
      </c>
      <c r="D735" s="3">
        <v>41.73</v>
      </c>
      <c r="E735" s="3">
        <v>47.3</v>
      </c>
      <c r="F735" s="3">
        <v>50.17</v>
      </c>
      <c r="G735" s="3">
        <v>50.93</v>
      </c>
      <c r="H735" s="3">
        <v>48.66</v>
      </c>
      <c r="I735" s="3">
        <v>44.96</v>
      </c>
      <c r="J735" s="3">
        <v>43.1</v>
      </c>
      <c r="K735" s="3">
        <v>41.03</v>
      </c>
      <c r="L735" s="3">
        <v>41.56</v>
      </c>
      <c r="M735" s="3">
        <v>41.52</v>
      </c>
      <c r="N735" s="3">
        <v>43.93</v>
      </c>
      <c r="O735" s="3">
        <v>46.46</v>
      </c>
      <c r="P735" s="3">
        <v>49.66</v>
      </c>
      <c r="Q735" s="3">
        <v>52.62</v>
      </c>
      <c r="R735" s="3">
        <v>55.5</v>
      </c>
      <c r="S735" s="3">
        <v>55.74</v>
      </c>
      <c r="T735" s="3">
        <v>52.25</v>
      </c>
      <c r="U735" s="3">
        <v>46.42</v>
      </c>
      <c r="V735" s="3">
        <v>43.8</v>
      </c>
      <c r="W735" s="3">
        <v>43.05</v>
      </c>
      <c r="X735" s="3">
        <v>42.52</v>
      </c>
      <c r="Y735" s="3">
        <v>43.08</v>
      </c>
      <c r="Z735" s="3">
        <v>44.21</v>
      </c>
      <c r="AA735" s="3">
        <v>47.28</v>
      </c>
      <c r="AB735" s="3">
        <v>50.44</v>
      </c>
      <c r="AC735" s="3">
        <v>52.81</v>
      </c>
      <c r="AD735" s="3">
        <v>56.14</v>
      </c>
      <c r="AE735" s="3">
        <v>54.88</v>
      </c>
      <c r="AF735" s="3">
        <v>50.51</v>
      </c>
      <c r="AG735" s="3">
        <v>44.62</v>
      </c>
      <c r="AH735" s="3">
        <v>42.64</v>
      </c>
      <c r="AI735" s="3">
        <v>42.04</v>
      </c>
      <c r="AJ735" s="3">
        <v>42.47</v>
      </c>
      <c r="AK735" s="3">
        <v>43.4</v>
      </c>
      <c r="AL735" s="3">
        <v>44.96</v>
      </c>
      <c r="AM735" s="3">
        <v>49.09</v>
      </c>
      <c r="AN735" s="3">
        <v>51.61</v>
      </c>
      <c r="AO735" s="3">
        <v>52.96</v>
      </c>
      <c r="AP735" s="3">
        <v>53.55</v>
      </c>
      <c r="AQ735" s="3">
        <v>52.24</v>
      </c>
      <c r="AR735" s="3">
        <v>49.31</v>
      </c>
      <c r="AS735" s="3">
        <v>43.94</v>
      </c>
      <c r="AT735" s="3">
        <v>42.4</v>
      </c>
      <c r="AU735" s="3">
        <v>41.82</v>
      </c>
      <c r="AV735" s="3">
        <v>42.01</v>
      </c>
      <c r="AW735" s="3">
        <v>43.1</v>
      </c>
      <c r="AX735" s="3">
        <v>46.22</v>
      </c>
      <c r="AY735" s="3">
        <v>51.07</v>
      </c>
    </row>
    <row r="736" spans="1:51" x14ac:dyDescent="0.35">
      <c r="A736" s="5">
        <f t="shared" si="12"/>
        <v>43755</v>
      </c>
      <c r="B736" t="s">
        <v>881</v>
      </c>
      <c r="C736" s="2">
        <v>43755</v>
      </c>
      <c r="D736" s="3">
        <v>41.74</v>
      </c>
      <c r="E736" s="3">
        <v>47.09</v>
      </c>
      <c r="F736" s="3">
        <v>49.84</v>
      </c>
      <c r="G736" s="3">
        <v>50.78</v>
      </c>
      <c r="H736" s="3">
        <v>48.7</v>
      </c>
      <c r="I736" s="3">
        <v>45.23</v>
      </c>
      <c r="J736" s="3">
        <v>42.96</v>
      </c>
      <c r="K736" s="3">
        <v>40.89</v>
      </c>
      <c r="L736" s="3">
        <v>41.38</v>
      </c>
      <c r="M736" s="3">
        <v>41.34</v>
      </c>
      <c r="N736" s="3">
        <v>43.75</v>
      </c>
      <c r="O736" s="3">
        <v>46.27</v>
      </c>
      <c r="P736" s="3">
        <v>49.55</v>
      </c>
      <c r="Q736" s="3">
        <v>52.68</v>
      </c>
      <c r="R736" s="3">
        <v>55.44</v>
      </c>
      <c r="S736" s="3">
        <v>55.68</v>
      </c>
      <c r="T736" s="3">
        <v>52.19</v>
      </c>
      <c r="U736" s="3">
        <v>46.24</v>
      </c>
      <c r="V736" s="3">
        <v>43.62</v>
      </c>
      <c r="W736" s="3">
        <v>42.87</v>
      </c>
      <c r="X736" s="3">
        <v>42.34</v>
      </c>
      <c r="Y736" s="3">
        <v>42.9</v>
      </c>
      <c r="Z736" s="3">
        <v>44.03</v>
      </c>
      <c r="AA736" s="3">
        <v>47.23</v>
      </c>
      <c r="AB736" s="3">
        <v>50.5</v>
      </c>
      <c r="AC736" s="3">
        <v>52.87</v>
      </c>
      <c r="AD736" s="3">
        <v>56.2</v>
      </c>
      <c r="AE736" s="3">
        <v>54.94</v>
      </c>
      <c r="AF736" s="3">
        <v>50.57</v>
      </c>
      <c r="AG736" s="3">
        <v>44.68</v>
      </c>
      <c r="AH736" s="3">
        <v>42.7</v>
      </c>
      <c r="AI736" s="3">
        <v>42.1</v>
      </c>
      <c r="AJ736" s="3">
        <v>42.53</v>
      </c>
      <c r="AK736" s="3">
        <v>43.46</v>
      </c>
      <c r="AL736" s="3">
        <v>45.02</v>
      </c>
      <c r="AM736" s="3">
        <v>49.15</v>
      </c>
      <c r="AN736" s="3">
        <v>51.63</v>
      </c>
      <c r="AO736" s="3">
        <v>52.98</v>
      </c>
      <c r="AP736" s="3">
        <v>53.57</v>
      </c>
      <c r="AQ736" s="3">
        <v>52.26</v>
      </c>
      <c r="AR736" s="3">
        <v>49.33</v>
      </c>
      <c r="AS736" s="3">
        <v>43.96</v>
      </c>
      <c r="AT736" s="3">
        <v>42.42</v>
      </c>
      <c r="AU736" s="3">
        <v>41.84</v>
      </c>
      <c r="AV736" s="3">
        <v>42.03</v>
      </c>
      <c r="AW736" s="3">
        <v>43.12</v>
      </c>
      <c r="AX736" s="3">
        <v>46.24</v>
      </c>
      <c r="AY736" s="3">
        <v>51.09</v>
      </c>
    </row>
    <row r="737" spans="1:51" x14ac:dyDescent="0.35">
      <c r="A737" s="5">
        <f t="shared" si="12"/>
        <v>43756</v>
      </c>
      <c r="B737" t="s">
        <v>882</v>
      </c>
      <c r="C737" s="2">
        <v>43756</v>
      </c>
      <c r="D737" s="3">
        <v>41.61</v>
      </c>
      <c r="E737" s="3">
        <v>46.34</v>
      </c>
      <c r="F737" s="3">
        <v>49.15</v>
      </c>
      <c r="G737" s="3">
        <v>50.1</v>
      </c>
      <c r="H737" s="3">
        <v>48.01</v>
      </c>
      <c r="I737" s="3">
        <v>44.48</v>
      </c>
      <c r="J737" s="3">
        <v>42.5</v>
      </c>
      <c r="K737" s="3">
        <v>40.44</v>
      </c>
      <c r="L737" s="3">
        <v>40.93</v>
      </c>
      <c r="M737" s="3">
        <v>40.89</v>
      </c>
      <c r="N737" s="3">
        <v>43.3</v>
      </c>
      <c r="O737" s="3">
        <v>45.73</v>
      </c>
      <c r="P737" s="3">
        <v>49.03</v>
      </c>
      <c r="Q737" s="3">
        <v>52.16</v>
      </c>
      <c r="R737" s="3">
        <v>54.92</v>
      </c>
      <c r="S737" s="3">
        <v>55.16</v>
      </c>
      <c r="T737" s="3">
        <v>51.67</v>
      </c>
      <c r="U737" s="3">
        <v>45.87</v>
      </c>
      <c r="V737" s="3">
        <v>43.24</v>
      </c>
      <c r="W737" s="3">
        <v>42.48</v>
      </c>
      <c r="X737" s="3">
        <v>41.94</v>
      </c>
      <c r="Y737" s="3">
        <v>42.5</v>
      </c>
      <c r="Z737" s="3">
        <v>43.63</v>
      </c>
      <c r="AA737" s="3">
        <v>46.83</v>
      </c>
      <c r="AB737" s="3">
        <v>50.1</v>
      </c>
      <c r="AC737" s="3">
        <v>52.47</v>
      </c>
      <c r="AD737" s="3">
        <v>55.8</v>
      </c>
      <c r="AE737" s="3">
        <v>54.54</v>
      </c>
      <c r="AF737" s="3">
        <v>50.17</v>
      </c>
      <c r="AG737" s="3">
        <v>44.28</v>
      </c>
      <c r="AH737" s="3">
        <v>42.3</v>
      </c>
      <c r="AI737" s="3">
        <v>41.7</v>
      </c>
      <c r="AJ737" s="3">
        <v>42.13</v>
      </c>
      <c r="AK737" s="3">
        <v>43.06</v>
      </c>
      <c r="AL737" s="3">
        <v>44.62</v>
      </c>
      <c r="AM737" s="3">
        <v>48.75</v>
      </c>
      <c r="AN737" s="3">
        <v>51.23</v>
      </c>
      <c r="AO737" s="3">
        <v>52.58</v>
      </c>
      <c r="AP737" s="3">
        <v>53.17</v>
      </c>
      <c r="AQ737" s="3">
        <v>51.86</v>
      </c>
      <c r="AR737" s="3">
        <v>48.93</v>
      </c>
      <c r="AS737" s="3">
        <v>43.56</v>
      </c>
      <c r="AT737" s="3">
        <v>42.02</v>
      </c>
      <c r="AU737" s="3">
        <v>41.44</v>
      </c>
      <c r="AV737" s="3">
        <v>41.63</v>
      </c>
      <c r="AW737" s="3">
        <v>42.72</v>
      </c>
      <c r="AX737" s="3">
        <v>45.84</v>
      </c>
      <c r="AY737" s="3">
        <v>50.69</v>
      </c>
    </row>
    <row r="738" spans="1:51" x14ac:dyDescent="0.35">
      <c r="A738" s="5">
        <f t="shared" si="12"/>
        <v>43759</v>
      </c>
      <c r="B738" t="s">
        <v>883</v>
      </c>
      <c r="C738" s="2">
        <v>43759</v>
      </c>
      <c r="D738" s="3">
        <v>40.35</v>
      </c>
      <c r="E738" s="3">
        <v>44.92</v>
      </c>
      <c r="F738" s="3">
        <v>47.73</v>
      </c>
      <c r="G738" s="3">
        <v>48.73</v>
      </c>
      <c r="H738" s="3">
        <v>46.63</v>
      </c>
      <c r="I738" s="3">
        <v>43.38</v>
      </c>
      <c r="J738" s="3">
        <v>41.59</v>
      </c>
      <c r="K738" s="3">
        <v>39.630000000000003</v>
      </c>
      <c r="L738" s="3">
        <v>40.04</v>
      </c>
      <c r="M738" s="3">
        <v>40.1</v>
      </c>
      <c r="N738" s="3">
        <v>42.8</v>
      </c>
      <c r="O738" s="3">
        <v>44.63</v>
      </c>
      <c r="P738" s="3">
        <v>48.11</v>
      </c>
      <c r="Q738" s="3">
        <v>51.23</v>
      </c>
      <c r="R738" s="3">
        <v>53.96</v>
      </c>
      <c r="S738" s="3">
        <v>54.16</v>
      </c>
      <c r="T738" s="3">
        <v>50.7</v>
      </c>
      <c r="U738" s="3">
        <v>44.95</v>
      </c>
      <c r="V738" s="3">
        <v>42.35</v>
      </c>
      <c r="W738" s="3">
        <v>41.59</v>
      </c>
      <c r="X738" s="3">
        <v>41.05</v>
      </c>
      <c r="Y738" s="3">
        <v>41.61</v>
      </c>
      <c r="Z738" s="3">
        <v>42.74</v>
      </c>
      <c r="AA738" s="3">
        <v>45.94</v>
      </c>
      <c r="AB738" s="3">
        <v>49.21</v>
      </c>
      <c r="AC738" s="3">
        <v>51.58</v>
      </c>
      <c r="AD738" s="3">
        <v>54.91</v>
      </c>
      <c r="AE738" s="3">
        <v>53.65</v>
      </c>
      <c r="AF738" s="3">
        <v>49.28</v>
      </c>
      <c r="AG738" s="3">
        <v>43.39</v>
      </c>
      <c r="AH738" s="3">
        <v>41.41</v>
      </c>
      <c r="AI738" s="3">
        <v>40.81</v>
      </c>
      <c r="AJ738" s="3">
        <v>41.24</v>
      </c>
      <c r="AK738" s="3">
        <v>42.17</v>
      </c>
      <c r="AL738" s="3">
        <v>43.73</v>
      </c>
      <c r="AM738" s="3">
        <v>47.86</v>
      </c>
      <c r="AN738" s="3">
        <v>50.34</v>
      </c>
      <c r="AO738" s="3">
        <v>51.69</v>
      </c>
      <c r="AP738" s="3">
        <v>52.28</v>
      </c>
      <c r="AQ738" s="3">
        <v>50.97</v>
      </c>
      <c r="AR738" s="3">
        <v>48.04</v>
      </c>
      <c r="AS738" s="3">
        <v>42.67</v>
      </c>
      <c r="AT738" s="3">
        <v>41.13</v>
      </c>
      <c r="AU738" s="3">
        <v>40.549999999999997</v>
      </c>
      <c r="AV738" s="3">
        <v>40.74</v>
      </c>
      <c r="AW738" s="3">
        <v>41.83</v>
      </c>
      <c r="AX738" s="3">
        <v>44.95</v>
      </c>
      <c r="AY738" s="3">
        <v>49.8</v>
      </c>
    </row>
    <row r="739" spans="1:51" x14ac:dyDescent="0.35">
      <c r="A739" s="5">
        <f t="shared" si="12"/>
        <v>43760</v>
      </c>
      <c r="B739" t="s">
        <v>884</v>
      </c>
      <c r="C739" s="2">
        <v>43760</v>
      </c>
      <c r="D739" s="3">
        <v>40.68</v>
      </c>
      <c r="E739" s="3">
        <v>44.69</v>
      </c>
      <c r="F739" s="3">
        <v>47.54</v>
      </c>
      <c r="G739" s="3">
        <v>48.48</v>
      </c>
      <c r="H739" s="3">
        <v>46.62</v>
      </c>
      <c r="I739" s="3">
        <v>43.34</v>
      </c>
      <c r="J739" s="3">
        <v>41.5</v>
      </c>
      <c r="K739" s="3">
        <v>39.53</v>
      </c>
      <c r="L739" s="3">
        <v>39.799999999999997</v>
      </c>
      <c r="M739" s="3">
        <v>39.880000000000003</v>
      </c>
      <c r="N739" s="3">
        <v>42.6</v>
      </c>
      <c r="O739" s="3">
        <v>44.59</v>
      </c>
      <c r="P739" s="3">
        <v>48.16</v>
      </c>
      <c r="Q739" s="3">
        <v>51.33</v>
      </c>
      <c r="R739" s="3">
        <v>53.97</v>
      </c>
      <c r="S739" s="3">
        <v>54.17</v>
      </c>
      <c r="T739" s="3">
        <v>50.71</v>
      </c>
      <c r="U739" s="3">
        <v>44.96</v>
      </c>
      <c r="V739" s="3">
        <v>42.36</v>
      </c>
      <c r="W739" s="3">
        <v>41.54</v>
      </c>
      <c r="X739" s="3">
        <v>40.96</v>
      </c>
      <c r="Y739" s="3">
        <v>41.52</v>
      </c>
      <c r="Z739" s="3">
        <v>42.66</v>
      </c>
      <c r="AA739" s="3">
        <v>45.86</v>
      </c>
      <c r="AB739" s="3">
        <v>49.13</v>
      </c>
      <c r="AC739" s="3">
        <v>51.5</v>
      </c>
      <c r="AD739" s="3">
        <v>54.83</v>
      </c>
      <c r="AE739" s="3">
        <v>53.57</v>
      </c>
      <c r="AF739" s="3">
        <v>49.2</v>
      </c>
      <c r="AG739" s="3">
        <v>43.31</v>
      </c>
      <c r="AH739" s="3">
        <v>41.33</v>
      </c>
      <c r="AI739" s="3">
        <v>40.729999999999997</v>
      </c>
      <c r="AJ739" s="3">
        <v>41.16</v>
      </c>
      <c r="AK739" s="3">
        <v>42.09</v>
      </c>
      <c r="AL739" s="3">
        <v>43.65</v>
      </c>
      <c r="AM739" s="3">
        <v>47.78</v>
      </c>
      <c r="AN739" s="3">
        <v>50.26</v>
      </c>
      <c r="AO739" s="3">
        <v>51.61</v>
      </c>
      <c r="AP739" s="3">
        <v>52.2</v>
      </c>
      <c r="AQ739" s="3">
        <v>50.89</v>
      </c>
      <c r="AR739" s="3">
        <v>47.96</v>
      </c>
      <c r="AS739" s="3">
        <v>42.59</v>
      </c>
      <c r="AT739" s="3">
        <v>41.05</v>
      </c>
      <c r="AU739" s="3">
        <v>40.47</v>
      </c>
      <c r="AV739" s="3">
        <v>40.659999999999997</v>
      </c>
      <c r="AW739" s="3">
        <v>41.75</v>
      </c>
      <c r="AX739" s="3">
        <v>44.87</v>
      </c>
      <c r="AY739" s="3">
        <v>49.72</v>
      </c>
    </row>
    <row r="740" spans="1:51" x14ac:dyDescent="0.35">
      <c r="A740" s="5">
        <f t="shared" si="12"/>
        <v>43761</v>
      </c>
      <c r="B740" t="s">
        <v>885</v>
      </c>
      <c r="C740" s="2">
        <v>43761</v>
      </c>
      <c r="D740" s="3">
        <v>40.33</v>
      </c>
      <c r="E740" s="3">
        <v>44.15</v>
      </c>
      <c r="F740" s="3">
        <v>46.86</v>
      </c>
      <c r="G740" s="3">
        <v>47.82</v>
      </c>
      <c r="H740" s="3">
        <v>46.02</v>
      </c>
      <c r="I740" s="3">
        <v>42.96</v>
      </c>
      <c r="J740" s="3">
        <v>41.01</v>
      </c>
      <c r="K740" s="3">
        <v>39.549999999999997</v>
      </c>
      <c r="L740" s="3">
        <v>39.64</v>
      </c>
      <c r="M740" s="3">
        <v>39.57</v>
      </c>
      <c r="N740" s="3">
        <v>42.29</v>
      </c>
      <c r="O740" s="3">
        <v>44.41</v>
      </c>
      <c r="P740" s="3">
        <v>48.04</v>
      </c>
      <c r="Q740" s="3">
        <v>51.27</v>
      </c>
      <c r="R740" s="3">
        <v>53.88</v>
      </c>
      <c r="S740" s="3">
        <v>54.08</v>
      </c>
      <c r="T740" s="3">
        <v>50.62</v>
      </c>
      <c r="U740" s="3">
        <v>44.87</v>
      </c>
      <c r="V740" s="3">
        <v>42.27</v>
      </c>
      <c r="W740" s="3">
        <v>41.45</v>
      </c>
      <c r="X740" s="3">
        <v>40.869999999999997</v>
      </c>
      <c r="Y740" s="3">
        <v>41.43</v>
      </c>
      <c r="Z740" s="3">
        <v>42.57</v>
      </c>
      <c r="AA740" s="3">
        <v>45.77</v>
      </c>
      <c r="AB740" s="3">
        <v>49.04</v>
      </c>
      <c r="AC740" s="3">
        <v>51.41</v>
      </c>
      <c r="AD740" s="3">
        <v>54.74</v>
      </c>
      <c r="AE740" s="3">
        <v>53.48</v>
      </c>
      <c r="AF740" s="3">
        <v>49.13</v>
      </c>
      <c r="AG740" s="3">
        <v>43.26</v>
      </c>
      <c r="AH740" s="3">
        <v>41.3</v>
      </c>
      <c r="AI740" s="3">
        <v>40.700000000000003</v>
      </c>
      <c r="AJ740" s="3">
        <v>41.13</v>
      </c>
      <c r="AK740" s="3">
        <v>42.06</v>
      </c>
      <c r="AL740" s="3">
        <v>43.62</v>
      </c>
      <c r="AM740" s="3">
        <v>47.75</v>
      </c>
      <c r="AN740" s="3">
        <v>50.23</v>
      </c>
      <c r="AO740" s="3">
        <v>51.58</v>
      </c>
      <c r="AP740" s="3">
        <v>52.17</v>
      </c>
      <c r="AQ740" s="3">
        <v>50.86</v>
      </c>
      <c r="AR740" s="3">
        <v>47.93</v>
      </c>
      <c r="AS740" s="3">
        <v>42.56</v>
      </c>
      <c r="AT740" s="3">
        <v>41.02</v>
      </c>
      <c r="AU740" s="3">
        <v>40.44</v>
      </c>
      <c r="AV740" s="3">
        <v>40.630000000000003</v>
      </c>
      <c r="AW740" s="3">
        <v>41.72</v>
      </c>
      <c r="AX740" s="3">
        <v>44.84</v>
      </c>
      <c r="AY740" s="3">
        <v>49.69</v>
      </c>
    </row>
    <row r="741" spans="1:51" x14ac:dyDescent="0.35">
      <c r="A741" s="5">
        <f t="shared" si="12"/>
        <v>43762</v>
      </c>
      <c r="B741" t="s">
        <v>886</v>
      </c>
      <c r="C741" s="2">
        <v>43762</v>
      </c>
      <c r="D741" s="3">
        <v>41.13</v>
      </c>
      <c r="E741" s="3">
        <v>44.45</v>
      </c>
      <c r="F741" s="3">
        <v>47.04</v>
      </c>
      <c r="G741" s="3">
        <v>48.01</v>
      </c>
      <c r="H741" s="3">
        <v>46.42</v>
      </c>
      <c r="I741" s="3">
        <v>43.25</v>
      </c>
      <c r="J741" s="3">
        <v>41.09</v>
      </c>
      <c r="K741" s="3">
        <v>40.06</v>
      </c>
      <c r="L741" s="3">
        <v>40.340000000000003</v>
      </c>
      <c r="M741" s="3">
        <v>40.380000000000003</v>
      </c>
      <c r="N741" s="3">
        <v>43.14</v>
      </c>
      <c r="O741" s="3">
        <v>45.38</v>
      </c>
      <c r="P741" s="3">
        <v>49.04</v>
      </c>
      <c r="Q741" s="3">
        <v>52.31</v>
      </c>
      <c r="R741" s="3">
        <v>54.81</v>
      </c>
      <c r="S741" s="3">
        <v>54.98</v>
      </c>
      <c r="T741" s="3">
        <v>51.47</v>
      </c>
      <c r="U741" s="3">
        <v>45.54</v>
      </c>
      <c r="V741" s="3">
        <v>42.87</v>
      </c>
      <c r="W741" s="3">
        <v>42</v>
      </c>
      <c r="X741" s="3">
        <v>41.42</v>
      </c>
      <c r="Y741" s="3">
        <v>41.98</v>
      </c>
      <c r="Z741" s="3">
        <v>43.13</v>
      </c>
      <c r="AA741" s="3">
        <v>46.63</v>
      </c>
      <c r="AB741" s="3">
        <v>49.9</v>
      </c>
      <c r="AC741" s="3">
        <v>52.27</v>
      </c>
      <c r="AD741" s="3">
        <v>55.6</v>
      </c>
      <c r="AE741" s="3">
        <v>54.34</v>
      </c>
      <c r="AF741" s="3">
        <v>49.99</v>
      </c>
      <c r="AG741" s="3">
        <v>43.98</v>
      </c>
      <c r="AH741" s="3">
        <v>42.02</v>
      </c>
      <c r="AI741" s="3">
        <v>41.42</v>
      </c>
      <c r="AJ741" s="3">
        <v>41.85</v>
      </c>
      <c r="AK741" s="3">
        <v>42.78</v>
      </c>
      <c r="AL741" s="3">
        <v>44.34</v>
      </c>
      <c r="AM741" s="3">
        <v>48.47</v>
      </c>
      <c r="AN741" s="3">
        <v>50.95</v>
      </c>
      <c r="AO741" s="3">
        <v>52.3</v>
      </c>
      <c r="AP741" s="3">
        <v>52.89</v>
      </c>
      <c r="AQ741" s="3">
        <v>51.55</v>
      </c>
      <c r="AR741" s="3">
        <v>48.59</v>
      </c>
      <c r="AS741" s="3">
        <v>43.19</v>
      </c>
      <c r="AT741" s="3">
        <v>41.65</v>
      </c>
      <c r="AU741" s="3">
        <v>41.07</v>
      </c>
      <c r="AV741" s="3">
        <v>41.26</v>
      </c>
      <c r="AW741" s="3">
        <v>42.35</v>
      </c>
      <c r="AX741" s="3">
        <v>45.44</v>
      </c>
      <c r="AY741" s="3">
        <v>50.26</v>
      </c>
    </row>
    <row r="742" spans="1:51" x14ac:dyDescent="0.35">
      <c r="A742" s="5">
        <f t="shared" si="12"/>
        <v>43763</v>
      </c>
      <c r="B742" t="s">
        <v>887</v>
      </c>
      <c r="C742" s="2">
        <v>43763</v>
      </c>
      <c r="D742" s="3">
        <v>39.950000000000003</v>
      </c>
      <c r="E742" s="3">
        <v>43.73</v>
      </c>
      <c r="F742" s="3">
        <v>46.45</v>
      </c>
      <c r="G742" s="3">
        <v>47.18</v>
      </c>
      <c r="H742" s="3">
        <v>45.86</v>
      </c>
      <c r="I742" s="3">
        <v>42.55</v>
      </c>
      <c r="J742" s="3">
        <v>40.380000000000003</v>
      </c>
      <c r="K742" s="3">
        <v>39.5</v>
      </c>
      <c r="L742" s="3">
        <v>39.630000000000003</v>
      </c>
      <c r="M742" s="3">
        <v>39.54</v>
      </c>
      <c r="N742" s="3">
        <v>42.27</v>
      </c>
      <c r="O742" s="3">
        <v>44.58</v>
      </c>
      <c r="P742" s="3">
        <v>48.26</v>
      </c>
      <c r="Q742" s="3">
        <v>51.58</v>
      </c>
      <c r="R742" s="3">
        <v>54.08</v>
      </c>
      <c r="S742" s="3">
        <v>54.35</v>
      </c>
      <c r="T742" s="3">
        <v>51.03</v>
      </c>
      <c r="U742" s="3">
        <v>45.27</v>
      </c>
      <c r="V742" s="3">
        <v>42.73</v>
      </c>
      <c r="W742" s="3">
        <v>41.86</v>
      </c>
      <c r="X742" s="3">
        <v>40.96</v>
      </c>
      <c r="Y742" s="3">
        <v>41.28</v>
      </c>
      <c r="Z742" s="3">
        <v>42.48</v>
      </c>
      <c r="AA742" s="3">
        <v>46.09</v>
      </c>
      <c r="AB742" s="3">
        <v>49.32</v>
      </c>
      <c r="AC742" s="3">
        <v>51.69</v>
      </c>
      <c r="AD742" s="3">
        <v>55.02</v>
      </c>
      <c r="AE742" s="3">
        <v>53.76</v>
      </c>
      <c r="AF742" s="3">
        <v>49.41</v>
      </c>
      <c r="AG742" s="3">
        <v>43.48</v>
      </c>
      <c r="AH742" s="3">
        <v>41.57</v>
      </c>
      <c r="AI742" s="3">
        <v>41.01</v>
      </c>
      <c r="AJ742" s="3">
        <v>41.44</v>
      </c>
      <c r="AK742" s="3">
        <v>42.37</v>
      </c>
      <c r="AL742" s="3">
        <v>44.01</v>
      </c>
      <c r="AM742" s="3">
        <v>48.18</v>
      </c>
      <c r="AN742" s="3">
        <v>50.72</v>
      </c>
      <c r="AO742" s="3">
        <v>52.07</v>
      </c>
      <c r="AP742" s="3">
        <v>52.66</v>
      </c>
      <c r="AQ742" s="3">
        <v>51.32</v>
      </c>
      <c r="AR742" s="3">
        <v>48.36</v>
      </c>
      <c r="AS742" s="3">
        <v>42.96</v>
      </c>
      <c r="AT742" s="3">
        <v>41.42</v>
      </c>
      <c r="AU742" s="3">
        <v>40.840000000000003</v>
      </c>
      <c r="AV742" s="3">
        <v>41.03</v>
      </c>
      <c r="AW742" s="3">
        <v>42.12</v>
      </c>
      <c r="AX742" s="3">
        <v>45.21</v>
      </c>
      <c r="AY742" s="3">
        <v>50.03</v>
      </c>
    </row>
    <row r="743" spans="1:51" x14ac:dyDescent="0.35">
      <c r="A743" s="5">
        <f t="shared" si="12"/>
        <v>43766</v>
      </c>
      <c r="B743" t="s">
        <v>888</v>
      </c>
      <c r="C743" s="2">
        <v>43766</v>
      </c>
      <c r="D743" s="3">
        <v>37.24</v>
      </c>
      <c r="E743" s="3">
        <v>42.85</v>
      </c>
      <c r="F743" s="3">
        <v>45.54</v>
      </c>
      <c r="G743" s="3">
        <v>46.23</v>
      </c>
      <c r="H743" s="3">
        <v>44.99</v>
      </c>
      <c r="I743" s="3">
        <v>41.92</v>
      </c>
      <c r="J743" s="3">
        <v>39.770000000000003</v>
      </c>
      <c r="K743" s="3">
        <v>38.700000000000003</v>
      </c>
      <c r="L743" s="3">
        <v>38.799999999999997</v>
      </c>
      <c r="M743" s="3">
        <v>38.69</v>
      </c>
      <c r="N743" s="3">
        <v>41.47</v>
      </c>
      <c r="O743" s="3">
        <v>44</v>
      </c>
      <c r="P743" s="3">
        <v>47.89</v>
      </c>
      <c r="Q743" s="3">
        <v>51.28</v>
      </c>
      <c r="R743" s="3">
        <v>53.81</v>
      </c>
      <c r="S743" s="3">
        <v>54.09</v>
      </c>
      <c r="T743" s="3">
        <v>50.77</v>
      </c>
      <c r="U743" s="3">
        <v>44.92</v>
      </c>
      <c r="V743" s="3">
        <v>42.26</v>
      </c>
      <c r="W743" s="3">
        <v>41.32</v>
      </c>
      <c r="X743" s="3">
        <v>40.42</v>
      </c>
      <c r="Y743" s="3">
        <v>40.74</v>
      </c>
      <c r="Z743" s="3">
        <v>41.94</v>
      </c>
      <c r="AA743" s="3">
        <v>45.61</v>
      </c>
      <c r="AB743" s="3">
        <v>48.89</v>
      </c>
      <c r="AC743" s="3">
        <v>51.31</v>
      </c>
      <c r="AD743" s="3">
        <v>54.66</v>
      </c>
      <c r="AE743" s="3">
        <v>53.4</v>
      </c>
      <c r="AF743" s="3">
        <v>49.05</v>
      </c>
      <c r="AG743" s="3">
        <v>43.17</v>
      </c>
      <c r="AH743" s="3">
        <v>41.31</v>
      </c>
      <c r="AI743" s="3">
        <v>40.75</v>
      </c>
      <c r="AJ743" s="3">
        <v>41.18</v>
      </c>
      <c r="AK743" s="3">
        <v>42.11</v>
      </c>
      <c r="AL743" s="3">
        <v>43.75</v>
      </c>
      <c r="AM743" s="3">
        <v>47.92</v>
      </c>
      <c r="AN743" s="3">
        <v>50.46</v>
      </c>
      <c r="AO743" s="3">
        <v>51.81</v>
      </c>
      <c r="AP743" s="3">
        <v>52.4</v>
      </c>
      <c r="AQ743" s="3">
        <v>51.06</v>
      </c>
      <c r="AR743" s="3">
        <v>48.1</v>
      </c>
      <c r="AS743" s="3">
        <v>42.7</v>
      </c>
      <c r="AT743" s="3">
        <v>41.16</v>
      </c>
      <c r="AU743" s="3">
        <v>40.58</v>
      </c>
      <c r="AV743" s="3">
        <v>40.770000000000003</v>
      </c>
      <c r="AW743" s="3">
        <v>41.86</v>
      </c>
      <c r="AX743" s="3">
        <v>44.95</v>
      </c>
      <c r="AY743" s="3">
        <v>49.77</v>
      </c>
    </row>
    <row r="744" spans="1:51" x14ac:dyDescent="0.35">
      <c r="A744" s="5">
        <f t="shared" si="12"/>
        <v>43767</v>
      </c>
      <c r="B744" t="s">
        <v>889</v>
      </c>
      <c r="C744" s="2">
        <v>43767</v>
      </c>
      <c r="D744" s="3">
        <v>35.85</v>
      </c>
      <c r="E744" s="3">
        <v>42.31</v>
      </c>
      <c r="F744" s="3">
        <v>45.06</v>
      </c>
      <c r="G744" s="3">
        <v>45.75</v>
      </c>
      <c r="H744" s="3">
        <v>44.41</v>
      </c>
      <c r="I744" s="3">
        <v>41.62</v>
      </c>
      <c r="J744" s="3">
        <v>39.56</v>
      </c>
      <c r="K744" s="3">
        <v>38.56</v>
      </c>
      <c r="L744" s="3">
        <v>38.69</v>
      </c>
      <c r="M744" s="3">
        <v>38.590000000000003</v>
      </c>
      <c r="N744" s="3">
        <v>41.41</v>
      </c>
      <c r="O744" s="3">
        <v>43.94</v>
      </c>
      <c r="P744" s="3">
        <v>47.83</v>
      </c>
      <c r="Q744" s="3">
        <v>51.22</v>
      </c>
      <c r="R744" s="3">
        <v>53.75</v>
      </c>
      <c r="S744" s="3">
        <v>54.03</v>
      </c>
      <c r="T744" s="3">
        <v>50.71</v>
      </c>
      <c r="U744" s="3">
        <v>44.86</v>
      </c>
      <c r="V744" s="3">
        <v>42.2</v>
      </c>
      <c r="W744" s="3">
        <v>41.26</v>
      </c>
      <c r="X744" s="3">
        <v>40.36</v>
      </c>
      <c r="Y744" s="3">
        <v>40.68</v>
      </c>
      <c r="Z744" s="3">
        <v>41.88</v>
      </c>
      <c r="AA744" s="3">
        <v>45.5</v>
      </c>
      <c r="AB744" s="3">
        <v>48.78</v>
      </c>
      <c r="AC744" s="3">
        <v>51.2</v>
      </c>
      <c r="AD744" s="3">
        <v>54.55</v>
      </c>
      <c r="AE744" s="3">
        <v>53.29</v>
      </c>
      <c r="AF744" s="3">
        <v>48.94</v>
      </c>
      <c r="AG744" s="3">
        <v>42.97</v>
      </c>
      <c r="AH744" s="3">
        <v>41.08</v>
      </c>
      <c r="AI744" s="3">
        <v>40.5</v>
      </c>
      <c r="AJ744" s="3">
        <v>40.93</v>
      </c>
      <c r="AK744" s="3">
        <v>41.86</v>
      </c>
      <c r="AL744" s="3">
        <v>43.5</v>
      </c>
      <c r="AM744" s="3">
        <v>47.68</v>
      </c>
      <c r="AN744" s="3">
        <v>50.19</v>
      </c>
      <c r="AO744" s="3">
        <v>51.54</v>
      </c>
      <c r="AP744" s="3">
        <v>52.13</v>
      </c>
      <c r="AQ744" s="3">
        <v>50.79</v>
      </c>
      <c r="AR744" s="3">
        <v>47.83</v>
      </c>
      <c r="AS744" s="3">
        <v>42.43</v>
      </c>
      <c r="AT744" s="3">
        <v>40.89</v>
      </c>
      <c r="AU744" s="3">
        <v>40.31</v>
      </c>
      <c r="AV744" s="3">
        <v>40.5</v>
      </c>
      <c r="AW744" s="3">
        <v>41.59</v>
      </c>
      <c r="AX744" s="3">
        <v>44.68</v>
      </c>
      <c r="AY744" s="3">
        <v>49.5</v>
      </c>
    </row>
    <row r="745" spans="1:51" x14ac:dyDescent="0.35">
      <c r="A745" s="5">
        <f t="shared" si="12"/>
        <v>43768</v>
      </c>
      <c r="B745" t="s">
        <v>890</v>
      </c>
      <c r="C745" s="2">
        <v>43768</v>
      </c>
      <c r="D745" s="3">
        <v>36.090000000000003</v>
      </c>
      <c r="E745" s="3">
        <v>42.5</v>
      </c>
      <c r="F745" s="3">
        <v>45.04</v>
      </c>
      <c r="G745" s="3">
        <v>45.59</v>
      </c>
      <c r="H745" s="3">
        <v>44.25</v>
      </c>
      <c r="I745" s="3">
        <v>41.26</v>
      </c>
      <c r="J745" s="3">
        <v>39.11</v>
      </c>
      <c r="K745" s="3">
        <v>38.1</v>
      </c>
      <c r="L745" s="3">
        <v>38.33</v>
      </c>
      <c r="M745" s="3">
        <v>38.229999999999997</v>
      </c>
      <c r="N745" s="3">
        <v>41.05</v>
      </c>
      <c r="O745" s="3">
        <v>43.53</v>
      </c>
      <c r="P745" s="3">
        <v>47.39</v>
      </c>
      <c r="Q745" s="3">
        <v>50.76</v>
      </c>
      <c r="R745" s="3">
        <v>53.35</v>
      </c>
      <c r="S745" s="3">
        <v>53.68</v>
      </c>
      <c r="T745" s="3">
        <v>50.38</v>
      </c>
      <c r="U745" s="3">
        <v>44.74</v>
      </c>
      <c r="V745" s="3">
        <v>42.24</v>
      </c>
      <c r="W745" s="3">
        <v>41.47</v>
      </c>
      <c r="X745" s="3">
        <v>40.67</v>
      </c>
      <c r="Y745" s="3">
        <v>41.03</v>
      </c>
      <c r="Z745" s="3">
        <v>42.23</v>
      </c>
      <c r="AA745" s="3">
        <v>45.68</v>
      </c>
      <c r="AB745" s="3">
        <v>48.88</v>
      </c>
      <c r="AC745" s="3">
        <v>51.29</v>
      </c>
      <c r="AD745" s="3">
        <v>54.64</v>
      </c>
      <c r="AE745" s="3">
        <v>53.38</v>
      </c>
      <c r="AF745" s="3">
        <v>49.03</v>
      </c>
      <c r="AG745" s="3">
        <v>43.06</v>
      </c>
      <c r="AH745" s="3">
        <v>41.17</v>
      </c>
      <c r="AI745" s="3">
        <v>40.590000000000003</v>
      </c>
      <c r="AJ745" s="3">
        <v>41</v>
      </c>
      <c r="AK745" s="3">
        <v>41.91</v>
      </c>
      <c r="AL745" s="3">
        <v>43.54</v>
      </c>
      <c r="AM745" s="3">
        <v>47.71</v>
      </c>
      <c r="AN745" s="3">
        <v>50.21</v>
      </c>
      <c r="AO745" s="3">
        <v>51.55</v>
      </c>
      <c r="AP745" s="3">
        <v>52.13</v>
      </c>
      <c r="AQ745" s="3">
        <v>50.78</v>
      </c>
      <c r="AR745" s="3">
        <v>47.81</v>
      </c>
      <c r="AS745" s="3">
        <v>42.4</v>
      </c>
      <c r="AT745" s="3">
        <v>40.85</v>
      </c>
      <c r="AU745" s="3">
        <v>40.270000000000003</v>
      </c>
      <c r="AV745" s="3">
        <v>40.46</v>
      </c>
      <c r="AW745" s="3">
        <v>41.55</v>
      </c>
      <c r="AX745" s="3">
        <v>44.64</v>
      </c>
      <c r="AY745" s="3">
        <v>49.46</v>
      </c>
    </row>
    <row r="746" spans="1:51" x14ac:dyDescent="0.35">
      <c r="A746" s="5">
        <f t="shared" si="12"/>
        <v>43769</v>
      </c>
      <c r="B746" t="s">
        <v>891</v>
      </c>
      <c r="C746" s="2">
        <v>43769</v>
      </c>
      <c r="D746" s="3">
        <v>42.64</v>
      </c>
      <c r="E746" s="3">
        <v>45.44</v>
      </c>
      <c r="F746" s="3">
        <v>45.85</v>
      </c>
      <c r="G746" s="3">
        <v>44.43</v>
      </c>
      <c r="H746" s="3">
        <v>41.23</v>
      </c>
      <c r="I746" s="3">
        <v>39.36</v>
      </c>
      <c r="J746" s="3">
        <v>38.17</v>
      </c>
      <c r="K746" s="3">
        <v>38.4</v>
      </c>
      <c r="L746" s="3">
        <v>38.299999999999997</v>
      </c>
      <c r="M746" s="3">
        <v>41.09</v>
      </c>
      <c r="N746" s="3">
        <v>43.46</v>
      </c>
      <c r="O746" s="3">
        <v>47.26</v>
      </c>
      <c r="P746" s="3">
        <v>50.56</v>
      </c>
      <c r="Q746" s="3">
        <v>53.07</v>
      </c>
      <c r="R746" s="3">
        <v>53.4</v>
      </c>
      <c r="S746" s="3">
        <v>50.1</v>
      </c>
      <c r="T746" s="3">
        <v>44.46</v>
      </c>
      <c r="U746" s="3">
        <v>41.96</v>
      </c>
      <c r="V746" s="3">
        <v>41.19</v>
      </c>
      <c r="W746" s="3">
        <v>40.39</v>
      </c>
      <c r="X746" s="3">
        <v>40.75</v>
      </c>
      <c r="Y746" s="3">
        <v>41.95</v>
      </c>
      <c r="Z746" s="3">
        <v>45.4</v>
      </c>
      <c r="AA746" s="3">
        <v>48.6</v>
      </c>
      <c r="AB746" s="3">
        <v>51.01</v>
      </c>
      <c r="AC746" s="3">
        <v>54.36</v>
      </c>
      <c r="AD746" s="3">
        <v>53.14</v>
      </c>
      <c r="AE746" s="3">
        <v>48.83</v>
      </c>
      <c r="AF746" s="3">
        <v>42.9</v>
      </c>
      <c r="AG746" s="3">
        <v>41.05</v>
      </c>
      <c r="AH746" s="3">
        <v>40.47</v>
      </c>
      <c r="AI746" s="3">
        <v>40.880000000000003</v>
      </c>
      <c r="AJ746" s="3">
        <v>41.83</v>
      </c>
      <c r="AK746" s="3">
        <v>43.5</v>
      </c>
      <c r="AL746" s="3">
        <v>47.71</v>
      </c>
      <c r="AM746" s="3">
        <v>50.25</v>
      </c>
      <c r="AN746" s="3">
        <v>51.63</v>
      </c>
      <c r="AO746" s="3">
        <v>52.21</v>
      </c>
      <c r="AP746" s="3">
        <v>50.86</v>
      </c>
      <c r="AQ746" s="3">
        <v>47.89</v>
      </c>
      <c r="AR746" s="3">
        <v>42.48</v>
      </c>
      <c r="AS746" s="3">
        <v>40.93</v>
      </c>
      <c r="AT746" s="3">
        <v>40.35</v>
      </c>
      <c r="AU746" s="3">
        <v>40.54</v>
      </c>
      <c r="AV746" s="3">
        <v>41.63</v>
      </c>
      <c r="AW746" s="3">
        <v>44.72</v>
      </c>
      <c r="AX746" s="3">
        <v>49.54</v>
      </c>
      <c r="AY746" s="3">
        <v>51.87</v>
      </c>
    </row>
    <row r="747" spans="1:51" x14ac:dyDescent="0.35">
      <c r="A747" s="5">
        <f t="shared" si="12"/>
        <v>43770</v>
      </c>
      <c r="B747" t="s">
        <v>892</v>
      </c>
      <c r="C747" s="2">
        <v>43770</v>
      </c>
      <c r="D747" s="3">
        <v>42.82</v>
      </c>
      <c r="E747" s="3">
        <v>45.65</v>
      </c>
      <c r="F747" s="3">
        <v>46.17</v>
      </c>
      <c r="G747" s="3">
        <v>44.7</v>
      </c>
      <c r="H747" s="3">
        <v>41.56</v>
      </c>
      <c r="I747" s="3">
        <v>39.659999999999997</v>
      </c>
      <c r="J747" s="3">
        <v>38.869999999999997</v>
      </c>
      <c r="K747" s="3">
        <v>39.08</v>
      </c>
      <c r="L747" s="3">
        <v>38.380000000000003</v>
      </c>
      <c r="M747" s="3">
        <v>41.17</v>
      </c>
      <c r="N747" s="3">
        <v>43.58</v>
      </c>
      <c r="O747" s="3">
        <v>47.5</v>
      </c>
      <c r="P747" s="3">
        <v>50.8</v>
      </c>
      <c r="Q747" s="3">
        <v>53.31</v>
      </c>
      <c r="R747" s="3">
        <v>53.64</v>
      </c>
      <c r="S747" s="3">
        <v>50.29</v>
      </c>
      <c r="T747" s="3">
        <v>44.7</v>
      </c>
      <c r="U747" s="3">
        <v>42.2</v>
      </c>
      <c r="V747" s="3">
        <v>41.43</v>
      </c>
      <c r="W747" s="3">
        <v>40.630000000000003</v>
      </c>
      <c r="X747" s="3">
        <v>40.99</v>
      </c>
      <c r="Y747" s="3">
        <v>42.19</v>
      </c>
      <c r="Z747" s="3">
        <v>45.64</v>
      </c>
      <c r="AA747" s="3">
        <v>48.84</v>
      </c>
      <c r="AB747" s="3">
        <v>51.25</v>
      </c>
      <c r="AC747" s="3">
        <v>54.6</v>
      </c>
      <c r="AD747" s="3">
        <v>53.38</v>
      </c>
      <c r="AE747" s="3">
        <v>49.07</v>
      </c>
      <c r="AF747" s="3">
        <v>43.14</v>
      </c>
      <c r="AG747" s="3">
        <v>41.29</v>
      </c>
      <c r="AH747" s="3">
        <v>40.71</v>
      </c>
      <c r="AI747" s="3">
        <v>41.12</v>
      </c>
      <c r="AJ747" s="3">
        <v>42.07</v>
      </c>
      <c r="AK747" s="3">
        <v>43.74</v>
      </c>
      <c r="AL747" s="3">
        <v>47.95</v>
      </c>
      <c r="AM747" s="3">
        <v>50.49</v>
      </c>
      <c r="AN747" s="3">
        <v>51.87</v>
      </c>
      <c r="AO747" s="3">
        <v>52.45</v>
      </c>
      <c r="AP747" s="3">
        <v>51.1</v>
      </c>
      <c r="AQ747" s="3">
        <v>48.13</v>
      </c>
      <c r="AR747" s="3">
        <v>42.72</v>
      </c>
      <c r="AS747" s="3">
        <v>41.17</v>
      </c>
      <c r="AT747" s="3">
        <v>40.590000000000003</v>
      </c>
      <c r="AU747" s="3">
        <v>40.78</v>
      </c>
      <c r="AV747" s="3">
        <v>41.87</v>
      </c>
      <c r="AW747" s="3">
        <v>44.96</v>
      </c>
      <c r="AX747" s="3">
        <v>49.78</v>
      </c>
      <c r="AY747" s="3">
        <v>52.11</v>
      </c>
    </row>
    <row r="748" spans="1:51" x14ac:dyDescent="0.35">
      <c r="A748" s="5">
        <f t="shared" si="12"/>
        <v>43773</v>
      </c>
      <c r="B748" t="s">
        <v>893</v>
      </c>
      <c r="C748" s="2">
        <v>43773</v>
      </c>
      <c r="D748" s="3">
        <v>43.61</v>
      </c>
      <c r="E748" s="3">
        <v>46.13</v>
      </c>
      <c r="F748" s="3">
        <v>46.74</v>
      </c>
      <c r="G748" s="3">
        <v>45.19</v>
      </c>
      <c r="H748" s="3">
        <v>42.37</v>
      </c>
      <c r="I748" s="3">
        <v>40.47</v>
      </c>
      <c r="J748" s="3">
        <v>39.71</v>
      </c>
      <c r="K748" s="3">
        <v>39.92</v>
      </c>
      <c r="L748" s="3">
        <v>39.22</v>
      </c>
      <c r="M748" s="3">
        <v>42.24</v>
      </c>
      <c r="N748" s="3">
        <v>43.33</v>
      </c>
      <c r="O748" s="3">
        <v>48.44</v>
      </c>
      <c r="P748" s="3">
        <v>51.74</v>
      </c>
      <c r="Q748" s="3">
        <v>54.19</v>
      </c>
      <c r="R748" s="3">
        <v>54.42</v>
      </c>
      <c r="S748" s="3">
        <v>51.01</v>
      </c>
      <c r="T748" s="3">
        <v>45.35</v>
      </c>
      <c r="U748" s="3">
        <v>42.85</v>
      </c>
      <c r="V748" s="3">
        <v>42.08</v>
      </c>
      <c r="W748" s="3">
        <v>41.28</v>
      </c>
      <c r="X748" s="3">
        <v>41.64</v>
      </c>
      <c r="Y748" s="3">
        <v>42.84</v>
      </c>
      <c r="Z748" s="3">
        <v>46.33</v>
      </c>
      <c r="AA748" s="3">
        <v>49.53</v>
      </c>
      <c r="AB748" s="3">
        <v>51.94</v>
      </c>
      <c r="AC748" s="3">
        <v>55.29</v>
      </c>
      <c r="AD748" s="3">
        <v>54.07</v>
      </c>
      <c r="AE748" s="3">
        <v>49.78</v>
      </c>
      <c r="AF748" s="3">
        <v>43.97</v>
      </c>
      <c r="AG748" s="3">
        <v>42.16</v>
      </c>
      <c r="AH748" s="3">
        <v>41.58</v>
      </c>
      <c r="AI748" s="3">
        <v>41.99</v>
      </c>
      <c r="AJ748" s="3">
        <v>42.94</v>
      </c>
      <c r="AK748" s="3">
        <v>44.61</v>
      </c>
      <c r="AL748" s="3">
        <v>48.85</v>
      </c>
      <c r="AM748" s="3">
        <v>51.39</v>
      </c>
      <c r="AN748" s="3">
        <v>52.77</v>
      </c>
      <c r="AO748" s="3">
        <v>53.35</v>
      </c>
      <c r="AP748" s="3">
        <v>52</v>
      </c>
      <c r="AQ748" s="3">
        <v>49.03</v>
      </c>
      <c r="AR748" s="3">
        <v>43.62</v>
      </c>
      <c r="AS748" s="3">
        <v>42.07</v>
      </c>
      <c r="AT748" s="3">
        <v>41.49</v>
      </c>
      <c r="AU748" s="3">
        <v>41.68</v>
      </c>
      <c r="AV748" s="3">
        <v>42.77</v>
      </c>
      <c r="AW748" s="3">
        <v>45.84</v>
      </c>
      <c r="AX748" s="3">
        <v>50.64</v>
      </c>
      <c r="AY748" s="3">
        <v>52.97</v>
      </c>
    </row>
    <row r="749" spans="1:51" x14ac:dyDescent="0.35">
      <c r="A749" s="5">
        <f t="shared" si="12"/>
        <v>43774</v>
      </c>
      <c r="B749" t="s">
        <v>894</v>
      </c>
      <c r="C749" s="2">
        <v>43774</v>
      </c>
      <c r="D749" s="3">
        <v>44.4</v>
      </c>
      <c r="E749" s="3">
        <v>46.71</v>
      </c>
      <c r="F749" s="3">
        <v>47.34</v>
      </c>
      <c r="G749" s="3">
        <v>45.93</v>
      </c>
      <c r="H749" s="3">
        <v>42.65</v>
      </c>
      <c r="I749" s="3">
        <v>40.67</v>
      </c>
      <c r="J749" s="3">
        <v>39.82</v>
      </c>
      <c r="K749" s="3">
        <v>40.03</v>
      </c>
      <c r="L749" s="3">
        <v>39.33</v>
      </c>
      <c r="M749" s="3">
        <v>42.35</v>
      </c>
      <c r="N749" s="3">
        <v>44</v>
      </c>
      <c r="O749" s="3">
        <v>48.71</v>
      </c>
      <c r="P749" s="3">
        <v>51.92</v>
      </c>
      <c r="Q749" s="3">
        <v>54.37</v>
      </c>
      <c r="R749" s="3">
        <v>54.6</v>
      </c>
      <c r="S749" s="3">
        <v>51.19</v>
      </c>
      <c r="T749" s="3">
        <v>45.38</v>
      </c>
      <c r="U749" s="3">
        <v>42.86</v>
      </c>
      <c r="V749" s="3">
        <v>42.09</v>
      </c>
      <c r="W749" s="3">
        <v>41.29</v>
      </c>
      <c r="X749" s="3">
        <v>41.65</v>
      </c>
      <c r="Y749" s="3">
        <v>42.85</v>
      </c>
      <c r="Z749" s="3">
        <v>46.33</v>
      </c>
      <c r="AA749" s="3">
        <v>49.46</v>
      </c>
      <c r="AB749" s="3">
        <v>51.87</v>
      </c>
      <c r="AC749" s="3">
        <v>55.22</v>
      </c>
      <c r="AD749" s="3">
        <v>54</v>
      </c>
      <c r="AE749" s="3">
        <v>49.71</v>
      </c>
      <c r="AF749" s="3">
        <v>43.92</v>
      </c>
      <c r="AG749" s="3">
        <v>42.11</v>
      </c>
      <c r="AH749" s="3">
        <v>41.53</v>
      </c>
      <c r="AI749" s="3">
        <v>41.94</v>
      </c>
      <c r="AJ749" s="3">
        <v>42.89</v>
      </c>
      <c r="AK749" s="3">
        <v>44.56</v>
      </c>
      <c r="AL749" s="3">
        <v>48.8</v>
      </c>
      <c r="AM749" s="3">
        <v>51.34</v>
      </c>
      <c r="AN749" s="3">
        <v>52.72</v>
      </c>
      <c r="AO749" s="3">
        <v>53.3</v>
      </c>
      <c r="AP749" s="3">
        <v>51.95</v>
      </c>
      <c r="AQ749" s="3">
        <v>48.98</v>
      </c>
      <c r="AR749" s="3">
        <v>43.57</v>
      </c>
      <c r="AS749" s="3">
        <v>42.02</v>
      </c>
      <c r="AT749" s="3">
        <v>41.44</v>
      </c>
      <c r="AU749" s="3">
        <v>41.63</v>
      </c>
      <c r="AV749" s="3">
        <v>42.72</v>
      </c>
      <c r="AW749" s="3">
        <v>45.79</v>
      </c>
      <c r="AX749" s="3">
        <v>50.59</v>
      </c>
      <c r="AY749" s="3">
        <v>52.92</v>
      </c>
    </row>
    <row r="750" spans="1:51" x14ac:dyDescent="0.35">
      <c r="A750" s="5">
        <f t="shared" si="12"/>
        <v>43775</v>
      </c>
      <c r="B750" t="s">
        <v>895</v>
      </c>
      <c r="C750" s="2">
        <v>43775</v>
      </c>
      <c r="D750" s="3">
        <v>43.08</v>
      </c>
      <c r="E750" s="3">
        <v>45.45</v>
      </c>
      <c r="F750" s="3">
        <v>46.18</v>
      </c>
      <c r="G750" s="3">
        <v>44.69</v>
      </c>
      <c r="H750" s="3">
        <v>41.69</v>
      </c>
      <c r="I750" s="3">
        <v>39.729999999999997</v>
      </c>
      <c r="J750" s="3">
        <v>38.72</v>
      </c>
      <c r="K750" s="3">
        <v>39.19</v>
      </c>
      <c r="L750" s="3">
        <v>38.01</v>
      </c>
      <c r="M750" s="3">
        <v>41.12</v>
      </c>
      <c r="N750" s="3">
        <v>43.14</v>
      </c>
      <c r="O750" s="3">
        <v>47.96</v>
      </c>
      <c r="P750" s="3">
        <v>51.2</v>
      </c>
      <c r="Q750" s="3">
        <v>53.65</v>
      </c>
      <c r="R750" s="3">
        <v>53.88</v>
      </c>
      <c r="S750" s="3">
        <v>50.5</v>
      </c>
      <c r="T750" s="3">
        <v>44.62</v>
      </c>
      <c r="U750" s="3">
        <v>42.15</v>
      </c>
      <c r="V750" s="3">
        <v>41.41</v>
      </c>
      <c r="W750" s="3">
        <v>40.64</v>
      </c>
      <c r="X750" s="3">
        <v>41.03</v>
      </c>
      <c r="Y750" s="3">
        <v>42.25</v>
      </c>
      <c r="Z750" s="3">
        <v>45.82</v>
      </c>
      <c r="AA750" s="3">
        <v>48.94</v>
      </c>
      <c r="AB750" s="3">
        <v>51.34</v>
      </c>
      <c r="AC750" s="3">
        <v>54.68</v>
      </c>
      <c r="AD750" s="3">
        <v>53.44</v>
      </c>
      <c r="AE750" s="3">
        <v>49.13</v>
      </c>
      <c r="AF750" s="3">
        <v>43.34</v>
      </c>
      <c r="AG750" s="3">
        <v>41.55</v>
      </c>
      <c r="AH750" s="3">
        <v>40.99</v>
      </c>
      <c r="AI750" s="3">
        <v>41.42</v>
      </c>
      <c r="AJ750" s="3">
        <v>42.39</v>
      </c>
      <c r="AK750" s="3">
        <v>44.08</v>
      </c>
      <c r="AL750" s="3">
        <v>48.37</v>
      </c>
      <c r="AM750" s="3">
        <v>50.91</v>
      </c>
      <c r="AN750" s="3">
        <v>52.29</v>
      </c>
      <c r="AO750" s="3">
        <v>52.87</v>
      </c>
      <c r="AP750" s="3">
        <v>51.52</v>
      </c>
      <c r="AQ750" s="3">
        <v>48.55</v>
      </c>
      <c r="AR750" s="3">
        <v>43.14</v>
      </c>
      <c r="AS750" s="3">
        <v>41.59</v>
      </c>
      <c r="AT750" s="3">
        <v>41.01</v>
      </c>
      <c r="AU750" s="3">
        <v>41.2</v>
      </c>
      <c r="AV750" s="3">
        <v>42.29</v>
      </c>
      <c r="AW750" s="3">
        <v>45.36</v>
      </c>
      <c r="AX750" s="3">
        <v>50.16</v>
      </c>
      <c r="AY750" s="3">
        <v>52.49</v>
      </c>
    </row>
    <row r="751" spans="1:51" x14ac:dyDescent="0.35">
      <c r="A751" s="5">
        <f t="shared" si="12"/>
        <v>43776</v>
      </c>
      <c r="B751" t="s">
        <v>896</v>
      </c>
      <c r="C751" s="2">
        <v>43776</v>
      </c>
      <c r="D751" s="3">
        <v>42.5</v>
      </c>
      <c r="E751" s="3">
        <v>44.78</v>
      </c>
      <c r="F751" s="3">
        <v>45.53</v>
      </c>
      <c r="G751" s="3">
        <v>44.18</v>
      </c>
      <c r="H751" s="3">
        <v>41.25</v>
      </c>
      <c r="I751" s="3">
        <v>39.35</v>
      </c>
      <c r="J751" s="3">
        <v>38.299999999999997</v>
      </c>
      <c r="K751" s="3">
        <v>38.979999999999997</v>
      </c>
      <c r="L751" s="3">
        <v>37.799999999999997</v>
      </c>
      <c r="M751" s="3">
        <v>40.5</v>
      </c>
      <c r="N751" s="3">
        <v>42.69</v>
      </c>
      <c r="O751" s="3">
        <v>47.51</v>
      </c>
      <c r="P751" s="3">
        <v>50.75</v>
      </c>
      <c r="Q751" s="3">
        <v>53.2</v>
      </c>
      <c r="R751" s="3">
        <v>53.43</v>
      </c>
      <c r="S751" s="3">
        <v>50.05</v>
      </c>
      <c r="T751" s="3">
        <v>44.15</v>
      </c>
      <c r="U751" s="3">
        <v>41.72</v>
      </c>
      <c r="V751" s="3">
        <v>40.98</v>
      </c>
      <c r="W751" s="3">
        <v>40.21</v>
      </c>
      <c r="X751" s="3">
        <v>40.56</v>
      </c>
      <c r="Y751" s="3">
        <v>41.75</v>
      </c>
      <c r="Z751" s="3">
        <v>45.47</v>
      </c>
      <c r="AA751" s="3">
        <v>48.54</v>
      </c>
      <c r="AB751" s="3">
        <v>50.9</v>
      </c>
      <c r="AC751" s="3">
        <v>54.25</v>
      </c>
      <c r="AD751" s="3">
        <v>53.01</v>
      </c>
      <c r="AE751" s="3">
        <v>48.7</v>
      </c>
      <c r="AF751" s="3">
        <v>42.8</v>
      </c>
      <c r="AG751" s="3">
        <v>41.01</v>
      </c>
      <c r="AH751" s="3">
        <v>40.450000000000003</v>
      </c>
      <c r="AI751" s="3">
        <v>40.880000000000003</v>
      </c>
      <c r="AJ751" s="3">
        <v>41.85</v>
      </c>
      <c r="AK751" s="3">
        <v>43.54</v>
      </c>
      <c r="AL751" s="3">
        <v>47.77</v>
      </c>
      <c r="AM751" s="3">
        <v>50.25</v>
      </c>
      <c r="AN751" s="3">
        <v>51.59</v>
      </c>
      <c r="AO751" s="3">
        <v>52.17</v>
      </c>
      <c r="AP751" s="3">
        <v>50.82</v>
      </c>
      <c r="AQ751" s="3">
        <v>47.85</v>
      </c>
      <c r="AR751" s="3">
        <v>42.44</v>
      </c>
      <c r="AS751" s="3">
        <v>40.89</v>
      </c>
      <c r="AT751" s="3">
        <v>40.31</v>
      </c>
      <c r="AU751" s="3">
        <v>40.5</v>
      </c>
      <c r="AV751" s="3">
        <v>41.59</v>
      </c>
      <c r="AW751" s="3">
        <v>44.66</v>
      </c>
      <c r="AX751" s="3">
        <v>49.46</v>
      </c>
      <c r="AY751" s="3">
        <v>51.79</v>
      </c>
    </row>
    <row r="752" spans="1:51" x14ac:dyDescent="0.35">
      <c r="A752" s="5">
        <f t="shared" si="12"/>
        <v>43777</v>
      </c>
      <c r="B752" t="s">
        <v>897</v>
      </c>
      <c r="C752" s="2">
        <v>43777</v>
      </c>
      <c r="D752" s="3">
        <v>41.94</v>
      </c>
      <c r="E752" s="3">
        <v>44.37</v>
      </c>
      <c r="F752" s="3">
        <v>45.15</v>
      </c>
      <c r="G752" s="3">
        <v>43.82</v>
      </c>
      <c r="H752" s="3">
        <v>40.869999999999997</v>
      </c>
      <c r="I752" s="3">
        <v>39.04</v>
      </c>
      <c r="J752" s="3">
        <v>37.67</v>
      </c>
      <c r="K752" s="3">
        <v>38.21</v>
      </c>
      <c r="L752" s="3">
        <v>37.409999999999997</v>
      </c>
      <c r="M752" s="3">
        <v>39.950000000000003</v>
      </c>
      <c r="N752" s="3">
        <v>42.23</v>
      </c>
      <c r="O752" s="3">
        <v>47.13</v>
      </c>
      <c r="P752" s="3">
        <v>50.34</v>
      </c>
      <c r="Q752" s="3">
        <v>52.75</v>
      </c>
      <c r="R752" s="3">
        <v>53.03</v>
      </c>
      <c r="S752" s="3">
        <v>49.73</v>
      </c>
      <c r="T752" s="3">
        <v>43.92</v>
      </c>
      <c r="U752" s="3">
        <v>41.58</v>
      </c>
      <c r="V752" s="3">
        <v>40.85</v>
      </c>
      <c r="W752" s="3">
        <v>40.03</v>
      </c>
      <c r="X752" s="3">
        <v>40.33</v>
      </c>
      <c r="Y752" s="3">
        <v>41.52</v>
      </c>
      <c r="Z752" s="3">
        <v>45.13</v>
      </c>
      <c r="AA752" s="3">
        <v>48.12</v>
      </c>
      <c r="AB752" s="3">
        <v>50.48</v>
      </c>
      <c r="AC752" s="3">
        <v>53.83</v>
      </c>
      <c r="AD752" s="3">
        <v>52.59</v>
      </c>
      <c r="AE752" s="3">
        <v>48.28</v>
      </c>
      <c r="AF752" s="3">
        <v>42.38</v>
      </c>
      <c r="AG752" s="3">
        <v>40.590000000000003</v>
      </c>
      <c r="AH752" s="3">
        <v>40.03</v>
      </c>
      <c r="AI752" s="3">
        <v>40.46</v>
      </c>
      <c r="AJ752" s="3">
        <v>41.43</v>
      </c>
      <c r="AK752" s="3">
        <v>43.12</v>
      </c>
      <c r="AL752" s="3">
        <v>47.35</v>
      </c>
      <c r="AM752" s="3">
        <v>49.83</v>
      </c>
      <c r="AN752" s="3">
        <v>51.17</v>
      </c>
      <c r="AO752" s="3">
        <v>51.75</v>
      </c>
      <c r="AP752" s="3">
        <v>50.4</v>
      </c>
      <c r="AQ752" s="3">
        <v>47.43</v>
      </c>
      <c r="AR752" s="3">
        <v>42.06</v>
      </c>
      <c r="AS752" s="3">
        <v>40.549999999999997</v>
      </c>
      <c r="AT752" s="3">
        <v>39.97</v>
      </c>
      <c r="AU752" s="3">
        <v>40.159999999999997</v>
      </c>
      <c r="AV752" s="3">
        <v>41.25</v>
      </c>
      <c r="AW752" s="3">
        <v>44.32</v>
      </c>
      <c r="AX752" s="3">
        <v>49.12</v>
      </c>
      <c r="AY752" s="3">
        <v>51.45</v>
      </c>
    </row>
    <row r="753" spans="1:51" x14ac:dyDescent="0.35">
      <c r="A753" s="5">
        <f t="shared" si="12"/>
        <v>43780</v>
      </c>
      <c r="B753" t="s">
        <v>898</v>
      </c>
      <c r="C753" s="2">
        <v>43780</v>
      </c>
      <c r="D753" s="3">
        <v>41.56</v>
      </c>
      <c r="E753" s="3">
        <v>43.71</v>
      </c>
      <c r="F753" s="3">
        <v>44.57</v>
      </c>
      <c r="G753" s="3">
        <v>43.32</v>
      </c>
      <c r="H753" s="3">
        <v>40.26</v>
      </c>
      <c r="I753" s="3">
        <v>38.409999999999997</v>
      </c>
      <c r="J753" s="3">
        <v>37.130000000000003</v>
      </c>
      <c r="K753" s="3">
        <v>37.840000000000003</v>
      </c>
      <c r="L753" s="3">
        <v>37.11</v>
      </c>
      <c r="M753" s="3">
        <v>39.72</v>
      </c>
      <c r="N753" s="3">
        <v>42.04</v>
      </c>
      <c r="O753" s="3">
        <v>46.94</v>
      </c>
      <c r="P753" s="3">
        <v>50.06</v>
      </c>
      <c r="Q753" s="3">
        <v>52.36</v>
      </c>
      <c r="R753" s="3">
        <v>52.59</v>
      </c>
      <c r="S753" s="3">
        <v>49.28</v>
      </c>
      <c r="T753" s="3">
        <v>43.56</v>
      </c>
      <c r="U753" s="3">
        <v>41.3</v>
      </c>
      <c r="V753" s="3">
        <v>40.65</v>
      </c>
      <c r="W753" s="3">
        <v>39.83</v>
      </c>
      <c r="X753" s="3">
        <v>40.130000000000003</v>
      </c>
      <c r="Y753" s="3">
        <v>41.32</v>
      </c>
      <c r="Z753" s="3">
        <v>44.9</v>
      </c>
      <c r="AA753" s="3">
        <v>47.89</v>
      </c>
      <c r="AB753" s="3">
        <v>50.25</v>
      </c>
      <c r="AC753" s="3">
        <v>53.6</v>
      </c>
      <c r="AD753" s="3">
        <v>52.36</v>
      </c>
      <c r="AE753" s="3">
        <v>48.05</v>
      </c>
      <c r="AF753" s="3">
        <v>42.15</v>
      </c>
      <c r="AG753" s="3">
        <v>40.36</v>
      </c>
      <c r="AH753" s="3">
        <v>39.82</v>
      </c>
      <c r="AI753" s="3">
        <v>40.270000000000003</v>
      </c>
      <c r="AJ753" s="3">
        <v>41.26</v>
      </c>
      <c r="AK753" s="3">
        <v>42.97</v>
      </c>
      <c r="AL753" s="3">
        <v>47.2</v>
      </c>
      <c r="AM753" s="3">
        <v>49.68</v>
      </c>
      <c r="AN753" s="3">
        <v>51.02</v>
      </c>
      <c r="AO753" s="3">
        <v>51.6</v>
      </c>
      <c r="AP753" s="3">
        <v>50.25</v>
      </c>
      <c r="AQ753" s="3">
        <v>47.28</v>
      </c>
      <c r="AR753" s="3">
        <v>41.91</v>
      </c>
      <c r="AS753" s="3">
        <v>40.4</v>
      </c>
      <c r="AT753" s="3">
        <v>39.82</v>
      </c>
      <c r="AU753" s="3">
        <v>40.01</v>
      </c>
      <c r="AV753" s="3">
        <v>41.1</v>
      </c>
      <c r="AW753" s="3">
        <v>44.17</v>
      </c>
      <c r="AX753" s="3">
        <v>48.97</v>
      </c>
      <c r="AY753" s="3">
        <v>51.3</v>
      </c>
    </row>
    <row r="754" spans="1:51" x14ac:dyDescent="0.35">
      <c r="A754" s="5">
        <f t="shared" si="12"/>
        <v>43781</v>
      </c>
      <c r="B754" t="s">
        <v>899</v>
      </c>
      <c r="C754" s="2">
        <v>43781</v>
      </c>
      <c r="D754" s="3">
        <v>40.76</v>
      </c>
      <c r="E754" s="3">
        <v>43.07</v>
      </c>
      <c r="F754" s="3">
        <v>43.96</v>
      </c>
      <c r="G754" s="3">
        <v>42.71</v>
      </c>
      <c r="H754" s="3">
        <v>39.64</v>
      </c>
      <c r="I754" s="3">
        <v>37.97</v>
      </c>
      <c r="J754" s="3">
        <v>36.770000000000003</v>
      </c>
      <c r="K754" s="3">
        <v>37.049999999999997</v>
      </c>
      <c r="L754" s="3">
        <v>36.659999999999997</v>
      </c>
      <c r="M754" s="3">
        <v>39.369999999999997</v>
      </c>
      <c r="N754" s="3">
        <v>41.54</v>
      </c>
      <c r="O754" s="3">
        <v>46.44</v>
      </c>
      <c r="P754" s="3">
        <v>49.48</v>
      </c>
      <c r="Q754" s="3">
        <v>51.7</v>
      </c>
      <c r="R754" s="3">
        <v>51.96</v>
      </c>
      <c r="S754" s="3">
        <v>48.76</v>
      </c>
      <c r="T754" s="3">
        <v>43.27</v>
      </c>
      <c r="U754" s="3">
        <v>41.16</v>
      </c>
      <c r="V754" s="3">
        <v>40.54</v>
      </c>
      <c r="W754" s="3">
        <v>39.61</v>
      </c>
      <c r="X754" s="3">
        <v>39.909999999999997</v>
      </c>
      <c r="Y754" s="3">
        <v>41.1</v>
      </c>
      <c r="Z754" s="3">
        <v>44.59</v>
      </c>
      <c r="AA754" s="3">
        <v>47.57</v>
      </c>
      <c r="AB754" s="3">
        <v>49.93</v>
      </c>
      <c r="AC754" s="3">
        <v>53.28</v>
      </c>
      <c r="AD754" s="3">
        <v>52.04</v>
      </c>
      <c r="AE754" s="3">
        <v>47.73</v>
      </c>
      <c r="AF754" s="3">
        <v>41.94</v>
      </c>
      <c r="AG754" s="3">
        <v>40.229999999999997</v>
      </c>
      <c r="AH754" s="3">
        <v>39.72</v>
      </c>
      <c r="AI754" s="3">
        <v>40.17</v>
      </c>
      <c r="AJ754" s="3">
        <v>41.16</v>
      </c>
      <c r="AK754" s="3">
        <v>42.87</v>
      </c>
      <c r="AL754" s="3">
        <v>47.12</v>
      </c>
      <c r="AM754" s="3">
        <v>49.62</v>
      </c>
      <c r="AN754" s="3">
        <v>50.99</v>
      </c>
      <c r="AO754" s="3">
        <v>51.57</v>
      </c>
      <c r="AP754" s="3">
        <v>50.22</v>
      </c>
      <c r="AQ754" s="3">
        <v>47.25</v>
      </c>
      <c r="AR754" s="3">
        <v>41.88</v>
      </c>
      <c r="AS754" s="3">
        <v>40.369999999999997</v>
      </c>
      <c r="AT754" s="3">
        <v>39.79</v>
      </c>
      <c r="AU754" s="3">
        <v>39.979999999999997</v>
      </c>
      <c r="AV754" s="3">
        <v>41.07</v>
      </c>
      <c r="AW754" s="3">
        <v>44.14</v>
      </c>
      <c r="AX754" s="3">
        <v>48.94</v>
      </c>
      <c r="AY754" s="3">
        <v>51.27</v>
      </c>
    </row>
    <row r="755" spans="1:51" x14ac:dyDescent="0.35">
      <c r="A755" s="5">
        <f t="shared" si="12"/>
        <v>43782</v>
      </c>
      <c r="B755" t="s">
        <v>900</v>
      </c>
      <c r="C755" s="2">
        <v>43782</v>
      </c>
      <c r="D755" s="3">
        <v>40.33</v>
      </c>
      <c r="E755" s="3">
        <v>42.95</v>
      </c>
      <c r="F755" s="3">
        <v>43.79</v>
      </c>
      <c r="G755" s="3">
        <v>42.59</v>
      </c>
      <c r="H755" s="3">
        <v>39.53</v>
      </c>
      <c r="I755" s="3">
        <v>37.9</v>
      </c>
      <c r="J755" s="3">
        <v>36.619999999999997</v>
      </c>
      <c r="K755" s="3">
        <v>36.659999999999997</v>
      </c>
      <c r="L755" s="3">
        <v>37.07</v>
      </c>
      <c r="M755" s="3">
        <v>39.08</v>
      </c>
      <c r="N755" s="3">
        <v>41.22</v>
      </c>
      <c r="O755" s="3">
        <v>46.32</v>
      </c>
      <c r="P755" s="3">
        <v>49.27</v>
      </c>
      <c r="Q755" s="3">
        <v>51.42</v>
      </c>
      <c r="R755" s="3">
        <v>51.76</v>
      </c>
      <c r="S755" s="3">
        <v>48.53</v>
      </c>
      <c r="T755" s="3">
        <v>43.25</v>
      </c>
      <c r="U755" s="3">
        <v>41.19</v>
      </c>
      <c r="V755" s="3">
        <v>40.57</v>
      </c>
      <c r="W755" s="3">
        <v>39.64</v>
      </c>
      <c r="X755" s="3">
        <v>39.94</v>
      </c>
      <c r="Y755" s="3">
        <v>41.18</v>
      </c>
      <c r="Z755" s="3">
        <v>44.56</v>
      </c>
      <c r="AA755" s="3">
        <v>47.53</v>
      </c>
      <c r="AB755" s="3">
        <v>49.91</v>
      </c>
      <c r="AC755" s="3">
        <v>53.46</v>
      </c>
      <c r="AD755" s="3">
        <v>52.49</v>
      </c>
      <c r="AE755" s="3">
        <v>48.19</v>
      </c>
      <c r="AF755" s="3">
        <v>42.33</v>
      </c>
      <c r="AG755" s="3">
        <v>40.549999999999997</v>
      </c>
      <c r="AH755" s="3">
        <v>40.03</v>
      </c>
      <c r="AI755" s="3">
        <v>40.47</v>
      </c>
      <c r="AJ755" s="3">
        <v>41.46</v>
      </c>
      <c r="AK755" s="3">
        <v>43.17</v>
      </c>
      <c r="AL755" s="3">
        <v>47.35</v>
      </c>
      <c r="AM755" s="3">
        <v>49.79</v>
      </c>
      <c r="AN755" s="3">
        <v>51.14</v>
      </c>
      <c r="AO755" s="3">
        <v>51.72</v>
      </c>
      <c r="AP755" s="3">
        <v>50.37</v>
      </c>
      <c r="AQ755" s="3">
        <v>47.4</v>
      </c>
      <c r="AR755" s="3">
        <v>42.03</v>
      </c>
      <c r="AS755" s="3">
        <v>40.520000000000003</v>
      </c>
      <c r="AT755" s="3">
        <v>39.94</v>
      </c>
      <c r="AU755" s="3">
        <v>40.130000000000003</v>
      </c>
      <c r="AV755" s="3">
        <v>41.22</v>
      </c>
      <c r="AW755" s="3">
        <v>44.29</v>
      </c>
      <c r="AX755" s="3">
        <v>49.09</v>
      </c>
      <c r="AY755" s="3">
        <v>51.42</v>
      </c>
    </row>
    <row r="756" spans="1:51" x14ac:dyDescent="0.35">
      <c r="A756" s="5">
        <f t="shared" si="12"/>
        <v>43783</v>
      </c>
      <c r="B756" t="s">
        <v>901</v>
      </c>
      <c r="C756" s="2">
        <v>43783</v>
      </c>
      <c r="D756" s="3">
        <v>40.590000000000003</v>
      </c>
      <c r="E756" s="3">
        <v>43.33</v>
      </c>
      <c r="F756" s="3">
        <v>44.18</v>
      </c>
      <c r="G756" s="3">
        <v>43.03</v>
      </c>
      <c r="H756" s="3">
        <v>40.06</v>
      </c>
      <c r="I756" s="3">
        <v>38.33</v>
      </c>
      <c r="J756" s="3">
        <v>37.200000000000003</v>
      </c>
      <c r="K756" s="3">
        <v>37.24</v>
      </c>
      <c r="L756" s="3">
        <v>37.65</v>
      </c>
      <c r="M756" s="3">
        <v>39.659999999999997</v>
      </c>
      <c r="N756" s="3">
        <v>41.7</v>
      </c>
      <c r="O756" s="3">
        <v>46.72</v>
      </c>
      <c r="P756" s="3">
        <v>49.6</v>
      </c>
      <c r="Q756" s="3">
        <v>51.75</v>
      </c>
      <c r="R756" s="3">
        <v>52.09</v>
      </c>
      <c r="S756" s="3">
        <v>48.86</v>
      </c>
      <c r="T756" s="3">
        <v>43.5</v>
      </c>
      <c r="U756" s="3">
        <v>41.35</v>
      </c>
      <c r="V756" s="3">
        <v>40.64</v>
      </c>
      <c r="W756" s="3">
        <v>39.71</v>
      </c>
      <c r="X756" s="3">
        <v>40.01</v>
      </c>
      <c r="Y756" s="3">
        <v>41.25</v>
      </c>
      <c r="Z756" s="3">
        <v>44.63</v>
      </c>
      <c r="AA756" s="3">
        <v>47.6</v>
      </c>
      <c r="AB756" s="3">
        <v>49.98</v>
      </c>
      <c r="AC756" s="3">
        <v>53.53</v>
      </c>
      <c r="AD756" s="3">
        <v>52.56</v>
      </c>
      <c r="AE756" s="3">
        <v>48.26</v>
      </c>
      <c r="AF756" s="3">
        <v>42.35</v>
      </c>
      <c r="AG756" s="3">
        <v>40.520000000000003</v>
      </c>
      <c r="AH756" s="3">
        <v>39.97</v>
      </c>
      <c r="AI756" s="3">
        <v>40.409999999999997</v>
      </c>
      <c r="AJ756" s="3">
        <v>41.4</v>
      </c>
      <c r="AK756" s="3">
        <v>43.11</v>
      </c>
      <c r="AL756" s="3">
        <v>47.29</v>
      </c>
      <c r="AM756" s="3">
        <v>49.73</v>
      </c>
      <c r="AN756" s="3">
        <v>51.08</v>
      </c>
      <c r="AO756" s="3">
        <v>51.66</v>
      </c>
      <c r="AP756" s="3">
        <v>50.31</v>
      </c>
      <c r="AQ756" s="3">
        <v>47.34</v>
      </c>
      <c r="AR756" s="3">
        <v>41.97</v>
      </c>
      <c r="AS756" s="3">
        <v>40.46</v>
      </c>
      <c r="AT756" s="3">
        <v>39.880000000000003</v>
      </c>
      <c r="AU756" s="3">
        <v>40.07</v>
      </c>
      <c r="AV756" s="3">
        <v>41.16</v>
      </c>
      <c r="AW756" s="3">
        <v>44.23</v>
      </c>
      <c r="AX756" s="3">
        <v>49.03</v>
      </c>
      <c r="AY756" s="3">
        <v>51.36</v>
      </c>
    </row>
    <row r="757" spans="1:51" x14ac:dyDescent="0.35">
      <c r="A757" s="5">
        <f t="shared" si="12"/>
        <v>43784</v>
      </c>
      <c r="B757" t="s">
        <v>902</v>
      </c>
      <c r="C757" s="2">
        <v>43784</v>
      </c>
      <c r="D757" s="3">
        <v>41.03</v>
      </c>
      <c r="E757" s="3">
        <v>43.87</v>
      </c>
      <c r="F757" s="3">
        <v>44.67</v>
      </c>
      <c r="G757" s="3">
        <v>43.48</v>
      </c>
      <c r="H757" s="3">
        <v>40.57</v>
      </c>
      <c r="I757" s="3">
        <v>38.78</v>
      </c>
      <c r="J757" s="3">
        <v>37.659999999999997</v>
      </c>
      <c r="K757" s="3">
        <v>37.700000000000003</v>
      </c>
      <c r="L757" s="3">
        <v>38.200000000000003</v>
      </c>
      <c r="M757" s="3">
        <v>40.25</v>
      </c>
      <c r="N757" s="3">
        <v>42.29</v>
      </c>
      <c r="O757" s="3">
        <v>47.3</v>
      </c>
      <c r="P757" s="3">
        <v>50.18</v>
      </c>
      <c r="Q757" s="3">
        <v>52.33</v>
      </c>
      <c r="R757" s="3">
        <v>52.67</v>
      </c>
      <c r="S757" s="3">
        <v>49.44</v>
      </c>
      <c r="T757" s="3">
        <v>43.94</v>
      </c>
      <c r="U757" s="3">
        <v>41.74</v>
      </c>
      <c r="V757" s="3">
        <v>41</v>
      </c>
      <c r="W757" s="3">
        <v>40.07</v>
      </c>
      <c r="X757" s="3">
        <v>40.369999999999997</v>
      </c>
      <c r="Y757" s="3">
        <v>41.65</v>
      </c>
      <c r="Z757" s="3">
        <v>45.07</v>
      </c>
      <c r="AA757" s="3">
        <v>48.04</v>
      </c>
      <c r="AB757" s="3">
        <v>50.42</v>
      </c>
      <c r="AC757" s="3">
        <v>53.97</v>
      </c>
      <c r="AD757" s="3">
        <v>53</v>
      </c>
      <c r="AE757" s="3">
        <v>48.7</v>
      </c>
      <c r="AF757" s="3">
        <v>42.79</v>
      </c>
      <c r="AG757" s="3">
        <v>40.96</v>
      </c>
      <c r="AH757" s="3">
        <v>40.409999999999997</v>
      </c>
      <c r="AI757" s="3">
        <v>40.85</v>
      </c>
      <c r="AJ757" s="3">
        <v>41.84</v>
      </c>
      <c r="AK757" s="3">
        <v>43.55</v>
      </c>
      <c r="AL757" s="3">
        <v>47.73</v>
      </c>
      <c r="AM757" s="3">
        <v>50.17</v>
      </c>
      <c r="AN757" s="3">
        <v>51.52</v>
      </c>
      <c r="AO757" s="3">
        <v>52.1</v>
      </c>
      <c r="AP757" s="3">
        <v>50.75</v>
      </c>
      <c r="AQ757" s="3">
        <v>47.78</v>
      </c>
      <c r="AR757" s="3">
        <v>42.41</v>
      </c>
      <c r="AS757" s="3">
        <v>40.9</v>
      </c>
      <c r="AT757" s="3">
        <v>40.32</v>
      </c>
      <c r="AU757" s="3">
        <v>40.51</v>
      </c>
      <c r="AV757" s="3">
        <v>41.6</v>
      </c>
      <c r="AW757" s="3">
        <v>44.67</v>
      </c>
      <c r="AX757" s="3">
        <v>49.47</v>
      </c>
      <c r="AY757" s="3">
        <v>51.8</v>
      </c>
    </row>
    <row r="758" spans="1:51" x14ac:dyDescent="0.35">
      <c r="A758" s="5">
        <f t="shared" si="12"/>
        <v>43787</v>
      </c>
      <c r="B758" t="s">
        <v>903</v>
      </c>
      <c r="C758" s="2">
        <v>43787</v>
      </c>
      <c r="D758" s="3">
        <v>39.75</v>
      </c>
      <c r="E758" s="3">
        <v>42.81</v>
      </c>
      <c r="F758" s="3">
        <v>43.6</v>
      </c>
      <c r="G758" s="3">
        <v>42.53</v>
      </c>
      <c r="H758" s="3">
        <v>39.659999999999997</v>
      </c>
      <c r="I758" s="3">
        <v>38.04</v>
      </c>
      <c r="J758" s="3">
        <v>36.78</v>
      </c>
      <c r="K758" s="3">
        <v>36.94</v>
      </c>
      <c r="L758" s="3">
        <v>37.44</v>
      </c>
      <c r="M758" s="3">
        <v>39.229999999999997</v>
      </c>
      <c r="N758" s="3">
        <v>41.38</v>
      </c>
      <c r="O758" s="3">
        <v>46.58</v>
      </c>
      <c r="P758" s="3">
        <v>49.49</v>
      </c>
      <c r="Q758" s="3">
        <v>51.63</v>
      </c>
      <c r="R758" s="3">
        <v>51.97</v>
      </c>
      <c r="S758" s="3">
        <v>48.79</v>
      </c>
      <c r="T758" s="3">
        <v>43.37</v>
      </c>
      <c r="U758" s="3">
        <v>41.22</v>
      </c>
      <c r="V758" s="3">
        <v>40.520000000000003</v>
      </c>
      <c r="W758" s="3">
        <v>39.590000000000003</v>
      </c>
      <c r="X758" s="3">
        <v>39.89</v>
      </c>
      <c r="Y758" s="3">
        <v>41.17</v>
      </c>
      <c r="Z758" s="3">
        <v>44.52</v>
      </c>
      <c r="AA758" s="3">
        <v>47.49</v>
      </c>
      <c r="AB758" s="3">
        <v>49.87</v>
      </c>
      <c r="AC758" s="3">
        <v>53.42</v>
      </c>
      <c r="AD758" s="3">
        <v>52.45</v>
      </c>
      <c r="AE758" s="3">
        <v>48.15</v>
      </c>
      <c r="AF758" s="3">
        <v>42.22</v>
      </c>
      <c r="AG758" s="3">
        <v>40.39</v>
      </c>
      <c r="AH758" s="3">
        <v>39.840000000000003</v>
      </c>
      <c r="AI758" s="3">
        <v>40.28</v>
      </c>
      <c r="AJ758" s="3">
        <v>41.27</v>
      </c>
      <c r="AK758" s="3">
        <v>42.98</v>
      </c>
      <c r="AL758" s="3">
        <v>47.16</v>
      </c>
      <c r="AM758" s="3">
        <v>49.6</v>
      </c>
      <c r="AN758" s="3">
        <v>50.95</v>
      </c>
      <c r="AO758" s="3">
        <v>51.53</v>
      </c>
      <c r="AP758" s="3">
        <v>50.18</v>
      </c>
      <c r="AQ758" s="3">
        <v>47.21</v>
      </c>
      <c r="AR758" s="3">
        <v>41.84</v>
      </c>
      <c r="AS758" s="3">
        <v>40.33</v>
      </c>
      <c r="AT758" s="3">
        <v>39.75</v>
      </c>
      <c r="AU758" s="3">
        <v>39.94</v>
      </c>
      <c r="AV758" s="3">
        <v>41.03</v>
      </c>
      <c r="AW758" s="3">
        <v>44.1</v>
      </c>
      <c r="AX758" s="3">
        <v>48.9</v>
      </c>
      <c r="AY758" s="3">
        <v>51.23</v>
      </c>
    </row>
    <row r="759" spans="1:51" x14ac:dyDescent="0.35">
      <c r="A759" s="5">
        <f t="shared" si="12"/>
        <v>43788</v>
      </c>
      <c r="B759" t="s">
        <v>904</v>
      </c>
      <c r="C759" s="2">
        <v>43788</v>
      </c>
      <c r="D759" s="3">
        <v>40.06</v>
      </c>
      <c r="E759" s="3">
        <v>42.94</v>
      </c>
      <c r="F759" s="3">
        <v>43.65</v>
      </c>
      <c r="G759" s="3">
        <v>42.5</v>
      </c>
      <c r="H759" s="3">
        <v>39.64</v>
      </c>
      <c r="I759" s="3">
        <v>38.04</v>
      </c>
      <c r="J759" s="3">
        <v>36.78</v>
      </c>
      <c r="K759" s="3">
        <v>37.07</v>
      </c>
      <c r="L759" s="3">
        <v>37.46</v>
      </c>
      <c r="M759" s="3">
        <v>39.25</v>
      </c>
      <c r="N759" s="3">
        <v>41.39</v>
      </c>
      <c r="O759" s="3">
        <v>46.59</v>
      </c>
      <c r="P759" s="3">
        <v>49.52</v>
      </c>
      <c r="Q759" s="3">
        <v>51.65</v>
      </c>
      <c r="R759" s="3">
        <v>51.99</v>
      </c>
      <c r="S759" s="3">
        <v>48.8</v>
      </c>
      <c r="T759" s="3">
        <v>43.32</v>
      </c>
      <c r="U759" s="3">
        <v>41.17</v>
      </c>
      <c r="V759" s="3">
        <v>40.450000000000003</v>
      </c>
      <c r="W759" s="3">
        <v>39.5</v>
      </c>
      <c r="X759" s="3">
        <v>39.82</v>
      </c>
      <c r="Y759" s="3">
        <v>41.12</v>
      </c>
      <c r="Z759" s="3">
        <v>44.53</v>
      </c>
      <c r="AA759" s="3">
        <v>47.5</v>
      </c>
      <c r="AB759" s="3">
        <v>49.88</v>
      </c>
      <c r="AC759" s="3">
        <v>53.43</v>
      </c>
      <c r="AD759" s="3">
        <v>52.46</v>
      </c>
      <c r="AE759" s="3">
        <v>48.16</v>
      </c>
      <c r="AF759" s="3">
        <v>42.23</v>
      </c>
      <c r="AG759" s="3">
        <v>40.4</v>
      </c>
      <c r="AH759" s="3">
        <v>39.85</v>
      </c>
      <c r="AI759" s="3">
        <v>40.29</v>
      </c>
      <c r="AJ759" s="3">
        <v>41.28</v>
      </c>
      <c r="AK759" s="3">
        <v>42.99</v>
      </c>
      <c r="AL759" s="3">
        <v>47.18</v>
      </c>
      <c r="AM759" s="3">
        <v>49.62</v>
      </c>
      <c r="AN759" s="3">
        <v>50.97</v>
      </c>
      <c r="AO759" s="3">
        <v>51.55</v>
      </c>
      <c r="AP759" s="3">
        <v>50.2</v>
      </c>
      <c r="AQ759" s="3">
        <v>47.23</v>
      </c>
      <c r="AR759" s="3">
        <v>41.87</v>
      </c>
      <c r="AS759" s="3">
        <v>40.36</v>
      </c>
      <c r="AT759" s="3">
        <v>39.78</v>
      </c>
      <c r="AU759" s="3">
        <v>39.97</v>
      </c>
      <c r="AV759" s="3">
        <v>41.06</v>
      </c>
      <c r="AW759" s="3">
        <v>44.13</v>
      </c>
      <c r="AX759" s="3">
        <v>48.93</v>
      </c>
      <c r="AY759" s="3">
        <v>51.26</v>
      </c>
    </row>
    <row r="760" spans="1:51" x14ac:dyDescent="0.35">
      <c r="A760" s="5">
        <f t="shared" si="12"/>
        <v>43789</v>
      </c>
      <c r="B760" t="s">
        <v>905</v>
      </c>
      <c r="C760" s="2">
        <v>43789</v>
      </c>
      <c r="D760" s="3">
        <v>40.81</v>
      </c>
      <c r="E760" s="3">
        <v>43.45</v>
      </c>
      <c r="F760" s="3">
        <v>44.13</v>
      </c>
      <c r="G760" s="3">
        <v>42.93</v>
      </c>
      <c r="H760" s="3">
        <v>39.85</v>
      </c>
      <c r="I760" s="3">
        <v>38.25</v>
      </c>
      <c r="J760" s="3">
        <v>37.229999999999997</v>
      </c>
      <c r="K760" s="3">
        <v>37.549999999999997</v>
      </c>
      <c r="L760" s="3">
        <v>37.94</v>
      </c>
      <c r="M760" s="3">
        <v>39.729999999999997</v>
      </c>
      <c r="N760" s="3">
        <v>41.68</v>
      </c>
      <c r="O760" s="3">
        <v>46.88</v>
      </c>
      <c r="P760" s="3">
        <v>49.81</v>
      </c>
      <c r="Q760" s="3">
        <v>51.94</v>
      </c>
      <c r="R760" s="3">
        <v>52.28</v>
      </c>
      <c r="S760" s="3">
        <v>49.09</v>
      </c>
      <c r="T760" s="3">
        <v>43.59</v>
      </c>
      <c r="U760" s="3">
        <v>41.41</v>
      </c>
      <c r="V760" s="3">
        <v>40.69</v>
      </c>
      <c r="W760" s="3">
        <v>39.74</v>
      </c>
      <c r="X760" s="3">
        <v>40.06</v>
      </c>
      <c r="Y760" s="3">
        <v>41.41</v>
      </c>
      <c r="Z760" s="3">
        <v>44.82</v>
      </c>
      <c r="AA760" s="3">
        <v>47.7</v>
      </c>
      <c r="AB760" s="3">
        <v>50.08</v>
      </c>
      <c r="AC760" s="3">
        <v>53.63</v>
      </c>
      <c r="AD760" s="3">
        <v>52.66</v>
      </c>
      <c r="AE760" s="3">
        <v>48.36</v>
      </c>
      <c r="AF760" s="3">
        <v>42.32</v>
      </c>
      <c r="AG760" s="3">
        <v>40.54</v>
      </c>
      <c r="AH760" s="3">
        <v>39.99</v>
      </c>
      <c r="AI760" s="3">
        <v>40.43</v>
      </c>
      <c r="AJ760" s="3">
        <v>41.42</v>
      </c>
      <c r="AK760" s="3">
        <v>43.13</v>
      </c>
      <c r="AL760" s="3">
        <v>47.35</v>
      </c>
      <c r="AM760" s="3">
        <v>49.84</v>
      </c>
      <c r="AN760" s="3">
        <v>51.18</v>
      </c>
      <c r="AO760" s="3">
        <v>51.76</v>
      </c>
      <c r="AP760" s="3">
        <v>50.41</v>
      </c>
      <c r="AQ760" s="3">
        <v>47.44</v>
      </c>
      <c r="AR760" s="3">
        <v>42.08</v>
      </c>
      <c r="AS760" s="3">
        <v>40.57</v>
      </c>
      <c r="AT760" s="3">
        <v>39.99</v>
      </c>
      <c r="AU760" s="3">
        <v>40.18</v>
      </c>
      <c r="AV760" s="3">
        <v>41.27</v>
      </c>
      <c r="AW760" s="3">
        <v>44.34</v>
      </c>
      <c r="AX760" s="3">
        <v>49.14</v>
      </c>
      <c r="AY760" s="3">
        <v>51.47</v>
      </c>
    </row>
    <row r="761" spans="1:51" x14ac:dyDescent="0.35">
      <c r="A761" s="5">
        <f t="shared" si="12"/>
        <v>43790</v>
      </c>
      <c r="B761" t="s">
        <v>906</v>
      </c>
      <c r="C761" s="2">
        <v>43790</v>
      </c>
      <c r="D761" s="3">
        <v>40.99</v>
      </c>
      <c r="E761" s="3">
        <v>43.42</v>
      </c>
      <c r="F761" s="3">
        <v>44.1</v>
      </c>
      <c r="G761" s="3">
        <v>43.05</v>
      </c>
      <c r="H761" s="3">
        <v>40.22</v>
      </c>
      <c r="I761" s="3">
        <v>38.67</v>
      </c>
      <c r="J761" s="3">
        <v>37.56</v>
      </c>
      <c r="K761" s="3">
        <v>37.72</v>
      </c>
      <c r="L761" s="3">
        <v>38.11</v>
      </c>
      <c r="M761" s="3">
        <v>39.9</v>
      </c>
      <c r="N761" s="3">
        <v>41.76</v>
      </c>
      <c r="O761" s="3">
        <v>46.97</v>
      </c>
      <c r="P761" s="3">
        <v>49.9</v>
      </c>
      <c r="Q761" s="3">
        <v>52.03</v>
      </c>
      <c r="R761" s="3">
        <v>52.37</v>
      </c>
      <c r="S761" s="3">
        <v>49.18</v>
      </c>
      <c r="T761" s="3">
        <v>43.91</v>
      </c>
      <c r="U761" s="3">
        <v>41.79</v>
      </c>
      <c r="V761" s="3">
        <v>41.07</v>
      </c>
      <c r="W761" s="3">
        <v>40.119999999999997</v>
      </c>
      <c r="X761" s="3">
        <v>40.44</v>
      </c>
      <c r="Y761" s="3">
        <v>41.79</v>
      </c>
      <c r="Z761" s="3">
        <v>45.08</v>
      </c>
      <c r="AA761" s="3">
        <v>47.96</v>
      </c>
      <c r="AB761" s="3">
        <v>50.34</v>
      </c>
      <c r="AC761" s="3">
        <v>53.89</v>
      </c>
      <c r="AD761" s="3">
        <v>52.92</v>
      </c>
      <c r="AE761" s="3">
        <v>48.62</v>
      </c>
      <c r="AF761" s="3">
        <v>42.66</v>
      </c>
      <c r="AG761" s="3">
        <v>40.840000000000003</v>
      </c>
      <c r="AH761" s="3">
        <v>40.29</v>
      </c>
      <c r="AI761" s="3">
        <v>40.729999999999997</v>
      </c>
      <c r="AJ761" s="3">
        <v>41.72</v>
      </c>
      <c r="AK761" s="3">
        <v>43.43</v>
      </c>
      <c r="AL761" s="3">
        <v>47.61</v>
      </c>
      <c r="AM761" s="3">
        <v>50.1</v>
      </c>
      <c r="AN761" s="3">
        <v>51.44</v>
      </c>
      <c r="AO761" s="3">
        <v>52.02</v>
      </c>
      <c r="AP761" s="3">
        <v>50.67</v>
      </c>
      <c r="AQ761" s="3">
        <v>47.7</v>
      </c>
      <c r="AR761" s="3">
        <v>42.34</v>
      </c>
      <c r="AS761" s="3">
        <v>40.83</v>
      </c>
      <c r="AT761" s="3">
        <v>40.25</v>
      </c>
      <c r="AU761" s="3">
        <v>40.44</v>
      </c>
      <c r="AV761" s="3">
        <v>41.53</v>
      </c>
      <c r="AW761" s="3">
        <v>44.6</v>
      </c>
      <c r="AX761" s="3">
        <v>49.4</v>
      </c>
      <c r="AY761" s="3">
        <v>51.73</v>
      </c>
    </row>
    <row r="762" spans="1:51" x14ac:dyDescent="0.35">
      <c r="A762" s="5">
        <f t="shared" si="12"/>
        <v>43791</v>
      </c>
      <c r="B762" t="s">
        <v>907</v>
      </c>
      <c r="C762" s="2">
        <v>43791</v>
      </c>
      <c r="D762" s="3">
        <v>42.2</v>
      </c>
      <c r="E762" s="3">
        <v>44.43</v>
      </c>
      <c r="F762" s="3">
        <v>45</v>
      </c>
      <c r="G762" s="3">
        <v>44</v>
      </c>
      <c r="H762" s="3">
        <v>41.16</v>
      </c>
      <c r="I762" s="3">
        <v>39.6</v>
      </c>
      <c r="J762" s="3">
        <v>38.6</v>
      </c>
      <c r="K762" s="3">
        <v>38.76</v>
      </c>
      <c r="L762" s="3">
        <v>39.15</v>
      </c>
      <c r="M762" s="3">
        <v>40.909999999999997</v>
      </c>
      <c r="N762" s="3">
        <v>42.66</v>
      </c>
      <c r="O762" s="3">
        <v>47.81</v>
      </c>
      <c r="P762" s="3">
        <v>50.74</v>
      </c>
      <c r="Q762" s="3">
        <v>52.87</v>
      </c>
      <c r="R762" s="3">
        <v>53.21</v>
      </c>
      <c r="S762" s="3">
        <v>50.02</v>
      </c>
      <c r="T762" s="3">
        <v>44.78</v>
      </c>
      <c r="U762" s="3">
        <v>42.64</v>
      </c>
      <c r="V762" s="3">
        <v>41.92</v>
      </c>
      <c r="W762" s="3">
        <v>40.97</v>
      </c>
      <c r="X762" s="3">
        <v>41.29</v>
      </c>
      <c r="Y762" s="3">
        <v>42.64</v>
      </c>
      <c r="Z762" s="3">
        <v>45.87</v>
      </c>
      <c r="AA762" s="3">
        <v>48.75</v>
      </c>
      <c r="AB762" s="3">
        <v>51.13</v>
      </c>
      <c r="AC762" s="3">
        <v>54.68</v>
      </c>
      <c r="AD762" s="3">
        <v>53.71</v>
      </c>
      <c r="AE762" s="3">
        <v>49.41</v>
      </c>
      <c r="AF762" s="3">
        <v>43.33</v>
      </c>
      <c r="AG762" s="3">
        <v>41.44</v>
      </c>
      <c r="AH762" s="3">
        <v>40.9</v>
      </c>
      <c r="AI762" s="3">
        <v>41.34</v>
      </c>
      <c r="AJ762" s="3">
        <v>42.33</v>
      </c>
      <c r="AK762" s="3">
        <v>44.04</v>
      </c>
      <c r="AL762" s="3">
        <v>48.27</v>
      </c>
      <c r="AM762" s="3">
        <v>50.67</v>
      </c>
      <c r="AN762" s="3">
        <v>52.01</v>
      </c>
      <c r="AO762" s="3">
        <v>52.59</v>
      </c>
      <c r="AP762" s="3">
        <v>51.24</v>
      </c>
      <c r="AQ762" s="3">
        <v>48.27</v>
      </c>
      <c r="AR762" s="3">
        <v>42.91</v>
      </c>
      <c r="AS762" s="3">
        <v>41.4</v>
      </c>
      <c r="AT762" s="3">
        <v>40.82</v>
      </c>
      <c r="AU762" s="3">
        <v>41.01</v>
      </c>
      <c r="AV762" s="3">
        <v>42.1</v>
      </c>
      <c r="AW762" s="3">
        <v>45.17</v>
      </c>
      <c r="AX762" s="3">
        <v>49.97</v>
      </c>
      <c r="AY762" s="3">
        <v>52.3</v>
      </c>
    </row>
    <row r="763" spans="1:51" x14ac:dyDescent="0.35">
      <c r="A763" s="5">
        <f t="shared" si="12"/>
        <v>43794</v>
      </c>
      <c r="B763" t="s">
        <v>908</v>
      </c>
      <c r="C763" s="2">
        <v>43794</v>
      </c>
      <c r="D763" s="3">
        <v>42.51</v>
      </c>
      <c r="E763" s="3">
        <v>44.11</v>
      </c>
      <c r="F763" s="3">
        <v>44.79</v>
      </c>
      <c r="G763" s="3">
        <v>43.76</v>
      </c>
      <c r="H763" s="3">
        <v>40.96</v>
      </c>
      <c r="I763" s="3">
        <v>39.53</v>
      </c>
      <c r="J763" s="3">
        <v>38.33</v>
      </c>
      <c r="K763" s="3">
        <v>38.49</v>
      </c>
      <c r="L763" s="3">
        <v>38.89</v>
      </c>
      <c r="M763" s="3">
        <v>40.61</v>
      </c>
      <c r="N763" s="3">
        <v>42.49</v>
      </c>
      <c r="O763" s="3">
        <v>48.28</v>
      </c>
      <c r="P763" s="3">
        <v>50.9</v>
      </c>
      <c r="Q763" s="3">
        <v>52.8</v>
      </c>
      <c r="R763" s="3">
        <v>53</v>
      </c>
      <c r="S763" s="3">
        <v>49.79</v>
      </c>
      <c r="T763" s="3">
        <v>44.63</v>
      </c>
      <c r="U763" s="3">
        <v>42.66</v>
      </c>
      <c r="V763" s="3">
        <v>41.94</v>
      </c>
      <c r="W763" s="3">
        <v>40.99</v>
      </c>
      <c r="X763" s="3">
        <v>41.31</v>
      </c>
      <c r="Y763" s="3">
        <v>42.66</v>
      </c>
      <c r="Z763" s="3">
        <v>45.89</v>
      </c>
      <c r="AA763" s="3">
        <v>48.77</v>
      </c>
      <c r="AB763" s="3">
        <v>51.15</v>
      </c>
      <c r="AC763" s="3">
        <v>54.7</v>
      </c>
      <c r="AD763" s="3">
        <v>53.73</v>
      </c>
      <c r="AE763" s="3">
        <v>49.43</v>
      </c>
      <c r="AF763" s="3">
        <v>43.35</v>
      </c>
      <c r="AG763" s="3">
        <v>41.46</v>
      </c>
      <c r="AH763" s="3">
        <v>40.92</v>
      </c>
      <c r="AI763" s="3">
        <v>41.36</v>
      </c>
      <c r="AJ763" s="3">
        <v>42.35</v>
      </c>
      <c r="AK763" s="3">
        <v>44.06</v>
      </c>
      <c r="AL763" s="3">
        <v>48.29</v>
      </c>
      <c r="AM763" s="3">
        <v>50.69</v>
      </c>
      <c r="AN763" s="3">
        <v>52.03</v>
      </c>
      <c r="AO763" s="3">
        <v>52.61</v>
      </c>
      <c r="AP763" s="3">
        <v>51.26</v>
      </c>
      <c r="AQ763" s="3">
        <v>48.29</v>
      </c>
      <c r="AR763" s="3">
        <v>42.93</v>
      </c>
      <c r="AS763" s="3">
        <v>41.42</v>
      </c>
      <c r="AT763" s="3">
        <v>40.840000000000003</v>
      </c>
      <c r="AU763" s="3">
        <v>41.03</v>
      </c>
      <c r="AV763" s="3">
        <v>42.12</v>
      </c>
      <c r="AW763" s="3">
        <v>45.19</v>
      </c>
      <c r="AX763" s="3">
        <v>49.99</v>
      </c>
      <c r="AY763" s="3">
        <v>52.32</v>
      </c>
    </row>
    <row r="764" spans="1:51" x14ac:dyDescent="0.35">
      <c r="A764" s="5">
        <f t="shared" si="12"/>
        <v>43795</v>
      </c>
      <c r="B764" t="s">
        <v>909</v>
      </c>
      <c r="C764" s="2">
        <v>43795</v>
      </c>
      <c r="D764" s="3">
        <v>41.56</v>
      </c>
      <c r="E764" s="3">
        <v>43.33</v>
      </c>
      <c r="F764" s="3">
        <v>44.11</v>
      </c>
      <c r="G764" s="3">
        <v>42.99</v>
      </c>
      <c r="H764" s="3">
        <v>40.17</v>
      </c>
      <c r="I764" s="3">
        <v>38.67</v>
      </c>
      <c r="J764" s="3">
        <v>37.56</v>
      </c>
      <c r="K764" s="3">
        <v>37.86</v>
      </c>
      <c r="L764" s="3">
        <v>38.29</v>
      </c>
      <c r="M764" s="3">
        <v>39.86</v>
      </c>
      <c r="N764" s="3">
        <v>41.83</v>
      </c>
      <c r="O764" s="3">
        <v>47.45</v>
      </c>
      <c r="P764" s="3">
        <v>50.16</v>
      </c>
      <c r="Q764" s="3">
        <v>52.19</v>
      </c>
      <c r="R764" s="3">
        <v>52.54</v>
      </c>
      <c r="S764" s="3">
        <v>49.33</v>
      </c>
      <c r="T764" s="3">
        <v>44.28</v>
      </c>
      <c r="U764" s="3">
        <v>42.31</v>
      </c>
      <c r="V764" s="3">
        <v>41.59</v>
      </c>
      <c r="W764" s="3">
        <v>40.64</v>
      </c>
      <c r="X764" s="3">
        <v>40.96</v>
      </c>
      <c r="Y764" s="3">
        <v>42.31</v>
      </c>
      <c r="Z764" s="3">
        <v>45.54</v>
      </c>
      <c r="AA764" s="3">
        <v>48.42</v>
      </c>
      <c r="AB764" s="3">
        <v>50.8</v>
      </c>
      <c r="AC764" s="3">
        <v>54.35</v>
      </c>
      <c r="AD764" s="3">
        <v>53.46</v>
      </c>
      <c r="AE764" s="3">
        <v>49.29</v>
      </c>
      <c r="AF764" s="3">
        <v>43.28</v>
      </c>
      <c r="AG764" s="3">
        <v>41.39</v>
      </c>
      <c r="AH764" s="3">
        <v>40.85</v>
      </c>
      <c r="AI764" s="3">
        <v>41.29</v>
      </c>
      <c r="AJ764" s="3">
        <v>42.28</v>
      </c>
      <c r="AK764" s="3">
        <v>43.99</v>
      </c>
      <c r="AL764" s="3">
        <v>48.09</v>
      </c>
      <c r="AM764" s="3">
        <v>50.49</v>
      </c>
      <c r="AN764" s="3">
        <v>51.83</v>
      </c>
      <c r="AO764" s="3">
        <v>52.41</v>
      </c>
      <c r="AP764" s="3">
        <v>51.06</v>
      </c>
      <c r="AQ764" s="3">
        <v>48.09</v>
      </c>
      <c r="AR764" s="3">
        <v>42.73</v>
      </c>
      <c r="AS764" s="3">
        <v>41.22</v>
      </c>
      <c r="AT764" s="3">
        <v>40.64</v>
      </c>
      <c r="AU764" s="3">
        <v>40.83</v>
      </c>
      <c r="AV764" s="3">
        <v>41.92</v>
      </c>
      <c r="AW764" s="3">
        <v>44.99</v>
      </c>
      <c r="AX764" s="3">
        <v>49.79</v>
      </c>
      <c r="AY764" s="3">
        <v>52.12</v>
      </c>
    </row>
    <row r="765" spans="1:51" x14ac:dyDescent="0.35">
      <c r="A765" s="5">
        <f t="shared" si="12"/>
        <v>43796</v>
      </c>
      <c r="B765" t="s">
        <v>910</v>
      </c>
      <c r="C765" s="2">
        <v>43796</v>
      </c>
      <c r="D765" s="3">
        <v>41.92</v>
      </c>
      <c r="E765" s="3">
        <v>43.76</v>
      </c>
      <c r="F765" s="3">
        <v>44.52</v>
      </c>
      <c r="G765" s="3">
        <v>43.39</v>
      </c>
      <c r="H765" s="3">
        <v>40.6</v>
      </c>
      <c r="I765" s="3">
        <v>39.07</v>
      </c>
      <c r="J765" s="3">
        <v>37.89</v>
      </c>
      <c r="K765" s="3">
        <v>38.24</v>
      </c>
      <c r="L765" s="3">
        <v>38.74</v>
      </c>
      <c r="M765" s="3">
        <v>40.14</v>
      </c>
      <c r="N765" s="3">
        <v>41.96</v>
      </c>
      <c r="O765" s="3">
        <v>47.72</v>
      </c>
      <c r="P765" s="3">
        <v>50.51</v>
      </c>
      <c r="Q765" s="3">
        <v>52.53</v>
      </c>
      <c r="R765" s="3">
        <v>52.87</v>
      </c>
      <c r="S765" s="3">
        <v>49.62</v>
      </c>
      <c r="T765" s="3">
        <v>44.53</v>
      </c>
      <c r="U765" s="3">
        <v>42.53</v>
      </c>
      <c r="V765" s="3">
        <v>41.81</v>
      </c>
      <c r="W765" s="3">
        <v>40.86</v>
      </c>
      <c r="X765" s="3">
        <v>41.18</v>
      </c>
      <c r="Y765" s="3">
        <v>42.53</v>
      </c>
      <c r="Z765" s="3">
        <v>45.73</v>
      </c>
      <c r="AA765" s="3">
        <v>48.61</v>
      </c>
      <c r="AB765" s="3">
        <v>50.99</v>
      </c>
      <c r="AC765" s="3">
        <v>54.62</v>
      </c>
      <c r="AD765" s="3">
        <v>53.73</v>
      </c>
      <c r="AE765" s="3">
        <v>49.56</v>
      </c>
      <c r="AF765" s="3">
        <v>43.55</v>
      </c>
      <c r="AG765" s="3">
        <v>41.66</v>
      </c>
      <c r="AH765" s="3">
        <v>41.12</v>
      </c>
      <c r="AI765" s="3">
        <v>41.56</v>
      </c>
      <c r="AJ765" s="3">
        <v>42.55</v>
      </c>
      <c r="AK765" s="3">
        <v>44.26</v>
      </c>
      <c r="AL765" s="3">
        <v>48.36</v>
      </c>
      <c r="AM765" s="3">
        <v>50.76</v>
      </c>
      <c r="AN765" s="3">
        <v>52.1</v>
      </c>
      <c r="AO765" s="3">
        <v>52.68</v>
      </c>
      <c r="AP765" s="3">
        <v>51.33</v>
      </c>
      <c r="AQ765" s="3">
        <v>48.36</v>
      </c>
      <c r="AR765" s="3">
        <v>43</v>
      </c>
      <c r="AS765" s="3">
        <v>41.49</v>
      </c>
      <c r="AT765" s="3">
        <v>40.909999999999997</v>
      </c>
      <c r="AU765" s="3">
        <v>41.1</v>
      </c>
      <c r="AV765" s="3">
        <v>42.19</v>
      </c>
      <c r="AW765" s="3">
        <v>45.26</v>
      </c>
      <c r="AX765" s="3">
        <v>50.06</v>
      </c>
      <c r="AY765" s="3">
        <v>52.39</v>
      </c>
    </row>
    <row r="766" spans="1:51" x14ac:dyDescent="0.35">
      <c r="A766" s="5">
        <f t="shared" si="12"/>
        <v>43797</v>
      </c>
      <c r="B766" t="s">
        <v>911</v>
      </c>
      <c r="C766" s="2">
        <v>43797</v>
      </c>
      <c r="D766" s="3">
        <v>40.840000000000003</v>
      </c>
      <c r="E766" s="3">
        <v>43.19</v>
      </c>
      <c r="F766" s="3">
        <v>43.88</v>
      </c>
      <c r="G766" s="3">
        <v>42.76</v>
      </c>
      <c r="H766" s="3">
        <v>39.770000000000003</v>
      </c>
      <c r="I766" s="3">
        <v>38.29</v>
      </c>
      <c r="J766" s="3">
        <v>37.06</v>
      </c>
      <c r="K766" s="3">
        <v>37.43</v>
      </c>
      <c r="L766" s="3">
        <v>37.659999999999997</v>
      </c>
      <c r="M766" s="3">
        <v>39.22</v>
      </c>
      <c r="N766" s="3">
        <v>41.12</v>
      </c>
      <c r="O766" s="3">
        <v>46.9</v>
      </c>
      <c r="P766" s="3">
        <v>49.69</v>
      </c>
      <c r="Q766" s="3">
        <v>51.71</v>
      </c>
      <c r="R766" s="3">
        <v>52.05</v>
      </c>
      <c r="S766" s="3">
        <v>48.79</v>
      </c>
      <c r="T766" s="3">
        <v>43.69</v>
      </c>
      <c r="U766" s="3">
        <v>41.69</v>
      </c>
      <c r="V766" s="3">
        <v>40.97</v>
      </c>
      <c r="W766" s="3">
        <v>40.020000000000003</v>
      </c>
      <c r="X766" s="3">
        <v>40.340000000000003</v>
      </c>
      <c r="Y766" s="3">
        <v>41.69</v>
      </c>
      <c r="Z766" s="3">
        <v>44.89</v>
      </c>
      <c r="AA766" s="3">
        <v>47.77</v>
      </c>
      <c r="AB766" s="3">
        <v>50.15</v>
      </c>
      <c r="AC766" s="3">
        <v>53.78</v>
      </c>
      <c r="AD766" s="3">
        <v>52.95</v>
      </c>
      <c r="AE766" s="3">
        <v>48.84</v>
      </c>
      <c r="AF766" s="3">
        <v>42.9</v>
      </c>
      <c r="AG766" s="3">
        <v>41.08</v>
      </c>
      <c r="AH766" s="3">
        <v>40.54</v>
      </c>
      <c r="AI766" s="3">
        <v>40.98</v>
      </c>
      <c r="AJ766" s="3">
        <v>41.97</v>
      </c>
      <c r="AK766" s="3">
        <v>43.68</v>
      </c>
      <c r="AL766" s="3">
        <v>47.78</v>
      </c>
      <c r="AM766" s="3">
        <v>50.18</v>
      </c>
      <c r="AN766" s="3">
        <v>51.52</v>
      </c>
      <c r="AO766" s="3">
        <v>52.1</v>
      </c>
      <c r="AP766" s="3">
        <v>50.75</v>
      </c>
      <c r="AQ766" s="3">
        <v>47.78</v>
      </c>
      <c r="AR766" s="3">
        <v>42.42</v>
      </c>
      <c r="AS766" s="3">
        <v>40.909999999999997</v>
      </c>
      <c r="AT766" s="3">
        <v>40.33</v>
      </c>
      <c r="AU766" s="3">
        <v>40.520000000000003</v>
      </c>
      <c r="AV766" s="3">
        <v>41.61</v>
      </c>
      <c r="AW766" s="3">
        <v>44.68</v>
      </c>
      <c r="AX766" s="3">
        <v>49.48</v>
      </c>
      <c r="AY766" s="3">
        <v>51.81</v>
      </c>
    </row>
    <row r="767" spans="1:51" x14ac:dyDescent="0.35">
      <c r="A767" s="5">
        <f t="shared" si="12"/>
        <v>43798</v>
      </c>
      <c r="B767" t="s">
        <v>912</v>
      </c>
      <c r="C767" s="2">
        <v>43798</v>
      </c>
      <c r="D767" s="3">
        <v>42.76</v>
      </c>
      <c r="E767" s="3">
        <v>43.42</v>
      </c>
      <c r="F767" s="3">
        <v>42.33</v>
      </c>
      <c r="G767" s="3">
        <v>39.270000000000003</v>
      </c>
      <c r="H767" s="3">
        <v>37.75</v>
      </c>
      <c r="I767" s="3">
        <v>36.549999999999997</v>
      </c>
      <c r="J767" s="3">
        <v>36.950000000000003</v>
      </c>
      <c r="K767" s="3">
        <v>37.450000000000003</v>
      </c>
      <c r="L767" s="3">
        <v>38.880000000000003</v>
      </c>
      <c r="M767" s="3">
        <v>40.68</v>
      </c>
      <c r="N767" s="3">
        <v>46.46</v>
      </c>
      <c r="O767" s="3">
        <v>49.25</v>
      </c>
      <c r="P767" s="3">
        <v>51.15</v>
      </c>
      <c r="Q767" s="3">
        <v>51.49</v>
      </c>
      <c r="R767" s="3">
        <v>48.23</v>
      </c>
      <c r="S767" s="3">
        <v>43.22</v>
      </c>
      <c r="T767" s="3">
        <v>41.22</v>
      </c>
      <c r="U767" s="3">
        <v>40.5</v>
      </c>
      <c r="V767" s="3">
        <v>39.549999999999997</v>
      </c>
      <c r="W767" s="3">
        <v>39.869999999999997</v>
      </c>
      <c r="X767" s="3">
        <v>41.22</v>
      </c>
      <c r="Y767" s="3">
        <v>44.42</v>
      </c>
      <c r="Z767" s="3">
        <v>47.3</v>
      </c>
      <c r="AA767" s="3">
        <v>49.68</v>
      </c>
      <c r="AB767" s="3">
        <v>53.26</v>
      </c>
      <c r="AC767" s="3">
        <v>52.35</v>
      </c>
      <c r="AD767" s="3">
        <v>48.24</v>
      </c>
      <c r="AE767" s="3">
        <v>42.39</v>
      </c>
      <c r="AF767" s="3">
        <v>40.57</v>
      </c>
      <c r="AG767" s="3">
        <v>40.03</v>
      </c>
      <c r="AH767" s="3">
        <v>40.47</v>
      </c>
      <c r="AI767" s="3">
        <v>41.46</v>
      </c>
      <c r="AJ767" s="3">
        <v>43.17</v>
      </c>
      <c r="AK767" s="3">
        <v>47.21</v>
      </c>
      <c r="AL767" s="3">
        <v>49.61</v>
      </c>
      <c r="AM767" s="3">
        <v>50.95</v>
      </c>
      <c r="AN767" s="3">
        <v>51.53</v>
      </c>
      <c r="AO767" s="3">
        <v>50.18</v>
      </c>
      <c r="AP767" s="3">
        <v>47.21</v>
      </c>
      <c r="AQ767" s="3">
        <v>41.85</v>
      </c>
      <c r="AR767" s="3">
        <v>40.340000000000003</v>
      </c>
      <c r="AS767" s="3">
        <v>39.76</v>
      </c>
      <c r="AT767" s="3">
        <v>39.950000000000003</v>
      </c>
      <c r="AU767" s="3">
        <v>41.04</v>
      </c>
      <c r="AV767" s="3">
        <v>44.11</v>
      </c>
      <c r="AW767" s="3">
        <v>48.91</v>
      </c>
      <c r="AX767" s="3">
        <v>51.24</v>
      </c>
      <c r="AY767" s="3">
        <v>51.75</v>
      </c>
    </row>
    <row r="768" spans="1:51" x14ac:dyDescent="0.35">
      <c r="A768" s="5">
        <f t="shared" si="12"/>
        <v>43801</v>
      </c>
      <c r="B768" t="s">
        <v>913</v>
      </c>
      <c r="C768" s="2">
        <v>43801</v>
      </c>
      <c r="D768" s="3">
        <v>41.27</v>
      </c>
      <c r="E768" s="3">
        <v>42.03</v>
      </c>
      <c r="F768" s="3">
        <v>41.04</v>
      </c>
      <c r="G768" s="3">
        <v>38.15</v>
      </c>
      <c r="H768" s="3">
        <v>36.770000000000003</v>
      </c>
      <c r="I768" s="3">
        <v>35.6</v>
      </c>
      <c r="J768" s="3">
        <v>36.119999999999997</v>
      </c>
      <c r="K768" s="3">
        <v>36.619999999999997</v>
      </c>
      <c r="L768" s="3">
        <v>38.049999999999997</v>
      </c>
      <c r="M768" s="3">
        <v>39.97</v>
      </c>
      <c r="N768" s="3">
        <v>45.89</v>
      </c>
      <c r="O768" s="3">
        <v>48.72</v>
      </c>
      <c r="P768" s="3">
        <v>50.63</v>
      </c>
      <c r="Q768" s="3">
        <v>50.97</v>
      </c>
      <c r="R768" s="3">
        <v>47.71</v>
      </c>
      <c r="S768" s="3">
        <v>42.59</v>
      </c>
      <c r="T768" s="3">
        <v>40.54</v>
      </c>
      <c r="U768" s="3">
        <v>39.75</v>
      </c>
      <c r="V768" s="3">
        <v>38.81</v>
      </c>
      <c r="W768" s="3">
        <v>39.14</v>
      </c>
      <c r="X768" s="3">
        <v>40.5</v>
      </c>
      <c r="Y768" s="3">
        <v>43.8</v>
      </c>
      <c r="Z768" s="3">
        <v>46.69</v>
      </c>
      <c r="AA768" s="3">
        <v>49.08</v>
      </c>
      <c r="AB768" s="3">
        <v>52.71</v>
      </c>
      <c r="AC768" s="3">
        <v>51.8</v>
      </c>
      <c r="AD768" s="3">
        <v>47.69</v>
      </c>
      <c r="AE768" s="3">
        <v>41.84</v>
      </c>
      <c r="AF768" s="3">
        <v>40.020000000000003</v>
      </c>
      <c r="AG768" s="3">
        <v>39.479999999999997</v>
      </c>
      <c r="AH768" s="3">
        <v>39.92</v>
      </c>
      <c r="AI768" s="3">
        <v>40.909999999999997</v>
      </c>
      <c r="AJ768" s="3">
        <v>42.62</v>
      </c>
      <c r="AK768" s="3">
        <v>46.66</v>
      </c>
      <c r="AL768" s="3">
        <v>49.06</v>
      </c>
      <c r="AM768" s="3">
        <v>50.4</v>
      </c>
      <c r="AN768" s="3">
        <v>50.98</v>
      </c>
      <c r="AO768" s="3">
        <v>49.63</v>
      </c>
      <c r="AP768" s="3">
        <v>46.66</v>
      </c>
      <c r="AQ768" s="3">
        <v>41.3</v>
      </c>
      <c r="AR768" s="3">
        <v>39.79</v>
      </c>
      <c r="AS768" s="3">
        <v>39.21</v>
      </c>
      <c r="AT768" s="3">
        <v>39.4</v>
      </c>
      <c r="AU768" s="3">
        <v>40.49</v>
      </c>
      <c r="AV768" s="3">
        <v>43.56</v>
      </c>
      <c r="AW768" s="3">
        <v>48.36</v>
      </c>
      <c r="AX768" s="3">
        <v>50.69</v>
      </c>
      <c r="AY768" s="3">
        <v>51.2</v>
      </c>
    </row>
    <row r="769" spans="1:51" x14ac:dyDescent="0.35">
      <c r="A769" s="5">
        <f t="shared" si="12"/>
        <v>43802</v>
      </c>
      <c r="B769" t="s">
        <v>914</v>
      </c>
      <c r="C769" s="2">
        <v>43802</v>
      </c>
      <c r="D769" s="3">
        <v>41.17</v>
      </c>
      <c r="E769" s="3">
        <v>41.83</v>
      </c>
      <c r="F769" s="3">
        <v>40.74</v>
      </c>
      <c r="G769" s="3">
        <v>37.909999999999997</v>
      </c>
      <c r="H769" s="3">
        <v>36.520000000000003</v>
      </c>
      <c r="I769" s="3">
        <v>35.44</v>
      </c>
      <c r="J769" s="3">
        <v>35.93</v>
      </c>
      <c r="K769" s="3">
        <v>36.43</v>
      </c>
      <c r="L769" s="3">
        <v>37.86</v>
      </c>
      <c r="M769" s="3">
        <v>39.74</v>
      </c>
      <c r="N769" s="3">
        <v>45.66</v>
      </c>
      <c r="O769" s="3">
        <v>48.53</v>
      </c>
      <c r="P769" s="3">
        <v>50.5</v>
      </c>
      <c r="Q769" s="3">
        <v>50.84</v>
      </c>
      <c r="R769" s="3">
        <v>47.58</v>
      </c>
      <c r="S769" s="3">
        <v>42.36</v>
      </c>
      <c r="T769" s="3">
        <v>40.25</v>
      </c>
      <c r="U769" s="3">
        <v>39.43</v>
      </c>
      <c r="V769" s="3">
        <v>38.49</v>
      </c>
      <c r="W769" s="3">
        <v>38.82</v>
      </c>
      <c r="X769" s="3">
        <v>40.21</v>
      </c>
      <c r="Y769" s="3">
        <v>43.58</v>
      </c>
      <c r="Z769" s="3">
        <v>46.54</v>
      </c>
      <c r="AA769" s="3">
        <v>48.98</v>
      </c>
      <c r="AB769" s="3">
        <v>52.66</v>
      </c>
      <c r="AC769" s="3">
        <v>51.75</v>
      </c>
      <c r="AD769" s="3">
        <v>47.64</v>
      </c>
      <c r="AE769" s="3">
        <v>41.69</v>
      </c>
      <c r="AF769" s="3">
        <v>39.799999999999997</v>
      </c>
      <c r="AG769" s="3">
        <v>39.26</v>
      </c>
      <c r="AH769" s="3">
        <v>39.700000000000003</v>
      </c>
      <c r="AI769" s="3">
        <v>40.69</v>
      </c>
      <c r="AJ769" s="3">
        <v>42.4</v>
      </c>
      <c r="AK769" s="3">
        <v>46.56</v>
      </c>
      <c r="AL769" s="3">
        <v>49.06</v>
      </c>
      <c r="AM769" s="3">
        <v>50.4</v>
      </c>
      <c r="AN769" s="3">
        <v>50.98</v>
      </c>
      <c r="AO769" s="3">
        <v>49.63</v>
      </c>
      <c r="AP769" s="3">
        <v>46.66</v>
      </c>
      <c r="AQ769" s="3">
        <v>41.3</v>
      </c>
      <c r="AR769" s="3">
        <v>39.79</v>
      </c>
      <c r="AS769" s="3">
        <v>39.21</v>
      </c>
      <c r="AT769" s="3">
        <v>39.4</v>
      </c>
      <c r="AU769" s="3">
        <v>40.49</v>
      </c>
      <c r="AV769" s="3">
        <v>43.56</v>
      </c>
      <c r="AW769" s="3">
        <v>48.36</v>
      </c>
      <c r="AX769" s="3">
        <v>50.69</v>
      </c>
      <c r="AY769" s="3">
        <v>51.2</v>
      </c>
    </row>
    <row r="770" spans="1:51" x14ac:dyDescent="0.35">
      <c r="A770" s="5">
        <f t="shared" si="12"/>
        <v>43803</v>
      </c>
      <c r="B770" t="s">
        <v>915</v>
      </c>
      <c r="C770" s="2">
        <v>43803</v>
      </c>
      <c r="D770" s="3">
        <v>41.03</v>
      </c>
      <c r="E770" s="3">
        <v>41.63</v>
      </c>
      <c r="F770" s="3">
        <v>40.58</v>
      </c>
      <c r="G770" s="3">
        <v>37.590000000000003</v>
      </c>
      <c r="H770" s="3">
        <v>36.42</v>
      </c>
      <c r="I770" s="3">
        <v>35.35</v>
      </c>
      <c r="J770" s="3">
        <v>35.68</v>
      </c>
      <c r="K770" s="3">
        <v>36.15</v>
      </c>
      <c r="L770" s="3">
        <v>37.57</v>
      </c>
      <c r="M770" s="3">
        <v>39.54</v>
      </c>
      <c r="N770" s="3">
        <v>45.53</v>
      </c>
      <c r="O770" s="3">
        <v>48.5</v>
      </c>
      <c r="P770" s="3">
        <v>50.55</v>
      </c>
      <c r="Q770" s="3">
        <v>50.93</v>
      </c>
      <c r="R770" s="3">
        <v>47.67</v>
      </c>
      <c r="S770" s="3">
        <v>42.41</v>
      </c>
      <c r="T770" s="3">
        <v>40.24</v>
      </c>
      <c r="U770" s="3">
        <v>39.42</v>
      </c>
      <c r="V770" s="3">
        <v>38.479999999999997</v>
      </c>
      <c r="W770" s="3">
        <v>38.81</v>
      </c>
      <c r="X770" s="3">
        <v>40.200000000000003</v>
      </c>
      <c r="Y770" s="3">
        <v>43.57</v>
      </c>
      <c r="Z770" s="3">
        <v>46.55</v>
      </c>
      <c r="AA770" s="3">
        <v>49.02</v>
      </c>
      <c r="AB770" s="3">
        <v>52.7</v>
      </c>
      <c r="AC770" s="3">
        <v>51.79</v>
      </c>
      <c r="AD770" s="3">
        <v>47.68</v>
      </c>
      <c r="AE770" s="3">
        <v>41.65</v>
      </c>
      <c r="AF770" s="3">
        <v>39.76</v>
      </c>
      <c r="AG770" s="3">
        <v>39.22</v>
      </c>
      <c r="AH770" s="3">
        <v>39.659999999999997</v>
      </c>
      <c r="AI770" s="3">
        <v>40.65</v>
      </c>
      <c r="AJ770" s="3">
        <v>42.36</v>
      </c>
      <c r="AK770" s="3">
        <v>46.63</v>
      </c>
      <c r="AL770" s="3">
        <v>49.13</v>
      </c>
      <c r="AM770" s="3">
        <v>50.47</v>
      </c>
      <c r="AN770" s="3">
        <v>51.05</v>
      </c>
      <c r="AO770" s="3">
        <v>49.7</v>
      </c>
      <c r="AP770" s="3">
        <v>46.73</v>
      </c>
      <c r="AQ770" s="3">
        <v>41.45</v>
      </c>
      <c r="AR770" s="3">
        <v>40.01</v>
      </c>
      <c r="AS770" s="3">
        <v>39.43</v>
      </c>
      <c r="AT770" s="3">
        <v>39.619999999999997</v>
      </c>
      <c r="AU770" s="3">
        <v>40.71</v>
      </c>
      <c r="AV770" s="3">
        <v>43.78</v>
      </c>
      <c r="AW770" s="3">
        <v>48.59</v>
      </c>
      <c r="AX770" s="3">
        <v>50.92</v>
      </c>
      <c r="AY770" s="3">
        <v>51.43</v>
      </c>
    </row>
    <row r="771" spans="1:51" x14ac:dyDescent="0.35">
      <c r="A771" s="5">
        <f t="shared" si="12"/>
        <v>43804</v>
      </c>
      <c r="B771" t="s">
        <v>916</v>
      </c>
      <c r="C771" s="2">
        <v>43804</v>
      </c>
      <c r="D771" s="3">
        <v>40.01</v>
      </c>
      <c r="E771" s="3">
        <v>40.58</v>
      </c>
      <c r="F771" s="3">
        <v>39.549999999999997</v>
      </c>
      <c r="G771" s="3">
        <v>36.630000000000003</v>
      </c>
      <c r="H771" s="3">
        <v>35.46</v>
      </c>
      <c r="I771" s="3">
        <v>34.200000000000003</v>
      </c>
      <c r="J771" s="3">
        <v>34.67</v>
      </c>
      <c r="K771" s="3">
        <v>35.18</v>
      </c>
      <c r="L771" s="3">
        <v>36.6</v>
      </c>
      <c r="M771" s="3">
        <v>38.700000000000003</v>
      </c>
      <c r="N771" s="3">
        <v>44.69</v>
      </c>
      <c r="O771" s="3">
        <v>47.66</v>
      </c>
      <c r="P771" s="3">
        <v>49.7</v>
      </c>
      <c r="Q771" s="3">
        <v>50.07</v>
      </c>
      <c r="R771" s="3">
        <v>46.81</v>
      </c>
      <c r="S771" s="3">
        <v>41.49</v>
      </c>
      <c r="T771" s="3">
        <v>39.29</v>
      </c>
      <c r="U771" s="3">
        <v>38.47</v>
      </c>
      <c r="V771" s="3">
        <v>37.53</v>
      </c>
      <c r="W771" s="3">
        <v>37.86</v>
      </c>
      <c r="X771" s="3">
        <v>39.369999999999997</v>
      </c>
      <c r="Y771" s="3">
        <v>42.9</v>
      </c>
      <c r="Z771" s="3">
        <v>45.93</v>
      </c>
      <c r="AA771" s="3">
        <v>48.42</v>
      </c>
      <c r="AB771" s="3">
        <v>52.1</v>
      </c>
      <c r="AC771" s="3">
        <v>51.19</v>
      </c>
      <c r="AD771" s="3">
        <v>47.05</v>
      </c>
      <c r="AE771" s="3">
        <v>41.03</v>
      </c>
      <c r="AF771" s="3">
        <v>39.159999999999997</v>
      </c>
      <c r="AG771" s="3">
        <v>38.619999999999997</v>
      </c>
      <c r="AH771" s="3">
        <v>39.06</v>
      </c>
      <c r="AI771" s="3">
        <v>40.049999999999997</v>
      </c>
      <c r="AJ771" s="3">
        <v>41.76</v>
      </c>
      <c r="AK771" s="3">
        <v>46.04</v>
      </c>
      <c r="AL771" s="3">
        <v>48.54</v>
      </c>
      <c r="AM771" s="3">
        <v>49.88</v>
      </c>
      <c r="AN771" s="3">
        <v>50.46</v>
      </c>
      <c r="AO771" s="3">
        <v>49.11</v>
      </c>
      <c r="AP771" s="3">
        <v>46.14</v>
      </c>
      <c r="AQ771" s="3">
        <v>40.94</v>
      </c>
      <c r="AR771" s="3">
        <v>39.6</v>
      </c>
      <c r="AS771" s="3">
        <v>39.020000000000003</v>
      </c>
      <c r="AT771" s="3">
        <v>39.21</v>
      </c>
      <c r="AU771" s="3">
        <v>40.299999999999997</v>
      </c>
      <c r="AV771" s="3">
        <v>43.27</v>
      </c>
      <c r="AW771" s="3">
        <v>47.96</v>
      </c>
      <c r="AX771" s="3">
        <v>50.29</v>
      </c>
      <c r="AY771" s="3">
        <v>50.8</v>
      </c>
    </row>
    <row r="772" spans="1:51" x14ac:dyDescent="0.35">
      <c r="A772" s="5">
        <f t="shared" si="12"/>
        <v>43805</v>
      </c>
      <c r="B772" t="s">
        <v>917</v>
      </c>
      <c r="C772" s="2">
        <v>43805</v>
      </c>
      <c r="D772" s="3">
        <v>39.049999999999997</v>
      </c>
      <c r="E772" s="3">
        <v>39.799999999999997</v>
      </c>
      <c r="F772" s="3">
        <v>38.729999999999997</v>
      </c>
      <c r="G772" s="3">
        <v>35.880000000000003</v>
      </c>
      <c r="H772" s="3">
        <v>34.68</v>
      </c>
      <c r="I772" s="3">
        <v>33.42</v>
      </c>
      <c r="J772" s="3">
        <v>33.89</v>
      </c>
      <c r="K772" s="3">
        <v>34.46</v>
      </c>
      <c r="L772" s="3">
        <v>35.9</v>
      </c>
      <c r="M772" s="3">
        <v>38.130000000000003</v>
      </c>
      <c r="N772" s="3">
        <v>44.25</v>
      </c>
      <c r="O772" s="3">
        <v>47.13</v>
      </c>
      <c r="P772" s="3">
        <v>49.15</v>
      </c>
      <c r="Q772" s="3">
        <v>49.49</v>
      </c>
      <c r="R772" s="3">
        <v>46.38</v>
      </c>
      <c r="S772" s="3">
        <v>41.2</v>
      </c>
      <c r="T772" s="3">
        <v>39</v>
      </c>
      <c r="U772" s="3">
        <v>38.18</v>
      </c>
      <c r="V772" s="3">
        <v>37.24</v>
      </c>
      <c r="W772" s="3">
        <v>37.57</v>
      </c>
      <c r="X772" s="3">
        <v>39.090000000000003</v>
      </c>
      <c r="Y772" s="3">
        <v>42.64</v>
      </c>
      <c r="Z772" s="3">
        <v>45.67</v>
      </c>
      <c r="AA772" s="3">
        <v>48.16</v>
      </c>
      <c r="AB772" s="3">
        <v>51.84</v>
      </c>
      <c r="AC772" s="3">
        <v>50.93</v>
      </c>
      <c r="AD772" s="3">
        <v>46.84</v>
      </c>
      <c r="AE772" s="3">
        <v>40.950000000000003</v>
      </c>
      <c r="AF772" s="3">
        <v>39.17</v>
      </c>
      <c r="AG772" s="3">
        <v>38.630000000000003</v>
      </c>
      <c r="AH772" s="3">
        <v>39.07</v>
      </c>
      <c r="AI772" s="3">
        <v>40.06</v>
      </c>
      <c r="AJ772" s="3">
        <v>41.77</v>
      </c>
      <c r="AK772" s="3">
        <v>45.95</v>
      </c>
      <c r="AL772" s="3">
        <v>48.37</v>
      </c>
      <c r="AM772" s="3">
        <v>49.71</v>
      </c>
      <c r="AN772" s="3">
        <v>50.29</v>
      </c>
      <c r="AO772" s="3">
        <v>48.94</v>
      </c>
      <c r="AP772" s="3">
        <v>45.97</v>
      </c>
      <c r="AQ772" s="3">
        <v>40.89</v>
      </c>
      <c r="AR772" s="3">
        <v>39.6</v>
      </c>
      <c r="AS772" s="3">
        <v>39.020000000000003</v>
      </c>
      <c r="AT772" s="3">
        <v>39.21</v>
      </c>
      <c r="AU772" s="3">
        <v>40.299999999999997</v>
      </c>
      <c r="AV772" s="3">
        <v>43.27</v>
      </c>
      <c r="AW772" s="3">
        <v>47.96</v>
      </c>
      <c r="AX772" s="3">
        <v>50.29</v>
      </c>
      <c r="AY772" s="3">
        <v>50.8</v>
      </c>
    </row>
    <row r="773" spans="1:51" x14ac:dyDescent="0.35">
      <c r="A773" s="5">
        <f t="shared" si="12"/>
        <v>43808</v>
      </c>
      <c r="B773" t="s">
        <v>918</v>
      </c>
      <c r="C773" s="2">
        <v>43808</v>
      </c>
      <c r="D773" s="3">
        <v>38.28</v>
      </c>
      <c r="E773" s="3">
        <v>38.93</v>
      </c>
      <c r="F773" s="3">
        <v>37.97</v>
      </c>
      <c r="G773" s="3">
        <v>35.19</v>
      </c>
      <c r="H773" s="3">
        <v>34.11</v>
      </c>
      <c r="I773" s="3">
        <v>32.979999999999997</v>
      </c>
      <c r="J773" s="3">
        <v>33.51</v>
      </c>
      <c r="K773" s="3">
        <v>34.020000000000003</v>
      </c>
      <c r="L773" s="3">
        <v>35.229999999999997</v>
      </c>
      <c r="M773" s="3">
        <v>37.479999999999997</v>
      </c>
      <c r="N773" s="3">
        <v>43.75</v>
      </c>
      <c r="O773" s="3">
        <v>46.92</v>
      </c>
      <c r="P773" s="3">
        <v>48.65</v>
      </c>
      <c r="Q773" s="3">
        <v>49</v>
      </c>
      <c r="R773" s="3">
        <v>45.91</v>
      </c>
      <c r="S773" s="3">
        <v>40.79</v>
      </c>
      <c r="T773" s="3">
        <v>38.590000000000003</v>
      </c>
      <c r="U773" s="3">
        <v>37.79</v>
      </c>
      <c r="V773" s="3">
        <v>36.869999999999997</v>
      </c>
      <c r="W773" s="3">
        <v>37.22</v>
      </c>
      <c r="X773" s="3">
        <v>38.74</v>
      </c>
      <c r="Y773" s="3">
        <v>42.34</v>
      </c>
      <c r="Z773" s="3">
        <v>45.37</v>
      </c>
      <c r="AA773" s="3">
        <v>47.86</v>
      </c>
      <c r="AB773" s="3">
        <v>51.54</v>
      </c>
      <c r="AC773" s="3">
        <v>50.63</v>
      </c>
      <c r="AD773" s="3">
        <v>46.54</v>
      </c>
      <c r="AE773" s="3">
        <v>40.64</v>
      </c>
      <c r="AF773" s="3">
        <v>38.86</v>
      </c>
      <c r="AG773" s="3">
        <v>38.32</v>
      </c>
      <c r="AH773" s="3">
        <v>38.76</v>
      </c>
      <c r="AI773" s="3">
        <v>39.75</v>
      </c>
      <c r="AJ773" s="3">
        <v>41.46</v>
      </c>
      <c r="AK773" s="3">
        <v>45.73</v>
      </c>
      <c r="AL773" s="3">
        <v>48.15</v>
      </c>
      <c r="AM773" s="3">
        <v>49.49</v>
      </c>
      <c r="AN773" s="3">
        <v>50.07</v>
      </c>
      <c r="AO773" s="3">
        <v>48.72</v>
      </c>
      <c r="AP773" s="3">
        <v>45.75</v>
      </c>
      <c r="AQ773" s="3">
        <v>40.54</v>
      </c>
      <c r="AR773" s="3">
        <v>39.25</v>
      </c>
      <c r="AS773" s="3">
        <v>38.67</v>
      </c>
      <c r="AT773" s="3">
        <v>38.86</v>
      </c>
      <c r="AU773" s="3">
        <v>39.950000000000003</v>
      </c>
      <c r="AV773" s="3">
        <v>42.92</v>
      </c>
      <c r="AW773" s="3">
        <v>47.61</v>
      </c>
      <c r="AX773" s="3">
        <v>49.94</v>
      </c>
      <c r="AY773" s="3">
        <v>50.45</v>
      </c>
    </row>
    <row r="774" spans="1:51" x14ac:dyDescent="0.35">
      <c r="A774" s="5">
        <f t="shared" si="12"/>
        <v>43809</v>
      </c>
      <c r="B774" t="s">
        <v>919</v>
      </c>
      <c r="C774" s="2">
        <v>43809</v>
      </c>
      <c r="D774" s="3">
        <v>37.46</v>
      </c>
      <c r="E774" s="3">
        <v>38.06</v>
      </c>
      <c r="F774" s="3">
        <v>37.15</v>
      </c>
      <c r="G774" s="3">
        <v>34.479999999999997</v>
      </c>
      <c r="H774" s="3">
        <v>33.47</v>
      </c>
      <c r="I774" s="3">
        <v>32.42</v>
      </c>
      <c r="J774" s="3">
        <v>33.04</v>
      </c>
      <c r="K774" s="3">
        <v>33.56</v>
      </c>
      <c r="L774" s="3">
        <v>34.61</v>
      </c>
      <c r="M774" s="3">
        <v>36.72</v>
      </c>
      <c r="N774" s="3">
        <v>43.29</v>
      </c>
      <c r="O774" s="3">
        <v>46.46</v>
      </c>
      <c r="P774" s="3">
        <v>48.19</v>
      </c>
      <c r="Q774" s="3">
        <v>48.54</v>
      </c>
      <c r="R774" s="3">
        <v>45.42</v>
      </c>
      <c r="S774" s="3">
        <v>40.33</v>
      </c>
      <c r="T774" s="3">
        <v>38.119999999999997</v>
      </c>
      <c r="U774" s="3">
        <v>37.32</v>
      </c>
      <c r="V774" s="3">
        <v>36.4</v>
      </c>
      <c r="W774" s="3">
        <v>36.75</v>
      </c>
      <c r="X774" s="3">
        <v>38.270000000000003</v>
      </c>
      <c r="Y774" s="3">
        <v>41.81</v>
      </c>
      <c r="Z774" s="3">
        <v>44.84</v>
      </c>
      <c r="AA774" s="3">
        <v>47.33</v>
      </c>
      <c r="AB774" s="3">
        <v>51.01</v>
      </c>
      <c r="AC774" s="3">
        <v>50.15</v>
      </c>
      <c r="AD774" s="3">
        <v>46.12</v>
      </c>
      <c r="AE774" s="3">
        <v>40.29</v>
      </c>
      <c r="AF774" s="3">
        <v>38.56</v>
      </c>
      <c r="AG774" s="3">
        <v>38.020000000000003</v>
      </c>
      <c r="AH774" s="3">
        <v>38.46</v>
      </c>
      <c r="AI774" s="3">
        <v>39.450000000000003</v>
      </c>
      <c r="AJ774" s="3">
        <v>41.16</v>
      </c>
      <c r="AK774" s="3">
        <v>45.43</v>
      </c>
      <c r="AL774" s="3">
        <v>47.85</v>
      </c>
      <c r="AM774" s="3">
        <v>49.19</v>
      </c>
      <c r="AN774" s="3">
        <v>49.77</v>
      </c>
      <c r="AO774" s="3">
        <v>48.42</v>
      </c>
      <c r="AP774" s="3">
        <v>45.41</v>
      </c>
      <c r="AQ774" s="3">
        <v>40.159999999999997</v>
      </c>
      <c r="AR774" s="3">
        <v>38.83</v>
      </c>
      <c r="AS774" s="3">
        <v>38.25</v>
      </c>
      <c r="AT774" s="3">
        <v>38.44</v>
      </c>
      <c r="AU774" s="3">
        <v>39.53</v>
      </c>
      <c r="AV774" s="3">
        <v>42.56</v>
      </c>
      <c r="AW774" s="3">
        <v>47.31</v>
      </c>
      <c r="AX774" s="3">
        <v>49.7</v>
      </c>
      <c r="AY774" s="3">
        <v>50.21</v>
      </c>
    </row>
    <row r="775" spans="1:51" x14ac:dyDescent="0.35">
      <c r="A775" s="5">
        <f t="shared" si="12"/>
        <v>43810</v>
      </c>
      <c r="B775" t="s">
        <v>920</v>
      </c>
      <c r="C775" s="2">
        <v>43810</v>
      </c>
      <c r="D775" s="3">
        <v>36</v>
      </c>
      <c r="E775" s="3">
        <v>36.840000000000003</v>
      </c>
      <c r="F775" s="3">
        <v>35.92</v>
      </c>
      <c r="G775" s="3">
        <v>33.67</v>
      </c>
      <c r="H775" s="3">
        <v>32.75</v>
      </c>
      <c r="I775" s="3">
        <v>31.8</v>
      </c>
      <c r="J775" s="3">
        <v>32.25</v>
      </c>
      <c r="K775" s="3">
        <v>33.200000000000003</v>
      </c>
      <c r="L775" s="3">
        <v>33.9</v>
      </c>
      <c r="M775" s="3">
        <v>36.01</v>
      </c>
      <c r="N775" s="3">
        <v>42.55</v>
      </c>
      <c r="O775" s="3">
        <v>45.76</v>
      </c>
      <c r="P775" s="3">
        <v>47.4</v>
      </c>
      <c r="Q775" s="3">
        <v>47.83</v>
      </c>
      <c r="R775" s="3">
        <v>44.74</v>
      </c>
      <c r="S775" s="3">
        <v>39.69</v>
      </c>
      <c r="T775" s="3">
        <v>37.5</v>
      </c>
      <c r="U775" s="3">
        <v>36.68</v>
      </c>
      <c r="V775" s="3">
        <v>35.69</v>
      </c>
      <c r="W775" s="3">
        <v>36.04</v>
      </c>
      <c r="X775" s="3">
        <v>37.56</v>
      </c>
      <c r="Y775" s="3">
        <v>41.1</v>
      </c>
      <c r="Z775" s="3">
        <v>44.13</v>
      </c>
      <c r="AA775" s="3">
        <v>46.62</v>
      </c>
      <c r="AB775" s="3">
        <v>50.3</v>
      </c>
      <c r="AC775" s="3">
        <v>49.55</v>
      </c>
      <c r="AD775" s="3">
        <v>45.61</v>
      </c>
      <c r="AE775" s="3">
        <v>39.880000000000003</v>
      </c>
      <c r="AF775" s="3">
        <v>38.200000000000003</v>
      </c>
      <c r="AG775" s="3">
        <v>37.71</v>
      </c>
      <c r="AH775" s="3">
        <v>38.15</v>
      </c>
      <c r="AI775" s="3">
        <v>39.159999999999997</v>
      </c>
      <c r="AJ775" s="3">
        <v>40.92</v>
      </c>
      <c r="AK775" s="3">
        <v>45.24</v>
      </c>
      <c r="AL775" s="3">
        <v>47.67</v>
      </c>
      <c r="AM775" s="3">
        <v>49.01</v>
      </c>
      <c r="AN775" s="3">
        <v>49.59</v>
      </c>
      <c r="AO775" s="3">
        <v>48.24</v>
      </c>
      <c r="AP775" s="3">
        <v>45.19</v>
      </c>
      <c r="AQ775" s="3">
        <v>39.880000000000003</v>
      </c>
      <c r="AR775" s="3">
        <v>38.520000000000003</v>
      </c>
      <c r="AS775" s="3">
        <v>37.94</v>
      </c>
      <c r="AT775" s="3">
        <v>38.130000000000003</v>
      </c>
      <c r="AU775" s="3">
        <v>39.15</v>
      </c>
      <c r="AV775" s="3">
        <v>42.11</v>
      </c>
      <c r="AW775" s="3">
        <v>46.78</v>
      </c>
      <c r="AX775" s="3">
        <v>49.1</v>
      </c>
      <c r="AY775" s="3">
        <v>49.61</v>
      </c>
    </row>
    <row r="776" spans="1:51" x14ac:dyDescent="0.35">
      <c r="A776" s="5">
        <f t="shared" si="12"/>
        <v>43811</v>
      </c>
      <c r="B776" t="s">
        <v>921</v>
      </c>
      <c r="C776" s="2">
        <v>43811</v>
      </c>
      <c r="D776" s="3">
        <v>38.14</v>
      </c>
      <c r="E776" s="3">
        <v>38.880000000000003</v>
      </c>
      <c r="F776" s="3">
        <v>37.909999999999997</v>
      </c>
      <c r="G776" s="3">
        <v>35.450000000000003</v>
      </c>
      <c r="H776" s="3">
        <v>34.450000000000003</v>
      </c>
      <c r="I776" s="3">
        <v>33.479999999999997</v>
      </c>
      <c r="J776" s="3">
        <v>33.93</v>
      </c>
      <c r="K776" s="3">
        <v>34.880000000000003</v>
      </c>
      <c r="L776" s="3">
        <v>35.659999999999997</v>
      </c>
      <c r="M776" s="3">
        <v>37.64</v>
      </c>
      <c r="N776" s="3">
        <v>43.99</v>
      </c>
      <c r="O776" s="3">
        <v>47.24</v>
      </c>
      <c r="P776" s="3">
        <v>48.78</v>
      </c>
      <c r="Q776" s="3">
        <v>49.21</v>
      </c>
      <c r="R776" s="3">
        <v>46.12</v>
      </c>
      <c r="S776" s="3">
        <v>41.19</v>
      </c>
      <c r="T776" s="3">
        <v>39</v>
      </c>
      <c r="U776" s="3">
        <v>38.18</v>
      </c>
      <c r="V776" s="3">
        <v>37.19</v>
      </c>
      <c r="W776" s="3">
        <v>37.54</v>
      </c>
      <c r="X776" s="3">
        <v>39.06</v>
      </c>
      <c r="Y776" s="3">
        <v>42.6</v>
      </c>
      <c r="Z776" s="3">
        <v>45.63</v>
      </c>
      <c r="AA776" s="3">
        <v>48.12</v>
      </c>
      <c r="AB776" s="3">
        <v>51.8</v>
      </c>
      <c r="AC776" s="3">
        <v>51.05</v>
      </c>
      <c r="AD776" s="3">
        <v>47.11</v>
      </c>
      <c r="AE776" s="3">
        <v>41.19</v>
      </c>
      <c r="AF776" s="3">
        <v>39.409999999999997</v>
      </c>
      <c r="AG776" s="3">
        <v>38.92</v>
      </c>
      <c r="AH776" s="3">
        <v>39.36</v>
      </c>
      <c r="AI776" s="3">
        <v>40.369999999999997</v>
      </c>
      <c r="AJ776" s="3">
        <v>42.13</v>
      </c>
      <c r="AK776" s="3">
        <v>46.45</v>
      </c>
      <c r="AL776" s="3">
        <v>48.88</v>
      </c>
      <c r="AM776" s="3">
        <v>50.22</v>
      </c>
      <c r="AN776" s="3">
        <v>50.8</v>
      </c>
      <c r="AO776" s="3">
        <v>49.45</v>
      </c>
      <c r="AP776" s="3">
        <v>46.4</v>
      </c>
      <c r="AQ776" s="3">
        <v>40.93</v>
      </c>
      <c r="AR776" s="3">
        <v>39.39</v>
      </c>
      <c r="AS776" s="3">
        <v>38.81</v>
      </c>
      <c r="AT776" s="3">
        <v>39</v>
      </c>
      <c r="AU776" s="3">
        <v>40.020000000000003</v>
      </c>
      <c r="AV776" s="3">
        <v>42.98</v>
      </c>
      <c r="AW776" s="3">
        <v>47.55</v>
      </c>
      <c r="AX776" s="3">
        <v>49.82</v>
      </c>
      <c r="AY776" s="3">
        <v>50.33</v>
      </c>
    </row>
    <row r="777" spans="1:51" x14ac:dyDescent="0.35">
      <c r="A777" s="5">
        <f t="shared" si="12"/>
        <v>43812</v>
      </c>
      <c r="B777" t="s">
        <v>922</v>
      </c>
      <c r="C777" s="2">
        <v>43812</v>
      </c>
      <c r="D777" s="3">
        <v>35.17</v>
      </c>
      <c r="E777" s="3">
        <v>35.94</v>
      </c>
      <c r="F777" s="3">
        <v>35.14</v>
      </c>
      <c r="G777" s="3">
        <v>33.020000000000003</v>
      </c>
      <c r="H777" s="3">
        <v>32.07</v>
      </c>
      <c r="I777" s="3">
        <v>31.19</v>
      </c>
      <c r="J777" s="3">
        <v>31.54</v>
      </c>
      <c r="K777" s="3">
        <v>32.49</v>
      </c>
      <c r="L777" s="3">
        <v>33.33</v>
      </c>
      <c r="M777" s="3">
        <v>35.4</v>
      </c>
      <c r="N777" s="3">
        <v>41.89</v>
      </c>
      <c r="O777" s="3">
        <v>46.49</v>
      </c>
      <c r="P777" s="3">
        <v>47.48</v>
      </c>
      <c r="Q777" s="3">
        <v>47.91</v>
      </c>
      <c r="R777" s="3">
        <v>44.82</v>
      </c>
      <c r="S777" s="3">
        <v>40.47</v>
      </c>
      <c r="T777" s="3">
        <v>37.729999999999997</v>
      </c>
      <c r="U777" s="3">
        <v>36.799999999999997</v>
      </c>
      <c r="V777" s="3">
        <v>35.729999999999997</v>
      </c>
      <c r="W777" s="3">
        <v>36.08</v>
      </c>
      <c r="X777" s="3">
        <v>37.69</v>
      </c>
      <c r="Y777" s="3">
        <v>41.39</v>
      </c>
      <c r="Z777" s="3">
        <v>44.48</v>
      </c>
      <c r="AA777" s="3">
        <v>46.97</v>
      </c>
      <c r="AB777" s="3">
        <v>50.65</v>
      </c>
      <c r="AC777" s="3">
        <v>49.9</v>
      </c>
      <c r="AD777" s="3">
        <v>45.96</v>
      </c>
      <c r="AE777" s="3">
        <v>40.119999999999997</v>
      </c>
      <c r="AF777" s="3">
        <v>38.340000000000003</v>
      </c>
      <c r="AG777" s="3">
        <v>37.85</v>
      </c>
      <c r="AH777" s="3">
        <v>38.29</v>
      </c>
      <c r="AI777" s="3">
        <v>39.299999999999997</v>
      </c>
      <c r="AJ777" s="3">
        <v>41.06</v>
      </c>
      <c r="AK777" s="3">
        <v>45.38</v>
      </c>
      <c r="AL777" s="3">
        <v>47.81</v>
      </c>
      <c r="AM777" s="3">
        <v>49.15</v>
      </c>
      <c r="AN777" s="3">
        <v>49.73</v>
      </c>
      <c r="AO777" s="3">
        <v>48.38</v>
      </c>
      <c r="AP777" s="3">
        <v>45.33</v>
      </c>
      <c r="AQ777" s="3">
        <v>39.909999999999997</v>
      </c>
      <c r="AR777" s="3">
        <v>38.42</v>
      </c>
      <c r="AS777" s="3">
        <v>37.89</v>
      </c>
      <c r="AT777" s="3">
        <v>38.130000000000003</v>
      </c>
      <c r="AU777" s="3">
        <v>39.200000000000003</v>
      </c>
      <c r="AV777" s="3">
        <v>42.21</v>
      </c>
      <c r="AW777" s="3">
        <v>46.83</v>
      </c>
      <c r="AX777" s="3">
        <v>49.15</v>
      </c>
      <c r="AY777" s="3">
        <v>49.7</v>
      </c>
    </row>
    <row r="778" spans="1:51" x14ac:dyDescent="0.35">
      <c r="A778" s="5">
        <f t="shared" si="12"/>
        <v>43815</v>
      </c>
      <c r="B778" t="s">
        <v>923</v>
      </c>
      <c r="C778" s="2">
        <v>43815</v>
      </c>
      <c r="D778" s="3">
        <v>35.46</v>
      </c>
      <c r="E778" s="3">
        <v>36.18</v>
      </c>
      <c r="F778" s="3">
        <v>35.270000000000003</v>
      </c>
      <c r="G778" s="3">
        <v>33.14</v>
      </c>
      <c r="H778" s="3">
        <v>32.19</v>
      </c>
      <c r="I778" s="3">
        <v>31.34</v>
      </c>
      <c r="J778" s="3">
        <v>31.71</v>
      </c>
      <c r="K778" s="3">
        <v>32.67</v>
      </c>
      <c r="L778" s="3">
        <v>33.520000000000003</v>
      </c>
      <c r="M778" s="3">
        <v>35.700000000000003</v>
      </c>
      <c r="N778" s="3">
        <v>42.17</v>
      </c>
      <c r="O778" s="3">
        <v>46.76</v>
      </c>
      <c r="P778" s="3">
        <v>47.72</v>
      </c>
      <c r="Q778" s="3">
        <v>48.13</v>
      </c>
      <c r="R778" s="3">
        <v>45.01</v>
      </c>
      <c r="S778" s="3">
        <v>40.54</v>
      </c>
      <c r="T778" s="3">
        <v>37.770000000000003</v>
      </c>
      <c r="U778" s="3">
        <v>36.81</v>
      </c>
      <c r="V778" s="3">
        <v>35.74</v>
      </c>
      <c r="W778" s="3">
        <v>36.090000000000003</v>
      </c>
      <c r="X778" s="3">
        <v>37.700000000000003</v>
      </c>
      <c r="Y778" s="3">
        <v>41.5</v>
      </c>
      <c r="Z778" s="3">
        <v>44.59</v>
      </c>
      <c r="AA778" s="3">
        <v>47.08</v>
      </c>
      <c r="AB778" s="3">
        <v>50.68</v>
      </c>
      <c r="AC778" s="3">
        <v>49.93</v>
      </c>
      <c r="AD778" s="3">
        <v>46.05</v>
      </c>
      <c r="AE778" s="3">
        <v>40.17</v>
      </c>
      <c r="AF778" s="3">
        <v>38.42</v>
      </c>
      <c r="AG778" s="3">
        <v>37.93</v>
      </c>
      <c r="AH778" s="3">
        <v>38.369999999999997</v>
      </c>
      <c r="AI778" s="3">
        <v>39.380000000000003</v>
      </c>
      <c r="AJ778" s="3">
        <v>41.14</v>
      </c>
      <c r="AK778" s="3">
        <v>45.42</v>
      </c>
      <c r="AL778" s="3">
        <v>47.83</v>
      </c>
      <c r="AM778" s="3">
        <v>49.17</v>
      </c>
      <c r="AN778" s="3">
        <v>49.71</v>
      </c>
      <c r="AO778" s="3">
        <v>48.32</v>
      </c>
      <c r="AP778" s="3">
        <v>45.24</v>
      </c>
      <c r="AQ778" s="3">
        <v>39.79</v>
      </c>
      <c r="AR778" s="3">
        <v>38.270000000000003</v>
      </c>
      <c r="AS778" s="3">
        <v>37.74</v>
      </c>
      <c r="AT778" s="3">
        <v>37.979999999999997</v>
      </c>
      <c r="AU778" s="3">
        <v>39.049999999999997</v>
      </c>
      <c r="AV778" s="3">
        <v>42.06</v>
      </c>
      <c r="AW778" s="3">
        <v>46.68</v>
      </c>
      <c r="AX778" s="3">
        <v>49</v>
      </c>
      <c r="AY778" s="3">
        <v>49.55</v>
      </c>
    </row>
    <row r="779" spans="1:51" x14ac:dyDescent="0.35">
      <c r="A779" s="5">
        <f t="shared" si="12"/>
        <v>43816</v>
      </c>
      <c r="B779" t="s">
        <v>924</v>
      </c>
      <c r="C779" s="2">
        <v>43816</v>
      </c>
      <c r="D779" s="3">
        <v>37.56</v>
      </c>
      <c r="E779" s="3">
        <v>37.869999999999997</v>
      </c>
      <c r="F779" s="3">
        <v>36.89</v>
      </c>
      <c r="G779" s="3">
        <v>34.75</v>
      </c>
      <c r="H779" s="3">
        <v>33.71</v>
      </c>
      <c r="I779" s="3">
        <v>32.72</v>
      </c>
      <c r="J779" s="3">
        <v>33.08</v>
      </c>
      <c r="K779" s="3">
        <v>34.020000000000003</v>
      </c>
      <c r="L779" s="3">
        <v>34.86</v>
      </c>
      <c r="M779" s="3">
        <v>37.04</v>
      </c>
      <c r="N779" s="3">
        <v>43.51</v>
      </c>
      <c r="O779" s="3">
        <v>48.1</v>
      </c>
      <c r="P779" s="3">
        <v>49.06</v>
      </c>
      <c r="Q779" s="3">
        <v>49.47</v>
      </c>
      <c r="R779" s="3">
        <v>46.35</v>
      </c>
      <c r="S779" s="3">
        <v>41.88</v>
      </c>
      <c r="T779" s="3">
        <v>39.11</v>
      </c>
      <c r="U779" s="3">
        <v>38.15</v>
      </c>
      <c r="V779" s="3">
        <v>37.08</v>
      </c>
      <c r="W779" s="3">
        <v>37.43</v>
      </c>
      <c r="X779" s="3">
        <v>39.04</v>
      </c>
      <c r="Y779" s="3">
        <v>42.89</v>
      </c>
      <c r="Z779" s="3">
        <v>45.98</v>
      </c>
      <c r="AA779" s="3">
        <v>48.47</v>
      </c>
      <c r="AB779" s="3">
        <v>52.07</v>
      </c>
      <c r="AC779" s="3">
        <v>51.32</v>
      </c>
      <c r="AD779" s="3">
        <v>47.44</v>
      </c>
      <c r="AE779" s="3">
        <v>41.48</v>
      </c>
      <c r="AF779" s="3">
        <v>39.69</v>
      </c>
      <c r="AG779" s="3">
        <v>39.200000000000003</v>
      </c>
      <c r="AH779" s="3">
        <v>39.64</v>
      </c>
      <c r="AI779" s="3">
        <v>40.65</v>
      </c>
      <c r="AJ779" s="3">
        <v>42.41</v>
      </c>
      <c r="AK779" s="3">
        <v>46.69</v>
      </c>
      <c r="AL779" s="3">
        <v>49.1</v>
      </c>
      <c r="AM779" s="3">
        <v>50.44</v>
      </c>
      <c r="AN779" s="3">
        <v>50.98</v>
      </c>
      <c r="AO779" s="3">
        <v>49.59</v>
      </c>
      <c r="AP779" s="3">
        <v>46.51</v>
      </c>
      <c r="AQ779" s="3">
        <v>41.06</v>
      </c>
      <c r="AR779" s="3">
        <v>39.54</v>
      </c>
      <c r="AS779" s="3">
        <v>39.01</v>
      </c>
      <c r="AT779" s="3">
        <v>39.25</v>
      </c>
      <c r="AU779" s="3">
        <v>40.32</v>
      </c>
      <c r="AV779" s="3">
        <v>43.33</v>
      </c>
      <c r="AW779" s="3">
        <v>47.95</v>
      </c>
      <c r="AX779" s="3">
        <v>50.27</v>
      </c>
      <c r="AY779" s="3">
        <v>50.82</v>
      </c>
    </row>
    <row r="780" spans="1:51" x14ac:dyDescent="0.35">
      <c r="A780" s="5">
        <f t="shared" si="12"/>
        <v>43817</v>
      </c>
      <c r="B780" t="s">
        <v>925</v>
      </c>
      <c r="C780" s="2">
        <v>43817</v>
      </c>
      <c r="D780" s="3">
        <v>38.81</v>
      </c>
      <c r="E780" s="3">
        <v>39.049999999999997</v>
      </c>
      <c r="F780" s="3">
        <v>37.93</v>
      </c>
      <c r="G780" s="3">
        <v>35.5</v>
      </c>
      <c r="H780" s="3">
        <v>34.61</v>
      </c>
      <c r="I780" s="3">
        <v>33.590000000000003</v>
      </c>
      <c r="J780" s="3">
        <v>34.020000000000003</v>
      </c>
      <c r="K780" s="3">
        <v>34.92</v>
      </c>
      <c r="L780" s="3">
        <v>35.6</v>
      </c>
      <c r="M780" s="3">
        <v>37.630000000000003</v>
      </c>
      <c r="N780" s="3">
        <v>44.73</v>
      </c>
      <c r="O780" s="3">
        <v>49.14</v>
      </c>
      <c r="P780" s="3">
        <v>50.04</v>
      </c>
      <c r="Q780" s="3">
        <v>50.45</v>
      </c>
      <c r="R780" s="3">
        <v>47.35</v>
      </c>
      <c r="S780" s="3">
        <v>42.92</v>
      </c>
      <c r="T780" s="3">
        <v>40.15</v>
      </c>
      <c r="U780" s="3">
        <v>39.19</v>
      </c>
      <c r="V780" s="3">
        <v>38.119999999999997</v>
      </c>
      <c r="W780" s="3">
        <v>38.5</v>
      </c>
      <c r="X780" s="3">
        <v>40.15</v>
      </c>
      <c r="Y780" s="3">
        <v>44.21</v>
      </c>
      <c r="Z780" s="3">
        <v>47.31</v>
      </c>
      <c r="AA780" s="3">
        <v>49.71</v>
      </c>
      <c r="AB780" s="3">
        <v>53.23</v>
      </c>
      <c r="AC780" s="3">
        <v>52.43</v>
      </c>
      <c r="AD780" s="3">
        <v>48.51</v>
      </c>
      <c r="AE780" s="3">
        <v>42.51</v>
      </c>
      <c r="AF780" s="3">
        <v>40.67</v>
      </c>
      <c r="AG780" s="3">
        <v>40.18</v>
      </c>
      <c r="AH780" s="3">
        <v>40.619999999999997</v>
      </c>
      <c r="AI780" s="3">
        <v>41.63</v>
      </c>
      <c r="AJ780" s="3">
        <v>43.39</v>
      </c>
      <c r="AK780" s="3">
        <v>47.67</v>
      </c>
      <c r="AL780" s="3">
        <v>50.08</v>
      </c>
      <c r="AM780" s="3">
        <v>51.42</v>
      </c>
      <c r="AN780" s="3">
        <v>51.96</v>
      </c>
      <c r="AO780" s="3">
        <v>50.57</v>
      </c>
      <c r="AP780" s="3">
        <v>47.49</v>
      </c>
      <c r="AQ780" s="3">
        <v>42.04</v>
      </c>
      <c r="AR780" s="3">
        <v>40.520000000000003</v>
      </c>
      <c r="AS780" s="3">
        <v>39.99</v>
      </c>
      <c r="AT780" s="3">
        <v>40.229999999999997</v>
      </c>
      <c r="AU780" s="3">
        <v>41.3</v>
      </c>
      <c r="AV780" s="3">
        <v>44.31</v>
      </c>
      <c r="AW780" s="3">
        <v>48.93</v>
      </c>
      <c r="AX780" s="3">
        <v>51.25</v>
      </c>
      <c r="AY780" s="3">
        <v>51.8</v>
      </c>
    </row>
    <row r="781" spans="1:51" x14ac:dyDescent="0.35">
      <c r="A781" s="5">
        <f t="shared" si="12"/>
        <v>43818</v>
      </c>
      <c r="B781" t="s">
        <v>926</v>
      </c>
      <c r="C781" s="2">
        <v>43818</v>
      </c>
      <c r="D781" s="3">
        <v>39.08</v>
      </c>
      <c r="E781" s="3">
        <v>39.36</v>
      </c>
      <c r="F781" s="3">
        <v>38.4</v>
      </c>
      <c r="G781" s="3">
        <v>36.06</v>
      </c>
      <c r="H781" s="3">
        <v>35.200000000000003</v>
      </c>
      <c r="I781" s="3">
        <v>34.119999999999997</v>
      </c>
      <c r="J781" s="3">
        <v>34.64</v>
      </c>
      <c r="K781" s="3">
        <v>35.56</v>
      </c>
      <c r="L781" s="3">
        <v>36.409999999999997</v>
      </c>
      <c r="M781" s="3">
        <v>38.54</v>
      </c>
      <c r="N781" s="3">
        <v>45.59</v>
      </c>
      <c r="O781" s="3">
        <v>49.78</v>
      </c>
      <c r="P781" s="3">
        <v>50.68</v>
      </c>
      <c r="Q781" s="3">
        <v>51.09</v>
      </c>
      <c r="R781" s="3">
        <v>47.99</v>
      </c>
      <c r="S781" s="3">
        <v>43.52</v>
      </c>
      <c r="T781" s="3">
        <v>40.75</v>
      </c>
      <c r="U781" s="3">
        <v>39.770000000000003</v>
      </c>
      <c r="V781" s="3">
        <v>38.68</v>
      </c>
      <c r="W781" s="3">
        <v>39.04</v>
      </c>
      <c r="X781" s="3">
        <v>40.67</v>
      </c>
      <c r="Y781" s="3">
        <v>44.71</v>
      </c>
      <c r="Z781" s="3">
        <v>47.79</v>
      </c>
      <c r="AA781" s="3">
        <v>50.17</v>
      </c>
      <c r="AB781" s="3">
        <v>53.67</v>
      </c>
      <c r="AC781" s="3">
        <v>52.85</v>
      </c>
      <c r="AD781" s="3">
        <v>48.91</v>
      </c>
      <c r="AE781" s="3">
        <v>42.89</v>
      </c>
      <c r="AF781" s="3">
        <v>41.03</v>
      </c>
      <c r="AG781" s="3">
        <v>40.520000000000003</v>
      </c>
      <c r="AH781" s="3">
        <v>40.96</v>
      </c>
      <c r="AI781" s="3">
        <v>41.97</v>
      </c>
      <c r="AJ781" s="3">
        <v>43.73</v>
      </c>
      <c r="AK781" s="3">
        <v>48.01</v>
      </c>
      <c r="AL781" s="3">
        <v>50.42</v>
      </c>
      <c r="AM781" s="3">
        <v>51.76</v>
      </c>
      <c r="AN781" s="3">
        <v>52.3</v>
      </c>
      <c r="AO781" s="3">
        <v>50.91</v>
      </c>
      <c r="AP781" s="3">
        <v>47.83</v>
      </c>
      <c r="AQ781" s="3">
        <v>42.38</v>
      </c>
      <c r="AR781" s="3">
        <v>40.86</v>
      </c>
      <c r="AS781" s="3">
        <v>40.33</v>
      </c>
      <c r="AT781" s="3">
        <v>40.57</v>
      </c>
      <c r="AU781" s="3">
        <v>41.64</v>
      </c>
      <c r="AV781" s="3">
        <v>44.65</v>
      </c>
      <c r="AW781" s="3">
        <v>49.27</v>
      </c>
      <c r="AX781" s="3">
        <v>51.59</v>
      </c>
      <c r="AY781" s="3">
        <v>52.12</v>
      </c>
    </row>
    <row r="782" spans="1:51" x14ac:dyDescent="0.35">
      <c r="A782" s="5">
        <f t="shared" ref="A782:A845" si="13">+A777+7</f>
        <v>43819</v>
      </c>
      <c r="B782" t="s">
        <v>927</v>
      </c>
      <c r="C782" s="2">
        <v>43819</v>
      </c>
      <c r="D782" s="3">
        <v>37.119999999999997</v>
      </c>
      <c r="E782" s="3">
        <v>37.450000000000003</v>
      </c>
      <c r="F782" s="3">
        <v>36.590000000000003</v>
      </c>
      <c r="G782" s="3">
        <v>35.1</v>
      </c>
      <c r="H782" s="3">
        <v>34.42</v>
      </c>
      <c r="I782" s="3">
        <v>33.25</v>
      </c>
      <c r="J782" s="3">
        <v>33.85</v>
      </c>
      <c r="K782" s="3">
        <v>34.950000000000003</v>
      </c>
      <c r="L782" s="3">
        <v>35.97</v>
      </c>
      <c r="M782" s="3">
        <v>38.07</v>
      </c>
      <c r="N782" s="3">
        <v>45.15</v>
      </c>
      <c r="O782" s="3">
        <v>49.39</v>
      </c>
      <c r="P782" s="3">
        <v>50.34</v>
      </c>
      <c r="Q782" s="3">
        <v>50.79</v>
      </c>
      <c r="R782" s="3">
        <v>47.83</v>
      </c>
      <c r="S782" s="3">
        <v>43.83</v>
      </c>
      <c r="T782" s="3">
        <v>41.16</v>
      </c>
      <c r="U782" s="3">
        <v>40.26</v>
      </c>
      <c r="V782" s="3">
        <v>39.229999999999997</v>
      </c>
      <c r="W782" s="3">
        <v>39.65</v>
      </c>
      <c r="X782" s="3">
        <v>41.29</v>
      </c>
      <c r="Y782" s="3">
        <v>45.37</v>
      </c>
      <c r="Z782" s="3">
        <v>48.52</v>
      </c>
      <c r="AA782" s="3">
        <v>50.97</v>
      </c>
      <c r="AB782" s="3">
        <v>54.54</v>
      </c>
      <c r="AC782" s="3">
        <v>53.79</v>
      </c>
      <c r="AD782" s="3">
        <v>49.85</v>
      </c>
      <c r="AE782" s="3">
        <v>43.58</v>
      </c>
      <c r="AF782" s="3">
        <v>41.57</v>
      </c>
      <c r="AG782" s="3">
        <v>40.96</v>
      </c>
      <c r="AH782" s="3">
        <v>41.4</v>
      </c>
      <c r="AI782" s="3">
        <v>42.41</v>
      </c>
      <c r="AJ782" s="3">
        <v>44.17</v>
      </c>
      <c r="AK782" s="3">
        <v>48.54</v>
      </c>
      <c r="AL782" s="3">
        <v>51.01</v>
      </c>
      <c r="AM782" s="3">
        <v>52.35</v>
      </c>
      <c r="AN782" s="3">
        <v>52.89</v>
      </c>
      <c r="AO782" s="3">
        <v>51.5</v>
      </c>
      <c r="AP782" s="3">
        <v>48.42</v>
      </c>
      <c r="AQ782" s="3">
        <v>42.97</v>
      </c>
      <c r="AR782" s="3">
        <v>41.45</v>
      </c>
      <c r="AS782" s="3">
        <v>40.92</v>
      </c>
      <c r="AT782" s="3">
        <v>41.16</v>
      </c>
      <c r="AU782" s="3">
        <v>42.23</v>
      </c>
      <c r="AV782" s="3">
        <v>45.24</v>
      </c>
      <c r="AW782" s="3">
        <v>49.86</v>
      </c>
      <c r="AX782" s="3">
        <v>52.18</v>
      </c>
      <c r="AY782" s="3">
        <v>52.71</v>
      </c>
    </row>
    <row r="783" spans="1:51" x14ac:dyDescent="0.35">
      <c r="A783" s="5">
        <f t="shared" si="13"/>
        <v>43822</v>
      </c>
      <c r="B783" t="s">
        <v>928</v>
      </c>
      <c r="C783" s="2">
        <v>43822</v>
      </c>
      <c r="D783" s="3">
        <v>34.200000000000003</v>
      </c>
      <c r="E783" s="3">
        <v>34.729999999999997</v>
      </c>
      <c r="F783" s="3">
        <v>34.17</v>
      </c>
      <c r="G783" s="3">
        <v>32.92</v>
      </c>
      <c r="H783" s="3">
        <v>32.14</v>
      </c>
      <c r="I783" s="3">
        <v>31.12</v>
      </c>
      <c r="J783" s="3">
        <v>31.74</v>
      </c>
      <c r="K783" s="3">
        <v>32.89</v>
      </c>
      <c r="L783" s="3">
        <v>33.5</v>
      </c>
      <c r="M783" s="3">
        <v>36.49</v>
      </c>
      <c r="N783" s="3">
        <v>44.29</v>
      </c>
      <c r="O783" s="3">
        <v>48.78</v>
      </c>
      <c r="P783" s="3">
        <v>49.76</v>
      </c>
      <c r="Q783" s="3">
        <v>50.24</v>
      </c>
      <c r="R783" s="3">
        <v>47.28</v>
      </c>
      <c r="S783" s="3">
        <v>43.32</v>
      </c>
      <c r="T783" s="3">
        <v>40.65</v>
      </c>
      <c r="U783" s="3">
        <v>39.75</v>
      </c>
      <c r="V783" s="3">
        <v>38.72</v>
      </c>
      <c r="W783" s="3">
        <v>39.14</v>
      </c>
      <c r="X783" s="3">
        <v>40.729999999999997</v>
      </c>
      <c r="Y783" s="3">
        <v>44.76</v>
      </c>
      <c r="Z783" s="3">
        <v>47.91</v>
      </c>
      <c r="AA783" s="3">
        <v>50.36</v>
      </c>
      <c r="AB783" s="3">
        <v>53.93</v>
      </c>
      <c r="AC783" s="3">
        <v>53.25</v>
      </c>
      <c r="AD783" s="3">
        <v>49.44</v>
      </c>
      <c r="AE783" s="3">
        <v>43.3</v>
      </c>
      <c r="AF783" s="3">
        <v>41.41</v>
      </c>
      <c r="AG783" s="3">
        <v>40.93</v>
      </c>
      <c r="AH783" s="3">
        <v>41.47</v>
      </c>
      <c r="AI783" s="3">
        <v>42.48</v>
      </c>
      <c r="AJ783" s="3">
        <v>44.24</v>
      </c>
      <c r="AK783" s="3">
        <v>48.63</v>
      </c>
      <c r="AL783" s="3">
        <v>51.11</v>
      </c>
      <c r="AM783" s="3">
        <v>52.45</v>
      </c>
      <c r="AN783" s="3">
        <v>52.99</v>
      </c>
      <c r="AO783" s="3">
        <v>51.6</v>
      </c>
      <c r="AP783" s="3">
        <v>48.52</v>
      </c>
      <c r="AQ783" s="3">
        <v>43.07</v>
      </c>
      <c r="AR783" s="3">
        <v>41.55</v>
      </c>
      <c r="AS783" s="3">
        <v>41.02</v>
      </c>
      <c r="AT783" s="3">
        <v>41.26</v>
      </c>
      <c r="AU783" s="3">
        <v>42.33</v>
      </c>
      <c r="AV783" s="3">
        <v>45.34</v>
      </c>
      <c r="AW783" s="3">
        <v>49.96</v>
      </c>
      <c r="AX783" s="3">
        <v>52.28</v>
      </c>
      <c r="AY783" s="3">
        <v>52.81</v>
      </c>
    </row>
    <row r="784" spans="1:51" x14ac:dyDescent="0.35">
      <c r="A784" s="5">
        <f t="shared" si="13"/>
        <v>43823</v>
      </c>
      <c r="B784" t="s">
        <v>929</v>
      </c>
      <c r="C784" s="2">
        <v>43823</v>
      </c>
      <c r="D784" s="3">
        <v>33.119999999999997</v>
      </c>
      <c r="E784" s="3">
        <v>33.85</v>
      </c>
      <c r="F784" s="3">
        <v>33.299999999999997</v>
      </c>
      <c r="G784" s="3">
        <v>31.98</v>
      </c>
      <c r="H784" s="3">
        <v>31.18</v>
      </c>
      <c r="I784" s="3">
        <v>30.14</v>
      </c>
      <c r="J784" s="3">
        <v>30.79</v>
      </c>
      <c r="K784" s="3">
        <v>31.98</v>
      </c>
      <c r="L784" s="3">
        <v>32.64</v>
      </c>
      <c r="M784" s="3">
        <v>35.68</v>
      </c>
      <c r="N784" s="3">
        <v>43.53</v>
      </c>
      <c r="O784" s="3">
        <v>48.05</v>
      </c>
      <c r="P784" s="3">
        <v>48.81</v>
      </c>
      <c r="Q784" s="3">
        <v>49.29</v>
      </c>
      <c r="R784" s="3">
        <v>46.33</v>
      </c>
      <c r="S784" s="3">
        <v>42.55</v>
      </c>
      <c r="T784" s="3">
        <v>39.880000000000003</v>
      </c>
      <c r="U784" s="3">
        <v>38.979999999999997</v>
      </c>
      <c r="V784" s="3">
        <v>37.950000000000003</v>
      </c>
      <c r="W784" s="3">
        <v>38.369999999999997</v>
      </c>
      <c r="X784" s="3">
        <v>39.96</v>
      </c>
      <c r="Y784" s="3">
        <v>43.99</v>
      </c>
      <c r="Z784" s="3">
        <v>47.14</v>
      </c>
      <c r="AA784" s="3">
        <v>49.59</v>
      </c>
      <c r="AB784" s="3">
        <v>53.16</v>
      </c>
      <c r="AC784" s="3">
        <v>52.48</v>
      </c>
      <c r="AD784" s="3">
        <v>48.67</v>
      </c>
      <c r="AE784" s="3">
        <v>42.53</v>
      </c>
      <c r="AF784" s="3">
        <v>40.64</v>
      </c>
      <c r="AG784" s="3">
        <v>40.159999999999997</v>
      </c>
      <c r="AH784" s="3">
        <v>40.700000000000003</v>
      </c>
      <c r="AI784" s="3">
        <v>41.71</v>
      </c>
      <c r="AJ784" s="3">
        <v>43.47</v>
      </c>
      <c r="AK784" s="3">
        <v>47.86</v>
      </c>
      <c r="AL784" s="3">
        <v>50.34</v>
      </c>
      <c r="AM784" s="3">
        <v>51.68</v>
      </c>
      <c r="AN784" s="3">
        <v>52.22</v>
      </c>
      <c r="AO784" s="3">
        <v>50.83</v>
      </c>
      <c r="AP784" s="3">
        <v>47.75</v>
      </c>
      <c r="AQ784" s="3">
        <v>42.3</v>
      </c>
      <c r="AR784" s="3">
        <v>40.78</v>
      </c>
      <c r="AS784" s="3">
        <v>40.25</v>
      </c>
      <c r="AT784" s="3">
        <v>40.49</v>
      </c>
      <c r="AU784" s="3">
        <v>41.56</v>
      </c>
      <c r="AV784" s="3">
        <v>44.57</v>
      </c>
      <c r="AW784" s="3">
        <v>49.19</v>
      </c>
      <c r="AX784" s="3">
        <v>51.51</v>
      </c>
      <c r="AY784" s="3">
        <v>52.04</v>
      </c>
    </row>
    <row r="785" spans="1:51" x14ac:dyDescent="0.35">
      <c r="A785" s="5">
        <f t="shared" si="13"/>
        <v>43824</v>
      </c>
      <c r="B785" t="s">
        <v>930</v>
      </c>
      <c r="C785" s="2">
        <v>43824</v>
      </c>
      <c r="D785" s="3" t="e">
        <v>#N/A</v>
      </c>
      <c r="E785" s="3" t="e">
        <v>#N/A</v>
      </c>
      <c r="F785" s="3" t="e">
        <v>#N/A</v>
      </c>
      <c r="G785" s="3" t="e">
        <v>#N/A</v>
      </c>
      <c r="H785" s="3" t="e">
        <v>#N/A</v>
      </c>
      <c r="I785" s="3" t="e">
        <v>#N/A</v>
      </c>
      <c r="J785" s="3" t="e">
        <v>#N/A</v>
      </c>
      <c r="K785" s="3" t="e">
        <v>#N/A</v>
      </c>
      <c r="L785" s="3" t="e">
        <v>#N/A</v>
      </c>
      <c r="M785" s="3" t="e">
        <v>#N/A</v>
      </c>
      <c r="N785" s="3" t="e">
        <v>#N/A</v>
      </c>
      <c r="O785" s="3" t="e">
        <v>#N/A</v>
      </c>
      <c r="P785" s="3" t="e">
        <v>#N/A</v>
      </c>
      <c r="Q785" s="3" t="e">
        <v>#N/A</v>
      </c>
      <c r="R785" s="3" t="e">
        <v>#N/A</v>
      </c>
      <c r="S785" s="3" t="e">
        <v>#N/A</v>
      </c>
      <c r="T785" s="3" t="e">
        <v>#N/A</v>
      </c>
      <c r="U785" s="3" t="e">
        <v>#N/A</v>
      </c>
      <c r="V785" s="3" t="e">
        <v>#N/A</v>
      </c>
      <c r="W785" s="3" t="e">
        <v>#N/A</v>
      </c>
      <c r="X785" s="3" t="e">
        <v>#N/A</v>
      </c>
      <c r="Y785" s="3" t="e">
        <v>#N/A</v>
      </c>
      <c r="Z785" s="3" t="e">
        <v>#N/A</v>
      </c>
      <c r="AA785" s="3" t="e">
        <v>#N/A</v>
      </c>
      <c r="AB785" s="3" t="e">
        <v>#N/A</v>
      </c>
      <c r="AC785" s="3" t="e">
        <v>#N/A</v>
      </c>
      <c r="AD785" s="3" t="e">
        <v>#N/A</v>
      </c>
      <c r="AE785" s="3" t="e">
        <v>#N/A</v>
      </c>
      <c r="AF785" s="3" t="e">
        <v>#N/A</v>
      </c>
      <c r="AG785" s="3" t="e">
        <v>#N/A</v>
      </c>
      <c r="AH785" s="3" t="e">
        <v>#N/A</v>
      </c>
      <c r="AI785" s="3" t="e">
        <v>#N/A</v>
      </c>
      <c r="AJ785" s="3" t="e">
        <v>#N/A</v>
      </c>
      <c r="AK785" s="3" t="e">
        <v>#N/A</v>
      </c>
      <c r="AL785" s="3" t="e">
        <v>#N/A</v>
      </c>
      <c r="AM785" s="3" t="e">
        <v>#N/A</v>
      </c>
      <c r="AN785" s="3" t="e">
        <v>#N/A</v>
      </c>
      <c r="AO785" s="3" t="e">
        <v>#N/A</v>
      </c>
      <c r="AP785" s="3" t="e">
        <v>#N/A</v>
      </c>
      <c r="AQ785" s="3" t="e">
        <v>#N/A</v>
      </c>
      <c r="AR785" s="3" t="e">
        <v>#N/A</v>
      </c>
      <c r="AS785" s="3" t="e">
        <v>#N/A</v>
      </c>
      <c r="AT785" s="3" t="e">
        <v>#N/A</v>
      </c>
      <c r="AU785" s="3" t="e">
        <v>#N/A</v>
      </c>
      <c r="AV785" s="3" t="e">
        <v>#N/A</v>
      </c>
      <c r="AW785" s="3" t="e">
        <v>#N/A</v>
      </c>
      <c r="AX785" s="3" t="e">
        <v>#N/A</v>
      </c>
      <c r="AY785" s="3" t="e">
        <v>#N/A</v>
      </c>
    </row>
    <row r="786" spans="1:51" x14ac:dyDescent="0.35">
      <c r="A786" s="5">
        <f t="shared" si="13"/>
        <v>43825</v>
      </c>
      <c r="B786" t="s">
        <v>931</v>
      </c>
      <c r="C786" s="2">
        <v>43825</v>
      </c>
      <c r="D786" s="3">
        <v>33.119999999999997</v>
      </c>
      <c r="E786" s="3">
        <v>33.85</v>
      </c>
      <c r="F786" s="3">
        <v>33.299999999999997</v>
      </c>
      <c r="G786" s="3">
        <v>31.98</v>
      </c>
      <c r="H786" s="3">
        <v>31.18</v>
      </c>
      <c r="I786" s="3">
        <v>30.14</v>
      </c>
      <c r="J786" s="3">
        <v>30.79</v>
      </c>
      <c r="K786" s="3">
        <v>31.98</v>
      </c>
      <c r="L786" s="3">
        <v>32.64</v>
      </c>
      <c r="M786" s="3">
        <v>35.68</v>
      </c>
      <c r="N786" s="3">
        <v>43.53</v>
      </c>
      <c r="O786" s="3">
        <v>48.05</v>
      </c>
      <c r="P786" s="3">
        <v>48.81</v>
      </c>
      <c r="Q786" s="3">
        <v>49.29</v>
      </c>
      <c r="R786" s="3">
        <v>46.33</v>
      </c>
      <c r="S786" s="3">
        <v>42.55</v>
      </c>
      <c r="T786" s="3">
        <v>39.880000000000003</v>
      </c>
      <c r="U786" s="3">
        <v>38.979999999999997</v>
      </c>
      <c r="V786" s="3">
        <v>37.950000000000003</v>
      </c>
      <c r="W786" s="3">
        <v>38.369999999999997</v>
      </c>
      <c r="X786" s="3">
        <v>39.96</v>
      </c>
      <c r="Y786" s="3">
        <v>43.99</v>
      </c>
      <c r="Z786" s="3">
        <v>47.14</v>
      </c>
      <c r="AA786" s="3">
        <v>49.59</v>
      </c>
      <c r="AB786" s="3">
        <v>53.16</v>
      </c>
      <c r="AC786" s="3">
        <v>52.48</v>
      </c>
      <c r="AD786" s="3">
        <v>48.67</v>
      </c>
      <c r="AE786" s="3">
        <v>42.53</v>
      </c>
      <c r="AF786" s="3">
        <v>40.64</v>
      </c>
      <c r="AG786" s="3">
        <v>40.159999999999997</v>
      </c>
      <c r="AH786" s="3">
        <v>40.700000000000003</v>
      </c>
      <c r="AI786" s="3">
        <v>41.71</v>
      </c>
      <c r="AJ786" s="3">
        <v>43.47</v>
      </c>
      <c r="AK786" s="3">
        <v>47.86</v>
      </c>
      <c r="AL786" s="3">
        <v>50.34</v>
      </c>
      <c r="AM786" s="3">
        <v>51.68</v>
      </c>
      <c r="AN786" s="3">
        <v>52.22</v>
      </c>
      <c r="AO786" s="3">
        <v>50.83</v>
      </c>
      <c r="AP786" s="3">
        <v>47.75</v>
      </c>
      <c r="AQ786" s="3">
        <v>42.3</v>
      </c>
      <c r="AR786" s="3">
        <v>40.78</v>
      </c>
      <c r="AS786" s="3">
        <v>40.25</v>
      </c>
      <c r="AT786" s="3">
        <v>40.49</v>
      </c>
      <c r="AU786" s="3">
        <v>41.56</v>
      </c>
      <c r="AV786" s="3">
        <v>44.57</v>
      </c>
      <c r="AW786" s="3">
        <v>49.19</v>
      </c>
      <c r="AX786" s="3">
        <v>51.51</v>
      </c>
      <c r="AY786" s="3">
        <v>52.04</v>
      </c>
    </row>
    <row r="787" spans="1:51" x14ac:dyDescent="0.35">
      <c r="A787" s="5">
        <f t="shared" si="13"/>
        <v>43826</v>
      </c>
      <c r="B787" t="s">
        <v>932</v>
      </c>
      <c r="C787" s="2">
        <v>43826</v>
      </c>
      <c r="D787" s="3">
        <v>33.130000000000003</v>
      </c>
      <c r="E787" s="3">
        <v>33.950000000000003</v>
      </c>
      <c r="F787" s="3">
        <v>33.159999999999997</v>
      </c>
      <c r="G787" s="3">
        <v>31.81</v>
      </c>
      <c r="H787" s="3">
        <v>31.01</v>
      </c>
      <c r="I787" s="3">
        <v>29.91</v>
      </c>
      <c r="J787" s="3">
        <v>30.64</v>
      </c>
      <c r="K787" s="3">
        <v>31.78</v>
      </c>
      <c r="L787" s="3">
        <v>32.07</v>
      </c>
      <c r="M787" s="3">
        <v>35.25</v>
      </c>
      <c r="N787" s="3">
        <v>43.29</v>
      </c>
      <c r="O787" s="3">
        <v>47.91</v>
      </c>
      <c r="P787" s="3">
        <v>48.73</v>
      </c>
      <c r="Q787" s="3">
        <v>49.21</v>
      </c>
      <c r="R787" s="3">
        <v>46.25</v>
      </c>
      <c r="S787" s="3">
        <v>42.29</v>
      </c>
      <c r="T787" s="3">
        <v>39.51</v>
      </c>
      <c r="U787" s="3">
        <v>38.61</v>
      </c>
      <c r="V787" s="3">
        <v>37.58</v>
      </c>
      <c r="W787" s="3">
        <v>38</v>
      </c>
      <c r="X787" s="3">
        <v>39.590000000000003</v>
      </c>
      <c r="Y787" s="3">
        <v>43.74</v>
      </c>
      <c r="Z787" s="3">
        <v>46.89</v>
      </c>
      <c r="AA787" s="3">
        <v>49.34</v>
      </c>
      <c r="AB787" s="3">
        <v>52.91</v>
      </c>
      <c r="AC787" s="3">
        <v>52.23</v>
      </c>
      <c r="AD787" s="3">
        <v>48.42</v>
      </c>
      <c r="AE787" s="3">
        <v>42.35</v>
      </c>
      <c r="AF787" s="3">
        <v>40.479999999999997</v>
      </c>
      <c r="AG787" s="3">
        <v>40</v>
      </c>
      <c r="AH787" s="3">
        <v>40.54</v>
      </c>
      <c r="AI787" s="3">
        <v>41.55</v>
      </c>
      <c r="AJ787" s="3">
        <v>43.31</v>
      </c>
      <c r="AK787" s="3">
        <v>47.7</v>
      </c>
      <c r="AL787" s="3">
        <v>50.18</v>
      </c>
      <c r="AM787" s="3">
        <v>51.52</v>
      </c>
      <c r="AN787" s="3">
        <v>52.06</v>
      </c>
      <c r="AO787" s="3">
        <v>50.67</v>
      </c>
      <c r="AP787" s="3">
        <v>47.59</v>
      </c>
      <c r="AQ787" s="3">
        <v>42.14</v>
      </c>
      <c r="AR787" s="3">
        <v>40.619999999999997</v>
      </c>
      <c r="AS787" s="3">
        <v>40.090000000000003</v>
      </c>
      <c r="AT787" s="3">
        <v>40.33</v>
      </c>
      <c r="AU787" s="3">
        <v>41.4</v>
      </c>
      <c r="AV787" s="3">
        <v>44.41</v>
      </c>
      <c r="AW787" s="3">
        <v>49.03</v>
      </c>
      <c r="AX787" s="3">
        <v>51.35</v>
      </c>
      <c r="AY787" s="3">
        <v>51.88</v>
      </c>
    </row>
    <row r="788" spans="1:51" x14ac:dyDescent="0.35">
      <c r="A788" s="5">
        <f t="shared" si="13"/>
        <v>43829</v>
      </c>
      <c r="B788" t="s">
        <v>933</v>
      </c>
      <c r="C788" s="2">
        <v>43829</v>
      </c>
      <c r="D788" s="3">
        <v>31.84</v>
      </c>
      <c r="E788" s="3">
        <v>32.74</v>
      </c>
      <c r="F788" s="3">
        <v>32.17</v>
      </c>
      <c r="G788" s="3">
        <v>30.75</v>
      </c>
      <c r="H788" s="3">
        <v>29.84</v>
      </c>
      <c r="I788" s="3">
        <v>28.71</v>
      </c>
      <c r="J788" s="3">
        <v>29.45</v>
      </c>
      <c r="K788" s="3">
        <v>30.59</v>
      </c>
      <c r="L788" s="3">
        <v>30.97</v>
      </c>
      <c r="M788" s="3">
        <v>34.15</v>
      </c>
      <c r="N788" s="3">
        <v>42.19</v>
      </c>
      <c r="O788" s="3">
        <v>46.81</v>
      </c>
      <c r="P788" s="3">
        <v>47.63</v>
      </c>
      <c r="Q788" s="3">
        <v>48.11</v>
      </c>
      <c r="R788" s="3">
        <v>45.21</v>
      </c>
      <c r="S788" s="3">
        <v>41.4</v>
      </c>
      <c r="T788" s="3">
        <v>38.76</v>
      </c>
      <c r="U788" s="3">
        <v>37.92</v>
      </c>
      <c r="V788" s="3">
        <v>36.950000000000003</v>
      </c>
      <c r="W788" s="3">
        <v>37.369999999999997</v>
      </c>
      <c r="X788" s="3">
        <v>38.96</v>
      </c>
      <c r="Y788" s="3">
        <v>43.01</v>
      </c>
      <c r="Z788" s="3">
        <v>46.15</v>
      </c>
      <c r="AA788" s="3">
        <v>48.61</v>
      </c>
      <c r="AB788" s="3">
        <v>52.19</v>
      </c>
      <c r="AC788" s="3">
        <v>51.51</v>
      </c>
      <c r="AD788" s="3">
        <v>47.7</v>
      </c>
      <c r="AE788" s="3">
        <v>41.69</v>
      </c>
      <c r="AF788" s="3">
        <v>39.880000000000003</v>
      </c>
      <c r="AG788" s="3">
        <v>39.46</v>
      </c>
      <c r="AH788" s="3">
        <v>40.049999999999997</v>
      </c>
      <c r="AI788" s="3">
        <v>41.06</v>
      </c>
      <c r="AJ788" s="3">
        <v>42.82</v>
      </c>
      <c r="AK788" s="3">
        <v>47.21</v>
      </c>
      <c r="AL788" s="3">
        <v>49.69</v>
      </c>
      <c r="AM788" s="3">
        <v>51.03</v>
      </c>
      <c r="AN788" s="3">
        <v>51.57</v>
      </c>
      <c r="AO788" s="3">
        <v>50.18</v>
      </c>
      <c r="AP788" s="3">
        <v>47.1</v>
      </c>
      <c r="AQ788" s="3">
        <v>41.65</v>
      </c>
      <c r="AR788" s="3">
        <v>40.130000000000003</v>
      </c>
      <c r="AS788" s="3">
        <v>39.6</v>
      </c>
      <c r="AT788" s="3">
        <v>39.840000000000003</v>
      </c>
      <c r="AU788" s="3">
        <v>40.909999999999997</v>
      </c>
      <c r="AV788" s="3">
        <v>43.88</v>
      </c>
      <c r="AW788" s="3">
        <v>48.48</v>
      </c>
      <c r="AX788" s="3">
        <v>50.78</v>
      </c>
      <c r="AY788" s="3">
        <v>51.31</v>
      </c>
    </row>
    <row r="789" spans="1:51" x14ac:dyDescent="0.35">
      <c r="A789" s="5">
        <f t="shared" si="13"/>
        <v>43830</v>
      </c>
      <c r="B789" t="s">
        <v>934</v>
      </c>
      <c r="C789" s="2">
        <v>43830</v>
      </c>
      <c r="D789" s="3">
        <v>31.07</v>
      </c>
      <c r="E789" s="3">
        <v>30.63</v>
      </c>
      <c r="F789" s="3">
        <v>29.59</v>
      </c>
      <c r="G789" s="3">
        <v>28.75</v>
      </c>
      <c r="H789" s="3">
        <v>27.68</v>
      </c>
      <c r="I789" s="3">
        <v>28.38</v>
      </c>
      <c r="J789" s="3">
        <v>29.52</v>
      </c>
      <c r="K789" s="3">
        <v>29.88</v>
      </c>
      <c r="L789" s="3">
        <v>33.14</v>
      </c>
      <c r="M789" s="3">
        <v>41.07</v>
      </c>
      <c r="N789" s="3">
        <v>45.69</v>
      </c>
      <c r="O789" s="3">
        <v>46.51</v>
      </c>
      <c r="P789" s="3">
        <v>47.12</v>
      </c>
      <c r="Q789" s="3">
        <v>44.3</v>
      </c>
      <c r="R789" s="3">
        <v>40.590000000000003</v>
      </c>
      <c r="S789" s="3">
        <v>37.950000000000003</v>
      </c>
      <c r="T789" s="3">
        <v>37.11</v>
      </c>
      <c r="U789" s="3">
        <v>36.14</v>
      </c>
      <c r="V789" s="3">
        <v>36.56</v>
      </c>
      <c r="W789" s="3">
        <v>38.15</v>
      </c>
      <c r="X789" s="3">
        <v>42.2</v>
      </c>
      <c r="Y789" s="3">
        <v>45.34</v>
      </c>
      <c r="Z789" s="3">
        <v>47.8</v>
      </c>
      <c r="AA789" s="3">
        <v>51.38</v>
      </c>
      <c r="AB789" s="3">
        <v>50.65</v>
      </c>
      <c r="AC789" s="3">
        <v>46.75</v>
      </c>
      <c r="AD789" s="3">
        <v>40.74</v>
      </c>
      <c r="AE789" s="3">
        <v>38.93</v>
      </c>
      <c r="AF789" s="3">
        <v>38.51</v>
      </c>
      <c r="AG789" s="3">
        <v>39.1</v>
      </c>
      <c r="AH789" s="3">
        <v>40.11</v>
      </c>
      <c r="AI789" s="3">
        <v>41.87</v>
      </c>
      <c r="AJ789" s="3">
        <v>46.26</v>
      </c>
      <c r="AK789" s="3">
        <v>48.74</v>
      </c>
      <c r="AL789" s="3">
        <v>50.08</v>
      </c>
      <c r="AM789" s="3">
        <v>50.62</v>
      </c>
      <c r="AN789" s="3">
        <v>49.23</v>
      </c>
      <c r="AO789" s="3">
        <v>46.15</v>
      </c>
      <c r="AP789" s="3">
        <v>40.700000000000003</v>
      </c>
      <c r="AQ789" s="3">
        <v>39.18</v>
      </c>
      <c r="AR789" s="3">
        <v>38.65</v>
      </c>
      <c r="AS789" s="3">
        <v>38.89</v>
      </c>
      <c r="AT789" s="3">
        <v>39.96</v>
      </c>
      <c r="AU789" s="3">
        <v>42.93</v>
      </c>
      <c r="AV789" s="3">
        <v>47.53</v>
      </c>
      <c r="AW789" s="3">
        <v>49.83</v>
      </c>
      <c r="AX789" s="3">
        <v>50.36</v>
      </c>
      <c r="AY789" s="3">
        <v>50.41</v>
      </c>
    </row>
    <row r="790" spans="1:51" x14ac:dyDescent="0.35">
      <c r="A790" s="5">
        <f t="shared" si="13"/>
        <v>43831</v>
      </c>
      <c r="B790" t="s">
        <v>935</v>
      </c>
      <c r="C790" s="2">
        <v>43831</v>
      </c>
      <c r="D790" s="3" t="e">
        <v>#N/A</v>
      </c>
      <c r="E790" s="3" t="e">
        <v>#N/A</v>
      </c>
      <c r="F790" s="3" t="e">
        <v>#N/A</v>
      </c>
      <c r="G790" s="3" t="e">
        <v>#N/A</v>
      </c>
      <c r="H790" s="3" t="e">
        <v>#N/A</v>
      </c>
      <c r="I790" s="3" t="e">
        <v>#N/A</v>
      </c>
      <c r="J790" s="3" t="e">
        <v>#N/A</v>
      </c>
      <c r="K790" s="3" t="e">
        <v>#N/A</v>
      </c>
      <c r="L790" s="3" t="e">
        <v>#N/A</v>
      </c>
      <c r="M790" s="3" t="e">
        <v>#N/A</v>
      </c>
      <c r="N790" s="3" t="e">
        <v>#N/A</v>
      </c>
      <c r="O790" s="3" t="e">
        <v>#N/A</v>
      </c>
      <c r="P790" s="3" t="e">
        <v>#N/A</v>
      </c>
      <c r="Q790" s="3" t="e">
        <v>#N/A</v>
      </c>
      <c r="R790" s="3" t="e">
        <v>#N/A</v>
      </c>
      <c r="S790" s="3" t="e">
        <v>#N/A</v>
      </c>
      <c r="T790" s="3" t="e">
        <v>#N/A</v>
      </c>
      <c r="U790" s="3" t="e">
        <v>#N/A</v>
      </c>
      <c r="V790" s="3" t="e">
        <v>#N/A</v>
      </c>
      <c r="W790" s="3" t="e">
        <v>#N/A</v>
      </c>
      <c r="X790" s="3" t="e">
        <v>#N/A</v>
      </c>
      <c r="Y790" s="3" t="e">
        <v>#N/A</v>
      </c>
      <c r="Z790" s="3" t="e">
        <v>#N/A</v>
      </c>
      <c r="AA790" s="3" t="e">
        <v>#N/A</v>
      </c>
      <c r="AB790" s="3" t="e">
        <v>#N/A</v>
      </c>
      <c r="AC790" s="3" t="e">
        <v>#N/A</v>
      </c>
      <c r="AD790" s="3" t="e">
        <v>#N/A</v>
      </c>
      <c r="AE790" s="3" t="e">
        <v>#N/A</v>
      </c>
      <c r="AF790" s="3" t="e">
        <v>#N/A</v>
      </c>
      <c r="AG790" s="3" t="e">
        <v>#N/A</v>
      </c>
      <c r="AH790" s="3" t="e">
        <v>#N/A</v>
      </c>
      <c r="AI790" s="3" t="e">
        <v>#N/A</v>
      </c>
      <c r="AJ790" s="3" t="e">
        <v>#N/A</v>
      </c>
      <c r="AK790" s="3" t="e">
        <v>#N/A</v>
      </c>
      <c r="AL790" s="3" t="e">
        <v>#N/A</v>
      </c>
      <c r="AM790" s="3" t="e">
        <v>#N/A</v>
      </c>
      <c r="AN790" s="3" t="e">
        <v>#N/A</v>
      </c>
      <c r="AO790" s="3" t="e">
        <v>#N/A</v>
      </c>
      <c r="AP790" s="3" t="e">
        <v>#N/A</v>
      </c>
      <c r="AQ790" s="3" t="e">
        <v>#N/A</v>
      </c>
      <c r="AR790" s="3" t="e">
        <v>#N/A</v>
      </c>
      <c r="AS790" s="3" t="e">
        <v>#N/A</v>
      </c>
      <c r="AT790" s="3" t="e">
        <v>#N/A</v>
      </c>
      <c r="AU790" s="3" t="e">
        <v>#N/A</v>
      </c>
      <c r="AV790" s="3" t="e">
        <v>#N/A</v>
      </c>
      <c r="AW790" s="3" t="e">
        <v>#N/A</v>
      </c>
      <c r="AX790" s="3" t="e">
        <v>#N/A</v>
      </c>
      <c r="AY790" s="3" t="e">
        <v>#N/A</v>
      </c>
    </row>
    <row r="791" spans="1:51" x14ac:dyDescent="0.35">
      <c r="A791" s="5">
        <f t="shared" si="13"/>
        <v>43832</v>
      </c>
      <c r="B791" t="s">
        <v>936</v>
      </c>
      <c r="C791" s="2">
        <v>43832</v>
      </c>
      <c r="D791" s="3">
        <v>31.03</v>
      </c>
      <c r="E791" s="3">
        <v>30.63</v>
      </c>
      <c r="F791" s="3">
        <v>29.5</v>
      </c>
      <c r="G791" s="3">
        <v>28.72</v>
      </c>
      <c r="H791" s="3">
        <v>27.58</v>
      </c>
      <c r="I791" s="3">
        <v>28.3</v>
      </c>
      <c r="J791" s="3">
        <v>29.31</v>
      </c>
      <c r="K791" s="3">
        <v>30.22</v>
      </c>
      <c r="L791" s="3">
        <v>33.15</v>
      </c>
      <c r="M791" s="3">
        <v>40.85</v>
      </c>
      <c r="N791" s="3">
        <v>45.48</v>
      </c>
      <c r="O791" s="3">
        <v>46.39</v>
      </c>
      <c r="P791" s="3">
        <v>47</v>
      </c>
      <c r="Q791" s="3">
        <v>44.18</v>
      </c>
      <c r="R791" s="3">
        <v>40.47</v>
      </c>
      <c r="S791" s="3">
        <v>37.83</v>
      </c>
      <c r="T791" s="3">
        <v>37</v>
      </c>
      <c r="U791" s="3">
        <v>36.06</v>
      </c>
      <c r="V791" s="3">
        <v>36.51</v>
      </c>
      <c r="W791" s="3">
        <v>38.130000000000003</v>
      </c>
      <c r="X791" s="3">
        <v>42.19</v>
      </c>
      <c r="Y791" s="3">
        <v>45.31</v>
      </c>
      <c r="Z791" s="3">
        <v>47.77</v>
      </c>
      <c r="AA791" s="3">
        <v>51.39</v>
      </c>
      <c r="AB791" s="3">
        <v>50.66</v>
      </c>
      <c r="AC791" s="3">
        <v>46.76</v>
      </c>
      <c r="AD791" s="3">
        <v>40.78</v>
      </c>
      <c r="AE791" s="3">
        <v>39</v>
      </c>
      <c r="AF791" s="3">
        <v>38.6</v>
      </c>
      <c r="AG791" s="3">
        <v>39.19</v>
      </c>
      <c r="AH791" s="3">
        <v>40.200000000000003</v>
      </c>
      <c r="AI791" s="3">
        <v>41.96</v>
      </c>
      <c r="AJ791" s="3">
        <v>46.51</v>
      </c>
      <c r="AK791" s="3">
        <v>48.99</v>
      </c>
      <c r="AL791" s="3">
        <v>50.33</v>
      </c>
      <c r="AM791" s="3">
        <v>50.87</v>
      </c>
      <c r="AN791" s="3">
        <v>49.48</v>
      </c>
      <c r="AO791" s="3">
        <v>46.4</v>
      </c>
      <c r="AP791" s="3">
        <v>40.950000000000003</v>
      </c>
      <c r="AQ791" s="3">
        <v>39.43</v>
      </c>
      <c r="AR791" s="3">
        <v>38.9</v>
      </c>
      <c r="AS791" s="3">
        <v>39.14</v>
      </c>
      <c r="AT791" s="3">
        <v>40.21</v>
      </c>
      <c r="AU791" s="3">
        <v>43.18</v>
      </c>
      <c r="AV791" s="3">
        <v>47.78</v>
      </c>
      <c r="AW791" s="3">
        <v>50.08</v>
      </c>
      <c r="AX791" s="3">
        <v>50.61</v>
      </c>
      <c r="AY791" s="3">
        <v>50.66</v>
      </c>
    </row>
    <row r="792" spans="1:51" x14ac:dyDescent="0.35">
      <c r="A792" s="5">
        <f t="shared" si="13"/>
        <v>43833</v>
      </c>
      <c r="B792" t="s">
        <v>937</v>
      </c>
      <c r="C792" s="2">
        <v>43833</v>
      </c>
      <c r="D792" s="3">
        <v>33.07</v>
      </c>
      <c r="E792" s="3">
        <v>32.74</v>
      </c>
      <c r="F792" s="3">
        <v>31.77</v>
      </c>
      <c r="G792" s="3">
        <v>31.17</v>
      </c>
      <c r="H792" s="3">
        <v>30.27</v>
      </c>
      <c r="I792" s="3">
        <v>31.01</v>
      </c>
      <c r="J792" s="3">
        <v>31.86</v>
      </c>
      <c r="K792" s="3">
        <v>33.159999999999997</v>
      </c>
      <c r="L792" s="3">
        <v>35.76</v>
      </c>
      <c r="M792" s="3">
        <v>43.96</v>
      </c>
      <c r="N792" s="3">
        <v>47.05</v>
      </c>
      <c r="O792" s="3">
        <v>48.61</v>
      </c>
      <c r="P792" s="3">
        <v>49.23</v>
      </c>
      <c r="Q792" s="3">
        <v>46.41</v>
      </c>
      <c r="R792" s="3">
        <v>42.61</v>
      </c>
      <c r="S792" s="3">
        <v>39.83</v>
      </c>
      <c r="T792" s="3">
        <v>38.96</v>
      </c>
      <c r="U792" s="3">
        <v>38.020000000000003</v>
      </c>
      <c r="V792" s="3">
        <v>38.47</v>
      </c>
      <c r="W792" s="3">
        <v>40.090000000000003</v>
      </c>
      <c r="X792" s="3">
        <v>44.13</v>
      </c>
      <c r="Y792" s="3">
        <v>47.21</v>
      </c>
      <c r="Z792" s="3">
        <v>49.64</v>
      </c>
      <c r="AA792" s="3">
        <v>53.26</v>
      </c>
      <c r="AB792" s="3">
        <v>52.53</v>
      </c>
      <c r="AC792" s="3">
        <v>48.5</v>
      </c>
      <c r="AD792" s="3">
        <v>42.45</v>
      </c>
      <c r="AE792" s="3">
        <v>40.6</v>
      </c>
      <c r="AF792" s="3">
        <v>40.130000000000003</v>
      </c>
      <c r="AG792" s="3">
        <v>40.72</v>
      </c>
      <c r="AH792" s="3">
        <v>41.73</v>
      </c>
      <c r="AI792" s="3">
        <v>43.49</v>
      </c>
      <c r="AJ792" s="3">
        <v>47.99</v>
      </c>
      <c r="AK792" s="3">
        <v>50.47</v>
      </c>
      <c r="AL792" s="3">
        <v>51.81</v>
      </c>
      <c r="AM792" s="3">
        <v>52.35</v>
      </c>
      <c r="AN792" s="3">
        <v>50.96</v>
      </c>
      <c r="AO792" s="3">
        <v>47.88</v>
      </c>
      <c r="AP792" s="3">
        <v>42.48</v>
      </c>
      <c r="AQ792" s="3">
        <v>41.01</v>
      </c>
      <c r="AR792" s="3">
        <v>40.479999999999997</v>
      </c>
      <c r="AS792" s="3">
        <v>40.72</v>
      </c>
      <c r="AT792" s="3">
        <v>41.79</v>
      </c>
      <c r="AU792" s="3">
        <v>44.76</v>
      </c>
      <c r="AV792" s="3">
        <v>49.36</v>
      </c>
      <c r="AW792" s="3">
        <v>51.66</v>
      </c>
      <c r="AX792" s="3">
        <v>52.19</v>
      </c>
      <c r="AY792" s="3">
        <v>52.24</v>
      </c>
    </row>
    <row r="793" spans="1:51" x14ac:dyDescent="0.35">
      <c r="A793" s="5">
        <f t="shared" si="13"/>
        <v>43836</v>
      </c>
      <c r="B793" t="s">
        <v>938</v>
      </c>
      <c r="C793" s="2">
        <v>43836</v>
      </c>
      <c r="D793" s="3">
        <v>31.18</v>
      </c>
      <c r="E793" s="3">
        <v>31.16</v>
      </c>
      <c r="F793" s="3">
        <v>30.65</v>
      </c>
      <c r="G793" s="3">
        <v>29.98</v>
      </c>
      <c r="H793" s="3">
        <v>29.05</v>
      </c>
      <c r="I793" s="3">
        <v>29.68</v>
      </c>
      <c r="J793" s="3">
        <v>30.54</v>
      </c>
      <c r="K793" s="3">
        <v>31.95</v>
      </c>
      <c r="L793" s="3">
        <v>34.69</v>
      </c>
      <c r="M793" s="3">
        <v>42.96</v>
      </c>
      <c r="N793" s="3">
        <v>46.05</v>
      </c>
      <c r="O793" s="3">
        <v>47.75</v>
      </c>
      <c r="P793" s="3">
        <v>48.41</v>
      </c>
      <c r="Q793" s="3">
        <v>45.59</v>
      </c>
      <c r="R793" s="3">
        <v>41.56</v>
      </c>
      <c r="S793" s="3">
        <v>38.68</v>
      </c>
      <c r="T793" s="3">
        <v>37.770000000000003</v>
      </c>
      <c r="U793" s="3">
        <v>36.83</v>
      </c>
      <c r="V793" s="3">
        <v>37.28</v>
      </c>
      <c r="W793" s="3">
        <v>38.9</v>
      </c>
      <c r="X793" s="3">
        <v>43.02</v>
      </c>
      <c r="Y793" s="3">
        <v>46.18</v>
      </c>
      <c r="Z793" s="3">
        <v>48.64</v>
      </c>
      <c r="AA793" s="3">
        <v>52.29</v>
      </c>
      <c r="AB793" s="3">
        <v>51.59</v>
      </c>
      <c r="AC793" s="3">
        <v>47.59</v>
      </c>
      <c r="AD793" s="3">
        <v>41.54</v>
      </c>
      <c r="AE793" s="3">
        <v>39.69</v>
      </c>
      <c r="AF793" s="3">
        <v>39.22</v>
      </c>
      <c r="AG793" s="3">
        <v>39.81</v>
      </c>
      <c r="AH793" s="3">
        <v>40.82</v>
      </c>
      <c r="AI793" s="3">
        <v>42.58</v>
      </c>
      <c r="AJ793" s="3">
        <v>47.08</v>
      </c>
      <c r="AK793" s="3">
        <v>49.56</v>
      </c>
      <c r="AL793" s="3">
        <v>50.9</v>
      </c>
      <c r="AM793" s="3">
        <v>51.44</v>
      </c>
      <c r="AN793" s="3">
        <v>50.05</v>
      </c>
      <c r="AO793" s="3">
        <v>46.97</v>
      </c>
      <c r="AP793" s="3">
        <v>41.57</v>
      </c>
      <c r="AQ793" s="3">
        <v>40.1</v>
      </c>
      <c r="AR793" s="3">
        <v>39.57</v>
      </c>
      <c r="AS793" s="3">
        <v>39.81</v>
      </c>
      <c r="AT793" s="3">
        <v>40.880000000000003</v>
      </c>
      <c r="AU793" s="3">
        <v>43.85</v>
      </c>
      <c r="AV793" s="3">
        <v>48.53</v>
      </c>
      <c r="AW793" s="3">
        <v>50.91</v>
      </c>
      <c r="AX793" s="3">
        <v>51.47</v>
      </c>
      <c r="AY793" s="3">
        <v>51.55</v>
      </c>
    </row>
    <row r="794" spans="1:51" x14ac:dyDescent="0.35">
      <c r="A794" s="5">
        <f t="shared" si="13"/>
        <v>43837</v>
      </c>
      <c r="B794" t="s">
        <v>939</v>
      </c>
      <c r="C794" s="2">
        <v>43837</v>
      </c>
      <c r="D794" s="3">
        <v>30.24</v>
      </c>
      <c r="E794" s="3">
        <v>30.09</v>
      </c>
      <c r="F794" s="3">
        <v>29.52</v>
      </c>
      <c r="G794" s="3">
        <v>29.11</v>
      </c>
      <c r="H794" s="3">
        <v>28.3</v>
      </c>
      <c r="I794" s="3">
        <v>28.83</v>
      </c>
      <c r="J794" s="3">
        <v>29.67</v>
      </c>
      <c r="K794" s="3">
        <v>31.08</v>
      </c>
      <c r="L794" s="3">
        <v>33.68</v>
      </c>
      <c r="M794" s="3">
        <v>42.08</v>
      </c>
      <c r="N794" s="3">
        <v>45.03</v>
      </c>
      <c r="O794" s="3">
        <v>47</v>
      </c>
      <c r="P794" s="3">
        <v>47.67</v>
      </c>
      <c r="Q794" s="3">
        <v>44.8</v>
      </c>
      <c r="R794" s="3">
        <v>40.68</v>
      </c>
      <c r="S794" s="3">
        <v>37.799999999999997</v>
      </c>
      <c r="T794" s="3">
        <v>36.96</v>
      </c>
      <c r="U794" s="3">
        <v>36.299999999999997</v>
      </c>
      <c r="V794" s="3">
        <v>36.83</v>
      </c>
      <c r="W794" s="3">
        <v>38.450000000000003</v>
      </c>
      <c r="X794" s="3">
        <v>42.51</v>
      </c>
      <c r="Y794" s="3">
        <v>45.67</v>
      </c>
      <c r="Z794" s="3">
        <v>48.07</v>
      </c>
      <c r="AA794" s="3">
        <v>51.63</v>
      </c>
      <c r="AB794" s="3">
        <v>50.93</v>
      </c>
      <c r="AC794" s="3">
        <v>47.02</v>
      </c>
      <c r="AD794" s="3">
        <v>41.17</v>
      </c>
      <c r="AE794" s="3">
        <v>39.35</v>
      </c>
      <c r="AF794" s="3">
        <v>38.9</v>
      </c>
      <c r="AG794" s="3">
        <v>39.5</v>
      </c>
      <c r="AH794" s="3">
        <v>40.51</v>
      </c>
      <c r="AI794" s="3">
        <v>42.27</v>
      </c>
      <c r="AJ794" s="3">
        <v>46.92</v>
      </c>
      <c r="AK794" s="3">
        <v>49.44</v>
      </c>
      <c r="AL794" s="3">
        <v>50.78</v>
      </c>
      <c r="AM794" s="3">
        <v>51.32</v>
      </c>
      <c r="AN794" s="3">
        <v>49.93</v>
      </c>
      <c r="AO794" s="3">
        <v>46.85</v>
      </c>
      <c r="AP794" s="3">
        <v>41.33</v>
      </c>
      <c r="AQ794" s="3">
        <v>39.86</v>
      </c>
      <c r="AR794" s="3">
        <v>39.33</v>
      </c>
      <c r="AS794" s="3">
        <v>39.57</v>
      </c>
      <c r="AT794" s="3">
        <v>40.64</v>
      </c>
      <c r="AU794" s="3">
        <v>43.43</v>
      </c>
      <c r="AV794" s="3">
        <v>48.27</v>
      </c>
      <c r="AW794" s="3">
        <v>50.65</v>
      </c>
      <c r="AX794" s="3">
        <v>51.21</v>
      </c>
      <c r="AY794" s="3">
        <v>51.29</v>
      </c>
    </row>
    <row r="795" spans="1:51" x14ac:dyDescent="0.35">
      <c r="A795" s="5">
        <f t="shared" si="13"/>
        <v>43838</v>
      </c>
      <c r="B795" t="s">
        <v>940</v>
      </c>
      <c r="C795" s="2">
        <v>43838</v>
      </c>
      <c r="D795" s="3">
        <v>30.46</v>
      </c>
      <c r="E795" s="3">
        <v>30.28</v>
      </c>
      <c r="F795" s="3">
        <v>29.59</v>
      </c>
      <c r="G795" s="3">
        <v>29.09</v>
      </c>
      <c r="H795" s="3">
        <v>28.4</v>
      </c>
      <c r="I795" s="3">
        <v>28.97</v>
      </c>
      <c r="J795" s="3">
        <v>29.77</v>
      </c>
      <c r="K795" s="3">
        <v>31.13</v>
      </c>
      <c r="L795" s="3">
        <v>33.729999999999997</v>
      </c>
      <c r="M795" s="3">
        <v>42.13</v>
      </c>
      <c r="N795" s="3">
        <v>45.33</v>
      </c>
      <c r="O795" s="3">
        <v>47.24</v>
      </c>
      <c r="P795" s="3">
        <v>47.89</v>
      </c>
      <c r="Q795" s="3">
        <v>45.04</v>
      </c>
      <c r="R795" s="3">
        <v>40.799999999999997</v>
      </c>
      <c r="S795" s="3">
        <v>37.909999999999997</v>
      </c>
      <c r="T795" s="3">
        <v>37.119999999999997</v>
      </c>
      <c r="U795" s="3">
        <v>36.700000000000003</v>
      </c>
      <c r="V795" s="3">
        <v>37.29</v>
      </c>
      <c r="W795" s="3">
        <v>38.909999999999997</v>
      </c>
      <c r="X795" s="3">
        <v>42.94</v>
      </c>
      <c r="Y795" s="3">
        <v>46.1</v>
      </c>
      <c r="Z795" s="3">
        <v>48.5</v>
      </c>
      <c r="AA795" s="3">
        <v>52.06</v>
      </c>
      <c r="AB795" s="3">
        <v>51.36</v>
      </c>
      <c r="AC795" s="3">
        <v>47.45</v>
      </c>
      <c r="AD795" s="3">
        <v>41.6</v>
      </c>
      <c r="AE795" s="3">
        <v>39.78</v>
      </c>
      <c r="AF795" s="3">
        <v>39.33</v>
      </c>
      <c r="AG795" s="3">
        <v>39.93</v>
      </c>
      <c r="AH795" s="3">
        <v>40.94</v>
      </c>
      <c r="AI795" s="3">
        <v>42.7</v>
      </c>
      <c r="AJ795" s="3">
        <v>47.32</v>
      </c>
      <c r="AK795" s="3">
        <v>49.81</v>
      </c>
      <c r="AL795" s="3">
        <v>51.12</v>
      </c>
      <c r="AM795" s="3">
        <v>51.66</v>
      </c>
      <c r="AN795" s="3">
        <v>50.27</v>
      </c>
      <c r="AO795" s="3">
        <v>47.19</v>
      </c>
      <c r="AP795" s="3">
        <v>41.72</v>
      </c>
      <c r="AQ795" s="3">
        <v>40.25</v>
      </c>
      <c r="AR795" s="3">
        <v>39.72</v>
      </c>
      <c r="AS795" s="3">
        <v>39.96</v>
      </c>
      <c r="AT795" s="3">
        <v>41.03</v>
      </c>
      <c r="AU795" s="3">
        <v>43.82</v>
      </c>
      <c r="AV795" s="3">
        <v>48.52</v>
      </c>
      <c r="AW795" s="3">
        <v>50.78</v>
      </c>
      <c r="AX795" s="3">
        <v>51.26</v>
      </c>
      <c r="AY795" s="3">
        <v>51.34</v>
      </c>
    </row>
    <row r="796" spans="1:51" x14ac:dyDescent="0.35">
      <c r="A796" s="5">
        <f t="shared" si="13"/>
        <v>43839</v>
      </c>
      <c r="B796" t="s">
        <v>941</v>
      </c>
      <c r="C796" s="2">
        <v>43839</v>
      </c>
      <c r="D796" s="3">
        <v>31.03</v>
      </c>
      <c r="E796" s="3">
        <v>30.54</v>
      </c>
      <c r="F796" s="3">
        <v>30.01</v>
      </c>
      <c r="G796" s="3">
        <v>29.51</v>
      </c>
      <c r="H796" s="3">
        <v>28.81</v>
      </c>
      <c r="I796" s="3">
        <v>29.32</v>
      </c>
      <c r="J796" s="3">
        <v>29.99</v>
      </c>
      <c r="K796" s="3">
        <v>31.55</v>
      </c>
      <c r="L796" s="3">
        <v>34.15</v>
      </c>
      <c r="M796" s="3">
        <v>42.28</v>
      </c>
      <c r="N796" s="3">
        <v>45.57</v>
      </c>
      <c r="O796" s="3">
        <v>47.55</v>
      </c>
      <c r="P796" s="3">
        <v>48.02</v>
      </c>
      <c r="Q796" s="3">
        <v>45.31</v>
      </c>
      <c r="R796" s="3">
        <v>41.16</v>
      </c>
      <c r="S796" s="3">
        <v>38.42</v>
      </c>
      <c r="T796" s="3">
        <v>37.68</v>
      </c>
      <c r="U796" s="3">
        <v>37.26</v>
      </c>
      <c r="V796" s="3">
        <v>37.85</v>
      </c>
      <c r="W796" s="3">
        <v>39.380000000000003</v>
      </c>
      <c r="X796" s="3">
        <v>43.43</v>
      </c>
      <c r="Y796" s="3">
        <v>46.59</v>
      </c>
      <c r="Z796" s="3">
        <v>48.99</v>
      </c>
      <c r="AA796" s="3">
        <v>52.55</v>
      </c>
      <c r="AB796" s="3">
        <v>51.8</v>
      </c>
      <c r="AC796" s="3">
        <v>47.85</v>
      </c>
      <c r="AD796" s="3">
        <v>41.95</v>
      </c>
      <c r="AE796" s="3">
        <v>40.08</v>
      </c>
      <c r="AF796" s="3">
        <v>39.630000000000003</v>
      </c>
      <c r="AG796" s="3">
        <v>40.229999999999997</v>
      </c>
      <c r="AH796" s="3">
        <v>41.24</v>
      </c>
      <c r="AI796" s="3">
        <v>43</v>
      </c>
      <c r="AJ796" s="3">
        <v>47.62</v>
      </c>
      <c r="AK796" s="3">
        <v>50.11</v>
      </c>
      <c r="AL796" s="3">
        <v>51.42</v>
      </c>
      <c r="AM796" s="3">
        <v>51.96</v>
      </c>
      <c r="AN796" s="3">
        <v>50.57</v>
      </c>
      <c r="AO796" s="3">
        <v>47.49</v>
      </c>
      <c r="AP796" s="3">
        <v>42.02</v>
      </c>
      <c r="AQ796" s="3">
        <v>40.549999999999997</v>
      </c>
      <c r="AR796" s="3">
        <v>40.020000000000003</v>
      </c>
      <c r="AS796" s="3">
        <v>40.26</v>
      </c>
      <c r="AT796" s="3">
        <v>41.29</v>
      </c>
      <c r="AU796" s="3">
        <v>44.04</v>
      </c>
      <c r="AV796" s="3">
        <v>48.7</v>
      </c>
      <c r="AW796" s="3">
        <v>50.91</v>
      </c>
      <c r="AX796" s="3">
        <v>51.39</v>
      </c>
      <c r="AY796" s="3">
        <v>51.47</v>
      </c>
    </row>
    <row r="797" spans="1:51" x14ac:dyDescent="0.35">
      <c r="A797" s="5">
        <f t="shared" si="13"/>
        <v>43840</v>
      </c>
      <c r="B797" t="s">
        <v>942</v>
      </c>
      <c r="C797" s="2">
        <v>43840</v>
      </c>
      <c r="D797" s="3">
        <v>30.45</v>
      </c>
      <c r="E797" s="3">
        <v>30.02</v>
      </c>
      <c r="F797" s="3">
        <v>29.48</v>
      </c>
      <c r="G797" s="3">
        <v>28.87</v>
      </c>
      <c r="H797" s="3">
        <v>28.21</v>
      </c>
      <c r="I797" s="3">
        <v>28.77</v>
      </c>
      <c r="J797" s="3">
        <v>29.47</v>
      </c>
      <c r="K797" s="3">
        <v>30.97</v>
      </c>
      <c r="L797" s="3">
        <v>33.64</v>
      </c>
      <c r="M797" s="3">
        <v>42.01</v>
      </c>
      <c r="N797" s="3">
        <v>44.79</v>
      </c>
      <c r="O797" s="3">
        <v>46.89</v>
      </c>
      <c r="P797" s="3">
        <v>47.42</v>
      </c>
      <c r="Q797" s="3">
        <v>44.71</v>
      </c>
      <c r="R797" s="3">
        <v>40.64</v>
      </c>
      <c r="S797" s="3">
        <v>37.93</v>
      </c>
      <c r="T797" s="3">
        <v>37.19</v>
      </c>
      <c r="U797" s="3">
        <v>36.770000000000003</v>
      </c>
      <c r="V797" s="3">
        <v>37.36</v>
      </c>
      <c r="W797" s="3">
        <v>38.89</v>
      </c>
      <c r="X797" s="3">
        <v>43.06</v>
      </c>
      <c r="Y797" s="3">
        <v>46.22</v>
      </c>
      <c r="Z797" s="3">
        <v>48.62</v>
      </c>
      <c r="AA797" s="3">
        <v>52.09</v>
      </c>
      <c r="AB797" s="3">
        <v>51.34</v>
      </c>
      <c r="AC797" s="3">
        <v>47.39</v>
      </c>
      <c r="AD797" s="3">
        <v>41.38</v>
      </c>
      <c r="AE797" s="3">
        <v>39.409999999999997</v>
      </c>
      <c r="AF797" s="3">
        <v>38.96</v>
      </c>
      <c r="AG797" s="3">
        <v>39.56</v>
      </c>
      <c r="AH797" s="3">
        <v>40.57</v>
      </c>
      <c r="AI797" s="3">
        <v>42.33</v>
      </c>
      <c r="AJ797" s="3">
        <v>47.02</v>
      </c>
      <c r="AK797" s="3">
        <v>49.58</v>
      </c>
      <c r="AL797" s="3">
        <v>50.93</v>
      </c>
      <c r="AM797" s="3">
        <v>51.47</v>
      </c>
      <c r="AN797" s="3">
        <v>50.09</v>
      </c>
      <c r="AO797" s="3">
        <v>47.02</v>
      </c>
      <c r="AP797" s="3">
        <v>41.54</v>
      </c>
      <c r="AQ797" s="3">
        <v>40.08</v>
      </c>
      <c r="AR797" s="3">
        <v>39.58</v>
      </c>
      <c r="AS797" s="3">
        <v>39.82</v>
      </c>
      <c r="AT797" s="3">
        <v>40.85</v>
      </c>
      <c r="AU797" s="3">
        <v>43.6</v>
      </c>
      <c r="AV797" s="3">
        <v>48.26</v>
      </c>
      <c r="AW797" s="3">
        <v>50.47</v>
      </c>
      <c r="AX797" s="3">
        <v>50.95</v>
      </c>
      <c r="AY797" s="3">
        <v>51.03</v>
      </c>
    </row>
    <row r="798" spans="1:51" x14ac:dyDescent="0.35">
      <c r="A798" s="5">
        <f t="shared" si="13"/>
        <v>43843</v>
      </c>
      <c r="B798" t="s">
        <v>943</v>
      </c>
      <c r="C798" s="2">
        <v>43843</v>
      </c>
      <c r="D798" s="3">
        <v>31.34</v>
      </c>
      <c r="E798" s="3">
        <v>30.65</v>
      </c>
      <c r="F798" s="3">
        <v>30.05</v>
      </c>
      <c r="G798" s="3">
        <v>29.45</v>
      </c>
      <c r="H798" s="3">
        <v>28.76</v>
      </c>
      <c r="I798" s="3">
        <v>29.33</v>
      </c>
      <c r="J798" s="3">
        <v>30.06</v>
      </c>
      <c r="K798" s="3">
        <v>31.57</v>
      </c>
      <c r="L798" s="3">
        <v>34.119999999999997</v>
      </c>
      <c r="M798" s="3">
        <v>42.29</v>
      </c>
      <c r="N798" s="3">
        <v>45.53</v>
      </c>
      <c r="O798" s="3">
        <v>47.29</v>
      </c>
      <c r="P798" s="3">
        <v>47.82</v>
      </c>
      <c r="Q798" s="3">
        <v>45.11</v>
      </c>
      <c r="R798" s="3">
        <v>41.06</v>
      </c>
      <c r="S798" s="3">
        <v>38.369999999999997</v>
      </c>
      <c r="T798" s="3">
        <v>37.630000000000003</v>
      </c>
      <c r="U798" s="3">
        <v>37.21</v>
      </c>
      <c r="V798" s="3">
        <v>37.799999999999997</v>
      </c>
      <c r="W798" s="3">
        <v>39.29</v>
      </c>
      <c r="X798" s="3">
        <v>43.39</v>
      </c>
      <c r="Y798" s="3">
        <v>46.51</v>
      </c>
      <c r="Z798" s="3">
        <v>48.88</v>
      </c>
      <c r="AA798" s="3">
        <v>52.35</v>
      </c>
      <c r="AB798" s="3">
        <v>51.6</v>
      </c>
      <c r="AC798" s="3">
        <v>47.65</v>
      </c>
      <c r="AD798" s="3">
        <v>41.67</v>
      </c>
      <c r="AE798" s="3">
        <v>39.700000000000003</v>
      </c>
      <c r="AF798" s="3">
        <v>39.25</v>
      </c>
      <c r="AG798" s="3">
        <v>39.85</v>
      </c>
      <c r="AH798" s="3">
        <v>40.86</v>
      </c>
      <c r="AI798" s="3">
        <v>42.62</v>
      </c>
      <c r="AJ798" s="3">
        <v>47.29</v>
      </c>
      <c r="AK798" s="3">
        <v>49.83</v>
      </c>
      <c r="AL798" s="3">
        <v>51.18</v>
      </c>
      <c r="AM798" s="3">
        <v>51.72</v>
      </c>
      <c r="AN798" s="3">
        <v>50.34</v>
      </c>
      <c r="AO798" s="3">
        <v>47.27</v>
      </c>
      <c r="AP798" s="3">
        <v>41.83</v>
      </c>
      <c r="AQ798" s="3">
        <v>40.4</v>
      </c>
      <c r="AR798" s="3">
        <v>39.9</v>
      </c>
      <c r="AS798" s="3">
        <v>40.14</v>
      </c>
      <c r="AT798" s="3">
        <v>41.17</v>
      </c>
      <c r="AU798" s="3">
        <v>43.92</v>
      </c>
      <c r="AV798" s="3">
        <v>48.58</v>
      </c>
      <c r="AW798" s="3">
        <v>50.79</v>
      </c>
      <c r="AX798" s="3">
        <v>51.27</v>
      </c>
      <c r="AY798" s="3">
        <v>51.35</v>
      </c>
    </row>
    <row r="799" spans="1:51" x14ac:dyDescent="0.35">
      <c r="A799" s="5">
        <f t="shared" si="13"/>
        <v>43844</v>
      </c>
      <c r="B799" t="s">
        <v>944</v>
      </c>
      <c r="C799" s="2">
        <v>43844</v>
      </c>
      <c r="D799" s="3">
        <v>29.18</v>
      </c>
      <c r="E799" s="3">
        <v>28.59</v>
      </c>
      <c r="F799" s="3">
        <v>28.03</v>
      </c>
      <c r="G799" s="3">
        <v>27.63</v>
      </c>
      <c r="H799" s="3">
        <v>27.22</v>
      </c>
      <c r="I799" s="3">
        <v>27.76</v>
      </c>
      <c r="J799" s="3">
        <v>28.44</v>
      </c>
      <c r="K799" s="3">
        <v>29.95</v>
      </c>
      <c r="L799" s="3">
        <v>32.479999999999997</v>
      </c>
      <c r="M799" s="3">
        <v>40.78</v>
      </c>
      <c r="N799" s="3">
        <v>43.8</v>
      </c>
      <c r="O799" s="3">
        <v>45.68</v>
      </c>
      <c r="P799" s="3">
        <v>46.48</v>
      </c>
      <c r="Q799" s="3">
        <v>43.87</v>
      </c>
      <c r="R799" s="3">
        <v>39.78</v>
      </c>
      <c r="S799" s="3">
        <v>37.090000000000003</v>
      </c>
      <c r="T799" s="3">
        <v>36.35</v>
      </c>
      <c r="U799" s="3">
        <v>35.93</v>
      </c>
      <c r="V799" s="3">
        <v>36.5</v>
      </c>
      <c r="W799" s="3">
        <v>37.94</v>
      </c>
      <c r="X799" s="3">
        <v>42.04</v>
      </c>
      <c r="Y799" s="3">
        <v>45.11</v>
      </c>
      <c r="Z799" s="3">
        <v>47.48</v>
      </c>
      <c r="AA799" s="3">
        <v>51</v>
      </c>
      <c r="AB799" s="3">
        <v>50.29</v>
      </c>
      <c r="AC799" s="3">
        <v>46.48</v>
      </c>
      <c r="AD799" s="3">
        <v>40.619999999999997</v>
      </c>
      <c r="AE799" s="3">
        <v>38.72</v>
      </c>
      <c r="AF799" s="3">
        <v>38.270000000000003</v>
      </c>
      <c r="AG799" s="3">
        <v>38.869999999999997</v>
      </c>
      <c r="AH799" s="3">
        <v>39.86</v>
      </c>
      <c r="AI799" s="3">
        <v>41.57</v>
      </c>
      <c r="AJ799" s="3">
        <v>46.19</v>
      </c>
      <c r="AK799" s="3">
        <v>48.73</v>
      </c>
      <c r="AL799" s="3">
        <v>50.08</v>
      </c>
      <c r="AM799" s="3">
        <v>50.62</v>
      </c>
      <c r="AN799" s="3">
        <v>49.24</v>
      </c>
      <c r="AO799" s="3">
        <v>46.22</v>
      </c>
      <c r="AP799" s="3">
        <v>40.83</v>
      </c>
      <c r="AQ799" s="3">
        <v>39.4</v>
      </c>
      <c r="AR799" s="3">
        <v>38.9</v>
      </c>
      <c r="AS799" s="3">
        <v>39.14</v>
      </c>
      <c r="AT799" s="3">
        <v>40.17</v>
      </c>
      <c r="AU799" s="3">
        <v>42.92</v>
      </c>
      <c r="AV799" s="3">
        <v>47.58</v>
      </c>
      <c r="AW799" s="3">
        <v>49.79</v>
      </c>
      <c r="AX799" s="3">
        <v>50.27</v>
      </c>
      <c r="AY799" s="3">
        <v>50.35</v>
      </c>
    </row>
    <row r="800" spans="1:51" x14ac:dyDescent="0.35">
      <c r="A800" s="5">
        <f t="shared" si="13"/>
        <v>43845</v>
      </c>
      <c r="B800" t="s">
        <v>945</v>
      </c>
      <c r="C800" s="2">
        <v>43845</v>
      </c>
      <c r="D800" s="3">
        <v>29.05</v>
      </c>
      <c r="E800" s="3">
        <v>28.51</v>
      </c>
      <c r="F800" s="3">
        <v>27.87</v>
      </c>
      <c r="G800" s="3">
        <v>27.5</v>
      </c>
      <c r="H800" s="3">
        <v>27</v>
      </c>
      <c r="I800" s="3">
        <v>27.5</v>
      </c>
      <c r="J800" s="3">
        <v>28.19</v>
      </c>
      <c r="K800" s="3">
        <v>29.66</v>
      </c>
      <c r="L800" s="3">
        <v>32.19</v>
      </c>
      <c r="M800" s="3">
        <v>40.270000000000003</v>
      </c>
      <c r="N800" s="3">
        <v>43.47</v>
      </c>
      <c r="O800" s="3">
        <v>45.41</v>
      </c>
      <c r="P800" s="3">
        <v>46.21</v>
      </c>
      <c r="Q800" s="3">
        <v>43.6</v>
      </c>
      <c r="R800" s="3">
        <v>39.549999999999997</v>
      </c>
      <c r="S800" s="3">
        <v>36.880000000000003</v>
      </c>
      <c r="T800" s="3">
        <v>36.14</v>
      </c>
      <c r="U800" s="3">
        <v>35.72</v>
      </c>
      <c r="V800" s="3">
        <v>36.29</v>
      </c>
      <c r="W800" s="3">
        <v>37.729999999999997</v>
      </c>
      <c r="X800" s="3">
        <v>41.76</v>
      </c>
      <c r="Y800" s="3">
        <v>44.83</v>
      </c>
      <c r="Z800" s="3">
        <v>47.2</v>
      </c>
      <c r="AA800" s="3">
        <v>50.72</v>
      </c>
      <c r="AB800" s="3">
        <v>50.01</v>
      </c>
      <c r="AC800" s="3">
        <v>46.2</v>
      </c>
      <c r="AD800" s="3">
        <v>40.44</v>
      </c>
      <c r="AE800" s="3">
        <v>38.54</v>
      </c>
      <c r="AF800" s="3">
        <v>38.090000000000003</v>
      </c>
      <c r="AG800" s="3">
        <v>38.69</v>
      </c>
      <c r="AH800" s="3">
        <v>39.68</v>
      </c>
      <c r="AI800" s="3">
        <v>41.35</v>
      </c>
      <c r="AJ800" s="3">
        <v>45.9</v>
      </c>
      <c r="AK800" s="3">
        <v>48.44</v>
      </c>
      <c r="AL800" s="3">
        <v>49.79</v>
      </c>
      <c r="AM800" s="3">
        <v>50.33</v>
      </c>
      <c r="AN800" s="3">
        <v>48.95</v>
      </c>
      <c r="AO800" s="3">
        <v>45.93</v>
      </c>
      <c r="AP800" s="3">
        <v>40.54</v>
      </c>
      <c r="AQ800" s="3">
        <v>39.11</v>
      </c>
      <c r="AR800" s="3">
        <v>38.61</v>
      </c>
      <c r="AS800" s="3">
        <v>38.85</v>
      </c>
      <c r="AT800" s="3">
        <v>39.880000000000003</v>
      </c>
      <c r="AU800" s="3">
        <v>42.63</v>
      </c>
      <c r="AV800" s="3">
        <v>47.29</v>
      </c>
      <c r="AW800" s="3">
        <v>49.5</v>
      </c>
      <c r="AX800" s="3">
        <v>49.98</v>
      </c>
      <c r="AY800" s="3">
        <v>50.06</v>
      </c>
    </row>
    <row r="801" spans="1:51" x14ac:dyDescent="0.35">
      <c r="A801" s="5">
        <f t="shared" si="13"/>
        <v>43846</v>
      </c>
      <c r="B801" t="s">
        <v>946</v>
      </c>
      <c r="C801" s="2">
        <v>43846</v>
      </c>
      <c r="D801" s="3">
        <v>28.83</v>
      </c>
      <c r="E801" s="3">
        <v>28.15</v>
      </c>
      <c r="F801" s="3">
        <v>27.47</v>
      </c>
      <c r="G801" s="3">
        <v>27.09</v>
      </c>
      <c r="H801" s="3">
        <v>26.72</v>
      </c>
      <c r="I801" s="3">
        <v>27.22</v>
      </c>
      <c r="J801" s="3">
        <v>27.74</v>
      </c>
      <c r="K801" s="3">
        <v>29.19</v>
      </c>
      <c r="L801" s="3">
        <v>31.54</v>
      </c>
      <c r="M801" s="3">
        <v>39.31</v>
      </c>
      <c r="N801" s="3">
        <v>42.37</v>
      </c>
      <c r="O801" s="3">
        <v>44.41</v>
      </c>
      <c r="P801" s="3">
        <v>45.25</v>
      </c>
      <c r="Q801" s="3">
        <v>42.64</v>
      </c>
      <c r="R801" s="3">
        <v>38.909999999999997</v>
      </c>
      <c r="S801" s="3">
        <v>36.369999999999997</v>
      </c>
      <c r="T801" s="3">
        <v>35.630000000000003</v>
      </c>
      <c r="U801" s="3">
        <v>35.21</v>
      </c>
      <c r="V801" s="3">
        <v>35.78</v>
      </c>
      <c r="W801" s="3">
        <v>37.22</v>
      </c>
      <c r="X801" s="3">
        <v>41.1</v>
      </c>
      <c r="Y801" s="3">
        <v>44.17</v>
      </c>
      <c r="Z801" s="3">
        <v>46.54</v>
      </c>
      <c r="AA801" s="3">
        <v>50.11</v>
      </c>
      <c r="AB801" s="3">
        <v>49.4</v>
      </c>
      <c r="AC801" s="3">
        <v>45.59</v>
      </c>
      <c r="AD801" s="3">
        <v>39.950000000000003</v>
      </c>
      <c r="AE801" s="3">
        <v>38.1</v>
      </c>
      <c r="AF801" s="3">
        <v>37.65</v>
      </c>
      <c r="AG801" s="3">
        <v>38.25</v>
      </c>
      <c r="AH801" s="3">
        <v>39.21</v>
      </c>
      <c r="AI801" s="3">
        <v>40.24</v>
      </c>
      <c r="AJ801" s="3">
        <v>43.33</v>
      </c>
      <c r="AK801" s="3">
        <v>45.85</v>
      </c>
      <c r="AL801" s="3">
        <v>48.4</v>
      </c>
      <c r="AM801" s="3">
        <v>50.14</v>
      </c>
      <c r="AN801" s="3">
        <v>49.96</v>
      </c>
      <c r="AO801" s="3">
        <v>46.88</v>
      </c>
      <c r="AP801" s="3">
        <v>40.99</v>
      </c>
      <c r="AQ801" s="3">
        <v>39.06</v>
      </c>
      <c r="AR801" s="3">
        <v>38.11</v>
      </c>
      <c r="AS801" s="3">
        <v>38.15</v>
      </c>
      <c r="AT801" s="3">
        <v>39.18</v>
      </c>
      <c r="AU801" s="3">
        <v>41.93</v>
      </c>
      <c r="AV801" s="3">
        <v>46.59</v>
      </c>
      <c r="AW801" s="3">
        <v>48.8</v>
      </c>
      <c r="AX801" s="3">
        <v>49.28</v>
      </c>
      <c r="AY801" s="3">
        <v>49.36</v>
      </c>
    </row>
    <row r="802" spans="1:51" x14ac:dyDescent="0.35">
      <c r="A802" s="5">
        <f t="shared" si="13"/>
        <v>43847</v>
      </c>
      <c r="B802" t="s">
        <v>947</v>
      </c>
      <c r="C802" s="2">
        <v>43847</v>
      </c>
      <c r="D802" s="3">
        <v>28.31</v>
      </c>
      <c r="E802" s="3">
        <v>27.48</v>
      </c>
      <c r="F802" s="3">
        <v>26.76</v>
      </c>
      <c r="G802" s="3">
        <v>26.55</v>
      </c>
      <c r="H802" s="3">
        <v>26.12</v>
      </c>
      <c r="I802" s="3">
        <v>26.67</v>
      </c>
      <c r="J802" s="3">
        <v>27.22</v>
      </c>
      <c r="K802" s="3">
        <v>28.48</v>
      </c>
      <c r="L802" s="3">
        <v>30.59</v>
      </c>
      <c r="M802" s="3">
        <v>38.42</v>
      </c>
      <c r="N802" s="3">
        <v>41.59</v>
      </c>
      <c r="O802" s="3">
        <v>43.36</v>
      </c>
      <c r="P802" s="3">
        <v>44.13</v>
      </c>
      <c r="Q802" s="3">
        <v>41.48</v>
      </c>
      <c r="R802" s="3">
        <v>37.950000000000003</v>
      </c>
      <c r="S802" s="3">
        <v>35.590000000000003</v>
      </c>
      <c r="T802" s="3">
        <v>34.979999999999997</v>
      </c>
      <c r="U802" s="3">
        <v>34.659999999999997</v>
      </c>
      <c r="V802" s="3">
        <v>35.270000000000003</v>
      </c>
      <c r="W802" s="3">
        <v>36.71</v>
      </c>
      <c r="X802" s="3">
        <v>40.44</v>
      </c>
      <c r="Y802" s="3">
        <v>43.51</v>
      </c>
      <c r="Z802" s="3">
        <v>45.88</v>
      </c>
      <c r="AA802" s="3">
        <v>49.45</v>
      </c>
      <c r="AB802" s="3">
        <v>48.74</v>
      </c>
      <c r="AC802" s="3">
        <v>44.93</v>
      </c>
      <c r="AD802" s="3">
        <v>39.49</v>
      </c>
      <c r="AE802" s="3">
        <v>37.79</v>
      </c>
      <c r="AF802" s="3">
        <v>37.44</v>
      </c>
      <c r="AG802" s="3">
        <v>38.04</v>
      </c>
      <c r="AH802" s="3">
        <v>38.909999999999997</v>
      </c>
      <c r="AI802" s="3">
        <v>39.78</v>
      </c>
      <c r="AJ802" s="3">
        <v>42.67</v>
      </c>
      <c r="AK802" s="3">
        <v>45.16</v>
      </c>
      <c r="AL802" s="3">
        <v>47.71</v>
      </c>
      <c r="AM802" s="3">
        <v>49.5</v>
      </c>
      <c r="AN802" s="3">
        <v>49.47</v>
      </c>
      <c r="AO802" s="3">
        <v>46.49</v>
      </c>
      <c r="AP802" s="3">
        <v>40.700000000000003</v>
      </c>
      <c r="AQ802" s="3">
        <v>38.770000000000003</v>
      </c>
      <c r="AR802" s="3">
        <v>37.82</v>
      </c>
      <c r="AS802" s="3">
        <v>37.86</v>
      </c>
      <c r="AT802" s="3">
        <v>38.89</v>
      </c>
      <c r="AU802" s="3">
        <v>41.64</v>
      </c>
      <c r="AV802" s="3">
        <v>46.15</v>
      </c>
      <c r="AW802" s="3">
        <v>48.26</v>
      </c>
      <c r="AX802" s="3">
        <v>48.69</v>
      </c>
      <c r="AY802" s="3">
        <v>48.77</v>
      </c>
    </row>
    <row r="803" spans="1:51" x14ac:dyDescent="0.35">
      <c r="A803" s="5">
        <f t="shared" si="13"/>
        <v>43850</v>
      </c>
      <c r="B803" t="s">
        <v>948</v>
      </c>
      <c r="C803" s="2">
        <v>43850</v>
      </c>
      <c r="D803" s="3">
        <v>27.35</v>
      </c>
      <c r="E803" s="3">
        <v>26.57</v>
      </c>
      <c r="F803" s="3">
        <v>25.85</v>
      </c>
      <c r="G803" s="3">
        <v>25.9</v>
      </c>
      <c r="H803" s="3">
        <v>25.74</v>
      </c>
      <c r="I803" s="3">
        <v>26.14</v>
      </c>
      <c r="J803" s="3">
        <v>26.59</v>
      </c>
      <c r="K803" s="3">
        <v>27.94</v>
      </c>
      <c r="L803" s="3">
        <v>30.04</v>
      </c>
      <c r="M803" s="3">
        <v>37.04</v>
      </c>
      <c r="N803" s="3">
        <v>40.090000000000003</v>
      </c>
      <c r="O803" s="3">
        <v>41.99</v>
      </c>
      <c r="P803" s="3">
        <v>42.75</v>
      </c>
      <c r="Q803" s="3">
        <v>40.200000000000003</v>
      </c>
      <c r="R803" s="3">
        <v>36.93</v>
      </c>
      <c r="S803" s="3">
        <v>34.78</v>
      </c>
      <c r="T803" s="3">
        <v>34.26</v>
      </c>
      <c r="U803" s="3">
        <v>33.99</v>
      </c>
      <c r="V803" s="3">
        <v>34.6</v>
      </c>
      <c r="W803" s="3">
        <v>36.04</v>
      </c>
      <c r="X803" s="3">
        <v>39.79</v>
      </c>
      <c r="Y803" s="3">
        <v>42.88</v>
      </c>
      <c r="Z803" s="3">
        <v>45.27</v>
      </c>
      <c r="AA803" s="3">
        <v>48.84</v>
      </c>
      <c r="AB803" s="3">
        <v>48.13</v>
      </c>
      <c r="AC803" s="3">
        <v>44.37</v>
      </c>
      <c r="AD803" s="3">
        <v>39.049999999999997</v>
      </c>
      <c r="AE803" s="3">
        <v>37.4</v>
      </c>
      <c r="AF803" s="3">
        <v>37.049999999999997</v>
      </c>
      <c r="AG803" s="3">
        <v>37.67</v>
      </c>
      <c r="AH803" s="3">
        <v>38.61</v>
      </c>
      <c r="AI803" s="3">
        <v>39.53</v>
      </c>
      <c r="AJ803" s="3">
        <v>42.61</v>
      </c>
      <c r="AK803" s="3">
        <v>45.1</v>
      </c>
      <c r="AL803" s="3">
        <v>47.65</v>
      </c>
      <c r="AM803" s="3">
        <v>49.44</v>
      </c>
      <c r="AN803" s="3">
        <v>49.41</v>
      </c>
      <c r="AO803" s="3">
        <v>46.43</v>
      </c>
      <c r="AP803" s="3">
        <v>40.64</v>
      </c>
      <c r="AQ803" s="3">
        <v>38.71</v>
      </c>
      <c r="AR803" s="3">
        <v>37.76</v>
      </c>
      <c r="AS803" s="3">
        <v>37.799999999999997</v>
      </c>
      <c r="AT803" s="3">
        <v>38.83</v>
      </c>
      <c r="AU803" s="3">
        <v>41.58</v>
      </c>
      <c r="AV803" s="3">
        <v>46.09</v>
      </c>
      <c r="AW803" s="3">
        <v>48.2</v>
      </c>
      <c r="AX803" s="3">
        <v>48.63</v>
      </c>
      <c r="AY803" s="3">
        <v>48.71</v>
      </c>
    </row>
    <row r="804" spans="1:51" x14ac:dyDescent="0.35">
      <c r="A804" s="5">
        <f t="shared" si="13"/>
        <v>43851</v>
      </c>
      <c r="B804" t="s">
        <v>949</v>
      </c>
      <c r="C804" s="2">
        <v>43851</v>
      </c>
      <c r="D804" s="3">
        <v>27.85</v>
      </c>
      <c r="E804" s="3">
        <v>26.96</v>
      </c>
      <c r="F804" s="3">
        <v>26.26</v>
      </c>
      <c r="G804" s="3">
        <v>26.05</v>
      </c>
      <c r="H804" s="3">
        <v>26.01</v>
      </c>
      <c r="I804" s="3">
        <v>26.44</v>
      </c>
      <c r="J804" s="3">
        <v>26.92</v>
      </c>
      <c r="K804" s="3">
        <v>28.14</v>
      </c>
      <c r="L804" s="3">
        <v>30.23</v>
      </c>
      <c r="M804" s="3">
        <v>37.18</v>
      </c>
      <c r="N804" s="3">
        <v>40.15</v>
      </c>
      <c r="O804" s="3">
        <v>41.94</v>
      </c>
      <c r="P804" s="3">
        <v>42.66</v>
      </c>
      <c r="Q804" s="3">
        <v>40.020000000000003</v>
      </c>
      <c r="R804" s="3">
        <v>36.659999999999997</v>
      </c>
      <c r="S804" s="3">
        <v>34.479999999999997</v>
      </c>
      <c r="T804" s="3">
        <v>33.950000000000003</v>
      </c>
      <c r="U804" s="3">
        <v>33.68</v>
      </c>
      <c r="V804" s="3">
        <v>34.29</v>
      </c>
      <c r="W804" s="3">
        <v>35.729999999999997</v>
      </c>
      <c r="X804" s="3">
        <v>39.53</v>
      </c>
      <c r="Y804" s="3">
        <v>42.69</v>
      </c>
      <c r="Z804" s="3">
        <v>45.11</v>
      </c>
      <c r="AA804" s="3">
        <v>48.71</v>
      </c>
      <c r="AB804" s="3">
        <v>48.02</v>
      </c>
      <c r="AC804" s="3">
        <v>44.29</v>
      </c>
      <c r="AD804" s="3">
        <v>38.979999999999997</v>
      </c>
      <c r="AE804" s="3">
        <v>37.340000000000003</v>
      </c>
      <c r="AF804" s="3">
        <v>37</v>
      </c>
      <c r="AG804" s="3">
        <v>37.630000000000003</v>
      </c>
      <c r="AH804" s="3">
        <v>38.58</v>
      </c>
      <c r="AI804" s="3">
        <v>39.5</v>
      </c>
      <c r="AJ804" s="3">
        <v>42.55</v>
      </c>
      <c r="AK804" s="3">
        <v>45.02</v>
      </c>
      <c r="AL804" s="3">
        <v>47.54</v>
      </c>
      <c r="AM804" s="3">
        <v>49.27</v>
      </c>
      <c r="AN804" s="3">
        <v>49.18</v>
      </c>
      <c r="AO804" s="3">
        <v>46.12</v>
      </c>
      <c r="AP804" s="3">
        <v>40.32</v>
      </c>
      <c r="AQ804" s="3">
        <v>38.39</v>
      </c>
      <c r="AR804" s="3">
        <v>37.44</v>
      </c>
      <c r="AS804" s="3">
        <v>37.479999999999997</v>
      </c>
      <c r="AT804" s="3">
        <v>38.51</v>
      </c>
      <c r="AU804" s="3">
        <v>41.26</v>
      </c>
      <c r="AV804" s="3">
        <v>45.77</v>
      </c>
      <c r="AW804" s="3">
        <v>47.88</v>
      </c>
      <c r="AX804" s="3">
        <v>48.32</v>
      </c>
      <c r="AY804" s="3">
        <v>48.42</v>
      </c>
    </row>
    <row r="805" spans="1:51" x14ac:dyDescent="0.35">
      <c r="A805" s="5">
        <f t="shared" si="13"/>
        <v>43852</v>
      </c>
      <c r="B805" t="s">
        <v>950</v>
      </c>
      <c r="C805" s="2">
        <v>43852</v>
      </c>
      <c r="D805" s="3">
        <v>26.81</v>
      </c>
      <c r="E805" s="3">
        <v>25.92</v>
      </c>
      <c r="F805" s="3">
        <v>25.3</v>
      </c>
      <c r="G805" s="3">
        <v>25.15</v>
      </c>
      <c r="H805" s="3">
        <v>25.1</v>
      </c>
      <c r="I805" s="3">
        <v>25.54</v>
      </c>
      <c r="J805" s="3">
        <v>26.06</v>
      </c>
      <c r="K805" s="3">
        <v>27.29</v>
      </c>
      <c r="L805" s="3">
        <v>29.29</v>
      </c>
      <c r="M805" s="3">
        <v>36.21</v>
      </c>
      <c r="N805" s="3">
        <v>39.29</v>
      </c>
      <c r="O805" s="3">
        <v>41.4</v>
      </c>
      <c r="P805" s="3">
        <v>41.77</v>
      </c>
      <c r="Q805" s="3">
        <v>39.130000000000003</v>
      </c>
      <c r="R805" s="3">
        <v>35.909999999999997</v>
      </c>
      <c r="S805" s="3">
        <v>33.729999999999997</v>
      </c>
      <c r="T805" s="3">
        <v>33.200000000000003</v>
      </c>
      <c r="U805" s="3">
        <v>32.93</v>
      </c>
      <c r="V805" s="3">
        <v>33.54</v>
      </c>
      <c r="W805" s="3">
        <v>34.979999999999997</v>
      </c>
      <c r="X805" s="3">
        <v>38.68</v>
      </c>
      <c r="Y805" s="3">
        <v>41.8</v>
      </c>
      <c r="Z805" s="3">
        <v>44.22</v>
      </c>
      <c r="AA805" s="3">
        <v>47.82</v>
      </c>
      <c r="AB805" s="3">
        <v>47.13</v>
      </c>
      <c r="AC805" s="3">
        <v>43.43</v>
      </c>
      <c r="AD805" s="3">
        <v>38.159999999999997</v>
      </c>
      <c r="AE805" s="3">
        <v>36.590000000000003</v>
      </c>
      <c r="AF805" s="3">
        <v>36.270000000000003</v>
      </c>
      <c r="AG805" s="3">
        <v>36.9</v>
      </c>
      <c r="AH805" s="3">
        <v>37.85</v>
      </c>
      <c r="AI805" s="3">
        <v>38.770000000000003</v>
      </c>
      <c r="AJ805" s="3">
        <v>41.77</v>
      </c>
      <c r="AK805" s="3">
        <v>44.24</v>
      </c>
      <c r="AL805" s="3">
        <v>46.76</v>
      </c>
      <c r="AM805" s="3">
        <v>48.49</v>
      </c>
      <c r="AN805" s="3">
        <v>48.4</v>
      </c>
      <c r="AO805" s="3">
        <v>45.34</v>
      </c>
      <c r="AP805" s="3">
        <v>39.46</v>
      </c>
      <c r="AQ805" s="3">
        <v>37.479999999999997</v>
      </c>
      <c r="AR805" s="3">
        <v>36.49</v>
      </c>
      <c r="AS805" s="3">
        <v>36.54</v>
      </c>
      <c r="AT805" s="3">
        <v>37.58</v>
      </c>
      <c r="AU805" s="3">
        <v>40.340000000000003</v>
      </c>
      <c r="AV805" s="3">
        <v>44.86</v>
      </c>
      <c r="AW805" s="3">
        <v>46.97</v>
      </c>
      <c r="AX805" s="3">
        <v>47.41</v>
      </c>
      <c r="AY805" s="3">
        <v>47.51</v>
      </c>
    </row>
    <row r="806" spans="1:51" x14ac:dyDescent="0.35">
      <c r="A806" s="5">
        <f t="shared" si="13"/>
        <v>43853</v>
      </c>
      <c r="B806" t="s">
        <v>951</v>
      </c>
      <c r="C806" s="2">
        <v>43853</v>
      </c>
      <c r="D806" s="3">
        <v>26.77</v>
      </c>
      <c r="E806" s="3">
        <v>25.69</v>
      </c>
      <c r="F806" s="3">
        <v>25.05</v>
      </c>
      <c r="G806" s="3">
        <v>24.96</v>
      </c>
      <c r="H806" s="3">
        <v>24.89</v>
      </c>
      <c r="I806" s="3">
        <v>25.24</v>
      </c>
      <c r="J806" s="3">
        <v>25.79</v>
      </c>
      <c r="K806" s="3">
        <v>27.01</v>
      </c>
      <c r="L806" s="3">
        <v>28.94</v>
      </c>
      <c r="M806" s="3">
        <v>35.44</v>
      </c>
      <c r="N806" s="3">
        <v>38.56</v>
      </c>
      <c r="O806" s="3">
        <v>41.07</v>
      </c>
      <c r="P806" s="3">
        <v>40.96</v>
      </c>
      <c r="Q806" s="3">
        <v>38.229999999999997</v>
      </c>
      <c r="R806" s="3">
        <v>35.47</v>
      </c>
      <c r="S806" s="3">
        <v>33.46</v>
      </c>
      <c r="T806" s="3">
        <v>32.96</v>
      </c>
      <c r="U806" s="3">
        <v>32.659999999999997</v>
      </c>
      <c r="V806" s="3">
        <v>33.270000000000003</v>
      </c>
      <c r="W806" s="3">
        <v>34.76</v>
      </c>
      <c r="X806" s="3">
        <v>38.46</v>
      </c>
      <c r="Y806" s="3">
        <v>41.58</v>
      </c>
      <c r="Z806" s="3">
        <v>44</v>
      </c>
      <c r="AA806" s="3">
        <v>47.6</v>
      </c>
      <c r="AB806" s="3">
        <v>46.91</v>
      </c>
      <c r="AC806" s="3">
        <v>43.18</v>
      </c>
      <c r="AD806" s="3">
        <v>38.159999999999997</v>
      </c>
      <c r="AE806" s="3">
        <v>36.69</v>
      </c>
      <c r="AF806" s="3">
        <v>36.369999999999997</v>
      </c>
      <c r="AG806" s="3">
        <v>37</v>
      </c>
      <c r="AH806" s="3">
        <v>37.950000000000003</v>
      </c>
      <c r="AI806" s="3">
        <v>38.82</v>
      </c>
      <c r="AJ806" s="3">
        <v>41.71</v>
      </c>
      <c r="AK806" s="3">
        <v>44.13</v>
      </c>
      <c r="AL806" s="3">
        <v>46.65</v>
      </c>
      <c r="AM806" s="3">
        <v>48.38</v>
      </c>
      <c r="AN806" s="3">
        <v>48.29</v>
      </c>
      <c r="AO806" s="3">
        <v>45.23</v>
      </c>
      <c r="AP806" s="3">
        <v>39.35</v>
      </c>
      <c r="AQ806" s="3">
        <v>37.369999999999997</v>
      </c>
      <c r="AR806" s="3">
        <v>36.380000000000003</v>
      </c>
      <c r="AS806" s="3">
        <v>36.43</v>
      </c>
      <c r="AT806" s="3">
        <v>37.47</v>
      </c>
      <c r="AU806" s="3">
        <v>40.229999999999997</v>
      </c>
      <c r="AV806" s="3">
        <v>44.75</v>
      </c>
      <c r="AW806" s="3">
        <v>46.86</v>
      </c>
      <c r="AX806" s="3">
        <v>47.3</v>
      </c>
      <c r="AY806" s="3">
        <v>47.4</v>
      </c>
    </row>
    <row r="807" spans="1:51" x14ac:dyDescent="0.35">
      <c r="A807" s="5">
        <f t="shared" si="13"/>
        <v>43854</v>
      </c>
      <c r="B807" t="s">
        <v>952</v>
      </c>
      <c r="C807" s="2">
        <v>43854</v>
      </c>
      <c r="D807" s="3">
        <v>27.12</v>
      </c>
      <c r="E807" s="3">
        <v>25.93</v>
      </c>
      <c r="F807" s="3">
        <v>25.19</v>
      </c>
      <c r="G807" s="3">
        <v>25.09</v>
      </c>
      <c r="H807" s="3">
        <v>24.93</v>
      </c>
      <c r="I807" s="3">
        <v>25.33</v>
      </c>
      <c r="J807" s="3">
        <v>25.83</v>
      </c>
      <c r="K807" s="3">
        <v>27.13</v>
      </c>
      <c r="L807" s="3">
        <v>29.01</v>
      </c>
      <c r="M807" s="3">
        <v>35.74</v>
      </c>
      <c r="N807" s="3">
        <v>38.799999999999997</v>
      </c>
      <c r="O807" s="3">
        <v>41.27</v>
      </c>
      <c r="P807" s="3">
        <v>41.05</v>
      </c>
      <c r="Q807" s="3">
        <v>38.33</v>
      </c>
      <c r="R807" s="3">
        <v>35.54</v>
      </c>
      <c r="S807" s="3">
        <v>33.49</v>
      </c>
      <c r="T807" s="3">
        <v>32.979999999999997</v>
      </c>
      <c r="U807" s="3">
        <v>32.67</v>
      </c>
      <c r="V807" s="3">
        <v>33.270000000000003</v>
      </c>
      <c r="W807" s="3">
        <v>34.75</v>
      </c>
      <c r="X807" s="3">
        <v>38.299999999999997</v>
      </c>
      <c r="Y807" s="3">
        <v>41.34</v>
      </c>
      <c r="Z807" s="3">
        <v>43.74</v>
      </c>
      <c r="AA807" s="3">
        <v>47.28</v>
      </c>
      <c r="AB807" s="3">
        <v>46.59</v>
      </c>
      <c r="AC807" s="3">
        <v>42.86</v>
      </c>
      <c r="AD807" s="3">
        <v>38.020000000000003</v>
      </c>
      <c r="AE807" s="3">
        <v>36.58</v>
      </c>
      <c r="AF807" s="3">
        <v>36.28</v>
      </c>
      <c r="AG807" s="3">
        <v>36.94</v>
      </c>
      <c r="AH807" s="3">
        <v>37.9</v>
      </c>
      <c r="AI807" s="3">
        <v>38.81</v>
      </c>
      <c r="AJ807" s="3">
        <v>41.36</v>
      </c>
      <c r="AK807" s="3">
        <v>43.74</v>
      </c>
      <c r="AL807" s="3">
        <v>46.26</v>
      </c>
      <c r="AM807" s="3">
        <v>47.99</v>
      </c>
      <c r="AN807" s="3">
        <v>47.9</v>
      </c>
      <c r="AO807" s="3">
        <v>44.85</v>
      </c>
      <c r="AP807" s="3">
        <v>39.200000000000003</v>
      </c>
      <c r="AQ807" s="3">
        <v>37.22</v>
      </c>
      <c r="AR807" s="3">
        <v>36.229999999999997</v>
      </c>
      <c r="AS807" s="3">
        <v>36.28</v>
      </c>
      <c r="AT807" s="3">
        <v>37.32</v>
      </c>
      <c r="AU807" s="3">
        <v>40.08</v>
      </c>
      <c r="AV807" s="3">
        <v>44.51</v>
      </c>
      <c r="AW807" s="3">
        <v>46.62</v>
      </c>
      <c r="AX807" s="3">
        <v>47.06</v>
      </c>
      <c r="AY807" s="3">
        <v>47.16</v>
      </c>
    </row>
    <row r="808" spans="1:51" x14ac:dyDescent="0.35">
      <c r="A808" s="5">
        <f t="shared" si="13"/>
        <v>43857</v>
      </c>
      <c r="B808" t="s">
        <v>953</v>
      </c>
      <c r="C808" s="2">
        <v>43857</v>
      </c>
      <c r="D808" s="3">
        <v>27.32</v>
      </c>
      <c r="E808" s="3">
        <v>26.05</v>
      </c>
      <c r="F808" s="3">
        <v>25.38</v>
      </c>
      <c r="G808" s="3">
        <v>25.28</v>
      </c>
      <c r="H808" s="3">
        <v>25.16</v>
      </c>
      <c r="I808" s="3">
        <v>25.51</v>
      </c>
      <c r="J808" s="3">
        <v>26.04</v>
      </c>
      <c r="K808" s="3">
        <v>27.44</v>
      </c>
      <c r="L808" s="3">
        <v>29.14</v>
      </c>
      <c r="M808" s="3">
        <v>35.74</v>
      </c>
      <c r="N808" s="3">
        <v>39.08</v>
      </c>
      <c r="O808" s="3">
        <v>41.08</v>
      </c>
      <c r="P808" s="3">
        <v>41.33</v>
      </c>
      <c r="Q808" s="3">
        <v>38.44</v>
      </c>
      <c r="R808" s="3">
        <v>35.58</v>
      </c>
      <c r="S808" s="3">
        <v>33.44</v>
      </c>
      <c r="T808" s="3">
        <v>32.880000000000003</v>
      </c>
      <c r="U808" s="3">
        <v>32.53</v>
      </c>
      <c r="V808" s="3">
        <v>33.1</v>
      </c>
      <c r="W808" s="3">
        <v>34.6</v>
      </c>
      <c r="X808" s="3">
        <v>38.049999999999997</v>
      </c>
      <c r="Y808" s="3">
        <v>40.950000000000003</v>
      </c>
      <c r="Z808" s="3">
        <v>43.35</v>
      </c>
      <c r="AA808" s="3">
        <v>46.9</v>
      </c>
      <c r="AB808" s="3">
        <v>46.21</v>
      </c>
      <c r="AC808" s="3">
        <v>42.48</v>
      </c>
      <c r="AD808" s="3">
        <v>38.07</v>
      </c>
      <c r="AE808" s="3">
        <v>36.92</v>
      </c>
      <c r="AF808" s="3">
        <v>36.619999999999997</v>
      </c>
      <c r="AG808" s="3">
        <v>37.090000000000003</v>
      </c>
      <c r="AH808" s="3">
        <v>37.909999999999997</v>
      </c>
      <c r="AI808" s="3">
        <v>38.69</v>
      </c>
      <c r="AJ808" s="3">
        <v>41.05</v>
      </c>
      <c r="AK808" s="3">
        <v>43.43</v>
      </c>
      <c r="AL808" s="3">
        <v>46.09</v>
      </c>
      <c r="AM808" s="3">
        <v>48.03</v>
      </c>
      <c r="AN808" s="3">
        <v>47.94</v>
      </c>
      <c r="AO808" s="3">
        <v>44.89</v>
      </c>
      <c r="AP808" s="3">
        <v>39.24</v>
      </c>
      <c r="AQ808" s="3">
        <v>37.26</v>
      </c>
      <c r="AR808" s="3">
        <v>36.270000000000003</v>
      </c>
      <c r="AS808" s="3">
        <v>36.32</v>
      </c>
      <c r="AT808" s="3">
        <v>37.36</v>
      </c>
      <c r="AU808" s="3">
        <v>40.119999999999997</v>
      </c>
      <c r="AV808" s="3">
        <v>44.46</v>
      </c>
      <c r="AW808" s="3">
        <v>46.52</v>
      </c>
      <c r="AX808" s="3">
        <v>46.93</v>
      </c>
      <c r="AY808" s="3">
        <v>47.03</v>
      </c>
    </row>
    <row r="809" spans="1:51" x14ac:dyDescent="0.35">
      <c r="A809" s="5">
        <f t="shared" si="13"/>
        <v>43858</v>
      </c>
      <c r="B809" t="s">
        <v>954</v>
      </c>
      <c r="C809" s="2">
        <v>43858</v>
      </c>
      <c r="D809" s="3">
        <v>28.14</v>
      </c>
      <c r="E809" s="3">
        <v>26.95</v>
      </c>
      <c r="F809" s="3">
        <v>26.41</v>
      </c>
      <c r="G809" s="3">
        <v>26.3</v>
      </c>
      <c r="H809" s="3">
        <v>26.19</v>
      </c>
      <c r="I809" s="3">
        <v>26.55</v>
      </c>
      <c r="J809" s="3">
        <v>27.01</v>
      </c>
      <c r="K809" s="3">
        <v>28.36</v>
      </c>
      <c r="L809" s="3">
        <v>30.16</v>
      </c>
      <c r="M809" s="3">
        <v>36.71</v>
      </c>
      <c r="N809" s="3">
        <v>39.51</v>
      </c>
      <c r="O809" s="3">
        <v>41.51</v>
      </c>
      <c r="P809" s="3">
        <v>41.98</v>
      </c>
      <c r="Q809" s="3">
        <v>39.159999999999997</v>
      </c>
      <c r="R809" s="3">
        <v>36.270000000000003</v>
      </c>
      <c r="S809" s="3">
        <v>34.119999999999997</v>
      </c>
      <c r="T809" s="3">
        <v>33.56</v>
      </c>
      <c r="U809" s="3">
        <v>33.21</v>
      </c>
      <c r="V809" s="3">
        <v>33.78</v>
      </c>
      <c r="W809" s="3">
        <v>35.26</v>
      </c>
      <c r="X809" s="3">
        <v>38.6</v>
      </c>
      <c r="Y809" s="3">
        <v>41.43</v>
      </c>
      <c r="Z809" s="3">
        <v>43.83</v>
      </c>
      <c r="AA809" s="3">
        <v>47.38</v>
      </c>
      <c r="AB809" s="3">
        <v>46.69</v>
      </c>
      <c r="AC809" s="3">
        <v>43.01</v>
      </c>
      <c r="AD809" s="3">
        <v>38.71</v>
      </c>
      <c r="AE809" s="3">
        <v>37.56</v>
      </c>
      <c r="AF809" s="3">
        <v>37.26</v>
      </c>
      <c r="AG809" s="3">
        <v>37.369999999999997</v>
      </c>
      <c r="AH809" s="3">
        <v>37.93</v>
      </c>
      <c r="AI809" s="3">
        <v>38.71</v>
      </c>
      <c r="AJ809" s="3">
        <v>41.29</v>
      </c>
      <c r="AK809" s="3">
        <v>43.86</v>
      </c>
      <c r="AL809" s="3">
        <v>46.52</v>
      </c>
      <c r="AM809" s="3">
        <v>48.46</v>
      </c>
      <c r="AN809" s="3">
        <v>48.37</v>
      </c>
      <c r="AO809" s="3">
        <v>45.32</v>
      </c>
      <c r="AP809" s="3">
        <v>39.67</v>
      </c>
      <c r="AQ809" s="3">
        <v>37.69</v>
      </c>
      <c r="AR809" s="3">
        <v>36.700000000000003</v>
      </c>
      <c r="AS809" s="3">
        <v>36.75</v>
      </c>
      <c r="AT809" s="3">
        <v>37.79</v>
      </c>
      <c r="AU809" s="3">
        <v>40.549999999999997</v>
      </c>
      <c r="AV809" s="3">
        <v>44.89</v>
      </c>
      <c r="AW809" s="3">
        <v>46.95</v>
      </c>
      <c r="AX809" s="3">
        <v>47.36</v>
      </c>
      <c r="AY809" s="3">
        <v>47.46</v>
      </c>
    </row>
    <row r="810" spans="1:51" x14ac:dyDescent="0.35">
      <c r="A810" s="5">
        <f t="shared" si="13"/>
        <v>43859</v>
      </c>
      <c r="B810" t="s">
        <v>955</v>
      </c>
      <c r="C810" s="2">
        <v>43859</v>
      </c>
      <c r="D810" s="3">
        <v>26.66</v>
      </c>
      <c r="E810" s="3">
        <v>25.44</v>
      </c>
      <c r="F810" s="3">
        <v>24.89</v>
      </c>
      <c r="G810" s="3">
        <v>24.89</v>
      </c>
      <c r="H810" s="3">
        <v>24.87</v>
      </c>
      <c r="I810" s="3">
        <v>25.34</v>
      </c>
      <c r="J810" s="3">
        <v>25.77</v>
      </c>
      <c r="K810" s="3">
        <v>27.08</v>
      </c>
      <c r="L810" s="3">
        <v>28.9</v>
      </c>
      <c r="M810" s="3">
        <v>35.479999999999997</v>
      </c>
      <c r="N810" s="3">
        <v>38.33</v>
      </c>
      <c r="O810" s="3">
        <v>40.32</v>
      </c>
      <c r="P810" s="3">
        <v>40.799999999999997</v>
      </c>
      <c r="Q810" s="3">
        <v>38.090000000000003</v>
      </c>
      <c r="R810" s="3">
        <v>35.31</v>
      </c>
      <c r="S810" s="3">
        <v>33.229999999999997</v>
      </c>
      <c r="T810" s="3">
        <v>32.729999999999997</v>
      </c>
      <c r="U810" s="3">
        <v>32.380000000000003</v>
      </c>
      <c r="V810" s="3">
        <v>32.9</v>
      </c>
      <c r="W810" s="3">
        <v>34.299999999999997</v>
      </c>
      <c r="X810" s="3">
        <v>37.44</v>
      </c>
      <c r="Y810" s="3">
        <v>40.07</v>
      </c>
      <c r="Z810" s="3">
        <v>42.46</v>
      </c>
      <c r="AA810" s="3">
        <v>46.07</v>
      </c>
      <c r="AB810" s="3">
        <v>45.43</v>
      </c>
      <c r="AC810" s="3">
        <v>41.79</v>
      </c>
      <c r="AD810" s="3">
        <v>37.520000000000003</v>
      </c>
      <c r="AE810" s="3">
        <v>36.369999999999997</v>
      </c>
      <c r="AF810" s="3">
        <v>36.07</v>
      </c>
      <c r="AG810" s="3">
        <v>36.119999999999997</v>
      </c>
      <c r="AH810" s="3">
        <v>36.619999999999997</v>
      </c>
      <c r="AI810" s="3">
        <v>37.35</v>
      </c>
      <c r="AJ810" s="3">
        <v>39.840000000000003</v>
      </c>
      <c r="AK810" s="3">
        <v>42.36</v>
      </c>
      <c r="AL810" s="3">
        <v>45.02</v>
      </c>
      <c r="AM810" s="3">
        <v>47.06</v>
      </c>
      <c r="AN810" s="3">
        <v>47.07</v>
      </c>
      <c r="AO810" s="3">
        <v>44.12</v>
      </c>
      <c r="AP810" s="3">
        <v>38.549999999999997</v>
      </c>
      <c r="AQ810" s="3">
        <v>36.65</v>
      </c>
      <c r="AR810" s="3">
        <v>35.74</v>
      </c>
      <c r="AS810" s="3">
        <v>35.869999999999997</v>
      </c>
      <c r="AT810" s="3">
        <v>36.909999999999997</v>
      </c>
      <c r="AU810" s="3">
        <v>39.67</v>
      </c>
      <c r="AV810" s="3">
        <v>43.96</v>
      </c>
      <c r="AW810" s="3">
        <v>46.02</v>
      </c>
      <c r="AX810" s="3">
        <v>46.43</v>
      </c>
      <c r="AY810" s="3">
        <v>46.53</v>
      </c>
    </row>
    <row r="811" spans="1:51" x14ac:dyDescent="0.35">
      <c r="A811" s="5">
        <f t="shared" si="13"/>
        <v>43860</v>
      </c>
      <c r="B811" t="s">
        <v>956</v>
      </c>
      <c r="C811" s="2">
        <v>43860</v>
      </c>
      <c r="D811" s="3">
        <v>25.34</v>
      </c>
      <c r="E811" s="3">
        <v>24.38</v>
      </c>
      <c r="F811" s="3">
        <v>23.88</v>
      </c>
      <c r="G811" s="3">
        <v>24.24</v>
      </c>
      <c r="H811" s="3">
        <v>24.57</v>
      </c>
      <c r="I811" s="3">
        <v>24.71</v>
      </c>
      <c r="J811" s="3">
        <v>25.11</v>
      </c>
      <c r="K811" s="3">
        <v>26.51</v>
      </c>
      <c r="L811" s="3">
        <v>28.33</v>
      </c>
      <c r="M811" s="3">
        <v>34.659999999999997</v>
      </c>
      <c r="N811" s="3">
        <v>37.340000000000003</v>
      </c>
      <c r="O811" s="3">
        <v>39.03</v>
      </c>
      <c r="P811" s="3">
        <v>39.32</v>
      </c>
      <c r="Q811" s="3">
        <v>36.520000000000003</v>
      </c>
      <c r="R811" s="3">
        <v>33.869999999999997</v>
      </c>
      <c r="S811" s="3">
        <v>31.94</v>
      </c>
      <c r="T811" s="3">
        <v>31.56</v>
      </c>
      <c r="U811" s="3">
        <v>31.31</v>
      </c>
      <c r="V811" s="3">
        <v>31.86</v>
      </c>
      <c r="W811" s="3">
        <v>33.25</v>
      </c>
      <c r="X811" s="3">
        <v>36.24</v>
      </c>
      <c r="Y811" s="3">
        <v>38.72</v>
      </c>
      <c r="Z811" s="3">
        <v>41.02</v>
      </c>
      <c r="AA811" s="3">
        <v>44.58</v>
      </c>
      <c r="AB811" s="3">
        <v>43.9</v>
      </c>
      <c r="AC811" s="3">
        <v>40.36</v>
      </c>
      <c r="AD811" s="3">
        <v>36.369999999999997</v>
      </c>
      <c r="AE811" s="3">
        <v>35.270000000000003</v>
      </c>
      <c r="AF811" s="3">
        <v>35.020000000000003</v>
      </c>
      <c r="AG811" s="3">
        <v>35.1</v>
      </c>
      <c r="AH811" s="3">
        <v>35.619999999999997</v>
      </c>
      <c r="AI811" s="3">
        <v>36.369999999999997</v>
      </c>
      <c r="AJ811" s="3">
        <v>38.61</v>
      </c>
      <c r="AK811" s="3">
        <v>41.14</v>
      </c>
      <c r="AL811" s="3">
        <v>43.81</v>
      </c>
      <c r="AM811" s="3">
        <v>45.86</v>
      </c>
      <c r="AN811" s="3">
        <v>45.88</v>
      </c>
      <c r="AO811" s="3">
        <v>42.93</v>
      </c>
      <c r="AP811" s="3">
        <v>37.36</v>
      </c>
      <c r="AQ811" s="3">
        <v>35.450000000000003</v>
      </c>
      <c r="AR811" s="3">
        <v>34.54</v>
      </c>
      <c r="AS811" s="3">
        <v>34.67</v>
      </c>
      <c r="AT811" s="3">
        <v>35.71</v>
      </c>
      <c r="AU811" s="3">
        <v>38.47</v>
      </c>
      <c r="AV811" s="3">
        <v>42.71</v>
      </c>
      <c r="AW811" s="3">
        <v>44.77</v>
      </c>
      <c r="AX811" s="3">
        <v>45.18</v>
      </c>
      <c r="AY811" s="3">
        <v>45.28</v>
      </c>
    </row>
    <row r="812" spans="1:51" x14ac:dyDescent="0.35">
      <c r="A812" s="5">
        <f t="shared" si="13"/>
        <v>43861</v>
      </c>
      <c r="B812" t="s">
        <v>957</v>
      </c>
      <c r="C812" s="2">
        <v>43861</v>
      </c>
      <c r="D812" s="3">
        <v>24.18</v>
      </c>
      <c r="E812" s="3">
        <v>23.79</v>
      </c>
      <c r="F812" s="3">
        <v>24.17</v>
      </c>
      <c r="G812" s="3">
        <v>24.31</v>
      </c>
      <c r="H812" s="3">
        <v>24.56</v>
      </c>
      <c r="I812" s="3">
        <v>24.55</v>
      </c>
      <c r="J812" s="3">
        <v>26.12</v>
      </c>
      <c r="K812" s="3">
        <v>28.12</v>
      </c>
      <c r="L812" s="3">
        <v>34.200000000000003</v>
      </c>
      <c r="M812" s="3">
        <v>36.729999999999997</v>
      </c>
      <c r="N812" s="3">
        <v>38.33</v>
      </c>
      <c r="O812" s="3">
        <v>38.57</v>
      </c>
      <c r="P812" s="3">
        <v>35.83</v>
      </c>
      <c r="Q812" s="3">
        <v>33.47</v>
      </c>
      <c r="R812" s="3">
        <v>31.73</v>
      </c>
      <c r="S812" s="3">
        <v>31.36</v>
      </c>
      <c r="T812" s="3">
        <v>31.1</v>
      </c>
      <c r="U812" s="3">
        <v>31.65</v>
      </c>
      <c r="V812" s="3">
        <v>32.86</v>
      </c>
      <c r="W812" s="3">
        <v>35.659999999999997</v>
      </c>
      <c r="X812" s="3">
        <v>38.01</v>
      </c>
      <c r="Y812" s="3">
        <v>40.25</v>
      </c>
      <c r="Z812" s="3">
        <v>43.77</v>
      </c>
      <c r="AA812" s="3">
        <v>43.1</v>
      </c>
      <c r="AB812" s="3">
        <v>39.57</v>
      </c>
      <c r="AC812" s="3">
        <v>35.82</v>
      </c>
      <c r="AD812" s="3">
        <v>34.79</v>
      </c>
      <c r="AE812" s="3">
        <v>34.590000000000003</v>
      </c>
      <c r="AF812" s="3">
        <v>34.68</v>
      </c>
      <c r="AG812" s="3">
        <v>35.21</v>
      </c>
      <c r="AH812" s="3">
        <v>35.979999999999997</v>
      </c>
      <c r="AI812" s="3">
        <v>38.299999999999997</v>
      </c>
      <c r="AJ812" s="3">
        <v>40.89</v>
      </c>
      <c r="AK812" s="3">
        <v>43.58</v>
      </c>
      <c r="AL812" s="3">
        <v>45.64</v>
      </c>
      <c r="AM812" s="3">
        <v>45.69</v>
      </c>
      <c r="AN812" s="3">
        <v>42.77</v>
      </c>
      <c r="AO812" s="3">
        <v>37.200000000000003</v>
      </c>
      <c r="AP812" s="3">
        <v>35.340000000000003</v>
      </c>
      <c r="AQ812" s="3">
        <v>34.46</v>
      </c>
      <c r="AR812" s="3">
        <v>34.6</v>
      </c>
      <c r="AS812" s="3">
        <v>35.64</v>
      </c>
      <c r="AT812" s="3">
        <v>38.4</v>
      </c>
      <c r="AU812" s="3">
        <v>42.64</v>
      </c>
      <c r="AV812" s="3">
        <v>44.7</v>
      </c>
      <c r="AW812" s="3">
        <v>45.11</v>
      </c>
      <c r="AX812" s="3">
        <v>45.21</v>
      </c>
      <c r="AY812" s="3">
        <v>42.71</v>
      </c>
    </row>
    <row r="813" spans="1:51" x14ac:dyDescent="0.35">
      <c r="A813" s="5">
        <f t="shared" si="13"/>
        <v>43864</v>
      </c>
      <c r="B813" t="s">
        <v>958</v>
      </c>
      <c r="C813" s="2">
        <v>43864</v>
      </c>
      <c r="D813" s="3">
        <v>22.83</v>
      </c>
      <c r="E813" s="3">
        <v>22.7</v>
      </c>
      <c r="F813" s="3">
        <v>23.21</v>
      </c>
      <c r="G813" s="3">
        <v>23.59</v>
      </c>
      <c r="H813" s="3">
        <v>23.87</v>
      </c>
      <c r="I813" s="3">
        <v>24.05</v>
      </c>
      <c r="J813" s="3">
        <v>25.42</v>
      </c>
      <c r="K813" s="3">
        <v>27.25</v>
      </c>
      <c r="L813" s="3">
        <v>33.270000000000003</v>
      </c>
      <c r="M813" s="3">
        <v>35.869999999999997</v>
      </c>
      <c r="N813" s="3">
        <v>37.47</v>
      </c>
      <c r="O813" s="3">
        <v>37.68</v>
      </c>
      <c r="P813" s="3">
        <v>35.01</v>
      </c>
      <c r="Q813" s="3">
        <v>32.75</v>
      </c>
      <c r="R813" s="3">
        <v>31.08</v>
      </c>
      <c r="S813" s="3">
        <v>30.71</v>
      </c>
      <c r="T813" s="3">
        <v>30.45</v>
      </c>
      <c r="U813" s="3">
        <v>31</v>
      </c>
      <c r="V813" s="3">
        <v>32.270000000000003</v>
      </c>
      <c r="W813" s="3">
        <v>35.06</v>
      </c>
      <c r="X813" s="3">
        <v>37.5</v>
      </c>
      <c r="Y813" s="3">
        <v>39.74</v>
      </c>
      <c r="Z813" s="3">
        <v>43.26</v>
      </c>
      <c r="AA813" s="3">
        <v>42.59</v>
      </c>
      <c r="AB813" s="3">
        <v>39.21</v>
      </c>
      <c r="AC813" s="3">
        <v>35.549999999999997</v>
      </c>
      <c r="AD813" s="3">
        <v>34.65</v>
      </c>
      <c r="AE813" s="3">
        <v>34.450000000000003</v>
      </c>
      <c r="AF813" s="3">
        <v>34.54</v>
      </c>
      <c r="AG813" s="3">
        <v>35.01</v>
      </c>
      <c r="AH813" s="3">
        <v>35.64</v>
      </c>
      <c r="AI813" s="3">
        <v>37.82</v>
      </c>
      <c r="AJ813" s="3">
        <v>40.270000000000003</v>
      </c>
      <c r="AK813" s="3">
        <v>42.89</v>
      </c>
      <c r="AL813" s="3">
        <v>44.95</v>
      </c>
      <c r="AM813" s="3">
        <v>45.06</v>
      </c>
      <c r="AN813" s="3">
        <v>42.27</v>
      </c>
      <c r="AO813" s="3">
        <v>36.86</v>
      </c>
      <c r="AP813" s="3">
        <v>35.15</v>
      </c>
      <c r="AQ813" s="3">
        <v>34.29</v>
      </c>
      <c r="AR813" s="3">
        <v>34.43</v>
      </c>
      <c r="AS813" s="3">
        <v>35.47</v>
      </c>
      <c r="AT813" s="3">
        <v>38.15</v>
      </c>
      <c r="AU813" s="3">
        <v>42.31</v>
      </c>
      <c r="AV813" s="3">
        <v>44.31</v>
      </c>
      <c r="AW813" s="3">
        <v>44.72</v>
      </c>
      <c r="AX813" s="3">
        <v>44.82</v>
      </c>
      <c r="AY813" s="3">
        <v>42.32</v>
      </c>
    </row>
    <row r="814" spans="1:51" x14ac:dyDescent="0.35">
      <c r="A814" s="5">
        <f t="shared" si="13"/>
        <v>43865</v>
      </c>
      <c r="B814" t="s">
        <v>959</v>
      </c>
      <c r="C814" s="2">
        <v>43865</v>
      </c>
      <c r="D814" s="3">
        <v>23.02</v>
      </c>
      <c r="E814" s="3">
        <v>22.84</v>
      </c>
      <c r="F814" s="3">
        <v>23.44</v>
      </c>
      <c r="G814" s="3">
        <v>24.04</v>
      </c>
      <c r="H814" s="3">
        <v>24.32</v>
      </c>
      <c r="I814" s="3">
        <v>24.67</v>
      </c>
      <c r="J814" s="3">
        <v>25.9</v>
      </c>
      <c r="K814" s="3">
        <v>27.99</v>
      </c>
      <c r="L814" s="3">
        <v>34.090000000000003</v>
      </c>
      <c r="M814" s="3">
        <v>36.69</v>
      </c>
      <c r="N814" s="3">
        <v>38.25</v>
      </c>
      <c r="O814" s="3">
        <v>38.4</v>
      </c>
      <c r="P814" s="3">
        <v>35.71</v>
      </c>
      <c r="Q814" s="3">
        <v>33.450000000000003</v>
      </c>
      <c r="R814" s="3">
        <v>31.77</v>
      </c>
      <c r="S814" s="3">
        <v>31.41</v>
      </c>
      <c r="T814" s="3">
        <v>31.1</v>
      </c>
      <c r="U814" s="3">
        <v>31.66</v>
      </c>
      <c r="V814" s="3">
        <v>33.04</v>
      </c>
      <c r="W814" s="3">
        <v>36.14</v>
      </c>
      <c r="X814" s="3">
        <v>38.630000000000003</v>
      </c>
      <c r="Y814" s="3">
        <v>40.869999999999997</v>
      </c>
      <c r="Z814" s="3">
        <v>44.39</v>
      </c>
      <c r="AA814" s="3">
        <v>43.72</v>
      </c>
      <c r="AB814" s="3">
        <v>40.340000000000003</v>
      </c>
      <c r="AC814" s="3">
        <v>36.57</v>
      </c>
      <c r="AD814" s="3">
        <v>35.69</v>
      </c>
      <c r="AE814" s="3">
        <v>35.51</v>
      </c>
      <c r="AF814" s="3">
        <v>35.619999999999997</v>
      </c>
      <c r="AG814" s="3">
        <v>36.11</v>
      </c>
      <c r="AH814" s="3">
        <v>36.76</v>
      </c>
      <c r="AI814" s="3">
        <v>38.94</v>
      </c>
      <c r="AJ814" s="3">
        <v>41.39</v>
      </c>
      <c r="AK814" s="3">
        <v>44.03</v>
      </c>
      <c r="AL814" s="3">
        <v>46.11</v>
      </c>
      <c r="AM814" s="3">
        <v>46.24</v>
      </c>
      <c r="AN814" s="3">
        <v>43.47</v>
      </c>
      <c r="AO814" s="3">
        <v>38.06</v>
      </c>
      <c r="AP814" s="3">
        <v>36.35</v>
      </c>
      <c r="AQ814" s="3">
        <v>35.49</v>
      </c>
      <c r="AR814" s="3">
        <v>35.630000000000003</v>
      </c>
      <c r="AS814" s="3">
        <v>36.61</v>
      </c>
      <c r="AT814" s="3">
        <v>39.229999999999997</v>
      </c>
      <c r="AU814" s="3">
        <v>43.34</v>
      </c>
      <c r="AV814" s="3">
        <v>45.29</v>
      </c>
      <c r="AW814" s="3">
        <v>45.65</v>
      </c>
      <c r="AX814" s="3">
        <v>45.71</v>
      </c>
      <c r="AY814" s="3">
        <v>43.17</v>
      </c>
    </row>
    <row r="815" spans="1:51" x14ac:dyDescent="0.35">
      <c r="A815" s="5">
        <f t="shared" si="13"/>
        <v>43866</v>
      </c>
      <c r="B815" t="s">
        <v>960</v>
      </c>
      <c r="C815" s="2">
        <v>43866</v>
      </c>
      <c r="D815" s="3">
        <v>22.79</v>
      </c>
      <c r="E815" s="3">
        <v>22.55</v>
      </c>
      <c r="F815" s="3">
        <v>23.21</v>
      </c>
      <c r="G815" s="3">
        <v>23.96</v>
      </c>
      <c r="H815" s="3">
        <v>24.14</v>
      </c>
      <c r="I815" s="3">
        <v>24.48</v>
      </c>
      <c r="J815" s="3">
        <v>25.76</v>
      </c>
      <c r="K815" s="3">
        <v>28.05</v>
      </c>
      <c r="L815" s="3">
        <v>34.75</v>
      </c>
      <c r="M815" s="3">
        <v>37.76</v>
      </c>
      <c r="N815" s="3">
        <v>39.340000000000003</v>
      </c>
      <c r="O815" s="3">
        <v>39.56</v>
      </c>
      <c r="P815" s="3">
        <v>36.93</v>
      </c>
      <c r="Q815" s="3">
        <v>34.68</v>
      </c>
      <c r="R815" s="3">
        <v>32.92</v>
      </c>
      <c r="S815" s="3">
        <v>32.479999999999997</v>
      </c>
      <c r="T815" s="3">
        <v>32.17</v>
      </c>
      <c r="U815" s="3">
        <v>32.729999999999997</v>
      </c>
      <c r="V815" s="3">
        <v>34.19</v>
      </c>
      <c r="W815" s="3">
        <v>37.21</v>
      </c>
      <c r="X815" s="3">
        <v>39.79</v>
      </c>
      <c r="Y815" s="3">
        <v>42.15</v>
      </c>
      <c r="Z815" s="3">
        <v>45.79</v>
      </c>
      <c r="AA815" s="3">
        <v>45.12</v>
      </c>
      <c r="AB815" s="3">
        <v>41.69</v>
      </c>
      <c r="AC815" s="3">
        <v>37.880000000000003</v>
      </c>
      <c r="AD815" s="3">
        <v>36.94</v>
      </c>
      <c r="AE815" s="3">
        <v>36.72</v>
      </c>
      <c r="AF815" s="3">
        <v>36.83</v>
      </c>
      <c r="AG815" s="3">
        <v>37.32</v>
      </c>
      <c r="AH815" s="3">
        <v>37.97</v>
      </c>
      <c r="AI815" s="3">
        <v>40.15</v>
      </c>
      <c r="AJ815" s="3">
        <v>42.6</v>
      </c>
      <c r="AK815" s="3">
        <v>45.24</v>
      </c>
      <c r="AL815" s="3">
        <v>47.32</v>
      </c>
      <c r="AM815" s="3">
        <v>47.45</v>
      </c>
      <c r="AN815" s="3">
        <v>44.68</v>
      </c>
      <c r="AO815" s="3">
        <v>39.270000000000003</v>
      </c>
      <c r="AP815" s="3">
        <v>37.56</v>
      </c>
      <c r="AQ815" s="3">
        <v>36.700000000000003</v>
      </c>
      <c r="AR815" s="3">
        <v>36.840000000000003</v>
      </c>
      <c r="AS815" s="3">
        <v>37.82</v>
      </c>
      <c r="AT815" s="3">
        <v>40.44</v>
      </c>
      <c r="AU815" s="3">
        <v>44.55</v>
      </c>
      <c r="AV815" s="3">
        <v>46.5</v>
      </c>
      <c r="AW815" s="3">
        <v>46.86</v>
      </c>
      <c r="AX815" s="3">
        <v>46.92</v>
      </c>
      <c r="AY815" s="3">
        <v>44.38</v>
      </c>
    </row>
    <row r="816" spans="1:51" x14ac:dyDescent="0.35">
      <c r="A816" s="5">
        <f t="shared" si="13"/>
        <v>43867</v>
      </c>
      <c r="B816" t="s">
        <v>961</v>
      </c>
      <c r="C816" s="2">
        <v>43867</v>
      </c>
      <c r="D816" s="3">
        <v>22.4</v>
      </c>
      <c r="E816" s="3">
        <v>22.24</v>
      </c>
      <c r="F816" s="3">
        <v>22.89</v>
      </c>
      <c r="G816" s="3">
        <v>23.54</v>
      </c>
      <c r="H816" s="3">
        <v>23.78</v>
      </c>
      <c r="I816" s="3">
        <v>24.17</v>
      </c>
      <c r="J816" s="3">
        <v>25.66</v>
      </c>
      <c r="K816" s="3">
        <v>27.79</v>
      </c>
      <c r="L816" s="3">
        <v>34.54</v>
      </c>
      <c r="M816" s="3">
        <v>37.58</v>
      </c>
      <c r="N816" s="3">
        <v>39.21</v>
      </c>
      <c r="O816" s="3">
        <v>39.479999999999997</v>
      </c>
      <c r="P816" s="3">
        <v>36.81</v>
      </c>
      <c r="Q816" s="3">
        <v>34.299999999999997</v>
      </c>
      <c r="R816" s="3">
        <v>32.42</v>
      </c>
      <c r="S816" s="3">
        <v>31.83</v>
      </c>
      <c r="T816" s="3">
        <v>31.56</v>
      </c>
      <c r="U816" s="3">
        <v>32.15</v>
      </c>
      <c r="V816" s="3">
        <v>33.71</v>
      </c>
      <c r="W816" s="3">
        <v>36.83</v>
      </c>
      <c r="X816" s="3">
        <v>39.479999999999997</v>
      </c>
      <c r="Y816" s="3">
        <v>41.84</v>
      </c>
      <c r="Z816" s="3">
        <v>45.48</v>
      </c>
      <c r="AA816" s="3">
        <v>44.81</v>
      </c>
      <c r="AB816" s="3">
        <v>41.38</v>
      </c>
      <c r="AC816" s="3">
        <v>37.57</v>
      </c>
      <c r="AD816" s="3">
        <v>36.630000000000003</v>
      </c>
      <c r="AE816" s="3">
        <v>36.409999999999997</v>
      </c>
      <c r="AF816" s="3">
        <v>36.520000000000003</v>
      </c>
      <c r="AG816" s="3">
        <v>37.01</v>
      </c>
      <c r="AH816" s="3">
        <v>37.659999999999997</v>
      </c>
      <c r="AI816" s="3">
        <v>39.840000000000003</v>
      </c>
      <c r="AJ816" s="3">
        <v>42.29</v>
      </c>
      <c r="AK816" s="3">
        <v>44.93</v>
      </c>
      <c r="AL816" s="3">
        <v>47.01</v>
      </c>
      <c r="AM816" s="3">
        <v>47.14</v>
      </c>
      <c r="AN816" s="3">
        <v>44.37</v>
      </c>
      <c r="AO816" s="3">
        <v>38.96</v>
      </c>
      <c r="AP816" s="3">
        <v>37.25</v>
      </c>
      <c r="AQ816" s="3">
        <v>36.39</v>
      </c>
      <c r="AR816" s="3">
        <v>36.53</v>
      </c>
      <c r="AS816" s="3">
        <v>37.51</v>
      </c>
      <c r="AT816" s="3">
        <v>40.130000000000003</v>
      </c>
      <c r="AU816" s="3">
        <v>44.24</v>
      </c>
      <c r="AV816" s="3">
        <v>46.19</v>
      </c>
      <c r="AW816" s="3">
        <v>46.55</v>
      </c>
      <c r="AX816" s="3">
        <v>46.61</v>
      </c>
      <c r="AY816" s="3">
        <v>44.07</v>
      </c>
    </row>
    <row r="817" spans="1:51" x14ac:dyDescent="0.35">
      <c r="A817" s="5">
        <f t="shared" si="13"/>
        <v>43868</v>
      </c>
      <c r="B817" t="s">
        <v>962</v>
      </c>
      <c r="C817" s="2">
        <v>43868</v>
      </c>
      <c r="D817" s="3">
        <v>22.13</v>
      </c>
      <c r="E817" s="3">
        <v>22.11</v>
      </c>
      <c r="F817" s="3">
        <v>22.67</v>
      </c>
      <c r="G817" s="3">
        <v>23.57</v>
      </c>
      <c r="H817" s="3">
        <v>23.91</v>
      </c>
      <c r="I817" s="3">
        <v>24.36</v>
      </c>
      <c r="J817" s="3">
        <v>25.77</v>
      </c>
      <c r="K817" s="3">
        <v>27.98</v>
      </c>
      <c r="L817" s="3">
        <v>34.82</v>
      </c>
      <c r="M817" s="3">
        <v>37.799999999999997</v>
      </c>
      <c r="N817" s="3">
        <v>39.25</v>
      </c>
      <c r="O817" s="3">
        <v>39.479999999999997</v>
      </c>
      <c r="P817" s="3">
        <v>36.9</v>
      </c>
      <c r="Q817" s="3">
        <v>34.47</v>
      </c>
      <c r="R817" s="3">
        <v>32.74</v>
      </c>
      <c r="S817" s="3">
        <v>32.17</v>
      </c>
      <c r="T817" s="3">
        <v>31.94</v>
      </c>
      <c r="U817" s="3">
        <v>32.549999999999997</v>
      </c>
      <c r="V817" s="3">
        <v>34.119999999999997</v>
      </c>
      <c r="W817" s="3">
        <v>37.200000000000003</v>
      </c>
      <c r="X817" s="3">
        <v>39.82</v>
      </c>
      <c r="Y817" s="3">
        <v>42.15</v>
      </c>
      <c r="Z817" s="3">
        <v>45.79</v>
      </c>
      <c r="AA817" s="3">
        <v>45.12</v>
      </c>
      <c r="AB817" s="3">
        <v>41.65</v>
      </c>
      <c r="AC817" s="3">
        <v>37.799999999999997</v>
      </c>
      <c r="AD817" s="3">
        <v>36.83</v>
      </c>
      <c r="AE817" s="3">
        <v>36.61</v>
      </c>
      <c r="AF817" s="3">
        <v>36.72</v>
      </c>
      <c r="AG817" s="3">
        <v>37.21</v>
      </c>
      <c r="AH817" s="3">
        <v>37.86</v>
      </c>
      <c r="AI817" s="3">
        <v>40.04</v>
      </c>
      <c r="AJ817" s="3">
        <v>42.49</v>
      </c>
      <c r="AK817" s="3">
        <v>45.13</v>
      </c>
      <c r="AL817" s="3">
        <v>47.21</v>
      </c>
      <c r="AM817" s="3">
        <v>47.41</v>
      </c>
      <c r="AN817" s="3">
        <v>44.73</v>
      </c>
      <c r="AO817" s="3">
        <v>39.4</v>
      </c>
      <c r="AP817" s="3">
        <v>37.770000000000003</v>
      </c>
      <c r="AQ817" s="3">
        <v>36.909999999999997</v>
      </c>
      <c r="AR817" s="3">
        <v>37.049999999999997</v>
      </c>
      <c r="AS817" s="3">
        <v>38.03</v>
      </c>
      <c r="AT817" s="3">
        <v>40.65</v>
      </c>
      <c r="AU817" s="3">
        <v>44.76</v>
      </c>
      <c r="AV817" s="3">
        <v>46.71</v>
      </c>
      <c r="AW817" s="3">
        <v>47.07</v>
      </c>
      <c r="AX817" s="3">
        <v>47.13</v>
      </c>
      <c r="AY817" s="3">
        <v>44.59</v>
      </c>
    </row>
    <row r="818" spans="1:51" x14ac:dyDescent="0.35">
      <c r="A818" s="5">
        <f t="shared" si="13"/>
        <v>43871</v>
      </c>
      <c r="B818" t="s">
        <v>963</v>
      </c>
      <c r="C818" s="2">
        <v>43871</v>
      </c>
      <c r="D818" s="3">
        <v>20.86</v>
      </c>
      <c r="E818" s="3">
        <v>20.87</v>
      </c>
      <c r="F818" s="3">
        <v>21.61</v>
      </c>
      <c r="G818" s="3">
        <v>22.71</v>
      </c>
      <c r="H818" s="3">
        <v>23.24</v>
      </c>
      <c r="I818" s="3">
        <v>23.64</v>
      </c>
      <c r="J818" s="3">
        <v>25</v>
      </c>
      <c r="K818" s="3">
        <v>27.18</v>
      </c>
      <c r="L818" s="3">
        <v>33.96</v>
      </c>
      <c r="M818" s="3">
        <v>37.01</v>
      </c>
      <c r="N818" s="3">
        <v>38.29</v>
      </c>
      <c r="O818" s="3">
        <v>38.43</v>
      </c>
      <c r="P818" s="3">
        <v>35.92</v>
      </c>
      <c r="Q818" s="3">
        <v>33.56</v>
      </c>
      <c r="R818" s="3">
        <v>32.01</v>
      </c>
      <c r="S818" s="3">
        <v>31.44</v>
      </c>
      <c r="T818" s="3">
        <v>31.24</v>
      </c>
      <c r="U818" s="3">
        <v>31.85</v>
      </c>
      <c r="V818" s="3">
        <v>33.36</v>
      </c>
      <c r="W818" s="3">
        <v>36.369999999999997</v>
      </c>
      <c r="X818" s="3">
        <v>38.92</v>
      </c>
      <c r="Y818" s="3">
        <v>41.25</v>
      </c>
      <c r="Z818" s="3">
        <v>44.89</v>
      </c>
      <c r="AA818" s="3">
        <v>44.22</v>
      </c>
      <c r="AB818" s="3">
        <v>40.799999999999997</v>
      </c>
      <c r="AC818" s="3">
        <v>36.99</v>
      </c>
      <c r="AD818" s="3">
        <v>36.020000000000003</v>
      </c>
      <c r="AE818" s="3">
        <v>35.799999999999997</v>
      </c>
      <c r="AF818" s="3">
        <v>35.909999999999997</v>
      </c>
      <c r="AG818" s="3">
        <v>36.4</v>
      </c>
      <c r="AH818" s="3">
        <v>37.049999999999997</v>
      </c>
      <c r="AI818" s="3">
        <v>39.229999999999997</v>
      </c>
      <c r="AJ818" s="3">
        <v>41.68</v>
      </c>
      <c r="AK818" s="3">
        <v>44.32</v>
      </c>
      <c r="AL818" s="3">
        <v>46.4</v>
      </c>
      <c r="AM818" s="3">
        <v>46.6</v>
      </c>
      <c r="AN818" s="3">
        <v>43.92</v>
      </c>
      <c r="AO818" s="3">
        <v>38.590000000000003</v>
      </c>
      <c r="AP818" s="3">
        <v>36.96</v>
      </c>
      <c r="AQ818" s="3">
        <v>36.1</v>
      </c>
      <c r="AR818" s="3">
        <v>36.24</v>
      </c>
      <c r="AS818" s="3">
        <v>37.22</v>
      </c>
      <c r="AT818" s="3">
        <v>39.840000000000003</v>
      </c>
      <c r="AU818" s="3">
        <v>43.95</v>
      </c>
      <c r="AV818" s="3">
        <v>45.9</v>
      </c>
      <c r="AW818" s="3">
        <v>46.26</v>
      </c>
      <c r="AX818" s="3">
        <v>46.32</v>
      </c>
      <c r="AY818" s="3">
        <v>43.78</v>
      </c>
    </row>
    <row r="819" spans="1:51" x14ac:dyDescent="0.35">
      <c r="A819" s="5">
        <f t="shared" si="13"/>
        <v>43872</v>
      </c>
      <c r="B819" t="s">
        <v>964</v>
      </c>
      <c r="C819" s="2">
        <v>43872</v>
      </c>
      <c r="D819" s="3">
        <v>20.52</v>
      </c>
      <c r="E819" s="3">
        <v>20.47</v>
      </c>
      <c r="F819" s="3">
        <v>21.22</v>
      </c>
      <c r="G819" s="3">
        <v>22.38</v>
      </c>
      <c r="H819" s="3">
        <v>23.03</v>
      </c>
      <c r="I819" s="3">
        <v>23.52</v>
      </c>
      <c r="J819" s="3">
        <v>24.77</v>
      </c>
      <c r="K819" s="3">
        <v>27.07</v>
      </c>
      <c r="L819" s="3">
        <v>33.89</v>
      </c>
      <c r="M819" s="3">
        <v>37.020000000000003</v>
      </c>
      <c r="N819" s="3">
        <v>38.61</v>
      </c>
      <c r="O819" s="3">
        <v>38.799999999999997</v>
      </c>
      <c r="P819" s="3">
        <v>35.64</v>
      </c>
      <c r="Q819" s="3">
        <v>33.32</v>
      </c>
      <c r="R819" s="3">
        <v>31.89</v>
      </c>
      <c r="S819" s="3">
        <v>31.52</v>
      </c>
      <c r="T819" s="3">
        <v>31.41</v>
      </c>
      <c r="U819" s="3">
        <v>32.020000000000003</v>
      </c>
      <c r="V819" s="3">
        <v>33.53</v>
      </c>
      <c r="W819" s="3">
        <v>36.58</v>
      </c>
      <c r="X819" s="3">
        <v>39.159999999999997</v>
      </c>
      <c r="Y819" s="3">
        <v>41.51</v>
      </c>
      <c r="Z819" s="3">
        <v>45.15</v>
      </c>
      <c r="AA819" s="3">
        <v>44.48</v>
      </c>
      <c r="AB819" s="3">
        <v>41.06</v>
      </c>
      <c r="AC819" s="3">
        <v>37.25</v>
      </c>
      <c r="AD819" s="3">
        <v>36.28</v>
      </c>
      <c r="AE819" s="3">
        <v>36.06</v>
      </c>
      <c r="AF819" s="3">
        <v>36.17</v>
      </c>
      <c r="AG819" s="3">
        <v>36.659999999999997</v>
      </c>
      <c r="AH819" s="3">
        <v>37.31</v>
      </c>
      <c r="AI819" s="3">
        <v>39.49</v>
      </c>
      <c r="AJ819" s="3">
        <v>41.94</v>
      </c>
      <c r="AK819" s="3">
        <v>44.58</v>
      </c>
      <c r="AL819" s="3">
        <v>46.66</v>
      </c>
      <c r="AM819" s="3">
        <v>46.86</v>
      </c>
      <c r="AN819" s="3">
        <v>44.18</v>
      </c>
      <c r="AO819" s="3">
        <v>38.85</v>
      </c>
      <c r="AP819" s="3">
        <v>37.22</v>
      </c>
      <c r="AQ819" s="3">
        <v>36.36</v>
      </c>
      <c r="AR819" s="3">
        <v>36.5</v>
      </c>
      <c r="AS819" s="3">
        <v>37.479999999999997</v>
      </c>
      <c r="AT819" s="3">
        <v>40.1</v>
      </c>
      <c r="AU819" s="3">
        <v>44.15</v>
      </c>
      <c r="AV819" s="3">
        <v>46.1</v>
      </c>
      <c r="AW819" s="3">
        <v>46.46</v>
      </c>
      <c r="AX819" s="3">
        <v>46.52</v>
      </c>
      <c r="AY819" s="3">
        <v>43.98</v>
      </c>
    </row>
    <row r="820" spans="1:51" x14ac:dyDescent="0.35">
      <c r="A820" s="5">
        <f t="shared" si="13"/>
        <v>43873</v>
      </c>
      <c r="B820" t="s">
        <v>965</v>
      </c>
      <c r="C820" s="2">
        <v>43873</v>
      </c>
      <c r="D820" s="3">
        <v>20.69</v>
      </c>
      <c r="E820" s="3">
        <v>20.69</v>
      </c>
      <c r="F820" s="3">
        <v>21.49</v>
      </c>
      <c r="G820" s="3">
        <v>22.66</v>
      </c>
      <c r="H820" s="3">
        <v>23.35</v>
      </c>
      <c r="I820" s="3">
        <v>24.1</v>
      </c>
      <c r="J820" s="3">
        <v>25.3</v>
      </c>
      <c r="K820" s="3">
        <v>27.71</v>
      </c>
      <c r="L820" s="3">
        <v>34.71</v>
      </c>
      <c r="M820" s="3">
        <v>37.869999999999997</v>
      </c>
      <c r="N820" s="3">
        <v>39.46</v>
      </c>
      <c r="O820" s="3">
        <v>39.65</v>
      </c>
      <c r="P820" s="3">
        <v>36.49</v>
      </c>
      <c r="Q820" s="3">
        <v>34.200000000000003</v>
      </c>
      <c r="R820" s="3">
        <v>32.79</v>
      </c>
      <c r="S820" s="3">
        <v>32.4</v>
      </c>
      <c r="T820" s="3">
        <v>32.270000000000003</v>
      </c>
      <c r="U820" s="3">
        <v>32.86</v>
      </c>
      <c r="V820" s="3">
        <v>34.409999999999997</v>
      </c>
      <c r="W820" s="3">
        <v>37.51</v>
      </c>
      <c r="X820" s="3">
        <v>40.119999999999997</v>
      </c>
      <c r="Y820" s="3">
        <v>42.45</v>
      </c>
      <c r="Z820" s="3">
        <v>45.99</v>
      </c>
      <c r="AA820" s="3">
        <v>45.3</v>
      </c>
      <c r="AB820" s="3">
        <v>41.86</v>
      </c>
      <c r="AC820" s="3">
        <v>38.01</v>
      </c>
      <c r="AD820" s="3">
        <v>37.01</v>
      </c>
      <c r="AE820" s="3">
        <v>36.76</v>
      </c>
      <c r="AF820" s="3">
        <v>36.83</v>
      </c>
      <c r="AG820" s="3">
        <v>37.29</v>
      </c>
      <c r="AH820" s="3">
        <v>37.909999999999997</v>
      </c>
      <c r="AI820" s="3">
        <v>40.03</v>
      </c>
      <c r="AJ820" s="3">
        <v>42.42</v>
      </c>
      <c r="AK820" s="3">
        <v>44.99</v>
      </c>
      <c r="AL820" s="3">
        <v>47.07</v>
      </c>
      <c r="AM820" s="3">
        <v>47.27</v>
      </c>
      <c r="AN820" s="3">
        <v>44.59</v>
      </c>
      <c r="AO820" s="3">
        <v>39.26</v>
      </c>
      <c r="AP820" s="3">
        <v>37.630000000000003</v>
      </c>
      <c r="AQ820" s="3">
        <v>36.770000000000003</v>
      </c>
      <c r="AR820" s="3">
        <v>36.909999999999997</v>
      </c>
      <c r="AS820" s="3">
        <v>37.89</v>
      </c>
      <c r="AT820" s="3">
        <v>40.51</v>
      </c>
      <c r="AU820" s="3">
        <v>44.56</v>
      </c>
      <c r="AV820" s="3">
        <v>46.51</v>
      </c>
      <c r="AW820" s="3">
        <v>46.87</v>
      </c>
      <c r="AX820" s="3">
        <v>46.93</v>
      </c>
      <c r="AY820" s="3">
        <v>44.39</v>
      </c>
    </row>
    <row r="821" spans="1:51" x14ac:dyDescent="0.35">
      <c r="A821" s="5">
        <f t="shared" si="13"/>
        <v>43874</v>
      </c>
      <c r="B821" t="s">
        <v>966</v>
      </c>
      <c r="C821" s="2">
        <v>43874</v>
      </c>
      <c r="D821" s="3">
        <v>20.75</v>
      </c>
      <c r="E821" s="3">
        <v>20.88</v>
      </c>
      <c r="F821" s="3">
        <v>21.75</v>
      </c>
      <c r="G821" s="3">
        <v>22.92</v>
      </c>
      <c r="H821" s="3">
        <v>23.57</v>
      </c>
      <c r="I821" s="3">
        <v>24.05</v>
      </c>
      <c r="J821" s="3">
        <v>24.9</v>
      </c>
      <c r="K821" s="3">
        <v>27.9</v>
      </c>
      <c r="L821" s="3">
        <v>35.46</v>
      </c>
      <c r="M821" s="3">
        <v>38.65</v>
      </c>
      <c r="N821" s="3">
        <v>40.24</v>
      </c>
      <c r="O821" s="3">
        <v>40.4</v>
      </c>
      <c r="P821" s="3">
        <v>37.15</v>
      </c>
      <c r="Q821" s="3">
        <v>34.630000000000003</v>
      </c>
      <c r="R821" s="3">
        <v>33.14</v>
      </c>
      <c r="S821" s="3">
        <v>32.68</v>
      </c>
      <c r="T821" s="3">
        <v>32.57</v>
      </c>
      <c r="U821" s="3">
        <v>33.200000000000003</v>
      </c>
      <c r="V821" s="3">
        <v>34.799999999999997</v>
      </c>
      <c r="W821" s="3">
        <v>38.01</v>
      </c>
      <c r="X821" s="3">
        <v>40.659999999999997</v>
      </c>
      <c r="Y821" s="3">
        <v>43.01</v>
      </c>
      <c r="Z821" s="3">
        <v>46.55</v>
      </c>
      <c r="AA821" s="3">
        <v>45.84</v>
      </c>
      <c r="AB821" s="3">
        <v>42.38</v>
      </c>
      <c r="AC821" s="3">
        <v>38.53</v>
      </c>
      <c r="AD821" s="3">
        <v>37.549999999999997</v>
      </c>
      <c r="AE821" s="3">
        <v>37.35</v>
      </c>
      <c r="AF821" s="3">
        <v>37.47</v>
      </c>
      <c r="AG821" s="3">
        <v>37.979999999999997</v>
      </c>
      <c r="AH821" s="3">
        <v>38.65</v>
      </c>
      <c r="AI821" s="3">
        <v>40.97</v>
      </c>
      <c r="AJ821" s="3">
        <v>43.36</v>
      </c>
      <c r="AK821" s="3">
        <v>45.91</v>
      </c>
      <c r="AL821" s="3">
        <v>47.97</v>
      </c>
      <c r="AM821" s="3">
        <v>48.17</v>
      </c>
      <c r="AN821" s="3">
        <v>45.49</v>
      </c>
      <c r="AO821" s="3">
        <v>40.130000000000003</v>
      </c>
      <c r="AP821" s="3">
        <v>38.5</v>
      </c>
      <c r="AQ821" s="3">
        <v>37.64</v>
      </c>
      <c r="AR821" s="3">
        <v>37.78</v>
      </c>
      <c r="AS821" s="3">
        <v>38.76</v>
      </c>
      <c r="AT821" s="3">
        <v>41.38</v>
      </c>
      <c r="AU821" s="3">
        <v>45.43</v>
      </c>
      <c r="AV821" s="3">
        <v>47.38</v>
      </c>
      <c r="AW821" s="3">
        <v>47.74</v>
      </c>
      <c r="AX821" s="3">
        <v>47.8</v>
      </c>
      <c r="AY821" s="3">
        <v>45.26</v>
      </c>
    </row>
    <row r="822" spans="1:51" x14ac:dyDescent="0.35">
      <c r="A822" s="5">
        <f t="shared" si="13"/>
        <v>43875</v>
      </c>
      <c r="B822" t="s">
        <v>967</v>
      </c>
      <c r="C822" s="2">
        <v>43875</v>
      </c>
      <c r="D822" s="3">
        <v>20.86</v>
      </c>
      <c r="E822" s="3">
        <v>21.08</v>
      </c>
      <c r="F822" s="3">
        <v>22.06</v>
      </c>
      <c r="G822" s="3">
        <v>23.26</v>
      </c>
      <c r="H822" s="3">
        <v>23.76</v>
      </c>
      <c r="I822" s="3">
        <v>24.26</v>
      </c>
      <c r="J822" s="3">
        <v>25.46</v>
      </c>
      <c r="K822" s="3">
        <v>28.25</v>
      </c>
      <c r="L822" s="3">
        <v>35.89</v>
      </c>
      <c r="M822" s="3">
        <v>39.1</v>
      </c>
      <c r="N822" s="3">
        <v>40.630000000000003</v>
      </c>
      <c r="O822" s="3">
        <v>40.869999999999997</v>
      </c>
      <c r="P822" s="3">
        <v>37.68</v>
      </c>
      <c r="Q822" s="3">
        <v>35.18</v>
      </c>
      <c r="R822" s="3">
        <v>33.67</v>
      </c>
      <c r="S822" s="3">
        <v>33.18</v>
      </c>
      <c r="T822" s="3">
        <v>33.020000000000003</v>
      </c>
      <c r="U822" s="3">
        <v>33.590000000000003</v>
      </c>
      <c r="V822" s="3">
        <v>35.130000000000003</v>
      </c>
      <c r="W822" s="3">
        <v>38.229999999999997</v>
      </c>
      <c r="X822" s="3">
        <v>40.82</v>
      </c>
      <c r="Y822" s="3">
        <v>43.14</v>
      </c>
      <c r="Z822" s="3">
        <v>46.65</v>
      </c>
      <c r="AA822" s="3">
        <v>45.94</v>
      </c>
      <c r="AB822" s="3">
        <v>42.54</v>
      </c>
      <c r="AC822" s="3">
        <v>38.75</v>
      </c>
      <c r="AD822" s="3">
        <v>37.81</v>
      </c>
      <c r="AE822" s="3">
        <v>37.61</v>
      </c>
      <c r="AF822" s="3">
        <v>37.729999999999997</v>
      </c>
      <c r="AG822" s="3">
        <v>38.22</v>
      </c>
      <c r="AH822" s="3">
        <v>38.880000000000003</v>
      </c>
      <c r="AI822" s="3">
        <v>41.19</v>
      </c>
      <c r="AJ822" s="3">
        <v>43.56</v>
      </c>
      <c r="AK822" s="3">
        <v>46.09</v>
      </c>
      <c r="AL822" s="3">
        <v>48.13</v>
      </c>
      <c r="AM822" s="3">
        <v>48.31</v>
      </c>
      <c r="AN822" s="3">
        <v>45.61</v>
      </c>
      <c r="AO822" s="3">
        <v>40.31</v>
      </c>
      <c r="AP822" s="3">
        <v>38.64</v>
      </c>
      <c r="AQ822" s="3">
        <v>37.76</v>
      </c>
      <c r="AR822" s="3">
        <v>37.880000000000003</v>
      </c>
      <c r="AS822" s="3">
        <v>38.840000000000003</v>
      </c>
      <c r="AT822" s="3">
        <v>41.42</v>
      </c>
      <c r="AU822" s="3">
        <v>45.4</v>
      </c>
      <c r="AV822" s="3">
        <v>47.3</v>
      </c>
      <c r="AW822" s="3">
        <v>47.66</v>
      </c>
      <c r="AX822" s="3">
        <v>47.72</v>
      </c>
      <c r="AY822" s="3">
        <v>45.26</v>
      </c>
    </row>
    <row r="823" spans="1:51" x14ac:dyDescent="0.35">
      <c r="A823" s="5">
        <f t="shared" si="13"/>
        <v>43878</v>
      </c>
      <c r="B823" t="s">
        <v>968</v>
      </c>
      <c r="C823" s="2">
        <v>43878</v>
      </c>
      <c r="D823" s="3">
        <v>22.16</v>
      </c>
      <c r="E823" s="3">
        <v>22.32</v>
      </c>
      <c r="F823" s="3">
        <v>23.45</v>
      </c>
      <c r="G823" s="3">
        <v>24.71</v>
      </c>
      <c r="H823" s="3">
        <v>25.03</v>
      </c>
      <c r="I823" s="3">
        <v>25.45</v>
      </c>
      <c r="J823" s="3">
        <v>26.77</v>
      </c>
      <c r="K823" s="3">
        <v>29.56</v>
      </c>
      <c r="L823" s="3">
        <v>37.200000000000003</v>
      </c>
      <c r="M823" s="3">
        <v>40.409999999999997</v>
      </c>
      <c r="N823" s="3">
        <v>41.84</v>
      </c>
      <c r="O823" s="3">
        <v>42.07</v>
      </c>
      <c r="P823" s="3">
        <v>38.880000000000003</v>
      </c>
      <c r="Q823" s="3">
        <v>36.22</v>
      </c>
      <c r="R823" s="3">
        <v>34.72</v>
      </c>
      <c r="S823" s="3">
        <v>34.229999999999997</v>
      </c>
      <c r="T823" s="3">
        <v>34.07</v>
      </c>
      <c r="U823" s="3">
        <v>34.64</v>
      </c>
      <c r="V823" s="3">
        <v>36.18</v>
      </c>
      <c r="W823" s="3">
        <v>39.28</v>
      </c>
      <c r="X823" s="3">
        <v>41.87</v>
      </c>
      <c r="Y823" s="3">
        <v>44.19</v>
      </c>
      <c r="Z823" s="3">
        <v>47.7</v>
      </c>
      <c r="AA823" s="3">
        <v>46.99</v>
      </c>
      <c r="AB823" s="3">
        <v>43.59</v>
      </c>
      <c r="AC823" s="3">
        <v>39.700000000000003</v>
      </c>
      <c r="AD823" s="3">
        <v>38.76</v>
      </c>
      <c r="AE823" s="3">
        <v>38.56</v>
      </c>
      <c r="AF823" s="3">
        <v>38.58</v>
      </c>
      <c r="AG823" s="3">
        <v>39.020000000000003</v>
      </c>
      <c r="AH823" s="3">
        <v>39.68</v>
      </c>
      <c r="AI823" s="3">
        <v>41.99</v>
      </c>
      <c r="AJ823" s="3">
        <v>44.36</v>
      </c>
      <c r="AK823" s="3">
        <v>46.89</v>
      </c>
      <c r="AL823" s="3">
        <v>48.93</v>
      </c>
      <c r="AM823" s="3">
        <v>49.11</v>
      </c>
      <c r="AN823" s="3">
        <v>46.41</v>
      </c>
      <c r="AO823" s="3">
        <v>41.11</v>
      </c>
      <c r="AP823" s="3">
        <v>39.44</v>
      </c>
      <c r="AQ823" s="3">
        <v>38.56</v>
      </c>
      <c r="AR823" s="3">
        <v>38.68</v>
      </c>
      <c r="AS823" s="3">
        <v>39.64</v>
      </c>
      <c r="AT823" s="3">
        <v>42.22</v>
      </c>
      <c r="AU823" s="3">
        <v>46.2</v>
      </c>
      <c r="AV823" s="3">
        <v>48.1</v>
      </c>
      <c r="AW823" s="3">
        <v>48.46</v>
      </c>
      <c r="AX823" s="3">
        <v>48.52</v>
      </c>
      <c r="AY823" s="3">
        <v>46.06</v>
      </c>
    </row>
    <row r="824" spans="1:51" x14ac:dyDescent="0.35">
      <c r="A824" s="5">
        <f t="shared" si="13"/>
        <v>43879</v>
      </c>
      <c r="B824" t="s">
        <v>969</v>
      </c>
      <c r="C824" s="2">
        <v>43879</v>
      </c>
      <c r="D824" s="3">
        <v>22.33</v>
      </c>
      <c r="E824" s="3">
        <v>22.16</v>
      </c>
      <c r="F824" s="3">
        <v>23.05</v>
      </c>
      <c r="G824" s="3">
        <v>24.42</v>
      </c>
      <c r="H824" s="3">
        <v>24.86</v>
      </c>
      <c r="I824" s="3">
        <v>24.99</v>
      </c>
      <c r="J824" s="3">
        <v>25.99</v>
      </c>
      <c r="K824" s="3">
        <v>28.88</v>
      </c>
      <c r="L824" s="3">
        <v>36.68</v>
      </c>
      <c r="M824" s="3">
        <v>39.93</v>
      </c>
      <c r="N824" s="3">
        <v>41.36</v>
      </c>
      <c r="O824" s="3">
        <v>41.59</v>
      </c>
      <c r="P824" s="3">
        <v>38.36</v>
      </c>
      <c r="Q824" s="3">
        <v>35.71</v>
      </c>
      <c r="R824" s="3">
        <v>34.29</v>
      </c>
      <c r="S824" s="3">
        <v>33.799999999999997</v>
      </c>
      <c r="T824" s="3">
        <v>33.64</v>
      </c>
      <c r="U824" s="3">
        <v>34.21</v>
      </c>
      <c r="V824" s="3">
        <v>35.75</v>
      </c>
      <c r="W824" s="3">
        <v>38.770000000000003</v>
      </c>
      <c r="X824" s="3">
        <v>41.3</v>
      </c>
      <c r="Y824" s="3">
        <v>43.57</v>
      </c>
      <c r="Z824" s="3">
        <v>47.06</v>
      </c>
      <c r="AA824" s="3">
        <v>46.35</v>
      </c>
      <c r="AB824" s="3">
        <v>42.95</v>
      </c>
      <c r="AC824" s="3">
        <v>39.22</v>
      </c>
      <c r="AD824" s="3">
        <v>38.39</v>
      </c>
      <c r="AE824" s="3">
        <v>38.19</v>
      </c>
      <c r="AF824" s="3">
        <v>38.21</v>
      </c>
      <c r="AG824" s="3">
        <v>38.65</v>
      </c>
      <c r="AH824" s="3">
        <v>39.31</v>
      </c>
      <c r="AI824" s="3">
        <v>41.55</v>
      </c>
      <c r="AJ824" s="3">
        <v>43.89</v>
      </c>
      <c r="AK824" s="3">
        <v>46.42</v>
      </c>
      <c r="AL824" s="3">
        <v>48.46</v>
      </c>
      <c r="AM824" s="3">
        <v>48.64</v>
      </c>
      <c r="AN824" s="3">
        <v>45.94</v>
      </c>
      <c r="AO824" s="3">
        <v>40.64</v>
      </c>
      <c r="AP824" s="3">
        <v>38.97</v>
      </c>
      <c r="AQ824" s="3">
        <v>38.090000000000003</v>
      </c>
      <c r="AR824" s="3">
        <v>38.21</v>
      </c>
      <c r="AS824" s="3">
        <v>39.17</v>
      </c>
      <c r="AT824" s="3">
        <v>41.75</v>
      </c>
      <c r="AU824" s="3">
        <v>45.77</v>
      </c>
      <c r="AV824" s="3">
        <v>47.67</v>
      </c>
      <c r="AW824" s="3">
        <v>48.03</v>
      </c>
      <c r="AX824" s="3">
        <v>48.09</v>
      </c>
      <c r="AY824" s="3">
        <v>45.63</v>
      </c>
    </row>
    <row r="825" spans="1:51" x14ac:dyDescent="0.35">
      <c r="A825" s="5">
        <f t="shared" si="13"/>
        <v>43880</v>
      </c>
      <c r="B825" t="s">
        <v>970</v>
      </c>
      <c r="C825" s="2">
        <v>43880</v>
      </c>
      <c r="D825" s="3">
        <v>23.04</v>
      </c>
      <c r="E825" s="3">
        <v>22.52</v>
      </c>
      <c r="F825" s="3">
        <v>23.27</v>
      </c>
      <c r="G825" s="3">
        <v>24.27</v>
      </c>
      <c r="H825" s="3">
        <v>24.66</v>
      </c>
      <c r="I825" s="3">
        <v>24.87</v>
      </c>
      <c r="J825" s="3">
        <v>25.96</v>
      </c>
      <c r="K825" s="3">
        <v>28.81</v>
      </c>
      <c r="L825" s="3">
        <v>36.340000000000003</v>
      </c>
      <c r="M825" s="3">
        <v>39.590000000000003</v>
      </c>
      <c r="N825" s="3">
        <v>40.83</v>
      </c>
      <c r="O825" s="3">
        <v>41.06</v>
      </c>
      <c r="P825" s="3">
        <v>37.83</v>
      </c>
      <c r="Q825" s="3">
        <v>35.340000000000003</v>
      </c>
      <c r="R825" s="3">
        <v>34.03</v>
      </c>
      <c r="S825" s="3">
        <v>33.54</v>
      </c>
      <c r="T825" s="3">
        <v>33.380000000000003</v>
      </c>
      <c r="U825" s="3">
        <v>33.950000000000003</v>
      </c>
      <c r="V825" s="3">
        <v>35.49</v>
      </c>
      <c r="W825" s="3">
        <v>38.44</v>
      </c>
      <c r="X825" s="3">
        <v>40.97</v>
      </c>
      <c r="Y825" s="3">
        <v>43.24</v>
      </c>
      <c r="Z825" s="3">
        <v>46.73</v>
      </c>
      <c r="AA825" s="3">
        <v>46.02</v>
      </c>
      <c r="AB825" s="3">
        <v>42.62</v>
      </c>
      <c r="AC825" s="3">
        <v>39</v>
      </c>
      <c r="AD825" s="3">
        <v>38.17</v>
      </c>
      <c r="AE825" s="3">
        <v>37.97</v>
      </c>
      <c r="AF825" s="3">
        <v>37.99</v>
      </c>
      <c r="AG825" s="3">
        <v>38.43</v>
      </c>
      <c r="AH825" s="3">
        <v>39.090000000000003</v>
      </c>
      <c r="AI825" s="3">
        <v>41.4</v>
      </c>
      <c r="AJ825" s="3">
        <v>43.77</v>
      </c>
      <c r="AK825" s="3">
        <v>46.3</v>
      </c>
      <c r="AL825" s="3">
        <v>48.34</v>
      </c>
      <c r="AM825" s="3">
        <v>48.52</v>
      </c>
      <c r="AN825" s="3">
        <v>45.82</v>
      </c>
      <c r="AO825" s="3">
        <v>40.72</v>
      </c>
      <c r="AP825" s="3">
        <v>39.200000000000003</v>
      </c>
      <c r="AQ825" s="3">
        <v>38.42</v>
      </c>
      <c r="AR825" s="3">
        <v>38.64</v>
      </c>
      <c r="AS825" s="3">
        <v>39.6</v>
      </c>
      <c r="AT825" s="3">
        <v>42.18</v>
      </c>
      <c r="AU825" s="3">
        <v>46.05</v>
      </c>
      <c r="AV825" s="3">
        <v>47.85</v>
      </c>
      <c r="AW825" s="3">
        <v>48.21</v>
      </c>
      <c r="AX825" s="3">
        <v>48.27</v>
      </c>
      <c r="AY825" s="3">
        <v>45.81</v>
      </c>
    </row>
    <row r="826" spans="1:51" x14ac:dyDescent="0.35">
      <c r="A826" s="5">
        <f t="shared" si="13"/>
        <v>43881</v>
      </c>
      <c r="B826" t="s">
        <v>971</v>
      </c>
      <c r="C826" s="2">
        <v>43881</v>
      </c>
      <c r="D826" s="3">
        <v>23.14</v>
      </c>
      <c r="E826" s="3">
        <v>22.52</v>
      </c>
      <c r="F826" s="3">
        <v>23.18</v>
      </c>
      <c r="G826" s="3">
        <v>24.17</v>
      </c>
      <c r="H826" s="3">
        <v>24.48</v>
      </c>
      <c r="I826" s="3">
        <v>24.73</v>
      </c>
      <c r="J826" s="3">
        <v>25.72</v>
      </c>
      <c r="K826" s="3">
        <v>28.49</v>
      </c>
      <c r="L826" s="3">
        <v>36</v>
      </c>
      <c r="M826" s="3">
        <v>39.25</v>
      </c>
      <c r="N826" s="3">
        <v>40.49</v>
      </c>
      <c r="O826" s="3">
        <v>40.72</v>
      </c>
      <c r="P826" s="3">
        <v>37.49</v>
      </c>
      <c r="Q826" s="3">
        <v>35</v>
      </c>
      <c r="R826" s="3">
        <v>33.69</v>
      </c>
      <c r="S826" s="3">
        <v>33.200000000000003</v>
      </c>
      <c r="T826" s="3">
        <v>33.04</v>
      </c>
      <c r="U826" s="3">
        <v>33.61</v>
      </c>
      <c r="V826" s="3">
        <v>35.15</v>
      </c>
      <c r="W826" s="3">
        <v>38.090000000000003</v>
      </c>
      <c r="X826" s="3">
        <v>40.619999999999997</v>
      </c>
      <c r="Y826" s="3">
        <v>42.89</v>
      </c>
      <c r="Z826" s="3">
        <v>46.38</v>
      </c>
      <c r="AA826" s="3">
        <v>45.67</v>
      </c>
      <c r="AB826" s="3">
        <v>42.24</v>
      </c>
      <c r="AC826" s="3">
        <v>38.71</v>
      </c>
      <c r="AD826" s="3">
        <v>37.93</v>
      </c>
      <c r="AE826" s="3">
        <v>37.729999999999997</v>
      </c>
      <c r="AF826" s="3">
        <v>37.75</v>
      </c>
      <c r="AG826" s="3">
        <v>38.19</v>
      </c>
      <c r="AH826" s="3">
        <v>38.85</v>
      </c>
      <c r="AI826" s="3">
        <v>41.1</v>
      </c>
      <c r="AJ826" s="3">
        <v>43.47</v>
      </c>
      <c r="AK826" s="3">
        <v>46</v>
      </c>
      <c r="AL826" s="3">
        <v>48.04</v>
      </c>
      <c r="AM826" s="3">
        <v>48.22</v>
      </c>
      <c r="AN826" s="3">
        <v>45.52</v>
      </c>
      <c r="AO826" s="3">
        <v>40.42</v>
      </c>
      <c r="AP826" s="3">
        <v>38.83</v>
      </c>
      <c r="AQ826" s="3">
        <v>37.99</v>
      </c>
      <c r="AR826" s="3">
        <v>38.21</v>
      </c>
      <c r="AS826" s="3">
        <v>39.17</v>
      </c>
      <c r="AT826" s="3">
        <v>41.78</v>
      </c>
      <c r="AU826" s="3">
        <v>45.59</v>
      </c>
      <c r="AV826" s="3">
        <v>47.38</v>
      </c>
      <c r="AW826" s="3">
        <v>47.74</v>
      </c>
      <c r="AX826" s="3">
        <v>47.8</v>
      </c>
      <c r="AY826" s="3">
        <v>45.34</v>
      </c>
    </row>
    <row r="827" spans="1:51" x14ac:dyDescent="0.35">
      <c r="A827" s="5">
        <f t="shared" si="13"/>
        <v>43882</v>
      </c>
      <c r="B827" t="s">
        <v>972</v>
      </c>
      <c r="C827" s="2">
        <v>43882</v>
      </c>
      <c r="D827" s="3">
        <v>22.92</v>
      </c>
      <c r="E827" s="3">
        <v>22.07</v>
      </c>
      <c r="F827" s="3">
        <v>22.76</v>
      </c>
      <c r="G827" s="3">
        <v>23.71</v>
      </c>
      <c r="H827" s="3">
        <v>23.96</v>
      </c>
      <c r="I827" s="3">
        <v>24.42</v>
      </c>
      <c r="J827" s="3">
        <v>25.43</v>
      </c>
      <c r="K827" s="3">
        <v>28.08</v>
      </c>
      <c r="L827" s="3">
        <v>35.520000000000003</v>
      </c>
      <c r="M827" s="3">
        <v>38.770000000000003</v>
      </c>
      <c r="N827" s="3">
        <v>40.01</v>
      </c>
      <c r="O827" s="3">
        <v>40.24</v>
      </c>
      <c r="P827" s="3">
        <v>37.01</v>
      </c>
      <c r="Q827" s="3">
        <v>34.42</v>
      </c>
      <c r="R827" s="3">
        <v>33.11</v>
      </c>
      <c r="S827" s="3">
        <v>32.619999999999997</v>
      </c>
      <c r="T827" s="3">
        <v>32.46</v>
      </c>
      <c r="U827" s="3">
        <v>33.03</v>
      </c>
      <c r="V827" s="3">
        <v>34.57</v>
      </c>
      <c r="W827" s="3">
        <v>37.630000000000003</v>
      </c>
      <c r="X827" s="3">
        <v>40.200000000000003</v>
      </c>
      <c r="Y827" s="3">
        <v>42.54</v>
      </c>
      <c r="Z827" s="3">
        <v>46.03</v>
      </c>
      <c r="AA827" s="3">
        <v>45.32</v>
      </c>
      <c r="AB827" s="3">
        <v>41.89</v>
      </c>
      <c r="AC827" s="3">
        <v>38.1</v>
      </c>
      <c r="AD827" s="3">
        <v>37.17</v>
      </c>
      <c r="AE827" s="3">
        <v>36.97</v>
      </c>
      <c r="AF827" s="3">
        <v>36.99</v>
      </c>
      <c r="AG827" s="3">
        <v>37.43</v>
      </c>
      <c r="AH827" s="3">
        <v>38.090000000000003</v>
      </c>
      <c r="AI827" s="3">
        <v>40.5</v>
      </c>
      <c r="AJ827" s="3">
        <v>42.99</v>
      </c>
      <c r="AK827" s="3">
        <v>45.59</v>
      </c>
      <c r="AL827" s="3">
        <v>47.63</v>
      </c>
      <c r="AM827" s="3">
        <v>47.81</v>
      </c>
      <c r="AN827" s="3">
        <v>45.11</v>
      </c>
      <c r="AO827" s="3">
        <v>40.01</v>
      </c>
      <c r="AP827" s="3">
        <v>38.42</v>
      </c>
      <c r="AQ827" s="3">
        <v>37.58</v>
      </c>
      <c r="AR827" s="3">
        <v>37.799999999999997</v>
      </c>
      <c r="AS827" s="3">
        <v>38.76</v>
      </c>
      <c r="AT827" s="3">
        <v>41.36</v>
      </c>
      <c r="AU827" s="3">
        <v>45.38</v>
      </c>
      <c r="AV827" s="3">
        <v>47.17</v>
      </c>
      <c r="AW827" s="3">
        <v>47.53</v>
      </c>
      <c r="AX827" s="3">
        <v>47.59</v>
      </c>
      <c r="AY827" s="3">
        <v>45.13</v>
      </c>
    </row>
    <row r="828" spans="1:51" x14ac:dyDescent="0.35">
      <c r="A828" s="5">
        <f t="shared" si="13"/>
        <v>43885</v>
      </c>
      <c r="B828" t="s">
        <v>973</v>
      </c>
      <c r="C828" s="2">
        <v>43885</v>
      </c>
      <c r="D828" s="3">
        <v>22.58</v>
      </c>
      <c r="E828" s="3">
        <v>21.27</v>
      </c>
      <c r="F828" s="3">
        <v>21.83</v>
      </c>
      <c r="G828" s="3">
        <v>22.64</v>
      </c>
      <c r="H828" s="3">
        <v>22.95</v>
      </c>
      <c r="I828" s="3">
        <v>23.25</v>
      </c>
      <c r="J828" s="3">
        <v>24.2</v>
      </c>
      <c r="K828" s="3">
        <v>26.75</v>
      </c>
      <c r="L828" s="3">
        <v>33.89</v>
      </c>
      <c r="M828" s="3">
        <v>37.11</v>
      </c>
      <c r="N828" s="3">
        <v>38.270000000000003</v>
      </c>
      <c r="O828" s="3">
        <v>38.49</v>
      </c>
      <c r="P828" s="3">
        <v>35.26</v>
      </c>
      <c r="Q828" s="3">
        <v>32.92</v>
      </c>
      <c r="R828" s="3">
        <v>31.7</v>
      </c>
      <c r="S828" s="3">
        <v>31.24</v>
      </c>
      <c r="T828" s="3">
        <v>31.1</v>
      </c>
      <c r="U828" s="3">
        <v>31.69</v>
      </c>
      <c r="V828" s="3">
        <v>33.229999999999997</v>
      </c>
      <c r="W828" s="3">
        <v>36.28</v>
      </c>
      <c r="X828" s="3">
        <v>38.86</v>
      </c>
      <c r="Y828" s="3">
        <v>41.21</v>
      </c>
      <c r="Z828" s="3">
        <v>44.7</v>
      </c>
      <c r="AA828" s="3">
        <v>43.99</v>
      </c>
      <c r="AB828" s="3">
        <v>40.64</v>
      </c>
      <c r="AC828" s="3">
        <v>36.909999999999997</v>
      </c>
      <c r="AD828" s="3">
        <v>35.99</v>
      </c>
      <c r="AE828" s="3">
        <v>35.799999999999997</v>
      </c>
      <c r="AF828" s="3">
        <v>35.83</v>
      </c>
      <c r="AG828" s="3">
        <v>36.28</v>
      </c>
      <c r="AH828" s="3">
        <v>36.950000000000003</v>
      </c>
      <c r="AI828" s="3">
        <v>39.479999999999997</v>
      </c>
      <c r="AJ828" s="3">
        <v>41.98</v>
      </c>
      <c r="AK828" s="3">
        <v>44.59</v>
      </c>
      <c r="AL828" s="3">
        <v>46.62</v>
      </c>
      <c r="AM828" s="3">
        <v>46.79</v>
      </c>
      <c r="AN828" s="3">
        <v>44.09</v>
      </c>
      <c r="AO828" s="3">
        <v>38.97</v>
      </c>
      <c r="AP828" s="3">
        <v>37.39</v>
      </c>
      <c r="AQ828" s="3">
        <v>36.56</v>
      </c>
      <c r="AR828" s="3">
        <v>36.79</v>
      </c>
      <c r="AS828" s="3">
        <v>37.75</v>
      </c>
      <c r="AT828" s="3">
        <v>40.35</v>
      </c>
      <c r="AU828" s="3">
        <v>44.37</v>
      </c>
      <c r="AV828" s="3">
        <v>46.16</v>
      </c>
      <c r="AW828" s="3">
        <v>46.52</v>
      </c>
      <c r="AX828" s="3">
        <v>46.58</v>
      </c>
      <c r="AY828" s="3">
        <v>44.12</v>
      </c>
    </row>
    <row r="829" spans="1:51" x14ac:dyDescent="0.35">
      <c r="A829" s="5">
        <f t="shared" si="13"/>
        <v>43886</v>
      </c>
      <c r="B829" t="s">
        <v>974</v>
      </c>
      <c r="C829" s="2">
        <v>43886</v>
      </c>
      <c r="D829" s="3">
        <v>22.54</v>
      </c>
      <c r="E829" s="3">
        <v>21.06</v>
      </c>
      <c r="F829" s="3">
        <v>21.42</v>
      </c>
      <c r="G829" s="3">
        <v>22.22</v>
      </c>
      <c r="H829" s="3">
        <v>22.47</v>
      </c>
      <c r="I829" s="3">
        <v>22.75</v>
      </c>
      <c r="J829" s="3">
        <v>23.7</v>
      </c>
      <c r="K829" s="3">
        <v>26.4</v>
      </c>
      <c r="L829" s="3">
        <v>33.61</v>
      </c>
      <c r="M829" s="3">
        <v>36.700000000000003</v>
      </c>
      <c r="N829" s="3">
        <v>37.799999999999997</v>
      </c>
      <c r="O829" s="3">
        <v>38.090000000000003</v>
      </c>
      <c r="P829" s="3">
        <v>35.24</v>
      </c>
      <c r="Q829" s="3">
        <v>32.549999999999997</v>
      </c>
      <c r="R829" s="3">
        <v>31.27</v>
      </c>
      <c r="S829" s="3">
        <v>30.81</v>
      </c>
      <c r="T829" s="3">
        <v>30.6</v>
      </c>
      <c r="U829" s="3">
        <v>31.28</v>
      </c>
      <c r="V829" s="3">
        <v>32.880000000000003</v>
      </c>
      <c r="W829" s="3">
        <v>36.020000000000003</v>
      </c>
      <c r="X829" s="3">
        <v>38.6</v>
      </c>
      <c r="Y829" s="3">
        <v>40.950000000000003</v>
      </c>
      <c r="Z829" s="3">
        <v>44.44</v>
      </c>
      <c r="AA829" s="3">
        <v>43.73</v>
      </c>
      <c r="AB829" s="3">
        <v>40.380000000000003</v>
      </c>
      <c r="AC829" s="3">
        <v>36.53</v>
      </c>
      <c r="AD829" s="3">
        <v>35.61</v>
      </c>
      <c r="AE829" s="3">
        <v>35.42</v>
      </c>
      <c r="AF829" s="3">
        <v>35.450000000000003</v>
      </c>
      <c r="AG829" s="3">
        <v>35.9</v>
      </c>
      <c r="AH829" s="3">
        <v>36.57</v>
      </c>
      <c r="AI829" s="3">
        <v>39.17</v>
      </c>
      <c r="AJ829" s="3">
        <v>41.67</v>
      </c>
      <c r="AK829" s="3">
        <v>44.28</v>
      </c>
      <c r="AL829" s="3">
        <v>46.31</v>
      </c>
      <c r="AM829" s="3">
        <v>46.48</v>
      </c>
      <c r="AN829" s="3">
        <v>43.78</v>
      </c>
      <c r="AO829" s="3">
        <v>38.659999999999997</v>
      </c>
      <c r="AP829" s="3">
        <v>37.08</v>
      </c>
      <c r="AQ829" s="3">
        <v>36.25</v>
      </c>
      <c r="AR829" s="3">
        <v>36.479999999999997</v>
      </c>
      <c r="AS829" s="3">
        <v>37.44</v>
      </c>
      <c r="AT829" s="3">
        <v>40.04</v>
      </c>
      <c r="AU829" s="3">
        <v>44.06</v>
      </c>
      <c r="AV829" s="3">
        <v>45.85</v>
      </c>
      <c r="AW829" s="3">
        <v>46.21</v>
      </c>
      <c r="AX829" s="3">
        <v>46.27</v>
      </c>
      <c r="AY829" s="3">
        <v>43.81</v>
      </c>
    </row>
    <row r="830" spans="1:51" x14ac:dyDescent="0.35">
      <c r="A830" s="5">
        <f t="shared" si="13"/>
        <v>43887</v>
      </c>
      <c r="B830" t="s">
        <v>975</v>
      </c>
      <c r="C830" s="2">
        <v>43887</v>
      </c>
      <c r="D830" s="3">
        <v>23.06</v>
      </c>
      <c r="E830" s="3">
        <v>21.47</v>
      </c>
      <c r="F830" s="3">
        <v>21.79</v>
      </c>
      <c r="G830" s="3">
        <v>22.5</v>
      </c>
      <c r="H830" s="3">
        <v>22.77</v>
      </c>
      <c r="I830" s="3">
        <v>22.97</v>
      </c>
      <c r="J830" s="3">
        <v>23.97</v>
      </c>
      <c r="K830" s="3">
        <v>26.69</v>
      </c>
      <c r="L830" s="3">
        <v>33.799999999999997</v>
      </c>
      <c r="M830" s="3">
        <v>36.83</v>
      </c>
      <c r="N830" s="3">
        <v>37.93</v>
      </c>
      <c r="O830" s="3">
        <v>38.36</v>
      </c>
      <c r="P830" s="3">
        <v>35.659999999999997</v>
      </c>
      <c r="Q830" s="3">
        <v>33.06</v>
      </c>
      <c r="R830" s="3">
        <v>31.81</v>
      </c>
      <c r="S830" s="3">
        <v>31.21</v>
      </c>
      <c r="T830" s="3">
        <v>30.96</v>
      </c>
      <c r="U830" s="3">
        <v>31.64</v>
      </c>
      <c r="V830" s="3">
        <v>33.24</v>
      </c>
      <c r="W830" s="3">
        <v>36.380000000000003</v>
      </c>
      <c r="X830" s="3">
        <v>38.96</v>
      </c>
      <c r="Y830" s="3">
        <v>41.31</v>
      </c>
      <c r="Z830" s="3">
        <v>44.8</v>
      </c>
      <c r="AA830" s="3">
        <v>44.09</v>
      </c>
      <c r="AB830" s="3">
        <v>40.74</v>
      </c>
      <c r="AC830" s="3">
        <v>36.94</v>
      </c>
      <c r="AD830" s="3">
        <v>36.020000000000003</v>
      </c>
      <c r="AE830" s="3">
        <v>35.83</v>
      </c>
      <c r="AF830" s="3">
        <v>35.86</v>
      </c>
      <c r="AG830" s="3">
        <v>36.31</v>
      </c>
      <c r="AH830" s="3">
        <v>36.979999999999997</v>
      </c>
      <c r="AI830" s="3">
        <v>39.58</v>
      </c>
      <c r="AJ830" s="3">
        <v>42.08</v>
      </c>
      <c r="AK830" s="3">
        <v>44.72</v>
      </c>
      <c r="AL830" s="3">
        <v>46.78</v>
      </c>
      <c r="AM830" s="3">
        <v>46.95</v>
      </c>
      <c r="AN830" s="3">
        <v>44.25</v>
      </c>
      <c r="AO830" s="3">
        <v>39.119999999999997</v>
      </c>
      <c r="AP830" s="3">
        <v>37.54</v>
      </c>
      <c r="AQ830" s="3">
        <v>36.71</v>
      </c>
      <c r="AR830" s="3">
        <v>36.94</v>
      </c>
      <c r="AS830" s="3">
        <v>37.9</v>
      </c>
      <c r="AT830" s="3">
        <v>40.5</v>
      </c>
      <c r="AU830" s="3">
        <v>44.51</v>
      </c>
      <c r="AV830" s="3">
        <v>46.3</v>
      </c>
      <c r="AW830" s="3">
        <v>46.66</v>
      </c>
      <c r="AX830" s="3">
        <v>46.72</v>
      </c>
      <c r="AY830" s="3">
        <v>44.26</v>
      </c>
    </row>
    <row r="831" spans="1:51" x14ac:dyDescent="0.35">
      <c r="A831" s="5">
        <f t="shared" si="13"/>
        <v>43888</v>
      </c>
      <c r="B831" t="s">
        <v>976</v>
      </c>
      <c r="C831" s="2">
        <v>43888</v>
      </c>
      <c r="D831" s="3">
        <v>22.93</v>
      </c>
      <c r="E831" s="3">
        <v>21.18</v>
      </c>
      <c r="F831" s="3">
        <v>21.38</v>
      </c>
      <c r="G831" s="3">
        <v>22.06</v>
      </c>
      <c r="H831" s="3">
        <v>22.26</v>
      </c>
      <c r="I831" s="3">
        <v>22.46</v>
      </c>
      <c r="J831" s="3">
        <v>23.76</v>
      </c>
      <c r="K831" s="3">
        <v>26.43</v>
      </c>
      <c r="L831" s="3">
        <v>33.549999999999997</v>
      </c>
      <c r="M831" s="3">
        <v>36.58</v>
      </c>
      <c r="N831" s="3">
        <v>37.630000000000003</v>
      </c>
      <c r="O831" s="3">
        <v>38.06</v>
      </c>
      <c r="P831" s="3">
        <v>35.46</v>
      </c>
      <c r="Q831" s="3">
        <v>32.979999999999997</v>
      </c>
      <c r="R831" s="3">
        <v>31.43</v>
      </c>
      <c r="S831" s="3">
        <v>30.63</v>
      </c>
      <c r="T831" s="3">
        <v>30.38</v>
      </c>
      <c r="U831" s="3">
        <v>31.06</v>
      </c>
      <c r="V831" s="3">
        <v>32.72</v>
      </c>
      <c r="W831" s="3">
        <v>35.92</v>
      </c>
      <c r="X831" s="3">
        <v>38.549999999999997</v>
      </c>
      <c r="Y831" s="3">
        <v>40.9</v>
      </c>
      <c r="Z831" s="3">
        <v>44.39</v>
      </c>
      <c r="AA831" s="3">
        <v>43.68</v>
      </c>
      <c r="AB831" s="3">
        <v>40.32</v>
      </c>
      <c r="AC831" s="3">
        <v>36.46</v>
      </c>
      <c r="AD831" s="3">
        <v>35.520000000000003</v>
      </c>
      <c r="AE831" s="3">
        <v>35.33</v>
      </c>
      <c r="AF831" s="3">
        <v>35.36</v>
      </c>
      <c r="AG831" s="3">
        <v>35.81</v>
      </c>
      <c r="AH831" s="3">
        <v>36.479999999999997</v>
      </c>
      <c r="AI831" s="3">
        <v>39.200000000000003</v>
      </c>
      <c r="AJ831" s="3">
        <v>41.8</v>
      </c>
      <c r="AK831" s="3">
        <v>44.54</v>
      </c>
      <c r="AL831" s="3">
        <v>46.6</v>
      </c>
      <c r="AM831" s="3">
        <v>46.76</v>
      </c>
      <c r="AN831" s="3">
        <v>44.06</v>
      </c>
      <c r="AO831" s="3">
        <v>39.03</v>
      </c>
      <c r="AP831" s="3">
        <v>37.450000000000003</v>
      </c>
      <c r="AQ831" s="3">
        <v>36.619999999999997</v>
      </c>
      <c r="AR831" s="3">
        <v>36.85</v>
      </c>
      <c r="AS831" s="3">
        <v>37.81</v>
      </c>
      <c r="AT831" s="3">
        <v>40.409999999999997</v>
      </c>
      <c r="AU831" s="3">
        <v>44.27</v>
      </c>
      <c r="AV831" s="3">
        <v>46.06</v>
      </c>
      <c r="AW831" s="3">
        <v>46.42</v>
      </c>
      <c r="AX831" s="3">
        <v>46.48</v>
      </c>
      <c r="AY831" s="3">
        <v>44.02</v>
      </c>
    </row>
    <row r="832" spans="1:51" x14ac:dyDescent="0.35">
      <c r="A832" s="5">
        <f t="shared" si="13"/>
        <v>43889</v>
      </c>
      <c r="B832" t="s">
        <v>977</v>
      </c>
      <c r="C832" s="2">
        <v>43889</v>
      </c>
      <c r="D832" s="3">
        <v>21.7</v>
      </c>
      <c r="E832" s="3">
        <v>21.85</v>
      </c>
      <c r="F832" s="3">
        <v>22.6</v>
      </c>
      <c r="G832" s="3">
        <v>22.76</v>
      </c>
      <c r="H832" s="3">
        <v>22.96</v>
      </c>
      <c r="I832" s="3">
        <v>24.06</v>
      </c>
      <c r="J832" s="3">
        <v>26.69</v>
      </c>
      <c r="K832" s="3">
        <v>33.86</v>
      </c>
      <c r="L832" s="3">
        <v>36.909999999999997</v>
      </c>
      <c r="M832" s="3">
        <v>37.92</v>
      </c>
      <c r="N832" s="3">
        <v>38.35</v>
      </c>
      <c r="O832" s="3">
        <v>35.75</v>
      </c>
      <c r="P832" s="3">
        <v>33.19</v>
      </c>
      <c r="Q832" s="3">
        <v>31.64</v>
      </c>
      <c r="R832" s="3">
        <v>30.84</v>
      </c>
      <c r="S832" s="3">
        <v>30.6</v>
      </c>
      <c r="T832" s="3">
        <v>31.3</v>
      </c>
      <c r="U832" s="3">
        <v>32.979999999999997</v>
      </c>
      <c r="V832" s="3">
        <v>36.28</v>
      </c>
      <c r="W832" s="3">
        <v>38.909999999999997</v>
      </c>
      <c r="X832" s="3">
        <v>41.26</v>
      </c>
      <c r="Y832" s="3">
        <v>44.75</v>
      </c>
      <c r="Z832" s="3">
        <v>44.04</v>
      </c>
      <c r="AA832" s="3">
        <v>40.61</v>
      </c>
      <c r="AB832" s="3">
        <v>36.69</v>
      </c>
      <c r="AC832" s="3">
        <v>35.75</v>
      </c>
      <c r="AD832" s="3">
        <v>35.56</v>
      </c>
      <c r="AE832" s="3">
        <v>35.590000000000003</v>
      </c>
      <c r="AF832" s="3">
        <v>36.04</v>
      </c>
      <c r="AG832" s="3">
        <v>36.71</v>
      </c>
      <c r="AH832" s="3">
        <v>39.409999999999997</v>
      </c>
      <c r="AI832" s="3">
        <v>42.01</v>
      </c>
      <c r="AJ832" s="3">
        <v>44.75</v>
      </c>
      <c r="AK832" s="3">
        <v>46.81</v>
      </c>
      <c r="AL832" s="3">
        <v>46.97</v>
      </c>
      <c r="AM832" s="3">
        <v>44.27</v>
      </c>
      <c r="AN832" s="3">
        <v>39.25</v>
      </c>
      <c r="AO832" s="3">
        <v>37.67</v>
      </c>
      <c r="AP832" s="3">
        <v>36.840000000000003</v>
      </c>
      <c r="AQ832" s="3">
        <v>37.07</v>
      </c>
      <c r="AR832" s="3">
        <v>38.03</v>
      </c>
      <c r="AS832" s="3">
        <v>40.630000000000003</v>
      </c>
      <c r="AT832" s="3">
        <v>44.49</v>
      </c>
      <c r="AU832" s="3">
        <v>46.28</v>
      </c>
      <c r="AV832" s="3">
        <v>46.64</v>
      </c>
      <c r="AW832" s="3">
        <v>46.7</v>
      </c>
      <c r="AX832" s="3">
        <v>44.24</v>
      </c>
      <c r="AY832" s="3">
        <v>41.66</v>
      </c>
    </row>
    <row r="833" spans="1:51" x14ac:dyDescent="0.35">
      <c r="A833" s="5">
        <f t="shared" si="13"/>
        <v>43892</v>
      </c>
      <c r="B833" t="s">
        <v>978</v>
      </c>
      <c r="C833" s="2">
        <v>43892</v>
      </c>
      <c r="D833" s="3">
        <v>22.38</v>
      </c>
      <c r="E833" s="3">
        <v>22.43</v>
      </c>
      <c r="F833" s="3">
        <v>22.98</v>
      </c>
      <c r="G833" s="3">
        <v>23.26</v>
      </c>
      <c r="H833" s="3">
        <v>23.46</v>
      </c>
      <c r="I833" s="3">
        <v>24.66</v>
      </c>
      <c r="J833" s="3">
        <v>27.51</v>
      </c>
      <c r="K833" s="3">
        <v>34.76</v>
      </c>
      <c r="L833" s="3">
        <v>37.67</v>
      </c>
      <c r="M833" s="3">
        <v>38.68</v>
      </c>
      <c r="N833" s="3">
        <v>39.11</v>
      </c>
      <c r="O833" s="3">
        <v>36.51</v>
      </c>
      <c r="P833" s="3">
        <v>33.950000000000003</v>
      </c>
      <c r="Q833" s="3">
        <v>32.4</v>
      </c>
      <c r="R833" s="3">
        <v>31.6</v>
      </c>
      <c r="S833" s="3">
        <v>31.36</v>
      </c>
      <c r="T833" s="3">
        <v>32.06</v>
      </c>
      <c r="U833" s="3">
        <v>33.74</v>
      </c>
      <c r="V833" s="3">
        <v>37.04</v>
      </c>
      <c r="W833" s="3">
        <v>39.67</v>
      </c>
      <c r="X833" s="3">
        <v>42.02</v>
      </c>
      <c r="Y833" s="3">
        <v>45.51</v>
      </c>
      <c r="Z833" s="3">
        <v>44.8</v>
      </c>
      <c r="AA833" s="3">
        <v>41.37</v>
      </c>
      <c r="AB833" s="3">
        <v>37.450000000000003</v>
      </c>
      <c r="AC833" s="3">
        <v>36.51</v>
      </c>
      <c r="AD833" s="3">
        <v>36.32</v>
      </c>
      <c r="AE833" s="3">
        <v>36.35</v>
      </c>
      <c r="AF833" s="3">
        <v>36.799999999999997</v>
      </c>
      <c r="AG833" s="3">
        <v>37.47</v>
      </c>
      <c r="AH833" s="3">
        <v>40.17</v>
      </c>
      <c r="AI833" s="3">
        <v>42.77</v>
      </c>
      <c r="AJ833" s="3">
        <v>45.51</v>
      </c>
      <c r="AK833" s="3">
        <v>47.57</v>
      </c>
      <c r="AL833" s="3">
        <v>47.73</v>
      </c>
      <c r="AM833" s="3">
        <v>45.03</v>
      </c>
      <c r="AN833" s="3">
        <v>39.68</v>
      </c>
      <c r="AO833" s="3">
        <v>38.1</v>
      </c>
      <c r="AP833" s="3">
        <v>37.270000000000003</v>
      </c>
      <c r="AQ833" s="3">
        <v>37.5</v>
      </c>
      <c r="AR833" s="3">
        <v>38.46</v>
      </c>
      <c r="AS833" s="3">
        <v>41.06</v>
      </c>
      <c r="AT833" s="3">
        <v>45.26</v>
      </c>
      <c r="AU833" s="3">
        <v>47.05</v>
      </c>
      <c r="AV833" s="3">
        <v>47.41</v>
      </c>
      <c r="AW833" s="3">
        <v>47.47</v>
      </c>
      <c r="AX833" s="3">
        <v>45.01</v>
      </c>
      <c r="AY833" s="3">
        <v>42.43</v>
      </c>
    </row>
    <row r="834" spans="1:51" x14ac:dyDescent="0.35">
      <c r="A834" s="5">
        <f t="shared" si="13"/>
        <v>43893</v>
      </c>
      <c r="B834" t="s">
        <v>979</v>
      </c>
      <c r="C834" s="2">
        <v>43893</v>
      </c>
      <c r="D834" s="3">
        <v>23.2</v>
      </c>
      <c r="E834" s="3">
        <v>23.34</v>
      </c>
      <c r="F834" s="3">
        <v>23.91</v>
      </c>
      <c r="G834" s="3">
        <v>24.04</v>
      </c>
      <c r="H834" s="3">
        <v>24.35</v>
      </c>
      <c r="I834" s="3">
        <v>25.4</v>
      </c>
      <c r="J834" s="3">
        <v>28.36</v>
      </c>
      <c r="K834" s="3">
        <v>36.24</v>
      </c>
      <c r="L834" s="3">
        <v>39.119999999999997</v>
      </c>
      <c r="M834" s="3">
        <v>40.21</v>
      </c>
      <c r="N834" s="3">
        <v>40.64</v>
      </c>
      <c r="O834" s="3">
        <v>38.049999999999997</v>
      </c>
      <c r="P834" s="3">
        <v>35.049999999999997</v>
      </c>
      <c r="Q834" s="3">
        <v>33.5</v>
      </c>
      <c r="R834" s="3">
        <v>32.700000000000003</v>
      </c>
      <c r="S834" s="3">
        <v>32.46</v>
      </c>
      <c r="T834" s="3">
        <v>33.159999999999997</v>
      </c>
      <c r="U834" s="3">
        <v>34.83</v>
      </c>
      <c r="V834" s="3">
        <v>38.270000000000003</v>
      </c>
      <c r="W834" s="3">
        <v>40.9</v>
      </c>
      <c r="X834" s="3">
        <v>43.25</v>
      </c>
      <c r="Y834" s="3">
        <v>46.74</v>
      </c>
      <c r="Z834" s="3">
        <v>46.03</v>
      </c>
      <c r="AA834" s="3">
        <v>42.48</v>
      </c>
      <c r="AB834" s="3">
        <v>38.340000000000003</v>
      </c>
      <c r="AC834" s="3">
        <v>37.4</v>
      </c>
      <c r="AD834" s="3">
        <v>37.21</v>
      </c>
      <c r="AE834" s="3">
        <v>37.24</v>
      </c>
      <c r="AF834" s="3">
        <v>37.69</v>
      </c>
      <c r="AG834" s="3">
        <v>38.36</v>
      </c>
      <c r="AH834" s="3">
        <v>41.23</v>
      </c>
      <c r="AI834" s="3">
        <v>43.83</v>
      </c>
      <c r="AJ834" s="3">
        <v>46.57</v>
      </c>
      <c r="AK834" s="3">
        <v>48.63</v>
      </c>
      <c r="AL834" s="3">
        <v>48.79</v>
      </c>
      <c r="AM834" s="3">
        <v>46.09</v>
      </c>
      <c r="AN834" s="3">
        <v>40.840000000000003</v>
      </c>
      <c r="AO834" s="3">
        <v>39.26</v>
      </c>
      <c r="AP834" s="3">
        <v>38.43</v>
      </c>
      <c r="AQ834" s="3">
        <v>38.659999999999997</v>
      </c>
      <c r="AR834" s="3">
        <v>39.619999999999997</v>
      </c>
      <c r="AS834" s="3">
        <v>42.22</v>
      </c>
      <c r="AT834" s="3">
        <v>46.42</v>
      </c>
      <c r="AU834" s="3">
        <v>48.21</v>
      </c>
      <c r="AV834" s="3">
        <v>48.57</v>
      </c>
      <c r="AW834" s="3">
        <v>48.63</v>
      </c>
      <c r="AX834" s="3">
        <v>46.17</v>
      </c>
      <c r="AY834" s="3">
        <v>43.59</v>
      </c>
    </row>
    <row r="835" spans="1:51" x14ac:dyDescent="0.35">
      <c r="A835" s="5">
        <f t="shared" si="13"/>
        <v>43894</v>
      </c>
      <c r="B835" t="s">
        <v>980</v>
      </c>
      <c r="C835" s="2">
        <v>43894</v>
      </c>
      <c r="D835" s="3">
        <v>22.39</v>
      </c>
      <c r="E835" s="3">
        <v>22.64</v>
      </c>
      <c r="F835" s="3">
        <v>23.13</v>
      </c>
      <c r="G835" s="3">
        <v>23.46</v>
      </c>
      <c r="H835" s="3">
        <v>23.74</v>
      </c>
      <c r="I835" s="3">
        <v>25</v>
      </c>
      <c r="J835" s="3">
        <v>28.13</v>
      </c>
      <c r="K835" s="3">
        <v>35.880000000000003</v>
      </c>
      <c r="L835" s="3">
        <v>38.78</v>
      </c>
      <c r="M835" s="3">
        <v>39.869999999999997</v>
      </c>
      <c r="N835" s="3">
        <v>40.299999999999997</v>
      </c>
      <c r="O835" s="3">
        <v>37.81</v>
      </c>
      <c r="P835" s="3">
        <v>34.89</v>
      </c>
      <c r="Q835" s="3">
        <v>33.409999999999997</v>
      </c>
      <c r="R835" s="3">
        <v>32.61</v>
      </c>
      <c r="S835" s="3">
        <v>32.369999999999997</v>
      </c>
      <c r="T835" s="3">
        <v>33.119999999999997</v>
      </c>
      <c r="U835" s="3">
        <v>34.840000000000003</v>
      </c>
      <c r="V835" s="3">
        <v>38.22</v>
      </c>
      <c r="W835" s="3">
        <v>40.85</v>
      </c>
      <c r="X835" s="3">
        <v>43.2</v>
      </c>
      <c r="Y835" s="3">
        <v>46.7</v>
      </c>
      <c r="Z835" s="3">
        <v>45.99</v>
      </c>
      <c r="AA835" s="3">
        <v>42.44</v>
      </c>
      <c r="AB835" s="3">
        <v>38.4</v>
      </c>
      <c r="AC835" s="3">
        <v>37.46</v>
      </c>
      <c r="AD835" s="3">
        <v>37.270000000000003</v>
      </c>
      <c r="AE835" s="3">
        <v>37.299999999999997</v>
      </c>
      <c r="AF835" s="3">
        <v>37.81</v>
      </c>
      <c r="AG835" s="3">
        <v>38.53</v>
      </c>
      <c r="AH835" s="3">
        <v>41.44</v>
      </c>
      <c r="AI835" s="3">
        <v>44.04</v>
      </c>
      <c r="AJ835" s="3">
        <v>46.78</v>
      </c>
      <c r="AK835" s="3">
        <v>48.84</v>
      </c>
      <c r="AL835" s="3">
        <v>49</v>
      </c>
      <c r="AM835" s="3">
        <v>46.35</v>
      </c>
      <c r="AN835" s="3">
        <v>41.15</v>
      </c>
      <c r="AO835" s="3">
        <v>39.57</v>
      </c>
      <c r="AP835" s="3">
        <v>38.74</v>
      </c>
      <c r="AQ835" s="3">
        <v>38.97</v>
      </c>
      <c r="AR835" s="3">
        <v>39.93</v>
      </c>
      <c r="AS835" s="3">
        <v>42.5</v>
      </c>
      <c r="AT835" s="3">
        <v>46.67</v>
      </c>
      <c r="AU835" s="3">
        <v>48.43</v>
      </c>
      <c r="AV835" s="3">
        <v>48.79</v>
      </c>
      <c r="AW835" s="3">
        <v>48.85</v>
      </c>
      <c r="AX835" s="3">
        <v>46.39</v>
      </c>
      <c r="AY835" s="3">
        <v>43.81</v>
      </c>
    </row>
    <row r="836" spans="1:51" x14ac:dyDescent="0.35">
      <c r="A836" s="5">
        <f t="shared" si="13"/>
        <v>43895</v>
      </c>
      <c r="B836" t="s">
        <v>981</v>
      </c>
      <c r="C836" s="2">
        <v>43895</v>
      </c>
      <c r="D836" s="3">
        <v>22.35</v>
      </c>
      <c r="E836" s="3">
        <v>22.43</v>
      </c>
      <c r="F836" s="3">
        <v>22.77</v>
      </c>
      <c r="G836" s="3">
        <v>22.94</v>
      </c>
      <c r="H836" s="3">
        <v>23.36</v>
      </c>
      <c r="I836" s="3">
        <v>24.75</v>
      </c>
      <c r="J836" s="3">
        <v>27.7</v>
      </c>
      <c r="K836" s="3">
        <v>35.35</v>
      </c>
      <c r="L836" s="3">
        <v>38.35</v>
      </c>
      <c r="M836" s="3">
        <v>39.65</v>
      </c>
      <c r="N836" s="3">
        <v>39.840000000000003</v>
      </c>
      <c r="O836" s="3">
        <v>37.35</v>
      </c>
      <c r="P836" s="3">
        <v>34.479999999999997</v>
      </c>
      <c r="Q836" s="3">
        <v>33</v>
      </c>
      <c r="R836" s="3">
        <v>32.200000000000003</v>
      </c>
      <c r="S836" s="3">
        <v>31.96</v>
      </c>
      <c r="T836" s="3">
        <v>32.700000000000003</v>
      </c>
      <c r="U836" s="3">
        <v>34.43</v>
      </c>
      <c r="V836" s="3">
        <v>37.81</v>
      </c>
      <c r="W836" s="3">
        <v>40.44</v>
      </c>
      <c r="X836" s="3">
        <v>42.79</v>
      </c>
      <c r="Y836" s="3">
        <v>46.29</v>
      </c>
      <c r="Z836" s="3">
        <v>45.71</v>
      </c>
      <c r="AA836" s="3">
        <v>42.16</v>
      </c>
      <c r="AB836" s="3">
        <v>38.19</v>
      </c>
      <c r="AC836" s="3">
        <v>37.25</v>
      </c>
      <c r="AD836" s="3">
        <v>37.06</v>
      </c>
      <c r="AE836" s="3">
        <v>37.090000000000003</v>
      </c>
      <c r="AF836" s="3">
        <v>37.549999999999997</v>
      </c>
      <c r="AG836" s="3">
        <v>38.22</v>
      </c>
      <c r="AH836" s="3">
        <v>41.04</v>
      </c>
      <c r="AI836" s="3">
        <v>43.64</v>
      </c>
      <c r="AJ836" s="3">
        <v>46.38</v>
      </c>
      <c r="AK836" s="3">
        <v>48.44</v>
      </c>
      <c r="AL836" s="3">
        <v>48.6</v>
      </c>
      <c r="AM836" s="3">
        <v>45.95</v>
      </c>
      <c r="AN836" s="3">
        <v>40.75</v>
      </c>
      <c r="AO836" s="3">
        <v>39.17</v>
      </c>
      <c r="AP836" s="3">
        <v>38.340000000000003</v>
      </c>
      <c r="AQ836" s="3">
        <v>38.57</v>
      </c>
      <c r="AR836" s="3">
        <v>39.53</v>
      </c>
      <c r="AS836" s="3">
        <v>42.15</v>
      </c>
      <c r="AT836" s="3">
        <v>46.37</v>
      </c>
      <c r="AU836" s="3">
        <v>48.13</v>
      </c>
      <c r="AV836" s="3">
        <v>48.49</v>
      </c>
      <c r="AW836" s="3">
        <v>48.55</v>
      </c>
      <c r="AX836" s="3">
        <v>46.09</v>
      </c>
      <c r="AY836" s="3">
        <v>43.51</v>
      </c>
    </row>
    <row r="837" spans="1:51" x14ac:dyDescent="0.35">
      <c r="A837" s="5">
        <f t="shared" si="13"/>
        <v>43896</v>
      </c>
      <c r="B837" t="s">
        <v>982</v>
      </c>
      <c r="C837" s="2">
        <v>43896</v>
      </c>
      <c r="D837" s="3">
        <v>21.85</v>
      </c>
      <c r="E837" s="3">
        <v>21.88</v>
      </c>
      <c r="F837" s="3">
        <v>22.25</v>
      </c>
      <c r="G837" s="3">
        <v>22.38</v>
      </c>
      <c r="H837" s="3">
        <v>22.8</v>
      </c>
      <c r="I837" s="3">
        <v>24.18</v>
      </c>
      <c r="J837" s="3">
        <v>26.78</v>
      </c>
      <c r="K837" s="3">
        <v>34.380000000000003</v>
      </c>
      <c r="L837" s="3">
        <v>37.61</v>
      </c>
      <c r="M837" s="3">
        <v>39.04</v>
      </c>
      <c r="N837" s="3">
        <v>38.65</v>
      </c>
      <c r="O837" s="3">
        <v>36.39</v>
      </c>
      <c r="P837" s="3">
        <v>33.880000000000003</v>
      </c>
      <c r="Q837" s="3">
        <v>31.86</v>
      </c>
      <c r="R837" s="3">
        <v>31.06</v>
      </c>
      <c r="S837" s="3">
        <v>30.82</v>
      </c>
      <c r="T837" s="3">
        <v>31.56</v>
      </c>
      <c r="U837" s="3">
        <v>33.36</v>
      </c>
      <c r="V837" s="3">
        <v>36.89</v>
      </c>
      <c r="W837" s="3">
        <v>39.520000000000003</v>
      </c>
      <c r="X837" s="3">
        <v>41.87</v>
      </c>
      <c r="Y837" s="3">
        <v>45.37</v>
      </c>
      <c r="Z837" s="3">
        <v>44.79</v>
      </c>
      <c r="AA837" s="3">
        <v>41.24</v>
      </c>
      <c r="AB837" s="3">
        <v>37.200000000000003</v>
      </c>
      <c r="AC837" s="3">
        <v>36.26</v>
      </c>
      <c r="AD837" s="3">
        <v>36.07</v>
      </c>
      <c r="AE837" s="3">
        <v>36.1</v>
      </c>
      <c r="AF837" s="3">
        <v>36.56</v>
      </c>
      <c r="AG837" s="3">
        <v>37.270000000000003</v>
      </c>
      <c r="AH837" s="3">
        <v>40.17</v>
      </c>
      <c r="AI837" s="3">
        <v>42.77</v>
      </c>
      <c r="AJ837" s="3">
        <v>45.51</v>
      </c>
      <c r="AK837" s="3">
        <v>47.57</v>
      </c>
      <c r="AL837" s="3">
        <v>47.73</v>
      </c>
      <c r="AM837" s="3">
        <v>45.08</v>
      </c>
      <c r="AN837" s="3">
        <v>39.880000000000003</v>
      </c>
      <c r="AO837" s="3">
        <v>38.299999999999997</v>
      </c>
      <c r="AP837" s="3">
        <v>37.47</v>
      </c>
      <c r="AQ837" s="3">
        <v>37.700000000000003</v>
      </c>
      <c r="AR837" s="3">
        <v>38.659999999999997</v>
      </c>
      <c r="AS837" s="3">
        <v>41.28</v>
      </c>
      <c r="AT837" s="3">
        <v>45.5</v>
      </c>
      <c r="AU837" s="3">
        <v>47.26</v>
      </c>
      <c r="AV837" s="3">
        <v>47.62</v>
      </c>
      <c r="AW837" s="3">
        <v>47.68</v>
      </c>
      <c r="AX837" s="3">
        <v>45.22</v>
      </c>
      <c r="AY837" s="3">
        <v>42.64</v>
      </c>
    </row>
    <row r="838" spans="1:51" x14ac:dyDescent="0.35">
      <c r="A838" s="5">
        <f t="shared" si="13"/>
        <v>43899</v>
      </c>
      <c r="B838" t="s">
        <v>983</v>
      </c>
      <c r="C838" s="2">
        <v>43899</v>
      </c>
      <c r="D838" s="3">
        <v>21.62</v>
      </c>
      <c r="E838" s="3">
        <v>21.65</v>
      </c>
      <c r="F838" s="3">
        <v>21.96</v>
      </c>
      <c r="G838" s="3">
        <v>22.11</v>
      </c>
      <c r="H838" s="3">
        <v>22.49</v>
      </c>
      <c r="I838" s="3">
        <v>23.65</v>
      </c>
      <c r="J838" s="3">
        <v>25.96</v>
      </c>
      <c r="K838" s="3">
        <v>33.200000000000003</v>
      </c>
      <c r="L838" s="3">
        <v>36.08</v>
      </c>
      <c r="M838" s="3">
        <v>37.18</v>
      </c>
      <c r="N838" s="3">
        <v>37.409999999999997</v>
      </c>
      <c r="O838" s="3">
        <v>34.950000000000003</v>
      </c>
      <c r="P838" s="3">
        <v>32.6</v>
      </c>
      <c r="Q838" s="3">
        <v>30.58</v>
      </c>
      <c r="R838" s="3">
        <v>29.78</v>
      </c>
      <c r="S838" s="3">
        <v>29.44</v>
      </c>
      <c r="T838" s="3">
        <v>30.18</v>
      </c>
      <c r="U838" s="3">
        <v>31.85</v>
      </c>
      <c r="V838" s="3">
        <v>35.21</v>
      </c>
      <c r="W838" s="3">
        <v>37.68</v>
      </c>
      <c r="X838" s="3">
        <v>40.03</v>
      </c>
      <c r="Y838" s="3">
        <v>43.53</v>
      </c>
      <c r="Z838" s="3">
        <v>42.95</v>
      </c>
      <c r="AA838" s="3">
        <v>39.43</v>
      </c>
      <c r="AB838" s="3">
        <v>35.520000000000003</v>
      </c>
      <c r="AC838" s="3">
        <v>34.65</v>
      </c>
      <c r="AD838" s="3">
        <v>34.46</v>
      </c>
      <c r="AE838" s="3">
        <v>34.49</v>
      </c>
      <c r="AF838" s="3">
        <v>34.950000000000003</v>
      </c>
      <c r="AG838" s="3">
        <v>35.659999999999997</v>
      </c>
      <c r="AH838" s="3">
        <v>38.56</v>
      </c>
      <c r="AI838" s="3">
        <v>41.16</v>
      </c>
      <c r="AJ838" s="3">
        <v>43.9</v>
      </c>
      <c r="AK838" s="3">
        <v>45.96</v>
      </c>
      <c r="AL838" s="3">
        <v>46.12</v>
      </c>
      <c r="AM838" s="3">
        <v>43.73</v>
      </c>
      <c r="AN838" s="3">
        <v>38.53</v>
      </c>
      <c r="AO838" s="3">
        <v>36.950000000000003</v>
      </c>
      <c r="AP838" s="3">
        <v>36.119999999999997</v>
      </c>
      <c r="AQ838" s="3">
        <v>36.35</v>
      </c>
      <c r="AR838" s="3">
        <v>37.31</v>
      </c>
      <c r="AS838" s="3">
        <v>39.93</v>
      </c>
      <c r="AT838" s="3">
        <v>44.24</v>
      </c>
      <c r="AU838" s="3">
        <v>46.1</v>
      </c>
      <c r="AV838" s="3">
        <v>46.46</v>
      </c>
      <c r="AW838" s="3">
        <v>46.52</v>
      </c>
      <c r="AX838" s="3">
        <v>44.06</v>
      </c>
      <c r="AY838" s="3">
        <v>41.4</v>
      </c>
    </row>
    <row r="839" spans="1:51" x14ac:dyDescent="0.35">
      <c r="A839" s="5">
        <f t="shared" si="13"/>
        <v>43900</v>
      </c>
      <c r="B839" t="s">
        <v>984</v>
      </c>
      <c r="C839" s="2">
        <v>43900</v>
      </c>
      <c r="D839" s="3">
        <v>23.01</v>
      </c>
      <c r="E839" s="3">
        <v>22.71</v>
      </c>
      <c r="F839" s="3">
        <v>23.06</v>
      </c>
      <c r="G839" s="3">
        <v>23.25</v>
      </c>
      <c r="H839" s="3">
        <v>23.7</v>
      </c>
      <c r="I839" s="3">
        <v>24.95</v>
      </c>
      <c r="J839" s="3">
        <v>27.36</v>
      </c>
      <c r="K839" s="3">
        <v>34.64</v>
      </c>
      <c r="L839" s="3">
        <v>37.49</v>
      </c>
      <c r="M839" s="3">
        <v>38.479999999999997</v>
      </c>
      <c r="N839" s="3">
        <v>39.08</v>
      </c>
      <c r="O839" s="3">
        <v>36.49</v>
      </c>
      <c r="P839" s="3">
        <v>33.64</v>
      </c>
      <c r="Q839" s="3">
        <v>31.5</v>
      </c>
      <c r="R839" s="3">
        <v>30.66</v>
      </c>
      <c r="S839" s="3">
        <v>30.32</v>
      </c>
      <c r="T839" s="3">
        <v>31.06</v>
      </c>
      <c r="U839" s="3">
        <v>32.729999999999997</v>
      </c>
      <c r="V839" s="3">
        <v>36.24</v>
      </c>
      <c r="W839" s="3">
        <v>38.71</v>
      </c>
      <c r="X839" s="3">
        <v>41.06</v>
      </c>
      <c r="Y839" s="3">
        <v>44.56</v>
      </c>
      <c r="Z839" s="3">
        <v>43.98</v>
      </c>
      <c r="AA839" s="3">
        <v>40.46</v>
      </c>
      <c r="AB839" s="3">
        <v>36.549999999999997</v>
      </c>
      <c r="AC839" s="3">
        <v>35.68</v>
      </c>
      <c r="AD839" s="3">
        <v>35.49</v>
      </c>
      <c r="AE839" s="3">
        <v>35.520000000000003</v>
      </c>
      <c r="AF839" s="3">
        <v>35.979999999999997</v>
      </c>
      <c r="AG839" s="3">
        <v>36.69</v>
      </c>
      <c r="AH839" s="3">
        <v>39.590000000000003</v>
      </c>
      <c r="AI839" s="3">
        <v>42.19</v>
      </c>
      <c r="AJ839" s="3">
        <v>44.93</v>
      </c>
      <c r="AK839" s="3">
        <v>46.99</v>
      </c>
      <c r="AL839" s="3">
        <v>47.15</v>
      </c>
      <c r="AM839" s="3">
        <v>44.76</v>
      </c>
      <c r="AN839" s="3">
        <v>39.56</v>
      </c>
      <c r="AO839" s="3">
        <v>37.979999999999997</v>
      </c>
      <c r="AP839" s="3">
        <v>37.15</v>
      </c>
      <c r="AQ839" s="3">
        <v>37.380000000000003</v>
      </c>
      <c r="AR839" s="3">
        <v>38.340000000000003</v>
      </c>
      <c r="AS839" s="3">
        <v>40.96</v>
      </c>
      <c r="AT839" s="3">
        <v>45.27</v>
      </c>
      <c r="AU839" s="3">
        <v>47.13</v>
      </c>
      <c r="AV839" s="3">
        <v>47.49</v>
      </c>
      <c r="AW839" s="3">
        <v>47.55</v>
      </c>
      <c r="AX839" s="3">
        <v>45.09</v>
      </c>
      <c r="AY839" s="3">
        <v>42.43</v>
      </c>
    </row>
    <row r="840" spans="1:51" x14ac:dyDescent="0.35">
      <c r="A840" s="5">
        <f t="shared" si="13"/>
        <v>43901</v>
      </c>
      <c r="B840" t="s">
        <v>985</v>
      </c>
      <c r="C840" s="2">
        <v>43901</v>
      </c>
      <c r="D840" s="3">
        <v>24.18</v>
      </c>
      <c r="E840" s="3">
        <v>23.87</v>
      </c>
      <c r="F840" s="3">
        <v>24.22</v>
      </c>
      <c r="G840" s="3">
        <v>24.14</v>
      </c>
      <c r="H840" s="3">
        <v>24.43</v>
      </c>
      <c r="I840" s="3">
        <v>25.76</v>
      </c>
      <c r="J840" s="3">
        <v>27.79</v>
      </c>
      <c r="K840" s="3">
        <v>34.83</v>
      </c>
      <c r="L840" s="3">
        <v>37.61</v>
      </c>
      <c r="M840" s="3">
        <v>38.76</v>
      </c>
      <c r="N840" s="3">
        <v>38.99</v>
      </c>
      <c r="O840" s="3">
        <v>36.549999999999997</v>
      </c>
      <c r="P840" s="3">
        <v>33.75</v>
      </c>
      <c r="Q840" s="3">
        <v>31.56</v>
      </c>
      <c r="R840" s="3">
        <v>30.72</v>
      </c>
      <c r="S840" s="3">
        <v>30.38</v>
      </c>
      <c r="T840" s="3">
        <v>31.12</v>
      </c>
      <c r="U840" s="3">
        <v>32.770000000000003</v>
      </c>
      <c r="V840" s="3">
        <v>36.24</v>
      </c>
      <c r="W840" s="3">
        <v>38.69</v>
      </c>
      <c r="X840" s="3">
        <v>41.02</v>
      </c>
      <c r="Y840" s="3">
        <v>44.49</v>
      </c>
      <c r="Z840" s="3">
        <v>43.84</v>
      </c>
      <c r="AA840" s="3">
        <v>40.24</v>
      </c>
      <c r="AB840" s="3">
        <v>36.159999999999997</v>
      </c>
      <c r="AC840" s="3">
        <v>35.119999999999997</v>
      </c>
      <c r="AD840" s="3">
        <v>34.93</v>
      </c>
      <c r="AE840" s="3">
        <v>34.96</v>
      </c>
      <c r="AF840" s="3">
        <v>35.42</v>
      </c>
      <c r="AG840" s="3">
        <v>36.130000000000003</v>
      </c>
      <c r="AH840" s="3">
        <v>39.03</v>
      </c>
      <c r="AI840" s="3">
        <v>41.63</v>
      </c>
      <c r="AJ840" s="3">
        <v>44.37</v>
      </c>
      <c r="AK840" s="3">
        <v>46.43</v>
      </c>
      <c r="AL840" s="3">
        <v>46.59</v>
      </c>
      <c r="AM840" s="3">
        <v>44.2</v>
      </c>
      <c r="AN840" s="3">
        <v>39</v>
      </c>
      <c r="AO840" s="3">
        <v>37.42</v>
      </c>
      <c r="AP840" s="3">
        <v>36.590000000000003</v>
      </c>
      <c r="AQ840" s="3">
        <v>36.82</v>
      </c>
      <c r="AR840" s="3">
        <v>37.78</v>
      </c>
      <c r="AS840" s="3">
        <v>40.4</v>
      </c>
      <c r="AT840" s="3">
        <v>44.71</v>
      </c>
      <c r="AU840" s="3">
        <v>46.57</v>
      </c>
      <c r="AV840" s="3">
        <v>46.93</v>
      </c>
      <c r="AW840" s="3">
        <v>46.99</v>
      </c>
      <c r="AX840" s="3">
        <v>44.53</v>
      </c>
      <c r="AY840" s="3">
        <v>41.87</v>
      </c>
    </row>
    <row r="841" spans="1:51" x14ac:dyDescent="0.35">
      <c r="A841" s="5">
        <f t="shared" si="13"/>
        <v>43902</v>
      </c>
      <c r="B841" t="s">
        <v>986</v>
      </c>
      <c r="C841" s="2">
        <v>43902</v>
      </c>
      <c r="D841" s="3">
        <v>24.03</v>
      </c>
      <c r="E841" s="3">
        <v>23.9</v>
      </c>
      <c r="F841" s="3">
        <v>24.09</v>
      </c>
      <c r="G841" s="3">
        <v>24.26</v>
      </c>
      <c r="H841" s="3">
        <v>24.57</v>
      </c>
      <c r="I841" s="3">
        <v>25.52</v>
      </c>
      <c r="J841" s="3">
        <v>27.12</v>
      </c>
      <c r="K841" s="3">
        <v>33.6</v>
      </c>
      <c r="L841" s="3">
        <v>37.020000000000003</v>
      </c>
      <c r="M841" s="3">
        <v>38.01</v>
      </c>
      <c r="N841" s="3">
        <v>38.5</v>
      </c>
      <c r="O841" s="3">
        <v>36</v>
      </c>
      <c r="P841" s="3">
        <v>33.19</v>
      </c>
      <c r="Q841" s="3">
        <v>30.88</v>
      </c>
      <c r="R841" s="3">
        <v>29.96</v>
      </c>
      <c r="S841" s="3">
        <v>29.58</v>
      </c>
      <c r="T841" s="3">
        <v>30.26</v>
      </c>
      <c r="U841" s="3">
        <v>31.84</v>
      </c>
      <c r="V841" s="3">
        <v>35.229999999999997</v>
      </c>
      <c r="W841" s="3">
        <v>37.68</v>
      </c>
      <c r="X841" s="3">
        <v>40.01</v>
      </c>
      <c r="Y841" s="3">
        <v>43.48</v>
      </c>
      <c r="Z841" s="3">
        <v>42.95</v>
      </c>
      <c r="AA841" s="3">
        <v>39.5</v>
      </c>
      <c r="AB841" s="3">
        <v>35.619999999999997</v>
      </c>
      <c r="AC841" s="3">
        <v>34.69</v>
      </c>
      <c r="AD841" s="3">
        <v>34.5</v>
      </c>
      <c r="AE841" s="3">
        <v>34.53</v>
      </c>
      <c r="AF841" s="3">
        <v>34.99</v>
      </c>
      <c r="AG841" s="3">
        <v>35.700000000000003</v>
      </c>
      <c r="AH841" s="3">
        <v>38.6</v>
      </c>
      <c r="AI841" s="3">
        <v>41.2</v>
      </c>
      <c r="AJ841" s="3">
        <v>43.93</v>
      </c>
      <c r="AK841" s="3">
        <v>45.98</v>
      </c>
      <c r="AL841" s="3">
        <v>46.13</v>
      </c>
      <c r="AM841" s="3">
        <v>43.73</v>
      </c>
      <c r="AN841" s="3">
        <v>38.520000000000003</v>
      </c>
      <c r="AO841" s="3">
        <v>36.93</v>
      </c>
      <c r="AP841" s="3">
        <v>36.08</v>
      </c>
      <c r="AQ841" s="3">
        <v>36.31</v>
      </c>
      <c r="AR841" s="3">
        <v>37.270000000000003</v>
      </c>
      <c r="AS841" s="3">
        <v>39.89</v>
      </c>
      <c r="AT841" s="3">
        <v>44.2</v>
      </c>
      <c r="AU841" s="3">
        <v>46.06</v>
      </c>
      <c r="AV841" s="3">
        <v>46.42</v>
      </c>
      <c r="AW841" s="3">
        <v>46.48</v>
      </c>
      <c r="AX841" s="3">
        <v>44.02</v>
      </c>
      <c r="AY841" s="3">
        <v>41.36</v>
      </c>
    </row>
    <row r="842" spans="1:51" x14ac:dyDescent="0.35">
      <c r="A842" s="5">
        <f t="shared" si="13"/>
        <v>43903</v>
      </c>
      <c r="B842" t="s">
        <v>987</v>
      </c>
      <c r="C842" s="2">
        <v>43903</v>
      </c>
      <c r="D842" s="3">
        <v>23.98</v>
      </c>
      <c r="E842" s="3">
        <v>23.73</v>
      </c>
      <c r="F842" s="3">
        <v>23.99</v>
      </c>
      <c r="G842" s="3">
        <v>24.01</v>
      </c>
      <c r="H842" s="3">
        <v>24.59</v>
      </c>
      <c r="I842" s="3">
        <v>25.79</v>
      </c>
      <c r="J842" s="3">
        <v>27.79</v>
      </c>
      <c r="K842" s="3">
        <v>34.44</v>
      </c>
      <c r="L842" s="3">
        <v>37.68</v>
      </c>
      <c r="M842" s="3">
        <v>38.65</v>
      </c>
      <c r="N842" s="3">
        <v>39.06</v>
      </c>
      <c r="O842" s="3">
        <v>36.520000000000003</v>
      </c>
      <c r="P842" s="3">
        <v>33.92</v>
      </c>
      <c r="Q842" s="3">
        <v>31.68</v>
      </c>
      <c r="R842" s="3">
        <v>30.78</v>
      </c>
      <c r="S842" s="3">
        <v>30.42</v>
      </c>
      <c r="T842" s="3">
        <v>31.09</v>
      </c>
      <c r="U842" s="3">
        <v>32.659999999999997</v>
      </c>
      <c r="V842" s="3">
        <v>36.06</v>
      </c>
      <c r="W842" s="3">
        <v>38.5</v>
      </c>
      <c r="X842" s="3">
        <v>40.82</v>
      </c>
      <c r="Y842" s="3">
        <v>44.28</v>
      </c>
      <c r="Z842" s="3">
        <v>43.73</v>
      </c>
      <c r="AA842" s="3">
        <v>40.270000000000003</v>
      </c>
      <c r="AB842" s="3">
        <v>36.43</v>
      </c>
      <c r="AC842" s="3">
        <v>35.5</v>
      </c>
      <c r="AD842" s="3">
        <v>35.31</v>
      </c>
      <c r="AE842" s="3">
        <v>35.340000000000003</v>
      </c>
      <c r="AF842" s="3">
        <v>35.799999999999997</v>
      </c>
      <c r="AG842" s="3">
        <v>36.51</v>
      </c>
      <c r="AH842" s="3">
        <v>39.409999999999997</v>
      </c>
      <c r="AI842" s="3">
        <v>42.01</v>
      </c>
      <c r="AJ842" s="3">
        <v>44.73</v>
      </c>
      <c r="AK842" s="3">
        <v>46.78</v>
      </c>
      <c r="AL842" s="3">
        <v>46.93</v>
      </c>
      <c r="AM842" s="3">
        <v>44.53</v>
      </c>
      <c r="AN842" s="3">
        <v>39.29</v>
      </c>
      <c r="AO842" s="3">
        <v>37.700000000000003</v>
      </c>
      <c r="AP842" s="3">
        <v>36.85</v>
      </c>
      <c r="AQ842" s="3">
        <v>37.08</v>
      </c>
      <c r="AR842" s="3">
        <v>38.04</v>
      </c>
      <c r="AS842" s="3">
        <v>40.659999999999997</v>
      </c>
      <c r="AT842" s="3">
        <v>44.97</v>
      </c>
      <c r="AU842" s="3">
        <v>46.83</v>
      </c>
      <c r="AV842" s="3">
        <v>47.19</v>
      </c>
      <c r="AW842" s="3">
        <v>47.25</v>
      </c>
      <c r="AX842" s="3">
        <v>44.79</v>
      </c>
      <c r="AY842" s="3">
        <v>42.13</v>
      </c>
    </row>
    <row r="843" spans="1:51" x14ac:dyDescent="0.35">
      <c r="A843" s="5">
        <f t="shared" si="13"/>
        <v>43906</v>
      </c>
      <c r="B843" t="s">
        <v>988</v>
      </c>
      <c r="C843" s="2">
        <v>43906</v>
      </c>
      <c r="D843" s="3">
        <v>22.97</v>
      </c>
      <c r="E843" s="3">
        <v>22.78</v>
      </c>
      <c r="F843" s="3">
        <v>23.05</v>
      </c>
      <c r="G843" s="3">
        <v>23.37</v>
      </c>
      <c r="H843" s="3">
        <v>23.87</v>
      </c>
      <c r="I843" s="3">
        <v>25.17</v>
      </c>
      <c r="J843" s="3">
        <v>27.22</v>
      </c>
      <c r="K843" s="3">
        <v>34.26</v>
      </c>
      <c r="L843" s="3">
        <v>37.35</v>
      </c>
      <c r="M843" s="3">
        <v>38.24</v>
      </c>
      <c r="N843" s="3">
        <v>38.729999999999997</v>
      </c>
      <c r="O843" s="3">
        <v>36.26</v>
      </c>
      <c r="P843" s="3">
        <v>33.57</v>
      </c>
      <c r="Q843" s="3">
        <v>31.26</v>
      </c>
      <c r="R843" s="3">
        <v>30.32</v>
      </c>
      <c r="S843" s="3">
        <v>29.92</v>
      </c>
      <c r="T843" s="3">
        <v>30.55</v>
      </c>
      <c r="U843" s="3">
        <v>32.049999999999997</v>
      </c>
      <c r="V843" s="3">
        <v>35.46</v>
      </c>
      <c r="W843" s="3">
        <v>37.94</v>
      </c>
      <c r="X843" s="3">
        <v>40.26</v>
      </c>
      <c r="Y843" s="3">
        <v>43.72</v>
      </c>
      <c r="Z843" s="3">
        <v>43.17</v>
      </c>
      <c r="AA843" s="3">
        <v>39.65</v>
      </c>
      <c r="AB843" s="3">
        <v>35.75</v>
      </c>
      <c r="AC843" s="3">
        <v>34.770000000000003</v>
      </c>
      <c r="AD843" s="3">
        <v>34.58</v>
      </c>
      <c r="AE843" s="3">
        <v>34.61</v>
      </c>
      <c r="AF843" s="3">
        <v>35.07</v>
      </c>
      <c r="AG843" s="3">
        <v>35.83</v>
      </c>
      <c r="AH843" s="3">
        <v>38.78</v>
      </c>
      <c r="AI843" s="3">
        <v>41.44</v>
      </c>
      <c r="AJ843" s="3">
        <v>44.16</v>
      </c>
      <c r="AK843" s="3">
        <v>46.21</v>
      </c>
      <c r="AL843" s="3">
        <v>46.36</v>
      </c>
      <c r="AM843" s="3">
        <v>43.96</v>
      </c>
      <c r="AN843" s="3">
        <v>38.76</v>
      </c>
      <c r="AO843" s="3">
        <v>37.21</v>
      </c>
      <c r="AP843" s="3">
        <v>36.36</v>
      </c>
      <c r="AQ843" s="3">
        <v>36.590000000000003</v>
      </c>
      <c r="AR843" s="3">
        <v>37.549999999999997</v>
      </c>
      <c r="AS843" s="3">
        <v>40.17</v>
      </c>
      <c r="AT843" s="3">
        <v>44.48</v>
      </c>
      <c r="AU843" s="3">
        <v>46.34</v>
      </c>
      <c r="AV843" s="3">
        <v>46.7</v>
      </c>
      <c r="AW843" s="3">
        <v>46.76</v>
      </c>
      <c r="AX843" s="3">
        <v>44.3</v>
      </c>
      <c r="AY843" s="3">
        <v>41.64</v>
      </c>
    </row>
    <row r="844" spans="1:51" x14ac:dyDescent="0.35">
      <c r="A844" s="5">
        <f t="shared" si="13"/>
        <v>43907</v>
      </c>
      <c r="B844" t="s">
        <v>989</v>
      </c>
      <c r="C844" s="2">
        <v>43907</v>
      </c>
      <c r="D844" s="3">
        <v>22.36</v>
      </c>
      <c r="E844" s="3">
        <v>22.31</v>
      </c>
      <c r="F844" s="3">
        <v>22.46</v>
      </c>
      <c r="G844" s="3">
        <v>22.66</v>
      </c>
      <c r="H844" s="3">
        <v>23.12</v>
      </c>
      <c r="I844" s="3">
        <v>24.5</v>
      </c>
      <c r="J844" s="3">
        <v>26.78</v>
      </c>
      <c r="K844" s="3">
        <v>33.53</v>
      </c>
      <c r="L844" s="3">
        <v>36.47</v>
      </c>
      <c r="M844" s="3">
        <v>37.68</v>
      </c>
      <c r="N844" s="3">
        <v>37.979999999999997</v>
      </c>
      <c r="O844" s="3">
        <v>35.549999999999997</v>
      </c>
      <c r="P844" s="3">
        <v>33.020000000000003</v>
      </c>
      <c r="Q844" s="3">
        <v>30.87</v>
      </c>
      <c r="R844" s="3">
        <v>29.93</v>
      </c>
      <c r="S844" s="3">
        <v>29.53</v>
      </c>
      <c r="T844" s="3">
        <v>30.16</v>
      </c>
      <c r="U844" s="3">
        <v>31.66</v>
      </c>
      <c r="V844" s="3">
        <v>35.090000000000003</v>
      </c>
      <c r="W844" s="3">
        <v>37.57</v>
      </c>
      <c r="X844" s="3">
        <v>39.89</v>
      </c>
      <c r="Y844" s="3">
        <v>43.35</v>
      </c>
      <c r="Z844" s="3">
        <v>42.8</v>
      </c>
      <c r="AA844" s="3">
        <v>39.28</v>
      </c>
      <c r="AB844" s="3">
        <v>35.380000000000003</v>
      </c>
      <c r="AC844" s="3">
        <v>34.4</v>
      </c>
      <c r="AD844" s="3">
        <v>34.21</v>
      </c>
      <c r="AE844" s="3">
        <v>34.24</v>
      </c>
      <c r="AF844" s="3">
        <v>34.700000000000003</v>
      </c>
      <c r="AG844" s="3">
        <v>35.46</v>
      </c>
      <c r="AH844" s="3">
        <v>38.409999999999997</v>
      </c>
      <c r="AI844" s="3">
        <v>41.07</v>
      </c>
      <c r="AJ844" s="3">
        <v>43.79</v>
      </c>
      <c r="AK844" s="3">
        <v>45.89</v>
      </c>
      <c r="AL844" s="3">
        <v>46.09</v>
      </c>
      <c r="AM844" s="3">
        <v>43.74</v>
      </c>
      <c r="AN844" s="3">
        <v>38.659999999999997</v>
      </c>
      <c r="AO844" s="3">
        <v>37.11</v>
      </c>
      <c r="AP844" s="3">
        <v>36.26</v>
      </c>
      <c r="AQ844" s="3">
        <v>36.49</v>
      </c>
      <c r="AR844" s="3">
        <v>37.450000000000003</v>
      </c>
      <c r="AS844" s="3">
        <v>39.94</v>
      </c>
      <c r="AT844" s="3">
        <v>44.04</v>
      </c>
      <c r="AU844" s="3">
        <v>45.85</v>
      </c>
      <c r="AV844" s="3">
        <v>46.16</v>
      </c>
      <c r="AW844" s="3">
        <v>46.22</v>
      </c>
      <c r="AX844" s="3">
        <v>43.76</v>
      </c>
      <c r="AY844" s="3">
        <v>41.1</v>
      </c>
    </row>
    <row r="845" spans="1:51" x14ac:dyDescent="0.35">
      <c r="A845" s="5">
        <f t="shared" si="13"/>
        <v>43908</v>
      </c>
      <c r="B845" t="s">
        <v>990</v>
      </c>
      <c r="C845" s="2">
        <v>43908</v>
      </c>
      <c r="D845" s="3">
        <v>22.16</v>
      </c>
      <c r="E845" s="3">
        <v>21.93</v>
      </c>
      <c r="F845" s="3">
        <v>22.18</v>
      </c>
      <c r="G845" s="3">
        <v>22.41</v>
      </c>
      <c r="H845" s="3">
        <v>22.75</v>
      </c>
      <c r="I845" s="3">
        <v>24.25</v>
      </c>
      <c r="J845" s="3">
        <v>26.25</v>
      </c>
      <c r="K845" s="3">
        <v>32.94</v>
      </c>
      <c r="L845" s="3">
        <v>35.9</v>
      </c>
      <c r="M845" s="3">
        <v>36.880000000000003</v>
      </c>
      <c r="N845" s="3">
        <v>37.1</v>
      </c>
      <c r="O845" s="3">
        <v>34.700000000000003</v>
      </c>
      <c r="P845" s="3">
        <v>32.15</v>
      </c>
      <c r="Q845" s="3">
        <v>29.94</v>
      </c>
      <c r="R845" s="3">
        <v>29</v>
      </c>
      <c r="S845" s="3">
        <v>28.6</v>
      </c>
      <c r="T845" s="3">
        <v>29.23</v>
      </c>
      <c r="U845" s="3">
        <v>30.85</v>
      </c>
      <c r="V845" s="3">
        <v>34.340000000000003</v>
      </c>
      <c r="W845" s="3">
        <v>36.82</v>
      </c>
      <c r="X845" s="3">
        <v>39.14</v>
      </c>
      <c r="Y845" s="3">
        <v>42.6</v>
      </c>
      <c r="Z845" s="3">
        <v>42.05</v>
      </c>
      <c r="AA845" s="3">
        <v>38.57</v>
      </c>
      <c r="AB845" s="3">
        <v>34.729999999999997</v>
      </c>
      <c r="AC845" s="3">
        <v>33.799999999999997</v>
      </c>
      <c r="AD845" s="3">
        <v>33.61</v>
      </c>
      <c r="AE845" s="3">
        <v>33.64</v>
      </c>
      <c r="AF845" s="3">
        <v>34.1</v>
      </c>
      <c r="AG845" s="3">
        <v>34.86</v>
      </c>
      <c r="AH845" s="3">
        <v>37.81</v>
      </c>
      <c r="AI845" s="3">
        <v>40.47</v>
      </c>
      <c r="AJ845" s="3">
        <v>43.19</v>
      </c>
      <c r="AK845" s="3">
        <v>45.29</v>
      </c>
      <c r="AL845" s="3">
        <v>45.49</v>
      </c>
      <c r="AM845" s="3">
        <v>43.14</v>
      </c>
      <c r="AN845" s="3">
        <v>38.06</v>
      </c>
      <c r="AO845" s="3">
        <v>36.51</v>
      </c>
      <c r="AP845" s="3">
        <v>35.659999999999997</v>
      </c>
      <c r="AQ845" s="3">
        <v>35.89</v>
      </c>
      <c r="AR845" s="3">
        <v>36.85</v>
      </c>
      <c r="AS845" s="3">
        <v>39.520000000000003</v>
      </c>
      <c r="AT845" s="3">
        <v>43.84</v>
      </c>
      <c r="AU845" s="3">
        <v>45.78</v>
      </c>
      <c r="AV845" s="3">
        <v>46.09</v>
      </c>
      <c r="AW845" s="3">
        <v>46.2</v>
      </c>
      <c r="AX845" s="3">
        <v>43.79</v>
      </c>
      <c r="AY845" s="3">
        <v>41.18</v>
      </c>
    </row>
    <row r="846" spans="1:51" x14ac:dyDescent="0.35">
      <c r="A846" s="5">
        <f t="shared" ref="A846:A909" si="14">+A841+7</f>
        <v>43909</v>
      </c>
      <c r="B846" t="s">
        <v>991</v>
      </c>
      <c r="C846" s="2">
        <v>43909</v>
      </c>
      <c r="D846" s="3">
        <v>23.16</v>
      </c>
      <c r="E846" s="3">
        <v>22.7</v>
      </c>
      <c r="F846" s="3">
        <v>22.93</v>
      </c>
      <c r="G846" s="3">
        <v>23.06</v>
      </c>
      <c r="H846" s="3">
        <v>23.51</v>
      </c>
      <c r="I846" s="3">
        <v>24.66</v>
      </c>
      <c r="J846" s="3">
        <v>26.66</v>
      </c>
      <c r="K846" s="3">
        <v>32.99</v>
      </c>
      <c r="L846" s="3">
        <v>35.659999999999997</v>
      </c>
      <c r="M846" s="3">
        <v>36.93</v>
      </c>
      <c r="N846" s="3">
        <v>37.22</v>
      </c>
      <c r="O846" s="3">
        <v>34.82</v>
      </c>
      <c r="P846" s="3">
        <v>32.15</v>
      </c>
      <c r="Q846" s="3">
        <v>29.89</v>
      </c>
      <c r="R846" s="3">
        <v>28.86</v>
      </c>
      <c r="S846" s="3">
        <v>28.46</v>
      </c>
      <c r="T846" s="3">
        <v>29.1</v>
      </c>
      <c r="U846" s="3">
        <v>30.77</v>
      </c>
      <c r="V846" s="3">
        <v>34.340000000000003</v>
      </c>
      <c r="W846" s="3">
        <v>36.9</v>
      </c>
      <c r="X846" s="3">
        <v>39.25</v>
      </c>
      <c r="Y846" s="3">
        <v>42.71</v>
      </c>
      <c r="Z846" s="3">
        <v>42.16</v>
      </c>
      <c r="AA846" s="3">
        <v>38.58</v>
      </c>
      <c r="AB846" s="3">
        <v>34.64</v>
      </c>
      <c r="AC846" s="3">
        <v>33.61</v>
      </c>
      <c r="AD846" s="3">
        <v>33.42</v>
      </c>
      <c r="AE846" s="3">
        <v>33.450000000000003</v>
      </c>
      <c r="AF846" s="3">
        <v>33.909999999999997</v>
      </c>
      <c r="AG846" s="3">
        <v>34.799999999999997</v>
      </c>
      <c r="AH846" s="3">
        <v>37.880000000000003</v>
      </c>
      <c r="AI846" s="3">
        <v>40.67</v>
      </c>
      <c r="AJ846" s="3">
        <v>43.39</v>
      </c>
      <c r="AK846" s="3">
        <v>45.49</v>
      </c>
      <c r="AL846" s="3">
        <v>45.69</v>
      </c>
      <c r="AM846" s="3">
        <v>43.46</v>
      </c>
      <c r="AN846" s="3">
        <v>38.53</v>
      </c>
      <c r="AO846" s="3">
        <v>37.08</v>
      </c>
      <c r="AP846" s="3">
        <v>36.229999999999997</v>
      </c>
      <c r="AQ846" s="3">
        <v>36.46</v>
      </c>
      <c r="AR846" s="3">
        <v>37.409999999999997</v>
      </c>
      <c r="AS846" s="3">
        <v>40</v>
      </c>
      <c r="AT846" s="3">
        <v>44.23</v>
      </c>
      <c r="AU846" s="3">
        <v>46.1</v>
      </c>
      <c r="AV846" s="3">
        <v>46.34</v>
      </c>
      <c r="AW846" s="3">
        <v>46.44</v>
      </c>
      <c r="AX846" s="3">
        <v>44.02</v>
      </c>
      <c r="AY846" s="3">
        <v>41.4</v>
      </c>
    </row>
    <row r="847" spans="1:51" x14ac:dyDescent="0.35">
      <c r="A847" s="5">
        <f t="shared" si="14"/>
        <v>43910</v>
      </c>
      <c r="B847" t="s">
        <v>992</v>
      </c>
      <c r="C847" s="2">
        <v>43910</v>
      </c>
      <c r="D847" s="3">
        <v>22.24</v>
      </c>
      <c r="E847" s="3">
        <v>21.54</v>
      </c>
      <c r="F847" s="3">
        <v>21.94</v>
      </c>
      <c r="G847" s="3">
        <v>22.2</v>
      </c>
      <c r="H847" s="3">
        <v>22.58</v>
      </c>
      <c r="I847" s="3">
        <v>23.83</v>
      </c>
      <c r="J847" s="3">
        <v>26.16</v>
      </c>
      <c r="K847" s="3">
        <v>32.65</v>
      </c>
      <c r="L847" s="3">
        <v>35.46</v>
      </c>
      <c r="M847" s="3">
        <v>36.75</v>
      </c>
      <c r="N847" s="3">
        <v>37.119999999999997</v>
      </c>
      <c r="O847" s="3">
        <v>34.26</v>
      </c>
      <c r="P847" s="3">
        <v>31.71</v>
      </c>
      <c r="Q847" s="3">
        <v>29.79</v>
      </c>
      <c r="R847" s="3">
        <v>28.95</v>
      </c>
      <c r="S847" s="3">
        <v>28.59</v>
      </c>
      <c r="T847" s="3">
        <v>29.24</v>
      </c>
      <c r="U847" s="3">
        <v>30.9</v>
      </c>
      <c r="V847" s="3">
        <v>34.549999999999997</v>
      </c>
      <c r="W847" s="3">
        <v>37.21</v>
      </c>
      <c r="X847" s="3">
        <v>39.56</v>
      </c>
      <c r="Y847" s="3">
        <v>43.02</v>
      </c>
      <c r="Z847" s="3">
        <v>42.47</v>
      </c>
      <c r="AA847" s="3">
        <v>38.96</v>
      </c>
      <c r="AB847" s="3">
        <v>35.03</v>
      </c>
      <c r="AC847" s="3">
        <v>34.08</v>
      </c>
      <c r="AD847" s="3">
        <v>33.89</v>
      </c>
      <c r="AE847" s="3">
        <v>33.92</v>
      </c>
      <c r="AF847" s="3">
        <v>34.380000000000003</v>
      </c>
      <c r="AG847" s="3">
        <v>35.270000000000003</v>
      </c>
      <c r="AH847" s="3">
        <v>38.35</v>
      </c>
      <c r="AI847" s="3">
        <v>41.14</v>
      </c>
      <c r="AJ847" s="3">
        <v>43.86</v>
      </c>
      <c r="AK847" s="3">
        <v>45.93</v>
      </c>
      <c r="AL847" s="3">
        <v>46.1</v>
      </c>
      <c r="AM847" s="3">
        <v>43.84</v>
      </c>
      <c r="AN847" s="3">
        <v>38.909999999999997</v>
      </c>
      <c r="AO847" s="3">
        <v>37.43</v>
      </c>
      <c r="AP847" s="3">
        <v>36.549999999999997</v>
      </c>
      <c r="AQ847" s="3">
        <v>36.75</v>
      </c>
      <c r="AR847" s="3">
        <v>37.69</v>
      </c>
      <c r="AS847" s="3">
        <v>40.28</v>
      </c>
      <c r="AT847" s="3">
        <v>44.54</v>
      </c>
      <c r="AU847" s="3">
        <v>46.41</v>
      </c>
      <c r="AV847" s="3">
        <v>46.65</v>
      </c>
      <c r="AW847" s="3">
        <v>46.75</v>
      </c>
      <c r="AX847" s="3">
        <v>44.33</v>
      </c>
      <c r="AY847" s="3">
        <v>41.71</v>
      </c>
    </row>
    <row r="848" spans="1:51" x14ac:dyDescent="0.35">
      <c r="A848" s="5">
        <f t="shared" si="14"/>
        <v>43913</v>
      </c>
      <c r="B848" t="s">
        <v>993</v>
      </c>
      <c r="C848" s="2">
        <v>43913</v>
      </c>
      <c r="D848" s="3">
        <v>21.62</v>
      </c>
      <c r="E848" s="3">
        <v>20.8</v>
      </c>
      <c r="F848" s="3">
        <v>21.21</v>
      </c>
      <c r="G848" s="3">
        <v>21.61</v>
      </c>
      <c r="H848" s="3">
        <v>22.06</v>
      </c>
      <c r="I848" s="3">
        <v>23.59</v>
      </c>
      <c r="J848" s="3">
        <v>26.08</v>
      </c>
      <c r="K848" s="3">
        <v>32.69</v>
      </c>
      <c r="L848" s="3">
        <v>35.5</v>
      </c>
      <c r="M848" s="3">
        <v>36.85</v>
      </c>
      <c r="N848" s="3">
        <v>37.22</v>
      </c>
      <c r="O848" s="3">
        <v>34.36</v>
      </c>
      <c r="P848" s="3">
        <v>31.49</v>
      </c>
      <c r="Q848" s="3">
        <v>29.57</v>
      </c>
      <c r="R848" s="3">
        <v>28.73</v>
      </c>
      <c r="S848" s="3">
        <v>28.5</v>
      </c>
      <c r="T848" s="3">
        <v>29.15</v>
      </c>
      <c r="U848" s="3">
        <v>30.82</v>
      </c>
      <c r="V848" s="3">
        <v>34.47</v>
      </c>
      <c r="W848" s="3">
        <v>37.130000000000003</v>
      </c>
      <c r="X848" s="3">
        <v>39.479999999999997</v>
      </c>
      <c r="Y848" s="3">
        <v>42.9</v>
      </c>
      <c r="Z848" s="3">
        <v>42.35</v>
      </c>
      <c r="AA848" s="3">
        <v>38.869999999999997</v>
      </c>
      <c r="AB848" s="3">
        <v>34.94</v>
      </c>
      <c r="AC848" s="3">
        <v>34.08</v>
      </c>
      <c r="AD848" s="3">
        <v>33.89</v>
      </c>
      <c r="AE848" s="3">
        <v>34</v>
      </c>
      <c r="AF848" s="3">
        <v>34.46</v>
      </c>
      <c r="AG848" s="3">
        <v>35.35</v>
      </c>
      <c r="AH848" s="3">
        <v>38.43</v>
      </c>
      <c r="AI848" s="3">
        <v>41.22</v>
      </c>
      <c r="AJ848" s="3">
        <v>43.94</v>
      </c>
      <c r="AK848" s="3">
        <v>46.01</v>
      </c>
      <c r="AL848" s="3">
        <v>46.18</v>
      </c>
      <c r="AM848" s="3">
        <v>43.92</v>
      </c>
      <c r="AN848" s="3">
        <v>38.99</v>
      </c>
      <c r="AO848" s="3">
        <v>37.51</v>
      </c>
      <c r="AP848" s="3">
        <v>36.630000000000003</v>
      </c>
      <c r="AQ848" s="3">
        <v>36.83</v>
      </c>
      <c r="AR848" s="3">
        <v>37.770000000000003</v>
      </c>
      <c r="AS848" s="3">
        <v>40.36</v>
      </c>
      <c r="AT848" s="3">
        <v>44.62</v>
      </c>
      <c r="AU848" s="3">
        <v>46.49</v>
      </c>
      <c r="AV848" s="3">
        <v>46.73</v>
      </c>
      <c r="AW848" s="3">
        <v>46.83</v>
      </c>
      <c r="AX848" s="3">
        <v>44.41</v>
      </c>
      <c r="AY848" s="3">
        <v>41.79</v>
      </c>
    </row>
    <row r="849" spans="1:51" x14ac:dyDescent="0.35">
      <c r="A849" s="5">
        <f t="shared" si="14"/>
        <v>43914</v>
      </c>
      <c r="B849" t="s">
        <v>994</v>
      </c>
      <c r="C849" s="2">
        <v>43914</v>
      </c>
      <c r="D849" s="3">
        <v>21.59</v>
      </c>
      <c r="E849" s="3">
        <v>20.6</v>
      </c>
      <c r="F849" s="3">
        <v>21</v>
      </c>
      <c r="G849" s="3">
        <v>21.34</v>
      </c>
      <c r="H849" s="3">
        <v>21.82</v>
      </c>
      <c r="I849" s="3">
        <v>23.29</v>
      </c>
      <c r="J849" s="3">
        <v>26.09</v>
      </c>
      <c r="K849" s="3">
        <v>32.700000000000003</v>
      </c>
      <c r="L849" s="3">
        <v>35.71</v>
      </c>
      <c r="M849" s="3">
        <v>37.119999999999997</v>
      </c>
      <c r="N849" s="3">
        <v>37.39</v>
      </c>
      <c r="O849" s="3">
        <v>34.64</v>
      </c>
      <c r="P849" s="3">
        <v>31.89</v>
      </c>
      <c r="Q849" s="3">
        <v>30.01</v>
      </c>
      <c r="R849" s="3">
        <v>29.17</v>
      </c>
      <c r="S849" s="3">
        <v>28.99</v>
      </c>
      <c r="T849" s="3">
        <v>29.64</v>
      </c>
      <c r="U849" s="3">
        <v>31.37</v>
      </c>
      <c r="V849" s="3">
        <v>35.130000000000003</v>
      </c>
      <c r="W849" s="3">
        <v>37.79</v>
      </c>
      <c r="X849" s="3">
        <v>40.14</v>
      </c>
      <c r="Y849" s="3">
        <v>43.56</v>
      </c>
      <c r="Z849" s="3">
        <v>42.96</v>
      </c>
      <c r="AA849" s="3">
        <v>39.4</v>
      </c>
      <c r="AB849" s="3">
        <v>35.39</v>
      </c>
      <c r="AC849" s="3">
        <v>34.53</v>
      </c>
      <c r="AD849" s="3">
        <v>34.340000000000003</v>
      </c>
      <c r="AE849" s="3">
        <v>34.450000000000003</v>
      </c>
      <c r="AF849" s="3">
        <v>34.909999999999997</v>
      </c>
      <c r="AG849" s="3">
        <v>35.799999999999997</v>
      </c>
      <c r="AH849" s="3">
        <v>38.89</v>
      </c>
      <c r="AI849" s="3">
        <v>41.68</v>
      </c>
      <c r="AJ849" s="3">
        <v>44.4</v>
      </c>
      <c r="AK849" s="3">
        <v>46.47</v>
      </c>
      <c r="AL849" s="3">
        <v>46.64</v>
      </c>
      <c r="AM849" s="3">
        <v>44.38</v>
      </c>
      <c r="AN849" s="3">
        <v>39.450000000000003</v>
      </c>
      <c r="AO849" s="3">
        <v>37.97</v>
      </c>
      <c r="AP849" s="3">
        <v>37.090000000000003</v>
      </c>
      <c r="AQ849" s="3">
        <v>37.29</v>
      </c>
      <c r="AR849" s="3">
        <v>38.229999999999997</v>
      </c>
      <c r="AS849" s="3">
        <v>40.82</v>
      </c>
      <c r="AT849" s="3">
        <v>45.08</v>
      </c>
      <c r="AU849" s="3">
        <v>46.95</v>
      </c>
      <c r="AV849" s="3">
        <v>47.19</v>
      </c>
      <c r="AW849" s="3">
        <v>47.29</v>
      </c>
      <c r="AX849" s="3">
        <v>44.87</v>
      </c>
      <c r="AY849" s="3">
        <v>42.25</v>
      </c>
    </row>
    <row r="850" spans="1:51" x14ac:dyDescent="0.35">
      <c r="A850" s="5">
        <f t="shared" si="14"/>
        <v>43915</v>
      </c>
      <c r="B850" t="s">
        <v>995</v>
      </c>
      <c r="C850" s="2">
        <v>43915</v>
      </c>
      <c r="D850" s="3">
        <v>20.65</v>
      </c>
      <c r="E850" s="3">
        <v>19.920000000000002</v>
      </c>
      <c r="F850" s="3">
        <v>20.57</v>
      </c>
      <c r="G850" s="3">
        <v>20.98</v>
      </c>
      <c r="H850" s="3">
        <v>21.9</v>
      </c>
      <c r="I850" s="3">
        <v>23.38</v>
      </c>
      <c r="J850" s="3">
        <v>26.19</v>
      </c>
      <c r="K850" s="3">
        <v>32.880000000000003</v>
      </c>
      <c r="L850" s="3">
        <v>35.99</v>
      </c>
      <c r="M850" s="3">
        <v>37.36</v>
      </c>
      <c r="N850" s="3">
        <v>37.65</v>
      </c>
      <c r="O850" s="3">
        <v>34.9</v>
      </c>
      <c r="P850" s="3">
        <v>32.44</v>
      </c>
      <c r="Q850" s="3">
        <v>30.65</v>
      </c>
      <c r="R850" s="3">
        <v>29.81</v>
      </c>
      <c r="S850" s="3">
        <v>29.63</v>
      </c>
      <c r="T850" s="3">
        <v>30.28</v>
      </c>
      <c r="U850" s="3">
        <v>32.090000000000003</v>
      </c>
      <c r="V850" s="3">
        <v>35.65</v>
      </c>
      <c r="W850" s="3">
        <v>38.31</v>
      </c>
      <c r="X850" s="3">
        <v>40.659999999999997</v>
      </c>
      <c r="Y850" s="3">
        <v>44.08</v>
      </c>
      <c r="Z850" s="3">
        <v>43.48</v>
      </c>
      <c r="AA850" s="3">
        <v>39.92</v>
      </c>
      <c r="AB850" s="3">
        <v>36.1</v>
      </c>
      <c r="AC850" s="3">
        <v>35.24</v>
      </c>
      <c r="AD850" s="3">
        <v>35.049999999999997</v>
      </c>
      <c r="AE850" s="3">
        <v>35.159999999999997</v>
      </c>
      <c r="AF850" s="3">
        <v>35.619999999999997</v>
      </c>
      <c r="AG850" s="3">
        <v>36.51</v>
      </c>
      <c r="AH850" s="3">
        <v>39.549999999999997</v>
      </c>
      <c r="AI850" s="3">
        <v>42.34</v>
      </c>
      <c r="AJ850" s="3">
        <v>45.06</v>
      </c>
      <c r="AK850" s="3">
        <v>47.13</v>
      </c>
      <c r="AL850" s="3">
        <v>47.3</v>
      </c>
      <c r="AM850" s="3">
        <v>45.04</v>
      </c>
      <c r="AN850" s="3">
        <v>40.090000000000003</v>
      </c>
      <c r="AO850" s="3">
        <v>38.61</v>
      </c>
      <c r="AP850" s="3">
        <v>37.729999999999997</v>
      </c>
      <c r="AQ850" s="3">
        <v>37.93</v>
      </c>
      <c r="AR850" s="3">
        <v>38.869999999999997</v>
      </c>
      <c r="AS850" s="3">
        <v>41.46</v>
      </c>
      <c r="AT850" s="3">
        <v>45.72</v>
      </c>
      <c r="AU850" s="3">
        <v>47.59</v>
      </c>
      <c r="AV850" s="3">
        <v>47.83</v>
      </c>
      <c r="AW850" s="3">
        <v>47.93</v>
      </c>
      <c r="AX850" s="3">
        <v>45.51</v>
      </c>
      <c r="AY850" s="3">
        <v>42.89</v>
      </c>
    </row>
    <row r="851" spans="1:51" x14ac:dyDescent="0.35">
      <c r="A851" s="5">
        <f t="shared" si="14"/>
        <v>43916</v>
      </c>
      <c r="B851" t="s">
        <v>996</v>
      </c>
      <c r="C851" s="2">
        <v>43916</v>
      </c>
      <c r="D851" s="3">
        <v>19.850000000000001</v>
      </c>
      <c r="E851" s="3">
        <v>19.170000000000002</v>
      </c>
      <c r="F851" s="3">
        <v>19.86</v>
      </c>
      <c r="G851" s="3">
        <v>20.38</v>
      </c>
      <c r="H851" s="3">
        <v>21.37</v>
      </c>
      <c r="I851" s="3">
        <v>22.82</v>
      </c>
      <c r="J851" s="3">
        <v>25.77</v>
      </c>
      <c r="K851" s="3">
        <v>32.630000000000003</v>
      </c>
      <c r="L851" s="3">
        <v>35.57</v>
      </c>
      <c r="M851" s="3">
        <v>36.5</v>
      </c>
      <c r="N851" s="3">
        <v>36.85</v>
      </c>
      <c r="O851" s="3">
        <v>35.119999999999997</v>
      </c>
      <c r="P851" s="3">
        <v>31.99</v>
      </c>
      <c r="Q851" s="3">
        <v>30.12</v>
      </c>
      <c r="R851" s="3">
        <v>29.28</v>
      </c>
      <c r="S851" s="3">
        <v>29.04</v>
      </c>
      <c r="T851" s="3">
        <v>29.69</v>
      </c>
      <c r="U851" s="3">
        <v>31.5</v>
      </c>
      <c r="V851" s="3">
        <v>35.25</v>
      </c>
      <c r="W851" s="3">
        <v>37.909999999999997</v>
      </c>
      <c r="X851" s="3">
        <v>40.26</v>
      </c>
      <c r="Y851" s="3">
        <v>43.68</v>
      </c>
      <c r="Z851" s="3">
        <v>43.08</v>
      </c>
      <c r="AA851" s="3">
        <v>39.520000000000003</v>
      </c>
      <c r="AB851" s="3">
        <v>35.700000000000003</v>
      </c>
      <c r="AC851" s="3">
        <v>34.840000000000003</v>
      </c>
      <c r="AD851" s="3">
        <v>34.65</v>
      </c>
      <c r="AE851" s="3">
        <v>34.53</v>
      </c>
      <c r="AF851" s="3">
        <v>34.99</v>
      </c>
      <c r="AG851" s="3">
        <v>35.880000000000003</v>
      </c>
      <c r="AH851" s="3">
        <v>39.04</v>
      </c>
      <c r="AI851" s="3">
        <v>41.83</v>
      </c>
      <c r="AJ851" s="3">
        <v>44.55</v>
      </c>
      <c r="AK851" s="3">
        <v>46.62</v>
      </c>
      <c r="AL851" s="3">
        <v>46.79</v>
      </c>
      <c r="AM851" s="3">
        <v>44.53</v>
      </c>
      <c r="AN851" s="3">
        <v>39.69</v>
      </c>
      <c r="AO851" s="3">
        <v>38.21</v>
      </c>
      <c r="AP851" s="3">
        <v>37.33</v>
      </c>
      <c r="AQ851" s="3">
        <v>37.53</v>
      </c>
      <c r="AR851" s="3">
        <v>38.479999999999997</v>
      </c>
      <c r="AS851" s="3">
        <v>41.07</v>
      </c>
      <c r="AT851" s="3">
        <v>45.33</v>
      </c>
      <c r="AU851" s="3">
        <v>47.2</v>
      </c>
      <c r="AV851" s="3">
        <v>47.44</v>
      </c>
      <c r="AW851" s="3">
        <v>47.54</v>
      </c>
      <c r="AX851" s="3">
        <v>45.12</v>
      </c>
      <c r="AY851" s="3">
        <v>42.5</v>
      </c>
    </row>
    <row r="852" spans="1:51" x14ac:dyDescent="0.35">
      <c r="A852" s="5">
        <f t="shared" si="14"/>
        <v>43917</v>
      </c>
      <c r="B852" t="s">
        <v>997</v>
      </c>
      <c r="C852" s="2">
        <v>43917</v>
      </c>
      <c r="D852" s="3">
        <v>18.46</v>
      </c>
      <c r="E852" s="3">
        <v>17.899999999999999</v>
      </c>
      <c r="F852" s="3">
        <v>18.66</v>
      </c>
      <c r="G852" s="3">
        <v>19.059999999999999</v>
      </c>
      <c r="H852" s="3">
        <v>20.309999999999999</v>
      </c>
      <c r="I852" s="3">
        <v>21.71</v>
      </c>
      <c r="J852" s="3">
        <v>24.51</v>
      </c>
      <c r="K852" s="3">
        <v>31.29</v>
      </c>
      <c r="L852" s="3">
        <v>34.159999999999997</v>
      </c>
      <c r="M852" s="3">
        <v>35.18</v>
      </c>
      <c r="N852" s="3">
        <v>35.6</v>
      </c>
      <c r="O852" s="3">
        <v>33.97</v>
      </c>
      <c r="P852" s="3">
        <v>30.99</v>
      </c>
      <c r="Q852" s="3">
        <v>29.14</v>
      </c>
      <c r="R852" s="3">
        <v>28.3</v>
      </c>
      <c r="S852" s="3">
        <v>28.06</v>
      </c>
      <c r="T852" s="3">
        <v>28.71</v>
      </c>
      <c r="U852" s="3">
        <v>30.52</v>
      </c>
      <c r="V852" s="3">
        <v>34.21</v>
      </c>
      <c r="W852" s="3">
        <v>36.869999999999997</v>
      </c>
      <c r="X852" s="3">
        <v>39.22</v>
      </c>
      <c r="Y852" s="3">
        <v>42.73</v>
      </c>
      <c r="Z852" s="3">
        <v>42.23</v>
      </c>
      <c r="AA852" s="3">
        <v>38.78</v>
      </c>
      <c r="AB852" s="3">
        <v>35.14</v>
      </c>
      <c r="AC852" s="3">
        <v>34.28</v>
      </c>
      <c r="AD852" s="3">
        <v>34.090000000000003</v>
      </c>
      <c r="AE852" s="3">
        <v>33.369999999999997</v>
      </c>
      <c r="AF852" s="3">
        <v>33.549999999999997</v>
      </c>
      <c r="AG852" s="3">
        <v>34.44</v>
      </c>
      <c r="AH852" s="3">
        <v>37.9</v>
      </c>
      <c r="AI852" s="3">
        <v>40.869999999999997</v>
      </c>
      <c r="AJ852" s="3">
        <v>43.61</v>
      </c>
      <c r="AK852" s="3">
        <v>45.68</v>
      </c>
      <c r="AL852" s="3">
        <v>45.85</v>
      </c>
      <c r="AM852" s="3">
        <v>43.59</v>
      </c>
      <c r="AN852" s="3">
        <v>38.85</v>
      </c>
      <c r="AO852" s="3">
        <v>37.369999999999997</v>
      </c>
      <c r="AP852" s="3">
        <v>36.49</v>
      </c>
      <c r="AQ852" s="3">
        <v>36.69</v>
      </c>
      <c r="AR852" s="3">
        <v>37.64</v>
      </c>
      <c r="AS852" s="3">
        <v>40.229999999999997</v>
      </c>
      <c r="AT852" s="3">
        <v>44.49</v>
      </c>
      <c r="AU852" s="3">
        <v>46.36</v>
      </c>
      <c r="AV852" s="3">
        <v>46.6</v>
      </c>
      <c r="AW852" s="3">
        <v>46.7</v>
      </c>
      <c r="AX852" s="3">
        <v>44.28</v>
      </c>
      <c r="AY852" s="3">
        <v>41.66</v>
      </c>
    </row>
    <row r="853" spans="1:51" x14ac:dyDescent="0.35">
      <c r="A853" s="5">
        <f t="shared" si="14"/>
        <v>43920</v>
      </c>
      <c r="B853" t="s">
        <v>998</v>
      </c>
      <c r="C853" s="2">
        <v>43920</v>
      </c>
      <c r="D853" s="3">
        <v>17</v>
      </c>
      <c r="E853" s="3">
        <v>16.420000000000002</v>
      </c>
      <c r="F853" s="3">
        <v>17.23</v>
      </c>
      <c r="G853" s="3">
        <v>17.71</v>
      </c>
      <c r="H853" s="3">
        <v>18.91</v>
      </c>
      <c r="I853" s="3">
        <v>20.46</v>
      </c>
      <c r="J853" s="3">
        <v>23.24</v>
      </c>
      <c r="K853" s="3">
        <v>30.13</v>
      </c>
      <c r="L853" s="3">
        <v>33.020000000000003</v>
      </c>
      <c r="M853" s="3">
        <v>34.01</v>
      </c>
      <c r="N853" s="3">
        <v>34.46</v>
      </c>
      <c r="O853" s="3">
        <v>32.880000000000003</v>
      </c>
      <c r="P853" s="3">
        <v>29.9</v>
      </c>
      <c r="Q853" s="3">
        <v>28.09</v>
      </c>
      <c r="R853" s="3">
        <v>27.3</v>
      </c>
      <c r="S853" s="3">
        <v>27.06</v>
      </c>
      <c r="T853" s="3">
        <v>27.72</v>
      </c>
      <c r="U853" s="3">
        <v>29.53</v>
      </c>
      <c r="V853" s="3">
        <v>33.29</v>
      </c>
      <c r="W853" s="3">
        <v>35.950000000000003</v>
      </c>
      <c r="X853" s="3">
        <v>38.299999999999997</v>
      </c>
      <c r="Y853" s="3">
        <v>41.81</v>
      </c>
      <c r="Z853" s="3">
        <v>41.34</v>
      </c>
      <c r="AA853" s="3">
        <v>37.92</v>
      </c>
      <c r="AB853" s="3">
        <v>34.31</v>
      </c>
      <c r="AC853" s="3">
        <v>33.51</v>
      </c>
      <c r="AD853" s="3">
        <v>33.369999999999997</v>
      </c>
      <c r="AE853" s="3">
        <v>32.729999999999997</v>
      </c>
      <c r="AF853" s="3">
        <v>32.99</v>
      </c>
      <c r="AG853" s="3">
        <v>33.93</v>
      </c>
      <c r="AH853" s="3">
        <v>37.409999999999997</v>
      </c>
      <c r="AI853" s="3">
        <v>40.409999999999997</v>
      </c>
      <c r="AJ853" s="3">
        <v>43.19</v>
      </c>
      <c r="AK853" s="3">
        <v>45.24</v>
      </c>
      <c r="AL853" s="3">
        <v>45.37</v>
      </c>
      <c r="AM853" s="3">
        <v>43.08</v>
      </c>
      <c r="AN853" s="3">
        <v>38.26</v>
      </c>
      <c r="AO853" s="3">
        <v>36.74</v>
      </c>
      <c r="AP853" s="3">
        <v>35.840000000000003</v>
      </c>
      <c r="AQ853" s="3">
        <v>36.03</v>
      </c>
      <c r="AR853" s="3">
        <v>36.97</v>
      </c>
      <c r="AS853" s="3">
        <v>39.65</v>
      </c>
      <c r="AT853" s="3">
        <v>44.01</v>
      </c>
      <c r="AU853" s="3">
        <v>45.96</v>
      </c>
      <c r="AV853" s="3">
        <v>46.27</v>
      </c>
      <c r="AW853" s="3">
        <v>46.37</v>
      </c>
      <c r="AX853" s="3">
        <v>43.95</v>
      </c>
      <c r="AY853" s="3">
        <v>41.33</v>
      </c>
    </row>
    <row r="854" spans="1:51" x14ac:dyDescent="0.35">
      <c r="A854" s="5">
        <f t="shared" si="14"/>
        <v>43921</v>
      </c>
      <c r="B854" t="s">
        <v>999</v>
      </c>
      <c r="C854" s="2">
        <v>43921</v>
      </c>
      <c r="D854" s="3">
        <v>16.329999999999998</v>
      </c>
      <c r="E854" s="3">
        <v>17.22</v>
      </c>
      <c r="F854" s="3">
        <v>18.02</v>
      </c>
      <c r="G854" s="3">
        <v>19.21</v>
      </c>
      <c r="H854" s="3">
        <v>20.71</v>
      </c>
      <c r="I854" s="3">
        <v>23.48</v>
      </c>
      <c r="J854" s="3">
        <v>30.32</v>
      </c>
      <c r="K854" s="3">
        <v>33.51</v>
      </c>
      <c r="L854" s="3">
        <v>34.51</v>
      </c>
      <c r="M854" s="3">
        <v>34.9</v>
      </c>
      <c r="N854" s="3">
        <v>33.200000000000003</v>
      </c>
      <c r="O854" s="3">
        <v>30.26</v>
      </c>
      <c r="P854" s="3">
        <v>28.5</v>
      </c>
      <c r="Q854" s="3">
        <v>27.71</v>
      </c>
      <c r="R854" s="3">
        <v>27.4</v>
      </c>
      <c r="S854" s="3">
        <v>28.06</v>
      </c>
      <c r="T854" s="3">
        <v>29.83</v>
      </c>
      <c r="U854" s="3">
        <v>33.56</v>
      </c>
      <c r="V854" s="3">
        <v>36.200000000000003</v>
      </c>
      <c r="W854" s="3">
        <v>38.549999999999997</v>
      </c>
      <c r="X854" s="3">
        <v>42.06</v>
      </c>
      <c r="Y854" s="3">
        <v>41.59</v>
      </c>
      <c r="Z854" s="3">
        <v>38.1</v>
      </c>
      <c r="AA854" s="3">
        <v>34.42</v>
      </c>
      <c r="AB854" s="3">
        <v>33.619999999999997</v>
      </c>
      <c r="AC854" s="3">
        <v>33.479999999999997</v>
      </c>
      <c r="AD854" s="3">
        <v>32.840000000000003</v>
      </c>
      <c r="AE854" s="3">
        <v>33.1</v>
      </c>
      <c r="AF854" s="3">
        <v>34.04</v>
      </c>
      <c r="AG854" s="3">
        <v>37.520000000000003</v>
      </c>
      <c r="AH854" s="3">
        <v>40.520000000000003</v>
      </c>
      <c r="AI854" s="3">
        <v>43.3</v>
      </c>
      <c r="AJ854" s="3">
        <v>45.35</v>
      </c>
      <c r="AK854" s="3">
        <v>45.48</v>
      </c>
      <c r="AL854" s="3">
        <v>43.19</v>
      </c>
      <c r="AM854" s="3">
        <v>38.369999999999997</v>
      </c>
      <c r="AN854" s="3">
        <v>36.85</v>
      </c>
      <c r="AO854" s="3">
        <v>35.950000000000003</v>
      </c>
      <c r="AP854" s="3">
        <v>36.14</v>
      </c>
      <c r="AQ854" s="3">
        <v>37.08</v>
      </c>
      <c r="AR854" s="3">
        <v>39.76</v>
      </c>
      <c r="AS854" s="3">
        <v>44.12</v>
      </c>
      <c r="AT854" s="3">
        <v>46.07</v>
      </c>
      <c r="AU854" s="3">
        <v>46.38</v>
      </c>
      <c r="AV854" s="3">
        <v>46.48</v>
      </c>
      <c r="AW854" s="3">
        <v>44.06</v>
      </c>
      <c r="AX854" s="3">
        <v>41.44</v>
      </c>
      <c r="AY854" s="3">
        <v>37.44</v>
      </c>
    </row>
    <row r="855" spans="1:51" x14ac:dyDescent="0.35">
      <c r="A855" s="5">
        <f t="shared" si="14"/>
        <v>43922</v>
      </c>
      <c r="B855" t="s">
        <v>1000</v>
      </c>
      <c r="C855" s="2">
        <v>43922</v>
      </c>
      <c r="D855" s="3">
        <v>16.04</v>
      </c>
      <c r="E855" s="3">
        <v>16.86</v>
      </c>
      <c r="F855" s="3">
        <v>17.77</v>
      </c>
      <c r="G855" s="3">
        <v>18.86</v>
      </c>
      <c r="H855" s="3">
        <v>20.45</v>
      </c>
      <c r="I855" s="3">
        <v>23.21</v>
      </c>
      <c r="J855" s="3">
        <v>30.16</v>
      </c>
      <c r="K855" s="3">
        <v>33.4</v>
      </c>
      <c r="L855" s="3">
        <v>34.450000000000003</v>
      </c>
      <c r="M855" s="3">
        <v>34.82</v>
      </c>
      <c r="N855" s="3">
        <v>33.049999999999997</v>
      </c>
      <c r="O855" s="3">
        <v>30.35</v>
      </c>
      <c r="P855" s="3">
        <v>28.43</v>
      </c>
      <c r="Q855" s="3">
        <v>27.6</v>
      </c>
      <c r="R855" s="3">
        <v>27.25</v>
      </c>
      <c r="S855" s="3">
        <v>27.9</v>
      </c>
      <c r="T855" s="3">
        <v>29.67</v>
      </c>
      <c r="U855" s="3">
        <v>33.369999999999997</v>
      </c>
      <c r="V855" s="3">
        <v>36.01</v>
      </c>
      <c r="W855" s="3">
        <v>38.380000000000003</v>
      </c>
      <c r="X855" s="3">
        <v>41.92</v>
      </c>
      <c r="Y855" s="3">
        <v>41.48</v>
      </c>
      <c r="Z855" s="3">
        <v>38.03</v>
      </c>
      <c r="AA855" s="3">
        <v>34.369999999999997</v>
      </c>
      <c r="AB855" s="3">
        <v>33.6</v>
      </c>
      <c r="AC855" s="3">
        <v>33.49</v>
      </c>
      <c r="AD855" s="3">
        <v>32.880000000000003</v>
      </c>
      <c r="AE855" s="3">
        <v>33.14</v>
      </c>
      <c r="AF855" s="3">
        <v>34.08</v>
      </c>
      <c r="AG855" s="3">
        <v>37.369999999999997</v>
      </c>
      <c r="AH855" s="3">
        <v>40.369999999999997</v>
      </c>
      <c r="AI855" s="3">
        <v>43.15</v>
      </c>
      <c r="AJ855" s="3">
        <v>45.2</v>
      </c>
      <c r="AK855" s="3">
        <v>45.33</v>
      </c>
      <c r="AL855" s="3">
        <v>43.04</v>
      </c>
      <c r="AM855" s="3">
        <v>38.35</v>
      </c>
      <c r="AN855" s="3">
        <v>36.83</v>
      </c>
      <c r="AO855" s="3">
        <v>35.93</v>
      </c>
      <c r="AP855" s="3">
        <v>36.119999999999997</v>
      </c>
      <c r="AQ855" s="3">
        <v>37.06</v>
      </c>
      <c r="AR855" s="3">
        <v>39.74</v>
      </c>
      <c r="AS855" s="3">
        <v>44.1</v>
      </c>
      <c r="AT855" s="3">
        <v>46.05</v>
      </c>
      <c r="AU855" s="3">
        <v>46.36</v>
      </c>
      <c r="AV855" s="3">
        <v>46.46</v>
      </c>
      <c r="AW855" s="3">
        <v>44.04</v>
      </c>
      <c r="AX855" s="3">
        <v>41.56</v>
      </c>
      <c r="AY855" s="3">
        <v>37.71</v>
      </c>
    </row>
    <row r="856" spans="1:51" x14ac:dyDescent="0.35">
      <c r="A856" s="5">
        <f t="shared" si="14"/>
        <v>43923</v>
      </c>
      <c r="B856" t="s">
        <v>1001</v>
      </c>
      <c r="C856" s="2">
        <v>43923</v>
      </c>
      <c r="D856" s="3">
        <v>16.28</v>
      </c>
      <c r="E856" s="3">
        <v>17.149999999999999</v>
      </c>
      <c r="F856" s="3">
        <v>17.97</v>
      </c>
      <c r="G856" s="3">
        <v>19.100000000000001</v>
      </c>
      <c r="H856" s="3">
        <v>20.78</v>
      </c>
      <c r="I856" s="3">
        <v>23.68</v>
      </c>
      <c r="J856" s="3">
        <v>30.67</v>
      </c>
      <c r="K856" s="3">
        <v>34.06</v>
      </c>
      <c r="L856" s="3">
        <v>35.22</v>
      </c>
      <c r="M856" s="3">
        <v>35.56</v>
      </c>
      <c r="N856" s="3">
        <v>33.770000000000003</v>
      </c>
      <c r="O856" s="3">
        <v>30.93</v>
      </c>
      <c r="P856" s="3">
        <v>28.89</v>
      </c>
      <c r="Q856" s="3">
        <v>27.9</v>
      </c>
      <c r="R856" s="3">
        <v>27.55</v>
      </c>
      <c r="S856" s="3">
        <v>28.2</v>
      </c>
      <c r="T856" s="3">
        <v>30.01</v>
      </c>
      <c r="U856" s="3">
        <v>33.64</v>
      </c>
      <c r="V856" s="3">
        <v>36.28</v>
      </c>
      <c r="W856" s="3">
        <v>38.65</v>
      </c>
      <c r="X856" s="3">
        <v>42.27</v>
      </c>
      <c r="Y856" s="3">
        <v>41.92</v>
      </c>
      <c r="Z856" s="3">
        <v>38.54</v>
      </c>
      <c r="AA856" s="3">
        <v>34.729999999999997</v>
      </c>
      <c r="AB856" s="3">
        <v>33.81</v>
      </c>
      <c r="AC856" s="3">
        <v>33.6</v>
      </c>
      <c r="AD856" s="3">
        <v>32.99</v>
      </c>
      <c r="AE856" s="3">
        <v>33.25</v>
      </c>
      <c r="AF856" s="3">
        <v>34.26</v>
      </c>
      <c r="AG856" s="3">
        <v>37.65</v>
      </c>
      <c r="AH856" s="3">
        <v>40.65</v>
      </c>
      <c r="AI856" s="3">
        <v>43.43</v>
      </c>
      <c r="AJ856" s="3">
        <v>45.48</v>
      </c>
      <c r="AK856" s="3">
        <v>45.61</v>
      </c>
      <c r="AL856" s="3">
        <v>43.32</v>
      </c>
      <c r="AM856" s="3">
        <v>38.51</v>
      </c>
      <c r="AN856" s="3">
        <v>36.99</v>
      </c>
      <c r="AO856" s="3">
        <v>36.090000000000003</v>
      </c>
      <c r="AP856" s="3">
        <v>36.28</v>
      </c>
      <c r="AQ856" s="3">
        <v>37.22</v>
      </c>
      <c r="AR856" s="3">
        <v>39.9</v>
      </c>
      <c r="AS856" s="3">
        <v>44.26</v>
      </c>
      <c r="AT856" s="3">
        <v>46.21</v>
      </c>
      <c r="AU856" s="3">
        <v>46.52</v>
      </c>
      <c r="AV856" s="3">
        <v>46.62</v>
      </c>
      <c r="AW856" s="3">
        <v>44.2</v>
      </c>
      <c r="AX856" s="3">
        <v>41.72</v>
      </c>
      <c r="AY856" s="3">
        <v>37.869999999999997</v>
      </c>
    </row>
    <row r="857" spans="1:51" x14ac:dyDescent="0.35">
      <c r="A857" s="5">
        <f t="shared" si="14"/>
        <v>43924</v>
      </c>
      <c r="B857" t="s">
        <v>1002</v>
      </c>
      <c r="C857" s="2">
        <v>43924</v>
      </c>
      <c r="D857" s="3">
        <v>16.22</v>
      </c>
      <c r="E857" s="3">
        <v>17.260000000000002</v>
      </c>
      <c r="F857" s="3">
        <v>18.2</v>
      </c>
      <c r="G857" s="3">
        <v>19.45</v>
      </c>
      <c r="H857" s="3">
        <v>21.36</v>
      </c>
      <c r="I857" s="3">
        <v>24.26</v>
      </c>
      <c r="J857" s="3">
        <v>31.48</v>
      </c>
      <c r="K857" s="3">
        <v>34.46</v>
      </c>
      <c r="L857" s="3">
        <v>35.72</v>
      </c>
      <c r="M857" s="3">
        <v>36.200000000000003</v>
      </c>
      <c r="N857" s="3">
        <v>34.44</v>
      </c>
      <c r="O857" s="3">
        <v>31.66</v>
      </c>
      <c r="P857" s="3">
        <v>29.61</v>
      </c>
      <c r="Q857" s="3">
        <v>28.67</v>
      </c>
      <c r="R857" s="3">
        <v>28.32</v>
      </c>
      <c r="S857" s="3">
        <v>28.97</v>
      </c>
      <c r="T857" s="3">
        <v>30.79</v>
      </c>
      <c r="U857" s="3">
        <v>34.42</v>
      </c>
      <c r="V857" s="3">
        <v>37.06</v>
      </c>
      <c r="W857" s="3">
        <v>39.43</v>
      </c>
      <c r="X857" s="3">
        <v>42.87</v>
      </c>
      <c r="Y857" s="3">
        <v>42.52</v>
      </c>
      <c r="Z857" s="3">
        <v>39.14</v>
      </c>
      <c r="AA857" s="3">
        <v>35.340000000000003</v>
      </c>
      <c r="AB857" s="3">
        <v>34.42</v>
      </c>
      <c r="AC857" s="3">
        <v>34.21</v>
      </c>
      <c r="AD857" s="3">
        <v>33.6</v>
      </c>
      <c r="AE857" s="3">
        <v>33.86</v>
      </c>
      <c r="AF857" s="3">
        <v>34.869999999999997</v>
      </c>
      <c r="AG857" s="3">
        <v>38.270000000000003</v>
      </c>
      <c r="AH857" s="3">
        <v>41.27</v>
      </c>
      <c r="AI857" s="3">
        <v>44.05</v>
      </c>
      <c r="AJ857" s="3">
        <v>46.1</v>
      </c>
      <c r="AK857" s="3">
        <v>46.23</v>
      </c>
      <c r="AL857" s="3">
        <v>43.85</v>
      </c>
      <c r="AM857" s="3">
        <v>38.9</v>
      </c>
      <c r="AN857" s="3">
        <v>37.159999999999997</v>
      </c>
      <c r="AO857" s="3">
        <v>36.26</v>
      </c>
      <c r="AP857" s="3">
        <v>36.450000000000003</v>
      </c>
      <c r="AQ857" s="3">
        <v>37.39</v>
      </c>
      <c r="AR857" s="3">
        <v>40.119999999999997</v>
      </c>
      <c r="AS857" s="3">
        <v>44.57</v>
      </c>
      <c r="AT857" s="3">
        <v>46.49</v>
      </c>
      <c r="AU857" s="3">
        <v>46.77</v>
      </c>
      <c r="AV857" s="3">
        <v>46.84</v>
      </c>
      <c r="AW857" s="3">
        <v>44.39</v>
      </c>
      <c r="AX857" s="3">
        <v>41.85</v>
      </c>
      <c r="AY857" s="3">
        <v>37.94</v>
      </c>
    </row>
    <row r="858" spans="1:51" x14ac:dyDescent="0.35">
      <c r="A858" s="5">
        <f t="shared" si="14"/>
        <v>43927</v>
      </c>
      <c r="B858" t="s">
        <v>1003</v>
      </c>
      <c r="C858" s="2">
        <v>43927</v>
      </c>
      <c r="D858" s="3">
        <v>16.98</v>
      </c>
      <c r="E858" s="3">
        <v>17.95</v>
      </c>
      <c r="F858" s="3">
        <v>19.04</v>
      </c>
      <c r="G858" s="3">
        <v>20.48</v>
      </c>
      <c r="H858" s="3">
        <v>22.44</v>
      </c>
      <c r="I858" s="3">
        <v>25.44</v>
      </c>
      <c r="J858" s="3">
        <v>32.700000000000003</v>
      </c>
      <c r="K858" s="3">
        <v>35.75</v>
      </c>
      <c r="L858" s="3">
        <v>37.090000000000003</v>
      </c>
      <c r="M858" s="3">
        <v>37.549999999999997</v>
      </c>
      <c r="N858" s="3">
        <v>35.78</v>
      </c>
      <c r="O858" s="3">
        <v>32.89</v>
      </c>
      <c r="P858" s="3">
        <v>30.84</v>
      </c>
      <c r="Q858" s="3">
        <v>29.92</v>
      </c>
      <c r="R858" s="3">
        <v>29.59</v>
      </c>
      <c r="S858" s="3">
        <v>30.26</v>
      </c>
      <c r="T858" s="3">
        <v>31.96</v>
      </c>
      <c r="U858" s="3">
        <v>35.44</v>
      </c>
      <c r="V858" s="3">
        <v>38.020000000000003</v>
      </c>
      <c r="W858" s="3">
        <v>40.31</v>
      </c>
      <c r="X858" s="3">
        <v>43.75</v>
      </c>
      <c r="Y858" s="3">
        <v>43.4</v>
      </c>
      <c r="Z858" s="3">
        <v>40.020000000000003</v>
      </c>
      <c r="AA858" s="3">
        <v>36.14</v>
      </c>
      <c r="AB858" s="3">
        <v>35.14</v>
      </c>
      <c r="AC858" s="3">
        <v>34.85</v>
      </c>
      <c r="AD858" s="3">
        <v>34.159999999999997</v>
      </c>
      <c r="AE858" s="3">
        <v>34.42</v>
      </c>
      <c r="AF858" s="3">
        <v>35.43</v>
      </c>
      <c r="AG858" s="3">
        <v>38.83</v>
      </c>
      <c r="AH858" s="3">
        <v>41.84</v>
      </c>
      <c r="AI858" s="3">
        <v>44.65</v>
      </c>
      <c r="AJ858" s="3">
        <v>46.75</v>
      </c>
      <c r="AK858" s="3">
        <v>46.93</v>
      </c>
      <c r="AL858" s="3">
        <v>44.6</v>
      </c>
      <c r="AM858" s="3">
        <v>39.65</v>
      </c>
      <c r="AN858" s="3">
        <v>37.909999999999997</v>
      </c>
      <c r="AO858" s="3">
        <v>37.01</v>
      </c>
      <c r="AP858" s="3">
        <v>37.200000000000003</v>
      </c>
      <c r="AQ858" s="3">
        <v>38.14</v>
      </c>
      <c r="AR858" s="3">
        <v>40.869999999999997</v>
      </c>
      <c r="AS858" s="3">
        <v>45.32</v>
      </c>
      <c r="AT858" s="3">
        <v>47.24</v>
      </c>
      <c r="AU858" s="3">
        <v>47.52</v>
      </c>
      <c r="AV858" s="3">
        <v>47.59</v>
      </c>
      <c r="AW858" s="3">
        <v>45.14</v>
      </c>
      <c r="AX858" s="3">
        <v>42.6</v>
      </c>
      <c r="AY858" s="3">
        <v>38.69</v>
      </c>
    </row>
    <row r="859" spans="1:51" x14ac:dyDescent="0.35">
      <c r="A859" s="5">
        <f t="shared" si="14"/>
        <v>43928</v>
      </c>
      <c r="B859" t="s">
        <v>1004</v>
      </c>
      <c r="C859" s="2">
        <v>43928</v>
      </c>
      <c r="D859" s="3">
        <v>17.079999999999998</v>
      </c>
      <c r="E859" s="3">
        <v>18.04</v>
      </c>
      <c r="F859" s="3">
        <v>19.190000000000001</v>
      </c>
      <c r="G859" s="3">
        <v>20.59</v>
      </c>
      <c r="H859" s="3">
        <v>22.61</v>
      </c>
      <c r="I859" s="3">
        <v>25.65</v>
      </c>
      <c r="J859" s="3">
        <v>33.01</v>
      </c>
      <c r="K859" s="3">
        <v>36.1</v>
      </c>
      <c r="L859" s="3">
        <v>37.39</v>
      </c>
      <c r="M859" s="3">
        <v>37.81</v>
      </c>
      <c r="N859" s="3">
        <v>35.979999999999997</v>
      </c>
      <c r="O859" s="3">
        <v>32.909999999999997</v>
      </c>
      <c r="P859" s="3">
        <v>30.81</v>
      </c>
      <c r="Q859" s="3">
        <v>29.88</v>
      </c>
      <c r="R859" s="3">
        <v>29.55</v>
      </c>
      <c r="S859" s="3">
        <v>30.27</v>
      </c>
      <c r="T859" s="3">
        <v>32.06</v>
      </c>
      <c r="U859" s="3">
        <v>35.630000000000003</v>
      </c>
      <c r="V859" s="3">
        <v>38.21</v>
      </c>
      <c r="W859" s="3">
        <v>40.5</v>
      </c>
      <c r="X859" s="3">
        <v>43.97</v>
      </c>
      <c r="Y859" s="3">
        <v>43.65</v>
      </c>
      <c r="Z859" s="3">
        <v>40.270000000000003</v>
      </c>
      <c r="AA859" s="3">
        <v>36.39</v>
      </c>
      <c r="AB859" s="3">
        <v>35.39</v>
      </c>
      <c r="AC859" s="3">
        <v>35.1</v>
      </c>
      <c r="AD859" s="3">
        <v>34.409999999999997</v>
      </c>
      <c r="AE859" s="3">
        <v>34.72</v>
      </c>
      <c r="AF859" s="3">
        <v>35.82</v>
      </c>
      <c r="AG859" s="3">
        <v>39.26</v>
      </c>
      <c r="AH859" s="3">
        <v>42.34</v>
      </c>
      <c r="AI859" s="3">
        <v>45.21</v>
      </c>
      <c r="AJ859" s="3">
        <v>47.31</v>
      </c>
      <c r="AK859" s="3">
        <v>47.49</v>
      </c>
      <c r="AL859" s="3">
        <v>45.22</v>
      </c>
      <c r="AM859" s="3">
        <v>40.22</v>
      </c>
      <c r="AN859" s="3">
        <v>38.51</v>
      </c>
      <c r="AO859" s="3">
        <v>37.61</v>
      </c>
      <c r="AP859" s="3">
        <v>37.799999999999997</v>
      </c>
      <c r="AQ859" s="3">
        <v>38.74</v>
      </c>
      <c r="AR859" s="3">
        <v>41.47</v>
      </c>
      <c r="AS859" s="3">
        <v>45.92</v>
      </c>
      <c r="AT859" s="3">
        <v>47.84</v>
      </c>
      <c r="AU859" s="3">
        <v>48.12</v>
      </c>
      <c r="AV859" s="3">
        <v>48.19</v>
      </c>
      <c r="AW859" s="3">
        <v>45.74</v>
      </c>
      <c r="AX859" s="3">
        <v>43.2</v>
      </c>
      <c r="AY859" s="3">
        <v>39.29</v>
      </c>
    </row>
    <row r="860" spans="1:51" x14ac:dyDescent="0.35">
      <c r="A860" s="5">
        <f t="shared" si="14"/>
        <v>43929</v>
      </c>
      <c r="B860" t="s">
        <v>1005</v>
      </c>
      <c r="C860" s="2">
        <v>43929</v>
      </c>
      <c r="D860" s="3">
        <v>16.87</v>
      </c>
      <c r="E860" s="3">
        <v>17.670000000000002</v>
      </c>
      <c r="F860" s="3">
        <v>18.77</v>
      </c>
      <c r="G860" s="3">
        <v>20.100000000000001</v>
      </c>
      <c r="H860" s="3">
        <v>22</v>
      </c>
      <c r="I860" s="3">
        <v>24.98</v>
      </c>
      <c r="J860" s="3">
        <v>32.380000000000003</v>
      </c>
      <c r="K860" s="3">
        <v>35.53</v>
      </c>
      <c r="L860" s="3">
        <v>36.950000000000003</v>
      </c>
      <c r="M860" s="3">
        <v>37.35</v>
      </c>
      <c r="N860" s="3">
        <v>34.86</v>
      </c>
      <c r="O860" s="3">
        <v>32.28</v>
      </c>
      <c r="P860" s="3">
        <v>30.29</v>
      </c>
      <c r="Q860" s="3">
        <v>29.48</v>
      </c>
      <c r="R860" s="3">
        <v>29.26</v>
      </c>
      <c r="S860" s="3">
        <v>30.06</v>
      </c>
      <c r="T860" s="3">
        <v>31.94</v>
      </c>
      <c r="U860" s="3">
        <v>35.380000000000003</v>
      </c>
      <c r="V860" s="3">
        <v>38.01</v>
      </c>
      <c r="W860" s="3">
        <v>40.32</v>
      </c>
      <c r="X860" s="3">
        <v>43.82</v>
      </c>
      <c r="Y860" s="3">
        <v>43.53</v>
      </c>
      <c r="Z860" s="3">
        <v>40.049999999999997</v>
      </c>
      <c r="AA860" s="3">
        <v>36.11</v>
      </c>
      <c r="AB860" s="3">
        <v>35.090000000000003</v>
      </c>
      <c r="AC860" s="3">
        <v>34.770000000000003</v>
      </c>
      <c r="AD860" s="3">
        <v>34.08</v>
      </c>
      <c r="AE860" s="3">
        <v>34.47</v>
      </c>
      <c r="AF860" s="3">
        <v>35.630000000000003</v>
      </c>
      <c r="AG860" s="3">
        <v>39.07</v>
      </c>
      <c r="AH860" s="3">
        <v>42.15</v>
      </c>
      <c r="AI860" s="3">
        <v>45.02</v>
      </c>
      <c r="AJ860" s="3">
        <v>47.12</v>
      </c>
      <c r="AK860" s="3">
        <v>47.26</v>
      </c>
      <c r="AL860" s="3">
        <v>44.96</v>
      </c>
      <c r="AM860" s="3">
        <v>39.909999999999997</v>
      </c>
      <c r="AN860" s="3">
        <v>38.159999999999997</v>
      </c>
      <c r="AO860" s="3">
        <v>37.22</v>
      </c>
      <c r="AP860" s="3">
        <v>37.409999999999997</v>
      </c>
      <c r="AQ860" s="3">
        <v>38.35</v>
      </c>
      <c r="AR860" s="3">
        <v>41.08</v>
      </c>
      <c r="AS860" s="3">
        <v>45.59</v>
      </c>
      <c r="AT860" s="3">
        <v>47.55</v>
      </c>
      <c r="AU860" s="3">
        <v>47.88</v>
      </c>
      <c r="AV860" s="3">
        <v>48.01</v>
      </c>
      <c r="AW860" s="3">
        <v>45.56</v>
      </c>
      <c r="AX860" s="3">
        <v>43.02</v>
      </c>
      <c r="AY860" s="3">
        <v>39.11</v>
      </c>
    </row>
    <row r="861" spans="1:51" x14ac:dyDescent="0.35">
      <c r="A861" s="5">
        <f t="shared" si="14"/>
        <v>43930</v>
      </c>
      <c r="B861" t="s">
        <v>1006</v>
      </c>
      <c r="C861" s="2">
        <v>43930</v>
      </c>
      <c r="D861" s="3">
        <v>16.86</v>
      </c>
      <c r="E861" s="3">
        <v>17.71</v>
      </c>
      <c r="F861" s="3">
        <v>18.670000000000002</v>
      </c>
      <c r="G861" s="3">
        <v>20.079999999999998</v>
      </c>
      <c r="H861" s="3">
        <v>22.26</v>
      </c>
      <c r="I861" s="3">
        <v>25.22</v>
      </c>
      <c r="J861" s="3">
        <v>32.479999999999997</v>
      </c>
      <c r="K861" s="3">
        <v>35.729999999999997</v>
      </c>
      <c r="L861" s="3">
        <v>37.19</v>
      </c>
      <c r="M861" s="3">
        <v>37.65</v>
      </c>
      <c r="N861" s="3">
        <v>35.18</v>
      </c>
      <c r="O861" s="3">
        <v>32.630000000000003</v>
      </c>
      <c r="P861" s="3">
        <v>30.65</v>
      </c>
      <c r="Q861" s="3">
        <v>29.84</v>
      </c>
      <c r="R861" s="3">
        <v>29.62</v>
      </c>
      <c r="S861" s="3">
        <v>30.42</v>
      </c>
      <c r="T861" s="3">
        <v>32.299999999999997</v>
      </c>
      <c r="U861" s="3">
        <v>35.74</v>
      </c>
      <c r="V861" s="3">
        <v>38.369999999999997</v>
      </c>
      <c r="W861" s="3">
        <v>40.68</v>
      </c>
      <c r="X861" s="3">
        <v>44.18</v>
      </c>
      <c r="Y861" s="3">
        <v>43.8</v>
      </c>
      <c r="Z861" s="3">
        <v>40.18</v>
      </c>
      <c r="AA861" s="3">
        <v>36.06</v>
      </c>
      <c r="AB861" s="3">
        <v>34.979999999999997</v>
      </c>
      <c r="AC861" s="3">
        <v>34.659999999999997</v>
      </c>
      <c r="AD861" s="3">
        <v>33.97</v>
      </c>
      <c r="AE861" s="3">
        <v>34.4</v>
      </c>
      <c r="AF861" s="3">
        <v>35.61</v>
      </c>
      <c r="AG861" s="3">
        <v>39.07</v>
      </c>
      <c r="AH861" s="3">
        <v>42.2</v>
      </c>
      <c r="AI861" s="3">
        <v>45.07</v>
      </c>
      <c r="AJ861" s="3">
        <v>47.17</v>
      </c>
      <c r="AK861" s="3">
        <v>47.27</v>
      </c>
      <c r="AL861" s="3">
        <v>44.97</v>
      </c>
      <c r="AM861" s="3">
        <v>39.92</v>
      </c>
      <c r="AN861" s="3">
        <v>38.17</v>
      </c>
      <c r="AO861" s="3">
        <v>37.229999999999997</v>
      </c>
      <c r="AP861" s="3">
        <v>37.39</v>
      </c>
      <c r="AQ861" s="3">
        <v>38.25</v>
      </c>
      <c r="AR861" s="3">
        <v>40.93</v>
      </c>
      <c r="AS861" s="3">
        <v>45.39</v>
      </c>
      <c r="AT861" s="3">
        <v>47.35</v>
      </c>
      <c r="AU861" s="3">
        <v>47.68</v>
      </c>
      <c r="AV861" s="3">
        <v>47.81</v>
      </c>
      <c r="AW861" s="3">
        <v>45.36</v>
      </c>
      <c r="AX861" s="3">
        <v>42.82</v>
      </c>
      <c r="AY861" s="3">
        <v>38.909999999999997</v>
      </c>
    </row>
    <row r="862" spans="1:51" x14ac:dyDescent="0.35">
      <c r="A862" s="5">
        <f t="shared" si="14"/>
        <v>43931</v>
      </c>
      <c r="B862" t="s">
        <v>1007</v>
      </c>
      <c r="C862" s="2">
        <v>43931</v>
      </c>
      <c r="D862" s="3" t="e">
        <v>#N/A</v>
      </c>
      <c r="E862" s="3" t="e">
        <v>#N/A</v>
      </c>
      <c r="F862" s="3" t="e">
        <v>#N/A</v>
      </c>
      <c r="G862" s="3" t="e">
        <v>#N/A</v>
      </c>
      <c r="H862" s="3" t="e">
        <v>#N/A</v>
      </c>
      <c r="I862" s="3" t="e">
        <v>#N/A</v>
      </c>
      <c r="J862" s="3" t="e">
        <v>#N/A</v>
      </c>
      <c r="K862" s="3" t="e">
        <v>#N/A</v>
      </c>
      <c r="L862" s="3" t="e">
        <v>#N/A</v>
      </c>
      <c r="M862" s="3" t="e">
        <v>#N/A</v>
      </c>
      <c r="N862" s="3" t="e">
        <v>#N/A</v>
      </c>
      <c r="O862" s="3" t="e">
        <v>#N/A</v>
      </c>
      <c r="P862" s="3" t="e">
        <v>#N/A</v>
      </c>
      <c r="Q862" s="3" t="e">
        <v>#N/A</v>
      </c>
      <c r="R862" s="3" t="e">
        <v>#N/A</v>
      </c>
      <c r="S862" s="3" t="e">
        <v>#N/A</v>
      </c>
      <c r="T862" s="3" t="e">
        <v>#N/A</v>
      </c>
      <c r="U862" s="3" t="e">
        <v>#N/A</v>
      </c>
      <c r="V862" s="3" t="e">
        <v>#N/A</v>
      </c>
      <c r="W862" s="3" t="e">
        <v>#N/A</v>
      </c>
      <c r="X862" s="3" t="e">
        <v>#N/A</v>
      </c>
      <c r="Y862" s="3" t="e">
        <v>#N/A</v>
      </c>
      <c r="Z862" s="3" t="e">
        <v>#N/A</v>
      </c>
      <c r="AA862" s="3" t="e">
        <v>#N/A</v>
      </c>
      <c r="AB862" s="3" t="e">
        <v>#N/A</v>
      </c>
      <c r="AC862" s="3" t="e">
        <v>#N/A</v>
      </c>
      <c r="AD862" s="3" t="e">
        <v>#N/A</v>
      </c>
      <c r="AE862" s="3" t="e">
        <v>#N/A</v>
      </c>
      <c r="AF862" s="3" t="e">
        <v>#N/A</v>
      </c>
      <c r="AG862" s="3" t="e">
        <v>#N/A</v>
      </c>
      <c r="AH862" s="3" t="e">
        <v>#N/A</v>
      </c>
      <c r="AI862" s="3" t="e">
        <v>#N/A</v>
      </c>
      <c r="AJ862" s="3" t="e">
        <v>#N/A</v>
      </c>
      <c r="AK862" s="3" t="e">
        <v>#N/A</v>
      </c>
      <c r="AL862" s="3" t="e">
        <v>#N/A</v>
      </c>
      <c r="AM862" s="3" t="e">
        <v>#N/A</v>
      </c>
      <c r="AN862" s="3" t="e">
        <v>#N/A</v>
      </c>
      <c r="AO862" s="3" t="e">
        <v>#N/A</v>
      </c>
      <c r="AP862" s="3" t="e">
        <v>#N/A</v>
      </c>
      <c r="AQ862" s="3" t="e">
        <v>#N/A</v>
      </c>
      <c r="AR862" s="3" t="e">
        <v>#N/A</v>
      </c>
      <c r="AS862" s="3" t="e">
        <v>#N/A</v>
      </c>
      <c r="AT862" s="3" t="e">
        <v>#N/A</v>
      </c>
      <c r="AU862" s="3" t="e">
        <v>#N/A</v>
      </c>
      <c r="AV862" s="3" t="e">
        <v>#N/A</v>
      </c>
      <c r="AW862" s="3" t="e">
        <v>#N/A</v>
      </c>
      <c r="AX862" s="3" t="e">
        <v>#N/A</v>
      </c>
      <c r="AY862" s="3" t="e">
        <v>#N/A</v>
      </c>
    </row>
    <row r="863" spans="1:51" x14ac:dyDescent="0.35">
      <c r="A863" s="5">
        <f t="shared" si="14"/>
        <v>43934</v>
      </c>
      <c r="B863" t="s">
        <v>1008</v>
      </c>
      <c r="C863" s="2">
        <v>43934</v>
      </c>
      <c r="D863" s="3">
        <v>16.86</v>
      </c>
      <c r="E863" s="3">
        <v>17.71</v>
      </c>
      <c r="F863" s="3">
        <v>18.670000000000002</v>
      </c>
      <c r="G863" s="3">
        <v>20.079999999999998</v>
      </c>
      <c r="H863" s="3">
        <v>22.26</v>
      </c>
      <c r="I863" s="3">
        <v>25.22</v>
      </c>
      <c r="J863" s="3">
        <v>32.479999999999997</v>
      </c>
      <c r="K863" s="3">
        <v>35.729999999999997</v>
      </c>
      <c r="L863" s="3">
        <v>37.19</v>
      </c>
      <c r="M863" s="3">
        <v>37.65</v>
      </c>
      <c r="N863" s="3">
        <v>35.18</v>
      </c>
      <c r="O863" s="3">
        <v>32.630000000000003</v>
      </c>
      <c r="P863" s="3">
        <v>30.65</v>
      </c>
      <c r="Q863" s="3">
        <v>29.84</v>
      </c>
      <c r="R863" s="3">
        <v>29.62</v>
      </c>
      <c r="S863" s="3">
        <v>30.42</v>
      </c>
      <c r="T863" s="3">
        <v>32.299999999999997</v>
      </c>
      <c r="U863" s="3">
        <v>35.74</v>
      </c>
      <c r="V863" s="3">
        <v>38.369999999999997</v>
      </c>
      <c r="W863" s="3">
        <v>40.68</v>
      </c>
      <c r="X863" s="3">
        <v>44.18</v>
      </c>
      <c r="Y863" s="3">
        <v>43.8</v>
      </c>
      <c r="Z863" s="3">
        <v>40.18</v>
      </c>
      <c r="AA863" s="3">
        <v>36.06</v>
      </c>
      <c r="AB863" s="3">
        <v>34.979999999999997</v>
      </c>
      <c r="AC863" s="3">
        <v>34.659999999999997</v>
      </c>
      <c r="AD863" s="3">
        <v>33.97</v>
      </c>
      <c r="AE863" s="3">
        <v>34.4</v>
      </c>
      <c r="AF863" s="3">
        <v>35.61</v>
      </c>
      <c r="AG863" s="3">
        <v>39.07</v>
      </c>
      <c r="AH863" s="3">
        <v>42.2</v>
      </c>
      <c r="AI863" s="3">
        <v>45.07</v>
      </c>
      <c r="AJ863" s="3">
        <v>47.17</v>
      </c>
      <c r="AK863" s="3">
        <v>47.27</v>
      </c>
      <c r="AL863" s="3">
        <v>44.97</v>
      </c>
      <c r="AM863" s="3">
        <v>39.92</v>
      </c>
      <c r="AN863" s="3">
        <v>38.17</v>
      </c>
      <c r="AO863" s="3">
        <v>37.229999999999997</v>
      </c>
      <c r="AP863" s="3">
        <v>37.39</v>
      </c>
      <c r="AQ863" s="3">
        <v>38.25</v>
      </c>
      <c r="AR863" s="3">
        <v>40.93</v>
      </c>
      <c r="AS863" s="3">
        <v>45.39</v>
      </c>
      <c r="AT863" s="3">
        <v>47.35</v>
      </c>
      <c r="AU863" s="3">
        <v>47.68</v>
      </c>
      <c r="AV863" s="3">
        <v>47.81</v>
      </c>
      <c r="AW863" s="3">
        <v>45.36</v>
      </c>
      <c r="AX863" s="3">
        <v>42.82</v>
      </c>
      <c r="AY863" s="3">
        <v>38.909999999999997</v>
      </c>
    </row>
    <row r="864" spans="1:51" x14ac:dyDescent="0.35">
      <c r="A864" s="5">
        <f t="shared" si="14"/>
        <v>43935</v>
      </c>
      <c r="B864" t="s">
        <v>1009</v>
      </c>
      <c r="C864" s="2">
        <v>43935</v>
      </c>
      <c r="D864" s="3">
        <v>15.52</v>
      </c>
      <c r="E864" s="3">
        <v>16.41</v>
      </c>
      <c r="F864" s="3">
        <v>17.34</v>
      </c>
      <c r="G864" s="3">
        <v>18.739999999999998</v>
      </c>
      <c r="H864" s="3">
        <v>20.9</v>
      </c>
      <c r="I864" s="3">
        <v>23.81</v>
      </c>
      <c r="J864" s="3">
        <v>31.34</v>
      </c>
      <c r="K864" s="3">
        <v>34.659999999999997</v>
      </c>
      <c r="L864" s="3">
        <v>36.340000000000003</v>
      </c>
      <c r="M864" s="3">
        <v>36.770000000000003</v>
      </c>
      <c r="N864" s="3">
        <v>33.770000000000003</v>
      </c>
      <c r="O864" s="3">
        <v>31.52</v>
      </c>
      <c r="P864" s="3">
        <v>29.63</v>
      </c>
      <c r="Q864" s="3">
        <v>28.89</v>
      </c>
      <c r="R864" s="3">
        <v>28.72</v>
      </c>
      <c r="S864" s="3">
        <v>29.52</v>
      </c>
      <c r="T864" s="3">
        <v>31.39</v>
      </c>
      <c r="U864" s="3">
        <v>34.82</v>
      </c>
      <c r="V864" s="3">
        <v>37.450000000000003</v>
      </c>
      <c r="W864" s="3">
        <v>39.76</v>
      </c>
      <c r="X864" s="3">
        <v>43.26</v>
      </c>
      <c r="Y864" s="3">
        <v>42.88</v>
      </c>
      <c r="Z864" s="3">
        <v>39.299999999999997</v>
      </c>
      <c r="AA864" s="3">
        <v>35.22</v>
      </c>
      <c r="AB864" s="3">
        <v>34.14</v>
      </c>
      <c r="AC864" s="3">
        <v>33.82</v>
      </c>
      <c r="AD864" s="3">
        <v>33.130000000000003</v>
      </c>
      <c r="AE864" s="3">
        <v>33.56</v>
      </c>
      <c r="AF864" s="3">
        <v>34.770000000000003</v>
      </c>
      <c r="AG864" s="3">
        <v>38.24</v>
      </c>
      <c r="AH864" s="3">
        <v>41.37</v>
      </c>
      <c r="AI864" s="3">
        <v>44.24</v>
      </c>
      <c r="AJ864" s="3">
        <v>46.34</v>
      </c>
      <c r="AK864" s="3">
        <v>46.44</v>
      </c>
      <c r="AL864" s="3">
        <v>44.14</v>
      </c>
      <c r="AM864" s="3">
        <v>39.090000000000003</v>
      </c>
      <c r="AN864" s="3">
        <v>37.340000000000003</v>
      </c>
      <c r="AO864" s="3">
        <v>36.4</v>
      </c>
      <c r="AP864" s="3">
        <v>36.56</v>
      </c>
      <c r="AQ864" s="3">
        <v>37.42</v>
      </c>
      <c r="AR864" s="3">
        <v>40.1</v>
      </c>
      <c r="AS864" s="3">
        <v>44.56</v>
      </c>
      <c r="AT864" s="3">
        <v>46.52</v>
      </c>
      <c r="AU864" s="3">
        <v>46.85</v>
      </c>
      <c r="AV864" s="3">
        <v>46.98</v>
      </c>
      <c r="AW864" s="3">
        <v>44.53</v>
      </c>
      <c r="AX864" s="3">
        <v>41.99</v>
      </c>
      <c r="AY864" s="3">
        <v>38.08</v>
      </c>
    </row>
    <row r="865" spans="1:51" x14ac:dyDescent="0.35">
      <c r="A865" s="5">
        <f t="shared" si="14"/>
        <v>43936</v>
      </c>
      <c r="B865" t="s">
        <v>1010</v>
      </c>
      <c r="C865" s="2">
        <v>43936</v>
      </c>
      <c r="D865" s="3">
        <v>14.68</v>
      </c>
      <c r="E865" s="3">
        <v>15.39</v>
      </c>
      <c r="F865" s="3">
        <v>16.37</v>
      </c>
      <c r="G865" s="3">
        <v>17.87</v>
      </c>
      <c r="H865" s="3">
        <v>20.059999999999999</v>
      </c>
      <c r="I865" s="3">
        <v>22.87</v>
      </c>
      <c r="J865" s="3">
        <v>30.43</v>
      </c>
      <c r="K865" s="3">
        <v>33.82</v>
      </c>
      <c r="L865" s="3">
        <v>35.39</v>
      </c>
      <c r="M865" s="3">
        <v>35.79</v>
      </c>
      <c r="N865" s="3">
        <v>33.369999999999997</v>
      </c>
      <c r="O865" s="3">
        <v>31.07</v>
      </c>
      <c r="P865" s="3">
        <v>29.1</v>
      </c>
      <c r="Q865" s="3">
        <v>28.33</v>
      </c>
      <c r="R865" s="3">
        <v>28.13</v>
      </c>
      <c r="S865" s="3">
        <v>28.9</v>
      </c>
      <c r="T865" s="3">
        <v>30.74</v>
      </c>
      <c r="U865" s="3">
        <v>34.22</v>
      </c>
      <c r="V865" s="3">
        <v>36.909999999999997</v>
      </c>
      <c r="W865" s="3">
        <v>39.24</v>
      </c>
      <c r="X865" s="3">
        <v>42.77</v>
      </c>
      <c r="Y865" s="3">
        <v>42.42</v>
      </c>
      <c r="Z865" s="3">
        <v>38.869999999999997</v>
      </c>
      <c r="AA865" s="3">
        <v>34.82</v>
      </c>
      <c r="AB865" s="3">
        <v>33.74</v>
      </c>
      <c r="AC865" s="3">
        <v>33.42</v>
      </c>
      <c r="AD865" s="3">
        <v>32.69</v>
      </c>
      <c r="AE865" s="3">
        <v>33.119999999999997</v>
      </c>
      <c r="AF865" s="3">
        <v>34.33</v>
      </c>
      <c r="AG865" s="3">
        <v>37.83</v>
      </c>
      <c r="AH865" s="3">
        <v>40.99</v>
      </c>
      <c r="AI865" s="3">
        <v>43.86</v>
      </c>
      <c r="AJ865" s="3">
        <v>45.96</v>
      </c>
      <c r="AK865" s="3">
        <v>46.06</v>
      </c>
      <c r="AL865" s="3">
        <v>43.76</v>
      </c>
      <c r="AM865" s="3">
        <v>38.71</v>
      </c>
      <c r="AN865" s="3">
        <v>36.96</v>
      </c>
      <c r="AO865" s="3">
        <v>36.020000000000003</v>
      </c>
      <c r="AP865" s="3">
        <v>36.18</v>
      </c>
      <c r="AQ865" s="3">
        <v>37.04</v>
      </c>
      <c r="AR865" s="3">
        <v>39.72</v>
      </c>
      <c r="AS865" s="3">
        <v>44.18</v>
      </c>
      <c r="AT865" s="3">
        <v>46.14</v>
      </c>
      <c r="AU865" s="3">
        <v>46.47</v>
      </c>
      <c r="AV865" s="3">
        <v>46.6</v>
      </c>
      <c r="AW865" s="3">
        <v>44.15</v>
      </c>
      <c r="AX865" s="3">
        <v>41.65</v>
      </c>
      <c r="AY865" s="3">
        <v>37.799999999999997</v>
      </c>
    </row>
    <row r="866" spans="1:51" x14ac:dyDescent="0.35">
      <c r="A866" s="5">
        <f t="shared" si="14"/>
        <v>43937</v>
      </c>
      <c r="B866" t="s">
        <v>1011</v>
      </c>
      <c r="C866" s="2">
        <v>43937</v>
      </c>
      <c r="D866" s="3">
        <v>15.2</v>
      </c>
      <c r="E866" s="3">
        <v>15.98</v>
      </c>
      <c r="F866" s="3">
        <v>17.010000000000002</v>
      </c>
      <c r="G866" s="3">
        <v>18.440000000000001</v>
      </c>
      <c r="H866" s="3">
        <v>20.72</v>
      </c>
      <c r="I866" s="3">
        <v>23.77</v>
      </c>
      <c r="J866" s="3">
        <v>31.65</v>
      </c>
      <c r="K866" s="3">
        <v>35.14</v>
      </c>
      <c r="L866" s="3">
        <v>36.659999999999997</v>
      </c>
      <c r="M866" s="3">
        <v>37.049999999999997</v>
      </c>
      <c r="N866" s="3">
        <v>34.57</v>
      </c>
      <c r="O866" s="3">
        <v>32.119999999999997</v>
      </c>
      <c r="P866" s="3">
        <v>30.05</v>
      </c>
      <c r="Q866" s="3">
        <v>29.18</v>
      </c>
      <c r="R866" s="3">
        <v>28.91</v>
      </c>
      <c r="S866" s="3">
        <v>29.66</v>
      </c>
      <c r="T866" s="3">
        <v>31.45</v>
      </c>
      <c r="U866" s="3">
        <v>34.93</v>
      </c>
      <c r="V866" s="3">
        <v>37.57</v>
      </c>
      <c r="W866" s="3">
        <v>39.89</v>
      </c>
      <c r="X866" s="3">
        <v>43.42</v>
      </c>
      <c r="Y866" s="3">
        <v>43.07</v>
      </c>
      <c r="Z866" s="3">
        <v>39.42</v>
      </c>
      <c r="AA866" s="3">
        <v>35.44</v>
      </c>
      <c r="AB866" s="3">
        <v>34.26</v>
      </c>
      <c r="AC866" s="3">
        <v>33.869999999999997</v>
      </c>
      <c r="AD866" s="3">
        <v>33.14</v>
      </c>
      <c r="AE866" s="3">
        <v>33.57</v>
      </c>
      <c r="AF866" s="3">
        <v>34.770000000000003</v>
      </c>
      <c r="AG866" s="3">
        <v>38.380000000000003</v>
      </c>
      <c r="AH866" s="3">
        <v>41.53</v>
      </c>
      <c r="AI866" s="3">
        <v>44.4</v>
      </c>
      <c r="AJ866" s="3">
        <v>46.46</v>
      </c>
      <c r="AK866" s="3">
        <v>46.52</v>
      </c>
      <c r="AL866" s="3">
        <v>44.06</v>
      </c>
      <c r="AM866" s="3">
        <v>38.950000000000003</v>
      </c>
      <c r="AN866" s="3">
        <v>37</v>
      </c>
      <c r="AO866" s="3">
        <v>36.06</v>
      </c>
      <c r="AP866" s="3">
        <v>36.24</v>
      </c>
      <c r="AQ866" s="3">
        <v>37.18</v>
      </c>
      <c r="AR866" s="3">
        <v>39.94</v>
      </c>
      <c r="AS866" s="3">
        <v>44.53</v>
      </c>
      <c r="AT866" s="3">
        <v>46.62</v>
      </c>
      <c r="AU866" s="3">
        <v>46.98</v>
      </c>
      <c r="AV866" s="3">
        <v>47.08</v>
      </c>
      <c r="AW866" s="3">
        <v>44.6</v>
      </c>
      <c r="AX866" s="3">
        <v>42.06</v>
      </c>
      <c r="AY866" s="3">
        <v>38.159999999999997</v>
      </c>
    </row>
    <row r="867" spans="1:51" x14ac:dyDescent="0.35">
      <c r="A867" s="5">
        <f t="shared" si="14"/>
        <v>43938</v>
      </c>
      <c r="B867" t="s">
        <v>1012</v>
      </c>
      <c r="C867" s="2">
        <v>43938</v>
      </c>
      <c r="D867" s="3">
        <v>15.36</v>
      </c>
      <c r="E867" s="3">
        <v>16.34</v>
      </c>
      <c r="F867" s="3">
        <v>17.53</v>
      </c>
      <c r="G867" s="3">
        <v>18.940000000000001</v>
      </c>
      <c r="H867" s="3">
        <v>21.06</v>
      </c>
      <c r="I867" s="3">
        <v>24.63</v>
      </c>
      <c r="J867" s="3">
        <v>32.659999999999997</v>
      </c>
      <c r="K867" s="3">
        <v>36.07</v>
      </c>
      <c r="L867" s="3">
        <v>37.57</v>
      </c>
      <c r="M867" s="3">
        <v>37.83</v>
      </c>
      <c r="N867" s="3">
        <v>35.81</v>
      </c>
      <c r="O867" s="3">
        <v>33.07</v>
      </c>
      <c r="P867" s="3">
        <v>30.81</v>
      </c>
      <c r="Q867" s="3">
        <v>29.87</v>
      </c>
      <c r="R867" s="3">
        <v>29.55</v>
      </c>
      <c r="S867" s="3">
        <v>30.3</v>
      </c>
      <c r="T867" s="3">
        <v>32.090000000000003</v>
      </c>
      <c r="U867" s="3">
        <v>35.67</v>
      </c>
      <c r="V867" s="3">
        <v>38.42</v>
      </c>
      <c r="W867" s="3">
        <v>40.85</v>
      </c>
      <c r="X867" s="3">
        <v>44.38</v>
      </c>
      <c r="Y867" s="3">
        <v>43.97</v>
      </c>
      <c r="Z867" s="3">
        <v>40.1</v>
      </c>
      <c r="AA867" s="3">
        <v>35.97</v>
      </c>
      <c r="AB867" s="3">
        <v>34.630000000000003</v>
      </c>
      <c r="AC867" s="3">
        <v>34.08</v>
      </c>
      <c r="AD867" s="3">
        <v>33.35</v>
      </c>
      <c r="AE867" s="3">
        <v>33.799999999999997</v>
      </c>
      <c r="AF867" s="3">
        <v>35.020000000000003</v>
      </c>
      <c r="AG867" s="3">
        <v>38.89</v>
      </c>
      <c r="AH867" s="3">
        <v>42.04</v>
      </c>
      <c r="AI867" s="3">
        <v>44.91</v>
      </c>
      <c r="AJ867" s="3">
        <v>46.97</v>
      </c>
      <c r="AK867" s="3">
        <v>47.03</v>
      </c>
      <c r="AL867" s="3">
        <v>44.53</v>
      </c>
      <c r="AM867" s="3">
        <v>39.380000000000003</v>
      </c>
      <c r="AN867" s="3">
        <v>37.380000000000003</v>
      </c>
      <c r="AO867" s="3">
        <v>36.4</v>
      </c>
      <c r="AP867" s="3">
        <v>36.58</v>
      </c>
      <c r="AQ867" s="3">
        <v>37.520000000000003</v>
      </c>
      <c r="AR867" s="3">
        <v>40.28</v>
      </c>
      <c r="AS867" s="3">
        <v>44.87</v>
      </c>
      <c r="AT867" s="3">
        <v>46.96</v>
      </c>
      <c r="AU867" s="3">
        <v>47.32</v>
      </c>
      <c r="AV867" s="3">
        <v>47.42</v>
      </c>
      <c r="AW867" s="3">
        <v>44.94</v>
      </c>
      <c r="AX867" s="3">
        <v>42.4</v>
      </c>
      <c r="AY867" s="3">
        <v>38.4</v>
      </c>
    </row>
    <row r="868" spans="1:51" x14ac:dyDescent="0.35">
      <c r="A868" s="5">
        <f t="shared" si="14"/>
        <v>43941</v>
      </c>
      <c r="B868" t="s">
        <v>1013</v>
      </c>
      <c r="C868" s="2">
        <v>43941</v>
      </c>
      <c r="D868" s="3">
        <v>13.8</v>
      </c>
      <c r="E868" s="3">
        <v>15.81</v>
      </c>
      <c r="F868" s="3">
        <v>17.18</v>
      </c>
      <c r="G868" s="3">
        <v>18.66</v>
      </c>
      <c r="H868" s="3">
        <v>20.81</v>
      </c>
      <c r="I868" s="3">
        <v>24.28</v>
      </c>
      <c r="J868" s="3">
        <v>32.53</v>
      </c>
      <c r="K868" s="3">
        <v>36.090000000000003</v>
      </c>
      <c r="L868" s="3">
        <v>37.22</v>
      </c>
      <c r="M868" s="3">
        <v>37.58</v>
      </c>
      <c r="N868" s="3">
        <v>35.56</v>
      </c>
      <c r="O868" s="3">
        <v>32.94</v>
      </c>
      <c r="P868" s="3">
        <v>30.7</v>
      </c>
      <c r="Q868" s="3">
        <v>29.77</v>
      </c>
      <c r="R868" s="3">
        <v>29.4</v>
      </c>
      <c r="S868" s="3">
        <v>30.09</v>
      </c>
      <c r="T868" s="3">
        <v>31.83</v>
      </c>
      <c r="U868" s="3">
        <v>35.22</v>
      </c>
      <c r="V868" s="3">
        <v>37.97</v>
      </c>
      <c r="W868" s="3">
        <v>40.4</v>
      </c>
      <c r="X868" s="3">
        <v>44.03</v>
      </c>
      <c r="Y868" s="3">
        <v>43.68</v>
      </c>
      <c r="Z868" s="3">
        <v>39.92</v>
      </c>
      <c r="AA868" s="3">
        <v>35.9</v>
      </c>
      <c r="AB868" s="3">
        <v>34.6</v>
      </c>
      <c r="AC868" s="3">
        <v>34.049999999999997</v>
      </c>
      <c r="AD868" s="3">
        <v>33.32</v>
      </c>
      <c r="AE868" s="3">
        <v>33.770000000000003</v>
      </c>
      <c r="AF868" s="3">
        <v>34.99</v>
      </c>
      <c r="AG868" s="3">
        <v>38.86</v>
      </c>
      <c r="AH868" s="3">
        <v>42.01</v>
      </c>
      <c r="AI868" s="3">
        <v>44.88</v>
      </c>
      <c r="AJ868" s="3">
        <v>46.94</v>
      </c>
      <c r="AK868" s="3">
        <v>47</v>
      </c>
      <c r="AL868" s="3">
        <v>44.5</v>
      </c>
      <c r="AM868" s="3">
        <v>39.35</v>
      </c>
      <c r="AN868" s="3">
        <v>37.35</v>
      </c>
      <c r="AO868" s="3">
        <v>36.369999999999997</v>
      </c>
      <c r="AP868" s="3">
        <v>36.549999999999997</v>
      </c>
      <c r="AQ868" s="3">
        <v>37.49</v>
      </c>
      <c r="AR868" s="3">
        <v>40.25</v>
      </c>
      <c r="AS868" s="3">
        <v>44.84</v>
      </c>
      <c r="AT868" s="3">
        <v>46.93</v>
      </c>
      <c r="AU868" s="3">
        <v>47.29</v>
      </c>
      <c r="AV868" s="3">
        <v>47.39</v>
      </c>
      <c r="AW868" s="3">
        <v>44.91</v>
      </c>
      <c r="AX868" s="3">
        <v>42.37</v>
      </c>
      <c r="AY868" s="3">
        <v>38.369999999999997</v>
      </c>
    </row>
    <row r="869" spans="1:51" x14ac:dyDescent="0.35">
      <c r="A869" s="5">
        <f t="shared" si="14"/>
        <v>43942</v>
      </c>
      <c r="B869" t="s">
        <v>1014</v>
      </c>
      <c r="C869" s="2">
        <v>43942</v>
      </c>
      <c r="D869" s="3">
        <v>13.99</v>
      </c>
      <c r="E869" s="3">
        <v>15.7</v>
      </c>
      <c r="F869" s="3">
        <v>17.149999999999999</v>
      </c>
      <c r="G869" s="3">
        <v>18.48</v>
      </c>
      <c r="H869" s="3">
        <v>20.58</v>
      </c>
      <c r="I869" s="3">
        <v>23.66</v>
      </c>
      <c r="J869" s="3">
        <v>32.159999999999997</v>
      </c>
      <c r="K869" s="3">
        <v>35.659999999999997</v>
      </c>
      <c r="L869" s="3">
        <v>36.799999999999997</v>
      </c>
      <c r="M869" s="3">
        <v>37.1</v>
      </c>
      <c r="N869" s="3">
        <v>35.07</v>
      </c>
      <c r="O869" s="3">
        <v>32.31</v>
      </c>
      <c r="P869" s="3">
        <v>30.01</v>
      </c>
      <c r="Q869" s="3">
        <v>29.15</v>
      </c>
      <c r="R869" s="3">
        <v>28.85</v>
      </c>
      <c r="S869" s="3">
        <v>29.59</v>
      </c>
      <c r="T869" s="3">
        <v>31.33</v>
      </c>
      <c r="U869" s="3">
        <v>34.72</v>
      </c>
      <c r="V869" s="3">
        <v>37.409999999999997</v>
      </c>
      <c r="W869" s="3">
        <v>39.79</v>
      </c>
      <c r="X869" s="3">
        <v>43.31</v>
      </c>
      <c r="Y869" s="3">
        <v>42.96</v>
      </c>
      <c r="Z869" s="3">
        <v>39.200000000000003</v>
      </c>
      <c r="AA869" s="3">
        <v>35.18</v>
      </c>
      <c r="AB869" s="3">
        <v>33.880000000000003</v>
      </c>
      <c r="AC869" s="3">
        <v>33.33</v>
      </c>
      <c r="AD869" s="3">
        <v>32.6</v>
      </c>
      <c r="AE869" s="3">
        <v>33.04</v>
      </c>
      <c r="AF869" s="3">
        <v>34.25</v>
      </c>
      <c r="AG869" s="3">
        <v>38.1</v>
      </c>
      <c r="AH869" s="3">
        <v>41.23</v>
      </c>
      <c r="AI869" s="3">
        <v>44.1</v>
      </c>
      <c r="AJ869" s="3">
        <v>46.16</v>
      </c>
      <c r="AK869" s="3">
        <v>46.22</v>
      </c>
      <c r="AL869" s="3">
        <v>43.64</v>
      </c>
      <c r="AM869" s="3">
        <v>38.4</v>
      </c>
      <c r="AN869" s="3">
        <v>36.33</v>
      </c>
      <c r="AO869" s="3">
        <v>35.35</v>
      </c>
      <c r="AP869" s="3">
        <v>35.549999999999997</v>
      </c>
      <c r="AQ869" s="3">
        <v>36.64</v>
      </c>
      <c r="AR869" s="3">
        <v>39.590000000000003</v>
      </c>
      <c r="AS869" s="3">
        <v>44.28</v>
      </c>
      <c r="AT869" s="3">
        <v>46.46</v>
      </c>
      <c r="AU869" s="3">
        <v>46.82</v>
      </c>
      <c r="AV869" s="3">
        <v>46.92</v>
      </c>
      <c r="AW869" s="3">
        <v>44.44</v>
      </c>
      <c r="AX869" s="3">
        <v>41.9</v>
      </c>
      <c r="AY869" s="3">
        <v>37.9</v>
      </c>
    </row>
    <row r="870" spans="1:51" x14ac:dyDescent="0.35">
      <c r="A870" s="5">
        <f t="shared" si="14"/>
        <v>43943</v>
      </c>
      <c r="B870" t="s">
        <v>1015</v>
      </c>
      <c r="C870" s="2">
        <v>43943</v>
      </c>
      <c r="D870" s="3">
        <v>14.43</v>
      </c>
      <c r="E870" s="3">
        <v>15.3</v>
      </c>
      <c r="F870" s="3">
        <v>16.8</v>
      </c>
      <c r="G870" s="3">
        <v>18.16</v>
      </c>
      <c r="H870" s="3">
        <v>20.18</v>
      </c>
      <c r="I870" s="3">
        <v>23.22</v>
      </c>
      <c r="J870" s="3">
        <v>31.62</v>
      </c>
      <c r="K870" s="3">
        <v>35</v>
      </c>
      <c r="L870" s="3">
        <v>36.299999999999997</v>
      </c>
      <c r="M870" s="3">
        <v>36.450000000000003</v>
      </c>
      <c r="N870" s="3">
        <v>34.46</v>
      </c>
      <c r="O870" s="3">
        <v>31.69</v>
      </c>
      <c r="P870" s="3">
        <v>29.39</v>
      </c>
      <c r="Q870" s="3">
        <v>28.53</v>
      </c>
      <c r="R870" s="3">
        <v>28.23</v>
      </c>
      <c r="S870" s="3">
        <v>28.91</v>
      </c>
      <c r="T870" s="3">
        <v>30.63</v>
      </c>
      <c r="U870" s="3">
        <v>34.020000000000003</v>
      </c>
      <c r="V870" s="3">
        <v>36.71</v>
      </c>
      <c r="W870" s="3">
        <v>39.090000000000003</v>
      </c>
      <c r="X870" s="3">
        <v>42.57</v>
      </c>
      <c r="Y870" s="3">
        <v>42.22</v>
      </c>
      <c r="Z870" s="3">
        <v>38.46</v>
      </c>
      <c r="AA870" s="3">
        <v>34.44</v>
      </c>
      <c r="AB870" s="3">
        <v>33.14</v>
      </c>
      <c r="AC870" s="3">
        <v>32.590000000000003</v>
      </c>
      <c r="AD870" s="3">
        <v>31.86</v>
      </c>
      <c r="AE870" s="3">
        <v>32.229999999999997</v>
      </c>
      <c r="AF870" s="3">
        <v>33.35</v>
      </c>
      <c r="AG870" s="3">
        <v>37.14</v>
      </c>
      <c r="AH870" s="3">
        <v>40.19</v>
      </c>
      <c r="AI870" s="3">
        <v>42.95</v>
      </c>
      <c r="AJ870" s="3">
        <v>44.96</v>
      </c>
      <c r="AK870" s="3">
        <v>45.02</v>
      </c>
      <c r="AL870" s="3">
        <v>42.54</v>
      </c>
      <c r="AM870" s="3">
        <v>37.450000000000003</v>
      </c>
      <c r="AN870" s="3">
        <v>35.44</v>
      </c>
      <c r="AO870" s="3">
        <v>34.46</v>
      </c>
      <c r="AP870" s="3">
        <v>34.659999999999997</v>
      </c>
      <c r="AQ870" s="3">
        <v>35.75</v>
      </c>
      <c r="AR870" s="3">
        <v>38.700000000000003</v>
      </c>
      <c r="AS870" s="3">
        <v>43.39</v>
      </c>
      <c r="AT870" s="3">
        <v>45.57</v>
      </c>
      <c r="AU870" s="3">
        <v>45.93</v>
      </c>
      <c r="AV870" s="3">
        <v>46.03</v>
      </c>
      <c r="AW870" s="3">
        <v>43.55</v>
      </c>
      <c r="AX870" s="3">
        <v>41.01</v>
      </c>
      <c r="AY870" s="3">
        <v>37.01</v>
      </c>
    </row>
    <row r="871" spans="1:51" x14ac:dyDescent="0.35">
      <c r="A871" s="5">
        <f t="shared" si="14"/>
        <v>43944</v>
      </c>
      <c r="B871" t="s">
        <v>1016</v>
      </c>
      <c r="C871" s="2">
        <v>43944</v>
      </c>
      <c r="D871" s="3">
        <v>13.82</v>
      </c>
      <c r="E871" s="3">
        <v>14.54</v>
      </c>
      <c r="F871" s="3">
        <v>16.07</v>
      </c>
      <c r="G871" s="3">
        <v>17.45</v>
      </c>
      <c r="H871" s="3">
        <v>19.43</v>
      </c>
      <c r="I871" s="3">
        <v>22.54</v>
      </c>
      <c r="J871" s="3">
        <v>31.22</v>
      </c>
      <c r="K871" s="3">
        <v>34.6</v>
      </c>
      <c r="L871" s="3">
        <v>36.01</v>
      </c>
      <c r="M871" s="3">
        <v>36.17</v>
      </c>
      <c r="N871" s="3">
        <v>34.19</v>
      </c>
      <c r="O871" s="3">
        <v>31.29</v>
      </c>
      <c r="P871" s="3">
        <v>29</v>
      </c>
      <c r="Q871" s="3">
        <v>28.13</v>
      </c>
      <c r="R871" s="3">
        <v>27.83</v>
      </c>
      <c r="S871" s="3">
        <v>28.56</v>
      </c>
      <c r="T871" s="3">
        <v>30.34</v>
      </c>
      <c r="U871" s="3">
        <v>33.770000000000003</v>
      </c>
      <c r="V871" s="3">
        <v>36.5</v>
      </c>
      <c r="W871" s="3">
        <v>38.880000000000003</v>
      </c>
      <c r="X871" s="3">
        <v>42.39</v>
      </c>
      <c r="Y871" s="3">
        <v>42.05</v>
      </c>
      <c r="Z871" s="3">
        <v>38.29</v>
      </c>
      <c r="AA871" s="3">
        <v>34.270000000000003</v>
      </c>
      <c r="AB871" s="3">
        <v>32.97</v>
      </c>
      <c r="AC871" s="3">
        <v>32.42</v>
      </c>
      <c r="AD871" s="3">
        <v>31.69</v>
      </c>
      <c r="AE871" s="3">
        <v>32.159999999999997</v>
      </c>
      <c r="AF871" s="3">
        <v>33.42</v>
      </c>
      <c r="AG871" s="3">
        <v>37.21</v>
      </c>
      <c r="AH871" s="3">
        <v>40.26</v>
      </c>
      <c r="AI871" s="3">
        <v>43.02</v>
      </c>
      <c r="AJ871" s="3">
        <v>45.03</v>
      </c>
      <c r="AK871" s="3">
        <v>45.09</v>
      </c>
      <c r="AL871" s="3">
        <v>42.61</v>
      </c>
      <c r="AM871" s="3">
        <v>37.520000000000003</v>
      </c>
      <c r="AN871" s="3">
        <v>35.51</v>
      </c>
      <c r="AO871" s="3">
        <v>34.53</v>
      </c>
      <c r="AP871" s="3">
        <v>34.729999999999997</v>
      </c>
      <c r="AQ871" s="3">
        <v>35.82</v>
      </c>
      <c r="AR871" s="3">
        <v>38.770000000000003</v>
      </c>
      <c r="AS871" s="3">
        <v>43.46</v>
      </c>
      <c r="AT871" s="3">
        <v>45.64</v>
      </c>
      <c r="AU871" s="3">
        <v>46</v>
      </c>
      <c r="AV871" s="3">
        <v>46.1</v>
      </c>
      <c r="AW871" s="3">
        <v>43.62</v>
      </c>
      <c r="AX871" s="3">
        <v>41.08</v>
      </c>
      <c r="AY871" s="3">
        <v>37.08</v>
      </c>
    </row>
    <row r="872" spans="1:51" x14ac:dyDescent="0.35">
      <c r="A872" s="5">
        <f t="shared" si="14"/>
        <v>43945</v>
      </c>
      <c r="B872" t="s">
        <v>1017</v>
      </c>
      <c r="C872" s="2">
        <v>43945</v>
      </c>
      <c r="D872" s="3">
        <v>12.76</v>
      </c>
      <c r="E872" s="3">
        <v>13.74</v>
      </c>
      <c r="F872" s="3">
        <v>15.29</v>
      </c>
      <c r="G872" s="3">
        <v>16.79</v>
      </c>
      <c r="H872" s="3">
        <v>18.989999999999998</v>
      </c>
      <c r="I872" s="3">
        <v>22.09</v>
      </c>
      <c r="J872" s="3">
        <v>30.77</v>
      </c>
      <c r="K872" s="3">
        <v>34.29</v>
      </c>
      <c r="L872" s="3">
        <v>35.83</v>
      </c>
      <c r="M872" s="3">
        <v>35.92</v>
      </c>
      <c r="N872" s="3">
        <v>33.770000000000003</v>
      </c>
      <c r="O872" s="3">
        <v>30.81</v>
      </c>
      <c r="P872" s="3">
        <v>28.6</v>
      </c>
      <c r="Q872" s="3">
        <v>27.76</v>
      </c>
      <c r="R872" s="3">
        <v>27.53</v>
      </c>
      <c r="S872" s="3">
        <v>28.34</v>
      </c>
      <c r="T872" s="3">
        <v>30.26</v>
      </c>
      <c r="U872" s="3">
        <v>33.76</v>
      </c>
      <c r="V872" s="3">
        <v>36.450000000000003</v>
      </c>
      <c r="W872" s="3">
        <v>38.68</v>
      </c>
      <c r="X872" s="3">
        <v>42.08</v>
      </c>
      <c r="Y872" s="3">
        <v>41.82</v>
      </c>
      <c r="Z872" s="3">
        <v>38.17</v>
      </c>
      <c r="AA872" s="3">
        <v>34.159999999999997</v>
      </c>
      <c r="AB872" s="3">
        <v>32.86</v>
      </c>
      <c r="AC872" s="3">
        <v>32.31</v>
      </c>
      <c r="AD872" s="3">
        <v>31.58</v>
      </c>
      <c r="AE872" s="3">
        <v>32.049999999999997</v>
      </c>
      <c r="AF872" s="3">
        <v>33.31</v>
      </c>
      <c r="AG872" s="3">
        <v>37.15</v>
      </c>
      <c r="AH872" s="3">
        <v>40.200000000000003</v>
      </c>
      <c r="AI872" s="3">
        <v>42.96</v>
      </c>
      <c r="AJ872" s="3">
        <v>44.92</v>
      </c>
      <c r="AK872" s="3">
        <v>44.98</v>
      </c>
      <c r="AL872" s="3">
        <v>42.5</v>
      </c>
      <c r="AM872" s="3">
        <v>37.409999999999997</v>
      </c>
      <c r="AN872" s="3">
        <v>35.4</v>
      </c>
      <c r="AO872" s="3">
        <v>34.42</v>
      </c>
      <c r="AP872" s="3">
        <v>34.619999999999997</v>
      </c>
      <c r="AQ872" s="3">
        <v>35.71</v>
      </c>
      <c r="AR872" s="3">
        <v>38.659999999999997</v>
      </c>
      <c r="AS872" s="3">
        <v>43.35</v>
      </c>
      <c r="AT872" s="3">
        <v>45.53</v>
      </c>
      <c r="AU872" s="3">
        <v>45.89</v>
      </c>
      <c r="AV872" s="3">
        <v>45.99</v>
      </c>
      <c r="AW872" s="3">
        <v>43.51</v>
      </c>
      <c r="AX872" s="3">
        <v>40.97</v>
      </c>
      <c r="AY872" s="3">
        <v>36.97</v>
      </c>
    </row>
    <row r="873" spans="1:51" x14ac:dyDescent="0.35">
      <c r="A873" s="5">
        <f t="shared" si="14"/>
        <v>43948</v>
      </c>
      <c r="B873" t="s">
        <v>1018</v>
      </c>
      <c r="C873" s="2">
        <v>43948</v>
      </c>
      <c r="D873" s="3">
        <v>13.14</v>
      </c>
      <c r="E873" s="3">
        <v>13.95</v>
      </c>
      <c r="F873" s="3">
        <v>15.48</v>
      </c>
      <c r="G873" s="3">
        <v>16.989999999999998</v>
      </c>
      <c r="H873" s="3">
        <v>19.100000000000001</v>
      </c>
      <c r="I873" s="3">
        <v>22.01</v>
      </c>
      <c r="J873" s="3">
        <v>30.59</v>
      </c>
      <c r="K873" s="3">
        <v>34.04</v>
      </c>
      <c r="L873" s="3">
        <v>35.5</v>
      </c>
      <c r="M873" s="3">
        <v>35.49</v>
      </c>
      <c r="N873" s="3">
        <v>33.25</v>
      </c>
      <c r="O873" s="3">
        <v>30.38</v>
      </c>
      <c r="P873" s="3">
        <v>28.34</v>
      </c>
      <c r="Q873" s="3">
        <v>27.58</v>
      </c>
      <c r="R873" s="3">
        <v>27.35</v>
      </c>
      <c r="S873" s="3">
        <v>28.16</v>
      </c>
      <c r="T873" s="3">
        <v>30</v>
      </c>
      <c r="U873" s="3">
        <v>33.51</v>
      </c>
      <c r="V873" s="3">
        <v>36.11</v>
      </c>
      <c r="W873" s="3">
        <v>38.32</v>
      </c>
      <c r="X873" s="3">
        <v>41.72</v>
      </c>
      <c r="Y873" s="3">
        <v>41.46</v>
      </c>
      <c r="Z873" s="3">
        <v>37.74</v>
      </c>
      <c r="AA873" s="3">
        <v>33.659999999999997</v>
      </c>
      <c r="AB873" s="3">
        <v>32.31</v>
      </c>
      <c r="AC873" s="3">
        <v>31.76</v>
      </c>
      <c r="AD873" s="3">
        <v>31.03</v>
      </c>
      <c r="AE873" s="3">
        <v>31.5</v>
      </c>
      <c r="AF873" s="3">
        <v>32.76</v>
      </c>
      <c r="AG873" s="3">
        <v>36.68</v>
      </c>
      <c r="AH873" s="3">
        <v>39.79</v>
      </c>
      <c r="AI873" s="3">
        <v>42.55</v>
      </c>
      <c r="AJ873" s="3">
        <v>44.51</v>
      </c>
      <c r="AK873" s="3">
        <v>44.57</v>
      </c>
      <c r="AL873" s="3">
        <v>42.09</v>
      </c>
      <c r="AM873" s="3">
        <v>37</v>
      </c>
      <c r="AN873" s="3">
        <v>34.99</v>
      </c>
      <c r="AO873" s="3">
        <v>34.01</v>
      </c>
      <c r="AP873" s="3">
        <v>34.21</v>
      </c>
      <c r="AQ873" s="3">
        <v>35.299999999999997</v>
      </c>
      <c r="AR873" s="3">
        <v>38.25</v>
      </c>
      <c r="AS873" s="3">
        <v>42.94</v>
      </c>
      <c r="AT873" s="3">
        <v>45.12</v>
      </c>
      <c r="AU873" s="3">
        <v>45.48</v>
      </c>
      <c r="AV873" s="3">
        <v>45.58</v>
      </c>
      <c r="AW873" s="3">
        <v>43.1</v>
      </c>
      <c r="AX873" s="3">
        <v>40.56</v>
      </c>
      <c r="AY873" s="3">
        <v>36.56</v>
      </c>
    </row>
    <row r="874" spans="1:51" x14ac:dyDescent="0.35">
      <c r="A874" s="5">
        <f t="shared" si="14"/>
        <v>43949</v>
      </c>
      <c r="B874" t="s">
        <v>1019</v>
      </c>
      <c r="C874" s="2">
        <v>43949</v>
      </c>
      <c r="D874" s="3">
        <v>13.83</v>
      </c>
      <c r="E874" s="3">
        <v>14.42</v>
      </c>
      <c r="F874" s="3">
        <v>15.82</v>
      </c>
      <c r="G874" s="3">
        <v>17.329999999999998</v>
      </c>
      <c r="H874" s="3">
        <v>19.36</v>
      </c>
      <c r="I874" s="3">
        <v>22.11</v>
      </c>
      <c r="J874" s="3">
        <v>30.37</v>
      </c>
      <c r="K874" s="3">
        <v>33.86</v>
      </c>
      <c r="L874" s="3">
        <v>35.43</v>
      </c>
      <c r="M874" s="3">
        <v>35.46</v>
      </c>
      <c r="N874" s="3">
        <v>33.18</v>
      </c>
      <c r="O874" s="3">
        <v>30.26</v>
      </c>
      <c r="P874" s="3">
        <v>28.22</v>
      </c>
      <c r="Q874" s="3">
        <v>27.43</v>
      </c>
      <c r="R874" s="3">
        <v>27.17</v>
      </c>
      <c r="S874" s="3">
        <v>27.98</v>
      </c>
      <c r="T874" s="3">
        <v>29.82</v>
      </c>
      <c r="U874" s="3">
        <v>33.31</v>
      </c>
      <c r="V874" s="3">
        <v>35.909999999999997</v>
      </c>
      <c r="W874" s="3">
        <v>38.119999999999997</v>
      </c>
      <c r="X874" s="3">
        <v>41.57</v>
      </c>
      <c r="Y874" s="3">
        <v>41.36</v>
      </c>
      <c r="Z874" s="3">
        <v>37.729999999999997</v>
      </c>
      <c r="AA874" s="3">
        <v>33.67</v>
      </c>
      <c r="AB874" s="3">
        <v>32.409999999999997</v>
      </c>
      <c r="AC874" s="3">
        <v>31.91</v>
      </c>
      <c r="AD874" s="3">
        <v>31.23</v>
      </c>
      <c r="AE874" s="3">
        <v>31.7</v>
      </c>
      <c r="AF874" s="3">
        <v>32.96</v>
      </c>
      <c r="AG874" s="3">
        <v>36.93</v>
      </c>
      <c r="AH874" s="3">
        <v>40.04</v>
      </c>
      <c r="AI874" s="3">
        <v>42.8</v>
      </c>
      <c r="AJ874" s="3">
        <v>44.76</v>
      </c>
      <c r="AK874" s="3">
        <v>44.82</v>
      </c>
      <c r="AL874" s="3">
        <v>42.34</v>
      </c>
      <c r="AM874" s="3">
        <v>37.25</v>
      </c>
      <c r="AN874" s="3">
        <v>35.24</v>
      </c>
      <c r="AO874" s="3">
        <v>34.26</v>
      </c>
      <c r="AP874" s="3">
        <v>34.46</v>
      </c>
      <c r="AQ874" s="3">
        <v>35.549999999999997</v>
      </c>
      <c r="AR874" s="3">
        <v>38.5</v>
      </c>
      <c r="AS874" s="3">
        <v>43.19</v>
      </c>
      <c r="AT874" s="3">
        <v>45.37</v>
      </c>
      <c r="AU874" s="3">
        <v>45.73</v>
      </c>
      <c r="AV874" s="3">
        <v>45.83</v>
      </c>
      <c r="AW874" s="3">
        <v>43.35</v>
      </c>
      <c r="AX874" s="3">
        <v>40.81</v>
      </c>
      <c r="AY874" s="3">
        <v>36.81</v>
      </c>
    </row>
    <row r="875" spans="1:51" x14ac:dyDescent="0.35">
      <c r="A875" s="5">
        <f t="shared" si="14"/>
        <v>43950</v>
      </c>
      <c r="B875" t="s">
        <v>1020</v>
      </c>
      <c r="C875" s="2">
        <v>43950</v>
      </c>
      <c r="D875" s="3">
        <v>13.24</v>
      </c>
      <c r="E875" s="3">
        <v>13.98</v>
      </c>
      <c r="F875" s="3">
        <v>15.43</v>
      </c>
      <c r="G875" s="3">
        <v>16.920000000000002</v>
      </c>
      <c r="H875" s="3">
        <v>19.079999999999998</v>
      </c>
      <c r="I875" s="3">
        <v>21.84</v>
      </c>
      <c r="J875" s="3">
        <v>30.44</v>
      </c>
      <c r="K875" s="3">
        <v>33.67</v>
      </c>
      <c r="L875" s="3">
        <v>35.64</v>
      </c>
      <c r="M875" s="3">
        <v>35.49</v>
      </c>
      <c r="N875" s="3">
        <v>32.770000000000003</v>
      </c>
      <c r="O875" s="3">
        <v>29.95</v>
      </c>
      <c r="P875" s="3">
        <v>28.02</v>
      </c>
      <c r="Q875" s="3">
        <v>27.31</v>
      </c>
      <c r="R875" s="3">
        <v>27</v>
      </c>
      <c r="S875" s="3">
        <v>27.78</v>
      </c>
      <c r="T875" s="3">
        <v>29.56</v>
      </c>
      <c r="U875" s="3">
        <v>33.04</v>
      </c>
      <c r="V875" s="3">
        <v>35.64</v>
      </c>
      <c r="W875" s="3">
        <v>37.82</v>
      </c>
      <c r="X875" s="3">
        <v>41.24</v>
      </c>
      <c r="Y875" s="3">
        <v>41</v>
      </c>
      <c r="Z875" s="3">
        <v>37.340000000000003</v>
      </c>
      <c r="AA875" s="3">
        <v>33.22</v>
      </c>
      <c r="AB875" s="3">
        <v>31.93</v>
      </c>
      <c r="AC875" s="3">
        <v>31.43</v>
      </c>
      <c r="AD875" s="3">
        <v>30.75</v>
      </c>
      <c r="AE875" s="3">
        <v>31.22</v>
      </c>
      <c r="AF875" s="3">
        <v>32.479999999999997</v>
      </c>
      <c r="AG875" s="3">
        <v>36.450000000000003</v>
      </c>
      <c r="AH875" s="3">
        <v>39.549999999999997</v>
      </c>
      <c r="AI875" s="3">
        <v>42.26</v>
      </c>
      <c r="AJ875" s="3">
        <v>44.16</v>
      </c>
      <c r="AK875" s="3">
        <v>44.22</v>
      </c>
      <c r="AL875" s="3">
        <v>41.74</v>
      </c>
      <c r="AM875" s="3">
        <v>36.65</v>
      </c>
      <c r="AN875" s="3">
        <v>34.64</v>
      </c>
      <c r="AO875" s="3">
        <v>33.659999999999997</v>
      </c>
      <c r="AP875" s="3">
        <v>33.86</v>
      </c>
      <c r="AQ875" s="3">
        <v>34.950000000000003</v>
      </c>
      <c r="AR875" s="3">
        <v>37.909999999999997</v>
      </c>
      <c r="AS875" s="3">
        <v>42.6</v>
      </c>
      <c r="AT875" s="3">
        <v>44.86</v>
      </c>
      <c r="AU875" s="3">
        <v>45.21</v>
      </c>
      <c r="AV875" s="3">
        <v>45.31</v>
      </c>
      <c r="AW875" s="3">
        <v>42.77</v>
      </c>
      <c r="AX875" s="3">
        <v>40.159999999999997</v>
      </c>
      <c r="AY875" s="3">
        <v>36.090000000000003</v>
      </c>
    </row>
    <row r="876" spans="1:51" x14ac:dyDescent="0.35">
      <c r="A876" s="5">
        <f t="shared" si="14"/>
        <v>43951</v>
      </c>
      <c r="B876" t="s">
        <v>1021</v>
      </c>
      <c r="C876" s="2">
        <v>43951</v>
      </c>
      <c r="D876" s="3">
        <v>13.87</v>
      </c>
      <c r="E876" s="3">
        <v>15.37</v>
      </c>
      <c r="F876" s="3">
        <v>16.829999999999998</v>
      </c>
      <c r="G876" s="3">
        <v>19.09</v>
      </c>
      <c r="H876" s="3">
        <v>21.87</v>
      </c>
      <c r="I876" s="3">
        <v>30.47</v>
      </c>
      <c r="J876" s="3">
        <v>33.79</v>
      </c>
      <c r="K876" s="3">
        <v>35.21</v>
      </c>
      <c r="L876" s="3">
        <v>35.4</v>
      </c>
      <c r="M876" s="3">
        <v>33.06</v>
      </c>
      <c r="N876" s="3">
        <v>30.26</v>
      </c>
      <c r="O876" s="3">
        <v>28.29</v>
      </c>
      <c r="P876" s="3">
        <v>27.53</v>
      </c>
      <c r="Q876" s="3">
        <v>27.17</v>
      </c>
      <c r="R876" s="3">
        <v>27.88</v>
      </c>
      <c r="S876" s="3">
        <v>29.59</v>
      </c>
      <c r="T876" s="3">
        <v>32.96</v>
      </c>
      <c r="U876" s="3">
        <v>35.54</v>
      </c>
      <c r="V876" s="3">
        <v>37.71</v>
      </c>
      <c r="W876" s="3">
        <v>41.13</v>
      </c>
      <c r="X876" s="3">
        <v>40.89</v>
      </c>
      <c r="Y876" s="3">
        <v>37.25</v>
      </c>
      <c r="Z876" s="3">
        <v>33.159999999999997</v>
      </c>
      <c r="AA876" s="3">
        <v>31.89</v>
      </c>
      <c r="AB876" s="3">
        <v>31.39</v>
      </c>
      <c r="AC876" s="3">
        <v>30.71</v>
      </c>
      <c r="AD876" s="3">
        <v>31.18</v>
      </c>
      <c r="AE876" s="3">
        <v>32.44</v>
      </c>
      <c r="AF876" s="3">
        <v>36.409999999999997</v>
      </c>
      <c r="AG876" s="3">
        <v>39.54</v>
      </c>
      <c r="AH876" s="3">
        <v>42.25</v>
      </c>
      <c r="AI876" s="3">
        <v>44.05</v>
      </c>
      <c r="AJ876" s="3">
        <v>44.02</v>
      </c>
      <c r="AK876" s="3">
        <v>41.48</v>
      </c>
      <c r="AL876" s="3">
        <v>36.380000000000003</v>
      </c>
      <c r="AM876" s="3">
        <v>34.340000000000003</v>
      </c>
      <c r="AN876" s="3">
        <v>33.33</v>
      </c>
      <c r="AO876" s="3">
        <v>33.5</v>
      </c>
      <c r="AP876" s="3">
        <v>34.56</v>
      </c>
      <c r="AQ876" s="3">
        <v>37.49</v>
      </c>
      <c r="AR876" s="3">
        <v>42.15</v>
      </c>
      <c r="AS876" s="3">
        <v>44.4</v>
      </c>
      <c r="AT876" s="3">
        <v>44.75</v>
      </c>
      <c r="AU876" s="3">
        <v>44.83</v>
      </c>
      <c r="AV876" s="3">
        <v>42.29</v>
      </c>
      <c r="AW876" s="3">
        <v>39.68</v>
      </c>
      <c r="AX876" s="3">
        <v>35.61</v>
      </c>
      <c r="AY876" s="3">
        <v>35.29</v>
      </c>
    </row>
    <row r="877" spans="1:51" x14ac:dyDescent="0.35">
      <c r="A877" s="5">
        <f t="shared" si="14"/>
        <v>43952</v>
      </c>
      <c r="B877" t="s">
        <v>1022</v>
      </c>
      <c r="C877" s="2">
        <v>43952</v>
      </c>
      <c r="D877" s="3">
        <v>13.28</v>
      </c>
      <c r="E877" s="3">
        <v>14.89</v>
      </c>
      <c r="F877" s="3">
        <v>16.440000000000001</v>
      </c>
      <c r="G877" s="3">
        <v>18.84</v>
      </c>
      <c r="H877" s="3">
        <v>21.61</v>
      </c>
      <c r="I877" s="3">
        <v>30.11</v>
      </c>
      <c r="J877" s="3">
        <v>33.479999999999997</v>
      </c>
      <c r="K877" s="3">
        <v>34.97</v>
      </c>
      <c r="L877" s="3">
        <v>35.229999999999997</v>
      </c>
      <c r="M877" s="3">
        <v>32.86</v>
      </c>
      <c r="N877" s="3">
        <v>30.05</v>
      </c>
      <c r="O877" s="3">
        <v>28.08</v>
      </c>
      <c r="P877" s="3">
        <v>27.3</v>
      </c>
      <c r="Q877" s="3">
        <v>26.94</v>
      </c>
      <c r="R877" s="3">
        <v>27.65</v>
      </c>
      <c r="S877" s="3">
        <v>29.36</v>
      </c>
      <c r="T877" s="3">
        <v>32.729999999999997</v>
      </c>
      <c r="U877" s="3">
        <v>35.31</v>
      </c>
      <c r="V877" s="3">
        <v>37.479999999999997</v>
      </c>
      <c r="W877" s="3">
        <v>40.9</v>
      </c>
      <c r="X877" s="3">
        <v>40.659999999999997</v>
      </c>
      <c r="Y877" s="3">
        <v>37.020000000000003</v>
      </c>
      <c r="Z877" s="3">
        <v>32.93</v>
      </c>
      <c r="AA877" s="3">
        <v>31.66</v>
      </c>
      <c r="AB877" s="3">
        <v>31.16</v>
      </c>
      <c r="AC877" s="3">
        <v>30.48</v>
      </c>
      <c r="AD877" s="3">
        <v>30.95</v>
      </c>
      <c r="AE877" s="3">
        <v>32.21</v>
      </c>
      <c r="AF877" s="3">
        <v>36.18</v>
      </c>
      <c r="AG877" s="3">
        <v>39.31</v>
      </c>
      <c r="AH877" s="3">
        <v>42.02</v>
      </c>
      <c r="AI877" s="3">
        <v>43.82</v>
      </c>
      <c r="AJ877" s="3">
        <v>43.79</v>
      </c>
      <c r="AK877" s="3">
        <v>41.25</v>
      </c>
      <c r="AL877" s="3">
        <v>36.15</v>
      </c>
      <c r="AM877" s="3">
        <v>34.11</v>
      </c>
      <c r="AN877" s="3">
        <v>33.1</v>
      </c>
      <c r="AO877" s="3">
        <v>33.270000000000003</v>
      </c>
      <c r="AP877" s="3">
        <v>34.33</v>
      </c>
      <c r="AQ877" s="3">
        <v>37.26</v>
      </c>
      <c r="AR877" s="3">
        <v>41.92</v>
      </c>
      <c r="AS877" s="3">
        <v>44.17</v>
      </c>
      <c r="AT877" s="3">
        <v>44.52</v>
      </c>
      <c r="AU877" s="3">
        <v>44.6</v>
      </c>
      <c r="AV877" s="3">
        <v>42.06</v>
      </c>
      <c r="AW877" s="3">
        <v>39.450000000000003</v>
      </c>
      <c r="AX877" s="3">
        <v>35.380000000000003</v>
      </c>
      <c r="AY877" s="3">
        <v>35.06</v>
      </c>
    </row>
    <row r="878" spans="1:51" x14ac:dyDescent="0.35">
      <c r="A878" s="5">
        <f t="shared" si="14"/>
        <v>43955</v>
      </c>
      <c r="B878" t="s">
        <v>1023</v>
      </c>
      <c r="C878" s="2">
        <v>43955</v>
      </c>
      <c r="D878" s="3">
        <v>13.81</v>
      </c>
      <c r="E878" s="3">
        <v>15.16</v>
      </c>
      <c r="F878" s="3">
        <v>16.55</v>
      </c>
      <c r="G878" s="3">
        <v>18.8</v>
      </c>
      <c r="H878" s="3">
        <v>21.7</v>
      </c>
      <c r="I878" s="3">
        <v>30.23</v>
      </c>
      <c r="J878" s="3">
        <v>33.58</v>
      </c>
      <c r="K878" s="3">
        <v>35.04</v>
      </c>
      <c r="L878" s="3">
        <v>35.299999999999997</v>
      </c>
      <c r="M878" s="3">
        <v>32.93</v>
      </c>
      <c r="N878" s="3">
        <v>30.12</v>
      </c>
      <c r="O878" s="3">
        <v>28.15</v>
      </c>
      <c r="P878" s="3">
        <v>27.37</v>
      </c>
      <c r="Q878" s="3">
        <v>27.01</v>
      </c>
      <c r="R878" s="3">
        <v>27.72</v>
      </c>
      <c r="S878" s="3">
        <v>29.43</v>
      </c>
      <c r="T878" s="3">
        <v>32.799999999999997</v>
      </c>
      <c r="U878" s="3">
        <v>35.380000000000003</v>
      </c>
      <c r="V878" s="3">
        <v>37.549999999999997</v>
      </c>
      <c r="W878" s="3">
        <v>40.97</v>
      </c>
      <c r="X878" s="3">
        <v>40.729999999999997</v>
      </c>
      <c r="Y878" s="3">
        <v>37.090000000000003</v>
      </c>
      <c r="Z878" s="3">
        <v>33</v>
      </c>
      <c r="AA878" s="3">
        <v>31.73</v>
      </c>
      <c r="AB878" s="3">
        <v>31.23</v>
      </c>
      <c r="AC878" s="3">
        <v>30.55</v>
      </c>
      <c r="AD878" s="3">
        <v>31.02</v>
      </c>
      <c r="AE878" s="3">
        <v>32.25</v>
      </c>
      <c r="AF878" s="3">
        <v>36.18</v>
      </c>
      <c r="AG878" s="3">
        <v>39.270000000000003</v>
      </c>
      <c r="AH878" s="3">
        <v>41.98</v>
      </c>
      <c r="AI878" s="3">
        <v>43.78</v>
      </c>
      <c r="AJ878" s="3">
        <v>43.75</v>
      </c>
      <c r="AK878" s="3">
        <v>41.21</v>
      </c>
      <c r="AL878" s="3">
        <v>36.19</v>
      </c>
      <c r="AM878" s="3">
        <v>34.18</v>
      </c>
      <c r="AN878" s="3">
        <v>33.200000000000003</v>
      </c>
      <c r="AO878" s="3">
        <v>33.369999999999997</v>
      </c>
      <c r="AP878" s="3">
        <v>34.43</v>
      </c>
      <c r="AQ878" s="3">
        <v>37.36</v>
      </c>
      <c r="AR878" s="3">
        <v>42.02</v>
      </c>
      <c r="AS878" s="3">
        <v>44.27</v>
      </c>
      <c r="AT878" s="3">
        <v>44.62</v>
      </c>
      <c r="AU878" s="3">
        <v>44.7</v>
      </c>
      <c r="AV878" s="3">
        <v>42.16</v>
      </c>
      <c r="AW878" s="3">
        <v>39.549999999999997</v>
      </c>
      <c r="AX878" s="3">
        <v>35.479999999999997</v>
      </c>
      <c r="AY878" s="3">
        <v>35.159999999999997</v>
      </c>
    </row>
    <row r="879" spans="1:51" x14ac:dyDescent="0.35">
      <c r="A879" s="5">
        <f t="shared" si="14"/>
        <v>43956</v>
      </c>
      <c r="B879" t="s">
        <v>1024</v>
      </c>
      <c r="C879" s="2">
        <v>43956</v>
      </c>
      <c r="D879" s="3">
        <v>13.59</v>
      </c>
      <c r="E879" s="3">
        <v>14.79</v>
      </c>
      <c r="F879" s="3">
        <v>16.29</v>
      </c>
      <c r="G879" s="3">
        <v>18.649999999999999</v>
      </c>
      <c r="H879" s="3">
        <v>21.61</v>
      </c>
      <c r="I879" s="3">
        <v>30.31</v>
      </c>
      <c r="J879" s="3">
        <v>33.659999999999997</v>
      </c>
      <c r="K879" s="3">
        <v>35.06</v>
      </c>
      <c r="L879" s="3">
        <v>35.32</v>
      </c>
      <c r="M879" s="3">
        <v>32.93</v>
      </c>
      <c r="N879" s="3">
        <v>30.12</v>
      </c>
      <c r="O879" s="3">
        <v>28.15</v>
      </c>
      <c r="P879" s="3">
        <v>27.33</v>
      </c>
      <c r="Q879" s="3">
        <v>26.97</v>
      </c>
      <c r="R879" s="3">
        <v>27.65</v>
      </c>
      <c r="S879" s="3">
        <v>29.33</v>
      </c>
      <c r="T879" s="3">
        <v>32.67</v>
      </c>
      <c r="U879" s="3">
        <v>35.22</v>
      </c>
      <c r="V879" s="3">
        <v>37.36</v>
      </c>
      <c r="W879" s="3">
        <v>40.770000000000003</v>
      </c>
      <c r="X879" s="3">
        <v>40.53</v>
      </c>
      <c r="Y879" s="3">
        <v>36.89</v>
      </c>
      <c r="Z879" s="3">
        <v>32.979999999999997</v>
      </c>
      <c r="AA879" s="3">
        <v>31.71</v>
      </c>
      <c r="AB879" s="3">
        <v>31.21</v>
      </c>
      <c r="AC879" s="3">
        <v>30.53</v>
      </c>
      <c r="AD879" s="3">
        <v>31</v>
      </c>
      <c r="AE879" s="3">
        <v>32.18</v>
      </c>
      <c r="AF879" s="3">
        <v>35.81</v>
      </c>
      <c r="AG879" s="3">
        <v>38.85</v>
      </c>
      <c r="AH879" s="3">
        <v>41.56</v>
      </c>
      <c r="AI879" s="3">
        <v>43.36</v>
      </c>
      <c r="AJ879" s="3">
        <v>43.33</v>
      </c>
      <c r="AK879" s="3">
        <v>40.83</v>
      </c>
      <c r="AL879" s="3">
        <v>35.9</v>
      </c>
      <c r="AM879" s="3">
        <v>33.92</v>
      </c>
      <c r="AN879" s="3">
        <v>32.94</v>
      </c>
      <c r="AO879" s="3">
        <v>33.11</v>
      </c>
      <c r="AP879" s="3">
        <v>34.17</v>
      </c>
      <c r="AQ879" s="3">
        <v>37.1</v>
      </c>
      <c r="AR879" s="3">
        <v>41.76</v>
      </c>
      <c r="AS879" s="3">
        <v>44.01</v>
      </c>
      <c r="AT879" s="3">
        <v>44.36</v>
      </c>
      <c r="AU879" s="3">
        <v>44.4</v>
      </c>
      <c r="AV879" s="3">
        <v>41.82</v>
      </c>
      <c r="AW879" s="3">
        <v>39.17</v>
      </c>
      <c r="AX879" s="3">
        <v>35.1</v>
      </c>
      <c r="AY879" s="3">
        <v>34.78</v>
      </c>
    </row>
    <row r="880" spans="1:51" x14ac:dyDescent="0.35">
      <c r="A880" s="5">
        <f t="shared" si="14"/>
        <v>43957</v>
      </c>
      <c r="B880" t="s">
        <v>1025</v>
      </c>
      <c r="C880" s="2">
        <v>43957</v>
      </c>
      <c r="D880" s="3">
        <v>13.67</v>
      </c>
      <c r="E880" s="3">
        <v>14.79</v>
      </c>
      <c r="F880" s="3">
        <v>16.329999999999998</v>
      </c>
      <c r="G880" s="3">
        <v>18.829999999999998</v>
      </c>
      <c r="H880" s="3">
        <v>21.85</v>
      </c>
      <c r="I880" s="3">
        <v>30.61</v>
      </c>
      <c r="J880" s="3">
        <v>34.06</v>
      </c>
      <c r="K880" s="3">
        <v>35.54</v>
      </c>
      <c r="L880" s="3">
        <v>35.96</v>
      </c>
      <c r="M880" s="3">
        <v>33.520000000000003</v>
      </c>
      <c r="N880" s="3">
        <v>30.44</v>
      </c>
      <c r="O880" s="3">
        <v>28.45</v>
      </c>
      <c r="P880" s="3">
        <v>27.66</v>
      </c>
      <c r="Q880" s="3">
        <v>27.33</v>
      </c>
      <c r="R880" s="3">
        <v>28.01</v>
      </c>
      <c r="S880" s="3">
        <v>29.72</v>
      </c>
      <c r="T880" s="3">
        <v>33.200000000000003</v>
      </c>
      <c r="U880" s="3">
        <v>35.79</v>
      </c>
      <c r="V880" s="3">
        <v>37.94</v>
      </c>
      <c r="W880" s="3">
        <v>41.31</v>
      </c>
      <c r="X880" s="3">
        <v>41.04</v>
      </c>
      <c r="Y880" s="3">
        <v>37.340000000000003</v>
      </c>
      <c r="Z880" s="3">
        <v>33.31</v>
      </c>
      <c r="AA880" s="3">
        <v>32</v>
      </c>
      <c r="AB880" s="3">
        <v>31.5</v>
      </c>
      <c r="AC880" s="3">
        <v>30.82</v>
      </c>
      <c r="AD880" s="3">
        <v>31.29</v>
      </c>
      <c r="AE880" s="3">
        <v>32.47</v>
      </c>
      <c r="AF880" s="3">
        <v>36.1</v>
      </c>
      <c r="AG880" s="3">
        <v>39.14</v>
      </c>
      <c r="AH880" s="3">
        <v>41.85</v>
      </c>
      <c r="AI880" s="3">
        <v>43.68</v>
      </c>
      <c r="AJ880" s="3">
        <v>43.68</v>
      </c>
      <c r="AK880" s="3">
        <v>41.18</v>
      </c>
      <c r="AL880" s="3">
        <v>36.25</v>
      </c>
      <c r="AM880" s="3">
        <v>34.270000000000003</v>
      </c>
      <c r="AN880" s="3">
        <v>33.29</v>
      </c>
      <c r="AO880" s="3">
        <v>33.46</v>
      </c>
      <c r="AP880" s="3">
        <v>34.520000000000003</v>
      </c>
      <c r="AQ880" s="3">
        <v>37.450000000000003</v>
      </c>
      <c r="AR880" s="3">
        <v>42.11</v>
      </c>
      <c r="AS880" s="3">
        <v>44.36</v>
      </c>
      <c r="AT880" s="3">
        <v>44.71</v>
      </c>
      <c r="AU880" s="3">
        <v>44.75</v>
      </c>
      <c r="AV880" s="3">
        <v>42.17</v>
      </c>
      <c r="AW880" s="3">
        <v>39.520000000000003</v>
      </c>
      <c r="AX880" s="3">
        <v>35.450000000000003</v>
      </c>
      <c r="AY880" s="3">
        <v>35.130000000000003</v>
      </c>
    </row>
    <row r="881" spans="1:51" x14ac:dyDescent="0.35">
      <c r="A881" s="5">
        <f t="shared" si="14"/>
        <v>43958</v>
      </c>
      <c r="B881" t="s">
        <v>1026</v>
      </c>
      <c r="C881" s="2">
        <v>43958</v>
      </c>
      <c r="D881" s="3">
        <v>13.98</v>
      </c>
      <c r="E881" s="3">
        <v>15.07</v>
      </c>
      <c r="F881" s="3">
        <v>16.59</v>
      </c>
      <c r="G881" s="3">
        <v>19.2</v>
      </c>
      <c r="H881" s="3">
        <v>22.25</v>
      </c>
      <c r="I881" s="3">
        <v>31.2</v>
      </c>
      <c r="J881" s="3">
        <v>34.81</v>
      </c>
      <c r="K881" s="3">
        <v>36.17</v>
      </c>
      <c r="L881" s="3">
        <v>36.590000000000003</v>
      </c>
      <c r="M881" s="3">
        <v>34.1</v>
      </c>
      <c r="N881" s="3">
        <v>30.99</v>
      </c>
      <c r="O881" s="3">
        <v>29</v>
      </c>
      <c r="P881" s="3">
        <v>28.18</v>
      </c>
      <c r="Q881" s="3">
        <v>27.84</v>
      </c>
      <c r="R881" s="3">
        <v>28.52</v>
      </c>
      <c r="S881" s="3">
        <v>30.22</v>
      </c>
      <c r="T881" s="3">
        <v>33.659999999999997</v>
      </c>
      <c r="U881" s="3">
        <v>36.24</v>
      </c>
      <c r="V881" s="3">
        <v>38.369999999999997</v>
      </c>
      <c r="W881" s="3">
        <v>41.72</v>
      </c>
      <c r="X881" s="3">
        <v>41.43</v>
      </c>
      <c r="Y881" s="3">
        <v>37.69</v>
      </c>
      <c r="Z881" s="3">
        <v>33.630000000000003</v>
      </c>
      <c r="AA881" s="3">
        <v>32.299999999999997</v>
      </c>
      <c r="AB881" s="3">
        <v>31.78</v>
      </c>
      <c r="AC881" s="3">
        <v>31.08</v>
      </c>
      <c r="AD881" s="3">
        <v>31.52</v>
      </c>
      <c r="AE881" s="3">
        <v>32.659999999999997</v>
      </c>
      <c r="AF881" s="3">
        <v>36.29</v>
      </c>
      <c r="AG881" s="3">
        <v>39.33</v>
      </c>
      <c r="AH881" s="3">
        <v>42.04</v>
      </c>
      <c r="AI881" s="3">
        <v>43.87</v>
      </c>
      <c r="AJ881" s="3">
        <v>43.87</v>
      </c>
      <c r="AK881" s="3">
        <v>41.37</v>
      </c>
      <c r="AL881" s="3">
        <v>36.380000000000003</v>
      </c>
      <c r="AM881" s="3">
        <v>34.4</v>
      </c>
      <c r="AN881" s="3">
        <v>33.42</v>
      </c>
      <c r="AO881" s="3">
        <v>33.590000000000003</v>
      </c>
      <c r="AP881" s="3">
        <v>34.65</v>
      </c>
      <c r="AQ881" s="3">
        <v>37.58</v>
      </c>
      <c r="AR881" s="3">
        <v>42.24</v>
      </c>
      <c r="AS881" s="3">
        <v>44.49</v>
      </c>
      <c r="AT881" s="3">
        <v>44.84</v>
      </c>
      <c r="AU881" s="3">
        <v>44.88</v>
      </c>
      <c r="AV881" s="3">
        <v>42.3</v>
      </c>
      <c r="AW881" s="3">
        <v>39.65</v>
      </c>
      <c r="AX881" s="3">
        <v>35.58</v>
      </c>
      <c r="AY881" s="3">
        <v>35.26</v>
      </c>
    </row>
    <row r="882" spans="1:51" x14ac:dyDescent="0.35">
      <c r="A882" s="5">
        <f t="shared" si="14"/>
        <v>43959</v>
      </c>
      <c r="B882" t="s">
        <v>1027</v>
      </c>
      <c r="C882" s="2">
        <v>43959</v>
      </c>
      <c r="D882" s="3">
        <v>13.98</v>
      </c>
      <c r="E882" s="3">
        <v>15.07</v>
      </c>
      <c r="F882" s="3">
        <v>16.59</v>
      </c>
      <c r="G882" s="3">
        <v>19.2</v>
      </c>
      <c r="H882" s="3">
        <v>22.25</v>
      </c>
      <c r="I882" s="3">
        <v>31.2</v>
      </c>
      <c r="J882" s="3">
        <v>34.81</v>
      </c>
      <c r="K882" s="3">
        <v>36.17</v>
      </c>
      <c r="L882" s="3">
        <v>36.590000000000003</v>
      </c>
      <c r="M882" s="3">
        <v>34.1</v>
      </c>
      <c r="N882" s="3">
        <v>30.99</v>
      </c>
      <c r="O882" s="3">
        <v>29</v>
      </c>
      <c r="P882" s="3">
        <v>28.18</v>
      </c>
      <c r="Q882" s="3">
        <v>27.84</v>
      </c>
      <c r="R882" s="3">
        <v>28.52</v>
      </c>
      <c r="S882" s="3">
        <v>30.22</v>
      </c>
      <c r="T882" s="3">
        <v>33.659999999999997</v>
      </c>
      <c r="U882" s="3">
        <v>36.24</v>
      </c>
      <c r="V882" s="3">
        <v>38.369999999999997</v>
      </c>
      <c r="W882" s="3">
        <v>41.72</v>
      </c>
      <c r="X882" s="3">
        <v>41.43</v>
      </c>
      <c r="Y882" s="3">
        <v>37.69</v>
      </c>
      <c r="Z882" s="3">
        <v>33.630000000000003</v>
      </c>
      <c r="AA882" s="3">
        <v>32.299999999999997</v>
      </c>
      <c r="AB882" s="3">
        <v>31.78</v>
      </c>
      <c r="AC882" s="3">
        <v>31.08</v>
      </c>
      <c r="AD882" s="3">
        <v>31.52</v>
      </c>
      <c r="AE882" s="3">
        <v>32.659999999999997</v>
      </c>
      <c r="AF882" s="3">
        <v>36.29</v>
      </c>
      <c r="AG882" s="3">
        <v>39.33</v>
      </c>
      <c r="AH882" s="3">
        <v>42.04</v>
      </c>
      <c r="AI882" s="3">
        <v>43.87</v>
      </c>
      <c r="AJ882" s="3">
        <v>43.87</v>
      </c>
      <c r="AK882" s="3">
        <v>41.37</v>
      </c>
      <c r="AL882" s="3">
        <v>36.380000000000003</v>
      </c>
      <c r="AM882" s="3">
        <v>34.4</v>
      </c>
      <c r="AN882" s="3">
        <v>33.42</v>
      </c>
      <c r="AO882" s="3">
        <v>33.590000000000003</v>
      </c>
      <c r="AP882" s="3">
        <v>34.65</v>
      </c>
      <c r="AQ882" s="3">
        <v>37.58</v>
      </c>
      <c r="AR882" s="3">
        <v>42.24</v>
      </c>
      <c r="AS882" s="3">
        <v>44.49</v>
      </c>
      <c r="AT882" s="3">
        <v>44.84</v>
      </c>
      <c r="AU882" s="3">
        <v>44.88</v>
      </c>
      <c r="AV882" s="3">
        <v>42.3</v>
      </c>
      <c r="AW882" s="3">
        <v>39.65</v>
      </c>
      <c r="AX882" s="3">
        <v>35.58</v>
      </c>
      <c r="AY882" s="3">
        <v>35.26</v>
      </c>
    </row>
    <row r="883" spans="1:51" x14ac:dyDescent="0.35">
      <c r="A883" s="5">
        <f t="shared" si="14"/>
        <v>43962</v>
      </c>
      <c r="B883" t="s">
        <v>1028</v>
      </c>
      <c r="C883" s="2">
        <v>43962</v>
      </c>
      <c r="D883" s="3">
        <v>13.29</v>
      </c>
      <c r="E883" s="3">
        <v>14.44</v>
      </c>
      <c r="F883" s="3">
        <v>16.059999999999999</v>
      </c>
      <c r="G883" s="3">
        <v>18.79</v>
      </c>
      <c r="H883" s="3">
        <v>22.26</v>
      </c>
      <c r="I883" s="3">
        <v>31.33</v>
      </c>
      <c r="J883" s="3">
        <v>34.96</v>
      </c>
      <c r="K883" s="3">
        <v>36.299999999999997</v>
      </c>
      <c r="L883" s="3">
        <v>36.81</v>
      </c>
      <c r="M883" s="3">
        <v>34.29</v>
      </c>
      <c r="N883" s="3">
        <v>31.13</v>
      </c>
      <c r="O883" s="3">
        <v>29.14</v>
      </c>
      <c r="P883" s="3">
        <v>28.32</v>
      </c>
      <c r="Q883" s="3">
        <v>28.11</v>
      </c>
      <c r="R883" s="3">
        <v>28.88</v>
      </c>
      <c r="S883" s="3">
        <v>30.48</v>
      </c>
      <c r="T883" s="3">
        <v>33.92</v>
      </c>
      <c r="U883" s="3">
        <v>36.409999999999997</v>
      </c>
      <c r="V883" s="3">
        <v>38.54</v>
      </c>
      <c r="W883" s="3">
        <v>41.89</v>
      </c>
      <c r="X883" s="3">
        <v>41.6</v>
      </c>
      <c r="Y883" s="3">
        <v>37.92</v>
      </c>
      <c r="Z883" s="3">
        <v>33.85</v>
      </c>
      <c r="AA883" s="3">
        <v>32.520000000000003</v>
      </c>
      <c r="AB883" s="3">
        <v>32.049999999999997</v>
      </c>
      <c r="AC883" s="3">
        <v>31.35</v>
      </c>
      <c r="AD883" s="3">
        <v>31.79</v>
      </c>
      <c r="AE883" s="3">
        <v>32.96</v>
      </c>
      <c r="AF883" s="3">
        <v>36.630000000000003</v>
      </c>
      <c r="AG883" s="3">
        <v>39.67</v>
      </c>
      <c r="AH883" s="3">
        <v>42.38</v>
      </c>
      <c r="AI883" s="3">
        <v>44.21</v>
      </c>
      <c r="AJ883" s="3">
        <v>44.21</v>
      </c>
      <c r="AK883" s="3">
        <v>41.71</v>
      </c>
      <c r="AL883" s="3">
        <v>36.67</v>
      </c>
      <c r="AM883" s="3">
        <v>34.64</v>
      </c>
      <c r="AN883" s="3">
        <v>33.659999999999997</v>
      </c>
      <c r="AO883" s="3">
        <v>33.79</v>
      </c>
      <c r="AP883" s="3">
        <v>34.85</v>
      </c>
      <c r="AQ883" s="3">
        <v>37.729999999999997</v>
      </c>
      <c r="AR883" s="3">
        <v>42.35</v>
      </c>
      <c r="AS883" s="3">
        <v>44.54</v>
      </c>
      <c r="AT883" s="3">
        <v>44.89</v>
      </c>
      <c r="AU883" s="3">
        <v>44.93</v>
      </c>
      <c r="AV883" s="3">
        <v>42.35</v>
      </c>
      <c r="AW883" s="3">
        <v>39.700000000000003</v>
      </c>
      <c r="AX883" s="3">
        <v>35.630000000000003</v>
      </c>
      <c r="AY883" s="3">
        <v>35.31</v>
      </c>
    </row>
    <row r="884" spans="1:51" x14ac:dyDescent="0.35">
      <c r="A884" s="5">
        <f t="shared" si="14"/>
        <v>43963</v>
      </c>
      <c r="B884" t="s">
        <v>1029</v>
      </c>
      <c r="C884" s="2">
        <v>43963</v>
      </c>
      <c r="D884" s="3">
        <v>12.2</v>
      </c>
      <c r="E884" s="3">
        <v>13.21</v>
      </c>
      <c r="F884" s="3">
        <v>15.11</v>
      </c>
      <c r="G884" s="3">
        <v>18.059999999999999</v>
      </c>
      <c r="H884" s="3">
        <v>21.56</v>
      </c>
      <c r="I884" s="3">
        <v>30.71</v>
      </c>
      <c r="J884" s="3">
        <v>34.49</v>
      </c>
      <c r="K884" s="3">
        <v>35.83</v>
      </c>
      <c r="L884" s="3">
        <v>36.22</v>
      </c>
      <c r="M884" s="3">
        <v>33.86</v>
      </c>
      <c r="N884" s="3">
        <v>30.56</v>
      </c>
      <c r="O884" s="3">
        <v>28.5</v>
      </c>
      <c r="P884" s="3">
        <v>27.68</v>
      </c>
      <c r="Q884" s="3">
        <v>27.44</v>
      </c>
      <c r="R884" s="3">
        <v>28.21</v>
      </c>
      <c r="S884" s="3">
        <v>29.86</v>
      </c>
      <c r="T884" s="3">
        <v>33.46</v>
      </c>
      <c r="U884" s="3">
        <v>35.979999999999997</v>
      </c>
      <c r="V884" s="3">
        <v>38.119999999999997</v>
      </c>
      <c r="W884" s="3">
        <v>41.47</v>
      </c>
      <c r="X884" s="3">
        <v>41.18</v>
      </c>
      <c r="Y884" s="3">
        <v>37.5</v>
      </c>
      <c r="Z884" s="3">
        <v>33.49</v>
      </c>
      <c r="AA884" s="3">
        <v>32.22</v>
      </c>
      <c r="AB884" s="3">
        <v>31.77</v>
      </c>
      <c r="AC884" s="3">
        <v>31.07</v>
      </c>
      <c r="AD884" s="3">
        <v>31.51</v>
      </c>
      <c r="AE884" s="3">
        <v>32.68</v>
      </c>
      <c r="AF884" s="3">
        <v>36.39</v>
      </c>
      <c r="AG884" s="3">
        <v>39.47</v>
      </c>
      <c r="AH884" s="3">
        <v>42.21</v>
      </c>
      <c r="AI884" s="3">
        <v>44.04</v>
      </c>
      <c r="AJ884" s="3">
        <v>44.04</v>
      </c>
      <c r="AK884" s="3">
        <v>41.54</v>
      </c>
      <c r="AL884" s="3">
        <v>36.5</v>
      </c>
      <c r="AM884" s="3">
        <v>34.47</v>
      </c>
      <c r="AN884" s="3">
        <v>33.49</v>
      </c>
      <c r="AO884" s="3">
        <v>33.619999999999997</v>
      </c>
      <c r="AP884" s="3">
        <v>34.68</v>
      </c>
      <c r="AQ884" s="3">
        <v>37.56</v>
      </c>
      <c r="AR884" s="3">
        <v>42.23</v>
      </c>
      <c r="AS884" s="3">
        <v>44.48</v>
      </c>
      <c r="AT884" s="3">
        <v>44.88</v>
      </c>
      <c r="AU884" s="3">
        <v>44.92</v>
      </c>
      <c r="AV884" s="3">
        <v>42.34</v>
      </c>
      <c r="AW884" s="3">
        <v>39.69</v>
      </c>
      <c r="AX884" s="3">
        <v>35.619999999999997</v>
      </c>
      <c r="AY884" s="3">
        <v>35.299999999999997</v>
      </c>
    </row>
    <row r="885" spans="1:51" x14ac:dyDescent="0.35">
      <c r="A885" s="5">
        <f t="shared" si="14"/>
        <v>43964</v>
      </c>
      <c r="B885" t="s">
        <v>1030</v>
      </c>
      <c r="C885" s="2">
        <v>43964</v>
      </c>
      <c r="D885" s="3">
        <v>12.01</v>
      </c>
      <c r="E885" s="3">
        <v>12.53</v>
      </c>
      <c r="F885" s="3">
        <v>14.49</v>
      </c>
      <c r="G885" s="3">
        <v>17.510000000000002</v>
      </c>
      <c r="H885" s="3">
        <v>21.07</v>
      </c>
      <c r="I885" s="3">
        <v>30.28</v>
      </c>
      <c r="J885" s="3">
        <v>34.07</v>
      </c>
      <c r="K885" s="3">
        <v>35.549999999999997</v>
      </c>
      <c r="L885" s="3">
        <v>35.92</v>
      </c>
      <c r="M885" s="3">
        <v>33.61</v>
      </c>
      <c r="N885" s="3">
        <v>30.51</v>
      </c>
      <c r="O885" s="3">
        <v>28.59</v>
      </c>
      <c r="P885" s="3">
        <v>27.71</v>
      </c>
      <c r="Q885" s="3">
        <v>27.46</v>
      </c>
      <c r="R885" s="3">
        <v>28.23</v>
      </c>
      <c r="S885" s="3">
        <v>29.92</v>
      </c>
      <c r="T885" s="3">
        <v>33.47</v>
      </c>
      <c r="U885" s="3">
        <v>36.03</v>
      </c>
      <c r="V885" s="3">
        <v>38.17</v>
      </c>
      <c r="W885" s="3">
        <v>41.52</v>
      </c>
      <c r="X885" s="3">
        <v>41.23</v>
      </c>
      <c r="Y885" s="3">
        <v>37.549999999999997</v>
      </c>
      <c r="Z885" s="3">
        <v>33.44</v>
      </c>
      <c r="AA885" s="3">
        <v>32.17</v>
      </c>
      <c r="AB885" s="3">
        <v>31.72</v>
      </c>
      <c r="AC885" s="3">
        <v>31</v>
      </c>
      <c r="AD885" s="3">
        <v>31.33</v>
      </c>
      <c r="AE885" s="3">
        <v>32.4</v>
      </c>
      <c r="AF885" s="3">
        <v>36.01</v>
      </c>
      <c r="AG885" s="3">
        <v>39.090000000000003</v>
      </c>
      <c r="AH885" s="3">
        <v>41.83</v>
      </c>
      <c r="AI885" s="3">
        <v>43.66</v>
      </c>
      <c r="AJ885" s="3">
        <v>43.66</v>
      </c>
      <c r="AK885" s="3">
        <v>41.2</v>
      </c>
      <c r="AL885" s="3">
        <v>36.200000000000003</v>
      </c>
      <c r="AM885" s="3">
        <v>34.21</v>
      </c>
      <c r="AN885" s="3">
        <v>33.270000000000003</v>
      </c>
      <c r="AO885" s="3">
        <v>33.44</v>
      </c>
      <c r="AP885" s="3">
        <v>34.54</v>
      </c>
      <c r="AQ885" s="3">
        <v>37.46</v>
      </c>
      <c r="AR885" s="3">
        <v>42.17</v>
      </c>
      <c r="AS885" s="3">
        <v>44.42</v>
      </c>
      <c r="AT885" s="3">
        <v>44.82</v>
      </c>
      <c r="AU885" s="3">
        <v>44.86</v>
      </c>
      <c r="AV885" s="3">
        <v>42.28</v>
      </c>
      <c r="AW885" s="3">
        <v>39.630000000000003</v>
      </c>
      <c r="AX885" s="3">
        <v>35.56</v>
      </c>
      <c r="AY885" s="3">
        <v>35.24</v>
      </c>
    </row>
    <row r="886" spans="1:51" x14ac:dyDescent="0.35">
      <c r="A886" s="5">
        <f t="shared" si="14"/>
        <v>43965</v>
      </c>
      <c r="B886" t="s">
        <v>1031</v>
      </c>
      <c r="C886" s="2">
        <v>43965</v>
      </c>
      <c r="D886" s="3">
        <v>12.53</v>
      </c>
      <c r="E886" s="3">
        <v>12.91</v>
      </c>
      <c r="F886" s="3">
        <v>14.88</v>
      </c>
      <c r="G886" s="3">
        <v>17.940000000000001</v>
      </c>
      <c r="H886" s="3">
        <v>21.51</v>
      </c>
      <c r="I886" s="3">
        <v>30.75</v>
      </c>
      <c r="J886" s="3">
        <v>34.65</v>
      </c>
      <c r="K886" s="3">
        <v>36.17</v>
      </c>
      <c r="L886" s="3">
        <v>36.549999999999997</v>
      </c>
      <c r="M886" s="3">
        <v>34.24</v>
      </c>
      <c r="N886" s="3">
        <v>31.1</v>
      </c>
      <c r="O886" s="3">
        <v>29.14</v>
      </c>
      <c r="P886" s="3">
        <v>28.26</v>
      </c>
      <c r="Q886" s="3">
        <v>28.01</v>
      </c>
      <c r="R886" s="3">
        <v>28.78</v>
      </c>
      <c r="S886" s="3">
        <v>30.42</v>
      </c>
      <c r="T886" s="3">
        <v>33.93</v>
      </c>
      <c r="U886" s="3">
        <v>36.49</v>
      </c>
      <c r="V886" s="3">
        <v>38.69</v>
      </c>
      <c r="W886" s="3">
        <v>42.12</v>
      </c>
      <c r="X886" s="3">
        <v>41.91</v>
      </c>
      <c r="Y886" s="3">
        <v>38.229999999999997</v>
      </c>
      <c r="Z886" s="3">
        <v>34.090000000000003</v>
      </c>
      <c r="AA886" s="3">
        <v>32.799999999999997</v>
      </c>
      <c r="AB886" s="3">
        <v>32.299999999999997</v>
      </c>
      <c r="AC886" s="3">
        <v>31.53</v>
      </c>
      <c r="AD886" s="3">
        <v>31.81</v>
      </c>
      <c r="AE886" s="3">
        <v>32.82</v>
      </c>
      <c r="AF886" s="3">
        <v>36.409999999999997</v>
      </c>
      <c r="AG886" s="3">
        <v>39.44</v>
      </c>
      <c r="AH886" s="3">
        <v>42.13</v>
      </c>
      <c r="AI886" s="3">
        <v>43.96</v>
      </c>
      <c r="AJ886" s="3">
        <v>43.96</v>
      </c>
      <c r="AK886" s="3">
        <v>41.5</v>
      </c>
      <c r="AL886" s="3">
        <v>36.5</v>
      </c>
      <c r="AM886" s="3">
        <v>34.51</v>
      </c>
      <c r="AN886" s="3">
        <v>33.57</v>
      </c>
      <c r="AO886" s="3">
        <v>33.74</v>
      </c>
      <c r="AP886" s="3">
        <v>34.840000000000003</v>
      </c>
      <c r="AQ886" s="3">
        <v>37.76</v>
      </c>
      <c r="AR886" s="3">
        <v>42.47</v>
      </c>
      <c r="AS886" s="3">
        <v>44.72</v>
      </c>
      <c r="AT886" s="3">
        <v>45.12</v>
      </c>
      <c r="AU886" s="3">
        <v>45.16</v>
      </c>
      <c r="AV886" s="3">
        <v>42.58</v>
      </c>
      <c r="AW886" s="3">
        <v>39.93</v>
      </c>
      <c r="AX886" s="3">
        <v>35.86</v>
      </c>
      <c r="AY886" s="3">
        <v>35.54</v>
      </c>
    </row>
    <row r="887" spans="1:51" x14ac:dyDescent="0.35">
      <c r="A887" s="5">
        <f t="shared" si="14"/>
        <v>43966</v>
      </c>
      <c r="B887" t="s">
        <v>1032</v>
      </c>
      <c r="C887" s="2">
        <v>43966</v>
      </c>
      <c r="D887" s="3">
        <v>12.59</v>
      </c>
      <c r="E887" s="3">
        <v>12.92</v>
      </c>
      <c r="F887" s="3">
        <v>14.76</v>
      </c>
      <c r="G887" s="3">
        <v>17.91</v>
      </c>
      <c r="H887" s="3">
        <v>21.57</v>
      </c>
      <c r="I887" s="3">
        <v>30.94</v>
      </c>
      <c r="J887" s="3">
        <v>34.94</v>
      </c>
      <c r="K887" s="3">
        <v>36.520000000000003</v>
      </c>
      <c r="L887" s="3">
        <v>36.9</v>
      </c>
      <c r="M887" s="3">
        <v>34.39</v>
      </c>
      <c r="N887" s="3">
        <v>31.61</v>
      </c>
      <c r="O887" s="3">
        <v>29.82</v>
      </c>
      <c r="P887" s="3">
        <v>28.98</v>
      </c>
      <c r="Q887" s="3">
        <v>28.71</v>
      </c>
      <c r="R887" s="3">
        <v>29.46</v>
      </c>
      <c r="S887" s="3">
        <v>31.16</v>
      </c>
      <c r="T887" s="3">
        <v>34.76</v>
      </c>
      <c r="U887" s="3">
        <v>37.369999999999997</v>
      </c>
      <c r="V887" s="3">
        <v>39.590000000000003</v>
      </c>
      <c r="W887" s="3">
        <v>43.04</v>
      </c>
      <c r="X887" s="3">
        <v>42.87</v>
      </c>
      <c r="Y887" s="3">
        <v>39.24</v>
      </c>
      <c r="Z887" s="3">
        <v>35.06</v>
      </c>
      <c r="AA887" s="3">
        <v>33.799999999999997</v>
      </c>
      <c r="AB887" s="3">
        <v>33.340000000000003</v>
      </c>
      <c r="AC887" s="3">
        <v>32.53</v>
      </c>
      <c r="AD887" s="3">
        <v>32.81</v>
      </c>
      <c r="AE887" s="3">
        <v>33.799999999999997</v>
      </c>
      <c r="AF887" s="3">
        <v>37.409999999999997</v>
      </c>
      <c r="AG887" s="3">
        <v>40.44</v>
      </c>
      <c r="AH887" s="3">
        <v>43.13</v>
      </c>
      <c r="AI887" s="3">
        <v>44.96</v>
      </c>
      <c r="AJ887" s="3">
        <v>44.96</v>
      </c>
      <c r="AK887" s="3">
        <v>42.5</v>
      </c>
      <c r="AL887" s="3">
        <v>37.479999999999997</v>
      </c>
      <c r="AM887" s="3">
        <v>35.42</v>
      </c>
      <c r="AN887" s="3">
        <v>34.4</v>
      </c>
      <c r="AO887" s="3">
        <v>34.54</v>
      </c>
      <c r="AP887" s="3">
        <v>35.64</v>
      </c>
      <c r="AQ887" s="3">
        <v>38.56</v>
      </c>
      <c r="AR887" s="3">
        <v>43.29</v>
      </c>
      <c r="AS887" s="3">
        <v>45.55</v>
      </c>
      <c r="AT887" s="3">
        <v>45.96</v>
      </c>
      <c r="AU887" s="3">
        <v>46.01</v>
      </c>
      <c r="AV887" s="3">
        <v>43.43</v>
      </c>
      <c r="AW887" s="3">
        <v>40.78</v>
      </c>
      <c r="AX887" s="3">
        <v>36.71</v>
      </c>
      <c r="AY887" s="3">
        <v>36.39</v>
      </c>
    </row>
    <row r="888" spans="1:51" x14ac:dyDescent="0.35">
      <c r="A888" s="5">
        <f t="shared" si="14"/>
        <v>43969</v>
      </c>
      <c r="B888" t="s">
        <v>1033</v>
      </c>
      <c r="C888" s="2">
        <v>43969</v>
      </c>
      <c r="D888" s="3">
        <v>11.53</v>
      </c>
      <c r="E888" s="3">
        <v>11.95</v>
      </c>
      <c r="F888" s="3">
        <v>13.87</v>
      </c>
      <c r="G888" s="3">
        <v>17.309999999999999</v>
      </c>
      <c r="H888" s="3">
        <v>21.3</v>
      </c>
      <c r="I888" s="3">
        <v>31.03</v>
      </c>
      <c r="J888" s="3">
        <v>35.200000000000003</v>
      </c>
      <c r="K888" s="3">
        <v>36.78</v>
      </c>
      <c r="L888" s="3">
        <v>37.14</v>
      </c>
      <c r="M888" s="3">
        <v>34.64</v>
      </c>
      <c r="N888" s="3">
        <v>31.8</v>
      </c>
      <c r="O888" s="3">
        <v>29.91</v>
      </c>
      <c r="P888" s="3">
        <v>29.07</v>
      </c>
      <c r="Q888" s="3">
        <v>28.8</v>
      </c>
      <c r="R888" s="3">
        <v>29.55</v>
      </c>
      <c r="S888" s="3">
        <v>31.25</v>
      </c>
      <c r="T888" s="3">
        <v>34.92</v>
      </c>
      <c r="U888" s="3">
        <v>37.53</v>
      </c>
      <c r="V888" s="3">
        <v>39.75</v>
      </c>
      <c r="W888" s="3">
        <v>43.2</v>
      </c>
      <c r="X888" s="3">
        <v>43.03</v>
      </c>
      <c r="Y888" s="3">
        <v>39.4</v>
      </c>
      <c r="Z888" s="3">
        <v>35.32</v>
      </c>
      <c r="AA888" s="3">
        <v>34.06</v>
      </c>
      <c r="AB888" s="3">
        <v>33.6</v>
      </c>
      <c r="AC888" s="3">
        <v>32.78</v>
      </c>
      <c r="AD888" s="3">
        <v>33.049999999999997</v>
      </c>
      <c r="AE888" s="3">
        <v>34</v>
      </c>
      <c r="AF888" s="3">
        <v>37.47</v>
      </c>
      <c r="AG888" s="3">
        <v>40.44</v>
      </c>
      <c r="AH888" s="3">
        <v>43.08</v>
      </c>
      <c r="AI888" s="3">
        <v>44.83</v>
      </c>
      <c r="AJ888" s="3">
        <v>44.83</v>
      </c>
      <c r="AK888" s="3">
        <v>42.37</v>
      </c>
      <c r="AL888" s="3">
        <v>37.35</v>
      </c>
      <c r="AM888" s="3">
        <v>35.29</v>
      </c>
      <c r="AN888" s="3">
        <v>34.270000000000003</v>
      </c>
      <c r="AO888" s="3">
        <v>34.409999999999997</v>
      </c>
      <c r="AP888" s="3">
        <v>35.51</v>
      </c>
      <c r="AQ888" s="3">
        <v>38.43</v>
      </c>
      <c r="AR888" s="3">
        <v>43.16</v>
      </c>
      <c r="AS888" s="3">
        <v>45.42</v>
      </c>
      <c r="AT888" s="3">
        <v>45.83</v>
      </c>
      <c r="AU888" s="3">
        <v>45.88</v>
      </c>
      <c r="AV888" s="3">
        <v>43.3</v>
      </c>
      <c r="AW888" s="3">
        <v>40.65</v>
      </c>
      <c r="AX888" s="3">
        <v>36.58</v>
      </c>
      <c r="AY888" s="3">
        <v>36.26</v>
      </c>
    </row>
    <row r="889" spans="1:51" x14ac:dyDescent="0.35">
      <c r="A889" s="5">
        <f t="shared" si="14"/>
        <v>43970</v>
      </c>
      <c r="B889" t="s">
        <v>1034</v>
      </c>
      <c r="C889" s="2">
        <v>43970</v>
      </c>
      <c r="D889" s="3">
        <v>11.17</v>
      </c>
      <c r="E889" s="3">
        <v>11.46</v>
      </c>
      <c r="F889" s="3">
        <v>13.22</v>
      </c>
      <c r="G889" s="3">
        <v>16.7</v>
      </c>
      <c r="H889" s="3">
        <v>20.8</v>
      </c>
      <c r="I889" s="3">
        <v>30.77</v>
      </c>
      <c r="J889" s="3">
        <v>35.049999999999997</v>
      </c>
      <c r="K889" s="3">
        <v>36.840000000000003</v>
      </c>
      <c r="L889" s="3">
        <v>37.21</v>
      </c>
      <c r="M889" s="3">
        <v>34.71</v>
      </c>
      <c r="N889" s="3">
        <v>31.86</v>
      </c>
      <c r="O889" s="3">
        <v>29.97</v>
      </c>
      <c r="P889" s="3">
        <v>29.13</v>
      </c>
      <c r="Q889" s="3">
        <v>28.86</v>
      </c>
      <c r="R889" s="3">
        <v>29.64</v>
      </c>
      <c r="S889" s="3">
        <v>31.37</v>
      </c>
      <c r="T889" s="3">
        <v>35</v>
      </c>
      <c r="U889" s="3">
        <v>37.630000000000003</v>
      </c>
      <c r="V889" s="3">
        <v>39.86</v>
      </c>
      <c r="W889" s="3">
        <v>43.31</v>
      </c>
      <c r="X889" s="3">
        <v>43.14</v>
      </c>
      <c r="Y889" s="3">
        <v>39.450000000000003</v>
      </c>
      <c r="Z889" s="3">
        <v>35.32</v>
      </c>
      <c r="AA889" s="3">
        <v>34.08</v>
      </c>
      <c r="AB889" s="3">
        <v>33.619999999999997</v>
      </c>
      <c r="AC889" s="3">
        <v>32.799999999999997</v>
      </c>
      <c r="AD889" s="3">
        <v>33.07</v>
      </c>
      <c r="AE889" s="3">
        <v>34.020000000000003</v>
      </c>
      <c r="AF889" s="3">
        <v>37.54</v>
      </c>
      <c r="AG889" s="3">
        <v>40.56</v>
      </c>
      <c r="AH889" s="3">
        <v>43.26</v>
      </c>
      <c r="AI889" s="3">
        <v>45.04</v>
      </c>
      <c r="AJ889" s="3">
        <v>45.04</v>
      </c>
      <c r="AK889" s="3">
        <v>42.58</v>
      </c>
      <c r="AL889" s="3">
        <v>37.549999999999997</v>
      </c>
      <c r="AM889" s="3">
        <v>35.479999999999997</v>
      </c>
      <c r="AN889" s="3">
        <v>34.46</v>
      </c>
      <c r="AO889" s="3">
        <v>34.6</v>
      </c>
      <c r="AP889" s="3">
        <v>35.700000000000003</v>
      </c>
      <c r="AQ889" s="3">
        <v>38.619999999999997</v>
      </c>
      <c r="AR889" s="3">
        <v>43.35</v>
      </c>
      <c r="AS889" s="3">
        <v>45.61</v>
      </c>
      <c r="AT889" s="3">
        <v>46.02</v>
      </c>
      <c r="AU889" s="3">
        <v>46.07</v>
      </c>
      <c r="AV889" s="3">
        <v>43.49</v>
      </c>
      <c r="AW889" s="3">
        <v>40.840000000000003</v>
      </c>
      <c r="AX889" s="3">
        <v>36.770000000000003</v>
      </c>
      <c r="AY889" s="3">
        <v>36.450000000000003</v>
      </c>
    </row>
    <row r="890" spans="1:51" x14ac:dyDescent="0.35">
      <c r="A890" s="5">
        <f t="shared" si="14"/>
        <v>43971</v>
      </c>
      <c r="B890" t="s">
        <v>1035</v>
      </c>
      <c r="C890" s="2">
        <v>43971</v>
      </c>
      <c r="D890" s="3">
        <v>10.78</v>
      </c>
      <c r="E890" s="3">
        <v>10.98</v>
      </c>
      <c r="F890" s="3">
        <v>12.74</v>
      </c>
      <c r="G890" s="3">
        <v>16.23</v>
      </c>
      <c r="H890" s="3">
        <v>20.56</v>
      </c>
      <c r="I890" s="3">
        <v>30.58</v>
      </c>
      <c r="J890" s="3">
        <v>34.9</v>
      </c>
      <c r="K890" s="3">
        <v>36.880000000000003</v>
      </c>
      <c r="L890" s="3">
        <v>37.22</v>
      </c>
      <c r="M890" s="3">
        <v>34.82</v>
      </c>
      <c r="N890" s="3">
        <v>32.020000000000003</v>
      </c>
      <c r="O890" s="3">
        <v>30.17</v>
      </c>
      <c r="P890" s="3">
        <v>29.36</v>
      </c>
      <c r="Q890" s="3">
        <v>29.11</v>
      </c>
      <c r="R890" s="3">
        <v>29.89</v>
      </c>
      <c r="S890" s="3">
        <v>31.6</v>
      </c>
      <c r="T890" s="3">
        <v>35.200000000000003</v>
      </c>
      <c r="U890" s="3">
        <v>37.79</v>
      </c>
      <c r="V890" s="3">
        <v>40.020000000000003</v>
      </c>
      <c r="W890" s="3">
        <v>43.47</v>
      </c>
      <c r="X890" s="3">
        <v>43.3</v>
      </c>
      <c r="Y890" s="3">
        <v>39.61</v>
      </c>
      <c r="Z890" s="3">
        <v>35.39</v>
      </c>
      <c r="AA890" s="3">
        <v>34.130000000000003</v>
      </c>
      <c r="AB890" s="3">
        <v>33.67</v>
      </c>
      <c r="AC890" s="3">
        <v>32.869999999999997</v>
      </c>
      <c r="AD890" s="3">
        <v>33.14</v>
      </c>
      <c r="AE890" s="3">
        <v>34.090000000000003</v>
      </c>
      <c r="AF890" s="3">
        <v>37.71</v>
      </c>
      <c r="AG890" s="3">
        <v>40.78</v>
      </c>
      <c r="AH890" s="3">
        <v>43.48</v>
      </c>
      <c r="AI890" s="3">
        <v>45.26</v>
      </c>
      <c r="AJ890" s="3">
        <v>45.26</v>
      </c>
      <c r="AK890" s="3">
        <v>42.8</v>
      </c>
      <c r="AL890" s="3">
        <v>37.81</v>
      </c>
      <c r="AM890" s="3">
        <v>35.74</v>
      </c>
      <c r="AN890" s="3">
        <v>34.72</v>
      </c>
      <c r="AO890" s="3">
        <v>34.86</v>
      </c>
      <c r="AP890" s="3">
        <v>35.96</v>
      </c>
      <c r="AQ890" s="3">
        <v>38.880000000000003</v>
      </c>
      <c r="AR890" s="3">
        <v>43.69</v>
      </c>
      <c r="AS890" s="3">
        <v>46.02</v>
      </c>
      <c r="AT890" s="3">
        <v>46.43</v>
      </c>
      <c r="AU890" s="3">
        <v>46.48</v>
      </c>
      <c r="AV890" s="3">
        <v>43.9</v>
      </c>
      <c r="AW890" s="3">
        <v>41.25</v>
      </c>
      <c r="AX890" s="3">
        <v>37.18</v>
      </c>
      <c r="AY890" s="3">
        <v>36.86</v>
      </c>
    </row>
    <row r="891" spans="1:51" x14ac:dyDescent="0.35">
      <c r="A891" s="5">
        <f t="shared" si="14"/>
        <v>43972</v>
      </c>
      <c r="B891" t="s">
        <v>1036</v>
      </c>
      <c r="C891" s="2">
        <v>43972</v>
      </c>
      <c r="D891" s="3">
        <v>9.27</v>
      </c>
      <c r="E891" s="3">
        <v>9.49</v>
      </c>
      <c r="F891" s="3">
        <v>11.36</v>
      </c>
      <c r="G891" s="3">
        <v>14.81</v>
      </c>
      <c r="H891" s="3">
        <v>19.12</v>
      </c>
      <c r="I891" s="3">
        <v>29.35</v>
      </c>
      <c r="J891" s="3">
        <v>33.799999999999997</v>
      </c>
      <c r="K891" s="3">
        <v>35.53</v>
      </c>
      <c r="L891" s="3">
        <v>35.92</v>
      </c>
      <c r="M891" s="3">
        <v>33.93</v>
      </c>
      <c r="N891" s="3">
        <v>31.63</v>
      </c>
      <c r="O891" s="3">
        <v>29.78</v>
      </c>
      <c r="P891" s="3">
        <v>28.87</v>
      </c>
      <c r="Q891" s="3">
        <v>28.62</v>
      </c>
      <c r="R891" s="3">
        <v>29.5</v>
      </c>
      <c r="S891" s="3">
        <v>31.36</v>
      </c>
      <c r="T891" s="3">
        <v>35.15</v>
      </c>
      <c r="U891" s="3">
        <v>37.94</v>
      </c>
      <c r="V891" s="3">
        <v>40.36</v>
      </c>
      <c r="W891" s="3">
        <v>43.91</v>
      </c>
      <c r="X891" s="3">
        <v>43.74</v>
      </c>
      <c r="Y891" s="3">
        <v>40.049999999999997</v>
      </c>
      <c r="Z891" s="3">
        <v>35.700000000000003</v>
      </c>
      <c r="AA891" s="3">
        <v>34.340000000000003</v>
      </c>
      <c r="AB891" s="3">
        <v>33.83</v>
      </c>
      <c r="AC891" s="3">
        <v>33.03</v>
      </c>
      <c r="AD891" s="3">
        <v>33.299999999999997</v>
      </c>
      <c r="AE891" s="3">
        <v>34.25</v>
      </c>
      <c r="AF891" s="3">
        <v>37.869999999999997</v>
      </c>
      <c r="AG891" s="3">
        <v>40.94</v>
      </c>
      <c r="AH891" s="3">
        <v>43.64</v>
      </c>
      <c r="AI891" s="3">
        <v>45.42</v>
      </c>
      <c r="AJ891" s="3">
        <v>45.42</v>
      </c>
      <c r="AK891" s="3">
        <v>42.96</v>
      </c>
      <c r="AL891" s="3">
        <v>37.869999999999997</v>
      </c>
      <c r="AM891" s="3">
        <v>35.78</v>
      </c>
      <c r="AN891" s="3">
        <v>34.76</v>
      </c>
      <c r="AO891" s="3">
        <v>34.9</v>
      </c>
      <c r="AP891" s="3">
        <v>36</v>
      </c>
      <c r="AQ891" s="3">
        <v>38.92</v>
      </c>
      <c r="AR891" s="3">
        <v>43.73</v>
      </c>
      <c r="AS891" s="3">
        <v>46.06</v>
      </c>
      <c r="AT891" s="3">
        <v>46.47</v>
      </c>
      <c r="AU891" s="3">
        <v>46.52</v>
      </c>
      <c r="AV891" s="3">
        <v>43.94</v>
      </c>
      <c r="AW891" s="3">
        <v>41.29</v>
      </c>
      <c r="AX891" s="3">
        <v>37.22</v>
      </c>
      <c r="AY891" s="3">
        <v>36.9</v>
      </c>
    </row>
    <row r="892" spans="1:51" x14ac:dyDescent="0.35">
      <c r="A892" s="5">
        <f t="shared" si="14"/>
        <v>43973</v>
      </c>
      <c r="B892" t="s">
        <v>1037</v>
      </c>
      <c r="C892" s="2">
        <v>43973</v>
      </c>
      <c r="D892" s="3">
        <v>9.4600000000000009</v>
      </c>
      <c r="E892" s="3">
        <v>9.93</v>
      </c>
      <c r="F892" s="3">
        <v>11.65</v>
      </c>
      <c r="G892" s="3">
        <v>14.85</v>
      </c>
      <c r="H892" s="3">
        <v>18.62</v>
      </c>
      <c r="I892" s="3">
        <v>28.68</v>
      </c>
      <c r="J892" s="3">
        <v>33.07</v>
      </c>
      <c r="K892" s="3">
        <v>35.07</v>
      </c>
      <c r="L892" s="3">
        <v>35.46</v>
      </c>
      <c r="M892" s="3">
        <v>33.31</v>
      </c>
      <c r="N892" s="3">
        <v>30.97</v>
      </c>
      <c r="O892" s="3">
        <v>29.11</v>
      </c>
      <c r="P892" s="3">
        <v>28.08</v>
      </c>
      <c r="Q892" s="3">
        <v>27.8</v>
      </c>
      <c r="R892" s="3">
        <v>28.68</v>
      </c>
      <c r="S892" s="3">
        <v>30.6</v>
      </c>
      <c r="T892" s="3">
        <v>34.54</v>
      </c>
      <c r="U892" s="3">
        <v>37.43</v>
      </c>
      <c r="V892" s="3">
        <v>39.92</v>
      </c>
      <c r="W892" s="3">
        <v>43.53</v>
      </c>
      <c r="X892" s="3">
        <v>43.41</v>
      </c>
      <c r="Y892" s="3">
        <v>39.75</v>
      </c>
      <c r="Z892" s="3">
        <v>35.380000000000003</v>
      </c>
      <c r="AA892" s="3">
        <v>34</v>
      </c>
      <c r="AB892" s="3">
        <v>33.47</v>
      </c>
      <c r="AC892" s="3">
        <v>32.67</v>
      </c>
      <c r="AD892" s="3">
        <v>32.94</v>
      </c>
      <c r="AE892" s="3">
        <v>33.950000000000003</v>
      </c>
      <c r="AF892" s="3">
        <v>37.68</v>
      </c>
      <c r="AG892" s="3">
        <v>40.81</v>
      </c>
      <c r="AH892" s="3">
        <v>43.51</v>
      </c>
      <c r="AI892" s="3">
        <v>45.29</v>
      </c>
      <c r="AJ892" s="3">
        <v>45.29</v>
      </c>
      <c r="AK892" s="3">
        <v>42.83</v>
      </c>
      <c r="AL892" s="3">
        <v>37.590000000000003</v>
      </c>
      <c r="AM892" s="3">
        <v>35.4</v>
      </c>
      <c r="AN892" s="3">
        <v>34.35</v>
      </c>
      <c r="AO892" s="3">
        <v>34.49</v>
      </c>
      <c r="AP892" s="3">
        <v>35.590000000000003</v>
      </c>
      <c r="AQ892" s="3">
        <v>38.51</v>
      </c>
      <c r="AR892" s="3">
        <v>43.32</v>
      </c>
      <c r="AS892" s="3">
        <v>45.65</v>
      </c>
      <c r="AT892" s="3">
        <v>46.06</v>
      </c>
      <c r="AU892" s="3">
        <v>46.11</v>
      </c>
      <c r="AV892" s="3">
        <v>43.53</v>
      </c>
      <c r="AW892" s="3">
        <v>40.880000000000003</v>
      </c>
      <c r="AX892" s="3">
        <v>36.81</v>
      </c>
      <c r="AY892" s="3">
        <v>36.49</v>
      </c>
    </row>
    <row r="893" spans="1:51" x14ac:dyDescent="0.35">
      <c r="A893" s="5">
        <f t="shared" si="14"/>
        <v>43976</v>
      </c>
      <c r="B893" t="s">
        <v>1038</v>
      </c>
      <c r="C893" s="2">
        <v>43976</v>
      </c>
      <c r="D893" s="3">
        <v>9.4600000000000009</v>
      </c>
      <c r="E893" s="3">
        <v>9.93</v>
      </c>
      <c r="F893" s="3">
        <v>11.65</v>
      </c>
      <c r="G893" s="3">
        <v>14.85</v>
      </c>
      <c r="H893" s="3">
        <v>18.62</v>
      </c>
      <c r="I893" s="3">
        <v>28.68</v>
      </c>
      <c r="J893" s="3">
        <v>33.07</v>
      </c>
      <c r="K893" s="3">
        <v>35.07</v>
      </c>
      <c r="L893" s="3">
        <v>35.46</v>
      </c>
      <c r="M893" s="3">
        <v>33.31</v>
      </c>
      <c r="N893" s="3">
        <v>30.97</v>
      </c>
      <c r="O893" s="3">
        <v>29.11</v>
      </c>
      <c r="P893" s="3">
        <v>28.08</v>
      </c>
      <c r="Q893" s="3">
        <v>27.8</v>
      </c>
      <c r="R893" s="3">
        <v>28.68</v>
      </c>
      <c r="S893" s="3">
        <v>30.6</v>
      </c>
      <c r="T893" s="3">
        <v>34.54</v>
      </c>
      <c r="U893" s="3">
        <v>37.43</v>
      </c>
      <c r="V893" s="3">
        <v>39.92</v>
      </c>
      <c r="W893" s="3">
        <v>43.53</v>
      </c>
      <c r="X893" s="3">
        <v>43.41</v>
      </c>
      <c r="Y893" s="3">
        <v>39.75</v>
      </c>
      <c r="Z893" s="3">
        <v>35.380000000000003</v>
      </c>
      <c r="AA893" s="3">
        <v>34</v>
      </c>
      <c r="AB893" s="3">
        <v>33.47</v>
      </c>
      <c r="AC893" s="3">
        <v>32.67</v>
      </c>
      <c r="AD893" s="3">
        <v>32.94</v>
      </c>
      <c r="AE893" s="3">
        <v>33.950000000000003</v>
      </c>
      <c r="AF893" s="3">
        <v>37.68</v>
      </c>
      <c r="AG893" s="3">
        <v>40.81</v>
      </c>
      <c r="AH893" s="3">
        <v>43.51</v>
      </c>
      <c r="AI893" s="3">
        <v>45.29</v>
      </c>
      <c r="AJ893" s="3">
        <v>45.29</v>
      </c>
      <c r="AK893" s="3">
        <v>42.83</v>
      </c>
      <c r="AL893" s="3">
        <v>37.590000000000003</v>
      </c>
      <c r="AM893" s="3">
        <v>35.4</v>
      </c>
      <c r="AN893" s="3">
        <v>34.35</v>
      </c>
      <c r="AO893" s="3">
        <v>34.49</v>
      </c>
      <c r="AP893" s="3">
        <v>35.590000000000003</v>
      </c>
      <c r="AQ893" s="3">
        <v>38.51</v>
      </c>
      <c r="AR893" s="3">
        <v>43.32</v>
      </c>
      <c r="AS893" s="3">
        <v>45.65</v>
      </c>
      <c r="AT893" s="3">
        <v>46.06</v>
      </c>
      <c r="AU893" s="3">
        <v>46.11</v>
      </c>
      <c r="AV893" s="3">
        <v>43.53</v>
      </c>
      <c r="AW893" s="3">
        <v>40.880000000000003</v>
      </c>
      <c r="AX893" s="3">
        <v>36.81</v>
      </c>
      <c r="AY893" s="3">
        <v>36.49</v>
      </c>
    </row>
    <row r="894" spans="1:51" x14ac:dyDescent="0.35">
      <c r="A894" s="5">
        <f t="shared" si="14"/>
        <v>43977</v>
      </c>
      <c r="B894" t="s">
        <v>1039</v>
      </c>
      <c r="C894" s="2">
        <v>43977</v>
      </c>
      <c r="D894" s="3">
        <v>9.82</v>
      </c>
      <c r="E894" s="3">
        <v>10.050000000000001</v>
      </c>
      <c r="F894" s="3">
        <v>11.88</v>
      </c>
      <c r="G894" s="3">
        <v>14.97</v>
      </c>
      <c r="H894" s="3">
        <v>19.260000000000002</v>
      </c>
      <c r="I894" s="3">
        <v>29.54</v>
      </c>
      <c r="J894" s="3">
        <v>33.65</v>
      </c>
      <c r="K894" s="3">
        <v>35.6</v>
      </c>
      <c r="L894" s="3">
        <v>35.97</v>
      </c>
      <c r="M894" s="3">
        <v>33.74</v>
      </c>
      <c r="N894" s="3">
        <v>31.33</v>
      </c>
      <c r="O894" s="3">
        <v>29.45</v>
      </c>
      <c r="P894" s="3">
        <v>28.37</v>
      </c>
      <c r="Q894" s="3">
        <v>28.09</v>
      </c>
      <c r="R894" s="3">
        <v>28.97</v>
      </c>
      <c r="S894" s="3">
        <v>30.89</v>
      </c>
      <c r="T894" s="3">
        <v>34.83</v>
      </c>
      <c r="U894" s="3">
        <v>37.72</v>
      </c>
      <c r="V894" s="3">
        <v>40.21</v>
      </c>
      <c r="W894" s="3">
        <v>43.82</v>
      </c>
      <c r="X894" s="3">
        <v>43.7</v>
      </c>
      <c r="Y894" s="3">
        <v>40.04</v>
      </c>
      <c r="Z894" s="3">
        <v>35.64</v>
      </c>
      <c r="AA894" s="3">
        <v>34.229999999999997</v>
      </c>
      <c r="AB894" s="3">
        <v>33.67</v>
      </c>
      <c r="AC894" s="3">
        <v>32.869999999999997</v>
      </c>
      <c r="AD894" s="3">
        <v>33.130000000000003</v>
      </c>
      <c r="AE894" s="3">
        <v>34.049999999999997</v>
      </c>
      <c r="AF894" s="3">
        <v>37.69</v>
      </c>
      <c r="AG894" s="3">
        <v>40.74</v>
      </c>
      <c r="AH894" s="3">
        <v>43.41</v>
      </c>
      <c r="AI894" s="3">
        <v>45.19</v>
      </c>
      <c r="AJ894" s="3">
        <v>45.19</v>
      </c>
      <c r="AK894" s="3">
        <v>42.73</v>
      </c>
      <c r="AL894" s="3">
        <v>37.520000000000003</v>
      </c>
      <c r="AM894" s="3">
        <v>35.36</v>
      </c>
      <c r="AN894" s="3">
        <v>34.340000000000003</v>
      </c>
      <c r="AO894" s="3">
        <v>34.51</v>
      </c>
      <c r="AP894" s="3">
        <v>35.64</v>
      </c>
      <c r="AQ894" s="3">
        <v>38.590000000000003</v>
      </c>
      <c r="AR894" s="3">
        <v>43.43</v>
      </c>
      <c r="AS894" s="3">
        <v>45.79</v>
      </c>
      <c r="AT894" s="3">
        <v>46.23</v>
      </c>
      <c r="AU894" s="3">
        <v>46.28</v>
      </c>
      <c r="AV894" s="3">
        <v>43.7</v>
      </c>
      <c r="AW894" s="3">
        <v>41.05</v>
      </c>
      <c r="AX894" s="3">
        <v>36.979999999999997</v>
      </c>
      <c r="AY894" s="3">
        <v>36.659999999999997</v>
      </c>
    </row>
    <row r="895" spans="1:51" x14ac:dyDescent="0.35">
      <c r="A895" s="5">
        <f t="shared" si="14"/>
        <v>43978</v>
      </c>
      <c r="B895" t="s">
        <v>1040</v>
      </c>
      <c r="C895" s="2">
        <v>43978</v>
      </c>
      <c r="D895" s="3">
        <v>8.8800000000000008</v>
      </c>
      <c r="E895" s="3">
        <v>9.23</v>
      </c>
      <c r="F895" s="3">
        <v>11.13</v>
      </c>
      <c r="G895" s="3">
        <v>14.33</v>
      </c>
      <c r="H895" s="3">
        <v>18.66</v>
      </c>
      <c r="I895" s="3">
        <v>28.98</v>
      </c>
      <c r="J895" s="3">
        <v>33.229999999999997</v>
      </c>
      <c r="K895" s="3">
        <v>35.21</v>
      </c>
      <c r="L895" s="3">
        <v>35.57</v>
      </c>
      <c r="M895" s="3">
        <v>33.340000000000003</v>
      </c>
      <c r="N895" s="3">
        <v>30.89</v>
      </c>
      <c r="O895" s="3">
        <v>28.98</v>
      </c>
      <c r="P895" s="3">
        <v>27.96</v>
      </c>
      <c r="Q895" s="3">
        <v>27.83</v>
      </c>
      <c r="R895" s="3">
        <v>28.75</v>
      </c>
      <c r="S895" s="3">
        <v>30.72</v>
      </c>
      <c r="T895" s="3">
        <v>34.71</v>
      </c>
      <c r="U895" s="3">
        <v>37.630000000000003</v>
      </c>
      <c r="V895" s="3">
        <v>40.119999999999997</v>
      </c>
      <c r="W895" s="3">
        <v>43.73</v>
      </c>
      <c r="X895" s="3">
        <v>43.61</v>
      </c>
      <c r="Y895" s="3">
        <v>39.950000000000003</v>
      </c>
      <c r="Z895" s="3">
        <v>35.520000000000003</v>
      </c>
      <c r="AA895" s="3">
        <v>34.090000000000003</v>
      </c>
      <c r="AB895" s="3">
        <v>33.53</v>
      </c>
      <c r="AC895" s="3">
        <v>32.770000000000003</v>
      </c>
      <c r="AD895" s="3">
        <v>33.049999999999997</v>
      </c>
      <c r="AE895" s="3">
        <v>33.99</v>
      </c>
      <c r="AF895" s="3">
        <v>37.65</v>
      </c>
      <c r="AG895" s="3">
        <v>40.700000000000003</v>
      </c>
      <c r="AH895" s="3">
        <v>43.37</v>
      </c>
      <c r="AI895" s="3">
        <v>45.15</v>
      </c>
      <c r="AJ895" s="3">
        <v>45.15</v>
      </c>
      <c r="AK895" s="3">
        <v>42.65</v>
      </c>
      <c r="AL895" s="3">
        <v>37.4</v>
      </c>
      <c r="AM895" s="3">
        <v>35.200000000000003</v>
      </c>
      <c r="AN895" s="3">
        <v>34.14</v>
      </c>
      <c r="AO895" s="3">
        <v>34.29</v>
      </c>
      <c r="AP895" s="3">
        <v>35.42</v>
      </c>
      <c r="AQ895" s="3">
        <v>38.369999999999997</v>
      </c>
      <c r="AR895" s="3">
        <v>43.23</v>
      </c>
      <c r="AS895" s="3">
        <v>45.61</v>
      </c>
      <c r="AT895" s="3">
        <v>46.07</v>
      </c>
      <c r="AU895" s="3">
        <v>46.12</v>
      </c>
      <c r="AV895" s="3">
        <v>43.54</v>
      </c>
      <c r="AW895" s="3">
        <v>40.89</v>
      </c>
      <c r="AX895" s="3">
        <v>36.82</v>
      </c>
      <c r="AY895" s="3">
        <v>36.5</v>
      </c>
    </row>
    <row r="896" spans="1:51" x14ac:dyDescent="0.35">
      <c r="A896" s="5">
        <f t="shared" si="14"/>
        <v>43979</v>
      </c>
      <c r="B896" t="s">
        <v>1041</v>
      </c>
      <c r="C896" s="2">
        <v>43979</v>
      </c>
      <c r="D896" s="3">
        <v>8.34</v>
      </c>
      <c r="E896" s="3">
        <v>8.77</v>
      </c>
      <c r="F896" s="3">
        <v>10.69</v>
      </c>
      <c r="G896" s="3">
        <v>14.08</v>
      </c>
      <c r="H896" s="3">
        <v>18.399999999999999</v>
      </c>
      <c r="I896" s="3">
        <v>28.67</v>
      </c>
      <c r="J896" s="3">
        <v>32.950000000000003</v>
      </c>
      <c r="K896" s="3">
        <v>34.9</v>
      </c>
      <c r="L896" s="3">
        <v>35.229999999999997</v>
      </c>
      <c r="M896" s="3">
        <v>33</v>
      </c>
      <c r="N896" s="3">
        <v>30.36</v>
      </c>
      <c r="O896" s="3">
        <v>28.35</v>
      </c>
      <c r="P896" s="3">
        <v>27.28</v>
      </c>
      <c r="Q896" s="3">
        <v>27.15</v>
      </c>
      <c r="R896" s="3">
        <v>28.07</v>
      </c>
      <c r="S896" s="3">
        <v>30.04</v>
      </c>
      <c r="T896" s="3">
        <v>34.1</v>
      </c>
      <c r="U896" s="3">
        <v>37.090000000000003</v>
      </c>
      <c r="V896" s="3">
        <v>39.65</v>
      </c>
      <c r="W896" s="3">
        <v>43.31</v>
      </c>
      <c r="X896" s="3">
        <v>43.23</v>
      </c>
      <c r="Y896" s="3">
        <v>39.61</v>
      </c>
      <c r="Z896" s="3">
        <v>35.229999999999997</v>
      </c>
      <c r="AA896" s="3">
        <v>33.840000000000003</v>
      </c>
      <c r="AB896" s="3">
        <v>33.28</v>
      </c>
      <c r="AC896" s="3">
        <v>32.520000000000003</v>
      </c>
      <c r="AD896" s="3">
        <v>32.799999999999997</v>
      </c>
      <c r="AE896" s="3">
        <v>33.74</v>
      </c>
      <c r="AF896" s="3">
        <v>37.4</v>
      </c>
      <c r="AG896" s="3">
        <v>40.450000000000003</v>
      </c>
      <c r="AH896" s="3">
        <v>43.12</v>
      </c>
      <c r="AI896" s="3">
        <v>44.9</v>
      </c>
      <c r="AJ896" s="3">
        <v>44.9</v>
      </c>
      <c r="AK896" s="3">
        <v>42.4</v>
      </c>
      <c r="AL896" s="3">
        <v>37.15</v>
      </c>
      <c r="AM896" s="3">
        <v>34.950000000000003</v>
      </c>
      <c r="AN896" s="3">
        <v>33.89</v>
      </c>
      <c r="AO896" s="3">
        <v>34.04</v>
      </c>
      <c r="AP896" s="3">
        <v>35.17</v>
      </c>
      <c r="AQ896" s="3">
        <v>38.049999999999997</v>
      </c>
      <c r="AR896" s="3">
        <v>42.86</v>
      </c>
      <c r="AS896" s="3">
        <v>45.19</v>
      </c>
      <c r="AT896" s="3">
        <v>45.61</v>
      </c>
      <c r="AU896" s="3">
        <v>45.66</v>
      </c>
      <c r="AV896" s="3">
        <v>43.08</v>
      </c>
      <c r="AW896" s="3">
        <v>40.43</v>
      </c>
      <c r="AX896" s="3">
        <v>36.36</v>
      </c>
      <c r="AY896" s="3">
        <v>36.04</v>
      </c>
    </row>
    <row r="897" spans="1:51" x14ac:dyDescent="0.35">
      <c r="A897" s="5">
        <f t="shared" si="14"/>
        <v>43980</v>
      </c>
      <c r="B897" t="s">
        <v>1042</v>
      </c>
      <c r="C897" s="2">
        <v>43980</v>
      </c>
      <c r="D897" s="3">
        <v>9.6300000000000008</v>
      </c>
      <c r="E897" s="3">
        <v>11.3</v>
      </c>
      <c r="F897" s="3">
        <v>14.63</v>
      </c>
      <c r="G897" s="3">
        <v>18.760000000000002</v>
      </c>
      <c r="H897" s="3">
        <v>28.82</v>
      </c>
      <c r="I897" s="3">
        <v>33.03</v>
      </c>
      <c r="J897" s="3">
        <v>34.93</v>
      </c>
      <c r="K897" s="3">
        <v>35.57</v>
      </c>
      <c r="L897" s="3">
        <v>33.229999999999997</v>
      </c>
      <c r="M897" s="3">
        <v>30.53</v>
      </c>
      <c r="N897" s="3">
        <v>28.5</v>
      </c>
      <c r="O897" s="3">
        <v>27.39</v>
      </c>
      <c r="P897" s="3">
        <v>27.17</v>
      </c>
      <c r="Q897" s="3">
        <v>28.09</v>
      </c>
      <c r="R897" s="3">
        <v>30.06</v>
      </c>
      <c r="S897" s="3">
        <v>34.11</v>
      </c>
      <c r="T897" s="3">
        <v>37.07</v>
      </c>
      <c r="U897" s="3">
        <v>39.61</v>
      </c>
      <c r="V897" s="3">
        <v>43.27</v>
      </c>
      <c r="W897" s="3">
        <v>43.19</v>
      </c>
      <c r="X897" s="3">
        <v>39.520000000000003</v>
      </c>
      <c r="Y897" s="3">
        <v>35.06</v>
      </c>
      <c r="Z897" s="3">
        <v>33.64</v>
      </c>
      <c r="AA897" s="3">
        <v>33.049999999999997</v>
      </c>
      <c r="AB897" s="3">
        <v>32.29</v>
      </c>
      <c r="AC897" s="3">
        <v>32.57</v>
      </c>
      <c r="AD897" s="3">
        <v>33.51</v>
      </c>
      <c r="AE897" s="3">
        <v>37.229999999999997</v>
      </c>
      <c r="AF897" s="3">
        <v>40.32</v>
      </c>
      <c r="AG897" s="3">
        <v>43.02</v>
      </c>
      <c r="AH897" s="3">
        <v>44.8</v>
      </c>
      <c r="AI897" s="3">
        <v>44.8</v>
      </c>
      <c r="AJ897" s="3">
        <v>42.3</v>
      </c>
      <c r="AK897" s="3">
        <v>37.049999999999997</v>
      </c>
      <c r="AL897" s="3">
        <v>34.85</v>
      </c>
      <c r="AM897" s="3">
        <v>33.79</v>
      </c>
      <c r="AN897" s="3">
        <v>33.94</v>
      </c>
      <c r="AO897" s="3">
        <v>35.07</v>
      </c>
      <c r="AP897" s="3">
        <v>37.950000000000003</v>
      </c>
      <c r="AQ897" s="3">
        <v>42.76</v>
      </c>
      <c r="AR897" s="3">
        <v>45.09</v>
      </c>
      <c r="AS897" s="3">
        <v>45.51</v>
      </c>
      <c r="AT897" s="3">
        <v>45.56</v>
      </c>
      <c r="AU897" s="3">
        <v>42.98</v>
      </c>
      <c r="AV897" s="3">
        <v>40.33</v>
      </c>
      <c r="AW897" s="3">
        <v>36.26</v>
      </c>
      <c r="AX897" s="3">
        <v>35.94</v>
      </c>
      <c r="AY897" s="3">
        <v>35.78</v>
      </c>
    </row>
    <row r="898" spans="1:51" x14ac:dyDescent="0.35">
      <c r="A898" s="5">
        <f t="shared" si="14"/>
        <v>43983</v>
      </c>
      <c r="B898" t="s">
        <v>1043</v>
      </c>
      <c r="C898" s="2">
        <v>43983</v>
      </c>
      <c r="D898" s="3">
        <v>8.7899999999999991</v>
      </c>
      <c r="E898" s="3">
        <v>10.55</v>
      </c>
      <c r="F898" s="3">
        <v>13.69</v>
      </c>
      <c r="G898" s="3">
        <v>17.920000000000002</v>
      </c>
      <c r="H898" s="3">
        <v>28.04</v>
      </c>
      <c r="I898" s="3">
        <v>32.4</v>
      </c>
      <c r="J898" s="3">
        <v>34.619999999999997</v>
      </c>
      <c r="K898" s="3">
        <v>35</v>
      </c>
      <c r="L898" s="3">
        <v>32.549999999999997</v>
      </c>
      <c r="M898" s="3">
        <v>29.83</v>
      </c>
      <c r="N898" s="3">
        <v>27.88</v>
      </c>
      <c r="O898" s="3">
        <v>26.79</v>
      </c>
      <c r="P898" s="3">
        <v>26.62</v>
      </c>
      <c r="Q898" s="3">
        <v>27.59</v>
      </c>
      <c r="R898" s="3">
        <v>29.61</v>
      </c>
      <c r="S898" s="3">
        <v>33.700000000000003</v>
      </c>
      <c r="T898" s="3">
        <v>36.69</v>
      </c>
      <c r="U898" s="3">
        <v>39.229999999999997</v>
      </c>
      <c r="V898" s="3">
        <v>42.89</v>
      </c>
      <c r="W898" s="3">
        <v>42.81</v>
      </c>
      <c r="X898" s="3">
        <v>39.19</v>
      </c>
      <c r="Y898" s="3">
        <v>34.78</v>
      </c>
      <c r="Z898" s="3">
        <v>33.36</v>
      </c>
      <c r="AA898" s="3">
        <v>32.770000000000003</v>
      </c>
      <c r="AB898" s="3">
        <v>32.01</v>
      </c>
      <c r="AC898" s="3">
        <v>32.29</v>
      </c>
      <c r="AD898" s="3">
        <v>33.229999999999997</v>
      </c>
      <c r="AE898" s="3">
        <v>36.950000000000003</v>
      </c>
      <c r="AF898" s="3">
        <v>40.04</v>
      </c>
      <c r="AG898" s="3">
        <v>42.74</v>
      </c>
      <c r="AH898" s="3">
        <v>44.52</v>
      </c>
      <c r="AI898" s="3">
        <v>44.52</v>
      </c>
      <c r="AJ898" s="3">
        <v>42.02</v>
      </c>
      <c r="AK898" s="3">
        <v>36.770000000000003</v>
      </c>
      <c r="AL898" s="3">
        <v>34.57</v>
      </c>
      <c r="AM898" s="3">
        <v>33.51</v>
      </c>
      <c r="AN898" s="3">
        <v>33.659999999999997</v>
      </c>
      <c r="AO898" s="3">
        <v>34.79</v>
      </c>
      <c r="AP898" s="3">
        <v>37.67</v>
      </c>
      <c r="AQ898" s="3">
        <v>42.48</v>
      </c>
      <c r="AR898" s="3">
        <v>44.81</v>
      </c>
      <c r="AS898" s="3">
        <v>45.23</v>
      </c>
      <c r="AT898" s="3">
        <v>45.28</v>
      </c>
      <c r="AU898" s="3">
        <v>42.7</v>
      </c>
      <c r="AV898" s="3">
        <v>40.049999999999997</v>
      </c>
      <c r="AW898" s="3">
        <v>35.979999999999997</v>
      </c>
      <c r="AX898" s="3">
        <v>35.659999999999997</v>
      </c>
      <c r="AY898" s="3">
        <v>35.5</v>
      </c>
    </row>
    <row r="899" spans="1:51" x14ac:dyDescent="0.35">
      <c r="A899" s="5">
        <f t="shared" si="14"/>
        <v>43984</v>
      </c>
      <c r="B899" t="s">
        <v>1044</v>
      </c>
      <c r="C899" s="2">
        <v>43984</v>
      </c>
      <c r="D899" s="3">
        <v>10.91</v>
      </c>
      <c r="E899" s="3">
        <v>12.46</v>
      </c>
      <c r="F899" s="3">
        <v>15.26</v>
      </c>
      <c r="G899" s="3">
        <v>19.190000000000001</v>
      </c>
      <c r="H899" s="3">
        <v>29.06</v>
      </c>
      <c r="I899" s="3">
        <v>32.950000000000003</v>
      </c>
      <c r="J899" s="3">
        <v>35</v>
      </c>
      <c r="K899" s="3">
        <v>35.47</v>
      </c>
      <c r="L899" s="3">
        <v>32.840000000000003</v>
      </c>
      <c r="M899" s="3">
        <v>30.27</v>
      </c>
      <c r="N899" s="3">
        <v>28.43</v>
      </c>
      <c r="O899" s="3">
        <v>27.34</v>
      </c>
      <c r="P899" s="3">
        <v>27.13</v>
      </c>
      <c r="Q899" s="3">
        <v>28.1</v>
      </c>
      <c r="R899" s="3">
        <v>30.17</v>
      </c>
      <c r="S899" s="3">
        <v>34.229999999999997</v>
      </c>
      <c r="T899" s="3">
        <v>37.17</v>
      </c>
      <c r="U899" s="3">
        <v>39.64</v>
      </c>
      <c r="V899" s="3">
        <v>43.24</v>
      </c>
      <c r="W899" s="3">
        <v>43.16</v>
      </c>
      <c r="X899" s="3">
        <v>39.54</v>
      </c>
      <c r="Y899" s="3">
        <v>35.130000000000003</v>
      </c>
      <c r="Z899" s="3">
        <v>33.71</v>
      </c>
      <c r="AA899" s="3">
        <v>33.119999999999997</v>
      </c>
      <c r="AB899" s="3">
        <v>32.36</v>
      </c>
      <c r="AC899" s="3">
        <v>32.700000000000003</v>
      </c>
      <c r="AD899" s="3">
        <v>33.75</v>
      </c>
      <c r="AE899" s="3">
        <v>37.54</v>
      </c>
      <c r="AF899" s="3">
        <v>40.630000000000003</v>
      </c>
      <c r="AG899" s="3">
        <v>43.33</v>
      </c>
      <c r="AH899" s="3">
        <v>45.11</v>
      </c>
      <c r="AI899" s="3">
        <v>45.11</v>
      </c>
      <c r="AJ899" s="3">
        <v>42.56</v>
      </c>
      <c r="AK899" s="3">
        <v>37.26</v>
      </c>
      <c r="AL899" s="3">
        <v>35.01</v>
      </c>
      <c r="AM899" s="3">
        <v>33.950000000000003</v>
      </c>
      <c r="AN899" s="3">
        <v>34.1</v>
      </c>
      <c r="AO899" s="3">
        <v>35.229999999999997</v>
      </c>
      <c r="AP899" s="3">
        <v>38.11</v>
      </c>
      <c r="AQ899" s="3">
        <v>42.92</v>
      </c>
      <c r="AR899" s="3">
        <v>45.25</v>
      </c>
      <c r="AS899" s="3">
        <v>45.67</v>
      </c>
      <c r="AT899" s="3">
        <v>45.72</v>
      </c>
      <c r="AU899" s="3">
        <v>43.14</v>
      </c>
      <c r="AV899" s="3">
        <v>40.49</v>
      </c>
      <c r="AW899" s="3">
        <v>36.42</v>
      </c>
      <c r="AX899" s="3">
        <v>36.1</v>
      </c>
      <c r="AY899" s="3">
        <v>35.94</v>
      </c>
    </row>
    <row r="900" spans="1:51" x14ac:dyDescent="0.35">
      <c r="A900" s="5">
        <f t="shared" si="14"/>
        <v>43985</v>
      </c>
      <c r="B900" t="s">
        <v>1045</v>
      </c>
      <c r="C900" s="2">
        <v>43985</v>
      </c>
      <c r="D900" s="3">
        <v>12.15</v>
      </c>
      <c r="E900" s="3">
        <v>13.61</v>
      </c>
      <c r="F900" s="3">
        <v>16.420000000000002</v>
      </c>
      <c r="G900" s="3">
        <v>19.95</v>
      </c>
      <c r="H900" s="3">
        <v>29.44</v>
      </c>
      <c r="I900" s="3">
        <v>32.950000000000003</v>
      </c>
      <c r="J900" s="3">
        <v>34.85</v>
      </c>
      <c r="K900" s="3">
        <v>35.299999999999997</v>
      </c>
      <c r="L900" s="3">
        <v>32.92</v>
      </c>
      <c r="M900" s="3">
        <v>30.02</v>
      </c>
      <c r="N900" s="3">
        <v>28.82</v>
      </c>
      <c r="O900" s="3">
        <v>27.87</v>
      </c>
      <c r="P900" s="3">
        <v>27.28</v>
      </c>
      <c r="Q900" s="3">
        <v>28.25</v>
      </c>
      <c r="R900" s="3">
        <v>30.32</v>
      </c>
      <c r="S900" s="3">
        <v>34.5</v>
      </c>
      <c r="T900" s="3">
        <v>37.44</v>
      </c>
      <c r="U900" s="3">
        <v>39.9</v>
      </c>
      <c r="V900" s="3">
        <v>43.5</v>
      </c>
      <c r="W900" s="3">
        <v>43.42</v>
      </c>
      <c r="X900" s="3">
        <v>39.79</v>
      </c>
      <c r="Y900" s="3">
        <v>35.369999999999997</v>
      </c>
      <c r="Z900" s="3">
        <v>33.950000000000003</v>
      </c>
      <c r="AA900" s="3">
        <v>33.36</v>
      </c>
      <c r="AB900" s="3">
        <v>32.53</v>
      </c>
      <c r="AC900" s="3">
        <v>32.869999999999997</v>
      </c>
      <c r="AD900" s="3">
        <v>33.909999999999997</v>
      </c>
      <c r="AE900" s="3">
        <v>37.68</v>
      </c>
      <c r="AF900" s="3">
        <v>40.770000000000003</v>
      </c>
      <c r="AG900" s="3">
        <v>43.47</v>
      </c>
      <c r="AH900" s="3">
        <v>45.25</v>
      </c>
      <c r="AI900" s="3">
        <v>45.25</v>
      </c>
      <c r="AJ900" s="3">
        <v>42.7</v>
      </c>
      <c r="AK900" s="3">
        <v>37.450000000000003</v>
      </c>
      <c r="AL900" s="3">
        <v>35.200000000000003</v>
      </c>
      <c r="AM900" s="3">
        <v>34.14</v>
      </c>
      <c r="AN900" s="3">
        <v>34.29</v>
      </c>
      <c r="AO900" s="3">
        <v>35.42</v>
      </c>
      <c r="AP900" s="3">
        <v>38.409999999999997</v>
      </c>
      <c r="AQ900" s="3">
        <v>43.28</v>
      </c>
      <c r="AR900" s="3">
        <v>45.61</v>
      </c>
      <c r="AS900" s="3">
        <v>46.03</v>
      </c>
      <c r="AT900" s="3">
        <v>46.08</v>
      </c>
      <c r="AU900" s="3">
        <v>43.5</v>
      </c>
      <c r="AV900" s="3">
        <v>40.85</v>
      </c>
      <c r="AW900" s="3">
        <v>36.78</v>
      </c>
      <c r="AX900" s="3">
        <v>36.46</v>
      </c>
      <c r="AY900" s="3">
        <v>36.299999999999997</v>
      </c>
    </row>
    <row r="901" spans="1:51" x14ac:dyDescent="0.35">
      <c r="A901" s="5">
        <f t="shared" si="14"/>
        <v>43986</v>
      </c>
      <c r="B901" t="s">
        <v>1046</v>
      </c>
      <c r="C901" s="2">
        <v>43986</v>
      </c>
      <c r="D901" s="3">
        <v>12.79</v>
      </c>
      <c r="E901" s="3">
        <v>14.05</v>
      </c>
      <c r="F901" s="3">
        <v>16.89</v>
      </c>
      <c r="G901" s="3">
        <v>20.34</v>
      </c>
      <c r="H901" s="3">
        <v>29.63</v>
      </c>
      <c r="I901" s="3">
        <v>33.69</v>
      </c>
      <c r="J901" s="3">
        <v>35.31</v>
      </c>
      <c r="K901" s="3">
        <v>35.68</v>
      </c>
      <c r="L901" s="3">
        <v>33.340000000000003</v>
      </c>
      <c r="M901" s="3">
        <v>30.39</v>
      </c>
      <c r="N901" s="3">
        <v>29.44</v>
      </c>
      <c r="O901" s="3">
        <v>28.4</v>
      </c>
      <c r="P901" s="3">
        <v>27.76</v>
      </c>
      <c r="Q901" s="3">
        <v>28.73</v>
      </c>
      <c r="R901" s="3">
        <v>30.8</v>
      </c>
      <c r="S901" s="3">
        <v>34.909999999999997</v>
      </c>
      <c r="T901" s="3">
        <v>37.79</v>
      </c>
      <c r="U901" s="3">
        <v>40.25</v>
      </c>
      <c r="V901" s="3">
        <v>43.85</v>
      </c>
      <c r="W901" s="3">
        <v>43.77</v>
      </c>
      <c r="X901" s="3">
        <v>40.14</v>
      </c>
      <c r="Y901" s="3">
        <v>35.72</v>
      </c>
      <c r="Z901" s="3">
        <v>34.299999999999997</v>
      </c>
      <c r="AA901" s="3">
        <v>33.71</v>
      </c>
      <c r="AB901" s="3">
        <v>32.880000000000003</v>
      </c>
      <c r="AC901" s="3">
        <v>33.22</v>
      </c>
      <c r="AD901" s="3">
        <v>34.26</v>
      </c>
      <c r="AE901" s="3">
        <v>37.81</v>
      </c>
      <c r="AF901" s="3">
        <v>40.9</v>
      </c>
      <c r="AG901" s="3">
        <v>43.6</v>
      </c>
      <c r="AH901" s="3">
        <v>45.38</v>
      </c>
      <c r="AI901" s="3">
        <v>45.38</v>
      </c>
      <c r="AJ901" s="3">
        <v>42.83</v>
      </c>
      <c r="AK901" s="3">
        <v>37.799999999999997</v>
      </c>
      <c r="AL901" s="3">
        <v>35.549999999999997</v>
      </c>
      <c r="AM901" s="3">
        <v>34.49</v>
      </c>
      <c r="AN901" s="3">
        <v>34.64</v>
      </c>
      <c r="AO901" s="3">
        <v>35.770000000000003</v>
      </c>
      <c r="AP901" s="3">
        <v>38.76</v>
      </c>
      <c r="AQ901" s="3">
        <v>43.63</v>
      </c>
      <c r="AR901" s="3">
        <v>45.96</v>
      </c>
      <c r="AS901" s="3">
        <v>46.38</v>
      </c>
      <c r="AT901" s="3">
        <v>46.43</v>
      </c>
      <c r="AU901" s="3">
        <v>43.85</v>
      </c>
      <c r="AV901" s="3">
        <v>41.2</v>
      </c>
      <c r="AW901" s="3">
        <v>37.130000000000003</v>
      </c>
      <c r="AX901" s="3">
        <v>36.81</v>
      </c>
      <c r="AY901" s="3">
        <v>36.65</v>
      </c>
    </row>
    <row r="902" spans="1:51" x14ac:dyDescent="0.35">
      <c r="A902" s="5">
        <f t="shared" si="14"/>
        <v>43987</v>
      </c>
      <c r="B902" t="s">
        <v>1047</v>
      </c>
      <c r="C902" s="2">
        <v>43987</v>
      </c>
      <c r="D902" s="3">
        <v>13.89</v>
      </c>
      <c r="E902" s="3">
        <v>15.13</v>
      </c>
      <c r="F902" s="3">
        <v>17.75</v>
      </c>
      <c r="G902" s="3">
        <v>21.13</v>
      </c>
      <c r="H902" s="3">
        <v>30.49</v>
      </c>
      <c r="I902" s="3">
        <v>34.49</v>
      </c>
      <c r="J902" s="3">
        <v>36.19</v>
      </c>
      <c r="K902" s="3">
        <v>36.53</v>
      </c>
      <c r="L902" s="3">
        <v>34.21</v>
      </c>
      <c r="M902" s="3">
        <v>31.21</v>
      </c>
      <c r="N902" s="3">
        <v>30.2</v>
      </c>
      <c r="O902" s="3">
        <v>29.08</v>
      </c>
      <c r="P902" s="3">
        <v>28.35</v>
      </c>
      <c r="Q902" s="3">
        <v>29.24</v>
      </c>
      <c r="R902" s="3">
        <v>31.11</v>
      </c>
      <c r="S902" s="3">
        <v>35.08</v>
      </c>
      <c r="T902" s="3">
        <v>37.86</v>
      </c>
      <c r="U902" s="3">
        <v>40.32</v>
      </c>
      <c r="V902" s="3">
        <v>43.92</v>
      </c>
      <c r="W902" s="3">
        <v>43.84</v>
      </c>
      <c r="X902" s="3">
        <v>40.21</v>
      </c>
      <c r="Y902" s="3">
        <v>35.9</v>
      </c>
      <c r="Z902" s="3">
        <v>34.479999999999997</v>
      </c>
      <c r="AA902" s="3">
        <v>33.94</v>
      </c>
      <c r="AB902" s="3">
        <v>33.18</v>
      </c>
      <c r="AC902" s="3">
        <v>33.58</v>
      </c>
      <c r="AD902" s="3">
        <v>34.68</v>
      </c>
      <c r="AE902" s="3">
        <v>38.29</v>
      </c>
      <c r="AF902" s="3">
        <v>41.38</v>
      </c>
      <c r="AG902" s="3">
        <v>44.06</v>
      </c>
      <c r="AH902" s="3">
        <v>45.79</v>
      </c>
      <c r="AI902" s="3">
        <v>45.74</v>
      </c>
      <c r="AJ902" s="3">
        <v>43.19</v>
      </c>
      <c r="AK902" s="3">
        <v>38.14</v>
      </c>
      <c r="AL902" s="3">
        <v>35.89</v>
      </c>
      <c r="AM902" s="3">
        <v>34.83</v>
      </c>
      <c r="AN902" s="3">
        <v>34.979999999999997</v>
      </c>
      <c r="AO902" s="3">
        <v>36.11</v>
      </c>
      <c r="AP902" s="3">
        <v>39.1</v>
      </c>
      <c r="AQ902" s="3">
        <v>43.99</v>
      </c>
      <c r="AR902" s="3">
        <v>46.32</v>
      </c>
      <c r="AS902" s="3">
        <v>46.69</v>
      </c>
      <c r="AT902" s="3">
        <v>46.69</v>
      </c>
      <c r="AU902" s="3">
        <v>44.06</v>
      </c>
      <c r="AV902" s="3">
        <v>41.36</v>
      </c>
      <c r="AW902" s="3">
        <v>37.24</v>
      </c>
      <c r="AX902" s="3">
        <v>36.869999999999997</v>
      </c>
      <c r="AY902" s="3">
        <v>36.659999999999997</v>
      </c>
    </row>
    <row r="903" spans="1:51" x14ac:dyDescent="0.35">
      <c r="A903" s="5">
        <f t="shared" si="14"/>
        <v>43990</v>
      </c>
      <c r="B903" t="s">
        <v>1048</v>
      </c>
      <c r="C903" s="2">
        <v>43990</v>
      </c>
      <c r="D903" s="3">
        <v>12.76</v>
      </c>
      <c r="E903" s="3">
        <v>14.23</v>
      </c>
      <c r="F903" s="3">
        <v>16.989999999999998</v>
      </c>
      <c r="G903" s="3">
        <v>20.5</v>
      </c>
      <c r="H903" s="3">
        <v>29.62</v>
      </c>
      <c r="I903" s="3">
        <v>33.799999999999997</v>
      </c>
      <c r="J903" s="3">
        <v>35.799999999999997</v>
      </c>
      <c r="K903" s="3">
        <v>35.67</v>
      </c>
      <c r="L903" s="3">
        <v>33.19</v>
      </c>
      <c r="M903" s="3">
        <v>30.39</v>
      </c>
      <c r="N903" s="3">
        <v>29.73</v>
      </c>
      <c r="O903" s="3">
        <v>28.67</v>
      </c>
      <c r="P903" s="3">
        <v>27.94</v>
      </c>
      <c r="Q903" s="3">
        <v>28.79</v>
      </c>
      <c r="R903" s="3">
        <v>30.64</v>
      </c>
      <c r="S903" s="3">
        <v>34.71</v>
      </c>
      <c r="T903" s="3">
        <v>37.630000000000003</v>
      </c>
      <c r="U903" s="3">
        <v>40.19</v>
      </c>
      <c r="V903" s="3">
        <v>43.79</v>
      </c>
      <c r="W903" s="3">
        <v>43.71</v>
      </c>
      <c r="X903" s="3">
        <v>40.08</v>
      </c>
      <c r="Y903" s="3">
        <v>35.68</v>
      </c>
      <c r="Z903" s="3">
        <v>34.26</v>
      </c>
      <c r="AA903" s="3">
        <v>33.72</v>
      </c>
      <c r="AB903" s="3">
        <v>32.96</v>
      </c>
      <c r="AC903" s="3">
        <v>33.36</v>
      </c>
      <c r="AD903" s="3">
        <v>34.479999999999997</v>
      </c>
      <c r="AE903" s="3">
        <v>38.090000000000003</v>
      </c>
      <c r="AF903" s="3">
        <v>41.18</v>
      </c>
      <c r="AG903" s="3">
        <v>43.86</v>
      </c>
      <c r="AH903" s="3">
        <v>45.59</v>
      </c>
      <c r="AI903" s="3">
        <v>45.54</v>
      </c>
      <c r="AJ903" s="3">
        <v>42.99</v>
      </c>
      <c r="AK903" s="3">
        <v>37.94</v>
      </c>
      <c r="AL903" s="3">
        <v>35.69</v>
      </c>
      <c r="AM903" s="3">
        <v>34.630000000000003</v>
      </c>
      <c r="AN903" s="3">
        <v>34.78</v>
      </c>
      <c r="AO903" s="3">
        <v>35.909999999999997</v>
      </c>
      <c r="AP903" s="3">
        <v>38.9</v>
      </c>
      <c r="AQ903" s="3">
        <v>43.79</v>
      </c>
      <c r="AR903" s="3">
        <v>46.12</v>
      </c>
      <c r="AS903" s="3">
        <v>46.49</v>
      </c>
      <c r="AT903" s="3">
        <v>46.49</v>
      </c>
      <c r="AU903" s="3">
        <v>43.86</v>
      </c>
      <c r="AV903" s="3">
        <v>41.16</v>
      </c>
      <c r="AW903" s="3">
        <v>37.04</v>
      </c>
      <c r="AX903" s="3">
        <v>36.67</v>
      </c>
      <c r="AY903" s="3">
        <v>36.46</v>
      </c>
    </row>
    <row r="904" spans="1:51" x14ac:dyDescent="0.35">
      <c r="A904" s="5">
        <f t="shared" si="14"/>
        <v>43991</v>
      </c>
      <c r="B904" t="s">
        <v>1049</v>
      </c>
      <c r="C904" s="2">
        <v>43991</v>
      </c>
      <c r="D904" s="3">
        <v>11.64</v>
      </c>
      <c r="E904" s="3">
        <v>13.12</v>
      </c>
      <c r="F904" s="3">
        <v>15.98</v>
      </c>
      <c r="G904" s="3">
        <v>19.61</v>
      </c>
      <c r="H904" s="3">
        <v>29.21</v>
      </c>
      <c r="I904" s="3">
        <v>33.119999999999997</v>
      </c>
      <c r="J904" s="3">
        <v>35.159999999999997</v>
      </c>
      <c r="K904" s="3">
        <v>35.18</v>
      </c>
      <c r="L904" s="3">
        <v>32.85</v>
      </c>
      <c r="M904" s="3">
        <v>30.18</v>
      </c>
      <c r="N904" s="3">
        <v>28.96</v>
      </c>
      <c r="O904" s="3">
        <v>28.14</v>
      </c>
      <c r="P904" s="3">
        <v>27.42</v>
      </c>
      <c r="Q904" s="3">
        <v>28.19</v>
      </c>
      <c r="R904" s="3">
        <v>29.97</v>
      </c>
      <c r="S904" s="3">
        <v>33.950000000000003</v>
      </c>
      <c r="T904" s="3">
        <v>36.82</v>
      </c>
      <c r="U904" s="3">
        <v>39.380000000000003</v>
      </c>
      <c r="V904" s="3">
        <v>42.98</v>
      </c>
      <c r="W904" s="3">
        <v>42.9</v>
      </c>
      <c r="X904" s="3">
        <v>39.28</v>
      </c>
      <c r="Y904" s="3">
        <v>34.94</v>
      </c>
      <c r="Z904" s="3">
        <v>33.590000000000003</v>
      </c>
      <c r="AA904" s="3">
        <v>33.119999999999997</v>
      </c>
      <c r="AB904" s="3">
        <v>32.43</v>
      </c>
      <c r="AC904" s="3">
        <v>32.93</v>
      </c>
      <c r="AD904" s="3">
        <v>34.14</v>
      </c>
      <c r="AE904" s="3">
        <v>37.83</v>
      </c>
      <c r="AF904" s="3">
        <v>40.950000000000003</v>
      </c>
      <c r="AG904" s="3">
        <v>43.63</v>
      </c>
      <c r="AH904" s="3">
        <v>45.36</v>
      </c>
      <c r="AI904" s="3">
        <v>45.31</v>
      </c>
      <c r="AJ904" s="3">
        <v>42.76</v>
      </c>
      <c r="AK904" s="3">
        <v>37.71</v>
      </c>
      <c r="AL904" s="3">
        <v>35.46</v>
      </c>
      <c r="AM904" s="3">
        <v>34.4</v>
      </c>
      <c r="AN904" s="3">
        <v>34.549999999999997</v>
      </c>
      <c r="AO904" s="3">
        <v>35.68</v>
      </c>
      <c r="AP904" s="3">
        <v>38.67</v>
      </c>
      <c r="AQ904" s="3">
        <v>43.56</v>
      </c>
      <c r="AR904" s="3">
        <v>45.89</v>
      </c>
      <c r="AS904" s="3">
        <v>46.26</v>
      </c>
      <c r="AT904" s="3">
        <v>46.26</v>
      </c>
      <c r="AU904" s="3">
        <v>43.63</v>
      </c>
      <c r="AV904" s="3">
        <v>40.93</v>
      </c>
      <c r="AW904" s="3">
        <v>36.83</v>
      </c>
      <c r="AX904" s="3">
        <v>36.46</v>
      </c>
      <c r="AY904" s="3">
        <v>36.25</v>
      </c>
    </row>
    <row r="905" spans="1:51" x14ac:dyDescent="0.35">
      <c r="A905" s="5">
        <f t="shared" si="14"/>
        <v>43992</v>
      </c>
      <c r="B905" t="s">
        <v>1050</v>
      </c>
      <c r="C905" s="2">
        <v>43992</v>
      </c>
      <c r="D905" s="3">
        <v>11.86</v>
      </c>
      <c r="E905" s="3">
        <v>13.02</v>
      </c>
      <c r="F905" s="3">
        <v>15.94</v>
      </c>
      <c r="G905" s="3">
        <v>19.559999999999999</v>
      </c>
      <c r="H905" s="3">
        <v>29.39</v>
      </c>
      <c r="I905" s="3">
        <v>33.39</v>
      </c>
      <c r="J905" s="3">
        <v>35.270000000000003</v>
      </c>
      <c r="K905" s="3">
        <v>35.43</v>
      </c>
      <c r="L905" s="3">
        <v>33.03</v>
      </c>
      <c r="M905" s="3">
        <v>30.36</v>
      </c>
      <c r="N905" s="3">
        <v>29.16</v>
      </c>
      <c r="O905" s="3">
        <v>28.44</v>
      </c>
      <c r="P905" s="3">
        <v>27.77</v>
      </c>
      <c r="Q905" s="3">
        <v>28.54</v>
      </c>
      <c r="R905" s="3">
        <v>30.32</v>
      </c>
      <c r="S905" s="3">
        <v>34.1</v>
      </c>
      <c r="T905" s="3">
        <v>36.86</v>
      </c>
      <c r="U905" s="3">
        <v>39.42</v>
      </c>
      <c r="V905" s="3">
        <v>43.02</v>
      </c>
      <c r="W905" s="3">
        <v>42.94</v>
      </c>
      <c r="X905" s="3">
        <v>39.32</v>
      </c>
      <c r="Y905" s="3">
        <v>35.15</v>
      </c>
      <c r="Z905" s="3">
        <v>33.799999999999997</v>
      </c>
      <c r="AA905" s="3">
        <v>33.33</v>
      </c>
      <c r="AB905" s="3">
        <v>32.64</v>
      </c>
      <c r="AC905" s="3">
        <v>33.14</v>
      </c>
      <c r="AD905" s="3">
        <v>34.35</v>
      </c>
      <c r="AE905" s="3">
        <v>37.869999999999997</v>
      </c>
      <c r="AF905" s="3">
        <v>40.99</v>
      </c>
      <c r="AG905" s="3">
        <v>43.67</v>
      </c>
      <c r="AH905" s="3">
        <v>45.4</v>
      </c>
      <c r="AI905" s="3">
        <v>45.35</v>
      </c>
      <c r="AJ905" s="3">
        <v>42.8</v>
      </c>
      <c r="AK905" s="3">
        <v>37.5</v>
      </c>
      <c r="AL905" s="3">
        <v>35.25</v>
      </c>
      <c r="AM905" s="3">
        <v>34.19</v>
      </c>
      <c r="AN905" s="3">
        <v>34.340000000000003</v>
      </c>
      <c r="AO905" s="3">
        <v>35.47</v>
      </c>
      <c r="AP905" s="3">
        <v>38.46</v>
      </c>
      <c r="AQ905" s="3">
        <v>43.73</v>
      </c>
      <c r="AR905" s="3">
        <v>46.15</v>
      </c>
      <c r="AS905" s="3">
        <v>46.52</v>
      </c>
      <c r="AT905" s="3">
        <v>46.52</v>
      </c>
      <c r="AU905" s="3">
        <v>43.89</v>
      </c>
      <c r="AV905" s="3">
        <v>41.19</v>
      </c>
      <c r="AW905" s="3">
        <v>37.090000000000003</v>
      </c>
      <c r="AX905" s="3">
        <v>36.72</v>
      </c>
      <c r="AY905" s="3">
        <v>36.51</v>
      </c>
    </row>
    <row r="906" spans="1:51" x14ac:dyDescent="0.35">
      <c r="A906" s="5">
        <f t="shared" si="14"/>
        <v>43993</v>
      </c>
      <c r="B906" t="s">
        <v>1051</v>
      </c>
      <c r="C906" s="2">
        <v>43993</v>
      </c>
      <c r="D906" s="3">
        <v>12.71</v>
      </c>
      <c r="E906" s="3">
        <v>13.48</v>
      </c>
      <c r="F906" s="3">
        <v>16.440000000000001</v>
      </c>
      <c r="G906" s="3">
        <v>19.850000000000001</v>
      </c>
      <c r="H906" s="3">
        <v>29.42</v>
      </c>
      <c r="I906" s="3">
        <v>33.42</v>
      </c>
      <c r="J906" s="3">
        <v>35.15</v>
      </c>
      <c r="K906" s="3">
        <v>35.36</v>
      </c>
      <c r="L906" s="3">
        <v>32.96</v>
      </c>
      <c r="M906" s="3">
        <v>30.2</v>
      </c>
      <c r="N906" s="3">
        <v>28.93</v>
      </c>
      <c r="O906" s="3">
        <v>28.21</v>
      </c>
      <c r="P906" s="3">
        <v>27.54</v>
      </c>
      <c r="Q906" s="3">
        <v>28.31</v>
      </c>
      <c r="R906" s="3">
        <v>30.09</v>
      </c>
      <c r="S906" s="3">
        <v>34.130000000000003</v>
      </c>
      <c r="T906" s="3">
        <v>36.89</v>
      </c>
      <c r="U906" s="3">
        <v>39.450000000000003</v>
      </c>
      <c r="V906" s="3">
        <v>43.05</v>
      </c>
      <c r="W906" s="3">
        <v>42.97</v>
      </c>
      <c r="X906" s="3">
        <v>39.35</v>
      </c>
      <c r="Y906" s="3">
        <v>35.18</v>
      </c>
      <c r="Z906" s="3">
        <v>33.83</v>
      </c>
      <c r="AA906" s="3">
        <v>33.36</v>
      </c>
      <c r="AB906" s="3">
        <v>32.67</v>
      </c>
      <c r="AC906" s="3">
        <v>33.17</v>
      </c>
      <c r="AD906" s="3">
        <v>34.380000000000003</v>
      </c>
      <c r="AE906" s="3">
        <v>37.82</v>
      </c>
      <c r="AF906" s="3">
        <v>40.94</v>
      </c>
      <c r="AG906" s="3">
        <v>43.62</v>
      </c>
      <c r="AH906" s="3">
        <v>45.35</v>
      </c>
      <c r="AI906" s="3">
        <v>45.3</v>
      </c>
      <c r="AJ906" s="3">
        <v>42.75</v>
      </c>
      <c r="AK906" s="3">
        <v>37.380000000000003</v>
      </c>
      <c r="AL906" s="3">
        <v>35.130000000000003</v>
      </c>
      <c r="AM906" s="3">
        <v>34.07</v>
      </c>
      <c r="AN906" s="3">
        <v>34.22</v>
      </c>
      <c r="AO906" s="3">
        <v>35.35</v>
      </c>
      <c r="AP906" s="3">
        <v>38.340000000000003</v>
      </c>
      <c r="AQ906" s="3">
        <v>43.61</v>
      </c>
      <c r="AR906" s="3">
        <v>46.03</v>
      </c>
      <c r="AS906" s="3">
        <v>46.4</v>
      </c>
      <c r="AT906" s="3">
        <v>46.4</v>
      </c>
      <c r="AU906" s="3">
        <v>43.77</v>
      </c>
      <c r="AV906" s="3">
        <v>41.07</v>
      </c>
      <c r="AW906" s="3">
        <v>36.97</v>
      </c>
      <c r="AX906" s="3">
        <v>36.6</v>
      </c>
      <c r="AY906" s="3">
        <v>36.39</v>
      </c>
    </row>
    <row r="907" spans="1:51" x14ac:dyDescent="0.35">
      <c r="A907" s="5">
        <f t="shared" si="14"/>
        <v>43994</v>
      </c>
      <c r="B907" t="s">
        <v>1052</v>
      </c>
      <c r="C907" s="2">
        <v>43994</v>
      </c>
      <c r="D907" s="3">
        <v>13.96</v>
      </c>
      <c r="E907" s="3">
        <v>14.47</v>
      </c>
      <c r="F907" s="3">
        <v>17.13</v>
      </c>
      <c r="G907" s="3">
        <v>20.13</v>
      </c>
      <c r="H907" s="3">
        <v>29.32</v>
      </c>
      <c r="I907" s="3">
        <v>33.32</v>
      </c>
      <c r="J907" s="3">
        <v>34.89</v>
      </c>
      <c r="K907" s="3">
        <v>35.14</v>
      </c>
      <c r="L907" s="3">
        <v>32.75</v>
      </c>
      <c r="M907" s="3">
        <v>30.08</v>
      </c>
      <c r="N907" s="3">
        <v>28.87</v>
      </c>
      <c r="O907" s="3">
        <v>28.15</v>
      </c>
      <c r="P907" s="3">
        <v>27.48</v>
      </c>
      <c r="Q907" s="3">
        <v>28.25</v>
      </c>
      <c r="R907" s="3">
        <v>30.03</v>
      </c>
      <c r="S907" s="3">
        <v>34.159999999999997</v>
      </c>
      <c r="T907" s="3">
        <v>36.92</v>
      </c>
      <c r="U907" s="3">
        <v>39.450000000000003</v>
      </c>
      <c r="V907" s="3">
        <v>43.02</v>
      </c>
      <c r="W907" s="3">
        <v>42.94</v>
      </c>
      <c r="X907" s="3">
        <v>39.32</v>
      </c>
      <c r="Y907" s="3">
        <v>35.21</v>
      </c>
      <c r="Z907" s="3">
        <v>33.86</v>
      </c>
      <c r="AA907" s="3">
        <v>33.39</v>
      </c>
      <c r="AB907" s="3">
        <v>32.700000000000003</v>
      </c>
      <c r="AC907" s="3">
        <v>33.200000000000003</v>
      </c>
      <c r="AD907" s="3">
        <v>34.409999999999997</v>
      </c>
      <c r="AE907" s="3">
        <v>37.979999999999997</v>
      </c>
      <c r="AF907" s="3">
        <v>41.2</v>
      </c>
      <c r="AG907" s="3">
        <v>43.88</v>
      </c>
      <c r="AH907" s="3">
        <v>45.61</v>
      </c>
      <c r="AI907" s="3">
        <v>45.56</v>
      </c>
      <c r="AJ907" s="3">
        <v>43.01</v>
      </c>
      <c r="AK907" s="3">
        <v>37.479999999999997</v>
      </c>
      <c r="AL907" s="3">
        <v>35.119999999999997</v>
      </c>
      <c r="AM907" s="3">
        <v>34.06</v>
      </c>
      <c r="AN907" s="3">
        <v>34.21</v>
      </c>
      <c r="AO907" s="3">
        <v>35.340000000000003</v>
      </c>
      <c r="AP907" s="3">
        <v>38.33</v>
      </c>
      <c r="AQ907" s="3">
        <v>43.6</v>
      </c>
      <c r="AR907" s="3">
        <v>46.02</v>
      </c>
      <c r="AS907" s="3">
        <v>46.39</v>
      </c>
      <c r="AT907" s="3">
        <v>46.39</v>
      </c>
      <c r="AU907" s="3">
        <v>43.76</v>
      </c>
      <c r="AV907" s="3">
        <v>41.06</v>
      </c>
      <c r="AW907" s="3">
        <v>36.96</v>
      </c>
      <c r="AX907" s="3">
        <v>36.590000000000003</v>
      </c>
      <c r="AY907" s="3">
        <v>36.380000000000003</v>
      </c>
    </row>
    <row r="908" spans="1:51" x14ac:dyDescent="0.35">
      <c r="A908" s="5">
        <f t="shared" si="14"/>
        <v>43997</v>
      </c>
      <c r="B908" t="s">
        <v>1053</v>
      </c>
      <c r="C908" s="2">
        <v>43997</v>
      </c>
      <c r="D908" s="3">
        <v>14.34</v>
      </c>
      <c r="E908" s="3">
        <v>14.77</v>
      </c>
      <c r="F908" s="3">
        <v>17.38</v>
      </c>
      <c r="G908" s="3">
        <v>20.3</v>
      </c>
      <c r="H908" s="3">
        <v>29.1</v>
      </c>
      <c r="I908" s="3">
        <v>32.799999999999997</v>
      </c>
      <c r="J908" s="3">
        <v>34.56</v>
      </c>
      <c r="K908" s="3">
        <v>34.92</v>
      </c>
      <c r="L908" s="3">
        <v>32.53</v>
      </c>
      <c r="M908" s="3">
        <v>29.77</v>
      </c>
      <c r="N908" s="3">
        <v>28.52</v>
      </c>
      <c r="O908" s="3">
        <v>27.8</v>
      </c>
      <c r="P908" s="3">
        <v>27.13</v>
      </c>
      <c r="Q908" s="3">
        <v>27.9</v>
      </c>
      <c r="R908" s="3">
        <v>29.68</v>
      </c>
      <c r="S908" s="3">
        <v>33.909999999999997</v>
      </c>
      <c r="T908" s="3">
        <v>36.700000000000003</v>
      </c>
      <c r="U908" s="3">
        <v>39.229999999999997</v>
      </c>
      <c r="V908" s="3">
        <v>42.8</v>
      </c>
      <c r="W908" s="3">
        <v>42.72</v>
      </c>
      <c r="X908" s="3">
        <v>39.1</v>
      </c>
      <c r="Y908" s="3">
        <v>34.93</v>
      </c>
      <c r="Z908" s="3">
        <v>33.58</v>
      </c>
      <c r="AA908" s="3">
        <v>33.11</v>
      </c>
      <c r="AB908" s="3">
        <v>32.42</v>
      </c>
      <c r="AC908" s="3">
        <v>32.92</v>
      </c>
      <c r="AD908" s="3">
        <v>34.090000000000003</v>
      </c>
      <c r="AE908" s="3">
        <v>37.659999999999997</v>
      </c>
      <c r="AF908" s="3">
        <v>40.880000000000003</v>
      </c>
      <c r="AG908" s="3">
        <v>43.56</v>
      </c>
      <c r="AH908" s="3">
        <v>45.29</v>
      </c>
      <c r="AI908" s="3">
        <v>45.24</v>
      </c>
      <c r="AJ908" s="3">
        <v>42.69</v>
      </c>
      <c r="AK908" s="3">
        <v>37.159999999999997</v>
      </c>
      <c r="AL908" s="3">
        <v>34.799999999999997</v>
      </c>
      <c r="AM908" s="3">
        <v>33.74</v>
      </c>
      <c r="AN908" s="3">
        <v>33.89</v>
      </c>
      <c r="AO908" s="3">
        <v>35.020000000000003</v>
      </c>
      <c r="AP908" s="3">
        <v>38.01</v>
      </c>
      <c r="AQ908" s="3">
        <v>43.28</v>
      </c>
      <c r="AR908" s="3">
        <v>45.7</v>
      </c>
      <c r="AS908" s="3">
        <v>46.07</v>
      </c>
      <c r="AT908" s="3">
        <v>46.07</v>
      </c>
      <c r="AU908" s="3">
        <v>43.44</v>
      </c>
      <c r="AV908" s="3">
        <v>40.81</v>
      </c>
      <c r="AW908" s="3">
        <v>36.770000000000003</v>
      </c>
      <c r="AX908" s="3">
        <v>36.4</v>
      </c>
      <c r="AY908" s="3">
        <v>36.19</v>
      </c>
    </row>
    <row r="909" spans="1:51" x14ac:dyDescent="0.35">
      <c r="A909" s="5">
        <f t="shared" si="14"/>
        <v>43998</v>
      </c>
      <c r="B909" t="s">
        <v>1054</v>
      </c>
      <c r="C909" s="2">
        <v>43998</v>
      </c>
      <c r="D909" s="3">
        <v>13.21</v>
      </c>
      <c r="E909" s="3">
        <v>13.62</v>
      </c>
      <c r="F909" s="3">
        <v>16.52</v>
      </c>
      <c r="G909" s="3">
        <v>19.989999999999998</v>
      </c>
      <c r="H909" s="3">
        <v>29.14</v>
      </c>
      <c r="I909" s="3">
        <v>33.119999999999997</v>
      </c>
      <c r="J909" s="3">
        <v>34.86</v>
      </c>
      <c r="K909" s="3">
        <v>35.229999999999997</v>
      </c>
      <c r="L909" s="3">
        <v>32.83</v>
      </c>
      <c r="M909" s="3">
        <v>30.05</v>
      </c>
      <c r="N909" s="3">
        <v>28.78</v>
      </c>
      <c r="O909" s="3">
        <v>28.06</v>
      </c>
      <c r="P909" s="3">
        <v>27.39</v>
      </c>
      <c r="Q909" s="3">
        <v>28.16</v>
      </c>
      <c r="R909" s="3">
        <v>29.93</v>
      </c>
      <c r="S909" s="3">
        <v>34.01</v>
      </c>
      <c r="T909" s="3">
        <v>36.83</v>
      </c>
      <c r="U909" s="3">
        <v>39.380000000000003</v>
      </c>
      <c r="V909" s="3">
        <v>42.96</v>
      </c>
      <c r="W909" s="3">
        <v>42.87</v>
      </c>
      <c r="X909" s="3">
        <v>39.25</v>
      </c>
      <c r="Y909" s="3">
        <v>35.119999999999997</v>
      </c>
      <c r="Z909" s="3">
        <v>33.770000000000003</v>
      </c>
      <c r="AA909" s="3">
        <v>33.299999999999997</v>
      </c>
      <c r="AB909" s="3">
        <v>32.61</v>
      </c>
      <c r="AC909" s="3">
        <v>33.11</v>
      </c>
      <c r="AD909" s="3">
        <v>34.28</v>
      </c>
      <c r="AE909" s="3">
        <v>37.85</v>
      </c>
      <c r="AF909" s="3">
        <v>41.07</v>
      </c>
      <c r="AG909" s="3">
        <v>43.75</v>
      </c>
      <c r="AH909" s="3">
        <v>45.48</v>
      </c>
      <c r="AI909" s="3">
        <v>45.43</v>
      </c>
      <c r="AJ909" s="3">
        <v>42.88</v>
      </c>
      <c r="AK909" s="3">
        <v>37.35</v>
      </c>
      <c r="AL909" s="3">
        <v>34.99</v>
      </c>
      <c r="AM909" s="3">
        <v>33.93</v>
      </c>
      <c r="AN909" s="3">
        <v>34.08</v>
      </c>
      <c r="AO909" s="3">
        <v>35.21</v>
      </c>
      <c r="AP909" s="3">
        <v>38.200000000000003</v>
      </c>
      <c r="AQ909" s="3">
        <v>43.47</v>
      </c>
      <c r="AR909" s="3">
        <v>45.89</v>
      </c>
      <c r="AS909" s="3">
        <v>46.26</v>
      </c>
      <c r="AT909" s="3">
        <v>46.26</v>
      </c>
      <c r="AU909" s="3">
        <v>43.63</v>
      </c>
      <c r="AV909" s="3">
        <v>41</v>
      </c>
      <c r="AW909" s="3">
        <v>36.96</v>
      </c>
      <c r="AX909" s="3">
        <v>36.590000000000003</v>
      </c>
      <c r="AY909" s="3">
        <v>36.380000000000003</v>
      </c>
    </row>
    <row r="910" spans="1:51" x14ac:dyDescent="0.35">
      <c r="A910" s="5">
        <f t="shared" ref="A910:A973" si="15">+A905+7</f>
        <v>43999</v>
      </c>
      <c r="B910" t="s">
        <v>1055</v>
      </c>
      <c r="C910" s="2">
        <v>43999</v>
      </c>
      <c r="D910" s="3">
        <v>13.34</v>
      </c>
      <c r="E910" s="3">
        <v>13.7</v>
      </c>
      <c r="F910" s="3">
        <v>16.600000000000001</v>
      </c>
      <c r="G910" s="3">
        <v>20.18</v>
      </c>
      <c r="H910" s="3">
        <v>29.35</v>
      </c>
      <c r="I910" s="3">
        <v>33.340000000000003</v>
      </c>
      <c r="J910" s="3">
        <v>35.14</v>
      </c>
      <c r="K910" s="3">
        <v>35.61</v>
      </c>
      <c r="L910" s="3">
        <v>32.950000000000003</v>
      </c>
      <c r="M910" s="3">
        <v>30.22</v>
      </c>
      <c r="N910" s="3">
        <v>28.91</v>
      </c>
      <c r="O910" s="3">
        <v>27.81</v>
      </c>
      <c r="P910" s="3">
        <v>27.91</v>
      </c>
      <c r="Q910" s="3">
        <v>28.25</v>
      </c>
      <c r="R910" s="3">
        <v>30.02</v>
      </c>
      <c r="S910" s="3">
        <v>34.17</v>
      </c>
      <c r="T910" s="3">
        <v>37.07</v>
      </c>
      <c r="U910" s="3">
        <v>39.69</v>
      </c>
      <c r="V910" s="3">
        <v>43.31</v>
      </c>
      <c r="W910" s="3">
        <v>43.22</v>
      </c>
      <c r="X910" s="3">
        <v>39.6</v>
      </c>
      <c r="Y910" s="3">
        <v>35.39</v>
      </c>
      <c r="Z910" s="3">
        <v>33.979999999999997</v>
      </c>
      <c r="AA910" s="3">
        <v>33.46</v>
      </c>
      <c r="AB910" s="3">
        <v>32.75</v>
      </c>
      <c r="AC910" s="3">
        <v>33.229999999999997</v>
      </c>
      <c r="AD910" s="3">
        <v>34.36</v>
      </c>
      <c r="AE910" s="3">
        <v>37.89</v>
      </c>
      <c r="AF910" s="3">
        <v>41.11</v>
      </c>
      <c r="AG910" s="3">
        <v>43.79</v>
      </c>
      <c r="AH910" s="3">
        <v>45.52</v>
      </c>
      <c r="AI910" s="3">
        <v>45.47</v>
      </c>
      <c r="AJ910" s="3">
        <v>42.92</v>
      </c>
      <c r="AK910" s="3">
        <v>37.42</v>
      </c>
      <c r="AL910" s="3">
        <v>35.08</v>
      </c>
      <c r="AM910" s="3">
        <v>34.020000000000003</v>
      </c>
      <c r="AN910" s="3">
        <v>34.17</v>
      </c>
      <c r="AO910" s="3">
        <v>35.299999999999997</v>
      </c>
      <c r="AP910" s="3">
        <v>38.29</v>
      </c>
      <c r="AQ910" s="3">
        <v>43.56</v>
      </c>
      <c r="AR910" s="3">
        <v>45.98</v>
      </c>
      <c r="AS910" s="3">
        <v>46.35</v>
      </c>
      <c r="AT910" s="3">
        <v>46.35</v>
      </c>
      <c r="AU910" s="3">
        <v>43.72</v>
      </c>
      <c r="AV910" s="3">
        <v>41.09</v>
      </c>
      <c r="AW910" s="3">
        <v>37.049999999999997</v>
      </c>
      <c r="AX910" s="3">
        <v>36.68</v>
      </c>
      <c r="AY910" s="3">
        <v>36.47</v>
      </c>
    </row>
    <row r="911" spans="1:51" x14ac:dyDescent="0.35">
      <c r="A911" s="5">
        <f t="shared" si="15"/>
        <v>44000</v>
      </c>
      <c r="B911" t="s">
        <v>1056</v>
      </c>
      <c r="C911" s="2">
        <v>44000</v>
      </c>
      <c r="D911" s="3">
        <v>14.03</v>
      </c>
      <c r="E911" s="3">
        <v>14.4</v>
      </c>
      <c r="F911" s="3">
        <v>17.28</v>
      </c>
      <c r="G911" s="3">
        <v>20.99</v>
      </c>
      <c r="H911" s="3">
        <v>30.25</v>
      </c>
      <c r="I911" s="3">
        <v>34.299999999999997</v>
      </c>
      <c r="J911" s="3">
        <v>36.090000000000003</v>
      </c>
      <c r="K911" s="3">
        <v>36.630000000000003</v>
      </c>
      <c r="L911" s="3">
        <v>34.43</v>
      </c>
      <c r="M911" s="3">
        <v>31.33</v>
      </c>
      <c r="N911" s="3">
        <v>29.91</v>
      </c>
      <c r="O911" s="3">
        <v>28.86</v>
      </c>
      <c r="P911" s="3">
        <v>28.96</v>
      </c>
      <c r="Q911" s="3">
        <v>29.26</v>
      </c>
      <c r="R911" s="3">
        <v>31</v>
      </c>
      <c r="S911" s="3">
        <v>35.270000000000003</v>
      </c>
      <c r="T911" s="3">
        <v>38.17</v>
      </c>
      <c r="U911" s="3">
        <v>40.67</v>
      </c>
      <c r="V911" s="3">
        <v>44.06</v>
      </c>
      <c r="W911" s="3">
        <v>43.9</v>
      </c>
      <c r="X911" s="3">
        <v>40.28</v>
      </c>
      <c r="Y911" s="3">
        <v>36.26</v>
      </c>
      <c r="Z911" s="3">
        <v>34.950000000000003</v>
      </c>
      <c r="AA911" s="3">
        <v>34.43</v>
      </c>
      <c r="AB911" s="3">
        <v>33.72</v>
      </c>
      <c r="AC911" s="3">
        <v>34.200000000000003</v>
      </c>
      <c r="AD911" s="3">
        <v>35.22</v>
      </c>
      <c r="AE911" s="3">
        <v>38.6</v>
      </c>
      <c r="AF911" s="3">
        <v>41.71</v>
      </c>
      <c r="AG911" s="3">
        <v>44.32</v>
      </c>
      <c r="AH911" s="3">
        <v>46.05</v>
      </c>
      <c r="AI911" s="3">
        <v>46</v>
      </c>
      <c r="AJ911" s="3">
        <v>43.45</v>
      </c>
      <c r="AK911" s="3">
        <v>38.020000000000003</v>
      </c>
      <c r="AL911" s="3">
        <v>35.74</v>
      </c>
      <c r="AM911" s="3">
        <v>34.729999999999997</v>
      </c>
      <c r="AN911" s="3">
        <v>34.880000000000003</v>
      </c>
      <c r="AO911" s="3">
        <v>36.01</v>
      </c>
      <c r="AP911" s="3">
        <v>39</v>
      </c>
      <c r="AQ911" s="3">
        <v>44.26</v>
      </c>
      <c r="AR911" s="3">
        <v>46.6</v>
      </c>
      <c r="AS911" s="3">
        <v>46.89</v>
      </c>
      <c r="AT911" s="3">
        <v>46.81</v>
      </c>
      <c r="AU911" s="3">
        <v>44.18</v>
      </c>
      <c r="AV911" s="3">
        <v>41.55</v>
      </c>
      <c r="AW911" s="3">
        <v>37.340000000000003</v>
      </c>
      <c r="AX911" s="3">
        <v>36.92</v>
      </c>
      <c r="AY911" s="3">
        <v>36.71</v>
      </c>
    </row>
    <row r="912" spans="1:51" x14ac:dyDescent="0.35">
      <c r="A912" s="5">
        <f t="shared" si="15"/>
        <v>44001</v>
      </c>
      <c r="B912" t="s">
        <v>1057</v>
      </c>
      <c r="C912" s="2">
        <v>44001</v>
      </c>
      <c r="D912" s="3">
        <v>14.42</v>
      </c>
      <c r="E912" s="3">
        <v>14.87</v>
      </c>
      <c r="F912" s="3">
        <v>17.73</v>
      </c>
      <c r="G912" s="3">
        <v>21.56</v>
      </c>
      <c r="H912" s="3">
        <v>31.03</v>
      </c>
      <c r="I912" s="3">
        <v>35.32</v>
      </c>
      <c r="J912" s="3">
        <v>37.03</v>
      </c>
      <c r="K912" s="3">
        <v>37.36</v>
      </c>
      <c r="L912" s="3">
        <v>35.130000000000003</v>
      </c>
      <c r="M912" s="3">
        <v>32.03</v>
      </c>
      <c r="N912" s="3">
        <v>30.71</v>
      </c>
      <c r="O912" s="3">
        <v>29.48</v>
      </c>
      <c r="P912" s="3">
        <v>29.5</v>
      </c>
      <c r="Q912" s="3">
        <v>29.8</v>
      </c>
      <c r="R912" s="3">
        <v>31.54</v>
      </c>
      <c r="S912" s="3">
        <v>35.86</v>
      </c>
      <c r="T912" s="3">
        <v>38.76</v>
      </c>
      <c r="U912" s="3">
        <v>41.26</v>
      </c>
      <c r="V912" s="3">
        <v>44.65</v>
      </c>
      <c r="W912" s="3">
        <v>44.48</v>
      </c>
      <c r="X912" s="3">
        <v>40.85</v>
      </c>
      <c r="Y912" s="3">
        <v>36.74</v>
      </c>
      <c r="Z912" s="3">
        <v>35.39</v>
      </c>
      <c r="AA912" s="3">
        <v>34.82</v>
      </c>
      <c r="AB912" s="3">
        <v>34.049999999999997</v>
      </c>
      <c r="AC912" s="3">
        <v>34.49</v>
      </c>
      <c r="AD912" s="3">
        <v>35.450000000000003</v>
      </c>
      <c r="AE912" s="3">
        <v>38.770000000000003</v>
      </c>
      <c r="AF912" s="3">
        <v>41.88</v>
      </c>
      <c r="AG912" s="3">
        <v>44.49</v>
      </c>
      <c r="AH912" s="3">
        <v>46.22</v>
      </c>
      <c r="AI912" s="3">
        <v>46.17</v>
      </c>
      <c r="AJ912" s="3">
        <v>43.62</v>
      </c>
      <c r="AK912" s="3">
        <v>38.19</v>
      </c>
      <c r="AL912" s="3">
        <v>35.94</v>
      </c>
      <c r="AM912" s="3">
        <v>34.92</v>
      </c>
      <c r="AN912" s="3">
        <v>35.07</v>
      </c>
      <c r="AO912" s="3">
        <v>36.200000000000003</v>
      </c>
      <c r="AP912" s="3">
        <v>39.19</v>
      </c>
      <c r="AQ912" s="3">
        <v>44.32</v>
      </c>
      <c r="AR912" s="3">
        <v>46.58</v>
      </c>
      <c r="AS912" s="3">
        <v>46.87</v>
      </c>
      <c r="AT912" s="3">
        <v>46.79</v>
      </c>
      <c r="AU912" s="3">
        <v>44.16</v>
      </c>
      <c r="AV912" s="3">
        <v>41.53</v>
      </c>
      <c r="AW912" s="3">
        <v>37.31</v>
      </c>
      <c r="AX912" s="3">
        <v>36.880000000000003</v>
      </c>
      <c r="AY912" s="3">
        <v>36.67</v>
      </c>
    </row>
    <row r="913" spans="1:51" x14ac:dyDescent="0.35">
      <c r="A913" s="5">
        <f t="shared" si="15"/>
        <v>44004</v>
      </c>
      <c r="B913" t="s">
        <v>1058</v>
      </c>
      <c r="C913" s="2">
        <v>44004</v>
      </c>
      <c r="D913" s="3">
        <v>13.83</v>
      </c>
      <c r="E913" s="3">
        <v>14.19</v>
      </c>
      <c r="F913" s="3">
        <v>17.100000000000001</v>
      </c>
      <c r="G913" s="3">
        <v>21.22</v>
      </c>
      <c r="H913" s="3">
        <v>30.82</v>
      </c>
      <c r="I913" s="3">
        <v>35.22</v>
      </c>
      <c r="J913" s="3">
        <v>36.81</v>
      </c>
      <c r="K913" s="3">
        <v>37.06</v>
      </c>
      <c r="L913" s="3">
        <v>34.83</v>
      </c>
      <c r="M913" s="3">
        <v>31.5</v>
      </c>
      <c r="N913" s="3">
        <v>30.16</v>
      </c>
      <c r="O913" s="3">
        <v>28.93</v>
      </c>
      <c r="P913" s="3">
        <v>28.95</v>
      </c>
      <c r="Q913" s="3">
        <v>29.25</v>
      </c>
      <c r="R913" s="3">
        <v>30.99</v>
      </c>
      <c r="S913" s="3">
        <v>35.51</v>
      </c>
      <c r="T913" s="3">
        <v>38.479999999999997</v>
      </c>
      <c r="U913" s="3">
        <v>40.98</v>
      </c>
      <c r="V913" s="3">
        <v>44.37</v>
      </c>
      <c r="W913" s="3">
        <v>44.2</v>
      </c>
      <c r="X913" s="3">
        <v>40.57</v>
      </c>
      <c r="Y913" s="3">
        <v>36.74</v>
      </c>
      <c r="Z913" s="3">
        <v>35.39</v>
      </c>
      <c r="AA913" s="3">
        <v>34.82</v>
      </c>
      <c r="AB913" s="3">
        <v>34.049999999999997</v>
      </c>
      <c r="AC913" s="3">
        <v>34.49</v>
      </c>
      <c r="AD913" s="3">
        <v>35.450000000000003</v>
      </c>
      <c r="AE913" s="3">
        <v>38.61</v>
      </c>
      <c r="AF913" s="3">
        <v>41.72</v>
      </c>
      <c r="AG913" s="3">
        <v>44.33</v>
      </c>
      <c r="AH913" s="3">
        <v>46.06</v>
      </c>
      <c r="AI913" s="3">
        <v>46.01</v>
      </c>
      <c r="AJ913" s="3">
        <v>43.46</v>
      </c>
      <c r="AK913" s="3">
        <v>38.08</v>
      </c>
      <c r="AL913" s="3">
        <v>35.83</v>
      </c>
      <c r="AM913" s="3">
        <v>34.81</v>
      </c>
      <c r="AN913" s="3">
        <v>34.96</v>
      </c>
      <c r="AO913" s="3">
        <v>36.090000000000003</v>
      </c>
      <c r="AP913" s="3">
        <v>39.08</v>
      </c>
      <c r="AQ913" s="3">
        <v>44.28</v>
      </c>
      <c r="AR913" s="3">
        <v>46.54</v>
      </c>
      <c r="AS913" s="3">
        <v>46.83</v>
      </c>
      <c r="AT913" s="3">
        <v>46.75</v>
      </c>
      <c r="AU913" s="3">
        <v>44.12</v>
      </c>
      <c r="AV913" s="3">
        <v>41.49</v>
      </c>
      <c r="AW913" s="3">
        <v>37.270000000000003</v>
      </c>
      <c r="AX913" s="3">
        <v>36.840000000000003</v>
      </c>
      <c r="AY913" s="3">
        <v>36.630000000000003</v>
      </c>
    </row>
    <row r="914" spans="1:51" x14ac:dyDescent="0.35">
      <c r="A914" s="5">
        <f t="shared" si="15"/>
        <v>44005</v>
      </c>
      <c r="B914" t="s">
        <v>1059</v>
      </c>
      <c r="C914" s="2">
        <v>44005</v>
      </c>
      <c r="D914" s="3">
        <v>15</v>
      </c>
      <c r="E914" s="3">
        <v>15.25</v>
      </c>
      <c r="F914" s="3">
        <v>17.95</v>
      </c>
      <c r="G914" s="3">
        <v>22.04</v>
      </c>
      <c r="H914" s="3">
        <v>31.44</v>
      </c>
      <c r="I914" s="3">
        <v>35.79</v>
      </c>
      <c r="J914" s="3">
        <v>37.54</v>
      </c>
      <c r="K914" s="3">
        <v>37.950000000000003</v>
      </c>
      <c r="L914" s="3">
        <v>35.39</v>
      </c>
      <c r="M914" s="3">
        <v>32.21</v>
      </c>
      <c r="N914" s="3">
        <v>30.77</v>
      </c>
      <c r="O914" s="3">
        <v>29.44</v>
      </c>
      <c r="P914" s="3">
        <v>29.46</v>
      </c>
      <c r="Q914" s="3">
        <v>29.76</v>
      </c>
      <c r="R914" s="3">
        <v>31.5</v>
      </c>
      <c r="S914" s="3">
        <v>35.909999999999997</v>
      </c>
      <c r="T914" s="3">
        <v>38.76</v>
      </c>
      <c r="U914" s="3">
        <v>41.26</v>
      </c>
      <c r="V914" s="3">
        <v>44.65</v>
      </c>
      <c r="W914" s="3">
        <v>44.48</v>
      </c>
      <c r="X914" s="3">
        <v>40.85</v>
      </c>
      <c r="Y914" s="3">
        <v>36.9</v>
      </c>
      <c r="Z914" s="3">
        <v>35.380000000000003</v>
      </c>
      <c r="AA914" s="3">
        <v>34.81</v>
      </c>
      <c r="AB914" s="3">
        <v>34.04</v>
      </c>
      <c r="AC914" s="3">
        <v>34.479999999999997</v>
      </c>
      <c r="AD914" s="3">
        <v>35.44</v>
      </c>
      <c r="AE914" s="3">
        <v>38.6</v>
      </c>
      <c r="AF914" s="3">
        <v>41.71</v>
      </c>
      <c r="AG914" s="3">
        <v>44.32</v>
      </c>
      <c r="AH914" s="3">
        <v>46.05</v>
      </c>
      <c r="AI914" s="3">
        <v>46</v>
      </c>
      <c r="AJ914" s="3">
        <v>43.45</v>
      </c>
      <c r="AK914" s="3">
        <v>38.07</v>
      </c>
      <c r="AL914" s="3">
        <v>35.82</v>
      </c>
      <c r="AM914" s="3">
        <v>34.799999999999997</v>
      </c>
      <c r="AN914" s="3">
        <v>34.950000000000003</v>
      </c>
      <c r="AO914" s="3">
        <v>36.08</v>
      </c>
      <c r="AP914" s="3">
        <v>39.07</v>
      </c>
      <c r="AQ914" s="3">
        <v>44.13</v>
      </c>
      <c r="AR914" s="3">
        <v>46.26</v>
      </c>
      <c r="AS914" s="3">
        <v>46.44</v>
      </c>
      <c r="AT914" s="3">
        <v>46.36</v>
      </c>
      <c r="AU914" s="3">
        <v>43.73</v>
      </c>
      <c r="AV914" s="3">
        <v>41.1</v>
      </c>
      <c r="AW914" s="3">
        <v>36.880000000000003</v>
      </c>
      <c r="AX914" s="3">
        <v>36.450000000000003</v>
      </c>
      <c r="AY914" s="3">
        <v>36.24</v>
      </c>
    </row>
    <row r="915" spans="1:51" x14ac:dyDescent="0.35">
      <c r="A915" s="5">
        <f t="shared" si="15"/>
        <v>44006</v>
      </c>
      <c r="B915" t="s">
        <v>1060</v>
      </c>
      <c r="C915" s="2">
        <v>44006</v>
      </c>
      <c r="D915" s="3">
        <v>14.64</v>
      </c>
      <c r="E915" s="3">
        <v>15.09</v>
      </c>
      <c r="F915" s="3">
        <v>17.64</v>
      </c>
      <c r="G915" s="3">
        <v>21.52</v>
      </c>
      <c r="H915" s="3">
        <v>31.12</v>
      </c>
      <c r="I915" s="3">
        <v>35.44</v>
      </c>
      <c r="J915" s="3">
        <v>36.97</v>
      </c>
      <c r="K915" s="3">
        <v>37.520000000000003</v>
      </c>
      <c r="L915" s="3">
        <v>35.020000000000003</v>
      </c>
      <c r="M915" s="3">
        <v>31.79</v>
      </c>
      <c r="N915" s="3">
        <v>30.43</v>
      </c>
      <c r="O915" s="3">
        <v>29.11</v>
      </c>
      <c r="P915" s="3">
        <v>29.11</v>
      </c>
      <c r="Q915" s="3">
        <v>29.39</v>
      </c>
      <c r="R915" s="3">
        <v>31.1</v>
      </c>
      <c r="S915" s="3">
        <v>35.520000000000003</v>
      </c>
      <c r="T915" s="3">
        <v>38.39</v>
      </c>
      <c r="U915" s="3">
        <v>40.89</v>
      </c>
      <c r="V915" s="3">
        <v>44.28</v>
      </c>
      <c r="W915" s="3">
        <v>44.11</v>
      </c>
      <c r="X915" s="3">
        <v>40.53</v>
      </c>
      <c r="Y915" s="3">
        <v>36.619999999999997</v>
      </c>
      <c r="Z915" s="3">
        <v>35.1</v>
      </c>
      <c r="AA915" s="3">
        <v>34.53</v>
      </c>
      <c r="AB915" s="3">
        <v>33.71</v>
      </c>
      <c r="AC915" s="3">
        <v>34.119999999999997</v>
      </c>
      <c r="AD915" s="3">
        <v>35.049999999999997</v>
      </c>
      <c r="AE915" s="3">
        <v>38.159999999999997</v>
      </c>
      <c r="AF915" s="3">
        <v>41.27</v>
      </c>
      <c r="AG915" s="3">
        <v>43.88</v>
      </c>
      <c r="AH915" s="3">
        <v>45.61</v>
      </c>
      <c r="AI915" s="3">
        <v>45.63</v>
      </c>
      <c r="AJ915" s="3">
        <v>43.13</v>
      </c>
      <c r="AK915" s="3">
        <v>37.799999999999997</v>
      </c>
      <c r="AL915" s="3">
        <v>35.61</v>
      </c>
      <c r="AM915" s="3">
        <v>34.590000000000003</v>
      </c>
      <c r="AN915" s="3">
        <v>34.74</v>
      </c>
      <c r="AO915" s="3">
        <v>35.869999999999997</v>
      </c>
      <c r="AP915" s="3">
        <v>38.86</v>
      </c>
      <c r="AQ915" s="3">
        <v>43.92</v>
      </c>
      <c r="AR915" s="3">
        <v>46.05</v>
      </c>
      <c r="AS915" s="3">
        <v>46.23</v>
      </c>
      <c r="AT915" s="3">
        <v>46.15</v>
      </c>
      <c r="AU915" s="3">
        <v>43.52</v>
      </c>
      <c r="AV915" s="3">
        <v>40.89</v>
      </c>
      <c r="AW915" s="3">
        <v>36.67</v>
      </c>
      <c r="AX915" s="3">
        <v>36.24</v>
      </c>
      <c r="AY915" s="3">
        <v>36.03</v>
      </c>
    </row>
    <row r="916" spans="1:51" x14ac:dyDescent="0.35">
      <c r="A916" s="5">
        <f t="shared" si="15"/>
        <v>44007</v>
      </c>
      <c r="B916" t="s">
        <v>1061</v>
      </c>
      <c r="C916" s="2">
        <v>44007</v>
      </c>
      <c r="D916" s="3">
        <v>13.63</v>
      </c>
      <c r="E916" s="3">
        <v>14.01</v>
      </c>
      <c r="F916" s="3">
        <v>16.670000000000002</v>
      </c>
      <c r="G916" s="3">
        <v>20.76</v>
      </c>
      <c r="H916" s="3">
        <v>30.34</v>
      </c>
      <c r="I916" s="3">
        <v>34.96</v>
      </c>
      <c r="J916" s="3">
        <v>36.28</v>
      </c>
      <c r="K916" s="3">
        <v>36.840000000000003</v>
      </c>
      <c r="L916" s="3">
        <v>34.44</v>
      </c>
      <c r="M916" s="3">
        <v>31.16</v>
      </c>
      <c r="N916" s="3">
        <v>29.8</v>
      </c>
      <c r="O916" s="3">
        <v>28.48</v>
      </c>
      <c r="P916" s="3">
        <v>28.46</v>
      </c>
      <c r="Q916" s="3">
        <v>28.74</v>
      </c>
      <c r="R916" s="3">
        <v>30.41</v>
      </c>
      <c r="S916" s="3">
        <v>34.76</v>
      </c>
      <c r="T916" s="3">
        <v>37.630000000000003</v>
      </c>
      <c r="U916" s="3">
        <v>40.130000000000003</v>
      </c>
      <c r="V916" s="3">
        <v>43.52</v>
      </c>
      <c r="W916" s="3">
        <v>43.35</v>
      </c>
      <c r="X916" s="3">
        <v>39.770000000000003</v>
      </c>
      <c r="Y916" s="3">
        <v>35.89</v>
      </c>
      <c r="Z916" s="3">
        <v>34.369999999999997</v>
      </c>
      <c r="AA916" s="3">
        <v>33.799999999999997</v>
      </c>
      <c r="AB916" s="3">
        <v>32.979999999999997</v>
      </c>
      <c r="AC916" s="3">
        <v>33.5</v>
      </c>
      <c r="AD916" s="3">
        <v>34.54</v>
      </c>
      <c r="AE916" s="3">
        <v>37.76</v>
      </c>
      <c r="AF916" s="3">
        <v>40.98</v>
      </c>
      <c r="AG916" s="3">
        <v>43.59</v>
      </c>
      <c r="AH916" s="3">
        <v>45.32</v>
      </c>
      <c r="AI916" s="3">
        <v>45.34</v>
      </c>
      <c r="AJ916" s="3">
        <v>42.84</v>
      </c>
      <c r="AK916" s="3">
        <v>37.51</v>
      </c>
      <c r="AL916" s="3">
        <v>35.32</v>
      </c>
      <c r="AM916" s="3">
        <v>34.299999999999997</v>
      </c>
      <c r="AN916" s="3">
        <v>34.450000000000003</v>
      </c>
      <c r="AO916" s="3">
        <v>35.58</v>
      </c>
      <c r="AP916" s="3">
        <v>38.57</v>
      </c>
      <c r="AQ916" s="3">
        <v>43.63</v>
      </c>
      <c r="AR916" s="3">
        <v>45.76</v>
      </c>
      <c r="AS916" s="3">
        <v>45.94</v>
      </c>
      <c r="AT916" s="3">
        <v>45.86</v>
      </c>
      <c r="AU916" s="3">
        <v>43.23</v>
      </c>
      <c r="AV916" s="3">
        <v>40.72</v>
      </c>
      <c r="AW916" s="3">
        <v>36.619999999999997</v>
      </c>
      <c r="AX916" s="3">
        <v>36.19</v>
      </c>
      <c r="AY916" s="3">
        <v>35.979999999999997</v>
      </c>
    </row>
    <row r="917" spans="1:51" x14ac:dyDescent="0.35">
      <c r="A917" s="5">
        <f t="shared" si="15"/>
        <v>44008</v>
      </c>
      <c r="B917" t="s">
        <v>1062</v>
      </c>
      <c r="C917" s="2">
        <v>44008</v>
      </c>
      <c r="D917" s="3">
        <v>13.92</v>
      </c>
      <c r="E917" s="3">
        <v>14.3</v>
      </c>
      <c r="F917" s="3">
        <v>16.84</v>
      </c>
      <c r="G917" s="3">
        <v>20.74</v>
      </c>
      <c r="H917" s="3">
        <v>30.52</v>
      </c>
      <c r="I917" s="3">
        <v>34.96</v>
      </c>
      <c r="J917" s="3">
        <v>36.51</v>
      </c>
      <c r="K917" s="3">
        <v>37.18</v>
      </c>
      <c r="L917" s="3">
        <v>34.75</v>
      </c>
      <c r="M917" s="3">
        <v>31.39</v>
      </c>
      <c r="N917" s="3">
        <v>29.98</v>
      </c>
      <c r="O917" s="3">
        <v>28.66</v>
      </c>
      <c r="P917" s="3">
        <v>28.64</v>
      </c>
      <c r="Q917" s="3">
        <v>28.92</v>
      </c>
      <c r="R917" s="3">
        <v>30.64</v>
      </c>
      <c r="S917" s="3">
        <v>35.1</v>
      </c>
      <c r="T917" s="3">
        <v>38.04</v>
      </c>
      <c r="U917" s="3">
        <v>40.53</v>
      </c>
      <c r="V917" s="3">
        <v>43.92</v>
      </c>
      <c r="W917" s="3">
        <v>43.75</v>
      </c>
      <c r="X917" s="3">
        <v>40.049999999999997</v>
      </c>
      <c r="Y917" s="3">
        <v>36.07</v>
      </c>
      <c r="Z917" s="3">
        <v>34.46</v>
      </c>
      <c r="AA917" s="3">
        <v>33.89</v>
      </c>
      <c r="AB917" s="3">
        <v>33.130000000000003</v>
      </c>
      <c r="AC917" s="3">
        <v>33.71</v>
      </c>
      <c r="AD917" s="3">
        <v>34.75</v>
      </c>
      <c r="AE917" s="3">
        <v>37.96</v>
      </c>
      <c r="AF917" s="3">
        <v>41.28</v>
      </c>
      <c r="AG917" s="3">
        <v>43.89</v>
      </c>
      <c r="AH917" s="3">
        <v>45.62</v>
      </c>
      <c r="AI917" s="3">
        <v>45.64</v>
      </c>
      <c r="AJ917" s="3">
        <v>43.14</v>
      </c>
      <c r="AK917" s="3">
        <v>37.67</v>
      </c>
      <c r="AL917" s="3">
        <v>35.479999999999997</v>
      </c>
      <c r="AM917" s="3">
        <v>34.46</v>
      </c>
      <c r="AN917" s="3">
        <v>34.61</v>
      </c>
      <c r="AO917" s="3">
        <v>35.74</v>
      </c>
      <c r="AP917" s="3">
        <v>38.81</v>
      </c>
      <c r="AQ917" s="3">
        <v>43.95</v>
      </c>
      <c r="AR917" s="3">
        <v>46.17</v>
      </c>
      <c r="AS917" s="3">
        <v>46.35</v>
      </c>
      <c r="AT917" s="3">
        <v>46.27</v>
      </c>
      <c r="AU917" s="3">
        <v>43.64</v>
      </c>
      <c r="AV917" s="3">
        <v>41.13</v>
      </c>
      <c r="AW917" s="3">
        <v>37.03</v>
      </c>
      <c r="AX917" s="3">
        <v>36.6</v>
      </c>
      <c r="AY917" s="3">
        <v>36.39</v>
      </c>
    </row>
    <row r="918" spans="1:51" x14ac:dyDescent="0.35">
      <c r="A918" s="5">
        <f t="shared" si="15"/>
        <v>44011</v>
      </c>
      <c r="B918" t="s">
        <v>1063</v>
      </c>
      <c r="C918" s="2">
        <v>44011</v>
      </c>
      <c r="D918" s="3">
        <v>15.97</v>
      </c>
      <c r="E918" s="3">
        <v>16.12</v>
      </c>
      <c r="F918" s="3">
        <v>18.02</v>
      </c>
      <c r="G918" s="3">
        <v>21.87</v>
      </c>
      <c r="H918" s="3">
        <v>31.37</v>
      </c>
      <c r="I918" s="3">
        <v>36.119999999999997</v>
      </c>
      <c r="J918" s="3">
        <v>37.71</v>
      </c>
      <c r="K918" s="3">
        <v>38.35</v>
      </c>
      <c r="L918" s="3">
        <v>35.92</v>
      </c>
      <c r="M918" s="3">
        <v>32.46</v>
      </c>
      <c r="N918" s="3">
        <v>31.03</v>
      </c>
      <c r="O918" s="3">
        <v>29.71</v>
      </c>
      <c r="P918" s="3">
        <v>29.79</v>
      </c>
      <c r="Q918" s="3">
        <v>30.07</v>
      </c>
      <c r="R918" s="3">
        <v>31.79</v>
      </c>
      <c r="S918" s="3">
        <v>36.270000000000003</v>
      </c>
      <c r="T918" s="3">
        <v>39.21</v>
      </c>
      <c r="U918" s="3">
        <v>41.7</v>
      </c>
      <c r="V918" s="3">
        <v>45.09</v>
      </c>
      <c r="W918" s="3">
        <v>44.92</v>
      </c>
      <c r="X918" s="3">
        <v>41.22</v>
      </c>
      <c r="Y918" s="3">
        <v>37.119999999999997</v>
      </c>
      <c r="Z918" s="3">
        <v>35.409999999999997</v>
      </c>
      <c r="AA918" s="3">
        <v>34.840000000000003</v>
      </c>
      <c r="AB918" s="3">
        <v>34.08</v>
      </c>
      <c r="AC918" s="3">
        <v>34.659999999999997</v>
      </c>
      <c r="AD918" s="3">
        <v>35.700000000000003</v>
      </c>
      <c r="AE918" s="3">
        <v>38.89</v>
      </c>
      <c r="AF918" s="3">
        <v>42.26</v>
      </c>
      <c r="AG918" s="3">
        <v>44.87</v>
      </c>
      <c r="AH918" s="3">
        <v>46.6</v>
      </c>
      <c r="AI918" s="3">
        <v>46.62</v>
      </c>
      <c r="AJ918" s="3">
        <v>44.12</v>
      </c>
      <c r="AK918" s="3">
        <v>38.64</v>
      </c>
      <c r="AL918" s="3">
        <v>36.450000000000003</v>
      </c>
      <c r="AM918" s="3">
        <v>35.43</v>
      </c>
      <c r="AN918" s="3">
        <v>35.58</v>
      </c>
      <c r="AO918" s="3">
        <v>36.71</v>
      </c>
      <c r="AP918" s="3">
        <v>39.78</v>
      </c>
      <c r="AQ918" s="3">
        <v>44.7</v>
      </c>
      <c r="AR918" s="3">
        <v>46.88</v>
      </c>
      <c r="AS918" s="3">
        <v>47.06</v>
      </c>
      <c r="AT918" s="3">
        <v>46.98</v>
      </c>
      <c r="AU918" s="3">
        <v>44.35</v>
      </c>
      <c r="AV918" s="3">
        <v>41.84</v>
      </c>
      <c r="AW918" s="3">
        <v>37.840000000000003</v>
      </c>
      <c r="AX918" s="3">
        <v>37.409999999999997</v>
      </c>
      <c r="AY918" s="3">
        <v>37.200000000000003</v>
      </c>
    </row>
    <row r="919" spans="1:51" x14ac:dyDescent="0.35">
      <c r="A919" s="5">
        <f t="shared" si="15"/>
        <v>44012</v>
      </c>
      <c r="B919" t="s">
        <v>1064</v>
      </c>
      <c r="C919" s="2">
        <v>44012</v>
      </c>
      <c r="D919" s="3">
        <v>16.22</v>
      </c>
      <c r="E919" s="3">
        <v>18.25</v>
      </c>
      <c r="F919" s="3">
        <v>21.86</v>
      </c>
      <c r="G919" s="3">
        <v>31.25</v>
      </c>
      <c r="H919" s="3">
        <v>36</v>
      </c>
      <c r="I919" s="3">
        <v>37.64</v>
      </c>
      <c r="J919" s="3">
        <v>38.08</v>
      </c>
      <c r="K919" s="3">
        <v>35.880000000000003</v>
      </c>
      <c r="L919" s="3">
        <v>32.49</v>
      </c>
      <c r="M919" s="3">
        <v>30.98</v>
      </c>
      <c r="N919" s="3">
        <v>29.66</v>
      </c>
      <c r="O919" s="3">
        <v>29.74</v>
      </c>
      <c r="P919" s="3">
        <v>30.02</v>
      </c>
      <c r="Q919" s="3">
        <v>31.68</v>
      </c>
      <c r="R919" s="3">
        <v>36.06</v>
      </c>
      <c r="S919" s="3">
        <v>38.99</v>
      </c>
      <c r="T919" s="3">
        <v>41.48</v>
      </c>
      <c r="U919" s="3">
        <v>44.87</v>
      </c>
      <c r="V919" s="3">
        <v>44.7</v>
      </c>
      <c r="W919" s="3">
        <v>41</v>
      </c>
      <c r="X919" s="3">
        <v>37.03</v>
      </c>
      <c r="Y919" s="3">
        <v>35.409999999999997</v>
      </c>
      <c r="Z919" s="3">
        <v>34.840000000000003</v>
      </c>
      <c r="AA919" s="3">
        <v>34.08</v>
      </c>
      <c r="AB919" s="3">
        <v>34.659999999999997</v>
      </c>
      <c r="AC919" s="3">
        <v>35.700000000000003</v>
      </c>
      <c r="AD919" s="3">
        <v>38.89</v>
      </c>
      <c r="AE919" s="3">
        <v>42.26</v>
      </c>
      <c r="AF919" s="3">
        <v>44.87</v>
      </c>
      <c r="AG919" s="3">
        <v>46.6</v>
      </c>
      <c r="AH919" s="3">
        <v>46.62</v>
      </c>
      <c r="AI919" s="3">
        <v>44.12</v>
      </c>
      <c r="AJ919" s="3">
        <v>38.64</v>
      </c>
      <c r="AK919" s="3">
        <v>36.450000000000003</v>
      </c>
      <c r="AL919" s="3">
        <v>35.43</v>
      </c>
      <c r="AM919" s="3">
        <v>35.58</v>
      </c>
      <c r="AN919" s="3">
        <v>36.71</v>
      </c>
      <c r="AO919" s="3">
        <v>39.78</v>
      </c>
      <c r="AP919" s="3">
        <v>44.57</v>
      </c>
      <c r="AQ919" s="3">
        <v>46.75</v>
      </c>
      <c r="AR919" s="3">
        <v>46.93</v>
      </c>
      <c r="AS919" s="3">
        <v>46.85</v>
      </c>
      <c r="AT919" s="3">
        <v>44.22</v>
      </c>
      <c r="AU919" s="3">
        <v>41.71</v>
      </c>
      <c r="AV919" s="3">
        <v>37.78</v>
      </c>
      <c r="AW919" s="3">
        <v>37.35</v>
      </c>
      <c r="AX919" s="3">
        <v>37.14</v>
      </c>
      <c r="AY919" s="3">
        <v>37.29</v>
      </c>
    </row>
    <row r="920" spans="1:51" x14ac:dyDescent="0.35">
      <c r="A920" s="5">
        <f t="shared" si="15"/>
        <v>44013</v>
      </c>
      <c r="B920" t="s">
        <v>1065</v>
      </c>
      <c r="C920" s="2">
        <v>44013</v>
      </c>
      <c r="D920" s="3">
        <v>15.72</v>
      </c>
      <c r="E920" s="3">
        <v>17.5</v>
      </c>
      <c r="F920" s="3">
        <v>21.39</v>
      </c>
      <c r="G920" s="3">
        <v>30.93</v>
      </c>
      <c r="H920" s="3">
        <v>35.78</v>
      </c>
      <c r="I920" s="3">
        <v>37.479999999999997</v>
      </c>
      <c r="J920" s="3">
        <v>37.74</v>
      </c>
      <c r="K920" s="3">
        <v>35.49</v>
      </c>
      <c r="L920" s="3">
        <v>32.22</v>
      </c>
      <c r="M920" s="3">
        <v>30.71</v>
      </c>
      <c r="N920" s="3">
        <v>29.39</v>
      </c>
      <c r="O920" s="3">
        <v>29.46</v>
      </c>
      <c r="P920" s="3">
        <v>29.75</v>
      </c>
      <c r="Q920" s="3">
        <v>31.41</v>
      </c>
      <c r="R920" s="3">
        <v>35.86</v>
      </c>
      <c r="S920" s="3">
        <v>38.83</v>
      </c>
      <c r="T920" s="3">
        <v>41.36</v>
      </c>
      <c r="U920" s="3">
        <v>44.75</v>
      </c>
      <c r="V920" s="3">
        <v>44.58</v>
      </c>
      <c r="W920" s="3">
        <v>40.880000000000003</v>
      </c>
      <c r="X920" s="3">
        <v>36.909999999999997</v>
      </c>
      <c r="Y920" s="3">
        <v>35.29</v>
      </c>
      <c r="Z920" s="3">
        <v>34.72</v>
      </c>
      <c r="AA920" s="3">
        <v>33.96</v>
      </c>
      <c r="AB920" s="3">
        <v>34.54</v>
      </c>
      <c r="AC920" s="3">
        <v>35.58</v>
      </c>
      <c r="AD920" s="3">
        <v>38.880000000000003</v>
      </c>
      <c r="AE920" s="3">
        <v>42.25</v>
      </c>
      <c r="AF920" s="3">
        <v>44.86</v>
      </c>
      <c r="AG920" s="3">
        <v>46.59</v>
      </c>
      <c r="AH920" s="3">
        <v>46.61</v>
      </c>
      <c r="AI920" s="3">
        <v>44.11</v>
      </c>
      <c r="AJ920" s="3">
        <v>38.630000000000003</v>
      </c>
      <c r="AK920" s="3">
        <v>36.44</v>
      </c>
      <c r="AL920" s="3">
        <v>35.42</v>
      </c>
      <c r="AM920" s="3">
        <v>35.57</v>
      </c>
      <c r="AN920" s="3">
        <v>36.700000000000003</v>
      </c>
      <c r="AO920" s="3">
        <v>39.770000000000003</v>
      </c>
      <c r="AP920" s="3">
        <v>44.54</v>
      </c>
      <c r="AQ920" s="3">
        <v>46.72</v>
      </c>
      <c r="AR920" s="3">
        <v>46.9</v>
      </c>
      <c r="AS920" s="3">
        <v>46.82</v>
      </c>
      <c r="AT920" s="3">
        <v>44.19</v>
      </c>
      <c r="AU920" s="3">
        <v>41.68</v>
      </c>
      <c r="AV920" s="3">
        <v>37.75</v>
      </c>
      <c r="AW920" s="3">
        <v>37.32</v>
      </c>
      <c r="AX920" s="3">
        <v>37.11</v>
      </c>
      <c r="AY920" s="3">
        <v>37.26</v>
      </c>
    </row>
    <row r="921" spans="1:51" x14ac:dyDescent="0.35">
      <c r="A921" s="5">
        <f t="shared" si="15"/>
        <v>44014</v>
      </c>
      <c r="B921" t="s">
        <v>1066</v>
      </c>
      <c r="C921" s="2">
        <v>44014</v>
      </c>
      <c r="D921" s="3">
        <v>15.37</v>
      </c>
      <c r="E921" s="3">
        <v>17.5</v>
      </c>
      <c r="F921" s="3">
        <v>21.32</v>
      </c>
      <c r="G921" s="3">
        <v>30.85</v>
      </c>
      <c r="H921" s="3">
        <v>36.020000000000003</v>
      </c>
      <c r="I921" s="3">
        <v>37.72</v>
      </c>
      <c r="J921" s="3">
        <v>38.24</v>
      </c>
      <c r="K921" s="3">
        <v>35.64</v>
      </c>
      <c r="L921" s="3">
        <v>32.49</v>
      </c>
      <c r="M921" s="3">
        <v>30.94</v>
      </c>
      <c r="N921" s="3">
        <v>29.62</v>
      </c>
      <c r="O921" s="3">
        <v>29.82</v>
      </c>
      <c r="P921" s="3">
        <v>30.17</v>
      </c>
      <c r="Q921" s="3">
        <v>31.83</v>
      </c>
      <c r="R921" s="3">
        <v>36.14</v>
      </c>
      <c r="S921" s="3">
        <v>39.020000000000003</v>
      </c>
      <c r="T921" s="3">
        <v>41.55</v>
      </c>
      <c r="U921" s="3">
        <v>44.91</v>
      </c>
      <c r="V921" s="3">
        <v>44.74</v>
      </c>
      <c r="W921" s="3">
        <v>41.04</v>
      </c>
      <c r="X921" s="3">
        <v>37.15</v>
      </c>
      <c r="Y921" s="3">
        <v>35.65</v>
      </c>
      <c r="Z921" s="3">
        <v>35.08</v>
      </c>
      <c r="AA921" s="3">
        <v>34.32</v>
      </c>
      <c r="AB921" s="3">
        <v>34.9</v>
      </c>
      <c r="AC921" s="3">
        <v>35.94</v>
      </c>
      <c r="AD921" s="3">
        <v>39.28</v>
      </c>
      <c r="AE921" s="3">
        <v>42.64</v>
      </c>
      <c r="AF921" s="3">
        <v>45.25</v>
      </c>
      <c r="AG921" s="3">
        <v>46.98</v>
      </c>
      <c r="AH921" s="3">
        <v>47.01</v>
      </c>
      <c r="AI921" s="3">
        <v>44.51</v>
      </c>
      <c r="AJ921" s="3">
        <v>38.880000000000003</v>
      </c>
      <c r="AK921" s="3">
        <v>36.590000000000003</v>
      </c>
      <c r="AL921" s="3">
        <v>35.57</v>
      </c>
      <c r="AM921" s="3">
        <v>35.72</v>
      </c>
      <c r="AN921" s="3">
        <v>36.85</v>
      </c>
      <c r="AO921" s="3">
        <v>39.92</v>
      </c>
      <c r="AP921" s="3">
        <v>44.59</v>
      </c>
      <c r="AQ921" s="3">
        <v>46.77</v>
      </c>
      <c r="AR921" s="3">
        <v>46.95</v>
      </c>
      <c r="AS921" s="3">
        <v>46.87</v>
      </c>
      <c r="AT921" s="3">
        <v>44.27</v>
      </c>
      <c r="AU921" s="3">
        <v>41.82</v>
      </c>
      <c r="AV921" s="3">
        <v>38.03</v>
      </c>
      <c r="AW921" s="3">
        <v>37.700000000000003</v>
      </c>
      <c r="AX921" s="3">
        <v>37.5</v>
      </c>
      <c r="AY921" s="3">
        <v>37.65</v>
      </c>
    </row>
    <row r="922" spans="1:51" x14ac:dyDescent="0.35">
      <c r="A922" s="5">
        <f t="shared" si="15"/>
        <v>44015</v>
      </c>
      <c r="B922" t="s">
        <v>1067</v>
      </c>
      <c r="C922" s="2">
        <v>44015</v>
      </c>
      <c r="D922" s="3">
        <v>15.11</v>
      </c>
      <c r="E922" s="3">
        <v>17.71</v>
      </c>
      <c r="F922" s="3">
        <v>21.75</v>
      </c>
      <c r="G922" s="3">
        <v>31.21</v>
      </c>
      <c r="H922" s="3">
        <v>36.4</v>
      </c>
      <c r="I922" s="3">
        <v>38.22</v>
      </c>
      <c r="J922" s="3">
        <v>38.67</v>
      </c>
      <c r="K922" s="3">
        <v>36.01</v>
      </c>
      <c r="L922" s="3">
        <v>32.76</v>
      </c>
      <c r="M922" s="3">
        <v>31.16</v>
      </c>
      <c r="N922" s="3">
        <v>29.85</v>
      </c>
      <c r="O922" s="3">
        <v>30.05</v>
      </c>
      <c r="P922" s="3">
        <v>30.34</v>
      </c>
      <c r="Q922" s="3">
        <v>31.92</v>
      </c>
      <c r="R922" s="3">
        <v>35.97</v>
      </c>
      <c r="S922" s="3">
        <v>38.869999999999997</v>
      </c>
      <c r="T922" s="3">
        <v>41.38</v>
      </c>
      <c r="U922" s="3">
        <v>45.12</v>
      </c>
      <c r="V922" s="3">
        <v>44.95</v>
      </c>
      <c r="W922" s="3">
        <v>41.25</v>
      </c>
      <c r="X922" s="3">
        <v>37.299999999999997</v>
      </c>
      <c r="Y922" s="3">
        <v>35.799999999999997</v>
      </c>
      <c r="Z922" s="3">
        <v>35.22</v>
      </c>
      <c r="AA922" s="3">
        <v>34.46</v>
      </c>
      <c r="AB922" s="3">
        <v>35.04</v>
      </c>
      <c r="AC922" s="3">
        <v>36.08</v>
      </c>
      <c r="AD922" s="3">
        <v>39.42</v>
      </c>
      <c r="AE922" s="3">
        <v>42.78</v>
      </c>
      <c r="AF922" s="3">
        <v>45.39</v>
      </c>
      <c r="AG922" s="3">
        <v>47.12</v>
      </c>
      <c r="AH922" s="3">
        <v>47.15</v>
      </c>
      <c r="AI922" s="3">
        <v>44.65</v>
      </c>
      <c r="AJ922" s="3">
        <v>39.11</v>
      </c>
      <c r="AK922" s="3">
        <v>36.82</v>
      </c>
      <c r="AL922" s="3">
        <v>35.799999999999997</v>
      </c>
      <c r="AM922" s="3">
        <v>35.950000000000003</v>
      </c>
      <c r="AN922" s="3">
        <v>37.08</v>
      </c>
      <c r="AO922" s="3">
        <v>40.15</v>
      </c>
      <c r="AP922" s="3">
        <v>44.82</v>
      </c>
      <c r="AQ922" s="3">
        <v>47</v>
      </c>
      <c r="AR922" s="3">
        <v>47.18</v>
      </c>
      <c r="AS922" s="3">
        <v>47.1</v>
      </c>
      <c r="AT922" s="3">
        <v>44.5</v>
      </c>
      <c r="AU922" s="3">
        <v>42.05</v>
      </c>
      <c r="AV922" s="3">
        <v>38.26</v>
      </c>
      <c r="AW922" s="3">
        <v>37.93</v>
      </c>
      <c r="AX922" s="3">
        <v>37.729999999999997</v>
      </c>
      <c r="AY922" s="3">
        <v>37.880000000000003</v>
      </c>
    </row>
    <row r="923" spans="1:51" x14ac:dyDescent="0.35">
      <c r="A923" s="5">
        <f t="shared" si="15"/>
        <v>44018</v>
      </c>
      <c r="B923" t="s">
        <v>1068</v>
      </c>
      <c r="C923" s="2">
        <v>44018</v>
      </c>
      <c r="D923" s="3">
        <v>15.23</v>
      </c>
      <c r="E923" s="3">
        <v>18.22</v>
      </c>
      <c r="F923" s="3">
        <v>22.46</v>
      </c>
      <c r="G923" s="3">
        <v>32.26</v>
      </c>
      <c r="H923" s="3">
        <v>37.46</v>
      </c>
      <c r="I923" s="3">
        <v>39.409999999999997</v>
      </c>
      <c r="J923" s="3">
        <v>39.880000000000003</v>
      </c>
      <c r="K923" s="3">
        <v>37.24</v>
      </c>
      <c r="L923" s="3">
        <v>33.97</v>
      </c>
      <c r="M923" s="3">
        <v>32.369999999999997</v>
      </c>
      <c r="N923" s="3">
        <v>31.06</v>
      </c>
      <c r="O923" s="3">
        <v>31.16</v>
      </c>
      <c r="P923" s="3">
        <v>31.4</v>
      </c>
      <c r="Q923" s="3">
        <v>32.979999999999997</v>
      </c>
      <c r="R923" s="3">
        <v>37.22</v>
      </c>
      <c r="S923" s="3">
        <v>40.17</v>
      </c>
      <c r="T923" s="3">
        <v>42.68</v>
      </c>
      <c r="U923" s="3">
        <v>46.34</v>
      </c>
      <c r="V923" s="3">
        <v>46.14</v>
      </c>
      <c r="W923" s="3">
        <v>42.44</v>
      </c>
      <c r="X923" s="3">
        <v>38.409999999999997</v>
      </c>
      <c r="Y923" s="3">
        <v>36.86</v>
      </c>
      <c r="Z923" s="3">
        <v>36.25</v>
      </c>
      <c r="AA923" s="3">
        <v>35.49</v>
      </c>
      <c r="AB923" s="3">
        <v>36.07</v>
      </c>
      <c r="AC923" s="3">
        <v>37.11</v>
      </c>
      <c r="AD923" s="3">
        <v>40.450000000000003</v>
      </c>
      <c r="AE923" s="3">
        <v>43.81</v>
      </c>
      <c r="AF923" s="3">
        <v>46.42</v>
      </c>
      <c r="AG923" s="3">
        <v>48.15</v>
      </c>
      <c r="AH923" s="3">
        <v>48.18</v>
      </c>
      <c r="AI923" s="3">
        <v>45.68</v>
      </c>
      <c r="AJ923" s="3">
        <v>39.99</v>
      </c>
      <c r="AK923" s="3">
        <v>37.630000000000003</v>
      </c>
      <c r="AL923" s="3">
        <v>36.61</v>
      </c>
      <c r="AM923" s="3">
        <v>36.76</v>
      </c>
      <c r="AN923" s="3">
        <v>37.89</v>
      </c>
      <c r="AO923" s="3">
        <v>40.880000000000003</v>
      </c>
      <c r="AP923" s="3">
        <v>45.46</v>
      </c>
      <c r="AQ923" s="3">
        <v>47.55</v>
      </c>
      <c r="AR923" s="3">
        <v>47.73</v>
      </c>
      <c r="AS923" s="3">
        <v>47.65</v>
      </c>
      <c r="AT923" s="3">
        <v>45.05</v>
      </c>
      <c r="AU923" s="3">
        <v>42.6</v>
      </c>
      <c r="AV923" s="3">
        <v>38.549999999999997</v>
      </c>
      <c r="AW923" s="3">
        <v>37.99</v>
      </c>
      <c r="AX923" s="3">
        <v>37.79</v>
      </c>
      <c r="AY923" s="3">
        <v>37.94</v>
      </c>
    </row>
    <row r="924" spans="1:51" x14ac:dyDescent="0.35">
      <c r="A924" s="5">
        <f t="shared" si="15"/>
        <v>44019</v>
      </c>
      <c r="B924" t="s">
        <v>1069</v>
      </c>
      <c r="C924" s="2">
        <v>44019</v>
      </c>
      <c r="D924" s="3">
        <v>15.53</v>
      </c>
      <c r="E924" s="3">
        <v>18.34</v>
      </c>
      <c r="F924" s="3">
        <v>22.58</v>
      </c>
      <c r="G924" s="3">
        <v>32.61</v>
      </c>
      <c r="H924" s="3">
        <v>37.85</v>
      </c>
      <c r="I924" s="3">
        <v>39.92</v>
      </c>
      <c r="J924" s="3">
        <v>40.19</v>
      </c>
      <c r="K924" s="3">
        <v>37.619999999999997</v>
      </c>
      <c r="L924" s="3">
        <v>34.090000000000003</v>
      </c>
      <c r="M924" s="3">
        <v>32.32</v>
      </c>
      <c r="N924" s="3">
        <v>30.97</v>
      </c>
      <c r="O924" s="3">
        <v>31.07</v>
      </c>
      <c r="P924" s="3">
        <v>31.31</v>
      </c>
      <c r="Q924" s="3">
        <v>32.89</v>
      </c>
      <c r="R924" s="3">
        <v>37.68</v>
      </c>
      <c r="S924" s="3">
        <v>40.729999999999997</v>
      </c>
      <c r="T924" s="3">
        <v>43.24</v>
      </c>
      <c r="U924" s="3">
        <v>46.7</v>
      </c>
      <c r="V924" s="3">
        <v>46.5</v>
      </c>
      <c r="W924" s="3">
        <v>42.8</v>
      </c>
      <c r="X924" s="3">
        <v>38.729999999999997</v>
      </c>
      <c r="Y924" s="3">
        <v>37.130000000000003</v>
      </c>
      <c r="Z924" s="3">
        <v>36.520000000000003</v>
      </c>
      <c r="AA924" s="3">
        <v>35.76</v>
      </c>
      <c r="AB924" s="3">
        <v>36.340000000000003</v>
      </c>
      <c r="AC924" s="3">
        <v>37.380000000000003</v>
      </c>
      <c r="AD924" s="3">
        <v>40.67</v>
      </c>
      <c r="AE924" s="3">
        <v>44.03</v>
      </c>
      <c r="AF924" s="3">
        <v>46.64</v>
      </c>
      <c r="AG924" s="3">
        <v>48.37</v>
      </c>
      <c r="AH924" s="3">
        <v>48.4</v>
      </c>
      <c r="AI924" s="3">
        <v>45.9</v>
      </c>
      <c r="AJ924" s="3">
        <v>40.020000000000003</v>
      </c>
      <c r="AK924" s="3">
        <v>37.5</v>
      </c>
      <c r="AL924" s="3">
        <v>36.479999999999997</v>
      </c>
      <c r="AM924" s="3">
        <v>36.630000000000003</v>
      </c>
      <c r="AN924" s="3">
        <v>37.76</v>
      </c>
      <c r="AO924" s="3">
        <v>40.75</v>
      </c>
      <c r="AP924" s="3">
        <v>45.43</v>
      </c>
      <c r="AQ924" s="3">
        <v>47.57</v>
      </c>
      <c r="AR924" s="3">
        <v>47.77</v>
      </c>
      <c r="AS924" s="3">
        <v>47.69</v>
      </c>
      <c r="AT924" s="3">
        <v>45.09</v>
      </c>
      <c r="AU924" s="3">
        <v>42.64</v>
      </c>
      <c r="AV924" s="3">
        <v>38.68</v>
      </c>
      <c r="AW924" s="3">
        <v>38.159999999999997</v>
      </c>
      <c r="AX924" s="3">
        <v>37.96</v>
      </c>
      <c r="AY924" s="3">
        <v>38.11</v>
      </c>
    </row>
    <row r="925" spans="1:51" x14ac:dyDescent="0.35">
      <c r="A925" s="5">
        <f t="shared" si="15"/>
        <v>44020</v>
      </c>
      <c r="B925" t="s">
        <v>1070</v>
      </c>
      <c r="C925" s="2">
        <v>44020</v>
      </c>
      <c r="D925" s="3">
        <v>15.07</v>
      </c>
      <c r="E925" s="3">
        <v>17.88</v>
      </c>
      <c r="F925" s="3">
        <v>22.18</v>
      </c>
      <c r="G925" s="3">
        <v>32.43</v>
      </c>
      <c r="H925" s="3">
        <v>37.619999999999997</v>
      </c>
      <c r="I925" s="3">
        <v>39.840000000000003</v>
      </c>
      <c r="J925" s="3">
        <v>40</v>
      </c>
      <c r="K925" s="3">
        <v>37.31</v>
      </c>
      <c r="L925" s="3">
        <v>34</v>
      </c>
      <c r="M925" s="3">
        <v>32.340000000000003</v>
      </c>
      <c r="N925" s="3">
        <v>30.98</v>
      </c>
      <c r="O925" s="3">
        <v>31.1</v>
      </c>
      <c r="P925" s="3">
        <v>31.36</v>
      </c>
      <c r="Q925" s="3">
        <v>32.96</v>
      </c>
      <c r="R925" s="3">
        <v>37.74</v>
      </c>
      <c r="S925" s="3">
        <v>40.79</v>
      </c>
      <c r="T925" s="3">
        <v>43.3</v>
      </c>
      <c r="U925" s="3">
        <v>46.76</v>
      </c>
      <c r="V925" s="3">
        <v>46.56</v>
      </c>
      <c r="W925" s="3">
        <v>42.86</v>
      </c>
      <c r="X925" s="3">
        <v>38.81</v>
      </c>
      <c r="Y925" s="3">
        <v>37.21</v>
      </c>
      <c r="Z925" s="3">
        <v>36.6</v>
      </c>
      <c r="AA925" s="3">
        <v>35.840000000000003</v>
      </c>
      <c r="AB925" s="3">
        <v>36.42</v>
      </c>
      <c r="AC925" s="3">
        <v>37.46</v>
      </c>
      <c r="AD925" s="3">
        <v>40.89</v>
      </c>
      <c r="AE925" s="3">
        <v>44.25</v>
      </c>
      <c r="AF925" s="3">
        <v>46.86</v>
      </c>
      <c r="AG925" s="3">
        <v>48.59</v>
      </c>
      <c r="AH925" s="3">
        <v>48.62</v>
      </c>
      <c r="AI925" s="3">
        <v>46.12</v>
      </c>
      <c r="AJ925" s="3">
        <v>40.11</v>
      </c>
      <c r="AK925" s="3">
        <v>37.590000000000003</v>
      </c>
      <c r="AL925" s="3">
        <v>36.57</v>
      </c>
      <c r="AM925" s="3">
        <v>36.72</v>
      </c>
      <c r="AN925" s="3">
        <v>37.85</v>
      </c>
      <c r="AO925" s="3">
        <v>40.840000000000003</v>
      </c>
      <c r="AP925" s="3">
        <v>45.62</v>
      </c>
      <c r="AQ925" s="3">
        <v>47.86</v>
      </c>
      <c r="AR925" s="3">
        <v>48.06</v>
      </c>
      <c r="AS925" s="3">
        <v>47.98</v>
      </c>
      <c r="AT925" s="3">
        <v>45.38</v>
      </c>
      <c r="AU925" s="3">
        <v>42.93</v>
      </c>
      <c r="AV925" s="3">
        <v>38.97</v>
      </c>
      <c r="AW925" s="3">
        <v>38.450000000000003</v>
      </c>
      <c r="AX925" s="3">
        <v>38.25</v>
      </c>
      <c r="AY925" s="3">
        <v>38.4</v>
      </c>
    </row>
    <row r="926" spans="1:51" x14ac:dyDescent="0.35">
      <c r="A926" s="5">
        <f t="shared" si="15"/>
        <v>44021</v>
      </c>
      <c r="B926" t="s">
        <v>1071</v>
      </c>
      <c r="C926" s="2">
        <v>44021</v>
      </c>
      <c r="D926" s="3">
        <v>14.51</v>
      </c>
      <c r="E926" s="3">
        <v>17.36</v>
      </c>
      <c r="F926" s="3">
        <v>21.86</v>
      </c>
      <c r="G926" s="3">
        <v>31.89</v>
      </c>
      <c r="H926" s="3">
        <v>37.54</v>
      </c>
      <c r="I926" s="3">
        <v>39.58</v>
      </c>
      <c r="J926" s="3">
        <v>39.76</v>
      </c>
      <c r="K926" s="3">
        <v>37.22</v>
      </c>
      <c r="L926" s="3">
        <v>33.869999999999997</v>
      </c>
      <c r="M926" s="3">
        <v>32.020000000000003</v>
      </c>
      <c r="N926" s="3">
        <v>30.66</v>
      </c>
      <c r="O926" s="3">
        <v>30.78</v>
      </c>
      <c r="P926" s="3">
        <v>31.04</v>
      </c>
      <c r="Q926" s="3">
        <v>32.619999999999997</v>
      </c>
      <c r="R926" s="3">
        <v>37.369999999999997</v>
      </c>
      <c r="S926" s="3">
        <v>40.4</v>
      </c>
      <c r="T926" s="3">
        <v>42.89</v>
      </c>
      <c r="U926" s="3">
        <v>46.33</v>
      </c>
      <c r="V926" s="3">
        <v>46.13</v>
      </c>
      <c r="W926" s="3">
        <v>42.43</v>
      </c>
      <c r="X926" s="3">
        <v>38.51</v>
      </c>
      <c r="Y926" s="3">
        <v>36.909999999999997</v>
      </c>
      <c r="Z926" s="3">
        <v>36.299999999999997</v>
      </c>
      <c r="AA926" s="3">
        <v>35.54</v>
      </c>
      <c r="AB926" s="3">
        <v>36.119999999999997</v>
      </c>
      <c r="AC926" s="3">
        <v>37.159999999999997</v>
      </c>
      <c r="AD926" s="3">
        <v>40.549999999999997</v>
      </c>
      <c r="AE926" s="3">
        <v>43.87</v>
      </c>
      <c r="AF926" s="3">
        <v>46.48</v>
      </c>
      <c r="AG926" s="3">
        <v>48.21</v>
      </c>
      <c r="AH926" s="3">
        <v>48.24</v>
      </c>
      <c r="AI926" s="3">
        <v>45.74</v>
      </c>
      <c r="AJ926" s="3">
        <v>39.78</v>
      </c>
      <c r="AK926" s="3">
        <v>37.299999999999997</v>
      </c>
      <c r="AL926" s="3">
        <v>36.32</v>
      </c>
      <c r="AM926" s="3">
        <v>36.51</v>
      </c>
      <c r="AN926" s="3">
        <v>37.68</v>
      </c>
      <c r="AO926" s="3">
        <v>40.71</v>
      </c>
      <c r="AP926" s="3">
        <v>45.64</v>
      </c>
      <c r="AQ926" s="3">
        <v>47.88</v>
      </c>
      <c r="AR926" s="3">
        <v>48.08</v>
      </c>
      <c r="AS926" s="3">
        <v>48</v>
      </c>
      <c r="AT926" s="3">
        <v>45.4</v>
      </c>
      <c r="AU926" s="3">
        <v>42.95</v>
      </c>
      <c r="AV926" s="3">
        <v>38.770000000000003</v>
      </c>
      <c r="AW926" s="3">
        <v>38.25</v>
      </c>
      <c r="AX926" s="3">
        <v>38.049999999999997</v>
      </c>
      <c r="AY926" s="3">
        <v>38.200000000000003</v>
      </c>
    </row>
    <row r="927" spans="1:51" x14ac:dyDescent="0.35">
      <c r="A927" s="5">
        <f t="shared" si="15"/>
        <v>44022</v>
      </c>
      <c r="B927" t="s">
        <v>1072</v>
      </c>
      <c r="C927" s="2">
        <v>44022</v>
      </c>
      <c r="D927" s="3">
        <v>13.67</v>
      </c>
      <c r="E927" s="3">
        <v>16.64</v>
      </c>
      <c r="F927" s="3">
        <v>21.2</v>
      </c>
      <c r="G927" s="3">
        <v>31.34</v>
      </c>
      <c r="H927" s="3">
        <v>36.82</v>
      </c>
      <c r="I927" s="3">
        <v>38.92</v>
      </c>
      <c r="J927" s="3">
        <v>39.36</v>
      </c>
      <c r="K927" s="3">
        <v>36.94</v>
      </c>
      <c r="L927" s="3">
        <v>33.520000000000003</v>
      </c>
      <c r="M927" s="3">
        <v>31.63</v>
      </c>
      <c r="N927" s="3">
        <v>30.27</v>
      </c>
      <c r="O927" s="3">
        <v>30.51</v>
      </c>
      <c r="P927" s="3">
        <v>30.77</v>
      </c>
      <c r="Q927" s="3">
        <v>32.35</v>
      </c>
      <c r="R927" s="3">
        <v>37.119999999999997</v>
      </c>
      <c r="S927" s="3">
        <v>40.15</v>
      </c>
      <c r="T927" s="3">
        <v>42.64</v>
      </c>
      <c r="U927" s="3">
        <v>46.08</v>
      </c>
      <c r="V927" s="3">
        <v>45.88</v>
      </c>
      <c r="W927" s="3">
        <v>42.18</v>
      </c>
      <c r="X927" s="3">
        <v>38.25</v>
      </c>
      <c r="Y927" s="3">
        <v>36.659999999999997</v>
      </c>
      <c r="Z927" s="3">
        <v>36.049999999999997</v>
      </c>
      <c r="AA927" s="3">
        <v>35.29</v>
      </c>
      <c r="AB927" s="3">
        <v>35.869999999999997</v>
      </c>
      <c r="AC927" s="3">
        <v>36.909999999999997</v>
      </c>
      <c r="AD927" s="3">
        <v>40.31</v>
      </c>
      <c r="AE927" s="3">
        <v>43.63</v>
      </c>
      <c r="AF927" s="3">
        <v>46.24</v>
      </c>
      <c r="AG927" s="3">
        <v>47.97</v>
      </c>
      <c r="AH927" s="3">
        <v>48</v>
      </c>
      <c r="AI927" s="3">
        <v>45.5</v>
      </c>
      <c r="AJ927" s="3">
        <v>39.590000000000003</v>
      </c>
      <c r="AK927" s="3">
        <v>37.15</v>
      </c>
      <c r="AL927" s="3">
        <v>36.17</v>
      </c>
      <c r="AM927" s="3">
        <v>36.36</v>
      </c>
      <c r="AN927" s="3">
        <v>37.53</v>
      </c>
      <c r="AO927" s="3">
        <v>40.56</v>
      </c>
      <c r="AP927" s="3">
        <v>45.49</v>
      </c>
      <c r="AQ927" s="3">
        <v>47.73</v>
      </c>
      <c r="AR927" s="3">
        <v>47.93</v>
      </c>
      <c r="AS927" s="3">
        <v>47.85</v>
      </c>
      <c r="AT927" s="3">
        <v>45.25</v>
      </c>
      <c r="AU927" s="3">
        <v>42.8</v>
      </c>
      <c r="AV927" s="3">
        <v>38.619999999999997</v>
      </c>
      <c r="AW927" s="3">
        <v>38.1</v>
      </c>
      <c r="AX927" s="3">
        <v>37.9</v>
      </c>
      <c r="AY927" s="3">
        <v>38.049999999999997</v>
      </c>
    </row>
    <row r="928" spans="1:51" x14ac:dyDescent="0.35">
      <c r="A928" s="5">
        <f t="shared" si="15"/>
        <v>44025</v>
      </c>
      <c r="B928" t="s">
        <v>1073</v>
      </c>
      <c r="C928" s="2">
        <v>44025</v>
      </c>
      <c r="D928" s="3">
        <v>12.38</v>
      </c>
      <c r="E928" s="3">
        <v>15.45</v>
      </c>
      <c r="F928" s="3">
        <v>20.45</v>
      </c>
      <c r="G928" s="3">
        <v>31.47</v>
      </c>
      <c r="H928" s="3">
        <v>37.33</v>
      </c>
      <c r="I928" s="3">
        <v>39.229999999999997</v>
      </c>
      <c r="J928" s="3">
        <v>39.57</v>
      </c>
      <c r="K928" s="3">
        <v>37.35</v>
      </c>
      <c r="L928" s="3">
        <v>33.86</v>
      </c>
      <c r="M928" s="3">
        <v>31.83</v>
      </c>
      <c r="N928" s="3">
        <v>30.32</v>
      </c>
      <c r="O928" s="3">
        <v>30.57</v>
      </c>
      <c r="P928" s="3">
        <v>30.83</v>
      </c>
      <c r="Q928" s="3">
        <v>32.409999999999997</v>
      </c>
      <c r="R928" s="3">
        <v>37.200000000000003</v>
      </c>
      <c r="S928" s="3">
        <v>40.17</v>
      </c>
      <c r="T928" s="3">
        <v>42.66</v>
      </c>
      <c r="U928" s="3">
        <v>46.1</v>
      </c>
      <c r="V928" s="3">
        <v>45.9</v>
      </c>
      <c r="W928" s="3">
        <v>42.2</v>
      </c>
      <c r="X928" s="3">
        <v>38.270000000000003</v>
      </c>
      <c r="Y928" s="3">
        <v>36.68</v>
      </c>
      <c r="Z928" s="3">
        <v>36.07</v>
      </c>
      <c r="AA928" s="3">
        <v>35.31</v>
      </c>
      <c r="AB928" s="3">
        <v>35.89</v>
      </c>
      <c r="AC928" s="3">
        <v>36.93</v>
      </c>
      <c r="AD928" s="3">
        <v>40.33</v>
      </c>
      <c r="AE928" s="3">
        <v>43.65</v>
      </c>
      <c r="AF928" s="3">
        <v>46.26</v>
      </c>
      <c r="AG928" s="3">
        <v>47.99</v>
      </c>
      <c r="AH928" s="3">
        <v>48.02</v>
      </c>
      <c r="AI928" s="3">
        <v>45.52</v>
      </c>
      <c r="AJ928" s="3">
        <v>39.61</v>
      </c>
      <c r="AK928" s="3">
        <v>37.17</v>
      </c>
      <c r="AL928" s="3">
        <v>36.19</v>
      </c>
      <c r="AM928" s="3">
        <v>36.380000000000003</v>
      </c>
      <c r="AN928" s="3">
        <v>37.549999999999997</v>
      </c>
      <c r="AO928" s="3">
        <v>40.58</v>
      </c>
      <c r="AP928" s="3">
        <v>45.51</v>
      </c>
      <c r="AQ928" s="3">
        <v>47.75</v>
      </c>
      <c r="AR928" s="3">
        <v>47.95</v>
      </c>
      <c r="AS928" s="3">
        <v>47.87</v>
      </c>
      <c r="AT928" s="3">
        <v>45.27</v>
      </c>
      <c r="AU928" s="3">
        <v>42.82</v>
      </c>
      <c r="AV928" s="3">
        <v>38.64</v>
      </c>
      <c r="AW928" s="3">
        <v>38.119999999999997</v>
      </c>
      <c r="AX928" s="3">
        <v>37.93</v>
      </c>
      <c r="AY928" s="3">
        <v>38.090000000000003</v>
      </c>
    </row>
    <row r="929" spans="1:51" x14ac:dyDescent="0.35">
      <c r="A929" s="5">
        <f t="shared" si="15"/>
        <v>44026</v>
      </c>
      <c r="B929" t="s">
        <v>1074</v>
      </c>
      <c r="C929" s="2">
        <v>44026</v>
      </c>
      <c r="D929" s="3">
        <v>12.93</v>
      </c>
      <c r="E929" s="3">
        <v>15.24</v>
      </c>
      <c r="F929" s="3">
        <v>20.32</v>
      </c>
      <c r="G929" s="3">
        <v>31.3</v>
      </c>
      <c r="H929" s="3">
        <v>36.9</v>
      </c>
      <c r="I929" s="3">
        <v>39.15</v>
      </c>
      <c r="J929" s="3">
        <v>39.5</v>
      </c>
      <c r="K929" s="3">
        <v>37.200000000000003</v>
      </c>
      <c r="L929" s="3">
        <v>33.9</v>
      </c>
      <c r="M929" s="3">
        <v>31.64</v>
      </c>
      <c r="N929" s="3">
        <v>30.13</v>
      </c>
      <c r="O929" s="3">
        <v>30.45</v>
      </c>
      <c r="P929" s="3">
        <v>30.71</v>
      </c>
      <c r="Q929" s="3">
        <v>32.29</v>
      </c>
      <c r="R929" s="3">
        <v>37.21</v>
      </c>
      <c r="S929" s="3">
        <v>40.18</v>
      </c>
      <c r="T929" s="3">
        <v>42.67</v>
      </c>
      <c r="U929" s="3">
        <v>46.11</v>
      </c>
      <c r="V929" s="3">
        <v>45.91</v>
      </c>
      <c r="W929" s="3">
        <v>42.32</v>
      </c>
      <c r="X929" s="3">
        <v>38.5</v>
      </c>
      <c r="Y929" s="3">
        <v>36.909999999999997</v>
      </c>
      <c r="Z929" s="3">
        <v>36.299999999999997</v>
      </c>
      <c r="AA929" s="3">
        <v>35.54</v>
      </c>
      <c r="AB929" s="3">
        <v>36.119999999999997</v>
      </c>
      <c r="AC929" s="3">
        <v>37.159999999999997</v>
      </c>
      <c r="AD929" s="3">
        <v>40.56</v>
      </c>
      <c r="AE929" s="3">
        <v>43.88</v>
      </c>
      <c r="AF929" s="3">
        <v>46.49</v>
      </c>
      <c r="AG929" s="3">
        <v>48.22</v>
      </c>
      <c r="AH929" s="3">
        <v>48.25</v>
      </c>
      <c r="AI929" s="3">
        <v>45.75</v>
      </c>
      <c r="AJ929" s="3">
        <v>39.840000000000003</v>
      </c>
      <c r="AK929" s="3">
        <v>37.4</v>
      </c>
      <c r="AL929" s="3">
        <v>36.42</v>
      </c>
      <c r="AM929" s="3">
        <v>36.61</v>
      </c>
      <c r="AN929" s="3">
        <v>37.78</v>
      </c>
      <c r="AO929" s="3">
        <v>40.81</v>
      </c>
      <c r="AP929" s="3">
        <v>45.74</v>
      </c>
      <c r="AQ929" s="3">
        <v>47.98</v>
      </c>
      <c r="AR929" s="3">
        <v>48.18</v>
      </c>
      <c r="AS929" s="3">
        <v>48.1</v>
      </c>
      <c r="AT929" s="3">
        <v>45.5</v>
      </c>
      <c r="AU929" s="3">
        <v>43.05</v>
      </c>
      <c r="AV929" s="3">
        <v>38.869999999999997</v>
      </c>
      <c r="AW929" s="3">
        <v>38.35</v>
      </c>
      <c r="AX929" s="3">
        <v>38.159999999999997</v>
      </c>
      <c r="AY929" s="3">
        <v>38.32</v>
      </c>
    </row>
    <row r="930" spans="1:51" x14ac:dyDescent="0.35">
      <c r="A930" s="5">
        <f t="shared" si="15"/>
        <v>44027</v>
      </c>
      <c r="B930" t="s">
        <v>1075</v>
      </c>
      <c r="C930" s="2">
        <v>44027</v>
      </c>
      <c r="D930" s="3">
        <v>13.61</v>
      </c>
      <c r="E930" s="3">
        <v>15.37</v>
      </c>
      <c r="F930" s="3">
        <v>20.05</v>
      </c>
      <c r="G930" s="3">
        <v>31.1</v>
      </c>
      <c r="H930" s="3">
        <v>36.93</v>
      </c>
      <c r="I930" s="3">
        <v>39.07</v>
      </c>
      <c r="J930" s="3">
        <v>39.479999999999997</v>
      </c>
      <c r="K930" s="3">
        <v>37.04</v>
      </c>
      <c r="L930" s="3">
        <v>34.08</v>
      </c>
      <c r="M930" s="3">
        <v>31.71</v>
      </c>
      <c r="N930" s="3">
        <v>30.2</v>
      </c>
      <c r="O930" s="3">
        <v>30.52</v>
      </c>
      <c r="P930" s="3">
        <v>30.78</v>
      </c>
      <c r="Q930" s="3">
        <v>32.36</v>
      </c>
      <c r="R930" s="3">
        <v>37.28</v>
      </c>
      <c r="S930" s="3">
        <v>40.25</v>
      </c>
      <c r="T930" s="3">
        <v>42.74</v>
      </c>
      <c r="U930" s="3">
        <v>46.2</v>
      </c>
      <c r="V930" s="3">
        <v>46.05</v>
      </c>
      <c r="W930" s="3">
        <v>42.46</v>
      </c>
      <c r="X930" s="3">
        <v>38.64</v>
      </c>
      <c r="Y930" s="3">
        <v>37.049999999999997</v>
      </c>
      <c r="Z930" s="3">
        <v>36.44</v>
      </c>
      <c r="AA930" s="3">
        <v>35.68</v>
      </c>
      <c r="AB930" s="3">
        <v>36.26</v>
      </c>
      <c r="AC930" s="3">
        <v>37.299999999999997</v>
      </c>
      <c r="AD930" s="3">
        <v>40.700000000000003</v>
      </c>
      <c r="AE930" s="3">
        <v>44.02</v>
      </c>
      <c r="AF930" s="3">
        <v>46.63</v>
      </c>
      <c r="AG930" s="3">
        <v>48.36</v>
      </c>
      <c r="AH930" s="3">
        <v>48.39</v>
      </c>
      <c r="AI930" s="3">
        <v>45.89</v>
      </c>
      <c r="AJ930" s="3">
        <v>39.979999999999997</v>
      </c>
      <c r="AK930" s="3">
        <v>37.54</v>
      </c>
      <c r="AL930" s="3">
        <v>36.56</v>
      </c>
      <c r="AM930" s="3">
        <v>36.75</v>
      </c>
      <c r="AN930" s="3">
        <v>37.92</v>
      </c>
      <c r="AO930" s="3">
        <v>40.89</v>
      </c>
      <c r="AP930" s="3">
        <v>45.75</v>
      </c>
      <c r="AQ930" s="3">
        <v>47.93</v>
      </c>
      <c r="AR930" s="3">
        <v>48.13</v>
      </c>
      <c r="AS930" s="3">
        <v>48.05</v>
      </c>
      <c r="AT930" s="3">
        <v>45.45</v>
      </c>
      <c r="AU930" s="3">
        <v>43</v>
      </c>
      <c r="AV930" s="3">
        <v>38.82</v>
      </c>
      <c r="AW930" s="3">
        <v>38.299999999999997</v>
      </c>
      <c r="AX930" s="3">
        <v>38.11</v>
      </c>
      <c r="AY930" s="3">
        <v>38.270000000000003</v>
      </c>
    </row>
    <row r="931" spans="1:51" x14ac:dyDescent="0.35">
      <c r="A931" s="5">
        <f t="shared" si="15"/>
        <v>44028</v>
      </c>
      <c r="B931" t="s">
        <v>1076</v>
      </c>
      <c r="C931" s="2">
        <v>44028</v>
      </c>
      <c r="D931" s="3">
        <v>12.99</v>
      </c>
      <c r="E931" s="3">
        <v>14.98</v>
      </c>
      <c r="F931" s="3">
        <v>19.57</v>
      </c>
      <c r="G931" s="3">
        <v>30.5</v>
      </c>
      <c r="H931" s="3">
        <v>36.409999999999997</v>
      </c>
      <c r="I931" s="3">
        <v>38.659999999999997</v>
      </c>
      <c r="J931" s="3">
        <v>39.06</v>
      </c>
      <c r="K931" s="3">
        <v>36.590000000000003</v>
      </c>
      <c r="L931" s="3">
        <v>33.44</v>
      </c>
      <c r="M931" s="3">
        <v>31.61</v>
      </c>
      <c r="N931" s="3">
        <v>30.03</v>
      </c>
      <c r="O931" s="3">
        <v>30.18</v>
      </c>
      <c r="P931" s="3">
        <v>30.6</v>
      </c>
      <c r="Q931" s="3">
        <v>32.18</v>
      </c>
      <c r="R931" s="3">
        <v>37.19</v>
      </c>
      <c r="S931" s="3">
        <v>40.159999999999997</v>
      </c>
      <c r="T931" s="3">
        <v>42.64</v>
      </c>
      <c r="U931" s="3">
        <v>46.1</v>
      </c>
      <c r="V931" s="3">
        <v>45.88</v>
      </c>
      <c r="W931" s="3">
        <v>42.21</v>
      </c>
      <c r="X931" s="3">
        <v>38.32</v>
      </c>
      <c r="Y931" s="3">
        <v>36.71</v>
      </c>
      <c r="Z931" s="3">
        <v>36.1</v>
      </c>
      <c r="AA931" s="3">
        <v>35.340000000000003</v>
      </c>
      <c r="AB931" s="3">
        <v>35.92</v>
      </c>
      <c r="AC931" s="3">
        <v>36.96</v>
      </c>
      <c r="AD931" s="3">
        <v>40.36</v>
      </c>
      <c r="AE931" s="3">
        <v>43.68</v>
      </c>
      <c r="AF931" s="3">
        <v>46.29</v>
      </c>
      <c r="AG931" s="3">
        <v>48.02</v>
      </c>
      <c r="AH931" s="3">
        <v>48.05</v>
      </c>
      <c r="AI931" s="3">
        <v>45.62</v>
      </c>
      <c r="AJ931" s="3">
        <v>39.79</v>
      </c>
      <c r="AK931" s="3">
        <v>37.42</v>
      </c>
      <c r="AL931" s="3">
        <v>36.44</v>
      </c>
      <c r="AM931" s="3">
        <v>36.630000000000003</v>
      </c>
      <c r="AN931" s="3">
        <v>37.799999999999997</v>
      </c>
      <c r="AO931" s="3">
        <v>40.770000000000003</v>
      </c>
      <c r="AP931" s="3">
        <v>45.63</v>
      </c>
      <c r="AQ931" s="3">
        <v>47.81</v>
      </c>
      <c r="AR931" s="3">
        <v>48.01</v>
      </c>
      <c r="AS931" s="3">
        <v>47.93</v>
      </c>
      <c r="AT931" s="3">
        <v>45.33</v>
      </c>
      <c r="AU931" s="3">
        <v>42.88</v>
      </c>
      <c r="AV931" s="3">
        <v>38.700000000000003</v>
      </c>
      <c r="AW931" s="3">
        <v>38.18</v>
      </c>
      <c r="AX931" s="3">
        <v>37.99</v>
      </c>
      <c r="AY931" s="3">
        <v>38.15</v>
      </c>
    </row>
    <row r="932" spans="1:51" x14ac:dyDescent="0.35">
      <c r="A932" s="5">
        <f t="shared" si="15"/>
        <v>44029</v>
      </c>
      <c r="B932" t="s">
        <v>1077</v>
      </c>
      <c r="C932" s="2">
        <v>44029</v>
      </c>
      <c r="D932" s="3">
        <v>13.42</v>
      </c>
      <c r="E932" s="3">
        <v>15.08</v>
      </c>
      <c r="F932" s="3">
        <v>19.38</v>
      </c>
      <c r="G932" s="3">
        <v>30.44</v>
      </c>
      <c r="H932" s="3">
        <v>36.36</v>
      </c>
      <c r="I932" s="3">
        <v>38.659999999999997</v>
      </c>
      <c r="J932" s="3">
        <v>39.07</v>
      </c>
      <c r="K932" s="3">
        <v>36.659999999999997</v>
      </c>
      <c r="L932" s="3">
        <v>33.19</v>
      </c>
      <c r="M932" s="3">
        <v>31.46</v>
      </c>
      <c r="N932" s="3">
        <v>29.63</v>
      </c>
      <c r="O932" s="3">
        <v>29.88</v>
      </c>
      <c r="P932" s="3">
        <v>30.3</v>
      </c>
      <c r="Q932" s="3">
        <v>31.98</v>
      </c>
      <c r="R932" s="3">
        <v>37.159999999999997</v>
      </c>
      <c r="S932" s="3">
        <v>40.24</v>
      </c>
      <c r="T932" s="3">
        <v>42.73</v>
      </c>
      <c r="U932" s="3">
        <v>46.2</v>
      </c>
      <c r="V932" s="3">
        <v>45.98</v>
      </c>
      <c r="W932" s="3">
        <v>42.31</v>
      </c>
      <c r="X932" s="3">
        <v>38.42</v>
      </c>
      <c r="Y932" s="3">
        <v>36.81</v>
      </c>
      <c r="Z932" s="3">
        <v>36.200000000000003</v>
      </c>
      <c r="AA932" s="3">
        <v>35.44</v>
      </c>
      <c r="AB932" s="3">
        <v>36.020000000000003</v>
      </c>
      <c r="AC932" s="3">
        <v>37.06</v>
      </c>
      <c r="AD932" s="3">
        <v>40.46</v>
      </c>
      <c r="AE932" s="3">
        <v>43.78</v>
      </c>
      <c r="AF932" s="3">
        <v>46.39</v>
      </c>
      <c r="AG932" s="3">
        <v>48.12</v>
      </c>
      <c r="AH932" s="3">
        <v>48.15</v>
      </c>
      <c r="AI932" s="3">
        <v>45.72</v>
      </c>
      <c r="AJ932" s="3">
        <v>39.89</v>
      </c>
      <c r="AK932" s="3">
        <v>37.520000000000003</v>
      </c>
      <c r="AL932" s="3">
        <v>36.54</v>
      </c>
      <c r="AM932" s="3">
        <v>36.729999999999997</v>
      </c>
      <c r="AN932" s="3">
        <v>37.9</v>
      </c>
      <c r="AO932" s="3">
        <v>40.869999999999997</v>
      </c>
      <c r="AP932" s="3">
        <v>45.73</v>
      </c>
      <c r="AQ932" s="3">
        <v>47.91</v>
      </c>
      <c r="AR932" s="3">
        <v>48.11</v>
      </c>
      <c r="AS932" s="3">
        <v>48.03</v>
      </c>
      <c r="AT932" s="3">
        <v>45.43</v>
      </c>
      <c r="AU932" s="3">
        <v>42.98</v>
      </c>
      <c r="AV932" s="3">
        <v>38.799999999999997</v>
      </c>
      <c r="AW932" s="3">
        <v>38.28</v>
      </c>
      <c r="AX932" s="3">
        <v>38.090000000000003</v>
      </c>
      <c r="AY932" s="3">
        <v>38.25</v>
      </c>
    </row>
    <row r="933" spans="1:51" x14ac:dyDescent="0.35">
      <c r="A933" s="5">
        <f t="shared" si="15"/>
        <v>44032</v>
      </c>
      <c r="B933" t="s">
        <v>1078</v>
      </c>
      <c r="C933" s="2">
        <v>44032</v>
      </c>
      <c r="D933" s="3">
        <v>12.21</v>
      </c>
      <c r="E933" s="3">
        <v>13.81</v>
      </c>
      <c r="F933" s="3">
        <v>17.79</v>
      </c>
      <c r="G933" s="3">
        <v>28.28</v>
      </c>
      <c r="H933" s="3">
        <v>34.380000000000003</v>
      </c>
      <c r="I933" s="3">
        <v>37.03</v>
      </c>
      <c r="J933" s="3">
        <v>37.479999999999997</v>
      </c>
      <c r="K933" s="3">
        <v>35.17</v>
      </c>
      <c r="L933" s="3">
        <v>31.63</v>
      </c>
      <c r="M933" s="3">
        <v>29.92</v>
      </c>
      <c r="N933" s="3">
        <v>28.11</v>
      </c>
      <c r="O933" s="3">
        <v>28.38</v>
      </c>
      <c r="P933" s="3">
        <v>28.84</v>
      </c>
      <c r="Q933" s="3">
        <v>30.61</v>
      </c>
      <c r="R933" s="3">
        <v>35.81</v>
      </c>
      <c r="S933" s="3">
        <v>38.950000000000003</v>
      </c>
      <c r="T933" s="3">
        <v>41.43</v>
      </c>
      <c r="U933" s="3">
        <v>44.91</v>
      </c>
      <c r="V933" s="3">
        <v>44.71</v>
      </c>
      <c r="W933" s="3">
        <v>41.06</v>
      </c>
      <c r="X933" s="3">
        <v>37.17</v>
      </c>
      <c r="Y933" s="3">
        <v>35.56</v>
      </c>
      <c r="Z933" s="3">
        <v>34.950000000000003</v>
      </c>
      <c r="AA933" s="3">
        <v>34.19</v>
      </c>
      <c r="AB933" s="3">
        <v>34.770000000000003</v>
      </c>
      <c r="AC933" s="3">
        <v>35.81</v>
      </c>
      <c r="AD933" s="3">
        <v>39.299999999999997</v>
      </c>
      <c r="AE933" s="3">
        <v>42.67</v>
      </c>
      <c r="AF933" s="3">
        <v>45.33</v>
      </c>
      <c r="AG933" s="3">
        <v>47.11</v>
      </c>
      <c r="AH933" s="3">
        <v>47.19</v>
      </c>
      <c r="AI933" s="3">
        <v>44.81</v>
      </c>
      <c r="AJ933" s="3">
        <v>39.020000000000003</v>
      </c>
      <c r="AK933" s="3">
        <v>36.69</v>
      </c>
      <c r="AL933" s="3">
        <v>35.76</v>
      </c>
      <c r="AM933" s="3">
        <v>36</v>
      </c>
      <c r="AN933" s="3">
        <v>37.22</v>
      </c>
      <c r="AO933" s="3">
        <v>40.24</v>
      </c>
      <c r="AP933" s="3">
        <v>45.08</v>
      </c>
      <c r="AQ933" s="3">
        <v>47.21</v>
      </c>
      <c r="AR933" s="3">
        <v>47.36</v>
      </c>
      <c r="AS933" s="3">
        <v>47.23</v>
      </c>
      <c r="AT933" s="3">
        <v>44.58</v>
      </c>
      <c r="AU933" s="3">
        <v>42.13</v>
      </c>
      <c r="AV933" s="3">
        <v>37.950000000000003</v>
      </c>
      <c r="AW933" s="3">
        <v>37.43</v>
      </c>
      <c r="AX933" s="3">
        <v>37.24</v>
      </c>
      <c r="AY933" s="3">
        <v>37.4</v>
      </c>
    </row>
    <row r="934" spans="1:51" x14ac:dyDescent="0.35">
      <c r="A934" s="5">
        <f t="shared" si="15"/>
        <v>44033</v>
      </c>
      <c r="B934" t="s">
        <v>1079</v>
      </c>
      <c r="C934" s="2">
        <v>44033</v>
      </c>
      <c r="D934" s="3">
        <v>12.71</v>
      </c>
      <c r="E934" s="3">
        <v>14.2</v>
      </c>
      <c r="F934" s="3">
        <v>17.989999999999998</v>
      </c>
      <c r="G934" s="3">
        <v>28.38</v>
      </c>
      <c r="H934" s="3">
        <v>34.31</v>
      </c>
      <c r="I934" s="3">
        <v>37.01</v>
      </c>
      <c r="J934" s="3">
        <v>37.409999999999997</v>
      </c>
      <c r="K934" s="3">
        <v>35.01</v>
      </c>
      <c r="L934" s="3">
        <v>31.29</v>
      </c>
      <c r="M934" s="3">
        <v>29.55</v>
      </c>
      <c r="N934" s="3">
        <v>27.9</v>
      </c>
      <c r="O934" s="3">
        <v>28.25</v>
      </c>
      <c r="P934" s="3">
        <v>28.71</v>
      </c>
      <c r="Q934" s="3">
        <v>30.48</v>
      </c>
      <c r="R934" s="3">
        <v>35.64</v>
      </c>
      <c r="S934" s="3">
        <v>38.75</v>
      </c>
      <c r="T934" s="3">
        <v>41.23</v>
      </c>
      <c r="U934" s="3">
        <v>44.71</v>
      </c>
      <c r="V934" s="3">
        <v>44.51</v>
      </c>
      <c r="W934" s="3">
        <v>40.86</v>
      </c>
      <c r="X934" s="3">
        <v>37.159999999999997</v>
      </c>
      <c r="Y934" s="3">
        <v>35.549999999999997</v>
      </c>
      <c r="Z934" s="3">
        <v>34.94</v>
      </c>
      <c r="AA934" s="3">
        <v>34.18</v>
      </c>
      <c r="AB934" s="3">
        <v>34.76</v>
      </c>
      <c r="AC934" s="3">
        <v>35.799999999999997</v>
      </c>
      <c r="AD934" s="3">
        <v>39.32</v>
      </c>
      <c r="AE934" s="3">
        <v>42.69</v>
      </c>
      <c r="AF934" s="3">
        <v>45.35</v>
      </c>
      <c r="AG934" s="3">
        <v>47.13</v>
      </c>
      <c r="AH934" s="3">
        <v>47.21</v>
      </c>
      <c r="AI934" s="3">
        <v>44.83</v>
      </c>
      <c r="AJ934" s="3">
        <v>39.04</v>
      </c>
      <c r="AK934" s="3">
        <v>36.71</v>
      </c>
      <c r="AL934" s="3">
        <v>35.78</v>
      </c>
      <c r="AM934" s="3">
        <v>36.020000000000003</v>
      </c>
      <c r="AN934" s="3">
        <v>37.24</v>
      </c>
      <c r="AO934" s="3">
        <v>40.29</v>
      </c>
      <c r="AP934" s="3">
        <v>45.18</v>
      </c>
      <c r="AQ934" s="3">
        <v>47.34</v>
      </c>
      <c r="AR934" s="3">
        <v>47.49</v>
      </c>
      <c r="AS934" s="3">
        <v>47.36</v>
      </c>
      <c r="AT934" s="3">
        <v>44.71</v>
      </c>
      <c r="AU934" s="3">
        <v>42.26</v>
      </c>
      <c r="AV934" s="3">
        <v>38.08</v>
      </c>
      <c r="AW934" s="3">
        <v>37.56</v>
      </c>
      <c r="AX934" s="3">
        <v>37.369999999999997</v>
      </c>
      <c r="AY934" s="3">
        <v>37.53</v>
      </c>
    </row>
    <row r="935" spans="1:51" x14ac:dyDescent="0.35">
      <c r="A935" s="5">
        <f t="shared" si="15"/>
        <v>44034</v>
      </c>
      <c r="B935" t="s">
        <v>1080</v>
      </c>
      <c r="C935" s="2">
        <v>44034</v>
      </c>
      <c r="D935" s="3">
        <v>13.05</v>
      </c>
      <c r="E935" s="3">
        <v>14.36</v>
      </c>
      <c r="F935" s="3">
        <v>18.18</v>
      </c>
      <c r="G935" s="3">
        <v>28.56</v>
      </c>
      <c r="H935" s="3">
        <v>34.549999999999997</v>
      </c>
      <c r="I935" s="3">
        <v>37.19</v>
      </c>
      <c r="J935" s="3">
        <v>37.64</v>
      </c>
      <c r="K935" s="3">
        <v>35.25</v>
      </c>
      <c r="L935" s="3">
        <v>31.25</v>
      </c>
      <c r="M935" s="3">
        <v>29.46</v>
      </c>
      <c r="N935" s="3">
        <v>27.56</v>
      </c>
      <c r="O935" s="3">
        <v>28</v>
      </c>
      <c r="P935" s="3">
        <v>28.46</v>
      </c>
      <c r="Q935" s="3">
        <v>30.23</v>
      </c>
      <c r="R935" s="3">
        <v>35.520000000000003</v>
      </c>
      <c r="S935" s="3">
        <v>38.630000000000003</v>
      </c>
      <c r="T935" s="3">
        <v>41.11</v>
      </c>
      <c r="U935" s="3">
        <v>44.48</v>
      </c>
      <c r="V935" s="3">
        <v>44.26</v>
      </c>
      <c r="W935" s="3">
        <v>40.61</v>
      </c>
      <c r="X935" s="3">
        <v>36.89</v>
      </c>
      <c r="Y935" s="3">
        <v>35.31</v>
      </c>
      <c r="Z935" s="3">
        <v>34.729999999999997</v>
      </c>
      <c r="AA935" s="3">
        <v>34</v>
      </c>
      <c r="AB935" s="3">
        <v>34.61</v>
      </c>
      <c r="AC935" s="3">
        <v>35.68</v>
      </c>
      <c r="AD935" s="3">
        <v>39.24</v>
      </c>
      <c r="AE935" s="3">
        <v>42.65</v>
      </c>
      <c r="AF935" s="3">
        <v>45.31</v>
      </c>
      <c r="AG935" s="3">
        <v>47.09</v>
      </c>
      <c r="AH935" s="3">
        <v>47.17</v>
      </c>
      <c r="AI935" s="3">
        <v>44.79</v>
      </c>
      <c r="AJ935" s="3">
        <v>39</v>
      </c>
      <c r="AK935" s="3">
        <v>36.67</v>
      </c>
      <c r="AL935" s="3">
        <v>35.74</v>
      </c>
      <c r="AM935" s="3">
        <v>35.979999999999997</v>
      </c>
      <c r="AN935" s="3">
        <v>37.200000000000003</v>
      </c>
      <c r="AO935" s="3">
        <v>40.25</v>
      </c>
      <c r="AP935" s="3">
        <v>45.08</v>
      </c>
      <c r="AQ935" s="3">
        <v>47.19</v>
      </c>
      <c r="AR935" s="3">
        <v>47.33</v>
      </c>
      <c r="AS935" s="3">
        <v>47.2</v>
      </c>
      <c r="AT935" s="3">
        <v>44.55</v>
      </c>
      <c r="AU935" s="3">
        <v>42.1</v>
      </c>
      <c r="AV935" s="3">
        <v>37.92</v>
      </c>
      <c r="AW935" s="3">
        <v>37.4</v>
      </c>
      <c r="AX935" s="3">
        <v>37.21</v>
      </c>
      <c r="AY935" s="3">
        <v>37.369999999999997</v>
      </c>
    </row>
    <row r="936" spans="1:51" x14ac:dyDescent="0.35">
      <c r="A936" s="5">
        <f t="shared" si="15"/>
        <v>44035</v>
      </c>
      <c r="B936" t="s">
        <v>1081</v>
      </c>
      <c r="C936" s="2">
        <v>44035</v>
      </c>
      <c r="D936" s="3">
        <v>13.7</v>
      </c>
      <c r="E936" s="3">
        <v>14.91</v>
      </c>
      <c r="F936" s="3">
        <v>18.559999999999999</v>
      </c>
      <c r="G936" s="3">
        <v>29.04</v>
      </c>
      <c r="H936" s="3">
        <v>34.67</v>
      </c>
      <c r="I936" s="3">
        <v>37.270000000000003</v>
      </c>
      <c r="J936" s="3">
        <v>37.799999999999997</v>
      </c>
      <c r="K936" s="3">
        <v>35.44</v>
      </c>
      <c r="L936" s="3">
        <v>31.7</v>
      </c>
      <c r="M936" s="3">
        <v>29.64</v>
      </c>
      <c r="N936" s="3">
        <v>27.81</v>
      </c>
      <c r="O936" s="3">
        <v>28.02</v>
      </c>
      <c r="P936" s="3">
        <v>28.48</v>
      </c>
      <c r="Q936" s="3">
        <v>30.25</v>
      </c>
      <c r="R936" s="3">
        <v>35.67</v>
      </c>
      <c r="S936" s="3">
        <v>38.78</v>
      </c>
      <c r="T936" s="3">
        <v>41.27</v>
      </c>
      <c r="U936" s="3">
        <v>44.78</v>
      </c>
      <c r="V936" s="3">
        <v>44.56</v>
      </c>
      <c r="W936" s="3">
        <v>40.93</v>
      </c>
      <c r="X936" s="3">
        <v>37.21</v>
      </c>
      <c r="Y936" s="3">
        <v>35.630000000000003</v>
      </c>
      <c r="Z936" s="3">
        <v>35.049999999999997</v>
      </c>
      <c r="AA936" s="3">
        <v>34.29</v>
      </c>
      <c r="AB936" s="3">
        <v>34.869999999999997</v>
      </c>
      <c r="AC936" s="3">
        <v>35.9</v>
      </c>
      <c r="AD936" s="3">
        <v>39.46</v>
      </c>
      <c r="AE936" s="3">
        <v>42.87</v>
      </c>
      <c r="AF936" s="3">
        <v>45.53</v>
      </c>
      <c r="AG936" s="3">
        <v>47.31</v>
      </c>
      <c r="AH936" s="3">
        <v>47.39</v>
      </c>
      <c r="AI936" s="3">
        <v>45.01</v>
      </c>
      <c r="AJ936" s="3">
        <v>39.22</v>
      </c>
      <c r="AK936" s="3">
        <v>36.89</v>
      </c>
      <c r="AL936" s="3">
        <v>35.96</v>
      </c>
      <c r="AM936" s="3">
        <v>36.200000000000003</v>
      </c>
      <c r="AN936" s="3">
        <v>37.42</v>
      </c>
      <c r="AO936" s="3">
        <v>40.47</v>
      </c>
      <c r="AP936" s="3">
        <v>45.3</v>
      </c>
      <c r="AQ936" s="3">
        <v>47.41</v>
      </c>
      <c r="AR936" s="3">
        <v>47.55</v>
      </c>
      <c r="AS936" s="3">
        <v>47.42</v>
      </c>
      <c r="AT936" s="3">
        <v>44.77</v>
      </c>
      <c r="AU936" s="3">
        <v>42.32</v>
      </c>
      <c r="AV936" s="3">
        <v>38.14</v>
      </c>
      <c r="AW936" s="3">
        <v>37.619999999999997</v>
      </c>
      <c r="AX936" s="3">
        <v>37.43</v>
      </c>
      <c r="AY936" s="3">
        <v>37.590000000000003</v>
      </c>
    </row>
    <row r="937" spans="1:51" x14ac:dyDescent="0.35">
      <c r="A937" s="5">
        <f t="shared" si="15"/>
        <v>44036</v>
      </c>
      <c r="B937" t="s">
        <v>1082</v>
      </c>
      <c r="C937" s="2">
        <v>44036</v>
      </c>
      <c r="D937" s="3">
        <v>13.59</v>
      </c>
      <c r="E937" s="3">
        <v>14.78</v>
      </c>
      <c r="F937" s="3">
        <v>18.239999999999998</v>
      </c>
      <c r="G937" s="3">
        <v>28.61</v>
      </c>
      <c r="H937" s="3">
        <v>34.17</v>
      </c>
      <c r="I937" s="3">
        <v>36.840000000000003</v>
      </c>
      <c r="J937" s="3">
        <v>37.369999999999997</v>
      </c>
      <c r="K937" s="3">
        <v>34.94</v>
      </c>
      <c r="L937" s="3">
        <v>31.02</v>
      </c>
      <c r="M937" s="3">
        <v>28.95</v>
      </c>
      <c r="N937" s="3">
        <v>27.12</v>
      </c>
      <c r="O937" s="3">
        <v>27.33</v>
      </c>
      <c r="P937" s="3">
        <v>27.78</v>
      </c>
      <c r="Q937" s="3">
        <v>29.55</v>
      </c>
      <c r="R937" s="3">
        <v>34.99</v>
      </c>
      <c r="S937" s="3">
        <v>38.200000000000003</v>
      </c>
      <c r="T937" s="3">
        <v>40.74</v>
      </c>
      <c r="U937" s="3">
        <v>44.3</v>
      </c>
      <c r="V937" s="3">
        <v>44.08</v>
      </c>
      <c r="W937" s="3">
        <v>40.450000000000003</v>
      </c>
      <c r="X937" s="3">
        <v>36.729999999999997</v>
      </c>
      <c r="Y937" s="3">
        <v>35.15</v>
      </c>
      <c r="Z937" s="3">
        <v>34.57</v>
      </c>
      <c r="AA937" s="3">
        <v>33.81</v>
      </c>
      <c r="AB937" s="3">
        <v>34.39</v>
      </c>
      <c r="AC937" s="3">
        <v>35.42</v>
      </c>
      <c r="AD937" s="3">
        <v>39.07</v>
      </c>
      <c r="AE937" s="3">
        <v>42.56</v>
      </c>
      <c r="AF937" s="3">
        <v>45.3</v>
      </c>
      <c r="AG937" s="3">
        <v>47.08</v>
      </c>
      <c r="AH937" s="3">
        <v>47.16</v>
      </c>
      <c r="AI937" s="3">
        <v>44.78</v>
      </c>
      <c r="AJ937" s="3">
        <v>38.99</v>
      </c>
      <c r="AK937" s="3">
        <v>36.659999999999997</v>
      </c>
      <c r="AL937" s="3">
        <v>35.729999999999997</v>
      </c>
      <c r="AM937" s="3">
        <v>35.97</v>
      </c>
      <c r="AN937" s="3">
        <v>37.19</v>
      </c>
      <c r="AO937" s="3">
        <v>40.24</v>
      </c>
      <c r="AP937" s="3">
        <v>45.07</v>
      </c>
      <c r="AQ937" s="3">
        <v>47.18</v>
      </c>
      <c r="AR937" s="3">
        <v>47.32</v>
      </c>
      <c r="AS937" s="3">
        <v>47.19</v>
      </c>
      <c r="AT937" s="3">
        <v>44.54</v>
      </c>
      <c r="AU937" s="3">
        <v>42.09</v>
      </c>
      <c r="AV937" s="3">
        <v>37.909999999999997</v>
      </c>
      <c r="AW937" s="3">
        <v>37.39</v>
      </c>
      <c r="AX937" s="3">
        <v>37.200000000000003</v>
      </c>
      <c r="AY937" s="3">
        <v>37.36</v>
      </c>
    </row>
    <row r="938" spans="1:51" x14ac:dyDescent="0.35">
      <c r="A938" s="5">
        <f t="shared" si="15"/>
        <v>44039</v>
      </c>
      <c r="B938" t="s">
        <v>1083</v>
      </c>
      <c r="C938" s="2">
        <v>44039</v>
      </c>
      <c r="D938" s="3">
        <v>12.91</v>
      </c>
      <c r="E938" s="3">
        <v>14.56</v>
      </c>
      <c r="F938" s="3">
        <v>18.16</v>
      </c>
      <c r="G938" s="3">
        <v>28.27</v>
      </c>
      <c r="H938" s="3">
        <v>33.32</v>
      </c>
      <c r="I938" s="3">
        <v>36.17</v>
      </c>
      <c r="J938" s="3">
        <v>36.65</v>
      </c>
      <c r="K938" s="3">
        <v>34.25</v>
      </c>
      <c r="L938" s="3">
        <v>30.24</v>
      </c>
      <c r="M938" s="3">
        <v>28.17</v>
      </c>
      <c r="N938" s="3">
        <v>26.34</v>
      </c>
      <c r="O938" s="3">
        <v>26.55</v>
      </c>
      <c r="P938" s="3">
        <v>27</v>
      </c>
      <c r="Q938" s="3">
        <v>28.77</v>
      </c>
      <c r="R938" s="3">
        <v>34.340000000000003</v>
      </c>
      <c r="S938" s="3">
        <v>37.69</v>
      </c>
      <c r="T938" s="3">
        <v>40.299999999999997</v>
      </c>
      <c r="U938" s="3">
        <v>43.86</v>
      </c>
      <c r="V938" s="3">
        <v>43.64</v>
      </c>
      <c r="W938" s="3">
        <v>39.950000000000003</v>
      </c>
      <c r="X938" s="3">
        <v>36.03</v>
      </c>
      <c r="Y938" s="3">
        <v>34.32</v>
      </c>
      <c r="Z938" s="3">
        <v>33.74</v>
      </c>
      <c r="AA938" s="3">
        <v>32.979999999999997</v>
      </c>
      <c r="AB938" s="3">
        <v>33.56</v>
      </c>
      <c r="AC938" s="3">
        <v>34.590000000000003</v>
      </c>
      <c r="AD938" s="3">
        <v>38.270000000000003</v>
      </c>
      <c r="AE938" s="3">
        <v>41.79</v>
      </c>
      <c r="AF938" s="3">
        <v>44.56</v>
      </c>
      <c r="AG938" s="3">
        <v>46.37</v>
      </c>
      <c r="AH938" s="3">
        <v>46.48</v>
      </c>
      <c r="AI938" s="3">
        <v>44.18</v>
      </c>
      <c r="AJ938" s="3">
        <v>38.56</v>
      </c>
      <c r="AK938" s="3">
        <v>36.29</v>
      </c>
      <c r="AL938" s="3">
        <v>35.36</v>
      </c>
      <c r="AM938" s="3">
        <v>35.6</v>
      </c>
      <c r="AN938" s="3">
        <v>36.82</v>
      </c>
      <c r="AO938" s="3">
        <v>39.869999999999997</v>
      </c>
      <c r="AP938" s="3">
        <v>44.7</v>
      </c>
      <c r="AQ938" s="3">
        <v>46.81</v>
      </c>
      <c r="AR938" s="3">
        <v>46.95</v>
      </c>
      <c r="AS938" s="3">
        <v>46.82</v>
      </c>
      <c r="AT938" s="3">
        <v>44.17</v>
      </c>
      <c r="AU938" s="3">
        <v>41.72</v>
      </c>
      <c r="AV938" s="3">
        <v>37.54</v>
      </c>
      <c r="AW938" s="3">
        <v>37.020000000000003</v>
      </c>
      <c r="AX938" s="3">
        <v>36.83</v>
      </c>
      <c r="AY938" s="3">
        <v>36.99</v>
      </c>
    </row>
    <row r="939" spans="1:51" x14ac:dyDescent="0.35">
      <c r="A939" s="5">
        <f t="shared" si="15"/>
        <v>44040</v>
      </c>
      <c r="B939" t="s">
        <v>1084</v>
      </c>
      <c r="C939" s="2">
        <v>44040</v>
      </c>
      <c r="D939" s="3">
        <v>13.19</v>
      </c>
      <c r="E939" s="3">
        <v>14.89</v>
      </c>
      <c r="F939" s="3">
        <v>18.54</v>
      </c>
      <c r="G939" s="3">
        <v>28.63</v>
      </c>
      <c r="H939" s="3">
        <v>33.630000000000003</v>
      </c>
      <c r="I939" s="3">
        <v>36.54</v>
      </c>
      <c r="J939" s="3">
        <v>36.99</v>
      </c>
      <c r="K939" s="3">
        <v>34.590000000000003</v>
      </c>
      <c r="L939" s="3">
        <v>30.69</v>
      </c>
      <c r="M939" s="3">
        <v>28.71</v>
      </c>
      <c r="N939" s="3">
        <v>26.88</v>
      </c>
      <c r="O939" s="3">
        <v>27.08</v>
      </c>
      <c r="P939" s="3">
        <v>27.53</v>
      </c>
      <c r="Q939" s="3">
        <v>29.3</v>
      </c>
      <c r="R939" s="3">
        <v>34.770000000000003</v>
      </c>
      <c r="S939" s="3">
        <v>38.049999999999997</v>
      </c>
      <c r="T939" s="3">
        <v>40.659999999999997</v>
      </c>
      <c r="U939" s="3">
        <v>44.22</v>
      </c>
      <c r="V939" s="3">
        <v>44</v>
      </c>
      <c r="W939" s="3">
        <v>40.31</v>
      </c>
      <c r="X939" s="3">
        <v>36.35</v>
      </c>
      <c r="Y939" s="3">
        <v>34.64</v>
      </c>
      <c r="Z939" s="3">
        <v>34.06</v>
      </c>
      <c r="AA939" s="3">
        <v>33.299999999999997</v>
      </c>
      <c r="AB939" s="3">
        <v>33.880000000000003</v>
      </c>
      <c r="AC939" s="3">
        <v>34.909999999999997</v>
      </c>
      <c r="AD939" s="3">
        <v>38.590000000000003</v>
      </c>
      <c r="AE939" s="3">
        <v>42.11</v>
      </c>
      <c r="AF939" s="3">
        <v>44.88</v>
      </c>
      <c r="AG939" s="3">
        <v>46.69</v>
      </c>
      <c r="AH939" s="3">
        <v>46.8</v>
      </c>
      <c r="AI939" s="3">
        <v>44.5</v>
      </c>
      <c r="AJ939" s="3">
        <v>38.81</v>
      </c>
      <c r="AK939" s="3">
        <v>36.54</v>
      </c>
      <c r="AL939" s="3">
        <v>35.61</v>
      </c>
      <c r="AM939" s="3">
        <v>35.85</v>
      </c>
      <c r="AN939" s="3">
        <v>37.07</v>
      </c>
      <c r="AO939" s="3">
        <v>40.119999999999997</v>
      </c>
      <c r="AP939" s="3">
        <v>44.95</v>
      </c>
      <c r="AQ939" s="3">
        <v>47.06</v>
      </c>
      <c r="AR939" s="3">
        <v>47.2</v>
      </c>
      <c r="AS939" s="3">
        <v>47.07</v>
      </c>
      <c r="AT939" s="3">
        <v>44.42</v>
      </c>
      <c r="AU939" s="3">
        <v>41.97</v>
      </c>
      <c r="AV939" s="3">
        <v>37.79</v>
      </c>
      <c r="AW939" s="3">
        <v>37.270000000000003</v>
      </c>
      <c r="AX939" s="3">
        <v>37.08</v>
      </c>
      <c r="AY939" s="3">
        <v>37.24</v>
      </c>
    </row>
    <row r="940" spans="1:51" x14ac:dyDescent="0.35">
      <c r="A940" s="5">
        <f t="shared" si="15"/>
        <v>44041</v>
      </c>
      <c r="B940" t="s">
        <v>1085</v>
      </c>
      <c r="C940" s="2">
        <v>44041</v>
      </c>
      <c r="D940" s="3">
        <v>13.72</v>
      </c>
      <c r="E940" s="3">
        <v>15.37</v>
      </c>
      <c r="F940" s="3">
        <v>19.04</v>
      </c>
      <c r="G940" s="3">
        <v>29.04</v>
      </c>
      <c r="H940" s="3">
        <v>34.020000000000003</v>
      </c>
      <c r="I940" s="3">
        <v>36.81</v>
      </c>
      <c r="J940" s="3">
        <v>37.26</v>
      </c>
      <c r="K940" s="3">
        <v>35.06</v>
      </c>
      <c r="L940" s="3">
        <v>31.21</v>
      </c>
      <c r="M940" s="3">
        <v>29.26</v>
      </c>
      <c r="N940" s="3">
        <v>27.43</v>
      </c>
      <c r="O940" s="3">
        <v>27.63</v>
      </c>
      <c r="P940" s="3">
        <v>28.08</v>
      </c>
      <c r="Q940" s="3">
        <v>29.85</v>
      </c>
      <c r="R940" s="3">
        <v>35.17</v>
      </c>
      <c r="S940" s="3">
        <v>38.35</v>
      </c>
      <c r="T940" s="3">
        <v>40.96</v>
      </c>
      <c r="U940" s="3">
        <v>44.52</v>
      </c>
      <c r="V940" s="3">
        <v>44.3</v>
      </c>
      <c r="W940" s="3">
        <v>40.61</v>
      </c>
      <c r="X940" s="3">
        <v>36.58</v>
      </c>
      <c r="Y940" s="3">
        <v>34.81</v>
      </c>
      <c r="Z940" s="3">
        <v>34.22</v>
      </c>
      <c r="AA940" s="3">
        <v>33.46</v>
      </c>
      <c r="AB940" s="3">
        <v>34.04</v>
      </c>
      <c r="AC940" s="3">
        <v>35.07</v>
      </c>
      <c r="AD940" s="3">
        <v>38.75</v>
      </c>
      <c r="AE940" s="3">
        <v>42.27</v>
      </c>
      <c r="AF940" s="3">
        <v>45.04</v>
      </c>
      <c r="AG940" s="3">
        <v>46.85</v>
      </c>
      <c r="AH940" s="3">
        <v>46.96</v>
      </c>
      <c r="AI940" s="3">
        <v>44.66</v>
      </c>
      <c r="AJ940" s="3">
        <v>38.97</v>
      </c>
      <c r="AK940" s="3">
        <v>36.700000000000003</v>
      </c>
      <c r="AL940" s="3">
        <v>35.770000000000003</v>
      </c>
      <c r="AM940" s="3">
        <v>36.01</v>
      </c>
      <c r="AN940" s="3">
        <v>37.229999999999997</v>
      </c>
      <c r="AO940" s="3">
        <v>40.28</v>
      </c>
      <c r="AP940" s="3">
        <v>45.11</v>
      </c>
      <c r="AQ940" s="3">
        <v>47.22</v>
      </c>
      <c r="AR940" s="3">
        <v>47.36</v>
      </c>
      <c r="AS940" s="3">
        <v>47.23</v>
      </c>
      <c r="AT940" s="3">
        <v>44.58</v>
      </c>
      <c r="AU940" s="3">
        <v>42.13</v>
      </c>
      <c r="AV940" s="3">
        <v>37.950000000000003</v>
      </c>
      <c r="AW940" s="3">
        <v>37.43</v>
      </c>
      <c r="AX940" s="3">
        <v>37.24</v>
      </c>
      <c r="AY940" s="3">
        <v>37.4</v>
      </c>
    </row>
    <row r="941" spans="1:51" x14ac:dyDescent="0.35">
      <c r="A941" s="5">
        <f t="shared" si="15"/>
        <v>44042</v>
      </c>
      <c r="B941" t="s">
        <v>1086</v>
      </c>
      <c r="C941" s="2">
        <v>44042</v>
      </c>
      <c r="D941" s="3">
        <v>13.46</v>
      </c>
      <c r="E941" s="3">
        <v>15.76</v>
      </c>
      <c r="F941" s="3">
        <v>19.02</v>
      </c>
      <c r="G941" s="3">
        <v>28.85</v>
      </c>
      <c r="H941" s="3">
        <v>33.82</v>
      </c>
      <c r="I941" s="3">
        <v>36.06</v>
      </c>
      <c r="J941" s="3">
        <v>36.520000000000003</v>
      </c>
      <c r="K941" s="3">
        <v>34.270000000000003</v>
      </c>
      <c r="L941" s="3">
        <v>30.54</v>
      </c>
      <c r="M941" s="3">
        <v>28.73</v>
      </c>
      <c r="N941" s="3">
        <v>26.9</v>
      </c>
      <c r="O941" s="3">
        <v>27.1</v>
      </c>
      <c r="P941" s="3">
        <v>27.55</v>
      </c>
      <c r="Q941" s="3">
        <v>29.32</v>
      </c>
      <c r="R941" s="3">
        <v>34.590000000000003</v>
      </c>
      <c r="S941" s="3">
        <v>37.770000000000003</v>
      </c>
      <c r="T941" s="3">
        <v>40.35</v>
      </c>
      <c r="U941" s="3">
        <v>43.91</v>
      </c>
      <c r="V941" s="3">
        <v>43.69</v>
      </c>
      <c r="W941" s="3">
        <v>40</v>
      </c>
      <c r="X941" s="3">
        <v>36.04</v>
      </c>
      <c r="Y941" s="3">
        <v>34.31</v>
      </c>
      <c r="Z941" s="3">
        <v>33.72</v>
      </c>
      <c r="AA941" s="3">
        <v>32.96</v>
      </c>
      <c r="AB941" s="3">
        <v>33.54</v>
      </c>
      <c r="AC941" s="3">
        <v>34.53</v>
      </c>
      <c r="AD941" s="3">
        <v>38.14</v>
      </c>
      <c r="AE941" s="3">
        <v>41.66</v>
      </c>
      <c r="AF941" s="3">
        <v>44.43</v>
      </c>
      <c r="AG941" s="3">
        <v>46.24</v>
      </c>
      <c r="AH941" s="3">
        <v>46.35</v>
      </c>
      <c r="AI941" s="3">
        <v>44.05</v>
      </c>
      <c r="AJ941" s="3">
        <v>38.46</v>
      </c>
      <c r="AK941" s="3">
        <v>36.29</v>
      </c>
      <c r="AL941" s="3">
        <v>35.43</v>
      </c>
      <c r="AM941" s="3">
        <v>35.74</v>
      </c>
      <c r="AN941" s="3">
        <v>37.03</v>
      </c>
      <c r="AO941" s="3">
        <v>40.15</v>
      </c>
      <c r="AP941" s="3">
        <v>44.98</v>
      </c>
      <c r="AQ941" s="3">
        <v>47.09</v>
      </c>
      <c r="AR941" s="3">
        <v>47.23</v>
      </c>
      <c r="AS941" s="3">
        <v>47.1</v>
      </c>
      <c r="AT941" s="3">
        <v>44.45</v>
      </c>
      <c r="AU941" s="3">
        <v>42</v>
      </c>
      <c r="AV941" s="3">
        <v>37.82</v>
      </c>
      <c r="AW941" s="3">
        <v>37.299999999999997</v>
      </c>
      <c r="AX941" s="3">
        <v>37.11</v>
      </c>
      <c r="AY941" s="3">
        <v>37.270000000000003</v>
      </c>
    </row>
    <row r="942" spans="1:51" x14ac:dyDescent="0.35">
      <c r="A942" s="5">
        <f t="shared" si="15"/>
        <v>44043</v>
      </c>
      <c r="B942" t="s">
        <v>1087</v>
      </c>
      <c r="C942" s="2">
        <v>44043</v>
      </c>
      <c r="D942" s="3">
        <v>15.64</v>
      </c>
      <c r="E942" s="3">
        <v>18.88</v>
      </c>
      <c r="F942" s="3">
        <v>28.65</v>
      </c>
      <c r="G942" s="3">
        <v>33.630000000000003</v>
      </c>
      <c r="H942" s="3">
        <v>36.049999999999997</v>
      </c>
      <c r="I942" s="3">
        <v>36.35</v>
      </c>
      <c r="J942" s="3">
        <v>34.06</v>
      </c>
      <c r="K942" s="3">
        <v>30.17</v>
      </c>
      <c r="L942" s="3">
        <v>28.28</v>
      </c>
      <c r="M942" s="3">
        <v>26.45</v>
      </c>
      <c r="N942" s="3">
        <v>26.65</v>
      </c>
      <c r="O942" s="3">
        <v>27.1</v>
      </c>
      <c r="P942" s="3">
        <v>28.87</v>
      </c>
      <c r="Q942" s="3">
        <v>34.28</v>
      </c>
      <c r="R942" s="3">
        <v>37.549999999999997</v>
      </c>
      <c r="S942" s="3">
        <v>40.130000000000003</v>
      </c>
      <c r="T942" s="3">
        <v>43.69</v>
      </c>
      <c r="U942" s="3">
        <v>43.47</v>
      </c>
      <c r="V942" s="3">
        <v>39.78</v>
      </c>
      <c r="W942" s="3">
        <v>35.729999999999997</v>
      </c>
      <c r="X942" s="3">
        <v>34</v>
      </c>
      <c r="Y942" s="3">
        <v>33.409999999999997</v>
      </c>
      <c r="Z942" s="3">
        <v>32.65</v>
      </c>
      <c r="AA942" s="3">
        <v>33.229999999999997</v>
      </c>
      <c r="AB942" s="3">
        <v>34.22</v>
      </c>
      <c r="AC942" s="3">
        <v>37.99</v>
      </c>
      <c r="AD942" s="3">
        <v>41.51</v>
      </c>
      <c r="AE942" s="3">
        <v>44.28</v>
      </c>
      <c r="AF942" s="3">
        <v>46.09</v>
      </c>
      <c r="AG942" s="3">
        <v>46.2</v>
      </c>
      <c r="AH942" s="3">
        <v>43.9</v>
      </c>
      <c r="AI942" s="3">
        <v>38.17</v>
      </c>
      <c r="AJ942" s="3">
        <v>35.909999999999997</v>
      </c>
      <c r="AK942" s="3">
        <v>35.049999999999997</v>
      </c>
      <c r="AL942" s="3">
        <v>35.36</v>
      </c>
      <c r="AM942" s="3">
        <v>36.65</v>
      </c>
      <c r="AN942" s="3">
        <v>39.770000000000003</v>
      </c>
      <c r="AO942" s="3">
        <v>44.7</v>
      </c>
      <c r="AP942" s="3">
        <v>46.86</v>
      </c>
      <c r="AQ942" s="3">
        <v>47</v>
      </c>
      <c r="AR942" s="3">
        <v>46.87</v>
      </c>
      <c r="AS942" s="3">
        <v>44.22</v>
      </c>
      <c r="AT942" s="3">
        <v>41.77</v>
      </c>
      <c r="AU942" s="3">
        <v>37.590000000000003</v>
      </c>
      <c r="AV942" s="3">
        <v>37.07</v>
      </c>
      <c r="AW942" s="3">
        <v>36.880000000000003</v>
      </c>
      <c r="AX942" s="3">
        <v>37.04</v>
      </c>
      <c r="AY942" s="3">
        <v>37.11</v>
      </c>
    </row>
    <row r="943" spans="1:51" x14ac:dyDescent="0.35">
      <c r="A943" s="5">
        <f t="shared" si="15"/>
        <v>44046</v>
      </c>
      <c r="B943" t="s">
        <v>1088</v>
      </c>
      <c r="C943" s="2">
        <v>44046</v>
      </c>
      <c r="D943" s="3">
        <v>18.190000000000001</v>
      </c>
      <c r="E943" s="3">
        <v>20.86</v>
      </c>
      <c r="F943" s="3">
        <v>29.4</v>
      </c>
      <c r="G943" s="3">
        <v>34.049999999999997</v>
      </c>
      <c r="H943" s="3">
        <v>36.54</v>
      </c>
      <c r="I943" s="3">
        <v>36.94</v>
      </c>
      <c r="J943" s="3">
        <v>34.79</v>
      </c>
      <c r="K943" s="3">
        <v>31.02</v>
      </c>
      <c r="L943" s="3">
        <v>29.08</v>
      </c>
      <c r="M943" s="3">
        <v>27.28</v>
      </c>
      <c r="N943" s="3">
        <v>27.45</v>
      </c>
      <c r="O943" s="3">
        <v>27.81</v>
      </c>
      <c r="P943" s="3">
        <v>29.48</v>
      </c>
      <c r="Q943" s="3">
        <v>34.76</v>
      </c>
      <c r="R943" s="3">
        <v>37.880000000000003</v>
      </c>
      <c r="S943" s="3">
        <v>40.4</v>
      </c>
      <c r="T943" s="3">
        <v>43.96</v>
      </c>
      <c r="U943" s="3">
        <v>43.74</v>
      </c>
      <c r="V943" s="3">
        <v>40.090000000000003</v>
      </c>
      <c r="W943" s="3">
        <v>36.090000000000003</v>
      </c>
      <c r="X943" s="3">
        <v>34.409999999999997</v>
      </c>
      <c r="Y943" s="3">
        <v>33.880000000000003</v>
      </c>
      <c r="Z943" s="3">
        <v>33.119999999999997</v>
      </c>
      <c r="AA943" s="3">
        <v>33.700000000000003</v>
      </c>
      <c r="AB943" s="3">
        <v>34.65</v>
      </c>
      <c r="AC943" s="3">
        <v>38.369999999999997</v>
      </c>
      <c r="AD943" s="3">
        <v>41.89</v>
      </c>
      <c r="AE943" s="3">
        <v>44.66</v>
      </c>
      <c r="AF943" s="3">
        <v>46.47</v>
      </c>
      <c r="AG943" s="3">
        <v>46.58</v>
      </c>
      <c r="AH943" s="3">
        <v>44.28</v>
      </c>
      <c r="AI943" s="3">
        <v>38.549999999999997</v>
      </c>
      <c r="AJ943" s="3">
        <v>36.29</v>
      </c>
      <c r="AK943" s="3">
        <v>35.43</v>
      </c>
      <c r="AL943" s="3">
        <v>35.74</v>
      </c>
      <c r="AM943" s="3">
        <v>37.03</v>
      </c>
      <c r="AN943" s="3">
        <v>40.15</v>
      </c>
      <c r="AO943" s="3">
        <v>45.08</v>
      </c>
      <c r="AP943" s="3">
        <v>47.24</v>
      </c>
      <c r="AQ943" s="3">
        <v>47.38</v>
      </c>
      <c r="AR943" s="3">
        <v>47.25</v>
      </c>
      <c r="AS943" s="3">
        <v>44.6</v>
      </c>
      <c r="AT943" s="3">
        <v>42.15</v>
      </c>
      <c r="AU943" s="3">
        <v>37.97</v>
      </c>
      <c r="AV943" s="3">
        <v>37.450000000000003</v>
      </c>
      <c r="AW943" s="3">
        <v>37.26</v>
      </c>
      <c r="AX943" s="3">
        <v>37.42</v>
      </c>
      <c r="AY943" s="3">
        <v>37.49</v>
      </c>
    </row>
    <row r="944" spans="1:51" x14ac:dyDescent="0.35">
      <c r="A944" s="5">
        <f t="shared" si="15"/>
        <v>44047</v>
      </c>
      <c r="B944" t="s">
        <v>1089</v>
      </c>
      <c r="C944" s="2">
        <v>44047</v>
      </c>
      <c r="D944" s="3">
        <v>19.79</v>
      </c>
      <c r="E944" s="3">
        <v>22.13</v>
      </c>
      <c r="F944" s="3">
        <v>30.67</v>
      </c>
      <c r="G944" s="3">
        <v>35</v>
      </c>
      <c r="H944" s="3">
        <v>37.4</v>
      </c>
      <c r="I944" s="3">
        <v>37.65</v>
      </c>
      <c r="J944" s="3">
        <v>35.4</v>
      </c>
      <c r="K944" s="3">
        <v>31.57</v>
      </c>
      <c r="L944" s="3">
        <v>29.59</v>
      </c>
      <c r="M944" s="3">
        <v>27.77</v>
      </c>
      <c r="N944" s="3">
        <v>27.98</v>
      </c>
      <c r="O944" s="3">
        <v>28.34</v>
      </c>
      <c r="P944" s="3">
        <v>30.01</v>
      </c>
      <c r="Q944" s="3">
        <v>35.21</v>
      </c>
      <c r="R944" s="3">
        <v>38.299999999999997</v>
      </c>
      <c r="S944" s="3">
        <v>40.79</v>
      </c>
      <c r="T944" s="3">
        <v>44.35</v>
      </c>
      <c r="U944" s="3">
        <v>44.13</v>
      </c>
      <c r="V944" s="3">
        <v>40.479999999999997</v>
      </c>
      <c r="W944" s="3">
        <v>36.5</v>
      </c>
      <c r="X944" s="3">
        <v>34.83</v>
      </c>
      <c r="Y944" s="3">
        <v>34.32</v>
      </c>
      <c r="Z944" s="3">
        <v>33.58</v>
      </c>
      <c r="AA944" s="3">
        <v>34.159999999999997</v>
      </c>
      <c r="AB944" s="3">
        <v>35.11</v>
      </c>
      <c r="AC944" s="3">
        <v>38.78</v>
      </c>
      <c r="AD944" s="3">
        <v>42.3</v>
      </c>
      <c r="AE944" s="3">
        <v>45.07</v>
      </c>
      <c r="AF944" s="3">
        <v>46.88</v>
      </c>
      <c r="AG944" s="3">
        <v>46.99</v>
      </c>
      <c r="AH944" s="3">
        <v>44.69</v>
      </c>
      <c r="AI944" s="3">
        <v>38.909999999999997</v>
      </c>
      <c r="AJ944" s="3">
        <v>36.6</v>
      </c>
      <c r="AK944" s="3">
        <v>35.69</v>
      </c>
      <c r="AL944" s="3">
        <v>35.950000000000003</v>
      </c>
      <c r="AM944" s="3">
        <v>37.24</v>
      </c>
      <c r="AN944" s="3">
        <v>40.36</v>
      </c>
      <c r="AO944" s="3">
        <v>45.46</v>
      </c>
      <c r="AP944" s="3">
        <v>47.62</v>
      </c>
      <c r="AQ944" s="3">
        <v>47.76</v>
      </c>
      <c r="AR944" s="3">
        <v>47.63</v>
      </c>
      <c r="AS944" s="3">
        <v>44.98</v>
      </c>
      <c r="AT944" s="3">
        <v>42.53</v>
      </c>
      <c r="AU944" s="3">
        <v>38.35</v>
      </c>
      <c r="AV944" s="3">
        <v>37.83</v>
      </c>
      <c r="AW944" s="3">
        <v>37.64</v>
      </c>
      <c r="AX944" s="3">
        <v>37.799999999999997</v>
      </c>
      <c r="AY944" s="3">
        <v>37.869999999999997</v>
      </c>
    </row>
    <row r="945" spans="1:51" x14ac:dyDescent="0.35">
      <c r="A945" s="5">
        <f t="shared" si="15"/>
        <v>44048</v>
      </c>
      <c r="B945" t="s">
        <v>1090</v>
      </c>
      <c r="C945" s="2">
        <v>44048</v>
      </c>
      <c r="D945" s="3">
        <v>19.95</v>
      </c>
      <c r="E945" s="3">
        <v>22.5</v>
      </c>
      <c r="F945" s="3">
        <v>31.18</v>
      </c>
      <c r="G945" s="3">
        <v>35.94</v>
      </c>
      <c r="H945" s="3">
        <v>38.24</v>
      </c>
      <c r="I945" s="3">
        <v>38.49</v>
      </c>
      <c r="J945" s="3">
        <v>35.93</v>
      </c>
      <c r="K945" s="3">
        <v>32.19</v>
      </c>
      <c r="L945" s="3">
        <v>30.33</v>
      </c>
      <c r="M945" s="3">
        <v>28.64</v>
      </c>
      <c r="N945" s="3">
        <v>28.85</v>
      </c>
      <c r="O945" s="3">
        <v>29.21</v>
      </c>
      <c r="P945" s="3">
        <v>30.81</v>
      </c>
      <c r="Q945" s="3">
        <v>35.909999999999997</v>
      </c>
      <c r="R945" s="3">
        <v>38.9</v>
      </c>
      <c r="S945" s="3">
        <v>41.39</v>
      </c>
      <c r="T945" s="3">
        <v>44.95</v>
      </c>
      <c r="U945" s="3">
        <v>44.73</v>
      </c>
      <c r="V945" s="3">
        <v>41.08</v>
      </c>
      <c r="W945" s="3">
        <v>37.07</v>
      </c>
      <c r="X945" s="3">
        <v>35.369999999999997</v>
      </c>
      <c r="Y945" s="3">
        <v>34.83</v>
      </c>
      <c r="Z945" s="3">
        <v>34.06</v>
      </c>
      <c r="AA945" s="3">
        <v>34.61</v>
      </c>
      <c r="AB945" s="3">
        <v>35.53</v>
      </c>
      <c r="AC945" s="3">
        <v>39.17</v>
      </c>
      <c r="AD945" s="3">
        <v>42.66</v>
      </c>
      <c r="AE945" s="3">
        <v>45.4</v>
      </c>
      <c r="AF945" s="3">
        <v>47.18</v>
      </c>
      <c r="AG945" s="3">
        <v>47.26</v>
      </c>
      <c r="AH945" s="3">
        <v>44.84</v>
      </c>
      <c r="AI945" s="3">
        <v>39.020000000000003</v>
      </c>
      <c r="AJ945" s="3">
        <v>36.630000000000003</v>
      </c>
      <c r="AK945" s="3">
        <v>35.68</v>
      </c>
      <c r="AL945" s="3">
        <v>35.9</v>
      </c>
      <c r="AM945" s="3">
        <v>37.15</v>
      </c>
      <c r="AN945" s="3">
        <v>40.229999999999997</v>
      </c>
      <c r="AO945" s="3">
        <v>45.33</v>
      </c>
      <c r="AP945" s="3">
        <v>47.49</v>
      </c>
      <c r="AQ945" s="3">
        <v>47.63</v>
      </c>
      <c r="AR945" s="3">
        <v>47.5</v>
      </c>
      <c r="AS945" s="3">
        <v>44.85</v>
      </c>
      <c r="AT945" s="3">
        <v>42.36</v>
      </c>
      <c r="AU945" s="3">
        <v>38.130000000000003</v>
      </c>
      <c r="AV945" s="3">
        <v>37.61</v>
      </c>
      <c r="AW945" s="3">
        <v>37.42</v>
      </c>
      <c r="AX945" s="3">
        <v>37.58</v>
      </c>
      <c r="AY945" s="3">
        <v>37.65</v>
      </c>
    </row>
    <row r="946" spans="1:51" x14ac:dyDescent="0.35">
      <c r="A946" s="5">
        <f t="shared" si="15"/>
        <v>44049</v>
      </c>
      <c r="B946" t="s">
        <v>1091</v>
      </c>
      <c r="C946" s="2">
        <v>44049</v>
      </c>
      <c r="D946" s="3">
        <v>21.61</v>
      </c>
      <c r="E946" s="3">
        <v>23.77</v>
      </c>
      <c r="F946" s="3">
        <v>31.93</v>
      </c>
      <c r="G946" s="3">
        <v>36.6</v>
      </c>
      <c r="H946" s="3">
        <v>38.53</v>
      </c>
      <c r="I946" s="3">
        <v>38.85</v>
      </c>
      <c r="J946" s="3">
        <v>36.21</v>
      </c>
      <c r="K946" s="3">
        <v>32.450000000000003</v>
      </c>
      <c r="L946" s="3">
        <v>30.55</v>
      </c>
      <c r="M946" s="3">
        <v>28.86</v>
      </c>
      <c r="N946" s="3">
        <v>29.07</v>
      </c>
      <c r="O946" s="3">
        <v>29.43</v>
      </c>
      <c r="P946" s="3">
        <v>31.08</v>
      </c>
      <c r="Q946" s="3">
        <v>36.25</v>
      </c>
      <c r="R946" s="3">
        <v>39.29</v>
      </c>
      <c r="S946" s="3">
        <v>41.78</v>
      </c>
      <c r="T946" s="3">
        <v>45.34</v>
      </c>
      <c r="U946" s="3">
        <v>45.12</v>
      </c>
      <c r="V946" s="3">
        <v>41.37</v>
      </c>
      <c r="W946" s="3">
        <v>37.31</v>
      </c>
      <c r="X946" s="3">
        <v>35.56</v>
      </c>
      <c r="Y946" s="3">
        <v>35.020000000000003</v>
      </c>
      <c r="Z946" s="3">
        <v>34.25</v>
      </c>
      <c r="AA946" s="3">
        <v>34.799999999999997</v>
      </c>
      <c r="AB946" s="3">
        <v>35.69</v>
      </c>
      <c r="AC946" s="3">
        <v>39.299999999999997</v>
      </c>
      <c r="AD946" s="3">
        <v>42.76</v>
      </c>
      <c r="AE946" s="3">
        <v>45.47</v>
      </c>
      <c r="AF946" s="3">
        <v>47.22</v>
      </c>
      <c r="AG946" s="3">
        <v>47.27</v>
      </c>
      <c r="AH946" s="3">
        <v>44.82</v>
      </c>
      <c r="AI946" s="3">
        <v>39</v>
      </c>
      <c r="AJ946" s="3">
        <v>36.61</v>
      </c>
      <c r="AK946" s="3">
        <v>35.659999999999997</v>
      </c>
      <c r="AL946" s="3">
        <v>35.880000000000003</v>
      </c>
      <c r="AM946" s="3">
        <v>37.130000000000003</v>
      </c>
      <c r="AN946" s="3">
        <v>40.21</v>
      </c>
      <c r="AO946" s="3">
        <v>45.31</v>
      </c>
      <c r="AP946" s="3">
        <v>47.47</v>
      </c>
      <c r="AQ946" s="3">
        <v>47.61</v>
      </c>
      <c r="AR946" s="3">
        <v>47.48</v>
      </c>
      <c r="AS946" s="3">
        <v>44.83</v>
      </c>
      <c r="AT946" s="3">
        <v>42.34</v>
      </c>
      <c r="AU946" s="3">
        <v>38.11</v>
      </c>
      <c r="AV946" s="3">
        <v>37.590000000000003</v>
      </c>
      <c r="AW946" s="3">
        <v>37.4</v>
      </c>
      <c r="AX946" s="3">
        <v>37.56</v>
      </c>
      <c r="AY946" s="3">
        <v>37.630000000000003</v>
      </c>
    </row>
    <row r="947" spans="1:51" x14ac:dyDescent="0.35">
      <c r="A947" s="5">
        <f t="shared" si="15"/>
        <v>44050</v>
      </c>
      <c r="B947" t="s">
        <v>1092</v>
      </c>
      <c r="C947" s="2">
        <v>44050</v>
      </c>
      <c r="D947" s="3">
        <v>21.82</v>
      </c>
      <c r="E947" s="3">
        <v>24.11</v>
      </c>
      <c r="F947" s="3">
        <v>32.020000000000003</v>
      </c>
      <c r="G947" s="3">
        <v>36.5</v>
      </c>
      <c r="H947" s="3">
        <v>38.340000000000003</v>
      </c>
      <c r="I947" s="3">
        <v>38.64</v>
      </c>
      <c r="J947" s="3">
        <v>36.340000000000003</v>
      </c>
      <c r="K947" s="3">
        <v>32.86</v>
      </c>
      <c r="L947" s="3">
        <v>30.54</v>
      </c>
      <c r="M947" s="3">
        <v>28.65</v>
      </c>
      <c r="N947" s="3">
        <v>28.82</v>
      </c>
      <c r="O947" s="3">
        <v>29.13</v>
      </c>
      <c r="P947" s="3">
        <v>30.75</v>
      </c>
      <c r="Q947" s="3">
        <v>35.89</v>
      </c>
      <c r="R947" s="3">
        <v>38.880000000000003</v>
      </c>
      <c r="S947" s="3">
        <v>41.37</v>
      </c>
      <c r="T947" s="3">
        <v>44.93</v>
      </c>
      <c r="U947" s="3">
        <v>44.71</v>
      </c>
      <c r="V947" s="3">
        <v>40.909999999999997</v>
      </c>
      <c r="W947" s="3">
        <v>36.81</v>
      </c>
      <c r="X947" s="3">
        <v>35.03</v>
      </c>
      <c r="Y947" s="3">
        <v>34.49</v>
      </c>
      <c r="Z947" s="3">
        <v>33.72</v>
      </c>
      <c r="AA947" s="3">
        <v>34.299999999999997</v>
      </c>
      <c r="AB947" s="3">
        <v>35.229999999999997</v>
      </c>
      <c r="AC947" s="3">
        <v>38.869999999999997</v>
      </c>
      <c r="AD947" s="3">
        <v>42.33</v>
      </c>
      <c r="AE947" s="3">
        <v>45.04</v>
      </c>
      <c r="AF947" s="3">
        <v>46.79</v>
      </c>
      <c r="AG947" s="3">
        <v>46.84</v>
      </c>
      <c r="AH947" s="3">
        <v>44.39</v>
      </c>
      <c r="AI947" s="3">
        <v>38.53</v>
      </c>
      <c r="AJ947" s="3">
        <v>36.1</v>
      </c>
      <c r="AK947" s="3">
        <v>35.15</v>
      </c>
      <c r="AL947" s="3">
        <v>35.369999999999997</v>
      </c>
      <c r="AM947" s="3">
        <v>36.619999999999997</v>
      </c>
      <c r="AN947" s="3">
        <v>39.700000000000003</v>
      </c>
      <c r="AO947" s="3">
        <v>44.8</v>
      </c>
      <c r="AP947" s="3">
        <v>46.96</v>
      </c>
      <c r="AQ947" s="3">
        <v>47.1</v>
      </c>
      <c r="AR947" s="3">
        <v>46.97</v>
      </c>
      <c r="AS947" s="3">
        <v>44.32</v>
      </c>
      <c r="AT947" s="3">
        <v>41.83</v>
      </c>
      <c r="AU947" s="3">
        <v>37.6</v>
      </c>
      <c r="AV947" s="3">
        <v>37.08</v>
      </c>
      <c r="AW947" s="3">
        <v>36.89</v>
      </c>
      <c r="AX947" s="3">
        <v>37.049999999999997</v>
      </c>
      <c r="AY947" s="3">
        <v>37.119999999999997</v>
      </c>
    </row>
    <row r="948" spans="1:51" x14ac:dyDescent="0.35">
      <c r="A948" s="5">
        <f t="shared" si="15"/>
        <v>44053</v>
      </c>
      <c r="B948" t="s">
        <v>1093</v>
      </c>
      <c r="C948" s="2">
        <v>44053</v>
      </c>
      <c r="D948" s="3">
        <v>20.9</v>
      </c>
      <c r="E948" s="3">
        <v>23.37</v>
      </c>
      <c r="F948" s="3">
        <v>31.06</v>
      </c>
      <c r="G948" s="3">
        <v>35.82</v>
      </c>
      <c r="H948" s="3">
        <v>37.92</v>
      </c>
      <c r="I948" s="3">
        <v>38.22</v>
      </c>
      <c r="J948" s="3">
        <v>36.020000000000003</v>
      </c>
      <c r="K948" s="3">
        <v>32.340000000000003</v>
      </c>
      <c r="L948" s="3">
        <v>30.02</v>
      </c>
      <c r="M948" s="3">
        <v>28.13</v>
      </c>
      <c r="N948" s="3">
        <v>28.58</v>
      </c>
      <c r="O948" s="3">
        <v>28.93</v>
      </c>
      <c r="P948" s="3">
        <v>30.61</v>
      </c>
      <c r="Q948" s="3">
        <v>35.78</v>
      </c>
      <c r="R948" s="3">
        <v>38.770000000000003</v>
      </c>
      <c r="S948" s="3">
        <v>41.26</v>
      </c>
      <c r="T948" s="3">
        <v>44.82</v>
      </c>
      <c r="U948" s="3">
        <v>44.6</v>
      </c>
      <c r="V948" s="3">
        <v>40.799999999999997</v>
      </c>
      <c r="W948" s="3">
        <v>36.770000000000003</v>
      </c>
      <c r="X948" s="3">
        <v>35.03</v>
      </c>
      <c r="Y948" s="3">
        <v>34.49</v>
      </c>
      <c r="Z948" s="3">
        <v>33.72</v>
      </c>
      <c r="AA948" s="3">
        <v>34.299999999999997</v>
      </c>
      <c r="AB948" s="3">
        <v>35.229999999999997</v>
      </c>
      <c r="AC948" s="3">
        <v>38.869999999999997</v>
      </c>
      <c r="AD948" s="3">
        <v>42.33</v>
      </c>
      <c r="AE948" s="3">
        <v>45.04</v>
      </c>
      <c r="AF948" s="3">
        <v>46.79</v>
      </c>
      <c r="AG948" s="3">
        <v>46.84</v>
      </c>
      <c r="AH948" s="3">
        <v>44.39</v>
      </c>
      <c r="AI948" s="3">
        <v>38.44</v>
      </c>
      <c r="AJ948" s="3">
        <v>36.01</v>
      </c>
      <c r="AK948" s="3">
        <v>35.06</v>
      </c>
      <c r="AL948" s="3">
        <v>35.28</v>
      </c>
      <c r="AM948" s="3">
        <v>36.53</v>
      </c>
      <c r="AN948" s="3">
        <v>39.61</v>
      </c>
      <c r="AO948" s="3">
        <v>44.84</v>
      </c>
      <c r="AP948" s="3">
        <v>47.09</v>
      </c>
      <c r="AQ948" s="3">
        <v>47.23</v>
      </c>
      <c r="AR948" s="3">
        <v>47.1</v>
      </c>
      <c r="AS948" s="3">
        <v>44.45</v>
      </c>
      <c r="AT948" s="3">
        <v>41.96</v>
      </c>
      <c r="AU948" s="3">
        <v>37.729999999999997</v>
      </c>
      <c r="AV948" s="3">
        <v>37.21</v>
      </c>
      <c r="AW948" s="3">
        <v>37.020000000000003</v>
      </c>
      <c r="AX948" s="3">
        <v>37.18</v>
      </c>
      <c r="AY948" s="3">
        <v>37.25</v>
      </c>
    </row>
    <row r="949" spans="1:51" x14ac:dyDescent="0.35">
      <c r="A949" s="5">
        <f t="shared" si="15"/>
        <v>44054</v>
      </c>
      <c r="B949" t="s">
        <v>1094</v>
      </c>
      <c r="C949" s="2">
        <v>44054</v>
      </c>
      <c r="D949" s="3">
        <v>20.57</v>
      </c>
      <c r="E949" s="3">
        <v>23.11</v>
      </c>
      <c r="F949" s="3">
        <v>31.16</v>
      </c>
      <c r="G949" s="3">
        <v>36.44</v>
      </c>
      <c r="H949" s="3">
        <v>38.19</v>
      </c>
      <c r="I949" s="3">
        <v>38.54</v>
      </c>
      <c r="J949" s="3">
        <v>36.29</v>
      </c>
      <c r="K949" s="3">
        <v>32.520000000000003</v>
      </c>
      <c r="L949" s="3">
        <v>30.12</v>
      </c>
      <c r="M949" s="3">
        <v>28.23</v>
      </c>
      <c r="N949" s="3">
        <v>28.68</v>
      </c>
      <c r="O949" s="3">
        <v>28.99</v>
      </c>
      <c r="P949" s="3">
        <v>30.67</v>
      </c>
      <c r="Q949" s="3">
        <v>35.93</v>
      </c>
      <c r="R949" s="3">
        <v>38.99</v>
      </c>
      <c r="S949" s="3">
        <v>41.48</v>
      </c>
      <c r="T949" s="3">
        <v>45.04</v>
      </c>
      <c r="U949" s="3">
        <v>44.82</v>
      </c>
      <c r="V949" s="3">
        <v>41.02</v>
      </c>
      <c r="W949" s="3">
        <v>36.909999999999997</v>
      </c>
      <c r="X949" s="3">
        <v>35.17</v>
      </c>
      <c r="Y949" s="3">
        <v>34.630000000000003</v>
      </c>
      <c r="Z949" s="3">
        <v>33.86</v>
      </c>
      <c r="AA949" s="3">
        <v>34.44</v>
      </c>
      <c r="AB949" s="3">
        <v>35.369999999999997</v>
      </c>
      <c r="AC949" s="3">
        <v>38.92</v>
      </c>
      <c r="AD949" s="3">
        <v>42.38</v>
      </c>
      <c r="AE949" s="3">
        <v>45.09</v>
      </c>
      <c r="AF949" s="3">
        <v>46.84</v>
      </c>
      <c r="AG949" s="3">
        <v>46.89</v>
      </c>
      <c r="AH949" s="3">
        <v>44.44</v>
      </c>
      <c r="AI949" s="3">
        <v>38.49</v>
      </c>
      <c r="AJ949" s="3">
        <v>36.06</v>
      </c>
      <c r="AK949" s="3">
        <v>35.11</v>
      </c>
      <c r="AL949" s="3">
        <v>35.33</v>
      </c>
      <c r="AM949" s="3">
        <v>36.58</v>
      </c>
      <c r="AN949" s="3">
        <v>39.659999999999997</v>
      </c>
      <c r="AO949" s="3">
        <v>44.77</v>
      </c>
      <c r="AP949" s="3">
        <v>47.02</v>
      </c>
      <c r="AQ949" s="3">
        <v>47.16</v>
      </c>
      <c r="AR949" s="3">
        <v>47.03</v>
      </c>
      <c r="AS949" s="3">
        <v>44.38</v>
      </c>
      <c r="AT949" s="3">
        <v>41.89</v>
      </c>
      <c r="AU949" s="3">
        <v>37.659999999999997</v>
      </c>
      <c r="AV949" s="3">
        <v>37.14</v>
      </c>
      <c r="AW949" s="3">
        <v>36.950000000000003</v>
      </c>
      <c r="AX949" s="3">
        <v>37.11</v>
      </c>
      <c r="AY949" s="3">
        <v>37.18</v>
      </c>
    </row>
    <row r="950" spans="1:51" x14ac:dyDescent="0.35">
      <c r="A950" s="5">
        <f t="shared" si="15"/>
        <v>44055</v>
      </c>
      <c r="B950" t="s">
        <v>1095</v>
      </c>
      <c r="C950" s="2">
        <v>44055</v>
      </c>
      <c r="D950" s="3">
        <v>20.149999999999999</v>
      </c>
      <c r="E950" s="3">
        <v>22.65</v>
      </c>
      <c r="F950" s="3">
        <v>31.29</v>
      </c>
      <c r="G950" s="3">
        <v>36.4</v>
      </c>
      <c r="H950" s="3">
        <v>38.24</v>
      </c>
      <c r="I950" s="3">
        <v>38.549999999999997</v>
      </c>
      <c r="J950" s="3">
        <v>36.25</v>
      </c>
      <c r="K950" s="3">
        <v>32.53</v>
      </c>
      <c r="L950" s="3">
        <v>30.13</v>
      </c>
      <c r="M950" s="3">
        <v>28.24</v>
      </c>
      <c r="N950" s="3">
        <v>28.69</v>
      </c>
      <c r="O950" s="3">
        <v>29</v>
      </c>
      <c r="P950" s="3">
        <v>30.68</v>
      </c>
      <c r="Q950" s="3">
        <v>35.92</v>
      </c>
      <c r="R950" s="3">
        <v>39.03</v>
      </c>
      <c r="S950" s="3">
        <v>41.52</v>
      </c>
      <c r="T950" s="3">
        <v>45.08</v>
      </c>
      <c r="U950" s="3">
        <v>44.86</v>
      </c>
      <c r="V950" s="3">
        <v>41.06</v>
      </c>
      <c r="W950" s="3">
        <v>36.950000000000003</v>
      </c>
      <c r="X950" s="3">
        <v>35.21</v>
      </c>
      <c r="Y950" s="3">
        <v>34.67</v>
      </c>
      <c r="Z950" s="3">
        <v>33.9</v>
      </c>
      <c r="AA950" s="3">
        <v>34.479999999999997</v>
      </c>
      <c r="AB950" s="3">
        <v>35.409999999999997</v>
      </c>
      <c r="AC950" s="3">
        <v>38.96</v>
      </c>
      <c r="AD950" s="3">
        <v>42.42</v>
      </c>
      <c r="AE950" s="3">
        <v>45.13</v>
      </c>
      <c r="AF950" s="3">
        <v>46.88</v>
      </c>
      <c r="AG950" s="3">
        <v>46.93</v>
      </c>
      <c r="AH950" s="3">
        <v>44.48</v>
      </c>
      <c r="AI950" s="3">
        <v>38.53</v>
      </c>
      <c r="AJ950" s="3">
        <v>36.1</v>
      </c>
      <c r="AK950" s="3">
        <v>35.15</v>
      </c>
      <c r="AL950" s="3">
        <v>35.369999999999997</v>
      </c>
      <c r="AM950" s="3">
        <v>36.619999999999997</v>
      </c>
      <c r="AN950" s="3">
        <v>39.700000000000003</v>
      </c>
      <c r="AO950" s="3">
        <v>44.81</v>
      </c>
      <c r="AP950" s="3">
        <v>47.06</v>
      </c>
      <c r="AQ950" s="3">
        <v>47.2</v>
      </c>
      <c r="AR950" s="3">
        <v>47.07</v>
      </c>
      <c r="AS950" s="3">
        <v>44.42</v>
      </c>
      <c r="AT950" s="3">
        <v>41.93</v>
      </c>
      <c r="AU950" s="3">
        <v>37.700000000000003</v>
      </c>
      <c r="AV950" s="3">
        <v>37.18</v>
      </c>
      <c r="AW950" s="3">
        <v>36.99</v>
      </c>
      <c r="AX950" s="3">
        <v>37.15</v>
      </c>
      <c r="AY950" s="3">
        <v>37.22</v>
      </c>
    </row>
    <row r="951" spans="1:51" x14ac:dyDescent="0.35">
      <c r="A951" s="5">
        <f t="shared" si="15"/>
        <v>44056</v>
      </c>
      <c r="B951" t="s">
        <v>1096</v>
      </c>
      <c r="C951" s="2">
        <v>44056</v>
      </c>
      <c r="D951" s="3">
        <v>20.309999999999999</v>
      </c>
      <c r="E951" s="3">
        <v>23.18</v>
      </c>
      <c r="F951" s="3">
        <v>31.83</v>
      </c>
      <c r="G951" s="3">
        <v>36.82</v>
      </c>
      <c r="H951" s="3">
        <v>38.53</v>
      </c>
      <c r="I951" s="3">
        <v>38.81</v>
      </c>
      <c r="J951" s="3">
        <v>36.58</v>
      </c>
      <c r="K951" s="3">
        <v>32.72</v>
      </c>
      <c r="L951" s="3">
        <v>30.45</v>
      </c>
      <c r="M951" s="3">
        <v>28.56</v>
      </c>
      <c r="N951" s="3">
        <v>29.01</v>
      </c>
      <c r="O951" s="3">
        <v>29.32</v>
      </c>
      <c r="P951" s="3">
        <v>31.02</v>
      </c>
      <c r="Q951" s="3">
        <v>36.01</v>
      </c>
      <c r="R951" s="3">
        <v>39.06</v>
      </c>
      <c r="S951" s="3">
        <v>41.55</v>
      </c>
      <c r="T951" s="3">
        <v>45.11</v>
      </c>
      <c r="U951" s="3">
        <v>44.89</v>
      </c>
      <c r="V951" s="3">
        <v>41.09</v>
      </c>
      <c r="W951" s="3">
        <v>36.89</v>
      </c>
      <c r="X951" s="3">
        <v>35.15</v>
      </c>
      <c r="Y951" s="3">
        <v>34.61</v>
      </c>
      <c r="Z951" s="3">
        <v>33.840000000000003</v>
      </c>
      <c r="AA951" s="3">
        <v>34.42</v>
      </c>
      <c r="AB951" s="3">
        <v>35.35</v>
      </c>
      <c r="AC951" s="3">
        <v>38.869999999999997</v>
      </c>
      <c r="AD951" s="3">
        <v>42.33</v>
      </c>
      <c r="AE951" s="3">
        <v>45.04</v>
      </c>
      <c r="AF951" s="3">
        <v>46.79</v>
      </c>
      <c r="AG951" s="3">
        <v>46.84</v>
      </c>
      <c r="AH951" s="3">
        <v>44.39</v>
      </c>
      <c r="AI951" s="3">
        <v>38.44</v>
      </c>
      <c r="AJ951" s="3">
        <v>36.06</v>
      </c>
      <c r="AK951" s="3">
        <v>35.159999999999997</v>
      </c>
      <c r="AL951" s="3">
        <v>35.409999999999997</v>
      </c>
      <c r="AM951" s="3">
        <v>36.659999999999997</v>
      </c>
      <c r="AN951" s="3">
        <v>39.74</v>
      </c>
      <c r="AO951" s="3">
        <v>44.79</v>
      </c>
      <c r="AP951" s="3">
        <v>47</v>
      </c>
      <c r="AQ951" s="3">
        <v>47.09</v>
      </c>
      <c r="AR951" s="3">
        <v>46.96</v>
      </c>
      <c r="AS951" s="3">
        <v>44.31</v>
      </c>
      <c r="AT951" s="3">
        <v>41.82</v>
      </c>
      <c r="AU951" s="3">
        <v>37.590000000000003</v>
      </c>
      <c r="AV951" s="3">
        <v>37.07</v>
      </c>
      <c r="AW951" s="3">
        <v>36.880000000000003</v>
      </c>
      <c r="AX951" s="3">
        <v>37.04</v>
      </c>
      <c r="AY951" s="3">
        <v>37.11</v>
      </c>
    </row>
    <row r="952" spans="1:51" x14ac:dyDescent="0.35">
      <c r="A952" s="5">
        <f t="shared" si="15"/>
        <v>44057</v>
      </c>
      <c r="B952" t="s">
        <v>1097</v>
      </c>
      <c r="C952" s="2">
        <v>44057</v>
      </c>
      <c r="D952" s="3">
        <v>22.01</v>
      </c>
      <c r="E952" s="3">
        <v>24.83</v>
      </c>
      <c r="F952" s="3">
        <v>33.409999999999997</v>
      </c>
      <c r="G952" s="3">
        <v>38.020000000000003</v>
      </c>
      <c r="H952" s="3">
        <v>39.1</v>
      </c>
      <c r="I952" s="3">
        <v>39.43</v>
      </c>
      <c r="J952" s="3">
        <v>37.299999999999997</v>
      </c>
      <c r="K952" s="3">
        <v>33.44</v>
      </c>
      <c r="L952" s="3">
        <v>31.09</v>
      </c>
      <c r="M952" s="3">
        <v>29.1</v>
      </c>
      <c r="N952" s="3">
        <v>29.55</v>
      </c>
      <c r="O952" s="3">
        <v>29.86</v>
      </c>
      <c r="P952" s="3">
        <v>31.66</v>
      </c>
      <c r="Q952" s="3">
        <v>36.409999999999997</v>
      </c>
      <c r="R952" s="3">
        <v>39.31</v>
      </c>
      <c r="S952" s="3">
        <v>41.71</v>
      </c>
      <c r="T952" s="3">
        <v>45.27</v>
      </c>
      <c r="U952" s="3">
        <v>45.05</v>
      </c>
      <c r="V952" s="3">
        <v>41.25</v>
      </c>
      <c r="W952" s="3">
        <v>36.93</v>
      </c>
      <c r="X952" s="3">
        <v>35.1</v>
      </c>
      <c r="Y952" s="3">
        <v>34.56</v>
      </c>
      <c r="Z952" s="3">
        <v>33.79</v>
      </c>
      <c r="AA952" s="3">
        <v>34.369999999999997</v>
      </c>
      <c r="AB952" s="3">
        <v>35.299999999999997</v>
      </c>
      <c r="AC952" s="3">
        <v>38.96</v>
      </c>
      <c r="AD952" s="3">
        <v>42.42</v>
      </c>
      <c r="AE952" s="3">
        <v>45.13</v>
      </c>
      <c r="AF952" s="3">
        <v>46.88</v>
      </c>
      <c r="AG952" s="3">
        <v>46.93</v>
      </c>
      <c r="AH952" s="3">
        <v>44.48</v>
      </c>
      <c r="AI952" s="3">
        <v>38.380000000000003</v>
      </c>
      <c r="AJ952" s="3">
        <v>35.85</v>
      </c>
      <c r="AK952" s="3">
        <v>34.86</v>
      </c>
      <c r="AL952" s="3">
        <v>35.11</v>
      </c>
      <c r="AM952" s="3">
        <v>36.36</v>
      </c>
      <c r="AN952" s="3">
        <v>39.44</v>
      </c>
      <c r="AO952" s="3">
        <v>44.49</v>
      </c>
      <c r="AP952" s="3">
        <v>46.7</v>
      </c>
      <c r="AQ952" s="3">
        <v>46.79</v>
      </c>
      <c r="AR952" s="3">
        <v>46.66</v>
      </c>
      <c r="AS952" s="3">
        <v>44.01</v>
      </c>
      <c r="AT952" s="3">
        <v>41.52</v>
      </c>
      <c r="AU952" s="3">
        <v>37.29</v>
      </c>
      <c r="AV952" s="3">
        <v>36.770000000000003</v>
      </c>
      <c r="AW952" s="3">
        <v>36.58</v>
      </c>
      <c r="AX952" s="3">
        <v>36.74</v>
      </c>
      <c r="AY952" s="3">
        <v>36.81</v>
      </c>
    </row>
    <row r="953" spans="1:51" x14ac:dyDescent="0.35">
      <c r="A953" s="5">
        <f t="shared" si="15"/>
        <v>44060</v>
      </c>
      <c r="B953" t="s">
        <v>1098</v>
      </c>
      <c r="C953" s="2">
        <v>44060</v>
      </c>
      <c r="D953" s="3">
        <v>22.48</v>
      </c>
      <c r="E953" s="3">
        <v>25.11</v>
      </c>
      <c r="F953" s="3">
        <v>33.75</v>
      </c>
      <c r="G953" s="3">
        <v>38.19</v>
      </c>
      <c r="H953" s="3">
        <v>39.49</v>
      </c>
      <c r="I953" s="3">
        <v>39.75</v>
      </c>
      <c r="J953" s="3">
        <v>37.4</v>
      </c>
      <c r="K953" s="3">
        <v>33.4</v>
      </c>
      <c r="L953" s="3">
        <v>30.98</v>
      </c>
      <c r="M953" s="3">
        <v>28.98</v>
      </c>
      <c r="N953" s="3">
        <v>29.43</v>
      </c>
      <c r="O953" s="3">
        <v>29.74</v>
      </c>
      <c r="P953" s="3">
        <v>31.55</v>
      </c>
      <c r="Q953" s="3">
        <v>36.340000000000003</v>
      </c>
      <c r="R953" s="3">
        <v>39.28</v>
      </c>
      <c r="S953" s="3">
        <v>41.68</v>
      </c>
      <c r="T953" s="3">
        <v>45.2</v>
      </c>
      <c r="U953" s="3">
        <v>44.98</v>
      </c>
      <c r="V953" s="3">
        <v>41.06</v>
      </c>
      <c r="W953" s="3">
        <v>36.630000000000003</v>
      </c>
      <c r="X953" s="3">
        <v>34.79</v>
      </c>
      <c r="Y953" s="3">
        <v>34.25</v>
      </c>
      <c r="Z953" s="3">
        <v>33.479999999999997</v>
      </c>
      <c r="AA953" s="3">
        <v>34.06</v>
      </c>
      <c r="AB953" s="3">
        <v>35.07</v>
      </c>
      <c r="AC953" s="3">
        <v>38.81</v>
      </c>
      <c r="AD953" s="3">
        <v>42.27</v>
      </c>
      <c r="AE953" s="3">
        <v>44.98</v>
      </c>
      <c r="AF953" s="3">
        <v>46.73</v>
      </c>
      <c r="AG953" s="3">
        <v>46.78</v>
      </c>
      <c r="AH953" s="3">
        <v>44.33</v>
      </c>
      <c r="AI953" s="3">
        <v>38.229999999999997</v>
      </c>
      <c r="AJ953" s="3">
        <v>35.700000000000003</v>
      </c>
      <c r="AK953" s="3">
        <v>34.71</v>
      </c>
      <c r="AL953" s="3">
        <v>34.96</v>
      </c>
      <c r="AM953" s="3">
        <v>36.21</v>
      </c>
      <c r="AN953" s="3">
        <v>39.29</v>
      </c>
      <c r="AO953" s="3">
        <v>44.31</v>
      </c>
      <c r="AP953" s="3">
        <v>46.43</v>
      </c>
      <c r="AQ953" s="3">
        <v>46.52</v>
      </c>
      <c r="AR953" s="3">
        <v>46.39</v>
      </c>
      <c r="AS953" s="3">
        <v>43.74</v>
      </c>
      <c r="AT953" s="3">
        <v>41.25</v>
      </c>
      <c r="AU953" s="3">
        <v>37.020000000000003</v>
      </c>
      <c r="AV953" s="3">
        <v>36.5</v>
      </c>
      <c r="AW953" s="3">
        <v>36.31</v>
      </c>
      <c r="AX953" s="3">
        <v>36.47</v>
      </c>
      <c r="AY953" s="3">
        <v>36.54</v>
      </c>
    </row>
    <row r="954" spans="1:51" x14ac:dyDescent="0.35">
      <c r="A954" s="5">
        <f t="shared" si="15"/>
        <v>44061</v>
      </c>
      <c r="B954" t="s">
        <v>1099</v>
      </c>
      <c r="C954" s="2">
        <v>44061</v>
      </c>
      <c r="D954" s="3">
        <v>23.51</v>
      </c>
      <c r="E954" s="3">
        <v>26.04</v>
      </c>
      <c r="F954" s="3">
        <v>34.6</v>
      </c>
      <c r="G954" s="3">
        <v>38.49</v>
      </c>
      <c r="H954" s="3">
        <v>39.770000000000003</v>
      </c>
      <c r="I954" s="3">
        <v>40.020000000000003</v>
      </c>
      <c r="J954" s="3">
        <v>37.72</v>
      </c>
      <c r="K954" s="3">
        <v>33.82</v>
      </c>
      <c r="L954" s="3">
        <v>31.39</v>
      </c>
      <c r="M954" s="3">
        <v>29.35</v>
      </c>
      <c r="N954" s="3">
        <v>29.77</v>
      </c>
      <c r="O954" s="3">
        <v>30.06</v>
      </c>
      <c r="P954" s="3">
        <v>31.85</v>
      </c>
      <c r="Q954" s="3">
        <v>36.590000000000003</v>
      </c>
      <c r="R954" s="3">
        <v>39.520000000000003</v>
      </c>
      <c r="S954" s="3">
        <v>41.92</v>
      </c>
      <c r="T954" s="3">
        <v>45.44</v>
      </c>
      <c r="U954" s="3">
        <v>45.22</v>
      </c>
      <c r="V954" s="3">
        <v>41.3</v>
      </c>
      <c r="W954" s="3">
        <v>36.880000000000003</v>
      </c>
      <c r="X954" s="3">
        <v>35.04</v>
      </c>
      <c r="Y954" s="3">
        <v>34.5</v>
      </c>
      <c r="Z954" s="3">
        <v>33.71</v>
      </c>
      <c r="AA954" s="3">
        <v>34.270000000000003</v>
      </c>
      <c r="AB954" s="3">
        <v>35.25</v>
      </c>
      <c r="AC954" s="3">
        <v>38.99</v>
      </c>
      <c r="AD954" s="3">
        <v>42.45</v>
      </c>
      <c r="AE954" s="3">
        <v>45.16</v>
      </c>
      <c r="AF954" s="3">
        <v>46.91</v>
      </c>
      <c r="AG954" s="3">
        <v>46.96</v>
      </c>
      <c r="AH954" s="3">
        <v>44.51</v>
      </c>
      <c r="AI954" s="3">
        <v>38.42</v>
      </c>
      <c r="AJ954" s="3">
        <v>35.869999999999997</v>
      </c>
      <c r="AK954" s="3">
        <v>34.86</v>
      </c>
      <c r="AL954" s="3">
        <v>35.090000000000003</v>
      </c>
      <c r="AM954" s="3">
        <v>36.299999999999997</v>
      </c>
      <c r="AN954" s="3">
        <v>39.340000000000003</v>
      </c>
      <c r="AO954" s="3">
        <v>44.33</v>
      </c>
      <c r="AP954" s="3">
        <v>46.42</v>
      </c>
      <c r="AQ954" s="3">
        <v>46.48</v>
      </c>
      <c r="AR954" s="3">
        <v>46.32</v>
      </c>
      <c r="AS954" s="3">
        <v>43.64</v>
      </c>
      <c r="AT954" s="3">
        <v>41.12</v>
      </c>
      <c r="AU954" s="3">
        <v>36.89</v>
      </c>
      <c r="AV954" s="3">
        <v>36.369999999999997</v>
      </c>
      <c r="AW954" s="3">
        <v>36.18</v>
      </c>
      <c r="AX954" s="3">
        <v>36.340000000000003</v>
      </c>
      <c r="AY954" s="3">
        <v>36.409999999999997</v>
      </c>
    </row>
    <row r="955" spans="1:51" x14ac:dyDescent="0.35">
      <c r="A955" s="5">
        <f t="shared" si="15"/>
        <v>44062</v>
      </c>
      <c r="B955" t="s">
        <v>1100</v>
      </c>
      <c r="C955" s="2">
        <v>44062</v>
      </c>
      <c r="D955" s="3">
        <v>22.99</v>
      </c>
      <c r="E955" s="3">
        <v>25.6</v>
      </c>
      <c r="F955" s="3">
        <v>34.32</v>
      </c>
      <c r="G955" s="3">
        <v>38.74</v>
      </c>
      <c r="H955" s="3">
        <v>40.17</v>
      </c>
      <c r="I955" s="3">
        <v>40.4</v>
      </c>
      <c r="J955" s="3">
        <v>38</v>
      </c>
      <c r="K955" s="3">
        <v>34.049999999999997</v>
      </c>
      <c r="L955" s="3">
        <v>31.69</v>
      </c>
      <c r="M955" s="3">
        <v>29.65</v>
      </c>
      <c r="N955" s="3">
        <v>30.07</v>
      </c>
      <c r="O955" s="3">
        <v>30.36</v>
      </c>
      <c r="P955" s="3">
        <v>31.91</v>
      </c>
      <c r="Q955" s="3">
        <v>36.57</v>
      </c>
      <c r="R955" s="3">
        <v>39.5</v>
      </c>
      <c r="S955" s="3">
        <v>41.9</v>
      </c>
      <c r="T955" s="3">
        <v>45.5</v>
      </c>
      <c r="U955" s="3">
        <v>45.29</v>
      </c>
      <c r="V955" s="3">
        <v>41.37</v>
      </c>
      <c r="W955" s="3">
        <v>36.94</v>
      </c>
      <c r="X955" s="3">
        <v>35.1</v>
      </c>
      <c r="Y955" s="3">
        <v>34.56</v>
      </c>
      <c r="Z955" s="3">
        <v>33.81</v>
      </c>
      <c r="AA955" s="3">
        <v>34.39</v>
      </c>
      <c r="AB955" s="3">
        <v>35.4</v>
      </c>
      <c r="AC955" s="3">
        <v>39.119999999999997</v>
      </c>
      <c r="AD955" s="3">
        <v>42.58</v>
      </c>
      <c r="AE955" s="3">
        <v>45.29</v>
      </c>
      <c r="AF955" s="3">
        <v>47.04</v>
      </c>
      <c r="AG955" s="3">
        <v>47.09</v>
      </c>
      <c r="AH955" s="3">
        <v>44.64</v>
      </c>
      <c r="AI955" s="3">
        <v>38.630000000000003</v>
      </c>
      <c r="AJ955" s="3">
        <v>36.08</v>
      </c>
      <c r="AK955" s="3">
        <v>35.020000000000003</v>
      </c>
      <c r="AL955" s="3">
        <v>35.200000000000003</v>
      </c>
      <c r="AM955" s="3">
        <v>36.36</v>
      </c>
      <c r="AN955" s="3">
        <v>39.26</v>
      </c>
      <c r="AO955" s="3">
        <v>44.17</v>
      </c>
      <c r="AP955" s="3">
        <v>46.26</v>
      </c>
      <c r="AQ955" s="3">
        <v>46.32</v>
      </c>
      <c r="AR955" s="3">
        <v>46.16</v>
      </c>
      <c r="AS955" s="3">
        <v>43.48</v>
      </c>
      <c r="AT955" s="3">
        <v>41.08</v>
      </c>
      <c r="AU955" s="3">
        <v>37.08</v>
      </c>
      <c r="AV955" s="3">
        <v>36.71</v>
      </c>
      <c r="AW955" s="3">
        <v>36.520000000000003</v>
      </c>
      <c r="AX955" s="3">
        <v>36.68</v>
      </c>
      <c r="AY955" s="3">
        <v>36.75</v>
      </c>
    </row>
    <row r="956" spans="1:51" x14ac:dyDescent="0.35">
      <c r="A956" s="5">
        <f t="shared" si="15"/>
        <v>44063</v>
      </c>
      <c r="B956" t="s">
        <v>1101</v>
      </c>
      <c r="C956" s="2">
        <v>44063</v>
      </c>
      <c r="D956" s="3">
        <v>22.58</v>
      </c>
      <c r="E956" s="3">
        <v>25.35</v>
      </c>
      <c r="F956" s="3">
        <v>34.33</v>
      </c>
      <c r="G956" s="3">
        <v>38.44</v>
      </c>
      <c r="H956" s="3">
        <v>40.159999999999997</v>
      </c>
      <c r="I956" s="3">
        <v>40.4</v>
      </c>
      <c r="J956" s="3">
        <v>37.85</v>
      </c>
      <c r="K956" s="3">
        <v>33.96</v>
      </c>
      <c r="L956" s="3">
        <v>31.71</v>
      </c>
      <c r="M956" s="3">
        <v>29.78</v>
      </c>
      <c r="N956" s="3">
        <v>30.16</v>
      </c>
      <c r="O956" s="3">
        <v>30.41</v>
      </c>
      <c r="P956" s="3">
        <v>31.9</v>
      </c>
      <c r="Q956" s="3">
        <v>36.56</v>
      </c>
      <c r="R956" s="3">
        <v>39.49</v>
      </c>
      <c r="S956" s="3">
        <v>41.88</v>
      </c>
      <c r="T956" s="3">
        <v>45.45</v>
      </c>
      <c r="U956" s="3">
        <v>45.24</v>
      </c>
      <c r="V956" s="3">
        <v>41.32</v>
      </c>
      <c r="W956" s="3">
        <v>36.81</v>
      </c>
      <c r="X956" s="3">
        <v>34.909999999999997</v>
      </c>
      <c r="Y956" s="3">
        <v>34.369999999999997</v>
      </c>
      <c r="Z956" s="3">
        <v>33.619999999999997</v>
      </c>
      <c r="AA956" s="3">
        <v>34.200000000000003</v>
      </c>
      <c r="AB956" s="3">
        <v>35.21</v>
      </c>
      <c r="AC956" s="3">
        <v>38.93</v>
      </c>
      <c r="AD956" s="3">
        <v>42.39</v>
      </c>
      <c r="AE956" s="3">
        <v>45.1</v>
      </c>
      <c r="AF956" s="3">
        <v>46.85</v>
      </c>
      <c r="AG956" s="3">
        <v>46.9</v>
      </c>
      <c r="AH956" s="3">
        <v>44.41</v>
      </c>
      <c r="AI956" s="3">
        <v>38.36</v>
      </c>
      <c r="AJ956" s="3">
        <v>35.81</v>
      </c>
      <c r="AK956" s="3">
        <v>34.75</v>
      </c>
      <c r="AL956" s="3">
        <v>34.93</v>
      </c>
      <c r="AM956" s="3">
        <v>36.090000000000003</v>
      </c>
      <c r="AN956" s="3">
        <v>38.99</v>
      </c>
      <c r="AO956" s="3">
        <v>43.9</v>
      </c>
      <c r="AP956" s="3">
        <v>45.99</v>
      </c>
      <c r="AQ956" s="3">
        <v>46.05</v>
      </c>
      <c r="AR956" s="3">
        <v>45.89</v>
      </c>
      <c r="AS956" s="3">
        <v>43.21</v>
      </c>
      <c r="AT956" s="3">
        <v>40.81</v>
      </c>
      <c r="AU956" s="3">
        <v>36.81</v>
      </c>
      <c r="AV956" s="3">
        <v>36.44</v>
      </c>
      <c r="AW956" s="3">
        <v>36.25</v>
      </c>
      <c r="AX956" s="3">
        <v>36.409999999999997</v>
      </c>
      <c r="AY956" s="3">
        <v>36.479999999999997</v>
      </c>
    </row>
    <row r="957" spans="1:51" x14ac:dyDescent="0.35">
      <c r="A957" s="5">
        <f t="shared" si="15"/>
        <v>44064</v>
      </c>
      <c r="B957" t="s">
        <v>1102</v>
      </c>
      <c r="C957" s="2">
        <v>44064</v>
      </c>
      <c r="D957" s="3">
        <v>21.05</v>
      </c>
      <c r="E957" s="3">
        <v>23.78</v>
      </c>
      <c r="F957" s="3">
        <v>33.380000000000003</v>
      </c>
      <c r="G957" s="3">
        <v>37.6</v>
      </c>
      <c r="H957" s="3">
        <v>39.090000000000003</v>
      </c>
      <c r="I957" s="3">
        <v>39.380000000000003</v>
      </c>
      <c r="J957" s="3">
        <v>37.08</v>
      </c>
      <c r="K957" s="3">
        <v>33.42</v>
      </c>
      <c r="L957" s="3">
        <v>31.27</v>
      </c>
      <c r="M957" s="3">
        <v>29.1</v>
      </c>
      <c r="N957" s="3">
        <v>29.45</v>
      </c>
      <c r="O957" s="3">
        <v>29.78</v>
      </c>
      <c r="P957" s="3">
        <v>31.36</v>
      </c>
      <c r="Q957" s="3">
        <v>36.07</v>
      </c>
      <c r="R957" s="3">
        <v>39.090000000000003</v>
      </c>
      <c r="S957" s="3">
        <v>41.51</v>
      </c>
      <c r="T957" s="3">
        <v>45.08</v>
      </c>
      <c r="U957" s="3">
        <v>44.87</v>
      </c>
      <c r="V957" s="3">
        <v>41.1</v>
      </c>
      <c r="W957" s="3">
        <v>36.840000000000003</v>
      </c>
      <c r="X957" s="3">
        <v>34.67</v>
      </c>
      <c r="Y957" s="3">
        <v>34.020000000000003</v>
      </c>
      <c r="Z957" s="3">
        <v>33.19</v>
      </c>
      <c r="AA957" s="3">
        <v>33.72</v>
      </c>
      <c r="AB957" s="3">
        <v>34.729999999999997</v>
      </c>
      <c r="AC957" s="3">
        <v>38.450000000000003</v>
      </c>
      <c r="AD957" s="3">
        <v>41.91</v>
      </c>
      <c r="AE957" s="3">
        <v>44.62</v>
      </c>
      <c r="AF957" s="3">
        <v>46.37</v>
      </c>
      <c r="AG957" s="3">
        <v>46.42</v>
      </c>
      <c r="AH957" s="3">
        <v>43.93</v>
      </c>
      <c r="AI957" s="3">
        <v>37.979999999999997</v>
      </c>
      <c r="AJ957" s="3">
        <v>35.43</v>
      </c>
      <c r="AK957" s="3">
        <v>34.369999999999997</v>
      </c>
      <c r="AL957" s="3">
        <v>34.549999999999997</v>
      </c>
      <c r="AM957" s="3">
        <v>35.71</v>
      </c>
      <c r="AN957" s="3">
        <v>38.61</v>
      </c>
      <c r="AO957" s="3">
        <v>43.52</v>
      </c>
      <c r="AP957" s="3">
        <v>45.61</v>
      </c>
      <c r="AQ957" s="3">
        <v>45.67</v>
      </c>
      <c r="AR957" s="3">
        <v>45.51</v>
      </c>
      <c r="AS957" s="3">
        <v>42.83</v>
      </c>
      <c r="AT957" s="3">
        <v>40.43</v>
      </c>
      <c r="AU957" s="3">
        <v>36.43</v>
      </c>
      <c r="AV957" s="3">
        <v>36.06</v>
      </c>
      <c r="AW957" s="3">
        <v>35.869999999999997</v>
      </c>
      <c r="AX957" s="3">
        <v>36.03</v>
      </c>
      <c r="AY957" s="3">
        <v>36.1</v>
      </c>
    </row>
    <row r="958" spans="1:51" x14ac:dyDescent="0.35">
      <c r="A958" s="5">
        <f t="shared" si="15"/>
        <v>44067</v>
      </c>
      <c r="B958" t="s">
        <v>1103</v>
      </c>
      <c r="C958" s="2">
        <v>44067</v>
      </c>
      <c r="D958" s="3">
        <v>23.22</v>
      </c>
      <c r="E958" s="3">
        <v>25.62</v>
      </c>
      <c r="F958" s="3">
        <v>34.42</v>
      </c>
      <c r="G958" s="3">
        <v>38.630000000000003</v>
      </c>
      <c r="H958" s="3">
        <v>40.35</v>
      </c>
      <c r="I958" s="3">
        <v>40.58</v>
      </c>
      <c r="J958" s="3">
        <v>38.1</v>
      </c>
      <c r="K958" s="3">
        <v>34.6</v>
      </c>
      <c r="L958" s="3">
        <v>32.450000000000003</v>
      </c>
      <c r="M958" s="3">
        <v>30.24</v>
      </c>
      <c r="N958" s="3">
        <v>30.59</v>
      </c>
      <c r="O958" s="3">
        <v>30.87</v>
      </c>
      <c r="P958" s="3">
        <v>32.4</v>
      </c>
      <c r="Q958" s="3">
        <v>37</v>
      </c>
      <c r="R958" s="3">
        <v>39.950000000000003</v>
      </c>
      <c r="S958" s="3">
        <v>42.37</v>
      </c>
      <c r="T958" s="3">
        <v>45.94</v>
      </c>
      <c r="U958" s="3">
        <v>45.73</v>
      </c>
      <c r="V958" s="3">
        <v>41.93</v>
      </c>
      <c r="W958" s="3">
        <v>37.619999999999997</v>
      </c>
      <c r="X958" s="3">
        <v>35.450000000000003</v>
      </c>
      <c r="Y958" s="3">
        <v>34.799999999999997</v>
      </c>
      <c r="Z958" s="3">
        <v>33.97</v>
      </c>
      <c r="AA958" s="3">
        <v>34.5</v>
      </c>
      <c r="AB958" s="3">
        <v>35.51</v>
      </c>
      <c r="AC958" s="3">
        <v>39.229999999999997</v>
      </c>
      <c r="AD958" s="3">
        <v>42.69</v>
      </c>
      <c r="AE958" s="3">
        <v>45.4</v>
      </c>
      <c r="AF958" s="3">
        <v>47.12</v>
      </c>
      <c r="AG958" s="3">
        <v>47.09</v>
      </c>
      <c r="AH958" s="3">
        <v>44.53</v>
      </c>
      <c r="AI958" s="3">
        <v>38.590000000000003</v>
      </c>
      <c r="AJ958" s="3">
        <v>36.04</v>
      </c>
      <c r="AK958" s="3">
        <v>34.979999999999997</v>
      </c>
      <c r="AL958" s="3">
        <v>35.159999999999997</v>
      </c>
      <c r="AM958" s="3">
        <v>36.32</v>
      </c>
      <c r="AN958" s="3">
        <v>39.22</v>
      </c>
      <c r="AO958" s="3">
        <v>44.23</v>
      </c>
      <c r="AP958" s="3">
        <v>46.37</v>
      </c>
      <c r="AQ958" s="3">
        <v>46.43</v>
      </c>
      <c r="AR958" s="3">
        <v>46.27</v>
      </c>
      <c r="AS958" s="3">
        <v>43.59</v>
      </c>
      <c r="AT958" s="3">
        <v>41.19</v>
      </c>
      <c r="AU958" s="3">
        <v>37.14</v>
      </c>
      <c r="AV958" s="3">
        <v>36.72</v>
      </c>
      <c r="AW958" s="3">
        <v>36.479999999999997</v>
      </c>
      <c r="AX958" s="3">
        <v>36.57</v>
      </c>
      <c r="AY958" s="3">
        <v>36.57</v>
      </c>
    </row>
    <row r="959" spans="1:51" x14ac:dyDescent="0.35">
      <c r="A959" s="5">
        <f t="shared" si="15"/>
        <v>44068</v>
      </c>
      <c r="B959" t="s">
        <v>1104</v>
      </c>
      <c r="C959" s="2">
        <v>44068</v>
      </c>
      <c r="D959" s="3">
        <v>24.61</v>
      </c>
      <c r="E959" s="3">
        <v>26.89</v>
      </c>
      <c r="F959" s="3">
        <v>35.25</v>
      </c>
      <c r="G959" s="3">
        <v>39.61</v>
      </c>
      <c r="H959" s="3">
        <v>41.43</v>
      </c>
      <c r="I959" s="3">
        <v>41.66</v>
      </c>
      <c r="J959" s="3">
        <v>39.07</v>
      </c>
      <c r="K959" s="3">
        <v>35.47</v>
      </c>
      <c r="L959" s="3">
        <v>33.28</v>
      </c>
      <c r="M959" s="3">
        <v>31.05</v>
      </c>
      <c r="N959" s="3">
        <v>31.4</v>
      </c>
      <c r="O959" s="3">
        <v>31.66</v>
      </c>
      <c r="P959" s="3">
        <v>33.090000000000003</v>
      </c>
      <c r="Q959" s="3">
        <v>37.590000000000003</v>
      </c>
      <c r="R959" s="3">
        <v>40.44</v>
      </c>
      <c r="S959" s="3">
        <v>42.79</v>
      </c>
      <c r="T959" s="3">
        <v>46.36</v>
      </c>
      <c r="U959" s="3">
        <v>46.15</v>
      </c>
      <c r="V959" s="3">
        <v>42.35</v>
      </c>
      <c r="W959" s="3">
        <v>37.97</v>
      </c>
      <c r="X959" s="3">
        <v>35.799999999999997</v>
      </c>
      <c r="Y959" s="3">
        <v>35.15</v>
      </c>
      <c r="Z959" s="3">
        <v>34.32</v>
      </c>
      <c r="AA959" s="3">
        <v>34.85</v>
      </c>
      <c r="AB959" s="3">
        <v>35.86</v>
      </c>
      <c r="AC959" s="3">
        <v>39.619999999999997</v>
      </c>
      <c r="AD959" s="3">
        <v>43.08</v>
      </c>
      <c r="AE959" s="3">
        <v>45.79</v>
      </c>
      <c r="AF959" s="3">
        <v>47.51</v>
      </c>
      <c r="AG959" s="3">
        <v>47.48</v>
      </c>
      <c r="AH959" s="3">
        <v>44.92</v>
      </c>
      <c r="AI959" s="3">
        <v>38.880000000000003</v>
      </c>
      <c r="AJ959" s="3">
        <v>36.270000000000003</v>
      </c>
      <c r="AK959" s="3">
        <v>35.159999999999997</v>
      </c>
      <c r="AL959" s="3">
        <v>35.340000000000003</v>
      </c>
      <c r="AM959" s="3">
        <v>36.5</v>
      </c>
      <c r="AN959" s="3">
        <v>39.4</v>
      </c>
      <c r="AO959" s="3">
        <v>44.51</v>
      </c>
      <c r="AP959" s="3">
        <v>46.75</v>
      </c>
      <c r="AQ959" s="3">
        <v>46.91</v>
      </c>
      <c r="AR959" s="3">
        <v>46.75</v>
      </c>
      <c r="AS959" s="3">
        <v>44.07</v>
      </c>
      <c r="AT959" s="3">
        <v>41.67</v>
      </c>
      <c r="AU959" s="3">
        <v>37.619999999999997</v>
      </c>
      <c r="AV959" s="3">
        <v>37.200000000000003</v>
      </c>
      <c r="AW959" s="3">
        <v>36.96</v>
      </c>
      <c r="AX959" s="3">
        <v>37.049999999999997</v>
      </c>
      <c r="AY959" s="3">
        <v>37.049999999999997</v>
      </c>
    </row>
    <row r="960" spans="1:51" x14ac:dyDescent="0.35">
      <c r="A960" s="5">
        <f t="shared" si="15"/>
        <v>44069</v>
      </c>
      <c r="B960" t="s">
        <v>1105</v>
      </c>
      <c r="C960" s="2">
        <v>44069</v>
      </c>
      <c r="D960" s="3">
        <v>25.1</v>
      </c>
      <c r="E960" s="3">
        <v>27.77</v>
      </c>
      <c r="F960" s="3">
        <v>35.83</v>
      </c>
      <c r="G960" s="3">
        <v>40.21</v>
      </c>
      <c r="H960" s="3">
        <v>41.86</v>
      </c>
      <c r="I960" s="3">
        <v>42.24</v>
      </c>
      <c r="J960" s="3">
        <v>39.659999999999997</v>
      </c>
      <c r="K960" s="3">
        <v>35.950000000000003</v>
      </c>
      <c r="L960" s="3">
        <v>33.67</v>
      </c>
      <c r="M960" s="3">
        <v>31.37</v>
      </c>
      <c r="N960" s="3">
        <v>31.72</v>
      </c>
      <c r="O960" s="3">
        <v>32.07</v>
      </c>
      <c r="P960" s="3">
        <v>33.5</v>
      </c>
      <c r="Q960" s="3">
        <v>38.1</v>
      </c>
      <c r="R960" s="3">
        <v>41.01</v>
      </c>
      <c r="S960" s="3">
        <v>43.36</v>
      </c>
      <c r="T960" s="3">
        <v>46.93</v>
      </c>
      <c r="U960" s="3">
        <v>46.7</v>
      </c>
      <c r="V960" s="3">
        <v>42.85</v>
      </c>
      <c r="W960" s="3">
        <v>38.369999999999997</v>
      </c>
      <c r="X960" s="3">
        <v>36.1</v>
      </c>
      <c r="Y960" s="3">
        <v>35.409999999999997</v>
      </c>
      <c r="Z960" s="3">
        <v>34.56</v>
      </c>
      <c r="AA960" s="3">
        <v>35.08</v>
      </c>
      <c r="AB960" s="3">
        <v>36.06</v>
      </c>
      <c r="AC960" s="3">
        <v>39.81</v>
      </c>
      <c r="AD960" s="3">
        <v>43.27</v>
      </c>
      <c r="AE960" s="3">
        <v>45.98</v>
      </c>
      <c r="AF960" s="3">
        <v>47.7</v>
      </c>
      <c r="AG960" s="3">
        <v>47.63</v>
      </c>
      <c r="AH960" s="3">
        <v>45.07</v>
      </c>
      <c r="AI960" s="3">
        <v>39.03</v>
      </c>
      <c r="AJ960" s="3">
        <v>36.42</v>
      </c>
      <c r="AK960" s="3">
        <v>35.31</v>
      </c>
      <c r="AL960" s="3">
        <v>35.49</v>
      </c>
      <c r="AM960" s="3">
        <v>36.65</v>
      </c>
      <c r="AN960" s="3">
        <v>39.549999999999997</v>
      </c>
      <c r="AO960" s="3">
        <v>44.84</v>
      </c>
      <c r="AP960" s="3">
        <v>47.18</v>
      </c>
      <c r="AQ960" s="3">
        <v>47.34</v>
      </c>
      <c r="AR960" s="3">
        <v>47.18</v>
      </c>
      <c r="AS960" s="3">
        <v>44.5</v>
      </c>
      <c r="AT960" s="3">
        <v>42</v>
      </c>
      <c r="AU960" s="3">
        <v>37.799999999999997</v>
      </c>
      <c r="AV960" s="3">
        <v>37.25</v>
      </c>
      <c r="AW960" s="3">
        <v>36.950000000000003</v>
      </c>
      <c r="AX960" s="3">
        <v>37.04</v>
      </c>
      <c r="AY960" s="3">
        <v>37.04</v>
      </c>
    </row>
    <row r="961" spans="1:51" x14ac:dyDescent="0.35">
      <c r="A961" s="5">
        <f t="shared" si="15"/>
        <v>44070</v>
      </c>
      <c r="B961" t="s">
        <v>1106</v>
      </c>
      <c r="C961" s="2">
        <v>44070</v>
      </c>
      <c r="D961" s="3">
        <v>24.33</v>
      </c>
      <c r="E961" s="3">
        <v>26.68</v>
      </c>
      <c r="F961" s="3">
        <v>34.840000000000003</v>
      </c>
      <c r="G961" s="3">
        <v>38.79</v>
      </c>
      <c r="H961" s="3">
        <v>40.64</v>
      </c>
      <c r="I961" s="3">
        <v>41.1</v>
      </c>
      <c r="J961" s="3">
        <v>38.700000000000003</v>
      </c>
      <c r="K961" s="3">
        <v>35.32</v>
      </c>
      <c r="L961" s="3">
        <v>33.17</v>
      </c>
      <c r="M961" s="3">
        <v>31.41</v>
      </c>
      <c r="N961" s="3">
        <v>31.36</v>
      </c>
      <c r="O961" s="3">
        <v>31.57</v>
      </c>
      <c r="P961" s="3">
        <v>33.61</v>
      </c>
      <c r="Q961" s="3">
        <v>38.17</v>
      </c>
      <c r="R961" s="3">
        <v>41.07</v>
      </c>
      <c r="S961" s="3">
        <v>43.43</v>
      </c>
      <c r="T961" s="3">
        <v>47</v>
      </c>
      <c r="U961" s="3">
        <v>46.8</v>
      </c>
      <c r="V961" s="3">
        <v>42.96</v>
      </c>
      <c r="W961" s="3">
        <v>38.479999999999997</v>
      </c>
      <c r="X961" s="3">
        <v>36.21</v>
      </c>
      <c r="Y961" s="3">
        <v>35.520000000000003</v>
      </c>
      <c r="Z961" s="3">
        <v>34.700000000000003</v>
      </c>
      <c r="AA961" s="3">
        <v>35.25</v>
      </c>
      <c r="AB961" s="3">
        <v>36.26</v>
      </c>
      <c r="AC961" s="3">
        <v>40.01</v>
      </c>
      <c r="AD961" s="3">
        <v>43.47</v>
      </c>
      <c r="AE961" s="3">
        <v>46.18</v>
      </c>
      <c r="AF961" s="3">
        <v>47.9</v>
      </c>
      <c r="AG961" s="3">
        <v>47.87</v>
      </c>
      <c r="AH961" s="3">
        <v>45.35</v>
      </c>
      <c r="AI961" s="3">
        <v>39.340000000000003</v>
      </c>
      <c r="AJ961" s="3">
        <v>36.76</v>
      </c>
      <c r="AK961" s="3">
        <v>35.68</v>
      </c>
      <c r="AL961" s="3">
        <v>35.89</v>
      </c>
      <c r="AM961" s="3">
        <v>37.090000000000003</v>
      </c>
      <c r="AN961" s="3">
        <v>40.03</v>
      </c>
      <c r="AO961" s="3">
        <v>45.36</v>
      </c>
      <c r="AP961" s="3">
        <v>47.7</v>
      </c>
      <c r="AQ961" s="3">
        <v>47.86</v>
      </c>
      <c r="AR961" s="3">
        <v>47.7</v>
      </c>
      <c r="AS961" s="3">
        <v>45.02</v>
      </c>
      <c r="AT961" s="3">
        <v>42.52</v>
      </c>
      <c r="AU961" s="3">
        <v>38.18</v>
      </c>
      <c r="AV961" s="3">
        <v>37.630000000000003</v>
      </c>
      <c r="AW961" s="3">
        <v>37.33</v>
      </c>
      <c r="AX961" s="3">
        <v>37.42</v>
      </c>
      <c r="AY961" s="3">
        <v>37.42</v>
      </c>
    </row>
    <row r="962" spans="1:51" x14ac:dyDescent="0.35">
      <c r="A962" s="5">
        <f t="shared" si="15"/>
        <v>44071</v>
      </c>
      <c r="B962" t="s">
        <v>1107</v>
      </c>
      <c r="C962" s="2">
        <v>44071</v>
      </c>
      <c r="D962" s="3">
        <v>28.95</v>
      </c>
      <c r="E962" s="3">
        <v>36.44</v>
      </c>
      <c r="F962" s="3">
        <v>40.15</v>
      </c>
      <c r="G962" s="3">
        <v>41.99</v>
      </c>
      <c r="H962" s="3">
        <v>42.24</v>
      </c>
      <c r="I962" s="3">
        <v>39.9</v>
      </c>
      <c r="J962" s="3">
        <v>36.79</v>
      </c>
      <c r="K962" s="3">
        <v>34.700000000000003</v>
      </c>
      <c r="L962" s="3">
        <v>32.97</v>
      </c>
      <c r="M962" s="3">
        <v>32.94</v>
      </c>
      <c r="N962" s="3">
        <v>33.1</v>
      </c>
      <c r="O962" s="3">
        <v>35.06</v>
      </c>
      <c r="P962" s="3">
        <v>39.43</v>
      </c>
      <c r="Q962" s="3">
        <v>42.29</v>
      </c>
      <c r="R962" s="3">
        <v>44.73</v>
      </c>
      <c r="S962" s="3">
        <v>48.35</v>
      </c>
      <c r="T962" s="3">
        <v>48.18</v>
      </c>
      <c r="U962" s="3">
        <v>44.3</v>
      </c>
      <c r="V962" s="3">
        <v>39.68</v>
      </c>
      <c r="W962" s="3">
        <v>37.409999999999997</v>
      </c>
      <c r="X962" s="3">
        <v>36.72</v>
      </c>
      <c r="Y962" s="3">
        <v>35.9</v>
      </c>
      <c r="Z962" s="3">
        <v>36.450000000000003</v>
      </c>
      <c r="AA962" s="3">
        <v>37.46</v>
      </c>
      <c r="AB962" s="3">
        <v>41.18</v>
      </c>
      <c r="AC962" s="3">
        <v>44.6</v>
      </c>
      <c r="AD962" s="3">
        <v>47.24</v>
      </c>
      <c r="AE962" s="3">
        <v>48.9</v>
      </c>
      <c r="AF962" s="3">
        <v>48.81</v>
      </c>
      <c r="AG962" s="3">
        <v>46.2</v>
      </c>
      <c r="AH962" s="3">
        <v>39.99</v>
      </c>
      <c r="AI962" s="3">
        <v>37.409999999999997</v>
      </c>
      <c r="AJ962" s="3">
        <v>36.33</v>
      </c>
      <c r="AK962" s="3">
        <v>36.54</v>
      </c>
      <c r="AL962" s="3">
        <v>37.74</v>
      </c>
      <c r="AM962" s="3">
        <v>40.68</v>
      </c>
      <c r="AN962" s="3">
        <v>46.01</v>
      </c>
      <c r="AO962" s="3">
        <v>48.35</v>
      </c>
      <c r="AP962" s="3">
        <v>48.51</v>
      </c>
      <c r="AQ962" s="3">
        <v>48.35</v>
      </c>
      <c r="AR962" s="3">
        <v>45.67</v>
      </c>
      <c r="AS962" s="3">
        <v>43.17</v>
      </c>
      <c r="AT962" s="3">
        <v>38.83</v>
      </c>
      <c r="AU962" s="3">
        <v>38.28</v>
      </c>
      <c r="AV962" s="3">
        <v>37.979999999999997</v>
      </c>
      <c r="AW962" s="3">
        <v>38.07</v>
      </c>
      <c r="AX962" s="3">
        <v>38.07</v>
      </c>
      <c r="AY962" s="3">
        <v>39.81</v>
      </c>
    </row>
    <row r="963" spans="1:51" x14ac:dyDescent="0.35">
      <c r="A963" s="5">
        <f t="shared" si="15"/>
        <v>44074</v>
      </c>
      <c r="B963" t="s">
        <v>1108</v>
      </c>
      <c r="C963" s="2">
        <v>44074</v>
      </c>
      <c r="D963" s="3">
        <v>28.95</v>
      </c>
      <c r="E963" s="3">
        <v>36.44</v>
      </c>
      <c r="F963" s="3">
        <v>40.15</v>
      </c>
      <c r="G963" s="3">
        <v>41.99</v>
      </c>
      <c r="H963" s="3">
        <v>42.24</v>
      </c>
      <c r="I963" s="3">
        <v>39.9</v>
      </c>
      <c r="J963" s="3">
        <v>36.79</v>
      </c>
      <c r="K963" s="3">
        <v>34.700000000000003</v>
      </c>
      <c r="L963" s="3">
        <v>32.97</v>
      </c>
      <c r="M963" s="3">
        <v>32.94</v>
      </c>
      <c r="N963" s="3">
        <v>33.1</v>
      </c>
      <c r="O963" s="3">
        <v>35.06</v>
      </c>
      <c r="P963" s="3">
        <v>39.43</v>
      </c>
      <c r="Q963" s="3">
        <v>42.29</v>
      </c>
      <c r="R963" s="3">
        <v>44.73</v>
      </c>
      <c r="S963" s="3">
        <v>48.35</v>
      </c>
      <c r="T963" s="3">
        <v>48.18</v>
      </c>
      <c r="U963" s="3">
        <v>44.3</v>
      </c>
      <c r="V963" s="3">
        <v>39.68</v>
      </c>
      <c r="W963" s="3">
        <v>37.409999999999997</v>
      </c>
      <c r="X963" s="3">
        <v>36.72</v>
      </c>
      <c r="Y963" s="3">
        <v>35.9</v>
      </c>
      <c r="Z963" s="3">
        <v>36.450000000000003</v>
      </c>
      <c r="AA963" s="3">
        <v>37.46</v>
      </c>
      <c r="AB963" s="3">
        <v>41.18</v>
      </c>
      <c r="AC963" s="3">
        <v>44.6</v>
      </c>
      <c r="AD963" s="3">
        <v>47.24</v>
      </c>
      <c r="AE963" s="3">
        <v>48.9</v>
      </c>
      <c r="AF963" s="3">
        <v>48.81</v>
      </c>
      <c r="AG963" s="3">
        <v>46.2</v>
      </c>
      <c r="AH963" s="3">
        <v>39.99</v>
      </c>
      <c r="AI963" s="3">
        <v>37.409999999999997</v>
      </c>
      <c r="AJ963" s="3">
        <v>36.33</v>
      </c>
      <c r="AK963" s="3">
        <v>36.54</v>
      </c>
      <c r="AL963" s="3">
        <v>37.74</v>
      </c>
      <c r="AM963" s="3">
        <v>40.68</v>
      </c>
      <c r="AN963" s="3">
        <v>46.01</v>
      </c>
      <c r="AO963" s="3">
        <v>48.35</v>
      </c>
      <c r="AP963" s="3">
        <v>48.51</v>
      </c>
      <c r="AQ963" s="3">
        <v>48.35</v>
      </c>
      <c r="AR963" s="3">
        <v>45.67</v>
      </c>
      <c r="AS963" s="3">
        <v>43.17</v>
      </c>
      <c r="AT963" s="3">
        <v>38.83</v>
      </c>
      <c r="AU963" s="3">
        <v>38.28</v>
      </c>
      <c r="AV963" s="3">
        <v>37.979999999999997</v>
      </c>
      <c r="AW963" s="3">
        <v>38.07</v>
      </c>
      <c r="AX963" s="3">
        <v>38.07</v>
      </c>
      <c r="AY963" s="3">
        <v>39.81</v>
      </c>
    </row>
    <row r="964" spans="1:51" x14ac:dyDescent="0.35">
      <c r="A964" s="5">
        <f t="shared" si="15"/>
        <v>44075</v>
      </c>
      <c r="B964" t="s">
        <v>1109</v>
      </c>
      <c r="C964" s="2">
        <v>44075</v>
      </c>
      <c r="D964" s="3">
        <v>29.11</v>
      </c>
      <c r="E964" s="3">
        <v>36.700000000000003</v>
      </c>
      <c r="F964" s="3">
        <v>40.630000000000003</v>
      </c>
      <c r="G964" s="3">
        <v>42.53</v>
      </c>
      <c r="H964" s="3">
        <v>42.99</v>
      </c>
      <c r="I964" s="3">
        <v>40.36</v>
      </c>
      <c r="J964" s="3">
        <v>36.85</v>
      </c>
      <c r="K964" s="3">
        <v>34.630000000000003</v>
      </c>
      <c r="L964" s="3">
        <v>32.76</v>
      </c>
      <c r="M964" s="3">
        <v>32.880000000000003</v>
      </c>
      <c r="N964" s="3">
        <v>33.04</v>
      </c>
      <c r="O964" s="3">
        <v>34.9</v>
      </c>
      <c r="P964" s="3">
        <v>39.19</v>
      </c>
      <c r="Q964" s="3">
        <v>42.05</v>
      </c>
      <c r="R964" s="3">
        <v>44.56</v>
      </c>
      <c r="S964" s="3">
        <v>48.27</v>
      </c>
      <c r="T964" s="3">
        <v>48.09</v>
      </c>
      <c r="U964" s="3">
        <v>44.04</v>
      </c>
      <c r="V964" s="3">
        <v>39.200000000000003</v>
      </c>
      <c r="W964" s="3">
        <v>36.68</v>
      </c>
      <c r="X964" s="3">
        <v>35.99</v>
      </c>
      <c r="Y964" s="3">
        <v>35.17</v>
      </c>
      <c r="Z964" s="3">
        <v>35.72</v>
      </c>
      <c r="AA964" s="3">
        <v>36.81</v>
      </c>
      <c r="AB964" s="3">
        <v>40.619999999999997</v>
      </c>
      <c r="AC964" s="3">
        <v>44.12</v>
      </c>
      <c r="AD964" s="3">
        <v>46.76</v>
      </c>
      <c r="AE964" s="3">
        <v>48.42</v>
      </c>
      <c r="AF964" s="3">
        <v>48.33</v>
      </c>
      <c r="AG964" s="3">
        <v>45.72</v>
      </c>
      <c r="AH964" s="3">
        <v>39.51</v>
      </c>
      <c r="AI964" s="3">
        <v>36.93</v>
      </c>
      <c r="AJ964" s="3">
        <v>35.85</v>
      </c>
      <c r="AK964" s="3">
        <v>36.06</v>
      </c>
      <c r="AL964" s="3">
        <v>37.26</v>
      </c>
      <c r="AM964" s="3">
        <v>40.200000000000003</v>
      </c>
      <c r="AN964" s="3">
        <v>45.53</v>
      </c>
      <c r="AO964" s="3">
        <v>47.87</v>
      </c>
      <c r="AP964" s="3">
        <v>48.03</v>
      </c>
      <c r="AQ964" s="3">
        <v>47.87</v>
      </c>
      <c r="AR964" s="3">
        <v>45.19</v>
      </c>
      <c r="AS964" s="3">
        <v>42.69</v>
      </c>
      <c r="AT964" s="3">
        <v>38.35</v>
      </c>
      <c r="AU964" s="3">
        <v>37.799999999999997</v>
      </c>
      <c r="AV964" s="3">
        <v>37.5</v>
      </c>
      <c r="AW964" s="3">
        <v>37.590000000000003</v>
      </c>
      <c r="AX964" s="3">
        <v>37.590000000000003</v>
      </c>
      <c r="AY964" s="3">
        <v>39.33</v>
      </c>
    </row>
    <row r="965" spans="1:51" x14ac:dyDescent="0.35">
      <c r="A965" s="5">
        <f t="shared" si="15"/>
        <v>44076</v>
      </c>
      <c r="B965" t="s">
        <v>1110</v>
      </c>
      <c r="C965" s="2">
        <v>44076</v>
      </c>
      <c r="D965" s="3">
        <v>28.5</v>
      </c>
      <c r="E965" s="3">
        <v>35.909999999999997</v>
      </c>
      <c r="F965" s="3">
        <v>39.94</v>
      </c>
      <c r="G965" s="3">
        <v>41.78</v>
      </c>
      <c r="H965" s="3">
        <v>42.33</v>
      </c>
      <c r="I965" s="3">
        <v>39.64</v>
      </c>
      <c r="J965" s="3">
        <v>36.020000000000003</v>
      </c>
      <c r="K965" s="3">
        <v>33.76</v>
      </c>
      <c r="L965" s="3">
        <v>31.85</v>
      </c>
      <c r="M965" s="3">
        <v>32.020000000000003</v>
      </c>
      <c r="N965" s="3">
        <v>32.26</v>
      </c>
      <c r="O965" s="3">
        <v>34.159999999999997</v>
      </c>
      <c r="P965" s="3">
        <v>38.520000000000003</v>
      </c>
      <c r="Q965" s="3">
        <v>41.47</v>
      </c>
      <c r="R965" s="3">
        <v>43.98</v>
      </c>
      <c r="S965" s="3">
        <v>47.69</v>
      </c>
      <c r="T965" s="3">
        <v>47.51</v>
      </c>
      <c r="U965" s="3">
        <v>43.52</v>
      </c>
      <c r="V965" s="3">
        <v>38.79</v>
      </c>
      <c r="W965" s="3">
        <v>36.39</v>
      </c>
      <c r="X965" s="3">
        <v>35.700000000000003</v>
      </c>
      <c r="Y965" s="3">
        <v>34.880000000000003</v>
      </c>
      <c r="Z965" s="3">
        <v>35.43</v>
      </c>
      <c r="AA965" s="3">
        <v>36.43</v>
      </c>
      <c r="AB965" s="3">
        <v>40.159999999999997</v>
      </c>
      <c r="AC965" s="3">
        <v>43.58</v>
      </c>
      <c r="AD965" s="3">
        <v>46.22</v>
      </c>
      <c r="AE965" s="3">
        <v>47.88</v>
      </c>
      <c r="AF965" s="3">
        <v>47.79</v>
      </c>
      <c r="AG965" s="3">
        <v>45.18</v>
      </c>
      <c r="AH965" s="3">
        <v>38.97</v>
      </c>
      <c r="AI965" s="3">
        <v>36.39</v>
      </c>
      <c r="AJ965" s="3">
        <v>35.31</v>
      </c>
      <c r="AK965" s="3">
        <v>35.520000000000003</v>
      </c>
      <c r="AL965" s="3">
        <v>36.72</v>
      </c>
      <c r="AM965" s="3">
        <v>39.659999999999997</v>
      </c>
      <c r="AN965" s="3">
        <v>44.99</v>
      </c>
      <c r="AO965" s="3">
        <v>47.33</v>
      </c>
      <c r="AP965" s="3">
        <v>47.49</v>
      </c>
      <c r="AQ965" s="3">
        <v>47.33</v>
      </c>
      <c r="AR965" s="3">
        <v>44.65</v>
      </c>
      <c r="AS965" s="3">
        <v>42.15</v>
      </c>
      <c r="AT965" s="3">
        <v>37.81</v>
      </c>
      <c r="AU965" s="3">
        <v>37.26</v>
      </c>
      <c r="AV965" s="3">
        <v>36.96</v>
      </c>
      <c r="AW965" s="3">
        <v>37.049999999999997</v>
      </c>
      <c r="AX965" s="3">
        <v>37.049999999999997</v>
      </c>
      <c r="AY965" s="3">
        <v>38.79</v>
      </c>
    </row>
    <row r="966" spans="1:51" x14ac:dyDescent="0.35">
      <c r="A966" s="5">
        <f t="shared" si="15"/>
        <v>44077</v>
      </c>
      <c r="B966" t="s">
        <v>1111</v>
      </c>
      <c r="C966" s="2">
        <v>44077</v>
      </c>
      <c r="D966" s="3">
        <v>30.19</v>
      </c>
      <c r="E966" s="3">
        <v>37</v>
      </c>
      <c r="F966" s="3">
        <v>40.799999999999997</v>
      </c>
      <c r="G966" s="3">
        <v>42.46</v>
      </c>
      <c r="H966" s="3">
        <v>42.76</v>
      </c>
      <c r="I966" s="3">
        <v>40.19</v>
      </c>
      <c r="J966" s="3">
        <v>36.54</v>
      </c>
      <c r="K966" s="3">
        <v>34.28</v>
      </c>
      <c r="L966" s="3">
        <v>32.369999999999997</v>
      </c>
      <c r="M966" s="3">
        <v>32.54</v>
      </c>
      <c r="N966" s="3">
        <v>32.78</v>
      </c>
      <c r="O966" s="3">
        <v>34.64</v>
      </c>
      <c r="P966" s="3">
        <v>38.94</v>
      </c>
      <c r="Q966" s="3">
        <v>41.84</v>
      </c>
      <c r="R966" s="3">
        <v>44.35</v>
      </c>
      <c r="S966" s="3">
        <v>48.06</v>
      </c>
      <c r="T966" s="3">
        <v>47.88</v>
      </c>
      <c r="U966" s="3">
        <v>43.89</v>
      </c>
      <c r="V966" s="3">
        <v>38.99</v>
      </c>
      <c r="W966" s="3">
        <v>36.590000000000003</v>
      </c>
      <c r="X966" s="3">
        <v>35.9</v>
      </c>
      <c r="Y966" s="3">
        <v>35.08</v>
      </c>
      <c r="Z966" s="3">
        <v>35.630000000000003</v>
      </c>
      <c r="AA966" s="3">
        <v>36.58</v>
      </c>
      <c r="AB966" s="3">
        <v>40.340000000000003</v>
      </c>
      <c r="AC966" s="3">
        <v>43.71</v>
      </c>
      <c r="AD966" s="3">
        <v>46.35</v>
      </c>
      <c r="AE966" s="3">
        <v>48.01</v>
      </c>
      <c r="AF966" s="3">
        <v>47.92</v>
      </c>
      <c r="AG966" s="3">
        <v>45.31</v>
      </c>
      <c r="AH966" s="3">
        <v>39.1</v>
      </c>
      <c r="AI966" s="3">
        <v>36.520000000000003</v>
      </c>
      <c r="AJ966" s="3">
        <v>35.44</v>
      </c>
      <c r="AK966" s="3">
        <v>35.65</v>
      </c>
      <c r="AL966" s="3">
        <v>36.85</v>
      </c>
      <c r="AM966" s="3">
        <v>39.83</v>
      </c>
      <c r="AN966" s="3">
        <v>45.32</v>
      </c>
      <c r="AO966" s="3">
        <v>47.7</v>
      </c>
      <c r="AP966" s="3">
        <v>47.86</v>
      </c>
      <c r="AQ966" s="3">
        <v>47.7</v>
      </c>
      <c r="AR966" s="3">
        <v>45.02</v>
      </c>
      <c r="AS966" s="3">
        <v>42.52</v>
      </c>
      <c r="AT966" s="3">
        <v>38.18</v>
      </c>
      <c r="AU966" s="3">
        <v>37.630000000000003</v>
      </c>
      <c r="AV966" s="3">
        <v>37.33</v>
      </c>
      <c r="AW966" s="3">
        <v>37.42</v>
      </c>
      <c r="AX966" s="3">
        <v>37.42</v>
      </c>
      <c r="AY966" s="3">
        <v>39.159999999999997</v>
      </c>
    </row>
    <row r="967" spans="1:51" x14ac:dyDescent="0.35">
      <c r="A967" s="5">
        <f t="shared" si="15"/>
        <v>44078</v>
      </c>
      <c r="B967" t="s">
        <v>1112</v>
      </c>
      <c r="C967" s="2">
        <v>44078</v>
      </c>
      <c r="D967" s="3">
        <v>30.31</v>
      </c>
      <c r="E967" s="3">
        <v>36.659999999999997</v>
      </c>
      <c r="F967" s="3">
        <v>40.49</v>
      </c>
      <c r="G967" s="3">
        <v>42.27</v>
      </c>
      <c r="H967" s="3">
        <v>42.56</v>
      </c>
      <c r="I967" s="3">
        <v>39.99</v>
      </c>
      <c r="J967" s="3">
        <v>36.29</v>
      </c>
      <c r="K967" s="3">
        <v>33.799999999999997</v>
      </c>
      <c r="L967" s="3">
        <v>31.89</v>
      </c>
      <c r="M967" s="3">
        <v>32.130000000000003</v>
      </c>
      <c r="N967" s="3">
        <v>32.369999999999997</v>
      </c>
      <c r="O967" s="3">
        <v>34.119999999999997</v>
      </c>
      <c r="P967" s="3">
        <v>38.32</v>
      </c>
      <c r="Q967" s="3">
        <v>41.16</v>
      </c>
      <c r="R967" s="3">
        <v>43.67</v>
      </c>
      <c r="S967" s="3">
        <v>47.38</v>
      </c>
      <c r="T967" s="3">
        <v>47.2</v>
      </c>
      <c r="U967" s="3">
        <v>43.21</v>
      </c>
      <c r="V967" s="3">
        <v>38.4</v>
      </c>
      <c r="W967" s="3">
        <v>36</v>
      </c>
      <c r="X967" s="3">
        <v>35.31</v>
      </c>
      <c r="Y967" s="3">
        <v>34.49</v>
      </c>
      <c r="Z967" s="3">
        <v>35.04</v>
      </c>
      <c r="AA967" s="3">
        <v>36.06</v>
      </c>
      <c r="AB967" s="3">
        <v>39.81</v>
      </c>
      <c r="AC967" s="3">
        <v>43.25</v>
      </c>
      <c r="AD967" s="3">
        <v>45.89</v>
      </c>
      <c r="AE967" s="3">
        <v>47.55</v>
      </c>
      <c r="AF967" s="3">
        <v>47.46</v>
      </c>
      <c r="AG967" s="3">
        <v>44.85</v>
      </c>
      <c r="AH967" s="3">
        <v>38.799999999999997</v>
      </c>
      <c r="AI967" s="3">
        <v>36.22</v>
      </c>
      <c r="AJ967" s="3">
        <v>35.14</v>
      </c>
      <c r="AK967" s="3">
        <v>35.35</v>
      </c>
      <c r="AL967" s="3">
        <v>36.549999999999997</v>
      </c>
      <c r="AM967" s="3">
        <v>39.54</v>
      </c>
      <c r="AN967" s="3">
        <v>45.03</v>
      </c>
      <c r="AO967" s="3">
        <v>47.41</v>
      </c>
      <c r="AP967" s="3">
        <v>47.57</v>
      </c>
      <c r="AQ967" s="3">
        <v>47.41</v>
      </c>
      <c r="AR967" s="3">
        <v>44.73</v>
      </c>
      <c r="AS967" s="3">
        <v>42.23</v>
      </c>
      <c r="AT967" s="3">
        <v>37.89</v>
      </c>
      <c r="AU967" s="3">
        <v>37.340000000000003</v>
      </c>
      <c r="AV967" s="3">
        <v>37.04</v>
      </c>
      <c r="AW967" s="3">
        <v>37.130000000000003</v>
      </c>
      <c r="AX967" s="3">
        <v>37.130000000000003</v>
      </c>
      <c r="AY967" s="3">
        <v>38.869999999999997</v>
      </c>
    </row>
    <row r="968" spans="1:51" x14ac:dyDescent="0.35">
      <c r="A968" s="5">
        <f t="shared" si="15"/>
        <v>44081</v>
      </c>
      <c r="B968" t="s">
        <v>1113</v>
      </c>
      <c r="C968" s="2">
        <v>44081</v>
      </c>
      <c r="D968" s="3">
        <v>29.27</v>
      </c>
      <c r="E968" s="3">
        <v>35.29</v>
      </c>
      <c r="F968" s="3">
        <v>39.36</v>
      </c>
      <c r="G968" s="3">
        <v>40.82</v>
      </c>
      <c r="H968" s="3">
        <v>41.34</v>
      </c>
      <c r="I968" s="3">
        <v>38.69</v>
      </c>
      <c r="J968" s="3">
        <v>35.4</v>
      </c>
      <c r="K968" s="3">
        <v>33.130000000000003</v>
      </c>
      <c r="L968" s="3">
        <v>31.27</v>
      </c>
      <c r="M968" s="3">
        <v>31.38</v>
      </c>
      <c r="N968" s="3">
        <v>31.65</v>
      </c>
      <c r="O968" s="3">
        <v>33.450000000000003</v>
      </c>
      <c r="P968" s="3">
        <v>37.72</v>
      </c>
      <c r="Q968" s="3">
        <v>40.590000000000003</v>
      </c>
      <c r="R968" s="3">
        <v>43.13</v>
      </c>
      <c r="S968" s="3">
        <v>46.84</v>
      </c>
      <c r="T968" s="3">
        <v>46.66</v>
      </c>
      <c r="U968" s="3">
        <v>42.74</v>
      </c>
      <c r="V968" s="3">
        <v>37.99</v>
      </c>
      <c r="W968" s="3">
        <v>35.659999999999997</v>
      </c>
      <c r="X968" s="3">
        <v>34.97</v>
      </c>
      <c r="Y968" s="3">
        <v>34.15</v>
      </c>
      <c r="Z968" s="3">
        <v>34.700000000000003</v>
      </c>
      <c r="AA968" s="3">
        <v>35.72</v>
      </c>
      <c r="AB968" s="3">
        <v>39.53</v>
      </c>
      <c r="AC968" s="3">
        <v>43.03</v>
      </c>
      <c r="AD968" s="3">
        <v>45.71</v>
      </c>
      <c r="AE968" s="3">
        <v>47.39</v>
      </c>
      <c r="AF968" s="3">
        <v>47.32</v>
      </c>
      <c r="AG968" s="3">
        <v>44.73</v>
      </c>
      <c r="AH968" s="3">
        <v>38.700000000000003</v>
      </c>
      <c r="AI968" s="3">
        <v>36.119999999999997</v>
      </c>
      <c r="AJ968" s="3">
        <v>35.03</v>
      </c>
      <c r="AK968" s="3">
        <v>35.24</v>
      </c>
      <c r="AL968" s="3">
        <v>36.450000000000003</v>
      </c>
      <c r="AM968" s="3">
        <v>39.44</v>
      </c>
      <c r="AN968" s="3">
        <v>44.93</v>
      </c>
      <c r="AO968" s="3">
        <v>47.31</v>
      </c>
      <c r="AP968" s="3">
        <v>47.47</v>
      </c>
      <c r="AQ968" s="3">
        <v>47.31</v>
      </c>
      <c r="AR968" s="3">
        <v>44.63</v>
      </c>
      <c r="AS968" s="3">
        <v>42.13</v>
      </c>
      <c r="AT968" s="3">
        <v>37.78</v>
      </c>
      <c r="AU968" s="3">
        <v>37.24</v>
      </c>
      <c r="AV968" s="3">
        <v>36.94</v>
      </c>
      <c r="AW968" s="3">
        <v>37.03</v>
      </c>
      <c r="AX968" s="3">
        <v>37.03</v>
      </c>
      <c r="AY968" s="3">
        <v>38.770000000000003</v>
      </c>
    </row>
    <row r="969" spans="1:51" x14ac:dyDescent="0.35">
      <c r="A969" s="5">
        <f t="shared" si="15"/>
        <v>44082</v>
      </c>
      <c r="B969" t="s">
        <v>1114</v>
      </c>
      <c r="C969" s="2">
        <v>44082</v>
      </c>
      <c r="D969" s="3">
        <v>28.13</v>
      </c>
      <c r="E969" s="3">
        <v>34.72</v>
      </c>
      <c r="F969" s="3">
        <v>38.81</v>
      </c>
      <c r="G969" s="3">
        <v>40.21</v>
      </c>
      <c r="H969" s="3">
        <v>40.74</v>
      </c>
      <c r="I969" s="3">
        <v>38.049999999999997</v>
      </c>
      <c r="J969" s="3">
        <v>34.590000000000003</v>
      </c>
      <c r="K969" s="3">
        <v>32.450000000000003</v>
      </c>
      <c r="L969" s="3">
        <v>30.5</v>
      </c>
      <c r="M969" s="3">
        <v>30.64</v>
      </c>
      <c r="N969" s="3">
        <v>31.04</v>
      </c>
      <c r="O969" s="3">
        <v>32.840000000000003</v>
      </c>
      <c r="P969" s="3">
        <v>37.03</v>
      </c>
      <c r="Q969" s="3">
        <v>39.85</v>
      </c>
      <c r="R969" s="3">
        <v>42.37</v>
      </c>
      <c r="S969" s="3">
        <v>46.06</v>
      </c>
      <c r="T969" s="3">
        <v>45.86</v>
      </c>
      <c r="U969" s="3">
        <v>41.94</v>
      </c>
      <c r="V969" s="3">
        <v>37.19</v>
      </c>
      <c r="W969" s="3">
        <v>34.86</v>
      </c>
      <c r="X969" s="3">
        <v>34.17</v>
      </c>
      <c r="Y969" s="3">
        <v>33.35</v>
      </c>
      <c r="Z969" s="3">
        <v>33.9</v>
      </c>
      <c r="AA969" s="3">
        <v>34.92</v>
      </c>
      <c r="AB969" s="3">
        <v>38.729999999999997</v>
      </c>
      <c r="AC969" s="3">
        <v>42.23</v>
      </c>
      <c r="AD969" s="3">
        <v>44.91</v>
      </c>
      <c r="AE969" s="3">
        <v>46.59</v>
      </c>
      <c r="AF969" s="3">
        <v>46.52</v>
      </c>
      <c r="AG969" s="3">
        <v>43.93</v>
      </c>
      <c r="AH969" s="3">
        <v>37.9</v>
      </c>
      <c r="AI969" s="3">
        <v>35.32</v>
      </c>
      <c r="AJ969" s="3">
        <v>34.229999999999997</v>
      </c>
      <c r="AK969" s="3">
        <v>34.44</v>
      </c>
      <c r="AL969" s="3">
        <v>35.65</v>
      </c>
      <c r="AM969" s="3">
        <v>38.64</v>
      </c>
      <c r="AN969" s="3">
        <v>44</v>
      </c>
      <c r="AO969" s="3">
        <v>46.38</v>
      </c>
      <c r="AP969" s="3">
        <v>46.54</v>
      </c>
      <c r="AQ969" s="3">
        <v>46.38</v>
      </c>
      <c r="AR969" s="3">
        <v>43.7</v>
      </c>
      <c r="AS969" s="3">
        <v>41.2</v>
      </c>
      <c r="AT969" s="3">
        <v>36.85</v>
      </c>
      <c r="AU969" s="3">
        <v>36.31</v>
      </c>
      <c r="AV969" s="3">
        <v>36.01</v>
      </c>
      <c r="AW969" s="3">
        <v>36.1</v>
      </c>
      <c r="AX969" s="3">
        <v>36.1</v>
      </c>
      <c r="AY969" s="3">
        <v>37.83</v>
      </c>
    </row>
    <row r="970" spans="1:51" x14ac:dyDescent="0.35">
      <c r="A970" s="5">
        <f t="shared" si="15"/>
        <v>44083</v>
      </c>
      <c r="B970" t="s">
        <v>1115</v>
      </c>
      <c r="C970" s="2">
        <v>44083</v>
      </c>
      <c r="D970" s="3">
        <v>28.03</v>
      </c>
      <c r="E970" s="3">
        <v>34.64</v>
      </c>
      <c r="F970" s="3">
        <v>38.64</v>
      </c>
      <c r="G970" s="3">
        <v>40.11</v>
      </c>
      <c r="H970" s="3">
        <v>40.65</v>
      </c>
      <c r="I970" s="3">
        <v>38.090000000000003</v>
      </c>
      <c r="J970" s="3">
        <v>34.619999999999997</v>
      </c>
      <c r="K970" s="3">
        <v>32.479999999999997</v>
      </c>
      <c r="L970" s="3">
        <v>30.41</v>
      </c>
      <c r="M970" s="3">
        <v>30.55</v>
      </c>
      <c r="N970" s="3">
        <v>30.95</v>
      </c>
      <c r="O970" s="3">
        <v>32.75</v>
      </c>
      <c r="P970" s="3">
        <v>37.090000000000003</v>
      </c>
      <c r="Q970" s="3">
        <v>40.01</v>
      </c>
      <c r="R970" s="3">
        <v>42.53</v>
      </c>
      <c r="S970" s="3">
        <v>46.22</v>
      </c>
      <c r="T970" s="3">
        <v>46.02</v>
      </c>
      <c r="U970" s="3">
        <v>42.1</v>
      </c>
      <c r="V970" s="3">
        <v>37.35</v>
      </c>
      <c r="W970" s="3">
        <v>35.020000000000003</v>
      </c>
      <c r="X970" s="3">
        <v>34.33</v>
      </c>
      <c r="Y970" s="3">
        <v>33.51</v>
      </c>
      <c r="Z970" s="3">
        <v>34.06</v>
      </c>
      <c r="AA970" s="3">
        <v>35.08</v>
      </c>
      <c r="AB970" s="3">
        <v>38.840000000000003</v>
      </c>
      <c r="AC970" s="3">
        <v>42.32</v>
      </c>
      <c r="AD970" s="3">
        <v>45</v>
      </c>
      <c r="AE970" s="3">
        <v>46.68</v>
      </c>
      <c r="AF970" s="3">
        <v>46.61</v>
      </c>
      <c r="AG970" s="3">
        <v>44.02</v>
      </c>
      <c r="AH970" s="3">
        <v>37.99</v>
      </c>
      <c r="AI970" s="3">
        <v>35.409999999999997</v>
      </c>
      <c r="AJ970" s="3">
        <v>34.32</v>
      </c>
      <c r="AK970" s="3">
        <v>34.53</v>
      </c>
      <c r="AL970" s="3">
        <v>35.74</v>
      </c>
      <c r="AM970" s="3">
        <v>38.729999999999997</v>
      </c>
      <c r="AN970" s="3">
        <v>44.09</v>
      </c>
      <c r="AO970" s="3">
        <v>46.47</v>
      </c>
      <c r="AP970" s="3">
        <v>46.63</v>
      </c>
      <c r="AQ970" s="3">
        <v>46.47</v>
      </c>
      <c r="AR970" s="3">
        <v>43.79</v>
      </c>
      <c r="AS970" s="3">
        <v>41.29</v>
      </c>
      <c r="AT970" s="3">
        <v>36.94</v>
      </c>
      <c r="AU970" s="3">
        <v>36.4</v>
      </c>
      <c r="AV970" s="3">
        <v>36.1</v>
      </c>
      <c r="AW970" s="3">
        <v>36.19</v>
      </c>
      <c r="AX970" s="3">
        <v>36.19</v>
      </c>
      <c r="AY970" s="3">
        <v>38.01</v>
      </c>
    </row>
    <row r="971" spans="1:51" x14ac:dyDescent="0.35">
      <c r="A971" s="5">
        <f t="shared" si="15"/>
        <v>44084</v>
      </c>
      <c r="B971" t="s">
        <v>1116</v>
      </c>
      <c r="C971" s="2">
        <v>44084</v>
      </c>
      <c r="D971" s="3">
        <v>27.7</v>
      </c>
      <c r="E971" s="3">
        <v>34.76</v>
      </c>
      <c r="F971" s="3">
        <v>38.81</v>
      </c>
      <c r="G971" s="3">
        <v>40.700000000000003</v>
      </c>
      <c r="H971" s="3">
        <v>40.75</v>
      </c>
      <c r="I971" s="3">
        <v>38.35</v>
      </c>
      <c r="J971" s="3">
        <v>35.04</v>
      </c>
      <c r="K971" s="3">
        <v>32.94</v>
      </c>
      <c r="L971" s="3">
        <v>30.87</v>
      </c>
      <c r="M971" s="3">
        <v>31.01</v>
      </c>
      <c r="N971" s="3">
        <v>31.41</v>
      </c>
      <c r="O971" s="3">
        <v>33.18</v>
      </c>
      <c r="P971" s="3">
        <v>37.380000000000003</v>
      </c>
      <c r="Q971" s="3">
        <v>40.159999999999997</v>
      </c>
      <c r="R971" s="3">
        <v>42.68</v>
      </c>
      <c r="S971" s="3">
        <v>46.37</v>
      </c>
      <c r="T971" s="3">
        <v>46.17</v>
      </c>
      <c r="U971" s="3">
        <v>42.25</v>
      </c>
      <c r="V971" s="3">
        <v>37.5</v>
      </c>
      <c r="W971" s="3">
        <v>35.17</v>
      </c>
      <c r="X971" s="3">
        <v>34.479999999999997</v>
      </c>
      <c r="Y971" s="3">
        <v>33.659999999999997</v>
      </c>
      <c r="Z971" s="3">
        <v>34.21</v>
      </c>
      <c r="AA971" s="3">
        <v>35.299999999999997</v>
      </c>
      <c r="AB971" s="3">
        <v>39.159999999999997</v>
      </c>
      <c r="AC971" s="3">
        <v>42.7</v>
      </c>
      <c r="AD971" s="3">
        <v>45.38</v>
      </c>
      <c r="AE971" s="3">
        <v>47.06</v>
      </c>
      <c r="AF971" s="3">
        <v>46.99</v>
      </c>
      <c r="AG971" s="3">
        <v>44.4</v>
      </c>
      <c r="AH971" s="3">
        <v>38.369999999999997</v>
      </c>
      <c r="AI971" s="3">
        <v>35.79</v>
      </c>
      <c r="AJ971" s="3">
        <v>34.700000000000003</v>
      </c>
      <c r="AK971" s="3">
        <v>34.909999999999997</v>
      </c>
      <c r="AL971" s="3">
        <v>36.119999999999997</v>
      </c>
      <c r="AM971" s="3">
        <v>39.11</v>
      </c>
      <c r="AN971" s="3">
        <v>44.47</v>
      </c>
      <c r="AO971" s="3">
        <v>46.85</v>
      </c>
      <c r="AP971" s="3">
        <v>47.01</v>
      </c>
      <c r="AQ971" s="3">
        <v>46.85</v>
      </c>
      <c r="AR971" s="3">
        <v>44.17</v>
      </c>
      <c r="AS971" s="3">
        <v>41.67</v>
      </c>
      <c r="AT971" s="3">
        <v>37.32</v>
      </c>
      <c r="AU971" s="3">
        <v>36.78</v>
      </c>
      <c r="AV971" s="3">
        <v>36.479999999999997</v>
      </c>
      <c r="AW971" s="3">
        <v>36.57</v>
      </c>
      <c r="AX971" s="3">
        <v>36.57</v>
      </c>
      <c r="AY971" s="3">
        <v>38.369999999999997</v>
      </c>
    </row>
    <row r="972" spans="1:51" x14ac:dyDescent="0.35">
      <c r="A972" s="5">
        <f t="shared" si="15"/>
        <v>44085</v>
      </c>
      <c r="B972" t="s">
        <v>1117</v>
      </c>
      <c r="C972" s="2">
        <v>44085</v>
      </c>
      <c r="D972" s="3">
        <v>27.78</v>
      </c>
      <c r="E972" s="3">
        <v>35.07</v>
      </c>
      <c r="F972" s="3">
        <v>39.01</v>
      </c>
      <c r="G972" s="3">
        <v>40.880000000000003</v>
      </c>
      <c r="H972" s="3">
        <v>41.08</v>
      </c>
      <c r="I972" s="3">
        <v>38.479999999999997</v>
      </c>
      <c r="J972" s="3">
        <v>35.29</v>
      </c>
      <c r="K972" s="3">
        <v>33.26</v>
      </c>
      <c r="L972" s="3">
        <v>31.19</v>
      </c>
      <c r="M972" s="3">
        <v>31.33</v>
      </c>
      <c r="N972" s="3">
        <v>31.73</v>
      </c>
      <c r="O972" s="3">
        <v>33.5</v>
      </c>
      <c r="P972" s="3">
        <v>37.700000000000003</v>
      </c>
      <c r="Q972" s="3">
        <v>40.479999999999997</v>
      </c>
      <c r="R972" s="3">
        <v>43</v>
      </c>
      <c r="S972" s="3">
        <v>46.69</v>
      </c>
      <c r="T972" s="3">
        <v>46.49</v>
      </c>
      <c r="U972" s="3">
        <v>42.57</v>
      </c>
      <c r="V972" s="3">
        <v>37.71</v>
      </c>
      <c r="W972" s="3">
        <v>35.29</v>
      </c>
      <c r="X972" s="3">
        <v>34.6</v>
      </c>
      <c r="Y972" s="3">
        <v>33.78</v>
      </c>
      <c r="Z972" s="3">
        <v>34.33</v>
      </c>
      <c r="AA972" s="3">
        <v>35.42</v>
      </c>
      <c r="AB972" s="3">
        <v>39.28</v>
      </c>
      <c r="AC972" s="3">
        <v>42.82</v>
      </c>
      <c r="AD972" s="3">
        <v>45.5</v>
      </c>
      <c r="AE972" s="3">
        <v>47.18</v>
      </c>
      <c r="AF972" s="3">
        <v>47.11</v>
      </c>
      <c r="AG972" s="3">
        <v>44.52</v>
      </c>
      <c r="AH972" s="3">
        <v>38.49</v>
      </c>
      <c r="AI972" s="3">
        <v>35.909999999999997</v>
      </c>
      <c r="AJ972" s="3">
        <v>34.82</v>
      </c>
      <c r="AK972" s="3">
        <v>35.03</v>
      </c>
      <c r="AL972" s="3">
        <v>36.229999999999997</v>
      </c>
      <c r="AM972" s="3">
        <v>39.22</v>
      </c>
      <c r="AN972" s="3">
        <v>44.58</v>
      </c>
      <c r="AO972" s="3">
        <v>46.96</v>
      </c>
      <c r="AP972" s="3">
        <v>47.12</v>
      </c>
      <c r="AQ972" s="3">
        <v>46.96</v>
      </c>
      <c r="AR972" s="3">
        <v>44.28</v>
      </c>
      <c r="AS972" s="3">
        <v>41.78</v>
      </c>
      <c r="AT972" s="3">
        <v>37.380000000000003</v>
      </c>
      <c r="AU972" s="3">
        <v>36.79</v>
      </c>
      <c r="AV972" s="3">
        <v>36.450000000000003</v>
      </c>
      <c r="AW972" s="3">
        <v>36.5</v>
      </c>
      <c r="AX972" s="3">
        <v>36.43</v>
      </c>
      <c r="AY972" s="3">
        <v>38.15</v>
      </c>
    </row>
    <row r="973" spans="1:51" x14ac:dyDescent="0.35">
      <c r="A973" s="5">
        <f t="shared" si="15"/>
        <v>44088</v>
      </c>
      <c r="B973" t="s">
        <v>1118</v>
      </c>
      <c r="C973" s="2">
        <v>44088</v>
      </c>
      <c r="D973" s="3">
        <v>28.38</v>
      </c>
      <c r="E973" s="3">
        <v>35.630000000000003</v>
      </c>
      <c r="F973" s="3">
        <v>39.47</v>
      </c>
      <c r="G973" s="3">
        <v>41.53</v>
      </c>
      <c r="H973" s="3">
        <v>41.83</v>
      </c>
      <c r="I973" s="3">
        <v>39.200000000000003</v>
      </c>
      <c r="J973" s="3">
        <v>35.9</v>
      </c>
      <c r="K973" s="3">
        <v>33.76</v>
      </c>
      <c r="L973" s="3">
        <v>31.69</v>
      </c>
      <c r="M973" s="3">
        <v>31.83</v>
      </c>
      <c r="N973" s="3">
        <v>32.229999999999997</v>
      </c>
      <c r="O973" s="3">
        <v>34</v>
      </c>
      <c r="P973" s="3">
        <v>38.200000000000003</v>
      </c>
      <c r="Q973" s="3">
        <v>40.98</v>
      </c>
      <c r="R973" s="3">
        <v>43.5</v>
      </c>
      <c r="S973" s="3">
        <v>47.19</v>
      </c>
      <c r="T973" s="3">
        <v>46.99</v>
      </c>
      <c r="U973" s="3">
        <v>43.07</v>
      </c>
      <c r="V973" s="3">
        <v>38.24</v>
      </c>
      <c r="W973" s="3">
        <v>35.82</v>
      </c>
      <c r="X973" s="3">
        <v>35.130000000000003</v>
      </c>
      <c r="Y973" s="3">
        <v>34.31</v>
      </c>
      <c r="Z973" s="3">
        <v>34.86</v>
      </c>
      <c r="AA973" s="3">
        <v>35.950000000000003</v>
      </c>
      <c r="AB973" s="3">
        <v>39.909999999999997</v>
      </c>
      <c r="AC973" s="3">
        <v>43.45</v>
      </c>
      <c r="AD973" s="3">
        <v>46.13</v>
      </c>
      <c r="AE973" s="3">
        <v>47.81</v>
      </c>
      <c r="AF973" s="3">
        <v>47.74</v>
      </c>
      <c r="AG973" s="3">
        <v>45.15</v>
      </c>
      <c r="AH973" s="3">
        <v>39.119999999999997</v>
      </c>
      <c r="AI973" s="3">
        <v>36.54</v>
      </c>
      <c r="AJ973" s="3">
        <v>35.450000000000003</v>
      </c>
      <c r="AK973" s="3">
        <v>35.659999999999997</v>
      </c>
      <c r="AL973" s="3">
        <v>36.86</v>
      </c>
      <c r="AM973" s="3">
        <v>39.85</v>
      </c>
      <c r="AN973" s="3">
        <v>45.21</v>
      </c>
      <c r="AO973" s="3">
        <v>47.59</v>
      </c>
      <c r="AP973" s="3">
        <v>47.75</v>
      </c>
      <c r="AQ973" s="3">
        <v>47.59</v>
      </c>
      <c r="AR973" s="3">
        <v>44.91</v>
      </c>
      <c r="AS973" s="3">
        <v>42.41</v>
      </c>
      <c r="AT973" s="3">
        <v>38.01</v>
      </c>
      <c r="AU973" s="3">
        <v>37.42</v>
      </c>
      <c r="AV973" s="3">
        <v>37.08</v>
      </c>
      <c r="AW973" s="3">
        <v>37.130000000000003</v>
      </c>
      <c r="AX973" s="3">
        <v>37.06</v>
      </c>
      <c r="AY973" s="3">
        <v>38.78</v>
      </c>
    </row>
    <row r="974" spans="1:51" x14ac:dyDescent="0.35">
      <c r="A974" s="5">
        <f t="shared" ref="A974:A1037" si="16">+A969+7</f>
        <v>44089</v>
      </c>
      <c r="B974" t="s">
        <v>1119</v>
      </c>
      <c r="C974" s="2">
        <v>44089</v>
      </c>
      <c r="D974" s="3">
        <v>28.97</v>
      </c>
      <c r="E974" s="3">
        <v>35.909999999999997</v>
      </c>
      <c r="F974" s="3">
        <v>39.78</v>
      </c>
      <c r="G974" s="3">
        <v>41.78</v>
      </c>
      <c r="H974" s="3">
        <v>41.98</v>
      </c>
      <c r="I974" s="3">
        <v>39.369999999999997</v>
      </c>
      <c r="J974" s="3">
        <v>36.119999999999997</v>
      </c>
      <c r="K974" s="3">
        <v>34</v>
      </c>
      <c r="L974" s="3">
        <v>31.89</v>
      </c>
      <c r="M974" s="3">
        <v>31.89</v>
      </c>
      <c r="N974" s="3">
        <v>32.24</v>
      </c>
      <c r="O974" s="3">
        <v>34.01</v>
      </c>
      <c r="P974" s="3">
        <v>38.19</v>
      </c>
      <c r="Q974" s="3">
        <v>40.97</v>
      </c>
      <c r="R974" s="3">
        <v>43.5</v>
      </c>
      <c r="S974" s="3">
        <v>47.17</v>
      </c>
      <c r="T974" s="3">
        <v>46.97</v>
      </c>
      <c r="U974" s="3">
        <v>43.07</v>
      </c>
      <c r="V974" s="3">
        <v>38.26</v>
      </c>
      <c r="W974" s="3">
        <v>35.92</v>
      </c>
      <c r="X974" s="3">
        <v>35.229999999999997</v>
      </c>
      <c r="Y974" s="3">
        <v>34.479999999999997</v>
      </c>
      <c r="Z974" s="3">
        <v>35.03</v>
      </c>
      <c r="AA974" s="3">
        <v>36.159999999999997</v>
      </c>
      <c r="AB974" s="3">
        <v>40.14</v>
      </c>
      <c r="AC974" s="3">
        <v>43.68</v>
      </c>
      <c r="AD974" s="3">
        <v>46.36</v>
      </c>
      <c r="AE974" s="3">
        <v>48.04</v>
      </c>
      <c r="AF974" s="3">
        <v>47.97</v>
      </c>
      <c r="AG974" s="3">
        <v>45.38</v>
      </c>
      <c r="AH974" s="3">
        <v>39.35</v>
      </c>
      <c r="AI974" s="3">
        <v>36.770000000000003</v>
      </c>
      <c r="AJ974" s="3">
        <v>35.68</v>
      </c>
      <c r="AK974" s="3">
        <v>35.89</v>
      </c>
      <c r="AL974" s="3">
        <v>37.090000000000003</v>
      </c>
      <c r="AM974" s="3">
        <v>40.08</v>
      </c>
      <c r="AN974" s="3">
        <v>45.44</v>
      </c>
      <c r="AO974" s="3">
        <v>47.82</v>
      </c>
      <c r="AP974" s="3">
        <v>47.98</v>
      </c>
      <c r="AQ974" s="3">
        <v>47.82</v>
      </c>
      <c r="AR974" s="3">
        <v>45.14</v>
      </c>
      <c r="AS974" s="3">
        <v>42.64</v>
      </c>
      <c r="AT974" s="3">
        <v>38.24</v>
      </c>
      <c r="AU974" s="3">
        <v>37.65</v>
      </c>
      <c r="AV974" s="3">
        <v>37.31</v>
      </c>
      <c r="AW974" s="3">
        <v>37.36</v>
      </c>
      <c r="AX974" s="3">
        <v>37.29</v>
      </c>
      <c r="AY974" s="3">
        <v>38.97</v>
      </c>
    </row>
    <row r="975" spans="1:51" x14ac:dyDescent="0.35">
      <c r="A975" s="5">
        <f t="shared" si="16"/>
        <v>44090</v>
      </c>
      <c r="B975" t="s">
        <v>1120</v>
      </c>
      <c r="C975" s="2">
        <v>44090</v>
      </c>
      <c r="D975" s="3">
        <v>29.74</v>
      </c>
      <c r="E975" s="3">
        <v>36.31</v>
      </c>
      <c r="F975" s="3">
        <v>39.82</v>
      </c>
      <c r="G975" s="3">
        <v>41.94</v>
      </c>
      <c r="H975" s="3">
        <v>42.11</v>
      </c>
      <c r="I975" s="3">
        <v>39.54</v>
      </c>
      <c r="J975" s="3">
        <v>36.369999999999997</v>
      </c>
      <c r="K975" s="3">
        <v>34.25</v>
      </c>
      <c r="L975" s="3">
        <v>32.14</v>
      </c>
      <c r="M975" s="3">
        <v>32.14</v>
      </c>
      <c r="N975" s="3">
        <v>32.49</v>
      </c>
      <c r="O975" s="3">
        <v>34.299999999999997</v>
      </c>
      <c r="P975" s="3">
        <v>38.49</v>
      </c>
      <c r="Q975" s="3">
        <v>41.31</v>
      </c>
      <c r="R975" s="3">
        <v>43.84</v>
      </c>
      <c r="S975" s="3">
        <v>47.52</v>
      </c>
      <c r="T975" s="3">
        <v>47.33</v>
      </c>
      <c r="U975" s="3">
        <v>43.43</v>
      </c>
      <c r="V975" s="3">
        <v>38.619999999999997</v>
      </c>
      <c r="W975" s="3">
        <v>36.28</v>
      </c>
      <c r="X975" s="3">
        <v>35.590000000000003</v>
      </c>
      <c r="Y975" s="3">
        <v>34.840000000000003</v>
      </c>
      <c r="Z975" s="3">
        <v>35.39</v>
      </c>
      <c r="AA975" s="3">
        <v>36.520000000000003</v>
      </c>
      <c r="AB975" s="3">
        <v>40.450000000000003</v>
      </c>
      <c r="AC975" s="3">
        <v>43.94</v>
      </c>
      <c r="AD975" s="3">
        <v>46.56</v>
      </c>
      <c r="AE975" s="3">
        <v>48.22</v>
      </c>
      <c r="AF975" s="3">
        <v>48.11</v>
      </c>
      <c r="AG975" s="3">
        <v>45.5</v>
      </c>
      <c r="AH975" s="3">
        <v>39.47</v>
      </c>
      <c r="AI975" s="3">
        <v>36.89</v>
      </c>
      <c r="AJ975" s="3">
        <v>35.799999999999997</v>
      </c>
      <c r="AK975" s="3">
        <v>36.01</v>
      </c>
      <c r="AL975" s="3">
        <v>37.21</v>
      </c>
      <c r="AM975" s="3">
        <v>40.200000000000003</v>
      </c>
      <c r="AN975" s="3">
        <v>45.55</v>
      </c>
      <c r="AO975" s="3">
        <v>47.91</v>
      </c>
      <c r="AP975" s="3">
        <v>48.07</v>
      </c>
      <c r="AQ975" s="3">
        <v>47.91</v>
      </c>
      <c r="AR975" s="3">
        <v>45.23</v>
      </c>
      <c r="AS975" s="3">
        <v>42.73</v>
      </c>
      <c r="AT975" s="3">
        <v>38.33</v>
      </c>
      <c r="AU975" s="3">
        <v>37.74</v>
      </c>
      <c r="AV975" s="3">
        <v>37.4</v>
      </c>
      <c r="AW975" s="3">
        <v>37.450000000000003</v>
      </c>
      <c r="AX975" s="3">
        <v>37.380000000000003</v>
      </c>
      <c r="AY975" s="3">
        <v>39.06</v>
      </c>
    </row>
    <row r="976" spans="1:51" x14ac:dyDescent="0.35">
      <c r="A976" s="5">
        <f t="shared" si="16"/>
        <v>44091</v>
      </c>
      <c r="B976" t="s">
        <v>1121</v>
      </c>
      <c r="C976" s="2">
        <v>44091</v>
      </c>
      <c r="D976" s="3">
        <v>29.14</v>
      </c>
      <c r="E976" s="3">
        <v>35.729999999999997</v>
      </c>
      <c r="F976" s="3">
        <v>39.5</v>
      </c>
      <c r="G976" s="3">
        <v>41.62</v>
      </c>
      <c r="H976" s="3">
        <v>41.79</v>
      </c>
      <c r="I976" s="3">
        <v>39.119999999999997</v>
      </c>
      <c r="J976" s="3">
        <v>36.159999999999997</v>
      </c>
      <c r="K976" s="3">
        <v>34.03</v>
      </c>
      <c r="L976" s="3">
        <v>31.91</v>
      </c>
      <c r="M976" s="3">
        <v>31.95</v>
      </c>
      <c r="N976" s="3">
        <v>32.25</v>
      </c>
      <c r="O976" s="3">
        <v>34.01</v>
      </c>
      <c r="P976" s="3">
        <v>38.18</v>
      </c>
      <c r="Q976" s="3">
        <v>41</v>
      </c>
      <c r="R976" s="3">
        <v>43.53</v>
      </c>
      <c r="S976" s="3">
        <v>47.15</v>
      </c>
      <c r="T976" s="3">
        <v>46.91</v>
      </c>
      <c r="U976" s="3">
        <v>42.96</v>
      </c>
      <c r="V976" s="3">
        <v>38.11</v>
      </c>
      <c r="W976" s="3">
        <v>35.74</v>
      </c>
      <c r="X976" s="3">
        <v>35.049999999999997</v>
      </c>
      <c r="Y976" s="3">
        <v>34.299999999999997</v>
      </c>
      <c r="Z976" s="3">
        <v>34.85</v>
      </c>
      <c r="AA976" s="3">
        <v>35.979999999999997</v>
      </c>
      <c r="AB976" s="3">
        <v>39.799999999999997</v>
      </c>
      <c r="AC976" s="3">
        <v>43.29</v>
      </c>
      <c r="AD976" s="3">
        <v>45.91</v>
      </c>
      <c r="AE976" s="3">
        <v>47.57</v>
      </c>
      <c r="AF976" s="3">
        <v>47.46</v>
      </c>
      <c r="AG976" s="3">
        <v>44.85</v>
      </c>
      <c r="AH976" s="3">
        <v>38.82</v>
      </c>
      <c r="AI976" s="3">
        <v>36.24</v>
      </c>
      <c r="AJ976" s="3">
        <v>35.15</v>
      </c>
      <c r="AK976" s="3">
        <v>35.36</v>
      </c>
      <c r="AL976" s="3">
        <v>36.56</v>
      </c>
      <c r="AM976" s="3">
        <v>39.549999999999997</v>
      </c>
      <c r="AN976" s="3">
        <v>45.17</v>
      </c>
      <c r="AO976" s="3">
        <v>47.53</v>
      </c>
      <c r="AP976" s="3">
        <v>47.69</v>
      </c>
      <c r="AQ976" s="3">
        <v>47.53</v>
      </c>
      <c r="AR976" s="3">
        <v>44.85</v>
      </c>
      <c r="AS976" s="3">
        <v>42.35</v>
      </c>
      <c r="AT976" s="3">
        <v>37.950000000000003</v>
      </c>
      <c r="AU976" s="3">
        <v>37.36</v>
      </c>
      <c r="AV976" s="3">
        <v>37.020000000000003</v>
      </c>
      <c r="AW976" s="3">
        <v>37.07</v>
      </c>
      <c r="AX976" s="3">
        <v>37</v>
      </c>
      <c r="AY976" s="3">
        <v>38.68</v>
      </c>
    </row>
    <row r="977" spans="1:51" x14ac:dyDescent="0.35">
      <c r="A977" s="5">
        <f t="shared" si="16"/>
        <v>44092</v>
      </c>
      <c r="B977" t="s">
        <v>1122</v>
      </c>
      <c r="C977" s="2">
        <v>44092</v>
      </c>
      <c r="D977" s="3">
        <v>30.36</v>
      </c>
      <c r="E977" s="3">
        <v>36.479999999999997</v>
      </c>
      <c r="F977" s="3">
        <v>39.9</v>
      </c>
      <c r="G977" s="3">
        <v>42.05</v>
      </c>
      <c r="H977" s="3">
        <v>42.25</v>
      </c>
      <c r="I977" s="3">
        <v>39.590000000000003</v>
      </c>
      <c r="J977" s="3">
        <v>36.69</v>
      </c>
      <c r="K977" s="3">
        <v>34.619999999999997</v>
      </c>
      <c r="L977" s="3">
        <v>32.51</v>
      </c>
      <c r="M977" s="3">
        <v>32.56</v>
      </c>
      <c r="N977" s="3">
        <v>32.869999999999997</v>
      </c>
      <c r="O977" s="3">
        <v>34.64</v>
      </c>
      <c r="P977" s="3">
        <v>38.81</v>
      </c>
      <c r="Q977" s="3">
        <v>41.64</v>
      </c>
      <c r="R977" s="3">
        <v>44.19</v>
      </c>
      <c r="S977" s="3">
        <v>47.78</v>
      </c>
      <c r="T977" s="3">
        <v>47.51</v>
      </c>
      <c r="U977" s="3">
        <v>43.52</v>
      </c>
      <c r="V977" s="3">
        <v>38.64</v>
      </c>
      <c r="W977" s="3">
        <v>36.229999999999997</v>
      </c>
      <c r="X977" s="3">
        <v>35.5</v>
      </c>
      <c r="Y977" s="3">
        <v>34.72</v>
      </c>
      <c r="Z977" s="3">
        <v>35.24</v>
      </c>
      <c r="AA977" s="3">
        <v>36.340000000000003</v>
      </c>
      <c r="AB977" s="3">
        <v>40.130000000000003</v>
      </c>
      <c r="AC977" s="3">
        <v>43.59</v>
      </c>
      <c r="AD977" s="3">
        <v>46.21</v>
      </c>
      <c r="AE977" s="3">
        <v>47.87</v>
      </c>
      <c r="AF977" s="3">
        <v>47.76</v>
      </c>
      <c r="AG977" s="3">
        <v>45.15</v>
      </c>
      <c r="AH977" s="3">
        <v>39.119999999999997</v>
      </c>
      <c r="AI977" s="3">
        <v>36.54</v>
      </c>
      <c r="AJ977" s="3">
        <v>35.450000000000003</v>
      </c>
      <c r="AK977" s="3">
        <v>35.659999999999997</v>
      </c>
      <c r="AL977" s="3">
        <v>36.86</v>
      </c>
      <c r="AM977" s="3">
        <v>39.85</v>
      </c>
      <c r="AN977" s="3">
        <v>45.47</v>
      </c>
      <c r="AO977" s="3">
        <v>47.83</v>
      </c>
      <c r="AP977" s="3">
        <v>48.01</v>
      </c>
      <c r="AQ977" s="3">
        <v>47.88</v>
      </c>
      <c r="AR977" s="3">
        <v>45.22</v>
      </c>
      <c r="AS977" s="3">
        <v>42.75</v>
      </c>
      <c r="AT977" s="3">
        <v>38.35</v>
      </c>
      <c r="AU977" s="3">
        <v>37.76</v>
      </c>
      <c r="AV977" s="3">
        <v>37.42</v>
      </c>
      <c r="AW977" s="3">
        <v>37.47</v>
      </c>
      <c r="AX977" s="3">
        <v>37.36</v>
      </c>
      <c r="AY977" s="3">
        <v>38.99</v>
      </c>
    </row>
    <row r="978" spans="1:51" x14ac:dyDescent="0.35">
      <c r="A978" s="5">
        <f t="shared" si="16"/>
        <v>44095</v>
      </c>
      <c r="B978" t="s">
        <v>1123</v>
      </c>
      <c r="C978" s="2">
        <v>44095</v>
      </c>
      <c r="D978" s="3">
        <v>30.45</v>
      </c>
      <c r="E978" s="3">
        <v>35.61</v>
      </c>
      <c r="F978" s="3">
        <v>39.130000000000003</v>
      </c>
      <c r="G978" s="3">
        <v>41.23</v>
      </c>
      <c r="H978" s="3">
        <v>41.63</v>
      </c>
      <c r="I978" s="3">
        <v>38.880000000000003</v>
      </c>
      <c r="J978" s="3">
        <v>35.909999999999997</v>
      </c>
      <c r="K978" s="3">
        <v>33.840000000000003</v>
      </c>
      <c r="L978" s="3">
        <v>31.75</v>
      </c>
      <c r="M978" s="3">
        <v>31.82</v>
      </c>
      <c r="N978" s="3">
        <v>32.130000000000003</v>
      </c>
      <c r="O978" s="3">
        <v>33.9</v>
      </c>
      <c r="P978" s="3">
        <v>38.07</v>
      </c>
      <c r="Q978" s="3">
        <v>40.909999999999997</v>
      </c>
      <c r="R978" s="3">
        <v>43.5</v>
      </c>
      <c r="S978" s="3">
        <v>47.13</v>
      </c>
      <c r="T978" s="3">
        <v>46.9</v>
      </c>
      <c r="U978" s="3">
        <v>42.94</v>
      </c>
      <c r="V978" s="3">
        <v>38.22</v>
      </c>
      <c r="W978" s="3">
        <v>35.869999999999997</v>
      </c>
      <c r="X978" s="3">
        <v>35.18</v>
      </c>
      <c r="Y978" s="3">
        <v>34.4</v>
      </c>
      <c r="Z978" s="3">
        <v>34.92</v>
      </c>
      <c r="AA978" s="3">
        <v>36.020000000000003</v>
      </c>
      <c r="AB978" s="3">
        <v>39.81</v>
      </c>
      <c r="AC978" s="3">
        <v>43.27</v>
      </c>
      <c r="AD978" s="3">
        <v>45.89</v>
      </c>
      <c r="AE978" s="3">
        <v>47.57</v>
      </c>
      <c r="AF978" s="3">
        <v>47.53</v>
      </c>
      <c r="AG978" s="3">
        <v>45.02</v>
      </c>
      <c r="AH978" s="3">
        <v>39.1</v>
      </c>
      <c r="AI978" s="3">
        <v>36.590000000000003</v>
      </c>
      <c r="AJ978" s="3">
        <v>35.56</v>
      </c>
      <c r="AK978" s="3">
        <v>35.799999999999997</v>
      </c>
      <c r="AL978" s="3">
        <v>37.04</v>
      </c>
      <c r="AM978" s="3">
        <v>40.07</v>
      </c>
      <c r="AN978" s="3">
        <v>45.72</v>
      </c>
      <c r="AO978" s="3">
        <v>48.08</v>
      </c>
      <c r="AP978" s="3">
        <v>48.26</v>
      </c>
      <c r="AQ978" s="3">
        <v>48.05</v>
      </c>
      <c r="AR978" s="3">
        <v>45.32</v>
      </c>
      <c r="AS978" s="3">
        <v>42.69</v>
      </c>
      <c r="AT978" s="3">
        <v>38.19</v>
      </c>
      <c r="AU978" s="3">
        <v>37.57</v>
      </c>
      <c r="AV978" s="3">
        <v>37.229999999999997</v>
      </c>
      <c r="AW978" s="3">
        <v>37.31</v>
      </c>
      <c r="AX978" s="3">
        <v>37.24</v>
      </c>
      <c r="AY978" s="3">
        <v>38.979999999999997</v>
      </c>
    </row>
    <row r="979" spans="1:51" x14ac:dyDescent="0.35">
      <c r="A979" s="5">
        <f t="shared" si="16"/>
        <v>44096</v>
      </c>
      <c r="B979" t="s">
        <v>1124</v>
      </c>
      <c r="C979" s="2">
        <v>44096</v>
      </c>
      <c r="D979" s="3">
        <v>31.19</v>
      </c>
      <c r="E979" s="3">
        <v>35.78</v>
      </c>
      <c r="F979" s="3">
        <v>39.19</v>
      </c>
      <c r="G979" s="3">
        <v>41.37</v>
      </c>
      <c r="H979" s="3">
        <v>41.84</v>
      </c>
      <c r="I979" s="3">
        <v>38.94</v>
      </c>
      <c r="J979" s="3">
        <v>35.99</v>
      </c>
      <c r="K979" s="3">
        <v>33.89</v>
      </c>
      <c r="L979" s="3">
        <v>31.81</v>
      </c>
      <c r="M979" s="3">
        <v>31.89</v>
      </c>
      <c r="N979" s="3">
        <v>32.200000000000003</v>
      </c>
      <c r="O979" s="3">
        <v>33.97</v>
      </c>
      <c r="P979" s="3">
        <v>38</v>
      </c>
      <c r="Q979" s="3">
        <v>40.86</v>
      </c>
      <c r="R979" s="3">
        <v>43.46</v>
      </c>
      <c r="S979" s="3">
        <v>47.09</v>
      </c>
      <c r="T979" s="3">
        <v>46.86</v>
      </c>
      <c r="U979" s="3">
        <v>42.9</v>
      </c>
      <c r="V979" s="3">
        <v>38.22</v>
      </c>
      <c r="W979" s="3">
        <v>35.880000000000003</v>
      </c>
      <c r="X979" s="3">
        <v>35.200000000000003</v>
      </c>
      <c r="Y979" s="3">
        <v>34.43</v>
      </c>
      <c r="Z979" s="3">
        <v>34.909999999999997</v>
      </c>
      <c r="AA979" s="3">
        <v>35.93</v>
      </c>
      <c r="AB979" s="3">
        <v>39.57</v>
      </c>
      <c r="AC979" s="3">
        <v>42.97</v>
      </c>
      <c r="AD979" s="3">
        <v>45.59</v>
      </c>
      <c r="AE979" s="3">
        <v>47.27</v>
      </c>
      <c r="AF979" s="3">
        <v>47.23</v>
      </c>
      <c r="AG979" s="3">
        <v>44.72</v>
      </c>
      <c r="AH979" s="3">
        <v>38.799999999999997</v>
      </c>
      <c r="AI979" s="3">
        <v>36.29</v>
      </c>
      <c r="AJ979" s="3">
        <v>35.24</v>
      </c>
      <c r="AK979" s="3">
        <v>35.42</v>
      </c>
      <c r="AL979" s="3">
        <v>36.6</v>
      </c>
      <c r="AM979" s="3">
        <v>39.54</v>
      </c>
      <c r="AN979" s="3">
        <v>45.19</v>
      </c>
      <c r="AO979" s="3">
        <v>47.62</v>
      </c>
      <c r="AP979" s="3">
        <v>47.86</v>
      </c>
      <c r="AQ979" s="3">
        <v>47.71</v>
      </c>
      <c r="AR979" s="3">
        <v>45.04</v>
      </c>
      <c r="AS979" s="3">
        <v>42.57</v>
      </c>
      <c r="AT979" s="3">
        <v>38.130000000000003</v>
      </c>
      <c r="AU979" s="3">
        <v>37.58</v>
      </c>
      <c r="AV979" s="3">
        <v>37.24</v>
      </c>
      <c r="AW979" s="3">
        <v>37.32</v>
      </c>
      <c r="AX979" s="3">
        <v>37.22</v>
      </c>
      <c r="AY979" s="3">
        <v>38.79</v>
      </c>
    </row>
    <row r="980" spans="1:51" x14ac:dyDescent="0.35">
      <c r="A980" s="5">
        <f t="shared" si="16"/>
        <v>44097</v>
      </c>
      <c r="B980" t="s">
        <v>1125</v>
      </c>
      <c r="C980" s="2">
        <v>44097</v>
      </c>
      <c r="D980" s="3">
        <v>32.270000000000003</v>
      </c>
      <c r="E980" s="3">
        <v>36.69</v>
      </c>
      <c r="F980" s="3">
        <v>39.64</v>
      </c>
      <c r="G980" s="3">
        <v>41.8</v>
      </c>
      <c r="H980" s="3">
        <v>42.15</v>
      </c>
      <c r="I980" s="3">
        <v>39.36</v>
      </c>
      <c r="J980" s="3">
        <v>36.31</v>
      </c>
      <c r="K980" s="3">
        <v>34.159999999999997</v>
      </c>
      <c r="L980" s="3">
        <v>32.130000000000003</v>
      </c>
      <c r="M980" s="3">
        <v>32.22</v>
      </c>
      <c r="N980" s="3">
        <v>32.53</v>
      </c>
      <c r="O980" s="3">
        <v>34.299999999999997</v>
      </c>
      <c r="P980" s="3">
        <v>38.46</v>
      </c>
      <c r="Q980" s="3">
        <v>41.32</v>
      </c>
      <c r="R980" s="3">
        <v>43.92</v>
      </c>
      <c r="S980" s="3">
        <v>47.55</v>
      </c>
      <c r="T980" s="3">
        <v>47.32</v>
      </c>
      <c r="U980" s="3">
        <v>43.36</v>
      </c>
      <c r="V980" s="3">
        <v>38.47</v>
      </c>
      <c r="W980" s="3">
        <v>36.130000000000003</v>
      </c>
      <c r="X980" s="3">
        <v>35.450000000000003</v>
      </c>
      <c r="Y980" s="3">
        <v>34.68</v>
      </c>
      <c r="Z980" s="3">
        <v>35.159999999999997</v>
      </c>
      <c r="AA980" s="3">
        <v>36.18</v>
      </c>
      <c r="AB980" s="3">
        <v>39.82</v>
      </c>
      <c r="AC980" s="3">
        <v>43.23</v>
      </c>
      <c r="AD980" s="3">
        <v>45.85</v>
      </c>
      <c r="AE980" s="3">
        <v>47.53</v>
      </c>
      <c r="AF980" s="3">
        <v>47.49</v>
      </c>
      <c r="AG980" s="3">
        <v>44.93</v>
      </c>
      <c r="AH980" s="3">
        <v>39.08</v>
      </c>
      <c r="AI980" s="3">
        <v>36.57</v>
      </c>
      <c r="AJ980" s="3">
        <v>35.520000000000003</v>
      </c>
      <c r="AK980" s="3">
        <v>35.700000000000003</v>
      </c>
      <c r="AL980" s="3">
        <v>36.880000000000003</v>
      </c>
      <c r="AM980" s="3">
        <v>39.82</v>
      </c>
      <c r="AN980" s="3">
        <v>45.47</v>
      </c>
      <c r="AO980" s="3">
        <v>47.9</v>
      </c>
      <c r="AP980" s="3">
        <v>48.14</v>
      </c>
      <c r="AQ980" s="3">
        <v>47.99</v>
      </c>
      <c r="AR980" s="3">
        <v>45.27</v>
      </c>
      <c r="AS980" s="3">
        <v>42.75</v>
      </c>
      <c r="AT980" s="3">
        <v>38.25</v>
      </c>
      <c r="AU980" s="3">
        <v>37.659999999999997</v>
      </c>
      <c r="AV980" s="3">
        <v>37.32</v>
      </c>
      <c r="AW980" s="3">
        <v>37.4</v>
      </c>
      <c r="AX980" s="3">
        <v>37.299999999999997</v>
      </c>
      <c r="AY980" s="3">
        <v>38.869999999999997</v>
      </c>
    </row>
    <row r="981" spans="1:51" x14ac:dyDescent="0.35">
      <c r="A981" s="5">
        <f t="shared" si="16"/>
        <v>44098</v>
      </c>
      <c r="B981" t="s">
        <v>1126</v>
      </c>
      <c r="C981" s="2">
        <v>44098</v>
      </c>
      <c r="D981" s="3">
        <v>31.39</v>
      </c>
      <c r="E981" s="3">
        <v>36.33</v>
      </c>
      <c r="F981" s="3">
        <v>39.46</v>
      </c>
      <c r="G981" s="3">
        <v>41.32</v>
      </c>
      <c r="H981" s="3">
        <v>41.66</v>
      </c>
      <c r="I981" s="3">
        <v>38.68</v>
      </c>
      <c r="J981" s="3">
        <v>35.93</v>
      </c>
      <c r="K981" s="3">
        <v>33.83</v>
      </c>
      <c r="L981" s="3">
        <v>31.9</v>
      </c>
      <c r="M981" s="3">
        <v>32.020000000000003</v>
      </c>
      <c r="N981" s="3">
        <v>32.299999999999997</v>
      </c>
      <c r="O981" s="3">
        <v>34</v>
      </c>
      <c r="P981" s="3">
        <v>38.07</v>
      </c>
      <c r="Q981" s="3">
        <v>40.909999999999997</v>
      </c>
      <c r="R981" s="3">
        <v>43.52</v>
      </c>
      <c r="S981" s="3">
        <v>47.17</v>
      </c>
      <c r="T981" s="3">
        <v>46.97</v>
      </c>
      <c r="U981" s="3">
        <v>43.06</v>
      </c>
      <c r="V981" s="3">
        <v>38.19</v>
      </c>
      <c r="W981" s="3">
        <v>35.92</v>
      </c>
      <c r="X981" s="3">
        <v>35.24</v>
      </c>
      <c r="Y981" s="3">
        <v>34.47</v>
      </c>
      <c r="Z981" s="3">
        <v>34.909999999999997</v>
      </c>
      <c r="AA981" s="3">
        <v>35.840000000000003</v>
      </c>
      <c r="AB981" s="3">
        <v>39.4</v>
      </c>
      <c r="AC981" s="3">
        <v>42.81</v>
      </c>
      <c r="AD981" s="3">
        <v>45.42</v>
      </c>
      <c r="AE981" s="3">
        <v>47.1</v>
      </c>
      <c r="AF981" s="3">
        <v>47.06</v>
      </c>
      <c r="AG981" s="3">
        <v>44.5</v>
      </c>
      <c r="AH981" s="3">
        <v>38.68</v>
      </c>
      <c r="AI981" s="3">
        <v>36.17</v>
      </c>
      <c r="AJ981" s="3">
        <v>35.119999999999997</v>
      </c>
      <c r="AK981" s="3">
        <v>35.299999999999997</v>
      </c>
      <c r="AL981" s="3">
        <v>36.479999999999997</v>
      </c>
      <c r="AM981" s="3">
        <v>39.42</v>
      </c>
      <c r="AN981" s="3">
        <v>45.07</v>
      </c>
      <c r="AO981" s="3">
        <v>47.5</v>
      </c>
      <c r="AP981" s="3">
        <v>47.74</v>
      </c>
      <c r="AQ981" s="3">
        <v>47.59</v>
      </c>
      <c r="AR981" s="3">
        <v>44.87</v>
      </c>
      <c r="AS981" s="3">
        <v>42.35</v>
      </c>
      <c r="AT981" s="3">
        <v>38.01</v>
      </c>
      <c r="AU981" s="3">
        <v>37.46</v>
      </c>
      <c r="AV981" s="3">
        <v>37.119999999999997</v>
      </c>
      <c r="AW981" s="3">
        <v>37.200000000000003</v>
      </c>
      <c r="AX981" s="3">
        <v>37.1</v>
      </c>
      <c r="AY981" s="3">
        <v>38.67</v>
      </c>
    </row>
    <row r="982" spans="1:51" x14ac:dyDescent="0.35">
      <c r="A982" s="5">
        <f t="shared" si="16"/>
        <v>44099</v>
      </c>
      <c r="B982" t="s">
        <v>1127</v>
      </c>
      <c r="C982" s="2">
        <v>44099</v>
      </c>
      <c r="D982" s="3">
        <v>31.91</v>
      </c>
      <c r="E982" s="3">
        <v>36.950000000000003</v>
      </c>
      <c r="F982" s="3">
        <v>39.979999999999997</v>
      </c>
      <c r="G982" s="3">
        <v>41.98</v>
      </c>
      <c r="H982" s="3">
        <v>41.96</v>
      </c>
      <c r="I982" s="3">
        <v>39.1</v>
      </c>
      <c r="J982" s="3">
        <v>36.130000000000003</v>
      </c>
      <c r="K982" s="3">
        <v>34.380000000000003</v>
      </c>
      <c r="L982" s="3">
        <v>32.450000000000003</v>
      </c>
      <c r="M982" s="3">
        <v>32.44</v>
      </c>
      <c r="N982" s="3">
        <v>32.72</v>
      </c>
      <c r="O982" s="3">
        <v>34.409999999999997</v>
      </c>
      <c r="P982" s="3">
        <v>38.33</v>
      </c>
      <c r="Q982" s="3">
        <v>41.17</v>
      </c>
      <c r="R982" s="3">
        <v>43.78</v>
      </c>
      <c r="S982" s="3">
        <v>47.43</v>
      </c>
      <c r="T982" s="3">
        <v>47.23</v>
      </c>
      <c r="U982" s="3">
        <v>43.32</v>
      </c>
      <c r="V982" s="3">
        <v>38.450000000000003</v>
      </c>
      <c r="W982" s="3">
        <v>36.18</v>
      </c>
      <c r="X982" s="3">
        <v>35.5</v>
      </c>
      <c r="Y982" s="3">
        <v>34.729999999999997</v>
      </c>
      <c r="Z982" s="3">
        <v>35.17</v>
      </c>
      <c r="AA982" s="3">
        <v>36.1</v>
      </c>
      <c r="AB982" s="3">
        <v>39.51</v>
      </c>
      <c r="AC982" s="3">
        <v>42.92</v>
      </c>
      <c r="AD982" s="3">
        <v>45.53</v>
      </c>
      <c r="AE982" s="3">
        <v>47.21</v>
      </c>
      <c r="AF982" s="3">
        <v>47.09</v>
      </c>
      <c r="AG982" s="3">
        <v>44.46</v>
      </c>
      <c r="AH982" s="3">
        <v>38.64</v>
      </c>
      <c r="AI982" s="3">
        <v>36.130000000000003</v>
      </c>
      <c r="AJ982" s="3">
        <v>35.08</v>
      </c>
      <c r="AK982" s="3">
        <v>35.26</v>
      </c>
      <c r="AL982" s="3">
        <v>36.44</v>
      </c>
      <c r="AM982" s="3">
        <v>39.380000000000003</v>
      </c>
      <c r="AN982" s="3">
        <v>45.03</v>
      </c>
      <c r="AO982" s="3">
        <v>47.46</v>
      </c>
      <c r="AP982" s="3">
        <v>47.7</v>
      </c>
      <c r="AQ982" s="3">
        <v>47.55</v>
      </c>
      <c r="AR982" s="3">
        <v>44.83</v>
      </c>
      <c r="AS982" s="3">
        <v>42.31</v>
      </c>
      <c r="AT982" s="3">
        <v>38.020000000000003</v>
      </c>
      <c r="AU982" s="3">
        <v>37.47</v>
      </c>
      <c r="AV982" s="3">
        <v>37.130000000000003</v>
      </c>
      <c r="AW982" s="3">
        <v>37.21</v>
      </c>
      <c r="AX982" s="3">
        <v>37.11</v>
      </c>
      <c r="AY982" s="3">
        <v>38.68</v>
      </c>
    </row>
    <row r="983" spans="1:51" x14ac:dyDescent="0.35">
      <c r="A983" s="5">
        <f t="shared" si="16"/>
        <v>44102</v>
      </c>
      <c r="B983" t="s">
        <v>1128</v>
      </c>
      <c r="C983" s="2">
        <v>44102</v>
      </c>
      <c r="D983" s="3">
        <v>34.020000000000003</v>
      </c>
      <c r="E983" s="3">
        <v>38.53</v>
      </c>
      <c r="F983" s="3">
        <v>41.29</v>
      </c>
      <c r="G983" s="3">
        <v>42.58</v>
      </c>
      <c r="H983" s="3">
        <v>42.28</v>
      </c>
      <c r="I983" s="3">
        <v>39.380000000000003</v>
      </c>
      <c r="J983" s="3">
        <v>36.299999999999997</v>
      </c>
      <c r="K983" s="3">
        <v>35.22</v>
      </c>
      <c r="L983" s="3">
        <v>33.630000000000003</v>
      </c>
      <c r="M983" s="3">
        <v>33.380000000000003</v>
      </c>
      <c r="N983" s="3">
        <v>33.6</v>
      </c>
      <c r="O983" s="3">
        <v>35.22</v>
      </c>
      <c r="P983" s="3">
        <v>38.61</v>
      </c>
      <c r="Q983" s="3">
        <v>41.31</v>
      </c>
      <c r="R983" s="3">
        <v>43.88</v>
      </c>
      <c r="S983" s="3">
        <v>47.49</v>
      </c>
      <c r="T983" s="3">
        <v>47.29</v>
      </c>
      <c r="U983" s="3">
        <v>43.38</v>
      </c>
      <c r="V983" s="3">
        <v>38.659999999999997</v>
      </c>
      <c r="W983" s="3">
        <v>36.39</v>
      </c>
      <c r="X983" s="3">
        <v>35.71</v>
      </c>
      <c r="Y983" s="3">
        <v>34.94</v>
      </c>
      <c r="Z983" s="3">
        <v>35.380000000000003</v>
      </c>
      <c r="AA983" s="3">
        <v>36.31</v>
      </c>
      <c r="AB983" s="3">
        <v>39.700000000000003</v>
      </c>
      <c r="AC983" s="3">
        <v>43.08</v>
      </c>
      <c r="AD983" s="3">
        <v>45.67</v>
      </c>
      <c r="AE983" s="3">
        <v>47.32</v>
      </c>
      <c r="AF983" s="3">
        <v>47.21</v>
      </c>
      <c r="AG983" s="3">
        <v>44.58</v>
      </c>
      <c r="AH983" s="3">
        <v>38.92</v>
      </c>
      <c r="AI983" s="3">
        <v>36.409999999999997</v>
      </c>
      <c r="AJ983" s="3">
        <v>35.36</v>
      </c>
      <c r="AK983" s="3">
        <v>35.54</v>
      </c>
      <c r="AL983" s="3">
        <v>36.72</v>
      </c>
      <c r="AM983" s="3">
        <v>39.659999999999997</v>
      </c>
      <c r="AN983" s="3">
        <v>45.13</v>
      </c>
      <c r="AO983" s="3">
        <v>47.56</v>
      </c>
      <c r="AP983" s="3">
        <v>47.8</v>
      </c>
      <c r="AQ983" s="3">
        <v>47.65</v>
      </c>
      <c r="AR983" s="3">
        <v>44.93</v>
      </c>
      <c r="AS983" s="3">
        <v>42.41</v>
      </c>
      <c r="AT983" s="3">
        <v>38.119999999999997</v>
      </c>
      <c r="AU983" s="3">
        <v>37.57</v>
      </c>
      <c r="AV983" s="3">
        <v>37.229999999999997</v>
      </c>
      <c r="AW983" s="3">
        <v>37.31</v>
      </c>
      <c r="AX983" s="3">
        <v>37.21</v>
      </c>
      <c r="AY983" s="3">
        <v>38.78</v>
      </c>
    </row>
    <row r="984" spans="1:51" x14ac:dyDescent="0.35">
      <c r="A984" s="5">
        <f t="shared" si="16"/>
        <v>44103</v>
      </c>
      <c r="B984" t="s">
        <v>1129</v>
      </c>
      <c r="C984" s="2">
        <v>44103</v>
      </c>
      <c r="D984" s="3">
        <v>34.26</v>
      </c>
      <c r="E984" s="3">
        <v>38.17</v>
      </c>
      <c r="F984" s="3">
        <v>41.06</v>
      </c>
      <c r="G984" s="3">
        <v>42.66</v>
      </c>
      <c r="H984" s="3">
        <v>42.81</v>
      </c>
      <c r="I984" s="3">
        <v>39.590000000000003</v>
      </c>
      <c r="J984" s="3">
        <v>36.799999999999997</v>
      </c>
      <c r="K984" s="3">
        <v>35.04</v>
      </c>
      <c r="L984" s="3">
        <v>33.4</v>
      </c>
      <c r="M984" s="3">
        <v>33.33</v>
      </c>
      <c r="N984" s="3">
        <v>33.54</v>
      </c>
      <c r="O984" s="3">
        <v>35.17</v>
      </c>
      <c r="P984" s="3">
        <v>38.700000000000003</v>
      </c>
      <c r="Q984" s="3">
        <v>41.4</v>
      </c>
      <c r="R984" s="3">
        <v>43.82</v>
      </c>
      <c r="S984" s="3">
        <v>47.33</v>
      </c>
      <c r="T984" s="3">
        <v>47.13</v>
      </c>
      <c r="U984" s="3">
        <v>43.23</v>
      </c>
      <c r="V984" s="3">
        <v>38.51</v>
      </c>
      <c r="W984" s="3">
        <v>36.24</v>
      </c>
      <c r="X984" s="3">
        <v>35.56</v>
      </c>
      <c r="Y984" s="3">
        <v>34.79</v>
      </c>
      <c r="Z984" s="3">
        <v>35.229999999999997</v>
      </c>
      <c r="AA984" s="3">
        <v>36.19</v>
      </c>
      <c r="AB984" s="3">
        <v>39.86</v>
      </c>
      <c r="AC984" s="3">
        <v>43.27</v>
      </c>
      <c r="AD984" s="3">
        <v>45.89</v>
      </c>
      <c r="AE984" s="3">
        <v>47.56</v>
      </c>
      <c r="AF984" s="3">
        <v>47.45</v>
      </c>
      <c r="AG984" s="3">
        <v>44.73</v>
      </c>
      <c r="AH984" s="3">
        <v>39.020000000000003</v>
      </c>
      <c r="AI984" s="3">
        <v>36.51</v>
      </c>
      <c r="AJ984" s="3">
        <v>35.46</v>
      </c>
      <c r="AK984" s="3">
        <v>35.64</v>
      </c>
      <c r="AL984" s="3">
        <v>36.82</v>
      </c>
      <c r="AM984" s="3">
        <v>39.76</v>
      </c>
      <c r="AN984" s="3">
        <v>45.23</v>
      </c>
      <c r="AO984" s="3">
        <v>47.66</v>
      </c>
      <c r="AP984" s="3">
        <v>47.9</v>
      </c>
      <c r="AQ984" s="3">
        <v>47.75</v>
      </c>
      <c r="AR984" s="3">
        <v>45.03</v>
      </c>
      <c r="AS984" s="3">
        <v>42.51</v>
      </c>
      <c r="AT984" s="3">
        <v>38.22</v>
      </c>
      <c r="AU984" s="3">
        <v>37.67</v>
      </c>
      <c r="AV984" s="3">
        <v>37.33</v>
      </c>
      <c r="AW984" s="3">
        <v>37.409999999999997</v>
      </c>
      <c r="AX984" s="3">
        <v>37.31</v>
      </c>
      <c r="AY984" s="3">
        <v>38.880000000000003</v>
      </c>
    </row>
    <row r="985" spans="1:51" x14ac:dyDescent="0.35">
      <c r="A985" s="5">
        <f t="shared" si="16"/>
        <v>44104</v>
      </c>
      <c r="B985" t="s">
        <v>1130</v>
      </c>
      <c r="C985" s="2">
        <v>44104</v>
      </c>
      <c r="D985" s="3">
        <v>37</v>
      </c>
      <c r="E985" s="3">
        <v>39.74</v>
      </c>
      <c r="F985" s="3">
        <v>41.69</v>
      </c>
      <c r="G985" s="3">
        <v>41.87</v>
      </c>
      <c r="H985" s="3">
        <v>38.79</v>
      </c>
      <c r="I985" s="3">
        <v>35.99</v>
      </c>
      <c r="J985" s="3">
        <v>34.25</v>
      </c>
      <c r="K985" s="3">
        <v>32.75</v>
      </c>
      <c r="L985" s="3">
        <v>32.659999999999997</v>
      </c>
      <c r="M985" s="3">
        <v>32.840000000000003</v>
      </c>
      <c r="N985" s="3">
        <v>34.49</v>
      </c>
      <c r="O985" s="3">
        <v>38.14</v>
      </c>
      <c r="P985" s="3">
        <v>40.96</v>
      </c>
      <c r="Q985" s="3">
        <v>43.38</v>
      </c>
      <c r="R985" s="3">
        <v>46.89</v>
      </c>
      <c r="S985" s="3">
        <v>46.69</v>
      </c>
      <c r="T985" s="3">
        <v>42.78</v>
      </c>
      <c r="U985" s="3">
        <v>38.06</v>
      </c>
      <c r="V985" s="3">
        <v>35.79</v>
      </c>
      <c r="W985" s="3">
        <v>35.11</v>
      </c>
      <c r="X985" s="3">
        <v>34.340000000000003</v>
      </c>
      <c r="Y985" s="3">
        <v>34.78</v>
      </c>
      <c r="Z985" s="3">
        <v>35.67</v>
      </c>
      <c r="AA985" s="3">
        <v>39.32</v>
      </c>
      <c r="AB985" s="3">
        <v>42.69</v>
      </c>
      <c r="AC985" s="3">
        <v>45.31</v>
      </c>
      <c r="AD985" s="3">
        <v>46.98</v>
      </c>
      <c r="AE985" s="3">
        <v>46.87</v>
      </c>
      <c r="AF985" s="3">
        <v>44.15</v>
      </c>
      <c r="AG985" s="3">
        <v>38.5</v>
      </c>
      <c r="AH985" s="3">
        <v>36.04</v>
      </c>
      <c r="AI985" s="3">
        <v>34.94</v>
      </c>
      <c r="AJ985" s="3">
        <v>35.07</v>
      </c>
      <c r="AK985" s="3">
        <v>36.200000000000003</v>
      </c>
      <c r="AL985" s="3">
        <v>39.08</v>
      </c>
      <c r="AM985" s="3">
        <v>44.26</v>
      </c>
      <c r="AN985" s="3">
        <v>46.69</v>
      </c>
      <c r="AO985" s="3">
        <v>46.93</v>
      </c>
      <c r="AP985" s="3">
        <v>46.78</v>
      </c>
      <c r="AQ985" s="3">
        <v>44.06</v>
      </c>
      <c r="AR985" s="3">
        <v>41.54</v>
      </c>
      <c r="AS985" s="3">
        <v>37.4</v>
      </c>
      <c r="AT985" s="3">
        <v>36.979999999999997</v>
      </c>
      <c r="AU985" s="3">
        <v>36.75</v>
      </c>
      <c r="AV985" s="3">
        <v>36.93</v>
      </c>
      <c r="AW985" s="3">
        <v>36.92</v>
      </c>
      <c r="AX985" s="3">
        <v>38.520000000000003</v>
      </c>
      <c r="AY985" s="3">
        <v>42.84</v>
      </c>
    </row>
    <row r="986" spans="1:51" x14ac:dyDescent="0.35">
      <c r="A986" s="5">
        <f t="shared" si="16"/>
        <v>44105</v>
      </c>
      <c r="B986" t="s">
        <v>1131</v>
      </c>
      <c r="C986" s="2">
        <v>44105</v>
      </c>
      <c r="D986" s="3">
        <v>36.71</v>
      </c>
      <c r="E986" s="3">
        <v>39.25</v>
      </c>
      <c r="F986" s="3">
        <v>41.19</v>
      </c>
      <c r="G986" s="3">
        <v>41.43</v>
      </c>
      <c r="H986" s="3">
        <v>38.409999999999997</v>
      </c>
      <c r="I986" s="3">
        <v>35.659999999999997</v>
      </c>
      <c r="J986" s="3">
        <v>33.950000000000003</v>
      </c>
      <c r="K986" s="3">
        <v>32.44</v>
      </c>
      <c r="L986" s="3">
        <v>32.35</v>
      </c>
      <c r="M986" s="3">
        <v>32.53</v>
      </c>
      <c r="N986" s="3">
        <v>34.19</v>
      </c>
      <c r="O986" s="3">
        <v>37.92</v>
      </c>
      <c r="P986" s="3">
        <v>40.72</v>
      </c>
      <c r="Q986" s="3">
        <v>43.1</v>
      </c>
      <c r="R986" s="3">
        <v>46.55</v>
      </c>
      <c r="S986" s="3">
        <v>46.45</v>
      </c>
      <c r="T986" s="3">
        <v>42.6</v>
      </c>
      <c r="U986" s="3">
        <v>37.979999999999997</v>
      </c>
      <c r="V986" s="3">
        <v>35.79</v>
      </c>
      <c r="W986" s="3">
        <v>35.130000000000003</v>
      </c>
      <c r="X986" s="3">
        <v>34.369999999999997</v>
      </c>
      <c r="Y986" s="3">
        <v>34.81</v>
      </c>
      <c r="Z986" s="3">
        <v>35.71</v>
      </c>
      <c r="AA986" s="3">
        <v>39.36</v>
      </c>
      <c r="AB986" s="3">
        <v>42.72</v>
      </c>
      <c r="AC986" s="3">
        <v>45.34</v>
      </c>
      <c r="AD986" s="3">
        <v>47.01</v>
      </c>
      <c r="AE986" s="3">
        <v>46.9</v>
      </c>
      <c r="AF986" s="3">
        <v>44.18</v>
      </c>
      <c r="AG986" s="3">
        <v>38.549999999999997</v>
      </c>
      <c r="AH986" s="3">
        <v>36.11</v>
      </c>
      <c r="AI986" s="3">
        <v>35.020000000000003</v>
      </c>
      <c r="AJ986" s="3">
        <v>35.14</v>
      </c>
      <c r="AK986" s="3">
        <v>36.26</v>
      </c>
      <c r="AL986" s="3">
        <v>39.14</v>
      </c>
      <c r="AM986" s="3">
        <v>44.3</v>
      </c>
      <c r="AN986" s="3">
        <v>46.64</v>
      </c>
      <c r="AO986" s="3">
        <v>46.83</v>
      </c>
      <c r="AP986" s="3">
        <v>46.68</v>
      </c>
      <c r="AQ986" s="3">
        <v>43.96</v>
      </c>
      <c r="AR986" s="3">
        <v>41.44</v>
      </c>
      <c r="AS986" s="3">
        <v>37.299999999999997</v>
      </c>
      <c r="AT986" s="3">
        <v>36.880000000000003</v>
      </c>
      <c r="AU986" s="3">
        <v>36.65</v>
      </c>
      <c r="AV986" s="3">
        <v>36.83</v>
      </c>
      <c r="AW986" s="3">
        <v>36.82</v>
      </c>
      <c r="AX986" s="3">
        <v>38.42</v>
      </c>
      <c r="AY986" s="3">
        <v>42.74</v>
      </c>
    </row>
    <row r="987" spans="1:51" x14ac:dyDescent="0.35">
      <c r="A987" s="5">
        <f t="shared" si="16"/>
        <v>44106</v>
      </c>
      <c r="B987" t="s">
        <v>1132</v>
      </c>
      <c r="C987" s="2">
        <v>44106</v>
      </c>
      <c r="D987" s="3">
        <v>36.25</v>
      </c>
      <c r="E987" s="3">
        <v>38.6</v>
      </c>
      <c r="F987" s="3">
        <v>40.26</v>
      </c>
      <c r="G987" s="3">
        <v>40.270000000000003</v>
      </c>
      <c r="H987" s="3">
        <v>37.479999999999997</v>
      </c>
      <c r="I987" s="3">
        <v>34.83</v>
      </c>
      <c r="J987" s="3">
        <v>33.04</v>
      </c>
      <c r="K987" s="3">
        <v>31.36</v>
      </c>
      <c r="L987" s="3">
        <v>31.06</v>
      </c>
      <c r="M987" s="3">
        <v>31.49</v>
      </c>
      <c r="N987" s="3">
        <v>33.049999999999997</v>
      </c>
      <c r="O987" s="3">
        <v>36.76</v>
      </c>
      <c r="P987" s="3">
        <v>39.51</v>
      </c>
      <c r="Q987" s="3">
        <v>41.89</v>
      </c>
      <c r="R987" s="3">
        <v>45.34</v>
      </c>
      <c r="S987" s="3">
        <v>45.24</v>
      </c>
      <c r="T987" s="3">
        <v>41.39</v>
      </c>
      <c r="U987" s="3">
        <v>36.99</v>
      </c>
      <c r="V987" s="3">
        <v>34.85</v>
      </c>
      <c r="W987" s="3">
        <v>34.24</v>
      </c>
      <c r="X987" s="3">
        <v>33.53</v>
      </c>
      <c r="Y987" s="3">
        <v>34.020000000000003</v>
      </c>
      <c r="Z987" s="3">
        <v>34.97</v>
      </c>
      <c r="AA987" s="3">
        <v>38.659999999999997</v>
      </c>
      <c r="AB987" s="3">
        <v>42.07</v>
      </c>
      <c r="AC987" s="3">
        <v>44.74</v>
      </c>
      <c r="AD987" s="3">
        <v>46.41</v>
      </c>
      <c r="AE987" s="3">
        <v>46.3</v>
      </c>
      <c r="AF987" s="3">
        <v>43.58</v>
      </c>
      <c r="AG987" s="3">
        <v>38</v>
      </c>
      <c r="AH987" s="3">
        <v>35.56</v>
      </c>
      <c r="AI987" s="3">
        <v>34.47</v>
      </c>
      <c r="AJ987" s="3">
        <v>34.590000000000003</v>
      </c>
      <c r="AK987" s="3">
        <v>35.71</v>
      </c>
      <c r="AL987" s="3">
        <v>38.590000000000003</v>
      </c>
      <c r="AM987" s="3">
        <v>43.8</v>
      </c>
      <c r="AN987" s="3">
        <v>46.14</v>
      </c>
      <c r="AO987" s="3">
        <v>46.33</v>
      </c>
      <c r="AP987" s="3">
        <v>46.18</v>
      </c>
      <c r="AQ987" s="3">
        <v>43.5</v>
      </c>
      <c r="AR987" s="3">
        <v>41.03</v>
      </c>
      <c r="AS987" s="3">
        <v>36.94</v>
      </c>
      <c r="AT987" s="3">
        <v>36.520000000000003</v>
      </c>
      <c r="AU987" s="3">
        <v>36.29</v>
      </c>
      <c r="AV987" s="3">
        <v>36.47</v>
      </c>
      <c r="AW987" s="3">
        <v>36.46</v>
      </c>
      <c r="AX987" s="3">
        <v>38.06</v>
      </c>
      <c r="AY987" s="3">
        <v>42.38</v>
      </c>
    </row>
    <row r="988" spans="1:51" x14ac:dyDescent="0.35">
      <c r="A988" s="5">
        <f t="shared" si="16"/>
        <v>44109</v>
      </c>
      <c r="B988" t="s">
        <v>1133</v>
      </c>
      <c r="C988" s="2">
        <v>44109</v>
      </c>
      <c r="D988" s="3">
        <v>37.619999999999997</v>
      </c>
      <c r="E988" s="3">
        <v>39.520000000000003</v>
      </c>
      <c r="F988" s="3">
        <v>41.23</v>
      </c>
      <c r="G988" s="3">
        <v>41.42</v>
      </c>
      <c r="H988" s="3">
        <v>38.43</v>
      </c>
      <c r="I988" s="3">
        <v>35.57</v>
      </c>
      <c r="J988" s="3">
        <v>33.71</v>
      </c>
      <c r="K988" s="3">
        <v>32.03</v>
      </c>
      <c r="L988" s="3">
        <v>31.73</v>
      </c>
      <c r="M988" s="3">
        <v>32.14</v>
      </c>
      <c r="N988" s="3">
        <v>33.68</v>
      </c>
      <c r="O988" s="3">
        <v>37.369999999999997</v>
      </c>
      <c r="P988" s="3">
        <v>40.07</v>
      </c>
      <c r="Q988" s="3">
        <v>42.4</v>
      </c>
      <c r="R988" s="3">
        <v>45.8</v>
      </c>
      <c r="S988" s="3">
        <v>45.65</v>
      </c>
      <c r="T988" s="3">
        <v>41.75</v>
      </c>
      <c r="U988" s="3">
        <v>37.33</v>
      </c>
      <c r="V988" s="3">
        <v>35.14</v>
      </c>
      <c r="W988" s="3">
        <v>34.479999999999997</v>
      </c>
      <c r="X988" s="3">
        <v>33.770000000000003</v>
      </c>
      <c r="Y988" s="3">
        <v>34.26</v>
      </c>
      <c r="Z988" s="3">
        <v>35.21</v>
      </c>
      <c r="AA988" s="3">
        <v>38.9</v>
      </c>
      <c r="AB988" s="3">
        <v>42.31</v>
      </c>
      <c r="AC988" s="3">
        <v>44.98</v>
      </c>
      <c r="AD988" s="3">
        <v>46.65</v>
      </c>
      <c r="AE988" s="3">
        <v>46.54</v>
      </c>
      <c r="AF988" s="3">
        <v>43.82</v>
      </c>
      <c r="AG988" s="3">
        <v>38.24</v>
      </c>
      <c r="AH988" s="3">
        <v>35.799999999999997</v>
      </c>
      <c r="AI988" s="3">
        <v>34.71</v>
      </c>
      <c r="AJ988" s="3">
        <v>34.79</v>
      </c>
      <c r="AK988" s="3">
        <v>35.89</v>
      </c>
      <c r="AL988" s="3">
        <v>38.81</v>
      </c>
      <c r="AM988" s="3">
        <v>44.06</v>
      </c>
      <c r="AN988" s="3">
        <v>46.41</v>
      </c>
      <c r="AO988" s="3">
        <v>46.6</v>
      </c>
      <c r="AP988" s="3">
        <v>46.45</v>
      </c>
      <c r="AQ988" s="3">
        <v>43.77</v>
      </c>
      <c r="AR988" s="3">
        <v>41.3</v>
      </c>
      <c r="AS988" s="3">
        <v>37.21</v>
      </c>
      <c r="AT988" s="3">
        <v>36.79</v>
      </c>
      <c r="AU988" s="3">
        <v>36.56</v>
      </c>
      <c r="AV988" s="3">
        <v>36.74</v>
      </c>
      <c r="AW988" s="3">
        <v>36.729999999999997</v>
      </c>
      <c r="AX988" s="3">
        <v>38.33</v>
      </c>
      <c r="AY988" s="3">
        <v>42.65</v>
      </c>
    </row>
    <row r="989" spans="1:51" x14ac:dyDescent="0.35">
      <c r="A989" s="5">
        <f t="shared" si="16"/>
        <v>44110</v>
      </c>
      <c r="B989" t="s">
        <v>1134</v>
      </c>
      <c r="C989" s="2">
        <v>44110</v>
      </c>
      <c r="D989" s="3">
        <v>37.25</v>
      </c>
      <c r="E989" s="3">
        <v>39.5</v>
      </c>
      <c r="F989" s="3">
        <v>41.12</v>
      </c>
      <c r="G989" s="3">
        <v>41.37</v>
      </c>
      <c r="H989" s="3">
        <v>38.409999999999997</v>
      </c>
      <c r="I989" s="3">
        <v>35.47</v>
      </c>
      <c r="J989" s="3">
        <v>33.65</v>
      </c>
      <c r="K989" s="3">
        <v>32.020000000000003</v>
      </c>
      <c r="L989" s="3">
        <v>31.73</v>
      </c>
      <c r="M989" s="3">
        <v>32.11</v>
      </c>
      <c r="N989" s="3">
        <v>33.619999999999997</v>
      </c>
      <c r="O989" s="3">
        <v>37.340000000000003</v>
      </c>
      <c r="P989" s="3">
        <v>40.07</v>
      </c>
      <c r="Q989" s="3">
        <v>42.43</v>
      </c>
      <c r="R989" s="3">
        <v>45.86</v>
      </c>
      <c r="S989" s="3">
        <v>45.79</v>
      </c>
      <c r="T989" s="3">
        <v>41.97</v>
      </c>
      <c r="U989" s="3">
        <v>37.68</v>
      </c>
      <c r="V989" s="3">
        <v>35.54</v>
      </c>
      <c r="W989" s="3">
        <v>34.880000000000003</v>
      </c>
      <c r="X989" s="3">
        <v>34.119999999999997</v>
      </c>
      <c r="Y989" s="3">
        <v>34.56</v>
      </c>
      <c r="Z989" s="3">
        <v>35.46</v>
      </c>
      <c r="AA989" s="3">
        <v>39.1</v>
      </c>
      <c r="AB989" s="3">
        <v>42.46</v>
      </c>
      <c r="AC989" s="3">
        <v>45.08</v>
      </c>
      <c r="AD989" s="3">
        <v>46.7</v>
      </c>
      <c r="AE989" s="3">
        <v>46.59</v>
      </c>
      <c r="AF989" s="3">
        <v>43.87</v>
      </c>
      <c r="AG989" s="3">
        <v>38.24</v>
      </c>
      <c r="AH989" s="3">
        <v>35.799999999999997</v>
      </c>
      <c r="AI989" s="3">
        <v>34.71</v>
      </c>
      <c r="AJ989" s="3">
        <v>34.79</v>
      </c>
      <c r="AK989" s="3">
        <v>35.89</v>
      </c>
      <c r="AL989" s="3">
        <v>38.81</v>
      </c>
      <c r="AM989" s="3">
        <v>44.06</v>
      </c>
      <c r="AN989" s="3">
        <v>46.41</v>
      </c>
      <c r="AO989" s="3">
        <v>46.6</v>
      </c>
      <c r="AP989" s="3">
        <v>46.45</v>
      </c>
      <c r="AQ989" s="3">
        <v>43.77</v>
      </c>
      <c r="AR989" s="3">
        <v>41.3</v>
      </c>
      <c r="AS989" s="3">
        <v>37.21</v>
      </c>
      <c r="AT989" s="3">
        <v>36.79</v>
      </c>
      <c r="AU989" s="3">
        <v>36.56</v>
      </c>
      <c r="AV989" s="3">
        <v>36.74</v>
      </c>
      <c r="AW989" s="3">
        <v>36.729999999999997</v>
      </c>
      <c r="AX989" s="3">
        <v>38.33</v>
      </c>
      <c r="AY989" s="3">
        <v>42.65</v>
      </c>
    </row>
    <row r="990" spans="1:51" x14ac:dyDescent="0.35">
      <c r="A990" s="5">
        <f t="shared" si="16"/>
        <v>44111</v>
      </c>
      <c r="B990" t="s">
        <v>1135</v>
      </c>
      <c r="C990" s="2">
        <v>44111</v>
      </c>
      <c r="D990" s="3">
        <v>38.590000000000003</v>
      </c>
      <c r="E990" s="3">
        <v>40.78</v>
      </c>
      <c r="F990" s="3">
        <v>42.46</v>
      </c>
      <c r="G990" s="3">
        <v>42.57</v>
      </c>
      <c r="H990" s="3">
        <v>39.479999999999997</v>
      </c>
      <c r="I990" s="3">
        <v>36.450000000000003</v>
      </c>
      <c r="J990" s="3">
        <v>34.58</v>
      </c>
      <c r="K990" s="3">
        <v>32.85</v>
      </c>
      <c r="L990" s="3">
        <v>32.520000000000003</v>
      </c>
      <c r="M990" s="3">
        <v>32.869999999999997</v>
      </c>
      <c r="N990" s="3">
        <v>34.369999999999997</v>
      </c>
      <c r="O990" s="3">
        <v>38.200000000000003</v>
      </c>
      <c r="P990" s="3">
        <v>40.93</v>
      </c>
      <c r="Q990" s="3">
        <v>43.26</v>
      </c>
      <c r="R990" s="3">
        <v>46.66</v>
      </c>
      <c r="S990" s="3">
        <v>46.55</v>
      </c>
      <c r="T990" s="3">
        <v>42.69</v>
      </c>
      <c r="U990" s="3">
        <v>38.29</v>
      </c>
      <c r="V990" s="3">
        <v>36.119999999999997</v>
      </c>
      <c r="W990" s="3">
        <v>35.46</v>
      </c>
      <c r="X990" s="3">
        <v>34.61</v>
      </c>
      <c r="Y990" s="3">
        <v>35.049999999999997</v>
      </c>
      <c r="Z990" s="3">
        <v>35.94</v>
      </c>
      <c r="AA990" s="3">
        <v>39.64</v>
      </c>
      <c r="AB990" s="3">
        <v>43.04</v>
      </c>
      <c r="AC990" s="3">
        <v>45.66</v>
      </c>
      <c r="AD990" s="3">
        <v>47.28</v>
      </c>
      <c r="AE990" s="3">
        <v>47.15</v>
      </c>
      <c r="AF990" s="3">
        <v>44.35</v>
      </c>
      <c r="AG990" s="3">
        <v>38.71</v>
      </c>
      <c r="AH990" s="3">
        <v>36.21</v>
      </c>
      <c r="AI990" s="3">
        <v>35.119999999999997</v>
      </c>
      <c r="AJ990" s="3">
        <v>35.200000000000003</v>
      </c>
      <c r="AK990" s="3">
        <v>36.299999999999997</v>
      </c>
      <c r="AL990" s="3">
        <v>39.22</v>
      </c>
      <c r="AM990" s="3">
        <v>44.47</v>
      </c>
      <c r="AN990" s="3">
        <v>46.84</v>
      </c>
      <c r="AO990" s="3">
        <v>47.05</v>
      </c>
      <c r="AP990" s="3">
        <v>46.92</v>
      </c>
      <c r="AQ990" s="3">
        <v>44.26</v>
      </c>
      <c r="AR990" s="3">
        <v>41.81</v>
      </c>
      <c r="AS990" s="3">
        <v>37.869999999999997</v>
      </c>
      <c r="AT990" s="3">
        <v>37.47</v>
      </c>
      <c r="AU990" s="3">
        <v>37.24</v>
      </c>
      <c r="AV990" s="3">
        <v>37.42</v>
      </c>
      <c r="AW990" s="3">
        <v>37.409999999999997</v>
      </c>
      <c r="AX990" s="3">
        <v>39.01</v>
      </c>
      <c r="AY990" s="3">
        <v>43.33</v>
      </c>
    </row>
    <row r="991" spans="1:51" x14ac:dyDescent="0.35">
      <c r="A991" s="5">
        <f t="shared" si="16"/>
        <v>44112</v>
      </c>
      <c r="B991" t="s">
        <v>1136</v>
      </c>
      <c r="C991" s="2">
        <v>44112</v>
      </c>
      <c r="D991" s="3">
        <v>38.700000000000003</v>
      </c>
      <c r="E991" s="3">
        <v>41.11</v>
      </c>
      <c r="F991" s="3">
        <v>42.85</v>
      </c>
      <c r="G991" s="3">
        <v>43.32</v>
      </c>
      <c r="H991" s="3">
        <v>40.39</v>
      </c>
      <c r="I991" s="3">
        <v>37.47</v>
      </c>
      <c r="J991" s="3">
        <v>35.520000000000003</v>
      </c>
      <c r="K991" s="3">
        <v>33.729999999999997</v>
      </c>
      <c r="L991" s="3">
        <v>33.340000000000003</v>
      </c>
      <c r="M991" s="3">
        <v>33.64</v>
      </c>
      <c r="N991" s="3">
        <v>35.08</v>
      </c>
      <c r="O991" s="3">
        <v>38.99</v>
      </c>
      <c r="P991" s="3">
        <v>41.61</v>
      </c>
      <c r="Q991" s="3">
        <v>43.91</v>
      </c>
      <c r="R991" s="3">
        <v>47.28</v>
      </c>
      <c r="S991" s="3">
        <v>47.14</v>
      </c>
      <c r="T991" s="3">
        <v>43.25</v>
      </c>
      <c r="U991" s="3">
        <v>38.799999999999997</v>
      </c>
      <c r="V991" s="3">
        <v>36.630000000000003</v>
      </c>
      <c r="W991" s="3">
        <v>35.94</v>
      </c>
      <c r="X991" s="3">
        <v>35.049999999999997</v>
      </c>
      <c r="Y991" s="3">
        <v>35.450000000000003</v>
      </c>
      <c r="Z991" s="3">
        <v>36.299999999999997</v>
      </c>
      <c r="AA991" s="3">
        <v>39.96</v>
      </c>
      <c r="AB991" s="3">
        <v>43.31</v>
      </c>
      <c r="AC991" s="3">
        <v>45.89</v>
      </c>
      <c r="AD991" s="3">
        <v>47.48</v>
      </c>
      <c r="AE991" s="3">
        <v>47.31</v>
      </c>
      <c r="AF991" s="3">
        <v>44.47</v>
      </c>
      <c r="AG991" s="3">
        <v>38.75</v>
      </c>
      <c r="AH991" s="3">
        <v>36.25</v>
      </c>
      <c r="AI991" s="3">
        <v>35.159999999999997</v>
      </c>
      <c r="AJ991" s="3">
        <v>35.24</v>
      </c>
      <c r="AK991" s="3">
        <v>36.340000000000003</v>
      </c>
      <c r="AL991" s="3">
        <v>39.26</v>
      </c>
      <c r="AM991" s="3">
        <v>44.51</v>
      </c>
      <c r="AN991" s="3">
        <v>46.88</v>
      </c>
      <c r="AO991" s="3">
        <v>47.09</v>
      </c>
      <c r="AP991" s="3">
        <v>46.96</v>
      </c>
      <c r="AQ991" s="3">
        <v>44.3</v>
      </c>
      <c r="AR991" s="3">
        <v>41.85</v>
      </c>
      <c r="AS991" s="3">
        <v>37.909999999999997</v>
      </c>
      <c r="AT991" s="3">
        <v>37.51</v>
      </c>
      <c r="AU991" s="3">
        <v>37.28</v>
      </c>
      <c r="AV991" s="3">
        <v>37.46</v>
      </c>
      <c r="AW991" s="3">
        <v>37.450000000000003</v>
      </c>
      <c r="AX991" s="3">
        <v>39.049999999999997</v>
      </c>
      <c r="AY991" s="3">
        <v>43.37</v>
      </c>
    </row>
    <row r="992" spans="1:51" x14ac:dyDescent="0.35">
      <c r="A992" s="5">
        <f t="shared" si="16"/>
        <v>44113</v>
      </c>
      <c r="B992" t="s">
        <v>1137</v>
      </c>
      <c r="C992" s="2">
        <v>44113</v>
      </c>
      <c r="D992" s="3">
        <v>38.299999999999997</v>
      </c>
      <c r="E992" s="3">
        <v>40.770000000000003</v>
      </c>
      <c r="F992" s="3">
        <v>42.49</v>
      </c>
      <c r="G992" s="3">
        <v>42.75</v>
      </c>
      <c r="H992" s="3">
        <v>39.79</v>
      </c>
      <c r="I992" s="3">
        <v>37.04</v>
      </c>
      <c r="J992" s="3">
        <v>35</v>
      </c>
      <c r="K992" s="3">
        <v>33.44</v>
      </c>
      <c r="L992" s="3">
        <v>33.31</v>
      </c>
      <c r="M992" s="3">
        <v>33.64</v>
      </c>
      <c r="N992" s="3">
        <v>35.03</v>
      </c>
      <c r="O992" s="3">
        <v>38.75</v>
      </c>
      <c r="P992" s="3">
        <v>41.22</v>
      </c>
      <c r="Q992" s="3">
        <v>43.48</v>
      </c>
      <c r="R992" s="3">
        <v>46.89</v>
      </c>
      <c r="S992" s="3">
        <v>46.79</v>
      </c>
      <c r="T992" s="3">
        <v>42.92</v>
      </c>
      <c r="U992" s="3">
        <v>38.56</v>
      </c>
      <c r="V992" s="3">
        <v>36.450000000000003</v>
      </c>
      <c r="W992" s="3">
        <v>35.76</v>
      </c>
      <c r="X992" s="3">
        <v>34.869999999999997</v>
      </c>
      <c r="Y992" s="3">
        <v>35.270000000000003</v>
      </c>
      <c r="Z992" s="3">
        <v>36.130000000000003</v>
      </c>
      <c r="AA992" s="3">
        <v>39.81</v>
      </c>
      <c r="AB992" s="3">
        <v>43.16</v>
      </c>
      <c r="AC992" s="3">
        <v>45.74</v>
      </c>
      <c r="AD992" s="3">
        <v>47.33</v>
      </c>
      <c r="AE992" s="3">
        <v>47.16</v>
      </c>
      <c r="AF992" s="3">
        <v>44.32</v>
      </c>
      <c r="AG992" s="3">
        <v>38.6</v>
      </c>
      <c r="AH992" s="3">
        <v>36.1</v>
      </c>
      <c r="AI992" s="3">
        <v>35.01</v>
      </c>
      <c r="AJ992" s="3">
        <v>35.090000000000003</v>
      </c>
      <c r="AK992" s="3">
        <v>36.19</v>
      </c>
      <c r="AL992" s="3">
        <v>39.11</v>
      </c>
      <c r="AM992" s="3">
        <v>44.36</v>
      </c>
      <c r="AN992" s="3">
        <v>46.73</v>
      </c>
      <c r="AO992" s="3">
        <v>46.94</v>
      </c>
      <c r="AP992" s="3">
        <v>46.81</v>
      </c>
      <c r="AQ992" s="3">
        <v>44.15</v>
      </c>
      <c r="AR992" s="3">
        <v>41.7</v>
      </c>
      <c r="AS992" s="3">
        <v>37.76</v>
      </c>
      <c r="AT992" s="3">
        <v>37.36</v>
      </c>
      <c r="AU992" s="3">
        <v>37.130000000000003</v>
      </c>
      <c r="AV992" s="3">
        <v>37.31</v>
      </c>
      <c r="AW992" s="3">
        <v>37.299999999999997</v>
      </c>
      <c r="AX992" s="3">
        <v>38.9</v>
      </c>
      <c r="AY992" s="3">
        <v>43.22</v>
      </c>
    </row>
    <row r="993" spans="1:51" x14ac:dyDescent="0.35">
      <c r="A993" s="5">
        <f t="shared" si="16"/>
        <v>44116</v>
      </c>
      <c r="B993" t="s">
        <v>1138</v>
      </c>
      <c r="C993" s="2">
        <v>44116</v>
      </c>
      <c r="D993" s="3">
        <v>38.520000000000003</v>
      </c>
      <c r="E993" s="3">
        <v>40.72</v>
      </c>
      <c r="F993" s="3">
        <v>42.32</v>
      </c>
      <c r="G993" s="3">
        <v>42.47</v>
      </c>
      <c r="H993" s="3">
        <v>39.39</v>
      </c>
      <c r="I993" s="3">
        <v>36.409999999999997</v>
      </c>
      <c r="J993" s="3">
        <v>34.61</v>
      </c>
      <c r="K993" s="3">
        <v>32.76</v>
      </c>
      <c r="L993" s="3">
        <v>32.51</v>
      </c>
      <c r="M993" s="3">
        <v>32.96</v>
      </c>
      <c r="N993" s="3">
        <v>34.5</v>
      </c>
      <c r="O993" s="3">
        <v>36.9</v>
      </c>
      <c r="P993" s="3">
        <v>40.9</v>
      </c>
      <c r="Q993" s="3">
        <v>43.35</v>
      </c>
      <c r="R993" s="3">
        <v>45.75</v>
      </c>
      <c r="S993" s="3">
        <v>46.45</v>
      </c>
      <c r="T993" s="3">
        <v>42.58</v>
      </c>
      <c r="U993" s="3">
        <v>37.99</v>
      </c>
      <c r="V993" s="3">
        <v>35.909999999999997</v>
      </c>
      <c r="W993" s="3">
        <v>35.25</v>
      </c>
      <c r="X993" s="3">
        <v>34.39</v>
      </c>
      <c r="Y993" s="3">
        <v>34.82</v>
      </c>
      <c r="Z993" s="3">
        <v>35.71</v>
      </c>
      <c r="AA993" s="3">
        <v>39.520000000000003</v>
      </c>
      <c r="AB993" s="3">
        <v>42.87</v>
      </c>
      <c r="AC993" s="3">
        <v>45.45</v>
      </c>
      <c r="AD993" s="3">
        <v>47.04</v>
      </c>
      <c r="AE993" s="3">
        <v>46.87</v>
      </c>
      <c r="AF993" s="3">
        <v>44.03</v>
      </c>
      <c r="AG993" s="3">
        <v>38.31</v>
      </c>
      <c r="AH993" s="3">
        <v>35.81</v>
      </c>
      <c r="AI993" s="3">
        <v>34.72</v>
      </c>
      <c r="AJ993" s="3">
        <v>34.799999999999997</v>
      </c>
      <c r="AK993" s="3">
        <v>35.9</v>
      </c>
      <c r="AL993" s="3">
        <v>38.82</v>
      </c>
      <c r="AM993" s="3">
        <v>44.07</v>
      </c>
      <c r="AN993" s="3">
        <v>46.44</v>
      </c>
      <c r="AO993" s="3">
        <v>46.65</v>
      </c>
      <c r="AP993" s="3">
        <v>46.52</v>
      </c>
      <c r="AQ993" s="3">
        <v>43.86</v>
      </c>
      <c r="AR993" s="3">
        <v>41.41</v>
      </c>
      <c r="AS993" s="3">
        <v>37.47</v>
      </c>
      <c r="AT993" s="3">
        <v>37.07</v>
      </c>
      <c r="AU993" s="3">
        <v>36.840000000000003</v>
      </c>
      <c r="AV993" s="3">
        <v>37.020000000000003</v>
      </c>
      <c r="AW993" s="3">
        <v>37.01</v>
      </c>
      <c r="AX993" s="3">
        <v>38.61</v>
      </c>
      <c r="AY993" s="3">
        <v>42.93</v>
      </c>
    </row>
    <row r="994" spans="1:51" x14ac:dyDescent="0.35">
      <c r="A994" s="5">
        <f t="shared" si="16"/>
        <v>44117</v>
      </c>
      <c r="B994" t="s">
        <v>1139</v>
      </c>
      <c r="C994" s="2">
        <v>44117</v>
      </c>
      <c r="D994" s="3">
        <v>37.83</v>
      </c>
      <c r="E994" s="3">
        <v>40.19</v>
      </c>
      <c r="F994" s="3">
        <v>41.67</v>
      </c>
      <c r="G994" s="3">
        <v>42.12</v>
      </c>
      <c r="H994" s="3">
        <v>39.17</v>
      </c>
      <c r="I994" s="3">
        <v>36.11</v>
      </c>
      <c r="J994" s="3">
        <v>34.26</v>
      </c>
      <c r="K994" s="3">
        <v>32.36</v>
      </c>
      <c r="L994" s="3">
        <v>32.01</v>
      </c>
      <c r="M994" s="3">
        <v>32.54</v>
      </c>
      <c r="N994" s="3">
        <v>34.4</v>
      </c>
      <c r="O994" s="3">
        <v>36.65</v>
      </c>
      <c r="P994" s="3">
        <v>40.729999999999997</v>
      </c>
      <c r="Q994" s="3">
        <v>43.18</v>
      </c>
      <c r="R994" s="3">
        <v>45.57</v>
      </c>
      <c r="S994" s="3">
        <v>46.24</v>
      </c>
      <c r="T994" s="3">
        <v>42.37</v>
      </c>
      <c r="U994" s="3">
        <v>37.840000000000003</v>
      </c>
      <c r="V994" s="3">
        <v>35.76</v>
      </c>
      <c r="W994" s="3">
        <v>35.1</v>
      </c>
      <c r="X994" s="3">
        <v>34.24</v>
      </c>
      <c r="Y994" s="3">
        <v>34.67</v>
      </c>
      <c r="Z994" s="3">
        <v>35.56</v>
      </c>
      <c r="AA994" s="3">
        <v>39.33</v>
      </c>
      <c r="AB994" s="3">
        <v>42.68</v>
      </c>
      <c r="AC994" s="3">
        <v>45.26</v>
      </c>
      <c r="AD994" s="3">
        <v>46.85</v>
      </c>
      <c r="AE994" s="3">
        <v>46.68</v>
      </c>
      <c r="AF994" s="3">
        <v>43.84</v>
      </c>
      <c r="AG994" s="3">
        <v>38.24</v>
      </c>
      <c r="AH994" s="3">
        <v>35.74</v>
      </c>
      <c r="AI994" s="3">
        <v>34.65</v>
      </c>
      <c r="AJ994" s="3">
        <v>34.729999999999997</v>
      </c>
      <c r="AK994" s="3">
        <v>35.83</v>
      </c>
      <c r="AL994" s="3">
        <v>38.75</v>
      </c>
      <c r="AM994" s="3">
        <v>43.76</v>
      </c>
      <c r="AN994" s="3">
        <v>46.13</v>
      </c>
      <c r="AO994" s="3">
        <v>46.34</v>
      </c>
      <c r="AP994" s="3">
        <v>46.21</v>
      </c>
      <c r="AQ994" s="3">
        <v>43.55</v>
      </c>
      <c r="AR994" s="3">
        <v>41.1</v>
      </c>
      <c r="AS994" s="3">
        <v>37.06</v>
      </c>
      <c r="AT994" s="3">
        <v>36.659999999999997</v>
      </c>
      <c r="AU994" s="3">
        <v>36.380000000000003</v>
      </c>
      <c r="AV994" s="3">
        <v>36.51</v>
      </c>
      <c r="AW994" s="3">
        <v>36.46</v>
      </c>
      <c r="AX994" s="3">
        <v>38.01</v>
      </c>
      <c r="AY994" s="3">
        <v>42.14</v>
      </c>
    </row>
    <row r="995" spans="1:51" x14ac:dyDescent="0.35">
      <c r="A995" s="5">
        <f t="shared" si="16"/>
        <v>44118</v>
      </c>
      <c r="B995" t="s">
        <v>1140</v>
      </c>
      <c r="C995" s="2">
        <v>44118</v>
      </c>
      <c r="D995" s="3">
        <v>38.840000000000003</v>
      </c>
      <c r="E995" s="3">
        <v>41.01</v>
      </c>
      <c r="F995" s="3">
        <v>42.41</v>
      </c>
      <c r="G995" s="3">
        <v>42.73</v>
      </c>
      <c r="H995" s="3">
        <v>39.75</v>
      </c>
      <c r="I995" s="3">
        <v>36.619999999999997</v>
      </c>
      <c r="J995" s="3">
        <v>34.799999999999997</v>
      </c>
      <c r="K995" s="3">
        <v>32.9</v>
      </c>
      <c r="L995" s="3">
        <v>32.65</v>
      </c>
      <c r="M995" s="3">
        <v>33.1</v>
      </c>
      <c r="N995" s="3">
        <v>34.65</v>
      </c>
      <c r="O995" s="3">
        <v>36.9</v>
      </c>
      <c r="P995" s="3">
        <v>40.98</v>
      </c>
      <c r="Q995" s="3">
        <v>43.43</v>
      </c>
      <c r="R995" s="3">
        <v>45.78</v>
      </c>
      <c r="S995" s="3">
        <v>46.45</v>
      </c>
      <c r="T995" s="3">
        <v>42.58</v>
      </c>
      <c r="U995" s="3">
        <v>37.96</v>
      </c>
      <c r="V995" s="3">
        <v>35.880000000000003</v>
      </c>
      <c r="W995" s="3">
        <v>35.22</v>
      </c>
      <c r="X995" s="3">
        <v>34.36</v>
      </c>
      <c r="Y995" s="3">
        <v>34.79</v>
      </c>
      <c r="Z995" s="3">
        <v>35.68</v>
      </c>
      <c r="AA995" s="3">
        <v>39.409999999999997</v>
      </c>
      <c r="AB995" s="3">
        <v>42.76</v>
      </c>
      <c r="AC995" s="3">
        <v>45.34</v>
      </c>
      <c r="AD995" s="3">
        <v>46.93</v>
      </c>
      <c r="AE995" s="3">
        <v>46.76</v>
      </c>
      <c r="AF995" s="3">
        <v>43.92</v>
      </c>
      <c r="AG995" s="3">
        <v>38.32</v>
      </c>
      <c r="AH995" s="3">
        <v>35.82</v>
      </c>
      <c r="AI995" s="3">
        <v>34.729999999999997</v>
      </c>
      <c r="AJ995" s="3">
        <v>34.81</v>
      </c>
      <c r="AK995" s="3">
        <v>35.909999999999997</v>
      </c>
      <c r="AL995" s="3">
        <v>38.83</v>
      </c>
      <c r="AM995" s="3">
        <v>43.84</v>
      </c>
      <c r="AN995" s="3">
        <v>46.21</v>
      </c>
      <c r="AO995" s="3">
        <v>46.42</v>
      </c>
      <c r="AP995" s="3">
        <v>46.29</v>
      </c>
      <c r="AQ995" s="3">
        <v>43.63</v>
      </c>
      <c r="AR995" s="3">
        <v>41.18</v>
      </c>
      <c r="AS995" s="3">
        <v>37.14</v>
      </c>
      <c r="AT995" s="3">
        <v>36.74</v>
      </c>
      <c r="AU995" s="3">
        <v>36.46</v>
      </c>
      <c r="AV995" s="3">
        <v>36.590000000000003</v>
      </c>
      <c r="AW995" s="3">
        <v>36.54</v>
      </c>
      <c r="AX995" s="3">
        <v>38.090000000000003</v>
      </c>
      <c r="AY995" s="3">
        <v>42.22</v>
      </c>
    </row>
    <row r="996" spans="1:51" x14ac:dyDescent="0.35">
      <c r="A996" s="5">
        <f t="shared" si="16"/>
        <v>44119</v>
      </c>
      <c r="B996" t="s">
        <v>1141</v>
      </c>
      <c r="C996" s="2">
        <v>44119</v>
      </c>
      <c r="D996" s="3">
        <v>39.99</v>
      </c>
      <c r="E996" s="3">
        <v>42.13</v>
      </c>
      <c r="F996" s="3">
        <v>43.42</v>
      </c>
      <c r="G996" s="3">
        <v>43.64</v>
      </c>
      <c r="H996" s="3">
        <v>40.630000000000003</v>
      </c>
      <c r="I996" s="3">
        <v>37.340000000000003</v>
      </c>
      <c r="J996" s="3">
        <v>35.35</v>
      </c>
      <c r="K996" s="3">
        <v>33.340000000000003</v>
      </c>
      <c r="L996" s="3">
        <v>32.950000000000003</v>
      </c>
      <c r="M996" s="3">
        <v>33.340000000000003</v>
      </c>
      <c r="N996" s="3">
        <v>34.74</v>
      </c>
      <c r="O996" s="3">
        <v>36.57</v>
      </c>
      <c r="P996" s="3">
        <v>41.32</v>
      </c>
      <c r="Q996" s="3">
        <v>43.64</v>
      </c>
      <c r="R996" s="3">
        <v>45.83</v>
      </c>
      <c r="S996" s="3">
        <v>46.45</v>
      </c>
      <c r="T996" s="3">
        <v>42.55</v>
      </c>
      <c r="U996" s="3">
        <v>37.880000000000003</v>
      </c>
      <c r="V996" s="3">
        <v>35.799999999999997</v>
      </c>
      <c r="W996" s="3">
        <v>35.14</v>
      </c>
      <c r="X996" s="3">
        <v>34.28</v>
      </c>
      <c r="Y996" s="3">
        <v>34.71</v>
      </c>
      <c r="Z996" s="3">
        <v>35.6</v>
      </c>
      <c r="AA996" s="3">
        <v>39.36</v>
      </c>
      <c r="AB996" s="3">
        <v>42.71</v>
      </c>
      <c r="AC996" s="3">
        <v>45.29</v>
      </c>
      <c r="AD996" s="3">
        <v>46.86</v>
      </c>
      <c r="AE996" s="3">
        <v>46.68</v>
      </c>
      <c r="AF996" s="3">
        <v>43.9</v>
      </c>
      <c r="AG996" s="3">
        <v>38.35</v>
      </c>
      <c r="AH996" s="3">
        <v>35.85</v>
      </c>
      <c r="AI996" s="3">
        <v>34.79</v>
      </c>
      <c r="AJ996" s="3">
        <v>34.9</v>
      </c>
      <c r="AK996" s="3">
        <v>36.03</v>
      </c>
      <c r="AL996" s="3">
        <v>39.01</v>
      </c>
      <c r="AM996" s="3">
        <v>44.12</v>
      </c>
      <c r="AN996" s="3">
        <v>46.49</v>
      </c>
      <c r="AO996" s="3">
        <v>46.7</v>
      </c>
      <c r="AP996" s="3">
        <v>46.57</v>
      </c>
      <c r="AQ996" s="3">
        <v>43.91</v>
      </c>
      <c r="AR996" s="3">
        <v>41.46</v>
      </c>
      <c r="AS996" s="3">
        <v>37.26</v>
      </c>
      <c r="AT996" s="3">
        <v>36.86</v>
      </c>
      <c r="AU996" s="3">
        <v>36.58</v>
      </c>
      <c r="AV996" s="3">
        <v>36.71</v>
      </c>
      <c r="AW996" s="3">
        <v>36.659999999999997</v>
      </c>
      <c r="AX996" s="3">
        <v>38.21</v>
      </c>
      <c r="AY996" s="3">
        <v>42.16</v>
      </c>
    </row>
    <row r="997" spans="1:51" x14ac:dyDescent="0.35">
      <c r="A997" s="5">
        <f t="shared" si="16"/>
        <v>44120</v>
      </c>
      <c r="B997" t="s">
        <v>1142</v>
      </c>
      <c r="C997" s="2">
        <v>44120</v>
      </c>
      <c r="D997" s="3">
        <v>40.94</v>
      </c>
      <c r="E997" s="3">
        <v>43.24</v>
      </c>
      <c r="F997" s="3">
        <v>44.24</v>
      </c>
      <c r="G997" s="3">
        <v>44.57</v>
      </c>
      <c r="H997" s="3">
        <v>41.39</v>
      </c>
      <c r="I997" s="3">
        <v>37.700000000000003</v>
      </c>
      <c r="J997" s="3">
        <v>35.700000000000003</v>
      </c>
      <c r="K997" s="3">
        <v>33.83</v>
      </c>
      <c r="L997" s="3">
        <v>33.5</v>
      </c>
      <c r="M997" s="3">
        <v>33.909999999999997</v>
      </c>
      <c r="N997" s="3">
        <v>35.4</v>
      </c>
      <c r="O997" s="3">
        <v>36.9</v>
      </c>
      <c r="P997" s="3">
        <v>41.83</v>
      </c>
      <c r="Q997" s="3">
        <v>44.09</v>
      </c>
      <c r="R997" s="3">
        <v>46.21</v>
      </c>
      <c r="S997" s="3">
        <v>46.83</v>
      </c>
      <c r="T997" s="3">
        <v>42.93</v>
      </c>
      <c r="U997" s="3">
        <v>38.29</v>
      </c>
      <c r="V997" s="3">
        <v>36.21</v>
      </c>
      <c r="W997" s="3">
        <v>35.51</v>
      </c>
      <c r="X997" s="3">
        <v>34.61</v>
      </c>
      <c r="Y997" s="3">
        <v>35</v>
      </c>
      <c r="Z997" s="3">
        <v>35.85</v>
      </c>
      <c r="AA997" s="3">
        <v>39.5</v>
      </c>
      <c r="AB997" s="3">
        <v>42.85</v>
      </c>
      <c r="AC997" s="3">
        <v>45.43</v>
      </c>
      <c r="AD997" s="3">
        <v>47.04</v>
      </c>
      <c r="AE997" s="3">
        <v>46.82</v>
      </c>
      <c r="AF997" s="3">
        <v>43.98</v>
      </c>
      <c r="AG997" s="3">
        <v>38.380000000000003</v>
      </c>
      <c r="AH997" s="3">
        <v>35.880000000000003</v>
      </c>
      <c r="AI997" s="3">
        <v>34.82</v>
      </c>
      <c r="AJ997" s="3">
        <v>34.93</v>
      </c>
      <c r="AK997" s="3">
        <v>36.049999999999997</v>
      </c>
      <c r="AL997" s="3">
        <v>39.03</v>
      </c>
      <c r="AM997" s="3">
        <v>44.21</v>
      </c>
      <c r="AN997" s="3">
        <v>46.58</v>
      </c>
      <c r="AO997" s="3">
        <v>46.79</v>
      </c>
      <c r="AP997" s="3">
        <v>46.66</v>
      </c>
      <c r="AQ997" s="3">
        <v>44</v>
      </c>
      <c r="AR997" s="3">
        <v>41.55</v>
      </c>
      <c r="AS997" s="3">
        <v>37.35</v>
      </c>
      <c r="AT997" s="3">
        <v>36.950000000000003</v>
      </c>
      <c r="AU997" s="3">
        <v>36.67</v>
      </c>
      <c r="AV997" s="3">
        <v>36.799999999999997</v>
      </c>
      <c r="AW997" s="3">
        <v>36.75</v>
      </c>
      <c r="AX997" s="3">
        <v>38.299999999999997</v>
      </c>
      <c r="AY997" s="3">
        <v>42.25</v>
      </c>
    </row>
    <row r="998" spans="1:51" x14ac:dyDescent="0.35">
      <c r="A998" s="5">
        <f t="shared" si="16"/>
        <v>44123</v>
      </c>
      <c r="B998" t="s">
        <v>1143</v>
      </c>
      <c r="C998" s="2">
        <v>44123</v>
      </c>
      <c r="D998" s="3">
        <v>41.4</v>
      </c>
      <c r="E998" s="3">
        <v>43.75</v>
      </c>
      <c r="F998" s="3">
        <v>44.84</v>
      </c>
      <c r="G998" s="3">
        <v>45.13</v>
      </c>
      <c r="H998" s="3">
        <v>41.95</v>
      </c>
      <c r="I998" s="3">
        <v>38.25</v>
      </c>
      <c r="J998" s="3">
        <v>36.15</v>
      </c>
      <c r="K998" s="3">
        <v>34.299999999999997</v>
      </c>
      <c r="L998" s="3">
        <v>33.880000000000003</v>
      </c>
      <c r="M998" s="3">
        <v>34.36</v>
      </c>
      <c r="N998" s="3">
        <v>35.909999999999997</v>
      </c>
      <c r="O998" s="3">
        <v>37.43</v>
      </c>
      <c r="P998" s="3">
        <v>42.4</v>
      </c>
      <c r="Q998" s="3">
        <v>44.63</v>
      </c>
      <c r="R998" s="3">
        <v>46.67</v>
      </c>
      <c r="S998" s="3">
        <v>47.23</v>
      </c>
      <c r="T998" s="3">
        <v>43.28</v>
      </c>
      <c r="U998" s="3">
        <v>38.590000000000003</v>
      </c>
      <c r="V998" s="3">
        <v>36.46</v>
      </c>
      <c r="W998" s="3">
        <v>35.71</v>
      </c>
      <c r="X998" s="3">
        <v>34.770000000000003</v>
      </c>
      <c r="Y998" s="3">
        <v>35.119999999999997</v>
      </c>
      <c r="Z998" s="3">
        <v>35.97</v>
      </c>
      <c r="AA998" s="3">
        <v>39.64</v>
      </c>
      <c r="AB998" s="3">
        <v>43</v>
      </c>
      <c r="AC998" s="3">
        <v>45.58</v>
      </c>
      <c r="AD998" s="3">
        <v>47.18</v>
      </c>
      <c r="AE998" s="3">
        <v>46.94</v>
      </c>
      <c r="AF998" s="3">
        <v>44.05</v>
      </c>
      <c r="AG998" s="3">
        <v>38.409999999999997</v>
      </c>
      <c r="AH998" s="3">
        <v>35.869999999999997</v>
      </c>
      <c r="AI998" s="3">
        <v>34.81</v>
      </c>
      <c r="AJ998" s="3">
        <v>34.92</v>
      </c>
      <c r="AK998" s="3">
        <v>36.07</v>
      </c>
      <c r="AL998" s="3">
        <v>39.07</v>
      </c>
      <c r="AM998" s="3">
        <v>44.3</v>
      </c>
      <c r="AN998" s="3">
        <v>46.71</v>
      </c>
      <c r="AO998" s="3">
        <v>46.95</v>
      </c>
      <c r="AP998" s="3">
        <v>46.85</v>
      </c>
      <c r="AQ998" s="3">
        <v>44.19</v>
      </c>
      <c r="AR998" s="3">
        <v>41.74</v>
      </c>
      <c r="AS998" s="3">
        <v>37.54</v>
      </c>
      <c r="AT998" s="3">
        <v>37.14</v>
      </c>
      <c r="AU998" s="3">
        <v>36.86</v>
      </c>
      <c r="AV998" s="3">
        <v>36.99</v>
      </c>
      <c r="AW998" s="3">
        <v>36.94</v>
      </c>
      <c r="AX998" s="3">
        <v>38.49</v>
      </c>
      <c r="AY998" s="3">
        <v>42.44</v>
      </c>
    </row>
    <row r="999" spans="1:51" x14ac:dyDescent="0.35">
      <c r="A999" s="5">
        <f t="shared" si="16"/>
        <v>44124</v>
      </c>
      <c r="B999" t="s">
        <v>1144</v>
      </c>
      <c r="C999" s="2">
        <v>44124</v>
      </c>
      <c r="D999" s="3">
        <v>42.06</v>
      </c>
      <c r="E999" s="3">
        <v>44.31</v>
      </c>
      <c r="F999" s="3">
        <v>45.31</v>
      </c>
      <c r="G999" s="3">
        <v>45.6</v>
      </c>
      <c r="H999" s="3">
        <v>42.6</v>
      </c>
      <c r="I999" s="3">
        <v>38.700000000000003</v>
      </c>
      <c r="J999" s="3">
        <v>36.53</v>
      </c>
      <c r="K999" s="3">
        <v>34.64</v>
      </c>
      <c r="L999" s="3">
        <v>34.26</v>
      </c>
      <c r="M999" s="3">
        <v>34.74</v>
      </c>
      <c r="N999" s="3">
        <v>36.28</v>
      </c>
      <c r="O999" s="3">
        <v>37.840000000000003</v>
      </c>
      <c r="P999" s="3">
        <v>42.84</v>
      </c>
      <c r="Q999" s="3">
        <v>45.07</v>
      </c>
      <c r="R999" s="3">
        <v>47.09</v>
      </c>
      <c r="S999" s="3">
        <v>47.54</v>
      </c>
      <c r="T999" s="3">
        <v>43.6</v>
      </c>
      <c r="U999" s="3">
        <v>38.72</v>
      </c>
      <c r="V999" s="3">
        <v>36.479999999999997</v>
      </c>
      <c r="W999" s="3">
        <v>35.68</v>
      </c>
      <c r="X999" s="3">
        <v>34.74</v>
      </c>
      <c r="Y999" s="3">
        <v>35.090000000000003</v>
      </c>
      <c r="Z999" s="3">
        <v>35.94</v>
      </c>
      <c r="AA999" s="3">
        <v>39.67</v>
      </c>
      <c r="AB999" s="3">
        <v>43.08</v>
      </c>
      <c r="AC999" s="3">
        <v>45.66</v>
      </c>
      <c r="AD999" s="3">
        <v>47.26</v>
      </c>
      <c r="AE999" s="3">
        <v>47.02</v>
      </c>
      <c r="AF999" s="3">
        <v>44.13</v>
      </c>
      <c r="AG999" s="3">
        <v>38.49</v>
      </c>
      <c r="AH999" s="3">
        <v>35.950000000000003</v>
      </c>
      <c r="AI999" s="3">
        <v>34.89</v>
      </c>
      <c r="AJ999" s="3">
        <v>35</v>
      </c>
      <c r="AK999" s="3">
        <v>36.15</v>
      </c>
      <c r="AL999" s="3">
        <v>39.15</v>
      </c>
      <c r="AM999" s="3">
        <v>44.38</v>
      </c>
      <c r="AN999" s="3">
        <v>46.79</v>
      </c>
      <c r="AO999" s="3">
        <v>47.03</v>
      </c>
      <c r="AP999" s="3">
        <v>46.93</v>
      </c>
      <c r="AQ999" s="3">
        <v>44.27</v>
      </c>
      <c r="AR999" s="3">
        <v>41.82</v>
      </c>
      <c r="AS999" s="3">
        <v>37.619999999999997</v>
      </c>
      <c r="AT999" s="3">
        <v>37.22</v>
      </c>
      <c r="AU999" s="3">
        <v>36.94</v>
      </c>
      <c r="AV999" s="3">
        <v>37.07</v>
      </c>
      <c r="AW999" s="3">
        <v>37.020000000000003</v>
      </c>
      <c r="AX999" s="3">
        <v>38.57</v>
      </c>
      <c r="AY999" s="3">
        <v>42.52</v>
      </c>
    </row>
    <row r="1000" spans="1:51" x14ac:dyDescent="0.35">
      <c r="A1000" s="5">
        <f t="shared" si="16"/>
        <v>44125</v>
      </c>
      <c r="B1000" t="s">
        <v>1145</v>
      </c>
      <c r="C1000" s="2">
        <v>44125</v>
      </c>
      <c r="D1000" s="3">
        <v>41.63</v>
      </c>
      <c r="E1000" s="3">
        <v>43.8</v>
      </c>
      <c r="F1000" s="3">
        <v>44.68</v>
      </c>
      <c r="G1000" s="3">
        <v>44.89</v>
      </c>
      <c r="H1000" s="3">
        <v>41.81</v>
      </c>
      <c r="I1000" s="3">
        <v>38.17</v>
      </c>
      <c r="J1000" s="3">
        <v>35.97</v>
      </c>
      <c r="K1000" s="3">
        <v>34.17</v>
      </c>
      <c r="L1000" s="3">
        <v>33.72</v>
      </c>
      <c r="M1000" s="3">
        <v>34.200000000000003</v>
      </c>
      <c r="N1000" s="3">
        <v>35.659999999999997</v>
      </c>
      <c r="O1000" s="3">
        <v>37.24</v>
      </c>
      <c r="P1000" s="3">
        <v>42.25</v>
      </c>
      <c r="Q1000" s="3">
        <v>44.48</v>
      </c>
      <c r="R1000" s="3">
        <v>46.51</v>
      </c>
      <c r="S1000" s="3">
        <v>46.96</v>
      </c>
      <c r="T1000" s="3">
        <v>42.96</v>
      </c>
      <c r="U1000" s="3">
        <v>38.049999999999997</v>
      </c>
      <c r="V1000" s="3">
        <v>35.76</v>
      </c>
      <c r="W1000" s="3">
        <v>34.909999999999997</v>
      </c>
      <c r="X1000" s="3">
        <v>33.92</v>
      </c>
      <c r="Y1000" s="3">
        <v>34.270000000000003</v>
      </c>
      <c r="Z1000" s="3">
        <v>35.119999999999997</v>
      </c>
      <c r="AA1000" s="3">
        <v>38.9</v>
      </c>
      <c r="AB1000" s="3">
        <v>42.35</v>
      </c>
      <c r="AC1000" s="3">
        <v>44.97</v>
      </c>
      <c r="AD1000" s="3">
        <v>46.61</v>
      </c>
      <c r="AE1000" s="3">
        <v>46.37</v>
      </c>
      <c r="AF1000" s="3">
        <v>43.48</v>
      </c>
      <c r="AG1000" s="3">
        <v>37.840000000000003</v>
      </c>
      <c r="AH1000" s="3">
        <v>35.299999999999997</v>
      </c>
      <c r="AI1000" s="3">
        <v>34.24</v>
      </c>
      <c r="AJ1000" s="3">
        <v>34.35</v>
      </c>
      <c r="AK1000" s="3">
        <v>35.5</v>
      </c>
      <c r="AL1000" s="3">
        <v>38.5</v>
      </c>
      <c r="AM1000" s="3">
        <v>43.73</v>
      </c>
      <c r="AN1000" s="3">
        <v>46.14</v>
      </c>
      <c r="AO1000" s="3">
        <v>46.38</v>
      </c>
      <c r="AP1000" s="3">
        <v>46.28</v>
      </c>
      <c r="AQ1000" s="3">
        <v>43.62</v>
      </c>
      <c r="AR1000" s="3">
        <v>41.17</v>
      </c>
      <c r="AS1000" s="3">
        <v>36.97</v>
      </c>
      <c r="AT1000" s="3">
        <v>36.57</v>
      </c>
      <c r="AU1000" s="3">
        <v>36.29</v>
      </c>
      <c r="AV1000" s="3">
        <v>36.42</v>
      </c>
      <c r="AW1000" s="3">
        <v>36.369999999999997</v>
      </c>
      <c r="AX1000" s="3">
        <v>37.92</v>
      </c>
      <c r="AY1000" s="3">
        <v>41.87</v>
      </c>
    </row>
    <row r="1001" spans="1:51" x14ac:dyDescent="0.35">
      <c r="A1001" s="5">
        <f t="shared" si="16"/>
        <v>44126</v>
      </c>
      <c r="B1001" t="s">
        <v>1146</v>
      </c>
      <c r="C1001" s="2">
        <v>44126</v>
      </c>
      <c r="D1001" s="3">
        <v>43.22</v>
      </c>
      <c r="E1001" s="3">
        <v>45.25</v>
      </c>
      <c r="F1001" s="3">
        <v>45.97</v>
      </c>
      <c r="G1001" s="3">
        <v>46.03</v>
      </c>
      <c r="H1001" s="3">
        <v>42.76</v>
      </c>
      <c r="I1001" s="3">
        <v>39.06</v>
      </c>
      <c r="J1001" s="3">
        <v>36.79</v>
      </c>
      <c r="K1001" s="3">
        <v>34.93</v>
      </c>
      <c r="L1001" s="3">
        <v>34.51</v>
      </c>
      <c r="M1001" s="3">
        <v>34.99</v>
      </c>
      <c r="N1001" s="3">
        <v>36.450000000000003</v>
      </c>
      <c r="O1001" s="3">
        <v>37.83</v>
      </c>
      <c r="P1001" s="3">
        <v>42.7</v>
      </c>
      <c r="Q1001" s="3">
        <v>44.82</v>
      </c>
      <c r="R1001" s="3">
        <v>46.83</v>
      </c>
      <c r="S1001" s="3">
        <v>47.31</v>
      </c>
      <c r="T1001" s="3">
        <v>43.36</v>
      </c>
      <c r="U1001" s="3">
        <v>38.380000000000003</v>
      </c>
      <c r="V1001" s="3">
        <v>35.97</v>
      </c>
      <c r="W1001" s="3">
        <v>35</v>
      </c>
      <c r="X1001" s="3">
        <v>33.950000000000003</v>
      </c>
      <c r="Y1001" s="3">
        <v>34.299999999999997</v>
      </c>
      <c r="Z1001" s="3">
        <v>35.15</v>
      </c>
      <c r="AA1001" s="3">
        <v>39.119999999999997</v>
      </c>
      <c r="AB1001" s="3">
        <v>42.61</v>
      </c>
      <c r="AC1001" s="3">
        <v>45.27</v>
      </c>
      <c r="AD1001" s="3">
        <v>46.89</v>
      </c>
      <c r="AE1001" s="3">
        <v>46.63</v>
      </c>
      <c r="AF1001" s="3">
        <v>43.74</v>
      </c>
      <c r="AG1001" s="3">
        <v>38.020000000000003</v>
      </c>
      <c r="AH1001" s="3">
        <v>35.479999999999997</v>
      </c>
      <c r="AI1001" s="3">
        <v>34.42</v>
      </c>
      <c r="AJ1001" s="3">
        <v>34.53</v>
      </c>
      <c r="AK1001" s="3">
        <v>35.68</v>
      </c>
      <c r="AL1001" s="3">
        <v>38.68</v>
      </c>
      <c r="AM1001" s="3">
        <v>43.84</v>
      </c>
      <c r="AN1001" s="3">
        <v>46.22</v>
      </c>
      <c r="AO1001" s="3">
        <v>46.43</v>
      </c>
      <c r="AP1001" s="3">
        <v>46.3</v>
      </c>
      <c r="AQ1001" s="3">
        <v>43.61</v>
      </c>
      <c r="AR1001" s="3">
        <v>41.13</v>
      </c>
      <c r="AS1001" s="3">
        <v>36.96</v>
      </c>
      <c r="AT1001" s="3">
        <v>36.590000000000003</v>
      </c>
      <c r="AU1001" s="3">
        <v>36.31</v>
      </c>
      <c r="AV1001" s="3">
        <v>36.44</v>
      </c>
      <c r="AW1001" s="3">
        <v>36.39</v>
      </c>
      <c r="AX1001" s="3">
        <v>37.94</v>
      </c>
      <c r="AY1001" s="3">
        <v>41.89</v>
      </c>
    </row>
    <row r="1002" spans="1:51" x14ac:dyDescent="0.35">
      <c r="A1002" s="5">
        <f t="shared" si="16"/>
        <v>44127</v>
      </c>
      <c r="B1002" t="s">
        <v>1147</v>
      </c>
      <c r="C1002" s="2">
        <v>44127</v>
      </c>
      <c r="D1002" s="3">
        <v>43.62</v>
      </c>
      <c r="E1002" s="3">
        <v>46</v>
      </c>
      <c r="F1002" s="3">
        <v>46.56</v>
      </c>
      <c r="G1002" s="3">
        <v>46.6</v>
      </c>
      <c r="H1002" s="3">
        <v>43.31</v>
      </c>
      <c r="I1002" s="3">
        <v>39.51</v>
      </c>
      <c r="J1002" s="3">
        <v>37.17</v>
      </c>
      <c r="K1002" s="3">
        <v>35.24</v>
      </c>
      <c r="L1002" s="3">
        <v>34.78</v>
      </c>
      <c r="M1002" s="3">
        <v>35.299999999999997</v>
      </c>
      <c r="N1002" s="3">
        <v>36.83</v>
      </c>
      <c r="O1002" s="3">
        <v>38.36</v>
      </c>
      <c r="P1002" s="3">
        <v>43.37</v>
      </c>
      <c r="Q1002" s="3">
        <v>45.63</v>
      </c>
      <c r="R1002" s="3">
        <v>47.55</v>
      </c>
      <c r="S1002" s="3">
        <v>47.95</v>
      </c>
      <c r="T1002" s="3">
        <v>43.92</v>
      </c>
      <c r="U1002" s="3">
        <v>38.81</v>
      </c>
      <c r="V1002" s="3">
        <v>36.28</v>
      </c>
      <c r="W1002" s="3">
        <v>35.21</v>
      </c>
      <c r="X1002" s="3">
        <v>34.090000000000003</v>
      </c>
      <c r="Y1002" s="3">
        <v>34.39</v>
      </c>
      <c r="Z1002" s="3">
        <v>35.19</v>
      </c>
      <c r="AA1002" s="3">
        <v>39.14</v>
      </c>
      <c r="AB1002" s="3">
        <v>42.62</v>
      </c>
      <c r="AC1002" s="3">
        <v>45.28</v>
      </c>
      <c r="AD1002" s="3">
        <v>46.9</v>
      </c>
      <c r="AE1002" s="3">
        <v>46.64</v>
      </c>
      <c r="AF1002" s="3">
        <v>43.71</v>
      </c>
      <c r="AG1002" s="3">
        <v>37.96</v>
      </c>
      <c r="AH1002" s="3">
        <v>35.39</v>
      </c>
      <c r="AI1002" s="3">
        <v>34.299999999999997</v>
      </c>
      <c r="AJ1002" s="3">
        <v>34.380000000000003</v>
      </c>
      <c r="AK1002" s="3">
        <v>35.49</v>
      </c>
      <c r="AL1002" s="3">
        <v>38.450000000000003</v>
      </c>
      <c r="AM1002" s="3">
        <v>43.57</v>
      </c>
      <c r="AN1002" s="3">
        <v>45.96</v>
      </c>
      <c r="AO1002" s="3">
        <v>46.18</v>
      </c>
      <c r="AP1002" s="3">
        <v>46.06</v>
      </c>
      <c r="AQ1002" s="3">
        <v>43.38</v>
      </c>
      <c r="AR1002" s="3">
        <v>40.909999999999997</v>
      </c>
      <c r="AS1002" s="3">
        <v>36.75</v>
      </c>
      <c r="AT1002" s="3">
        <v>36.39</v>
      </c>
      <c r="AU1002" s="3">
        <v>36.119999999999997</v>
      </c>
      <c r="AV1002" s="3">
        <v>36.26</v>
      </c>
      <c r="AW1002" s="3">
        <v>36.22</v>
      </c>
      <c r="AX1002" s="3">
        <v>37.78</v>
      </c>
      <c r="AY1002" s="3">
        <v>41.74</v>
      </c>
    </row>
    <row r="1003" spans="1:51" x14ac:dyDescent="0.35">
      <c r="A1003" s="5">
        <f t="shared" si="16"/>
        <v>44130</v>
      </c>
      <c r="B1003" t="s">
        <v>1148</v>
      </c>
      <c r="C1003" s="2">
        <v>44130</v>
      </c>
      <c r="D1003" s="3">
        <v>42.2</v>
      </c>
      <c r="E1003" s="3">
        <v>44.73</v>
      </c>
      <c r="F1003" s="3">
        <v>45.23</v>
      </c>
      <c r="G1003" s="3">
        <v>45.35</v>
      </c>
      <c r="H1003" s="3">
        <v>42.06</v>
      </c>
      <c r="I1003" s="3">
        <v>38.29</v>
      </c>
      <c r="J1003" s="3">
        <v>36</v>
      </c>
      <c r="K1003" s="3">
        <v>34.19</v>
      </c>
      <c r="L1003" s="3">
        <v>33.76</v>
      </c>
      <c r="M1003" s="3">
        <v>34.33</v>
      </c>
      <c r="N1003" s="3">
        <v>35.909999999999997</v>
      </c>
      <c r="O1003" s="3">
        <v>37.46</v>
      </c>
      <c r="P1003" s="3">
        <v>42.53</v>
      </c>
      <c r="Q1003" s="3">
        <v>44.82</v>
      </c>
      <c r="R1003" s="3">
        <v>46.84</v>
      </c>
      <c r="S1003" s="3">
        <v>47.3</v>
      </c>
      <c r="T1003" s="3">
        <v>43.3</v>
      </c>
      <c r="U1003" s="3">
        <v>38.119999999999997</v>
      </c>
      <c r="V1003" s="3">
        <v>35.51</v>
      </c>
      <c r="W1003" s="3">
        <v>34.35</v>
      </c>
      <c r="X1003" s="3">
        <v>33.18</v>
      </c>
      <c r="Y1003" s="3">
        <v>33.46</v>
      </c>
      <c r="Z1003" s="3">
        <v>34.24</v>
      </c>
      <c r="AA1003" s="3">
        <v>38.159999999999997</v>
      </c>
      <c r="AB1003" s="3">
        <v>41.61</v>
      </c>
      <c r="AC1003" s="3">
        <v>44.24</v>
      </c>
      <c r="AD1003" s="3">
        <v>45.88</v>
      </c>
      <c r="AE1003" s="3">
        <v>45.66</v>
      </c>
      <c r="AF1003" s="3">
        <v>42.8</v>
      </c>
      <c r="AG1003" s="3">
        <v>37.11</v>
      </c>
      <c r="AH1003" s="3">
        <v>34.619999999999997</v>
      </c>
      <c r="AI1003" s="3">
        <v>33.61</v>
      </c>
      <c r="AJ1003" s="3">
        <v>33.75</v>
      </c>
      <c r="AK1003" s="3">
        <v>34.92</v>
      </c>
      <c r="AL1003" s="3">
        <v>37.94</v>
      </c>
      <c r="AM1003" s="3">
        <v>43.02</v>
      </c>
      <c r="AN1003" s="3">
        <v>45.36</v>
      </c>
      <c r="AO1003" s="3">
        <v>45.58</v>
      </c>
      <c r="AP1003" s="3">
        <v>45.46</v>
      </c>
      <c r="AQ1003" s="3">
        <v>42.78</v>
      </c>
      <c r="AR1003" s="3">
        <v>40.31</v>
      </c>
      <c r="AS1003" s="3">
        <v>36.15</v>
      </c>
      <c r="AT1003" s="3">
        <v>35.79</v>
      </c>
      <c r="AU1003" s="3">
        <v>35.520000000000003</v>
      </c>
      <c r="AV1003" s="3">
        <v>35.659999999999997</v>
      </c>
      <c r="AW1003" s="3">
        <v>35.619999999999997</v>
      </c>
      <c r="AX1003" s="3">
        <v>37.18</v>
      </c>
      <c r="AY1003" s="3">
        <v>41.17</v>
      </c>
    </row>
    <row r="1004" spans="1:51" x14ac:dyDescent="0.35">
      <c r="A1004" s="5">
        <f t="shared" si="16"/>
        <v>44131</v>
      </c>
      <c r="B1004" t="s">
        <v>1149</v>
      </c>
      <c r="C1004" s="2">
        <v>44131</v>
      </c>
      <c r="D1004" s="3">
        <v>42.13</v>
      </c>
      <c r="E1004" s="3">
        <v>44.24</v>
      </c>
      <c r="F1004" s="3">
        <v>44.78</v>
      </c>
      <c r="G1004" s="3">
        <v>44.84</v>
      </c>
      <c r="H1004" s="3">
        <v>41.58</v>
      </c>
      <c r="I1004" s="3">
        <v>38.26</v>
      </c>
      <c r="J1004" s="3">
        <v>36.17</v>
      </c>
      <c r="K1004" s="3">
        <v>34.56</v>
      </c>
      <c r="L1004" s="3">
        <v>34.03</v>
      </c>
      <c r="M1004" s="3">
        <v>34.479999999999997</v>
      </c>
      <c r="N1004" s="3">
        <v>36.06</v>
      </c>
      <c r="O1004" s="3">
        <v>37.5</v>
      </c>
      <c r="P1004" s="3">
        <v>42.59</v>
      </c>
      <c r="Q1004" s="3">
        <v>44.88</v>
      </c>
      <c r="R1004" s="3">
        <v>46.96</v>
      </c>
      <c r="S1004" s="3">
        <v>47.44</v>
      </c>
      <c r="T1004" s="3">
        <v>43.44</v>
      </c>
      <c r="U1004" s="3">
        <v>38.299999999999997</v>
      </c>
      <c r="V1004" s="3">
        <v>35.76</v>
      </c>
      <c r="W1004" s="3">
        <v>34.65</v>
      </c>
      <c r="X1004" s="3">
        <v>33.53</v>
      </c>
      <c r="Y1004" s="3">
        <v>33.86</v>
      </c>
      <c r="Z1004" s="3">
        <v>34.64</v>
      </c>
      <c r="AA1004" s="3">
        <v>38.65</v>
      </c>
      <c r="AB1004" s="3">
        <v>42.14</v>
      </c>
      <c r="AC1004" s="3">
        <v>44.77</v>
      </c>
      <c r="AD1004" s="3">
        <v>46.42</v>
      </c>
      <c r="AE1004" s="3">
        <v>46.21</v>
      </c>
      <c r="AF1004" s="3">
        <v>43.31</v>
      </c>
      <c r="AG1004" s="3">
        <v>37.479999999999997</v>
      </c>
      <c r="AH1004" s="3">
        <v>34.840000000000003</v>
      </c>
      <c r="AI1004" s="3">
        <v>33.69</v>
      </c>
      <c r="AJ1004" s="3">
        <v>33.74</v>
      </c>
      <c r="AK1004" s="3">
        <v>34.92</v>
      </c>
      <c r="AL1004" s="3">
        <v>37.950000000000003</v>
      </c>
      <c r="AM1004" s="3">
        <v>43.04</v>
      </c>
      <c r="AN1004" s="3">
        <v>45.39</v>
      </c>
      <c r="AO1004" s="3">
        <v>45.62</v>
      </c>
      <c r="AP1004" s="3">
        <v>45.51</v>
      </c>
      <c r="AQ1004" s="3">
        <v>42.84</v>
      </c>
      <c r="AR1004" s="3">
        <v>40.380000000000003</v>
      </c>
      <c r="AS1004" s="3">
        <v>36.22</v>
      </c>
      <c r="AT1004" s="3">
        <v>35.86</v>
      </c>
      <c r="AU1004" s="3">
        <v>35.590000000000003</v>
      </c>
      <c r="AV1004" s="3">
        <v>35.68</v>
      </c>
      <c r="AW1004" s="3">
        <v>35.590000000000003</v>
      </c>
      <c r="AX1004" s="3">
        <v>37.1</v>
      </c>
      <c r="AY1004" s="3">
        <v>40.99</v>
      </c>
    </row>
    <row r="1005" spans="1:51" x14ac:dyDescent="0.35">
      <c r="A1005" s="5">
        <f t="shared" si="16"/>
        <v>44132</v>
      </c>
      <c r="B1005" t="s">
        <v>1150</v>
      </c>
      <c r="C1005" s="2">
        <v>44132</v>
      </c>
      <c r="D1005" s="3">
        <v>41.48</v>
      </c>
      <c r="E1005" s="3">
        <v>43.28</v>
      </c>
      <c r="F1005" s="3">
        <v>43.92</v>
      </c>
      <c r="G1005" s="3">
        <v>43.99</v>
      </c>
      <c r="H1005" s="3">
        <v>40.69</v>
      </c>
      <c r="I1005" s="3">
        <v>37.69</v>
      </c>
      <c r="J1005" s="3">
        <v>35.19</v>
      </c>
      <c r="K1005" s="3">
        <v>33.619999999999997</v>
      </c>
      <c r="L1005" s="3">
        <v>33.159999999999997</v>
      </c>
      <c r="M1005" s="3">
        <v>33.65</v>
      </c>
      <c r="N1005" s="3">
        <v>35.18</v>
      </c>
      <c r="O1005" s="3">
        <v>36.700000000000003</v>
      </c>
      <c r="P1005" s="3">
        <v>41.84</v>
      </c>
      <c r="Q1005" s="3">
        <v>44.13</v>
      </c>
      <c r="R1005" s="3">
        <v>46.13</v>
      </c>
      <c r="S1005" s="3">
        <v>46.61</v>
      </c>
      <c r="T1005" s="3">
        <v>42.61</v>
      </c>
      <c r="U1005" s="3">
        <v>37.39</v>
      </c>
      <c r="V1005" s="3">
        <v>34.85</v>
      </c>
      <c r="W1005" s="3">
        <v>33.74</v>
      </c>
      <c r="X1005" s="3">
        <v>32.67</v>
      </c>
      <c r="Y1005" s="3">
        <v>33</v>
      </c>
      <c r="Z1005" s="3">
        <v>33.78</v>
      </c>
      <c r="AA1005" s="3">
        <v>37.71</v>
      </c>
      <c r="AB1005" s="3">
        <v>41.3</v>
      </c>
      <c r="AC1005" s="3">
        <v>43.93</v>
      </c>
      <c r="AD1005" s="3">
        <v>45.66</v>
      </c>
      <c r="AE1005" s="3">
        <v>45.48</v>
      </c>
      <c r="AF1005" s="3">
        <v>42.61</v>
      </c>
      <c r="AG1005" s="3">
        <v>36.9</v>
      </c>
      <c r="AH1005" s="3">
        <v>34.26</v>
      </c>
      <c r="AI1005" s="3">
        <v>33.11</v>
      </c>
      <c r="AJ1005" s="3">
        <v>33.159999999999997</v>
      </c>
      <c r="AK1005" s="3">
        <v>34.340000000000003</v>
      </c>
      <c r="AL1005" s="3">
        <v>37.369999999999997</v>
      </c>
      <c r="AM1005" s="3">
        <v>42.52</v>
      </c>
      <c r="AN1005" s="3">
        <v>44.87</v>
      </c>
      <c r="AO1005" s="3">
        <v>45.1</v>
      </c>
      <c r="AP1005" s="3">
        <v>44.99</v>
      </c>
      <c r="AQ1005" s="3">
        <v>42.32</v>
      </c>
      <c r="AR1005" s="3">
        <v>39.86</v>
      </c>
      <c r="AS1005" s="3">
        <v>36.020000000000003</v>
      </c>
      <c r="AT1005" s="3">
        <v>35.659999999999997</v>
      </c>
      <c r="AU1005" s="3">
        <v>35.39</v>
      </c>
      <c r="AV1005" s="3">
        <v>35.479999999999997</v>
      </c>
      <c r="AW1005" s="3">
        <v>35.39</v>
      </c>
      <c r="AX1005" s="3">
        <v>36.9</v>
      </c>
      <c r="AY1005" s="3">
        <v>41.09</v>
      </c>
    </row>
    <row r="1006" spans="1:51" x14ac:dyDescent="0.35">
      <c r="A1006" s="5">
        <f t="shared" si="16"/>
        <v>44133</v>
      </c>
      <c r="B1006" t="s">
        <v>1151</v>
      </c>
      <c r="C1006" s="2">
        <v>44133</v>
      </c>
      <c r="D1006" s="3">
        <v>40.909999999999997</v>
      </c>
      <c r="E1006" s="3">
        <v>42.51</v>
      </c>
      <c r="F1006" s="3">
        <v>43.09</v>
      </c>
      <c r="G1006" s="3">
        <v>43.16</v>
      </c>
      <c r="H1006" s="3">
        <v>39.99</v>
      </c>
      <c r="I1006" s="3">
        <v>37.35</v>
      </c>
      <c r="J1006" s="3">
        <v>34.799999999999997</v>
      </c>
      <c r="K1006" s="3">
        <v>33.08</v>
      </c>
      <c r="L1006" s="3">
        <v>32.57</v>
      </c>
      <c r="M1006" s="3">
        <v>33.049999999999997</v>
      </c>
      <c r="N1006" s="3">
        <v>34.549999999999997</v>
      </c>
      <c r="O1006" s="3">
        <v>36.15</v>
      </c>
      <c r="P1006" s="3">
        <v>41.15</v>
      </c>
      <c r="Q1006" s="3">
        <v>43.44</v>
      </c>
      <c r="R1006" s="3">
        <v>45.44</v>
      </c>
      <c r="S1006" s="3">
        <v>45.94</v>
      </c>
      <c r="T1006" s="3">
        <v>41.99</v>
      </c>
      <c r="U1006" s="3">
        <v>37</v>
      </c>
      <c r="V1006" s="3">
        <v>34.619999999999997</v>
      </c>
      <c r="W1006" s="3">
        <v>33.54</v>
      </c>
      <c r="X1006" s="3">
        <v>32.549999999999997</v>
      </c>
      <c r="Y1006" s="3">
        <v>32.880000000000003</v>
      </c>
      <c r="Z1006" s="3">
        <v>33.659999999999997</v>
      </c>
      <c r="AA1006" s="3">
        <v>37.44</v>
      </c>
      <c r="AB1006" s="3">
        <v>41.02</v>
      </c>
      <c r="AC1006" s="3">
        <v>43.65</v>
      </c>
      <c r="AD1006" s="3">
        <v>45.38</v>
      </c>
      <c r="AE1006" s="3">
        <v>45.2</v>
      </c>
      <c r="AF1006" s="3">
        <v>42.33</v>
      </c>
      <c r="AG1006" s="3">
        <v>36.71</v>
      </c>
      <c r="AH1006" s="3">
        <v>34.07</v>
      </c>
      <c r="AI1006" s="3">
        <v>32.92</v>
      </c>
      <c r="AJ1006" s="3">
        <v>32.97</v>
      </c>
      <c r="AK1006" s="3">
        <v>34.15</v>
      </c>
      <c r="AL1006" s="3">
        <v>37.18</v>
      </c>
      <c r="AM1006" s="3">
        <v>42.33</v>
      </c>
      <c r="AN1006" s="3">
        <v>44.68</v>
      </c>
      <c r="AO1006" s="3">
        <v>44.91</v>
      </c>
      <c r="AP1006" s="3">
        <v>44.8</v>
      </c>
      <c r="AQ1006" s="3">
        <v>42.13</v>
      </c>
      <c r="AR1006" s="3">
        <v>39.51</v>
      </c>
      <c r="AS1006" s="3">
        <v>35.6</v>
      </c>
      <c r="AT1006" s="3">
        <v>35.24</v>
      </c>
      <c r="AU1006" s="3">
        <v>34.97</v>
      </c>
      <c r="AV1006" s="3">
        <v>35.06</v>
      </c>
      <c r="AW1006" s="3">
        <v>34.97</v>
      </c>
      <c r="AX1006" s="3">
        <v>36.549999999999997</v>
      </c>
      <c r="AY1006" s="3">
        <v>40.74</v>
      </c>
    </row>
    <row r="1007" spans="1:51" x14ac:dyDescent="0.35">
      <c r="A1007" s="5">
        <f t="shared" si="16"/>
        <v>44134</v>
      </c>
      <c r="B1007" t="s">
        <v>1152</v>
      </c>
      <c r="C1007" s="2">
        <v>44134</v>
      </c>
      <c r="D1007" s="3">
        <v>41.5</v>
      </c>
      <c r="E1007" s="3">
        <v>42.09</v>
      </c>
      <c r="F1007" s="3">
        <v>42.29</v>
      </c>
      <c r="G1007" s="3">
        <v>39.159999999999997</v>
      </c>
      <c r="H1007" s="3">
        <v>36.47</v>
      </c>
      <c r="I1007" s="3">
        <v>34.04</v>
      </c>
      <c r="J1007" s="3">
        <v>32.07</v>
      </c>
      <c r="K1007" s="3">
        <v>31.63</v>
      </c>
      <c r="L1007" s="3">
        <v>32.18</v>
      </c>
      <c r="M1007" s="3">
        <v>33.67</v>
      </c>
      <c r="N1007" s="3">
        <v>35.200000000000003</v>
      </c>
      <c r="O1007" s="3">
        <v>40.200000000000003</v>
      </c>
      <c r="P1007" s="3">
        <v>42.49</v>
      </c>
      <c r="Q1007" s="3">
        <v>44.49</v>
      </c>
      <c r="R1007" s="3">
        <v>44.95</v>
      </c>
      <c r="S1007" s="3">
        <v>41.11</v>
      </c>
      <c r="T1007" s="3">
        <v>36.229999999999997</v>
      </c>
      <c r="U1007" s="3">
        <v>33.909999999999997</v>
      </c>
      <c r="V1007" s="3">
        <v>32.85</v>
      </c>
      <c r="W1007" s="3">
        <v>31.9</v>
      </c>
      <c r="X1007" s="3">
        <v>32.229999999999997</v>
      </c>
      <c r="Y1007" s="3">
        <v>33.01</v>
      </c>
      <c r="Z1007" s="3">
        <v>36.79</v>
      </c>
      <c r="AA1007" s="3">
        <v>40.369999999999997</v>
      </c>
      <c r="AB1007" s="3">
        <v>43</v>
      </c>
      <c r="AC1007" s="3">
        <v>44.73</v>
      </c>
      <c r="AD1007" s="3">
        <v>44.55</v>
      </c>
      <c r="AE1007" s="3">
        <v>41.68</v>
      </c>
      <c r="AF1007" s="3">
        <v>35.92</v>
      </c>
      <c r="AG1007" s="3">
        <v>33.28</v>
      </c>
      <c r="AH1007" s="3">
        <v>32.130000000000003</v>
      </c>
      <c r="AI1007" s="3">
        <v>32.18</v>
      </c>
      <c r="AJ1007" s="3">
        <v>33.36</v>
      </c>
      <c r="AK1007" s="3">
        <v>36.39</v>
      </c>
      <c r="AL1007" s="3">
        <v>41.86</v>
      </c>
      <c r="AM1007" s="3">
        <v>44.21</v>
      </c>
      <c r="AN1007" s="3">
        <v>44.44</v>
      </c>
      <c r="AO1007" s="3">
        <v>44.33</v>
      </c>
      <c r="AP1007" s="3">
        <v>41.66</v>
      </c>
      <c r="AQ1007" s="3">
        <v>39.04</v>
      </c>
      <c r="AR1007" s="3">
        <v>35.130000000000003</v>
      </c>
      <c r="AS1007" s="3">
        <v>34.770000000000003</v>
      </c>
      <c r="AT1007" s="3">
        <v>34.5</v>
      </c>
      <c r="AU1007" s="3">
        <v>34.590000000000003</v>
      </c>
      <c r="AV1007" s="3">
        <v>34.5</v>
      </c>
      <c r="AW1007" s="3">
        <v>36.08</v>
      </c>
      <c r="AX1007" s="3">
        <v>40.270000000000003</v>
      </c>
      <c r="AY1007" s="3">
        <v>43.43</v>
      </c>
    </row>
    <row r="1008" spans="1:51" x14ac:dyDescent="0.35">
      <c r="A1008" s="5">
        <f t="shared" si="16"/>
        <v>44137</v>
      </c>
      <c r="B1008" t="s">
        <v>1153</v>
      </c>
      <c r="C1008" s="2">
        <v>44137</v>
      </c>
      <c r="D1008" s="3">
        <v>40</v>
      </c>
      <c r="E1008" s="3">
        <v>40.74</v>
      </c>
      <c r="F1008" s="3">
        <v>40.93</v>
      </c>
      <c r="G1008" s="3">
        <v>38</v>
      </c>
      <c r="H1008" s="3">
        <v>35.44</v>
      </c>
      <c r="I1008" s="3">
        <v>33.229999999999997</v>
      </c>
      <c r="J1008" s="3">
        <v>31.49</v>
      </c>
      <c r="K1008" s="3">
        <v>31.05</v>
      </c>
      <c r="L1008" s="3">
        <v>31.61</v>
      </c>
      <c r="M1008" s="3">
        <v>33.159999999999997</v>
      </c>
      <c r="N1008" s="3">
        <v>34.770000000000003</v>
      </c>
      <c r="O1008" s="3">
        <v>39.799999999999997</v>
      </c>
      <c r="P1008" s="3">
        <v>42.13</v>
      </c>
      <c r="Q1008" s="3">
        <v>44.15</v>
      </c>
      <c r="R1008" s="3">
        <v>44.63</v>
      </c>
      <c r="S1008" s="3">
        <v>40.840000000000003</v>
      </c>
      <c r="T1008" s="3">
        <v>36.090000000000003</v>
      </c>
      <c r="U1008" s="3">
        <v>33.82</v>
      </c>
      <c r="V1008" s="3">
        <v>32.76</v>
      </c>
      <c r="W1008" s="3">
        <v>31.81</v>
      </c>
      <c r="X1008" s="3">
        <v>32.14</v>
      </c>
      <c r="Y1008" s="3">
        <v>32.92</v>
      </c>
      <c r="Z1008" s="3">
        <v>36.619999999999997</v>
      </c>
      <c r="AA1008" s="3">
        <v>40.17</v>
      </c>
      <c r="AB1008" s="3">
        <v>42.8</v>
      </c>
      <c r="AC1008" s="3">
        <v>44.53</v>
      </c>
      <c r="AD1008" s="3">
        <v>44.4</v>
      </c>
      <c r="AE1008" s="3">
        <v>41.58</v>
      </c>
      <c r="AF1008" s="3">
        <v>35.96</v>
      </c>
      <c r="AG1008" s="3">
        <v>33.369999999999997</v>
      </c>
      <c r="AH1008" s="3">
        <v>32.22</v>
      </c>
      <c r="AI1008" s="3">
        <v>32.270000000000003</v>
      </c>
      <c r="AJ1008" s="3">
        <v>33.450000000000003</v>
      </c>
      <c r="AK1008" s="3">
        <v>36.39</v>
      </c>
      <c r="AL1008" s="3">
        <v>41.96</v>
      </c>
      <c r="AM1008" s="3">
        <v>44.26</v>
      </c>
      <c r="AN1008" s="3">
        <v>44.49</v>
      </c>
      <c r="AO1008" s="3">
        <v>44.38</v>
      </c>
      <c r="AP1008" s="3">
        <v>41.71</v>
      </c>
      <c r="AQ1008" s="3">
        <v>39.090000000000003</v>
      </c>
      <c r="AR1008" s="3">
        <v>35.18</v>
      </c>
      <c r="AS1008" s="3">
        <v>34.82</v>
      </c>
      <c r="AT1008" s="3">
        <v>34.549999999999997</v>
      </c>
      <c r="AU1008" s="3">
        <v>34.64</v>
      </c>
      <c r="AV1008" s="3">
        <v>34.549999999999997</v>
      </c>
      <c r="AW1008" s="3">
        <v>36.130000000000003</v>
      </c>
      <c r="AX1008" s="3">
        <v>40.32</v>
      </c>
      <c r="AY1008" s="3">
        <v>43.48</v>
      </c>
    </row>
    <row r="1009" spans="1:51" x14ac:dyDescent="0.35">
      <c r="A1009" s="5">
        <f t="shared" si="16"/>
        <v>44138</v>
      </c>
      <c r="B1009" t="s">
        <v>1154</v>
      </c>
      <c r="C1009" s="2">
        <v>44138</v>
      </c>
      <c r="D1009" s="3">
        <v>39.29</v>
      </c>
      <c r="E1009" s="3">
        <v>40.36</v>
      </c>
      <c r="F1009" s="3">
        <v>40.6</v>
      </c>
      <c r="G1009" s="3">
        <v>37.799999999999997</v>
      </c>
      <c r="H1009" s="3">
        <v>35.54</v>
      </c>
      <c r="I1009" s="3">
        <v>33.44</v>
      </c>
      <c r="J1009" s="3">
        <v>31.69</v>
      </c>
      <c r="K1009" s="3">
        <v>31.2</v>
      </c>
      <c r="L1009" s="3">
        <v>31.73</v>
      </c>
      <c r="M1009" s="3">
        <v>33.28</v>
      </c>
      <c r="N1009" s="3">
        <v>34.93</v>
      </c>
      <c r="O1009" s="3">
        <v>40.049999999999997</v>
      </c>
      <c r="P1009" s="3">
        <v>42.32</v>
      </c>
      <c r="Q1009" s="3">
        <v>44.2</v>
      </c>
      <c r="R1009" s="3">
        <v>44.69</v>
      </c>
      <c r="S1009" s="3">
        <v>40.99</v>
      </c>
      <c r="T1009" s="3">
        <v>36.25</v>
      </c>
      <c r="U1009" s="3">
        <v>34.01</v>
      </c>
      <c r="V1009" s="3">
        <v>32.950000000000003</v>
      </c>
      <c r="W1009" s="3">
        <v>32</v>
      </c>
      <c r="X1009" s="3">
        <v>32.369999999999997</v>
      </c>
      <c r="Y1009" s="3">
        <v>33.18</v>
      </c>
      <c r="Z1009" s="3">
        <v>36.93</v>
      </c>
      <c r="AA1009" s="3">
        <v>40.47</v>
      </c>
      <c r="AB1009" s="3">
        <v>43.1</v>
      </c>
      <c r="AC1009" s="3">
        <v>44.83</v>
      </c>
      <c r="AD1009" s="3">
        <v>44.7</v>
      </c>
      <c r="AE1009" s="3">
        <v>41.92</v>
      </c>
      <c r="AF1009" s="3">
        <v>36.33</v>
      </c>
      <c r="AG1009" s="3">
        <v>33.770000000000003</v>
      </c>
      <c r="AH1009" s="3">
        <v>32.619999999999997</v>
      </c>
      <c r="AI1009" s="3">
        <v>32.67</v>
      </c>
      <c r="AJ1009" s="3">
        <v>33.85</v>
      </c>
      <c r="AK1009" s="3">
        <v>36.729999999999997</v>
      </c>
      <c r="AL1009" s="3">
        <v>42.17</v>
      </c>
      <c r="AM1009" s="3">
        <v>44.4</v>
      </c>
      <c r="AN1009" s="3">
        <v>44.63</v>
      </c>
      <c r="AO1009" s="3">
        <v>44.52</v>
      </c>
      <c r="AP1009" s="3">
        <v>41.85</v>
      </c>
      <c r="AQ1009" s="3">
        <v>39.229999999999997</v>
      </c>
      <c r="AR1009" s="3">
        <v>35.32</v>
      </c>
      <c r="AS1009" s="3">
        <v>34.96</v>
      </c>
      <c r="AT1009" s="3">
        <v>34.69</v>
      </c>
      <c r="AU1009" s="3">
        <v>34.78</v>
      </c>
      <c r="AV1009" s="3">
        <v>34.69</v>
      </c>
      <c r="AW1009" s="3">
        <v>36.270000000000003</v>
      </c>
      <c r="AX1009" s="3">
        <v>40.46</v>
      </c>
      <c r="AY1009" s="3">
        <v>43.62</v>
      </c>
    </row>
    <row r="1010" spans="1:51" x14ac:dyDescent="0.35">
      <c r="A1010" s="5">
        <f t="shared" si="16"/>
        <v>44139</v>
      </c>
      <c r="B1010" t="s">
        <v>1155</v>
      </c>
      <c r="C1010" s="2">
        <v>44139</v>
      </c>
      <c r="D1010" s="3">
        <v>39.799999999999997</v>
      </c>
      <c r="E1010" s="3">
        <v>41.11</v>
      </c>
      <c r="F1010" s="3">
        <v>41.34</v>
      </c>
      <c r="G1010" s="3">
        <v>38.590000000000003</v>
      </c>
      <c r="H1010" s="3">
        <v>36.43</v>
      </c>
      <c r="I1010" s="3">
        <v>34.229999999999997</v>
      </c>
      <c r="J1010" s="3">
        <v>32.43</v>
      </c>
      <c r="K1010" s="3">
        <v>31.9</v>
      </c>
      <c r="L1010" s="3">
        <v>32.409999999999997</v>
      </c>
      <c r="M1010" s="3">
        <v>33.94</v>
      </c>
      <c r="N1010" s="3">
        <v>35.57</v>
      </c>
      <c r="O1010" s="3">
        <v>40.69</v>
      </c>
      <c r="P1010" s="3">
        <v>42.9</v>
      </c>
      <c r="Q1010" s="3">
        <v>44.78</v>
      </c>
      <c r="R1010" s="3">
        <v>45.27</v>
      </c>
      <c r="S1010" s="3">
        <v>41.59</v>
      </c>
      <c r="T1010" s="3">
        <v>36.880000000000003</v>
      </c>
      <c r="U1010" s="3">
        <v>34.659999999999997</v>
      </c>
      <c r="V1010" s="3">
        <v>33.6</v>
      </c>
      <c r="W1010" s="3">
        <v>32.65</v>
      </c>
      <c r="X1010" s="3">
        <v>33.020000000000003</v>
      </c>
      <c r="Y1010" s="3">
        <v>33.83</v>
      </c>
      <c r="Z1010" s="3">
        <v>37.58</v>
      </c>
      <c r="AA1010" s="3">
        <v>40.96</v>
      </c>
      <c r="AB1010" s="3">
        <v>43.59</v>
      </c>
      <c r="AC1010" s="3">
        <v>45.32</v>
      </c>
      <c r="AD1010" s="3">
        <v>45.24</v>
      </c>
      <c r="AE1010" s="3">
        <v>42.52</v>
      </c>
      <c r="AF1010" s="3">
        <v>36.89</v>
      </c>
      <c r="AG1010" s="3">
        <v>34.47</v>
      </c>
      <c r="AH1010" s="3">
        <v>33.36</v>
      </c>
      <c r="AI1010" s="3">
        <v>33.450000000000003</v>
      </c>
      <c r="AJ1010" s="3">
        <v>34.67</v>
      </c>
      <c r="AK1010" s="3">
        <v>37.549999999999997</v>
      </c>
      <c r="AL1010" s="3">
        <v>43.04</v>
      </c>
      <c r="AM1010" s="3">
        <v>45.32</v>
      </c>
      <c r="AN1010" s="3">
        <v>45.6</v>
      </c>
      <c r="AO1010" s="3">
        <v>45.54</v>
      </c>
      <c r="AP1010" s="3">
        <v>42.87</v>
      </c>
      <c r="AQ1010" s="3">
        <v>40.25</v>
      </c>
      <c r="AR1010" s="3">
        <v>36.08</v>
      </c>
      <c r="AS1010" s="3">
        <v>35.67</v>
      </c>
      <c r="AT1010" s="3">
        <v>35.35</v>
      </c>
      <c r="AU1010" s="3">
        <v>35.450000000000003</v>
      </c>
      <c r="AV1010" s="3">
        <v>35.36</v>
      </c>
      <c r="AW1010" s="3">
        <v>36.94</v>
      </c>
      <c r="AX1010" s="3">
        <v>41.43</v>
      </c>
      <c r="AY1010" s="3">
        <v>44.59</v>
      </c>
    </row>
    <row r="1011" spans="1:51" x14ac:dyDescent="0.35">
      <c r="A1011" s="5">
        <f t="shared" si="16"/>
        <v>44140</v>
      </c>
      <c r="B1011" t="s">
        <v>1156</v>
      </c>
      <c r="C1011" s="2">
        <v>44140</v>
      </c>
      <c r="D1011" s="3">
        <v>41.37</v>
      </c>
      <c r="E1011" s="3">
        <v>42.65</v>
      </c>
      <c r="F1011" s="3">
        <v>42.97</v>
      </c>
      <c r="G1011" s="3">
        <v>40.15</v>
      </c>
      <c r="H1011" s="3">
        <v>37.549999999999997</v>
      </c>
      <c r="I1011" s="3">
        <v>35.299999999999997</v>
      </c>
      <c r="J1011" s="3">
        <v>33.46</v>
      </c>
      <c r="K1011" s="3">
        <v>32.93</v>
      </c>
      <c r="L1011" s="3">
        <v>33.44</v>
      </c>
      <c r="M1011" s="3">
        <v>34.97</v>
      </c>
      <c r="N1011" s="3">
        <v>36.46</v>
      </c>
      <c r="O1011" s="3">
        <v>41.47</v>
      </c>
      <c r="P1011" s="3">
        <v>43.57</v>
      </c>
      <c r="Q1011" s="3">
        <v>45.46</v>
      </c>
      <c r="R1011" s="3">
        <v>45.95</v>
      </c>
      <c r="S1011" s="3">
        <v>42.27</v>
      </c>
      <c r="T1011" s="3">
        <v>37.46</v>
      </c>
      <c r="U1011" s="3">
        <v>35.15</v>
      </c>
      <c r="V1011" s="3">
        <v>34.01</v>
      </c>
      <c r="W1011" s="3">
        <v>33.07</v>
      </c>
      <c r="X1011" s="3">
        <v>33.47</v>
      </c>
      <c r="Y1011" s="3">
        <v>34.29</v>
      </c>
      <c r="Z1011" s="3">
        <v>38.159999999999997</v>
      </c>
      <c r="AA1011" s="3">
        <v>41.64</v>
      </c>
      <c r="AB1011" s="3">
        <v>44.33</v>
      </c>
      <c r="AC1011" s="3">
        <v>46.05</v>
      </c>
      <c r="AD1011" s="3">
        <v>45.9</v>
      </c>
      <c r="AE1011" s="3">
        <v>43.1</v>
      </c>
      <c r="AF1011" s="3">
        <v>37.369999999999997</v>
      </c>
      <c r="AG1011" s="3">
        <v>34.86</v>
      </c>
      <c r="AH1011" s="3">
        <v>33.659999999999997</v>
      </c>
      <c r="AI1011" s="3">
        <v>33.67</v>
      </c>
      <c r="AJ1011" s="3">
        <v>34.86</v>
      </c>
      <c r="AK1011" s="3">
        <v>37.74</v>
      </c>
      <c r="AL1011" s="3">
        <v>43.28</v>
      </c>
      <c r="AM1011" s="3">
        <v>45.59</v>
      </c>
      <c r="AN1011" s="3">
        <v>45.9</v>
      </c>
      <c r="AO1011" s="3">
        <v>45.84</v>
      </c>
      <c r="AP1011" s="3">
        <v>43.17</v>
      </c>
      <c r="AQ1011" s="3">
        <v>40.549999999999997</v>
      </c>
      <c r="AR1011" s="3">
        <v>36.380000000000003</v>
      </c>
      <c r="AS1011" s="3">
        <v>35.97</v>
      </c>
      <c r="AT1011" s="3">
        <v>35.65</v>
      </c>
      <c r="AU1011" s="3">
        <v>35.75</v>
      </c>
      <c r="AV1011" s="3">
        <v>35.659999999999997</v>
      </c>
      <c r="AW1011" s="3">
        <v>37.24</v>
      </c>
      <c r="AX1011" s="3">
        <v>41.73</v>
      </c>
      <c r="AY1011" s="3">
        <v>44.89</v>
      </c>
    </row>
    <row r="1012" spans="1:51" x14ac:dyDescent="0.35">
      <c r="A1012" s="5">
        <f t="shared" si="16"/>
        <v>44141</v>
      </c>
      <c r="B1012" t="s">
        <v>1157</v>
      </c>
      <c r="C1012" s="2">
        <v>44141</v>
      </c>
      <c r="D1012" s="3">
        <v>39.979999999999997</v>
      </c>
      <c r="E1012" s="3">
        <v>41.37</v>
      </c>
      <c r="F1012" s="3">
        <v>41.6</v>
      </c>
      <c r="G1012" s="3">
        <v>39</v>
      </c>
      <c r="H1012" s="3">
        <v>36.6</v>
      </c>
      <c r="I1012" s="3">
        <v>34.4</v>
      </c>
      <c r="J1012" s="3">
        <v>32.6</v>
      </c>
      <c r="K1012" s="3">
        <v>32.119999999999997</v>
      </c>
      <c r="L1012" s="3">
        <v>32.69</v>
      </c>
      <c r="M1012" s="3">
        <v>34.29</v>
      </c>
      <c r="N1012" s="3">
        <v>35.65</v>
      </c>
      <c r="O1012" s="3">
        <v>40.67</v>
      </c>
      <c r="P1012" s="3">
        <v>42.78</v>
      </c>
      <c r="Q1012" s="3">
        <v>44.68</v>
      </c>
      <c r="R1012" s="3">
        <v>45.18</v>
      </c>
      <c r="S1012" s="3">
        <v>41.51</v>
      </c>
      <c r="T1012" s="3">
        <v>36.700000000000003</v>
      </c>
      <c r="U1012" s="3">
        <v>34.49</v>
      </c>
      <c r="V1012" s="3">
        <v>33.450000000000003</v>
      </c>
      <c r="W1012" s="3">
        <v>32.590000000000003</v>
      </c>
      <c r="X1012" s="3">
        <v>33.01</v>
      </c>
      <c r="Y1012" s="3">
        <v>33.85</v>
      </c>
      <c r="Z1012" s="3">
        <v>37.65</v>
      </c>
      <c r="AA1012" s="3">
        <v>40.98</v>
      </c>
      <c r="AB1012" s="3">
        <v>43.61</v>
      </c>
      <c r="AC1012" s="3">
        <v>45.27</v>
      </c>
      <c r="AD1012" s="3">
        <v>45.08</v>
      </c>
      <c r="AE1012" s="3">
        <v>42.26</v>
      </c>
      <c r="AF1012" s="3">
        <v>36.57</v>
      </c>
      <c r="AG1012" s="3">
        <v>34.1</v>
      </c>
      <c r="AH1012" s="3">
        <v>32.94</v>
      </c>
      <c r="AI1012" s="3">
        <v>32.950000000000003</v>
      </c>
      <c r="AJ1012" s="3">
        <v>34.14</v>
      </c>
      <c r="AK1012" s="3">
        <v>37.020000000000003</v>
      </c>
      <c r="AL1012" s="3">
        <v>42.56</v>
      </c>
      <c r="AM1012" s="3">
        <v>44.87</v>
      </c>
      <c r="AN1012" s="3">
        <v>45.18</v>
      </c>
      <c r="AO1012" s="3">
        <v>45.12</v>
      </c>
      <c r="AP1012" s="3">
        <v>42.45</v>
      </c>
      <c r="AQ1012" s="3">
        <v>39.83</v>
      </c>
      <c r="AR1012" s="3">
        <v>35.659999999999997</v>
      </c>
      <c r="AS1012" s="3">
        <v>35.25</v>
      </c>
      <c r="AT1012" s="3">
        <v>34.93</v>
      </c>
      <c r="AU1012" s="3">
        <v>35.03</v>
      </c>
      <c r="AV1012" s="3">
        <v>34.94</v>
      </c>
      <c r="AW1012" s="3">
        <v>36.520000000000003</v>
      </c>
      <c r="AX1012" s="3">
        <v>41.01</v>
      </c>
      <c r="AY1012" s="3">
        <v>44.17</v>
      </c>
    </row>
    <row r="1013" spans="1:51" x14ac:dyDescent="0.35">
      <c r="A1013" s="5">
        <f t="shared" si="16"/>
        <v>44144</v>
      </c>
      <c r="B1013" t="s">
        <v>1158</v>
      </c>
      <c r="C1013" s="2">
        <v>44144</v>
      </c>
      <c r="D1013" s="3">
        <v>39.72</v>
      </c>
      <c r="E1013" s="3">
        <v>41.22</v>
      </c>
      <c r="F1013" s="3">
        <v>41.58</v>
      </c>
      <c r="G1013" s="3">
        <v>38.86</v>
      </c>
      <c r="H1013" s="3">
        <v>36.590000000000003</v>
      </c>
      <c r="I1013" s="3">
        <v>34.79</v>
      </c>
      <c r="J1013" s="3">
        <v>32.86</v>
      </c>
      <c r="K1013" s="3">
        <v>32.39</v>
      </c>
      <c r="L1013" s="3">
        <v>33.07</v>
      </c>
      <c r="M1013" s="3">
        <v>34.49</v>
      </c>
      <c r="N1013" s="3">
        <v>35.92</v>
      </c>
      <c r="O1013" s="3">
        <v>41</v>
      </c>
      <c r="P1013" s="3">
        <v>43.19</v>
      </c>
      <c r="Q1013" s="3">
        <v>45.13</v>
      </c>
      <c r="R1013" s="3">
        <v>45.66</v>
      </c>
      <c r="S1013" s="3">
        <v>41.99</v>
      </c>
      <c r="T1013" s="3">
        <v>37.24</v>
      </c>
      <c r="U1013" s="3">
        <v>35.049999999999997</v>
      </c>
      <c r="V1013" s="3">
        <v>34.01</v>
      </c>
      <c r="W1013" s="3">
        <v>33.15</v>
      </c>
      <c r="X1013" s="3">
        <v>33.57</v>
      </c>
      <c r="Y1013" s="3">
        <v>34.409999999999997</v>
      </c>
      <c r="Z1013" s="3">
        <v>38.200000000000003</v>
      </c>
      <c r="AA1013" s="3">
        <v>41.42</v>
      </c>
      <c r="AB1013" s="3">
        <v>44.05</v>
      </c>
      <c r="AC1013" s="3">
        <v>45.71</v>
      </c>
      <c r="AD1013" s="3">
        <v>45.52</v>
      </c>
      <c r="AE1013" s="3">
        <v>42.7</v>
      </c>
      <c r="AF1013" s="3">
        <v>37.090000000000003</v>
      </c>
      <c r="AG1013" s="3">
        <v>34.659999999999997</v>
      </c>
      <c r="AH1013" s="3">
        <v>33.43</v>
      </c>
      <c r="AI1013" s="3">
        <v>33.42</v>
      </c>
      <c r="AJ1013" s="3">
        <v>34.61</v>
      </c>
      <c r="AK1013" s="3">
        <v>37.49</v>
      </c>
      <c r="AL1013" s="3">
        <v>43.05</v>
      </c>
      <c r="AM1013" s="3">
        <v>45.38</v>
      </c>
      <c r="AN1013" s="3">
        <v>45.73</v>
      </c>
      <c r="AO1013" s="3">
        <v>45.71</v>
      </c>
      <c r="AP1013" s="3">
        <v>43.07</v>
      </c>
      <c r="AQ1013" s="3">
        <v>40.450000000000003</v>
      </c>
      <c r="AR1013" s="3">
        <v>36.229999999999997</v>
      </c>
      <c r="AS1013" s="3">
        <v>35.770000000000003</v>
      </c>
      <c r="AT1013" s="3">
        <v>35.4</v>
      </c>
      <c r="AU1013" s="3">
        <v>35.5</v>
      </c>
      <c r="AV1013" s="3">
        <v>35.409999999999997</v>
      </c>
      <c r="AW1013" s="3">
        <v>36.99</v>
      </c>
      <c r="AX1013" s="3">
        <v>41.69</v>
      </c>
      <c r="AY1013" s="3">
        <v>44.94</v>
      </c>
    </row>
    <row r="1014" spans="1:51" x14ac:dyDescent="0.35">
      <c r="A1014" s="5">
        <f t="shared" si="16"/>
        <v>44145</v>
      </c>
      <c r="B1014" t="s">
        <v>1159</v>
      </c>
      <c r="C1014" s="2">
        <v>44145</v>
      </c>
      <c r="D1014" s="3">
        <v>39.53</v>
      </c>
      <c r="E1014" s="3">
        <v>41.18</v>
      </c>
      <c r="F1014" s="3">
        <v>41.53</v>
      </c>
      <c r="G1014" s="3">
        <v>38.979999999999997</v>
      </c>
      <c r="H1014" s="3">
        <v>36.67</v>
      </c>
      <c r="I1014" s="3">
        <v>34.619999999999997</v>
      </c>
      <c r="J1014" s="3">
        <v>32.67</v>
      </c>
      <c r="K1014" s="3">
        <v>32.22</v>
      </c>
      <c r="L1014" s="3">
        <v>32.909999999999997</v>
      </c>
      <c r="M1014" s="3">
        <v>34.409999999999997</v>
      </c>
      <c r="N1014" s="3">
        <v>35.909999999999997</v>
      </c>
      <c r="O1014" s="3">
        <v>41.01</v>
      </c>
      <c r="P1014" s="3">
        <v>43.21</v>
      </c>
      <c r="Q1014" s="3">
        <v>45.08</v>
      </c>
      <c r="R1014" s="3">
        <v>45.56</v>
      </c>
      <c r="S1014" s="3">
        <v>41.86</v>
      </c>
      <c r="T1014" s="3">
        <v>37.22</v>
      </c>
      <c r="U1014" s="3">
        <v>35.08</v>
      </c>
      <c r="V1014" s="3">
        <v>34.090000000000003</v>
      </c>
      <c r="W1014" s="3">
        <v>33.270000000000003</v>
      </c>
      <c r="X1014" s="3">
        <v>33.72</v>
      </c>
      <c r="Y1014" s="3">
        <v>34.590000000000003</v>
      </c>
      <c r="Z1014" s="3">
        <v>38.31</v>
      </c>
      <c r="AA1014" s="3">
        <v>41.53</v>
      </c>
      <c r="AB1014" s="3">
        <v>44.16</v>
      </c>
      <c r="AC1014" s="3">
        <v>45.82</v>
      </c>
      <c r="AD1014" s="3">
        <v>45.63</v>
      </c>
      <c r="AE1014" s="3">
        <v>42.81</v>
      </c>
      <c r="AF1014" s="3">
        <v>37.159999999999997</v>
      </c>
      <c r="AG1014" s="3">
        <v>34.71</v>
      </c>
      <c r="AH1014" s="3">
        <v>33.479999999999997</v>
      </c>
      <c r="AI1014" s="3">
        <v>33.47</v>
      </c>
      <c r="AJ1014" s="3">
        <v>34.659999999999997</v>
      </c>
      <c r="AK1014" s="3">
        <v>37.54</v>
      </c>
      <c r="AL1014" s="3">
        <v>43.09</v>
      </c>
      <c r="AM1014" s="3">
        <v>45.49</v>
      </c>
      <c r="AN1014" s="3">
        <v>45.85</v>
      </c>
      <c r="AO1014" s="3">
        <v>45.83</v>
      </c>
      <c r="AP1014" s="3">
        <v>43.19</v>
      </c>
      <c r="AQ1014" s="3">
        <v>40.57</v>
      </c>
      <c r="AR1014" s="3">
        <v>36.28</v>
      </c>
      <c r="AS1014" s="3">
        <v>35.799999999999997</v>
      </c>
      <c r="AT1014" s="3">
        <v>35.42</v>
      </c>
      <c r="AU1014" s="3">
        <v>35.53</v>
      </c>
      <c r="AV1014" s="3">
        <v>35.450000000000003</v>
      </c>
      <c r="AW1014" s="3">
        <v>37.04</v>
      </c>
      <c r="AX1014" s="3">
        <v>41.76</v>
      </c>
      <c r="AY1014" s="3">
        <v>45.04</v>
      </c>
    </row>
    <row r="1015" spans="1:51" x14ac:dyDescent="0.35">
      <c r="A1015" s="5">
        <f t="shared" si="16"/>
        <v>44146</v>
      </c>
      <c r="B1015" t="s">
        <v>1160</v>
      </c>
      <c r="C1015" s="2">
        <v>44146</v>
      </c>
      <c r="D1015" s="3">
        <v>39.799999999999997</v>
      </c>
      <c r="E1015" s="3">
        <v>41.23</v>
      </c>
      <c r="F1015" s="3">
        <v>41.63</v>
      </c>
      <c r="G1015" s="3">
        <v>39.03</v>
      </c>
      <c r="H1015" s="3">
        <v>36.92</v>
      </c>
      <c r="I1015" s="3">
        <v>34.92</v>
      </c>
      <c r="J1015" s="3">
        <v>33.020000000000003</v>
      </c>
      <c r="K1015" s="3">
        <v>32.549999999999997</v>
      </c>
      <c r="L1015" s="3">
        <v>33.22</v>
      </c>
      <c r="M1015" s="3">
        <v>34.72</v>
      </c>
      <c r="N1015" s="3">
        <v>36.14</v>
      </c>
      <c r="O1015" s="3">
        <v>41.17</v>
      </c>
      <c r="P1015" s="3">
        <v>43.25</v>
      </c>
      <c r="Q1015" s="3">
        <v>45.12</v>
      </c>
      <c r="R1015" s="3">
        <v>45.6</v>
      </c>
      <c r="S1015" s="3">
        <v>41.9</v>
      </c>
      <c r="T1015" s="3">
        <v>37.22</v>
      </c>
      <c r="U1015" s="3">
        <v>35.08</v>
      </c>
      <c r="V1015" s="3">
        <v>34.090000000000003</v>
      </c>
      <c r="W1015" s="3">
        <v>33.11</v>
      </c>
      <c r="X1015" s="3">
        <v>33.520000000000003</v>
      </c>
      <c r="Y1015" s="3">
        <v>34.36</v>
      </c>
      <c r="Z1015" s="3">
        <v>38.270000000000003</v>
      </c>
      <c r="AA1015" s="3">
        <v>41.56</v>
      </c>
      <c r="AB1015" s="3">
        <v>44.23</v>
      </c>
      <c r="AC1015" s="3">
        <v>45.93</v>
      </c>
      <c r="AD1015" s="3">
        <v>45.74</v>
      </c>
      <c r="AE1015" s="3">
        <v>42.92</v>
      </c>
      <c r="AF1015" s="3">
        <v>37.15</v>
      </c>
      <c r="AG1015" s="3">
        <v>34.590000000000003</v>
      </c>
      <c r="AH1015" s="3">
        <v>33.26</v>
      </c>
      <c r="AI1015" s="3">
        <v>33.17</v>
      </c>
      <c r="AJ1015" s="3">
        <v>34.31</v>
      </c>
      <c r="AK1015" s="3">
        <v>37.18</v>
      </c>
      <c r="AL1015" s="3">
        <v>42.73</v>
      </c>
      <c r="AM1015" s="3">
        <v>45.13</v>
      </c>
      <c r="AN1015" s="3">
        <v>45.49</v>
      </c>
      <c r="AO1015" s="3">
        <v>45.47</v>
      </c>
      <c r="AP1015" s="3">
        <v>42.83</v>
      </c>
      <c r="AQ1015" s="3">
        <v>40.21</v>
      </c>
      <c r="AR1015" s="3">
        <v>36</v>
      </c>
      <c r="AS1015" s="3">
        <v>35.58</v>
      </c>
      <c r="AT1015" s="3">
        <v>35.26</v>
      </c>
      <c r="AU1015" s="3">
        <v>35.33</v>
      </c>
      <c r="AV1015" s="3">
        <v>35.409999999999997</v>
      </c>
      <c r="AW1015" s="3">
        <v>37</v>
      </c>
      <c r="AX1015" s="3">
        <v>41.72</v>
      </c>
      <c r="AY1015" s="3">
        <v>45</v>
      </c>
    </row>
    <row r="1016" spans="1:51" x14ac:dyDescent="0.35">
      <c r="A1016" s="5">
        <f t="shared" si="16"/>
        <v>44147</v>
      </c>
      <c r="B1016" t="s">
        <v>1161</v>
      </c>
      <c r="C1016" s="2">
        <v>44147</v>
      </c>
      <c r="D1016" s="3">
        <v>39.65</v>
      </c>
      <c r="E1016" s="3">
        <v>41.17</v>
      </c>
      <c r="F1016" s="3">
        <v>41.69</v>
      </c>
      <c r="G1016" s="3">
        <v>39</v>
      </c>
      <c r="H1016" s="3">
        <v>36.89</v>
      </c>
      <c r="I1016" s="3">
        <v>34.79</v>
      </c>
      <c r="J1016" s="3">
        <v>32.83</v>
      </c>
      <c r="K1016" s="3">
        <v>32.46</v>
      </c>
      <c r="L1016" s="3">
        <v>33.229999999999997</v>
      </c>
      <c r="M1016" s="3">
        <v>34.770000000000003</v>
      </c>
      <c r="N1016" s="3">
        <v>36.17</v>
      </c>
      <c r="O1016" s="3">
        <v>41.22</v>
      </c>
      <c r="P1016" s="3">
        <v>43.32</v>
      </c>
      <c r="Q1016" s="3">
        <v>45.21</v>
      </c>
      <c r="R1016" s="3">
        <v>45.71</v>
      </c>
      <c r="S1016" s="3">
        <v>42.01</v>
      </c>
      <c r="T1016" s="3">
        <v>37.270000000000003</v>
      </c>
      <c r="U1016" s="3">
        <v>35.1</v>
      </c>
      <c r="V1016" s="3">
        <v>34.08</v>
      </c>
      <c r="W1016" s="3">
        <v>33.1</v>
      </c>
      <c r="X1016" s="3">
        <v>33.51</v>
      </c>
      <c r="Y1016" s="3">
        <v>34.35</v>
      </c>
      <c r="Z1016" s="3">
        <v>38.26</v>
      </c>
      <c r="AA1016" s="3">
        <v>41.47</v>
      </c>
      <c r="AB1016" s="3">
        <v>44.06</v>
      </c>
      <c r="AC1016" s="3">
        <v>45.72</v>
      </c>
      <c r="AD1016" s="3">
        <v>45.53</v>
      </c>
      <c r="AE1016" s="3">
        <v>42.71</v>
      </c>
      <c r="AF1016" s="3">
        <v>37.130000000000003</v>
      </c>
      <c r="AG1016" s="3">
        <v>34.729999999999997</v>
      </c>
      <c r="AH1016" s="3">
        <v>33.5</v>
      </c>
      <c r="AI1016" s="3">
        <v>33.409999999999997</v>
      </c>
      <c r="AJ1016" s="3">
        <v>34.549999999999997</v>
      </c>
      <c r="AK1016" s="3">
        <v>37.42</v>
      </c>
      <c r="AL1016" s="3">
        <v>42.84</v>
      </c>
      <c r="AM1016" s="3">
        <v>45.18</v>
      </c>
      <c r="AN1016" s="3">
        <v>45.54</v>
      </c>
      <c r="AO1016" s="3">
        <v>45.52</v>
      </c>
      <c r="AP1016" s="3">
        <v>42.88</v>
      </c>
      <c r="AQ1016" s="3">
        <v>40.26</v>
      </c>
      <c r="AR1016" s="3">
        <v>35.96</v>
      </c>
      <c r="AS1016" s="3">
        <v>35.409999999999997</v>
      </c>
      <c r="AT1016" s="3">
        <v>35.090000000000003</v>
      </c>
      <c r="AU1016" s="3">
        <v>35.159999999999997</v>
      </c>
      <c r="AV1016" s="3">
        <v>35.24</v>
      </c>
      <c r="AW1016" s="3">
        <v>36.83</v>
      </c>
      <c r="AX1016" s="3">
        <v>41.58</v>
      </c>
      <c r="AY1016" s="3">
        <v>44.88</v>
      </c>
    </row>
    <row r="1017" spans="1:51" x14ac:dyDescent="0.35">
      <c r="A1017" s="5">
        <f t="shared" si="16"/>
        <v>44148</v>
      </c>
      <c r="B1017" t="s">
        <v>1162</v>
      </c>
      <c r="C1017" s="2">
        <v>44148</v>
      </c>
      <c r="D1017" s="3">
        <v>40.270000000000003</v>
      </c>
      <c r="E1017" s="3">
        <v>41.8</v>
      </c>
      <c r="F1017" s="3">
        <v>42.2</v>
      </c>
      <c r="G1017" s="3">
        <v>39.520000000000003</v>
      </c>
      <c r="H1017" s="3">
        <v>37.200000000000003</v>
      </c>
      <c r="I1017" s="3">
        <v>34.81</v>
      </c>
      <c r="J1017" s="3">
        <v>32.92</v>
      </c>
      <c r="K1017" s="3">
        <v>32.520000000000003</v>
      </c>
      <c r="L1017" s="3">
        <v>33.200000000000003</v>
      </c>
      <c r="M1017" s="3">
        <v>34.74</v>
      </c>
      <c r="N1017" s="3">
        <v>36.200000000000003</v>
      </c>
      <c r="O1017" s="3">
        <v>41.32</v>
      </c>
      <c r="P1017" s="3">
        <v>43.5</v>
      </c>
      <c r="Q1017" s="3">
        <v>45.31</v>
      </c>
      <c r="R1017" s="3">
        <v>45.81</v>
      </c>
      <c r="S1017" s="3">
        <v>42.11</v>
      </c>
      <c r="T1017" s="3">
        <v>37.26</v>
      </c>
      <c r="U1017" s="3">
        <v>35.07</v>
      </c>
      <c r="V1017" s="3">
        <v>34.06</v>
      </c>
      <c r="W1017" s="3">
        <v>33.04</v>
      </c>
      <c r="X1017" s="3">
        <v>33.47</v>
      </c>
      <c r="Y1017" s="3">
        <v>34.31</v>
      </c>
      <c r="Z1017" s="3">
        <v>38.25</v>
      </c>
      <c r="AA1017" s="3">
        <v>41.46</v>
      </c>
      <c r="AB1017" s="3">
        <v>44.08</v>
      </c>
      <c r="AC1017" s="3">
        <v>45.78</v>
      </c>
      <c r="AD1017" s="3">
        <v>45.58</v>
      </c>
      <c r="AE1017" s="3">
        <v>42.74</v>
      </c>
      <c r="AF1017" s="3">
        <v>37.19</v>
      </c>
      <c r="AG1017" s="3">
        <v>34.770000000000003</v>
      </c>
      <c r="AH1017" s="3">
        <v>33.51</v>
      </c>
      <c r="AI1017" s="3">
        <v>33.43</v>
      </c>
      <c r="AJ1017" s="3">
        <v>34.58</v>
      </c>
      <c r="AK1017" s="3">
        <v>37.46</v>
      </c>
      <c r="AL1017" s="3">
        <v>42.91</v>
      </c>
      <c r="AM1017" s="3">
        <v>45.29</v>
      </c>
      <c r="AN1017" s="3">
        <v>45.74</v>
      </c>
      <c r="AO1017" s="3">
        <v>45.77</v>
      </c>
      <c r="AP1017" s="3">
        <v>43.17</v>
      </c>
      <c r="AQ1017" s="3">
        <v>40.549999999999997</v>
      </c>
      <c r="AR1017" s="3">
        <v>36.200000000000003</v>
      </c>
      <c r="AS1017" s="3">
        <v>35.590000000000003</v>
      </c>
      <c r="AT1017" s="3">
        <v>35.22</v>
      </c>
      <c r="AU1017" s="3">
        <v>35.26</v>
      </c>
      <c r="AV1017" s="3">
        <v>35.340000000000003</v>
      </c>
      <c r="AW1017" s="3">
        <v>36.93</v>
      </c>
      <c r="AX1017" s="3">
        <v>41.64</v>
      </c>
      <c r="AY1017" s="3">
        <v>44.89</v>
      </c>
    </row>
    <row r="1018" spans="1:51" x14ac:dyDescent="0.35">
      <c r="A1018" s="5">
        <f t="shared" si="16"/>
        <v>44151</v>
      </c>
      <c r="B1018" t="s">
        <v>1163</v>
      </c>
      <c r="C1018" s="2">
        <v>44151</v>
      </c>
      <c r="D1018" s="3">
        <v>41.19</v>
      </c>
      <c r="E1018" s="3">
        <v>42.34</v>
      </c>
      <c r="F1018" s="3">
        <v>42.54</v>
      </c>
      <c r="G1018" s="3">
        <v>39.94</v>
      </c>
      <c r="H1018" s="3">
        <v>37.409999999999997</v>
      </c>
      <c r="I1018" s="3">
        <v>34.909999999999997</v>
      </c>
      <c r="J1018" s="3">
        <v>32.909999999999997</v>
      </c>
      <c r="K1018" s="3">
        <v>32.61</v>
      </c>
      <c r="L1018" s="3">
        <v>33.42</v>
      </c>
      <c r="M1018" s="3">
        <v>34.630000000000003</v>
      </c>
      <c r="N1018" s="3">
        <v>36.36</v>
      </c>
      <c r="O1018" s="3">
        <v>41.38</v>
      </c>
      <c r="P1018" s="3">
        <v>43.58</v>
      </c>
      <c r="Q1018" s="3">
        <v>45.33</v>
      </c>
      <c r="R1018" s="3">
        <v>45.76</v>
      </c>
      <c r="S1018" s="3">
        <v>42.06</v>
      </c>
      <c r="T1018" s="3">
        <v>37.299999999999997</v>
      </c>
      <c r="U1018" s="3">
        <v>35.15</v>
      </c>
      <c r="V1018" s="3">
        <v>34.159999999999997</v>
      </c>
      <c r="W1018" s="3">
        <v>33.229999999999997</v>
      </c>
      <c r="X1018" s="3">
        <v>33.659999999999997</v>
      </c>
      <c r="Y1018" s="3">
        <v>34.5</v>
      </c>
      <c r="Z1018" s="3">
        <v>38.35</v>
      </c>
      <c r="AA1018" s="3">
        <v>41.5</v>
      </c>
      <c r="AB1018" s="3">
        <v>44.08</v>
      </c>
      <c r="AC1018" s="3">
        <v>45.77</v>
      </c>
      <c r="AD1018" s="3">
        <v>45.6</v>
      </c>
      <c r="AE1018" s="3">
        <v>42.76</v>
      </c>
      <c r="AF1018" s="3">
        <v>37.200000000000003</v>
      </c>
      <c r="AG1018" s="3">
        <v>34.74</v>
      </c>
      <c r="AH1018" s="3">
        <v>33.450000000000003</v>
      </c>
      <c r="AI1018" s="3">
        <v>33.369999999999997</v>
      </c>
      <c r="AJ1018" s="3">
        <v>34.520000000000003</v>
      </c>
      <c r="AK1018" s="3">
        <v>37.4</v>
      </c>
      <c r="AL1018" s="3">
        <v>42.92</v>
      </c>
      <c r="AM1018" s="3">
        <v>45.39</v>
      </c>
      <c r="AN1018" s="3">
        <v>45.97</v>
      </c>
      <c r="AO1018" s="3">
        <v>46.03</v>
      </c>
      <c r="AP1018" s="3">
        <v>43.43</v>
      </c>
      <c r="AQ1018" s="3">
        <v>40.81</v>
      </c>
      <c r="AR1018" s="3">
        <v>36.369999999999997</v>
      </c>
      <c r="AS1018" s="3">
        <v>35.64</v>
      </c>
      <c r="AT1018" s="3">
        <v>35.270000000000003</v>
      </c>
      <c r="AU1018" s="3">
        <v>35.31</v>
      </c>
      <c r="AV1018" s="3">
        <v>35.39</v>
      </c>
      <c r="AW1018" s="3">
        <v>36.979999999999997</v>
      </c>
      <c r="AX1018" s="3">
        <v>41.69</v>
      </c>
      <c r="AY1018" s="3">
        <v>44.94</v>
      </c>
    </row>
    <row r="1019" spans="1:51" x14ac:dyDescent="0.35">
      <c r="A1019" s="5">
        <f t="shared" si="16"/>
        <v>44152</v>
      </c>
      <c r="B1019" t="s">
        <v>1164</v>
      </c>
      <c r="C1019" s="2">
        <v>44152</v>
      </c>
      <c r="D1019" s="3">
        <v>39.380000000000003</v>
      </c>
      <c r="E1019" s="3">
        <v>40.67</v>
      </c>
      <c r="F1019" s="3">
        <v>40.97</v>
      </c>
      <c r="G1019" s="3">
        <v>38.450000000000003</v>
      </c>
      <c r="H1019" s="3">
        <v>35.979999999999997</v>
      </c>
      <c r="I1019" s="3">
        <v>33.92</v>
      </c>
      <c r="J1019" s="3">
        <v>32.119999999999997</v>
      </c>
      <c r="K1019" s="3">
        <v>31.76</v>
      </c>
      <c r="L1019" s="3">
        <v>32.4</v>
      </c>
      <c r="M1019" s="3">
        <v>33.61</v>
      </c>
      <c r="N1019" s="3">
        <v>35.450000000000003</v>
      </c>
      <c r="O1019" s="3">
        <v>40.47</v>
      </c>
      <c r="P1019" s="3">
        <v>42.67</v>
      </c>
      <c r="Q1019" s="3">
        <v>44.46</v>
      </c>
      <c r="R1019" s="3">
        <v>44.96</v>
      </c>
      <c r="S1019" s="3">
        <v>41.3</v>
      </c>
      <c r="T1019" s="3">
        <v>36.61</v>
      </c>
      <c r="U1019" s="3">
        <v>34.53</v>
      </c>
      <c r="V1019" s="3">
        <v>33.61</v>
      </c>
      <c r="W1019" s="3">
        <v>32.78</v>
      </c>
      <c r="X1019" s="3">
        <v>33.21</v>
      </c>
      <c r="Y1019" s="3">
        <v>34.049999999999997</v>
      </c>
      <c r="Z1019" s="3">
        <v>37.9</v>
      </c>
      <c r="AA1019" s="3">
        <v>41</v>
      </c>
      <c r="AB1019" s="3">
        <v>43.58</v>
      </c>
      <c r="AC1019" s="3">
        <v>45.27</v>
      </c>
      <c r="AD1019" s="3">
        <v>45.1</v>
      </c>
      <c r="AE1019" s="3">
        <v>42.26</v>
      </c>
      <c r="AF1019" s="3">
        <v>36.700000000000003</v>
      </c>
      <c r="AG1019" s="3">
        <v>34.24</v>
      </c>
      <c r="AH1019" s="3">
        <v>32.950000000000003</v>
      </c>
      <c r="AI1019" s="3">
        <v>32.869999999999997</v>
      </c>
      <c r="AJ1019" s="3">
        <v>34.020000000000003</v>
      </c>
      <c r="AK1019" s="3">
        <v>36.9</v>
      </c>
      <c r="AL1019" s="3">
        <v>42.34</v>
      </c>
      <c r="AM1019" s="3">
        <v>44.76</v>
      </c>
      <c r="AN1019" s="3">
        <v>45.29</v>
      </c>
      <c r="AO1019" s="3">
        <v>45.25</v>
      </c>
      <c r="AP1019" s="3">
        <v>42.65</v>
      </c>
      <c r="AQ1019" s="3">
        <v>40.03</v>
      </c>
      <c r="AR1019" s="3">
        <v>35.64</v>
      </c>
      <c r="AS1019" s="3">
        <v>34.93</v>
      </c>
      <c r="AT1019" s="3">
        <v>34.56</v>
      </c>
      <c r="AU1019" s="3">
        <v>34.6</v>
      </c>
      <c r="AV1019" s="3">
        <v>34.68</v>
      </c>
      <c r="AW1019" s="3">
        <v>36.270000000000003</v>
      </c>
      <c r="AX1019" s="3">
        <v>40.98</v>
      </c>
      <c r="AY1019" s="3">
        <v>44.23</v>
      </c>
    </row>
    <row r="1020" spans="1:51" x14ac:dyDescent="0.35">
      <c r="A1020" s="5">
        <f t="shared" si="16"/>
        <v>44153</v>
      </c>
      <c r="B1020" t="s">
        <v>1165</v>
      </c>
      <c r="C1020" s="2">
        <v>44153</v>
      </c>
      <c r="D1020" s="3">
        <v>38.4</v>
      </c>
      <c r="E1020" s="3">
        <v>39.61</v>
      </c>
      <c r="F1020" s="3">
        <v>39.78</v>
      </c>
      <c r="G1020" s="3">
        <v>37.43</v>
      </c>
      <c r="H1020" s="3">
        <v>35.58</v>
      </c>
      <c r="I1020" s="3">
        <v>33.58</v>
      </c>
      <c r="J1020" s="3">
        <v>31.75</v>
      </c>
      <c r="K1020" s="3">
        <v>31.45</v>
      </c>
      <c r="L1020" s="3">
        <v>32.07</v>
      </c>
      <c r="M1020" s="3">
        <v>33.28</v>
      </c>
      <c r="N1020" s="3">
        <v>35.17</v>
      </c>
      <c r="O1020" s="3">
        <v>40.270000000000003</v>
      </c>
      <c r="P1020" s="3">
        <v>42.52</v>
      </c>
      <c r="Q1020" s="3">
        <v>44.26</v>
      </c>
      <c r="R1020" s="3">
        <v>44.78</v>
      </c>
      <c r="S1020" s="3">
        <v>41.16</v>
      </c>
      <c r="T1020" s="3">
        <v>36.619999999999997</v>
      </c>
      <c r="U1020" s="3">
        <v>34.58</v>
      </c>
      <c r="V1020" s="3">
        <v>33.700000000000003</v>
      </c>
      <c r="W1020" s="3">
        <v>32.94</v>
      </c>
      <c r="X1020" s="3">
        <v>33.31</v>
      </c>
      <c r="Y1020" s="3">
        <v>34.090000000000003</v>
      </c>
      <c r="Z1020" s="3">
        <v>37.94</v>
      </c>
      <c r="AA1020" s="3">
        <v>41.04</v>
      </c>
      <c r="AB1020" s="3">
        <v>43.62</v>
      </c>
      <c r="AC1020" s="3">
        <v>45.31</v>
      </c>
      <c r="AD1020" s="3">
        <v>45.14</v>
      </c>
      <c r="AE1020" s="3">
        <v>42.3</v>
      </c>
      <c r="AF1020" s="3">
        <v>36.71</v>
      </c>
      <c r="AG1020" s="3">
        <v>34.229999999999997</v>
      </c>
      <c r="AH1020" s="3">
        <v>32.94</v>
      </c>
      <c r="AI1020" s="3">
        <v>32.86</v>
      </c>
      <c r="AJ1020" s="3">
        <v>34.01</v>
      </c>
      <c r="AK1020" s="3">
        <v>36.89</v>
      </c>
      <c r="AL1020" s="3">
        <v>42.33</v>
      </c>
      <c r="AM1020" s="3">
        <v>44.75</v>
      </c>
      <c r="AN1020" s="3">
        <v>45.28</v>
      </c>
      <c r="AO1020" s="3">
        <v>45.24</v>
      </c>
      <c r="AP1020" s="3">
        <v>42.64</v>
      </c>
      <c r="AQ1020" s="3">
        <v>40.020000000000003</v>
      </c>
      <c r="AR1020" s="3">
        <v>35.630000000000003</v>
      </c>
      <c r="AS1020" s="3">
        <v>34.92</v>
      </c>
      <c r="AT1020" s="3">
        <v>34.549999999999997</v>
      </c>
      <c r="AU1020" s="3">
        <v>34.590000000000003</v>
      </c>
      <c r="AV1020" s="3">
        <v>34.67</v>
      </c>
      <c r="AW1020" s="3">
        <v>36.26</v>
      </c>
      <c r="AX1020" s="3">
        <v>40.97</v>
      </c>
      <c r="AY1020" s="3">
        <v>44.22</v>
      </c>
    </row>
    <row r="1021" spans="1:51" x14ac:dyDescent="0.35">
      <c r="A1021" s="5">
        <f t="shared" si="16"/>
        <v>44154</v>
      </c>
      <c r="B1021" t="s">
        <v>1166</v>
      </c>
      <c r="C1021" s="2">
        <v>44154</v>
      </c>
      <c r="D1021" s="3">
        <v>36.840000000000003</v>
      </c>
      <c r="E1021" s="3">
        <v>37.97</v>
      </c>
      <c r="F1021" s="3">
        <v>38.369999999999997</v>
      </c>
      <c r="G1021" s="3">
        <v>35.99</v>
      </c>
      <c r="H1021" s="3">
        <v>33.86</v>
      </c>
      <c r="I1021" s="3">
        <v>31.96</v>
      </c>
      <c r="J1021" s="3">
        <v>30.27</v>
      </c>
      <c r="K1021" s="3">
        <v>29.98</v>
      </c>
      <c r="L1021" s="3">
        <v>30.45</v>
      </c>
      <c r="M1021" s="3">
        <v>31.65</v>
      </c>
      <c r="N1021" s="3">
        <v>34.24</v>
      </c>
      <c r="O1021" s="3">
        <v>39.36</v>
      </c>
      <c r="P1021" s="3">
        <v>41.81</v>
      </c>
      <c r="Q1021" s="3">
        <v>43.45</v>
      </c>
      <c r="R1021" s="3">
        <v>43.93</v>
      </c>
      <c r="S1021" s="3">
        <v>40.31</v>
      </c>
      <c r="T1021" s="3">
        <v>35.75</v>
      </c>
      <c r="U1021" s="3">
        <v>33.69</v>
      </c>
      <c r="V1021" s="3">
        <v>32.74</v>
      </c>
      <c r="W1021" s="3">
        <v>32.06</v>
      </c>
      <c r="X1021" s="3">
        <v>32.43</v>
      </c>
      <c r="Y1021" s="3">
        <v>33.21</v>
      </c>
      <c r="Z1021" s="3">
        <v>37.36</v>
      </c>
      <c r="AA1021" s="3">
        <v>40.51</v>
      </c>
      <c r="AB1021" s="3">
        <v>43.16</v>
      </c>
      <c r="AC1021" s="3">
        <v>44.85</v>
      </c>
      <c r="AD1021" s="3">
        <v>44.68</v>
      </c>
      <c r="AE1021" s="3">
        <v>41.84</v>
      </c>
      <c r="AF1021" s="3">
        <v>36.25</v>
      </c>
      <c r="AG1021" s="3">
        <v>33.69</v>
      </c>
      <c r="AH1021" s="3">
        <v>32.32</v>
      </c>
      <c r="AI1021" s="3">
        <v>32.25</v>
      </c>
      <c r="AJ1021" s="3">
        <v>33.409999999999997</v>
      </c>
      <c r="AK1021" s="3">
        <v>36.299999999999997</v>
      </c>
      <c r="AL1021" s="3">
        <v>41.96</v>
      </c>
      <c r="AM1021" s="3">
        <v>44.5</v>
      </c>
      <c r="AN1021" s="3">
        <v>45.16</v>
      </c>
      <c r="AO1021" s="3">
        <v>45.15</v>
      </c>
      <c r="AP1021" s="3">
        <v>42.58</v>
      </c>
      <c r="AQ1021" s="3">
        <v>39.979999999999997</v>
      </c>
      <c r="AR1021" s="3">
        <v>35.450000000000003</v>
      </c>
      <c r="AS1021" s="3">
        <v>34.49</v>
      </c>
      <c r="AT1021" s="3">
        <v>34.119999999999997</v>
      </c>
      <c r="AU1021" s="3">
        <v>34.159999999999997</v>
      </c>
      <c r="AV1021" s="3">
        <v>34.24</v>
      </c>
      <c r="AW1021" s="3">
        <v>35.83</v>
      </c>
      <c r="AX1021" s="3">
        <v>40.54</v>
      </c>
      <c r="AY1021" s="3">
        <v>43.62</v>
      </c>
    </row>
    <row r="1022" spans="1:51" x14ac:dyDescent="0.35">
      <c r="A1022" s="5">
        <f t="shared" si="16"/>
        <v>44155</v>
      </c>
      <c r="B1022" t="s">
        <v>1167</v>
      </c>
      <c r="C1022" s="2">
        <v>44155</v>
      </c>
      <c r="D1022" s="3">
        <v>36.21</v>
      </c>
      <c r="E1022" s="3">
        <v>37.42</v>
      </c>
      <c r="F1022" s="3">
        <v>37.729999999999997</v>
      </c>
      <c r="G1022" s="3">
        <v>35.46</v>
      </c>
      <c r="H1022" s="3">
        <v>33.409999999999997</v>
      </c>
      <c r="I1022" s="3">
        <v>31.49</v>
      </c>
      <c r="J1022" s="3">
        <v>29.78</v>
      </c>
      <c r="K1022" s="3">
        <v>29.65</v>
      </c>
      <c r="L1022" s="3">
        <v>30.03</v>
      </c>
      <c r="M1022" s="3">
        <v>31.27</v>
      </c>
      <c r="N1022" s="3">
        <v>34.25</v>
      </c>
      <c r="O1022" s="3">
        <v>39.200000000000003</v>
      </c>
      <c r="P1022" s="3">
        <v>41.71</v>
      </c>
      <c r="Q1022" s="3">
        <v>43.37</v>
      </c>
      <c r="R1022" s="3">
        <v>43.89</v>
      </c>
      <c r="S1022" s="3">
        <v>40.28</v>
      </c>
      <c r="T1022" s="3">
        <v>35.71</v>
      </c>
      <c r="U1022" s="3">
        <v>33.74</v>
      </c>
      <c r="V1022" s="3">
        <v>32.71</v>
      </c>
      <c r="W1022" s="3">
        <v>32.04</v>
      </c>
      <c r="X1022" s="3">
        <v>32.42</v>
      </c>
      <c r="Y1022" s="3">
        <v>33.21</v>
      </c>
      <c r="Z1022" s="3">
        <v>37.51</v>
      </c>
      <c r="AA1022" s="3">
        <v>40.64</v>
      </c>
      <c r="AB1022" s="3">
        <v>43.31</v>
      </c>
      <c r="AC1022" s="3">
        <v>45.03</v>
      </c>
      <c r="AD1022" s="3">
        <v>44.88</v>
      </c>
      <c r="AE1022" s="3">
        <v>42.02</v>
      </c>
      <c r="AF1022" s="3">
        <v>36.49</v>
      </c>
      <c r="AG1022" s="3">
        <v>33.81</v>
      </c>
      <c r="AH1022" s="3">
        <v>32.32</v>
      </c>
      <c r="AI1022" s="3">
        <v>32.25</v>
      </c>
      <c r="AJ1022" s="3">
        <v>33.409999999999997</v>
      </c>
      <c r="AK1022" s="3">
        <v>36.299999999999997</v>
      </c>
      <c r="AL1022" s="3">
        <v>41.96</v>
      </c>
      <c r="AM1022" s="3">
        <v>44.5</v>
      </c>
      <c r="AN1022" s="3">
        <v>45.16</v>
      </c>
      <c r="AO1022" s="3">
        <v>45.15</v>
      </c>
      <c r="AP1022" s="3">
        <v>42.58</v>
      </c>
      <c r="AQ1022" s="3">
        <v>39.979999999999997</v>
      </c>
      <c r="AR1022" s="3">
        <v>35.450000000000003</v>
      </c>
      <c r="AS1022" s="3">
        <v>34.49</v>
      </c>
      <c r="AT1022" s="3">
        <v>34.119999999999997</v>
      </c>
      <c r="AU1022" s="3">
        <v>34.159999999999997</v>
      </c>
      <c r="AV1022" s="3">
        <v>34.24</v>
      </c>
      <c r="AW1022" s="3">
        <v>35.83</v>
      </c>
      <c r="AX1022" s="3">
        <v>40.54</v>
      </c>
      <c r="AY1022" s="3">
        <v>43.62</v>
      </c>
    </row>
    <row r="1023" spans="1:51" x14ac:dyDescent="0.35">
      <c r="A1023" s="5">
        <f t="shared" si="16"/>
        <v>44158</v>
      </c>
      <c r="B1023" t="s">
        <v>1168</v>
      </c>
      <c r="C1023" s="2">
        <v>44158</v>
      </c>
      <c r="D1023" s="3">
        <v>37.97</v>
      </c>
      <c r="E1023" s="3">
        <v>38.92</v>
      </c>
      <c r="F1023" s="3">
        <v>39.15</v>
      </c>
      <c r="G1023" s="3">
        <v>36.78</v>
      </c>
      <c r="H1023" s="3">
        <v>34.32</v>
      </c>
      <c r="I1023" s="3">
        <v>32.130000000000003</v>
      </c>
      <c r="J1023" s="3">
        <v>30.65</v>
      </c>
      <c r="K1023" s="3">
        <v>30.36</v>
      </c>
      <c r="L1023" s="3">
        <v>30.81</v>
      </c>
      <c r="M1023" s="3">
        <v>31.91</v>
      </c>
      <c r="N1023" s="3">
        <v>35.06</v>
      </c>
      <c r="O1023" s="3">
        <v>39.53</v>
      </c>
      <c r="P1023" s="3">
        <v>41.86</v>
      </c>
      <c r="Q1023" s="3">
        <v>43.39</v>
      </c>
      <c r="R1023" s="3">
        <v>43.84</v>
      </c>
      <c r="S1023" s="3">
        <v>40.26</v>
      </c>
      <c r="T1023" s="3">
        <v>35.840000000000003</v>
      </c>
      <c r="U1023" s="3">
        <v>33.93</v>
      </c>
      <c r="V1023" s="3">
        <v>33.020000000000003</v>
      </c>
      <c r="W1023" s="3">
        <v>32.630000000000003</v>
      </c>
      <c r="X1023" s="3">
        <v>32.94</v>
      </c>
      <c r="Y1023" s="3">
        <v>33.65</v>
      </c>
      <c r="Z1023" s="3">
        <v>37.78</v>
      </c>
      <c r="AA1023" s="3">
        <v>40.64</v>
      </c>
      <c r="AB1023" s="3">
        <v>43.17</v>
      </c>
      <c r="AC1023" s="3">
        <v>44.73</v>
      </c>
      <c r="AD1023" s="3">
        <v>44.58</v>
      </c>
      <c r="AE1023" s="3">
        <v>41.72</v>
      </c>
      <c r="AF1023" s="3">
        <v>36.19</v>
      </c>
      <c r="AG1023" s="3">
        <v>33.51</v>
      </c>
      <c r="AH1023" s="3">
        <v>32.020000000000003</v>
      </c>
      <c r="AI1023" s="3">
        <v>31.95</v>
      </c>
      <c r="AJ1023" s="3">
        <v>33.11</v>
      </c>
      <c r="AK1023" s="3">
        <v>36</v>
      </c>
      <c r="AL1023" s="3">
        <v>41.66</v>
      </c>
      <c r="AM1023" s="3">
        <v>44.2</v>
      </c>
      <c r="AN1023" s="3">
        <v>44.86</v>
      </c>
      <c r="AO1023" s="3">
        <v>44.85</v>
      </c>
      <c r="AP1023" s="3">
        <v>42.28</v>
      </c>
      <c r="AQ1023" s="3">
        <v>39.68</v>
      </c>
      <c r="AR1023" s="3">
        <v>35.24</v>
      </c>
      <c r="AS1023" s="3">
        <v>34.380000000000003</v>
      </c>
      <c r="AT1023" s="3">
        <v>34.119999999999997</v>
      </c>
      <c r="AU1023" s="3">
        <v>34.159999999999997</v>
      </c>
      <c r="AV1023" s="3">
        <v>34.24</v>
      </c>
      <c r="AW1023" s="3">
        <v>35.83</v>
      </c>
      <c r="AX1023" s="3">
        <v>40.54</v>
      </c>
      <c r="AY1023" s="3">
        <v>43.52</v>
      </c>
    </row>
    <row r="1024" spans="1:51" x14ac:dyDescent="0.35">
      <c r="A1024" s="5">
        <f t="shared" si="16"/>
        <v>44159</v>
      </c>
      <c r="B1024" t="s">
        <v>1169</v>
      </c>
      <c r="C1024" s="2">
        <v>44159</v>
      </c>
      <c r="D1024" s="3">
        <v>39.04</v>
      </c>
      <c r="E1024" s="3">
        <v>40.06</v>
      </c>
      <c r="F1024" s="3">
        <v>40.21</v>
      </c>
      <c r="G1024" s="3">
        <v>37.770000000000003</v>
      </c>
      <c r="H1024" s="3">
        <v>35.270000000000003</v>
      </c>
      <c r="I1024" s="3">
        <v>32.840000000000003</v>
      </c>
      <c r="J1024" s="3">
        <v>31.18</v>
      </c>
      <c r="K1024" s="3">
        <v>31.03</v>
      </c>
      <c r="L1024" s="3">
        <v>31.58</v>
      </c>
      <c r="M1024" s="3">
        <v>32.58</v>
      </c>
      <c r="N1024" s="3">
        <v>35.78</v>
      </c>
      <c r="O1024" s="3">
        <v>40.03</v>
      </c>
      <c r="P1024" s="3">
        <v>42.46</v>
      </c>
      <c r="Q1024" s="3">
        <v>44.13</v>
      </c>
      <c r="R1024" s="3">
        <v>44.61</v>
      </c>
      <c r="S1024" s="3">
        <v>40.880000000000003</v>
      </c>
      <c r="T1024" s="3">
        <v>36.25</v>
      </c>
      <c r="U1024" s="3">
        <v>34.299999999999997</v>
      </c>
      <c r="V1024" s="3">
        <v>33.380000000000003</v>
      </c>
      <c r="W1024" s="3">
        <v>32.97</v>
      </c>
      <c r="X1024" s="3">
        <v>33.24</v>
      </c>
      <c r="Y1024" s="3">
        <v>33.909999999999997</v>
      </c>
      <c r="Z1024" s="3">
        <v>38.130000000000003</v>
      </c>
      <c r="AA1024" s="3">
        <v>40.99</v>
      </c>
      <c r="AB1024" s="3">
        <v>43.43</v>
      </c>
      <c r="AC1024" s="3">
        <v>45</v>
      </c>
      <c r="AD1024" s="3">
        <v>44.84</v>
      </c>
      <c r="AE1024" s="3">
        <v>41.98</v>
      </c>
      <c r="AF1024" s="3">
        <v>36.74</v>
      </c>
      <c r="AG1024" s="3">
        <v>34.06</v>
      </c>
      <c r="AH1024" s="3">
        <v>32.57</v>
      </c>
      <c r="AI1024" s="3">
        <v>32.5</v>
      </c>
      <c r="AJ1024" s="3">
        <v>33.659999999999997</v>
      </c>
      <c r="AK1024" s="3">
        <v>36.549999999999997</v>
      </c>
      <c r="AL1024" s="3">
        <v>42.06</v>
      </c>
      <c r="AM1024" s="3">
        <v>44.48</v>
      </c>
      <c r="AN1024" s="3">
        <v>45.14</v>
      </c>
      <c r="AO1024" s="3">
        <v>45.13</v>
      </c>
      <c r="AP1024" s="3">
        <v>42.6</v>
      </c>
      <c r="AQ1024" s="3">
        <v>39.96</v>
      </c>
      <c r="AR1024" s="3">
        <v>35.51</v>
      </c>
      <c r="AS1024" s="3">
        <v>34.65</v>
      </c>
      <c r="AT1024" s="3">
        <v>34.39</v>
      </c>
      <c r="AU1024" s="3">
        <v>34.43</v>
      </c>
      <c r="AV1024" s="3">
        <v>34.51</v>
      </c>
      <c r="AW1024" s="3">
        <v>36.1</v>
      </c>
      <c r="AX1024" s="3">
        <v>40.81</v>
      </c>
      <c r="AY1024" s="3">
        <v>43.79</v>
      </c>
    </row>
    <row r="1025" spans="1:51" x14ac:dyDescent="0.35">
      <c r="A1025" s="5">
        <f t="shared" si="16"/>
        <v>44160</v>
      </c>
      <c r="B1025" t="s">
        <v>1170</v>
      </c>
      <c r="C1025" s="2">
        <v>44160</v>
      </c>
      <c r="D1025" s="3">
        <v>39.479999999999997</v>
      </c>
      <c r="E1025" s="3">
        <v>40.299999999999997</v>
      </c>
      <c r="F1025" s="3">
        <v>40.44</v>
      </c>
      <c r="G1025" s="3">
        <v>37.799999999999997</v>
      </c>
      <c r="H1025" s="3">
        <v>35.29</v>
      </c>
      <c r="I1025" s="3">
        <v>33.159999999999997</v>
      </c>
      <c r="J1025" s="3">
        <v>31.78</v>
      </c>
      <c r="K1025" s="3">
        <v>31.27</v>
      </c>
      <c r="L1025" s="3">
        <v>31.75</v>
      </c>
      <c r="M1025" s="3">
        <v>33.03</v>
      </c>
      <c r="N1025" s="3">
        <v>36.090000000000003</v>
      </c>
      <c r="O1025" s="3">
        <v>40.21</v>
      </c>
      <c r="P1025" s="3">
        <v>42.56</v>
      </c>
      <c r="Q1025" s="3">
        <v>44.38</v>
      </c>
      <c r="R1025" s="3">
        <v>44.92</v>
      </c>
      <c r="S1025" s="3">
        <v>41.18</v>
      </c>
      <c r="T1025" s="3">
        <v>36.57</v>
      </c>
      <c r="U1025" s="3">
        <v>34.64</v>
      </c>
      <c r="V1025" s="3">
        <v>33.700000000000003</v>
      </c>
      <c r="W1025" s="3">
        <v>33.270000000000003</v>
      </c>
      <c r="X1025" s="3">
        <v>33.51</v>
      </c>
      <c r="Y1025" s="3">
        <v>34.18</v>
      </c>
      <c r="Z1025" s="3">
        <v>38.4</v>
      </c>
      <c r="AA1025" s="3">
        <v>41.19</v>
      </c>
      <c r="AB1025" s="3">
        <v>43.54</v>
      </c>
      <c r="AC1025" s="3">
        <v>45.08</v>
      </c>
      <c r="AD1025" s="3">
        <v>44.92</v>
      </c>
      <c r="AE1025" s="3">
        <v>42.06</v>
      </c>
      <c r="AF1025" s="3">
        <v>36.869999999999997</v>
      </c>
      <c r="AG1025" s="3">
        <v>34.25</v>
      </c>
      <c r="AH1025" s="3">
        <v>32.83</v>
      </c>
      <c r="AI1025" s="3">
        <v>32.880000000000003</v>
      </c>
      <c r="AJ1025" s="3">
        <v>34.07</v>
      </c>
      <c r="AK1025" s="3">
        <v>36.96</v>
      </c>
      <c r="AL1025" s="3">
        <v>42.47</v>
      </c>
      <c r="AM1025" s="3">
        <v>44.85</v>
      </c>
      <c r="AN1025" s="3">
        <v>45.51</v>
      </c>
      <c r="AO1025" s="3">
        <v>45.5</v>
      </c>
      <c r="AP1025" s="3">
        <v>42.97</v>
      </c>
      <c r="AQ1025" s="3">
        <v>40.33</v>
      </c>
      <c r="AR1025" s="3">
        <v>35.880000000000003</v>
      </c>
      <c r="AS1025" s="3">
        <v>34.9</v>
      </c>
      <c r="AT1025" s="3">
        <v>34.61</v>
      </c>
      <c r="AU1025" s="3">
        <v>34.65</v>
      </c>
      <c r="AV1025" s="3">
        <v>34.729999999999997</v>
      </c>
      <c r="AW1025" s="3">
        <v>36.299999999999997</v>
      </c>
      <c r="AX1025" s="3">
        <v>40.96</v>
      </c>
      <c r="AY1025" s="3">
        <v>43.82</v>
      </c>
    </row>
    <row r="1026" spans="1:51" x14ac:dyDescent="0.35">
      <c r="A1026" s="5">
        <f t="shared" si="16"/>
        <v>44161</v>
      </c>
      <c r="B1026" t="s">
        <v>1171</v>
      </c>
      <c r="C1026" s="2">
        <v>44161</v>
      </c>
      <c r="D1026" s="3">
        <v>39.619999999999997</v>
      </c>
      <c r="E1026" s="3">
        <v>40.42</v>
      </c>
      <c r="F1026" s="3">
        <v>40.5</v>
      </c>
      <c r="G1026" s="3">
        <v>37.83</v>
      </c>
      <c r="H1026" s="3">
        <v>35.18</v>
      </c>
      <c r="I1026" s="3">
        <v>32.909999999999997</v>
      </c>
      <c r="J1026" s="3">
        <v>31.63</v>
      </c>
      <c r="K1026" s="3">
        <v>31.13</v>
      </c>
      <c r="L1026" s="3">
        <v>31.53</v>
      </c>
      <c r="M1026" s="3">
        <v>32.880000000000003</v>
      </c>
      <c r="N1026" s="3">
        <v>35.97</v>
      </c>
      <c r="O1026" s="3">
        <v>39.950000000000003</v>
      </c>
      <c r="P1026" s="3">
        <v>42.4</v>
      </c>
      <c r="Q1026" s="3">
        <v>44.35</v>
      </c>
      <c r="R1026" s="3">
        <v>44.91</v>
      </c>
      <c r="S1026" s="3">
        <v>41.17</v>
      </c>
      <c r="T1026" s="3">
        <v>36.57</v>
      </c>
      <c r="U1026" s="3">
        <v>34.42</v>
      </c>
      <c r="V1026" s="3">
        <v>33.28</v>
      </c>
      <c r="W1026" s="3">
        <v>32.79</v>
      </c>
      <c r="X1026" s="3">
        <v>32.97</v>
      </c>
      <c r="Y1026" s="3">
        <v>33.590000000000003</v>
      </c>
      <c r="Z1026" s="3">
        <v>37.840000000000003</v>
      </c>
      <c r="AA1026" s="3">
        <v>40.68</v>
      </c>
      <c r="AB1026" s="3">
        <v>43.06</v>
      </c>
      <c r="AC1026" s="3">
        <v>44.63</v>
      </c>
      <c r="AD1026" s="3">
        <v>44.44</v>
      </c>
      <c r="AE1026" s="3">
        <v>41.54</v>
      </c>
      <c r="AF1026" s="3">
        <v>36.31</v>
      </c>
      <c r="AG1026" s="3">
        <v>33.65</v>
      </c>
      <c r="AH1026" s="3">
        <v>32.22</v>
      </c>
      <c r="AI1026" s="3">
        <v>32.26</v>
      </c>
      <c r="AJ1026" s="3">
        <v>33.43</v>
      </c>
      <c r="AK1026" s="3">
        <v>36.32</v>
      </c>
      <c r="AL1026" s="3">
        <v>41.83</v>
      </c>
      <c r="AM1026" s="3">
        <v>44.21</v>
      </c>
      <c r="AN1026" s="3">
        <v>44.87</v>
      </c>
      <c r="AO1026" s="3">
        <v>44.86</v>
      </c>
      <c r="AP1026" s="3">
        <v>42.33</v>
      </c>
      <c r="AQ1026" s="3">
        <v>39.69</v>
      </c>
      <c r="AR1026" s="3">
        <v>35.24</v>
      </c>
      <c r="AS1026" s="3">
        <v>34.26</v>
      </c>
      <c r="AT1026" s="3">
        <v>33.97</v>
      </c>
      <c r="AU1026" s="3">
        <v>34.01</v>
      </c>
      <c r="AV1026" s="3">
        <v>34.090000000000003</v>
      </c>
      <c r="AW1026" s="3">
        <v>35.659999999999997</v>
      </c>
      <c r="AX1026" s="3">
        <v>40.32</v>
      </c>
      <c r="AY1026" s="3">
        <v>43.18</v>
      </c>
    </row>
    <row r="1027" spans="1:51" x14ac:dyDescent="0.35">
      <c r="A1027" s="5">
        <f t="shared" si="16"/>
        <v>44162</v>
      </c>
      <c r="B1027" t="s">
        <v>1172</v>
      </c>
      <c r="C1027" s="2">
        <v>44162</v>
      </c>
      <c r="D1027" s="3">
        <v>41.68</v>
      </c>
      <c r="E1027" s="3">
        <v>42.24</v>
      </c>
      <c r="F1027" s="3">
        <v>42.33</v>
      </c>
      <c r="G1027" s="3">
        <v>39.33</v>
      </c>
      <c r="H1027" s="3">
        <v>36.450000000000003</v>
      </c>
      <c r="I1027" s="3">
        <v>34.03</v>
      </c>
      <c r="J1027" s="3">
        <v>32.53</v>
      </c>
      <c r="K1027" s="3">
        <v>32.130000000000003</v>
      </c>
      <c r="L1027" s="3">
        <v>32.53</v>
      </c>
      <c r="M1027" s="3">
        <v>33.880000000000003</v>
      </c>
      <c r="N1027" s="3">
        <v>36.96</v>
      </c>
      <c r="O1027" s="3">
        <v>40.82</v>
      </c>
      <c r="P1027" s="3">
        <v>43.27</v>
      </c>
      <c r="Q1027" s="3">
        <v>45.19</v>
      </c>
      <c r="R1027" s="3">
        <v>45.71</v>
      </c>
      <c r="S1027" s="3">
        <v>41.94</v>
      </c>
      <c r="T1027" s="3">
        <v>37.380000000000003</v>
      </c>
      <c r="U1027" s="3">
        <v>35.24</v>
      </c>
      <c r="V1027" s="3">
        <v>34.11</v>
      </c>
      <c r="W1027" s="3">
        <v>33.619999999999997</v>
      </c>
      <c r="X1027" s="3">
        <v>33.799999999999997</v>
      </c>
      <c r="Y1027" s="3">
        <v>34.42</v>
      </c>
      <c r="Z1027" s="3">
        <v>38.74</v>
      </c>
      <c r="AA1027" s="3">
        <v>41.63</v>
      </c>
      <c r="AB1027" s="3">
        <v>44.04</v>
      </c>
      <c r="AC1027" s="3">
        <v>45.61</v>
      </c>
      <c r="AD1027" s="3">
        <v>45.35</v>
      </c>
      <c r="AE1027" s="3">
        <v>42.45</v>
      </c>
      <c r="AF1027" s="3">
        <v>37.17</v>
      </c>
      <c r="AG1027" s="3">
        <v>34.43</v>
      </c>
      <c r="AH1027" s="3">
        <v>32.97</v>
      </c>
      <c r="AI1027" s="3">
        <v>33.01</v>
      </c>
      <c r="AJ1027" s="3">
        <v>34.18</v>
      </c>
      <c r="AK1027" s="3">
        <v>37.07</v>
      </c>
      <c r="AL1027" s="3">
        <v>42.58</v>
      </c>
      <c r="AM1027" s="3">
        <v>44.99</v>
      </c>
      <c r="AN1027" s="3">
        <v>45.68</v>
      </c>
      <c r="AO1027" s="3">
        <v>45.67</v>
      </c>
      <c r="AP1027" s="3">
        <v>43.14</v>
      </c>
      <c r="AQ1027" s="3">
        <v>40.5</v>
      </c>
      <c r="AR1027" s="3">
        <v>36.049999999999997</v>
      </c>
      <c r="AS1027" s="3">
        <v>34.99</v>
      </c>
      <c r="AT1027" s="3">
        <v>34.64</v>
      </c>
      <c r="AU1027" s="3">
        <v>34.68</v>
      </c>
      <c r="AV1027" s="3">
        <v>34.76</v>
      </c>
      <c r="AW1027" s="3">
        <v>36.33</v>
      </c>
      <c r="AX1027" s="3">
        <v>40.99</v>
      </c>
      <c r="AY1027" s="3">
        <v>43.85</v>
      </c>
    </row>
    <row r="1028" spans="1:51" x14ac:dyDescent="0.35">
      <c r="A1028" s="5">
        <f t="shared" si="16"/>
        <v>44165</v>
      </c>
      <c r="B1028" t="s">
        <v>1173</v>
      </c>
      <c r="C1028" s="2">
        <v>44165</v>
      </c>
      <c r="D1028" s="3">
        <v>43.67</v>
      </c>
      <c r="E1028" s="3">
        <v>43.72</v>
      </c>
      <c r="F1028" s="3">
        <v>40.619999999999997</v>
      </c>
      <c r="G1028" s="3">
        <v>37.630000000000003</v>
      </c>
      <c r="H1028" s="3">
        <v>35.14</v>
      </c>
      <c r="I1028" s="3">
        <v>33.47</v>
      </c>
      <c r="J1028" s="3">
        <v>33.06</v>
      </c>
      <c r="K1028" s="3">
        <v>33.5</v>
      </c>
      <c r="L1028" s="3">
        <v>34.840000000000003</v>
      </c>
      <c r="M1028" s="3">
        <v>37.950000000000003</v>
      </c>
      <c r="N1028" s="3">
        <v>41.77</v>
      </c>
      <c r="O1028" s="3">
        <v>44.16</v>
      </c>
      <c r="P1028" s="3">
        <v>45.98</v>
      </c>
      <c r="Q1028" s="3">
        <v>46.38</v>
      </c>
      <c r="R1028" s="3">
        <v>42.52</v>
      </c>
      <c r="S1028" s="3">
        <v>37.840000000000003</v>
      </c>
      <c r="T1028" s="3">
        <v>35.56</v>
      </c>
      <c r="U1028" s="3">
        <v>34.31</v>
      </c>
      <c r="V1028" s="3">
        <v>33.880000000000003</v>
      </c>
      <c r="W1028" s="3">
        <v>34.06</v>
      </c>
      <c r="X1028" s="3">
        <v>34.68</v>
      </c>
      <c r="Y1028" s="3">
        <v>38.9</v>
      </c>
      <c r="Z1028" s="3">
        <v>41.82</v>
      </c>
      <c r="AA1028" s="3">
        <v>44.23</v>
      </c>
      <c r="AB1028" s="3">
        <v>45.8</v>
      </c>
      <c r="AC1028" s="3">
        <v>45.54</v>
      </c>
      <c r="AD1028" s="3">
        <v>42.64</v>
      </c>
      <c r="AE1028" s="3">
        <v>37.36</v>
      </c>
      <c r="AF1028" s="3">
        <v>34.61</v>
      </c>
      <c r="AG1028" s="3">
        <v>33.090000000000003</v>
      </c>
      <c r="AH1028" s="3">
        <v>33.130000000000003</v>
      </c>
      <c r="AI1028" s="3">
        <v>34.299999999999997</v>
      </c>
      <c r="AJ1028" s="3">
        <v>37.19</v>
      </c>
      <c r="AK1028" s="3">
        <v>42.68</v>
      </c>
      <c r="AL1028" s="3">
        <v>45.07</v>
      </c>
      <c r="AM1028" s="3">
        <v>45.76</v>
      </c>
      <c r="AN1028" s="3">
        <v>45.73</v>
      </c>
      <c r="AO1028" s="3">
        <v>43.2</v>
      </c>
      <c r="AP1028" s="3">
        <v>40.56</v>
      </c>
      <c r="AQ1028" s="3">
        <v>36.11</v>
      </c>
      <c r="AR1028" s="3">
        <v>35.049999999999997</v>
      </c>
      <c r="AS1028" s="3">
        <v>34.700000000000003</v>
      </c>
      <c r="AT1028" s="3">
        <v>34.74</v>
      </c>
      <c r="AU1028" s="3">
        <v>34.82</v>
      </c>
      <c r="AV1028" s="3">
        <v>36.39</v>
      </c>
      <c r="AW1028" s="3">
        <v>41.05</v>
      </c>
      <c r="AX1028" s="3">
        <v>43.91</v>
      </c>
      <c r="AY1028" s="3">
        <v>44.86</v>
      </c>
    </row>
    <row r="1029" spans="1:51" x14ac:dyDescent="0.35">
      <c r="A1029" s="5">
        <f t="shared" si="16"/>
        <v>44166</v>
      </c>
      <c r="B1029" t="s">
        <v>1174</v>
      </c>
      <c r="C1029" s="2">
        <v>44166</v>
      </c>
      <c r="D1029" s="3">
        <v>43.26</v>
      </c>
      <c r="E1029" s="3">
        <v>43.98</v>
      </c>
      <c r="F1029" s="3">
        <v>40.39</v>
      </c>
      <c r="G1029" s="3">
        <v>37.479999999999997</v>
      </c>
      <c r="H1029" s="3">
        <v>34.78</v>
      </c>
      <c r="I1029" s="3">
        <v>33.1</v>
      </c>
      <c r="J1029" s="3">
        <v>32.659999999999997</v>
      </c>
      <c r="K1029" s="3">
        <v>33.19</v>
      </c>
      <c r="L1029" s="3">
        <v>34.29</v>
      </c>
      <c r="M1029" s="3">
        <v>37.65</v>
      </c>
      <c r="N1029" s="3">
        <v>41.55</v>
      </c>
      <c r="O1029" s="3">
        <v>44.05</v>
      </c>
      <c r="P1029" s="3">
        <v>46</v>
      </c>
      <c r="Q1029" s="3">
        <v>46.38</v>
      </c>
      <c r="R1029" s="3">
        <v>42.36</v>
      </c>
      <c r="S1029" s="3">
        <v>37.58</v>
      </c>
      <c r="T1029" s="3">
        <v>35.19</v>
      </c>
      <c r="U1029" s="3">
        <v>33.86</v>
      </c>
      <c r="V1029" s="3">
        <v>33.35</v>
      </c>
      <c r="W1029" s="3">
        <v>33.58</v>
      </c>
      <c r="X1029" s="3">
        <v>34.32</v>
      </c>
      <c r="Y1029" s="3">
        <v>38.659999999999997</v>
      </c>
      <c r="Z1029" s="3">
        <v>41.68</v>
      </c>
      <c r="AA1029" s="3">
        <v>44.19</v>
      </c>
      <c r="AB1029" s="3">
        <v>45.76</v>
      </c>
      <c r="AC1029" s="3">
        <v>45.5</v>
      </c>
      <c r="AD1029" s="3">
        <v>42.6</v>
      </c>
      <c r="AE1029" s="3">
        <v>37.32</v>
      </c>
      <c r="AF1029" s="3">
        <v>34.43</v>
      </c>
      <c r="AG1029" s="3">
        <v>32.79</v>
      </c>
      <c r="AH1029" s="3">
        <v>32.83</v>
      </c>
      <c r="AI1029" s="3">
        <v>34</v>
      </c>
      <c r="AJ1029" s="3">
        <v>36.89</v>
      </c>
      <c r="AK1029" s="3">
        <v>42.34</v>
      </c>
      <c r="AL1029" s="3">
        <v>44.68</v>
      </c>
      <c r="AM1029" s="3">
        <v>45.37</v>
      </c>
      <c r="AN1029" s="3">
        <v>45.34</v>
      </c>
      <c r="AO1029" s="3">
        <v>42.81</v>
      </c>
      <c r="AP1029" s="3">
        <v>40.17</v>
      </c>
      <c r="AQ1029" s="3">
        <v>35.76</v>
      </c>
      <c r="AR1029" s="3">
        <v>34.630000000000003</v>
      </c>
      <c r="AS1029" s="3">
        <v>34.28</v>
      </c>
      <c r="AT1029" s="3">
        <v>34.32</v>
      </c>
      <c r="AU1029" s="3">
        <v>34.4</v>
      </c>
      <c r="AV1029" s="3">
        <v>35.97</v>
      </c>
      <c r="AW1029" s="3">
        <v>40.630000000000003</v>
      </c>
      <c r="AX1029" s="3">
        <v>43.49</v>
      </c>
      <c r="AY1029" s="3">
        <v>44.44</v>
      </c>
    </row>
    <row r="1030" spans="1:51" x14ac:dyDescent="0.35">
      <c r="A1030" s="5">
        <f t="shared" si="16"/>
        <v>44167</v>
      </c>
      <c r="B1030" t="s">
        <v>1175</v>
      </c>
      <c r="C1030" s="2">
        <v>44167</v>
      </c>
      <c r="D1030" s="3">
        <v>43.62</v>
      </c>
      <c r="E1030" s="3">
        <v>44.21</v>
      </c>
      <c r="F1030" s="3">
        <v>40.79</v>
      </c>
      <c r="G1030" s="3">
        <v>38.29</v>
      </c>
      <c r="H1030" s="3">
        <v>34.96</v>
      </c>
      <c r="I1030" s="3">
        <v>33.32</v>
      </c>
      <c r="J1030" s="3">
        <v>32.79</v>
      </c>
      <c r="K1030" s="3">
        <v>33.18</v>
      </c>
      <c r="L1030" s="3">
        <v>34.26</v>
      </c>
      <c r="M1030" s="3">
        <v>37.81</v>
      </c>
      <c r="N1030" s="3">
        <v>41.71</v>
      </c>
      <c r="O1030" s="3">
        <v>44.2</v>
      </c>
      <c r="P1030" s="3">
        <v>45.96</v>
      </c>
      <c r="Q1030" s="3">
        <v>46.34</v>
      </c>
      <c r="R1030" s="3">
        <v>42.4</v>
      </c>
      <c r="S1030" s="3">
        <v>37.700000000000003</v>
      </c>
      <c r="T1030" s="3">
        <v>35.39</v>
      </c>
      <c r="U1030" s="3">
        <v>34.14</v>
      </c>
      <c r="V1030" s="3">
        <v>33.630000000000003</v>
      </c>
      <c r="W1030" s="3">
        <v>33.86</v>
      </c>
      <c r="X1030" s="3">
        <v>34.6</v>
      </c>
      <c r="Y1030" s="3">
        <v>38.97</v>
      </c>
      <c r="Z1030" s="3">
        <v>42.04</v>
      </c>
      <c r="AA1030" s="3">
        <v>44.5</v>
      </c>
      <c r="AB1030" s="3">
        <v>45.91</v>
      </c>
      <c r="AC1030" s="3">
        <v>45.65</v>
      </c>
      <c r="AD1030" s="3">
        <v>42.75</v>
      </c>
      <c r="AE1030" s="3">
        <v>37.42</v>
      </c>
      <c r="AF1030" s="3">
        <v>34.46</v>
      </c>
      <c r="AG1030" s="3">
        <v>32.770000000000003</v>
      </c>
      <c r="AH1030" s="3">
        <v>32.81</v>
      </c>
      <c r="AI1030" s="3">
        <v>33.979999999999997</v>
      </c>
      <c r="AJ1030" s="3">
        <v>36.799999999999997</v>
      </c>
      <c r="AK1030" s="3">
        <v>42.25</v>
      </c>
      <c r="AL1030" s="3">
        <v>44.64</v>
      </c>
      <c r="AM1030" s="3">
        <v>45.38</v>
      </c>
      <c r="AN1030" s="3">
        <v>45.35</v>
      </c>
      <c r="AO1030" s="3">
        <v>42.82</v>
      </c>
      <c r="AP1030" s="3">
        <v>40.18</v>
      </c>
      <c r="AQ1030" s="3">
        <v>35.770000000000003</v>
      </c>
      <c r="AR1030" s="3">
        <v>34.64</v>
      </c>
      <c r="AS1030" s="3">
        <v>34.29</v>
      </c>
      <c r="AT1030" s="3">
        <v>34.33</v>
      </c>
      <c r="AU1030" s="3">
        <v>34.409999999999997</v>
      </c>
      <c r="AV1030" s="3">
        <v>35.979999999999997</v>
      </c>
      <c r="AW1030" s="3">
        <v>40.64</v>
      </c>
      <c r="AX1030" s="3">
        <v>43.5</v>
      </c>
      <c r="AY1030" s="3">
        <v>44.45</v>
      </c>
    </row>
    <row r="1031" spans="1:51" x14ac:dyDescent="0.35">
      <c r="A1031" s="5">
        <f t="shared" si="16"/>
        <v>44168</v>
      </c>
      <c r="B1031" t="s">
        <v>1176</v>
      </c>
      <c r="C1031" s="2">
        <v>44168</v>
      </c>
      <c r="D1031" s="3">
        <v>41.2</v>
      </c>
      <c r="E1031" s="3">
        <v>41.8</v>
      </c>
      <c r="F1031" s="3">
        <v>38.42</v>
      </c>
      <c r="G1031" s="3">
        <v>36.270000000000003</v>
      </c>
      <c r="H1031" s="3">
        <v>33.15</v>
      </c>
      <c r="I1031" s="3">
        <v>31.74</v>
      </c>
      <c r="J1031" s="3">
        <v>31.07</v>
      </c>
      <c r="K1031" s="3">
        <v>31.59</v>
      </c>
      <c r="L1031" s="3">
        <v>32.450000000000003</v>
      </c>
      <c r="M1031" s="3">
        <v>36.14</v>
      </c>
      <c r="N1031" s="3">
        <v>40.1</v>
      </c>
      <c r="O1031" s="3">
        <v>42.78</v>
      </c>
      <c r="P1031" s="3">
        <v>44.55</v>
      </c>
      <c r="Q1031" s="3">
        <v>44.98</v>
      </c>
      <c r="R1031" s="3">
        <v>41.17</v>
      </c>
      <c r="S1031" s="3">
        <v>36.659999999999997</v>
      </c>
      <c r="T1031" s="3">
        <v>34.4</v>
      </c>
      <c r="U1031" s="3">
        <v>33.18</v>
      </c>
      <c r="V1031" s="3">
        <v>32.75</v>
      </c>
      <c r="W1031" s="3">
        <v>32.979999999999997</v>
      </c>
      <c r="X1031" s="3">
        <v>33.72</v>
      </c>
      <c r="Y1031" s="3">
        <v>38.159999999999997</v>
      </c>
      <c r="Z1031" s="3">
        <v>41.36</v>
      </c>
      <c r="AA1031" s="3">
        <v>43.86</v>
      </c>
      <c r="AB1031" s="3">
        <v>45.27</v>
      </c>
      <c r="AC1031" s="3">
        <v>45.01</v>
      </c>
      <c r="AD1031" s="3">
        <v>42.11</v>
      </c>
      <c r="AE1031" s="3">
        <v>36.92</v>
      </c>
      <c r="AF1031" s="3">
        <v>34.049999999999997</v>
      </c>
      <c r="AG1031" s="3">
        <v>32.42</v>
      </c>
      <c r="AH1031" s="3">
        <v>32.47</v>
      </c>
      <c r="AI1031" s="3">
        <v>33.630000000000003</v>
      </c>
      <c r="AJ1031" s="3">
        <v>36.44</v>
      </c>
      <c r="AK1031" s="3">
        <v>41.88</v>
      </c>
      <c r="AL1031" s="3">
        <v>44.26</v>
      </c>
      <c r="AM1031" s="3">
        <v>45</v>
      </c>
      <c r="AN1031" s="3">
        <v>44.97</v>
      </c>
      <c r="AO1031" s="3">
        <v>42.44</v>
      </c>
      <c r="AP1031" s="3">
        <v>39.799999999999997</v>
      </c>
      <c r="AQ1031" s="3">
        <v>35.39</v>
      </c>
      <c r="AR1031" s="3">
        <v>34.26</v>
      </c>
      <c r="AS1031" s="3">
        <v>33.909999999999997</v>
      </c>
      <c r="AT1031" s="3">
        <v>33.950000000000003</v>
      </c>
      <c r="AU1031" s="3">
        <v>34.03</v>
      </c>
      <c r="AV1031" s="3">
        <v>35.6</v>
      </c>
      <c r="AW1031" s="3">
        <v>40.26</v>
      </c>
      <c r="AX1031" s="3">
        <v>43.12</v>
      </c>
      <c r="AY1031" s="3">
        <v>44.07</v>
      </c>
    </row>
    <row r="1032" spans="1:51" x14ac:dyDescent="0.35">
      <c r="A1032" s="5">
        <f t="shared" si="16"/>
        <v>44169</v>
      </c>
      <c r="B1032" t="s">
        <v>1177</v>
      </c>
      <c r="C1032" s="2">
        <v>44169</v>
      </c>
      <c r="D1032" s="3">
        <v>42.57</v>
      </c>
      <c r="E1032" s="3">
        <v>43.24</v>
      </c>
      <c r="F1032" s="3">
        <v>39.700000000000003</v>
      </c>
      <c r="G1032" s="3">
        <v>37.53</v>
      </c>
      <c r="H1032" s="3">
        <v>34.25</v>
      </c>
      <c r="I1032" s="3">
        <v>32.67</v>
      </c>
      <c r="J1032" s="3">
        <v>31.87</v>
      </c>
      <c r="K1032" s="3">
        <v>32.31</v>
      </c>
      <c r="L1032" s="3">
        <v>33.29</v>
      </c>
      <c r="M1032" s="3">
        <v>37.130000000000003</v>
      </c>
      <c r="N1032" s="3">
        <v>41.11</v>
      </c>
      <c r="O1032" s="3">
        <v>43.78</v>
      </c>
      <c r="P1032" s="3">
        <v>45.5</v>
      </c>
      <c r="Q1032" s="3">
        <v>45.88</v>
      </c>
      <c r="R1032" s="3">
        <v>42.07</v>
      </c>
      <c r="S1032" s="3">
        <v>37.520000000000003</v>
      </c>
      <c r="T1032" s="3">
        <v>35.29</v>
      </c>
      <c r="U1032" s="3">
        <v>34.06</v>
      </c>
      <c r="V1032" s="3">
        <v>33.630000000000003</v>
      </c>
      <c r="W1032" s="3">
        <v>33.82</v>
      </c>
      <c r="X1032" s="3">
        <v>34.520000000000003</v>
      </c>
      <c r="Y1032" s="3">
        <v>38.799999999999997</v>
      </c>
      <c r="Z1032" s="3">
        <v>41.85</v>
      </c>
      <c r="AA1032" s="3">
        <v>44.17</v>
      </c>
      <c r="AB1032" s="3">
        <v>45.59</v>
      </c>
      <c r="AC1032" s="3">
        <v>45.4</v>
      </c>
      <c r="AD1032" s="3">
        <v>42.56</v>
      </c>
      <c r="AE1032" s="3">
        <v>37.18</v>
      </c>
      <c r="AF1032" s="3">
        <v>34.380000000000003</v>
      </c>
      <c r="AG1032" s="3">
        <v>32.770000000000003</v>
      </c>
      <c r="AH1032" s="3">
        <v>32.85</v>
      </c>
      <c r="AI1032" s="3">
        <v>34.01</v>
      </c>
      <c r="AJ1032" s="3">
        <v>36.82</v>
      </c>
      <c r="AK1032" s="3">
        <v>42.31</v>
      </c>
      <c r="AL1032" s="3">
        <v>44.8</v>
      </c>
      <c r="AM1032" s="3">
        <v>45.73</v>
      </c>
      <c r="AN1032" s="3">
        <v>45.7</v>
      </c>
      <c r="AO1032" s="3">
        <v>43.17</v>
      </c>
      <c r="AP1032" s="3">
        <v>40.53</v>
      </c>
      <c r="AQ1032" s="3">
        <v>36</v>
      </c>
      <c r="AR1032" s="3">
        <v>34.659999999999997</v>
      </c>
      <c r="AS1032" s="3">
        <v>34.130000000000003</v>
      </c>
      <c r="AT1032" s="3">
        <v>34.17</v>
      </c>
      <c r="AU1032" s="3">
        <v>34.25</v>
      </c>
      <c r="AV1032" s="3">
        <v>35.82</v>
      </c>
      <c r="AW1032" s="3">
        <v>40.479999999999997</v>
      </c>
      <c r="AX1032" s="3">
        <v>43.34</v>
      </c>
      <c r="AY1032" s="3">
        <v>44.29</v>
      </c>
    </row>
    <row r="1033" spans="1:51" x14ac:dyDescent="0.35">
      <c r="A1033" s="5">
        <f t="shared" si="16"/>
        <v>44172</v>
      </c>
      <c r="B1033" t="s">
        <v>1178</v>
      </c>
      <c r="C1033" s="2">
        <v>44172</v>
      </c>
      <c r="D1033" s="3">
        <v>42.11</v>
      </c>
      <c r="E1033" s="3">
        <v>42.85</v>
      </c>
      <c r="F1033" s="3">
        <v>39.5</v>
      </c>
      <c r="G1033" s="3">
        <v>37.1</v>
      </c>
      <c r="H1033" s="3">
        <v>33.950000000000003</v>
      </c>
      <c r="I1033" s="3">
        <v>32.5</v>
      </c>
      <c r="J1033" s="3">
        <v>31.72</v>
      </c>
      <c r="K1033" s="3">
        <v>32.21</v>
      </c>
      <c r="L1033" s="3">
        <v>33.520000000000003</v>
      </c>
      <c r="M1033" s="3">
        <v>36.68</v>
      </c>
      <c r="N1033" s="3">
        <v>41.18</v>
      </c>
      <c r="O1033" s="3">
        <v>43.95</v>
      </c>
      <c r="P1033" s="3">
        <v>45.47</v>
      </c>
      <c r="Q1033" s="3">
        <v>45.75</v>
      </c>
      <c r="R1033" s="3">
        <v>41.96</v>
      </c>
      <c r="S1033" s="3">
        <v>37.4</v>
      </c>
      <c r="T1033" s="3">
        <v>35.229999999999997</v>
      </c>
      <c r="U1033" s="3">
        <v>34</v>
      </c>
      <c r="V1033" s="3">
        <v>33.71</v>
      </c>
      <c r="W1033" s="3">
        <v>33.909999999999997</v>
      </c>
      <c r="X1033" s="3">
        <v>34.61</v>
      </c>
      <c r="Y1033" s="3">
        <v>38.92</v>
      </c>
      <c r="Z1033" s="3">
        <v>41.97</v>
      </c>
      <c r="AA1033" s="3">
        <v>44.29</v>
      </c>
      <c r="AB1033" s="3">
        <v>45.76</v>
      </c>
      <c r="AC1033" s="3">
        <v>45.62</v>
      </c>
      <c r="AD1033" s="3">
        <v>42.83</v>
      </c>
      <c r="AE1033" s="3">
        <v>37.450000000000003</v>
      </c>
      <c r="AF1033" s="3">
        <v>34.65</v>
      </c>
      <c r="AG1033" s="3">
        <v>33.04</v>
      </c>
      <c r="AH1033" s="3">
        <v>33.119999999999997</v>
      </c>
      <c r="AI1033" s="3">
        <v>34.28</v>
      </c>
      <c r="AJ1033" s="3">
        <v>37.090000000000003</v>
      </c>
      <c r="AK1033" s="3">
        <v>42.58</v>
      </c>
      <c r="AL1033" s="3">
        <v>45.07</v>
      </c>
      <c r="AM1033" s="3">
        <v>46</v>
      </c>
      <c r="AN1033" s="3">
        <v>45.97</v>
      </c>
      <c r="AO1033" s="3">
        <v>43.44</v>
      </c>
      <c r="AP1033" s="3">
        <v>40.799999999999997</v>
      </c>
      <c r="AQ1033" s="3">
        <v>36.270000000000003</v>
      </c>
      <c r="AR1033" s="3">
        <v>34.93</v>
      </c>
      <c r="AS1033" s="3">
        <v>34.4</v>
      </c>
      <c r="AT1033" s="3">
        <v>34.44</v>
      </c>
      <c r="AU1033" s="3">
        <v>34.520000000000003</v>
      </c>
      <c r="AV1033" s="3">
        <v>36.090000000000003</v>
      </c>
      <c r="AW1033" s="3">
        <v>40.75</v>
      </c>
      <c r="AX1033" s="3">
        <v>43.61</v>
      </c>
      <c r="AY1033" s="3">
        <v>44.56</v>
      </c>
    </row>
    <row r="1034" spans="1:51" x14ac:dyDescent="0.35">
      <c r="A1034" s="5">
        <f t="shared" si="16"/>
        <v>44173</v>
      </c>
      <c r="B1034" t="s">
        <v>1179</v>
      </c>
      <c r="C1034" s="2">
        <v>44173</v>
      </c>
      <c r="D1034" s="3">
        <v>42.15</v>
      </c>
      <c r="E1034" s="3">
        <v>42.82</v>
      </c>
      <c r="F1034" s="3">
        <v>39.520000000000003</v>
      </c>
      <c r="G1034" s="3">
        <v>36.93</v>
      </c>
      <c r="H1034" s="3">
        <v>33.92</v>
      </c>
      <c r="I1034" s="3">
        <v>32.43</v>
      </c>
      <c r="J1034" s="3">
        <v>31.61</v>
      </c>
      <c r="K1034" s="3">
        <v>32.07</v>
      </c>
      <c r="L1034" s="3">
        <v>33.35</v>
      </c>
      <c r="M1034" s="3">
        <v>36.479999999999997</v>
      </c>
      <c r="N1034" s="3">
        <v>41</v>
      </c>
      <c r="O1034" s="3">
        <v>43.79</v>
      </c>
      <c r="P1034" s="3">
        <v>45.33</v>
      </c>
      <c r="Q1034" s="3">
        <v>45.61</v>
      </c>
      <c r="R1034" s="3">
        <v>41.82</v>
      </c>
      <c r="S1034" s="3">
        <v>37.32</v>
      </c>
      <c r="T1034" s="3">
        <v>35.15</v>
      </c>
      <c r="U1034" s="3">
        <v>33.92</v>
      </c>
      <c r="V1034" s="3">
        <v>33.630000000000003</v>
      </c>
      <c r="W1034" s="3">
        <v>33.82</v>
      </c>
      <c r="X1034" s="3">
        <v>34.51</v>
      </c>
      <c r="Y1034" s="3">
        <v>38.76</v>
      </c>
      <c r="Z1034" s="3">
        <v>41.76</v>
      </c>
      <c r="AA1034" s="3">
        <v>44.04</v>
      </c>
      <c r="AB1034" s="3">
        <v>45.56</v>
      </c>
      <c r="AC1034" s="3">
        <v>45.48</v>
      </c>
      <c r="AD1034" s="3">
        <v>42.75</v>
      </c>
      <c r="AE1034" s="3">
        <v>37.39</v>
      </c>
      <c r="AF1034" s="3">
        <v>34.61</v>
      </c>
      <c r="AG1034" s="3">
        <v>32.979999999999997</v>
      </c>
      <c r="AH1034" s="3">
        <v>33.03</v>
      </c>
      <c r="AI1034" s="3">
        <v>34.159999999999997</v>
      </c>
      <c r="AJ1034" s="3">
        <v>36.94</v>
      </c>
      <c r="AK1034" s="3">
        <v>42.39</v>
      </c>
      <c r="AL1034" s="3">
        <v>44.88</v>
      </c>
      <c r="AM1034" s="3">
        <v>45.81</v>
      </c>
      <c r="AN1034" s="3">
        <v>45.78</v>
      </c>
      <c r="AO1034" s="3">
        <v>43.25</v>
      </c>
      <c r="AP1034" s="3">
        <v>40.61</v>
      </c>
      <c r="AQ1034" s="3">
        <v>36.090000000000003</v>
      </c>
      <c r="AR1034" s="3">
        <v>34.76</v>
      </c>
      <c r="AS1034" s="3">
        <v>34.24</v>
      </c>
      <c r="AT1034" s="3">
        <v>34.28</v>
      </c>
      <c r="AU1034" s="3">
        <v>34.380000000000003</v>
      </c>
      <c r="AV1034" s="3">
        <v>35.979999999999997</v>
      </c>
      <c r="AW1034" s="3">
        <v>40.67</v>
      </c>
      <c r="AX1034" s="3">
        <v>43.56</v>
      </c>
      <c r="AY1034" s="3">
        <v>44.54</v>
      </c>
    </row>
    <row r="1035" spans="1:51" x14ac:dyDescent="0.35">
      <c r="A1035" s="5">
        <f t="shared" si="16"/>
        <v>44174</v>
      </c>
      <c r="B1035" t="s">
        <v>1180</v>
      </c>
      <c r="C1035" s="2">
        <v>44174</v>
      </c>
      <c r="D1035" s="3">
        <v>42.34</v>
      </c>
      <c r="E1035" s="3">
        <v>43.24</v>
      </c>
      <c r="F1035" s="3">
        <v>40.07</v>
      </c>
      <c r="G1035" s="3">
        <v>37.58</v>
      </c>
      <c r="H1035" s="3">
        <v>34.549999999999997</v>
      </c>
      <c r="I1035" s="3">
        <v>32.94</v>
      </c>
      <c r="J1035" s="3">
        <v>32.119999999999997</v>
      </c>
      <c r="K1035" s="3">
        <v>32.47</v>
      </c>
      <c r="L1035" s="3">
        <v>33.65</v>
      </c>
      <c r="M1035" s="3">
        <v>36.74</v>
      </c>
      <c r="N1035" s="3">
        <v>41.2</v>
      </c>
      <c r="O1035" s="3">
        <v>43.92</v>
      </c>
      <c r="P1035" s="3">
        <v>45.41</v>
      </c>
      <c r="Q1035" s="3">
        <v>45.66</v>
      </c>
      <c r="R1035" s="3">
        <v>41.86</v>
      </c>
      <c r="S1035" s="3">
        <v>37.369999999999997</v>
      </c>
      <c r="T1035" s="3">
        <v>35.18</v>
      </c>
      <c r="U1035" s="3">
        <v>33.93</v>
      </c>
      <c r="V1035" s="3">
        <v>33.619999999999997</v>
      </c>
      <c r="W1035" s="3">
        <v>33.81</v>
      </c>
      <c r="X1035" s="3">
        <v>34.5</v>
      </c>
      <c r="Y1035" s="3">
        <v>38.75</v>
      </c>
      <c r="Z1035" s="3">
        <v>41.75</v>
      </c>
      <c r="AA1035" s="3">
        <v>44.01</v>
      </c>
      <c r="AB1035" s="3">
        <v>45.51</v>
      </c>
      <c r="AC1035" s="3">
        <v>45.4</v>
      </c>
      <c r="AD1035" s="3">
        <v>42.65</v>
      </c>
      <c r="AE1035" s="3">
        <v>37.29</v>
      </c>
      <c r="AF1035" s="3">
        <v>34.51</v>
      </c>
      <c r="AG1035" s="3">
        <v>32.880000000000003</v>
      </c>
      <c r="AH1035" s="3">
        <v>32.93</v>
      </c>
      <c r="AI1035" s="3">
        <v>34.06</v>
      </c>
      <c r="AJ1035" s="3">
        <v>36.840000000000003</v>
      </c>
      <c r="AK1035" s="3">
        <v>42.29</v>
      </c>
      <c r="AL1035" s="3">
        <v>44.78</v>
      </c>
      <c r="AM1035" s="3">
        <v>45.71</v>
      </c>
      <c r="AN1035" s="3">
        <v>45.68</v>
      </c>
      <c r="AO1035" s="3">
        <v>43.15</v>
      </c>
      <c r="AP1035" s="3">
        <v>40.51</v>
      </c>
      <c r="AQ1035" s="3">
        <v>35.99</v>
      </c>
      <c r="AR1035" s="3">
        <v>34.659999999999997</v>
      </c>
      <c r="AS1035" s="3">
        <v>34.14</v>
      </c>
      <c r="AT1035" s="3">
        <v>34.18</v>
      </c>
      <c r="AU1035" s="3">
        <v>34.28</v>
      </c>
      <c r="AV1035" s="3">
        <v>35.880000000000003</v>
      </c>
      <c r="AW1035" s="3">
        <v>40.57</v>
      </c>
      <c r="AX1035" s="3">
        <v>43.46</v>
      </c>
      <c r="AY1035" s="3">
        <v>44.44</v>
      </c>
    </row>
    <row r="1036" spans="1:51" x14ac:dyDescent="0.35">
      <c r="A1036" s="5">
        <f t="shared" si="16"/>
        <v>44175</v>
      </c>
      <c r="B1036" t="s">
        <v>1181</v>
      </c>
      <c r="C1036" s="2">
        <v>44175</v>
      </c>
      <c r="D1036" s="3">
        <v>45.15</v>
      </c>
      <c r="E1036" s="3">
        <v>46.08</v>
      </c>
      <c r="F1036" s="3">
        <v>42.83</v>
      </c>
      <c r="G1036" s="3">
        <v>39.74</v>
      </c>
      <c r="H1036" s="3">
        <v>36.58</v>
      </c>
      <c r="I1036" s="3">
        <v>35.549999999999997</v>
      </c>
      <c r="J1036" s="3">
        <v>34.75</v>
      </c>
      <c r="K1036" s="3">
        <v>35.049999999999997</v>
      </c>
      <c r="L1036" s="3">
        <v>34.869999999999997</v>
      </c>
      <c r="M1036" s="3">
        <v>38.83</v>
      </c>
      <c r="N1036" s="3">
        <v>43.28</v>
      </c>
      <c r="O1036" s="3">
        <v>45.98</v>
      </c>
      <c r="P1036" s="3">
        <v>47.5</v>
      </c>
      <c r="Q1036" s="3">
        <v>47.69</v>
      </c>
      <c r="R1036" s="3">
        <v>43.78</v>
      </c>
      <c r="S1036" s="3">
        <v>38.83</v>
      </c>
      <c r="T1036" s="3">
        <v>36.409999999999997</v>
      </c>
      <c r="U1036" s="3">
        <v>34.96</v>
      </c>
      <c r="V1036" s="3">
        <v>34.450000000000003</v>
      </c>
      <c r="W1036" s="3">
        <v>34.42</v>
      </c>
      <c r="X1036" s="3">
        <v>35.1</v>
      </c>
      <c r="Y1036" s="3">
        <v>39.53</v>
      </c>
      <c r="Z1036" s="3">
        <v>42.69</v>
      </c>
      <c r="AA1036" s="3">
        <v>45.07</v>
      </c>
      <c r="AB1036" s="3">
        <v>46.51</v>
      </c>
      <c r="AC1036" s="3">
        <v>46.44</v>
      </c>
      <c r="AD1036" s="3">
        <v>43.63</v>
      </c>
      <c r="AE1036" s="3">
        <v>38.090000000000003</v>
      </c>
      <c r="AF1036" s="3">
        <v>35.17</v>
      </c>
      <c r="AG1036" s="3">
        <v>33.409999999999997</v>
      </c>
      <c r="AH1036" s="3">
        <v>33.36</v>
      </c>
      <c r="AI1036" s="3">
        <v>34.409999999999997</v>
      </c>
      <c r="AJ1036" s="3">
        <v>37.17</v>
      </c>
      <c r="AK1036" s="3">
        <v>42.72</v>
      </c>
      <c r="AL1036" s="3">
        <v>45.22</v>
      </c>
      <c r="AM1036" s="3">
        <v>46.16</v>
      </c>
      <c r="AN1036" s="3">
        <v>46.14</v>
      </c>
      <c r="AO1036" s="3">
        <v>43.61</v>
      </c>
      <c r="AP1036" s="3">
        <v>40.97</v>
      </c>
      <c r="AQ1036" s="3">
        <v>36.4</v>
      </c>
      <c r="AR1036" s="3">
        <v>35.049999999999997</v>
      </c>
      <c r="AS1036" s="3">
        <v>34.479999999999997</v>
      </c>
      <c r="AT1036" s="3">
        <v>34.44</v>
      </c>
      <c r="AU1036" s="3">
        <v>34.49</v>
      </c>
      <c r="AV1036" s="3">
        <v>36.090000000000003</v>
      </c>
      <c r="AW1036" s="3">
        <v>41.29</v>
      </c>
      <c r="AX1036" s="3">
        <v>44.33</v>
      </c>
      <c r="AY1036" s="3">
        <v>45.44</v>
      </c>
    </row>
    <row r="1037" spans="1:51" x14ac:dyDescent="0.35">
      <c r="A1037" s="5">
        <f t="shared" si="16"/>
        <v>44176</v>
      </c>
      <c r="B1037" t="s">
        <v>1182</v>
      </c>
      <c r="C1037" s="2">
        <v>44176</v>
      </c>
      <c r="D1037" s="3">
        <v>46.35</v>
      </c>
      <c r="E1037" s="3">
        <v>47.64</v>
      </c>
      <c r="F1037" s="3">
        <v>44.09</v>
      </c>
      <c r="G1037" s="3">
        <v>40.86</v>
      </c>
      <c r="H1037" s="3">
        <v>37.6</v>
      </c>
      <c r="I1037" s="3">
        <v>36.31</v>
      </c>
      <c r="J1037" s="3">
        <v>35.47</v>
      </c>
      <c r="K1037" s="3">
        <v>35.82</v>
      </c>
      <c r="L1037" s="3">
        <v>36.42</v>
      </c>
      <c r="M1037" s="3">
        <v>40</v>
      </c>
      <c r="N1037" s="3">
        <v>44.28</v>
      </c>
      <c r="O1037" s="3">
        <v>46.86</v>
      </c>
      <c r="P1037" s="3">
        <v>48.4</v>
      </c>
      <c r="Q1037" s="3">
        <v>48.61</v>
      </c>
      <c r="R1037" s="3">
        <v>44.72</v>
      </c>
      <c r="S1037" s="3">
        <v>39.700000000000003</v>
      </c>
      <c r="T1037" s="3">
        <v>37.14</v>
      </c>
      <c r="U1037" s="3">
        <v>35.58</v>
      </c>
      <c r="V1037" s="3">
        <v>35</v>
      </c>
      <c r="W1037" s="3">
        <v>34.89</v>
      </c>
      <c r="X1037" s="3">
        <v>35.57</v>
      </c>
      <c r="Y1037" s="3">
        <v>40.28</v>
      </c>
      <c r="Z1037" s="3">
        <v>43.52</v>
      </c>
      <c r="AA1037" s="3">
        <v>45.95</v>
      </c>
      <c r="AB1037" s="3">
        <v>47.43</v>
      </c>
      <c r="AC1037" s="3">
        <v>47.39</v>
      </c>
      <c r="AD1037" s="3">
        <v>44.46</v>
      </c>
      <c r="AE1037" s="3">
        <v>38.799999999999997</v>
      </c>
      <c r="AF1037" s="3">
        <v>35.700000000000003</v>
      </c>
      <c r="AG1037" s="3">
        <v>33.76</v>
      </c>
      <c r="AH1037" s="3">
        <v>33.53</v>
      </c>
      <c r="AI1037" s="3">
        <v>34.450000000000003</v>
      </c>
      <c r="AJ1037" s="3">
        <v>37.17</v>
      </c>
      <c r="AK1037" s="3">
        <v>42.86</v>
      </c>
      <c r="AL1037" s="3">
        <v>45.48</v>
      </c>
      <c r="AM1037" s="3">
        <v>46.53</v>
      </c>
      <c r="AN1037" s="3">
        <v>46.58</v>
      </c>
      <c r="AO1037" s="3">
        <v>44.09</v>
      </c>
      <c r="AP1037" s="3">
        <v>41.47</v>
      </c>
      <c r="AQ1037" s="3">
        <v>36.9</v>
      </c>
      <c r="AR1037" s="3">
        <v>35.549999999999997</v>
      </c>
      <c r="AS1037" s="3">
        <v>34.979999999999997</v>
      </c>
      <c r="AT1037" s="3">
        <v>34.94</v>
      </c>
      <c r="AU1037" s="3">
        <v>34.99</v>
      </c>
      <c r="AV1037" s="3">
        <v>36.590000000000003</v>
      </c>
      <c r="AW1037" s="3">
        <v>41.79</v>
      </c>
      <c r="AX1037" s="3">
        <v>44.83</v>
      </c>
      <c r="AY1037" s="3">
        <v>45.94</v>
      </c>
    </row>
    <row r="1038" spans="1:51" x14ac:dyDescent="0.35">
      <c r="A1038" s="5">
        <f t="shared" ref="A1038:A1101" si="17">+A1033+7</f>
        <v>44179</v>
      </c>
      <c r="B1038" t="s">
        <v>1183</v>
      </c>
      <c r="C1038" s="2">
        <v>44179</v>
      </c>
      <c r="D1038" s="3">
        <v>48.17</v>
      </c>
      <c r="E1038" s="3">
        <v>49.42</v>
      </c>
      <c r="F1038" s="3">
        <v>46.12</v>
      </c>
      <c r="G1038" s="3">
        <v>42.07</v>
      </c>
      <c r="H1038" s="3">
        <v>38.729999999999997</v>
      </c>
      <c r="I1038" s="3">
        <v>37.15</v>
      </c>
      <c r="J1038" s="3">
        <v>36.340000000000003</v>
      </c>
      <c r="K1038" s="3">
        <v>36.840000000000003</v>
      </c>
      <c r="L1038" s="3">
        <v>37.54</v>
      </c>
      <c r="M1038" s="3">
        <v>41.06</v>
      </c>
      <c r="N1038" s="3">
        <v>45.28</v>
      </c>
      <c r="O1038" s="3">
        <v>47.8</v>
      </c>
      <c r="P1038" s="3">
        <v>49.28</v>
      </c>
      <c r="Q1038" s="3">
        <v>49.43</v>
      </c>
      <c r="R1038" s="3">
        <v>45.49</v>
      </c>
      <c r="S1038" s="3">
        <v>40.49</v>
      </c>
      <c r="T1038" s="3">
        <v>37.97</v>
      </c>
      <c r="U1038" s="3">
        <v>36.44</v>
      </c>
      <c r="V1038" s="3">
        <v>35.49</v>
      </c>
      <c r="W1038" s="3">
        <v>35.4</v>
      </c>
      <c r="X1038" s="3">
        <v>36.1</v>
      </c>
      <c r="Y1038" s="3">
        <v>40.67</v>
      </c>
      <c r="Z1038" s="3">
        <v>43.96</v>
      </c>
      <c r="AA1038" s="3">
        <v>46.44</v>
      </c>
      <c r="AB1038" s="3">
        <v>47.97</v>
      </c>
      <c r="AC1038" s="3">
        <v>47.96</v>
      </c>
      <c r="AD1038" s="3">
        <v>45.06</v>
      </c>
      <c r="AE1038" s="3">
        <v>39.53</v>
      </c>
      <c r="AF1038" s="3">
        <v>36.39</v>
      </c>
      <c r="AG1038" s="3">
        <v>34.42</v>
      </c>
      <c r="AH1038" s="3">
        <v>34.159999999999997</v>
      </c>
      <c r="AI1038" s="3">
        <v>35.06</v>
      </c>
      <c r="AJ1038" s="3">
        <v>37.770000000000003</v>
      </c>
      <c r="AK1038" s="3">
        <v>43.45</v>
      </c>
      <c r="AL1038" s="3">
        <v>46.06</v>
      </c>
      <c r="AM1038" s="3">
        <v>47.1</v>
      </c>
      <c r="AN1038" s="3">
        <v>47.14</v>
      </c>
      <c r="AO1038" s="3">
        <v>44.65</v>
      </c>
      <c r="AP1038" s="3">
        <v>42.03</v>
      </c>
      <c r="AQ1038" s="3">
        <v>37.4</v>
      </c>
      <c r="AR1038" s="3">
        <v>36</v>
      </c>
      <c r="AS1038" s="3">
        <v>35.380000000000003</v>
      </c>
      <c r="AT1038" s="3">
        <v>35.32</v>
      </c>
      <c r="AU1038" s="3">
        <v>35.36</v>
      </c>
      <c r="AV1038" s="3">
        <v>36.96</v>
      </c>
      <c r="AW1038" s="3">
        <v>42.16</v>
      </c>
      <c r="AX1038" s="3">
        <v>45.2</v>
      </c>
      <c r="AY1038" s="3">
        <v>46.31</v>
      </c>
    </row>
    <row r="1039" spans="1:51" x14ac:dyDescent="0.35">
      <c r="A1039" s="5">
        <f t="shared" si="17"/>
        <v>44180</v>
      </c>
      <c r="B1039" t="s">
        <v>1184</v>
      </c>
      <c r="C1039" s="2">
        <v>44180</v>
      </c>
      <c r="D1039" s="3">
        <v>49.55</v>
      </c>
      <c r="E1039" s="3">
        <v>50.81</v>
      </c>
      <c r="F1039" s="3">
        <v>47.5</v>
      </c>
      <c r="G1039" s="3">
        <v>42.95</v>
      </c>
      <c r="H1039" s="3">
        <v>39.39</v>
      </c>
      <c r="I1039" s="3">
        <v>37.89</v>
      </c>
      <c r="J1039" s="3">
        <v>37.049999999999997</v>
      </c>
      <c r="K1039" s="3">
        <v>37.47</v>
      </c>
      <c r="L1039" s="3">
        <v>38.130000000000003</v>
      </c>
      <c r="M1039" s="3">
        <v>41.75</v>
      </c>
      <c r="N1039" s="3">
        <v>46.07</v>
      </c>
      <c r="O1039" s="3">
        <v>48.69</v>
      </c>
      <c r="P1039" s="3">
        <v>50.23</v>
      </c>
      <c r="Q1039" s="3">
        <v>50.25</v>
      </c>
      <c r="R1039" s="3">
        <v>46.18</v>
      </c>
      <c r="S1039" s="3">
        <v>40.92</v>
      </c>
      <c r="T1039" s="3">
        <v>38.18</v>
      </c>
      <c r="U1039" s="3">
        <v>36.51</v>
      </c>
      <c r="V1039" s="3">
        <v>35.61</v>
      </c>
      <c r="W1039" s="3">
        <v>35.549999999999997</v>
      </c>
      <c r="X1039" s="3">
        <v>36.25</v>
      </c>
      <c r="Y1039" s="3">
        <v>40.85</v>
      </c>
      <c r="Z1039" s="3">
        <v>44.16</v>
      </c>
      <c r="AA1039" s="3">
        <v>46.66</v>
      </c>
      <c r="AB1039" s="3">
        <v>48.19</v>
      </c>
      <c r="AC1039" s="3">
        <v>48.18</v>
      </c>
      <c r="AD1039" s="3">
        <v>45.28</v>
      </c>
      <c r="AE1039" s="3">
        <v>39.65</v>
      </c>
      <c r="AF1039" s="3">
        <v>36.409999999999997</v>
      </c>
      <c r="AG1039" s="3">
        <v>34.36</v>
      </c>
      <c r="AH1039" s="3">
        <v>34.020000000000003</v>
      </c>
      <c r="AI1039" s="3">
        <v>34.89</v>
      </c>
      <c r="AJ1039" s="3">
        <v>37.58</v>
      </c>
      <c r="AK1039" s="3">
        <v>43.3</v>
      </c>
      <c r="AL1039" s="3">
        <v>45.94</v>
      </c>
      <c r="AM1039" s="3">
        <v>47</v>
      </c>
      <c r="AN1039" s="3">
        <v>47.06</v>
      </c>
      <c r="AO1039" s="3">
        <v>44.58</v>
      </c>
      <c r="AP1039" s="3">
        <v>41.96</v>
      </c>
      <c r="AQ1039" s="3">
        <v>37.33</v>
      </c>
      <c r="AR1039" s="3">
        <v>35.93</v>
      </c>
      <c r="AS1039" s="3">
        <v>35.31</v>
      </c>
      <c r="AT1039" s="3">
        <v>35.25</v>
      </c>
      <c r="AU1039" s="3">
        <v>35.29</v>
      </c>
      <c r="AV1039" s="3">
        <v>36.89</v>
      </c>
      <c r="AW1039" s="3">
        <v>42.1</v>
      </c>
      <c r="AX1039" s="3">
        <v>45.14</v>
      </c>
      <c r="AY1039" s="3">
        <v>46.25</v>
      </c>
    </row>
    <row r="1040" spans="1:51" x14ac:dyDescent="0.35">
      <c r="A1040" s="5">
        <f t="shared" si="17"/>
        <v>44181</v>
      </c>
      <c r="B1040" t="s">
        <v>1185</v>
      </c>
      <c r="C1040" s="2">
        <v>44181</v>
      </c>
      <c r="D1040" s="3">
        <v>47.21</v>
      </c>
      <c r="E1040" s="3">
        <v>48.61</v>
      </c>
      <c r="F1040" s="3">
        <v>45.5</v>
      </c>
      <c r="G1040" s="3">
        <v>41.35</v>
      </c>
      <c r="H1040" s="3">
        <v>38.049999999999997</v>
      </c>
      <c r="I1040" s="3">
        <v>36.6</v>
      </c>
      <c r="J1040" s="3">
        <v>35.75</v>
      </c>
      <c r="K1040" s="3">
        <v>36.15</v>
      </c>
      <c r="L1040" s="3">
        <v>37</v>
      </c>
      <c r="M1040" s="3">
        <v>40.43</v>
      </c>
      <c r="N1040" s="3">
        <v>44.63</v>
      </c>
      <c r="O1040" s="3">
        <v>47.23</v>
      </c>
      <c r="P1040" s="3">
        <v>48.8</v>
      </c>
      <c r="Q1040" s="3">
        <v>48.85</v>
      </c>
      <c r="R1040" s="3">
        <v>44.81</v>
      </c>
      <c r="S1040" s="3">
        <v>39.700000000000003</v>
      </c>
      <c r="T1040" s="3">
        <v>37.090000000000003</v>
      </c>
      <c r="U1040" s="3">
        <v>35.54</v>
      </c>
      <c r="V1040" s="3">
        <v>34.729999999999997</v>
      </c>
      <c r="W1040" s="3">
        <v>34.729999999999997</v>
      </c>
      <c r="X1040" s="3">
        <v>35.479999999999997</v>
      </c>
      <c r="Y1040" s="3">
        <v>39.96</v>
      </c>
      <c r="Z1040" s="3">
        <v>43.27</v>
      </c>
      <c r="AA1040" s="3">
        <v>45.77</v>
      </c>
      <c r="AB1040" s="3">
        <v>47.3</v>
      </c>
      <c r="AC1040" s="3">
        <v>47.29</v>
      </c>
      <c r="AD1040" s="3">
        <v>44.39</v>
      </c>
      <c r="AE1040" s="3">
        <v>38.799999999999997</v>
      </c>
      <c r="AF1040" s="3">
        <v>35.56</v>
      </c>
      <c r="AG1040" s="3">
        <v>33.51</v>
      </c>
      <c r="AH1040" s="3">
        <v>33.17</v>
      </c>
      <c r="AI1040" s="3">
        <v>34.04</v>
      </c>
      <c r="AJ1040" s="3">
        <v>36.729999999999997</v>
      </c>
      <c r="AK1040" s="3">
        <v>42.45</v>
      </c>
      <c r="AL1040" s="3">
        <v>45.09</v>
      </c>
      <c r="AM1040" s="3">
        <v>46.15</v>
      </c>
      <c r="AN1040" s="3">
        <v>46.21</v>
      </c>
      <c r="AO1040" s="3">
        <v>43.73</v>
      </c>
      <c r="AP1040" s="3">
        <v>41.11</v>
      </c>
      <c r="AQ1040" s="3">
        <v>36.479999999999997</v>
      </c>
      <c r="AR1040" s="3">
        <v>35.08</v>
      </c>
      <c r="AS1040" s="3">
        <v>34.46</v>
      </c>
      <c r="AT1040" s="3">
        <v>34.4</v>
      </c>
      <c r="AU1040" s="3">
        <v>34.44</v>
      </c>
      <c r="AV1040" s="3">
        <v>36.04</v>
      </c>
      <c r="AW1040" s="3">
        <v>41.25</v>
      </c>
      <c r="AX1040" s="3">
        <v>44.29</v>
      </c>
      <c r="AY1040" s="3">
        <v>45.4</v>
      </c>
    </row>
    <row r="1041" spans="1:51" x14ac:dyDescent="0.35">
      <c r="A1041" s="5">
        <f t="shared" si="17"/>
        <v>44182</v>
      </c>
      <c r="B1041" t="s">
        <v>1186</v>
      </c>
      <c r="C1041" s="2">
        <v>44182</v>
      </c>
      <c r="D1041" s="3">
        <v>45.67</v>
      </c>
      <c r="E1041" s="3">
        <v>47.07</v>
      </c>
      <c r="F1041" s="3">
        <v>43.81</v>
      </c>
      <c r="G1041" s="3">
        <v>40.22</v>
      </c>
      <c r="H1041" s="3">
        <v>37.22</v>
      </c>
      <c r="I1041" s="3">
        <v>35.97</v>
      </c>
      <c r="J1041" s="3">
        <v>35.17</v>
      </c>
      <c r="K1041" s="3">
        <v>35.32</v>
      </c>
      <c r="L1041" s="3">
        <v>36.1</v>
      </c>
      <c r="M1041" s="3">
        <v>39.56</v>
      </c>
      <c r="N1041" s="3">
        <v>43.85</v>
      </c>
      <c r="O1041" s="3">
        <v>46.52</v>
      </c>
      <c r="P1041" s="3">
        <v>48.15</v>
      </c>
      <c r="Q1041" s="3">
        <v>48.26</v>
      </c>
      <c r="R1041" s="3">
        <v>44.26</v>
      </c>
      <c r="S1041" s="3">
        <v>39.26</v>
      </c>
      <c r="T1041" s="3">
        <v>36.72</v>
      </c>
      <c r="U1041" s="3">
        <v>35.17</v>
      </c>
      <c r="V1041" s="3">
        <v>34.36</v>
      </c>
      <c r="W1041" s="3">
        <v>34.36</v>
      </c>
      <c r="X1041" s="3">
        <v>35.11</v>
      </c>
      <c r="Y1041" s="3">
        <v>39.590000000000003</v>
      </c>
      <c r="Z1041" s="3">
        <v>42.9</v>
      </c>
      <c r="AA1041" s="3">
        <v>45.4</v>
      </c>
      <c r="AB1041" s="3">
        <v>46.93</v>
      </c>
      <c r="AC1041" s="3">
        <v>46.92</v>
      </c>
      <c r="AD1041" s="3">
        <v>44.02</v>
      </c>
      <c r="AE1041" s="3">
        <v>38.43</v>
      </c>
      <c r="AF1041" s="3">
        <v>35.19</v>
      </c>
      <c r="AG1041" s="3">
        <v>33.14</v>
      </c>
      <c r="AH1041" s="3">
        <v>32.799999999999997</v>
      </c>
      <c r="AI1041" s="3">
        <v>33.67</v>
      </c>
      <c r="AJ1041" s="3">
        <v>36.44</v>
      </c>
      <c r="AK1041" s="3">
        <v>42.22</v>
      </c>
      <c r="AL1041" s="3">
        <v>44.86</v>
      </c>
      <c r="AM1041" s="3">
        <v>45.92</v>
      </c>
      <c r="AN1041" s="3">
        <v>45.98</v>
      </c>
      <c r="AO1041" s="3">
        <v>43.5</v>
      </c>
      <c r="AP1041" s="3">
        <v>40.98</v>
      </c>
      <c r="AQ1041" s="3">
        <v>36.42</v>
      </c>
      <c r="AR1041" s="3">
        <v>35.11</v>
      </c>
      <c r="AS1041" s="3">
        <v>34.58</v>
      </c>
      <c r="AT1041" s="3">
        <v>34.57</v>
      </c>
      <c r="AU1041" s="3">
        <v>34.630000000000003</v>
      </c>
      <c r="AV1041" s="3">
        <v>36.119999999999997</v>
      </c>
      <c r="AW1041" s="3">
        <v>41.23</v>
      </c>
      <c r="AX1041" s="3">
        <v>44.24</v>
      </c>
      <c r="AY1041" s="3">
        <v>45.35</v>
      </c>
    </row>
    <row r="1042" spans="1:51" x14ac:dyDescent="0.35">
      <c r="A1042" s="5">
        <f t="shared" si="17"/>
        <v>44183</v>
      </c>
      <c r="B1042" t="s">
        <v>1187</v>
      </c>
      <c r="C1042" s="2">
        <v>44183</v>
      </c>
      <c r="D1042" s="3">
        <v>45.97</v>
      </c>
      <c r="E1042" s="3">
        <v>47.36</v>
      </c>
      <c r="F1042" s="3">
        <v>44.22</v>
      </c>
      <c r="G1042" s="3">
        <v>40.78</v>
      </c>
      <c r="H1042" s="3">
        <v>37.67</v>
      </c>
      <c r="I1042" s="3">
        <v>36.22</v>
      </c>
      <c r="J1042" s="3">
        <v>35.57</v>
      </c>
      <c r="K1042" s="3">
        <v>35.950000000000003</v>
      </c>
      <c r="L1042" s="3">
        <v>36.79</v>
      </c>
      <c r="M1042" s="3">
        <v>40.36</v>
      </c>
      <c r="N1042" s="3">
        <v>44.76</v>
      </c>
      <c r="O1042" s="3">
        <v>47.54</v>
      </c>
      <c r="P1042" s="3">
        <v>49.01</v>
      </c>
      <c r="Q1042" s="3">
        <v>49.02</v>
      </c>
      <c r="R1042" s="3">
        <v>44.99</v>
      </c>
      <c r="S1042" s="3">
        <v>39.97</v>
      </c>
      <c r="T1042" s="3">
        <v>37.39</v>
      </c>
      <c r="U1042" s="3">
        <v>35.82</v>
      </c>
      <c r="V1042" s="3">
        <v>35.01</v>
      </c>
      <c r="W1042" s="3">
        <v>35.01</v>
      </c>
      <c r="X1042" s="3">
        <v>35.76</v>
      </c>
      <c r="Y1042" s="3">
        <v>40.159999999999997</v>
      </c>
      <c r="Z1042" s="3">
        <v>43.39</v>
      </c>
      <c r="AA1042" s="3">
        <v>45.81</v>
      </c>
      <c r="AB1042" s="3">
        <v>47.26</v>
      </c>
      <c r="AC1042" s="3">
        <v>47.2</v>
      </c>
      <c r="AD1042" s="3">
        <v>44.34</v>
      </c>
      <c r="AE1042" s="3">
        <v>38.950000000000003</v>
      </c>
      <c r="AF1042" s="3">
        <v>35.840000000000003</v>
      </c>
      <c r="AG1042" s="3">
        <v>33.909999999999997</v>
      </c>
      <c r="AH1042" s="3">
        <v>33.68</v>
      </c>
      <c r="AI1042" s="3">
        <v>34.6</v>
      </c>
      <c r="AJ1042" s="3">
        <v>37.369999999999997</v>
      </c>
      <c r="AK1042" s="3">
        <v>43.07</v>
      </c>
      <c r="AL1042" s="3">
        <v>45.62</v>
      </c>
      <c r="AM1042" s="3">
        <v>46.65</v>
      </c>
      <c r="AN1042" s="3">
        <v>46.69</v>
      </c>
      <c r="AO1042" s="3">
        <v>44.19</v>
      </c>
      <c r="AP1042" s="3">
        <v>41.67</v>
      </c>
      <c r="AQ1042" s="3">
        <v>37.11</v>
      </c>
      <c r="AR1042" s="3">
        <v>35.799999999999997</v>
      </c>
      <c r="AS1042" s="3">
        <v>35.270000000000003</v>
      </c>
      <c r="AT1042" s="3">
        <v>35.26</v>
      </c>
      <c r="AU1042" s="3">
        <v>35.32</v>
      </c>
      <c r="AV1042" s="3">
        <v>36.81</v>
      </c>
      <c r="AW1042" s="3">
        <v>41.92</v>
      </c>
      <c r="AX1042" s="3">
        <v>44.93</v>
      </c>
      <c r="AY1042" s="3">
        <v>46.04</v>
      </c>
    </row>
    <row r="1043" spans="1:51" x14ac:dyDescent="0.35">
      <c r="A1043" s="5">
        <f t="shared" si="17"/>
        <v>44186</v>
      </c>
      <c r="B1043" t="s">
        <v>1188</v>
      </c>
      <c r="C1043" s="2">
        <v>44186</v>
      </c>
      <c r="D1043" s="3">
        <v>49.1</v>
      </c>
      <c r="E1043" s="3">
        <v>50.34</v>
      </c>
      <c r="F1043" s="3">
        <v>47.16</v>
      </c>
      <c r="G1043" s="3">
        <v>43.02</v>
      </c>
      <c r="H1043" s="3">
        <v>39.65</v>
      </c>
      <c r="I1043" s="3">
        <v>38.159999999999997</v>
      </c>
      <c r="J1043" s="3">
        <v>37.5</v>
      </c>
      <c r="K1043" s="3">
        <v>37.89</v>
      </c>
      <c r="L1043" s="3">
        <v>38.75</v>
      </c>
      <c r="M1043" s="3">
        <v>42.32</v>
      </c>
      <c r="N1043" s="3">
        <v>46.72</v>
      </c>
      <c r="O1043" s="3">
        <v>49.51</v>
      </c>
      <c r="P1043" s="3">
        <v>50.99</v>
      </c>
      <c r="Q1043" s="3">
        <v>51.01</v>
      </c>
      <c r="R1043" s="3">
        <v>46.75</v>
      </c>
      <c r="S1043" s="3">
        <v>41.44</v>
      </c>
      <c r="T1043" s="3">
        <v>38.590000000000003</v>
      </c>
      <c r="U1043" s="3">
        <v>36.99</v>
      </c>
      <c r="V1043" s="3">
        <v>36.18</v>
      </c>
      <c r="W1043" s="3">
        <v>36.14</v>
      </c>
      <c r="X1043" s="3">
        <v>36.89</v>
      </c>
      <c r="Y1043" s="3">
        <v>41.35</v>
      </c>
      <c r="Z1043" s="3">
        <v>44.64</v>
      </c>
      <c r="AA1043" s="3">
        <v>47.12</v>
      </c>
      <c r="AB1043" s="3">
        <v>48.54</v>
      </c>
      <c r="AC1043" s="3">
        <v>48.37</v>
      </c>
      <c r="AD1043" s="3">
        <v>45.34</v>
      </c>
      <c r="AE1043" s="3">
        <v>39.68</v>
      </c>
      <c r="AF1043" s="3">
        <v>36.33</v>
      </c>
      <c r="AG1043" s="3">
        <v>34.15</v>
      </c>
      <c r="AH1043" s="3">
        <v>33.92</v>
      </c>
      <c r="AI1043" s="3">
        <v>34.840000000000003</v>
      </c>
      <c r="AJ1043" s="3">
        <v>37.61</v>
      </c>
      <c r="AK1043" s="3">
        <v>43.38</v>
      </c>
      <c r="AL1043" s="3">
        <v>46</v>
      </c>
      <c r="AM1043" s="3">
        <v>47.03</v>
      </c>
      <c r="AN1043" s="3">
        <v>47.07</v>
      </c>
      <c r="AO1043" s="3">
        <v>44.57</v>
      </c>
      <c r="AP1043" s="3">
        <v>42.05</v>
      </c>
      <c r="AQ1043" s="3">
        <v>37.49</v>
      </c>
      <c r="AR1043" s="3">
        <v>36.18</v>
      </c>
      <c r="AS1043" s="3">
        <v>35.65</v>
      </c>
      <c r="AT1043" s="3">
        <v>35.64</v>
      </c>
      <c r="AU1043" s="3">
        <v>35.700000000000003</v>
      </c>
      <c r="AV1043" s="3">
        <v>37.19</v>
      </c>
      <c r="AW1043" s="3">
        <v>42.3</v>
      </c>
      <c r="AX1043" s="3">
        <v>45.31</v>
      </c>
      <c r="AY1043" s="3">
        <v>46.42</v>
      </c>
    </row>
    <row r="1044" spans="1:51" x14ac:dyDescent="0.35">
      <c r="A1044" s="5">
        <f t="shared" si="17"/>
        <v>44187</v>
      </c>
      <c r="B1044" t="s">
        <v>1189</v>
      </c>
      <c r="C1044" s="2">
        <v>44187</v>
      </c>
      <c r="D1044" s="3">
        <v>51.62</v>
      </c>
      <c r="E1044" s="3">
        <v>52.69</v>
      </c>
      <c r="F1044" s="3">
        <v>49.04</v>
      </c>
      <c r="G1044" s="3">
        <v>44.41</v>
      </c>
      <c r="H1044" s="3">
        <v>40.9</v>
      </c>
      <c r="I1044" s="3">
        <v>39.450000000000003</v>
      </c>
      <c r="J1044" s="3">
        <v>38.840000000000003</v>
      </c>
      <c r="K1044" s="3">
        <v>39.229999999999997</v>
      </c>
      <c r="L1044" s="3">
        <v>40.020000000000003</v>
      </c>
      <c r="M1044" s="3">
        <v>43.49</v>
      </c>
      <c r="N1044" s="3">
        <v>47.79</v>
      </c>
      <c r="O1044" s="3">
        <v>50.53</v>
      </c>
      <c r="P1044" s="3">
        <v>52</v>
      </c>
      <c r="Q1044" s="3">
        <v>51.99</v>
      </c>
      <c r="R1044" s="3">
        <v>47.65</v>
      </c>
      <c r="S1044" s="3">
        <v>42.26</v>
      </c>
      <c r="T1044" s="3">
        <v>39.409999999999997</v>
      </c>
      <c r="U1044" s="3">
        <v>37.81</v>
      </c>
      <c r="V1044" s="3">
        <v>37</v>
      </c>
      <c r="W1044" s="3">
        <v>36.97</v>
      </c>
      <c r="X1044" s="3">
        <v>37.74</v>
      </c>
      <c r="Y1044" s="3">
        <v>42.08</v>
      </c>
      <c r="Z1044" s="3">
        <v>45.26</v>
      </c>
      <c r="AA1044" s="3">
        <v>47.66</v>
      </c>
      <c r="AB1044" s="3">
        <v>49</v>
      </c>
      <c r="AC1044" s="3">
        <v>48.75</v>
      </c>
      <c r="AD1044" s="3">
        <v>45.62</v>
      </c>
      <c r="AE1044" s="3">
        <v>39.9</v>
      </c>
      <c r="AF1044" s="3">
        <v>36.47</v>
      </c>
      <c r="AG1044" s="3">
        <v>34.29</v>
      </c>
      <c r="AH1044" s="3">
        <v>34.06</v>
      </c>
      <c r="AI1044" s="3">
        <v>34.979999999999997</v>
      </c>
      <c r="AJ1044" s="3">
        <v>37.75</v>
      </c>
      <c r="AK1044" s="3">
        <v>43.52</v>
      </c>
      <c r="AL1044" s="3">
        <v>46.14</v>
      </c>
      <c r="AM1044" s="3">
        <v>47.17</v>
      </c>
      <c r="AN1044" s="3">
        <v>47.21</v>
      </c>
      <c r="AO1044" s="3">
        <v>44.71</v>
      </c>
      <c r="AP1044" s="3">
        <v>42.11</v>
      </c>
      <c r="AQ1044" s="3">
        <v>37.47</v>
      </c>
      <c r="AR1044" s="3">
        <v>36.130000000000003</v>
      </c>
      <c r="AS1044" s="3">
        <v>35.6</v>
      </c>
      <c r="AT1044" s="3">
        <v>35.590000000000003</v>
      </c>
      <c r="AU1044" s="3">
        <v>35.65</v>
      </c>
      <c r="AV1044" s="3">
        <v>37.14</v>
      </c>
      <c r="AW1044" s="3">
        <v>42.25</v>
      </c>
      <c r="AX1044" s="3">
        <v>45.26</v>
      </c>
      <c r="AY1044" s="3">
        <v>46.37</v>
      </c>
    </row>
    <row r="1045" spans="1:51" x14ac:dyDescent="0.35">
      <c r="A1045" s="5">
        <f t="shared" si="17"/>
        <v>44188</v>
      </c>
      <c r="B1045" t="s">
        <v>1190</v>
      </c>
      <c r="C1045" s="2">
        <v>44188</v>
      </c>
      <c r="D1045" s="3">
        <v>50.89</v>
      </c>
      <c r="E1045" s="3">
        <v>51.59</v>
      </c>
      <c r="F1045" s="3">
        <v>47.7</v>
      </c>
      <c r="G1045" s="3">
        <v>43.84</v>
      </c>
      <c r="H1045" s="3">
        <v>40.5</v>
      </c>
      <c r="I1045" s="3">
        <v>39.049999999999997</v>
      </c>
      <c r="J1045" s="3">
        <v>38.32</v>
      </c>
      <c r="K1045" s="3">
        <v>38.58</v>
      </c>
      <c r="L1045" s="3">
        <v>39.369999999999997</v>
      </c>
      <c r="M1045" s="3">
        <v>42.97</v>
      </c>
      <c r="N1045" s="3">
        <v>47.27</v>
      </c>
      <c r="O1045" s="3">
        <v>50.02</v>
      </c>
      <c r="P1045" s="3">
        <v>51.5</v>
      </c>
      <c r="Q1045" s="3">
        <v>51.49</v>
      </c>
      <c r="R1045" s="3">
        <v>47.11</v>
      </c>
      <c r="S1045" s="3">
        <v>41.72</v>
      </c>
      <c r="T1045" s="3">
        <v>39.020000000000003</v>
      </c>
      <c r="U1045" s="3">
        <v>37.42</v>
      </c>
      <c r="V1045" s="3">
        <v>36.61</v>
      </c>
      <c r="W1045" s="3">
        <v>36.58</v>
      </c>
      <c r="X1045" s="3">
        <v>37.15</v>
      </c>
      <c r="Y1045" s="3">
        <v>41.37</v>
      </c>
      <c r="Z1045" s="3">
        <v>44.29</v>
      </c>
      <c r="AA1045" s="3">
        <v>46.69</v>
      </c>
      <c r="AB1045" s="3">
        <v>48.03</v>
      </c>
      <c r="AC1045" s="3">
        <v>47.78</v>
      </c>
      <c r="AD1045" s="3">
        <v>44.94</v>
      </c>
      <c r="AE1045" s="3">
        <v>39.549999999999997</v>
      </c>
      <c r="AF1045" s="3">
        <v>36.42</v>
      </c>
      <c r="AG1045" s="3">
        <v>34.5</v>
      </c>
      <c r="AH1045" s="3">
        <v>34.270000000000003</v>
      </c>
      <c r="AI1045" s="3">
        <v>35.19</v>
      </c>
      <c r="AJ1045" s="3">
        <v>37.67</v>
      </c>
      <c r="AK1045" s="3">
        <v>43.14</v>
      </c>
      <c r="AL1045" s="3">
        <v>45.47</v>
      </c>
      <c r="AM1045" s="3">
        <v>46.5</v>
      </c>
      <c r="AN1045" s="3">
        <v>46.54</v>
      </c>
      <c r="AO1045" s="3">
        <v>44.04</v>
      </c>
      <c r="AP1045" s="3">
        <v>41.44</v>
      </c>
      <c r="AQ1045" s="3">
        <v>37</v>
      </c>
      <c r="AR1045" s="3">
        <v>35.659999999999997</v>
      </c>
      <c r="AS1045" s="3">
        <v>35.130000000000003</v>
      </c>
      <c r="AT1045" s="3">
        <v>35.119999999999997</v>
      </c>
      <c r="AU1045" s="3">
        <v>35.18</v>
      </c>
      <c r="AV1045" s="3">
        <v>36.67</v>
      </c>
      <c r="AW1045" s="3">
        <v>41.84</v>
      </c>
      <c r="AX1045" s="3">
        <v>44.85</v>
      </c>
      <c r="AY1045" s="3">
        <v>45.96</v>
      </c>
    </row>
    <row r="1046" spans="1:51" x14ac:dyDescent="0.35">
      <c r="A1046" s="5">
        <f t="shared" si="17"/>
        <v>44189</v>
      </c>
      <c r="B1046" t="s">
        <v>1191</v>
      </c>
      <c r="C1046" s="2">
        <v>44189</v>
      </c>
      <c r="D1046" s="3">
        <v>51.07</v>
      </c>
      <c r="E1046" s="3">
        <v>51.77</v>
      </c>
      <c r="F1046" s="3">
        <v>48.07</v>
      </c>
      <c r="G1046" s="3">
        <v>43.87</v>
      </c>
      <c r="H1046" s="3">
        <v>40.4</v>
      </c>
      <c r="I1046" s="3">
        <v>38.85</v>
      </c>
      <c r="J1046" s="3">
        <v>38.33</v>
      </c>
      <c r="K1046" s="3">
        <v>38.71</v>
      </c>
      <c r="L1046" s="3">
        <v>39.5</v>
      </c>
      <c r="M1046" s="3">
        <v>42.92</v>
      </c>
      <c r="N1046" s="3">
        <v>47.06</v>
      </c>
      <c r="O1046" s="3">
        <v>49.81</v>
      </c>
      <c r="P1046" s="3">
        <v>51.29</v>
      </c>
      <c r="Q1046" s="3">
        <v>51.28</v>
      </c>
      <c r="R1046" s="3">
        <v>47.01</v>
      </c>
      <c r="S1046" s="3">
        <v>41.75</v>
      </c>
      <c r="T1046" s="3">
        <v>39.049999999999997</v>
      </c>
      <c r="U1046" s="3">
        <v>37.450000000000003</v>
      </c>
      <c r="V1046" s="3">
        <v>36.64</v>
      </c>
      <c r="W1046" s="3">
        <v>36.61</v>
      </c>
      <c r="X1046" s="3">
        <v>37.18</v>
      </c>
      <c r="Y1046" s="3">
        <v>41.4</v>
      </c>
      <c r="Z1046" s="3">
        <v>44.32</v>
      </c>
      <c r="AA1046" s="3">
        <v>46.72</v>
      </c>
      <c r="AB1046" s="3">
        <v>48.06</v>
      </c>
      <c r="AC1046" s="3">
        <v>47.81</v>
      </c>
      <c r="AD1046" s="3">
        <v>44.97</v>
      </c>
      <c r="AE1046" s="3">
        <v>39.58</v>
      </c>
      <c r="AF1046" s="3">
        <v>36.450000000000003</v>
      </c>
      <c r="AG1046" s="3">
        <v>34.53</v>
      </c>
      <c r="AH1046" s="3">
        <v>34.299999999999997</v>
      </c>
      <c r="AI1046" s="3">
        <v>35.22</v>
      </c>
      <c r="AJ1046" s="3">
        <v>37.700000000000003</v>
      </c>
      <c r="AK1046" s="3">
        <v>43.17</v>
      </c>
      <c r="AL1046" s="3">
        <v>45.5</v>
      </c>
      <c r="AM1046" s="3">
        <v>46.53</v>
      </c>
      <c r="AN1046" s="3">
        <v>46.57</v>
      </c>
      <c r="AO1046" s="3">
        <v>44.07</v>
      </c>
      <c r="AP1046" s="3">
        <v>41.47</v>
      </c>
      <c r="AQ1046" s="3">
        <v>37.03</v>
      </c>
      <c r="AR1046" s="3">
        <v>35.69</v>
      </c>
      <c r="AS1046" s="3">
        <v>35.159999999999997</v>
      </c>
      <c r="AT1046" s="3">
        <v>35.15</v>
      </c>
      <c r="AU1046" s="3">
        <v>35.21</v>
      </c>
      <c r="AV1046" s="3">
        <v>36.700000000000003</v>
      </c>
      <c r="AW1046" s="3">
        <v>41.87</v>
      </c>
      <c r="AX1046" s="3">
        <v>44.88</v>
      </c>
      <c r="AY1046" s="3">
        <v>45.99</v>
      </c>
    </row>
    <row r="1047" spans="1:51" x14ac:dyDescent="0.35">
      <c r="A1047" s="5">
        <f t="shared" si="17"/>
        <v>44190</v>
      </c>
      <c r="B1047" t="s">
        <v>1192</v>
      </c>
      <c r="C1047" s="2">
        <v>44190</v>
      </c>
      <c r="D1047" s="3" t="e">
        <v>#N/A</v>
      </c>
      <c r="E1047" s="3" t="e">
        <v>#N/A</v>
      </c>
      <c r="F1047" s="3" t="e">
        <v>#N/A</v>
      </c>
      <c r="G1047" s="3" t="e">
        <v>#N/A</v>
      </c>
      <c r="H1047" s="3" t="e">
        <v>#N/A</v>
      </c>
      <c r="I1047" s="3" t="e">
        <v>#N/A</v>
      </c>
      <c r="J1047" s="3" t="e">
        <v>#N/A</v>
      </c>
      <c r="K1047" s="3" t="e">
        <v>#N/A</v>
      </c>
      <c r="L1047" s="3" t="e">
        <v>#N/A</v>
      </c>
      <c r="M1047" s="3" t="e">
        <v>#N/A</v>
      </c>
      <c r="N1047" s="3" t="e">
        <v>#N/A</v>
      </c>
      <c r="O1047" s="3" t="e">
        <v>#N/A</v>
      </c>
      <c r="P1047" s="3" t="e">
        <v>#N/A</v>
      </c>
      <c r="Q1047" s="3" t="e">
        <v>#N/A</v>
      </c>
      <c r="R1047" s="3" t="e">
        <v>#N/A</v>
      </c>
      <c r="S1047" s="3" t="e">
        <v>#N/A</v>
      </c>
      <c r="T1047" s="3" t="e">
        <v>#N/A</v>
      </c>
      <c r="U1047" s="3" t="e">
        <v>#N/A</v>
      </c>
      <c r="V1047" s="3" t="e">
        <v>#N/A</v>
      </c>
      <c r="W1047" s="3" t="e">
        <v>#N/A</v>
      </c>
      <c r="X1047" s="3" t="e">
        <v>#N/A</v>
      </c>
      <c r="Y1047" s="3" t="e">
        <v>#N/A</v>
      </c>
      <c r="Z1047" s="3" t="e">
        <v>#N/A</v>
      </c>
      <c r="AA1047" s="3" t="e">
        <v>#N/A</v>
      </c>
      <c r="AB1047" s="3" t="e">
        <v>#N/A</v>
      </c>
      <c r="AC1047" s="3" t="e">
        <v>#N/A</v>
      </c>
      <c r="AD1047" s="3" t="e">
        <v>#N/A</v>
      </c>
      <c r="AE1047" s="3" t="e">
        <v>#N/A</v>
      </c>
      <c r="AF1047" s="3" t="e">
        <v>#N/A</v>
      </c>
      <c r="AG1047" s="3" t="e">
        <v>#N/A</v>
      </c>
      <c r="AH1047" s="3" t="e">
        <v>#N/A</v>
      </c>
      <c r="AI1047" s="3" t="e">
        <v>#N/A</v>
      </c>
      <c r="AJ1047" s="3" t="e">
        <v>#N/A</v>
      </c>
      <c r="AK1047" s="3" t="e">
        <v>#N/A</v>
      </c>
      <c r="AL1047" s="3" t="e">
        <v>#N/A</v>
      </c>
      <c r="AM1047" s="3" t="e">
        <v>#N/A</v>
      </c>
      <c r="AN1047" s="3" t="e">
        <v>#N/A</v>
      </c>
      <c r="AO1047" s="3" t="e">
        <v>#N/A</v>
      </c>
      <c r="AP1047" s="3" t="e">
        <v>#N/A</v>
      </c>
      <c r="AQ1047" s="3" t="e">
        <v>#N/A</v>
      </c>
      <c r="AR1047" s="3" t="e">
        <v>#N/A</v>
      </c>
      <c r="AS1047" s="3" t="e">
        <v>#N/A</v>
      </c>
      <c r="AT1047" s="3" t="e">
        <v>#N/A</v>
      </c>
      <c r="AU1047" s="3" t="e">
        <v>#N/A</v>
      </c>
      <c r="AV1047" s="3" t="e">
        <v>#N/A</v>
      </c>
      <c r="AW1047" s="3" t="e">
        <v>#N/A</v>
      </c>
      <c r="AX1047" s="3" t="e">
        <v>#N/A</v>
      </c>
      <c r="AY1047" s="3" t="e">
        <v>#N/A</v>
      </c>
    </row>
    <row r="1048" spans="1:51" x14ac:dyDescent="0.35">
      <c r="A1048" s="5">
        <f t="shared" si="17"/>
        <v>44193</v>
      </c>
      <c r="B1048" t="s">
        <v>1193</v>
      </c>
      <c r="C1048" s="2">
        <v>44193</v>
      </c>
      <c r="D1048" s="3">
        <v>51.07</v>
      </c>
      <c r="E1048" s="3">
        <v>51.77</v>
      </c>
      <c r="F1048" s="3">
        <v>48.07</v>
      </c>
      <c r="G1048" s="3">
        <v>43.87</v>
      </c>
      <c r="H1048" s="3">
        <v>40.4</v>
      </c>
      <c r="I1048" s="3">
        <v>38.85</v>
      </c>
      <c r="J1048" s="3">
        <v>38.33</v>
      </c>
      <c r="K1048" s="3">
        <v>38.71</v>
      </c>
      <c r="L1048" s="3">
        <v>39.5</v>
      </c>
      <c r="M1048" s="3">
        <v>42.92</v>
      </c>
      <c r="N1048" s="3">
        <v>47.06</v>
      </c>
      <c r="O1048" s="3">
        <v>49.81</v>
      </c>
      <c r="P1048" s="3">
        <v>51.29</v>
      </c>
      <c r="Q1048" s="3">
        <v>51.28</v>
      </c>
      <c r="R1048" s="3">
        <v>47.01</v>
      </c>
      <c r="S1048" s="3">
        <v>41.75</v>
      </c>
      <c r="T1048" s="3">
        <v>39.049999999999997</v>
      </c>
      <c r="U1048" s="3">
        <v>37.450000000000003</v>
      </c>
      <c r="V1048" s="3">
        <v>36.64</v>
      </c>
      <c r="W1048" s="3">
        <v>36.61</v>
      </c>
      <c r="X1048" s="3">
        <v>37.18</v>
      </c>
      <c r="Y1048" s="3">
        <v>41.4</v>
      </c>
      <c r="Z1048" s="3">
        <v>44.32</v>
      </c>
      <c r="AA1048" s="3">
        <v>46.72</v>
      </c>
      <c r="AB1048" s="3">
        <v>48.06</v>
      </c>
      <c r="AC1048" s="3">
        <v>47.81</v>
      </c>
      <c r="AD1048" s="3">
        <v>44.97</v>
      </c>
      <c r="AE1048" s="3">
        <v>39.58</v>
      </c>
      <c r="AF1048" s="3">
        <v>36.450000000000003</v>
      </c>
      <c r="AG1048" s="3">
        <v>34.53</v>
      </c>
      <c r="AH1048" s="3">
        <v>34.299999999999997</v>
      </c>
      <c r="AI1048" s="3">
        <v>35.22</v>
      </c>
      <c r="AJ1048" s="3">
        <v>37.700000000000003</v>
      </c>
      <c r="AK1048" s="3">
        <v>43.17</v>
      </c>
      <c r="AL1048" s="3">
        <v>45.5</v>
      </c>
      <c r="AM1048" s="3">
        <v>46.53</v>
      </c>
      <c r="AN1048" s="3">
        <v>46.57</v>
      </c>
      <c r="AO1048" s="3">
        <v>44.07</v>
      </c>
      <c r="AP1048" s="3">
        <v>41.47</v>
      </c>
      <c r="AQ1048" s="3">
        <v>37.03</v>
      </c>
      <c r="AR1048" s="3">
        <v>35.69</v>
      </c>
      <c r="AS1048" s="3">
        <v>35.159999999999997</v>
      </c>
      <c r="AT1048" s="3">
        <v>35.15</v>
      </c>
      <c r="AU1048" s="3">
        <v>35.21</v>
      </c>
      <c r="AV1048" s="3">
        <v>36.700000000000003</v>
      </c>
      <c r="AW1048" s="3">
        <v>41.87</v>
      </c>
      <c r="AX1048" s="3">
        <v>44.88</v>
      </c>
      <c r="AY1048" s="3">
        <v>45.99</v>
      </c>
    </row>
    <row r="1049" spans="1:51" x14ac:dyDescent="0.35">
      <c r="A1049" s="5">
        <f t="shared" si="17"/>
        <v>44194</v>
      </c>
      <c r="B1049" t="s">
        <v>1194</v>
      </c>
      <c r="C1049" s="2">
        <v>44194</v>
      </c>
      <c r="D1049" s="3">
        <v>55.51</v>
      </c>
      <c r="E1049" s="3">
        <v>55.68</v>
      </c>
      <c r="F1049" s="3">
        <v>51.3</v>
      </c>
      <c r="G1049" s="3">
        <v>46.37</v>
      </c>
      <c r="H1049" s="3">
        <v>42.58</v>
      </c>
      <c r="I1049" s="3">
        <v>40.909999999999997</v>
      </c>
      <c r="J1049" s="3">
        <v>40.21</v>
      </c>
      <c r="K1049" s="3">
        <v>40.520000000000003</v>
      </c>
      <c r="L1049" s="3">
        <v>41.27</v>
      </c>
      <c r="M1049" s="3">
        <v>44.74</v>
      </c>
      <c r="N1049" s="3">
        <v>48.92</v>
      </c>
      <c r="O1049" s="3">
        <v>51.51</v>
      </c>
      <c r="P1049" s="3">
        <v>53.17</v>
      </c>
      <c r="Q1049" s="3">
        <v>53.04</v>
      </c>
      <c r="R1049" s="3">
        <v>48.34</v>
      </c>
      <c r="S1049" s="3">
        <v>42.83</v>
      </c>
      <c r="T1049" s="3">
        <v>39.659999999999997</v>
      </c>
      <c r="U1049" s="3">
        <v>37.56</v>
      </c>
      <c r="V1049" s="3">
        <v>36.68</v>
      </c>
      <c r="W1049" s="3">
        <v>36.65</v>
      </c>
      <c r="X1049" s="3">
        <v>37.22</v>
      </c>
      <c r="Y1049" s="3">
        <v>41.85</v>
      </c>
      <c r="Z1049" s="3">
        <v>45.15</v>
      </c>
      <c r="AA1049" s="3">
        <v>47.78</v>
      </c>
      <c r="AB1049" s="3">
        <v>49.12</v>
      </c>
      <c r="AC1049" s="3">
        <v>48.87</v>
      </c>
      <c r="AD1049" s="3">
        <v>46.03</v>
      </c>
      <c r="AE1049" s="3">
        <v>40.64</v>
      </c>
      <c r="AF1049" s="3">
        <v>37.39</v>
      </c>
      <c r="AG1049" s="3">
        <v>35.36</v>
      </c>
      <c r="AH1049" s="3">
        <v>35.130000000000003</v>
      </c>
      <c r="AI1049" s="3">
        <v>36.049999999999997</v>
      </c>
      <c r="AJ1049" s="3">
        <v>38.53</v>
      </c>
      <c r="AK1049" s="3">
        <v>43.97</v>
      </c>
      <c r="AL1049" s="3">
        <v>46.52</v>
      </c>
      <c r="AM1049" s="3">
        <v>47.78</v>
      </c>
      <c r="AN1049" s="3">
        <v>47.82</v>
      </c>
      <c r="AO1049" s="3">
        <v>45.32</v>
      </c>
      <c r="AP1049" s="3">
        <v>42.72</v>
      </c>
      <c r="AQ1049" s="3">
        <v>38.28</v>
      </c>
      <c r="AR1049" s="3">
        <v>36.94</v>
      </c>
      <c r="AS1049" s="3">
        <v>36.409999999999997</v>
      </c>
      <c r="AT1049" s="3">
        <v>36.4</v>
      </c>
      <c r="AU1049" s="3">
        <v>36.46</v>
      </c>
      <c r="AV1049" s="3">
        <v>37.950000000000003</v>
      </c>
      <c r="AW1049" s="3">
        <v>43.12</v>
      </c>
      <c r="AX1049" s="3">
        <v>46.13</v>
      </c>
      <c r="AY1049" s="3">
        <v>47.24</v>
      </c>
    </row>
    <row r="1050" spans="1:51" x14ac:dyDescent="0.35">
      <c r="A1050" s="5">
        <f t="shared" si="17"/>
        <v>44195</v>
      </c>
      <c r="B1050" t="s">
        <v>1195</v>
      </c>
      <c r="C1050" s="2">
        <v>44195</v>
      </c>
      <c r="D1050" s="3">
        <v>55.82</v>
      </c>
      <c r="E1050" s="3">
        <v>55.88</v>
      </c>
      <c r="F1050" s="3">
        <v>51.69</v>
      </c>
      <c r="G1050" s="3">
        <v>46.38</v>
      </c>
      <c r="H1050" s="3">
        <v>42.58</v>
      </c>
      <c r="I1050" s="3">
        <v>40.96</v>
      </c>
      <c r="J1050" s="3">
        <v>40.25</v>
      </c>
      <c r="K1050" s="3">
        <v>40.68</v>
      </c>
      <c r="L1050" s="3">
        <v>41.46</v>
      </c>
      <c r="M1050" s="3">
        <v>44.66</v>
      </c>
      <c r="N1050" s="3">
        <v>48.62</v>
      </c>
      <c r="O1050" s="3">
        <v>51.13</v>
      </c>
      <c r="P1050" s="3">
        <v>53.43</v>
      </c>
      <c r="Q1050" s="3">
        <v>53.36</v>
      </c>
      <c r="R1050" s="3">
        <v>48.71</v>
      </c>
      <c r="S1050" s="3">
        <v>43</v>
      </c>
      <c r="T1050" s="3">
        <v>39.58</v>
      </c>
      <c r="U1050" s="3">
        <v>37.409999999999997</v>
      </c>
      <c r="V1050" s="3">
        <v>36.5</v>
      </c>
      <c r="W1050" s="3">
        <v>36.44</v>
      </c>
      <c r="X1050" s="3">
        <v>36.950000000000003</v>
      </c>
      <c r="Y1050" s="3">
        <v>41.54</v>
      </c>
      <c r="Z1050" s="3">
        <v>44.78</v>
      </c>
      <c r="AA1050" s="3">
        <v>47.41</v>
      </c>
      <c r="AB1050" s="3">
        <v>48.67</v>
      </c>
      <c r="AC1050" s="3">
        <v>48.5</v>
      </c>
      <c r="AD1050" s="3">
        <v>45.8</v>
      </c>
      <c r="AE1050" s="3">
        <v>40.61</v>
      </c>
      <c r="AF1050" s="3">
        <v>37.479999999999997</v>
      </c>
      <c r="AG1050" s="3">
        <v>35.47</v>
      </c>
      <c r="AH1050" s="3">
        <v>35.19</v>
      </c>
      <c r="AI1050" s="3">
        <v>36.06</v>
      </c>
      <c r="AJ1050" s="3">
        <v>38.49</v>
      </c>
      <c r="AK1050" s="3">
        <v>43.57</v>
      </c>
      <c r="AL1050" s="3">
        <v>45.94</v>
      </c>
      <c r="AM1050" s="3">
        <v>47.13</v>
      </c>
      <c r="AN1050" s="3">
        <v>47.17</v>
      </c>
      <c r="AO1050" s="3">
        <v>44.67</v>
      </c>
      <c r="AP1050" s="3">
        <v>42.07</v>
      </c>
      <c r="AQ1050" s="3">
        <v>37.67</v>
      </c>
      <c r="AR1050" s="3">
        <v>36.33</v>
      </c>
      <c r="AS1050" s="3">
        <v>35.799999999999997</v>
      </c>
      <c r="AT1050" s="3">
        <v>35.79</v>
      </c>
      <c r="AU1050" s="3">
        <v>35.85</v>
      </c>
      <c r="AV1050" s="3">
        <v>37.340000000000003</v>
      </c>
      <c r="AW1050" s="3">
        <v>42.51</v>
      </c>
      <c r="AX1050" s="3">
        <v>45.52</v>
      </c>
      <c r="AY1050" s="3">
        <v>46.63</v>
      </c>
    </row>
    <row r="1051" spans="1:51" x14ac:dyDescent="0.35">
      <c r="A1051" s="5">
        <f t="shared" si="17"/>
        <v>44196</v>
      </c>
      <c r="B1051" t="s">
        <v>1196</v>
      </c>
      <c r="C1051" s="2">
        <v>44196</v>
      </c>
      <c r="D1051" s="3">
        <v>56.4</v>
      </c>
      <c r="E1051" s="3">
        <v>52.31</v>
      </c>
      <c r="F1051" s="3">
        <v>46.85</v>
      </c>
      <c r="G1051" s="3">
        <v>42.85</v>
      </c>
      <c r="H1051" s="3">
        <v>41.05</v>
      </c>
      <c r="I1051" s="3">
        <v>40.35</v>
      </c>
      <c r="J1051" s="3">
        <v>41.04</v>
      </c>
      <c r="K1051" s="3">
        <v>41.9</v>
      </c>
      <c r="L1051" s="3">
        <v>44.85</v>
      </c>
      <c r="M1051" s="3">
        <v>48.81</v>
      </c>
      <c r="N1051" s="3">
        <v>51.24</v>
      </c>
      <c r="O1051" s="3">
        <v>53.3</v>
      </c>
      <c r="P1051" s="3">
        <v>53.23</v>
      </c>
      <c r="Q1051" s="3">
        <v>48.58</v>
      </c>
      <c r="R1051" s="3">
        <v>43.32</v>
      </c>
      <c r="S1051" s="3">
        <v>39.9</v>
      </c>
      <c r="T1051" s="3">
        <v>37.729999999999997</v>
      </c>
      <c r="U1051" s="3">
        <v>37.08</v>
      </c>
      <c r="V1051" s="3">
        <v>37.020000000000003</v>
      </c>
      <c r="W1051" s="3">
        <v>37.53</v>
      </c>
      <c r="X1051" s="3">
        <v>41.72</v>
      </c>
      <c r="Y1051" s="3">
        <v>44.96</v>
      </c>
      <c r="Z1051" s="3">
        <v>47.59</v>
      </c>
      <c r="AA1051" s="3">
        <v>48.85</v>
      </c>
      <c r="AB1051" s="3">
        <v>48.69</v>
      </c>
      <c r="AC1051" s="3">
        <v>46</v>
      </c>
      <c r="AD1051" s="3">
        <v>40.380000000000003</v>
      </c>
      <c r="AE1051" s="3">
        <v>37.25</v>
      </c>
      <c r="AF1051" s="3">
        <v>35.24</v>
      </c>
      <c r="AG1051" s="3">
        <v>34.96</v>
      </c>
      <c r="AH1051" s="3">
        <v>35.83</v>
      </c>
      <c r="AI1051" s="3">
        <v>38.26</v>
      </c>
      <c r="AJ1051" s="3">
        <v>43.34</v>
      </c>
      <c r="AK1051" s="3">
        <v>45.71</v>
      </c>
      <c r="AL1051" s="3">
        <v>46.9</v>
      </c>
      <c r="AM1051" s="3">
        <v>46.94</v>
      </c>
      <c r="AN1051" s="3">
        <v>44.44</v>
      </c>
      <c r="AO1051" s="3">
        <v>41.76</v>
      </c>
      <c r="AP1051" s="3">
        <v>37.28</v>
      </c>
      <c r="AQ1051" s="3">
        <v>35.94</v>
      </c>
      <c r="AR1051" s="3">
        <v>35.409999999999997</v>
      </c>
      <c r="AS1051" s="3">
        <v>35.4</v>
      </c>
      <c r="AT1051" s="3">
        <v>35.46</v>
      </c>
      <c r="AU1051" s="3">
        <v>36.950000000000003</v>
      </c>
      <c r="AV1051" s="3">
        <v>42.12</v>
      </c>
      <c r="AW1051" s="3">
        <v>45.13</v>
      </c>
      <c r="AX1051" s="3">
        <v>46.24</v>
      </c>
      <c r="AY1051" s="3">
        <v>46.84</v>
      </c>
    </row>
    <row r="1052" spans="1:51" x14ac:dyDescent="0.35">
      <c r="A1052" s="5">
        <f t="shared" si="17"/>
        <v>44197</v>
      </c>
      <c r="B1052" t="s">
        <v>1197</v>
      </c>
      <c r="C1052" s="2">
        <v>44197</v>
      </c>
      <c r="D1052" s="3" t="e">
        <v>#N/A</v>
      </c>
      <c r="E1052" s="3" t="e">
        <v>#N/A</v>
      </c>
      <c r="F1052" s="3" t="e">
        <v>#N/A</v>
      </c>
      <c r="G1052" s="3" t="e">
        <v>#N/A</v>
      </c>
      <c r="H1052" s="3" t="e">
        <v>#N/A</v>
      </c>
      <c r="I1052" s="3" t="e">
        <v>#N/A</v>
      </c>
      <c r="J1052" s="3" t="e">
        <v>#N/A</v>
      </c>
      <c r="K1052" s="3" t="e">
        <v>#N/A</v>
      </c>
      <c r="L1052" s="3" t="e">
        <v>#N/A</v>
      </c>
      <c r="M1052" s="3" t="e">
        <v>#N/A</v>
      </c>
      <c r="N1052" s="3" t="e">
        <v>#N/A</v>
      </c>
      <c r="O1052" s="3" t="e">
        <v>#N/A</v>
      </c>
      <c r="P1052" s="3" t="e">
        <v>#N/A</v>
      </c>
      <c r="Q1052" s="3" t="e">
        <v>#N/A</v>
      </c>
      <c r="R1052" s="3" t="e">
        <v>#N/A</v>
      </c>
      <c r="S1052" s="3" t="e">
        <v>#N/A</v>
      </c>
      <c r="T1052" s="3" t="e">
        <v>#N/A</v>
      </c>
      <c r="U1052" s="3" t="e">
        <v>#N/A</v>
      </c>
      <c r="V1052" s="3" t="e">
        <v>#N/A</v>
      </c>
      <c r="W1052" s="3" t="e">
        <v>#N/A</v>
      </c>
      <c r="X1052" s="3" t="e">
        <v>#N/A</v>
      </c>
      <c r="Y1052" s="3" t="e">
        <v>#N/A</v>
      </c>
      <c r="Z1052" s="3" t="e">
        <v>#N/A</v>
      </c>
      <c r="AA1052" s="3" t="e">
        <v>#N/A</v>
      </c>
      <c r="AB1052" s="3" t="e">
        <v>#N/A</v>
      </c>
      <c r="AC1052" s="3" t="e">
        <v>#N/A</v>
      </c>
      <c r="AD1052" s="3" t="e">
        <v>#N/A</v>
      </c>
      <c r="AE1052" s="3" t="e">
        <v>#N/A</v>
      </c>
      <c r="AF1052" s="3" t="e">
        <v>#N/A</v>
      </c>
      <c r="AG1052" s="3" t="e">
        <v>#N/A</v>
      </c>
      <c r="AH1052" s="3" t="e">
        <v>#N/A</v>
      </c>
      <c r="AI1052" s="3" t="e">
        <v>#N/A</v>
      </c>
      <c r="AJ1052" s="3" t="e">
        <v>#N/A</v>
      </c>
      <c r="AK1052" s="3" t="e">
        <v>#N/A</v>
      </c>
      <c r="AL1052" s="3" t="e">
        <v>#N/A</v>
      </c>
      <c r="AM1052" s="3" t="e">
        <v>#N/A</v>
      </c>
      <c r="AN1052" s="3" t="e">
        <v>#N/A</v>
      </c>
      <c r="AO1052" s="3" t="e">
        <v>#N/A</v>
      </c>
      <c r="AP1052" s="3" t="e">
        <v>#N/A</v>
      </c>
      <c r="AQ1052" s="3" t="e">
        <v>#N/A</v>
      </c>
      <c r="AR1052" s="3" t="e">
        <v>#N/A</v>
      </c>
      <c r="AS1052" s="3" t="e">
        <v>#N/A</v>
      </c>
      <c r="AT1052" s="3" t="e">
        <v>#N/A</v>
      </c>
      <c r="AU1052" s="3" t="e">
        <v>#N/A</v>
      </c>
      <c r="AV1052" s="3" t="e">
        <v>#N/A</v>
      </c>
      <c r="AW1052" s="3" t="e">
        <v>#N/A</v>
      </c>
      <c r="AX1052" s="3" t="e">
        <v>#N/A</v>
      </c>
      <c r="AY1052" s="3" t="e">
        <v>#N/A</v>
      </c>
    </row>
    <row r="1053" spans="1:51" x14ac:dyDescent="0.35">
      <c r="A1053" s="5">
        <f t="shared" si="17"/>
        <v>44200</v>
      </c>
      <c r="B1053" t="s">
        <v>1198</v>
      </c>
      <c r="C1053" s="2">
        <v>44200</v>
      </c>
      <c r="D1053" s="3">
        <v>59.45</v>
      </c>
      <c r="E1053" s="3">
        <v>54.77</v>
      </c>
      <c r="F1053" s="3">
        <v>48.21</v>
      </c>
      <c r="G1053" s="3">
        <v>43.8</v>
      </c>
      <c r="H1053" s="3">
        <v>42.05</v>
      </c>
      <c r="I1053" s="3">
        <v>41.25</v>
      </c>
      <c r="J1053" s="3">
        <v>41.79</v>
      </c>
      <c r="K1053" s="3">
        <v>42.72</v>
      </c>
      <c r="L1053" s="3">
        <v>45.76</v>
      </c>
      <c r="M1053" s="3">
        <v>49.78</v>
      </c>
      <c r="N1053" s="3">
        <v>52.16</v>
      </c>
      <c r="O1053" s="3">
        <v>54.19</v>
      </c>
      <c r="P1053" s="3">
        <v>54.04</v>
      </c>
      <c r="Q1053" s="3">
        <v>49.27</v>
      </c>
      <c r="R1053" s="3">
        <v>43.79</v>
      </c>
      <c r="S1053" s="3">
        <v>40.299999999999997</v>
      </c>
      <c r="T1053" s="3">
        <v>38.090000000000003</v>
      </c>
      <c r="U1053" s="3">
        <v>37.42</v>
      </c>
      <c r="V1053" s="3">
        <v>37.36</v>
      </c>
      <c r="W1053" s="3">
        <v>37.869999999999997</v>
      </c>
      <c r="X1053" s="3">
        <v>42.15</v>
      </c>
      <c r="Y1053" s="3">
        <v>45.39</v>
      </c>
      <c r="Z1053" s="3">
        <v>48.02</v>
      </c>
      <c r="AA1053" s="3">
        <v>49.28</v>
      </c>
      <c r="AB1053" s="3">
        <v>49.12</v>
      </c>
      <c r="AC1053" s="3">
        <v>46.43</v>
      </c>
      <c r="AD1053" s="3">
        <v>40.700000000000003</v>
      </c>
      <c r="AE1053" s="3">
        <v>37.5</v>
      </c>
      <c r="AF1053" s="3">
        <v>35.42</v>
      </c>
      <c r="AG1053" s="3">
        <v>35.08</v>
      </c>
      <c r="AH1053" s="3">
        <v>35.9</v>
      </c>
      <c r="AI1053" s="3">
        <v>38.24</v>
      </c>
      <c r="AJ1053" s="3">
        <v>43.27</v>
      </c>
      <c r="AK1053" s="3">
        <v>45.62</v>
      </c>
      <c r="AL1053" s="3">
        <v>46.79</v>
      </c>
      <c r="AM1053" s="3">
        <v>46.82</v>
      </c>
      <c r="AN1053" s="3">
        <v>44.32</v>
      </c>
      <c r="AO1053" s="3">
        <v>41.64</v>
      </c>
      <c r="AP1053" s="3">
        <v>37.159999999999997</v>
      </c>
      <c r="AQ1053" s="3">
        <v>35.82</v>
      </c>
      <c r="AR1053" s="3">
        <v>35.29</v>
      </c>
      <c r="AS1053" s="3">
        <v>35.28</v>
      </c>
      <c r="AT1053" s="3">
        <v>35.340000000000003</v>
      </c>
      <c r="AU1053" s="3">
        <v>36.83</v>
      </c>
      <c r="AV1053" s="3">
        <v>42.02</v>
      </c>
      <c r="AW1053" s="3">
        <v>45.05</v>
      </c>
      <c r="AX1053" s="3">
        <v>46.18</v>
      </c>
      <c r="AY1053" s="3">
        <v>46.79</v>
      </c>
    </row>
    <row r="1054" spans="1:51" x14ac:dyDescent="0.35">
      <c r="A1054" s="5">
        <f t="shared" si="17"/>
        <v>44201</v>
      </c>
      <c r="B1054" t="s">
        <v>1199</v>
      </c>
      <c r="C1054" s="2">
        <v>44201</v>
      </c>
      <c r="D1054" s="3">
        <v>54.02</v>
      </c>
      <c r="E1054" s="3">
        <v>50.15</v>
      </c>
      <c r="F1054" s="3">
        <v>45.53</v>
      </c>
      <c r="G1054" s="3">
        <v>41.74</v>
      </c>
      <c r="H1054" s="3">
        <v>40.22</v>
      </c>
      <c r="I1054" s="3">
        <v>39.58</v>
      </c>
      <c r="J1054" s="3">
        <v>40.049999999999997</v>
      </c>
      <c r="K1054" s="3">
        <v>40.81</v>
      </c>
      <c r="L1054" s="3">
        <v>44.04</v>
      </c>
      <c r="M1054" s="3">
        <v>48.25</v>
      </c>
      <c r="N1054" s="3">
        <v>50.7</v>
      </c>
      <c r="O1054" s="3">
        <v>52.72</v>
      </c>
      <c r="P1054" s="3">
        <v>52.57</v>
      </c>
      <c r="Q1054" s="3">
        <v>47.8</v>
      </c>
      <c r="R1054" s="3">
        <v>42.43</v>
      </c>
      <c r="S1054" s="3">
        <v>39.01</v>
      </c>
      <c r="T1054" s="3">
        <v>36.83</v>
      </c>
      <c r="U1054" s="3">
        <v>36.229999999999997</v>
      </c>
      <c r="V1054" s="3">
        <v>36.19</v>
      </c>
      <c r="W1054" s="3">
        <v>36.72</v>
      </c>
      <c r="X1054" s="3">
        <v>40.97</v>
      </c>
      <c r="Y1054" s="3">
        <v>44.19</v>
      </c>
      <c r="Z1054" s="3">
        <v>46.8</v>
      </c>
      <c r="AA1054" s="3">
        <v>48.06</v>
      </c>
      <c r="AB1054" s="3">
        <v>47.9</v>
      </c>
      <c r="AC1054" s="3">
        <v>45.19</v>
      </c>
      <c r="AD1054" s="3">
        <v>39.53</v>
      </c>
      <c r="AE1054" s="3">
        <v>36.340000000000003</v>
      </c>
      <c r="AF1054" s="3">
        <v>34.26</v>
      </c>
      <c r="AG1054" s="3">
        <v>33.92</v>
      </c>
      <c r="AH1054" s="3">
        <v>34.74</v>
      </c>
      <c r="AI1054" s="3">
        <v>37.08</v>
      </c>
      <c r="AJ1054" s="3">
        <v>42.16</v>
      </c>
      <c r="AK1054" s="3">
        <v>44.53</v>
      </c>
      <c r="AL1054" s="3">
        <v>45.7</v>
      </c>
      <c r="AM1054" s="3">
        <v>45.73</v>
      </c>
      <c r="AN1054" s="3">
        <v>43.23</v>
      </c>
      <c r="AO1054" s="3">
        <v>40.549999999999997</v>
      </c>
      <c r="AP1054" s="3">
        <v>36.14</v>
      </c>
      <c r="AQ1054" s="3">
        <v>34.96</v>
      </c>
      <c r="AR1054" s="3">
        <v>34.51</v>
      </c>
      <c r="AS1054" s="3">
        <v>34.56</v>
      </c>
      <c r="AT1054" s="3">
        <v>34.65</v>
      </c>
      <c r="AU1054" s="3">
        <v>36.17</v>
      </c>
      <c r="AV1054" s="3">
        <v>41.42</v>
      </c>
      <c r="AW1054" s="3">
        <v>44.51</v>
      </c>
      <c r="AX1054" s="3">
        <v>45.72</v>
      </c>
      <c r="AY1054" s="3">
        <v>46.4</v>
      </c>
    </row>
    <row r="1055" spans="1:51" x14ac:dyDescent="0.35">
      <c r="A1055" s="5">
        <f t="shared" si="17"/>
        <v>44202</v>
      </c>
      <c r="B1055" t="s">
        <v>1200</v>
      </c>
      <c r="C1055" s="2">
        <v>44202</v>
      </c>
      <c r="D1055" s="3">
        <v>52.95</v>
      </c>
      <c r="E1055" s="3">
        <v>49.26</v>
      </c>
      <c r="F1055" s="3">
        <v>44.95</v>
      </c>
      <c r="G1055" s="3">
        <v>41.32</v>
      </c>
      <c r="H1055" s="3">
        <v>39.75</v>
      </c>
      <c r="I1055" s="3">
        <v>39.08</v>
      </c>
      <c r="J1055" s="3">
        <v>39.83</v>
      </c>
      <c r="K1055" s="3">
        <v>40.590000000000003</v>
      </c>
      <c r="L1055" s="3">
        <v>43.69</v>
      </c>
      <c r="M1055" s="3">
        <v>47.77</v>
      </c>
      <c r="N1055" s="3">
        <v>50.22</v>
      </c>
      <c r="O1055" s="3">
        <v>52.24</v>
      </c>
      <c r="P1055" s="3">
        <v>52.1</v>
      </c>
      <c r="Q1055" s="3">
        <v>47.5</v>
      </c>
      <c r="R1055" s="3">
        <v>42.3</v>
      </c>
      <c r="S1055" s="3">
        <v>39.07</v>
      </c>
      <c r="T1055" s="3">
        <v>36.89</v>
      </c>
      <c r="U1055" s="3">
        <v>36.29</v>
      </c>
      <c r="V1055" s="3">
        <v>36.25</v>
      </c>
      <c r="W1055" s="3">
        <v>36.840000000000003</v>
      </c>
      <c r="X1055" s="3">
        <v>41.17</v>
      </c>
      <c r="Y1055" s="3">
        <v>44.45</v>
      </c>
      <c r="Z1055" s="3">
        <v>47.06</v>
      </c>
      <c r="AA1055" s="3">
        <v>48.32</v>
      </c>
      <c r="AB1055" s="3">
        <v>48.16</v>
      </c>
      <c r="AC1055" s="3">
        <v>45.2</v>
      </c>
      <c r="AD1055" s="3">
        <v>39.229999999999997</v>
      </c>
      <c r="AE1055" s="3">
        <v>35.700000000000003</v>
      </c>
      <c r="AF1055" s="3">
        <v>33.619999999999997</v>
      </c>
      <c r="AG1055" s="3">
        <v>33.28</v>
      </c>
      <c r="AH1055" s="3">
        <v>34.1</v>
      </c>
      <c r="AI1055" s="3">
        <v>36.65</v>
      </c>
      <c r="AJ1055" s="3">
        <v>41.92</v>
      </c>
      <c r="AK1055" s="3">
        <v>44.5</v>
      </c>
      <c r="AL1055" s="3">
        <v>45.67</v>
      </c>
      <c r="AM1055" s="3">
        <v>45.7</v>
      </c>
      <c r="AN1055" s="3">
        <v>43.2</v>
      </c>
      <c r="AO1055" s="3">
        <v>40.520000000000003</v>
      </c>
      <c r="AP1055" s="3">
        <v>36.11</v>
      </c>
      <c r="AQ1055" s="3">
        <v>34.93</v>
      </c>
      <c r="AR1055" s="3">
        <v>34.479999999999997</v>
      </c>
      <c r="AS1055" s="3">
        <v>34.53</v>
      </c>
      <c r="AT1055" s="3">
        <v>34.619999999999997</v>
      </c>
      <c r="AU1055" s="3">
        <v>36.14</v>
      </c>
      <c r="AV1055" s="3">
        <v>41.39</v>
      </c>
      <c r="AW1055" s="3">
        <v>44.48</v>
      </c>
      <c r="AX1055" s="3">
        <v>45.69</v>
      </c>
      <c r="AY1055" s="3">
        <v>46.37</v>
      </c>
    </row>
    <row r="1056" spans="1:51" x14ac:dyDescent="0.35">
      <c r="A1056" s="5">
        <f t="shared" si="17"/>
        <v>44203</v>
      </c>
      <c r="B1056" t="s">
        <v>1201</v>
      </c>
      <c r="C1056" s="2">
        <v>44203</v>
      </c>
      <c r="D1056" s="3">
        <v>58.08</v>
      </c>
      <c r="E1056" s="3">
        <v>53.38</v>
      </c>
      <c r="F1056" s="3">
        <v>47.93</v>
      </c>
      <c r="G1056" s="3">
        <v>43.48</v>
      </c>
      <c r="H1056" s="3">
        <v>41.98</v>
      </c>
      <c r="I1056" s="3">
        <v>41.26</v>
      </c>
      <c r="J1056" s="3">
        <v>41.96</v>
      </c>
      <c r="K1056" s="3">
        <v>42.67</v>
      </c>
      <c r="L1056" s="3">
        <v>45.91</v>
      </c>
      <c r="M1056" s="3">
        <v>50.06</v>
      </c>
      <c r="N1056" s="3">
        <v>52.58</v>
      </c>
      <c r="O1056" s="3">
        <v>54.55</v>
      </c>
      <c r="P1056" s="3">
        <v>54.36</v>
      </c>
      <c r="Q1056" s="3">
        <v>49.73</v>
      </c>
      <c r="R1056" s="3">
        <v>43.99</v>
      </c>
      <c r="S1056" s="3">
        <v>40.32</v>
      </c>
      <c r="T1056" s="3">
        <v>37.74</v>
      </c>
      <c r="U1056" s="3">
        <v>36.840000000000003</v>
      </c>
      <c r="V1056" s="3">
        <v>36.6</v>
      </c>
      <c r="W1056" s="3">
        <v>37.119999999999997</v>
      </c>
      <c r="X1056" s="3">
        <v>41.67</v>
      </c>
      <c r="Y1056" s="3">
        <v>45.03</v>
      </c>
      <c r="Z1056" s="3">
        <v>47.68</v>
      </c>
      <c r="AA1056" s="3">
        <v>48.97</v>
      </c>
      <c r="AB1056" s="3">
        <v>48.84</v>
      </c>
      <c r="AC1056" s="3">
        <v>45.91</v>
      </c>
      <c r="AD1056" s="3">
        <v>39.979999999999997</v>
      </c>
      <c r="AE1056" s="3">
        <v>36.47</v>
      </c>
      <c r="AF1056" s="3">
        <v>34.42</v>
      </c>
      <c r="AG1056" s="3">
        <v>34.1</v>
      </c>
      <c r="AH1056" s="3">
        <v>34.94</v>
      </c>
      <c r="AI1056" s="3">
        <v>37.5</v>
      </c>
      <c r="AJ1056" s="3">
        <v>42.78</v>
      </c>
      <c r="AK1056" s="3">
        <v>45.37</v>
      </c>
      <c r="AL1056" s="3">
        <v>46.54</v>
      </c>
      <c r="AM1056" s="3">
        <v>46.57</v>
      </c>
      <c r="AN1056" s="3">
        <v>44.07</v>
      </c>
      <c r="AO1056" s="3">
        <v>41.39</v>
      </c>
      <c r="AP1056" s="3">
        <v>36.94</v>
      </c>
      <c r="AQ1056" s="3">
        <v>35.729999999999997</v>
      </c>
      <c r="AR1056" s="3">
        <v>35.26</v>
      </c>
      <c r="AS1056" s="3">
        <v>35.299999999999997</v>
      </c>
      <c r="AT1056" s="3">
        <v>35.39</v>
      </c>
      <c r="AU1056" s="3">
        <v>36.909999999999997</v>
      </c>
      <c r="AV1056" s="3">
        <v>42.07</v>
      </c>
      <c r="AW1056" s="3">
        <v>45.06</v>
      </c>
      <c r="AX1056" s="3">
        <v>46.2</v>
      </c>
      <c r="AY1056" s="3">
        <v>46.82</v>
      </c>
    </row>
    <row r="1057" spans="1:51" x14ac:dyDescent="0.35">
      <c r="A1057" s="5">
        <f t="shared" si="17"/>
        <v>44204</v>
      </c>
      <c r="B1057" t="s">
        <v>1202</v>
      </c>
      <c r="C1057" s="2">
        <v>44204</v>
      </c>
      <c r="D1057" s="3">
        <v>60.69</v>
      </c>
      <c r="E1057" s="3">
        <v>55.26</v>
      </c>
      <c r="F1057" s="3">
        <v>48.39</v>
      </c>
      <c r="G1057" s="3">
        <v>43.5</v>
      </c>
      <c r="H1057" s="3">
        <v>41.95</v>
      </c>
      <c r="I1057" s="3">
        <v>41.35</v>
      </c>
      <c r="J1057" s="3">
        <v>42.17</v>
      </c>
      <c r="K1057" s="3">
        <v>42.96</v>
      </c>
      <c r="L1057" s="3">
        <v>46.08</v>
      </c>
      <c r="M1057" s="3">
        <v>50.23</v>
      </c>
      <c r="N1057" s="3">
        <v>52.76</v>
      </c>
      <c r="O1057" s="3">
        <v>54.73</v>
      </c>
      <c r="P1057" s="3">
        <v>54.54</v>
      </c>
      <c r="Q1057" s="3">
        <v>49.9</v>
      </c>
      <c r="R1057" s="3">
        <v>44.02</v>
      </c>
      <c r="S1057" s="3">
        <v>40.200000000000003</v>
      </c>
      <c r="T1057" s="3">
        <v>37.520000000000003</v>
      </c>
      <c r="U1057" s="3">
        <v>37.07</v>
      </c>
      <c r="V1057" s="3">
        <v>37.090000000000003</v>
      </c>
      <c r="W1057" s="3">
        <v>37.729999999999997</v>
      </c>
      <c r="X1057" s="3">
        <v>42.26</v>
      </c>
      <c r="Y1057" s="3">
        <v>45.59</v>
      </c>
      <c r="Z1057" s="3">
        <v>48.22</v>
      </c>
      <c r="AA1057" s="3">
        <v>49.49</v>
      </c>
      <c r="AB1057" s="3">
        <v>49.34</v>
      </c>
      <c r="AC1057" s="3">
        <v>46.4</v>
      </c>
      <c r="AD1057" s="3">
        <v>40.340000000000003</v>
      </c>
      <c r="AE1057" s="3">
        <v>36.69</v>
      </c>
      <c r="AF1057" s="3">
        <v>34.549999999999997</v>
      </c>
      <c r="AG1057" s="3">
        <v>34.229999999999997</v>
      </c>
      <c r="AH1057" s="3">
        <v>35.07</v>
      </c>
      <c r="AI1057" s="3">
        <v>37.630000000000003</v>
      </c>
      <c r="AJ1057" s="3">
        <v>42.95</v>
      </c>
      <c r="AK1057" s="3">
        <v>45.56</v>
      </c>
      <c r="AL1057" s="3">
        <v>46.73</v>
      </c>
      <c r="AM1057" s="3">
        <v>46.72</v>
      </c>
      <c r="AN1057" s="3">
        <v>44.22</v>
      </c>
      <c r="AO1057" s="3">
        <v>41.54</v>
      </c>
      <c r="AP1057" s="3">
        <v>37.090000000000003</v>
      </c>
      <c r="AQ1057" s="3">
        <v>35.880000000000003</v>
      </c>
      <c r="AR1057" s="3">
        <v>35.409999999999997</v>
      </c>
      <c r="AS1057" s="3">
        <v>35.450000000000003</v>
      </c>
      <c r="AT1057" s="3">
        <v>35.54</v>
      </c>
      <c r="AU1057" s="3">
        <v>37.06</v>
      </c>
      <c r="AV1057" s="3">
        <v>42.22</v>
      </c>
      <c r="AW1057" s="3">
        <v>45.21</v>
      </c>
      <c r="AX1057" s="3">
        <v>46.35</v>
      </c>
      <c r="AY1057" s="3">
        <v>46.97</v>
      </c>
    </row>
    <row r="1058" spans="1:51" x14ac:dyDescent="0.35">
      <c r="A1058" s="5">
        <f t="shared" si="17"/>
        <v>44207</v>
      </c>
      <c r="B1058" t="s">
        <v>1203</v>
      </c>
      <c r="C1058" s="2">
        <v>44207</v>
      </c>
      <c r="D1058" s="3">
        <v>66.3</v>
      </c>
      <c r="E1058" s="3">
        <v>59.32</v>
      </c>
      <c r="F1058" s="3">
        <v>50.82</v>
      </c>
      <c r="G1058" s="3">
        <v>44.72</v>
      </c>
      <c r="H1058" s="3">
        <v>43.18</v>
      </c>
      <c r="I1058" s="3">
        <v>42.58</v>
      </c>
      <c r="J1058" s="3">
        <v>43.36</v>
      </c>
      <c r="K1058" s="3">
        <v>44.26</v>
      </c>
      <c r="L1058" s="3">
        <v>47.17</v>
      </c>
      <c r="M1058" s="3">
        <v>51.51</v>
      </c>
      <c r="N1058" s="3">
        <v>54.19</v>
      </c>
      <c r="O1058" s="3">
        <v>56.18</v>
      </c>
      <c r="P1058" s="3">
        <v>56.01</v>
      </c>
      <c r="Q1058" s="3">
        <v>51.39</v>
      </c>
      <c r="R1058" s="3">
        <v>45.12</v>
      </c>
      <c r="S1058" s="3">
        <v>40.950000000000003</v>
      </c>
      <c r="T1058" s="3">
        <v>37.92</v>
      </c>
      <c r="U1058" s="3">
        <v>37.270000000000003</v>
      </c>
      <c r="V1058" s="3">
        <v>37.15</v>
      </c>
      <c r="W1058" s="3">
        <v>37.72</v>
      </c>
      <c r="X1058" s="3">
        <v>42.33</v>
      </c>
      <c r="Y1058" s="3">
        <v>45.74</v>
      </c>
      <c r="Z1058" s="3">
        <v>48.44</v>
      </c>
      <c r="AA1058" s="3">
        <v>49.75</v>
      </c>
      <c r="AB1058" s="3">
        <v>49.63</v>
      </c>
      <c r="AC1058" s="3">
        <v>46.71</v>
      </c>
      <c r="AD1058" s="3">
        <v>40.51</v>
      </c>
      <c r="AE1058" s="3">
        <v>36.75</v>
      </c>
      <c r="AF1058" s="3">
        <v>34.54</v>
      </c>
      <c r="AG1058" s="3">
        <v>34.200000000000003</v>
      </c>
      <c r="AH1058" s="3">
        <v>35.03</v>
      </c>
      <c r="AI1058" s="3">
        <v>37.64</v>
      </c>
      <c r="AJ1058" s="3">
        <v>43.11</v>
      </c>
      <c r="AK1058" s="3">
        <v>45.89</v>
      </c>
      <c r="AL1058" s="3">
        <v>47.21</v>
      </c>
      <c r="AM1058" s="3">
        <v>47.3</v>
      </c>
      <c r="AN1058" s="3">
        <v>44.87</v>
      </c>
      <c r="AO1058" s="3">
        <v>42.24</v>
      </c>
      <c r="AP1058" s="3">
        <v>37.79</v>
      </c>
      <c r="AQ1058" s="3">
        <v>36.58</v>
      </c>
      <c r="AR1058" s="3">
        <v>36.11</v>
      </c>
      <c r="AS1058" s="3">
        <v>36.15</v>
      </c>
      <c r="AT1058" s="3">
        <v>36.24</v>
      </c>
      <c r="AU1058" s="3">
        <v>37.76</v>
      </c>
      <c r="AV1058" s="3">
        <v>42.92</v>
      </c>
      <c r="AW1058" s="3">
        <v>45.91</v>
      </c>
      <c r="AX1058" s="3">
        <v>47.05</v>
      </c>
      <c r="AY1058" s="3">
        <v>47.67</v>
      </c>
    </row>
    <row r="1059" spans="1:51" x14ac:dyDescent="0.35">
      <c r="A1059" s="5">
        <f t="shared" si="17"/>
        <v>44208</v>
      </c>
      <c r="B1059" t="s">
        <v>1204</v>
      </c>
      <c r="C1059" s="2">
        <v>44208</v>
      </c>
      <c r="D1059" s="3">
        <v>77.430000000000007</v>
      </c>
      <c r="E1059" s="3">
        <v>68.06</v>
      </c>
      <c r="F1059" s="3">
        <v>52.75</v>
      </c>
      <c r="G1059" s="3">
        <v>46.37</v>
      </c>
      <c r="H1059" s="3">
        <v>44.75</v>
      </c>
      <c r="I1059" s="3">
        <v>43.55</v>
      </c>
      <c r="J1059" s="3">
        <v>44.1</v>
      </c>
      <c r="K1059" s="3">
        <v>44.34</v>
      </c>
      <c r="L1059" s="3">
        <v>47.34</v>
      </c>
      <c r="M1059" s="3">
        <v>52.93</v>
      </c>
      <c r="N1059" s="3">
        <v>55.91</v>
      </c>
      <c r="O1059" s="3">
        <v>57.72</v>
      </c>
      <c r="P1059" s="3">
        <v>57.24</v>
      </c>
      <c r="Q1059" s="3">
        <v>52.26</v>
      </c>
      <c r="R1059" s="3">
        <v>45.45</v>
      </c>
      <c r="S1059" s="3">
        <v>41.01</v>
      </c>
      <c r="T1059" s="3">
        <v>38.1</v>
      </c>
      <c r="U1059" s="3">
        <v>37.67</v>
      </c>
      <c r="V1059" s="3">
        <v>37.74</v>
      </c>
      <c r="W1059" s="3">
        <v>38.33</v>
      </c>
      <c r="X1059" s="3">
        <v>42.98</v>
      </c>
      <c r="Y1059" s="3">
        <v>46.35</v>
      </c>
      <c r="Z1059" s="3">
        <v>49.02</v>
      </c>
      <c r="AA1059" s="3">
        <v>50.27</v>
      </c>
      <c r="AB1059" s="3">
        <v>50.09</v>
      </c>
      <c r="AC1059" s="3">
        <v>47.1</v>
      </c>
      <c r="AD1059" s="3">
        <v>40.840000000000003</v>
      </c>
      <c r="AE1059" s="3">
        <v>37.01</v>
      </c>
      <c r="AF1059" s="3">
        <v>34.729999999999997</v>
      </c>
      <c r="AG1059" s="3">
        <v>34.32</v>
      </c>
      <c r="AH1059" s="3">
        <v>35.08</v>
      </c>
      <c r="AI1059" s="3">
        <v>37.630000000000003</v>
      </c>
      <c r="AJ1059" s="3">
        <v>42.96</v>
      </c>
      <c r="AK1059" s="3">
        <v>45.74</v>
      </c>
      <c r="AL1059" s="3">
        <v>47.06</v>
      </c>
      <c r="AM1059" s="3">
        <v>47.15</v>
      </c>
      <c r="AN1059" s="3">
        <v>44.72</v>
      </c>
      <c r="AO1059" s="3">
        <v>42.09</v>
      </c>
      <c r="AP1059" s="3">
        <v>37.64</v>
      </c>
      <c r="AQ1059" s="3">
        <v>36.43</v>
      </c>
      <c r="AR1059" s="3">
        <v>35.96</v>
      </c>
      <c r="AS1059" s="3">
        <v>36</v>
      </c>
      <c r="AT1059" s="3">
        <v>36.090000000000003</v>
      </c>
      <c r="AU1059" s="3">
        <v>37.61</v>
      </c>
      <c r="AV1059" s="3">
        <v>42.77</v>
      </c>
      <c r="AW1059" s="3">
        <v>45.76</v>
      </c>
      <c r="AX1059" s="3">
        <v>46.9</v>
      </c>
      <c r="AY1059" s="3">
        <v>47.52</v>
      </c>
    </row>
    <row r="1060" spans="1:51" x14ac:dyDescent="0.35">
      <c r="A1060" s="5">
        <f t="shared" si="17"/>
        <v>44209</v>
      </c>
      <c r="B1060" t="s">
        <v>1205</v>
      </c>
      <c r="C1060" s="2">
        <v>44209</v>
      </c>
      <c r="D1060" s="3">
        <v>65.16</v>
      </c>
      <c r="E1060" s="3">
        <v>57.01</v>
      </c>
      <c r="F1060" s="3">
        <v>48.54</v>
      </c>
      <c r="G1060" s="3">
        <v>43.23</v>
      </c>
      <c r="H1060" s="3">
        <v>41.93</v>
      </c>
      <c r="I1060" s="3">
        <v>41.08</v>
      </c>
      <c r="J1060" s="3">
        <v>41.53</v>
      </c>
      <c r="K1060" s="3">
        <v>42.92</v>
      </c>
      <c r="L1060" s="3">
        <v>45</v>
      </c>
      <c r="M1060" s="3">
        <v>50.45</v>
      </c>
      <c r="N1060" s="3">
        <v>53.26</v>
      </c>
      <c r="O1060" s="3">
        <v>54.81</v>
      </c>
      <c r="P1060" s="3">
        <v>54.42</v>
      </c>
      <c r="Q1060" s="3">
        <v>49.52</v>
      </c>
      <c r="R1060" s="3">
        <v>43.05</v>
      </c>
      <c r="S1060" s="3">
        <v>38.85</v>
      </c>
      <c r="T1060" s="3">
        <v>36.18</v>
      </c>
      <c r="U1060" s="3">
        <v>35.950000000000003</v>
      </c>
      <c r="V1060" s="3">
        <v>36.130000000000003</v>
      </c>
      <c r="W1060" s="3">
        <v>37.01</v>
      </c>
      <c r="X1060" s="3">
        <v>41.65</v>
      </c>
      <c r="Y1060" s="3">
        <v>45.02</v>
      </c>
      <c r="Z1060" s="3">
        <v>47.69</v>
      </c>
      <c r="AA1060" s="3">
        <v>48.94</v>
      </c>
      <c r="AB1060" s="3">
        <v>48.85</v>
      </c>
      <c r="AC1060" s="3">
        <v>46.01</v>
      </c>
      <c r="AD1060" s="3">
        <v>40.03</v>
      </c>
      <c r="AE1060" s="3">
        <v>36.229999999999997</v>
      </c>
      <c r="AF1060" s="3">
        <v>34.01</v>
      </c>
      <c r="AG1060" s="3">
        <v>33.659999999999997</v>
      </c>
      <c r="AH1060" s="3">
        <v>34.479999999999997</v>
      </c>
      <c r="AI1060" s="3">
        <v>37.090000000000003</v>
      </c>
      <c r="AJ1060" s="3">
        <v>42.59</v>
      </c>
      <c r="AK1060" s="3">
        <v>45.46</v>
      </c>
      <c r="AL1060" s="3">
        <v>46.85</v>
      </c>
      <c r="AM1060" s="3">
        <v>46.99</v>
      </c>
      <c r="AN1060" s="3">
        <v>44.56</v>
      </c>
      <c r="AO1060" s="3">
        <v>41.76</v>
      </c>
      <c r="AP1060" s="3">
        <v>36.96</v>
      </c>
      <c r="AQ1060" s="3">
        <v>35.75</v>
      </c>
      <c r="AR1060" s="3">
        <v>35.28</v>
      </c>
      <c r="AS1060" s="3">
        <v>35.32</v>
      </c>
      <c r="AT1060" s="3">
        <v>35.409999999999997</v>
      </c>
      <c r="AU1060" s="3">
        <v>37.01</v>
      </c>
      <c r="AV1060" s="3">
        <v>42.26</v>
      </c>
      <c r="AW1060" s="3">
        <v>45.25</v>
      </c>
      <c r="AX1060" s="3">
        <v>46.39</v>
      </c>
      <c r="AY1060" s="3">
        <v>47.01</v>
      </c>
    </row>
    <row r="1061" spans="1:51" x14ac:dyDescent="0.35">
      <c r="A1061" s="5">
        <f t="shared" si="17"/>
        <v>44210</v>
      </c>
      <c r="B1061" t="s">
        <v>1206</v>
      </c>
      <c r="C1061" s="2">
        <v>44210</v>
      </c>
      <c r="D1061" s="3">
        <v>63.15</v>
      </c>
      <c r="E1061" s="3">
        <v>56.35</v>
      </c>
      <c r="F1061" s="3">
        <v>47.5</v>
      </c>
      <c r="G1061" s="3">
        <v>43</v>
      </c>
      <c r="H1061" s="3">
        <v>41.5</v>
      </c>
      <c r="I1061" s="3">
        <v>40.01</v>
      </c>
      <c r="J1061" s="3">
        <v>41.29</v>
      </c>
      <c r="K1061" s="3">
        <v>43.62</v>
      </c>
      <c r="L1061" s="3">
        <v>45.27</v>
      </c>
      <c r="M1061" s="3">
        <v>50.39</v>
      </c>
      <c r="N1061" s="3">
        <v>52.17</v>
      </c>
      <c r="O1061" s="3">
        <v>53.94</v>
      </c>
      <c r="P1061" s="3">
        <v>53.76</v>
      </c>
      <c r="Q1061" s="3">
        <v>49.83</v>
      </c>
      <c r="R1061" s="3">
        <v>43.73</v>
      </c>
      <c r="S1061" s="3">
        <v>39.64</v>
      </c>
      <c r="T1061" s="3">
        <v>37.08</v>
      </c>
      <c r="U1061" s="3">
        <v>36.950000000000003</v>
      </c>
      <c r="V1061" s="3">
        <v>37.17</v>
      </c>
      <c r="W1061" s="3">
        <v>38</v>
      </c>
      <c r="X1061" s="3">
        <v>42.58</v>
      </c>
      <c r="Y1061" s="3">
        <v>45.87</v>
      </c>
      <c r="Z1061" s="3">
        <v>48.46</v>
      </c>
      <c r="AA1061" s="3">
        <v>49.62</v>
      </c>
      <c r="AB1061" s="3">
        <v>49.47</v>
      </c>
      <c r="AC1061" s="3">
        <v>46.63</v>
      </c>
      <c r="AD1061" s="3">
        <v>40.65</v>
      </c>
      <c r="AE1061" s="3">
        <v>36.75</v>
      </c>
      <c r="AF1061" s="3">
        <v>34.46</v>
      </c>
      <c r="AG1061" s="3">
        <v>34.07</v>
      </c>
      <c r="AH1061" s="3">
        <v>34.89</v>
      </c>
      <c r="AI1061" s="3">
        <v>37.4</v>
      </c>
      <c r="AJ1061" s="3">
        <v>42.77</v>
      </c>
      <c r="AK1061" s="3">
        <v>45.54</v>
      </c>
      <c r="AL1061" s="3">
        <v>46.83</v>
      </c>
      <c r="AM1061" s="3">
        <v>46.89</v>
      </c>
      <c r="AN1061" s="3">
        <v>44.46</v>
      </c>
      <c r="AO1061" s="3">
        <v>41.66</v>
      </c>
      <c r="AP1061" s="3">
        <v>36.86</v>
      </c>
      <c r="AQ1061" s="3">
        <v>35.65</v>
      </c>
      <c r="AR1061" s="3">
        <v>35.18</v>
      </c>
      <c r="AS1061" s="3">
        <v>35.22</v>
      </c>
      <c r="AT1061" s="3">
        <v>35.31</v>
      </c>
      <c r="AU1061" s="3">
        <v>36.909999999999997</v>
      </c>
      <c r="AV1061" s="3">
        <v>42.16</v>
      </c>
      <c r="AW1061" s="3">
        <v>45.15</v>
      </c>
      <c r="AX1061" s="3">
        <v>46.29</v>
      </c>
      <c r="AY1061" s="3">
        <v>46.91</v>
      </c>
    </row>
    <row r="1062" spans="1:51" x14ac:dyDescent="0.35">
      <c r="A1062" s="5">
        <f t="shared" si="17"/>
        <v>44211</v>
      </c>
      <c r="B1062" t="s">
        <v>1207</v>
      </c>
      <c r="C1062" s="2">
        <v>44211</v>
      </c>
      <c r="D1062" s="3">
        <v>59.35</v>
      </c>
      <c r="E1062" s="3">
        <v>53.45</v>
      </c>
      <c r="F1062" s="3">
        <v>45.92</v>
      </c>
      <c r="G1062" s="3">
        <v>41.58</v>
      </c>
      <c r="H1062" s="3">
        <v>40.28</v>
      </c>
      <c r="I1062" s="3">
        <v>38.96</v>
      </c>
      <c r="J1062" s="3">
        <v>39.909999999999997</v>
      </c>
      <c r="K1062" s="3">
        <v>42.21</v>
      </c>
      <c r="L1062" s="3">
        <v>44.07</v>
      </c>
      <c r="M1062" s="3">
        <v>49.27</v>
      </c>
      <c r="N1062" s="3">
        <v>51.1</v>
      </c>
      <c r="O1062" s="3">
        <v>52.75</v>
      </c>
      <c r="P1062" s="3">
        <v>52.54</v>
      </c>
      <c r="Q1062" s="3">
        <v>48.81</v>
      </c>
      <c r="R1062" s="3">
        <v>42.91</v>
      </c>
      <c r="S1062" s="3">
        <v>39.020000000000003</v>
      </c>
      <c r="T1062" s="3">
        <v>36.619999999999997</v>
      </c>
      <c r="U1062" s="3">
        <v>36.49</v>
      </c>
      <c r="V1062" s="3">
        <v>36.71</v>
      </c>
      <c r="W1062" s="3">
        <v>37.54</v>
      </c>
      <c r="X1062" s="3">
        <v>42.01</v>
      </c>
      <c r="Y1062" s="3">
        <v>45.2</v>
      </c>
      <c r="Z1062" s="3">
        <v>47.73</v>
      </c>
      <c r="AA1062" s="3">
        <v>48.85</v>
      </c>
      <c r="AB1062" s="3">
        <v>48.7</v>
      </c>
      <c r="AC1062" s="3">
        <v>45.86</v>
      </c>
      <c r="AD1062" s="3">
        <v>40.130000000000003</v>
      </c>
      <c r="AE1062" s="3">
        <v>36.479999999999997</v>
      </c>
      <c r="AF1062" s="3">
        <v>34.29</v>
      </c>
      <c r="AG1062" s="3">
        <v>34</v>
      </c>
      <c r="AH1062" s="3">
        <v>34.92</v>
      </c>
      <c r="AI1062" s="3">
        <v>37.53</v>
      </c>
      <c r="AJ1062" s="3">
        <v>42.75</v>
      </c>
      <c r="AK1062" s="3">
        <v>45.34</v>
      </c>
      <c r="AL1062" s="3">
        <v>46.53</v>
      </c>
      <c r="AM1062" s="3">
        <v>46.59</v>
      </c>
      <c r="AN1062" s="3">
        <v>44.16</v>
      </c>
      <c r="AO1062" s="3">
        <v>41.36</v>
      </c>
      <c r="AP1062" s="3">
        <v>36.56</v>
      </c>
      <c r="AQ1062" s="3">
        <v>35.35</v>
      </c>
      <c r="AR1062" s="3">
        <v>34.880000000000003</v>
      </c>
      <c r="AS1062" s="3">
        <v>34.92</v>
      </c>
      <c r="AT1062" s="3">
        <v>35.01</v>
      </c>
      <c r="AU1062" s="3">
        <v>36.61</v>
      </c>
      <c r="AV1062" s="3">
        <v>41.86</v>
      </c>
      <c r="AW1062" s="3">
        <v>44.85</v>
      </c>
      <c r="AX1062" s="3">
        <v>45.99</v>
      </c>
      <c r="AY1062" s="3">
        <v>46.61</v>
      </c>
    </row>
    <row r="1063" spans="1:51" x14ac:dyDescent="0.35">
      <c r="A1063" s="5">
        <f t="shared" si="17"/>
        <v>44214</v>
      </c>
      <c r="B1063" t="s">
        <v>1208</v>
      </c>
      <c r="C1063" s="2">
        <v>44214</v>
      </c>
      <c r="D1063" s="3">
        <v>54.86</v>
      </c>
      <c r="E1063" s="3">
        <v>50.35</v>
      </c>
      <c r="F1063" s="3">
        <v>44.48</v>
      </c>
      <c r="G1063" s="3">
        <v>40.659999999999997</v>
      </c>
      <c r="H1063" s="3">
        <v>39.92</v>
      </c>
      <c r="I1063" s="3">
        <v>38.64</v>
      </c>
      <c r="J1063" s="3">
        <v>39.31</v>
      </c>
      <c r="K1063" s="3">
        <v>41.51</v>
      </c>
      <c r="L1063" s="3">
        <v>43.48</v>
      </c>
      <c r="M1063" s="3">
        <v>48.72</v>
      </c>
      <c r="N1063" s="3">
        <v>50.57</v>
      </c>
      <c r="O1063" s="3">
        <v>52.28</v>
      </c>
      <c r="P1063" s="3">
        <v>52.07</v>
      </c>
      <c r="Q1063" s="3">
        <v>48.36</v>
      </c>
      <c r="R1063" s="3">
        <v>42.41</v>
      </c>
      <c r="S1063" s="3">
        <v>38.54</v>
      </c>
      <c r="T1063" s="3">
        <v>36.14</v>
      </c>
      <c r="U1063" s="3">
        <v>36.01</v>
      </c>
      <c r="V1063" s="3">
        <v>36.270000000000003</v>
      </c>
      <c r="W1063" s="3">
        <v>37.19</v>
      </c>
      <c r="X1063" s="3">
        <v>41.9</v>
      </c>
      <c r="Y1063" s="3">
        <v>45.21</v>
      </c>
      <c r="Z1063" s="3">
        <v>47.89</v>
      </c>
      <c r="AA1063" s="3">
        <v>49.01</v>
      </c>
      <c r="AB1063" s="3">
        <v>48.86</v>
      </c>
      <c r="AC1063" s="3">
        <v>46.02</v>
      </c>
      <c r="AD1063" s="3">
        <v>40.28</v>
      </c>
      <c r="AE1063" s="3">
        <v>36.549999999999997</v>
      </c>
      <c r="AF1063" s="3">
        <v>34.32</v>
      </c>
      <c r="AG1063" s="3">
        <v>34.03</v>
      </c>
      <c r="AH1063" s="3">
        <v>34.950000000000003</v>
      </c>
      <c r="AI1063" s="3">
        <v>37.56</v>
      </c>
      <c r="AJ1063" s="3">
        <v>42.87</v>
      </c>
      <c r="AK1063" s="3">
        <v>45.55</v>
      </c>
      <c r="AL1063" s="3">
        <v>46.74</v>
      </c>
      <c r="AM1063" s="3">
        <v>46.8</v>
      </c>
      <c r="AN1063" s="3">
        <v>44.37</v>
      </c>
      <c r="AO1063" s="3">
        <v>41.57</v>
      </c>
      <c r="AP1063" s="3">
        <v>36.770000000000003</v>
      </c>
      <c r="AQ1063" s="3">
        <v>35.56</v>
      </c>
      <c r="AR1063" s="3">
        <v>35.090000000000003</v>
      </c>
      <c r="AS1063" s="3">
        <v>35.130000000000003</v>
      </c>
      <c r="AT1063" s="3">
        <v>35.22</v>
      </c>
      <c r="AU1063" s="3">
        <v>36.82</v>
      </c>
      <c r="AV1063" s="3">
        <v>42.07</v>
      </c>
      <c r="AW1063" s="3">
        <v>45.06</v>
      </c>
      <c r="AX1063" s="3">
        <v>46.2</v>
      </c>
      <c r="AY1063" s="3">
        <v>46.82</v>
      </c>
    </row>
    <row r="1064" spans="1:51" x14ac:dyDescent="0.35">
      <c r="A1064" s="5">
        <f t="shared" si="17"/>
        <v>44215</v>
      </c>
      <c r="B1064" t="s">
        <v>1209</v>
      </c>
      <c r="C1064" s="2">
        <v>44215</v>
      </c>
      <c r="D1064" s="3">
        <v>57.77</v>
      </c>
      <c r="E1064" s="3">
        <v>53.41</v>
      </c>
      <c r="F1064" s="3">
        <v>46.84</v>
      </c>
      <c r="G1064" s="3">
        <v>42.97</v>
      </c>
      <c r="H1064" s="3">
        <v>41.88</v>
      </c>
      <c r="I1064" s="3">
        <v>40.72</v>
      </c>
      <c r="J1064" s="3">
        <v>41.33</v>
      </c>
      <c r="K1064" s="3">
        <v>43.49</v>
      </c>
      <c r="L1064" s="3">
        <v>45.62</v>
      </c>
      <c r="M1064" s="3">
        <v>50.9</v>
      </c>
      <c r="N1064" s="3">
        <v>52.82</v>
      </c>
      <c r="O1064" s="3">
        <v>54.71</v>
      </c>
      <c r="P1064" s="3">
        <v>54.14</v>
      </c>
      <c r="Q1064" s="3">
        <v>50.16</v>
      </c>
      <c r="R1064" s="3">
        <v>44.09</v>
      </c>
      <c r="S1064" s="3">
        <v>39.96</v>
      </c>
      <c r="T1064" s="3">
        <v>37.36</v>
      </c>
      <c r="U1064" s="3">
        <v>37.270000000000003</v>
      </c>
      <c r="V1064" s="3">
        <v>37.54</v>
      </c>
      <c r="W1064" s="3">
        <v>38.58</v>
      </c>
      <c r="X1064" s="3">
        <v>43.29</v>
      </c>
      <c r="Y1064" s="3">
        <v>46.61</v>
      </c>
      <c r="Z1064" s="3">
        <v>49.3</v>
      </c>
      <c r="AA1064" s="3">
        <v>50.24</v>
      </c>
      <c r="AB1064" s="3">
        <v>50.01</v>
      </c>
      <c r="AC1064" s="3">
        <v>46.94</v>
      </c>
      <c r="AD1064" s="3">
        <v>41.06</v>
      </c>
      <c r="AE1064" s="3">
        <v>36.880000000000003</v>
      </c>
      <c r="AF1064" s="3">
        <v>34.47</v>
      </c>
      <c r="AG1064" s="3">
        <v>34.18</v>
      </c>
      <c r="AH1064" s="3">
        <v>35.19</v>
      </c>
      <c r="AI1064" s="3">
        <v>37.94</v>
      </c>
      <c r="AJ1064" s="3">
        <v>43.35</v>
      </c>
      <c r="AK1064" s="3">
        <v>46.04</v>
      </c>
      <c r="AL1064" s="3">
        <v>47.23</v>
      </c>
      <c r="AM1064" s="3">
        <v>47.29</v>
      </c>
      <c r="AN1064" s="3">
        <v>44.95</v>
      </c>
      <c r="AO1064" s="3">
        <v>42.35</v>
      </c>
      <c r="AP1064" s="3">
        <v>37.549999999999997</v>
      </c>
      <c r="AQ1064" s="3">
        <v>36.33</v>
      </c>
      <c r="AR1064" s="3">
        <v>35.86</v>
      </c>
      <c r="AS1064" s="3">
        <v>35.9</v>
      </c>
      <c r="AT1064" s="3">
        <v>35.99</v>
      </c>
      <c r="AU1064" s="3">
        <v>37.590000000000003</v>
      </c>
      <c r="AV1064" s="3">
        <v>42.61</v>
      </c>
      <c r="AW1064" s="3">
        <v>45.36</v>
      </c>
      <c r="AX1064" s="3">
        <v>46.37</v>
      </c>
      <c r="AY1064" s="3">
        <v>46.99</v>
      </c>
    </row>
    <row r="1065" spans="1:51" x14ac:dyDescent="0.35">
      <c r="A1065" s="5">
        <f t="shared" si="17"/>
        <v>44216</v>
      </c>
      <c r="B1065" t="s">
        <v>1210</v>
      </c>
      <c r="C1065" s="2">
        <v>44216</v>
      </c>
      <c r="D1065" s="3">
        <v>57.44</v>
      </c>
      <c r="E1065" s="3">
        <v>53.1</v>
      </c>
      <c r="F1065" s="3">
        <v>46.76</v>
      </c>
      <c r="G1065" s="3">
        <v>42.93</v>
      </c>
      <c r="H1065" s="3">
        <v>41.76</v>
      </c>
      <c r="I1065" s="3">
        <v>40.729999999999997</v>
      </c>
      <c r="J1065" s="3">
        <v>41.31</v>
      </c>
      <c r="K1065" s="3">
        <v>43.12</v>
      </c>
      <c r="L1065" s="3">
        <v>45.18</v>
      </c>
      <c r="M1065" s="3">
        <v>50.34</v>
      </c>
      <c r="N1065" s="3">
        <v>52.23</v>
      </c>
      <c r="O1065" s="3">
        <v>54.26</v>
      </c>
      <c r="P1065" s="3">
        <v>53.92</v>
      </c>
      <c r="Q1065" s="3">
        <v>50.01</v>
      </c>
      <c r="R1065" s="3">
        <v>43.99</v>
      </c>
      <c r="S1065" s="3">
        <v>40.04</v>
      </c>
      <c r="T1065" s="3">
        <v>37.43</v>
      </c>
      <c r="U1065" s="3">
        <v>37.28</v>
      </c>
      <c r="V1065" s="3">
        <v>37.49</v>
      </c>
      <c r="W1065" s="3">
        <v>38.46</v>
      </c>
      <c r="X1065" s="3">
        <v>43.09</v>
      </c>
      <c r="Y1065" s="3">
        <v>46.29</v>
      </c>
      <c r="Z1065" s="3">
        <v>48.89</v>
      </c>
      <c r="AA1065" s="3">
        <v>49.76</v>
      </c>
      <c r="AB1065" s="3">
        <v>49.53</v>
      </c>
      <c r="AC1065" s="3">
        <v>46.46</v>
      </c>
      <c r="AD1065" s="3">
        <v>40.659999999999997</v>
      </c>
      <c r="AE1065" s="3">
        <v>36.549999999999997</v>
      </c>
      <c r="AF1065" s="3">
        <v>34.14</v>
      </c>
      <c r="AG1065" s="3">
        <v>33.85</v>
      </c>
      <c r="AH1065" s="3">
        <v>34.86</v>
      </c>
      <c r="AI1065" s="3">
        <v>37.61</v>
      </c>
      <c r="AJ1065" s="3">
        <v>42.87</v>
      </c>
      <c r="AK1065" s="3">
        <v>45.56</v>
      </c>
      <c r="AL1065" s="3">
        <v>46.75</v>
      </c>
      <c r="AM1065" s="3">
        <v>46.81</v>
      </c>
      <c r="AN1065" s="3">
        <v>44.47</v>
      </c>
      <c r="AO1065" s="3">
        <v>41.87</v>
      </c>
      <c r="AP1065" s="3">
        <v>37.159999999999997</v>
      </c>
      <c r="AQ1065" s="3">
        <v>35.94</v>
      </c>
      <c r="AR1065" s="3">
        <v>35.47</v>
      </c>
      <c r="AS1065" s="3">
        <v>35.51</v>
      </c>
      <c r="AT1065" s="3">
        <v>35.6</v>
      </c>
      <c r="AU1065" s="3">
        <v>37.26</v>
      </c>
      <c r="AV1065" s="3">
        <v>42.33</v>
      </c>
      <c r="AW1065" s="3">
        <v>45.16</v>
      </c>
      <c r="AX1065" s="3">
        <v>46.17</v>
      </c>
      <c r="AY1065" s="3">
        <v>46.79</v>
      </c>
    </row>
    <row r="1066" spans="1:51" x14ac:dyDescent="0.35">
      <c r="A1066" s="5">
        <f t="shared" si="17"/>
        <v>44217</v>
      </c>
      <c r="B1066" t="s">
        <v>1211</v>
      </c>
      <c r="C1066" s="2">
        <v>44217</v>
      </c>
      <c r="D1066" s="3">
        <v>56.57</v>
      </c>
      <c r="E1066" s="3">
        <v>52.94</v>
      </c>
      <c r="F1066" s="3">
        <v>47.07</v>
      </c>
      <c r="G1066" s="3">
        <v>43.2</v>
      </c>
      <c r="H1066" s="3">
        <v>42.06</v>
      </c>
      <c r="I1066" s="3">
        <v>41.04</v>
      </c>
      <c r="J1066" s="3">
        <v>41.6</v>
      </c>
      <c r="K1066" s="3">
        <v>43.19</v>
      </c>
      <c r="L1066" s="3">
        <v>45.32</v>
      </c>
      <c r="M1066" s="3">
        <v>50.5</v>
      </c>
      <c r="N1066" s="3">
        <v>52.41</v>
      </c>
      <c r="O1066" s="3">
        <v>54.44</v>
      </c>
      <c r="P1066" s="3">
        <v>54.1</v>
      </c>
      <c r="Q1066" s="3">
        <v>50.12</v>
      </c>
      <c r="R1066" s="3">
        <v>44.04</v>
      </c>
      <c r="S1066" s="3">
        <v>40</v>
      </c>
      <c r="T1066" s="3">
        <v>37.39</v>
      </c>
      <c r="U1066" s="3">
        <v>37.24</v>
      </c>
      <c r="V1066" s="3">
        <v>37.450000000000003</v>
      </c>
      <c r="W1066" s="3">
        <v>38.31</v>
      </c>
      <c r="X1066" s="3">
        <v>43.1</v>
      </c>
      <c r="Y1066" s="3">
        <v>46.35</v>
      </c>
      <c r="Z1066" s="3">
        <v>48.98</v>
      </c>
      <c r="AA1066" s="3">
        <v>49.85</v>
      </c>
      <c r="AB1066" s="3">
        <v>49.62</v>
      </c>
      <c r="AC1066" s="3">
        <v>46.55</v>
      </c>
      <c r="AD1066" s="3">
        <v>40.69</v>
      </c>
      <c r="AE1066" s="3">
        <v>36.47</v>
      </c>
      <c r="AF1066" s="3">
        <v>34.020000000000003</v>
      </c>
      <c r="AG1066" s="3">
        <v>33.729999999999997</v>
      </c>
      <c r="AH1066" s="3">
        <v>34.74</v>
      </c>
      <c r="AI1066" s="3">
        <v>37.49</v>
      </c>
      <c r="AJ1066" s="3">
        <v>42.77</v>
      </c>
      <c r="AK1066" s="3">
        <v>45.43</v>
      </c>
      <c r="AL1066" s="3">
        <v>46.57</v>
      </c>
      <c r="AM1066" s="3">
        <v>46.63</v>
      </c>
      <c r="AN1066" s="3">
        <v>44.29</v>
      </c>
      <c r="AO1066" s="3">
        <v>41.69</v>
      </c>
      <c r="AP1066" s="3">
        <v>36.950000000000003</v>
      </c>
      <c r="AQ1066" s="3">
        <v>35.61</v>
      </c>
      <c r="AR1066" s="3">
        <v>35.049999999999997</v>
      </c>
      <c r="AS1066" s="3">
        <v>35.090000000000003</v>
      </c>
      <c r="AT1066" s="3">
        <v>35.18</v>
      </c>
      <c r="AU1066" s="3">
        <v>36.840000000000003</v>
      </c>
      <c r="AV1066" s="3">
        <v>41.91</v>
      </c>
      <c r="AW1066" s="3">
        <v>44.74</v>
      </c>
      <c r="AX1066" s="3">
        <v>45.75</v>
      </c>
      <c r="AY1066" s="3">
        <v>46.37</v>
      </c>
    </row>
    <row r="1067" spans="1:51" x14ac:dyDescent="0.35">
      <c r="A1067" s="5">
        <f t="shared" si="17"/>
        <v>44218</v>
      </c>
      <c r="B1067" t="s">
        <v>1212</v>
      </c>
      <c r="C1067" s="2">
        <v>44218</v>
      </c>
      <c r="D1067" s="3">
        <v>60.15</v>
      </c>
      <c r="E1067" s="3">
        <v>56.81</v>
      </c>
      <c r="F1067" s="3">
        <v>48.68</v>
      </c>
      <c r="G1067" s="3">
        <v>44.38</v>
      </c>
      <c r="H1067" s="3">
        <v>42.93</v>
      </c>
      <c r="I1067" s="3">
        <v>41.88</v>
      </c>
      <c r="J1067" s="3">
        <v>42.47</v>
      </c>
      <c r="K1067" s="3">
        <v>44.06</v>
      </c>
      <c r="L1067" s="3">
        <v>46.31</v>
      </c>
      <c r="M1067" s="3">
        <v>51.45</v>
      </c>
      <c r="N1067" s="3">
        <v>53.39</v>
      </c>
      <c r="O1067" s="3">
        <v>55.41</v>
      </c>
      <c r="P1067" s="3">
        <v>55.06</v>
      </c>
      <c r="Q1067" s="3">
        <v>51.02</v>
      </c>
      <c r="R1067" s="3">
        <v>44.68</v>
      </c>
      <c r="S1067" s="3">
        <v>40.409999999999997</v>
      </c>
      <c r="T1067" s="3">
        <v>37.75</v>
      </c>
      <c r="U1067" s="3">
        <v>37.6</v>
      </c>
      <c r="V1067" s="3">
        <v>37.75</v>
      </c>
      <c r="W1067" s="3">
        <v>38.51</v>
      </c>
      <c r="X1067" s="3">
        <v>43.36</v>
      </c>
      <c r="Y1067" s="3">
        <v>46.63</v>
      </c>
      <c r="Z1067" s="3">
        <v>49.26</v>
      </c>
      <c r="AA1067" s="3">
        <v>50.13</v>
      </c>
      <c r="AB1067" s="3">
        <v>49.9</v>
      </c>
      <c r="AC1067" s="3">
        <v>46.83</v>
      </c>
      <c r="AD1067" s="3">
        <v>40.9</v>
      </c>
      <c r="AE1067" s="3">
        <v>36.61</v>
      </c>
      <c r="AF1067" s="3">
        <v>34.159999999999997</v>
      </c>
      <c r="AG1067" s="3">
        <v>33.869999999999997</v>
      </c>
      <c r="AH1067" s="3">
        <v>34.880000000000003</v>
      </c>
      <c r="AI1067" s="3">
        <v>37.6</v>
      </c>
      <c r="AJ1067" s="3">
        <v>42.85</v>
      </c>
      <c r="AK1067" s="3">
        <v>45.49</v>
      </c>
      <c r="AL1067" s="3">
        <v>46.61</v>
      </c>
      <c r="AM1067" s="3">
        <v>46.67</v>
      </c>
      <c r="AN1067" s="3">
        <v>44.33</v>
      </c>
      <c r="AO1067" s="3">
        <v>41.73</v>
      </c>
      <c r="AP1067" s="3">
        <v>37.06</v>
      </c>
      <c r="AQ1067" s="3">
        <v>35.770000000000003</v>
      </c>
      <c r="AR1067" s="3">
        <v>35.21</v>
      </c>
      <c r="AS1067" s="3">
        <v>35.25</v>
      </c>
      <c r="AT1067" s="3">
        <v>35.39</v>
      </c>
      <c r="AU1067" s="3">
        <v>37.1</v>
      </c>
      <c r="AV1067" s="3">
        <v>42.17</v>
      </c>
      <c r="AW1067" s="3">
        <v>45.06</v>
      </c>
      <c r="AX1067" s="3">
        <v>46.07</v>
      </c>
      <c r="AY1067" s="3">
        <v>46.69</v>
      </c>
    </row>
    <row r="1068" spans="1:51" x14ac:dyDescent="0.35">
      <c r="A1068" s="5">
        <f t="shared" si="17"/>
        <v>44221</v>
      </c>
      <c r="B1068" t="s">
        <v>1213</v>
      </c>
      <c r="C1068" s="2">
        <v>44221</v>
      </c>
      <c r="D1068" s="3">
        <v>56.55</v>
      </c>
      <c r="E1068" s="3">
        <v>53.36</v>
      </c>
      <c r="F1068" s="3">
        <v>46.72</v>
      </c>
      <c r="G1068" s="3">
        <v>42.91</v>
      </c>
      <c r="H1068" s="3">
        <v>41.7</v>
      </c>
      <c r="I1068" s="3">
        <v>40.71</v>
      </c>
      <c r="J1068" s="3">
        <v>41.3</v>
      </c>
      <c r="K1068" s="3">
        <v>42.84</v>
      </c>
      <c r="L1068" s="3">
        <v>44.97</v>
      </c>
      <c r="M1068" s="3">
        <v>49.98</v>
      </c>
      <c r="N1068" s="3">
        <v>51.94</v>
      </c>
      <c r="O1068" s="3">
        <v>54.06</v>
      </c>
      <c r="P1068" s="3">
        <v>53.86</v>
      </c>
      <c r="Q1068" s="3">
        <v>49.97</v>
      </c>
      <c r="R1068" s="3">
        <v>43.82</v>
      </c>
      <c r="S1068" s="3">
        <v>39.72</v>
      </c>
      <c r="T1068" s="3">
        <v>37.159999999999997</v>
      </c>
      <c r="U1068" s="3">
        <v>37.01</v>
      </c>
      <c r="V1068" s="3">
        <v>37.159999999999997</v>
      </c>
      <c r="W1068" s="3">
        <v>38.020000000000003</v>
      </c>
      <c r="X1068" s="3">
        <v>42.87</v>
      </c>
      <c r="Y1068" s="3">
        <v>46.14</v>
      </c>
      <c r="Z1068" s="3">
        <v>48.86</v>
      </c>
      <c r="AA1068" s="3">
        <v>49.99</v>
      </c>
      <c r="AB1068" s="3">
        <v>49.87</v>
      </c>
      <c r="AC1068" s="3">
        <v>46.8</v>
      </c>
      <c r="AD1068" s="3">
        <v>40.61</v>
      </c>
      <c r="AE1068" s="3">
        <v>36.090000000000003</v>
      </c>
      <c r="AF1068" s="3">
        <v>33.409999999999997</v>
      </c>
      <c r="AG1068" s="3">
        <v>32.909999999999997</v>
      </c>
      <c r="AH1068" s="3">
        <v>33.770000000000003</v>
      </c>
      <c r="AI1068" s="3">
        <v>36.619999999999997</v>
      </c>
      <c r="AJ1068" s="3">
        <v>42.17</v>
      </c>
      <c r="AK1068" s="3">
        <v>45.05</v>
      </c>
      <c r="AL1068" s="3">
        <v>46.38</v>
      </c>
      <c r="AM1068" s="3">
        <v>46.63</v>
      </c>
      <c r="AN1068" s="3">
        <v>44.46</v>
      </c>
      <c r="AO1068" s="3">
        <v>41.94</v>
      </c>
      <c r="AP1068" s="3">
        <v>37.270000000000003</v>
      </c>
      <c r="AQ1068" s="3">
        <v>35.979999999999997</v>
      </c>
      <c r="AR1068" s="3">
        <v>35.42</v>
      </c>
      <c r="AS1068" s="3">
        <v>35.46</v>
      </c>
      <c r="AT1068" s="3">
        <v>35.6</v>
      </c>
      <c r="AU1068" s="3">
        <v>37.31</v>
      </c>
      <c r="AV1068" s="3">
        <v>42.23</v>
      </c>
      <c r="AW1068" s="3">
        <v>45.01</v>
      </c>
      <c r="AX1068" s="3">
        <v>45.93</v>
      </c>
      <c r="AY1068" s="3">
        <v>46.46</v>
      </c>
    </row>
    <row r="1069" spans="1:51" x14ac:dyDescent="0.35">
      <c r="A1069" s="5">
        <f t="shared" si="17"/>
        <v>44222</v>
      </c>
      <c r="B1069" t="s">
        <v>1214</v>
      </c>
      <c r="C1069" s="2">
        <v>44222</v>
      </c>
      <c r="D1069" s="3">
        <v>54.1</v>
      </c>
      <c r="E1069" s="3">
        <v>51.51</v>
      </c>
      <c r="F1069" s="3">
        <v>46</v>
      </c>
      <c r="G1069" s="3">
        <v>42.5</v>
      </c>
      <c r="H1069" s="3">
        <v>41.4</v>
      </c>
      <c r="I1069" s="3">
        <v>40.56</v>
      </c>
      <c r="J1069" s="3">
        <v>41.26</v>
      </c>
      <c r="K1069" s="3">
        <v>42.72</v>
      </c>
      <c r="L1069" s="3">
        <v>44.73</v>
      </c>
      <c r="M1069" s="3">
        <v>49.62</v>
      </c>
      <c r="N1069" s="3">
        <v>51.66</v>
      </c>
      <c r="O1069" s="3">
        <v>53.91</v>
      </c>
      <c r="P1069" s="3">
        <v>53.74</v>
      </c>
      <c r="Q1069" s="3">
        <v>49.86</v>
      </c>
      <c r="R1069" s="3">
        <v>43.65</v>
      </c>
      <c r="S1069" s="3">
        <v>39.479999999999997</v>
      </c>
      <c r="T1069" s="3">
        <v>36.869999999999997</v>
      </c>
      <c r="U1069" s="3">
        <v>36.67</v>
      </c>
      <c r="V1069" s="3">
        <v>36.770000000000003</v>
      </c>
      <c r="W1069" s="3">
        <v>37.58</v>
      </c>
      <c r="X1069" s="3">
        <v>42.46</v>
      </c>
      <c r="Y1069" s="3">
        <v>45.72</v>
      </c>
      <c r="Z1069" s="3">
        <v>48.4</v>
      </c>
      <c r="AA1069" s="3">
        <v>49.53</v>
      </c>
      <c r="AB1069" s="3">
        <v>49.41</v>
      </c>
      <c r="AC1069" s="3">
        <v>46.45</v>
      </c>
      <c r="AD1069" s="3">
        <v>40.4</v>
      </c>
      <c r="AE1069" s="3">
        <v>36.01</v>
      </c>
      <c r="AF1069" s="3">
        <v>33.44</v>
      </c>
      <c r="AG1069" s="3">
        <v>33.020000000000003</v>
      </c>
      <c r="AH1069" s="3">
        <v>33.93</v>
      </c>
      <c r="AI1069" s="3">
        <v>36.76</v>
      </c>
      <c r="AJ1069" s="3">
        <v>42.2</v>
      </c>
      <c r="AK1069" s="3">
        <v>44.99</v>
      </c>
      <c r="AL1069" s="3">
        <v>46.27</v>
      </c>
      <c r="AM1069" s="3">
        <v>46.47</v>
      </c>
      <c r="AN1069" s="3">
        <v>44.25</v>
      </c>
      <c r="AO1069" s="3">
        <v>41.69</v>
      </c>
      <c r="AP1069" s="3">
        <v>36.979999999999997</v>
      </c>
      <c r="AQ1069" s="3">
        <v>35.659999999999997</v>
      </c>
      <c r="AR1069" s="3">
        <v>35.08</v>
      </c>
      <c r="AS1069" s="3">
        <v>35.1</v>
      </c>
      <c r="AT1069" s="3">
        <v>35.21</v>
      </c>
      <c r="AU1069" s="3">
        <v>36.909999999999997</v>
      </c>
      <c r="AV1069" s="3">
        <v>41.83</v>
      </c>
      <c r="AW1069" s="3">
        <v>44.61</v>
      </c>
      <c r="AX1069" s="3">
        <v>45.53</v>
      </c>
      <c r="AY1069" s="3">
        <v>46.06</v>
      </c>
    </row>
    <row r="1070" spans="1:51" x14ac:dyDescent="0.35">
      <c r="A1070" s="5">
        <f t="shared" si="17"/>
        <v>44223</v>
      </c>
      <c r="B1070" t="s">
        <v>1215</v>
      </c>
      <c r="C1070" s="2">
        <v>44223</v>
      </c>
      <c r="D1070" s="3">
        <v>54.09</v>
      </c>
      <c r="E1070" s="3">
        <v>51.93</v>
      </c>
      <c r="F1070" s="3">
        <v>46.25</v>
      </c>
      <c r="G1070" s="3">
        <v>42.62</v>
      </c>
      <c r="H1070" s="3">
        <v>41.43</v>
      </c>
      <c r="I1070" s="3">
        <v>40.880000000000003</v>
      </c>
      <c r="J1070" s="3">
        <v>41.62</v>
      </c>
      <c r="K1070" s="3">
        <v>42.99</v>
      </c>
      <c r="L1070" s="3">
        <v>45.03</v>
      </c>
      <c r="M1070" s="3">
        <v>49.81</v>
      </c>
      <c r="N1070" s="3">
        <v>51.74</v>
      </c>
      <c r="O1070" s="3">
        <v>54.16</v>
      </c>
      <c r="P1070" s="3">
        <v>54.09</v>
      </c>
      <c r="Q1070" s="3">
        <v>50.23</v>
      </c>
      <c r="R1070" s="3">
        <v>43.83</v>
      </c>
      <c r="S1070" s="3">
        <v>39.5</v>
      </c>
      <c r="T1070" s="3">
        <v>36.76</v>
      </c>
      <c r="U1070" s="3">
        <v>36.69</v>
      </c>
      <c r="V1070" s="3">
        <v>36.92</v>
      </c>
      <c r="W1070" s="3">
        <v>37.86</v>
      </c>
      <c r="X1070" s="3">
        <v>42.69</v>
      </c>
      <c r="Y1070" s="3">
        <v>45.89</v>
      </c>
      <c r="Z1070" s="3">
        <v>48.49</v>
      </c>
      <c r="AA1070" s="3">
        <v>49.54</v>
      </c>
      <c r="AB1070" s="3">
        <v>49.35</v>
      </c>
      <c r="AC1070" s="3">
        <v>46.32</v>
      </c>
      <c r="AD1070" s="3">
        <v>40.4</v>
      </c>
      <c r="AE1070" s="3">
        <v>36.14</v>
      </c>
      <c r="AF1070" s="3">
        <v>33.67</v>
      </c>
      <c r="AG1070" s="3">
        <v>33.35</v>
      </c>
      <c r="AH1070" s="3">
        <v>34.36</v>
      </c>
      <c r="AI1070" s="3">
        <v>37.229999999999997</v>
      </c>
      <c r="AJ1070" s="3">
        <v>42.53</v>
      </c>
      <c r="AK1070" s="3">
        <v>45.19</v>
      </c>
      <c r="AL1070" s="3">
        <v>46.37</v>
      </c>
      <c r="AM1070" s="3">
        <v>46.51</v>
      </c>
      <c r="AN1070" s="3">
        <v>44.26</v>
      </c>
      <c r="AO1070" s="3">
        <v>41.67</v>
      </c>
      <c r="AP1070" s="3">
        <v>37</v>
      </c>
      <c r="AQ1070" s="3">
        <v>35.72</v>
      </c>
      <c r="AR1070" s="3">
        <v>35.18</v>
      </c>
      <c r="AS1070" s="3">
        <v>35.24</v>
      </c>
      <c r="AT1070" s="3">
        <v>35.369999999999997</v>
      </c>
      <c r="AU1070" s="3">
        <v>37.08</v>
      </c>
      <c r="AV1070" s="3">
        <v>42</v>
      </c>
      <c r="AW1070" s="3">
        <v>44.78</v>
      </c>
      <c r="AX1070" s="3">
        <v>45.7</v>
      </c>
      <c r="AY1070" s="3">
        <v>46.23</v>
      </c>
    </row>
    <row r="1071" spans="1:51" x14ac:dyDescent="0.35">
      <c r="A1071" s="5">
        <f t="shared" si="17"/>
        <v>44224</v>
      </c>
      <c r="B1071" t="s">
        <v>1216</v>
      </c>
      <c r="C1071" s="2">
        <v>44224</v>
      </c>
      <c r="D1071" s="3">
        <v>58.24</v>
      </c>
      <c r="E1071" s="3">
        <v>55.06</v>
      </c>
      <c r="F1071" s="3">
        <v>47.65</v>
      </c>
      <c r="G1071" s="3">
        <v>43.81</v>
      </c>
      <c r="H1071" s="3">
        <v>42.68</v>
      </c>
      <c r="I1071" s="3">
        <v>42</v>
      </c>
      <c r="J1071" s="3">
        <v>42.71</v>
      </c>
      <c r="K1071" s="3">
        <v>44.03</v>
      </c>
      <c r="L1071" s="3">
        <v>46.1</v>
      </c>
      <c r="M1071" s="3">
        <v>50.91</v>
      </c>
      <c r="N1071" s="3">
        <v>52.87</v>
      </c>
      <c r="O1071" s="3">
        <v>55.18</v>
      </c>
      <c r="P1071" s="3">
        <v>55.05</v>
      </c>
      <c r="Q1071" s="3">
        <v>51.07</v>
      </c>
      <c r="R1071" s="3">
        <v>44.62</v>
      </c>
      <c r="S1071" s="3">
        <v>40.26</v>
      </c>
      <c r="T1071" s="3">
        <v>37.49</v>
      </c>
      <c r="U1071" s="3">
        <v>37.39</v>
      </c>
      <c r="V1071" s="3">
        <v>37.619999999999997</v>
      </c>
      <c r="W1071" s="3">
        <v>38.479999999999997</v>
      </c>
      <c r="X1071" s="3">
        <v>43.3</v>
      </c>
      <c r="Y1071" s="3">
        <v>46.49</v>
      </c>
      <c r="Z1071" s="3">
        <v>49.08</v>
      </c>
      <c r="AA1071" s="3">
        <v>50.13</v>
      </c>
      <c r="AB1071" s="3">
        <v>49.94</v>
      </c>
      <c r="AC1071" s="3">
        <v>46.89</v>
      </c>
      <c r="AD1071" s="3">
        <v>40.85</v>
      </c>
      <c r="AE1071" s="3">
        <v>36.51</v>
      </c>
      <c r="AF1071" s="3">
        <v>33.93</v>
      </c>
      <c r="AG1071" s="3">
        <v>33.58</v>
      </c>
      <c r="AH1071" s="3">
        <v>34.51</v>
      </c>
      <c r="AI1071" s="3">
        <v>37.35</v>
      </c>
      <c r="AJ1071" s="3">
        <v>42.66</v>
      </c>
      <c r="AK1071" s="3">
        <v>45.32</v>
      </c>
      <c r="AL1071" s="3">
        <v>46.5</v>
      </c>
      <c r="AM1071" s="3">
        <v>46.64</v>
      </c>
      <c r="AN1071" s="3">
        <v>44.39</v>
      </c>
      <c r="AO1071" s="3">
        <v>41.81</v>
      </c>
      <c r="AP1071" s="3">
        <v>37.11</v>
      </c>
      <c r="AQ1071" s="3">
        <v>35.79</v>
      </c>
      <c r="AR1071" s="3">
        <v>35.25</v>
      </c>
      <c r="AS1071" s="3">
        <v>35.31</v>
      </c>
      <c r="AT1071" s="3">
        <v>35.44</v>
      </c>
      <c r="AU1071" s="3">
        <v>37.15</v>
      </c>
      <c r="AV1071" s="3">
        <v>42.07</v>
      </c>
      <c r="AW1071" s="3">
        <v>44.85</v>
      </c>
      <c r="AX1071" s="3">
        <v>45.77</v>
      </c>
      <c r="AY1071" s="3">
        <v>46.3</v>
      </c>
    </row>
    <row r="1072" spans="1:51" x14ac:dyDescent="0.35">
      <c r="A1072" s="5">
        <f t="shared" si="17"/>
        <v>44225</v>
      </c>
      <c r="B1072" t="s">
        <v>1217</v>
      </c>
      <c r="C1072" s="2">
        <v>44225</v>
      </c>
      <c r="D1072" s="3">
        <v>53.15</v>
      </c>
      <c r="E1072" s="3">
        <v>46.71</v>
      </c>
      <c r="F1072" s="3">
        <v>42.67</v>
      </c>
      <c r="G1072" s="3">
        <v>41.58</v>
      </c>
      <c r="H1072" s="3">
        <v>41.01</v>
      </c>
      <c r="I1072" s="3">
        <v>41.77</v>
      </c>
      <c r="J1072" s="3">
        <v>43.13</v>
      </c>
      <c r="K1072" s="3">
        <v>45.26</v>
      </c>
      <c r="L1072" s="3">
        <v>50.12</v>
      </c>
      <c r="M1072" s="3">
        <v>52.13</v>
      </c>
      <c r="N1072" s="3">
        <v>54.49</v>
      </c>
      <c r="O1072" s="3">
        <v>54.41</v>
      </c>
      <c r="P1072" s="3">
        <v>50.48</v>
      </c>
      <c r="Q1072" s="3">
        <v>44.06</v>
      </c>
      <c r="R1072" s="3">
        <v>39.81</v>
      </c>
      <c r="S1072" s="3">
        <v>37.130000000000003</v>
      </c>
      <c r="T1072" s="3">
        <v>37.090000000000003</v>
      </c>
      <c r="U1072" s="3">
        <v>37.270000000000003</v>
      </c>
      <c r="V1072" s="3">
        <v>38.14</v>
      </c>
      <c r="W1072" s="3">
        <v>42.95</v>
      </c>
      <c r="X1072" s="3">
        <v>46.14</v>
      </c>
      <c r="Y1072" s="3">
        <v>48.73</v>
      </c>
      <c r="Z1072" s="3">
        <v>49.78</v>
      </c>
      <c r="AA1072" s="3">
        <v>49.59</v>
      </c>
      <c r="AB1072" s="3">
        <v>46.58</v>
      </c>
      <c r="AC1072" s="3">
        <v>40.54</v>
      </c>
      <c r="AD1072" s="3">
        <v>36.229999999999997</v>
      </c>
      <c r="AE1072" s="3">
        <v>33.68</v>
      </c>
      <c r="AF1072" s="3">
        <v>33.36</v>
      </c>
      <c r="AG1072" s="3">
        <v>34.32</v>
      </c>
      <c r="AH1072" s="3">
        <v>37.19</v>
      </c>
      <c r="AI1072" s="3">
        <v>42.5</v>
      </c>
      <c r="AJ1072" s="3">
        <v>45.16</v>
      </c>
      <c r="AK1072" s="3">
        <v>46.34</v>
      </c>
      <c r="AL1072" s="3">
        <v>46.45</v>
      </c>
      <c r="AM1072" s="3">
        <v>44.17</v>
      </c>
      <c r="AN1072" s="3">
        <v>41.56</v>
      </c>
      <c r="AO1072" s="3">
        <v>36.86</v>
      </c>
      <c r="AP1072" s="3">
        <v>35.54</v>
      </c>
      <c r="AQ1072" s="3">
        <v>35</v>
      </c>
      <c r="AR1072" s="3">
        <v>35.06</v>
      </c>
      <c r="AS1072" s="3">
        <v>35.19</v>
      </c>
      <c r="AT1072" s="3">
        <v>36.9</v>
      </c>
      <c r="AU1072" s="3">
        <v>41.82</v>
      </c>
      <c r="AV1072" s="3">
        <v>44.6</v>
      </c>
      <c r="AW1072" s="3">
        <v>45.52</v>
      </c>
      <c r="AX1072" s="3">
        <v>46.05</v>
      </c>
      <c r="AY1072" s="3">
        <v>45.25</v>
      </c>
    </row>
    <row r="1073" spans="1:51" x14ac:dyDescent="0.35">
      <c r="A1073" s="5">
        <f t="shared" si="17"/>
        <v>44228</v>
      </c>
      <c r="B1073" t="s">
        <v>1218</v>
      </c>
      <c r="C1073" s="2">
        <v>44228</v>
      </c>
      <c r="D1073" s="3">
        <v>48.24</v>
      </c>
      <c r="E1073" s="3">
        <v>44.4</v>
      </c>
      <c r="F1073" s="3">
        <v>41.4</v>
      </c>
      <c r="G1073" s="3">
        <v>40.67</v>
      </c>
      <c r="H1073" s="3">
        <v>39.979999999999997</v>
      </c>
      <c r="I1073" s="3">
        <v>40.82</v>
      </c>
      <c r="J1073" s="3">
        <v>42.09</v>
      </c>
      <c r="K1073" s="3">
        <v>44.09</v>
      </c>
      <c r="L1073" s="3">
        <v>48.69</v>
      </c>
      <c r="M1073" s="3">
        <v>51.09</v>
      </c>
      <c r="N1073" s="3">
        <v>53.4</v>
      </c>
      <c r="O1073" s="3">
        <v>53.52</v>
      </c>
      <c r="P1073" s="3">
        <v>49.7</v>
      </c>
      <c r="Q1073" s="3">
        <v>43.73</v>
      </c>
      <c r="R1073" s="3">
        <v>39.74</v>
      </c>
      <c r="S1073" s="3">
        <v>37.159999999999997</v>
      </c>
      <c r="T1073" s="3">
        <v>36.979999999999997</v>
      </c>
      <c r="U1073" s="3">
        <v>36.869999999999997</v>
      </c>
      <c r="V1073" s="3">
        <v>37.5</v>
      </c>
      <c r="W1073" s="3">
        <v>42.08</v>
      </c>
      <c r="X1073" s="3">
        <v>45.37</v>
      </c>
      <c r="Y1073" s="3">
        <v>48.21</v>
      </c>
      <c r="Z1073" s="3">
        <v>49.72</v>
      </c>
      <c r="AA1073" s="3">
        <v>50.12</v>
      </c>
      <c r="AB1073" s="3">
        <v>47.13</v>
      </c>
      <c r="AC1073" s="3">
        <v>40.869999999999997</v>
      </c>
      <c r="AD1073" s="3">
        <v>36.29</v>
      </c>
      <c r="AE1073" s="3">
        <v>33.479999999999997</v>
      </c>
      <c r="AF1073" s="3">
        <v>33.06</v>
      </c>
      <c r="AG1073" s="3">
        <v>34.15</v>
      </c>
      <c r="AH1073" s="3">
        <v>37.15</v>
      </c>
      <c r="AI1073" s="3">
        <v>42.58</v>
      </c>
      <c r="AJ1073" s="3">
        <v>45.4</v>
      </c>
      <c r="AK1073" s="3">
        <v>46.62</v>
      </c>
      <c r="AL1073" s="3">
        <v>46.73</v>
      </c>
      <c r="AM1073" s="3">
        <v>44.45</v>
      </c>
      <c r="AN1073" s="3">
        <v>41.84</v>
      </c>
      <c r="AO1073" s="3">
        <v>37</v>
      </c>
      <c r="AP1073" s="3">
        <v>35.5</v>
      </c>
      <c r="AQ1073" s="3">
        <v>34.83</v>
      </c>
      <c r="AR1073" s="3">
        <v>34.89</v>
      </c>
      <c r="AS1073" s="3">
        <v>35.020000000000003</v>
      </c>
      <c r="AT1073" s="3">
        <v>36.729999999999997</v>
      </c>
      <c r="AU1073" s="3">
        <v>41.65</v>
      </c>
      <c r="AV1073" s="3">
        <v>44.43</v>
      </c>
      <c r="AW1073" s="3">
        <v>45.35</v>
      </c>
      <c r="AX1073" s="3">
        <v>45.88</v>
      </c>
      <c r="AY1073" s="3">
        <v>45.08</v>
      </c>
    </row>
    <row r="1074" spans="1:51" x14ac:dyDescent="0.35">
      <c r="A1074" s="5">
        <f t="shared" si="17"/>
        <v>44229</v>
      </c>
      <c r="B1074" t="s">
        <v>1219</v>
      </c>
      <c r="C1074" s="2">
        <v>44229</v>
      </c>
      <c r="D1074" s="3">
        <v>48.64</v>
      </c>
      <c r="E1074" s="3">
        <v>44.84</v>
      </c>
      <c r="F1074" s="3">
        <v>41.81</v>
      </c>
      <c r="G1074" s="3">
        <v>41.02</v>
      </c>
      <c r="H1074" s="3">
        <v>40.31</v>
      </c>
      <c r="I1074" s="3">
        <v>41.22</v>
      </c>
      <c r="J1074" s="3">
        <v>42.4</v>
      </c>
      <c r="K1074" s="3">
        <v>44.4</v>
      </c>
      <c r="L1074" s="3">
        <v>48.89</v>
      </c>
      <c r="M1074" s="3">
        <v>51.6</v>
      </c>
      <c r="N1074" s="3">
        <v>53.69</v>
      </c>
      <c r="O1074" s="3">
        <v>53.81</v>
      </c>
      <c r="P1074" s="3">
        <v>49.99</v>
      </c>
      <c r="Q1074" s="3">
        <v>43.96</v>
      </c>
      <c r="R1074" s="3">
        <v>39.97</v>
      </c>
      <c r="S1074" s="3">
        <v>37.35</v>
      </c>
      <c r="T1074" s="3">
        <v>37.130000000000003</v>
      </c>
      <c r="U1074" s="3">
        <v>36.979999999999997</v>
      </c>
      <c r="V1074" s="3">
        <v>37.58</v>
      </c>
      <c r="W1074" s="3">
        <v>42.18</v>
      </c>
      <c r="X1074" s="3">
        <v>45.51</v>
      </c>
      <c r="Y1074" s="3">
        <v>48.35</v>
      </c>
      <c r="Z1074" s="3">
        <v>49.83</v>
      </c>
      <c r="AA1074" s="3">
        <v>50.28</v>
      </c>
      <c r="AB1074" s="3">
        <v>47.31</v>
      </c>
      <c r="AC1074" s="3">
        <v>41.02</v>
      </c>
      <c r="AD1074" s="3">
        <v>36.44</v>
      </c>
      <c r="AE1074" s="3">
        <v>33.630000000000003</v>
      </c>
      <c r="AF1074" s="3">
        <v>33.21</v>
      </c>
      <c r="AG1074" s="3">
        <v>34.32</v>
      </c>
      <c r="AH1074" s="3">
        <v>37.35</v>
      </c>
      <c r="AI1074" s="3">
        <v>42.73</v>
      </c>
      <c r="AJ1074" s="3">
        <v>45.63</v>
      </c>
      <c r="AK1074" s="3">
        <v>46.9</v>
      </c>
      <c r="AL1074" s="3">
        <v>47.03</v>
      </c>
      <c r="AM1074" s="3">
        <v>44.75</v>
      </c>
      <c r="AN1074" s="3">
        <v>42.08</v>
      </c>
      <c r="AO1074" s="3">
        <v>37.090000000000003</v>
      </c>
      <c r="AP1074" s="3">
        <v>35.44</v>
      </c>
      <c r="AQ1074" s="3">
        <v>34.71</v>
      </c>
      <c r="AR1074" s="3">
        <v>34.770000000000003</v>
      </c>
      <c r="AS1074" s="3">
        <v>34.9</v>
      </c>
      <c r="AT1074" s="3">
        <v>36.61</v>
      </c>
      <c r="AU1074" s="3">
        <v>41.53</v>
      </c>
      <c r="AV1074" s="3">
        <v>44.31</v>
      </c>
      <c r="AW1074" s="3">
        <v>45.23</v>
      </c>
      <c r="AX1074" s="3">
        <v>45.76</v>
      </c>
      <c r="AY1074" s="3">
        <v>44.96</v>
      </c>
    </row>
    <row r="1075" spans="1:51" x14ac:dyDescent="0.35">
      <c r="A1075" s="5">
        <f t="shared" si="17"/>
        <v>44230</v>
      </c>
      <c r="B1075" t="s">
        <v>1220</v>
      </c>
      <c r="C1075" s="2">
        <v>44230</v>
      </c>
      <c r="D1075" s="3">
        <v>47.23</v>
      </c>
      <c r="E1075" s="3">
        <v>44.25</v>
      </c>
      <c r="F1075" s="3">
        <v>41.61</v>
      </c>
      <c r="G1075" s="3">
        <v>40.78</v>
      </c>
      <c r="H1075" s="3">
        <v>40.1</v>
      </c>
      <c r="I1075" s="3">
        <v>40.98</v>
      </c>
      <c r="J1075" s="3">
        <v>42.43</v>
      </c>
      <c r="K1075" s="3">
        <v>44.6</v>
      </c>
      <c r="L1075" s="3">
        <v>49.06</v>
      </c>
      <c r="M1075" s="3">
        <v>51.84</v>
      </c>
      <c r="N1075" s="3">
        <v>53.95</v>
      </c>
      <c r="O1075" s="3">
        <v>54.2</v>
      </c>
      <c r="P1075" s="3">
        <v>50.39</v>
      </c>
      <c r="Q1075" s="3">
        <v>44.43</v>
      </c>
      <c r="R1075" s="3">
        <v>40.51</v>
      </c>
      <c r="S1075" s="3">
        <v>37.96</v>
      </c>
      <c r="T1075" s="3">
        <v>37.700000000000003</v>
      </c>
      <c r="U1075" s="3">
        <v>37.51</v>
      </c>
      <c r="V1075" s="3">
        <v>38.07</v>
      </c>
      <c r="W1075" s="3">
        <v>42.74</v>
      </c>
      <c r="X1075" s="3">
        <v>46.16</v>
      </c>
      <c r="Y1075" s="3">
        <v>49.06</v>
      </c>
      <c r="Z1075" s="3">
        <v>50.59</v>
      </c>
      <c r="AA1075" s="3">
        <v>51.12</v>
      </c>
      <c r="AB1075" s="3">
        <v>48.22</v>
      </c>
      <c r="AC1075" s="3">
        <v>41.93</v>
      </c>
      <c r="AD1075" s="3">
        <v>37.35</v>
      </c>
      <c r="AE1075" s="3">
        <v>34.54</v>
      </c>
      <c r="AF1075" s="3">
        <v>34.119999999999997</v>
      </c>
      <c r="AG1075" s="3">
        <v>35.229999999999997</v>
      </c>
      <c r="AH1075" s="3">
        <v>38.18</v>
      </c>
      <c r="AI1075" s="3">
        <v>43.43</v>
      </c>
      <c r="AJ1075" s="3">
        <v>46.22</v>
      </c>
      <c r="AK1075" s="3">
        <v>47.36</v>
      </c>
      <c r="AL1075" s="3">
        <v>47.49</v>
      </c>
      <c r="AM1075" s="3">
        <v>45.21</v>
      </c>
      <c r="AN1075" s="3">
        <v>42.54</v>
      </c>
      <c r="AO1075" s="3">
        <v>37.619999999999997</v>
      </c>
      <c r="AP1075" s="3">
        <v>35.979999999999997</v>
      </c>
      <c r="AQ1075" s="3">
        <v>35.25</v>
      </c>
      <c r="AR1075" s="3">
        <v>35.31</v>
      </c>
      <c r="AS1075" s="3">
        <v>35.44</v>
      </c>
      <c r="AT1075" s="3">
        <v>37.15</v>
      </c>
      <c r="AU1075" s="3">
        <v>42.1</v>
      </c>
      <c r="AV1075" s="3">
        <v>44.96</v>
      </c>
      <c r="AW1075" s="3">
        <v>45.97</v>
      </c>
      <c r="AX1075" s="3">
        <v>46.5</v>
      </c>
      <c r="AY1075" s="3">
        <v>45.7</v>
      </c>
    </row>
    <row r="1076" spans="1:51" x14ac:dyDescent="0.35">
      <c r="A1076" s="5">
        <f t="shared" si="17"/>
        <v>44231</v>
      </c>
      <c r="B1076" t="s">
        <v>1221</v>
      </c>
      <c r="C1076" s="2">
        <v>44231</v>
      </c>
      <c r="D1076" s="3">
        <v>47.64</v>
      </c>
      <c r="E1076" s="3">
        <v>44.64</v>
      </c>
      <c r="F1076" s="3">
        <v>42.07</v>
      </c>
      <c r="G1076" s="3">
        <v>41.27</v>
      </c>
      <c r="H1076" s="3">
        <v>40.590000000000003</v>
      </c>
      <c r="I1076" s="3">
        <v>41.7</v>
      </c>
      <c r="J1076" s="3">
        <v>42.89</v>
      </c>
      <c r="K1076" s="3">
        <v>44.97</v>
      </c>
      <c r="L1076" s="3">
        <v>49.55</v>
      </c>
      <c r="M1076" s="3">
        <v>52.45</v>
      </c>
      <c r="N1076" s="3">
        <v>54.53</v>
      </c>
      <c r="O1076" s="3">
        <v>54.71</v>
      </c>
      <c r="P1076" s="3">
        <v>50.81</v>
      </c>
      <c r="Q1076" s="3">
        <v>44.74</v>
      </c>
      <c r="R1076" s="3">
        <v>40.65</v>
      </c>
      <c r="S1076" s="3">
        <v>37.92</v>
      </c>
      <c r="T1076" s="3">
        <v>37.68</v>
      </c>
      <c r="U1076" s="3">
        <v>37.49</v>
      </c>
      <c r="V1076" s="3">
        <v>38.049999999999997</v>
      </c>
      <c r="W1076" s="3">
        <v>42.68</v>
      </c>
      <c r="X1076" s="3">
        <v>46.06</v>
      </c>
      <c r="Y1076" s="3">
        <v>48.96</v>
      </c>
      <c r="Z1076" s="3">
        <v>50.49</v>
      </c>
      <c r="AA1076" s="3">
        <v>51.02</v>
      </c>
      <c r="AB1076" s="3">
        <v>48.13</v>
      </c>
      <c r="AC1076" s="3">
        <v>41.82</v>
      </c>
      <c r="AD1076" s="3">
        <v>37.21</v>
      </c>
      <c r="AE1076" s="3">
        <v>34.39</v>
      </c>
      <c r="AF1076" s="3">
        <v>34</v>
      </c>
      <c r="AG1076" s="3">
        <v>35.159999999999997</v>
      </c>
      <c r="AH1076" s="3">
        <v>38.11</v>
      </c>
      <c r="AI1076" s="3">
        <v>43.47</v>
      </c>
      <c r="AJ1076" s="3">
        <v>46.27</v>
      </c>
      <c r="AK1076" s="3">
        <v>47.41</v>
      </c>
      <c r="AL1076" s="3">
        <v>47.54</v>
      </c>
      <c r="AM1076" s="3">
        <v>45.26</v>
      </c>
      <c r="AN1076" s="3">
        <v>42.58</v>
      </c>
      <c r="AO1076" s="3">
        <v>37.61</v>
      </c>
      <c r="AP1076" s="3">
        <v>35.96</v>
      </c>
      <c r="AQ1076" s="3">
        <v>35.21</v>
      </c>
      <c r="AR1076" s="3">
        <v>35.270000000000003</v>
      </c>
      <c r="AS1076" s="3">
        <v>35.44</v>
      </c>
      <c r="AT1076" s="3">
        <v>37.18</v>
      </c>
      <c r="AU1076" s="3">
        <v>42.26</v>
      </c>
      <c r="AV1076" s="3">
        <v>45.06</v>
      </c>
      <c r="AW1076" s="3">
        <v>46.08</v>
      </c>
      <c r="AX1076" s="3">
        <v>46.61</v>
      </c>
      <c r="AY1076" s="3">
        <v>45.81</v>
      </c>
    </row>
    <row r="1077" spans="1:51" x14ac:dyDescent="0.35">
      <c r="A1077" s="5">
        <f t="shared" si="17"/>
        <v>44232</v>
      </c>
      <c r="B1077" t="s">
        <v>1222</v>
      </c>
      <c r="C1077" s="2">
        <v>44232</v>
      </c>
      <c r="D1077" s="3">
        <v>48.17</v>
      </c>
      <c r="E1077" s="3">
        <v>44.97</v>
      </c>
      <c r="F1077" s="3">
        <v>42.55</v>
      </c>
      <c r="G1077" s="3">
        <v>41.88</v>
      </c>
      <c r="H1077" s="3">
        <v>41.03</v>
      </c>
      <c r="I1077" s="3">
        <v>41.98</v>
      </c>
      <c r="J1077" s="3">
        <v>43.22</v>
      </c>
      <c r="K1077" s="3">
        <v>45.6</v>
      </c>
      <c r="L1077" s="3">
        <v>50.53</v>
      </c>
      <c r="M1077" s="3">
        <v>53.66</v>
      </c>
      <c r="N1077" s="3">
        <v>55.52</v>
      </c>
      <c r="O1077" s="3">
        <v>55.68</v>
      </c>
      <c r="P1077" s="3">
        <v>51.59</v>
      </c>
      <c r="Q1077" s="3">
        <v>45.4</v>
      </c>
      <c r="R1077" s="3">
        <v>41.18</v>
      </c>
      <c r="S1077" s="3">
        <v>38.46</v>
      </c>
      <c r="T1077" s="3">
        <v>38.28</v>
      </c>
      <c r="U1077" s="3">
        <v>38.1</v>
      </c>
      <c r="V1077" s="3">
        <v>38.65</v>
      </c>
      <c r="W1077" s="3">
        <v>43.3</v>
      </c>
      <c r="X1077" s="3">
        <v>46.67</v>
      </c>
      <c r="Y1077" s="3">
        <v>49.67</v>
      </c>
      <c r="Z1077" s="3">
        <v>51.23</v>
      </c>
      <c r="AA1077" s="3">
        <v>51.78</v>
      </c>
      <c r="AB1077" s="3">
        <v>48.92</v>
      </c>
      <c r="AC1077" s="3">
        <v>42.7</v>
      </c>
      <c r="AD1077" s="3">
        <v>38.049999999999997</v>
      </c>
      <c r="AE1077" s="3">
        <v>35.26</v>
      </c>
      <c r="AF1077" s="3">
        <v>34.89</v>
      </c>
      <c r="AG1077" s="3">
        <v>36.07</v>
      </c>
      <c r="AH1077" s="3">
        <v>39.020000000000003</v>
      </c>
      <c r="AI1077" s="3">
        <v>44.43</v>
      </c>
      <c r="AJ1077" s="3">
        <v>47.29</v>
      </c>
      <c r="AK1077" s="3">
        <v>48.42</v>
      </c>
      <c r="AL1077" s="3">
        <v>48.55</v>
      </c>
      <c r="AM1077" s="3">
        <v>46.25</v>
      </c>
      <c r="AN1077" s="3">
        <v>43.56</v>
      </c>
      <c r="AO1077" s="3">
        <v>38.57</v>
      </c>
      <c r="AP1077" s="3">
        <v>36.909999999999997</v>
      </c>
      <c r="AQ1077" s="3">
        <v>36.14</v>
      </c>
      <c r="AR1077" s="3">
        <v>36.19</v>
      </c>
      <c r="AS1077" s="3">
        <v>36.35</v>
      </c>
      <c r="AT1077" s="3">
        <v>37.9</v>
      </c>
      <c r="AU1077" s="3">
        <v>42.67</v>
      </c>
      <c r="AV1077" s="3">
        <v>45.16</v>
      </c>
      <c r="AW1077" s="3">
        <v>45.98</v>
      </c>
      <c r="AX1077" s="3">
        <v>46.48</v>
      </c>
      <c r="AY1077" s="3">
        <v>45.71</v>
      </c>
    </row>
    <row r="1078" spans="1:51" x14ac:dyDescent="0.35">
      <c r="A1078" s="5">
        <f t="shared" si="17"/>
        <v>44235</v>
      </c>
      <c r="B1078" t="s">
        <v>1223</v>
      </c>
      <c r="C1078" s="2">
        <v>44235</v>
      </c>
      <c r="D1078" s="3">
        <v>53.11</v>
      </c>
      <c r="E1078" s="3">
        <v>47.82</v>
      </c>
      <c r="F1078" s="3">
        <v>44.52</v>
      </c>
      <c r="G1078" s="3">
        <v>43.77</v>
      </c>
      <c r="H1078" s="3">
        <v>43.13</v>
      </c>
      <c r="I1078" s="3">
        <v>44.2</v>
      </c>
      <c r="J1078" s="3">
        <v>45.43</v>
      </c>
      <c r="K1078" s="3">
        <v>47.76</v>
      </c>
      <c r="L1078" s="3">
        <v>52.57</v>
      </c>
      <c r="M1078" s="3">
        <v>55.62</v>
      </c>
      <c r="N1078" s="3">
        <v>57.4</v>
      </c>
      <c r="O1078" s="3">
        <v>57.42</v>
      </c>
      <c r="P1078" s="3">
        <v>53.24</v>
      </c>
      <c r="Q1078" s="3">
        <v>46.94</v>
      </c>
      <c r="R1078" s="3">
        <v>42.63</v>
      </c>
      <c r="S1078" s="3">
        <v>39.85</v>
      </c>
      <c r="T1078" s="3">
        <v>39.74</v>
      </c>
      <c r="U1078" s="3">
        <v>39.630000000000003</v>
      </c>
      <c r="V1078" s="3">
        <v>40.200000000000003</v>
      </c>
      <c r="W1078" s="3">
        <v>44.79</v>
      </c>
      <c r="X1078" s="3">
        <v>48.16</v>
      </c>
      <c r="Y1078" s="3">
        <v>51.16</v>
      </c>
      <c r="Z1078" s="3">
        <v>52.89</v>
      </c>
      <c r="AA1078" s="3">
        <v>52.92</v>
      </c>
      <c r="AB1078" s="3">
        <v>49.59</v>
      </c>
      <c r="AC1078" s="3">
        <v>43.56</v>
      </c>
      <c r="AD1078" s="3">
        <v>39.24</v>
      </c>
      <c r="AE1078" s="3">
        <v>36.46</v>
      </c>
      <c r="AF1078" s="3">
        <v>36.4</v>
      </c>
      <c r="AG1078" s="3">
        <v>36.9</v>
      </c>
      <c r="AH1078" s="3">
        <v>39.76</v>
      </c>
      <c r="AI1078" s="3">
        <v>44.76</v>
      </c>
      <c r="AJ1078" s="3">
        <v>48.13</v>
      </c>
      <c r="AK1078" s="3">
        <v>49.93</v>
      </c>
      <c r="AL1078" s="3">
        <v>50.23</v>
      </c>
      <c r="AM1078" s="3">
        <v>48.15</v>
      </c>
      <c r="AN1078" s="3">
        <v>45.46</v>
      </c>
      <c r="AO1078" s="3">
        <v>39.96</v>
      </c>
      <c r="AP1078" s="3">
        <v>38.08</v>
      </c>
      <c r="AQ1078" s="3">
        <v>37.130000000000003</v>
      </c>
      <c r="AR1078" s="3">
        <v>37.01</v>
      </c>
      <c r="AS1078" s="3">
        <v>37.01</v>
      </c>
      <c r="AT1078" s="3">
        <v>38.450000000000003</v>
      </c>
      <c r="AU1078" s="3">
        <v>43.25</v>
      </c>
      <c r="AV1078" s="3">
        <v>45.77</v>
      </c>
      <c r="AW1078" s="3">
        <v>46.77</v>
      </c>
      <c r="AX1078" s="3">
        <v>47.38</v>
      </c>
      <c r="AY1078" s="3">
        <v>46.82</v>
      </c>
    </row>
    <row r="1079" spans="1:51" x14ac:dyDescent="0.35">
      <c r="A1079" s="5">
        <f t="shared" si="17"/>
        <v>44236</v>
      </c>
      <c r="B1079" t="s">
        <v>1224</v>
      </c>
      <c r="C1079" s="2">
        <v>44236</v>
      </c>
      <c r="D1079" s="3">
        <v>49.73</v>
      </c>
      <c r="E1079" s="3">
        <v>46.52</v>
      </c>
      <c r="F1079" s="3">
        <v>43.89</v>
      </c>
      <c r="G1079" s="3">
        <v>43.42</v>
      </c>
      <c r="H1079" s="3">
        <v>42.72</v>
      </c>
      <c r="I1079" s="3">
        <v>43.78</v>
      </c>
      <c r="J1079" s="3">
        <v>44.9</v>
      </c>
      <c r="K1079" s="3">
        <v>47</v>
      </c>
      <c r="L1079" s="3">
        <v>51.63</v>
      </c>
      <c r="M1079" s="3">
        <v>54.66</v>
      </c>
      <c r="N1079" s="3">
        <v>56.51</v>
      </c>
      <c r="O1079" s="3">
        <v>56.6</v>
      </c>
      <c r="P1079" s="3">
        <v>52.45</v>
      </c>
      <c r="Q1079" s="3">
        <v>46.23</v>
      </c>
      <c r="R1079" s="3">
        <v>41.98</v>
      </c>
      <c r="S1079" s="3">
        <v>39.229999999999997</v>
      </c>
      <c r="T1079" s="3">
        <v>39.119999999999997</v>
      </c>
      <c r="U1079" s="3">
        <v>39.01</v>
      </c>
      <c r="V1079" s="3">
        <v>39.619999999999997</v>
      </c>
      <c r="W1079" s="3">
        <v>44.34</v>
      </c>
      <c r="X1079" s="3">
        <v>47.74</v>
      </c>
      <c r="Y1079" s="3">
        <v>50.74</v>
      </c>
      <c r="Z1079" s="3">
        <v>52.42</v>
      </c>
      <c r="AA1079" s="3">
        <v>52.45</v>
      </c>
      <c r="AB1079" s="3">
        <v>49.19</v>
      </c>
      <c r="AC1079" s="3">
        <v>43.14</v>
      </c>
      <c r="AD1079" s="3">
        <v>38.869999999999997</v>
      </c>
      <c r="AE1079" s="3">
        <v>35.99</v>
      </c>
      <c r="AF1079" s="3">
        <v>35.74</v>
      </c>
      <c r="AG1079" s="3">
        <v>36.03</v>
      </c>
      <c r="AH1079" s="3">
        <v>38.75</v>
      </c>
      <c r="AI1079" s="3">
        <v>43.57</v>
      </c>
      <c r="AJ1079" s="3">
        <v>46.77</v>
      </c>
      <c r="AK1079" s="3">
        <v>48.58</v>
      </c>
      <c r="AL1079" s="3">
        <v>49.68</v>
      </c>
      <c r="AM1079" s="3">
        <v>48.39</v>
      </c>
      <c r="AN1079" s="3">
        <v>45.05</v>
      </c>
      <c r="AO1079" s="3">
        <v>39.18</v>
      </c>
      <c r="AP1079" s="3">
        <v>36.979999999999997</v>
      </c>
      <c r="AQ1079" s="3">
        <v>35.71</v>
      </c>
      <c r="AR1079" s="3">
        <v>36.020000000000003</v>
      </c>
      <c r="AS1079" s="3">
        <v>35.97</v>
      </c>
      <c r="AT1079" s="3">
        <v>37.03</v>
      </c>
      <c r="AU1079" s="3">
        <v>41.63</v>
      </c>
      <c r="AV1079" s="3">
        <v>44.68</v>
      </c>
      <c r="AW1079" s="3">
        <v>46.33</v>
      </c>
      <c r="AX1079" s="3">
        <v>47.58</v>
      </c>
      <c r="AY1079" s="3">
        <v>46.42</v>
      </c>
    </row>
    <row r="1080" spans="1:51" x14ac:dyDescent="0.35">
      <c r="A1080" s="5">
        <f t="shared" si="17"/>
        <v>44237</v>
      </c>
      <c r="B1080" t="s">
        <v>1225</v>
      </c>
      <c r="C1080" s="2">
        <v>44237</v>
      </c>
      <c r="D1080" s="3">
        <v>47.91</v>
      </c>
      <c r="E1080" s="3">
        <v>45.4</v>
      </c>
      <c r="F1080" s="3">
        <v>43.21</v>
      </c>
      <c r="G1080" s="3">
        <v>42.65</v>
      </c>
      <c r="H1080" s="3">
        <v>41.88</v>
      </c>
      <c r="I1080" s="3">
        <v>43.31</v>
      </c>
      <c r="J1080" s="3">
        <v>44.61</v>
      </c>
      <c r="K1080" s="3">
        <v>46.53</v>
      </c>
      <c r="L1080" s="3">
        <v>51.14</v>
      </c>
      <c r="M1080" s="3">
        <v>54.15</v>
      </c>
      <c r="N1080" s="3">
        <v>56.09</v>
      </c>
      <c r="O1080" s="3">
        <v>56.17</v>
      </c>
      <c r="P1080" s="3">
        <v>51.79</v>
      </c>
      <c r="Q1080" s="3">
        <v>45.12</v>
      </c>
      <c r="R1080" s="3">
        <v>41.09</v>
      </c>
      <c r="S1080" s="3">
        <v>38.840000000000003</v>
      </c>
      <c r="T1080" s="3">
        <v>39.270000000000003</v>
      </c>
      <c r="U1080" s="3">
        <v>39.24</v>
      </c>
      <c r="V1080" s="3">
        <v>39.799999999999997</v>
      </c>
      <c r="W1080" s="3">
        <v>44.36</v>
      </c>
      <c r="X1080" s="3">
        <v>47.67</v>
      </c>
      <c r="Y1080" s="3">
        <v>50.6</v>
      </c>
      <c r="Z1080" s="3">
        <v>52.23</v>
      </c>
      <c r="AA1080" s="3">
        <v>52.26</v>
      </c>
      <c r="AB1080" s="3">
        <v>49</v>
      </c>
      <c r="AC1080" s="3">
        <v>43.02</v>
      </c>
      <c r="AD1080" s="3">
        <v>38.83</v>
      </c>
      <c r="AE1080" s="3">
        <v>36.020000000000003</v>
      </c>
      <c r="AF1080" s="3">
        <v>35.840000000000003</v>
      </c>
      <c r="AG1080" s="3">
        <v>36.200000000000003</v>
      </c>
      <c r="AH1080" s="3">
        <v>38.96</v>
      </c>
      <c r="AI1080" s="3">
        <v>43.76</v>
      </c>
      <c r="AJ1080" s="3">
        <v>46.94</v>
      </c>
      <c r="AK1080" s="3">
        <v>48.73</v>
      </c>
      <c r="AL1080" s="3">
        <v>49.81</v>
      </c>
      <c r="AM1080" s="3">
        <v>48.5</v>
      </c>
      <c r="AN1080" s="3">
        <v>45.14</v>
      </c>
      <c r="AO1080" s="3">
        <v>39.200000000000003</v>
      </c>
      <c r="AP1080" s="3">
        <v>36.93</v>
      </c>
      <c r="AQ1080" s="3">
        <v>35.61</v>
      </c>
      <c r="AR1080" s="3">
        <v>35.869999999999997</v>
      </c>
      <c r="AS1080" s="3">
        <v>35.79</v>
      </c>
      <c r="AT1080" s="3">
        <v>36.83</v>
      </c>
      <c r="AU1080" s="3">
        <v>41.45</v>
      </c>
      <c r="AV1080" s="3">
        <v>44.52</v>
      </c>
      <c r="AW1080" s="3">
        <v>46.19</v>
      </c>
      <c r="AX1080" s="3">
        <v>47.46</v>
      </c>
      <c r="AY1080" s="3">
        <v>46.32</v>
      </c>
    </row>
    <row r="1081" spans="1:51" x14ac:dyDescent="0.35">
      <c r="A1081" s="5">
        <f t="shared" si="17"/>
        <v>44238</v>
      </c>
      <c r="B1081" t="s">
        <v>1226</v>
      </c>
      <c r="C1081" s="2">
        <v>44238</v>
      </c>
      <c r="D1081" s="3">
        <v>44.43</v>
      </c>
      <c r="E1081" s="3">
        <v>43.16</v>
      </c>
      <c r="F1081" s="3">
        <v>41.25</v>
      </c>
      <c r="G1081" s="3">
        <v>40.74</v>
      </c>
      <c r="H1081" s="3">
        <v>40.340000000000003</v>
      </c>
      <c r="I1081" s="3">
        <v>41.4</v>
      </c>
      <c r="J1081" s="3">
        <v>43.05</v>
      </c>
      <c r="K1081" s="3">
        <v>45.15</v>
      </c>
      <c r="L1081" s="3">
        <v>49.22</v>
      </c>
      <c r="M1081" s="3">
        <v>52.31</v>
      </c>
      <c r="N1081" s="3">
        <v>54.01</v>
      </c>
      <c r="O1081" s="3">
        <v>54.09</v>
      </c>
      <c r="P1081" s="3">
        <v>50.84</v>
      </c>
      <c r="Q1081" s="3">
        <v>44.37</v>
      </c>
      <c r="R1081" s="3">
        <v>40.47</v>
      </c>
      <c r="S1081" s="3">
        <v>38.33</v>
      </c>
      <c r="T1081" s="3">
        <v>38.79</v>
      </c>
      <c r="U1081" s="3">
        <v>38.78</v>
      </c>
      <c r="V1081" s="3">
        <v>39.340000000000003</v>
      </c>
      <c r="W1081" s="3">
        <v>43.98</v>
      </c>
      <c r="X1081" s="3">
        <v>47.29</v>
      </c>
      <c r="Y1081" s="3">
        <v>50.22</v>
      </c>
      <c r="Z1081" s="3">
        <v>51.85</v>
      </c>
      <c r="AA1081" s="3">
        <v>51.88</v>
      </c>
      <c r="AB1081" s="3">
        <v>48.62</v>
      </c>
      <c r="AC1081" s="3">
        <v>42.64</v>
      </c>
      <c r="AD1081" s="3">
        <v>38.450000000000003</v>
      </c>
      <c r="AE1081" s="3">
        <v>35.64</v>
      </c>
      <c r="AF1081" s="3">
        <v>35.46</v>
      </c>
      <c r="AG1081" s="3">
        <v>35.81</v>
      </c>
      <c r="AH1081" s="3">
        <v>38.57</v>
      </c>
      <c r="AI1081" s="3">
        <v>43.37</v>
      </c>
      <c r="AJ1081" s="3">
        <v>46.55</v>
      </c>
      <c r="AK1081" s="3">
        <v>48.34</v>
      </c>
      <c r="AL1081" s="3">
        <v>49.42</v>
      </c>
      <c r="AM1081" s="3">
        <v>48.11</v>
      </c>
      <c r="AN1081" s="3">
        <v>44.75</v>
      </c>
      <c r="AO1081" s="3">
        <v>38.81</v>
      </c>
      <c r="AP1081" s="3">
        <v>36.57</v>
      </c>
      <c r="AQ1081" s="3">
        <v>35.270000000000003</v>
      </c>
      <c r="AR1081" s="3">
        <v>35.549999999999997</v>
      </c>
      <c r="AS1081" s="3">
        <v>35.49</v>
      </c>
      <c r="AT1081" s="3">
        <v>36.549999999999997</v>
      </c>
      <c r="AU1081" s="3">
        <v>41.99</v>
      </c>
      <c r="AV1081" s="3">
        <v>45.12</v>
      </c>
      <c r="AW1081" s="3">
        <v>46.84</v>
      </c>
      <c r="AX1081" s="3">
        <v>48.16</v>
      </c>
      <c r="AY1081" s="3">
        <v>47.07</v>
      </c>
    </row>
    <row r="1082" spans="1:51" x14ac:dyDescent="0.35">
      <c r="A1082" s="5">
        <f t="shared" si="17"/>
        <v>44239</v>
      </c>
      <c r="B1082" t="s">
        <v>1227</v>
      </c>
      <c r="C1082" s="2">
        <v>44239</v>
      </c>
      <c r="D1082" s="3">
        <v>44.85</v>
      </c>
      <c r="E1082" s="3">
        <v>43.06</v>
      </c>
      <c r="F1082" s="3">
        <v>41.3</v>
      </c>
      <c r="G1082" s="3">
        <v>41</v>
      </c>
      <c r="H1082" s="3">
        <v>40.61</v>
      </c>
      <c r="I1082" s="3">
        <v>41.32</v>
      </c>
      <c r="J1082" s="3">
        <v>42.96</v>
      </c>
      <c r="K1082" s="3">
        <v>45.09</v>
      </c>
      <c r="L1082" s="3">
        <v>49.25</v>
      </c>
      <c r="M1082" s="3">
        <v>52.44</v>
      </c>
      <c r="N1082" s="3">
        <v>53.97</v>
      </c>
      <c r="O1082" s="3">
        <v>54.07</v>
      </c>
      <c r="P1082" s="3">
        <v>50.83</v>
      </c>
      <c r="Q1082" s="3">
        <v>44.43</v>
      </c>
      <c r="R1082" s="3">
        <v>40.17</v>
      </c>
      <c r="S1082" s="3">
        <v>37.75</v>
      </c>
      <c r="T1082" s="3">
        <v>38.119999999999997</v>
      </c>
      <c r="U1082" s="3">
        <v>38.090000000000003</v>
      </c>
      <c r="V1082" s="3">
        <v>38.56</v>
      </c>
      <c r="W1082" s="3">
        <v>43.15</v>
      </c>
      <c r="X1082" s="3">
        <v>46.43</v>
      </c>
      <c r="Y1082" s="3">
        <v>49.36</v>
      </c>
      <c r="Z1082" s="3">
        <v>50.99</v>
      </c>
      <c r="AA1082" s="3">
        <v>51.02</v>
      </c>
      <c r="AB1082" s="3">
        <v>47.76</v>
      </c>
      <c r="AC1082" s="3">
        <v>41.88</v>
      </c>
      <c r="AD1082" s="3">
        <v>37.79</v>
      </c>
      <c r="AE1082" s="3">
        <v>35.049999999999997</v>
      </c>
      <c r="AF1082" s="3">
        <v>34.909999999999997</v>
      </c>
      <c r="AG1082" s="3">
        <v>35.28</v>
      </c>
      <c r="AH1082" s="3">
        <v>38.04</v>
      </c>
      <c r="AI1082" s="3">
        <v>42.84</v>
      </c>
      <c r="AJ1082" s="3">
        <v>46.02</v>
      </c>
      <c r="AK1082" s="3">
        <v>47.81</v>
      </c>
      <c r="AL1082" s="3">
        <v>48.89</v>
      </c>
      <c r="AM1082" s="3">
        <v>47.58</v>
      </c>
      <c r="AN1082" s="3">
        <v>44.22</v>
      </c>
      <c r="AO1082" s="3">
        <v>38.28</v>
      </c>
      <c r="AP1082" s="3">
        <v>36.04</v>
      </c>
      <c r="AQ1082" s="3">
        <v>34.74</v>
      </c>
      <c r="AR1082" s="3">
        <v>35.020000000000003</v>
      </c>
      <c r="AS1082" s="3">
        <v>34.96</v>
      </c>
      <c r="AT1082" s="3">
        <v>36.020000000000003</v>
      </c>
      <c r="AU1082" s="3">
        <v>41.46</v>
      </c>
      <c r="AV1082" s="3">
        <v>44.59</v>
      </c>
      <c r="AW1082" s="3">
        <v>46.31</v>
      </c>
      <c r="AX1082" s="3">
        <v>47.63</v>
      </c>
      <c r="AY1082" s="3">
        <v>46.54</v>
      </c>
    </row>
    <row r="1083" spans="1:51" x14ac:dyDescent="0.35">
      <c r="A1083" s="5">
        <f t="shared" si="17"/>
        <v>44242</v>
      </c>
      <c r="B1083" t="s">
        <v>1228</v>
      </c>
      <c r="C1083" s="2">
        <v>44242</v>
      </c>
      <c r="D1083" s="3">
        <v>41.58</v>
      </c>
      <c r="E1083" s="3">
        <v>41.04</v>
      </c>
      <c r="F1083" s="3">
        <v>39.619999999999997</v>
      </c>
      <c r="G1083" s="3">
        <v>39.520000000000003</v>
      </c>
      <c r="H1083" s="3">
        <v>39.119999999999997</v>
      </c>
      <c r="I1083" s="3">
        <v>39.82</v>
      </c>
      <c r="J1083" s="3">
        <v>41.36</v>
      </c>
      <c r="K1083" s="3">
        <v>43.56</v>
      </c>
      <c r="L1083" s="3">
        <v>47.84</v>
      </c>
      <c r="M1083" s="3">
        <v>51.13</v>
      </c>
      <c r="N1083" s="3">
        <v>52.63</v>
      </c>
      <c r="O1083" s="3">
        <v>52.83</v>
      </c>
      <c r="P1083" s="3">
        <v>49.69</v>
      </c>
      <c r="Q1083" s="3">
        <v>43.36</v>
      </c>
      <c r="R1083" s="3">
        <v>39.1</v>
      </c>
      <c r="S1083" s="3">
        <v>36.96</v>
      </c>
      <c r="T1083" s="3">
        <v>37.590000000000003</v>
      </c>
      <c r="U1083" s="3">
        <v>37.69</v>
      </c>
      <c r="V1083" s="3">
        <v>38.159999999999997</v>
      </c>
      <c r="W1083" s="3">
        <v>42.58</v>
      </c>
      <c r="X1083" s="3">
        <v>45.74</v>
      </c>
      <c r="Y1083" s="3">
        <v>48.62</v>
      </c>
      <c r="Z1083" s="3">
        <v>50.2</v>
      </c>
      <c r="AA1083" s="3">
        <v>50.23</v>
      </c>
      <c r="AB1083" s="3">
        <v>46.97</v>
      </c>
      <c r="AC1083" s="3">
        <v>41.14</v>
      </c>
      <c r="AD1083" s="3">
        <v>37.049999999999997</v>
      </c>
      <c r="AE1083" s="3">
        <v>34.31</v>
      </c>
      <c r="AF1083" s="3">
        <v>34.17</v>
      </c>
      <c r="AG1083" s="3">
        <v>34.54</v>
      </c>
      <c r="AH1083" s="3">
        <v>37.299999999999997</v>
      </c>
      <c r="AI1083" s="3">
        <v>42.1</v>
      </c>
      <c r="AJ1083" s="3">
        <v>45.28</v>
      </c>
      <c r="AK1083" s="3">
        <v>47.07</v>
      </c>
      <c r="AL1083" s="3">
        <v>48.15</v>
      </c>
      <c r="AM1083" s="3">
        <v>46.84</v>
      </c>
      <c r="AN1083" s="3">
        <v>43.48</v>
      </c>
      <c r="AO1083" s="3">
        <v>37.54</v>
      </c>
      <c r="AP1083" s="3">
        <v>35.299999999999997</v>
      </c>
      <c r="AQ1083" s="3">
        <v>34</v>
      </c>
      <c r="AR1083" s="3">
        <v>34.28</v>
      </c>
      <c r="AS1083" s="3">
        <v>34.22</v>
      </c>
      <c r="AT1083" s="3">
        <v>35.28</v>
      </c>
      <c r="AU1083" s="3">
        <v>40.72</v>
      </c>
      <c r="AV1083" s="3">
        <v>43.85</v>
      </c>
      <c r="AW1083" s="3">
        <v>45.57</v>
      </c>
      <c r="AX1083" s="3">
        <v>46.89</v>
      </c>
      <c r="AY1083" s="3">
        <v>45.8</v>
      </c>
    </row>
    <row r="1084" spans="1:51" x14ac:dyDescent="0.35">
      <c r="A1084" s="5">
        <f t="shared" si="17"/>
        <v>44243</v>
      </c>
      <c r="B1084" t="s">
        <v>1229</v>
      </c>
      <c r="C1084" s="2">
        <v>44243</v>
      </c>
      <c r="D1084" s="3">
        <v>42.49</v>
      </c>
      <c r="E1084" s="3">
        <v>41.43</v>
      </c>
      <c r="F1084" s="3">
        <v>39.89</v>
      </c>
      <c r="G1084" s="3">
        <v>39.39</v>
      </c>
      <c r="H1084" s="3">
        <v>39.049999999999997</v>
      </c>
      <c r="I1084" s="3">
        <v>39.85</v>
      </c>
      <c r="J1084" s="3">
        <v>41.35</v>
      </c>
      <c r="K1084" s="3">
        <v>43.6</v>
      </c>
      <c r="L1084" s="3">
        <v>47.93</v>
      </c>
      <c r="M1084" s="3">
        <v>51.22</v>
      </c>
      <c r="N1084" s="3">
        <v>52.72</v>
      </c>
      <c r="O1084" s="3">
        <v>52.92</v>
      </c>
      <c r="P1084" s="3">
        <v>49.83</v>
      </c>
      <c r="Q1084" s="3">
        <v>43.54</v>
      </c>
      <c r="R1084" s="3">
        <v>39.299999999999997</v>
      </c>
      <c r="S1084" s="3">
        <v>37.17</v>
      </c>
      <c r="T1084" s="3">
        <v>37.799999999999997</v>
      </c>
      <c r="U1084" s="3">
        <v>37.9</v>
      </c>
      <c r="V1084" s="3">
        <v>38.369999999999997</v>
      </c>
      <c r="W1084" s="3">
        <v>42.84</v>
      </c>
      <c r="X1084" s="3">
        <v>46.05</v>
      </c>
      <c r="Y1084" s="3">
        <v>49</v>
      </c>
      <c r="Z1084" s="3">
        <v>50.65</v>
      </c>
      <c r="AA1084" s="3">
        <v>50.68</v>
      </c>
      <c r="AB1084" s="3">
        <v>47.47</v>
      </c>
      <c r="AC1084" s="3">
        <v>41.8</v>
      </c>
      <c r="AD1084" s="3">
        <v>37.869999999999997</v>
      </c>
      <c r="AE1084" s="3">
        <v>35.31</v>
      </c>
      <c r="AF1084" s="3">
        <v>35.17</v>
      </c>
      <c r="AG1084" s="3">
        <v>35.54</v>
      </c>
      <c r="AH1084" s="3">
        <v>38.18</v>
      </c>
      <c r="AI1084" s="3">
        <v>42.9</v>
      </c>
      <c r="AJ1084" s="3">
        <v>46.01</v>
      </c>
      <c r="AK1084" s="3">
        <v>47.73</v>
      </c>
      <c r="AL1084" s="3">
        <v>48.78</v>
      </c>
      <c r="AM1084" s="3">
        <v>47.44</v>
      </c>
      <c r="AN1084" s="3">
        <v>44.05</v>
      </c>
      <c r="AO1084" s="3">
        <v>38.119999999999997</v>
      </c>
      <c r="AP1084" s="3">
        <v>35.89</v>
      </c>
      <c r="AQ1084" s="3">
        <v>34.6</v>
      </c>
      <c r="AR1084" s="3">
        <v>34.53</v>
      </c>
      <c r="AS1084" s="3">
        <v>34.78</v>
      </c>
      <c r="AT1084" s="3">
        <v>35.81</v>
      </c>
      <c r="AU1084" s="3">
        <v>41.2</v>
      </c>
      <c r="AV1084" s="3">
        <v>44.33</v>
      </c>
      <c r="AW1084" s="3">
        <v>46.05</v>
      </c>
      <c r="AX1084" s="3">
        <v>47.37</v>
      </c>
      <c r="AY1084" s="3">
        <v>46.31</v>
      </c>
    </row>
    <row r="1085" spans="1:51" x14ac:dyDescent="0.35">
      <c r="A1085" s="5">
        <f t="shared" si="17"/>
        <v>44244</v>
      </c>
      <c r="B1085" t="s">
        <v>1230</v>
      </c>
      <c r="C1085" s="2">
        <v>44244</v>
      </c>
      <c r="D1085" s="3">
        <v>41.81</v>
      </c>
      <c r="E1085" s="3">
        <v>40.85</v>
      </c>
      <c r="F1085" s="3">
        <v>39.32</v>
      </c>
      <c r="G1085" s="3">
        <v>39.07</v>
      </c>
      <c r="H1085" s="3">
        <v>38.74</v>
      </c>
      <c r="I1085" s="3">
        <v>39.85</v>
      </c>
      <c r="J1085" s="3">
        <v>40.97</v>
      </c>
      <c r="K1085" s="3">
        <v>43</v>
      </c>
      <c r="L1085" s="3">
        <v>47.72</v>
      </c>
      <c r="M1085" s="3">
        <v>51.35</v>
      </c>
      <c r="N1085" s="3">
        <v>52.79</v>
      </c>
      <c r="O1085" s="3">
        <v>52.63</v>
      </c>
      <c r="P1085" s="3">
        <v>49.37</v>
      </c>
      <c r="Q1085" s="3">
        <v>43.25</v>
      </c>
      <c r="R1085" s="3">
        <v>39.17</v>
      </c>
      <c r="S1085" s="3">
        <v>37.200000000000003</v>
      </c>
      <c r="T1085" s="3">
        <v>37.14</v>
      </c>
      <c r="U1085" s="3">
        <v>37.32</v>
      </c>
      <c r="V1085" s="3">
        <v>38.33</v>
      </c>
      <c r="W1085" s="3">
        <v>42.77</v>
      </c>
      <c r="X1085" s="3">
        <v>45.93</v>
      </c>
      <c r="Y1085" s="3">
        <v>48.83</v>
      </c>
      <c r="Z1085" s="3">
        <v>50.43</v>
      </c>
      <c r="AA1085" s="3">
        <v>50.42</v>
      </c>
      <c r="AB1085" s="3">
        <v>47.17</v>
      </c>
      <c r="AC1085" s="3">
        <v>41.41</v>
      </c>
      <c r="AD1085" s="3">
        <v>37.479999999999997</v>
      </c>
      <c r="AE1085" s="3">
        <v>34.92</v>
      </c>
      <c r="AF1085" s="3">
        <v>34.78</v>
      </c>
      <c r="AG1085" s="3">
        <v>35.15</v>
      </c>
      <c r="AH1085" s="3">
        <v>37.79</v>
      </c>
      <c r="AI1085" s="3">
        <v>42.51</v>
      </c>
      <c r="AJ1085" s="3">
        <v>45.62</v>
      </c>
      <c r="AK1085" s="3">
        <v>47.34</v>
      </c>
      <c r="AL1085" s="3">
        <v>48.39</v>
      </c>
      <c r="AM1085" s="3">
        <v>47.1</v>
      </c>
      <c r="AN1085" s="3">
        <v>43.75</v>
      </c>
      <c r="AO1085" s="3">
        <v>38.08</v>
      </c>
      <c r="AP1085" s="3">
        <v>35.85</v>
      </c>
      <c r="AQ1085" s="3">
        <v>34.56</v>
      </c>
      <c r="AR1085" s="3">
        <v>34.49</v>
      </c>
      <c r="AS1085" s="3">
        <v>34.74</v>
      </c>
      <c r="AT1085" s="3">
        <v>35.770000000000003</v>
      </c>
      <c r="AU1085" s="3">
        <v>41.16</v>
      </c>
      <c r="AV1085" s="3">
        <v>44.29</v>
      </c>
      <c r="AW1085" s="3">
        <v>46.01</v>
      </c>
      <c r="AX1085" s="3">
        <v>47.33</v>
      </c>
      <c r="AY1085" s="3">
        <v>46.27</v>
      </c>
    </row>
    <row r="1086" spans="1:51" x14ac:dyDescent="0.35">
      <c r="A1086" s="5">
        <f t="shared" si="17"/>
        <v>44245</v>
      </c>
      <c r="B1086" t="s">
        <v>1231</v>
      </c>
      <c r="C1086" s="2">
        <v>44245</v>
      </c>
      <c r="D1086" s="3">
        <v>44.04</v>
      </c>
      <c r="E1086" s="3">
        <v>42.59</v>
      </c>
      <c r="F1086" s="3">
        <v>40.71</v>
      </c>
      <c r="G1086" s="3">
        <v>40.409999999999997</v>
      </c>
      <c r="H1086" s="3">
        <v>40.22</v>
      </c>
      <c r="I1086" s="3">
        <v>41.55</v>
      </c>
      <c r="J1086" s="3">
        <v>42.22</v>
      </c>
      <c r="K1086" s="3">
        <v>43.97</v>
      </c>
      <c r="L1086" s="3">
        <v>48.62</v>
      </c>
      <c r="M1086" s="3">
        <v>52.37</v>
      </c>
      <c r="N1086" s="3">
        <v>53.69</v>
      </c>
      <c r="O1086" s="3">
        <v>53.5</v>
      </c>
      <c r="P1086" s="3">
        <v>50.2</v>
      </c>
      <c r="Q1086" s="3">
        <v>44.06</v>
      </c>
      <c r="R1086" s="3">
        <v>39.909999999999997</v>
      </c>
      <c r="S1086" s="3">
        <v>37.9</v>
      </c>
      <c r="T1086" s="3">
        <v>37.79</v>
      </c>
      <c r="U1086" s="3">
        <v>37.93</v>
      </c>
      <c r="V1086" s="3">
        <v>38.909999999999997</v>
      </c>
      <c r="W1086" s="3">
        <v>43.23</v>
      </c>
      <c r="X1086" s="3">
        <v>46.41</v>
      </c>
      <c r="Y1086" s="3">
        <v>49.31</v>
      </c>
      <c r="Z1086" s="3">
        <v>50.91</v>
      </c>
      <c r="AA1086" s="3">
        <v>50.9</v>
      </c>
      <c r="AB1086" s="3">
        <v>47.65</v>
      </c>
      <c r="AC1086" s="3">
        <v>41.89</v>
      </c>
      <c r="AD1086" s="3">
        <v>37.96</v>
      </c>
      <c r="AE1086" s="3">
        <v>35.4</v>
      </c>
      <c r="AF1086" s="3">
        <v>35.26</v>
      </c>
      <c r="AG1086" s="3">
        <v>35.630000000000003</v>
      </c>
      <c r="AH1086" s="3">
        <v>38.270000000000003</v>
      </c>
      <c r="AI1086" s="3">
        <v>42.99</v>
      </c>
      <c r="AJ1086" s="3">
        <v>46.1</v>
      </c>
      <c r="AK1086" s="3">
        <v>47.82</v>
      </c>
      <c r="AL1086" s="3">
        <v>48.87</v>
      </c>
      <c r="AM1086" s="3">
        <v>47.58</v>
      </c>
      <c r="AN1086" s="3">
        <v>44.23</v>
      </c>
      <c r="AO1086" s="3">
        <v>38.56</v>
      </c>
      <c r="AP1086" s="3">
        <v>36.33</v>
      </c>
      <c r="AQ1086" s="3">
        <v>35.04</v>
      </c>
      <c r="AR1086" s="3">
        <v>34.97</v>
      </c>
      <c r="AS1086" s="3">
        <v>35.22</v>
      </c>
      <c r="AT1086" s="3">
        <v>36.25</v>
      </c>
      <c r="AU1086" s="3">
        <v>41.64</v>
      </c>
      <c r="AV1086" s="3">
        <v>44.77</v>
      </c>
      <c r="AW1086" s="3">
        <v>46.49</v>
      </c>
      <c r="AX1086" s="3">
        <v>47.81</v>
      </c>
      <c r="AY1086" s="3">
        <v>46.75</v>
      </c>
    </row>
    <row r="1087" spans="1:51" x14ac:dyDescent="0.35">
      <c r="A1087" s="5">
        <f t="shared" si="17"/>
        <v>44246</v>
      </c>
      <c r="B1087" t="s">
        <v>1232</v>
      </c>
      <c r="C1087" s="2">
        <v>44246</v>
      </c>
      <c r="D1087" s="3">
        <v>42.1</v>
      </c>
      <c r="E1087" s="3">
        <v>41.23</v>
      </c>
      <c r="F1087" s="3">
        <v>39.56</v>
      </c>
      <c r="G1087" s="3">
        <v>39.229999999999997</v>
      </c>
      <c r="H1087" s="3">
        <v>38.85</v>
      </c>
      <c r="I1087" s="3">
        <v>40.18</v>
      </c>
      <c r="J1087" s="3">
        <v>40.97</v>
      </c>
      <c r="K1087" s="3">
        <v>42.99</v>
      </c>
      <c r="L1087" s="3">
        <v>47.66</v>
      </c>
      <c r="M1087" s="3">
        <v>51.5</v>
      </c>
      <c r="N1087" s="3">
        <v>52.83</v>
      </c>
      <c r="O1087" s="3">
        <v>52.64</v>
      </c>
      <c r="P1087" s="3">
        <v>49.34</v>
      </c>
      <c r="Q1087" s="3">
        <v>43.2</v>
      </c>
      <c r="R1087" s="3">
        <v>39.049999999999997</v>
      </c>
      <c r="S1087" s="3">
        <v>37.04</v>
      </c>
      <c r="T1087" s="3">
        <v>36.97</v>
      </c>
      <c r="U1087" s="3">
        <v>37.14</v>
      </c>
      <c r="V1087" s="3">
        <v>38.130000000000003</v>
      </c>
      <c r="W1087" s="3">
        <v>42.42</v>
      </c>
      <c r="X1087" s="3">
        <v>45.58</v>
      </c>
      <c r="Y1087" s="3">
        <v>48.46</v>
      </c>
      <c r="Z1087" s="3">
        <v>50.06</v>
      </c>
      <c r="AA1087" s="3">
        <v>50.05</v>
      </c>
      <c r="AB1087" s="3">
        <v>46.85</v>
      </c>
      <c r="AC1087" s="3">
        <v>41.19</v>
      </c>
      <c r="AD1087" s="3">
        <v>37.36</v>
      </c>
      <c r="AE1087" s="3">
        <v>34.89</v>
      </c>
      <c r="AF1087" s="3">
        <v>34.76</v>
      </c>
      <c r="AG1087" s="3">
        <v>35.130000000000003</v>
      </c>
      <c r="AH1087" s="3">
        <v>37.770000000000003</v>
      </c>
      <c r="AI1087" s="3">
        <v>42.49</v>
      </c>
      <c r="AJ1087" s="3">
        <v>45.6</v>
      </c>
      <c r="AK1087" s="3">
        <v>47.32</v>
      </c>
      <c r="AL1087" s="3">
        <v>48.37</v>
      </c>
      <c r="AM1087" s="3">
        <v>47.08</v>
      </c>
      <c r="AN1087" s="3">
        <v>43.73</v>
      </c>
      <c r="AO1087" s="3">
        <v>38.06</v>
      </c>
      <c r="AP1087" s="3">
        <v>35.83</v>
      </c>
      <c r="AQ1087" s="3">
        <v>34.54</v>
      </c>
      <c r="AR1087" s="3">
        <v>34.47</v>
      </c>
      <c r="AS1087" s="3">
        <v>34.72</v>
      </c>
      <c r="AT1087" s="3">
        <v>35.75</v>
      </c>
      <c r="AU1087" s="3">
        <v>41.14</v>
      </c>
      <c r="AV1087" s="3">
        <v>44.27</v>
      </c>
      <c r="AW1087" s="3">
        <v>45.99</v>
      </c>
      <c r="AX1087" s="3">
        <v>47.31</v>
      </c>
      <c r="AY1087" s="3">
        <v>46.25</v>
      </c>
    </row>
    <row r="1088" spans="1:51" x14ac:dyDescent="0.35">
      <c r="A1088" s="5">
        <f t="shared" si="17"/>
        <v>44249</v>
      </c>
      <c r="B1088" t="s">
        <v>1233</v>
      </c>
      <c r="C1088" s="2">
        <v>44249</v>
      </c>
      <c r="D1088" s="3">
        <v>40.03</v>
      </c>
      <c r="E1088" s="3">
        <v>39.700000000000003</v>
      </c>
      <c r="F1088" s="3">
        <v>38.18</v>
      </c>
      <c r="G1088" s="3">
        <v>38.03</v>
      </c>
      <c r="H1088" s="3">
        <v>37.729999999999997</v>
      </c>
      <c r="I1088" s="3">
        <v>38.659999999999997</v>
      </c>
      <c r="J1088" s="3">
        <v>39.65</v>
      </c>
      <c r="K1088" s="3">
        <v>42.16</v>
      </c>
      <c r="L1088" s="3">
        <v>46.27</v>
      </c>
      <c r="M1088" s="3">
        <v>50.2</v>
      </c>
      <c r="N1088" s="3">
        <v>51.77</v>
      </c>
      <c r="O1088" s="3">
        <v>51.62</v>
      </c>
      <c r="P1088" s="3">
        <v>48.37</v>
      </c>
      <c r="Q1088" s="3">
        <v>42.34</v>
      </c>
      <c r="R1088" s="3">
        <v>38.32</v>
      </c>
      <c r="S1088" s="3">
        <v>36.43</v>
      </c>
      <c r="T1088" s="3">
        <v>36.380000000000003</v>
      </c>
      <c r="U1088" s="3">
        <v>36.549999999999997</v>
      </c>
      <c r="V1088" s="3">
        <v>37.590000000000003</v>
      </c>
      <c r="W1088" s="3">
        <v>41.96</v>
      </c>
      <c r="X1088" s="3">
        <v>45.22</v>
      </c>
      <c r="Y1088" s="3">
        <v>48.13</v>
      </c>
      <c r="Z1088" s="3">
        <v>49.73</v>
      </c>
      <c r="AA1088" s="3">
        <v>49.72</v>
      </c>
      <c r="AB1088" s="3">
        <v>46.52</v>
      </c>
      <c r="AC1088" s="3">
        <v>40.86</v>
      </c>
      <c r="AD1088" s="3">
        <v>37.049999999999997</v>
      </c>
      <c r="AE1088" s="3">
        <v>34.6</v>
      </c>
      <c r="AF1088" s="3">
        <v>34.49</v>
      </c>
      <c r="AG1088" s="3">
        <v>34.86</v>
      </c>
      <c r="AH1088" s="3">
        <v>37.5</v>
      </c>
      <c r="AI1088" s="3">
        <v>42.22</v>
      </c>
      <c r="AJ1088" s="3">
        <v>45.33</v>
      </c>
      <c r="AK1088" s="3">
        <v>47.05</v>
      </c>
      <c r="AL1088" s="3">
        <v>48.1</v>
      </c>
      <c r="AM1088" s="3">
        <v>46.89</v>
      </c>
      <c r="AN1088" s="3">
        <v>43.63</v>
      </c>
      <c r="AO1088" s="3">
        <v>38.06</v>
      </c>
      <c r="AP1088" s="3">
        <v>35.869999999999997</v>
      </c>
      <c r="AQ1088" s="3">
        <v>34.6</v>
      </c>
      <c r="AR1088" s="3">
        <v>34.53</v>
      </c>
      <c r="AS1088" s="3">
        <v>34.78</v>
      </c>
      <c r="AT1088" s="3">
        <v>35.81</v>
      </c>
      <c r="AU1088" s="3">
        <v>41.2</v>
      </c>
      <c r="AV1088" s="3">
        <v>44.33</v>
      </c>
      <c r="AW1088" s="3">
        <v>46.05</v>
      </c>
      <c r="AX1088" s="3">
        <v>47.37</v>
      </c>
      <c r="AY1088" s="3">
        <v>46.31</v>
      </c>
    </row>
    <row r="1089" spans="1:51" x14ac:dyDescent="0.35">
      <c r="A1089" s="5">
        <f t="shared" si="17"/>
        <v>44250</v>
      </c>
      <c r="B1089" t="s">
        <v>1234</v>
      </c>
      <c r="C1089" s="2">
        <v>44250</v>
      </c>
      <c r="D1089" s="3">
        <v>40.659999999999997</v>
      </c>
      <c r="E1089" s="3">
        <v>40.4</v>
      </c>
      <c r="F1089" s="3">
        <v>38.799999999999997</v>
      </c>
      <c r="G1089" s="3">
        <v>38.549999999999997</v>
      </c>
      <c r="H1089" s="3">
        <v>38.299999999999997</v>
      </c>
      <c r="I1089" s="3">
        <v>39.1</v>
      </c>
      <c r="J1089" s="3">
        <v>40.28</v>
      </c>
      <c r="K1089" s="3">
        <v>42.76</v>
      </c>
      <c r="L1089" s="3">
        <v>46.86</v>
      </c>
      <c r="M1089" s="3">
        <v>50.86</v>
      </c>
      <c r="N1089" s="3">
        <v>52.18</v>
      </c>
      <c r="O1089" s="3">
        <v>52.09</v>
      </c>
      <c r="P1089" s="3">
        <v>48.87</v>
      </c>
      <c r="Q1089" s="3">
        <v>42.86</v>
      </c>
      <c r="R1089" s="3">
        <v>38.82</v>
      </c>
      <c r="S1089" s="3">
        <v>36.909999999999997</v>
      </c>
      <c r="T1089" s="3">
        <v>36.82</v>
      </c>
      <c r="U1089" s="3">
        <v>36.96</v>
      </c>
      <c r="V1089" s="3">
        <v>37.97</v>
      </c>
      <c r="W1089" s="3">
        <v>42.34</v>
      </c>
      <c r="X1089" s="3">
        <v>45.6</v>
      </c>
      <c r="Y1089" s="3">
        <v>48.51</v>
      </c>
      <c r="Z1089" s="3">
        <v>50.11</v>
      </c>
      <c r="AA1089" s="3">
        <v>50.06</v>
      </c>
      <c r="AB1089" s="3">
        <v>46.79</v>
      </c>
      <c r="AC1089" s="3">
        <v>41.08</v>
      </c>
      <c r="AD1089" s="3">
        <v>37.200000000000003</v>
      </c>
      <c r="AE1089" s="3">
        <v>34.700000000000003</v>
      </c>
      <c r="AF1089" s="3">
        <v>34.590000000000003</v>
      </c>
      <c r="AG1089" s="3">
        <v>34.96</v>
      </c>
      <c r="AH1089" s="3">
        <v>37.64</v>
      </c>
      <c r="AI1089" s="3">
        <v>42.41</v>
      </c>
      <c r="AJ1089" s="3">
        <v>45.56</v>
      </c>
      <c r="AK1089" s="3">
        <v>47.28</v>
      </c>
      <c r="AL1089" s="3">
        <v>48.33</v>
      </c>
      <c r="AM1089" s="3">
        <v>47.12</v>
      </c>
      <c r="AN1089" s="3">
        <v>43.86</v>
      </c>
      <c r="AO1089" s="3">
        <v>38.29</v>
      </c>
      <c r="AP1089" s="3">
        <v>36.1</v>
      </c>
      <c r="AQ1089" s="3">
        <v>34.83</v>
      </c>
      <c r="AR1089" s="3">
        <v>34.76</v>
      </c>
      <c r="AS1089" s="3">
        <v>35.01</v>
      </c>
      <c r="AT1089" s="3">
        <v>36.04</v>
      </c>
      <c r="AU1089" s="3">
        <v>41.43</v>
      </c>
      <c r="AV1089" s="3">
        <v>44.56</v>
      </c>
      <c r="AW1089" s="3">
        <v>46.28</v>
      </c>
      <c r="AX1089" s="3">
        <v>47.6</v>
      </c>
      <c r="AY1089" s="3">
        <v>46.54</v>
      </c>
    </row>
    <row r="1090" spans="1:51" x14ac:dyDescent="0.35">
      <c r="A1090" s="5">
        <f t="shared" si="17"/>
        <v>44251</v>
      </c>
      <c r="B1090" t="s">
        <v>1235</v>
      </c>
      <c r="C1090" s="2">
        <v>44251</v>
      </c>
      <c r="D1090" s="3">
        <v>41.18</v>
      </c>
      <c r="E1090" s="3">
        <v>40.630000000000003</v>
      </c>
      <c r="F1090" s="3">
        <v>38.97</v>
      </c>
      <c r="G1090" s="3">
        <v>38.81</v>
      </c>
      <c r="H1090" s="3">
        <v>38.5</v>
      </c>
      <c r="I1090" s="3">
        <v>39.15</v>
      </c>
      <c r="J1090" s="3">
        <v>41</v>
      </c>
      <c r="K1090" s="3">
        <v>42.75</v>
      </c>
      <c r="L1090" s="3">
        <v>47.28</v>
      </c>
      <c r="M1090" s="3">
        <v>51.23</v>
      </c>
      <c r="N1090" s="3">
        <v>52.45</v>
      </c>
      <c r="O1090" s="3">
        <v>52.36</v>
      </c>
      <c r="P1090" s="3">
        <v>49.14</v>
      </c>
      <c r="Q1090" s="3">
        <v>43.24</v>
      </c>
      <c r="R1090" s="3">
        <v>39.22</v>
      </c>
      <c r="S1090" s="3">
        <v>37.31</v>
      </c>
      <c r="T1090" s="3">
        <v>37.22</v>
      </c>
      <c r="U1090" s="3">
        <v>37.36</v>
      </c>
      <c r="V1090" s="3">
        <v>38.369999999999997</v>
      </c>
      <c r="W1090" s="3">
        <v>42.7</v>
      </c>
      <c r="X1090" s="3">
        <v>45.92</v>
      </c>
      <c r="Y1090" s="3">
        <v>48.79</v>
      </c>
      <c r="Z1090" s="3">
        <v>50.39</v>
      </c>
      <c r="AA1090" s="3">
        <v>50.34</v>
      </c>
      <c r="AB1090" s="3">
        <v>47.07</v>
      </c>
      <c r="AC1090" s="3">
        <v>41.4</v>
      </c>
      <c r="AD1090" s="3">
        <v>37.56</v>
      </c>
      <c r="AE1090" s="3">
        <v>35.1</v>
      </c>
      <c r="AF1090" s="3">
        <v>35.03</v>
      </c>
      <c r="AG1090" s="3">
        <v>35.46</v>
      </c>
      <c r="AH1090" s="3">
        <v>38.22</v>
      </c>
      <c r="AI1090" s="3">
        <v>43.06</v>
      </c>
      <c r="AJ1090" s="3">
        <v>46.27</v>
      </c>
      <c r="AK1090" s="3">
        <v>47.99</v>
      </c>
      <c r="AL1090" s="3">
        <v>49.04</v>
      </c>
      <c r="AM1090" s="3">
        <v>47.83</v>
      </c>
      <c r="AN1090" s="3">
        <v>44.57</v>
      </c>
      <c r="AO1090" s="3">
        <v>39</v>
      </c>
      <c r="AP1090" s="3">
        <v>36.81</v>
      </c>
      <c r="AQ1090" s="3">
        <v>35.54</v>
      </c>
      <c r="AR1090" s="3">
        <v>35.47</v>
      </c>
      <c r="AS1090" s="3">
        <v>35.72</v>
      </c>
      <c r="AT1090" s="3">
        <v>36.75</v>
      </c>
      <c r="AU1090" s="3">
        <v>42.14</v>
      </c>
      <c r="AV1090" s="3">
        <v>45.27</v>
      </c>
      <c r="AW1090" s="3">
        <v>46.99</v>
      </c>
      <c r="AX1090" s="3">
        <v>48.31</v>
      </c>
      <c r="AY1090" s="3">
        <v>47.25</v>
      </c>
    </row>
    <row r="1091" spans="1:51" x14ac:dyDescent="0.35">
      <c r="A1091" s="5">
        <f t="shared" si="17"/>
        <v>44252</v>
      </c>
      <c r="B1091" t="s">
        <v>1236</v>
      </c>
      <c r="C1091" s="2">
        <v>44252</v>
      </c>
      <c r="D1091" s="3">
        <v>40.29</v>
      </c>
      <c r="E1091" s="3">
        <v>39.64</v>
      </c>
      <c r="F1091" s="3">
        <v>38.04</v>
      </c>
      <c r="G1091" s="3">
        <v>37.950000000000003</v>
      </c>
      <c r="H1091" s="3">
        <v>37.53</v>
      </c>
      <c r="I1091" s="3">
        <v>38.32</v>
      </c>
      <c r="J1091" s="3">
        <v>40.11</v>
      </c>
      <c r="K1091" s="3">
        <v>42.33</v>
      </c>
      <c r="L1091" s="3">
        <v>46.73</v>
      </c>
      <c r="M1091" s="3">
        <v>50.68</v>
      </c>
      <c r="N1091" s="3">
        <v>51.97</v>
      </c>
      <c r="O1091" s="3">
        <v>51.88</v>
      </c>
      <c r="P1091" s="3">
        <v>48.7</v>
      </c>
      <c r="Q1091" s="3">
        <v>42.95</v>
      </c>
      <c r="R1091" s="3">
        <v>38.93</v>
      </c>
      <c r="S1091" s="3">
        <v>37.020000000000003</v>
      </c>
      <c r="T1091" s="3">
        <v>36.93</v>
      </c>
      <c r="U1091" s="3">
        <v>37.07</v>
      </c>
      <c r="V1091" s="3">
        <v>38.119999999999997</v>
      </c>
      <c r="W1091" s="3">
        <v>42.48</v>
      </c>
      <c r="X1091" s="3">
        <v>45.7</v>
      </c>
      <c r="Y1091" s="3">
        <v>48.57</v>
      </c>
      <c r="Z1091" s="3">
        <v>50.2</v>
      </c>
      <c r="AA1091" s="3">
        <v>50.16</v>
      </c>
      <c r="AB1091" s="3">
        <v>46.97</v>
      </c>
      <c r="AC1091" s="3">
        <v>41.41</v>
      </c>
      <c r="AD1091" s="3">
        <v>37.68</v>
      </c>
      <c r="AE1091" s="3">
        <v>35.32</v>
      </c>
      <c r="AF1091" s="3">
        <v>35.28</v>
      </c>
      <c r="AG1091" s="3">
        <v>35.71</v>
      </c>
      <c r="AH1091" s="3">
        <v>38.4</v>
      </c>
      <c r="AI1091" s="3">
        <v>43.17</v>
      </c>
      <c r="AJ1091" s="3">
        <v>46.31</v>
      </c>
      <c r="AK1091" s="3">
        <v>47.96</v>
      </c>
      <c r="AL1091" s="3">
        <v>48.94</v>
      </c>
      <c r="AM1091" s="3">
        <v>47.76</v>
      </c>
      <c r="AN1091" s="3">
        <v>44.61</v>
      </c>
      <c r="AO1091" s="3">
        <v>39.15</v>
      </c>
      <c r="AP1091" s="3">
        <v>37.07</v>
      </c>
      <c r="AQ1091" s="3">
        <v>35.9</v>
      </c>
      <c r="AR1091" s="3">
        <v>35.83</v>
      </c>
      <c r="AS1091" s="3">
        <v>36.08</v>
      </c>
      <c r="AT1091" s="3">
        <v>37.11</v>
      </c>
      <c r="AU1091" s="3">
        <v>42.5</v>
      </c>
      <c r="AV1091" s="3">
        <v>45.63</v>
      </c>
      <c r="AW1091" s="3">
        <v>47.35</v>
      </c>
      <c r="AX1091" s="3">
        <v>48.67</v>
      </c>
      <c r="AY1091" s="3">
        <v>47.61</v>
      </c>
    </row>
    <row r="1092" spans="1:51" x14ac:dyDescent="0.35">
      <c r="A1092" s="5">
        <f t="shared" si="17"/>
        <v>44253</v>
      </c>
      <c r="B1092" t="s">
        <v>1237</v>
      </c>
      <c r="C1092" s="2">
        <v>44253</v>
      </c>
      <c r="D1092" s="3">
        <v>39.79</v>
      </c>
      <c r="E1092" s="3">
        <v>37.96</v>
      </c>
      <c r="F1092" s="3">
        <v>38.07</v>
      </c>
      <c r="G1092" s="3">
        <v>37.85</v>
      </c>
      <c r="H1092" s="3">
        <v>38.770000000000003</v>
      </c>
      <c r="I1092" s="3">
        <v>39.270000000000003</v>
      </c>
      <c r="J1092" s="3">
        <v>42.14</v>
      </c>
      <c r="K1092" s="3">
        <v>47.21</v>
      </c>
      <c r="L1092" s="3">
        <v>50.98</v>
      </c>
      <c r="M1092" s="3">
        <v>52.02</v>
      </c>
      <c r="N1092" s="3">
        <v>51.97</v>
      </c>
      <c r="O1092" s="3">
        <v>48.74</v>
      </c>
      <c r="P1092" s="3">
        <v>42.96</v>
      </c>
      <c r="Q1092" s="3">
        <v>38.909999999999997</v>
      </c>
      <c r="R1092" s="3">
        <v>36.97</v>
      </c>
      <c r="S1092" s="3">
        <v>36.86</v>
      </c>
      <c r="T1092" s="3">
        <v>37.06</v>
      </c>
      <c r="U1092" s="3">
        <v>38.130000000000003</v>
      </c>
      <c r="V1092" s="3">
        <v>42.56</v>
      </c>
      <c r="W1092" s="3">
        <v>45.85</v>
      </c>
      <c r="X1092" s="3">
        <v>48.77</v>
      </c>
      <c r="Y1092" s="3">
        <v>50.37</v>
      </c>
      <c r="Z1092" s="3">
        <v>50.29</v>
      </c>
      <c r="AA1092" s="3">
        <v>47.05</v>
      </c>
      <c r="AB1092" s="3">
        <v>41.44</v>
      </c>
      <c r="AC1092" s="3">
        <v>37.659999999999997</v>
      </c>
      <c r="AD1092" s="3">
        <v>35.25</v>
      </c>
      <c r="AE1092" s="3">
        <v>35.15</v>
      </c>
      <c r="AF1092" s="3">
        <v>35.58</v>
      </c>
      <c r="AG1092" s="3">
        <v>38.31</v>
      </c>
      <c r="AH1092" s="3">
        <v>43.14</v>
      </c>
      <c r="AI1092" s="3">
        <v>46.34</v>
      </c>
      <c r="AJ1092" s="3">
        <v>48.05</v>
      </c>
      <c r="AK1092" s="3">
        <v>49.03</v>
      </c>
      <c r="AL1092" s="3">
        <v>47.85</v>
      </c>
      <c r="AM1092" s="3">
        <v>44.7</v>
      </c>
      <c r="AN1092" s="3">
        <v>39.24</v>
      </c>
      <c r="AO1092" s="3">
        <v>37.159999999999997</v>
      </c>
      <c r="AP1092" s="3">
        <v>35.99</v>
      </c>
      <c r="AQ1092" s="3">
        <v>35.92</v>
      </c>
      <c r="AR1092" s="3">
        <v>36.17</v>
      </c>
      <c r="AS1092" s="3">
        <v>37.200000000000003</v>
      </c>
      <c r="AT1092" s="3">
        <v>42.59</v>
      </c>
      <c r="AU1092" s="3">
        <v>45.72</v>
      </c>
      <c r="AV1092" s="3">
        <v>47.44</v>
      </c>
      <c r="AW1092" s="3">
        <v>48.76</v>
      </c>
      <c r="AX1092" s="3">
        <v>47.7</v>
      </c>
      <c r="AY1092" s="3">
        <v>44.45</v>
      </c>
    </row>
    <row r="1093" spans="1:51" x14ac:dyDescent="0.35">
      <c r="A1093" s="5">
        <f t="shared" si="17"/>
        <v>44256</v>
      </c>
      <c r="B1093" t="s">
        <v>1238</v>
      </c>
      <c r="C1093" s="2">
        <v>44256</v>
      </c>
      <c r="D1093" s="3">
        <v>40.92</v>
      </c>
      <c r="E1093" s="3">
        <v>38.49</v>
      </c>
      <c r="F1093" s="3">
        <v>38.340000000000003</v>
      </c>
      <c r="G1093" s="3">
        <v>38.270000000000003</v>
      </c>
      <c r="H1093" s="3">
        <v>38.97</v>
      </c>
      <c r="I1093" s="3">
        <v>40.1</v>
      </c>
      <c r="J1093" s="3">
        <v>42.57</v>
      </c>
      <c r="K1093" s="3">
        <v>47.45</v>
      </c>
      <c r="L1093" s="3">
        <v>51.27</v>
      </c>
      <c r="M1093" s="3">
        <v>52.41</v>
      </c>
      <c r="N1093" s="3">
        <v>52.36</v>
      </c>
      <c r="O1093" s="3">
        <v>49.1</v>
      </c>
      <c r="P1093" s="3">
        <v>43.33</v>
      </c>
      <c r="Q1093" s="3">
        <v>39.26</v>
      </c>
      <c r="R1093" s="3">
        <v>37.29</v>
      </c>
      <c r="S1093" s="3">
        <v>37.15</v>
      </c>
      <c r="T1093" s="3">
        <v>37.32</v>
      </c>
      <c r="U1093" s="3">
        <v>38.380000000000003</v>
      </c>
      <c r="V1093" s="3">
        <v>42.83</v>
      </c>
      <c r="W1093" s="3">
        <v>46.12</v>
      </c>
      <c r="X1093" s="3">
        <v>49.04</v>
      </c>
      <c r="Y1093" s="3">
        <v>50.64</v>
      </c>
      <c r="Z1093" s="3">
        <v>50.56</v>
      </c>
      <c r="AA1093" s="3">
        <v>47.32</v>
      </c>
      <c r="AB1093" s="3">
        <v>41.74</v>
      </c>
      <c r="AC1093" s="3">
        <v>37.96</v>
      </c>
      <c r="AD1093" s="3">
        <v>35.549999999999997</v>
      </c>
      <c r="AE1093" s="3">
        <v>35.409999999999997</v>
      </c>
      <c r="AF1093" s="3">
        <v>35.79</v>
      </c>
      <c r="AG1093" s="3">
        <v>38.43</v>
      </c>
      <c r="AH1093" s="3">
        <v>43.22</v>
      </c>
      <c r="AI1093" s="3">
        <v>46.38</v>
      </c>
      <c r="AJ1093" s="3">
        <v>48.09</v>
      </c>
      <c r="AK1093" s="3">
        <v>49.07</v>
      </c>
      <c r="AL1093" s="3">
        <v>47.89</v>
      </c>
      <c r="AM1093" s="3">
        <v>44.74</v>
      </c>
      <c r="AN1093" s="3">
        <v>39.28</v>
      </c>
      <c r="AO1093" s="3">
        <v>37.200000000000003</v>
      </c>
      <c r="AP1093" s="3">
        <v>36.03</v>
      </c>
      <c r="AQ1093" s="3">
        <v>35.96</v>
      </c>
      <c r="AR1093" s="3">
        <v>36.21</v>
      </c>
      <c r="AS1093" s="3">
        <v>37.24</v>
      </c>
      <c r="AT1093" s="3">
        <v>42.63</v>
      </c>
      <c r="AU1093" s="3">
        <v>45.76</v>
      </c>
      <c r="AV1093" s="3">
        <v>47.48</v>
      </c>
      <c r="AW1093" s="3">
        <v>48.8</v>
      </c>
      <c r="AX1093" s="3">
        <v>47.74</v>
      </c>
      <c r="AY1093" s="3">
        <v>44.49</v>
      </c>
    </row>
    <row r="1094" spans="1:51" x14ac:dyDescent="0.35">
      <c r="A1094" s="5">
        <f t="shared" si="17"/>
        <v>44257</v>
      </c>
      <c r="B1094" t="s">
        <v>1239</v>
      </c>
      <c r="C1094" s="2">
        <v>44257</v>
      </c>
      <c r="D1094" s="3">
        <v>40.51</v>
      </c>
      <c r="E1094" s="3">
        <v>38.049999999999997</v>
      </c>
      <c r="F1094" s="3">
        <v>38.200000000000003</v>
      </c>
      <c r="G1094" s="3">
        <v>37.78</v>
      </c>
      <c r="H1094" s="3">
        <v>38.479999999999997</v>
      </c>
      <c r="I1094" s="3">
        <v>40</v>
      </c>
      <c r="J1094" s="3">
        <v>42.58</v>
      </c>
      <c r="K1094" s="3">
        <v>47.57</v>
      </c>
      <c r="L1094" s="3">
        <v>50.77</v>
      </c>
      <c r="M1094" s="3">
        <v>52.25</v>
      </c>
      <c r="N1094" s="3">
        <v>52.22</v>
      </c>
      <c r="O1094" s="3">
        <v>48.9</v>
      </c>
      <c r="P1094" s="3">
        <v>43.01</v>
      </c>
      <c r="Q1094" s="3">
        <v>38.85</v>
      </c>
      <c r="R1094" s="3">
        <v>36.82</v>
      </c>
      <c r="S1094" s="3">
        <v>36.619999999999997</v>
      </c>
      <c r="T1094" s="3">
        <v>36.74</v>
      </c>
      <c r="U1094" s="3">
        <v>37.799999999999997</v>
      </c>
      <c r="V1094" s="3">
        <v>42.28</v>
      </c>
      <c r="W1094" s="3">
        <v>45.59</v>
      </c>
      <c r="X1094" s="3">
        <v>48.52</v>
      </c>
      <c r="Y1094" s="3">
        <v>50.12</v>
      </c>
      <c r="Z1094" s="3">
        <v>50.04</v>
      </c>
      <c r="AA1094" s="3">
        <v>46.86</v>
      </c>
      <c r="AB1094" s="3">
        <v>41.34</v>
      </c>
      <c r="AC1094" s="3">
        <v>37.619999999999997</v>
      </c>
      <c r="AD1094" s="3">
        <v>35.25</v>
      </c>
      <c r="AE1094" s="3">
        <v>35.15</v>
      </c>
      <c r="AF1094" s="3">
        <v>35.56</v>
      </c>
      <c r="AG1094" s="3">
        <v>38.200000000000003</v>
      </c>
      <c r="AH1094" s="3">
        <v>42.99</v>
      </c>
      <c r="AI1094" s="3">
        <v>46.15</v>
      </c>
      <c r="AJ1094" s="3">
        <v>47.86</v>
      </c>
      <c r="AK1094" s="3">
        <v>48.84</v>
      </c>
      <c r="AL1094" s="3">
        <v>47.66</v>
      </c>
      <c r="AM1094" s="3">
        <v>44.51</v>
      </c>
      <c r="AN1094" s="3">
        <v>39.049999999999997</v>
      </c>
      <c r="AO1094" s="3">
        <v>36.97</v>
      </c>
      <c r="AP1094" s="3">
        <v>35.799999999999997</v>
      </c>
      <c r="AQ1094" s="3">
        <v>35.729999999999997</v>
      </c>
      <c r="AR1094" s="3">
        <v>35.979999999999997</v>
      </c>
      <c r="AS1094" s="3">
        <v>37.01</v>
      </c>
      <c r="AT1094" s="3">
        <v>42.4</v>
      </c>
      <c r="AU1094" s="3">
        <v>45.53</v>
      </c>
      <c r="AV1094" s="3">
        <v>47.25</v>
      </c>
      <c r="AW1094" s="3">
        <v>48.57</v>
      </c>
      <c r="AX1094" s="3">
        <v>47.51</v>
      </c>
      <c r="AY1094" s="3">
        <v>44.26</v>
      </c>
    </row>
    <row r="1095" spans="1:51" x14ac:dyDescent="0.35">
      <c r="A1095" s="5">
        <f t="shared" si="17"/>
        <v>44258</v>
      </c>
      <c r="B1095" t="s">
        <v>1240</v>
      </c>
      <c r="C1095" s="2">
        <v>44258</v>
      </c>
      <c r="D1095" s="3">
        <v>38.79</v>
      </c>
      <c r="E1095" s="3">
        <v>36.840000000000003</v>
      </c>
      <c r="F1095" s="3">
        <v>37.14</v>
      </c>
      <c r="G1095" s="3">
        <v>36.81</v>
      </c>
      <c r="H1095" s="3">
        <v>37.520000000000003</v>
      </c>
      <c r="I1095" s="3">
        <v>39.19</v>
      </c>
      <c r="J1095" s="3">
        <v>42.09</v>
      </c>
      <c r="K1095" s="3">
        <v>47.13</v>
      </c>
      <c r="L1095" s="3">
        <v>50.43</v>
      </c>
      <c r="M1095" s="3">
        <v>52.07</v>
      </c>
      <c r="N1095" s="3">
        <v>52.23</v>
      </c>
      <c r="O1095" s="3">
        <v>48.81</v>
      </c>
      <c r="P1095" s="3">
        <v>42.64</v>
      </c>
      <c r="Q1095" s="3">
        <v>38.33</v>
      </c>
      <c r="R1095" s="3">
        <v>36.380000000000003</v>
      </c>
      <c r="S1095" s="3">
        <v>36.5</v>
      </c>
      <c r="T1095" s="3">
        <v>36.86</v>
      </c>
      <c r="U1095" s="3">
        <v>38.01</v>
      </c>
      <c r="V1095" s="3">
        <v>42.33</v>
      </c>
      <c r="W1095" s="3">
        <v>45.48</v>
      </c>
      <c r="X1095" s="3">
        <v>48.25</v>
      </c>
      <c r="Y1095" s="3">
        <v>49.73</v>
      </c>
      <c r="Z1095" s="3">
        <v>49.58</v>
      </c>
      <c r="AA1095" s="3">
        <v>46.48</v>
      </c>
      <c r="AB1095" s="3">
        <v>41.05</v>
      </c>
      <c r="AC1095" s="3">
        <v>37.4</v>
      </c>
      <c r="AD1095" s="3">
        <v>35.090000000000003</v>
      </c>
      <c r="AE1095" s="3">
        <v>35.049999999999997</v>
      </c>
      <c r="AF1095" s="3">
        <v>35.49</v>
      </c>
      <c r="AG1095" s="3">
        <v>38.130000000000003</v>
      </c>
      <c r="AH1095" s="3">
        <v>42.92</v>
      </c>
      <c r="AI1095" s="3">
        <v>46.08</v>
      </c>
      <c r="AJ1095" s="3">
        <v>47.79</v>
      </c>
      <c r="AK1095" s="3">
        <v>48.77</v>
      </c>
      <c r="AL1095" s="3">
        <v>47.59</v>
      </c>
      <c r="AM1095" s="3">
        <v>44.44</v>
      </c>
      <c r="AN1095" s="3">
        <v>38.979999999999997</v>
      </c>
      <c r="AO1095" s="3">
        <v>36.9</v>
      </c>
      <c r="AP1095" s="3">
        <v>35.729999999999997</v>
      </c>
      <c r="AQ1095" s="3">
        <v>35.659999999999997</v>
      </c>
      <c r="AR1095" s="3">
        <v>35.909999999999997</v>
      </c>
      <c r="AS1095" s="3">
        <v>36.94</v>
      </c>
      <c r="AT1095" s="3">
        <v>42.33</v>
      </c>
      <c r="AU1095" s="3">
        <v>45.46</v>
      </c>
      <c r="AV1095" s="3">
        <v>47.18</v>
      </c>
      <c r="AW1095" s="3">
        <v>48.5</v>
      </c>
      <c r="AX1095" s="3">
        <v>47.44</v>
      </c>
      <c r="AY1095" s="3">
        <v>44.19</v>
      </c>
    </row>
    <row r="1096" spans="1:51" x14ac:dyDescent="0.35">
      <c r="A1096" s="5">
        <f t="shared" si="17"/>
        <v>44259</v>
      </c>
      <c r="B1096" t="s">
        <v>1241</v>
      </c>
      <c r="C1096" s="2">
        <v>44259</v>
      </c>
      <c r="D1096" s="3">
        <v>39.83</v>
      </c>
      <c r="E1096" s="3">
        <v>37.729999999999997</v>
      </c>
      <c r="F1096" s="3">
        <v>38.1</v>
      </c>
      <c r="G1096" s="3">
        <v>37.75</v>
      </c>
      <c r="H1096" s="3">
        <v>38.340000000000003</v>
      </c>
      <c r="I1096" s="3">
        <v>40.04</v>
      </c>
      <c r="J1096" s="3">
        <v>42.97</v>
      </c>
      <c r="K1096" s="3">
        <v>48.08</v>
      </c>
      <c r="L1096" s="3">
        <v>51.4</v>
      </c>
      <c r="M1096" s="3">
        <v>52.86</v>
      </c>
      <c r="N1096" s="3">
        <v>52.91</v>
      </c>
      <c r="O1096" s="3">
        <v>49.38</v>
      </c>
      <c r="P1096" s="3">
        <v>43.06</v>
      </c>
      <c r="Q1096" s="3">
        <v>38.65</v>
      </c>
      <c r="R1096" s="3">
        <v>36.619999999999997</v>
      </c>
      <c r="S1096" s="3">
        <v>36.74</v>
      </c>
      <c r="T1096" s="3">
        <v>37.1</v>
      </c>
      <c r="U1096" s="3">
        <v>38.25</v>
      </c>
      <c r="V1096" s="3">
        <v>42.53</v>
      </c>
      <c r="W1096" s="3">
        <v>45.64</v>
      </c>
      <c r="X1096" s="3">
        <v>48.42</v>
      </c>
      <c r="Y1096" s="3">
        <v>49.92</v>
      </c>
      <c r="Z1096" s="3">
        <v>49.79</v>
      </c>
      <c r="AA1096" s="3">
        <v>46.71</v>
      </c>
      <c r="AB1096" s="3">
        <v>41.32</v>
      </c>
      <c r="AC1096" s="3">
        <v>37.71</v>
      </c>
      <c r="AD1096" s="3">
        <v>35.44</v>
      </c>
      <c r="AE1096" s="3">
        <v>35.42</v>
      </c>
      <c r="AF1096" s="3">
        <v>35.86</v>
      </c>
      <c r="AG1096" s="3">
        <v>38.42</v>
      </c>
      <c r="AH1096" s="3">
        <v>43.13</v>
      </c>
      <c r="AI1096" s="3">
        <v>46.24</v>
      </c>
      <c r="AJ1096" s="3">
        <v>47.92</v>
      </c>
      <c r="AK1096" s="3">
        <v>48.88</v>
      </c>
      <c r="AL1096" s="3">
        <v>47.67</v>
      </c>
      <c r="AM1096" s="3">
        <v>44.52</v>
      </c>
      <c r="AN1096" s="3">
        <v>39.06</v>
      </c>
      <c r="AO1096" s="3">
        <v>36.979999999999997</v>
      </c>
      <c r="AP1096" s="3">
        <v>35.81</v>
      </c>
      <c r="AQ1096" s="3">
        <v>35.74</v>
      </c>
      <c r="AR1096" s="3">
        <v>35.99</v>
      </c>
      <c r="AS1096" s="3">
        <v>37.020000000000003</v>
      </c>
      <c r="AT1096" s="3">
        <v>42.41</v>
      </c>
      <c r="AU1096" s="3">
        <v>45.54</v>
      </c>
      <c r="AV1096" s="3">
        <v>47.26</v>
      </c>
      <c r="AW1096" s="3">
        <v>48.58</v>
      </c>
      <c r="AX1096" s="3">
        <v>47.52</v>
      </c>
      <c r="AY1096" s="3">
        <v>44.27</v>
      </c>
    </row>
    <row r="1097" spans="1:51" x14ac:dyDescent="0.35">
      <c r="A1097" s="5">
        <f t="shared" si="17"/>
        <v>44260</v>
      </c>
      <c r="B1097" t="s">
        <v>1242</v>
      </c>
      <c r="C1097" s="2">
        <v>44260</v>
      </c>
      <c r="D1097" s="3">
        <v>41.25</v>
      </c>
      <c r="E1097" s="3">
        <v>39.22</v>
      </c>
      <c r="F1097" s="3">
        <v>39.5</v>
      </c>
      <c r="G1097" s="3">
        <v>39.090000000000003</v>
      </c>
      <c r="H1097" s="3">
        <v>40.15</v>
      </c>
      <c r="I1097" s="3">
        <v>41.15</v>
      </c>
      <c r="J1097" s="3">
        <v>44.27</v>
      </c>
      <c r="K1097" s="3">
        <v>49.37</v>
      </c>
      <c r="L1097" s="3">
        <v>52.57</v>
      </c>
      <c r="M1097" s="3">
        <v>54.12</v>
      </c>
      <c r="N1097" s="3">
        <v>54.14</v>
      </c>
      <c r="O1097" s="3">
        <v>50.56</v>
      </c>
      <c r="P1097" s="3">
        <v>43.96</v>
      </c>
      <c r="Q1097" s="3">
        <v>39.33</v>
      </c>
      <c r="R1097" s="3">
        <v>37.14</v>
      </c>
      <c r="S1097" s="3">
        <v>37.299999999999997</v>
      </c>
      <c r="T1097" s="3">
        <v>37.72</v>
      </c>
      <c r="U1097" s="3">
        <v>38.93</v>
      </c>
      <c r="V1097" s="3">
        <v>43.41</v>
      </c>
      <c r="W1097" s="3">
        <v>46.56</v>
      </c>
      <c r="X1097" s="3">
        <v>49.29</v>
      </c>
      <c r="Y1097" s="3">
        <v>50.71</v>
      </c>
      <c r="Z1097" s="3">
        <v>50.52</v>
      </c>
      <c r="AA1097" s="3">
        <v>47.38</v>
      </c>
      <c r="AB1097" s="3">
        <v>41.99</v>
      </c>
      <c r="AC1097" s="3">
        <v>38.380000000000003</v>
      </c>
      <c r="AD1097" s="3">
        <v>36.1</v>
      </c>
      <c r="AE1097" s="3">
        <v>36.07</v>
      </c>
      <c r="AF1097" s="3">
        <v>36.5</v>
      </c>
      <c r="AG1097" s="3">
        <v>39.049999999999997</v>
      </c>
      <c r="AH1097" s="3">
        <v>43.73</v>
      </c>
      <c r="AI1097" s="3">
        <v>46.81</v>
      </c>
      <c r="AJ1097" s="3">
        <v>48.46</v>
      </c>
      <c r="AK1097" s="3">
        <v>49.39</v>
      </c>
      <c r="AL1097" s="3">
        <v>48.15</v>
      </c>
      <c r="AM1097" s="3">
        <v>44.97</v>
      </c>
      <c r="AN1097" s="3">
        <v>39.42</v>
      </c>
      <c r="AO1097" s="3">
        <v>37.25</v>
      </c>
      <c r="AP1097" s="3">
        <v>35.99</v>
      </c>
      <c r="AQ1097" s="3">
        <v>35.86</v>
      </c>
      <c r="AR1097" s="3">
        <v>36.090000000000003</v>
      </c>
      <c r="AS1097" s="3">
        <v>37.119999999999997</v>
      </c>
      <c r="AT1097" s="3">
        <v>42.51</v>
      </c>
      <c r="AU1097" s="3">
        <v>45.64</v>
      </c>
      <c r="AV1097" s="3">
        <v>47.36</v>
      </c>
      <c r="AW1097" s="3">
        <v>48.68</v>
      </c>
      <c r="AX1097" s="3">
        <v>47.62</v>
      </c>
      <c r="AY1097" s="3">
        <v>44.37</v>
      </c>
    </row>
    <row r="1098" spans="1:51" x14ac:dyDescent="0.35">
      <c r="A1098" s="5">
        <f t="shared" si="17"/>
        <v>44263</v>
      </c>
      <c r="B1098" t="s">
        <v>1243</v>
      </c>
      <c r="C1098" s="2">
        <v>44263</v>
      </c>
      <c r="D1098" s="3">
        <v>40.4</v>
      </c>
      <c r="E1098" s="3">
        <v>38.4</v>
      </c>
      <c r="F1098" s="3">
        <v>38.79</v>
      </c>
      <c r="G1098" s="3">
        <v>38.44</v>
      </c>
      <c r="H1098" s="3">
        <v>39.200000000000003</v>
      </c>
      <c r="I1098" s="3">
        <v>40.39</v>
      </c>
      <c r="J1098" s="3">
        <v>43.7</v>
      </c>
      <c r="K1098" s="3">
        <v>48.89</v>
      </c>
      <c r="L1098" s="3">
        <v>52.15</v>
      </c>
      <c r="M1098" s="3">
        <v>53.73</v>
      </c>
      <c r="N1098" s="3">
        <v>53.9</v>
      </c>
      <c r="O1098" s="3">
        <v>50.32</v>
      </c>
      <c r="P1098" s="3">
        <v>43.77</v>
      </c>
      <c r="Q1098" s="3">
        <v>39.08</v>
      </c>
      <c r="R1098" s="3">
        <v>36.85</v>
      </c>
      <c r="S1098" s="3">
        <v>37.01</v>
      </c>
      <c r="T1098" s="3">
        <v>37.43</v>
      </c>
      <c r="U1098" s="3">
        <v>38.74</v>
      </c>
      <c r="V1098" s="3">
        <v>43.3</v>
      </c>
      <c r="W1098" s="3">
        <v>46.53</v>
      </c>
      <c r="X1098" s="3">
        <v>49.33</v>
      </c>
      <c r="Y1098" s="3">
        <v>50.75</v>
      </c>
      <c r="Z1098" s="3">
        <v>50.56</v>
      </c>
      <c r="AA1098" s="3">
        <v>47.37</v>
      </c>
      <c r="AB1098" s="3">
        <v>41.93</v>
      </c>
      <c r="AC1098" s="3">
        <v>38.270000000000003</v>
      </c>
      <c r="AD1098" s="3">
        <v>35.96</v>
      </c>
      <c r="AE1098" s="3">
        <v>35.93</v>
      </c>
      <c r="AF1098" s="3">
        <v>36.42</v>
      </c>
      <c r="AG1098" s="3">
        <v>39.020000000000003</v>
      </c>
      <c r="AH1098" s="3">
        <v>43.75</v>
      </c>
      <c r="AI1098" s="3">
        <v>46.86</v>
      </c>
      <c r="AJ1098" s="3">
        <v>48.57</v>
      </c>
      <c r="AK1098" s="3">
        <v>49.52</v>
      </c>
      <c r="AL1098" s="3">
        <v>48.28</v>
      </c>
      <c r="AM1098" s="3">
        <v>45.1</v>
      </c>
      <c r="AN1098" s="3">
        <v>39.51</v>
      </c>
      <c r="AO1098" s="3">
        <v>37.31</v>
      </c>
      <c r="AP1098" s="3">
        <v>36.049999999999997</v>
      </c>
      <c r="AQ1098" s="3">
        <v>35.92</v>
      </c>
      <c r="AR1098" s="3">
        <v>36.15</v>
      </c>
      <c r="AS1098" s="3">
        <v>37.18</v>
      </c>
      <c r="AT1098" s="3">
        <v>42.57</v>
      </c>
      <c r="AU1098" s="3">
        <v>45.7</v>
      </c>
      <c r="AV1098" s="3">
        <v>47.42</v>
      </c>
      <c r="AW1098" s="3">
        <v>48.74</v>
      </c>
      <c r="AX1098" s="3">
        <v>47.68</v>
      </c>
      <c r="AY1098" s="3">
        <v>44.43</v>
      </c>
    </row>
    <row r="1099" spans="1:51" x14ac:dyDescent="0.35">
      <c r="A1099" s="5">
        <f t="shared" si="17"/>
        <v>44264</v>
      </c>
      <c r="B1099" t="s">
        <v>1244</v>
      </c>
      <c r="C1099" s="2">
        <v>44264</v>
      </c>
      <c r="D1099" s="3">
        <v>42.78</v>
      </c>
      <c r="E1099" s="3">
        <v>40.36</v>
      </c>
      <c r="F1099" s="3">
        <v>40.64</v>
      </c>
      <c r="G1099" s="3">
        <v>40.04</v>
      </c>
      <c r="H1099" s="3">
        <v>40.94</v>
      </c>
      <c r="I1099" s="3">
        <v>42.19</v>
      </c>
      <c r="J1099" s="3">
        <v>45.16</v>
      </c>
      <c r="K1099" s="3">
        <v>50.21</v>
      </c>
      <c r="L1099" s="3">
        <v>53.32</v>
      </c>
      <c r="M1099" s="3">
        <v>54.75</v>
      </c>
      <c r="N1099" s="3">
        <v>54.89</v>
      </c>
      <c r="O1099" s="3">
        <v>51.29</v>
      </c>
      <c r="P1099" s="3">
        <v>44.69</v>
      </c>
      <c r="Q1099" s="3">
        <v>39.89</v>
      </c>
      <c r="R1099" s="3">
        <v>37.54</v>
      </c>
      <c r="S1099" s="3">
        <v>37.590000000000003</v>
      </c>
      <c r="T1099" s="3">
        <v>38.01</v>
      </c>
      <c r="U1099" s="3">
        <v>39.32</v>
      </c>
      <c r="V1099" s="3">
        <v>43.86</v>
      </c>
      <c r="W1099" s="3">
        <v>47.07</v>
      </c>
      <c r="X1099" s="3">
        <v>49.87</v>
      </c>
      <c r="Y1099" s="3">
        <v>51.29</v>
      </c>
      <c r="Z1099" s="3">
        <v>51.1</v>
      </c>
      <c r="AA1099" s="3">
        <v>47.83</v>
      </c>
      <c r="AB1099" s="3">
        <v>42.25</v>
      </c>
      <c r="AC1099" s="3">
        <v>38.46</v>
      </c>
      <c r="AD1099" s="3">
        <v>36.049999999999997</v>
      </c>
      <c r="AE1099" s="3">
        <v>35.92</v>
      </c>
      <c r="AF1099" s="3">
        <v>36.36</v>
      </c>
      <c r="AG1099" s="3">
        <v>38.99</v>
      </c>
      <c r="AH1099" s="3">
        <v>43.77</v>
      </c>
      <c r="AI1099" s="3">
        <v>46.93</v>
      </c>
      <c r="AJ1099" s="3">
        <v>48.69</v>
      </c>
      <c r="AK1099" s="3">
        <v>49.64</v>
      </c>
      <c r="AL1099" s="3">
        <v>48.4</v>
      </c>
      <c r="AM1099" s="3">
        <v>45.22</v>
      </c>
      <c r="AN1099" s="3">
        <v>39.630000000000003</v>
      </c>
      <c r="AO1099" s="3">
        <v>37.43</v>
      </c>
      <c r="AP1099" s="3">
        <v>36.17</v>
      </c>
      <c r="AQ1099" s="3">
        <v>36.04</v>
      </c>
      <c r="AR1099" s="3">
        <v>36.270000000000003</v>
      </c>
      <c r="AS1099" s="3">
        <v>37.299999999999997</v>
      </c>
      <c r="AT1099" s="3">
        <v>42.69</v>
      </c>
      <c r="AU1099" s="3">
        <v>45.82</v>
      </c>
      <c r="AV1099" s="3">
        <v>47.54</v>
      </c>
      <c r="AW1099" s="3">
        <v>48.86</v>
      </c>
      <c r="AX1099" s="3">
        <v>47.8</v>
      </c>
      <c r="AY1099" s="3">
        <v>44.55</v>
      </c>
    </row>
    <row r="1100" spans="1:51" x14ac:dyDescent="0.35">
      <c r="A1100" s="5">
        <f t="shared" si="17"/>
        <v>44265</v>
      </c>
      <c r="B1100" t="s">
        <v>1245</v>
      </c>
      <c r="C1100" s="2">
        <v>44265</v>
      </c>
      <c r="D1100" s="3">
        <v>44.89</v>
      </c>
      <c r="E1100" s="3">
        <v>42.27</v>
      </c>
      <c r="F1100" s="3">
        <v>42.61</v>
      </c>
      <c r="G1100" s="3">
        <v>41.77</v>
      </c>
      <c r="H1100" s="3">
        <v>42.43</v>
      </c>
      <c r="I1100" s="3">
        <v>43.78</v>
      </c>
      <c r="J1100" s="3">
        <v>46.55</v>
      </c>
      <c r="K1100" s="3">
        <v>51.55</v>
      </c>
      <c r="L1100" s="3">
        <v>54.55</v>
      </c>
      <c r="M1100" s="3">
        <v>56.15</v>
      </c>
      <c r="N1100" s="3">
        <v>56.22</v>
      </c>
      <c r="O1100" s="3">
        <v>52.52</v>
      </c>
      <c r="P1100" s="3">
        <v>45.68</v>
      </c>
      <c r="Q1100" s="3">
        <v>40.729999999999997</v>
      </c>
      <c r="R1100" s="3">
        <v>38.229999999999997</v>
      </c>
      <c r="S1100" s="3">
        <v>38.17</v>
      </c>
      <c r="T1100" s="3">
        <v>38.590000000000003</v>
      </c>
      <c r="U1100" s="3">
        <v>39.92</v>
      </c>
      <c r="V1100" s="3">
        <v>44.54</v>
      </c>
      <c r="W1100" s="3">
        <v>47.79</v>
      </c>
      <c r="X1100" s="3">
        <v>50.63</v>
      </c>
      <c r="Y1100" s="3">
        <v>51.99</v>
      </c>
      <c r="Z1100" s="3">
        <v>51.71</v>
      </c>
      <c r="AA1100" s="3">
        <v>48.35</v>
      </c>
      <c r="AB1100" s="3">
        <v>42.65</v>
      </c>
      <c r="AC1100" s="3">
        <v>38.72</v>
      </c>
      <c r="AD1100" s="3">
        <v>36.17</v>
      </c>
      <c r="AE1100" s="3">
        <v>35.92</v>
      </c>
      <c r="AF1100" s="3">
        <v>36.28</v>
      </c>
      <c r="AG1100" s="3">
        <v>38.96</v>
      </c>
      <c r="AH1100" s="3">
        <v>43.81</v>
      </c>
      <c r="AI1100" s="3">
        <v>47.04</v>
      </c>
      <c r="AJ1100" s="3">
        <v>48.87</v>
      </c>
      <c r="AK1100" s="3">
        <v>49.87</v>
      </c>
      <c r="AL1100" s="3">
        <v>48.64</v>
      </c>
      <c r="AM1100" s="3">
        <v>45.46</v>
      </c>
      <c r="AN1100" s="3">
        <v>39.869999999999997</v>
      </c>
      <c r="AO1100" s="3">
        <v>37.67</v>
      </c>
      <c r="AP1100" s="3">
        <v>36.409999999999997</v>
      </c>
      <c r="AQ1100" s="3">
        <v>36.28</v>
      </c>
      <c r="AR1100" s="3">
        <v>36.51</v>
      </c>
      <c r="AS1100" s="3">
        <v>37.54</v>
      </c>
      <c r="AT1100" s="3">
        <v>42.93</v>
      </c>
      <c r="AU1100" s="3">
        <v>46.06</v>
      </c>
      <c r="AV1100" s="3">
        <v>47.78</v>
      </c>
      <c r="AW1100" s="3">
        <v>49.1</v>
      </c>
      <c r="AX1100" s="3">
        <v>48.04</v>
      </c>
      <c r="AY1100" s="3">
        <v>44.79</v>
      </c>
    </row>
    <row r="1101" spans="1:51" x14ac:dyDescent="0.35">
      <c r="A1101" s="5">
        <f t="shared" si="17"/>
        <v>44266</v>
      </c>
      <c r="B1101" t="s">
        <v>1246</v>
      </c>
      <c r="C1101" s="2">
        <v>44266</v>
      </c>
      <c r="D1101" s="3">
        <v>46.58</v>
      </c>
      <c r="E1101" s="3">
        <v>43.85</v>
      </c>
      <c r="F1101" s="3">
        <v>44.19</v>
      </c>
      <c r="G1101" s="3">
        <v>43.48</v>
      </c>
      <c r="H1101" s="3">
        <v>43.9</v>
      </c>
      <c r="I1101" s="3">
        <v>45.39</v>
      </c>
      <c r="J1101" s="3">
        <v>47.74</v>
      </c>
      <c r="K1101" s="3">
        <v>53.14</v>
      </c>
      <c r="L1101" s="3">
        <v>55.75</v>
      </c>
      <c r="M1101" s="3">
        <v>57.2</v>
      </c>
      <c r="N1101" s="3">
        <v>57.24</v>
      </c>
      <c r="O1101" s="3">
        <v>53.5</v>
      </c>
      <c r="P1101" s="3">
        <v>46.88</v>
      </c>
      <c r="Q1101" s="3">
        <v>41.89</v>
      </c>
      <c r="R1101" s="3">
        <v>39.35</v>
      </c>
      <c r="S1101" s="3">
        <v>39.29</v>
      </c>
      <c r="T1101" s="3">
        <v>39.71</v>
      </c>
      <c r="U1101" s="3">
        <v>41.03</v>
      </c>
      <c r="V1101" s="3">
        <v>45.61</v>
      </c>
      <c r="W1101" s="3">
        <v>48.79</v>
      </c>
      <c r="X1101" s="3">
        <v>51.56</v>
      </c>
      <c r="Y1101" s="3">
        <v>52.8</v>
      </c>
      <c r="Z1101" s="3">
        <v>52.45</v>
      </c>
      <c r="AA1101" s="3">
        <v>49</v>
      </c>
      <c r="AB1101" s="3">
        <v>43.21</v>
      </c>
      <c r="AC1101" s="3">
        <v>39.19</v>
      </c>
      <c r="AD1101" s="3">
        <v>36.549999999999997</v>
      </c>
      <c r="AE1101" s="3">
        <v>36.229999999999997</v>
      </c>
      <c r="AF1101" s="3">
        <v>36.520000000000003</v>
      </c>
      <c r="AG1101" s="3">
        <v>39.14</v>
      </c>
      <c r="AH1101" s="3">
        <v>43.96</v>
      </c>
      <c r="AI1101" s="3">
        <v>47.16</v>
      </c>
      <c r="AJ1101" s="3">
        <v>48.96</v>
      </c>
      <c r="AK1101" s="3">
        <v>49.96</v>
      </c>
      <c r="AL1101" s="3">
        <v>48.73</v>
      </c>
      <c r="AM1101" s="3">
        <v>45.55</v>
      </c>
      <c r="AN1101" s="3">
        <v>39.97</v>
      </c>
      <c r="AO1101" s="3">
        <v>37.78</v>
      </c>
      <c r="AP1101" s="3">
        <v>36.520000000000003</v>
      </c>
      <c r="AQ1101" s="3">
        <v>36.39</v>
      </c>
      <c r="AR1101" s="3">
        <v>36.619999999999997</v>
      </c>
      <c r="AS1101" s="3">
        <v>37.65</v>
      </c>
      <c r="AT1101" s="3">
        <v>43.03</v>
      </c>
      <c r="AU1101" s="3">
        <v>46.16</v>
      </c>
      <c r="AV1101" s="3">
        <v>47.88</v>
      </c>
      <c r="AW1101" s="3">
        <v>49.2</v>
      </c>
      <c r="AX1101" s="3">
        <v>48.14</v>
      </c>
      <c r="AY1101" s="3">
        <v>44.89</v>
      </c>
    </row>
    <row r="1102" spans="1:51" x14ac:dyDescent="0.35">
      <c r="A1102" s="5">
        <f t="shared" ref="A1102:A1165" si="18">+A1097+7</f>
        <v>44267</v>
      </c>
      <c r="B1102" t="s">
        <v>1247</v>
      </c>
      <c r="C1102" s="2">
        <v>44267</v>
      </c>
      <c r="D1102" s="3">
        <v>47.5</v>
      </c>
      <c r="E1102" s="3">
        <v>44.89</v>
      </c>
      <c r="F1102" s="3">
        <v>45.12</v>
      </c>
      <c r="G1102" s="3">
        <v>44.46</v>
      </c>
      <c r="H1102" s="3">
        <v>44.71</v>
      </c>
      <c r="I1102" s="3">
        <v>46.16</v>
      </c>
      <c r="J1102" s="3">
        <v>48.69</v>
      </c>
      <c r="K1102" s="3">
        <v>54.1</v>
      </c>
      <c r="L1102" s="3">
        <v>56.72</v>
      </c>
      <c r="M1102" s="3">
        <v>58.13</v>
      </c>
      <c r="N1102" s="3">
        <v>58.23</v>
      </c>
      <c r="O1102" s="3">
        <v>54.37</v>
      </c>
      <c r="P1102" s="3">
        <v>47.64</v>
      </c>
      <c r="Q1102" s="3">
        <v>42.52</v>
      </c>
      <c r="R1102" s="3">
        <v>39.82</v>
      </c>
      <c r="S1102" s="3">
        <v>39.590000000000003</v>
      </c>
      <c r="T1102" s="3">
        <v>39.840000000000003</v>
      </c>
      <c r="U1102" s="3">
        <v>41.1</v>
      </c>
      <c r="V1102" s="3">
        <v>45.6</v>
      </c>
      <c r="W1102" s="3">
        <v>48.82</v>
      </c>
      <c r="X1102" s="3">
        <v>51.73</v>
      </c>
      <c r="Y1102" s="3">
        <v>53.2</v>
      </c>
      <c r="Z1102" s="3">
        <v>53.05</v>
      </c>
      <c r="AA1102" s="3">
        <v>49.62</v>
      </c>
      <c r="AB1102" s="3">
        <v>43.67</v>
      </c>
      <c r="AC1102" s="3">
        <v>39.49</v>
      </c>
      <c r="AD1102" s="3">
        <v>36.700000000000003</v>
      </c>
      <c r="AE1102" s="3">
        <v>36.229999999999997</v>
      </c>
      <c r="AF1102" s="3">
        <v>36.46</v>
      </c>
      <c r="AG1102" s="3">
        <v>39.159999999999997</v>
      </c>
      <c r="AH1102" s="3">
        <v>44.13</v>
      </c>
      <c r="AI1102" s="3">
        <v>47.48</v>
      </c>
      <c r="AJ1102" s="3">
        <v>49.47</v>
      </c>
      <c r="AK1102" s="3">
        <v>50.52</v>
      </c>
      <c r="AL1102" s="3">
        <v>49.33</v>
      </c>
      <c r="AM1102" s="3">
        <v>46.11</v>
      </c>
      <c r="AN1102" s="3">
        <v>40.369999999999997</v>
      </c>
      <c r="AO1102" s="3">
        <v>38.04</v>
      </c>
      <c r="AP1102" s="3">
        <v>36.65</v>
      </c>
      <c r="AQ1102" s="3">
        <v>36.42</v>
      </c>
      <c r="AR1102" s="3">
        <v>36.65</v>
      </c>
      <c r="AS1102" s="3">
        <v>37.68</v>
      </c>
      <c r="AT1102" s="3">
        <v>43.11</v>
      </c>
      <c r="AU1102" s="3">
        <v>46.29</v>
      </c>
      <c r="AV1102" s="3">
        <v>48.05</v>
      </c>
      <c r="AW1102" s="3">
        <v>49.38</v>
      </c>
      <c r="AX1102" s="3">
        <v>48.32</v>
      </c>
      <c r="AY1102" s="3">
        <v>45.07</v>
      </c>
    </row>
    <row r="1103" spans="1:51" x14ac:dyDescent="0.35">
      <c r="A1103" s="5">
        <f t="shared" si="18"/>
        <v>44270</v>
      </c>
      <c r="B1103" t="s">
        <v>1248</v>
      </c>
      <c r="C1103" s="2">
        <v>44270</v>
      </c>
      <c r="D1103" s="3">
        <v>45.29</v>
      </c>
      <c r="E1103" s="3">
        <v>43.2</v>
      </c>
      <c r="F1103" s="3">
        <v>43.61</v>
      </c>
      <c r="G1103" s="3">
        <v>43.01</v>
      </c>
      <c r="H1103" s="3">
        <v>43.45</v>
      </c>
      <c r="I1103" s="3">
        <v>44.79</v>
      </c>
      <c r="J1103" s="3">
        <v>47.54</v>
      </c>
      <c r="K1103" s="3">
        <v>52.92</v>
      </c>
      <c r="L1103" s="3">
        <v>56.12</v>
      </c>
      <c r="M1103" s="3">
        <v>57.8</v>
      </c>
      <c r="N1103" s="3">
        <v>57.8</v>
      </c>
      <c r="O1103" s="3">
        <v>53.2</v>
      </c>
      <c r="P1103" s="3">
        <v>46.7</v>
      </c>
      <c r="Q1103" s="3">
        <v>41.73</v>
      </c>
      <c r="R1103" s="3">
        <v>39.19</v>
      </c>
      <c r="S1103" s="3">
        <v>39.03</v>
      </c>
      <c r="T1103" s="3">
        <v>39.28</v>
      </c>
      <c r="U1103" s="3">
        <v>40.54</v>
      </c>
      <c r="V1103" s="3">
        <v>45.06</v>
      </c>
      <c r="W1103" s="3">
        <v>48.3</v>
      </c>
      <c r="X1103" s="3">
        <v>51.21</v>
      </c>
      <c r="Y1103" s="3">
        <v>52.65</v>
      </c>
      <c r="Z1103" s="3">
        <v>52.5</v>
      </c>
      <c r="AA1103" s="3">
        <v>49.07</v>
      </c>
      <c r="AB1103" s="3">
        <v>43.19</v>
      </c>
      <c r="AC1103" s="3">
        <v>39.08</v>
      </c>
      <c r="AD1103" s="3">
        <v>36.29</v>
      </c>
      <c r="AE1103" s="3">
        <v>35.82</v>
      </c>
      <c r="AF1103" s="3">
        <v>36.049999999999997</v>
      </c>
      <c r="AG1103" s="3">
        <v>38.67</v>
      </c>
      <c r="AH1103" s="3">
        <v>43.68</v>
      </c>
      <c r="AI1103" s="3">
        <v>47.07</v>
      </c>
      <c r="AJ1103" s="3">
        <v>49.16</v>
      </c>
      <c r="AK1103" s="3">
        <v>50.22</v>
      </c>
      <c r="AL1103" s="3">
        <v>49.09</v>
      </c>
      <c r="AM1103" s="3">
        <v>45.87</v>
      </c>
      <c r="AN1103" s="3">
        <v>40.11</v>
      </c>
      <c r="AO1103" s="3">
        <v>37.729999999999997</v>
      </c>
      <c r="AP1103" s="3">
        <v>36.31</v>
      </c>
      <c r="AQ1103" s="3">
        <v>36.06</v>
      </c>
      <c r="AR1103" s="3">
        <v>36.299999999999997</v>
      </c>
      <c r="AS1103" s="3">
        <v>37.33</v>
      </c>
      <c r="AT1103" s="3">
        <v>42.77</v>
      </c>
      <c r="AU1103" s="3">
        <v>45.96</v>
      </c>
      <c r="AV1103" s="3">
        <v>47.72</v>
      </c>
      <c r="AW1103" s="3">
        <v>49.05</v>
      </c>
      <c r="AX1103" s="3">
        <v>47.99</v>
      </c>
      <c r="AY1103" s="3">
        <v>44.74</v>
      </c>
    </row>
    <row r="1104" spans="1:51" x14ac:dyDescent="0.35">
      <c r="A1104" s="5">
        <f t="shared" si="18"/>
        <v>44271</v>
      </c>
      <c r="B1104" t="s">
        <v>1249</v>
      </c>
      <c r="C1104" s="2">
        <v>44271</v>
      </c>
      <c r="D1104" s="3">
        <v>44.05</v>
      </c>
      <c r="E1104" s="3">
        <v>42.1</v>
      </c>
      <c r="F1104" s="3">
        <v>42.59</v>
      </c>
      <c r="G1104" s="3">
        <v>42.01</v>
      </c>
      <c r="H1104" s="3">
        <v>42.44</v>
      </c>
      <c r="I1104" s="3">
        <v>44</v>
      </c>
      <c r="J1104" s="3">
        <v>46.98</v>
      </c>
      <c r="K1104" s="3">
        <v>51.98</v>
      </c>
      <c r="L1104" s="3">
        <v>55.24</v>
      </c>
      <c r="M1104" s="3">
        <v>56.6</v>
      </c>
      <c r="N1104" s="3">
        <v>56.6</v>
      </c>
      <c r="O1104" s="3">
        <v>52.25</v>
      </c>
      <c r="P1104" s="3">
        <v>45.93</v>
      </c>
      <c r="Q1104" s="3">
        <v>41.06</v>
      </c>
      <c r="R1104" s="3">
        <v>38.520000000000003</v>
      </c>
      <c r="S1104" s="3">
        <v>38.36</v>
      </c>
      <c r="T1104" s="3">
        <v>38.659999999999997</v>
      </c>
      <c r="U1104" s="3">
        <v>39.96</v>
      </c>
      <c r="V1104" s="3">
        <v>44.52</v>
      </c>
      <c r="W1104" s="3">
        <v>47.79</v>
      </c>
      <c r="X1104" s="3">
        <v>50.73</v>
      </c>
      <c r="Y1104" s="3">
        <v>52.17</v>
      </c>
      <c r="Z1104" s="3">
        <v>52.02</v>
      </c>
      <c r="AA1104" s="3">
        <v>48.59</v>
      </c>
      <c r="AB1104" s="3">
        <v>42.71</v>
      </c>
      <c r="AC1104" s="3">
        <v>38.6</v>
      </c>
      <c r="AD1104" s="3">
        <v>35.81</v>
      </c>
      <c r="AE1104" s="3">
        <v>35.340000000000003</v>
      </c>
      <c r="AF1104" s="3">
        <v>35.57</v>
      </c>
      <c r="AG1104" s="3">
        <v>38.200000000000003</v>
      </c>
      <c r="AH1104" s="3">
        <v>43.24</v>
      </c>
      <c r="AI1104" s="3">
        <v>46.65</v>
      </c>
      <c r="AJ1104" s="3">
        <v>48.76</v>
      </c>
      <c r="AK1104" s="3">
        <v>49.82</v>
      </c>
      <c r="AL1104" s="3">
        <v>48.69</v>
      </c>
      <c r="AM1104" s="3">
        <v>45.49</v>
      </c>
      <c r="AN1104" s="3">
        <v>39.729999999999997</v>
      </c>
      <c r="AO1104" s="3">
        <v>37.35</v>
      </c>
      <c r="AP1104" s="3">
        <v>35.93</v>
      </c>
      <c r="AQ1104" s="3">
        <v>35.68</v>
      </c>
      <c r="AR1104" s="3">
        <v>35.92</v>
      </c>
      <c r="AS1104" s="3">
        <v>36.950000000000003</v>
      </c>
      <c r="AT1104" s="3">
        <v>42.39</v>
      </c>
      <c r="AU1104" s="3">
        <v>45.58</v>
      </c>
      <c r="AV1104" s="3">
        <v>47.34</v>
      </c>
      <c r="AW1104" s="3">
        <v>48.67</v>
      </c>
      <c r="AX1104" s="3">
        <v>47.61</v>
      </c>
      <c r="AY1104" s="3">
        <v>44.36</v>
      </c>
    </row>
    <row r="1105" spans="1:51" x14ac:dyDescent="0.35">
      <c r="A1105" s="5">
        <f t="shared" si="18"/>
        <v>44272</v>
      </c>
      <c r="B1105" t="s">
        <v>1250</v>
      </c>
      <c r="C1105" s="2">
        <v>44272</v>
      </c>
      <c r="D1105" s="3">
        <v>45.17</v>
      </c>
      <c r="E1105" s="3">
        <v>42.96</v>
      </c>
      <c r="F1105" s="3">
        <v>43.25</v>
      </c>
      <c r="G1105" s="3">
        <v>42.55</v>
      </c>
      <c r="H1105" s="3">
        <v>42.95</v>
      </c>
      <c r="I1105" s="3">
        <v>44.48</v>
      </c>
      <c r="J1105" s="3">
        <v>47.25</v>
      </c>
      <c r="K1105" s="3">
        <v>52.2</v>
      </c>
      <c r="L1105" s="3">
        <v>55.5</v>
      </c>
      <c r="M1105" s="3">
        <v>56.89</v>
      </c>
      <c r="N1105" s="3">
        <v>56.89</v>
      </c>
      <c r="O1105" s="3">
        <v>52.45</v>
      </c>
      <c r="P1105" s="3">
        <v>46.09</v>
      </c>
      <c r="Q1105" s="3">
        <v>41.22</v>
      </c>
      <c r="R1105" s="3">
        <v>38.68</v>
      </c>
      <c r="S1105" s="3">
        <v>38.520000000000003</v>
      </c>
      <c r="T1105" s="3">
        <v>38.82</v>
      </c>
      <c r="U1105" s="3">
        <v>40.119999999999997</v>
      </c>
      <c r="V1105" s="3">
        <v>44.66</v>
      </c>
      <c r="W1105" s="3">
        <v>47.93</v>
      </c>
      <c r="X1105" s="3">
        <v>50.87</v>
      </c>
      <c r="Y1105" s="3">
        <v>52.31</v>
      </c>
      <c r="Z1105" s="3">
        <v>52.16</v>
      </c>
      <c r="AA1105" s="3">
        <v>48.73</v>
      </c>
      <c r="AB1105" s="3">
        <v>43.08</v>
      </c>
      <c r="AC1105" s="3">
        <v>38.97</v>
      </c>
      <c r="AD1105" s="3">
        <v>36.18</v>
      </c>
      <c r="AE1105" s="3">
        <v>35.71</v>
      </c>
      <c r="AF1105" s="3">
        <v>35.94</v>
      </c>
      <c r="AG1105" s="3">
        <v>38.57</v>
      </c>
      <c r="AH1105" s="3">
        <v>43.61</v>
      </c>
      <c r="AI1105" s="3">
        <v>47.02</v>
      </c>
      <c r="AJ1105" s="3">
        <v>49.13</v>
      </c>
      <c r="AK1105" s="3">
        <v>50.19</v>
      </c>
      <c r="AL1105" s="3">
        <v>49.06</v>
      </c>
      <c r="AM1105" s="3">
        <v>45.86</v>
      </c>
      <c r="AN1105" s="3">
        <v>40.06</v>
      </c>
      <c r="AO1105" s="3">
        <v>37.67</v>
      </c>
      <c r="AP1105" s="3">
        <v>36.24</v>
      </c>
      <c r="AQ1105" s="3">
        <v>35.979999999999997</v>
      </c>
      <c r="AR1105" s="3">
        <v>36.21</v>
      </c>
      <c r="AS1105" s="3">
        <v>37.24</v>
      </c>
      <c r="AT1105" s="3">
        <v>42.68</v>
      </c>
      <c r="AU1105" s="3">
        <v>45.87</v>
      </c>
      <c r="AV1105" s="3">
        <v>47.63</v>
      </c>
      <c r="AW1105" s="3">
        <v>48.96</v>
      </c>
      <c r="AX1105" s="3">
        <v>47.9</v>
      </c>
      <c r="AY1105" s="3">
        <v>44.65</v>
      </c>
    </row>
    <row r="1106" spans="1:51" x14ac:dyDescent="0.35">
      <c r="A1106" s="5">
        <f t="shared" si="18"/>
        <v>44273</v>
      </c>
      <c r="B1106" t="s">
        <v>1251</v>
      </c>
      <c r="C1106" s="2">
        <v>44273</v>
      </c>
      <c r="D1106" s="3">
        <v>44.51</v>
      </c>
      <c r="E1106" s="3">
        <v>42.51</v>
      </c>
      <c r="F1106" s="3">
        <v>42.86</v>
      </c>
      <c r="G1106" s="3">
        <v>42.11</v>
      </c>
      <c r="H1106" s="3">
        <v>42.51</v>
      </c>
      <c r="I1106" s="3">
        <v>43.88</v>
      </c>
      <c r="J1106" s="3">
        <v>46.77</v>
      </c>
      <c r="K1106" s="3">
        <v>52.07</v>
      </c>
      <c r="L1106" s="3">
        <v>55.58</v>
      </c>
      <c r="M1106" s="3">
        <v>56.74</v>
      </c>
      <c r="N1106" s="3">
        <v>56.74</v>
      </c>
      <c r="O1106" s="3">
        <v>52.3</v>
      </c>
      <c r="P1106" s="3">
        <v>45.93</v>
      </c>
      <c r="Q1106" s="3">
        <v>41.06</v>
      </c>
      <c r="R1106" s="3">
        <v>38.520000000000003</v>
      </c>
      <c r="S1106" s="3">
        <v>38.36</v>
      </c>
      <c r="T1106" s="3">
        <v>38.659999999999997</v>
      </c>
      <c r="U1106" s="3">
        <v>39.96</v>
      </c>
      <c r="V1106" s="3">
        <v>44.55</v>
      </c>
      <c r="W1106" s="3">
        <v>47.82</v>
      </c>
      <c r="X1106" s="3">
        <v>50.76</v>
      </c>
      <c r="Y1106" s="3">
        <v>52.2</v>
      </c>
      <c r="Z1106" s="3">
        <v>52.05</v>
      </c>
      <c r="AA1106" s="3">
        <v>48.62</v>
      </c>
      <c r="AB1106" s="3">
        <v>43.02</v>
      </c>
      <c r="AC1106" s="3">
        <v>38.909999999999997</v>
      </c>
      <c r="AD1106" s="3">
        <v>36.119999999999997</v>
      </c>
      <c r="AE1106" s="3">
        <v>35.65</v>
      </c>
      <c r="AF1106" s="3">
        <v>35.880000000000003</v>
      </c>
      <c r="AG1106" s="3">
        <v>38.46</v>
      </c>
      <c r="AH1106" s="3">
        <v>43.5</v>
      </c>
      <c r="AI1106" s="3">
        <v>46.91</v>
      </c>
      <c r="AJ1106" s="3">
        <v>49.02</v>
      </c>
      <c r="AK1106" s="3">
        <v>50.08</v>
      </c>
      <c r="AL1106" s="3">
        <v>48.95</v>
      </c>
      <c r="AM1106" s="3">
        <v>45.75</v>
      </c>
      <c r="AN1106" s="3">
        <v>39.950000000000003</v>
      </c>
      <c r="AO1106" s="3">
        <v>37.56</v>
      </c>
      <c r="AP1106" s="3">
        <v>36.130000000000003</v>
      </c>
      <c r="AQ1106" s="3">
        <v>35.869999999999997</v>
      </c>
      <c r="AR1106" s="3">
        <v>36.1</v>
      </c>
      <c r="AS1106" s="3">
        <v>37.130000000000003</v>
      </c>
      <c r="AT1106" s="3">
        <v>42.57</v>
      </c>
      <c r="AU1106" s="3">
        <v>45.76</v>
      </c>
      <c r="AV1106" s="3">
        <v>47.52</v>
      </c>
      <c r="AW1106" s="3">
        <v>48.85</v>
      </c>
      <c r="AX1106" s="3">
        <v>47.79</v>
      </c>
      <c r="AY1106" s="3">
        <v>44.54</v>
      </c>
    </row>
    <row r="1107" spans="1:51" x14ac:dyDescent="0.35">
      <c r="A1107" s="5">
        <f t="shared" si="18"/>
        <v>44274</v>
      </c>
      <c r="B1107" t="s">
        <v>1252</v>
      </c>
      <c r="C1107" s="2">
        <v>44274</v>
      </c>
      <c r="D1107" s="3">
        <v>43.1</v>
      </c>
      <c r="E1107" s="3">
        <v>41.4</v>
      </c>
      <c r="F1107" s="3">
        <v>41.9</v>
      </c>
      <c r="G1107" s="3">
        <v>41.24</v>
      </c>
      <c r="H1107" s="3">
        <v>41.64</v>
      </c>
      <c r="I1107" s="3">
        <v>43.09</v>
      </c>
      <c r="J1107" s="3">
        <v>45.77</v>
      </c>
      <c r="K1107" s="3">
        <v>51.03</v>
      </c>
      <c r="L1107" s="3">
        <v>54.71</v>
      </c>
      <c r="M1107" s="3">
        <v>55.73</v>
      </c>
      <c r="N1107" s="3">
        <v>55.73</v>
      </c>
      <c r="O1107" s="3">
        <v>51.29</v>
      </c>
      <c r="P1107" s="3">
        <v>45.25</v>
      </c>
      <c r="Q1107" s="3">
        <v>40.53</v>
      </c>
      <c r="R1107" s="3">
        <v>38.020000000000003</v>
      </c>
      <c r="S1107" s="3">
        <v>37.89</v>
      </c>
      <c r="T1107" s="3">
        <v>38.25</v>
      </c>
      <c r="U1107" s="3">
        <v>39.590000000000003</v>
      </c>
      <c r="V1107" s="3">
        <v>44.09</v>
      </c>
      <c r="W1107" s="3">
        <v>47.37</v>
      </c>
      <c r="X1107" s="3">
        <v>50.31</v>
      </c>
      <c r="Y1107" s="3">
        <v>51.75</v>
      </c>
      <c r="Z1107" s="3">
        <v>51.6</v>
      </c>
      <c r="AA1107" s="3">
        <v>48.17</v>
      </c>
      <c r="AB1107" s="3">
        <v>42.78</v>
      </c>
      <c r="AC1107" s="3">
        <v>38.67</v>
      </c>
      <c r="AD1107" s="3">
        <v>35.880000000000003</v>
      </c>
      <c r="AE1107" s="3">
        <v>35.409999999999997</v>
      </c>
      <c r="AF1107" s="3">
        <v>35.64</v>
      </c>
      <c r="AG1107" s="3">
        <v>38.22</v>
      </c>
      <c r="AH1107" s="3">
        <v>43.29</v>
      </c>
      <c r="AI1107" s="3">
        <v>46.7</v>
      </c>
      <c r="AJ1107" s="3">
        <v>48.81</v>
      </c>
      <c r="AK1107" s="3">
        <v>49.87</v>
      </c>
      <c r="AL1107" s="3">
        <v>48.74</v>
      </c>
      <c r="AM1107" s="3">
        <v>45.54</v>
      </c>
      <c r="AN1107" s="3">
        <v>39.840000000000003</v>
      </c>
      <c r="AO1107" s="3">
        <v>37.450000000000003</v>
      </c>
      <c r="AP1107" s="3">
        <v>36.020000000000003</v>
      </c>
      <c r="AQ1107" s="3">
        <v>35.76</v>
      </c>
      <c r="AR1107" s="3">
        <v>35.99</v>
      </c>
      <c r="AS1107" s="3">
        <v>37.020000000000003</v>
      </c>
      <c r="AT1107" s="3">
        <v>42.46</v>
      </c>
      <c r="AU1107" s="3">
        <v>45.65</v>
      </c>
      <c r="AV1107" s="3">
        <v>47.41</v>
      </c>
      <c r="AW1107" s="3">
        <v>48.74</v>
      </c>
      <c r="AX1107" s="3">
        <v>47.68</v>
      </c>
      <c r="AY1107" s="3">
        <v>44.43</v>
      </c>
    </row>
    <row r="1108" spans="1:51" x14ac:dyDescent="0.35">
      <c r="A1108" s="5">
        <f t="shared" si="18"/>
        <v>44277</v>
      </c>
      <c r="B1108" t="s">
        <v>1253</v>
      </c>
      <c r="C1108" s="2">
        <v>44277</v>
      </c>
      <c r="D1108" s="3">
        <v>45.73</v>
      </c>
      <c r="E1108" s="3">
        <v>43.74</v>
      </c>
      <c r="F1108" s="3">
        <v>44</v>
      </c>
      <c r="G1108" s="3">
        <v>43.05</v>
      </c>
      <c r="H1108" s="3">
        <v>43.44</v>
      </c>
      <c r="I1108" s="3">
        <v>44.84</v>
      </c>
      <c r="J1108" s="3">
        <v>46.59</v>
      </c>
      <c r="K1108" s="3">
        <v>53.3</v>
      </c>
      <c r="L1108" s="3">
        <v>56.82</v>
      </c>
      <c r="M1108" s="3">
        <v>57.73</v>
      </c>
      <c r="N1108" s="3">
        <v>57.73</v>
      </c>
      <c r="O1108" s="3">
        <v>52.24</v>
      </c>
      <c r="P1108" s="3">
        <v>46.38</v>
      </c>
      <c r="Q1108" s="3">
        <v>41.8</v>
      </c>
      <c r="R1108" s="3">
        <v>39.380000000000003</v>
      </c>
      <c r="S1108" s="3">
        <v>39.25</v>
      </c>
      <c r="T1108" s="3">
        <v>39.61</v>
      </c>
      <c r="U1108" s="3">
        <v>40.950000000000003</v>
      </c>
      <c r="V1108" s="3">
        <v>45.45</v>
      </c>
      <c r="W1108" s="3">
        <v>48.73</v>
      </c>
      <c r="X1108" s="3">
        <v>51.67</v>
      </c>
      <c r="Y1108" s="3">
        <v>53.11</v>
      </c>
      <c r="Z1108" s="3">
        <v>52.96</v>
      </c>
      <c r="AA1108" s="3">
        <v>49.53</v>
      </c>
      <c r="AB1108" s="3">
        <v>44.09</v>
      </c>
      <c r="AC1108" s="3">
        <v>39.93</v>
      </c>
      <c r="AD1108" s="3">
        <v>37.090000000000003</v>
      </c>
      <c r="AE1108" s="3">
        <v>36.57</v>
      </c>
      <c r="AF1108" s="3">
        <v>36.799999999999997</v>
      </c>
      <c r="AG1108" s="3">
        <v>39.380000000000003</v>
      </c>
      <c r="AH1108" s="3">
        <v>44.45</v>
      </c>
      <c r="AI1108" s="3">
        <v>47.86</v>
      </c>
      <c r="AJ1108" s="3">
        <v>49.91</v>
      </c>
      <c r="AK1108" s="3">
        <v>50.91</v>
      </c>
      <c r="AL1108" s="3">
        <v>49.72</v>
      </c>
      <c r="AM1108" s="3">
        <v>46.43</v>
      </c>
      <c r="AN1108" s="3">
        <v>40.64</v>
      </c>
      <c r="AO1108" s="3">
        <v>38.159999999999997</v>
      </c>
      <c r="AP1108" s="3">
        <v>36.65</v>
      </c>
      <c r="AQ1108" s="3">
        <v>36.340000000000003</v>
      </c>
      <c r="AR1108" s="3">
        <v>36.57</v>
      </c>
      <c r="AS1108" s="3">
        <v>37.6</v>
      </c>
      <c r="AT1108" s="3">
        <v>43.04</v>
      </c>
      <c r="AU1108" s="3">
        <v>46.23</v>
      </c>
      <c r="AV1108" s="3">
        <v>47.99</v>
      </c>
      <c r="AW1108" s="3">
        <v>49.32</v>
      </c>
      <c r="AX1108" s="3">
        <v>48.26</v>
      </c>
      <c r="AY1108" s="3">
        <v>45.01</v>
      </c>
    </row>
    <row r="1109" spans="1:51" x14ac:dyDescent="0.35">
      <c r="A1109" s="5">
        <f t="shared" si="18"/>
        <v>44278</v>
      </c>
      <c r="B1109" t="s">
        <v>1254</v>
      </c>
      <c r="C1109" s="2">
        <v>44278</v>
      </c>
      <c r="D1109" s="3">
        <v>46.67</v>
      </c>
      <c r="E1109" s="3">
        <v>44.66</v>
      </c>
      <c r="F1109" s="3">
        <v>44.9</v>
      </c>
      <c r="G1109" s="3">
        <v>44.08</v>
      </c>
      <c r="H1109" s="3">
        <v>44.51</v>
      </c>
      <c r="I1109" s="3">
        <v>46</v>
      </c>
      <c r="J1109" s="3">
        <v>48.07</v>
      </c>
      <c r="K1109" s="3">
        <v>53.33</v>
      </c>
      <c r="L1109" s="3">
        <v>56.78</v>
      </c>
      <c r="M1109" s="3">
        <v>58.23</v>
      </c>
      <c r="N1109" s="3">
        <v>58.2</v>
      </c>
      <c r="O1109" s="3">
        <v>52.9</v>
      </c>
      <c r="P1109" s="3">
        <v>46.63</v>
      </c>
      <c r="Q1109" s="3">
        <v>41.69</v>
      </c>
      <c r="R1109" s="3">
        <v>39.1</v>
      </c>
      <c r="S1109" s="3">
        <v>38.97</v>
      </c>
      <c r="T1109" s="3">
        <v>39.33</v>
      </c>
      <c r="U1109" s="3">
        <v>40.700000000000003</v>
      </c>
      <c r="V1109" s="3">
        <v>45.26</v>
      </c>
      <c r="W1109" s="3">
        <v>48.6</v>
      </c>
      <c r="X1109" s="3">
        <v>51.6</v>
      </c>
      <c r="Y1109" s="3">
        <v>53.08</v>
      </c>
      <c r="Z1109" s="3">
        <v>52.88</v>
      </c>
      <c r="AA1109" s="3">
        <v>49.4</v>
      </c>
      <c r="AB1109" s="3">
        <v>43.96</v>
      </c>
      <c r="AC1109" s="3">
        <v>39.799999999999997</v>
      </c>
      <c r="AD1109" s="3">
        <v>36.96</v>
      </c>
      <c r="AE1109" s="3">
        <v>36.44</v>
      </c>
      <c r="AF1109" s="3">
        <v>36.58</v>
      </c>
      <c r="AG1109" s="3">
        <v>39.07</v>
      </c>
      <c r="AH1109" s="3">
        <v>44.04</v>
      </c>
      <c r="AI1109" s="3">
        <v>47.4</v>
      </c>
      <c r="AJ1109" s="3">
        <v>49.4</v>
      </c>
      <c r="AK1109" s="3">
        <v>50.4</v>
      </c>
      <c r="AL1109" s="3">
        <v>49.21</v>
      </c>
      <c r="AM1109" s="3">
        <v>45.92</v>
      </c>
      <c r="AN1109" s="3">
        <v>40.130000000000003</v>
      </c>
      <c r="AO1109" s="3">
        <v>37.65</v>
      </c>
      <c r="AP1109" s="3">
        <v>36.14</v>
      </c>
      <c r="AQ1109" s="3">
        <v>35.83</v>
      </c>
      <c r="AR1109" s="3">
        <v>36.06</v>
      </c>
      <c r="AS1109" s="3">
        <v>37.090000000000003</v>
      </c>
      <c r="AT1109" s="3">
        <v>42.53</v>
      </c>
      <c r="AU1109" s="3">
        <v>45.77</v>
      </c>
      <c r="AV1109" s="3">
        <v>47.59</v>
      </c>
      <c r="AW1109" s="3">
        <v>48.97</v>
      </c>
      <c r="AX1109" s="3">
        <v>47.96</v>
      </c>
      <c r="AY1109" s="3">
        <v>44.76</v>
      </c>
    </row>
    <row r="1110" spans="1:51" x14ac:dyDescent="0.35">
      <c r="A1110" s="5">
        <f t="shared" si="18"/>
        <v>44279</v>
      </c>
      <c r="B1110" t="s">
        <v>1255</v>
      </c>
      <c r="C1110" s="2">
        <v>44279</v>
      </c>
      <c r="D1110" s="3">
        <v>47.45</v>
      </c>
      <c r="E1110" s="3">
        <v>45.29</v>
      </c>
      <c r="F1110" s="3">
        <v>45.48</v>
      </c>
      <c r="G1110" s="3">
        <v>44.69</v>
      </c>
      <c r="H1110" s="3">
        <v>44.78</v>
      </c>
      <c r="I1110" s="3">
        <v>46.22</v>
      </c>
      <c r="J1110" s="3">
        <v>48.67</v>
      </c>
      <c r="K1110" s="3">
        <v>53.64</v>
      </c>
      <c r="L1110" s="3">
        <v>57.38</v>
      </c>
      <c r="M1110" s="3">
        <v>58.6</v>
      </c>
      <c r="N1110" s="3">
        <v>58.65</v>
      </c>
      <c r="O1110" s="3">
        <v>53.42</v>
      </c>
      <c r="P1110" s="3">
        <v>47.02</v>
      </c>
      <c r="Q1110" s="3">
        <v>42.14</v>
      </c>
      <c r="R1110" s="3">
        <v>39.590000000000003</v>
      </c>
      <c r="S1110" s="3">
        <v>39.46</v>
      </c>
      <c r="T1110" s="3">
        <v>39.82</v>
      </c>
      <c r="U1110" s="3">
        <v>41.11</v>
      </c>
      <c r="V1110" s="3">
        <v>45.73</v>
      </c>
      <c r="W1110" s="3">
        <v>49.02</v>
      </c>
      <c r="X1110" s="3">
        <v>51.98</v>
      </c>
      <c r="Y1110" s="3">
        <v>53.47</v>
      </c>
      <c r="Z1110" s="3">
        <v>53.26</v>
      </c>
      <c r="AA1110" s="3">
        <v>49.75</v>
      </c>
      <c r="AB1110" s="3">
        <v>44.24</v>
      </c>
      <c r="AC1110" s="3">
        <v>40.020000000000003</v>
      </c>
      <c r="AD1110" s="3">
        <v>37.130000000000003</v>
      </c>
      <c r="AE1110" s="3">
        <v>36.58</v>
      </c>
      <c r="AF1110" s="3">
        <v>36.729999999999997</v>
      </c>
      <c r="AG1110" s="3">
        <v>39.14</v>
      </c>
      <c r="AH1110" s="3">
        <v>44.12</v>
      </c>
      <c r="AI1110" s="3">
        <v>47.43</v>
      </c>
      <c r="AJ1110" s="3">
        <v>49.38</v>
      </c>
      <c r="AK1110" s="3">
        <v>50.35</v>
      </c>
      <c r="AL1110" s="3">
        <v>49.16</v>
      </c>
      <c r="AM1110" s="3">
        <v>45.87</v>
      </c>
      <c r="AN1110" s="3">
        <v>40.08</v>
      </c>
      <c r="AO1110" s="3">
        <v>37.6</v>
      </c>
      <c r="AP1110" s="3">
        <v>36.090000000000003</v>
      </c>
      <c r="AQ1110" s="3">
        <v>35.78</v>
      </c>
      <c r="AR1110" s="3">
        <v>36.01</v>
      </c>
      <c r="AS1110" s="3">
        <v>37.04</v>
      </c>
      <c r="AT1110" s="3">
        <v>42.48</v>
      </c>
      <c r="AU1110" s="3">
        <v>45.76</v>
      </c>
      <c r="AV1110" s="3">
        <v>47.62</v>
      </c>
      <c r="AW1110" s="3">
        <v>49.03</v>
      </c>
      <c r="AX1110" s="3">
        <v>48.05</v>
      </c>
      <c r="AY1110" s="3">
        <v>44.95</v>
      </c>
    </row>
    <row r="1111" spans="1:51" x14ac:dyDescent="0.35">
      <c r="A1111" s="5">
        <f t="shared" si="18"/>
        <v>44280</v>
      </c>
      <c r="B1111" t="s">
        <v>1256</v>
      </c>
      <c r="C1111" s="2">
        <v>44280</v>
      </c>
      <c r="D1111" s="3">
        <v>47.25</v>
      </c>
      <c r="E1111" s="3">
        <v>44.91</v>
      </c>
      <c r="F1111" s="3">
        <v>44.99</v>
      </c>
      <c r="G1111" s="3">
        <v>44.01</v>
      </c>
      <c r="H1111" s="3">
        <v>44.18</v>
      </c>
      <c r="I1111" s="3">
        <v>45.49</v>
      </c>
      <c r="J1111" s="3">
        <v>47.8</v>
      </c>
      <c r="K1111" s="3">
        <v>52.69</v>
      </c>
      <c r="L1111" s="3">
        <v>56.24</v>
      </c>
      <c r="M1111" s="3">
        <v>57.46</v>
      </c>
      <c r="N1111" s="3">
        <v>57.51</v>
      </c>
      <c r="O1111" s="3">
        <v>52.28</v>
      </c>
      <c r="P1111" s="3">
        <v>45.73</v>
      </c>
      <c r="Q1111" s="3">
        <v>41.2</v>
      </c>
      <c r="R1111" s="3">
        <v>38.950000000000003</v>
      </c>
      <c r="S1111" s="3">
        <v>38.950000000000003</v>
      </c>
      <c r="T1111" s="3">
        <v>39.409999999999997</v>
      </c>
      <c r="U1111" s="3">
        <v>40.700000000000003</v>
      </c>
      <c r="V1111" s="3">
        <v>44.89</v>
      </c>
      <c r="W1111" s="3">
        <v>47.84</v>
      </c>
      <c r="X1111" s="3">
        <v>50.6</v>
      </c>
      <c r="Y1111" s="3">
        <v>52.25</v>
      </c>
      <c r="Z1111" s="3">
        <v>52.15</v>
      </c>
      <c r="AA1111" s="3">
        <v>48.69</v>
      </c>
      <c r="AB1111" s="3">
        <v>43.23</v>
      </c>
      <c r="AC1111" s="3">
        <v>39.06</v>
      </c>
      <c r="AD1111" s="3">
        <v>36.21</v>
      </c>
      <c r="AE1111" s="3">
        <v>35.700000000000003</v>
      </c>
      <c r="AF1111" s="3">
        <v>35.89</v>
      </c>
      <c r="AG1111" s="3">
        <v>38.340000000000003</v>
      </c>
      <c r="AH1111" s="3">
        <v>43.5</v>
      </c>
      <c r="AI1111" s="3">
        <v>46.84</v>
      </c>
      <c r="AJ1111" s="3">
        <v>48.79</v>
      </c>
      <c r="AK1111" s="3">
        <v>49.76</v>
      </c>
      <c r="AL1111" s="3">
        <v>48.57</v>
      </c>
      <c r="AM1111" s="3">
        <v>45.28</v>
      </c>
      <c r="AN1111" s="3">
        <v>39.49</v>
      </c>
      <c r="AO1111" s="3">
        <v>37.01</v>
      </c>
      <c r="AP1111" s="3">
        <v>35.5</v>
      </c>
      <c r="AQ1111" s="3">
        <v>35.19</v>
      </c>
      <c r="AR1111" s="3">
        <v>35.42</v>
      </c>
      <c r="AS1111" s="3">
        <v>36.450000000000003</v>
      </c>
      <c r="AT1111" s="3">
        <v>41.89</v>
      </c>
      <c r="AU1111" s="3">
        <v>45.17</v>
      </c>
      <c r="AV1111" s="3">
        <v>47.03</v>
      </c>
      <c r="AW1111" s="3">
        <v>48.44</v>
      </c>
      <c r="AX1111" s="3">
        <v>47.46</v>
      </c>
      <c r="AY1111" s="3">
        <v>44.36</v>
      </c>
    </row>
    <row r="1112" spans="1:51" x14ac:dyDescent="0.35">
      <c r="A1112" s="5">
        <f t="shared" si="18"/>
        <v>44281</v>
      </c>
      <c r="B1112" t="s">
        <v>1257</v>
      </c>
      <c r="C1112" s="2">
        <v>44281</v>
      </c>
      <c r="D1112" s="3">
        <v>48.39</v>
      </c>
      <c r="E1112" s="3">
        <v>45.91</v>
      </c>
      <c r="F1112" s="3">
        <v>46.01</v>
      </c>
      <c r="G1112" s="3">
        <v>44.96</v>
      </c>
      <c r="H1112" s="3">
        <v>45.15</v>
      </c>
      <c r="I1112" s="3">
        <v>46</v>
      </c>
      <c r="J1112" s="3">
        <v>48.44</v>
      </c>
      <c r="K1112" s="3">
        <v>53.4</v>
      </c>
      <c r="L1112" s="3">
        <v>56.29</v>
      </c>
      <c r="M1112" s="3">
        <v>57.68</v>
      </c>
      <c r="N1112" s="3">
        <v>57.76</v>
      </c>
      <c r="O1112" s="3">
        <v>52.44</v>
      </c>
      <c r="P1112" s="3">
        <v>45.89</v>
      </c>
      <c r="Q1112" s="3">
        <v>41.36</v>
      </c>
      <c r="R1112" s="3">
        <v>39.11</v>
      </c>
      <c r="S1112" s="3">
        <v>39.11</v>
      </c>
      <c r="T1112" s="3">
        <v>39.57</v>
      </c>
      <c r="U1112" s="3">
        <v>40.909999999999997</v>
      </c>
      <c r="V1112" s="3">
        <v>45.15</v>
      </c>
      <c r="W1112" s="3">
        <v>48.14</v>
      </c>
      <c r="X1112" s="3">
        <v>50.94</v>
      </c>
      <c r="Y1112" s="3">
        <v>52.62</v>
      </c>
      <c r="Z1112" s="3">
        <v>52.52</v>
      </c>
      <c r="AA1112" s="3">
        <v>49.06</v>
      </c>
      <c r="AB1112" s="3">
        <v>43.6</v>
      </c>
      <c r="AC1112" s="3">
        <v>39.43</v>
      </c>
      <c r="AD1112" s="3">
        <v>36.58</v>
      </c>
      <c r="AE1112" s="3">
        <v>36.07</v>
      </c>
      <c r="AF1112" s="3">
        <v>36.22</v>
      </c>
      <c r="AG1112" s="3">
        <v>38.619999999999997</v>
      </c>
      <c r="AH1112" s="3">
        <v>43.71</v>
      </c>
      <c r="AI1112" s="3">
        <v>46.98</v>
      </c>
      <c r="AJ1112" s="3">
        <v>48.86</v>
      </c>
      <c r="AK1112" s="3">
        <v>49.76</v>
      </c>
      <c r="AL1112" s="3">
        <v>48.57</v>
      </c>
      <c r="AM1112" s="3">
        <v>45.28</v>
      </c>
      <c r="AN1112" s="3">
        <v>39.49</v>
      </c>
      <c r="AO1112" s="3">
        <v>37.01</v>
      </c>
      <c r="AP1112" s="3">
        <v>35.5</v>
      </c>
      <c r="AQ1112" s="3">
        <v>35.19</v>
      </c>
      <c r="AR1112" s="3">
        <v>35.42</v>
      </c>
      <c r="AS1112" s="3">
        <v>36.450000000000003</v>
      </c>
      <c r="AT1112" s="3">
        <v>41.89</v>
      </c>
      <c r="AU1112" s="3">
        <v>45.17</v>
      </c>
      <c r="AV1112" s="3">
        <v>47.03</v>
      </c>
      <c r="AW1112" s="3">
        <v>48.44</v>
      </c>
      <c r="AX1112" s="3">
        <v>47.46</v>
      </c>
      <c r="AY1112" s="3">
        <v>44.36</v>
      </c>
    </row>
    <row r="1113" spans="1:51" x14ac:dyDescent="0.35">
      <c r="A1113" s="5">
        <f t="shared" si="18"/>
        <v>44284</v>
      </c>
      <c r="B1113" t="s">
        <v>1258</v>
      </c>
      <c r="C1113" s="2">
        <v>44284</v>
      </c>
      <c r="D1113" s="3">
        <v>47</v>
      </c>
      <c r="E1113" s="3">
        <v>44.9</v>
      </c>
      <c r="F1113" s="3">
        <v>45</v>
      </c>
      <c r="G1113" s="3">
        <v>44.05</v>
      </c>
      <c r="H1113" s="3">
        <v>44.25</v>
      </c>
      <c r="I1113" s="3">
        <v>45</v>
      </c>
      <c r="J1113" s="3">
        <v>47.9</v>
      </c>
      <c r="K1113" s="3">
        <v>53.03</v>
      </c>
      <c r="L1113" s="3">
        <v>56.05</v>
      </c>
      <c r="M1113" s="3">
        <v>57.44</v>
      </c>
      <c r="N1113" s="3">
        <v>57.6</v>
      </c>
      <c r="O1113" s="3">
        <v>52.2</v>
      </c>
      <c r="P1113" s="3">
        <v>45.56</v>
      </c>
      <c r="Q1113" s="3">
        <v>40.9</v>
      </c>
      <c r="R1113" s="3">
        <v>38.58</v>
      </c>
      <c r="S1113" s="3">
        <v>38.54</v>
      </c>
      <c r="T1113" s="3">
        <v>38.97</v>
      </c>
      <c r="U1113" s="3">
        <v>40.39</v>
      </c>
      <c r="V1113" s="3">
        <v>44.76</v>
      </c>
      <c r="W1113" s="3">
        <v>47.83</v>
      </c>
      <c r="X1113" s="3">
        <v>50.67</v>
      </c>
      <c r="Y1113" s="3">
        <v>52.35</v>
      </c>
      <c r="Z1113" s="3">
        <v>52.25</v>
      </c>
      <c r="AA1113" s="3">
        <v>48.79</v>
      </c>
      <c r="AB1113" s="3">
        <v>43.33</v>
      </c>
      <c r="AC1113" s="3">
        <v>39.159999999999997</v>
      </c>
      <c r="AD1113" s="3">
        <v>36.31</v>
      </c>
      <c r="AE1113" s="3">
        <v>35.799999999999997</v>
      </c>
      <c r="AF1113" s="3">
        <v>35.950000000000003</v>
      </c>
      <c r="AG1113" s="3">
        <v>38.35</v>
      </c>
      <c r="AH1113" s="3">
        <v>43.44</v>
      </c>
      <c r="AI1113" s="3">
        <v>46.71</v>
      </c>
      <c r="AJ1113" s="3">
        <v>48.59</v>
      </c>
      <c r="AK1113" s="3">
        <v>49.49</v>
      </c>
      <c r="AL1113" s="3">
        <v>48.3</v>
      </c>
      <c r="AM1113" s="3">
        <v>45.01</v>
      </c>
      <c r="AN1113" s="3">
        <v>39.22</v>
      </c>
      <c r="AO1113" s="3">
        <v>36.74</v>
      </c>
      <c r="AP1113" s="3">
        <v>35.229999999999997</v>
      </c>
      <c r="AQ1113" s="3">
        <v>34.92</v>
      </c>
      <c r="AR1113" s="3">
        <v>35.15</v>
      </c>
      <c r="AS1113" s="3">
        <v>36.18</v>
      </c>
      <c r="AT1113" s="3">
        <v>41.62</v>
      </c>
      <c r="AU1113" s="3">
        <v>44.9</v>
      </c>
      <c r="AV1113" s="3">
        <v>46.76</v>
      </c>
      <c r="AW1113" s="3">
        <v>48.17</v>
      </c>
      <c r="AX1113" s="3">
        <v>47.19</v>
      </c>
      <c r="AY1113" s="3">
        <v>44.09</v>
      </c>
    </row>
    <row r="1114" spans="1:51" x14ac:dyDescent="0.35">
      <c r="A1114" s="5">
        <f t="shared" si="18"/>
        <v>44285</v>
      </c>
      <c r="B1114" t="s">
        <v>1259</v>
      </c>
      <c r="C1114" s="2">
        <v>44285</v>
      </c>
      <c r="D1114" s="3">
        <v>48.2</v>
      </c>
      <c r="E1114" s="3">
        <v>45.94</v>
      </c>
      <c r="F1114" s="3">
        <v>46.08</v>
      </c>
      <c r="G1114" s="3">
        <v>45.06</v>
      </c>
      <c r="H1114" s="3">
        <v>45.21</v>
      </c>
      <c r="I1114" s="3">
        <v>46.3</v>
      </c>
      <c r="J1114" s="3">
        <v>48.75</v>
      </c>
      <c r="K1114" s="3">
        <v>53.84</v>
      </c>
      <c r="L1114" s="3">
        <v>56.84</v>
      </c>
      <c r="M1114" s="3">
        <v>58.32</v>
      </c>
      <c r="N1114" s="3">
        <v>58.36</v>
      </c>
      <c r="O1114" s="3">
        <v>52.87</v>
      </c>
      <c r="P1114" s="3">
        <v>46.17</v>
      </c>
      <c r="Q1114" s="3">
        <v>41.44</v>
      </c>
      <c r="R1114" s="3">
        <v>39.090000000000003</v>
      </c>
      <c r="S1114" s="3">
        <v>39.049999999999997</v>
      </c>
      <c r="T1114" s="3">
        <v>39.479999999999997</v>
      </c>
      <c r="U1114" s="3">
        <v>40.9</v>
      </c>
      <c r="V1114" s="3">
        <v>45.17</v>
      </c>
      <c r="W1114" s="3">
        <v>48.28</v>
      </c>
      <c r="X1114" s="3">
        <v>51.17</v>
      </c>
      <c r="Y1114" s="3">
        <v>52.87</v>
      </c>
      <c r="Z1114" s="3">
        <v>52.73</v>
      </c>
      <c r="AA1114" s="3">
        <v>49.17</v>
      </c>
      <c r="AB1114" s="3">
        <v>43.62</v>
      </c>
      <c r="AC1114" s="3">
        <v>39.340000000000003</v>
      </c>
      <c r="AD1114" s="3">
        <v>36.409999999999997</v>
      </c>
      <c r="AE1114" s="3">
        <v>35.869999999999997</v>
      </c>
      <c r="AF1114" s="3">
        <v>36.020000000000003</v>
      </c>
      <c r="AG1114" s="3">
        <v>38.42</v>
      </c>
      <c r="AH1114" s="3">
        <v>43.5</v>
      </c>
      <c r="AI1114" s="3">
        <v>46.76</v>
      </c>
      <c r="AJ1114" s="3">
        <v>48.64</v>
      </c>
      <c r="AK1114" s="3">
        <v>49.54</v>
      </c>
      <c r="AL1114" s="3">
        <v>48.35</v>
      </c>
      <c r="AM1114" s="3">
        <v>45.06</v>
      </c>
      <c r="AN1114" s="3">
        <v>39.270000000000003</v>
      </c>
      <c r="AO1114" s="3">
        <v>36.79</v>
      </c>
      <c r="AP1114" s="3">
        <v>35.28</v>
      </c>
      <c r="AQ1114" s="3">
        <v>34.97</v>
      </c>
      <c r="AR1114" s="3">
        <v>35.200000000000003</v>
      </c>
      <c r="AS1114" s="3">
        <v>36.229999999999997</v>
      </c>
      <c r="AT1114" s="3">
        <v>41.67</v>
      </c>
      <c r="AU1114" s="3">
        <v>44.95</v>
      </c>
      <c r="AV1114" s="3">
        <v>46.81</v>
      </c>
      <c r="AW1114" s="3">
        <v>48.22</v>
      </c>
      <c r="AX1114" s="3">
        <v>47.24</v>
      </c>
      <c r="AY1114" s="3">
        <v>44.14</v>
      </c>
    </row>
    <row r="1115" spans="1:51" x14ac:dyDescent="0.35">
      <c r="A1115" s="5">
        <f t="shared" si="18"/>
        <v>44286</v>
      </c>
      <c r="B1115" t="s">
        <v>1260</v>
      </c>
      <c r="C1115" s="2">
        <v>44286</v>
      </c>
      <c r="D1115" s="3">
        <v>46.8</v>
      </c>
      <c r="E1115" s="3">
        <v>46.86</v>
      </c>
      <c r="F1115" s="3">
        <v>45.77</v>
      </c>
      <c r="G1115" s="3">
        <v>45.82</v>
      </c>
      <c r="H1115" s="3">
        <v>46.72</v>
      </c>
      <c r="I1115" s="3">
        <v>48.9</v>
      </c>
      <c r="J1115" s="3">
        <v>54.04</v>
      </c>
      <c r="K1115" s="3">
        <v>57.4</v>
      </c>
      <c r="L1115" s="3">
        <v>58.48</v>
      </c>
      <c r="M1115" s="3">
        <v>58.43</v>
      </c>
      <c r="N1115" s="3">
        <v>53.09</v>
      </c>
      <c r="O1115" s="3">
        <v>46.33</v>
      </c>
      <c r="P1115" s="3">
        <v>41.6</v>
      </c>
      <c r="Q1115" s="3">
        <v>39.24</v>
      </c>
      <c r="R1115" s="3">
        <v>39.200000000000003</v>
      </c>
      <c r="S1115" s="3">
        <v>39.630000000000003</v>
      </c>
      <c r="T1115" s="3">
        <v>41.05</v>
      </c>
      <c r="U1115" s="3">
        <v>45.32</v>
      </c>
      <c r="V1115" s="3">
        <v>48.43</v>
      </c>
      <c r="W1115" s="3">
        <v>51.32</v>
      </c>
      <c r="X1115" s="3">
        <v>53.02</v>
      </c>
      <c r="Y1115" s="3">
        <v>52.88</v>
      </c>
      <c r="Z1115" s="3">
        <v>49.32</v>
      </c>
      <c r="AA1115" s="3">
        <v>43.76</v>
      </c>
      <c r="AB1115" s="3">
        <v>39.479999999999997</v>
      </c>
      <c r="AC1115" s="3">
        <v>36.549999999999997</v>
      </c>
      <c r="AD1115" s="3">
        <v>36.01</v>
      </c>
      <c r="AE1115" s="3">
        <v>36.159999999999997</v>
      </c>
      <c r="AF1115" s="3">
        <v>38.56</v>
      </c>
      <c r="AG1115" s="3">
        <v>43.64</v>
      </c>
      <c r="AH1115" s="3">
        <v>46.9</v>
      </c>
      <c r="AI1115" s="3">
        <v>48.78</v>
      </c>
      <c r="AJ1115" s="3">
        <v>49.68</v>
      </c>
      <c r="AK1115" s="3">
        <v>48.49</v>
      </c>
      <c r="AL1115" s="3">
        <v>45.2</v>
      </c>
      <c r="AM1115" s="3">
        <v>39.409999999999997</v>
      </c>
      <c r="AN1115" s="3">
        <v>36.93</v>
      </c>
      <c r="AO1115" s="3">
        <v>35.42</v>
      </c>
      <c r="AP1115" s="3">
        <v>35.11</v>
      </c>
      <c r="AQ1115" s="3">
        <v>35.340000000000003</v>
      </c>
      <c r="AR1115" s="3">
        <v>36.369999999999997</v>
      </c>
      <c r="AS1115" s="3">
        <v>41.81</v>
      </c>
      <c r="AT1115" s="3">
        <v>45.09</v>
      </c>
      <c r="AU1115" s="3">
        <v>46.95</v>
      </c>
      <c r="AV1115" s="3">
        <v>48.36</v>
      </c>
      <c r="AW1115" s="3">
        <v>47.38</v>
      </c>
      <c r="AX1115" s="3">
        <v>44.28</v>
      </c>
      <c r="AY1115" s="3">
        <v>38.979999999999997</v>
      </c>
    </row>
    <row r="1116" spans="1:51" x14ac:dyDescent="0.35">
      <c r="A1116" s="5">
        <f t="shared" si="18"/>
        <v>44287</v>
      </c>
      <c r="B1116" t="s">
        <v>1261</v>
      </c>
      <c r="C1116" s="2">
        <v>44287</v>
      </c>
      <c r="D1116" s="3">
        <v>47.21</v>
      </c>
      <c r="E1116" s="3">
        <v>47.16</v>
      </c>
      <c r="F1116" s="3">
        <v>45.93</v>
      </c>
      <c r="G1116" s="3">
        <v>46.03</v>
      </c>
      <c r="H1116" s="3">
        <v>47.49</v>
      </c>
      <c r="I1116" s="3">
        <v>49.21</v>
      </c>
      <c r="J1116" s="3">
        <v>54.38</v>
      </c>
      <c r="K1116" s="3">
        <v>57.46</v>
      </c>
      <c r="L1116" s="3">
        <v>58.71</v>
      </c>
      <c r="M1116" s="3">
        <v>58.85</v>
      </c>
      <c r="N1116" s="3">
        <v>53.56</v>
      </c>
      <c r="O1116" s="3">
        <v>46.38</v>
      </c>
      <c r="P1116" s="3">
        <v>42.16</v>
      </c>
      <c r="Q1116" s="3">
        <v>39.44</v>
      </c>
      <c r="R1116" s="3">
        <v>39.32</v>
      </c>
      <c r="S1116" s="3">
        <v>39.75</v>
      </c>
      <c r="T1116" s="3">
        <v>41.17</v>
      </c>
      <c r="U1116" s="3">
        <v>45.37</v>
      </c>
      <c r="V1116" s="3">
        <v>48.48</v>
      </c>
      <c r="W1116" s="3">
        <v>51.31</v>
      </c>
      <c r="X1116" s="3">
        <v>52.95</v>
      </c>
      <c r="Y1116" s="3">
        <v>52.74</v>
      </c>
      <c r="Z1116" s="3">
        <v>49.09</v>
      </c>
      <c r="AA1116" s="3">
        <v>43.57</v>
      </c>
      <c r="AB1116" s="3">
        <v>39.35</v>
      </c>
      <c r="AC1116" s="3">
        <v>36.479999999999997</v>
      </c>
      <c r="AD1116" s="3">
        <v>35.97</v>
      </c>
      <c r="AE1116" s="3">
        <v>36.200000000000003</v>
      </c>
      <c r="AF1116" s="3">
        <v>38.64</v>
      </c>
      <c r="AG1116" s="3">
        <v>43.76</v>
      </c>
      <c r="AH1116" s="3">
        <v>47.05</v>
      </c>
      <c r="AI1116" s="3">
        <v>48.97</v>
      </c>
      <c r="AJ1116" s="3">
        <v>49.87</v>
      </c>
      <c r="AK1116" s="3">
        <v>48.68</v>
      </c>
      <c r="AL1116" s="3">
        <v>45.39</v>
      </c>
      <c r="AM1116" s="3">
        <v>39.6</v>
      </c>
      <c r="AN1116" s="3">
        <v>37.119999999999997</v>
      </c>
      <c r="AO1116" s="3">
        <v>35.61</v>
      </c>
      <c r="AP1116" s="3">
        <v>35.299999999999997</v>
      </c>
      <c r="AQ1116" s="3">
        <v>35.53</v>
      </c>
      <c r="AR1116" s="3">
        <v>36.56</v>
      </c>
      <c r="AS1116" s="3">
        <v>42</v>
      </c>
      <c r="AT1116" s="3">
        <v>45.28</v>
      </c>
      <c r="AU1116" s="3">
        <v>47.14</v>
      </c>
      <c r="AV1116" s="3">
        <v>48.55</v>
      </c>
      <c r="AW1116" s="3">
        <v>47.57</v>
      </c>
      <c r="AX1116" s="3">
        <v>44.47</v>
      </c>
      <c r="AY1116" s="3">
        <v>39.14</v>
      </c>
    </row>
    <row r="1117" spans="1:51" x14ac:dyDescent="0.35">
      <c r="A1117" s="5">
        <f t="shared" si="18"/>
        <v>44288</v>
      </c>
      <c r="B1117" t="s">
        <v>1262</v>
      </c>
      <c r="C1117" s="2">
        <v>44288</v>
      </c>
      <c r="D1117" s="3" t="e">
        <v>#N/A</v>
      </c>
      <c r="E1117" s="3" t="e">
        <v>#N/A</v>
      </c>
      <c r="F1117" s="3" t="e">
        <v>#N/A</v>
      </c>
      <c r="G1117" s="3" t="e">
        <v>#N/A</v>
      </c>
      <c r="H1117" s="3" t="e">
        <v>#N/A</v>
      </c>
      <c r="I1117" s="3" t="e">
        <v>#N/A</v>
      </c>
      <c r="J1117" s="3" t="e">
        <v>#N/A</v>
      </c>
      <c r="K1117" s="3" t="e">
        <v>#N/A</v>
      </c>
      <c r="L1117" s="3" t="e">
        <v>#N/A</v>
      </c>
      <c r="M1117" s="3" t="e">
        <v>#N/A</v>
      </c>
      <c r="N1117" s="3" t="e">
        <v>#N/A</v>
      </c>
      <c r="O1117" s="3" t="e">
        <v>#N/A</v>
      </c>
      <c r="P1117" s="3" t="e">
        <v>#N/A</v>
      </c>
      <c r="Q1117" s="3" t="e">
        <v>#N/A</v>
      </c>
      <c r="R1117" s="3" t="e">
        <v>#N/A</v>
      </c>
      <c r="S1117" s="3" t="e">
        <v>#N/A</v>
      </c>
      <c r="T1117" s="3" t="e">
        <v>#N/A</v>
      </c>
      <c r="U1117" s="3" t="e">
        <v>#N/A</v>
      </c>
      <c r="V1117" s="3" t="e">
        <v>#N/A</v>
      </c>
      <c r="W1117" s="3" t="e">
        <v>#N/A</v>
      </c>
      <c r="X1117" s="3" t="e">
        <v>#N/A</v>
      </c>
      <c r="Y1117" s="3" t="e">
        <v>#N/A</v>
      </c>
      <c r="Z1117" s="3" t="e">
        <v>#N/A</v>
      </c>
      <c r="AA1117" s="3" t="e">
        <v>#N/A</v>
      </c>
      <c r="AB1117" s="3" t="e">
        <v>#N/A</v>
      </c>
      <c r="AC1117" s="3" t="e">
        <v>#N/A</v>
      </c>
      <c r="AD1117" s="3" t="e">
        <v>#N/A</v>
      </c>
      <c r="AE1117" s="3" t="e">
        <v>#N/A</v>
      </c>
      <c r="AF1117" s="3" t="e">
        <v>#N/A</v>
      </c>
      <c r="AG1117" s="3" t="e">
        <v>#N/A</v>
      </c>
      <c r="AH1117" s="3" t="e">
        <v>#N/A</v>
      </c>
      <c r="AI1117" s="3" t="e">
        <v>#N/A</v>
      </c>
      <c r="AJ1117" s="3" t="e">
        <v>#N/A</v>
      </c>
      <c r="AK1117" s="3" t="e">
        <v>#N/A</v>
      </c>
      <c r="AL1117" s="3" t="e">
        <v>#N/A</v>
      </c>
      <c r="AM1117" s="3" t="e">
        <v>#N/A</v>
      </c>
      <c r="AN1117" s="3" t="e">
        <v>#N/A</v>
      </c>
      <c r="AO1117" s="3" t="e">
        <v>#N/A</v>
      </c>
      <c r="AP1117" s="3" t="e">
        <v>#N/A</v>
      </c>
      <c r="AQ1117" s="3" t="e">
        <v>#N/A</v>
      </c>
      <c r="AR1117" s="3" t="e">
        <v>#N/A</v>
      </c>
      <c r="AS1117" s="3" t="e">
        <v>#N/A</v>
      </c>
      <c r="AT1117" s="3" t="e">
        <v>#N/A</v>
      </c>
      <c r="AU1117" s="3" t="e">
        <v>#N/A</v>
      </c>
      <c r="AV1117" s="3" t="e">
        <v>#N/A</v>
      </c>
      <c r="AW1117" s="3" t="e">
        <v>#N/A</v>
      </c>
      <c r="AX1117" s="3" t="e">
        <v>#N/A</v>
      </c>
      <c r="AY1117" s="3" t="e">
        <v>#N/A</v>
      </c>
    </row>
    <row r="1118" spans="1:51" x14ac:dyDescent="0.35">
      <c r="A1118" s="5">
        <f t="shared" si="18"/>
        <v>44291</v>
      </c>
      <c r="B1118" t="s">
        <v>1263</v>
      </c>
      <c r="C1118" s="2">
        <v>44291</v>
      </c>
      <c r="D1118" s="3">
        <v>47.21</v>
      </c>
      <c r="E1118" s="3">
        <v>47.16</v>
      </c>
      <c r="F1118" s="3">
        <v>45.93</v>
      </c>
      <c r="G1118" s="3">
        <v>46.03</v>
      </c>
      <c r="H1118" s="3">
        <v>47.49</v>
      </c>
      <c r="I1118" s="3">
        <v>49.21</v>
      </c>
      <c r="J1118" s="3">
        <v>54.38</v>
      </c>
      <c r="K1118" s="3">
        <v>57.46</v>
      </c>
      <c r="L1118" s="3">
        <v>58.71</v>
      </c>
      <c r="M1118" s="3">
        <v>58.85</v>
      </c>
      <c r="N1118" s="3">
        <v>53.56</v>
      </c>
      <c r="O1118" s="3">
        <v>46.38</v>
      </c>
      <c r="P1118" s="3">
        <v>42.16</v>
      </c>
      <c r="Q1118" s="3">
        <v>39.44</v>
      </c>
      <c r="R1118" s="3">
        <v>39.32</v>
      </c>
      <c r="S1118" s="3">
        <v>39.75</v>
      </c>
      <c r="T1118" s="3">
        <v>41.17</v>
      </c>
      <c r="U1118" s="3">
        <v>45.37</v>
      </c>
      <c r="V1118" s="3">
        <v>48.48</v>
      </c>
      <c r="W1118" s="3">
        <v>51.31</v>
      </c>
      <c r="X1118" s="3">
        <v>52.95</v>
      </c>
      <c r="Y1118" s="3">
        <v>52.74</v>
      </c>
      <c r="Z1118" s="3">
        <v>49.09</v>
      </c>
      <c r="AA1118" s="3">
        <v>43.57</v>
      </c>
      <c r="AB1118" s="3">
        <v>39.35</v>
      </c>
      <c r="AC1118" s="3">
        <v>36.479999999999997</v>
      </c>
      <c r="AD1118" s="3">
        <v>35.97</v>
      </c>
      <c r="AE1118" s="3">
        <v>36.200000000000003</v>
      </c>
      <c r="AF1118" s="3">
        <v>38.64</v>
      </c>
      <c r="AG1118" s="3">
        <v>43.76</v>
      </c>
      <c r="AH1118" s="3">
        <v>47.05</v>
      </c>
      <c r="AI1118" s="3">
        <v>48.97</v>
      </c>
      <c r="AJ1118" s="3">
        <v>49.87</v>
      </c>
      <c r="AK1118" s="3">
        <v>48.68</v>
      </c>
      <c r="AL1118" s="3">
        <v>45.39</v>
      </c>
      <c r="AM1118" s="3">
        <v>39.6</v>
      </c>
      <c r="AN1118" s="3">
        <v>37.119999999999997</v>
      </c>
      <c r="AO1118" s="3">
        <v>35.61</v>
      </c>
      <c r="AP1118" s="3">
        <v>35.299999999999997</v>
      </c>
      <c r="AQ1118" s="3">
        <v>35.53</v>
      </c>
      <c r="AR1118" s="3">
        <v>36.56</v>
      </c>
      <c r="AS1118" s="3">
        <v>42</v>
      </c>
      <c r="AT1118" s="3">
        <v>45.28</v>
      </c>
      <c r="AU1118" s="3">
        <v>47.14</v>
      </c>
      <c r="AV1118" s="3">
        <v>48.55</v>
      </c>
      <c r="AW1118" s="3">
        <v>47.57</v>
      </c>
      <c r="AX1118" s="3">
        <v>44.47</v>
      </c>
      <c r="AY1118" s="3">
        <v>39.14</v>
      </c>
    </row>
    <row r="1119" spans="1:51" x14ac:dyDescent="0.35">
      <c r="A1119" s="5">
        <f t="shared" si="18"/>
        <v>44292</v>
      </c>
      <c r="B1119" t="s">
        <v>1264</v>
      </c>
      <c r="C1119" s="2">
        <v>44292</v>
      </c>
      <c r="D1119" s="3">
        <v>48.97</v>
      </c>
      <c r="E1119" s="3">
        <v>48.78</v>
      </c>
      <c r="F1119" s="3">
        <v>47.56</v>
      </c>
      <c r="G1119" s="3">
        <v>47.58</v>
      </c>
      <c r="H1119" s="3">
        <v>48.88</v>
      </c>
      <c r="I1119" s="3">
        <v>50.8</v>
      </c>
      <c r="J1119" s="3">
        <v>56.12</v>
      </c>
      <c r="K1119" s="3">
        <v>58.84</v>
      </c>
      <c r="L1119" s="3">
        <v>60.07</v>
      </c>
      <c r="M1119" s="3">
        <v>60.19</v>
      </c>
      <c r="N1119" s="3">
        <v>55.15</v>
      </c>
      <c r="O1119" s="3">
        <v>46.65</v>
      </c>
      <c r="P1119" s="3">
        <v>42.56</v>
      </c>
      <c r="Q1119" s="3">
        <v>39.97</v>
      </c>
      <c r="R1119" s="3">
        <v>39.96</v>
      </c>
      <c r="S1119" s="3">
        <v>40.450000000000003</v>
      </c>
      <c r="T1119" s="3">
        <v>41.9</v>
      </c>
      <c r="U1119" s="3">
        <v>46.05</v>
      </c>
      <c r="V1119" s="3">
        <v>49.11</v>
      </c>
      <c r="W1119" s="3">
        <v>51.9</v>
      </c>
      <c r="X1119" s="3">
        <v>53.5</v>
      </c>
      <c r="Y1119" s="3">
        <v>53.28</v>
      </c>
      <c r="Z1119" s="3">
        <v>49.64</v>
      </c>
      <c r="AA1119" s="3">
        <v>44.13</v>
      </c>
      <c r="AB1119" s="3">
        <v>39.909999999999997</v>
      </c>
      <c r="AC1119" s="3">
        <v>37.04</v>
      </c>
      <c r="AD1119" s="3">
        <v>36.53</v>
      </c>
      <c r="AE1119" s="3">
        <v>36.76</v>
      </c>
      <c r="AF1119" s="3">
        <v>39.200000000000003</v>
      </c>
      <c r="AG1119" s="3">
        <v>44.32</v>
      </c>
      <c r="AH1119" s="3">
        <v>47.61</v>
      </c>
      <c r="AI1119" s="3">
        <v>49.53</v>
      </c>
      <c r="AJ1119" s="3">
        <v>50.43</v>
      </c>
      <c r="AK1119" s="3">
        <v>49.24</v>
      </c>
      <c r="AL1119" s="3">
        <v>45.95</v>
      </c>
      <c r="AM1119" s="3">
        <v>40.159999999999997</v>
      </c>
      <c r="AN1119" s="3">
        <v>37.68</v>
      </c>
      <c r="AO1119" s="3">
        <v>36.17</v>
      </c>
      <c r="AP1119" s="3">
        <v>35.86</v>
      </c>
      <c r="AQ1119" s="3">
        <v>36.090000000000003</v>
      </c>
      <c r="AR1119" s="3">
        <v>37.119999999999997</v>
      </c>
      <c r="AS1119" s="3">
        <v>42.56</v>
      </c>
      <c r="AT1119" s="3">
        <v>45.84</v>
      </c>
      <c r="AU1119" s="3">
        <v>47.7</v>
      </c>
      <c r="AV1119" s="3">
        <v>49.11</v>
      </c>
      <c r="AW1119" s="3">
        <v>48.13</v>
      </c>
      <c r="AX1119" s="3">
        <v>45.03</v>
      </c>
      <c r="AY1119" s="3">
        <v>39.700000000000003</v>
      </c>
    </row>
    <row r="1120" spans="1:51" x14ac:dyDescent="0.35">
      <c r="A1120" s="5">
        <f t="shared" si="18"/>
        <v>44293</v>
      </c>
      <c r="B1120" t="s">
        <v>1265</v>
      </c>
      <c r="C1120" s="2">
        <v>44293</v>
      </c>
      <c r="D1120" s="3">
        <v>47.96</v>
      </c>
      <c r="E1120" s="3">
        <v>47.82</v>
      </c>
      <c r="F1120" s="3">
        <v>46.75</v>
      </c>
      <c r="G1120" s="3">
        <v>46.88</v>
      </c>
      <c r="H1120" s="3">
        <v>48.35</v>
      </c>
      <c r="I1120" s="3">
        <v>50.25</v>
      </c>
      <c r="J1120" s="3">
        <v>55.35</v>
      </c>
      <c r="K1120" s="3">
        <v>58.14</v>
      </c>
      <c r="L1120" s="3">
        <v>59.28</v>
      </c>
      <c r="M1120" s="3">
        <v>59.51</v>
      </c>
      <c r="N1120" s="3">
        <v>54.8</v>
      </c>
      <c r="O1120" s="3">
        <v>46.29</v>
      </c>
      <c r="P1120" s="3">
        <v>42.19</v>
      </c>
      <c r="Q1120" s="3">
        <v>39.619999999999997</v>
      </c>
      <c r="R1120" s="3">
        <v>39.619999999999997</v>
      </c>
      <c r="S1120" s="3">
        <v>40.15</v>
      </c>
      <c r="T1120" s="3">
        <v>41.65</v>
      </c>
      <c r="U1120" s="3">
        <v>45.84</v>
      </c>
      <c r="V1120" s="3">
        <v>48.92</v>
      </c>
      <c r="W1120" s="3">
        <v>51.73</v>
      </c>
      <c r="X1120" s="3">
        <v>53.34</v>
      </c>
      <c r="Y1120" s="3">
        <v>53.13</v>
      </c>
      <c r="Z1120" s="3">
        <v>49.5</v>
      </c>
      <c r="AA1120" s="3">
        <v>44.01</v>
      </c>
      <c r="AB1120" s="3">
        <v>39.799999999999997</v>
      </c>
      <c r="AC1120" s="3">
        <v>36.94</v>
      </c>
      <c r="AD1120" s="3">
        <v>36.43</v>
      </c>
      <c r="AE1120" s="3">
        <v>36.659999999999997</v>
      </c>
      <c r="AF1120" s="3">
        <v>39.1</v>
      </c>
      <c r="AG1120" s="3">
        <v>44.2</v>
      </c>
      <c r="AH1120" s="3">
        <v>47.48</v>
      </c>
      <c r="AI1120" s="3">
        <v>49.4</v>
      </c>
      <c r="AJ1120" s="3">
        <v>50.3</v>
      </c>
      <c r="AK1120" s="3">
        <v>49.11</v>
      </c>
      <c r="AL1120" s="3">
        <v>45.82</v>
      </c>
      <c r="AM1120" s="3">
        <v>40.03</v>
      </c>
      <c r="AN1120" s="3">
        <v>37.549999999999997</v>
      </c>
      <c r="AO1120" s="3">
        <v>36.04</v>
      </c>
      <c r="AP1120" s="3">
        <v>35.729999999999997</v>
      </c>
      <c r="AQ1120" s="3">
        <v>35.96</v>
      </c>
      <c r="AR1120" s="3">
        <v>36.99</v>
      </c>
      <c r="AS1120" s="3">
        <v>42.43</v>
      </c>
      <c r="AT1120" s="3">
        <v>45.71</v>
      </c>
      <c r="AU1120" s="3">
        <v>47.57</v>
      </c>
      <c r="AV1120" s="3">
        <v>48.98</v>
      </c>
      <c r="AW1120" s="3">
        <v>48</v>
      </c>
      <c r="AX1120" s="3">
        <v>44.9</v>
      </c>
      <c r="AY1120" s="3">
        <v>39.57</v>
      </c>
    </row>
    <row r="1121" spans="1:51" x14ac:dyDescent="0.35">
      <c r="A1121" s="5">
        <f t="shared" si="18"/>
        <v>44294</v>
      </c>
      <c r="B1121" t="s">
        <v>1266</v>
      </c>
      <c r="C1121" s="2">
        <v>44294</v>
      </c>
      <c r="D1121" s="3">
        <v>47.2</v>
      </c>
      <c r="E1121" s="3">
        <v>47.31</v>
      </c>
      <c r="F1121" s="3">
        <v>46.21</v>
      </c>
      <c r="G1121" s="3">
        <v>46.36</v>
      </c>
      <c r="H1121" s="3">
        <v>47.51</v>
      </c>
      <c r="I1121" s="3">
        <v>49.52</v>
      </c>
      <c r="J1121" s="3">
        <v>54.75</v>
      </c>
      <c r="K1121" s="3">
        <v>57.52</v>
      </c>
      <c r="L1121" s="3">
        <v>58.62</v>
      </c>
      <c r="M1121" s="3">
        <v>58.87</v>
      </c>
      <c r="N1121" s="3">
        <v>54.32</v>
      </c>
      <c r="O1121" s="3">
        <v>45.9</v>
      </c>
      <c r="P1121" s="3">
        <v>41.83</v>
      </c>
      <c r="Q1121" s="3">
        <v>39.29</v>
      </c>
      <c r="R1121" s="3">
        <v>39.299999999999997</v>
      </c>
      <c r="S1121" s="3">
        <v>39.840000000000003</v>
      </c>
      <c r="T1121" s="3">
        <v>41.3</v>
      </c>
      <c r="U1121" s="3">
        <v>45.39</v>
      </c>
      <c r="V1121" s="3">
        <v>48.49</v>
      </c>
      <c r="W1121" s="3">
        <v>51.46</v>
      </c>
      <c r="X1121" s="3">
        <v>53.24</v>
      </c>
      <c r="Y1121" s="3">
        <v>53.03</v>
      </c>
      <c r="Z1121" s="3">
        <v>49.4</v>
      </c>
      <c r="AA1121" s="3">
        <v>43.91</v>
      </c>
      <c r="AB1121" s="3">
        <v>39.700000000000003</v>
      </c>
      <c r="AC1121" s="3">
        <v>36.840000000000003</v>
      </c>
      <c r="AD1121" s="3">
        <v>36.33</v>
      </c>
      <c r="AE1121" s="3">
        <v>36.56</v>
      </c>
      <c r="AF1121" s="3">
        <v>39</v>
      </c>
      <c r="AG1121" s="3">
        <v>44.06</v>
      </c>
      <c r="AH1121" s="3">
        <v>47.3</v>
      </c>
      <c r="AI1121" s="3">
        <v>49.19</v>
      </c>
      <c r="AJ1121" s="3">
        <v>50.07</v>
      </c>
      <c r="AK1121" s="3">
        <v>48.86</v>
      </c>
      <c r="AL1121" s="3">
        <v>45.57</v>
      </c>
      <c r="AM1121" s="3">
        <v>39.76</v>
      </c>
      <c r="AN1121" s="3">
        <v>37.26</v>
      </c>
      <c r="AO1121" s="3">
        <v>35.729999999999997</v>
      </c>
      <c r="AP1121" s="3">
        <v>35.4</v>
      </c>
      <c r="AQ1121" s="3">
        <v>35.61</v>
      </c>
      <c r="AR1121" s="3">
        <v>36.630000000000003</v>
      </c>
      <c r="AS1121" s="3">
        <v>42.07</v>
      </c>
      <c r="AT1121" s="3">
        <v>45.35</v>
      </c>
      <c r="AU1121" s="3">
        <v>47.21</v>
      </c>
      <c r="AV1121" s="3">
        <v>48.62</v>
      </c>
      <c r="AW1121" s="3">
        <v>47.64</v>
      </c>
      <c r="AX1121" s="3">
        <v>44.54</v>
      </c>
      <c r="AY1121" s="3">
        <v>39.21</v>
      </c>
    </row>
    <row r="1122" spans="1:51" x14ac:dyDescent="0.35">
      <c r="A1122" s="5">
        <f t="shared" si="18"/>
        <v>44295</v>
      </c>
      <c r="B1122" t="s">
        <v>1267</v>
      </c>
      <c r="C1122" s="2">
        <v>44295</v>
      </c>
      <c r="D1122" s="3">
        <v>46.86</v>
      </c>
      <c r="E1122" s="3">
        <v>46.95</v>
      </c>
      <c r="F1122" s="3">
        <v>45.92</v>
      </c>
      <c r="G1122" s="3">
        <v>46.12</v>
      </c>
      <c r="H1122" s="3">
        <v>47.27</v>
      </c>
      <c r="I1122" s="3">
        <v>49.38</v>
      </c>
      <c r="J1122" s="3">
        <v>54.53</v>
      </c>
      <c r="K1122" s="3">
        <v>57.38</v>
      </c>
      <c r="L1122" s="3">
        <v>58.37</v>
      </c>
      <c r="M1122" s="3">
        <v>58.62</v>
      </c>
      <c r="N1122" s="3">
        <v>54.07</v>
      </c>
      <c r="O1122" s="3">
        <v>45.76</v>
      </c>
      <c r="P1122" s="3">
        <v>41.69</v>
      </c>
      <c r="Q1122" s="3">
        <v>39.15</v>
      </c>
      <c r="R1122" s="3">
        <v>39.159999999999997</v>
      </c>
      <c r="S1122" s="3">
        <v>39.700000000000003</v>
      </c>
      <c r="T1122" s="3">
        <v>41.16</v>
      </c>
      <c r="U1122" s="3">
        <v>45.21</v>
      </c>
      <c r="V1122" s="3">
        <v>48.31</v>
      </c>
      <c r="W1122" s="3">
        <v>51.28</v>
      </c>
      <c r="X1122" s="3">
        <v>53.06</v>
      </c>
      <c r="Y1122" s="3">
        <v>52.85</v>
      </c>
      <c r="Z1122" s="3">
        <v>49.22</v>
      </c>
      <c r="AA1122" s="3">
        <v>43.73</v>
      </c>
      <c r="AB1122" s="3">
        <v>39.520000000000003</v>
      </c>
      <c r="AC1122" s="3">
        <v>36.659999999999997</v>
      </c>
      <c r="AD1122" s="3">
        <v>36.18</v>
      </c>
      <c r="AE1122" s="3">
        <v>36.450000000000003</v>
      </c>
      <c r="AF1122" s="3">
        <v>38.93</v>
      </c>
      <c r="AG1122" s="3">
        <v>44.06</v>
      </c>
      <c r="AH1122" s="3">
        <v>47.33</v>
      </c>
      <c r="AI1122" s="3">
        <v>49.22</v>
      </c>
      <c r="AJ1122" s="3">
        <v>50.1</v>
      </c>
      <c r="AK1122" s="3">
        <v>48.89</v>
      </c>
      <c r="AL1122" s="3">
        <v>45.6</v>
      </c>
      <c r="AM1122" s="3">
        <v>39.79</v>
      </c>
      <c r="AN1122" s="3">
        <v>37.29</v>
      </c>
      <c r="AO1122" s="3">
        <v>35.76</v>
      </c>
      <c r="AP1122" s="3">
        <v>35.43</v>
      </c>
      <c r="AQ1122" s="3">
        <v>35.64</v>
      </c>
      <c r="AR1122" s="3">
        <v>36.659999999999997</v>
      </c>
      <c r="AS1122" s="3">
        <v>42.1</v>
      </c>
      <c r="AT1122" s="3">
        <v>45.38</v>
      </c>
      <c r="AU1122" s="3">
        <v>47.24</v>
      </c>
      <c r="AV1122" s="3">
        <v>48.65</v>
      </c>
      <c r="AW1122" s="3">
        <v>47.67</v>
      </c>
      <c r="AX1122" s="3">
        <v>44.57</v>
      </c>
      <c r="AY1122" s="3">
        <v>39.24</v>
      </c>
    </row>
    <row r="1123" spans="1:51" x14ac:dyDescent="0.35">
      <c r="A1123" s="5">
        <f t="shared" si="18"/>
        <v>44298</v>
      </c>
      <c r="B1123" t="s">
        <v>1268</v>
      </c>
      <c r="C1123" s="2">
        <v>44298</v>
      </c>
      <c r="D1123" s="3">
        <v>49.14</v>
      </c>
      <c r="E1123" s="3">
        <v>49.14</v>
      </c>
      <c r="F1123" s="3">
        <v>47.99</v>
      </c>
      <c r="G1123" s="3">
        <v>48.11</v>
      </c>
      <c r="H1123" s="3">
        <v>48.98</v>
      </c>
      <c r="I1123" s="3">
        <v>51.04</v>
      </c>
      <c r="J1123" s="3">
        <v>56.24</v>
      </c>
      <c r="K1123" s="3">
        <v>59.08</v>
      </c>
      <c r="L1123" s="3">
        <v>60.39</v>
      </c>
      <c r="M1123" s="3">
        <v>60.39</v>
      </c>
      <c r="N1123" s="3">
        <v>55.76</v>
      </c>
      <c r="O1123" s="3">
        <v>47.26</v>
      </c>
      <c r="P1123" s="3">
        <v>42.86</v>
      </c>
      <c r="Q1123" s="3">
        <v>39.07</v>
      </c>
      <c r="R1123" s="3">
        <v>39.44</v>
      </c>
      <c r="S1123" s="3">
        <v>40.21</v>
      </c>
      <c r="T1123" s="3">
        <v>41.67</v>
      </c>
      <c r="U1123" s="3">
        <v>45.79</v>
      </c>
      <c r="V1123" s="3">
        <v>48.89</v>
      </c>
      <c r="W1123" s="3">
        <v>51.86</v>
      </c>
      <c r="X1123" s="3">
        <v>53.67</v>
      </c>
      <c r="Y1123" s="3">
        <v>53.53</v>
      </c>
      <c r="Z1123" s="3">
        <v>49.98</v>
      </c>
      <c r="AA1123" s="3">
        <v>44.44</v>
      </c>
      <c r="AB1123" s="3">
        <v>40.18</v>
      </c>
      <c r="AC1123" s="3">
        <v>37.270000000000003</v>
      </c>
      <c r="AD1123" s="3">
        <v>36.74</v>
      </c>
      <c r="AE1123" s="3">
        <v>37.01</v>
      </c>
      <c r="AF1123" s="3">
        <v>39.49</v>
      </c>
      <c r="AG1123" s="3">
        <v>44.7</v>
      </c>
      <c r="AH1123" s="3">
        <v>48</v>
      </c>
      <c r="AI1123" s="3">
        <v>49.91</v>
      </c>
      <c r="AJ1123" s="3">
        <v>50.79</v>
      </c>
      <c r="AK1123" s="3">
        <v>49.58</v>
      </c>
      <c r="AL1123" s="3">
        <v>46.29</v>
      </c>
      <c r="AM1123" s="3">
        <v>40.479999999999997</v>
      </c>
      <c r="AN1123" s="3">
        <v>37.979999999999997</v>
      </c>
      <c r="AO1123" s="3">
        <v>36.450000000000003</v>
      </c>
      <c r="AP1123" s="3">
        <v>36.119999999999997</v>
      </c>
      <c r="AQ1123" s="3">
        <v>36.33</v>
      </c>
      <c r="AR1123" s="3">
        <v>37.35</v>
      </c>
      <c r="AS1123" s="3">
        <v>42.79</v>
      </c>
      <c r="AT1123" s="3">
        <v>46.07</v>
      </c>
      <c r="AU1123" s="3">
        <v>47.93</v>
      </c>
      <c r="AV1123" s="3">
        <v>49.34</v>
      </c>
      <c r="AW1123" s="3">
        <v>48.36</v>
      </c>
      <c r="AX1123" s="3">
        <v>45.26</v>
      </c>
      <c r="AY1123" s="3">
        <v>39.93</v>
      </c>
    </row>
    <row r="1124" spans="1:51" x14ac:dyDescent="0.35">
      <c r="A1124" s="5">
        <f t="shared" si="18"/>
        <v>44299</v>
      </c>
      <c r="B1124" t="s">
        <v>1269</v>
      </c>
      <c r="C1124" s="2">
        <v>44299</v>
      </c>
      <c r="D1124" s="3">
        <v>48.6</v>
      </c>
      <c r="E1124" s="3">
        <v>48.81</v>
      </c>
      <c r="F1124" s="3">
        <v>47.62</v>
      </c>
      <c r="G1124" s="3">
        <v>47.73</v>
      </c>
      <c r="H1124" s="3">
        <v>48.58</v>
      </c>
      <c r="I1124" s="3">
        <v>50.4</v>
      </c>
      <c r="J1124" s="3">
        <v>55.56</v>
      </c>
      <c r="K1124" s="3">
        <v>58.4</v>
      </c>
      <c r="L1124" s="3">
        <v>59.84</v>
      </c>
      <c r="M1124" s="3">
        <v>59.98</v>
      </c>
      <c r="N1124" s="3">
        <v>55.34</v>
      </c>
      <c r="O1124" s="3">
        <v>47.17</v>
      </c>
      <c r="P1124" s="3">
        <v>42.82</v>
      </c>
      <c r="Q1124" s="3">
        <v>39.22</v>
      </c>
      <c r="R1124" s="3">
        <v>39.26</v>
      </c>
      <c r="S1124" s="3">
        <v>40.03</v>
      </c>
      <c r="T1124" s="3">
        <v>41.49</v>
      </c>
      <c r="U1124" s="3">
        <v>45.61</v>
      </c>
      <c r="V1124" s="3">
        <v>48.68</v>
      </c>
      <c r="W1124" s="3">
        <v>51.65</v>
      </c>
      <c r="X1124" s="3">
        <v>53.46</v>
      </c>
      <c r="Y1124" s="3">
        <v>53.32</v>
      </c>
      <c r="Z1124" s="3">
        <v>49.77</v>
      </c>
      <c r="AA1124" s="3">
        <v>44.23</v>
      </c>
      <c r="AB1124" s="3">
        <v>39.97</v>
      </c>
      <c r="AC1124" s="3">
        <v>37.06</v>
      </c>
      <c r="AD1124" s="3">
        <v>36.53</v>
      </c>
      <c r="AE1124" s="3">
        <v>36.799999999999997</v>
      </c>
      <c r="AF1124" s="3">
        <v>39.28</v>
      </c>
      <c r="AG1124" s="3">
        <v>44.49</v>
      </c>
      <c r="AH1124" s="3">
        <v>47.84</v>
      </c>
      <c r="AI1124" s="3">
        <v>49.78</v>
      </c>
      <c r="AJ1124" s="3">
        <v>50.66</v>
      </c>
      <c r="AK1124" s="3">
        <v>49.53</v>
      </c>
      <c r="AL1124" s="3">
        <v>46.34</v>
      </c>
      <c r="AM1124" s="3">
        <v>40.67</v>
      </c>
      <c r="AN1124" s="3">
        <v>38.299999999999997</v>
      </c>
      <c r="AO1124" s="3">
        <v>36.869999999999997</v>
      </c>
      <c r="AP1124" s="3">
        <v>36.57</v>
      </c>
      <c r="AQ1124" s="3">
        <v>36.78</v>
      </c>
      <c r="AR1124" s="3">
        <v>37.799999999999997</v>
      </c>
      <c r="AS1124" s="3">
        <v>43.24</v>
      </c>
      <c r="AT1124" s="3">
        <v>46.52</v>
      </c>
      <c r="AU1124" s="3">
        <v>48.38</v>
      </c>
      <c r="AV1124" s="3">
        <v>49.79</v>
      </c>
      <c r="AW1124" s="3">
        <v>48.81</v>
      </c>
      <c r="AX1124" s="3">
        <v>45.71</v>
      </c>
      <c r="AY1124" s="3">
        <v>40.380000000000003</v>
      </c>
    </row>
    <row r="1125" spans="1:51" x14ac:dyDescent="0.35">
      <c r="A1125" s="5">
        <f t="shared" si="18"/>
        <v>44300</v>
      </c>
      <c r="B1125" t="s">
        <v>1270</v>
      </c>
      <c r="C1125" s="2">
        <v>44300</v>
      </c>
      <c r="D1125" s="3">
        <v>48.88</v>
      </c>
      <c r="E1125" s="3">
        <v>49.28</v>
      </c>
      <c r="F1125" s="3">
        <v>48.02</v>
      </c>
      <c r="G1125" s="3">
        <v>48.07</v>
      </c>
      <c r="H1125" s="3">
        <v>48.72</v>
      </c>
      <c r="I1125" s="3">
        <v>50.67</v>
      </c>
      <c r="J1125" s="3">
        <v>55.94</v>
      </c>
      <c r="K1125" s="3">
        <v>58.79</v>
      </c>
      <c r="L1125" s="3">
        <v>60.01</v>
      </c>
      <c r="M1125" s="3">
        <v>60.12</v>
      </c>
      <c r="N1125" s="3">
        <v>55.57</v>
      </c>
      <c r="O1125" s="3">
        <v>47.43</v>
      </c>
      <c r="P1125" s="3">
        <v>42.86</v>
      </c>
      <c r="Q1125" s="3">
        <v>39.35</v>
      </c>
      <c r="R1125" s="3">
        <v>39.21</v>
      </c>
      <c r="S1125" s="3">
        <v>40</v>
      </c>
      <c r="T1125" s="3">
        <v>41.52</v>
      </c>
      <c r="U1125" s="3">
        <v>45.72</v>
      </c>
      <c r="V1125" s="3">
        <v>48.88</v>
      </c>
      <c r="W1125" s="3">
        <v>51.85</v>
      </c>
      <c r="X1125" s="3">
        <v>53.76</v>
      </c>
      <c r="Y1125" s="3">
        <v>53.71</v>
      </c>
      <c r="Z1125" s="3">
        <v>50.23</v>
      </c>
      <c r="AA1125" s="3">
        <v>44.7</v>
      </c>
      <c r="AB1125" s="3">
        <v>40.44</v>
      </c>
      <c r="AC1125" s="3">
        <v>37.53</v>
      </c>
      <c r="AD1125" s="3">
        <v>37</v>
      </c>
      <c r="AE1125" s="3">
        <v>37.270000000000003</v>
      </c>
      <c r="AF1125" s="3">
        <v>39.75</v>
      </c>
      <c r="AG1125" s="3">
        <v>44.92</v>
      </c>
      <c r="AH1125" s="3">
        <v>48.29</v>
      </c>
      <c r="AI1125" s="3">
        <v>50.23</v>
      </c>
      <c r="AJ1125" s="3">
        <v>51.11</v>
      </c>
      <c r="AK1125" s="3">
        <v>49.98</v>
      </c>
      <c r="AL1125" s="3">
        <v>46.79</v>
      </c>
      <c r="AM1125" s="3">
        <v>41.2</v>
      </c>
      <c r="AN1125" s="3">
        <v>38.83</v>
      </c>
      <c r="AO1125" s="3">
        <v>37.4</v>
      </c>
      <c r="AP1125" s="3">
        <v>37.1</v>
      </c>
      <c r="AQ1125" s="3">
        <v>37.31</v>
      </c>
      <c r="AR1125" s="3">
        <v>38.33</v>
      </c>
      <c r="AS1125" s="3">
        <v>43.69</v>
      </c>
      <c r="AT1125" s="3">
        <v>46.97</v>
      </c>
      <c r="AU1125" s="3">
        <v>48.83</v>
      </c>
      <c r="AV1125" s="3">
        <v>50.24</v>
      </c>
      <c r="AW1125" s="3">
        <v>49.26</v>
      </c>
      <c r="AX1125" s="3">
        <v>46.16</v>
      </c>
      <c r="AY1125" s="3">
        <v>40.909999999999997</v>
      </c>
    </row>
    <row r="1126" spans="1:51" x14ac:dyDescent="0.35">
      <c r="A1126" s="5">
        <f t="shared" si="18"/>
        <v>44301</v>
      </c>
      <c r="B1126" t="s">
        <v>1271</v>
      </c>
      <c r="C1126" s="2">
        <v>44301</v>
      </c>
      <c r="D1126" s="3">
        <v>50.39</v>
      </c>
      <c r="E1126" s="3">
        <v>50.88</v>
      </c>
      <c r="F1126" s="3">
        <v>49.6</v>
      </c>
      <c r="G1126" s="3">
        <v>49.63</v>
      </c>
      <c r="H1126" s="3">
        <v>50.45</v>
      </c>
      <c r="I1126" s="3">
        <v>52.36</v>
      </c>
      <c r="J1126" s="3">
        <v>57.63</v>
      </c>
      <c r="K1126" s="3">
        <v>60.48</v>
      </c>
      <c r="L1126" s="3">
        <v>61.58</v>
      </c>
      <c r="M1126" s="3">
        <v>61.63</v>
      </c>
      <c r="N1126" s="3">
        <v>56.99</v>
      </c>
      <c r="O1126" s="3">
        <v>48.49</v>
      </c>
      <c r="P1126" s="3">
        <v>43.86</v>
      </c>
      <c r="Q1126" s="3">
        <v>40.36</v>
      </c>
      <c r="R1126" s="3">
        <v>40.04</v>
      </c>
      <c r="S1126" s="3">
        <v>40.78</v>
      </c>
      <c r="T1126" s="3">
        <v>42.25</v>
      </c>
      <c r="U1126" s="3">
        <v>46.38</v>
      </c>
      <c r="V1126" s="3">
        <v>49.49</v>
      </c>
      <c r="W1126" s="3">
        <v>52.43</v>
      </c>
      <c r="X1126" s="3">
        <v>54.34</v>
      </c>
      <c r="Y1126" s="3">
        <v>54.29</v>
      </c>
      <c r="Z1126" s="3">
        <v>50.81</v>
      </c>
      <c r="AA1126" s="3">
        <v>45.24</v>
      </c>
      <c r="AB1126" s="3">
        <v>40.880000000000003</v>
      </c>
      <c r="AC1126" s="3">
        <v>37.93</v>
      </c>
      <c r="AD1126" s="3">
        <v>37.4</v>
      </c>
      <c r="AE1126" s="3">
        <v>37.67</v>
      </c>
      <c r="AF1126" s="3">
        <v>40.18</v>
      </c>
      <c r="AG1126" s="3">
        <v>45.45</v>
      </c>
      <c r="AH1126" s="3">
        <v>48.92</v>
      </c>
      <c r="AI1126" s="3">
        <v>50.98</v>
      </c>
      <c r="AJ1126" s="3">
        <v>51.86</v>
      </c>
      <c r="AK1126" s="3">
        <v>50.73</v>
      </c>
      <c r="AL1126" s="3">
        <v>47.54</v>
      </c>
      <c r="AM1126" s="3">
        <v>41.95</v>
      </c>
      <c r="AN1126" s="3">
        <v>39.58</v>
      </c>
      <c r="AO1126" s="3">
        <v>38.15</v>
      </c>
      <c r="AP1126" s="3">
        <v>37.85</v>
      </c>
      <c r="AQ1126" s="3">
        <v>38.06</v>
      </c>
      <c r="AR1126" s="3">
        <v>39.08</v>
      </c>
      <c r="AS1126" s="3">
        <v>44.44</v>
      </c>
      <c r="AT1126" s="3">
        <v>47.72</v>
      </c>
      <c r="AU1126" s="3">
        <v>49.58</v>
      </c>
      <c r="AV1126" s="3">
        <v>50.99</v>
      </c>
      <c r="AW1126" s="3">
        <v>50.01</v>
      </c>
      <c r="AX1126" s="3">
        <v>46.91</v>
      </c>
      <c r="AY1126" s="3">
        <v>41.61</v>
      </c>
    </row>
    <row r="1127" spans="1:51" x14ac:dyDescent="0.35">
      <c r="A1127" s="5">
        <f t="shared" si="18"/>
        <v>44302</v>
      </c>
      <c r="B1127" t="s">
        <v>1272</v>
      </c>
      <c r="C1127" s="2">
        <v>44302</v>
      </c>
      <c r="D1127" s="3">
        <v>51.15</v>
      </c>
      <c r="E1127" s="3">
        <v>51.63</v>
      </c>
      <c r="F1127" s="3">
        <v>50.23</v>
      </c>
      <c r="G1127" s="3">
        <v>50.25</v>
      </c>
      <c r="H1127" s="3">
        <v>51.19</v>
      </c>
      <c r="I1127" s="3">
        <v>52.96</v>
      </c>
      <c r="J1127" s="3">
        <v>58.16</v>
      </c>
      <c r="K1127" s="3">
        <v>61.08</v>
      </c>
      <c r="L1127" s="3">
        <v>62.2</v>
      </c>
      <c r="M1127" s="3">
        <v>62.26</v>
      </c>
      <c r="N1127" s="3">
        <v>57.41</v>
      </c>
      <c r="O1127" s="3">
        <v>48.83</v>
      </c>
      <c r="P1127" s="3">
        <v>43.97</v>
      </c>
      <c r="Q1127" s="3">
        <v>40.56</v>
      </c>
      <c r="R1127" s="3">
        <v>40.44</v>
      </c>
      <c r="S1127" s="3">
        <v>41.26</v>
      </c>
      <c r="T1127" s="3">
        <v>42.73</v>
      </c>
      <c r="U1127" s="3">
        <v>46.88</v>
      </c>
      <c r="V1127" s="3">
        <v>50</v>
      </c>
      <c r="W1127" s="3">
        <v>52.82</v>
      </c>
      <c r="X1127" s="3">
        <v>54.69</v>
      </c>
      <c r="Y1127" s="3">
        <v>54.59</v>
      </c>
      <c r="Z1127" s="3">
        <v>51.14</v>
      </c>
      <c r="AA1127" s="3">
        <v>45.49</v>
      </c>
      <c r="AB1127" s="3">
        <v>41.19</v>
      </c>
      <c r="AC1127" s="3">
        <v>38.24</v>
      </c>
      <c r="AD1127" s="3">
        <v>37.590000000000003</v>
      </c>
      <c r="AE1127" s="3">
        <v>37.86</v>
      </c>
      <c r="AF1127" s="3">
        <v>40.36</v>
      </c>
      <c r="AG1127" s="3">
        <v>45.52</v>
      </c>
      <c r="AH1127" s="3">
        <v>49.02</v>
      </c>
      <c r="AI1127" s="3">
        <v>51.11</v>
      </c>
      <c r="AJ1127" s="3">
        <v>51.99</v>
      </c>
      <c r="AK1127" s="3">
        <v>50.86</v>
      </c>
      <c r="AL1127" s="3">
        <v>47.67</v>
      </c>
      <c r="AM1127" s="3">
        <v>42.13</v>
      </c>
      <c r="AN1127" s="3">
        <v>39.81</v>
      </c>
      <c r="AO1127" s="3">
        <v>38.39</v>
      </c>
      <c r="AP1127" s="3">
        <v>38.090000000000003</v>
      </c>
      <c r="AQ1127" s="3">
        <v>38.299999999999997</v>
      </c>
      <c r="AR1127" s="3">
        <v>39.32</v>
      </c>
      <c r="AS1127" s="3">
        <v>44.63</v>
      </c>
      <c r="AT1127" s="3">
        <v>47.85</v>
      </c>
      <c r="AU1127" s="3">
        <v>49.67</v>
      </c>
      <c r="AV1127" s="3">
        <v>51.05</v>
      </c>
      <c r="AW1127" s="3">
        <v>50.07</v>
      </c>
      <c r="AX1127" s="3">
        <v>46.97</v>
      </c>
      <c r="AY1127" s="3">
        <v>41.67</v>
      </c>
    </row>
    <row r="1128" spans="1:51" x14ac:dyDescent="0.35">
      <c r="A1128" s="5">
        <f t="shared" si="18"/>
        <v>44305</v>
      </c>
      <c r="B1128" t="s">
        <v>1273</v>
      </c>
      <c r="C1128" s="2">
        <v>44305</v>
      </c>
      <c r="D1128" s="3">
        <v>52.48</v>
      </c>
      <c r="E1128" s="3">
        <v>52.81</v>
      </c>
      <c r="F1128" s="3">
        <v>51.18</v>
      </c>
      <c r="G1128" s="3">
        <v>51.22</v>
      </c>
      <c r="H1128" s="3">
        <v>52.05</v>
      </c>
      <c r="I1128" s="3">
        <v>53.76</v>
      </c>
      <c r="J1128" s="3">
        <v>58.51</v>
      </c>
      <c r="K1128" s="3">
        <v>61.39</v>
      </c>
      <c r="L1128" s="3">
        <v>62.39</v>
      </c>
      <c r="M1128" s="3">
        <v>62.9</v>
      </c>
      <c r="N1128" s="3">
        <v>57.89</v>
      </c>
      <c r="O1128" s="3">
        <v>48.99</v>
      </c>
      <c r="P1128" s="3">
        <v>44.08</v>
      </c>
      <c r="Q1128" s="3">
        <v>40.619999999999997</v>
      </c>
      <c r="R1128" s="3">
        <v>40.53</v>
      </c>
      <c r="S1128" s="3">
        <v>41.38</v>
      </c>
      <c r="T1128" s="3">
        <v>42.87</v>
      </c>
      <c r="U1128" s="3">
        <v>46.96</v>
      </c>
      <c r="V1128" s="3">
        <v>50.03</v>
      </c>
      <c r="W1128" s="3">
        <v>52.8</v>
      </c>
      <c r="X1128" s="3">
        <v>54.63</v>
      </c>
      <c r="Y1128" s="3">
        <v>54.51</v>
      </c>
      <c r="Z1128" s="3">
        <v>51.08</v>
      </c>
      <c r="AA1128" s="3">
        <v>45.45</v>
      </c>
      <c r="AB1128" s="3">
        <v>41.17</v>
      </c>
      <c r="AC1128" s="3">
        <v>38.24</v>
      </c>
      <c r="AD1128" s="3">
        <v>37.61</v>
      </c>
      <c r="AE1128" s="3">
        <v>37.9</v>
      </c>
      <c r="AF1128" s="3">
        <v>40.4</v>
      </c>
      <c r="AG1128" s="3">
        <v>45.28</v>
      </c>
      <c r="AH1128" s="3">
        <v>48.78</v>
      </c>
      <c r="AI1128" s="3">
        <v>50.87</v>
      </c>
      <c r="AJ1128" s="3">
        <v>51.75</v>
      </c>
      <c r="AK1128" s="3">
        <v>50.62</v>
      </c>
      <c r="AL1128" s="3">
        <v>47.43</v>
      </c>
      <c r="AM1128" s="3">
        <v>41.84</v>
      </c>
      <c r="AN1128" s="3">
        <v>39.479999999999997</v>
      </c>
      <c r="AO1128" s="3">
        <v>38.020000000000003</v>
      </c>
      <c r="AP1128" s="3">
        <v>37.69</v>
      </c>
      <c r="AQ1128" s="3">
        <v>37.869999999999997</v>
      </c>
      <c r="AR1128" s="3">
        <v>38.89</v>
      </c>
      <c r="AS1128" s="3">
        <v>44.17</v>
      </c>
      <c r="AT1128" s="3">
        <v>47.37</v>
      </c>
      <c r="AU1128" s="3">
        <v>49.17</v>
      </c>
      <c r="AV1128" s="3">
        <v>50.53</v>
      </c>
      <c r="AW1128" s="3">
        <v>49.55</v>
      </c>
      <c r="AX1128" s="3">
        <v>46.45</v>
      </c>
      <c r="AY1128" s="3">
        <v>41.15</v>
      </c>
    </row>
    <row r="1129" spans="1:51" x14ac:dyDescent="0.35">
      <c r="A1129" s="5">
        <f t="shared" si="18"/>
        <v>44306</v>
      </c>
      <c r="B1129" t="s">
        <v>1274</v>
      </c>
      <c r="C1129" s="2">
        <v>44306</v>
      </c>
      <c r="D1129" s="3">
        <v>52.82</v>
      </c>
      <c r="E1129" s="3">
        <v>53.45</v>
      </c>
      <c r="F1129" s="3">
        <v>51.47</v>
      </c>
      <c r="G1129" s="3">
        <v>51.46</v>
      </c>
      <c r="H1129" s="3">
        <v>52.47</v>
      </c>
      <c r="I1129" s="3">
        <v>54.25</v>
      </c>
      <c r="J1129" s="3">
        <v>59.05</v>
      </c>
      <c r="K1129" s="3">
        <v>61.9</v>
      </c>
      <c r="L1129" s="3">
        <v>62.7</v>
      </c>
      <c r="M1129" s="3">
        <v>62.9</v>
      </c>
      <c r="N1129" s="3">
        <v>58.3</v>
      </c>
      <c r="O1129" s="3">
        <v>49.4</v>
      </c>
      <c r="P1129" s="3">
        <v>44.4</v>
      </c>
      <c r="Q1129" s="3">
        <v>40.86</v>
      </c>
      <c r="R1129" s="3">
        <v>40.700000000000003</v>
      </c>
      <c r="S1129" s="3">
        <v>41.5</v>
      </c>
      <c r="T1129" s="3">
        <v>42.93</v>
      </c>
      <c r="U1129" s="3">
        <v>46.93</v>
      </c>
      <c r="V1129" s="3">
        <v>49.96</v>
      </c>
      <c r="W1129" s="3">
        <v>52.76</v>
      </c>
      <c r="X1129" s="3">
        <v>54.67</v>
      </c>
      <c r="Y1129" s="3">
        <v>54.55</v>
      </c>
      <c r="Z1129" s="3">
        <v>51.07</v>
      </c>
      <c r="AA1129" s="3">
        <v>45.4</v>
      </c>
      <c r="AB1129" s="3">
        <v>41.07</v>
      </c>
      <c r="AC1129" s="3">
        <v>38.1</v>
      </c>
      <c r="AD1129" s="3">
        <v>37.43</v>
      </c>
      <c r="AE1129" s="3">
        <v>37.72</v>
      </c>
      <c r="AF1129" s="3">
        <v>40.24</v>
      </c>
      <c r="AG1129" s="3">
        <v>45.32</v>
      </c>
      <c r="AH1129" s="3">
        <v>49</v>
      </c>
      <c r="AI1129" s="3">
        <v>51.25</v>
      </c>
      <c r="AJ1129" s="3">
        <v>52.27</v>
      </c>
      <c r="AK1129" s="3">
        <v>51.24</v>
      </c>
      <c r="AL1129" s="3">
        <v>48.06</v>
      </c>
      <c r="AM1129" s="3">
        <v>42.24</v>
      </c>
      <c r="AN1129" s="3">
        <v>39.65</v>
      </c>
      <c r="AO1129" s="3">
        <v>38</v>
      </c>
      <c r="AP1129" s="3">
        <v>37.54</v>
      </c>
      <c r="AQ1129" s="3">
        <v>37.619999999999997</v>
      </c>
      <c r="AR1129" s="3">
        <v>38.64</v>
      </c>
      <c r="AS1129" s="3">
        <v>43.93</v>
      </c>
      <c r="AT1129" s="3">
        <v>47.14</v>
      </c>
      <c r="AU1129" s="3">
        <v>48.95</v>
      </c>
      <c r="AV1129" s="3">
        <v>50.31</v>
      </c>
      <c r="AW1129" s="3">
        <v>49.33</v>
      </c>
      <c r="AX1129" s="3">
        <v>46.23</v>
      </c>
      <c r="AY1129" s="3">
        <v>40.94</v>
      </c>
    </row>
    <row r="1130" spans="1:51" x14ac:dyDescent="0.35">
      <c r="A1130" s="5">
        <f t="shared" si="18"/>
        <v>44307</v>
      </c>
      <c r="B1130" t="s">
        <v>1275</v>
      </c>
      <c r="C1130" s="2">
        <v>44307</v>
      </c>
      <c r="D1130" s="3">
        <v>52.82</v>
      </c>
      <c r="E1130" s="3">
        <v>53.62</v>
      </c>
      <c r="F1130" s="3">
        <v>51.62</v>
      </c>
      <c r="G1130" s="3">
        <v>51.53</v>
      </c>
      <c r="H1130" s="3">
        <v>52.55</v>
      </c>
      <c r="I1130" s="3">
        <v>54.24</v>
      </c>
      <c r="J1130" s="3">
        <v>59.07</v>
      </c>
      <c r="K1130" s="3">
        <v>61.94</v>
      </c>
      <c r="L1130" s="3">
        <v>62.79</v>
      </c>
      <c r="M1130" s="3">
        <v>62.74</v>
      </c>
      <c r="N1130" s="3">
        <v>58.22</v>
      </c>
      <c r="O1130" s="3">
        <v>49.37</v>
      </c>
      <c r="P1130" s="3">
        <v>44.3</v>
      </c>
      <c r="Q1130" s="3">
        <v>40.71</v>
      </c>
      <c r="R1130" s="3">
        <v>40.69</v>
      </c>
      <c r="S1130" s="3">
        <v>41.61</v>
      </c>
      <c r="T1130" s="3">
        <v>43.11</v>
      </c>
      <c r="U1130" s="3">
        <v>47.03</v>
      </c>
      <c r="V1130" s="3">
        <v>49.97</v>
      </c>
      <c r="W1130" s="3">
        <v>52.75</v>
      </c>
      <c r="X1130" s="3">
        <v>54.73</v>
      </c>
      <c r="Y1130" s="3">
        <v>54.68</v>
      </c>
      <c r="Z1130" s="3">
        <v>51.27</v>
      </c>
      <c r="AA1130" s="3">
        <v>45.55</v>
      </c>
      <c r="AB1130" s="3">
        <v>41.16</v>
      </c>
      <c r="AC1130" s="3">
        <v>38.130000000000003</v>
      </c>
      <c r="AD1130" s="3">
        <v>37.39</v>
      </c>
      <c r="AE1130" s="3">
        <v>37.61</v>
      </c>
      <c r="AF1130" s="3">
        <v>40.1</v>
      </c>
      <c r="AG1130" s="3">
        <v>45.13</v>
      </c>
      <c r="AH1130" s="3">
        <v>48.76</v>
      </c>
      <c r="AI1130" s="3">
        <v>50.96</v>
      </c>
      <c r="AJ1130" s="3">
        <v>51.98</v>
      </c>
      <c r="AK1130" s="3">
        <v>50.95</v>
      </c>
      <c r="AL1130" s="3">
        <v>47.77</v>
      </c>
      <c r="AM1130" s="3">
        <v>41.95</v>
      </c>
      <c r="AN1130" s="3">
        <v>39.36</v>
      </c>
      <c r="AO1130" s="3">
        <v>37.71</v>
      </c>
      <c r="AP1130" s="3">
        <v>37.25</v>
      </c>
      <c r="AQ1130" s="3">
        <v>37.33</v>
      </c>
      <c r="AR1130" s="3">
        <v>38.35</v>
      </c>
      <c r="AS1130" s="3">
        <v>43.64</v>
      </c>
      <c r="AT1130" s="3">
        <v>46.85</v>
      </c>
      <c r="AU1130" s="3">
        <v>48.66</v>
      </c>
      <c r="AV1130" s="3">
        <v>50.02</v>
      </c>
      <c r="AW1130" s="3">
        <v>49.04</v>
      </c>
      <c r="AX1130" s="3">
        <v>45.94</v>
      </c>
      <c r="AY1130" s="3">
        <v>40.65</v>
      </c>
    </row>
    <row r="1131" spans="1:51" x14ac:dyDescent="0.35">
      <c r="A1131" s="5">
        <f t="shared" si="18"/>
        <v>44308</v>
      </c>
      <c r="B1131" t="s">
        <v>1276</v>
      </c>
      <c r="C1131" s="2">
        <v>44308</v>
      </c>
      <c r="D1131" s="3">
        <v>53.86</v>
      </c>
      <c r="E1131" s="3">
        <v>54.81</v>
      </c>
      <c r="F1131" s="3">
        <v>52.58</v>
      </c>
      <c r="G1131" s="3">
        <v>52.51</v>
      </c>
      <c r="H1131" s="3">
        <v>53.44</v>
      </c>
      <c r="I1131" s="3">
        <v>55.39</v>
      </c>
      <c r="J1131" s="3">
        <v>60.17</v>
      </c>
      <c r="K1131" s="3">
        <v>62.99</v>
      </c>
      <c r="L1131" s="3">
        <v>63.84</v>
      </c>
      <c r="M1131" s="3">
        <v>63.71</v>
      </c>
      <c r="N1131" s="3">
        <v>59.22</v>
      </c>
      <c r="O1131" s="3">
        <v>50.08</v>
      </c>
      <c r="P1131" s="3">
        <v>44.9</v>
      </c>
      <c r="Q1131" s="3">
        <v>41.34</v>
      </c>
      <c r="R1131" s="3">
        <v>41.41</v>
      </c>
      <c r="S1131" s="3">
        <v>42.37</v>
      </c>
      <c r="T1131" s="3">
        <v>43.78</v>
      </c>
      <c r="U1131" s="3">
        <v>47.6</v>
      </c>
      <c r="V1131" s="3">
        <v>50.52</v>
      </c>
      <c r="W1131" s="3">
        <v>53.3</v>
      </c>
      <c r="X1131" s="3">
        <v>55.28</v>
      </c>
      <c r="Y1131" s="3">
        <v>55.23</v>
      </c>
      <c r="Z1131" s="3">
        <v>51.84</v>
      </c>
      <c r="AA1131" s="3">
        <v>46.09</v>
      </c>
      <c r="AB1131" s="3">
        <v>41.66</v>
      </c>
      <c r="AC1131" s="3">
        <v>38.6</v>
      </c>
      <c r="AD1131" s="3">
        <v>37.86</v>
      </c>
      <c r="AE1131" s="3">
        <v>38.08</v>
      </c>
      <c r="AF1131" s="3">
        <v>40.57</v>
      </c>
      <c r="AG1131" s="3">
        <v>45.59</v>
      </c>
      <c r="AH1131" s="3">
        <v>49.22</v>
      </c>
      <c r="AI1131" s="3">
        <v>51.42</v>
      </c>
      <c r="AJ1131" s="3">
        <v>52.51</v>
      </c>
      <c r="AK1131" s="3">
        <v>51.6</v>
      </c>
      <c r="AL1131" s="3">
        <v>48.54</v>
      </c>
      <c r="AM1131" s="3">
        <v>42.71</v>
      </c>
      <c r="AN1131" s="3">
        <v>40.229999999999997</v>
      </c>
      <c r="AO1131" s="3">
        <v>38.69</v>
      </c>
      <c r="AP1131" s="3">
        <v>38.229999999999997</v>
      </c>
      <c r="AQ1131" s="3">
        <v>38.31</v>
      </c>
      <c r="AR1131" s="3">
        <v>39.33</v>
      </c>
      <c r="AS1131" s="3">
        <v>44.62</v>
      </c>
      <c r="AT1131" s="3">
        <v>47.83</v>
      </c>
      <c r="AU1131" s="3">
        <v>49.64</v>
      </c>
      <c r="AV1131" s="3">
        <v>51</v>
      </c>
      <c r="AW1131" s="3">
        <v>50.02</v>
      </c>
      <c r="AX1131" s="3">
        <v>46.92</v>
      </c>
      <c r="AY1131" s="3">
        <v>41.63</v>
      </c>
    </row>
    <row r="1132" spans="1:51" x14ac:dyDescent="0.35">
      <c r="A1132" s="5">
        <f t="shared" si="18"/>
        <v>44309</v>
      </c>
      <c r="B1132" t="s">
        <v>1277</v>
      </c>
      <c r="C1132" s="2">
        <v>44309</v>
      </c>
      <c r="D1132" s="3">
        <v>50.72</v>
      </c>
      <c r="E1132" s="3">
        <v>51.67</v>
      </c>
      <c r="F1132" s="3">
        <v>49.61</v>
      </c>
      <c r="G1132" s="3">
        <v>49.55</v>
      </c>
      <c r="H1132" s="3">
        <v>50.47</v>
      </c>
      <c r="I1132" s="3">
        <v>52.92</v>
      </c>
      <c r="J1132" s="3">
        <v>57.9</v>
      </c>
      <c r="K1132" s="3">
        <v>60.86</v>
      </c>
      <c r="L1132" s="3">
        <v>61.66</v>
      </c>
      <c r="M1132" s="3">
        <v>61.44</v>
      </c>
      <c r="N1132" s="3">
        <v>57.15</v>
      </c>
      <c r="O1132" s="3">
        <v>48.68</v>
      </c>
      <c r="P1132" s="3">
        <v>43.98</v>
      </c>
      <c r="Q1132" s="3">
        <v>40.520000000000003</v>
      </c>
      <c r="R1132" s="3">
        <v>40.65</v>
      </c>
      <c r="S1132" s="3">
        <v>41.64</v>
      </c>
      <c r="T1132" s="3">
        <v>43.08</v>
      </c>
      <c r="U1132" s="3">
        <v>46.95</v>
      </c>
      <c r="V1132" s="3">
        <v>49.91</v>
      </c>
      <c r="W1132" s="3">
        <v>52.72</v>
      </c>
      <c r="X1132" s="3">
        <v>54.7</v>
      </c>
      <c r="Y1132" s="3">
        <v>54.72</v>
      </c>
      <c r="Z1132" s="3">
        <v>51.39</v>
      </c>
      <c r="AA1132" s="3">
        <v>45.69</v>
      </c>
      <c r="AB1132" s="3">
        <v>41.28</v>
      </c>
      <c r="AC1132" s="3">
        <v>38.24</v>
      </c>
      <c r="AD1132" s="3">
        <v>37.51</v>
      </c>
      <c r="AE1132" s="3">
        <v>37.74</v>
      </c>
      <c r="AF1132" s="3">
        <v>40.119999999999997</v>
      </c>
      <c r="AG1132" s="3">
        <v>45.03</v>
      </c>
      <c r="AH1132" s="3">
        <v>48.66</v>
      </c>
      <c r="AI1132" s="3">
        <v>50.87</v>
      </c>
      <c r="AJ1132" s="3">
        <v>52.04</v>
      </c>
      <c r="AK1132" s="3">
        <v>51.22</v>
      </c>
      <c r="AL1132" s="3">
        <v>48.25</v>
      </c>
      <c r="AM1132" s="3">
        <v>42.51</v>
      </c>
      <c r="AN1132" s="3">
        <v>40.119999999999997</v>
      </c>
      <c r="AO1132" s="3">
        <v>38.61</v>
      </c>
      <c r="AP1132" s="3">
        <v>38.15</v>
      </c>
      <c r="AQ1132" s="3">
        <v>38.229999999999997</v>
      </c>
      <c r="AR1132" s="3">
        <v>39.25</v>
      </c>
      <c r="AS1132" s="3">
        <v>44.54</v>
      </c>
      <c r="AT1132" s="3">
        <v>47.75</v>
      </c>
      <c r="AU1132" s="3">
        <v>49.56</v>
      </c>
      <c r="AV1132" s="3">
        <v>50.92</v>
      </c>
      <c r="AW1132" s="3">
        <v>49.94</v>
      </c>
      <c r="AX1132" s="3">
        <v>46.84</v>
      </c>
      <c r="AY1132" s="3">
        <v>41.55</v>
      </c>
    </row>
    <row r="1133" spans="1:51" x14ac:dyDescent="0.35">
      <c r="A1133" s="5">
        <f t="shared" si="18"/>
        <v>44312</v>
      </c>
      <c r="B1133" t="s">
        <v>1278</v>
      </c>
      <c r="C1133" s="2">
        <v>44312</v>
      </c>
      <c r="D1133" s="3">
        <v>51.64</v>
      </c>
      <c r="E1133" s="3">
        <v>52.34</v>
      </c>
      <c r="F1133" s="3">
        <v>50.01</v>
      </c>
      <c r="G1133" s="3">
        <v>49.66</v>
      </c>
      <c r="H1133" s="3">
        <v>50.54</v>
      </c>
      <c r="I1133" s="3">
        <v>52.29</v>
      </c>
      <c r="J1133" s="3">
        <v>57.29</v>
      </c>
      <c r="K1133" s="3">
        <v>60.24</v>
      </c>
      <c r="L1133" s="3">
        <v>61.02</v>
      </c>
      <c r="M1133" s="3">
        <v>60.88</v>
      </c>
      <c r="N1133" s="3">
        <v>56.4</v>
      </c>
      <c r="O1133" s="3">
        <v>48.23</v>
      </c>
      <c r="P1133" s="3">
        <v>43.85</v>
      </c>
      <c r="Q1133" s="3">
        <v>40.43</v>
      </c>
      <c r="R1133" s="3">
        <v>40.53</v>
      </c>
      <c r="S1133" s="3">
        <v>41.49</v>
      </c>
      <c r="T1133" s="3">
        <v>42.95</v>
      </c>
      <c r="U1133" s="3">
        <v>46.79</v>
      </c>
      <c r="V1133" s="3">
        <v>49.71</v>
      </c>
      <c r="W1133" s="3">
        <v>52.41</v>
      </c>
      <c r="X1133" s="3">
        <v>54.39</v>
      </c>
      <c r="Y1133" s="3">
        <v>54.41</v>
      </c>
      <c r="Z1133" s="3">
        <v>51.07</v>
      </c>
      <c r="AA1133" s="3">
        <v>45.37</v>
      </c>
      <c r="AB1133" s="3">
        <v>40.950000000000003</v>
      </c>
      <c r="AC1133" s="3">
        <v>37.869999999999997</v>
      </c>
      <c r="AD1133" s="3">
        <v>37.14</v>
      </c>
      <c r="AE1133" s="3">
        <v>37.4</v>
      </c>
      <c r="AF1133" s="3">
        <v>39.81</v>
      </c>
      <c r="AG1133" s="3">
        <v>44.79</v>
      </c>
      <c r="AH1133" s="3">
        <v>48.49</v>
      </c>
      <c r="AI1133" s="3">
        <v>50.82</v>
      </c>
      <c r="AJ1133" s="3">
        <v>51.99</v>
      </c>
      <c r="AK1133" s="3">
        <v>51.17</v>
      </c>
      <c r="AL1133" s="3">
        <v>48.2</v>
      </c>
      <c r="AM1133" s="3">
        <v>42.46</v>
      </c>
      <c r="AN1133" s="3">
        <v>40.1</v>
      </c>
      <c r="AO1133" s="3">
        <v>38.590000000000003</v>
      </c>
      <c r="AP1133" s="3">
        <v>38.130000000000003</v>
      </c>
      <c r="AQ1133" s="3">
        <v>38.24</v>
      </c>
      <c r="AR1133" s="3">
        <v>39.31</v>
      </c>
      <c r="AS1133" s="3">
        <v>44.56</v>
      </c>
      <c r="AT1133" s="3">
        <v>47.72</v>
      </c>
      <c r="AU1133" s="3">
        <v>49.53</v>
      </c>
      <c r="AV1133" s="3">
        <v>50.86</v>
      </c>
      <c r="AW1133" s="3">
        <v>49.88</v>
      </c>
      <c r="AX1133" s="3">
        <v>46.78</v>
      </c>
      <c r="AY1133" s="3">
        <v>41.49</v>
      </c>
    </row>
    <row r="1134" spans="1:51" x14ac:dyDescent="0.35">
      <c r="A1134" s="5">
        <f t="shared" si="18"/>
        <v>44313</v>
      </c>
      <c r="B1134" t="s">
        <v>1279</v>
      </c>
      <c r="C1134" s="2">
        <v>44313</v>
      </c>
      <c r="D1134" s="3">
        <v>54.8</v>
      </c>
      <c r="E1134" s="3">
        <v>55.65</v>
      </c>
      <c r="F1134" s="3">
        <v>53.36</v>
      </c>
      <c r="G1134" s="3">
        <v>53.11</v>
      </c>
      <c r="H1134" s="3">
        <v>53.93</v>
      </c>
      <c r="I1134" s="3">
        <v>55.03</v>
      </c>
      <c r="J1134" s="3">
        <v>59.93</v>
      </c>
      <c r="K1134" s="3">
        <v>63.33</v>
      </c>
      <c r="L1134" s="3">
        <v>63.93</v>
      </c>
      <c r="M1134" s="3">
        <v>64.239999999999995</v>
      </c>
      <c r="N1134" s="3">
        <v>59.03</v>
      </c>
      <c r="O1134" s="3">
        <v>49.97</v>
      </c>
      <c r="P1134" s="3">
        <v>44.83</v>
      </c>
      <c r="Q1134" s="3">
        <v>41.41</v>
      </c>
      <c r="R1134" s="3">
        <v>41.51</v>
      </c>
      <c r="S1134" s="3">
        <v>42.36</v>
      </c>
      <c r="T1134" s="3">
        <v>43.72</v>
      </c>
      <c r="U1134" s="3">
        <v>47.48</v>
      </c>
      <c r="V1134" s="3">
        <v>50.33</v>
      </c>
      <c r="W1134" s="3">
        <v>53.03</v>
      </c>
      <c r="X1134" s="3">
        <v>55.01</v>
      </c>
      <c r="Y1134" s="3">
        <v>55.03</v>
      </c>
      <c r="Z1134" s="3">
        <v>51.69</v>
      </c>
      <c r="AA1134" s="3">
        <v>45.99</v>
      </c>
      <c r="AB1134" s="3">
        <v>41.57</v>
      </c>
      <c r="AC1134" s="3">
        <v>38.49</v>
      </c>
      <c r="AD1134" s="3">
        <v>37.76</v>
      </c>
      <c r="AE1134" s="3">
        <v>38.020000000000003</v>
      </c>
      <c r="AF1134" s="3">
        <v>40.43</v>
      </c>
      <c r="AG1134" s="3">
        <v>45.34</v>
      </c>
      <c r="AH1134" s="3">
        <v>48.99</v>
      </c>
      <c r="AI1134" s="3">
        <v>51.27</v>
      </c>
      <c r="AJ1134" s="3">
        <v>52.44</v>
      </c>
      <c r="AK1134" s="3">
        <v>51.62</v>
      </c>
      <c r="AL1134" s="3">
        <v>48.65</v>
      </c>
      <c r="AM1134" s="3">
        <v>42.91</v>
      </c>
      <c r="AN1134" s="3">
        <v>40.549999999999997</v>
      </c>
      <c r="AO1134" s="3">
        <v>39.04</v>
      </c>
      <c r="AP1134" s="3">
        <v>38.58</v>
      </c>
      <c r="AQ1134" s="3">
        <v>38.69</v>
      </c>
      <c r="AR1134" s="3">
        <v>39.76</v>
      </c>
      <c r="AS1134" s="3">
        <v>45.01</v>
      </c>
      <c r="AT1134" s="3">
        <v>48.17</v>
      </c>
      <c r="AU1134" s="3">
        <v>49.98</v>
      </c>
      <c r="AV1134" s="3">
        <v>51.23</v>
      </c>
      <c r="AW1134" s="3">
        <v>50.25</v>
      </c>
      <c r="AX1134" s="3">
        <v>47.15</v>
      </c>
      <c r="AY1134" s="3">
        <v>41.86</v>
      </c>
    </row>
    <row r="1135" spans="1:51" x14ac:dyDescent="0.35">
      <c r="A1135" s="5">
        <f t="shared" si="18"/>
        <v>44314</v>
      </c>
      <c r="B1135" t="s">
        <v>1280</v>
      </c>
      <c r="C1135" s="2">
        <v>44314</v>
      </c>
      <c r="D1135" s="3">
        <v>54.98</v>
      </c>
      <c r="E1135" s="3">
        <v>55.86</v>
      </c>
      <c r="F1135" s="3">
        <v>53.54</v>
      </c>
      <c r="G1135" s="3">
        <v>53.34</v>
      </c>
      <c r="H1135" s="3">
        <v>54.44</v>
      </c>
      <c r="I1135" s="3">
        <v>55.92</v>
      </c>
      <c r="J1135" s="3">
        <v>60.61</v>
      </c>
      <c r="K1135" s="3">
        <v>63.57</v>
      </c>
      <c r="L1135" s="3">
        <v>64.52</v>
      </c>
      <c r="M1135" s="3">
        <v>64.569999999999993</v>
      </c>
      <c r="N1135" s="3">
        <v>59.72</v>
      </c>
      <c r="O1135" s="3">
        <v>50.53</v>
      </c>
      <c r="P1135" s="3">
        <v>45.33</v>
      </c>
      <c r="Q1135" s="3">
        <v>41.91</v>
      </c>
      <c r="R1135" s="3">
        <v>42.01</v>
      </c>
      <c r="S1135" s="3">
        <v>42.86</v>
      </c>
      <c r="T1135" s="3">
        <v>44.22</v>
      </c>
      <c r="U1135" s="3">
        <v>47.9</v>
      </c>
      <c r="V1135" s="3">
        <v>50.74</v>
      </c>
      <c r="W1135" s="3">
        <v>53.47</v>
      </c>
      <c r="X1135" s="3">
        <v>55.45</v>
      </c>
      <c r="Y1135" s="3">
        <v>55.47</v>
      </c>
      <c r="Z1135" s="3">
        <v>52.13</v>
      </c>
      <c r="AA1135" s="3">
        <v>46.38</v>
      </c>
      <c r="AB1135" s="3">
        <v>41.84</v>
      </c>
      <c r="AC1135" s="3">
        <v>38.619999999999997</v>
      </c>
      <c r="AD1135" s="3">
        <v>37.89</v>
      </c>
      <c r="AE1135" s="3">
        <v>38.15</v>
      </c>
      <c r="AF1135" s="3">
        <v>40.56</v>
      </c>
      <c r="AG1135" s="3">
        <v>45.47</v>
      </c>
      <c r="AH1135" s="3">
        <v>49.12</v>
      </c>
      <c r="AI1135" s="3">
        <v>51.4</v>
      </c>
      <c r="AJ1135" s="3">
        <v>52.57</v>
      </c>
      <c r="AK1135" s="3">
        <v>51.75</v>
      </c>
      <c r="AL1135" s="3">
        <v>48.78</v>
      </c>
      <c r="AM1135" s="3">
        <v>43.04</v>
      </c>
      <c r="AN1135" s="3">
        <v>40.68</v>
      </c>
      <c r="AO1135" s="3">
        <v>39.17</v>
      </c>
      <c r="AP1135" s="3">
        <v>38.71</v>
      </c>
      <c r="AQ1135" s="3">
        <v>38.82</v>
      </c>
      <c r="AR1135" s="3">
        <v>39.89</v>
      </c>
      <c r="AS1135" s="3">
        <v>45.19</v>
      </c>
      <c r="AT1135" s="3">
        <v>48.35</v>
      </c>
      <c r="AU1135" s="3">
        <v>50.16</v>
      </c>
      <c r="AV1135" s="3">
        <v>51.41</v>
      </c>
      <c r="AW1135" s="3">
        <v>50.43</v>
      </c>
      <c r="AX1135" s="3">
        <v>47.33</v>
      </c>
      <c r="AY1135" s="3">
        <v>42.04</v>
      </c>
    </row>
    <row r="1136" spans="1:51" x14ac:dyDescent="0.35">
      <c r="A1136" s="5">
        <f t="shared" si="18"/>
        <v>44315</v>
      </c>
      <c r="B1136" t="s">
        <v>1281</v>
      </c>
      <c r="C1136" s="2">
        <v>44315</v>
      </c>
      <c r="D1136" s="3">
        <v>57.89</v>
      </c>
      <c r="E1136" s="3">
        <v>58.48</v>
      </c>
      <c r="F1136" s="3">
        <v>56.04</v>
      </c>
      <c r="G1136" s="3">
        <v>55.83</v>
      </c>
      <c r="H1136" s="3">
        <v>56.98</v>
      </c>
      <c r="I1136" s="3">
        <v>58.54</v>
      </c>
      <c r="J1136" s="3">
        <v>63.26</v>
      </c>
      <c r="K1136" s="3">
        <v>65.709999999999994</v>
      </c>
      <c r="L1136" s="3">
        <v>66.959999999999994</v>
      </c>
      <c r="M1136" s="3">
        <v>67.06</v>
      </c>
      <c r="N1136" s="3">
        <v>61.76</v>
      </c>
      <c r="O1136" s="3">
        <v>52.39</v>
      </c>
      <c r="P1136" s="3">
        <v>46.4</v>
      </c>
      <c r="Q1136" s="3">
        <v>42.49</v>
      </c>
      <c r="R1136" s="3">
        <v>42.98</v>
      </c>
      <c r="S1136" s="3">
        <v>43.87</v>
      </c>
      <c r="T1136" s="3">
        <v>45.15</v>
      </c>
      <c r="U1136" s="3">
        <v>48.63</v>
      </c>
      <c r="V1136" s="3">
        <v>51.59</v>
      </c>
      <c r="W1136" s="3">
        <v>54.34</v>
      </c>
      <c r="X1136" s="3">
        <v>56.57</v>
      </c>
      <c r="Y1136" s="3">
        <v>56.75</v>
      </c>
      <c r="Z1136" s="3">
        <v>53.37</v>
      </c>
      <c r="AA1136" s="3">
        <v>47.26</v>
      </c>
      <c r="AB1136" s="3">
        <v>42.68</v>
      </c>
      <c r="AC1136" s="3">
        <v>39.42</v>
      </c>
      <c r="AD1136" s="3">
        <v>38.630000000000003</v>
      </c>
      <c r="AE1136" s="3">
        <v>38.83</v>
      </c>
      <c r="AF1136" s="3">
        <v>41.18</v>
      </c>
      <c r="AG1136" s="3">
        <v>46.28</v>
      </c>
      <c r="AH1136" s="3">
        <v>50.06</v>
      </c>
      <c r="AI1136" s="3">
        <v>52.36</v>
      </c>
      <c r="AJ1136" s="3">
        <v>53.5</v>
      </c>
      <c r="AK1136" s="3">
        <v>52.64</v>
      </c>
      <c r="AL1136" s="3">
        <v>49.63</v>
      </c>
      <c r="AM1136" s="3">
        <v>43.92</v>
      </c>
      <c r="AN1136" s="3">
        <v>41.59</v>
      </c>
      <c r="AO1136" s="3">
        <v>40.11</v>
      </c>
      <c r="AP1136" s="3">
        <v>39.65</v>
      </c>
      <c r="AQ1136" s="3">
        <v>39.729999999999997</v>
      </c>
      <c r="AR1136" s="3">
        <v>40.76</v>
      </c>
      <c r="AS1136" s="3">
        <v>45.91</v>
      </c>
      <c r="AT1136" s="3">
        <v>48.92</v>
      </c>
      <c r="AU1136" s="3">
        <v>50.58</v>
      </c>
      <c r="AV1136" s="3">
        <v>51.72</v>
      </c>
      <c r="AW1136" s="3">
        <v>50.74</v>
      </c>
      <c r="AX1136" s="3">
        <v>47.64</v>
      </c>
      <c r="AY1136" s="3">
        <v>42.41</v>
      </c>
    </row>
    <row r="1137" spans="1:51" x14ac:dyDescent="0.35">
      <c r="A1137" s="5">
        <f t="shared" si="18"/>
        <v>44316</v>
      </c>
      <c r="B1137" t="s">
        <v>1282</v>
      </c>
      <c r="C1137" s="2">
        <v>44316</v>
      </c>
      <c r="D1137" s="3">
        <v>60.24</v>
      </c>
      <c r="E1137" s="3">
        <v>57.96</v>
      </c>
      <c r="F1137" s="3">
        <v>57.62</v>
      </c>
      <c r="G1137" s="3">
        <v>58.81</v>
      </c>
      <c r="H1137" s="3">
        <v>60.99</v>
      </c>
      <c r="I1137" s="3">
        <v>65.56</v>
      </c>
      <c r="J1137" s="3">
        <v>67.78</v>
      </c>
      <c r="K1137" s="3">
        <v>68.569999999999993</v>
      </c>
      <c r="L1137" s="3">
        <v>68.77</v>
      </c>
      <c r="M1137" s="3">
        <v>63.82</v>
      </c>
      <c r="N1137" s="3">
        <v>53.16</v>
      </c>
      <c r="O1137" s="3">
        <v>47.38</v>
      </c>
      <c r="P1137" s="3">
        <v>43.41</v>
      </c>
      <c r="Q1137" s="3">
        <v>43.69</v>
      </c>
      <c r="R1137" s="3">
        <v>44.32</v>
      </c>
      <c r="S1137" s="3">
        <v>45.66</v>
      </c>
      <c r="T1137" s="3">
        <v>49.53</v>
      </c>
      <c r="U1137" s="3">
        <v>52.62</v>
      </c>
      <c r="V1137" s="3">
        <v>55.29</v>
      </c>
      <c r="W1137" s="3">
        <v>57.17</v>
      </c>
      <c r="X1137" s="3">
        <v>57.28</v>
      </c>
      <c r="Y1137" s="3">
        <v>53.84</v>
      </c>
      <c r="Z1137" s="3">
        <v>47.8</v>
      </c>
      <c r="AA1137" s="3">
        <v>43.23</v>
      </c>
      <c r="AB1137" s="3">
        <v>39.880000000000003</v>
      </c>
      <c r="AC1137" s="3">
        <v>38.9</v>
      </c>
      <c r="AD1137" s="3">
        <v>39.020000000000003</v>
      </c>
      <c r="AE1137" s="3">
        <v>41.2</v>
      </c>
      <c r="AF1137" s="3">
        <v>46.3</v>
      </c>
      <c r="AG1137" s="3">
        <v>50.05</v>
      </c>
      <c r="AH1137" s="3">
        <v>52.35</v>
      </c>
      <c r="AI1137" s="3">
        <v>53.49</v>
      </c>
      <c r="AJ1137" s="3">
        <v>52.63</v>
      </c>
      <c r="AK1137" s="3">
        <v>49.68</v>
      </c>
      <c r="AL1137" s="3">
        <v>44.17</v>
      </c>
      <c r="AM1137" s="3">
        <v>41.9</v>
      </c>
      <c r="AN1137" s="3">
        <v>40.42</v>
      </c>
      <c r="AO1137" s="3">
        <v>39.96</v>
      </c>
      <c r="AP1137" s="3">
        <v>40.04</v>
      </c>
      <c r="AQ1137" s="3">
        <v>41.07</v>
      </c>
      <c r="AR1137" s="3">
        <v>46.16</v>
      </c>
      <c r="AS1137" s="3">
        <v>49.08</v>
      </c>
      <c r="AT1137" s="3">
        <v>50.71</v>
      </c>
      <c r="AU1137" s="3">
        <v>51.85</v>
      </c>
      <c r="AV1137" s="3">
        <v>50.87</v>
      </c>
      <c r="AW1137" s="3">
        <v>47.77</v>
      </c>
      <c r="AX1137" s="3">
        <v>42.54</v>
      </c>
      <c r="AY1137" s="3">
        <v>40.53</v>
      </c>
    </row>
    <row r="1138" spans="1:51" x14ac:dyDescent="0.35">
      <c r="A1138" s="5">
        <f t="shared" si="18"/>
        <v>44319</v>
      </c>
      <c r="B1138" t="s">
        <v>1283</v>
      </c>
      <c r="C1138" s="2">
        <v>44319</v>
      </c>
      <c r="D1138" s="3">
        <v>60.24</v>
      </c>
      <c r="E1138" s="3">
        <v>57.96</v>
      </c>
      <c r="F1138" s="3">
        <v>57.62</v>
      </c>
      <c r="G1138" s="3">
        <v>58.81</v>
      </c>
      <c r="H1138" s="3">
        <v>60.99</v>
      </c>
      <c r="I1138" s="3">
        <v>65.56</v>
      </c>
      <c r="J1138" s="3">
        <v>67.78</v>
      </c>
      <c r="K1138" s="3">
        <v>68.569999999999993</v>
      </c>
      <c r="L1138" s="3">
        <v>68.77</v>
      </c>
      <c r="M1138" s="3">
        <v>63.82</v>
      </c>
      <c r="N1138" s="3">
        <v>53.16</v>
      </c>
      <c r="O1138" s="3">
        <v>47.38</v>
      </c>
      <c r="P1138" s="3">
        <v>43.41</v>
      </c>
      <c r="Q1138" s="3">
        <v>43.69</v>
      </c>
      <c r="R1138" s="3">
        <v>44.32</v>
      </c>
      <c r="S1138" s="3">
        <v>45.66</v>
      </c>
      <c r="T1138" s="3">
        <v>49.53</v>
      </c>
      <c r="U1138" s="3">
        <v>52.62</v>
      </c>
      <c r="V1138" s="3">
        <v>55.29</v>
      </c>
      <c r="W1138" s="3">
        <v>57.17</v>
      </c>
      <c r="X1138" s="3">
        <v>57.28</v>
      </c>
      <c r="Y1138" s="3">
        <v>53.84</v>
      </c>
      <c r="Z1138" s="3">
        <v>47.8</v>
      </c>
      <c r="AA1138" s="3">
        <v>43.23</v>
      </c>
      <c r="AB1138" s="3">
        <v>39.880000000000003</v>
      </c>
      <c r="AC1138" s="3">
        <v>38.9</v>
      </c>
      <c r="AD1138" s="3">
        <v>39.020000000000003</v>
      </c>
      <c r="AE1138" s="3">
        <v>41.2</v>
      </c>
      <c r="AF1138" s="3">
        <v>46.3</v>
      </c>
      <c r="AG1138" s="3">
        <v>50.05</v>
      </c>
      <c r="AH1138" s="3">
        <v>52.35</v>
      </c>
      <c r="AI1138" s="3">
        <v>53.49</v>
      </c>
      <c r="AJ1138" s="3">
        <v>52.63</v>
      </c>
      <c r="AK1138" s="3">
        <v>49.68</v>
      </c>
      <c r="AL1138" s="3">
        <v>44.17</v>
      </c>
      <c r="AM1138" s="3">
        <v>41.9</v>
      </c>
      <c r="AN1138" s="3">
        <v>40.42</v>
      </c>
      <c r="AO1138" s="3">
        <v>39.96</v>
      </c>
      <c r="AP1138" s="3">
        <v>40.04</v>
      </c>
      <c r="AQ1138" s="3">
        <v>41.07</v>
      </c>
      <c r="AR1138" s="3">
        <v>46.16</v>
      </c>
      <c r="AS1138" s="3">
        <v>49.08</v>
      </c>
      <c r="AT1138" s="3">
        <v>50.71</v>
      </c>
      <c r="AU1138" s="3">
        <v>51.85</v>
      </c>
      <c r="AV1138" s="3">
        <v>50.87</v>
      </c>
      <c r="AW1138" s="3">
        <v>47.77</v>
      </c>
      <c r="AX1138" s="3">
        <v>42.54</v>
      </c>
      <c r="AY1138" s="3">
        <v>40.53</v>
      </c>
    </row>
    <row r="1139" spans="1:51" x14ac:dyDescent="0.35">
      <c r="A1139" s="5">
        <f t="shared" si="18"/>
        <v>44320</v>
      </c>
      <c r="B1139" t="s">
        <v>1284</v>
      </c>
      <c r="C1139" s="2">
        <v>44320</v>
      </c>
      <c r="D1139" s="3">
        <v>59.57</v>
      </c>
      <c r="E1139" s="3">
        <v>57.47</v>
      </c>
      <c r="F1139" s="3">
        <v>57.17</v>
      </c>
      <c r="G1139" s="3">
        <v>58.34</v>
      </c>
      <c r="H1139" s="3">
        <v>60.36</v>
      </c>
      <c r="I1139" s="3">
        <v>65.489999999999995</v>
      </c>
      <c r="J1139" s="3">
        <v>67.61</v>
      </c>
      <c r="K1139" s="3">
        <v>68.290000000000006</v>
      </c>
      <c r="L1139" s="3">
        <v>68.540000000000006</v>
      </c>
      <c r="M1139" s="3">
        <v>63.82</v>
      </c>
      <c r="N1139" s="3">
        <v>53.17</v>
      </c>
      <c r="O1139" s="3">
        <v>47.47</v>
      </c>
      <c r="P1139" s="3">
        <v>43.59</v>
      </c>
      <c r="Q1139" s="3">
        <v>43.88</v>
      </c>
      <c r="R1139" s="3">
        <v>44.52</v>
      </c>
      <c r="S1139" s="3">
        <v>45.84</v>
      </c>
      <c r="T1139" s="3">
        <v>49.7</v>
      </c>
      <c r="U1139" s="3">
        <v>52.72</v>
      </c>
      <c r="V1139" s="3">
        <v>55.39</v>
      </c>
      <c r="W1139" s="3">
        <v>57.29</v>
      </c>
      <c r="X1139" s="3">
        <v>57.35</v>
      </c>
      <c r="Y1139" s="3">
        <v>53.86</v>
      </c>
      <c r="Z1139" s="3">
        <v>47.69</v>
      </c>
      <c r="AA1139" s="3">
        <v>43.06</v>
      </c>
      <c r="AB1139" s="3">
        <v>39.659999999999997</v>
      </c>
      <c r="AC1139" s="3">
        <v>38.68</v>
      </c>
      <c r="AD1139" s="3">
        <v>38.799999999999997</v>
      </c>
      <c r="AE1139" s="3">
        <v>40.98</v>
      </c>
      <c r="AF1139" s="3">
        <v>46.2</v>
      </c>
      <c r="AG1139" s="3">
        <v>50.02</v>
      </c>
      <c r="AH1139" s="3">
        <v>52.36</v>
      </c>
      <c r="AI1139" s="3">
        <v>53.5</v>
      </c>
      <c r="AJ1139" s="3">
        <v>52.64</v>
      </c>
      <c r="AK1139" s="3">
        <v>49.69</v>
      </c>
      <c r="AL1139" s="3">
        <v>44.18</v>
      </c>
      <c r="AM1139" s="3">
        <v>41.9</v>
      </c>
      <c r="AN1139" s="3">
        <v>40.42</v>
      </c>
      <c r="AO1139" s="3">
        <v>39.96</v>
      </c>
      <c r="AP1139" s="3">
        <v>40.04</v>
      </c>
      <c r="AQ1139" s="3">
        <v>41.07</v>
      </c>
      <c r="AR1139" s="3">
        <v>46.16</v>
      </c>
      <c r="AS1139" s="3">
        <v>49.08</v>
      </c>
      <c r="AT1139" s="3">
        <v>50.71</v>
      </c>
      <c r="AU1139" s="3">
        <v>51.85</v>
      </c>
      <c r="AV1139" s="3">
        <v>50.87</v>
      </c>
      <c r="AW1139" s="3">
        <v>47.77</v>
      </c>
      <c r="AX1139" s="3">
        <v>42.54</v>
      </c>
      <c r="AY1139" s="3">
        <v>40.53</v>
      </c>
    </row>
    <row r="1140" spans="1:51" x14ac:dyDescent="0.35">
      <c r="A1140" s="5">
        <f t="shared" si="18"/>
        <v>44321</v>
      </c>
      <c r="B1140" t="s">
        <v>1285</v>
      </c>
      <c r="C1140" s="2">
        <v>44321</v>
      </c>
      <c r="D1140" s="3">
        <v>61.7</v>
      </c>
      <c r="E1140" s="3">
        <v>59.43</v>
      </c>
      <c r="F1140" s="3">
        <v>58.99</v>
      </c>
      <c r="G1140" s="3">
        <v>59.93</v>
      </c>
      <c r="H1140" s="3">
        <v>61.6</v>
      </c>
      <c r="I1140" s="3">
        <v>66.94</v>
      </c>
      <c r="J1140" s="3">
        <v>69.099999999999994</v>
      </c>
      <c r="K1140" s="3">
        <v>69.92</v>
      </c>
      <c r="L1140" s="3">
        <v>70</v>
      </c>
      <c r="M1140" s="3">
        <v>65.260000000000005</v>
      </c>
      <c r="N1140" s="3">
        <v>53.1</v>
      </c>
      <c r="O1140" s="3">
        <v>48.16</v>
      </c>
      <c r="P1140" s="3">
        <v>44.57</v>
      </c>
      <c r="Q1140" s="3">
        <v>45</v>
      </c>
      <c r="R1140" s="3">
        <v>45.61</v>
      </c>
      <c r="S1140" s="3">
        <v>46.84</v>
      </c>
      <c r="T1140" s="3">
        <v>50.42</v>
      </c>
      <c r="U1140" s="3">
        <v>53.31</v>
      </c>
      <c r="V1140" s="3">
        <v>55.98</v>
      </c>
      <c r="W1140" s="3">
        <v>57.9</v>
      </c>
      <c r="X1140" s="3">
        <v>57.96</v>
      </c>
      <c r="Y1140" s="3">
        <v>54.47</v>
      </c>
      <c r="Z1140" s="3">
        <v>48.3</v>
      </c>
      <c r="AA1140" s="3">
        <v>43.67</v>
      </c>
      <c r="AB1140" s="3">
        <v>40.270000000000003</v>
      </c>
      <c r="AC1140" s="3">
        <v>39.29</v>
      </c>
      <c r="AD1140" s="3">
        <v>39.409999999999997</v>
      </c>
      <c r="AE1140" s="3">
        <v>41.59</v>
      </c>
      <c r="AF1140" s="3">
        <v>46.72</v>
      </c>
      <c r="AG1140" s="3">
        <v>50.49</v>
      </c>
      <c r="AH1140" s="3">
        <v>52.83</v>
      </c>
      <c r="AI1140" s="3">
        <v>53.97</v>
      </c>
      <c r="AJ1140" s="3">
        <v>53.11</v>
      </c>
      <c r="AK1140" s="3">
        <v>50.16</v>
      </c>
      <c r="AL1140" s="3">
        <v>44.65</v>
      </c>
      <c r="AM1140" s="3">
        <v>42.37</v>
      </c>
      <c r="AN1140" s="3">
        <v>40.89</v>
      </c>
      <c r="AO1140" s="3">
        <v>40.43</v>
      </c>
      <c r="AP1140" s="3">
        <v>40.51</v>
      </c>
      <c r="AQ1140" s="3">
        <v>41.54</v>
      </c>
      <c r="AR1140" s="3">
        <v>46.53</v>
      </c>
      <c r="AS1140" s="3">
        <v>49.45</v>
      </c>
      <c r="AT1140" s="3">
        <v>51.08</v>
      </c>
      <c r="AU1140" s="3">
        <v>52.21</v>
      </c>
      <c r="AV1140" s="3">
        <v>51.23</v>
      </c>
      <c r="AW1140" s="3">
        <v>48.13</v>
      </c>
      <c r="AX1140" s="3">
        <v>42.91</v>
      </c>
      <c r="AY1140" s="3">
        <v>40.9</v>
      </c>
    </row>
    <row r="1141" spans="1:51" x14ac:dyDescent="0.35">
      <c r="A1141" s="5">
        <f t="shared" si="18"/>
        <v>44322</v>
      </c>
      <c r="B1141" t="s">
        <v>1286</v>
      </c>
      <c r="C1141" s="2">
        <v>44322</v>
      </c>
      <c r="D1141" s="3">
        <v>62.25</v>
      </c>
      <c r="E1141" s="3">
        <v>60.4</v>
      </c>
      <c r="F1141" s="3">
        <v>59.9</v>
      </c>
      <c r="G1141" s="3">
        <v>61.3</v>
      </c>
      <c r="H1141" s="3">
        <v>63.29</v>
      </c>
      <c r="I1141" s="3">
        <v>68.290000000000006</v>
      </c>
      <c r="J1141" s="3">
        <v>70.63</v>
      </c>
      <c r="K1141" s="3">
        <v>71.63</v>
      </c>
      <c r="L1141" s="3">
        <v>71.69</v>
      </c>
      <c r="M1141" s="3">
        <v>66.59</v>
      </c>
      <c r="N1141" s="3">
        <v>53.85</v>
      </c>
      <c r="O1141" s="3">
        <v>48.67</v>
      </c>
      <c r="P1141" s="3">
        <v>44.85</v>
      </c>
      <c r="Q1141" s="3">
        <v>45.54</v>
      </c>
      <c r="R1141" s="3">
        <v>46.25</v>
      </c>
      <c r="S1141" s="3">
        <v>47.55</v>
      </c>
      <c r="T1141" s="3">
        <v>51.21</v>
      </c>
      <c r="U1141" s="3">
        <v>54.1</v>
      </c>
      <c r="V1141" s="3">
        <v>56.77</v>
      </c>
      <c r="W1141" s="3">
        <v>58.69</v>
      </c>
      <c r="X1141" s="3">
        <v>58.75</v>
      </c>
      <c r="Y1141" s="3">
        <v>55.27</v>
      </c>
      <c r="Z1141" s="3">
        <v>49.06</v>
      </c>
      <c r="AA1141" s="3">
        <v>44.38</v>
      </c>
      <c r="AB1141" s="3">
        <v>40.94</v>
      </c>
      <c r="AC1141" s="3">
        <v>39.909999999999997</v>
      </c>
      <c r="AD1141" s="3">
        <v>39.97</v>
      </c>
      <c r="AE1141" s="3">
        <v>42.09</v>
      </c>
      <c r="AF1141" s="3">
        <v>47.16</v>
      </c>
      <c r="AG1141" s="3">
        <v>50.93</v>
      </c>
      <c r="AH1141" s="3">
        <v>53.26</v>
      </c>
      <c r="AI1141" s="3">
        <v>54.4</v>
      </c>
      <c r="AJ1141" s="3">
        <v>53.54</v>
      </c>
      <c r="AK1141" s="3">
        <v>50.59</v>
      </c>
      <c r="AL1141" s="3">
        <v>45.08</v>
      </c>
      <c r="AM1141" s="3">
        <v>42.8</v>
      </c>
      <c r="AN1141" s="3">
        <v>41.32</v>
      </c>
      <c r="AO1141" s="3">
        <v>40.86</v>
      </c>
      <c r="AP1141" s="3">
        <v>40.94</v>
      </c>
      <c r="AQ1141" s="3">
        <v>41.97</v>
      </c>
      <c r="AR1141" s="3">
        <v>46.96</v>
      </c>
      <c r="AS1141" s="3">
        <v>49.88</v>
      </c>
      <c r="AT1141" s="3">
        <v>51.51</v>
      </c>
      <c r="AU1141" s="3">
        <v>52.64</v>
      </c>
      <c r="AV1141" s="3">
        <v>51.66</v>
      </c>
      <c r="AW1141" s="3">
        <v>48.56</v>
      </c>
      <c r="AX1141" s="3">
        <v>43.34</v>
      </c>
      <c r="AY1141" s="3">
        <v>41.33</v>
      </c>
    </row>
    <row r="1142" spans="1:51" x14ac:dyDescent="0.35">
      <c r="A1142" s="5">
        <f t="shared" si="18"/>
        <v>44323</v>
      </c>
      <c r="B1142" t="s">
        <v>1287</v>
      </c>
      <c r="C1142" s="2">
        <v>44323</v>
      </c>
      <c r="D1142" s="3">
        <v>61.23</v>
      </c>
      <c r="E1142" s="3">
        <v>59.65</v>
      </c>
      <c r="F1142" s="3">
        <v>59.18</v>
      </c>
      <c r="G1142" s="3">
        <v>60.37</v>
      </c>
      <c r="H1142" s="3">
        <v>62.48</v>
      </c>
      <c r="I1142" s="3">
        <v>67.58</v>
      </c>
      <c r="J1142" s="3">
        <v>69.92</v>
      </c>
      <c r="K1142" s="3">
        <v>70.790000000000006</v>
      </c>
      <c r="L1142" s="3">
        <v>70.92</v>
      </c>
      <c r="M1142" s="3">
        <v>66.2</v>
      </c>
      <c r="N1142" s="3">
        <v>53.96</v>
      </c>
      <c r="O1142" s="3">
        <v>49.02</v>
      </c>
      <c r="P1142" s="3">
        <v>45.31</v>
      </c>
      <c r="Q1142" s="3">
        <v>45.94</v>
      </c>
      <c r="R1142" s="3">
        <v>46.57</v>
      </c>
      <c r="S1142" s="3">
        <v>47.99</v>
      </c>
      <c r="T1142" s="3">
        <v>51.71</v>
      </c>
      <c r="U1142" s="3">
        <v>54.6</v>
      </c>
      <c r="V1142" s="3">
        <v>57.24</v>
      </c>
      <c r="W1142" s="3">
        <v>59.23</v>
      </c>
      <c r="X1142" s="3">
        <v>59.27</v>
      </c>
      <c r="Y1142" s="3">
        <v>55.76</v>
      </c>
      <c r="Z1142" s="3">
        <v>49.41</v>
      </c>
      <c r="AA1142" s="3">
        <v>44.71</v>
      </c>
      <c r="AB1142" s="3">
        <v>41.27</v>
      </c>
      <c r="AC1142" s="3">
        <v>40.24</v>
      </c>
      <c r="AD1142" s="3">
        <v>40.299999999999997</v>
      </c>
      <c r="AE1142" s="3">
        <v>42.53</v>
      </c>
      <c r="AF1142" s="3">
        <v>47.62</v>
      </c>
      <c r="AG1142" s="3">
        <v>51.31</v>
      </c>
      <c r="AH1142" s="3">
        <v>53.56</v>
      </c>
      <c r="AI1142" s="3">
        <v>54.59</v>
      </c>
      <c r="AJ1142" s="3">
        <v>53.64</v>
      </c>
      <c r="AK1142" s="3">
        <v>50.45</v>
      </c>
      <c r="AL1142" s="3">
        <v>44.45</v>
      </c>
      <c r="AM1142" s="3">
        <v>42.01</v>
      </c>
      <c r="AN1142" s="3">
        <v>40.44</v>
      </c>
      <c r="AO1142" s="3">
        <v>39.81</v>
      </c>
      <c r="AP1142" s="3">
        <v>39.89</v>
      </c>
      <c r="AQ1142" s="3">
        <v>40.92</v>
      </c>
      <c r="AR1142" s="3">
        <v>45.86</v>
      </c>
      <c r="AS1142" s="3">
        <v>48.75</v>
      </c>
      <c r="AT1142" s="3">
        <v>50.38</v>
      </c>
      <c r="AU1142" s="3">
        <v>51.51</v>
      </c>
      <c r="AV1142" s="3">
        <v>50.53</v>
      </c>
      <c r="AW1142" s="3">
        <v>47.43</v>
      </c>
      <c r="AX1142" s="3">
        <v>42.21</v>
      </c>
      <c r="AY1142" s="3">
        <v>40.200000000000003</v>
      </c>
    </row>
    <row r="1143" spans="1:51" x14ac:dyDescent="0.35">
      <c r="A1143" s="5">
        <f t="shared" si="18"/>
        <v>44326</v>
      </c>
      <c r="B1143" t="s">
        <v>1288</v>
      </c>
      <c r="C1143" s="2">
        <v>44326</v>
      </c>
      <c r="D1143" s="3">
        <v>64.05</v>
      </c>
      <c r="E1143" s="3">
        <v>62.47</v>
      </c>
      <c r="F1143" s="3">
        <v>61.97</v>
      </c>
      <c r="G1143" s="3">
        <v>62.73</v>
      </c>
      <c r="H1143" s="3">
        <v>64.8</v>
      </c>
      <c r="I1143" s="3">
        <v>69.5</v>
      </c>
      <c r="J1143" s="3">
        <v>72.2</v>
      </c>
      <c r="K1143" s="3">
        <v>73.06</v>
      </c>
      <c r="L1143" s="3">
        <v>73.09</v>
      </c>
      <c r="M1143" s="3">
        <v>68.7</v>
      </c>
      <c r="N1143" s="3">
        <v>56.17</v>
      </c>
      <c r="O1143" s="3">
        <v>50.66</v>
      </c>
      <c r="P1143" s="3">
        <v>46.76</v>
      </c>
      <c r="Q1143" s="3">
        <v>46.97</v>
      </c>
      <c r="R1143" s="3">
        <v>47.75</v>
      </c>
      <c r="S1143" s="3">
        <v>49.42</v>
      </c>
      <c r="T1143" s="3">
        <v>53.24</v>
      </c>
      <c r="U1143" s="3">
        <v>56.17</v>
      </c>
      <c r="V1143" s="3">
        <v>58.89</v>
      </c>
      <c r="W1143" s="3">
        <v>60.8</v>
      </c>
      <c r="X1143" s="3">
        <v>60.76</v>
      </c>
      <c r="Y1143" s="3">
        <v>57.17</v>
      </c>
      <c r="Z1143" s="3">
        <v>50.73</v>
      </c>
      <c r="AA1143" s="3">
        <v>45.78</v>
      </c>
      <c r="AB1143" s="3">
        <v>42.25</v>
      </c>
      <c r="AC1143" s="3">
        <v>41.11</v>
      </c>
      <c r="AD1143" s="3">
        <v>41.15</v>
      </c>
      <c r="AE1143" s="3">
        <v>43.38</v>
      </c>
      <c r="AF1143" s="3">
        <v>48.49</v>
      </c>
      <c r="AG1143" s="3">
        <v>52.18</v>
      </c>
      <c r="AH1143" s="3">
        <v>54.47</v>
      </c>
      <c r="AI1143" s="3">
        <v>55.43</v>
      </c>
      <c r="AJ1143" s="3">
        <v>54.48</v>
      </c>
      <c r="AK1143" s="3">
        <v>51.29</v>
      </c>
      <c r="AL1143" s="3">
        <v>45.29</v>
      </c>
      <c r="AM1143" s="3">
        <v>42.85</v>
      </c>
      <c r="AN1143" s="3">
        <v>41.28</v>
      </c>
      <c r="AO1143" s="3">
        <v>40.65</v>
      </c>
      <c r="AP1143" s="3">
        <v>40.729999999999997</v>
      </c>
      <c r="AQ1143" s="3">
        <v>41.76</v>
      </c>
      <c r="AR1143" s="3">
        <v>46.7</v>
      </c>
      <c r="AS1143" s="3">
        <v>49.59</v>
      </c>
      <c r="AT1143" s="3">
        <v>51.22</v>
      </c>
      <c r="AU1143" s="3">
        <v>52.35</v>
      </c>
      <c r="AV1143" s="3">
        <v>51.37</v>
      </c>
      <c r="AW1143" s="3">
        <v>48.27</v>
      </c>
      <c r="AX1143" s="3">
        <v>43.05</v>
      </c>
      <c r="AY1143" s="3">
        <v>41.04</v>
      </c>
    </row>
    <row r="1144" spans="1:51" x14ac:dyDescent="0.35">
      <c r="A1144" s="5">
        <f t="shared" si="18"/>
        <v>44327</v>
      </c>
      <c r="B1144" t="s">
        <v>1289</v>
      </c>
      <c r="C1144" s="2">
        <v>44327</v>
      </c>
      <c r="D1144" s="3">
        <v>65.62</v>
      </c>
      <c r="E1144" s="3">
        <v>63.81</v>
      </c>
      <c r="F1144" s="3">
        <v>63.21</v>
      </c>
      <c r="G1144" s="3">
        <v>63.96</v>
      </c>
      <c r="H1144" s="3">
        <v>65.94</v>
      </c>
      <c r="I1144" s="3">
        <v>70.56</v>
      </c>
      <c r="J1144" s="3">
        <v>73.36</v>
      </c>
      <c r="K1144" s="3">
        <v>74.19</v>
      </c>
      <c r="L1144" s="3">
        <v>74.239999999999995</v>
      </c>
      <c r="M1144" s="3">
        <v>69.91</v>
      </c>
      <c r="N1144" s="3">
        <v>57.31</v>
      </c>
      <c r="O1144" s="3">
        <v>51.74</v>
      </c>
      <c r="P1144" s="3">
        <v>47.77</v>
      </c>
      <c r="Q1144" s="3">
        <v>47.97</v>
      </c>
      <c r="R1144" s="3">
        <v>48.66</v>
      </c>
      <c r="S1144" s="3">
        <v>50.25</v>
      </c>
      <c r="T1144" s="3">
        <v>54.08</v>
      </c>
      <c r="U1144" s="3">
        <v>56.95</v>
      </c>
      <c r="V1144" s="3">
        <v>59.62</v>
      </c>
      <c r="W1144" s="3">
        <v>61.48</v>
      </c>
      <c r="X1144" s="3">
        <v>61.39</v>
      </c>
      <c r="Y1144" s="3">
        <v>57.73</v>
      </c>
      <c r="Z1144" s="3">
        <v>51.2</v>
      </c>
      <c r="AA1144" s="3">
        <v>46.2</v>
      </c>
      <c r="AB1144" s="3">
        <v>42.61</v>
      </c>
      <c r="AC1144" s="3">
        <v>41.38</v>
      </c>
      <c r="AD1144" s="3">
        <v>41.36</v>
      </c>
      <c r="AE1144" s="3">
        <v>43.64</v>
      </c>
      <c r="AF1144" s="3">
        <v>48.77</v>
      </c>
      <c r="AG1144" s="3">
        <v>52.48</v>
      </c>
      <c r="AH1144" s="3">
        <v>54.77</v>
      </c>
      <c r="AI1144" s="3">
        <v>55.73</v>
      </c>
      <c r="AJ1144" s="3">
        <v>54.78</v>
      </c>
      <c r="AK1144" s="3">
        <v>51.59</v>
      </c>
      <c r="AL1144" s="3">
        <v>45.59</v>
      </c>
      <c r="AM1144" s="3">
        <v>43.15</v>
      </c>
      <c r="AN1144" s="3">
        <v>41.58</v>
      </c>
      <c r="AO1144" s="3">
        <v>40.950000000000003</v>
      </c>
      <c r="AP1144" s="3">
        <v>41.03</v>
      </c>
      <c r="AQ1144" s="3">
        <v>42.06</v>
      </c>
      <c r="AR1144" s="3">
        <v>47</v>
      </c>
      <c r="AS1144" s="3">
        <v>49.89</v>
      </c>
      <c r="AT1144" s="3">
        <v>51.52</v>
      </c>
      <c r="AU1144" s="3">
        <v>52.65</v>
      </c>
      <c r="AV1144" s="3">
        <v>51.67</v>
      </c>
      <c r="AW1144" s="3">
        <v>48.57</v>
      </c>
      <c r="AX1144" s="3">
        <v>43.35</v>
      </c>
      <c r="AY1144" s="3">
        <v>41.34</v>
      </c>
    </row>
    <row r="1145" spans="1:51" x14ac:dyDescent="0.35">
      <c r="A1145" s="5">
        <f t="shared" si="18"/>
        <v>44328</v>
      </c>
      <c r="B1145" t="s">
        <v>1290</v>
      </c>
      <c r="C1145" s="2">
        <v>44328</v>
      </c>
      <c r="D1145" s="3">
        <v>66.760000000000005</v>
      </c>
      <c r="E1145" s="3">
        <v>64.95</v>
      </c>
      <c r="F1145" s="3">
        <v>64.41</v>
      </c>
      <c r="G1145" s="3">
        <v>65.209999999999994</v>
      </c>
      <c r="H1145" s="3">
        <v>67.489999999999995</v>
      </c>
      <c r="I1145" s="3">
        <v>72.260000000000005</v>
      </c>
      <c r="J1145" s="3">
        <v>75.040000000000006</v>
      </c>
      <c r="K1145" s="3">
        <v>75.959999999999994</v>
      </c>
      <c r="L1145" s="3">
        <v>75.91</v>
      </c>
      <c r="M1145" s="3">
        <v>71.459999999999994</v>
      </c>
      <c r="N1145" s="3">
        <v>58.46</v>
      </c>
      <c r="O1145" s="3">
        <v>52.76</v>
      </c>
      <c r="P1145" s="3">
        <v>48.7</v>
      </c>
      <c r="Q1145" s="3">
        <v>49.02</v>
      </c>
      <c r="R1145" s="3">
        <v>49.75</v>
      </c>
      <c r="S1145" s="3">
        <v>51.45</v>
      </c>
      <c r="T1145" s="3">
        <v>55.52</v>
      </c>
      <c r="U1145" s="3">
        <v>58.39</v>
      </c>
      <c r="V1145" s="3">
        <v>60.94</v>
      </c>
      <c r="W1145" s="3">
        <v>62.69</v>
      </c>
      <c r="X1145" s="3">
        <v>62.46</v>
      </c>
      <c r="Y1145" s="3">
        <v>58.61</v>
      </c>
      <c r="Z1145" s="3">
        <v>51.91</v>
      </c>
      <c r="AA1145" s="3">
        <v>46.87</v>
      </c>
      <c r="AB1145" s="3">
        <v>43.11</v>
      </c>
      <c r="AC1145" s="3">
        <v>41.96</v>
      </c>
      <c r="AD1145" s="3">
        <v>42.04</v>
      </c>
      <c r="AE1145" s="3">
        <v>44.4</v>
      </c>
      <c r="AF1145" s="3">
        <v>49.63</v>
      </c>
      <c r="AG1145" s="3">
        <v>53.34</v>
      </c>
      <c r="AH1145" s="3">
        <v>55.63</v>
      </c>
      <c r="AI1145" s="3">
        <v>56.59</v>
      </c>
      <c r="AJ1145" s="3">
        <v>55.64</v>
      </c>
      <c r="AK1145" s="3">
        <v>52.45</v>
      </c>
      <c r="AL1145" s="3">
        <v>46.45</v>
      </c>
      <c r="AM1145" s="3">
        <v>44.01</v>
      </c>
      <c r="AN1145" s="3">
        <v>42.44</v>
      </c>
      <c r="AO1145" s="3">
        <v>41.81</v>
      </c>
      <c r="AP1145" s="3">
        <v>41.89</v>
      </c>
      <c r="AQ1145" s="3">
        <v>42.92</v>
      </c>
      <c r="AR1145" s="3">
        <v>47.86</v>
      </c>
      <c r="AS1145" s="3">
        <v>50.75</v>
      </c>
      <c r="AT1145" s="3">
        <v>52.38</v>
      </c>
      <c r="AU1145" s="3">
        <v>53.51</v>
      </c>
      <c r="AV1145" s="3">
        <v>52.53</v>
      </c>
      <c r="AW1145" s="3">
        <v>49.43</v>
      </c>
      <c r="AX1145" s="3">
        <v>44.21</v>
      </c>
      <c r="AY1145" s="3">
        <v>42.2</v>
      </c>
    </row>
    <row r="1146" spans="1:51" x14ac:dyDescent="0.35">
      <c r="A1146" s="5">
        <f t="shared" si="18"/>
        <v>44329</v>
      </c>
      <c r="B1146" t="s">
        <v>1291</v>
      </c>
      <c r="C1146" s="2">
        <v>44329</v>
      </c>
      <c r="D1146" s="3">
        <v>66.92</v>
      </c>
      <c r="E1146" s="3">
        <v>64.63</v>
      </c>
      <c r="F1146" s="3">
        <v>64.09</v>
      </c>
      <c r="G1146" s="3">
        <v>64.86</v>
      </c>
      <c r="H1146" s="3">
        <v>67.12</v>
      </c>
      <c r="I1146" s="3">
        <v>71.91</v>
      </c>
      <c r="J1146" s="3">
        <v>74.680000000000007</v>
      </c>
      <c r="K1146" s="3">
        <v>75.599999999999994</v>
      </c>
      <c r="L1146" s="3">
        <v>75.61</v>
      </c>
      <c r="M1146" s="3">
        <v>71.099999999999994</v>
      </c>
      <c r="N1146" s="3">
        <v>58.09</v>
      </c>
      <c r="O1146" s="3">
        <v>52.38</v>
      </c>
      <c r="P1146" s="3">
        <v>48.27</v>
      </c>
      <c r="Q1146" s="3">
        <v>48.57</v>
      </c>
      <c r="R1146" s="3">
        <v>49.29</v>
      </c>
      <c r="S1146" s="3">
        <v>50.99</v>
      </c>
      <c r="T1146" s="3">
        <v>55.08</v>
      </c>
      <c r="U1146" s="3">
        <v>57.96</v>
      </c>
      <c r="V1146" s="3">
        <v>60.51</v>
      </c>
      <c r="W1146" s="3">
        <v>62.26</v>
      </c>
      <c r="X1146" s="3">
        <v>62.02</v>
      </c>
      <c r="Y1146" s="3">
        <v>58.19</v>
      </c>
      <c r="Z1146" s="3">
        <v>51.36</v>
      </c>
      <c r="AA1146" s="3">
        <v>46.31</v>
      </c>
      <c r="AB1146" s="3">
        <v>42.53</v>
      </c>
      <c r="AC1146" s="3">
        <v>41.35</v>
      </c>
      <c r="AD1146" s="3">
        <v>41.42</v>
      </c>
      <c r="AE1146" s="3">
        <v>43.77</v>
      </c>
      <c r="AF1146" s="3">
        <v>48.94</v>
      </c>
      <c r="AG1146" s="3">
        <v>52.6</v>
      </c>
      <c r="AH1146" s="3">
        <v>54.89</v>
      </c>
      <c r="AI1146" s="3">
        <v>55.85</v>
      </c>
      <c r="AJ1146" s="3">
        <v>54.9</v>
      </c>
      <c r="AK1146" s="3">
        <v>51.71</v>
      </c>
      <c r="AL1146" s="3">
        <v>45.62</v>
      </c>
      <c r="AM1146" s="3">
        <v>43.18</v>
      </c>
      <c r="AN1146" s="3">
        <v>41.61</v>
      </c>
      <c r="AO1146" s="3">
        <v>40.98</v>
      </c>
      <c r="AP1146" s="3">
        <v>41.06</v>
      </c>
      <c r="AQ1146" s="3">
        <v>42.09</v>
      </c>
      <c r="AR1146" s="3">
        <v>47.03</v>
      </c>
      <c r="AS1146" s="3">
        <v>49.92</v>
      </c>
      <c r="AT1146" s="3">
        <v>51.55</v>
      </c>
      <c r="AU1146" s="3">
        <v>52.68</v>
      </c>
      <c r="AV1146" s="3">
        <v>51.7</v>
      </c>
      <c r="AW1146" s="3">
        <v>48.6</v>
      </c>
      <c r="AX1146" s="3">
        <v>43.38</v>
      </c>
      <c r="AY1146" s="3">
        <v>41.37</v>
      </c>
    </row>
    <row r="1147" spans="1:51" x14ac:dyDescent="0.35">
      <c r="A1147" s="5">
        <f t="shared" si="18"/>
        <v>44330</v>
      </c>
      <c r="B1147" t="s">
        <v>1292</v>
      </c>
      <c r="C1147" s="2">
        <v>44330</v>
      </c>
      <c r="D1147" s="3">
        <v>68.709999999999994</v>
      </c>
      <c r="E1147" s="3">
        <v>66.33</v>
      </c>
      <c r="F1147" s="3">
        <v>65.709999999999994</v>
      </c>
      <c r="G1147" s="3">
        <v>66.290000000000006</v>
      </c>
      <c r="H1147" s="3">
        <v>68.39</v>
      </c>
      <c r="I1147" s="3">
        <v>72.959999999999994</v>
      </c>
      <c r="J1147" s="3">
        <v>75.91</v>
      </c>
      <c r="K1147" s="3">
        <v>76.83</v>
      </c>
      <c r="L1147" s="3">
        <v>76.83</v>
      </c>
      <c r="M1147" s="3">
        <v>72.05</v>
      </c>
      <c r="N1147" s="3">
        <v>58.75</v>
      </c>
      <c r="O1147" s="3">
        <v>52.88</v>
      </c>
      <c r="P1147" s="3">
        <v>48.66</v>
      </c>
      <c r="Q1147" s="3">
        <v>48.78</v>
      </c>
      <c r="R1147" s="3">
        <v>49.52</v>
      </c>
      <c r="S1147" s="3">
        <v>51.23</v>
      </c>
      <c r="T1147" s="3">
        <v>55.37</v>
      </c>
      <c r="U1147" s="3">
        <v>58.3</v>
      </c>
      <c r="V1147" s="3">
        <v>60.96</v>
      </c>
      <c r="W1147" s="3">
        <v>62.72</v>
      </c>
      <c r="X1147" s="3">
        <v>62.39</v>
      </c>
      <c r="Y1147" s="3">
        <v>58.46</v>
      </c>
      <c r="Z1147" s="3">
        <v>51.51</v>
      </c>
      <c r="AA1147" s="3">
        <v>46.44</v>
      </c>
      <c r="AB1147" s="3">
        <v>42.71</v>
      </c>
      <c r="AC1147" s="3">
        <v>41.53</v>
      </c>
      <c r="AD1147" s="3">
        <v>41.64</v>
      </c>
      <c r="AE1147" s="3">
        <v>44.06</v>
      </c>
      <c r="AF1147" s="3">
        <v>49.28</v>
      </c>
      <c r="AG1147" s="3">
        <v>52.96</v>
      </c>
      <c r="AH1147" s="3">
        <v>55.25</v>
      </c>
      <c r="AI1147" s="3">
        <v>56.21</v>
      </c>
      <c r="AJ1147" s="3">
        <v>55.26</v>
      </c>
      <c r="AK1147" s="3">
        <v>52.07</v>
      </c>
      <c r="AL1147" s="3">
        <v>45.98</v>
      </c>
      <c r="AM1147" s="3">
        <v>43.54</v>
      </c>
      <c r="AN1147" s="3">
        <v>41.97</v>
      </c>
      <c r="AO1147" s="3">
        <v>41.34</v>
      </c>
      <c r="AP1147" s="3">
        <v>41.42</v>
      </c>
      <c r="AQ1147" s="3">
        <v>42.45</v>
      </c>
      <c r="AR1147" s="3">
        <v>47.39</v>
      </c>
      <c r="AS1147" s="3">
        <v>50.28</v>
      </c>
      <c r="AT1147" s="3">
        <v>51.91</v>
      </c>
      <c r="AU1147" s="3">
        <v>53.04</v>
      </c>
      <c r="AV1147" s="3">
        <v>52.06</v>
      </c>
      <c r="AW1147" s="3">
        <v>48.96</v>
      </c>
      <c r="AX1147" s="3">
        <v>43.74</v>
      </c>
      <c r="AY1147" s="3">
        <v>41.73</v>
      </c>
    </row>
    <row r="1148" spans="1:51" x14ac:dyDescent="0.35">
      <c r="A1148" s="5">
        <f t="shared" si="18"/>
        <v>44333</v>
      </c>
      <c r="B1148" t="s">
        <v>1293</v>
      </c>
      <c r="C1148" s="2">
        <v>44333</v>
      </c>
      <c r="D1148" s="3">
        <v>67.23</v>
      </c>
      <c r="E1148" s="3">
        <v>64.8</v>
      </c>
      <c r="F1148" s="3">
        <v>64.239999999999995</v>
      </c>
      <c r="G1148" s="3">
        <v>64.88</v>
      </c>
      <c r="H1148" s="3">
        <v>66.95</v>
      </c>
      <c r="I1148" s="3">
        <v>71.39</v>
      </c>
      <c r="J1148" s="3">
        <v>74.48</v>
      </c>
      <c r="K1148" s="3">
        <v>75.37</v>
      </c>
      <c r="L1148" s="3">
        <v>75.44</v>
      </c>
      <c r="M1148" s="3">
        <v>70.69</v>
      </c>
      <c r="N1148" s="3">
        <v>57.39</v>
      </c>
      <c r="O1148" s="3">
        <v>52.04</v>
      </c>
      <c r="P1148" s="3">
        <v>48.02</v>
      </c>
      <c r="Q1148" s="3">
        <v>48.11</v>
      </c>
      <c r="R1148" s="3">
        <v>48.75</v>
      </c>
      <c r="S1148" s="3">
        <v>50.33</v>
      </c>
      <c r="T1148" s="3">
        <v>54.35</v>
      </c>
      <c r="U1148" s="3">
        <v>57.2</v>
      </c>
      <c r="V1148" s="3">
        <v>59.9</v>
      </c>
      <c r="W1148" s="3">
        <v>62.25</v>
      </c>
      <c r="X1148" s="3">
        <v>62.41</v>
      </c>
      <c r="Y1148" s="3">
        <v>58.48</v>
      </c>
      <c r="Z1148" s="3">
        <v>51.23</v>
      </c>
      <c r="AA1148" s="3">
        <v>45.86</v>
      </c>
      <c r="AB1148" s="3">
        <v>41.98</v>
      </c>
      <c r="AC1148" s="3">
        <v>40.770000000000003</v>
      </c>
      <c r="AD1148" s="3">
        <v>40.909999999999997</v>
      </c>
      <c r="AE1148" s="3">
        <v>43.36</v>
      </c>
      <c r="AF1148" s="3">
        <v>48.71</v>
      </c>
      <c r="AG1148" s="3">
        <v>52.48</v>
      </c>
      <c r="AH1148" s="3">
        <v>54.79</v>
      </c>
      <c r="AI1148" s="3">
        <v>55.75</v>
      </c>
      <c r="AJ1148" s="3">
        <v>54.8</v>
      </c>
      <c r="AK1148" s="3">
        <v>51.61</v>
      </c>
      <c r="AL1148" s="3">
        <v>45.52</v>
      </c>
      <c r="AM1148" s="3">
        <v>43.05</v>
      </c>
      <c r="AN1148" s="3">
        <v>41.48</v>
      </c>
      <c r="AO1148" s="3">
        <v>40.85</v>
      </c>
      <c r="AP1148" s="3">
        <v>40.93</v>
      </c>
      <c r="AQ1148" s="3">
        <v>41.96</v>
      </c>
      <c r="AR1148" s="3">
        <v>46.9</v>
      </c>
      <c r="AS1148" s="3">
        <v>49.79</v>
      </c>
      <c r="AT1148" s="3">
        <v>51.42</v>
      </c>
      <c r="AU1148" s="3">
        <v>52.55</v>
      </c>
      <c r="AV1148" s="3">
        <v>51.57</v>
      </c>
      <c r="AW1148" s="3">
        <v>48.47</v>
      </c>
      <c r="AX1148" s="3">
        <v>43.25</v>
      </c>
      <c r="AY1148" s="3">
        <v>41.24</v>
      </c>
    </row>
    <row r="1149" spans="1:51" x14ac:dyDescent="0.35">
      <c r="A1149" s="5">
        <f t="shared" si="18"/>
        <v>44334</v>
      </c>
      <c r="B1149" t="s">
        <v>1294</v>
      </c>
      <c r="C1149" s="2">
        <v>44334</v>
      </c>
      <c r="D1149" s="3">
        <v>63.2</v>
      </c>
      <c r="E1149" s="3">
        <v>60.96</v>
      </c>
      <c r="F1149" s="3">
        <v>60.35</v>
      </c>
      <c r="G1149" s="3">
        <v>60.82</v>
      </c>
      <c r="H1149" s="3">
        <v>63.09</v>
      </c>
      <c r="I1149" s="3">
        <v>67.62</v>
      </c>
      <c r="J1149" s="3">
        <v>70.59</v>
      </c>
      <c r="K1149" s="3">
        <v>71.569999999999993</v>
      </c>
      <c r="L1149" s="3">
        <v>71.650000000000006</v>
      </c>
      <c r="M1149" s="3">
        <v>66.92</v>
      </c>
      <c r="N1149" s="3">
        <v>55.11</v>
      </c>
      <c r="O1149" s="3">
        <v>50.05</v>
      </c>
      <c r="P1149" s="3">
        <v>46.06</v>
      </c>
      <c r="Q1149" s="3">
        <v>46.15</v>
      </c>
      <c r="R1149" s="3">
        <v>46.79</v>
      </c>
      <c r="S1149" s="3">
        <v>48.27</v>
      </c>
      <c r="T1149" s="3">
        <v>52.22</v>
      </c>
      <c r="U1149" s="3">
        <v>55.26</v>
      </c>
      <c r="V1149" s="3">
        <v>57.86</v>
      </c>
      <c r="W1149" s="3">
        <v>60.21</v>
      </c>
      <c r="X1149" s="3">
        <v>60.49</v>
      </c>
      <c r="Y1149" s="3">
        <v>56.8</v>
      </c>
      <c r="Z1149" s="3">
        <v>50.01</v>
      </c>
      <c r="AA1149" s="3">
        <v>44.97</v>
      </c>
      <c r="AB1149" s="3">
        <v>41.38</v>
      </c>
      <c r="AC1149" s="3">
        <v>40.229999999999997</v>
      </c>
      <c r="AD1149" s="3">
        <v>40.42</v>
      </c>
      <c r="AE1149" s="3">
        <v>42.93</v>
      </c>
      <c r="AF1149" s="3">
        <v>48.15</v>
      </c>
      <c r="AG1149" s="3">
        <v>51.86</v>
      </c>
      <c r="AH1149" s="3">
        <v>54.17</v>
      </c>
      <c r="AI1149" s="3">
        <v>55.08</v>
      </c>
      <c r="AJ1149" s="3">
        <v>54.13</v>
      </c>
      <c r="AK1149" s="3">
        <v>50.94</v>
      </c>
      <c r="AL1149" s="3">
        <v>44.86</v>
      </c>
      <c r="AM1149" s="3">
        <v>42.57</v>
      </c>
      <c r="AN1149" s="3">
        <v>41.18</v>
      </c>
      <c r="AO1149" s="3">
        <v>40.619999999999997</v>
      </c>
      <c r="AP1149" s="3">
        <v>40.69</v>
      </c>
      <c r="AQ1149" s="3">
        <v>41.72</v>
      </c>
      <c r="AR1149" s="3">
        <v>46.66</v>
      </c>
      <c r="AS1149" s="3">
        <v>49.55</v>
      </c>
      <c r="AT1149" s="3">
        <v>51.18</v>
      </c>
      <c r="AU1149" s="3">
        <v>52.31</v>
      </c>
      <c r="AV1149" s="3">
        <v>51.33</v>
      </c>
      <c r="AW1149" s="3">
        <v>48.23</v>
      </c>
      <c r="AX1149" s="3">
        <v>43.01</v>
      </c>
      <c r="AY1149" s="3">
        <v>41</v>
      </c>
    </row>
    <row r="1150" spans="1:51" x14ac:dyDescent="0.35">
      <c r="A1150" s="5">
        <f t="shared" si="18"/>
        <v>44335</v>
      </c>
      <c r="B1150" t="s">
        <v>1295</v>
      </c>
      <c r="C1150" s="2">
        <v>44335</v>
      </c>
      <c r="D1150" s="3">
        <v>57.73</v>
      </c>
      <c r="E1150" s="3">
        <v>55.28</v>
      </c>
      <c r="F1150" s="3">
        <v>54.68</v>
      </c>
      <c r="G1150" s="3">
        <v>55.18</v>
      </c>
      <c r="H1150" s="3">
        <v>57.38</v>
      </c>
      <c r="I1150" s="3">
        <v>62.1</v>
      </c>
      <c r="J1150" s="3">
        <v>65.17</v>
      </c>
      <c r="K1150" s="3">
        <v>66.23</v>
      </c>
      <c r="L1150" s="3">
        <v>66.319999999999993</v>
      </c>
      <c r="M1150" s="3">
        <v>61.64</v>
      </c>
      <c r="N1150" s="3">
        <v>51.38</v>
      </c>
      <c r="O1150" s="3">
        <v>46.68</v>
      </c>
      <c r="P1150" s="3">
        <v>43.08</v>
      </c>
      <c r="Q1150" s="3">
        <v>42.55</v>
      </c>
      <c r="R1150" s="3">
        <v>43.1</v>
      </c>
      <c r="S1150" s="3">
        <v>44.53</v>
      </c>
      <c r="T1150" s="3">
        <v>48.51</v>
      </c>
      <c r="U1150" s="3">
        <v>51.53</v>
      </c>
      <c r="V1150" s="3">
        <v>54.22</v>
      </c>
      <c r="W1150" s="3">
        <v>56.69</v>
      </c>
      <c r="X1150" s="3">
        <v>57.14</v>
      </c>
      <c r="Y1150" s="3">
        <v>53.71</v>
      </c>
      <c r="Z1150" s="3">
        <v>47.27</v>
      </c>
      <c r="AA1150" s="3">
        <v>42.57</v>
      </c>
      <c r="AB1150" s="3">
        <v>39.340000000000003</v>
      </c>
      <c r="AC1150" s="3">
        <v>38.380000000000003</v>
      </c>
      <c r="AD1150" s="3">
        <v>38.619999999999997</v>
      </c>
      <c r="AE1150" s="3">
        <v>41.15</v>
      </c>
      <c r="AF1150" s="3">
        <v>46.38</v>
      </c>
      <c r="AG1150" s="3">
        <v>50.09</v>
      </c>
      <c r="AH1150" s="3">
        <v>52.4</v>
      </c>
      <c r="AI1150" s="3">
        <v>53.31</v>
      </c>
      <c r="AJ1150" s="3">
        <v>52.36</v>
      </c>
      <c r="AK1150" s="3">
        <v>49.17</v>
      </c>
      <c r="AL1150" s="3">
        <v>43.09</v>
      </c>
      <c r="AM1150" s="3">
        <v>40.799999999999997</v>
      </c>
      <c r="AN1150" s="3">
        <v>39.409999999999997</v>
      </c>
      <c r="AO1150" s="3">
        <v>38.85</v>
      </c>
      <c r="AP1150" s="3">
        <v>38.92</v>
      </c>
      <c r="AQ1150" s="3">
        <v>39.950000000000003</v>
      </c>
      <c r="AR1150" s="3">
        <v>44.89</v>
      </c>
      <c r="AS1150" s="3">
        <v>47.78</v>
      </c>
      <c r="AT1150" s="3">
        <v>49.41</v>
      </c>
      <c r="AU1150" s="3">
        <v>50.54</v>
      </c>
      <c r="AV1150" s="3">
        <v>49.56</v>
      </c>
      <c r="AW1150" s="3">
        <v>46.46</v>
      </c>
      <c r="AX1150" s="3">
        <v>41.24</v>
      </c>
      <c r="AY1150" s="3">
        <v>39.229999999999997</v>
      </c>
    </row>
    <row r="1151" spans="1:51" x14ac:dyDescent="0.35">
      <c r="A1151" s="5">
        <f t="shared" si="18"/>
        <v>44336</v>
      </c>
      <c r="B1151" t="s">
        <v>1296</v>
      </c>
      <c r="C1151" s="2">
        <v>44336</v>
      </c>
      <c r="D1151" s="3">
        <v>62.49</v>
      </c>
      <c r="E1151" s="3">
        <v>60.67</v>
      </c>
      <c r="F1151" s="3">
        <v>59.88</v>
      </c>
      <c r="G1151" s="3">
        <v>60.27</v>
      </c>
      <c r="H1151" s="3">
        <v>62.42</v>
      </c>
      <c r="I1151" s="3">
        <v>67.2</v>
      </c>
      <c r="J1151" s="3">
        <v>70.36</v>
      </c>
      <c r="K1151" s="3">
        <v>71.25</v>
      </c>
      <c r="L1151" s="3">
        <v>71.23</v>
      </c>
      <c r="M1151" s="3">
        <v>66.48</v>
      </c>
      <c r="N1151" s="3">
        <v>55.58</v>
      </c>
      <c r="O1151" s="3">
        <v>48.73</v>
      </c>
      <c r="P1151" s="3">
        <v>44.83</v>
      </c>
      <c r="Q1151" s="3">
        <v>45.09</v>
      </c>
      <c r="R1151" s="3">
        <v>45.83</v>
      </c>
      <c r="S1151" s="3">
        <v>47.26</v>
      </c>
      <c r="T1151" s="3">
        <v>51.14</v>
      </c>
      <c r="U1151" s="3">
        <v>54.15</v>
      </c>
      <c r="V1151" s="3">
        <v>56.83</v>
      </c>
      <c r="W1151" s="3">
        <v>59.31</v>
      </c>
      <c r="X1151" s="3">
        <v>59.55</v>
      </c>
      <c r="Y1151" s="3">
        <v>55.88</v>
      </c>
      <c r="Z1151" s="3">
        <v>49.36</v>
      </c>
      <c r="AA1151" s="3">
        <v>44.34</v>
      </c>
      <c r="AB1151" s="3">
        <v>40.950000000000003</v>
      </c>
      <c r="AC1151" s="3">
        <v>39.92</v>
      </c>
      <c r="AD1151" s="3">
        <v>40.1</v>
      </c>
      <c r="AE1151" s="3">
        <v>42.58</v>
      </c>
      <c r="AF1151" s="3">
        <v>47.94</v>
      </c>
      <c r="AG1151" s="3">
        <v>51.79</v>
      </c>
      <c r="AH1151" s="3">
        <v>54.06</v>
      </c>
      <c r="AI1151" s="3">
        <v>54.96</v>
      </c>
      <c r="AJ1151" s="3">
        <v>54.01</v>
      </c>
      <c r="AK1151" s="3">
        <v>50.82</v>
      </c>
      <c r="AL1151" s="3">
        <v>44.74</v>
      </c>
      <c r="AM1151" s="3">
        <v>42.45</v>
      </c>
      <c r="AN1151" s="3">
        <v>41.06</v>
      </c>
      <c r="AO1151" s="3">
        <v>40.5</v>
      </c>
      <c r="AP1151" s="3">
        <v>40.57</v>
      </c>
      <c r="AQ1151" s="3">
        <v>41.6</v>
      </c>
      <c r="AR1151" s="3">
        <v>46.54</v>
      </c>
      <c r="AS1151" s="3">
        <v>49.43</v>
      </c>
      <c r="AT1151" s="3">
        <v>51.06</v>
      </c>
      <c r="AU1151" s="3">
        <v>52.19</v>
      </c>
      <c r="AV1151" s="3">
        <v>51.21</v>
      </c>
      <c r="AW1151" s="3">
        <v>48.11</v>
      </c>
      <c r="AX1151" s="3">
        <v>42.89</v>
      </c>
      <c r="AY1151" s="3">
        <v>40.880000000000003</v>
      </c>
    </row>
    <row r="1152" spans="1:51" x14ac:dyDescent="0.35">
      <c r="A1152" s="5">
        <f t="shared" si="18"/>
        <v>44337</v>
      </c>
      <c r="B1152" t="s">
        <v>1297</v>
      </c>
      <c r="C1152" s="2">
        <v>44337</v>
      </c>
      <c r="D1152" s="3">
        <v>62.74</v>
      </c>
      <c r="E1152" s="3">
        <v>60.65</v>
      </c>
      <c r="F1152" s="3">
        <v>59.86</v>
      </c>
      <c r="G1152" s="3">
        <v>60.26</v>
      </c>
      <c r="H1152" s="3">
        <v>62.26</v>
      </c>
      <c r="I1152" s="3">
        <v>66.760000000000005</v>
      </c>
      <c r="J1152" s="3">
        <v>70.16</v>
      </c>
      <c r="K1152" s="3">
        <v>71.22</v>
      </c>
      <c r="L1152" s="3">
        <v>71.28</v>
      </c>
      <c r="M1152" s="3">
        <v>66.400000000000006</v>
      </c>
      <c r="N1152" s="3">
        <v>54.81</v>
      </c>
      <c r="O1152" s="3">
        <v>48.06</v>
      </c>
      <c r="P1152" s="3">
        <v>44.27</v>
      </c>
      <c r="Q1152" s="3">
        <v>44.08</v>
      </c>
      <c r="R1152" s="3">
        <v>44.82</v>
      </c>
      <c r="S1152" s="3">
        <v>46.25</v>
      </c>
      <c r="T1152" s="3">
        <v>50.22</v>
      </c>
      <c r="U1152" s="3">
        <v>53.39</v>
      </c>
      <c r="V1152" s="3">
        <v>56.16</v>
      </c>
      <c r="W1152" s="3">
        <v>58.64</v>
      </c>
      <c r="X1152" s="3">
        <v>58.88</v>
      </c>
      <c r="Y1152" s="3">
        <v>55.21</v>
      </c>
      <c r="Z1152" s="3">
        <v>48.69</v>
      </c>
      <c r="AA1152" s="3">
        <v>43.59</v>
      </c>
      <c r="AB1152" s="3">
        <v>40.11</v>
      </c>
      <c r="AC1152" s="3">
        <v>39.08</v>
      </c>
      <c r="AD1152" s="3">
        <v>39.26</v>
      </c>
      <c r="AE1152" s="3">
        <v>41.74</v>
      </c>
      <c r="AF1152" s="3">
        <v>47.04</v>
      </c>
      <c r="AG1152" s="3">
        <v>50.83</v>
      </c>
      <c r="AH1152" s="3">
        <v>53.05</v>
      </c>
      <c r="AI1152" s="3">
        <v>53.95</v>
      </c>
      <c r="AJ1152" s="3">
        <v>53.09</v>
      </c>
      <c r="AK1152" s="3">
        <v>50</v>
      </c>
      <c r="AL1152" s="3">
        <v>44</v>
      </c>
      <c r="AM1152" s="3">
        <v>41.8</v>
      </c>
      <c r="AN1152" s="3">
        <v>40.56</v>
      </c>
      <c r="AO1152" s="3">
        <v>40.15</v>
      </c>
      <c r="AP1152" s="3">
        <v>40.369999999999997</v>
      </c>
      <c r="AQ1152" s="3">
        <v>41.72</v>
      </c>
      <c r="AR1152" s="3">
        <v>46.84</v>
      </c>
      <c r="AS1152" s="3">
        <v>49.9</v>
      </c>
      <c r="AT1152" s="3">
        <v>51.66</v>
      </c>
      <c r="AU1152" s="3">
        <v>52.83</v>
      </c>
      <c r="AV1152" s="3">
        <v>51.85</v>
      </c>
      <c r="AW1152" s="3">
        <v>48.75</v>
      </c>
      <c r="AX1152" s="3">
        <v>43.53</v>
      </c>
      <c r="AY1152" s="3">
        <v>41.43</v>
      </c>
    </row>
    <row r="1153" spans="1:51" x14ac:dyDescent="0.35">
      <c r="A1153" s="5">
        <f t="shared" si="18"/>
        <v>44340</v>
      </c>
      <c r="B1153" t="s">
        <v>1298</v>
      </c>
      <c r="C1153" s="2">
        <v>44340</v>
      </c>
      <c r="D1153" s="3">
        <v>62.39</v>
      </c>
      <c r="E1153" s="3">
        <v>60.66</v>
      </c>
      <c r="F1153" s="3">
        <v>60.34</v>
      </c>
      <c r="G1153" s="3">
        <v>60.65</v>
      </c>
      <c r="H1153" s="3">
        <v>62.81</v>
      </c>
      <c r="I1153" s="3">
        <v>67.11</v>
      </c>
      <c r="J1153" s="3">
        <v>70.41</v>
      </c>
      <c r="K1153" s="3">
        <v>71.55</v>
      </c>
      <c r="L1153" s="3">
        <v>71.56</v>
      </c>
      <c r="M1153" s="3">
        <v>66.81</v>
      </c>
      <c r="N1153" s="3">
        <v>54.79</v>
      </c>
      <c r="O1153" s="3">
        <v>48.05</v>
      </c>
      <c r="P1153" s="3">
        <v>44.24</v>
      </c>
      <c r="Q1153" s="3">
        <v>44.42</v>
      </c>
      <c r="R1153" s="3">
        <v>45.38</v>
      </c>
      <c r="S1153" s="3">
        <v>46.81</v>
      </c>
      <c r="T1153" s="3">
        <v>50.66</v>
      </c>
      <c r="U1153" s="3">
        <v>53.73</v>
      </c>
      <c r="V1153" s="3">
        <v>56.4</v>
      </c>
      <c r="W1153" s="3">
        <v>58.81</v>
      </c>
      <c r="X1153" s="3">
        <v>59.02</v>
      </c>
      <c r="Y1153" s="3">
        <v>55.28</v>
      </c>
      <c r="Z1153" s="3">
        <v>48.71</v>
      </c>
      <c r="AA1153" s="3">
        <v>43.61</v>
      </c>
      <c r="AB1153" s="3">
        <v>40.130000000000003</v>
      </c>
      <c r="AC1153" s="3">
        <v>39.049999999999997</v>
      </c>
      <c r="AD1153" s="3">
        <v>39.18</v>
      </c>
      <c r="AE1153" s="3">
        <v>41.61</v>
      </c>
      <c r="AF1153" s="3">
        <v>46.93</v>
      </c>
      <c r="AG1153" s="3">
        <v>50.74</v>
      </c>
      <c r="AH1153" s="3">
        <v>52.96</v>
      </c>
      <c r="AI1153" s="3">
        <v>53.86</v>
      </c>
      <c r="AJ1153" s="3">
        <v>53</v>
      </c>
      <c r="AK1153" s="3">
        <v>49.91</v>
      </c>
      <c r="AL1153" s="3">
        <v>43.91</v>
      </c>
      <c r="AM1153" s="3">
        <v>41.71</v>
      </c>
      <c r="AN1153" s="3">
        <v>40.47</v>
      </c>
      <c r="AO1153" s="3">
        <v>40.06</v>
      </c>
      <c r="AP1153" s="3">
        <v>40.28</v>
      </c>
      <c r="AQ1153" s="3">
        <v>41.63</v>
      </c>
      <c r="AR1153" s="3">
        <v>46.75</v>
      </c>
      <c r="AS1153" s="3">
        <v>49.81</v>
      </c>
      <c r="AT1153" s="3">
        <v>51.57</v>
      </c>
      <c r="AU1153" s="3">
        <v>52.74</v>
      </c>
      <c r="AV1153" s="3">
        <v>51.76</v>
      </c>
      <c r="AW1153" s="3">
        <v>48.66</v>
      </c>
      <c r="AX1153" s="3">
        <v>43.48</v>
      </c>
      <c r="AY1153" s="3">
        <v>41.42</v>
      </c>
    </row>
    <row r="1154" spans="1:51" x14ac:dyDescent="0.35">
      <c r="A1154" s="5">
        <f t="shared" si="18"/>
        <v>44341</v>
      </c>
      <c r="B1154" t="s">
        <v>1299</v>
      </c>
      <c r="C1154" s="2">
        <v>44341</v>
      </c>
      <c r="D1154" s="3">
        <v>66.14</v>
      </c>
      <c r="E1154" s="3">
        <v>64.680000000000007</v>
      </c>
      <c r="F1154" s="3">
        <v>64.39</v>
      </c>
      <c r="G1154" s="3">
        <v>64.790000000000006</v>
      </c>
      <c r="H1154" s="3">
        <v>66.38</v>
      </c>
      <c r="I1154" s="3">
        <v>71.28</v>
      </c>
      <c r="J1154" s="3">
        <v>74.27</v>
      </c>
      <c r="K1154" s="3">
        <v>75.540000000000006</v>
      </c>
      <c r="L1154" s="3">
        <v>75.56</v>
      </c>
      <c r="M1154" s="3">
        <v>70.599999999999994</v>
      </c>
      <c r="N1154" s="3">
        <v>57.37</v>
      </c>
      <c r="O1154" s="3">
        <v>49.69</v>
      </c>
      <c r="P1154" s="3">
        <v>45.21</v>
      </c>
      <c r="Q1154" s="3">
        <v>45.57</v>
      </c>
      <c r="R1154" s="3">
        <v>46.65</v>
      </c>
      <c r="S1154" s="3">
        <v>48.14</v>
      </c>
      <c r="T1154" s="3">
        <v>52.05</v>
      </c>
      <c r="U1154" s="3">
        <v>55.18</v>
      </c>
      <c r="V1154" s="3">
        <v>57.88</v>
      </c>
      <c r="W1154" s="3">
        <v>60.19</v>
      </c>
      <c r="X1154" s="3">
        <v>60.3</v>
      </c>
      <c r="Y1154" s="3">
        <v>56.46</v>
      </c>
      <c r="Z1154" s="3">
        <v>49.55</v>
      </c>
      <c r="AA1154" s="3">
        <v>44.15</v>
      </c>
      <c r="AB1154" s="3">
        <v>40.409999999999997</v>
      </c>
      <c r="AC1154" s="3">
        <v>39.18</v>
      </c>
      <c r="AD1154" s="3">
        <v>39.17</v>
      </c>
      <c r="AE1154" s="3">
        <v>41.48</v>
      </c>
      <c r="AF1154" s="3">
        <v>46.86</v>
      </c>
      <c r="AG1154" s="3">
        <v>50.73</v>
      </c>
      <c r="AH1154" s="3">
        <v>52.97</v>
      </c>
      <c r="AI1154" s="3">
        <v>53.87</v>
      </c>
      <c r="AJ1154" s="3">
        <v>53.01</v>
      </c>
      <c r="AK1154" s="3">
        <v>49.92</v>
      </c>
      <c r="AL1154" s="3">
        <v>43.92</v>
      </c>
      <c r="AM1154" s="3">
        <v>41.72</v>
      </c>
      <c r="AN1154" s="3">
        <v>40.479999999999997</v>
      </c>
      <c r="AO1154" s="3">
        <v>40.07</v>
      </c>
      <c r="AP1154" s="3">
        <v>40.29</v>
      </c>
      <c r="AQ1154" s="3">
        <v>41.64</v>
      </c>
      <c r="AR1154" s="3">
        <v>46.76</v>
      </c>
      <c r="AS1154" s="3">
        <v>49.82</v>
      </c>
      <c r="AT1154" s="3">
        <v>51.58</v>
      </c>
      <c r="AU1154" s="3">
        <v>52.75</v>
      </c>
      <c r="AV1154" s="3">
        <v>51.77</v>
      </c>
      <c r="AW1154" s="3">
        <v>48.67</v>
      </c>
      <c r="AX1154" s="3">
        <v>43.49</v>
      </c>
      <c r="AY1154" s="3">
        <v>41.43</v>
      </c>
    </row>
    <row r="1155" spans="1:51" x14ac:dyDescent="0.35">
      <c r="A1155" s="5">
        <f t="shared" si="18"/>
        <v>44342</v>
      </c>
      <c r="B1155" t="s">
        <v>1300</v>
      </c>
      <c r="C1155" s="2">
        <v>44342</v>
      </c>
      <c r="D1155" s="3">
        <v>66.34</v>
      </c>
      <c r="E1155" s="3">
        <v>64.98</v>
      </c>
      <c r="F1155" s="3">
        <v>64.69</v>
      </c>
      <c r="G1155" s="3">
        <v>65</v>
      </c>
      <c r="H1155" s="3">
        <v>66.67</v>
      </c>
      <c r="I1155" s="3">
        <v>71.64</v>
      </c>
      <c r="J1155" s="3">
        <v>74.67</v>
      </c>
      <c r="K1155" s="3">
        <v>75.739999999999995</v>
      </c>
      <c r="L1155" s="3">
        <v>75.77</v>
      </c>
      <c r="M1155" s="3">
        <v>70.849999999999994</v>
      </c>
      <c r="N1155" s="3">
        <v>57.37</v>
      </c>
      <c r="O1155" s="3">
        <v>49.28</v>
      </c>
      <c r="P1155" s="3">
        <v>44.98</v>
      </c>
      <c r="Q1155" s="3">
        <v>45.65</v>
      </c>
      <c r="R1155" s="3">
        <v>46.85</v>
      </c>
      <c r="S1155" s="3">
        <v>48.34</v>
      </c>
      <c r="T1155" s="3">
        <v>52.19</v>
      </c>
      <c r="U1155" s="3">
        <v>55.28</v>
      </c>
      <c r="V1155" s="3">
        <v>57.91</v>
      </c>
      <c r="W1155" s="3">
        <v>60.17</v>
      </c>
      <c r="X1155" s="3">
        <v>60.22</v>
      </c>
      <c r="Y1155" s="3">
        <v>56.33</v>
      </c>
      <c r="Z1155" s="3">
        <v>49.33</v>
      </c>
      <c r="AA1155" s="3">
        <v>43.85</v>
      </c>
      <c r="AB1155" s="3">
        <v>40.06</v>
      </c>
      <c r="AC1155" s="3">
        <v>38.82</v>
      </c>
      <c r="AD1155" s="3">
        <v>38.85</v>
      </c>
      <c r="AE1155" s="3">
        <v>41.2</v>
      </c>
      <c r="AF1155" s="3">
        <v>46.69</v>
      </c>
      <c r="AG1155" s="3">
        <v>50.67</v>
      </c>
      <c r="AH1155" s="3">
        <v>53.02</v>
      </c>
      <c r="AI1155" s="3">
        <v>54.01</v>
      </c>
      <c r="AJ1155" s="3">
        <v>53.23</v>
      </c>
      <c r="AK1155" s="3">
        <v>50.17</v>
      </c>
      <c r="AL1155" s="3">
        <v>44.17</v>
      </c>
      <c r="AM1155" s="3">
        <v>41.97</v>
      </c>
      <c r="AN1155" s="3">
        <v>40.729999999999997</v>
      </c>
      <c r="AO1155" s="3">
        <v>40.32</v>
      </c>
      <c r="AP1155" s="3">
        <v>40.54</v>
      </c>
      <c r="AQ1155" s="3">
        <v>41.89</v>
      </c>
      <c r="AR1155" s="3">
        <v>47.01</v>
      </c>
      <c r="AS1155" s="3">
        <v>50.07</v>
      </c>
      <c r="AT1155" s="3">
        <v>51.83</v>
      </c>
      <c r="AU1155" s="3">
        <v>53</v>
      </c>
      <c r="AV1155" s="3">
        <v>52.02</v>
      </c>
      <c r="AW1155" s="3">
        <v>48.92</v>
      </c>
      <c r="AX1155" s="3">
        <v>43.74</v>
      </c>
      <c r="AY1155" s="3">
        <v>41.68</v>
      </c>
    </row>
    <row r="1156" spans="1:51" x14ac:dyDescent="0.35">
      <c r="A1156" s="5">
        <f t="shared" si="18"/>
        <v>44343</v>
      </c>
      <c r="B1156" t="s">
        <v>1301</v>
      </c>
      <c r="C1156" s="2">
        <v>44343</v>
      </c>
      <c r="D1156" s="3">
        <v>62.87</v>
      </c>
      <c r="E1156" s="3">
        <v>61.54</v>
      </c>
      <c r="F1156" s="3">
        <v>61.26</v>
      </c>
      <c r="G1156" s="3">
        <v>61.71</v>
      </c>
      <c r="H1156" s="3">
        <v>63.63</v>
      </c>
      <c r="I1156" s="3">
        <v>68.69</v>
      </c>
      <c r="J1156" s="3">
        <v>71.78</v>
      </c>
      <c r="K1156" s="3">
        <v>72.819999999999993</v>
      </c>
      <c r="L1156" s="3">
        <v>72.86</v>
      </c>
      <c r="M1156" s="3">
        <v>68.150000000000006</v>
      </c>
      <c r="N1156" s="3">
        <v>55.76</v>
      </c>
      <c r="O1156" s="3">
        <v>48.58</v>
      </c>
      <c r="P1156" s="3">
        <v>45.02</v>
      </c>
      <c r="Q1156" s="3">
        <v>45.06</v>
      </c>
      <c r="R1156" s="3">
        <v>45.88</v>
      </c>
      <c r="S1156" s="3">
        <v>47.25</v>
      </c>
      <c r="T1156" s="3">
        <v>51.14</v>
      </c>
      <c r="U1156" s="3">
        <v>54.27</v>
      </c>
      <c r="V1156" s="3">
        <v>56.93</v>
      </c>
      <c r="W1156" s="3">
        <v>59.22</v>
      </c>
      <c r="X1156" s="3">
        <v>59.32</v>
      </c>
      <c r="Y1156" s="3">
        <v>55.52</v>
      </c>
      <c r="Z1156" s="3">
        <v>48.83</v>
      </c>
      <c r="AA1156" s="3">
        <v>43.65</v>
      </c>
      <c r="AB1156" s="3">
        <v>40.07</v>
      </c>
      <c r="AC1156" s="3">
        <v>38.99</v>
      </c>
      <c r="AD1156" s="3">
        <v>38.92</v>
      </c>
      <c r="AE1156" s="3">
        <v>41.12</v>
      </c>
      <c r="AF1156" s="3">
        <v>46.43</v>
      </c>
      <c r="AG1156" s="3">
        <v>50.27</v>
      </c>
      <c r="AH1156" s="3">
        <v>52.48</v>
      </c>
      <c r="AI1156" s="3">
        <v>53.33</v>
      </c>
      <c r="AJ1156" s="3">
        <v>52.43</v>
      </c>
      <c r="AK1156" s="3">
        <v>49.29</v>
      </c>
      <c r="AL1156" s="3">
        <v>43.06</v>
      </c>
      <c r="AM1156" s="3">
        <v>40.86</v>
      </c>
      <c r="AN1156" s="3">
        <v>39.619999999999997</v>
      </c>
      <c r="AO1156" s="3">
        <v>39.21</v>
      </c>
      <c r="AP1156" s="3">
        <v>39.43</v>
      </c>
      <c r="AQ1156" s="3">
        <v>40.78</v>
      </c>
      <c r="AR1156" s="3">
        <v>45.9</v>
      </c>
      <c r="AS1156" s="3">
        <v>48.96</v>
      </c>
      <c r="AT1156" s="3">
        <v>50.72</v>
      </c>
      <c r="AU1156" s="3">
        <v>51.89</v>
      </c>
      <c r="AV1156" s="3">
        <v>50.91</v>
      </c>
      <c r="AW1156" s="3">
        <v>47.8</v>
      </c>
      <c r="AX1156" s="3">
        <v>42.74</v>
      </c>
      <c r="AY1156" s="3">
        <v>40.78</v>
      </c>
    </row>
    <row r="1157" spans="1:51" x14ac:dyDescent="0.35">
      <c r="A1157" s="5">
        <f t="shared" si="18"/>
        <v>44344</v>
      </c>
      <c r="B1157" t="s">
        <v>1302</v>
      </c>
      <c r="C1157" s="2">
        <v>44344</v>
      </c>
      <c r="D1157" s="3">
        <v>60.68</v>
      </c>
      <c r="E1157" s="3">
        <v>60.49</v>
      </c>
      <c r="F1157" s="3">
        <v>60.97</v>
      </c>
      <c r="G1157" s="3">
        <v>62.86</v>
      </c>
      <c r="H1157" s="3">
        <v>68.14</v>
      </c>
      <c r="I1157" s="3">
        <v>71.31</v>
      </c>
      <c r="J1157" s="3">
        <v>72.09</v>
      </c>
      <c r="K1157" s="3">
        <v>72.11</v>
      </c>
      <c r="L1157" s="3">
        <v>67.22</v>
      </c>
      <c r="M1157" s="3">
        <v>54.95</v>
      </c>
      <c r="N1157" s="3">
        <v>47.86</v>
      </c>
      <c r="O1157" s="3">
        <v>44.37</v>
      </c>
      <c r="P1157" s="3">
        <v>44.46</v>
      </c>
      <c r="Q1157" s="3">
        <v>45.32</v>
      </c>
      <c r="R1157" s="3">
        <v>46.67</v>
      </c>
      <c r="S1157" s="3">
        <v>50.57</v>
      </c>
      <c r="T1157" s="3">
        <v>53.7</v>
      </c>
      <c r="U1157" s="3">
        <v>56.36</v>
      </c>
      <c r="V1157" s="3">
        <v>58.65</v>
      </c>
      <c r="W1157" s="3">
        <v>58.75</v>
      </c>
      <c r="X1157" s="3">
        <v>54.95</v>
      </c>
      <c r="Y1157" s="3">
        <v>48.46</v>
      </c>
      <c r="Z1157" s="3">
        <v>43.31</v>
      </c>
      <c r="AA1157" s="3">
        <v>39.76</v>
      </c>
      <c r="AB1157" s="3">
        <v>38.71</v>
      </c>
      <c r="AC1157" s="3">
        <v>38.67</v>
      </c>
      <c r="AD1157" s="3">
        <v>40.909999999999997</v>
      </c>
      <c r="AE1157" s="3">
        <v>46.28</v>
      </c>
      <c r="AF1157" s="3">
        <v>50.18</v>
      </c>
      <c r="AG1157" s="3">
        <v>52.46</v>
      </c>
      <c r="AH1157" s="3">
        <v>53.36</v>
      </c>
      <c r="AI1157" s="3">
        <v>52.45</v>
      </c>
      <c r="AJ1157" s="3">
        <v>49.31</v>
      </c>
      <c r="AK1157" s="3">
        <v>43.08</v>
      </c>
      <c r="AL1157" s="3">
        <v>40.880000000000003</v>
      </c>
      <c r="AM1157" s="3">
        <v>39.64</v>
      </c>
      <c r="AN1157" s="3">
        <v>39.229999999999997</v>
      </c>
      <c r="AO1157" s="3">
        <v>39.450000000000003</v>
      </c>
      <c r="AP1157" s="3">
        <v>40.799999999999997</v>
      </c>
      <c r="AQ1157" s="3">
        <v>45.92</v>
      </c>
      <c r="AR1157" s="3">
        <v>48.98</v>
      </c>
      <c r="AS1157" s="3">
        <v>50.74</v>
      </c>
      <c r="AT1157" s="3">
        <v>51.91</v>
      </c>
      <c r="AU1157" s="3">
        <v>50.93</v>
      </c>
      <c r="AV1157" s="3">
        <v>47.82</v>
      </c>
      <c r="AW1157" s="3">
        <v>42.86</v>
      </c>
      <c r="AX1157" s="3">
        <v>41</v>
      </c>
      <c r="AY1157" s="3">
        <v>39.89</v>
      </c>
    </row>
    <row r="1158" spans="1:51" x14ac:dyDescent="0.35">
      <c r="A1158" s="5">
        <f t="shared" si="18"/>
        <v>44347</v>
      </c>
      <c r="B1158" t="s">
        <v>1303</v>
      </c>
      <c r="C1158" s="2">
        <v>44347</v>
      </c>
      <c r="D1158" s="3">
        <v>60.68</v>
      </c>
      <c r="E1158" s="3">
        <v>60.49</v>
      </c>
      <c r="F1158" s="3">
        <v>60.97</v>
      </c>
      <c r="G1158" s="3">
        <v>62.86</v>
      </c>
      <c r="H1158" s="3">
        <v>68.14</v>
      </c>
      <c r="I1158" s="3">
        <v>71.31</v>
      </c>
      <c r="J1158" s="3">
        <v>72.09</v>
      </c>
      <c r="K1158" s="3">
        <v>72.11</v>
      </c>
      <c r="L1158" s="3">
        <v>67.22</v>
      </c>
      <c r="M1158" s="3">
        <v>54.95</v>
      </c>
      <c r="N1158" s="3">
        <v>47.86</v>
      </c>
      <c r="O1158" s="3">
        <v>44.37</v>
      </c>
      <c r="P1158" s="3">
        <v>44.46</v>
      </c>
      <c r="Q1158" s="3">
        <v>45.32</v>
      </c>
      <c r="R1158" s="3">
        <v>46.67</v>
      </c>
      <c r="S1158" s="3">
        <v>50.57</v>
      </c>
      <c r="T1158" s="3">
        <v>53.7</v>
      </c>
      <c r="U1158" s="3">
        <v>56.36</v>
      </c>
      <c r="V1158" s="3">
        <v>58.65</v>
      </c>
      <c r="W1158" s="3">
        <v>58.75</v>
      </c>
      <c r="X1158" s="3">
        <v>54.95</v>
      </c>
      <c r="Y1158" s="3">
        <v>48.46</v>
      </c>
      <c r="Z1158" s="3">
        <v>43.31</v>
      </c>
      <c r="AA1158" s="3">
        <v>39.76</v>
      </c>
      <c r="AB1158" s="3">
        <v>38.71</v>
      </c>
      <c r="AC1158" s="3">
        <v>38.67</v>
      </c>
      <c r="AD1158" s="3">
        <v>40.909999999999997</v>
      </c>
      <c r="AE1158" s="3">
        <v>46.28</v>
      </c>
      <c r="AF1158" s="3">
        <v>50.18</v>
      </c>
      <c r="AG1158" s="3">
        <v>52.46</v>
      </c>
      <c r="AH1158" s="3">
        <v>53.36</v>
      </c>
      <c r="AI1158" s="3">
        <v>52.45</v>
      </c>
      <c r="AJ1158" s="3">
        <v>49.31</v>
      </c>
      <c r="AK1158" s="3">
        <v>43.08</v>
      </c>
      <c r="AL1158" s="3">
        <v>40.880000000000003</v>
      </c>
      <c r="AM1158" s="3">
        <v>39.64</v>
      </c>
      <c r="AN1158" s="3">
        <v>39.229999999999997</v>
      </c>
      <c r="AO1158" s="3">
        <v>39.450000000000003</v>
      </c>
      <c r="AP1158" s="3">
        <v>40.799999999999997</v>
      </c>
      <c r="AQ1158" s="3">
        <v>45.92</v>
      </c>
      <c r="AR1158" s="3">
        <v>48.98</v>
      </c>
      <c r="AS1158" s="3">
        <v>50.74</v>
      </c>
      <c r="AT1158" s="3">
        <v>51.91</v>
      </c>
      <c r="AU1158" s="3">
        <v>50.93</v>
      </c>
      <c r="AV1158" s="3">
        <v>47.82</v>
      </c>
      <c r="AW1158" s="3">
        <v>42.86</v>
      </c>
      <c r="AX1158" s="3">
        <v>41</v>
      </c>
      <c r="AY1158" s="3">
        <v>39.89</v>
      </c>
    </row>
    <row r="1159" spans="1:51" x14ac:dyDescent="0.35">
      <c r="A1159" s="5">
        <f t="shared" si="18"/>
        <v>44348</v>
      </c>
      <c r="B1159" t="s">
        <v>1304</v>
      </c>
      <c r="C1159" s="2">
        <v>44348</v>
      </c>
      <c r="D1159" s="3">
        <v>63.77</v>
      </c>
      <c r="E1159" s="3">
        <v>63.58</v>
      </c>
      <c r="F1159" s="3">
        <v>64.13</v>
      </c>
      <c r="G1159" s="3">
        <v>66.08</v>
      </c>
      <c r="H1159" s="3">
        <v>71.150000000000006</v>
      </c>
      <c r="I1159" s="3">
        <v>74.09</v>
      </c>
      <c r="J1159" s="3">
        <v>75.099999999999994</v>
      </c>
      <c r="K1159" s="3">
        <v>75.099999999999994</v>
      </c>
      <c r="L1159" s="3">
        <v>70.180000000000007</v>
      </c>
      <c r="M1159" s="3">
        <v>57.11</v>
      </c>
      <c r="N1159" s="3">
        <v>49.2</v>
      </c>
      <c r="O1159" s="3">
        <v>45.23</v>
      </c>
      <c r="P1159" s="3">
        <v>44.68</v>
      </c>
      <c r="Q1159" s="3">
        <v>45.39</v>
      </c>
      <c r="R1159" s="3">
        <v>47.02</v>
      </c>
      <c r="S1159" s="3">
        <v>51.38</v>
      </c>
      <c r="T1159" s="3">
        <v>54.69</v>
      </c>
      <c r="U1159" s="3">
        <v>57.35</v>
      </c>
      <c r="V1159" s="3">
        <v>59.53</v>
      </c>
      <c r="W1159" s="3">
        <v>59.5</v>
      </c>
      <c r="X1159" s="3">
        <v>55.56</v>
      </c>
      <c r="Y1159" s="3">
        <v>48.95</v>
      </c>
      <c r="Z1159" s="3">
        <v>43.68</v>
      </c>
      <c r="AA1159" s="3">
        <v>40.08</v>
      </c>
      <c r="AB1159" s="3">
        <v>39.03</v>
      </c>
      <c r="AC1159" s="3">
        <v>38.99</v>
      </c>
      <c r="AD1159" s="3">
        <v>41.23</v>
      </c>
      <c r="AE1159" s="3">
        <v>46.6</v>
      </c>
      <c r="AF1159" s="3">
        <v>50.5</v>
      </c>
      <c r="AG1159" s="3">
        <v>52.78</v>
      </c>
      <c r="AH1159" s="3">
        <v>53.68</v>
      </c>
      <c r="AI1159" s="3">
        <v>52.77</v>
      </c>
      <c r="AJ1159" s="3">
        <v>49.63</v>
      </c>
      <c r="AK1159" s="3">
        <v>43.4</v>
      </c>
      <c r="AL1159" s="3">
        <v>41.2</v>
      </c>
      <c r="AM1159" s="3">
        <v>39.96</v>
      </c>
      <c r="AN1159" s="3">
        <v>39.549999999999997</v>
      </c>
      <c r="AO1159" s="3">
        <v>39.770000000000003</v>
      </c>
      <c r="AP1159" s="3">
        <v>41.53</v>
      </c>
      <c r="AQ1159" s="3">
        <v>46.71</v>
      </c>
      <c r="AR1159" s="3">
        <v>49.92</v>
      </c>
      <c r="AS1159" s="3">
        <v>51.68</v>
      </c>
      <c r="AT1159" s="3">
        <v>52.85</v>
      </c>
      <c r="AU1159" s="3">
        <v>51.87</v>
      </c>
      <c r="AV1159" s="3">
        <v>48.76</v>
      </c>
      <c r="AW1159" s="3">
        <v>43.8</v>
      </c>
      <c r="AX1159" s="3">
        <v>41.94</v>
      </c>
      <c r="AY1159" s="3">
        <v>40.83</v>
      </c>
    </row>
    <row r="1160" spans="1:51" x14ac:dyDescent="0.35">
      <c r="A1160" s="5">
        <f t="shared" si="18"/>
        <v>44349</v>
      </c>
      <c r="B1160" t="s">
        <v>1305</v>
      </c>
      <c r="C1160" s="2">
        <v>44349</v>
      </c>
      <c r="D1160" s="3">
        <v>62.63</v>
      </c>
      <c r="E1160" s="3">
        <v>62.41</v>
      </c>
      <c r="F1160" s="3">
        <v>62.95</v>
      </c>
      <c r="G1160" s="3">
        <v>65</v>
      </c>
      <c r="H1160" s="3">
        <v>69.92</v>
      </c>
      <c r="I1160" s="3">
        <v>72.92</v>
      </c>
      <c r="J1160" s="3">
        <v>73.91</v>
      </c>
      <c r="K1160" s="3">
        <v>73.92</v>
      </c>
      <c r="L1160" s="3">
        <v>68.930000000000007</v>
      </c>
      <c r="M1160" s="3">
        <v>54.81</v>
      </c>
      <c r="N1160" s="3">
        <v>46.63</v>
      </c>
      <c r="O1160" s="3">
        <v>42.93</v>
      </c>
      <c r="P1160" s="3">
        <v>43.25</v>
      </c>
      <c r="Q1160" s="3">
        <v>44.2</v>
      </c>
      <c r="R1160" s="3">
        <v>45.83</v>
      </c>
      <c r="S1160" s="3">
        <v>49.96</v>
      </c>
      <c r="T1160" s="3">
        <v>53.18</v>
      </c>
      <c r="U1160" s="3">
        <v>55.84</v>
      </c>
      <c r="V1160" s="3">
        <v>58.02</v>
      </c>
      <c r="W1160" s="3">
        <v>57.99</v>
      </c>
      <c r="X1160" s="3">
        <v>54.18</v>
      </c>
      <c r="Y1160" s="3">
        <v>47.99</v>
      </c>
      <c r="Z1160" s="3">
        <v>42.94</v>
      </c>
      <c r="AA1160" s="3">
        <v>39.340000000000003</v>
      </c>
      <c r="AB1160" s="3">
        <v>38.29</v>
      </c>
      <c r="AC1160" s="3">
        <v>38.25</v>
      </c>
      <c r="AD1160" s="3">
        <v>40.49</v>
      </c>
      <c r="AE1160" s="3">
        <v>45.86</v>
      </c>
      <c r="AF1160" s="3">
        <v>49.76</v>
      </c>
      <c r="AG1160" s="3">
        <v>52.04</v>
      </c>
      <c r="AH1160" s="3">
        <v>52.94</v>
      </c>
      <c r="AI1160" s="3">
        <v>52.03</v>
      </c>
      <c r="AJ1160" s="3">
        <v>48.89</v>
      </c>
      <c r="AK1160" s="3">
        <v>42.66</v>
      </c>
      <c r="AL1160" s="3">
        <v>40.47</v>
      </c>
      <c r="AM1160" s="3">
        <v>39.229999999999997</v>
      </c>
      <c r="AN1160" s="3">
        <v>38.82</v>
      </c>
      <c r="AO1160" s="3">
        <v>39.04</v>
      </c>
      <c r="AP1160" s="3">
        <v>40.799999999999997</v>
      </c>
      <c r="AQ1160" s="3">
        <v>45.98</v>
      </c>
      <c r="AR1160" s="3">
        <v>49.19</v>
      </c>
      <c r="AS1160" s="3">
        <v>50.95</v>
      </c>
      <c r="AT1160" s="3">
        <v>52.12</v>
      </c>
      <c r="AU1160" s="3">
        <v>51.14</v>
      </c>
      <c r="AV1160" s="3">
        <v>48.03</v>
      </c>
      <c r="AW1160" s="3">
        <v>43.27</v>
      </c>
      <c r="AX1160" s="3">
        <v>41.41</v>
      </c>
      <c r="AY1160" s="3">
        <v>40.299999999999997</v>
      </c>
    </row>
    <row r="1161" spans="1:51" x14ac:dyDescent="0.35">
      <c r="A1161" s="5">
        <f t="shared" si="18"/>
        <v>44350</v>
      </c>
      <c r="B1161" t="s">
        <v>1306</v>
      </c>
      <c r="C1161" s="2">
        <v>44350</v>
      </c>
      <c r="D1161" s="3">
        <v>62.68</v>
      </c>
      <c r="E1161" s="3">
        <v>62.48</v>
      </c>
      <c r="F1161" s="3">
        <v>63.09</v>
      </c>
      <c r="G1161" s="3">
        <v>65.14</v>
      </c>
      <c r="H1161" s="3">
        <v>69.989999999999995</v>
      </c>
      <c r="I1161" s="3">
        <v>72.989999999999995</v>
      </c>
      <c r="J1161" s="3">
        <v>73.989999999999995</v>
      </c>
      <c r="K1161" s="3">
        <v>74.010000000000005</v>
      </c>
      <c r="L1161" s="3">
        <v>69.02</v>
      </c>
      <c r="M1161" s="3">
        <v>54.74</v>
      </c>
      <c r="N1161" s="3">
        <v>46.56</v>
      </c>
      <c r="O1161" s="3">
        <v>42.86</v>
      </c>
      <c r="P1161" s="3">
        <v>43.35</v>
      </c>
      <c r="Q1161" s="3">
        <v>44.03</v>
      </c>
      <c r="R1161" s="3">
        <v>45.61</v>
      </c>
      <c r="S1161" s="3">
        <v>49.74</v>
      </c>
      <c r="T1161" s="3">
        <v>52.96</v>
      </c>
      <c r="U1161" s="3">
        <v>55.62</v>
      </c>
      <c r="V1161" s="3">
        <v>57.8</v>
      </c>
      <c r="W1161" s="3">
        <v>57.77</v>
      </c>
      <c r="X1161" s="3">
        <v>53.96</v>
      </c>
      <c r="Y1161" s="3">
        <v>47.82</v>
      </c>
      <c r="Z1161" s="3">
        <v>42.82</v>
      </c>
      <c r="AA1161" s="3">
        <v>39.270000000000003</v>
      </c>
      <c r="AB1161" s="3">
        <v>38.22</v>
      </c>
      <c r="AC1161" s="3">
        <v>38.18</v>
      </c>
      <c r="AD1161" s="3">
        <v>40.42</v>
      </c>
      <c r="AE1161" s="3">
        <v>45.79</v>
      </c>
      <c r="AF1161" s="3">
        <v>49.69</v>
      </c>
      <c r="AG1161" s="3">
        <v>51.97</v>
      </c>
      <c r="AH1161" s="3">
        <v>52.87</v>
      </c>
      <c r="AI1161" s="3">
        <v>51.96</v>
      </c>
      <c r="AJ1161" s="3">
        <v>48.82</v>
      </c>
      <c r="AK1161" s="3">
        <v>42.59</v>
      </c>
      <c r="AL1161" s="3">
        <v>40.4</v>
      </c>
      <c r="AM1161" s="3">
        <v>39.159999999999997</v>
      </c>
      <c r="AN1161" s="3">
        <v>38.75</v>
      </c>
      <c r="AO1161" s="3">
        <v>38.97</v>
      </c>
      <c r="AP1161" s="3">
        <v>40.729999999999997</v>
      </c>
      <c r="AQ1161" s="3">
        <v>45.91</v>
      </c>
      <c r="AR1161" s="3">
        <v>49.12</v>
      </c>
      <c r="AS1161" s="3">
        <v>50.88</v>
      </c>
      <c r="AT1161" s="3">
        <v>52.05</v>
      </c>
      <c r="AU1161" s="3">
        <v>51.07</v>
      </c>
      <c r="AV1161" s="3">
        <v>47.96</v>
      </c>
      <c r="AW1161" s="3">
        <v>43.2</v>
      </c>
      <c r="AX1161" s="3">
        <v>41.34</v>
      </c>
      <c r="AY1161" s="3">
        <v>40.229999999999997</v>
      </c>
    </row>
    <row r="1162" spans="1:51" x14ac:dyDescent="0.35">
      <c r="A1162" s="5">
        <f t="shared" si="18"/>
        <v>44351</v>
      </c>
      <c r="B1162" t="s">
        <v>1307</v>
      </c>
      <c r="C1162" s="2">
        <v>44351</v>
      </c>
      <c r="D1162" s="3">
        <v>62.71</v>
      </c>
      <c r="E1162" s="3">
        <v>62.52</v>
      </c>
      <c r="F1162" s="3">
        <v>62.87</v>
      </c>
      <c r="G1162" s="3">
        <v>65.02</v>
      </c>
      <c r="H1162" s="3">
        <v>69.92</v>
      </c>
      <c r="I1162" s="3">
        <v>72.91</v>
      </c>
      <c r="J1162" s="3">
        <v>73.88</v>
      </c>
      <c r="K1162" s="3">
        <v>73.89</v>
      </c>
      <c r="L1162" s="3">
        <v>68.95</v>
      </c>
      <c r="M1162" s="3">
        <v>54.5</v>
      </c>
      <c r="N1162" s="3">
        <v>47.01</v>
      </c>
      <c r="O1162" s="3">
        <v>43.06</v>
      </c>
      <c r="P1162" s="3">
        <v>43.55</v>
      </c>
      <c r="Q1162" s="3">
        <v>44.23</v>
      </c>
      <c r="R1162" s="3">
        <v>45.81</v>
      </c>
      <c r="S1162" s="3">
        <v>49.94</v>
      </c>
      <c r="T1162" s="3">
        <v>53.16</v>
      </c>
      <c r="U1162" s="3">
        <v>55.82</v>
      </c>
      <c r="V1162" s="3">
        <v>58</v>
      </c>
      <c r="W1162" s="3">
        <v>57.97</v>
      </c>
      <c r="X1162" s="3">
        <v>54.16</v>
      </c>
      <c r="Y1162" s="3">
        <v>48.02</v>
      </c>
      <c r="Z1162" s="3">
        <v>43.02</v>
      </c>
      <c r="AA1162" s="3">
        <v>39.47</v>
      </c>
      <c r="AB1162" s="3">
        <v>38.42</v>
      </c>
      <c r="AC1162" s="3">
        <v>38.380000000000003</v>
      </c>
      <c r="AD1162" s="3">
        <v>40.619999999999997</v>
      </c>
      <c r="AE1162" s="3">
        <v>45.99</v>
      </c>
      <c r="AF1162" s="3">
        <v>49.89</v>
      </c>
      <c r="AG1162" s="3">
        <v>52.17</v>
      </c>
      <c r="AH1162" s="3">
        <v>53.07</v>
      </c>
      <c r="AI1162" s="3">
        <v>52.16</v>
      </c>
      <c r="AJ1162" s="3">
        <v>49.02</v>
      </c>
      <c r="AK1162" s="3">
        <v>42.77</v>
      </c>
      <c r="AL1162" s="3">
        <v>40.56</v>
      </c>
      <c r="AM1162" s="3">
        <v>39.299999999999997</v>
      </c>
      <c r="AN1162" s="3">
        <v>38.869999999999997</v>
      </c>
      <c r="AO1162" s="3">
        <v>39.07</v>
      </c>
      <c r="AP1162" s="3">
        <v>40.81</v>
      </c>
      <c r="AQ1162" s="3">
        <v>45.99</v>
      </c>
      <c r="AR1162" s="3">
        <v>49.2</v>
      </c>
      <c r="AS1162" s="3">
        <v>50.96</v>
      </c>
      <c r="AT1162" s="3">
        <v>52.13</v>
      </c>
      <c r="AU1162" s="3">
        <v>51.15</v>
      </c>
      <c r="AV1162" s="3">
        <v>48.04</v>
      </c>
      <c r="AW1162" s="3">
        <v>43.28</v>
      </c>
      <c r="AX1162" s="3">
        <v>41.42</v>
      </c>
      <c r="AY1162" s="3">
        <v>40.31</v>
      </c>
    </row>
    <row r="1163" spans="1:51" x14ac:dyDescent="0.35">
      <c r="A1163" s="5">
        <f t="shared" si="18"/>
        <v>44354</v>
      </c>
      <c r="B1163" t="s">
        <v>1308</v>
      </c>
      <c r="C1163" s="2">
        <v>44354</v>
      </c>
      <c r="D1163" s="3">
        <v>64.45</v>
      </c>
      <c r="E1163" s="3">
        <v>64.349999999999994</v>
      </c>
      <c r="F1163" s="3">
        <v>64.849999999999994</v>
      </c>
      <c r="G1163" s="3">
        <v>67</v>
      </c>
      <c r="H1163" s="3">
        <v>71.84</v>
      </c>
      <c r="I1163" s="3">
        <v>74.790000000000006</v>
      </c>
      <c r="J1163" s="3">
        <v>75.75</v>
      </c>
      <c r="K1163" s="3">
        <v>75.760000000000005</v>
      </c>
      <c r="L1163" s="3">
        <v>70.86</v>
      </c>
      <c r="M1163" s="3">
        <v>56.21</v>
      </c>
      <c r="N1163" s="3">
        <v>48.54</v>
      </c>
      <c r="O1163" s="3">
        <v>44.36</v>
      </c>
      <c r="P1163" s="3">
        <v>44.93</v>
      </c>
      <c r="Q1163" s="3">
        <v>45.65</v>
      </c>
      <c r="R1163" s="3">
        <v>47.27</v>
      </c>
      <c r="S1163" s="3">
        <v>51.45</v>
      </c>
      <c r="T1163" s="3">
        <v>54.71</v>
      </c>
      <c r="U1163" s="3">
        <v>57.34</v>
      </c>
      <c r="V1163" s="3">
        <v>59.49</v>
      </c>
      <c r="W1163" s="3">
        <v>59.23</v>
      </c>
      <c r="X1163" s="3">
        <v>55.27</v>
      </c>
      <c r="Y1163" s="3">
        <v>49.03</v>
      </c>
      <c r="Z1163" s="3">
        <v>43.95</v>
      </c>
      <c r="AA1163" s="3">
        <v>40.35</v>
      </c>
      <c r="AB1163" s="3">
        <v>39.25</v>
      </c>
      <c r="AC1163" s="3">
        <v>39.15</v>
      </c>
      <c r="AD1163" s="3">
        <v>41.34</v>
      </c>
      <c r="AE1163" s="3">
        <v>46.65</v>
      </c>
      <c r="AF1163" s="3">
        <v>50.57</v>
      </c>
      <c r="AG1163" s="3">
        <v>52.85</v>
      </c>
      <c r="AH1163" s="3">
        <v>53.75</v>
      </c>
      <c r="AI1163" s="3">
        <v>52.84</v>
      </c>
      <c r="AJ1163" s="3">
        <v>49.7</v>
      </c>
      <c r="AK1163" s="3">
        <v>43.45</v>
      </c>
      <c r="AL1163" s="3">
        <v>41.24</v>
      </c>
      <c r="AM1163" s="3">
        <v>39.979999999999997</v>
      </c>
      <c r="AN1163" s="3">
        <v>39.549999999999997</v>
      </c>
      <c r="AO1163" s="3">
        <v>39.9</v>
      </c>
      <c r="AP1163" s="3">
        <v>41.77</v>
      </c>
      <c r="AQ1163" s="3">
        <v>47.07</v>
      </c>
      <c r="AR1163" s="3">
        <v>50.28</v>
      </c>
      <c r="AS1163" s="3">
        <v>52.04</v>
      </c>
      <c r="AT1163" s="3">
        <v>52.94</v>
      </c>
      <c r="AU1163" s="3">
        <v>51.71</v>
      </c>
      <c r="AV1163" s="3">
        <v>48.37</v>
      </c>
      <c r="AW1163" s="3">
        <v>43.41</v>
      </c>
      <c r="AX1163" s="3">
        <v>41.38</v>
      </c>
      <c r="AY1163" s="3">
        <v>40.18</v>
      </c>
    </row>
    <row r="1164" spans="1:51" x14ac:dyDescent="0.35">
      <c r="A1164" s="5">
        <f t="shared" si="18"/>
        <v>44355</v>
      </c>
      <c r="B1164" t="s">
        <v>1309</v>
      </c>
      <c r="C1164" s="2">
        <v>44355</v>
      </c>
      <c r="D1164" s="3">
        <v>67.739999999999995</v>
      </c>
      <c r="E1164" s="3">
        <v>67.680000000000007</v>
      </c>
      <c r="F1164" s="3">
        <v>68.13</v>
      </c>
      <c r="G1164" s="3">
        <v>70.430000000000007</v>
      </c>
      <c r="H1164" s="3">
        <v>75.37</v>
      </c>
      <c r="I1164" s="3">
        <v>78.27</v>
      </c>
      <c r="J1164" s="3">
        <v>79.17</v>
      </c>
      <c r="K1164" s="3">
        <v>79.239999999999995</v>
      </c>
      <c r="L1164" s="3">
        <v>74.39</v>
      </c>
      <c r="M1164" s="3">
        <v>58.15</v>
      </c>
      <c r="N1164" s="3">
        <v>49.52</v>
      </c>
      <c r="O1164" s="3">
        <v>43.03</v>
      </c>
      <c r="P1164" s="3">
        <v>45.25</v>
      </c>
      <c r="Q1164" s="3">
        <v>46.47</v>
      </c>
      <c r="R1164" s="3">
        <v>48.09</v>
      </c>
      <c r="S1164" s="3">
        <v>52.1</v>
      </c>
      <c r="T1164" s="3">
        <v>55.51</v>
      </c>
      <c r="U1164" s="3">
        <v>58.14</v>
      </c>
      <c r="V1164" s="3">
        <v>60.24</v>
      </c>
      <c r="W1164" s="3">
        <v>59.88</v>
      </c>
      <c r="X1164" s="3">
        <v>55.77</v>
      </c>
      <c r="Y1164" s="3">
        <v>49.47</v>
      </c>
      <c r="Z1164" s="3">
        <v>44.33</v>
      </c>
      <c r="AA1164" s="3">
        <v>40.729999999999997</v>
      </c>
      <c r="AB1164" s="3">
        <v>39.630000000000003</v>
      </c>
      <c r="AC1164" s="3">
        <v>39.54</v>
      </c>
      <c r="AD1164" s="3">
        <v>41.78</v>
      </c>
      <c r="AE1164" s="3">
        <v>47.14</v>
      </c>
      <c r="AF1164" s="3">
        <v>51.11</v>
      </c>
      <c r="AG1164" s="3">
        <v>53.39</v>
      </c>
      <c r="AH1164" s="3">
        <v>54.29</v>
      </c>
      <c r="AI1164" s="3">
        <v>53.38</v>
      </c>
      <c r="AJ1164" s="3">
        <v>50.24</v>
      </c>
      <c r="AK1164" s="3">
        <v>43.99</v>
      </c>
      <c r="AL1164" s="3">
        <v>41.78</v>
      </c>
      <c r="AM1164" s="3">
        <v>40.520000000000003</v>
      </c>
      <c r="AN1164" s="3">
        <v>40.090000000000003</v>
      </c>
      <c r="AO1164" s="3">
        <v>40.44</v>
      </c>
      <c r="AP1164" s="3">
        <v>42.31</v>
      </c>
      <c r="AQ1164" s="3">
        <v>47.61</v>
      </c>
      <c r="AR1164" s="3">
        <v>50.82</v>
      </c>
      <c r="AS1164" s="3">
        <v>52.58</v>
      </c>
      <c r="AT1164" s="3">
        <v>53.48</v>
      </c>
      <c r="AU1164" s="3">
        <v>52.25</v>
      </c>
      <c r="AV1164" s="3">
        <v>48.91</v>
      </c>
      <c r="AW1164" s="3">
        <v>43.95</v>
      </c>
      <c r="AX1164" s="3">
        <v>41.92</v>
      </c>
      <c r="AY1164" s="3">
        <v>40.72</v>
      </c>
    </row>
    <row r="1165" spans="1:51" x14ac:dyDescent="0.35">
      <c r="A1165" s="5">
        <f t="shared" si="18"/>
        <v>44356</v>
      </c>
      <c r="B1165" t="s">
        <v>1310</v>
      </c>
      <c r="C1165" s="2">
        <v>44356</v>
      </c>
      <c r="D1165" s="3">
        <v>69.290000000000006</v>
      </c>
      <c r="E1165" s="3">
        <v>69.239999999999995</v>
      </c>
      <c r="F1165" s="3">
        <v>69.819999999999993</v>
      </c>
      <c r="G1165" s="3">
        <v>71.72</v>
      </c>
      <c r="H1165" s="3">
        <v>76.900000000000006</v>
      </c>
      <c r="I1165" s="3">
        <v>79.739999999999995</v>
      </c>
      <c r="J1165" s="3">
        <v>80.59</v>
      </c>
      <c r="K1165" s="3">
        <v>80.72</v>
      </c>
      <c r="L1165" s="3">
        <v>75.86</v>
      </c>
      <c r="M1165" s="3">
        <v>58.22</v>
      </c>
      <c r="N1165" s="3">
        <v>49.77</v>
      </c>
      <c r="O1165" s="3">
        <v>44.72</v>
      </c>
      <c r="P1165" s="3">
        <v>46.06</v>
      </c>
      <c r="Q1165" s="3">
        <v>47.03</v>
      </c>
      <c r="R1165" s="3">
        <v>48.66</v>
      </c>
      <c r="S1165" s="3">
        <v>52.73</v>
      </c>
      <c r="T1165" s="3">
        <v>56.2</v>
      </c>
      <c r="U1165" s="3">
        <v>58.78</v>
      </c>
      <c r="V1165" s="3">
        <v>60.83</v>
      </c>
      <c r="W1165" s="3">
        <v>60.42</v>
      </c>
      <c r="X1165" s="3">
        <v>56.26</v>
      </c>
      <c r="Y1165" s="3">
        <v>49.97</v>
      </c>
      <c r="Z1165" s="3">
        <v>44.83</v>
      </c>
      <c r="AA1165" s="3">
        <v>41.23</v>
      </c>
      <c r="AB1165" s="3">
        <v>40.130000000000003</v>
      </c>
      <c r="AC1165" s="3">
        <v>40.15</v>
      </c>
      <c r="AD1165" s="3">
        <v>42.58</v>
      </c>
      <c r="AE1165" s="3">
        <v>47.96</v>
      </c>
      <c r="AF1165" s="3">
        <v>51.93</v>
      </c>
      <c r="AG1165" s="3">
        <v>54.21</v>
      </c>
      <c r="AH1165" s="3">
        <v>55.11</v>
      </c>
      <c r="AI1165" s="3">
        <v>54.2</v>
      </c>
      <c r="AJ1165" s="3">
        <v>51.06</v>
      </c>
      <c r="AK1165" s="3">
        <v>44.81</v>
      </c>
      <c r="AL1165" s="3">
        <v>42.6</v>
      </c>
      <c r="AM1165" s="3">
        <v>41.34</v>
      </c>
      <c r="AN1165" s="3">
        <v>40.909999999999997</v>
      </c>
      <c r="AO1165" s="3">
        <v>41.26</v>
      </c>
      <c r="AP1165" s="3">
        <v>43.13</v>
      </c>
      <c r="AQ1165" s="3">
        <v>48.43</v>
      </c>
      <c r="AR1165" s="3">
        <v>51.64</v>
      </c>
      <c r="AS1165" s="3">
        <v>53.4</v>
      </c>
      <c r="AT1165" s="3">
        <v>54.3</v>
      </c>
      <c r="AU1165" s="3">
        <v>53.07</v>
      </c>
      <c r="AV1165" s="3">
        <v>49.73</v>
      </c>
      <c r="AW1165" s="3">
        <v>44.77</v>
      </c>
      <c r="AX1165" s="3">
        <v>42.74</v>
      </c>
      <c r="AY1165" s="3">
        <v>41.54</v>
      </c>
    </row>
    <row r="1166" spans="1:51" x14ac:dyDescent="0.35">
      <c r="A1166" s="5">
        <f t="shared" ref="A1166:A1229" si="19">+A1161+7</f>
        <v>44357</v>
      </c>
      <c r="B1166" t="s">
        <v>1311</v>
      </c>
      <c r="C1166" s="2">
        <v>44357</v>
      </c>
      <c r="D1166" s="3">
        <v>70.28</v>
      </c>
      <c r="E1166" s="3">
        <v>70.23</v>
      </c>
      <c r="F1166" s="3">
        <v>70.819999999999993</v>
      </c>
      <c r="G1166" s="3">
        <v>72.41</v>
      </c>
      <c r="H1166" s="3">
        <v>77.540000000000006</v>
      </c>
      <c r="I1166" s="3">
        <v>80.33</v>
      </c>
      <c r="J1166" s="3">
        <v>81.19</v>
      </c>
      <c r="K1166" s="3">
        <v>81.349999999999994</v>
      </c>
      <c r="L1166" s="3">
        <v>76.53</v>
      </c>
      <c r="M1166" s="3">
        <v>58.95</v>
      </c>
      <c r="N1166" s="3">
        <v>50.79</v>
      </c>
      <c r="O1166" s="3">
        <v>45.86</v>
      </c>
      <c r="P1166" s="3">
        <v>47.2</v>
      </c>
      <c r="Q1166" s="3">
        <v>48.17</v>
      </c>
      <c r="R1166" s="3">
        <v>49.76</v>
      </c>
      <c r="S1166" s="3">
        <v>53.7</v>
      </c>
      <c r="T1166" s="3">
        <v>57.11</v>
      </c>
      <c r="U1166" s="3">
        <v>59.64</v>
      </c>
      <c r="V1166" s="3">
        <v>61.69</v>
      </c>
      <c r="W1166" s="3">
        <v>61.28</v>
      </c>
      <c r="X1166" s="3">
        <v>56.96</v>
      </c>
      <c r="Y1166" s="3">
        <v>50.44</v>
      </c>
      <c r="Z1166" s="3">
        <v>45.1</v>
      </c>
      <c r="AA1166" s="3">
        <v>41.5</v>
      </c>
      <c r="AB1166" s="3">
        <v>40.4</v>
      </c>
      <c r="AC1166" s="3">
        <v>40.369999999999997</v>
      </c>
      <c r="AD1166" s="3">
        <v>42.73</v>
      </c>
      <c r="AE1166" s="3">
        <v>48.06</v>
      </c>
      <c r="AF1166" s="3">
        <v>52.03</v>
      </c>
      <c r="AG1166" s="3">
        <v>54.31</v>
      </c>
      <c r="AH1166" s="3">
        <v>55.21</v>
      </c>
      <c r="AI1166" s="3">
        <v>54.3</v>
      </c>
      <c r="AJ1166" s="3">
        <v>51.16</v>
      </c>
      <c r="AK1166" s="3">
        <v>44.91</v>
      </c>
      <c r="AL1166" s="3">
        <v>42.7</v>
      </c>
      <c r="AM1166" s="3">
        <v>41.44</v>
      </c>
      <c r="AN1166" s="3">
        <v>41.01</v>
      </c>
      <c r="AO1166" s="3">
        <v>41.36</v>
      </c>
      <c r="AP1166" s="3">
        <v>43.23</v>
      </c>
      <c r="AQ1166" s="3">
        <v>48.53</v>
      </c>
      <c r="AR1166" s="3">
        <v>51.74</v>
      </c>
      <c r="AS1166" s="3">
        <v>53.5</v>
      </c>
      <c r="AT1166" s="3">
        <v>54.4</v>
      </c>
      <c r="AU1166" s="3">
        <v>53.17</v>
      </c>
      <c r="AV1166" s="3">
        <v>49.71</v>
      </c>
      <c r="AW1166" s="3">
        <v>44.75</v>
      </c>
      <c r="AX1166" s="3">
        <v>42.72</v>
      </c>
      <c r="AY1166" s="3">
        <v>41.52</v>
      </c>
    </row>
    <row r="1167" spans="1:51" x14ac:dyDescent="0.35">
      <c r="A1167" s="5">
        <f t="shared" si="19"/>
        <v>44358</v>
      </c>
      <c r="B1167" t="s">
        <v>1312</v>
      </c>
      <c r="C1167" s="2">
        <v>44358</v>
      </c>
      <c r="D1167" s="3">
        <v>67.599999999999994</v>
      </c>
      <c r="E1167" s="3">
        <v>67.569999999999993</v>
      </c>
      <c r="F1167" s="3">
        <v>68.260000000000005</v>
      </c>
      <c r="G1167" s="3">
        <v>69.89</v>
      </c>
      <c r="H1167" s="3">
        <v>75.16</v>
      </c>
      <c r="I1167" s="3">
        <v>77.989999999999995</v>
      </c>
      <c r="J1167" s="3">
        <v>78.86</v>
      </c>
      <c r="K1167" s="3">
        <v>78.89</v>
      </c>
      <c r="L1167" s="3">
        <v>74</v>
      </c>
      <c r="M1167" s="3">
        <v>57.1</v>
      </c>
      <c r="N1167" s="3">
        <v>49.29</v>
      </c>
      <c r="O1167" s="3">
        <v>44.54</v>
      </c>
      <c r="P1167" s="3">
        <v>45.93</v>
      </c>
      <c r="Q1167" s="3">
        <v>46.91</v>
      </c>
      <c r="R1167" s="3">
        <v>48.57</v>
      </c>
      <c r="S1167" s="3">
        <v>52.46</v>
      </c>
      <c r="T1167" s="3">
        <v>55.91</v>
      </c>
      <c r="U1167" s="3">
        <v>58.5</v>
      </c>
      <c r="V1167" s="3">
        <v>60.59</v>
      </c>
      <c r="W1167" s="3">
        <v>60.28</v>
      </c>
      <c r="X1167" s="3">
        <v>56.07</v>
      </c>
      <c r="Y1167" s="3">
        <v>49.55</v>
      </c>
      <c r="Z1167" s="3">
        <v>44.21</v>
      </c>
      <c r="AA1167" s="3">
        <v>40.6</v>
      </c>
      <c r="AB1167" s="3">
        <v>39.5</v>
      </c>
      <c r="AC1167" s="3">
        <v>39.47</v>
      </c>
      <c r="AD1167" s="3">
        <v>41.85</v>
      </c>
      <c r="AE1167" s="3">
        <v>46.96</v>
      </c>
      <c r="AF1167" s="3">
        <v>50.93</v>
      </c>
      <c r="AG1167" s="3">
        <v>53.21</v>
      </c>
      <c r="AH1167" s="3">
        <v>54.12</v>
      </c>
      <c r="AI1167" s="3">
        <v>53.21</v>
      </c>
      <c r="AJ1167" s="3">
        <v>50.07</v>
      </c>
      <c r="AK1167" s="3">
        <v>43.82</v>
      </c>
      <c r="AL1167" s="3">
        <v>41.61</v>
      </c>
      <c r="AM1167" s="3">
        <v>40.35</v>
      </c>
      <c r="AN1167" s="3">
        <v>39.92</v>
      </c>
      <c r="AO1167" s="3">
        <v>40.270000000000003</v>
      </c>
      <c r="AP1167" s="3">
        <v>42.14</v>
      </c>
      <c r="AQ1167" s="3">
        <v>47.44</v>
      </c>
      <c r="AR1167" s="3">
        <v>50.65</v>
      </c>
      <c r="AS1167" s="3">
        <v>52.41</v>
      </c>
      <c r="AT1167" s="3">
        <v>53.31</v>
      </c>
      <c r="AU1167" s="3">
        <v>52.08</v>
      </c>
      <c r="AV1167" s="3">
        <v>48.62</v>
      </c>
      <c r="AW1167" s="3">
        <v>43.66</v>
      </c>
      <c r="AX1167" s="3">
        <v>41.63</v>
      </c>
      <c r="AY1167" s="3">
        <v>40.43</v>
      </c>
    </row>
    <row r="1168" spans="1:51" x14ac:dyDescent="0.35">
      <c r="A1168" s="5">
        <f t="shared" si="19"/>
        <v>44361</v>
      </c>
      <c r="B1168" t="s">
        <v>1313</v>
      </c>
      <c r="C1168" s="2">
        <v>44361</v>
      </c>
      <c r="D1168" s="3">
        <v>70.23</v>
      </c>
      <c r="E1168" s="3">
        <v>70.239999999999995</v>
      </c>
      <c r="F1168" s="3">
        <v>70.8</v>
      </c>
      <c r="G1168" s="3">
        <v>72.36</v>
      </c>
      <c r="H1168" s="3">
        <v>77.28</v>
      </c>
      <c r="I1168" s="3">
        <v>80.19</v>
      </c>
      <c r="J1168" s="3">
        <v>80.989999999999995</v>
      </c>
      <c r="K1168" s="3">
        <v>81.14</v>
      </c>
      <c r="L1168" s="3">
        <v>76.19</v>
      </c>
      <c r="M1168" s="3">
        <v>58.2</v>
      </c>
      <c r="N1168" s="3">
        <v>50.16</v>
      </c>
      <c r="O1168" s="3">
        <v>45.48</v>
      </c>
      <c r="P1168" s="3">
        <v>46.17</v>
      </c>
      <c r="Q1168" s="3">
        <v>47.31</v>
      </c>
      <c r="R1168" s="3">
        <v>48.99</v>
      </c>
      <c r="S1168" s="3">
        <v>53.12</v>
      </c>
      <c r="T1168" s="3">
        <v>56.72</v>
      </c>
      <c r="U1168" s="3">
        <v>59.31</v>
      </c>
      <c r="V1168" s="3">
        <v>61.34</v>
      </c>
      <c r="W1168" s="3">
        <v>61.03</v>
      </c>
      <c r="X1168" s="3">
        <v>56.82</v>
      </c>
      <c r="Y1168" s="3">
        <v>50.04</v>
      </c>
      <c r="Z1168" s="3">
        <v>44.7</v>
      </c>
      <c r="AA1168" s="3">
        <v>41.09</v>
      </c>
      <c r="AB1168" s="3">
        <v>39.99</v>
      </c>
      <c r="AC1168" s="3">
        <v>39.96</v>
      </c>
      <c r="AD1168" s="3">
        <v>42.34</v>
      </c>
      <c r="AE1168" s="3">
        <v>47.28</v>
      </c>
      <c r="AF1168" s="3">
        <v>51.35</v>
      </c>
      <c r="AG1168" s="3">
        <v>53.63</v>
      </c>
      <c r="AH1168" s="3">
        <v>54.54</v>
      </c>
      <c r="AI1168" s="3">
        <v>53.63</v>
      </c>
      <c r="AJ1168" s="3">
        <v>50.49</v>
      </c>
      <c r="AK1168" s="3">
        <v>44.24</v>
      </c>
      <c r="AL1168" s="3">
        <v>42.03</v>
      </c>
      <c r="AM1168" s="3">
        <v>40.770000000000003</v>
      </c>
      <c r="AN1168" s="3">
        <v>40.340000000000003</v>
      </c>
      <c r="AO1168" s="3">
        <v>40.69</v>
      </c>
      <c r="AP1168" s="3">
        <v>42.56</v>
      </c>
      <c r="AQ1168" s="3">
        <v>47.86</v>
      </c>
      <c r="AR1168" s="3">
        <v>51.07</v>
      </c>
      <c r="AS1168" s="3">
        <v>52.83</v>
      </c>
      <c r="AT1168" s="3">
        <v>53.73</v>
      </c>
      <c r="AU1168" s="3">
        <v>52.5</v>
      </c>
      <c r="AV1168" s="3">
        <v>49.04</v>
      </c>
      <c r="AW1168" s="3">
        <v>44.08</v>
      </c>
      <c r="AX1168" s="3">
        <v>42.05</v>
      </c>
      <c r="AY1168" s="3">
        <v>40.85</v>
      </c>
    </row>
    <row r="1169" spans="1:51" x14ac:dyDescent="0.35">
      <c r="A1169" s="5">
        <f t="shared" si="19"/>
        <v>44362</v>
      </c>
      <c r="B1169" t="s">
        <v>1314</v>
      </c>
      <c r="C1169" s="2">
        <v>44362</v>
      </c>
      <c r="D1169" s="3">
        <v>68.87</v>
      </c>
      <c r="E1169" s="3">
        <v>68.97</v>
      </c>
      <c r="F1169" s="3">
        <v>69.67</v>
      </c>
      <c r="G1169" s="3">
        <v>70.78</v>
      </c>
      <c r="H1169" s="3">
        <v>75.52</v>
      </c>
      <c r="I1169" s="3">
        <v>78.53</v>
      </c>
      <c r="J1169" s="3">
        <v>79.3</v>
      </c>
      <c r="K1169" s="3">
        <v>79.31</v>
      </c>
      <c r="L1169" s="3">
        <v>74.31</v>
      </c>
      <c r="M1169" s="3">
        <v>56.68</v>
      </c>
      <c r="N1169" s="3">
        <v>48.91</v>
      </c>
      <c r="O1169" s="3">
        <v>44.48</v>
      </c>
      <c r="P1169" s="3">
        <v>45</v>
      </c>
      <c r="Q1169" s="3">
        <v>46.14</v>
      </c>
      <c r="R1169" s="3">
        <v>47.82</v>
      </c>
      <c r="S1169" s="3">
        <v>51.99</v>
      </c>
      <c r="T1169" s="3">
        <v>55.64</v>
      </c>
      <c r="U1169" s="3">
        <v>58.11</v>
      </c>
      <c r="V1169" s="3">
        <v>60.14</v>
      </c>
      <c r="W1169" s="3">
        <v>59.83</v>
      </c>
      <c r="X1169" s="3">
        <v>55.62</v>
      </c>
      <c r="Y1169" s="3">
        <v>48.94</v>
      </c>
      <c r="Z1169" s="3">
        <v>43.71</v>
      </c>
      <c r="AA1169" s="3">
        <v>40.19</v>
      </c>
      <c r="AB1169" s="3">
        <v>39.090000000000003</v>
      </c>
      <c r="AC1169" s="3">
        <v>39.06</v>
      </c>
      <c r="AD1169" s="3">
        <v>41.44</v>
      </c>
      <c r="AE1169" s="3">
        <v>46.43</v>
      </c>
      <c r="AF1169" s="3">
        <v>50.5</v>
      </c>
      <c r="AG1169" s="3">
        <v>52.78</v>
      </c>
      <c r="AH1169" s="3">
        <v>53.69</v>
      </c>
      <c r="AI1169" s="3">
        <v>52.78</v>
      </c>
      <c r="AJ1169" s="3">
        <v>49.64</v>
      </c>
      <c r="AK1169" s="3">
        <v>43.51</v>
      </c>
      <c r="AL1169" s="3">
        <v>41.33</v>
      </c>
      <c r="AM1169" s="3">
        <v>40.07</v>
      </c>
      <c r="AN1169" s="3">
        <v>39.64</v>
      </c>
      <c r="AO1169" s="3">
        <v>39.99</v>
      </c>
      <c r="AP1169" s="3">
        <v>41.86</v>
      </c>
      <c r="AQ1169" s="3">
        <v>47.17</v>
      </c>
      <c r="AR1169" s="3">
        <v>50.43</v>
      </c>
      <c r="AS1169" s="3">
        <v>52.19</v>
      </c>
      <c r="AT1169" s="3">
        <v>53.09</v>
      </c>
      <c r="AU1169" s="3">
        <v>51.86</v>
      </c>
      <c r="AV1169" s="3">
        <v>48.4</v>
      </c>
      <c r="AW1169" s="3">
        <v>43.43</v>
      </c>
      <c r="AX1169" s="3">
        <v>41.39</v>
      </c>
      <c r="AY1169" s="3">
        <v>40.19</v>
      </c>
    </row>
    <row r="1170" spans="1:51" x14ac:dyDescent="0.35">
      <c r="A1170" s="5">
        <f t="shared" si="19"/>
        <v>44363</v>
      </c>
      <c r="B1170" t="s">
        <v>1315</v>
      </c>
      <c r="C1170" s="2">
        <v>44363</v>
      </c>
      <c r="D1170" s="3">
        <v>68.41</v>
      </c>
      <c r="E1170" s="3">
        <v>68.44</v>
      </c>
      <c r="F1170" s="3">
        <v>69.03</v>
      </c>
      <c r="G1170" s="3">
        <v>70.42</v>
      </c>
      <c r="H1170" s="3">
        <v>75.209999999999994</v>
      </c>
      <c r="I1170" s="3">
        <v>78.11</v>
      </c>
      <c r="J1170" s="3">
        <v>78.91</v>
      </c>
      <c r="K1170" s="3">
        <v>78.89</v>
      </c>
      <c r="L1170" s="3">
        <v>73.94</v>
      </c>
      <c r="M1170" s="3">
        <v>56.41</v>
      </c>
      <c r="N1170" s="3">
        <v>48.72</v>
      </c>
      <c r="O1170" s="3">
        <v>44.19</v>
      </c>
      <c r="P1170" s="3">
        <v>44.75</v>
      </c>
      <c r="Q1170" s="3">
        <v>45.93</v>
      </c>
      <c r="R1170" s="3">
        <v>47.57</v>
      </c>
      <c r="S1170" s="3">
        <v>51.69</v>
      </c>
      <c r="T1170" s="3">
        <v>55.12</v>
      </c>
      <c r="U1170" s="3">
        <v>57.4</v>
      </c>
      <c r="V1170" s="3">
        <v>59.36</v>
      </c>
      <c r="W1170" s="3">
        <v>58.99</v>
      </c>
      <c r="X1170" s="3">
        <v>54.72</v>
      </c>
      <c r="Y1170" s="3">
        <v>48.41</v>
      </c>
      <c r="Z1170" s="3">
        <v>43.34</v>
      </c>
      <c r="AA1170" s="3">
        <v>39.89</v>
      </c>
      <c r="AB1170" s="3">
        <v>38.79</v>
      </c>
      <c r="AC1170" s="3">
        <v>38.76</v>
      </c>
      <c r="AD1170" s="3">
        <v>41.14</v>
      </c>
      <c r="AE1170" s="3">
        <v>46.22</v>
      </c>
      <c r="AF1170" s="3">
        <v>50.39</v>
      </c>
      <c r="AG1170" s="3">
        <v>52.63</v>
      </c>
      <c r="AH1170" s="3">
        <v>53.54</v>
      </c>
      <c r="AI1170" s="3">
        <v>52.63</v>
      </c>
      <c r="AJ1170" s="3">
        <v>49.52</v>
      </c>
      <c r="AK1170" s="3">
        <v>43.29</v>
      </c>
      <c r="AL1170" s="3">
        <v>41.07</v>
      </c>
      <c r="AM1170" s="3">
        <v>39.81</v>
      </c>
      <c r="AN1170" s="3">
        <v>39.380000000000003</v>
      </c>
      <c r="AO1170" s="3">
        <v>39.729999999999997</v>
      </c>
      <c r="AP1170" s="3">
        <v>41.6</v>
      </c>
      <c r="AQ1170" s="3">
        <v>46.91</v>
      </c>
      <c r="AR1170" s="3">
        <v>50.17</v>
      </c>
      <c r="AS1170" s="3">
        <v>51.93</v>
      </c>
      <c r="AT1170" s="3">
        <v>52.83</v>
      </c>
      <c r="AU1170" s="3">
        <v>51.6</v>
      </c>
      <c r="AV1170" s="3">
        <v>48.14</v>
      </c>
      <c r="AW1170" s="3">
        <v>43.17</v>
      </c>
      <c r="AX1170" s="3">
        <v>41.13</v>
      </c>
      <c r="AY1170" s="3">
        <v>39.93</v>
      </c>
    </row>
    <row r="1171" spans="1:51" x14ac:dyDescent="0.35">
      <c r="A1171" s="5">
        <f t="shared" si="19"/>
        <v>44364</v>
      </c>
      <c r="B1171" t="s">
        <v>1316</v>
      </c>
      <c r="C1171" s="2">
        <v>44364</v>
      </c>
      <c r="D1171" s="3">
        <v>68.88</v>
      </c>
      <c r="E1171" s="3">
        <v>68.88</v>
      </c>
      <c r="F1171" s="3">
        <v>69.459999999999994</v>
      </c>
      <c r="G1171" s="3">
        <v>70.790000000000006</v>
      </c>
      <c r="H1171" s="3">
        <v>75.55</v>
      </c>
      <c r="I1171" s="3">
        <v>78.430000000000007</v>
      </c>
      <c r="J1171" s="3">
        <v>79.19</v>
      </c>
      <c r="K1171" s="3">
        <v>79.22</v>
      </c>
      <c r="L1171" s="3">
        <v>74.19</v>
      </c>
      <c r="M1171" s="3">
        <v>56.69</v>
      </c>
      <c r="N1171" s="3">
        <v>49.04</v>
      </c>
      <c r="O1171" s="3">
        <v>44.59</v>
      </c>
      <c r="P1171" s="3">
        <v>45.11</v>
      </c>
      <c r="Q1171" s="3">
        <v>46.29</v>
      </c>
      <c r="R1171" s="3">
        <v>47.93</v>
      </c>
      <c r="S1171" s="3">
        <v>51.97</v>
      </c>
      <c r="T1171" s="3">
        <v>55.37</v>
      </c>
      <c r="U1171" s="3">
        <v>57.62</v>
      </c>
      <c r="V1171" s="3">
        <v>59.58</v>
      </c>
      <c r="W1171" s="3">
        <v>59.18</v>
      </c>
      <c r="X1171" s="3">
        <v>54.91</v>
      </c>
      <c r="Y1171" s="3">
        <v>48.49</v>
      </c>
      <c r="Z1171" s="3">
        <v>43.21</v>
      </c>
      <c r="AA1171" s="3">
        <v>39.61</v>
      </c>
      <c r="AB1171" s="3">
        <v>38.44</v>
      </c>
      <c r="AC1171" s="3">
        <v>38.409999999999997</v>
      </c>
      <c r="AD1171" s="3">
        <v>40.79</v>
      </c>
      <c r="AE1171" s="3">
        <v>45.77</v>
      </c>
      <c r="AF1171" s="3">
        <v>49.94</v>
      </c>
      <c r="AG1171" s="3">
        <v>52.18</v>
      </c>
      <c r="AH1171" s="3">
        <v>53.09</v>
      </c>
      <c r="AI1171" s="3">
        <v>52.18</v>
      </c>
      <c r="AJ1171" s="3">
        <v>49.07</v>
      </c>
      <c r="AK1171" s="3">
        <v>42.84</v>
      </c>
      <c r="AL1171" s="3">
        <v>40.619999999999997</v>
      </c>
      <c r="AM1171" s="3">
        <v>39.36</v>
      </c>
      <c r="AN1171" s="3">
        <v>38.93</v>
      </c>
      <c r="AO1171" s="3">
        <v>39.28</v>
      </c>
      <c r="AP1171" s="3">
        <v>41.15</v>
      </c>
      <c r="AQ1171" s="3">
        <v>46.46</v>
      </c>
      <c r="AR1171" s="3">
        <v>49.72</v>
      </c>
      <c r="AS1171" s="3">
        <v>51.48</v>
      </c>
      <c r="AT1171" s="3">
        <v>52.38</v>
      </c>
      <c r="AU1171" s="3">
        <v>51.15</v>
      </c>
      <c r="AV1171" s="3">
        <v>47.69</v>
      </c>
      <c r="AW1171" s="3">
        <v>42.72</v>
      </c>
      <c r="AX1171" s="3">
        <v>40.68</v>
      </c>
      <c r="AY1171" s="3">
        <v>39.479999999999997</v>
      </c>
    </row>
    <row r="1172" spans="1:51" x14ac:dyDescent="0.35">
      <c r="A1172" s="5">
        <f t="shared" si="19"/>
        <v>44365</v>
      </c>
      <c r="B1172" t="s">
        <v>1317</v>
      </c>
      <c r="C1172" s="2">
        <v>44365</v>
      </c>
      <c r="D1172" s="3">
        <v>71.83</v>
      </c>
      <c r="E1172" s="3">
        <v>71.930000000000007</v>
      </c>
      <c r="F1172" s="3">
        <v>72.709999999999994</v>
      </c>
      <c r="G1172" s="3">
        <v>73.75</v>
      </c>
      <c r="H1172" s="3">
        <v>78.41</v>
      </c>
      <c r="I1172" s="3">
        <v>81.209999999999994</v>
      </c>
      <c r="J1172" s="3">
        <v>82.02</v>
      </c>
      <c r="K1172" s="3">
        <v>82.05</v>
      </c>
      <c r="L1172" s="3">
        <v>77.02</v>
      </c>
      <c r="M1172" s="3">
        <v>59.09</v>
      </c>
      <c r="N1172" s="3">
        <v>51.11</v>
      </c>
      <c r="O1172" s="3">
        <v>46.47</v>
      </c>
      <c r="P1172" s="3">
        <v>46.99</v>
      </c>
      <c r="Q1172" s="3">
        <v>48.17</v>
      </c>
      <c r="R1172" s="3">
        <v>49.76</v>
      </c>
      <c r="S1172" s="3">
        <v>53.73</v>
      </c>
      <c r="T1172" s="3">
        <v>57.02</v>
      </c>
      <c r="U1172" s="3">
        <v>59.2</v>
      </c>
      <c r="V1172" s="3">
        <v>61.1</v>
      </c>
      <c r="W1172" s="3">
        <v>60.56</v>
      </c>
      <c r="X1172" s="3">
        <v>56.16</v>
      </c>
      <c r="Y1172" s="3">
        <v>49.62</v>
      </c>
      <c r="Z1172" s="3">
        <v>44.29</v>
      </c>
      <c r="AA1172" s="3">
        <v>40.68</v>
      </c>
      <c r="AB1172" s="3">
        <v>39.51</v>
      </c>
      <c r="AC1172" s="3">
        <v>39.479999999999997</v>
      </c>
      <c r="AD1172" s="3">
        <v>41.86</v>
      </c>
      <c r="AE1172" s="3">
        <v>46.84</v>
      </c>
      <c r="AF1172" s="3">
        <v>51.06</v>
      </c>
      <c r="AG1172" s="3">
        <v>53.3</v>
      </c>
      <c r="AH1172" s="3">
        <v>54.21</v>
      </c>
      <c r="AI1172" s="3">
        <v>53.3</v>
      </c>
      <c r="AJ1172" s="3">
        <v>50.19</v>
      </c>
      <c r="AK1172" s="3">
        <v>43.96</v>
      </c>
      <c r="AL1172" s="3">
        <v>41.74</v>
      </c>
      <c r="AM1172" s="3">
        <v>40.479999999999997</v>
      </c>
      <c r="AN1172" s="3">
        <v>40.049999999999997</v>
      </c>
      <c r="AO1172" s="3">
        <v>40.4</v>
      </c>
      <c r="AP1172" s="3">
        <v>42.27</v>
      </c>
      <c r="AQ1172" s="3">
        <v>47.58</v>
      </c>
      <c r="AR1172" s="3">
        <v>50.84</v>
      </c>
      <c r="AS1172" s="3">
        <v>52.6</v>
      </c>
      <c r="AT1172" s="3">
        <v>53.5</v>
      </c>
      <c r="AU1172" s="3">
        <v>52.27</v>
      </c>
      <c r="AV1172" s="3">
        <v>48.81</v>
      </c>
      <c r="AW1172" s="3">
        <v>43.84</v>
      </c>
      <c r="AX1172" s="3">
        <v>41.8</v>
      </c>
      <c r="AY1172" s="3">
        <v>40.6</v>
      </c>
    </row>
    <row r="1173" spans="1:51" x14ac:dyDescent="0.35">
      <c r="A1173" s="5">
        <f t="shared" si="19"/>
        <v>44368</v>
      </c>
      <c r="B1173" t="s">
        <v>1318</v>
      </c>
      <c r="C1173" s="2">
        <v>44368</v>
      </c>
      <c r="D1173" s="3">
        <v>72.540000000000006</v>
      </c>
      <c r="E1173" s="3">
        <v>72.59</v>
      </c>
      <c r="F1173" s="3">
        <v>73.42</v>
      </c>
      <c r="G1173" s="3">
        <v>74.22</v>
      </c>
      <c r="H1173" s="3">
        <v>78.94</v>
      </c>
      <c r="I1173" s="3">
        <v>81.7</v>
      </c>
      <c r="J1173" s="3">
        <v>82.45</v>
      </c>
      <c r="K1173" s="3">
        <v>82.56</v>
      </c>
      <c r="L1173" s="3">
        <v>77.510000000000005</v>
      </c>
      <c r="M1173" s="3">
        <v>59.47</v>
      </c>
      <c r="N1173" s="3">
        <v>51.43</v>
      </c>
      <c r="O1173" s="3">
        <v>46.76</v>
      </c>
      <c r="P1173" s="3">
        <v>47.25</v>
      </c>
      <c r="Q1173" s="3">
        <v>48.43</v>
      </c>
      <c r="R1173" s="3">
        <v>50.02</v>
      </c>
      <c r="S1173" s="3">
        <v>54.06</v>
      </c>
      <c r="T1173" s="3">
        <v>57.42</v>
      </c>
      <c r="U1173" s="3">
        <v>59.6</v>
      </c>
      <c r="V1173" s="3">
        <v>61.5</v>
      </c>
      <c r="W1173" s="3">
        <v>60.95</v>
      </c>
      <c r="X1173" s="3">
        <v>56.55</v>
      </c>
      <c r="Y1173" s="3">
        <v>49.94</v>
      </c>
      <c r="Z1173" s="3">
        <v>44.55</v>
      </c>
      <c r="AA1173" s="3">
        <v>40.880000000000003</v>
      </c>
      <c r="AB1173" s="3">
        <v>39.659999999999997</v>
      </c>
      <c r="AC1173" s="3">
        <v>39.630000000000003</v>
      </c>
      <c r="AD1173" s="3">
        <v>41.96</v>
      </c>
      <c r="AE1173" s="3">
        <v>46.92</v>
      </c>
      <c r="AF1173" s="3">
        <v>51.16</v>
      </c>
      <c r="AG1173" s="3">
        <v>53.4</v>
      </c>
      <c r="AH1173" s="3">
        <v>54.31</v>
      </c>
      <c r="AI1173" s="3">
        <v>53.4</v>
      </c>
      <c r="AJ1173" s="3">
        <v>50.29</v>
      </c>
      <c r="AK1173" s="3">
        <v>44.06</v>
      </c>
      <c r="AL1173" s="3">
        <v>41.84</v>
      </c>
      <c r="AM1173" s="3">
        <v>40.58</v>
      </c>
      <c r="AN1173" s="3">
        <v>40.15</v>
      </c>
      <c r="AO1173" s="3">
        <v>40.5</v>
      </c>
      <c r="AP1173" s="3">
        <v>42.37</v>
      </c>
      <c r="AQ1173" s="3">
        <v>47.68</v>
      </c>
      <c r="AR1173" s="3">
        <v>50.94</v>
      </c>
      <c r="AS1173" s="3">
        <v>52.7</v>
      </c>
      <c r="AT1173" s="3">
        <v>53.6</v>
      </c>
      <c r="AU1173" s="3">
        <v>52.37</v>
      </c>
      <c r="AV1173" s="3">
        <v>48.91</v>
      </c>
      <c r="AW1173" s="3">
        <v>43.94</v>
      </c>
      <c r="AX1173" s="3">
        <v>41.9</v>
      </c>
      <c r="AY1173" s="3">
        <v>40.700000000000003</v>
      </c>
    </row>
    <row r="1174" spans="1:51" x14ac:dyDescent="0.35">
      <c r="A1174" s="5">
        <f t="shared" si="19"/>
        <v>44369</v>
      </c>
      <c r="B1174" t="s">
        <v>1319</v>
      </c>
      <c r="C1174" s="2">
        <v>44369</v>
      </c>
      <c r="D1174" s="3">
        <v>74.95</v>
      </c>
      <c r="E1174" s="3">
        <v>74.819999999999993</v>
      </c>
      <c r="F1174" s="3">
        <v>75.739999999999995</v>
      </c>
      <c r="G1174" s="3">
        <v>77.099999999999994</v>
      </c>
      <c r="H1174" s="3">
        <v>82.03</v>
      </c>
      <c r="I1174" s="3">
        <v>84.54</v>
      </c>
      <c r="J1174" s="3">
        <v>85.14</v>
      </c>
      <c r="K1174" s="3">
        <v>85.14</v>
      </c>
      <c r="L1174" s="3">
        <v>79.44</v>
      </c>
      <c r="M1174" s="3">
        <v>60.7</v>
      </c>
      <c r="N1174" s="3">
        <v>52.47</v>
      </c>
      <c r="O1174" s="3">
        <v>47.62</v>
      </c>
      <c r="P1174" s="3">
        <v>48.16</v>
      </c>
      <c r="Q1174" s="3">
        <v>49.39</v>
      </c>
      <c r="R1174" s="3">
        <v>51.08</v>
      </c>
      <c r="S1174" s="3">
        <v>54.95</v>
      </c>
      <c r="T1174" s="3">
        <v>58.16</v>
      </c>
      <c r="U1174" s="3">
        <v>60.24</v>
      </c>
      <c r="V1174" s="3">
        <v>62.17</v>
      </c>
      <c r="W1174" s="3">
        <v>61.6</v>
      </c>
      <c r="X1174" s="3">
        <v>57.2</v>
      </c>
      <c r="Y1174" s="3">
        <v>50.54</v>
      </c>
      <c r="Z1174" s="3">
        <v>45.1</v>
      </c>
      <c r="AA1174" s="3">
        <v>41.37</v>
      </c>
      <c r="AB1174" s="3">
        <v>40.15</v>
      </c>
      <c r="AC1174" s="3">
        <v>40.119999999999997</v>
      </c>
      <c r="AD1174" s="3">
        <v>42.45</v>
      </c>
      <c r="AE1174" s="3">
        <v>47.49</v>
      </c>
      <c r="AF1174" s="3">
        <v>51.79</v>
      </c>
      <c r="AG1174" s="3">
        <v>54.06</v>
      </c>
      <c r="AH1174" s="3">
        <v>54.97</v>
      </c>
      <c r="AI1174" s="3">
        <v>54.06</v>
      </c>
      <c r="AJ1174" s="3">
        <v>50.95</v>
      </c>
      <c r="AK1174" s="3">
        <v>44.72</v>
      </c>
      <c r="AL1174" s="3">
        <v>42.5</v>
      </c>
      <c r="AM1174" s="3">
        <v>41.24</v>
      </c>
      <c r="AN1174" s="3">
        <v>40.81</v>
      </c>
      <c r="AO1174" s="3">
        <v>41.16</v>
      </c>
      <c r="AP1174" s="3">
        <v>43.03</v>
      </c>
      <c r="AQ1174" s="3">
        <v>48.23</v>
      </c>
      <c r="AR1174" s="3">
        <v>51.38</v>
      </c>
      <c r="AS1174" s="3">
        <v>53.03</v>
      </c>
      <c r="AT1174" s="3">
        <v>53.83</v>
      </c>
      <c r="AU1174" s="3">
        <v>52.5</v>
      </c>
      <c r="AV1174" s="3">
        <v>48.9</v>
      </c>
      <c r="AW1174" s="3">
        <v>43.83</v>
      </c>
      <c r="AX1174" s="3">
        <v>41.68</v>
      </c>
      <c r="AY1174" s="3">
        <v>40.36</v>
      </c>
    </row>
    <row r="1175" spans="1:51" x14ac:dyDescent="0.35">
      <c r="A1175" s="5">
        <f t="shared" si="19"/>
        <v>44370</v>
      </c>
      <c r="B1175" t="s">
        <v>1320</v>
      </c>
      <c r="C1175" s="2">
        <v>44370</v>
      </c>
      <c r="D1175" s="3">
        <v>76.900000000000006</v>
      </c>
      <c r="E1175" s="3">
        <v>76.94</v>
      </c>
      <c r="F1175" s="3">
        <v>77.8</v>
      </c>
      <c r="G1175" s="3">
        <v>79.05</v>
      </c>
      <c r="H1175" s="3">
        <v>83.67</v>
      </c>
      <c r="I1175" s="3">
        <v>86.05</v>
      </c>
      <c r="J1175" s="3">
        <v>86.92</v>
      </c>
      <c r="K1175" s="3">
        <v>86.92</v>
      </c>
      <c r="L1175" s="3">
        <v>81.53</v>
      </c>
      <c r="M1175" s="3">
        <v>61.98</v>
      </c>
      <c r="N1175" s="3">
        <v>53.34</v>
      </c>
      <c r="O1175" s="3">
        <v>48.24</v>
      </c>
      <c r="P1175" s="3">
        <v>49.09</v>
      </c>
      <c r="Q1175" s="3">
        <v>50.4</v>
      </c>
      <c r="R1175" s="3">
        <v>52.11</v>
      </c>
      <c r="S1175" s="3">
        <v>55.7</v>
      </c>
      <c r="T1175" s="3">
        <v>58.71</v>
      </c>
      <c r="U1175" s="3">
        <v>60.89</v>
      </c>
      <c r="V1175" s="3">
        <v>62.96</v>
      </c>
      <c r="W1175" s="3">
        <v>62.42</v>
      </c>
      <c r="X1175" s="3">
        <v>58.03</v>
      </c>
      <c r="Y1175" s="3">
        <v>51.25</v>
      </c>
      <c r="Z1175" s="3">
        <v>45.71</v>
      </c>
      <c r="AA1175" s="3">
        <v>41.9</v>
      </c>
      <c r="AB1175" s="3">
        <v>40.65</v>
      </c>
      <c r="AC1175" s="3">
        <v>40.619999999999997</v>
      </c>
      <c r="AD1175" s="3">
        <v>42.91</v>
      </c>
      <c r="AE1175" s="3">
        <v>47.99</v>
      </c>
      <c r="AF1175" s="3">
        <v>52.29</v>
      </c>
      <c r="AG1175" s="3">
        <v>54.56</v>
      </c>
      <c r="AH1175" s="3">
        <v>55.47</v>
      </c>
      <c r="AI1175" s="3">
        <v>54.56</v>
      </c>
      <c r="AJ1175" s="3">
        <v>51.45</v>
      </c>
      <c r="AK1175" s="3">
        <v>45.19</v>
      </c>
      <c r="AL1175" s="3">
        <v>42.93</v>
      </c>
      <c r="AM1175" s="3">
        <v>41.67</v>
      </c>
      <c r="AN1175" s="3">
        <v>41.24</v>
      </c>
      <c r="AO1175" s="3">
        <v>41.59</v>
      </c>
      <c r="AP1175" s="3">
        <v>43.46</v>
      </c>
      <c r="AQ1175" s="3">
        <v>48.66</v>
      </c>
      <c r="AR1175" s="3">
        <v>51.81</v>
      </c>
      <c r="AS1175" s="3">
        <v>53.46</v>
      </c>
      <c r="AT1175" s="3">
        <v>54.26</v>
      </c>
      <c r="AU1175" s="3">
        <v>52.93</v>
      </c>
      <c r="AV1175" s="3">
        <v>49.33</v>
      </c>
      <c r="AW1175" s="3">
        <v>44.26</v>
      </c>
      <c r="AX1175" s="3">
        <v>42.11</v>
      </c>
      <c r="AY1175" s="3">
        <v>40.79</v>
      </c>
    </row>
    <row r="1176" spans="1:51" x14ac:dyDescent="0.35">
      <c r="A1176" s="5">
        <f t="shared" si="19"/>
        <v>44371</v>
      </c>
      <c r="B1176" t="s">
        <v>1321</v>
      </c>
      <c r="C1176" s="2">
        <v>44371</v>
      </c>
      <c r="D1176" s="3">
        <v>78.81</v>
      </c>
      <c r="E1176" s="3">
        <v>78.69</v>
      </c>
      <c r="F1176" s="3">
        <v>79.290000000000006</v>
      </c>
      <c r="G1176" s="3">
        <v>80.790000000000006</v>
      </c>
      <c r="H1176" s="3">
        <v>84.84</v>
      </c>
      <c r="I1176" s="3">
        <v>87.31</v>
      </c>
      <c r="J1176" s="3">
        <v>88.36</v>
      </c>
      <c r="K1176" s="3">
        <v>88.46</v>
      </c>
      <c r="L1176" s="3">
        <v>82.85</v>
      </c>
      <c r="M1176" s="3">
        <v>62.91</v>
      </c>
      <c r="N1176" s="3">
        <v>53.83</v>
      </c>
      <c r="O1176" s="3">
        <v>48.71</v>
      </c>
      <c r="P1176" s="3">
        <v>49.52</v>
      </c>
      <c r="Q1176" s="3">
        <v>50.83</v>
      </c>
      <c r="R1176" s="3">
        <v>52.54</v>
      </c>
      <c r="S1176" s="3">
        <v>56.1</v>
      </c>
      <c r="T1176" s="3">
        <v>59.03</v>
      </c>
      <c r="U1176" s="3">
        <v>61.21</v>
      </c>
      <c r="V1176" s="3">
        <v>63.37</v>
      </c>
      <c r="W1176" s="3">
        <v>62.88</v>
      </c>
      <c r="X1176" s="3">
        <v>58.54</v>
      </c>
      <c r="Y1176" s="3">
        <v>51.61</v>
      </c>
      <c r="Z1176" s="3">
        <v>45.95</v>
      </c>
      <c r="AA1176" s="3">
        <v>42</v>
      </c>
      <c r="AB1176" s="3">
        <v>40.81</v>
      </c>
      <c r="AC1176" s="3">
        <v>40.97</v>
      </c>
      <c r="AD1176" s="3">
        <v>43.4</v>
      </c>
      <c r="AE1176" s="3">
        <v>48.34</v>
      </c>
      <c r="AF1176" s="3">
        <v>52.64</v>
      </c>
      <c r="AG1176" s="3">
        <v>54.91</v>
      </c>
      <c r="AH1176" s="3">
        <v>55.82</v>
      </c>
      <c r="AI1176" s="3">
        <v>54.81</v>
      </c>
      <c r="AJ1176" s="3">
        <v>51.58</v>
      </c>
      <c r="AK1176" s="3">
        <v>45.16</v>
      </c>
      <c r="AL1176" s="3">
        <v>42.65</v>
      </c>
      <c r="AM1176" s="3">
        <v>41.19</v>
      </c>
      <c r="AN1176" s="3">
        <v>40.659999999999997</v>
      </c>
      <c r="AO1176" s="3">
        <v>41.12</v>
      </c>
      <c r="AP1176" s="3">
        <v>43.09</v>
      </c>
      <c r="AQ1176" s="3">
        <v>48.61</v>
      </c>
      <c r="AR1176" s="3">
        <v>51.79</v>
      </c>
      <c r="AS1176" s="3">
        <v>53.44</v>
      </c>
      <c r="AT1176" s="3">
        <v>54.24</v>
      </c>
      <c r="AU1176" s="3">
        <v>52.91</v>
      </c>
      <c r="AV1176" s="3">
        <v>49.31</v>
      </c>
      <c r="AW1176" s="3">
        <v>44.24</v>
      </c>
      <c r="AX1176" s="3">
        <v>42.09</v>
      </c>
      <c r="AY1176" s="3">
        <v>40.770000000000003</v>
      </c>
    </row>
    <row r="1177" spans="1:51" x14ac:dyDescent="0.35">
      <c r="A1177" s="5">
        <f t="shared" si="19"/>
        <v>44372</v>
      </c>
      <c r="B1177" t="s">
        <v>1322</v>
      </c>
      <c r="C1177" s="2">
        <v>44372</v>
      </c>
      <c r="D1177" s="3">
        <v>79.88</v>
      </c>
      <c r="E1177" s="3">
        <v>79.69</v>
      </c>
      <c r="F1177" s="3">
        <v>80.349999999999994</v>
      </c>
      <c r="G1177" s="3">
        <v>81.3</v>
      </c>
      <c r="H1177" s="3">
        <v>85.38</v>
      </c>
      <c r="I1177" s="3">
        <v>87.99</v>
      </c>
      <c r="J1177" s="3">
        <v>88.77</v>
      </c>
      <c r="K1177" s="3">
        <v>88.83</v>
      </c>
      <c r="L1177" s="3">
        <v>83.33</v>
      </c>
      <c r="M1177" s="3">
        <v>63.56</v>
      </c>
      <c r="N1177" s="3">
        <v>54.86</v>
      </c>
      <c r="O1177" s="3">
        <v>49.71</v>
      </c>
      <c r="P1177" s="3">
        <v>50.61</v>
      </c>
      <c r="Q1177" s="3">
        <v>51.92</v>
      </c>
      <c r="R1177" s="3">
        <v>53.62</v>
      </c>
      <c r="S1177" s="3">
        <v>57.06</v>
      </c>
      <c r="T1177" s="3">
        <v>59.96</v>
      </c>
      <c r="U1177" s="3">
        <v>62.14</v>
      </c>
      <c r="V1177" s="3">
        <v>64.3</v>
      </c>
      <c r="W1177" s="3">
        <v>63.71</v>
      </c>
      <c r="X1177" s="3">
        <v>59.32</v>
      </c>
      <c r="Y1177" s="3">
        <v>52.36</v>
      </c>
      <c r="Z1177" s="3">
        <v>46.66</v>
      </c>
      <c r="AA1177" s="3">
        <v>42.65</v>
      </c>
      <c r="AB1177" s="3">
        <v>41.24</v>
      </c>
      <c r="AC1177" s="3">
        <v>41.4</v>
      </c>
      <c r="AD1177" s="3">
        <v>43.83</v>
      </c>
      <c r="AE1177" s="3">
        <v>48.77</v>
      </c>
      <c r="AF1177" s="3">
        <v>53.07</v>
      </c>
      <c r="AG1177" s="3">
        <v>55.34</v>
      </c>
      <c r="AH1177" s="3">
        <v>56.25</v>
      </c>
      <c r="AI1177" s="3">
        <v>55.24</v>
      </c>
      <c r="AJ1177" s="3">
        <v>52.01</v>
      </c>
      <c r="AK1177" s="3">
        <v>45.59</v>
      </c>
      <c r="AL1177" s="3">
        <v>43.08</v>
      </c>
      <c r="AM1177" s="3">
        <v>41.62</v>
      </c>
      <c r="AN1177" s="3">
        <v>41.09</v>
      </c>
      <c r="AO1177" s="3">
        <v>41.55</v>
      </c>
      <c r="AP1177" s="3">
        <v>43.45</v>
      </c>
      <c r="AQ1177" s="3">
        <v>48.82</v>
      </c>
      <c r="AR1177" s="3">
        <v>51.86</v>
      </c>
      <c r="AS1177" s="3">
        <v>53.49</v>
      </c>
      <c r="AT1177" s="3">
        <v>54.29</v>
      </c>
      <c r="AU1177" s="3">
        <v>52.96</v>
      </c>
      <c r="AV1177" s="3">
        <v>49.36</v>
      </c>
      <c r="AW1177" s="3">
        <v>44.29</v>
      </c>
      <c r="AX1177" s="3">
        <v>42.14</v>
      </c>
      <c r="AY1177" s="3">
        <v>40.82</v>
      </c>
    </row>
    <row r="1178" spans="1:51" x14ac:dyDescent="0.35">
      <c r="A1178" s="5">
        <f t="shared" si="19"/>
        <v>44375</v>
      </c>
      <c r="B1178" t="s">
        <v>1323</v>
      </c>
      <c r="C1178" s="2">
        <v>44375</v>
      </c>
      <c r="D1178" s="3">
        <v>79.599999999999994</v>
      </c>
      <c r="E1178" s="3">
        <v>79.36</v>
      </c>
      <c r="F1178" s="3">
        <v>80.02</v>
      </c>
      <c r="G1178" s="3">
        <v>80.97</v>
      </c>
      <c r="H1178" s="3">
        <v>85.37</v>
      </c>
      <c r="I1178" s="3">
        <v>87.35</v>
      </c>
      <c r="J1178" s="3">
        <v>88.58</v>
      </c>
      <c r="K1178" s="3">
        <v>88.58</v>
      </c>
      <c r="L1178" s="3">
        <v>82.85</v>
      </c>
      <c r="M1178" s="3">
        <v>63.14</v>
      </c>
      <c r="N1178" s="3">
        <v>54.47</v>
      </c>
      <c r="O1178" s="3">
        <v>49.38</v>
      </c>
      <c r="P1178" s="3">
        <v>50.35</v>
      </c>
      <c r="Q1178" s="3">
        <v>51.73</v>
      </c>
      <c r="R1178" s="3">
        <v>53.51</v>
      </c>
      <c r="S1178" s="3">
        <v>56.83</v>
      </c>
      <c r="T1178" s="3">
        <v>59.63</v>
      </c>
      <c r="U1178" s="3">
        <v>61.76</v>
      </c>
      <c r="V1178" s="3">
        <v>63.96</v>
      </c>
      <c r="W1178" s="3">
        <v>63.39</v>
      </c>
      <c r="X1178" s="3">
        <v>59</v>
      </c>
      <c r="Y1178" s="3">
        <v>52.02</v>
      </c>
      <c r="Z1178" s="3">
        <v>46.25</v>
      </c>
      <c r="AA1178" s="3">
        <v>42.18</v>
      </c>
      <c r="AB1178" s="3">
        <v>40.75</v>
      </c>
      <c r="AC1178" s="3">
        <v>40.909999999999997</v>
      </c>
      <c r="AD1178" s="3">
        <v>43.44</v>
      </c>
      <c r="AE1178" s="3">
        <v>48.48</v>
      </c>
      <c r="AF1178" s="3">
        <v>52.86</v>
      </c>
      <c r="AG1178" s="3">
        <v>55.16</v>
      </c>
      <c r="AH1178" s="3">
        <v>56.08</v>
      </c>
      <c r="AI1178" s="3">
        <v>55.07</v>
      </c>
      <c r="AJ1178" s="3">
        <v>51.84</v>
      </c>
      <c r="AK1178" s="3">
        <v>45.42</v>
      </c>
      <c r="AL1178" s="3">
        <v>42.91</v>
      </c>
      <c r="AM1178" s="3">
        <v>41.45</v>
      </c>
      <c r="AN1178" s="3">
        <v>40.92</v>
      </c>
      <c r="AO1178" s="3">
        <v>41.38</v>
      </c>
      <c r="AP1178" s="3">
        <v>43.28</v>
      </c>
      <c r="AQ1178" s="3">
        <v>48.65</v>
      </c>
      <c r="AR1178" s="3">
        <v>51.69</v>
      </c>
      <c r="AS1178" s="3">
        <v>53.32</v>
      </c>
      <c r="AT1178" s="3">
        <v>54.12</v>
      </c>
      <c r="AU1178" s="3">
        <v>52.79</v>
      </c>
      <c r="AV1178" s="3">
        <v>49.19</v>
      </c>
      <c r="AW1178" s="3">
        <v>44.12</v>
      </c>
      <c r="AX1178" s="3">
        <v>41.97</v>
      </c>
      <c r="AY1178" s="3">
        <v>40.65</v>
      </c>
    </row>
    <row r="1179" spans="1:51" x14ac:dyDescent="0.35">
      <c r="A1179" s="5">
        <f t="shared" si="19"/>
        <v>44376</v>
      </c>
      <c r="B1179" t="s">
        <v>1324</v>
      </c>
      <c r="C1179" s="2">
        <v>44376</v>
      </c>
      <c r="D1179" s="3">
        <v>82.79</v>
      </c>
      <c r="E1179" s="3">
        <v>82.45</v>
      </c>
      <c r="F1179" s="3">
        <v>83.24</v>
      </c>
      <c r="G1179" s="3">
        <v>84.1</v>
      </c>
      <c r="H1179" s="3">
        <v>88.6</v>
      </c>
      <c r="I1179" s="3">
        <v>91</v>
      </c>
      <c r="J1179" s="3">
        <v>92.04</v>
      </c>
      <c r="K1179" s="3">
        <v>92.15</v>
      </c>
      <c r="L1179" s="3">
        <v>85.72</v>
      </c>
      <c r="M1179" s="3">
        <v>65.540000000000006</v>
      </c>
      <c r="N1179" s="3">
        <v>55.3</v>
      </c>
      <c r="O1179" s="3">
        <v>49.85</v>
      </c>
      <c r="P1179" s="3">
        <v>51.22</v>
      </c>
      <c r="Q1179" s="3">
        <v>52.85</v>
      </c>
      <c r="R1179" s="3">
        <v>54.79</v>
      </c>
      <c r="S1179" s="3">
        <v>58.11</v>
      </c>
      <c r="T1179" s="3">
        <v>60.9</v>
      </c>
      <c r="U1179" s="3">
        <v>63.02</v>
      </c>
      <c r="V1179" s="3">
        <v>65.22</v>
      </c>
      <c r="W1179" s="3">
        <v>64.66</v>
      </c>
      <c r="X1179" s="3">
        <v>60.27</v>
      </c>
      <c r="Y1179" s="3">
        <v>52.61</v>
      </c>
      <c r="Z1179" s="3">
        <v>46.74</v>
      </c>
      <c r="AA1179" s="3">
        <v>42.59</v>
      </c>
      <c r="AB1179" s="3">
        <v>41.1</v>
      </c>
      <c r="AC1179" s="3">
        <v>41.07</v>
      </c>
      <c r="AD1179" s="3">
        <v>43.6</v>
      </c>
      <c r="AE1179" s="3">
        <v>48.64</v>
      </c>
      <c r="AF1179" s="3">
        <v>53.02</v>
      </c>
      <c r="AG1179" s="3">
        <v>55.32</v>
      </c>
      <c r="AH1179" s="3">
        <v>56.24</v>
      </c>
      <c r="AI1179" s="3">
        <v>55.23</v>
      </c>
      <c r="AJ1179" s="3">
        <v>52</v>
      </c>
      <c r="AK1179" s="3">
        <v>45.58</v>
      </c>
      <c r="AL1179" s="3">
        <v>43.07</v>
      </c>
      <c r="AM1179" s="3">
        <v>41.61</v>
      </c>
      <c r="AN1179" s="3">
        <v>41.08</v>
      </c>
      <c r="AO1179" s="3">
        <v>41.54</v>
      </c>
      <c r="AP1179" s="3">
        <v>43.44</v>
      </c>
      <c r="AQ1179" s="3">
        <v>48.81</v>
      </c>
      <c r="AR1179" s="3">
        <v>51.85</v>
      </c>
      <c r="AS1179" s="3">
        <v>53.48</v>
      </c>
      <c r="AT1179" s="3">
        <v>54.28</v>
      </c>
      <c r="AU1179" s="3">
        <v>52.95</v>
      </c>
      <c r="AV1179" s="3">
        <v>49.35</v>
      </c>
      <c r="AW1179" s="3">
        <v>44.28</v>
      </c>
      <c r="AX1179" s="3">
        <v>42.13</v>
      </c>
      <c r="AY1179" s="3">
        <v>40.81</v>
      </c>
    </row>
    <row r="1180" spans="1:51" x14ac:dyDescent="0.35">
      <c r="A1180" s="5">
        <f t="shared" si="19"/>
        <v>44377</v>
      </c>
      <c r="B1180" t="s">
        <v>1325</v>
      </c>
      <c r="C1180" s="2">
        <v>44377</v>
      </c>
      <c r="D1180" s="3">
        <v>85.87</v>
      </c>
      <c r="E1180" s="3">
        <v>86.42</v>
      </c>
      <c r="F1180" s="3">
        <v>87.27</v>
      </c>
      <c r="G1180" s="3">
        <v>91.57</v>
      </c>
      <c r="H1180" s="3">
        <v>94.18</v>
      </c>
      <c r="I1180" s="3">
        <v>95.47</v>
      </c>
      <c r="J1180" s="3">
        <v>95.48</v>
      </c>
      <c r="K1180" s="3">
        <v>88.3</v>
      </c>
      <c r="L1180" s="3">
        <v>66.27</v>
      </c>
      <c r="M1180" s="3">
        <v>56.1</v>
      </c>
      <c r="N1180" s="3">
        <v>50.7</v>
      </c>
      <c r="O1180" s="3">
        <v>51.79</v>
      </c>
      <c r="P1180" s="3">
        <v>53.42</v>
      </c>
      <c r="Q1180" s="3">
        <v>55.42</v>
      </c>
      <c r="R1180" s="3">
        <v>58.74</v>
      </c>
      <c r="S1180" s="3">
        <v>61.51</v>
      </c>
      <c r="T1180" s="3">
        <v>63.63</v>
      </c>
      <c r="U1180" s="3">
        <v>65.87</v>
      </c>
      <c r="V1180" s="3">
        <v>65.34</v>
      </c>
      <c r="W1180" s="3">
        <v>60.91</v>
      </c>
      <c r="X1180" s="3">
        <v>52.89</v>
      </c>
      <c r="Y1180" s="3">
        <v>46.82</v>
      </c>
      <c r="Z1180" s="3">
        <v>42.57</v>
      </c>
      <c r="AA1180" s="3">
        <v>41.08</v>
      </c>
      <c r="AB1180" s="3">
        <v>41.05</v>
      </c>
      <c r="AC1180" s="3">
        <v>43.58</v>
      </c>
      <c r="AD1180" s="3">
        <v>48.77</v>
      </c>
      <c r="AE1180" s="3">
        <v>53.28</v>
      </c>
      <c r="AF1180" s="3">
        <v>55.66</v>
      </c>
      <c r="AG1180" s="3">
        <v>56.58</v>
      </c>
      <c r="AH1180" s="3">
        <v>55.57</v>
      </c>
      <c r="AI1180" s="3">
        <v>52.34</v>
      </c>
      <c r="AJ1180" s="3">
        <v>45.92</v>
      </c>
      <c r="AK1180" s="3">
        <v>43.41</v>
      </c>
      <c r="AL1180" s="3">
        <v>41.95</v>
      </c>
      <c r="AM1180" s="3">
        <v>41.42</v>
      </c>
      <c r="AN1180" s="3">
        <v>41.88</v>
      </c>
      <c r="AO1180" s="3">
        <v>43.78</v>
      </c>
      <c r="AP1180" s="3">
        <v>49.15</v>
      </c>
      <c r="AQ1180" s="3">
        <v>52.19</v>
      </c>
      <c r="AR1180" s="3">
        <v>53.82</v>
      </c>
      <c r="AS1180" s="3">
        <v>54.62</v>
      </c>
      <c r="AT1180" s="3">
        <v>53.29</v>
      </c>
      <c r="AU1180" s="3">
        <v>49.69</v>
      </c>
      <c r="AV1180" s="3">
        <v>44.62</v>
      </c>
      <c r="AW1180" s="3">
        <v>42.47</v>
      </c>
      <c r="AX1180" s="3">
        <v>41.15</v>
      </c>
      <c r="AY1180" s="3">
        <v>41.08</v>
      </c>
    </row>
    <row r="1181" spans="1:51" x14ac:dyDescent="0.35">
      <c r="A1181" s="5">
        <f t="shared" si="19"/>
        <v>44378</v>
      </c>
      <c r="B1181" t="s">
        <v>1326</v>
      </c>
      <c r="C1181" s="2">
        <v>44378</v>
      </c>
      <c r="D1181" s="3">
        <v>89.58</v>
      </c>
      <c r="E1181" s="3">
        <v>90.33</v>
      </c>
      <c r="F1181" s="3">
        <v>91.45</v>
      </c>
      <c r="G1181" s="3">
        <v>95.61</v>
      </c>
      <c r="H1181" s="3">
        <v>98.11</v>
      </c>
      <c r="I1181" s="3">
        <v>98.8</v>
      </c>
      <c r="J1181" s="3">
        <v>98.9</v>
      </c>
      <c r="K1181" s="3">
        <v>90.61</v>
      </c>
      <c r="L1181" s="3">
        <v>66.56</v>
      </c>
      <c r="M1181" s="3">
        <v>57.05</v>
      </c>
      <c r="N1181" s="3">
        <v>52.08</v>
      </c>
      <c r="O1181" s="3">
        <v>53.34</v>
      </c>
      <c r="P1181" s="3">
        <v>55.01</v>
      </c>
      <c r="Q1181" s="3">
        <v>56.91</v>
      </c>
      <c r="R1181" s="3">
        <v>59.59</v>
      </c>
      <c r="S1181" s="3">
        <v>62.09</v>
      </c>
      <c r="T1181" s="3">
        <v>64.06</v>
      </c>
      <c r="U1181" s="3">
        <v>66.44</v>
      </c>
      <c r="V1181" s="3">
        <v>65.989999999999995</v>
      </c>
      <c r="W1181" s="3">
        <v>61.56</v>
      </c>
      <c r="X1181" s="3">
        <v>53.4</v>
      </c>
      <c r="Y1181" s="3">
        <v>47.32</v>
      </c>
      <c r="Z1181" s="3">
        <v>43.06</v>
      </c>
      <c r="AA1181" s="3">
        <v>41.57</v>
      </c>
      <c r="AB1181" s="3">
        <v>41.53</v>
      </c>
      <c r="AC1181" s="3">
        <v>44.06</v>
      </c>
      <c r="AD1181" s="3">
        <v>49.1</v>
      </c>
      <c r="AE1181" s="3">
        <v>53.44</v>
      </c>
      <c r="AF1181" s="3">
        <v>55.69</v>
      </c>
      <c r="AG1181" s="3">
        <v>56.54</v>
      </c>
      <c r="AH1181" s="3">
        <v>55.53</v>
      </c>
      <c r="AI1181" s="3">
        <v>52.3</v>
      </c>
      <c r="AJ1181" s="3">
        <v>45.8</v>
      </c>
      <c r="AK1181" s="3">
        <v>43.29</v>
      </c>
      <c r="AL1181" s="3">
        <v>41.83</v>
      </c>
      <c r="AM1181" s="3">
        <v>41.3</v>
      </c>
      <c r="AN1181" s="3">
        <v>41.83</v>
      </c>
      <c r="AO1181" s="3">
        <v>43.79</v>
      </c>
      <c r="AP1181" s="3">
        <v>49.38</v>
      </c>
      <c r="AQ1181" s="3">
        <v>52.58</v>
      </c>
      <c r="AR1181" s="3">
        <v>54.28</v>
      </c>
      <c r="AS1181" s="3">
        <v>55.08</v>
      </c>
      <c r="AT1181" s="3">
        <v>53.75</v>
      </c>
      <c r="AU1181" s="3">
        <v>50.15</v>
      </c>
      <c r="AV1181" s="3">
        <v>45.08</v>
      </c>
      <c r="AW1181" s="3">
        <v>42.93</v>
      </c>
      <c r="AX1181" s="3">
        <v>41.61</v>
      </c>
      <c r="AY1181" s="3">
        <v>41.54</v>
      </c>
    </row>
    <row r="1182" spans="1:51" x14ac:dyDescent="0.35">
      <c r="A1182" s="5">
        <f t="shared" si="19"/>
        <v>44379</v>
      </c>
      <c r="B1182" t="s">
        <v>1327</v>
      </c>
      <c r="C1182" s="2">
        <v>44379</v>
      </c>
      <c r="D1182" s="3">
        <v>88.94</v>
      </c>
      <c r="E1182" s="3">
        <v>89.54</v>
      </c>
      <c r="F1182" s="3">
        <v>90.92</v>
      </c>
      <c r="G1182" s="3">
        <v>94.85</v>
      </c>
      <c r="H1182" s="3">
        <v>97.09</v>
      </c>
      <c r="I1182" s="3">
        <v>97.65</v>
      </c>
      <c r="J1182" s="3">
        <v>97.68</v>
      </c>
      <c r="K1182" s="3">
        <v>88.48</v>
      </c>
      <c r="L1182" s="3">
        <v>65.64</v>
      </c>
      <c r="M1182" s="3">
        <v>57.1</v>
      </c>
      <c r="N1182" s="3">
        <v>52.1</v>
      </c>
      <c r="O1182" s="3">
        <v>52.97</v>
      </c>
      <c r="P1182" s="3">
        <v>54.52</v>
      </c>
      <c r="Q1182" s="3">
        <v>56.29</v>
      </c>
      <c r="R1182" s="3">
        <v>59.03</v>
      </c>
      <c r="S1182" s="3">
        <v>61.58</v>
      </c>
      <c r="T1182" s="3">
        <v>63.59</v>
      </c>
      <c r="U1182" s="3">
        <v>66</v>
      </c>
      <c r="V1182" s="3">
        <v>65.56</v>
      </c>
      <c r="W1182" s="3">
        <v>61.13</v>
      </c>
      <c r="X1182" s="3">
        <v>52.86</v>
      </c>
      <c r="Y1182" s="3">
        <v>46.7</v>
      </c>
      <c r="Z1182" s="3">
        <v>42.41</v>
      </c>
      <c r="AA1182" s="3">
        <v>40.950000000000003</v>
      </c>
      <c r="AB1182" s="3">
        <v>40.97</v>
      </c>
      <c r="AC1182" s="3">
        <v>43.6</v>
      </c>
      <c r="AD1182" s="3">
        <v>48.66</v>
      </c>
      <c r="AE1182" s="3">
        <v>53</v>
      </c>
      <c r="AF1182" s="3">
        <v>55.25</v>
      </c>
      <c r="AG1182" s="3">
        <v>56.1</v>
      </c>
      <c r="AH1182" s="3">
        <v>55.09</v>
      </c>
      <c r="AI1182" s="3">
        <v>51.81</v>
      </c>
      <c r="AJ1182" s="3">
        <v>45.21</v>
      </c>
      <c r="AK1182" s="3">
        <v>42.59</v>
      </c>
      <c r="AL1182" s="3">
        <v>41.13</v>
      </c>
      <c r="AM1182" s="3">
        <v>40.6</v>
      </c>
      <c r="AN1182" s="3">
        <v>41.13</v>
      </c>
      <c r="AO1182" s="3">
        <v>43.12</v>
      </c>
      <c r="AP1182" s="3">
        <v>48.74</v>
      </c>
      <c r="AQ1182" s="3">
        <v>51.96</v>
      </c>
      <c r="AR1182" s="3">
        <v>53.67</v>
      </c>
      <c r="AS1182" s="3">
        <v>54.47</v>
      </c>
      <c r="AT1182" s="3">
        <v>53.14</v>
      </c>
      <c r="AU1182" s="3">
        <v>49.54</v>
      </c>
      <c r="AV1182" s="3">
        <v>44.47</v>
      </c>
      <c r="AW1182" s="3">
        <v>42.32</v>
      </c>
      <c r="AX1182" s="3">
        <v>41</v>
      </c>
      <c r="AY1182" s="3">
        <v>40.93</v>
      </c>
    </row>
    <row r="1183" spans="1:51" x14ac:dyDescent="0.35">
      <c r="A1183" s="5">
        <f t="shared" si="19"/>
        <v>44382</v>
      </c>
      <c r="B1183" t="s">
        <v>1328</v>
      </c>
      <c r="C1183" s="2">
        <v>44382</v>
      </c>
      <c r="D1183" s="3">
        <v>93.22</v>
      </c>
      <c r="E1183" s="3">
        <v>94.08</v>
      </c>
      <c r="F1183" s="3">
        <v>95.63</v>
      </c>
      <c r="G1183" s="3">
        <v>99.31</v>
      </c>
      <c r="H1183" s="3">
        <v>101.58</v>
      </c>
      <c r="I1183" s="3">
        <v>102.33</v>
      </c>
      <c r="J1183" s="3">
        <v>102.35</v>
      </c>
      <c r="K1183" s="3">
        <v>90.28</v>
      </c>
      <c r="L1183" s="3">
        <v>67.28</v>
      </c>
      <c r="M1183" s="3">
        <v>58.32</v>
      </c>
      <c r="N1183" s="3">
        <v>53.07</v>
      </c>
      <c r="O1183" s="3">
        <v>53.85</v>
      </c>
      <c r="P1183" s="3">
        <v>55.41</v>
      </c>
      <c r="Q1183" s="3">
        <v>57.21</v>
      </c>
      <c r="R1183" s="3">
        <v>59.62</v>
      </c>
      <c r="S1183" s="3">
        <v>62.08</v>
      </c>
      <c r="T1183" s="3">
        <v>64.010000000000005</v>
      </c>
      <c r="U1183" s="3">
        <v>66.42</v>
      </c>
      <c r="V1183" s="3">
        <v>65.98</v>
      </c>
      <c r="W1183" s="3">
        <v>61.61</v>
      </c>
      <c r="X1183" s="3">
        <v>53.38</v>
      </c>
      <c r="Y1183" s="3">
        <v>47.28</v>
      </c>
      <c r="Z1183" s="3">
        <v>42.99</v>
      </c>
      <c r="AA1183" s="3">
        <v>41.53</v>
      </c>
      <c r="AB1183" s="3">
        <v>41.5</v>
      </c>
      <c r="AC1183" s="3">
        <v>44.08</v>
      </c>
      <c r="AD1183" s="3">
        <v>49.1</v>
      </c>
      <c r="AE1183" s="3">
        <v>53.39</v>
      </c>
      <c r="AF1183" s="3">
        <v>55.58</v>
      </c>
      <c r="AG1183" s="3">
        <v>56.43</v>
      </c>
      <c r="AH1183" s="3">
        <v>55.51</v>
      </c>
      <c r="AI1183" s="3">
        <v>52.27</v>
      </c>
      <c r="AJ1183" s="3">
        <v>45.71</v>
      </c>
      <c r="AK1183" s="3">
        <v>43.11</v>
      </c>
      <c r="AL1183" s="3">
        <v>41.65</v>
      </c>
      <c r="AM1183" s="3">
        <v>41.12</v>
      </c>
      <c r="AN1183" s="3">
        <v>41.65</v>
      </c>
      <c r="AO1183" s="3">
        <v>43.64</v>
      </c>
      <c r="AP1183" s="3">
        <v>49.3</v>
      </c>
      <c r="AQ1183" s="3">
        <v>52.55</v>
      </c>
      <c r="AR1183" s="3">
        <v>54.29</v>
      </c>
      <c r="AS1183" s="3">
        <v>55.09</v>
      </c>
      <c r="AT1183" s="3">
        <v>53.76</v>
      </c>
      <c r="AU1183" s="3">
        <v>50.16</v>
      </c>
      <c r="AV1183" s="3">
        <v>45.09</v>
      </c>
      <c r="AW1183" s="3">
        <v>42.94</v>
      </c>
      <c r="AX1183" s="3">
        <v>41.62</v>
      </c>
      <c r="AY1183" s="3">
        <v>41.55</v>
      </c>
    </row>
    <row r="1184" spans="1:51" x14ac:dyDescent="0.35">
      <c r="A1184" s="5">
        <f t="shared" si="19"/>
        <v>44383</v>
      </c>
      <c r="B1184" t="s">
        <v>1329</v>
      </c>
      <c r="C1184" s="2">
        <v>44383</v>
      </c>
      <c r="D1184" s="3">
        <v>83.54</v>
      </c>
      <c r="E1184" s="3">
        <v>84.48</v>
      </c>
      <c r="F1184" s="3">
        <v>86.3</v>
      </c>
      <c r="G1184" s="3">
        <v>90.15</v>
      </c>
      <c r="H1184" s="3">
        <v>92.2</v>
      </c>
      <c r="I1184" s="3">
        <v>93.1</v>
      </c>
      <c r="J1184" s="3">
        <v>93.17</v>
      </c>
      <c r="K1184" s="3">
        <v>82.49</v>
      </c>
      <c r="L1184" s="3">
        <v>62.57</v>
      </c>
      <c r="M1184" s="3">
        <v>57.2</v>
      </c>
      <c r="N1184" s="3">
        <v>52.34</v>
      </c>
      <c r="O1184" s="3">
        <v>52.54</v>
      </c>
      <c r="P1184" s="3">
        <v>53.73</v>
      </c>
      <c r="Q1184" s="3">
        <v>55.47</v>
      </c>
      <c r="R1184" s="3">
        <v>57.98</v>
      </c>
      <c r="S1184" s="3">
        <v>60.4</v>
      </c>
      <c r="T1184" s="3">
        <v>62.3</v>
      </c>
      <c r="U1184" s="3">
        <v>65.02</v>
      </c>
      <c r="V1184" s="3">
        <v>64.58</v>
      </c>
      <c r="W1184" s="3">
        <v>60.21</v>
      </c>
      <c r="X1184" s="3">
        <v>52.04</v>
      </c>
      <c r="Y1184" s="3">
        <v>45.98</v>
      </c>
      <c r="Z1184" s="3">
        <v>41.71</v>
      </c>
      <c r="AA1184" s="3">
        <v>40.26</v>
      </c>
      <c r="AB1184" s="3">
        <v>40.24</v>
      </c>
      <c r="AC1184" s="3">
        <v>42.87</v>
      </c>
      <c r="AD1184" s="3">
        <v>47.98</v>
      </c>
      <c r="AE1184" s="3">
        <v>52.27</v>
      </c>
      <c r="AF1184" s="3">
        <v>54.46</v>
      </c>
      <c r="AG1184" s="3">
        <v>55.31</v>
      </c>
      <c r="AH1184" s="3">
        <v>54.42</v>
      </c>
      <c r="AI1184" s="3">
        <v>51.18</v>
      </c>
      <c r="AJ1184" s="3">
        <v>44.55</v>
      </c>
      <c r="AK1184" s="3">
        <v>41.88</v>
      </c>
      <c r="AL1184" s="3">
        <v>40.42</v>
      </c>
      <c r="AM1184" s="3">
        <v>39.89</v>
      </c>
      <c r="AN1184" s="3">
        <v>40.42</v>
      </c>
      <c r="AO1184" s="3">
        <v>42.44</v>
      </c>
      <c r="AP1184" s="3">
        <v>48.65</v>
      </c>
      <c r="AQ1184" s="3">
        <v>51.9</v>
      </c>
      <c r="AR1184" s="3">
        <v>53.64</v>
      </c>
      <c r="AS1184" s="3">
        <v>54.44</v>
      </c>
      <c r="AT1184" s="3">
        <v>53.11</v>
      </c>
      <c r="AU1184" s="3">
        <v>49.49</v>
      </c>
      <c r="AV1184" s="3">
        <v>44.42</v>
      </c>
      <c r="AW1184" s="3">
        <v>42.27</v>
      </c>
      <c r="AX1184" s="3">
        <v>40.950000000000003</v>
      </c>
      <c r="AY1184" s="3">
        <v>40.96</v>
      </c>
    </row>
    <row r="1185" spans="1:51" x14ac:dyDescent="0.35">
      <c r="A1185" s="5">
        <f t="shared" si="19"/>
        <v>44384</v>
      </c>
      <c r="B1185" t="s">
        <v>1330</v>
      </c>
      <c r="C1185" s="2">
        <v>44384</v>
      </c>
      <c r="D1185" s="3">
        <v>79.23</v>
      </c>
      <c r="E1185" s="3">
        <v>80.28</v>
      </c>
      <c r="F1185" s="3">
        <v>81.83</v>
      </c>
      <c r="G1185" s="3">
        <v>85.85</v>
      </c>
      <c r="H1185" s="3">
        <v>87.87</v>
      </c>
      <c r="I1185" s="3">
        <v>88.31</v>
      </c>
      <c r="J1185" s="3">
        <v>88.22</v>
      </c>
      <c r="K1185" s="3">
        <v>77.900000000000006</v>
      </c>
      <c r="L1185" s="3">
        <v>61.9</v>
      </c>
      <c r="M1185" s="3">
        <v>57.86</v>
      </c>
      <c r="N1185" s="3">
        <v>52.7</v>
      </c>
      <c r="O1185" s="3">
        <v>52.24</v>
      </c>
      <c r="P1185" s="3">
        <v>53.34</v>
      </c>
      <c r="Q1185" s="3">
        <v>55.17</v>
      </c>
      <c r="R1185" s="3">
        <v>58</v>
      </c>
      <c r="S1185" s="3">
        <v>60.59</v>
      </c>
      <c r="T1185" s="3">
        <v>62.76</v>
      </c>
      <c r="U1185" s="3">
        <v>65.41</v>
      </c>
      <c r="V1185" s="3">
        <v>64.95</v>
      </c>
      <c r="W1185" s="3">
        <v>60.53</v>
      </c>
      <c r="X1185" s="3">
        <v>52.29</v>
      </c>
      <c r="Y1185" s="3">
        <v>46.16</v>
      </c>
      <c r="Z1185" s="3">
        <v>41.82</v>
      </c>
      <c r="AA1185" s="3">
        <v>40.31</v>
      </c>
      <c r="AB1185" s="3">
        <v>40.229999999999997</v>
      </c>
      <c r="AC1185" s="3">
        <v>42.81</v>
      </c>
      <c r="AD1185" s="3">
        <v>47.92</v>
      </c>
      <c r="AE1185" s="3">
        <v>52.21</v>
      </c>
      <c r="AF1185" s="3">
        <v>54.4</v>
      </c>
      <c r="AG1185" s="3">
        <v>55.25</v>
      </c>
      <c r="AH1185" s="3">
        <v>54.36</v>
      </c>
      <c r="AI1185" s="3">
        <v>51.12</v>
      </c>
      <c r="AJ1185" s="3">
        <v>44.6</v>
      </c>
      <c r="AK1185" s="3">
        <v>42.06</v>
      </c>
      <c r="AL1185" s="3">
        <v>40.68</v>
      </c>
      <c r="AM1185" s="3">
        <v>40.24</v>
      </c>
      <c r="AN1185" s="3">
        <v>40.869999999999997</v>
      </c>
      <c r="AO1185" s="3">
        <v>43</v>
      </c>
      <c r="AP1185" s="3">
        <v>49.3</v>
      </c>
      <c r="AQ1185" s="3">
        <v>52.55</v>
      </c>
      <c r="AR1185" s="3">
        <v>54.29</v>
      </c>
      <c r="AS1185" s="3">
        <v>55.09</v>
      </c>
      <c r="AT1185" s="3">
        <v>53.76</v>
      </c>
      <c r="AU1185" s="3">
        <v>50.13</v>
      </c>
      <c r="AV1185" s="3">
        <v>45.07</v>
      </c>
      <c r="AW1185" s="3">
        <v>42.92</v>
      </c>
      <c r="AX1185" s="3">
        <v>41.6</v>
      </c>
      <c r="AY1185" s="3">
        <v>41.66</v>
      </c>
    </row>
    <row r="1186" spans="1:51" x14ac:dyDescent="0.35">
      <c r="A1186" s="5">
        <f t="shared" si="19"/>
        <v>44385</v>
      </c>
      <c r="B1186" t="s">
        <v>1331</v>
      </c>
      <c r="C1186" s="2">
        <v>44385</v>
      </c>
      <c r="D1186" s="3">
        <v>82.15</v>
      </c>
      <c r="E1186" s="3">
        <v>83.39</v>
      </c>
      <c r="F1186" s="3">
        <v>84.75</v>
      </c>
      <c r="G1186" s="3">
        <v>88.87</v>
      </c>
      <c r="H1186" s="3">
        <v>90.8</v>
      </c>
      <c r="I1186" s="3">
        <v>91.25</v>
      </c>
      <c r="J1186" s="3">
        <v>91.31</v>
      </c>
      <c r="K1186" s="3">
        <v>81.27</v>
      </c>
      <c r="L1186" s="3">
        <v>64.37</v>
      </c>
      <c r="M1186" s="3">
        <v>59.32</v>
      </c>
      <c r="N1186" s="3">
        <v>53.51</v>
      </c>
      <c r="O1186" s="3">
        <v>52.9</v>
      </c>
      <c r="P1186" s="3">
        <v>54</v>
      </c>
      <c r="Q1186" s="3">
        <v>55.83</v>
      </c>
      <c r="R1186" s="3">
        <v>58.66</v>
      </c>
      <c r="S1186" s="3">
        <v>61.25</v>
      </c>
      <c r="T1186" s="3">
        <v>63.42</v>
      </c>
      <c r="U1186" s="3">
        <v>66.069999999999993</v>
      </c>
      <c r="V1186" s="3">
        <v>65.61</v>
      </c>
      <c r="W1186" s="3">
        <v>61.19</v>
      </c>
      <c r="X1186" s="3">
        <v>52.86</v>
      </c>
      <c r="Y1186" s="3">
        <v>46.62</v>
      </c>
      <c r="Z1186" s="3">
        <v>42.28</v>
      </c>
      <c r="AA1186" s="3">
        <v>40.770000000000003</v>
      </c>
      <c r="AB1186" s="3">
        <v>40.69</v>
      </c>
      <c r="AC1186" s="3">
        <v>43.27</v>
      </c>
      <c r="AD1186" s="3">
        <v>48.38</v>
      </c>
      <c r="AE1186" s="3">
        <v>52.65</v>
      </c>
      <c r="AF1186" s="3">
        <v>54.89</v>
      </c>
      <c r="AG1186" s="3">
        <v>55.74</v>
      </c>
      <c r="AH1186" s="3">
        <v>54.85</v>
      </c>
      <c r="AI1186" s="3">
        <v>51.61</v>
      </c>
      <c r="AJ1186" s="3">
        <v>45.09</v>
      </c>
      <c r="AK1186" s="3">
        <v>42.55</v>
      </c>
      <c r="AL1186" s="3">
        <v>41.17</v>
      </c>
      <c r="AM1186" s="3">
        <v>40.729999999999997</v>
      </c>
      <c r="AN1186" s="3">
        <v>41.36</v>
      </c>
      <c r="AO1186" s="3">
        <v>43.49</v>
      </c>
      <c r="AP1186" s="3">
        <v>49.79</v>
      </c>
      <c r="AQ1186" s="3">
        <v>53.04</v>
      </c>
      <c r="AR1186" s="3">
        <v>54.78</v>
      </c>
      <c r="AS1186" s="3">
        <v>55.58</v>
      </c>
      <c r="AT1186" s="3">
        <v>54.25</v>
      </c>
      <c r="AU1186" s="3">
        <v>50.62</v>
      </c>
      <c r="AV1186" s="3">
        <v>45.56</v>
      </c>
      <c r="AW1186" s="3">
        <v>43.41</v>
      </c>
      <c r="AX1186" s="3">
        <v>42.09</v>
      </c>
      <c r="AY1186" s="3">
        <v>42.15</v>
      </c>
    </row>
    <row r="1187" spans="1:51" x14ac:dyDescent="0.35">
      <c r="A1187" s="5">
        <f t="shared" si="19"/>
        <v>44386</v>
      </c>
      <c r="B1187" t="s">
        <v>1332</v>
      </c>
      <c r="C1187" s="2">
        <v>44386</v>
      </c>
      <c r="D1187" s="3">
        <v>90.02</v>
      </c>
      <c r="E1187" s="3">
        <v>91.4</v>
      </c>
      <c r="F1187" s="3">
        <v>93.05</v>
      </c>
      <c r="G1187" s="3">
        <v>97.38</v>
      </c>
      <c r="H1187" s="3">
        <v>99.28</v>
      </c>
      <c r="I1187" s="3">
        <v>99.69</v>
      </c>
      <c r="J1187" s="3">
        <v>99.76</v>
      </c>
      <c r="K1187" s="3">
        <v>89.66</v>
      </c>
      <c r="L1187" s="3">
        <v>67.77</v>
      </c>
      <c r="M1187" s="3">
        <v>59.17</v>
      </c>
      <c r="N1187" s="3">
        <v>53.65</v>
      </c>
      <c r="O1187" s="3">
        <v>54.24</v>
      </c>
      <c r="P1187" s="3">
        <v>55.81</v>
      </c>
      <c r="Q1187" s="3">
        <v>57.47</v>
      </c>
      <c r="R1187" s="3">
        <v>60.23</v>
      </c>
      <c r="S1187" s="3">
        <v>62.44</v>
      </c>
      <c r="T1187" s="3">
        <v>64.41</v>
      </c>
      <c r="U1187" s="3">
        <v>66.84</v>
      </c>
      <c r="V1187" s="3">
        <v>66.239999999999995</v>
      </c>
      <c r="W1187" s="3">
        <v>61.64</v>
      </c>
      <c r="X1187" s="3">
        <v>53.22</v>
      </c>
      <c r="Y1187" s="3">
        <v>46.93</v>
      </c>
      <c r="Z1187" s="3">
        <v>42.61</v>
      </c>
      <c r="AA1187" s="3">
        <v>41.11</v>
      </c>
      <c r="AB1187" s="3">
        <v>41.09</v>
      </c>
      <c r="AC1187" s="3">
        <v>43.76</v>
      </c>
      <c r="AD1187" s="3">
        <v>48.88</v>
      </c>
      <c r="AE1187" s="3">
        <v>53.15</v>
      </c>
      <c r="AF1187" s="3">
        <v>55.39</v>
      </c>
      <c r="AG1187" s="3">
        <v>56.24</v>
      </c>
      <c r="AH1187" s="3">
        <v>55.35</v>
      </c>
      <c r="AI1187" s="3">
        <v>52.11</v>
      </c>
      <c r="AJ1187" s="3">
        <v>45.51</v>
      </c>
      <c r="AK1187" s="3">
        <v>42.89</v>
      </c>
      <c r="AL1187" s="3">
        <v>41.51</v>
      </c>
      <c r="AM1187" s="3">
        <v>41.07</v>
      </c>
      <c r="AN1187" s="3">
        <v>41.69</v>
      </c>
      <c r="AO1187" s="3">
        <v>43.82</v>
      </c>
      <c r="AP1187" s="3">
        <v>49.8</v>
      </c>
      <c r="AQ1187" s="3">
        <v>53.05</v>
      </c>
      <c r="AR1187" s="3">
        <v>54.79</v>
      </c>
      <c r="AS1187" s="3">
        <v>55.59</v>
      </c>
      <c r="AT1187" s="3">
        <v>54.26</v>
      </c>
      <c r="AU1187" s="3">
        <v>50.63</v>
      </c>
      <c r="AV1187" s="3">
        <v>45.57</v>
      </c>
      <c r="AW1187" s="3">
        <v>43.42</v>
      </c>
      <c r="AX1187" s="3">
        <v>42.1</v>
      </c>
      <c r="AY1187" s="3">
        <v>42.16</v>
      </c>
    </row>
    <row r="1188" spans="1:51" x14ac:dyDescent="0.35">
      <c r="A1188" s="5">
        <f t="shared" si="19"/>
        <v>44389</v>
      </c>
      <c r="B1188" t="s">
        <v>1333</v>
      </c>
      <c r="C1188" s="2">
        <v>44389</v>
      </c>
      <c r="D1188" s="3">
        <v>84.73</v>
      </c>
      <c r="E1188" s="3">
        <v>85.76</v>
      </c>
      <c r="F1188" s="3">
        <v>87.58</v>
      </c>
      <c r="G1188" s="3">
        <v>91.73</v>
      </c>
      <c r="H1188" s="3">
        <v>93.76</v>
      </c>
      <c r="I1188" s="3">
        <v>94.12</v>
      </c>
      <c r="J1188" s="3">
        <v>94.17</v>
      </c>
      <c r="K1188" s="3">
        <v>84.52</v>
      </c>
      <c r="L1188" s="3">
        <v>64.73</v>
      </c>
      <c r="M1188" s="3">
        <v>57.17</v>
      </c>
      <c r="N1188" s="3">
        <v>52.43</v>
      </c>
      <c r="O1188" s="3">
        <v>52.6</v>
      </c>
      <c r="P1188" s="3">
        <v>54.39</v>
      </c>
      <c r="Q1188" s="3">
        <v>56.35</v>
      </c>
      <c r="R1188" s="3">
        <v>59.24</v>
      </c>
      <c r="S1188" s="3">
        <v>61.45</v>
      </c>
      <c r="T1188" s="3">
        <v>63.42</v>
      </c>
      <c r="U1188" s="3">
        <v>65.95</v>
      </c>
      <c r="V1188" s="3">
        <v>65.349999999999994</v>
      </c>
      <c r="W1188" s="3">
        <v>60.75</v>
      </c>
      <c r="X1188" s="3">
        <v>52.33</v>
      </c>
      <c r="Y1188" s="3">
        <v>46.04</v>
      </c>
      <c r="Z1188" s="3">
        <v>41.72</v>
      </c>
      <c r="AA1188" s="3">
        <v>40.22</v>
      </c>
      <c r="AB1188" s="3">
        <v>40.28</v>
      </c>
      <c r="AC1188" s="3">
        <v>42.98</v>
      </c>
      <c r="AD1188" s="3">
        <v>48.18</v>
      </c>
      <c r="AE1188" s="3">
        <v>52.49</v>
      </c>
      <c r="AF1188" s="3">
        <v>54.73</v>
      </c>
      <c r="AG1188" s="3">
        <v>55.58</v>
      </c>
      <c r="AH1188" s="3">
        <v>54.69</v>
      </c>
      <c r="AI1188" s="3">
        <v>51.45</v>
      </c>
      <c r="AJ1188" s="3">
        <v>44.86</v>
      </c>
      <c r="AK1188" s="3">
        <v>42.24</v>
      </c>
      <c r="AL1188" s="3">
        <v>40.86</v>
      </c>
      <c r="AM1188" s="3">
        <v>40.42</v>
      </c>
      <c r="AN1188" s="3">
        <v>41.04</v>
      </c>
      <c r="AO1188" s="3">
        <v>43.17</v>
      </c>
      <c r="AP1188" s="3">
        <v>49.15</v>
      </c>
      <c r="AQ1188" s="3">
        <v>52.4</v>
      </c>
      <c r="AR1188" s="3">
        <v>54.14</v>
      </c>
      <c r="AS1188" s="3">
        <v>54.94</v>
      </c>
      <c r="AT1188" s="3">
        <v>53.61</v>
      </c>
      <c r="AU1188" s="3">
        <v>49.98</v>
      </c>
      <c r="AV1188" s="3">
        <v>44.88</v>
      </c>
      <c r="AW1188" s="3">
        <v>42.64</v>
      </c>
      <c r="AX1188" s="3">
        <v>41.22</v>
      </c>
      <c r="AY1188" s="3">
        <v>41.28</v>
      </c>
    </row>
    <row r="1189" spans="1:51" x14ac:dyDescent="0.35">
      <c r="A1189" s="5">
        <f t="shared" si="19"/>
        <v>44390</v>
      </c>
      <c r="B1189" t="s">
        <v>1334</v>
      </c>
      <c r="C1189" s="2">
        <v>44390</v>
      </c>
      <c r="D1189" s="3">
        <v>87.09</v>
      </c>
      <c r="E1189" s="3">
        <v>88.19</v>
      </c>
      <c r="F1189" s="3">
        <v>89.48</v>
      </c>
      <c r="G1189" s="3">
        <v>93.5</v>
      </c>
      <c r="H1189" s="3">
        <v>95.53</v>
      </c>
      <c r="I1189" s="3">
        <v>95.92</v>
      </c>
      <c r="J1189" s="3">
        <v>96.07</v>
      </c>
      <c r="K1189" s="3">
        <v>86.48</v>
      </c>
      <c r="L1189" s="3">
        <v>65.28</v>
      </c>
      <c r="M1189" s="3">
        <v>56.88</v>
      </c>
      <c r="N1189" s="3">
        <v>53.48</v>
      </c>
      <c r="O1189" s="3">
        <v>52.94</v>
      </c>
      <c r="P1189" s="3">
        <v>54.23</v>
      </c>
      <c r="Q1189" s="3">
        <v>55.79</v>
      </c>
      <c r="R1189" s="3">
        <v>58.72</v>
      </c>
      <c r="S1189" s="3">
        <v>60.93</v>
      </c>
      <c r="T1189" s="3">
        <v>62.9</v>
      </c>
      <c r="U1189" s="3">
        <v>65.42</v>
      </c>
      <c r="V1189" s="3">
        <v>64.84</v>
      </c>
      <c r="W1189" s="3">
        <v>60.45</v>
      </c>
      <c r="X1189" s="3">
        <v>52.22</v>
      </c>
      <c r="Y1189" s="3">
        <v>46.07</v>
      </c>
      <c r="Z1189" s="3">
        <v>41.75</v>
      </c>
      <c r="AA1189" s="3">
        <v>40.25</v>
      </c>
      <c r="AB1189" s="3">
        <v>40.31</v>
      </c>
      <c r="AC1189" s="3">
        <v>43.01</v>
      </c>
      <c r="AD1189" s="3">
        <v>48</v>
      </c>
      <c r="AE1189" s="3">
        <v>52.31</v>
      </c>
      <c r="AF1189" s="3">
        <v>54.55</v>
      </c>
      <c r="AG1189" s="3">
        <v>55.4</v>
      </c>
      <c r="AH1189" s="3">
        <v>54.51</v>
      </c>
      <c r="AI1189" s="3">
        <v>51.27</v>
      </c>
      <c r="AJ1189" s="3">
        <v>44.68</v>
      </c>
      <c r="AK1189" s="3">
        <v>42.06</v>
      </c>
      <c r="AL1189" s="3">
        <v>40.68</v>
      </c>
      <c r="AM1189" s="3">
        <v>40.24</v>
      </c>
      <c r="AN1189" s="3">
        <v>40.86</v>
      </c>
      <c r="AO1189" s="3">
        <v>42.99</v>
      </c>
      <c r="AP1189" s="3">
        <v>48.97</v>
      </c>
      <c r="AQ1189" s="3">
        <v>52.22</v>
      </c>
      <c r="AR1189" s="3">
        <v>53.96</v>
      </c>
      <c r="AS1189" s="3">
        <v>54.76</v>
      </c>
      <c r="AT1189" s="3">
        <v>53.43</v>
      </c>
      <c r="AU1189" s="3">
        <v>49.8</v>
      </c>
      <c r="AV1189" s="3">
        <v>44.7</v>
      </c>
      <c r="AW1189" s="3">
        <v>42.46</v>
      </c>
      <c r="AX1189" s="3">
        <v>41.04</v>
      </c>
      <c r="AY1189" s="3">
        <v>41.1</v>
      </c>
    </row>
    <row r="1190" spans="1:51" x14ac:dyDescent="0.35">
      <c r="A1190" s="5">
        <f t="shared" si="19"/>
        <v>44391</v>
      </c>
      <c r="B1190" t="s">
        <v>1335</v>
      </c>
      <c r="C1190" s="2">
        <v>44391</v>
      </c>
      <c r="D1190" s="3">
        <v>85.29</v>
      </c>
      <c r="E1190" s="3">
        <v>86.57</v>
      </c>
      <c r="F1190" s="3">
        <v>87.73</v>
      </c>
      <c r="G1190" s="3">
        <v>91.49</v>
      </c>
      <c r="H1190" s="3">
        <v>93.8</v>
      </c>
      <c r="I1190" s="3">
        <v>94.13</v>
      </c>
      <c r="J1190" s="3">
        <v>94.19</v>
      </c>
      <c r="K1190" s="3">
        <v>84.75</v>
      </c>
      <c r="L1190" s="3">
        <v>64.2</v>
      </c>
      <c r="M1190" s="3">
        <v>56.38</v>
      </c>
      <c r="N1190" s="3">
        <v>52.98</v>
      </c>
      <c r="O1190" s="3">
        <v>52.44</v>
      </c>
      <c r="P1190" s="3">
        <v>53.79</v>
      </c>
      <c r="Q1190" s="3">
        <v>55.4</v>
      </c>
      <c r="R1190" s="3">
        <v>58.23</v>
      </c>
      <c r="S1190" s="3">
        <v>60.43</v>
      </c>
      <c r="T1190" s="3">
        <v>62.39</v>
      </c>
      <c r="U1190" s="3">
        <v>64.98</v>
      </c>
      <c r="V1190" s="3">
        <v>64.5</v>
      </c>
      <c r="W1190" s="3">
        <v>60.37</v>
      </c>
      <c r="X1190" s="3">
        <v>52.38</v>
      </c>
      <c r="Y1190" s="3">
        <v>46.4</v>
      </c>
      <c r="Z1190" s="3">
        <v>42.03</v>
      </c>
      <c r="AA1190" s="3">
        <v>40.479999999999997</v>
      </c>
      <c r="AB1190" s="3">
        <v>40.49</v>
      </c>
      <c r="AC1190" s="3">
        <v>43.06</v>
      </c>
      <c r="AD1190" s="3">
        <v>47.74</v>
      </c>
      <c r="AE1190" s="3">
        <v>51.85</v>
      </c>
      <c r="AF1190" s="3">
        <v>54.18</v>
      </c>
      <c r="AG1190" s="3">
        <v>55.15</v>
      </c>
      <c r="AH1190" s="3">
        <v>54.38</v>
      </c>
      <c r="AI1190" s="3">
        <v>51.31</v>
      </c>
      <c r="AJ1190" s="3">
        <v>44.97</v>
      </c>
      <c r="AK1190" s="3">
        <v>42.35</v>
      </c>
      <c r="AL1190" s="3">
        <v>40.97</v>
      </c>
      <c r="AM1190" s="3">
        <v>40.53</v>
      </c>
      <c r="AN1190" s="3">
        <v>41.15</v>
      </c>
      <c r="AO1190" s="3">
        <v>43.28</v>
      </c>
      <c r="AP1190" s="3">
        <v>49.26</v>
      </c>
      <c r="AQ1190" s="3">
        <v>52.51</v>
      </c>
      <c r="AR1190" s="3">
        <v>54.25</v>
      </c>
      <c r="AS1190" s="3">
        <v>55.05</v>
      </c>
      <c r="AT1190" s="3">
        <v>53.72</v>
      </c>
      <c r="AU1190" s="3">
        <v>50.09</v>
      </c>
      <c r="AV1190" s="3">
        <v>44.99</v>
      </c>
      <c r="AW1190" s="3">
        <v>42.75</v>
      </c>
      <c r="AX1190" s="3">
        <v>41.33</v>
      </c>
      <c r="AY1190" s="3">
        <v>41.39</v>
      </c>
    </row>
    <row r="1191" spans="1:51" x14ac:dyDescent="0.35">
      <c r="A1191" s="5">
        <f t="shared" si="19"/>
        <v>44392</v>
      </c>
      <c r="B1191" t="s">
        <v>1336</v>
      </c>
      <c r="C1191" s="2">
        <v>44392</v>
      </c>
      <c r="D1191" s="3">
        <v>83.13</v>
      </c>
      <c r="E1191" s="3">
        <v>84.31</v>
      </c>
      <c r="F1191" s="3">
        <v>85.41</v>
      </c>
      <c r="G1191" s="3">
        <v>89.29</v>
      </c>
      <c r="H1191" s="3">
        <v>91.67</v>
      </c>
      <c r="I1191" s="3">
        <v>91.98</v>
      </c>
      <c r="J1191" s="3">
        <v>92.02</v>
      </c>
      <c r="K1191" s="3">
        <v>81.7</v>
      </c>
      <c r="L1191" s="3">
        <v>62.2</v>
      </c>
      <c r="M1191" s="3">
        <v>55.32</v>
      </c>
      <c r="N1191" s="3">
        <v>52.55</v>
      </c>
      <c r="O1191" s="3">
        <v>52.16</v>
      </c>
      <c r="P1191" s="3">
        <v>53.58</v>
      </c>
      <c r="Q1191" s="3">
        <v>55.18</v>
      </c>
      <c r="R1191" s="3">
        <v>57.66</v>
      </c>
      <c r="S1191" s="3">
        <v>59.56</v>
      </c>
      <c r="T1191" s="3">
        <v>61.52</v>
      </c>
      <c r="U1191" s="3">
        <v>64.11</v>
      </c>
      <c r="V1191" s="3">
        <v>63.68</v>
      </c>
      <c r="W1191" s="3">
        <v>59.63</v>
      </c>
      <c r="X1191" s="3">
        <v>51.99</v>
      </c>
      <c r="Y1191" s="3">
        <v>46.31</v>
      </c>
      <c r="Z1191" s="3">
        <v>42.28</v>
      </c>
      <c r="AA1191" s="3">
        <v>40.79</v>
      </c>
      <c r="AB1191" s="3">
        <v>40.869999999999997</v>
      </c>
      <c r="AC1191" s="3">
        <v>43.5</v>
      </c>
      <c r="AD1191" s="3">
        <v>47.73</v>
      </c>
      <c r="AE1191" s="3">
        <v>51.45</v>
      </c>
      <c r="AF1191" s="3">
        <v>53.78</v>
      </c>
      <c r="AG1191" s="3">
        <v>54.75</v>
      </c>
      <c r="AH1191" s="3">
        <v>53.98</v>
      </c>
      <c r="AI1191" s="3">
        <v>50.75</v>
      </c>
      <c r="AJ1191" s="3">
        <v>44.15</v>
      </c>
      <c r="AK1191" s="3">
        <v>41.33</v>
      </c>
      <c r="AL1191" s="3">
        <v>39.950000000000003</v>
      </c>
      <c r="AM1191" s="3">
        <v>39.51</v>
      </c>
      <c r="AN1191" s="3">
        <v>40.130000000000003</v>
      </c>
      <c r="AO1191" s="3">
        <v>42.26</v>
      </c>
      <c r="AP1191" s="3">
        <v>48.24</v>
      </c>
      <c r="AQ1191" s="3">
        <v>51.49</v>
      </c>
      <c r="AR1191" s="3">
        <v>53.23</v>
      </c>
      <c r="AS1191" s="3">
        <v>54.03</v>
      </c>
      <c r="AT1191" s="3">
        <v>52.7</v>
      </c>
      <c r="AU1191" s="3">
        <v>49.07</v>
      </c>
      <c r="AV1191" s="3">
        <v>43.97</v>
      </c>
      <c r="AW1191" s="3">
        <v>41.73</v>
      </c>
      <c r="AX1191" s="3">
        <v>40.31</v>
      </c>
      <c r="AY1191" s="3">
        <v>40.369999999999997</v>
      </c>
    </row>
    <row r="1192" spans="1:51" x14ac:dyDescent="0.35">
      <c r="A1192" s="5">
        <f t="shared" si="19"/>
        <v>44393</v>
      </c>
      <c r="B1192" t="s">
        <v>1337</v>
      </c>
      <c r="C1192" s="2">
        <v>44393</v>
      </c>
      <c r="D1192" s="3">
        <v>85.48</v>
      </c>
      <c r="E1192" s="3">
        <v>86.75</v>
      </c>
      <c r="F1192" s="3">
        <v>87.96</v>
      </c>
      <c r="G1192" s="3">
        <v>91.81</v>
      </c>
      <c r="H1192" s="3">
        <v>94.14</v>
      </c>
      <c r="I1192" s="3">
        <v>94.56</v>
      </c>
      <c r="J1192" s="3">
        <v>94.63</v>
      </c>
      <c r="K1192" s="3">
        <v>83.73</v>
      </c>
      <c r="L1192" s="3">
        <v>63.48</v>
      </c>
      <c r="M1192" s="3">
        <v>55.75</v>
      </c>
      <c r="N1192" s="3">
        <v>52.53</v>
      </c>
      <c r="O1192" s="3">
        <v>51.68</v>
      </c>
      <c r="P1192" s="3">
        <v>53.48</v>
      </c>
      <c r="Q1192" s="3">
        <v>55.17</v>
      </c>
      <c r="R1192" s="3">
        <v>57.84</v>
      </c>
      <c r="S1192" s="3">
        <v>59.95</v>
      </c>
      <c r="T1192" s="3">
        <v>61.93</v>
      </c>
      <c r="U1192" s="3">
        <v>64.45</v>
      </c>
      <c r="V1192" s="3">
        <v>63.9</v>
      </c>
      <c r="W1192" s="3">
        <v>59.65</v>
      </c>
      <c r="X1192" s="3">
        <v>51.9</v>
      </c>
      <c r="Y1192" s="3">
        <v>46.27</v>
      </c>
      <c r="Z1192" s="3">
        <v>42.24</v>
      </c>
      <c r="AA1192" s="3">
        <v>40.75</v>
      </c>
      <c r="AB1192" s="3">
        <v>40.83</v>
      </c>
      <c r="AC1192" s="3">
        <v>43.46</v>
      </c>
      <c r="AD1192" s="3">
        <v>47.73</v>
      </c>
      <c r="AE1192" s="3">
        <v>51.61</v>
      </c>
      <c r="AF1192" s="3">
        <v>54.02</v>
      </c>
      <c r="AG1192" s="3">
        <v>55.06</v>
      </c>
      <c r="AH1192" s="3">
        <v>54.36</v>
      </c>
      <c r="AI1192" s="3">
        <v>51.22</v>
      </c>
      <c r="AJ1192" s="3">
        <v>44.46</v>
      </c>
      <c r="AK1192" s="3">
        <v>41.64</v>
      </c>
      <c r="AL1192" s="3">
        <v>40.26</v>
      </c>
      <c r="AM1192" s="3">
        <v>39.520000000000003</v>
      </c>
      <c r="AN1192" s="3">
        <v>40.14</v>
      </c>
      <c r="AO1192" s="3">
        <v>42.27</v>
      </c>
      <c r="AP1192" s="3">
        <v>48.25</v>
      </c>
      <c r="AQ1192" s="3">
        <v>51.5</v>
      </c>
      <c r="AR1192" s="3">
        <v>53.24</v>
      </c>
      <c r="AS1192" s="3">
        <v>54.04</v>
      </c>
      <c r="AT1192" s="3">
        <v>52.71</v>
      </c>
      <c r="AU1192" s="3">
        <v>49.08</v>
      </c>
      <c r="AV1192" s="3">
        <v>43.98</v>
      </c>
      <c r="AW1192" s="3">
        <v>41.74</v>
      </c>
      <c r="AX1192" s="3">
        <v>40.32</v>
      </c>
      <c r="AY1192" s="3">
        <v>40.380000000000003</v>
      </c>
    </row>
    <row r="1193" spans="1:51" x14ac:dyDescent="0.35">
      <c r="A1193" s="5">
        <f t="shared" si="19"/>
        <v>44396</v>
      </c>
      <c r="B1193" t="s">
        <v>1338</v>
      </c>
      <c r="C1193" s="2">
        <v>44396</v>
      </c>
      <c r="D1193" s="3">
        <v>88.38</v>
      </c>
      <c r="E1193" s="3">
        <v>89.75</v>
      </c>
      <c r="F1193" s="3">
        <v>91.05</v>
      </c>
      <c r="G1193" s="3">
        <v>94.85</v>
      </c>
      <c r="H1193" s="3">
        <v>97.23</v>
      </c>
      <c r="I1193" s="3">
        <v>97.6</v>
      </c>
      <c r="J1193" s="3">
        <v>97.63</v>
      </c>
      <c r="K1193" s="3">
        <v>86.21</v>
      </c>
      <c r="L1193" s="3">
        <v>64.47</v>
      </c>
      <c r="M1193" s="3">
        <v>55.98</v>
      </c>
      <c r="N1193" s="3">
        <v>52.5</v>
      </c>
      <c r="O1193" s="3">
        <v>51.75</v>
      </c>
      <c r="P1193" s="3">
        <v>53.65</v>
      </c>
      <c r="Q1193" s="3">
        <v>55.42</v>
      </c>
      <c r="R1193" s="3">
        <v>58.18</v>
      </c>
      <c r="S1193" s="3">
        <v>60.4</v>
      </c>
      <c r="T1193" s="3">
        <v>62.5</v>
      </c>
      <c r="U1193" s="3">
        <v>65.02</v>
      </c>
      <c r="V1193" s="3">
        <v>64.47</v>
      </c>
      <c r="W1193" s="3">
        <v>60.15</v>
      </c>
      <c r="X1193" s="3">
        <v>52.28</v>
      </c>
      <c r="Y1193" s="3">
        <v>46.54</v>
      </c>
      <c r="Z1193" s="3">
        <v>42.41</v>
      </c>
      <c r="AA1193" s="3">
        <v>40.869999999999997</v>
      </c>
      <c r="AB1193" s="3">
        <v>40.94</v>
      </c>
      <c r="AC1193" s="3">
        <v>43.57</v>
      </c>
      <c r="AD1193" s="3">
        <v>47.84</v>
      </c>
      <c r="AE1193" s="3">
        <v>51.72</v>
      </c>
      <c r="AF1193" s="3">
        <v>54.13</v>
      </c>
      <c r="AG1193" s="3">
        <v>55.17</v>
      </c>
      <c r="AH1193" s="3">
        <v>54.47</v>
      </c>
      <c r="AI1193" s="3">
        <v>51.33</v>
      </c>
      <c r="AJ1193" s="3">
        <v>44.57</v>
      </c>
      <c r="AK1193" s="3">
        <v>41.75</v>
      </c>
      <c r="AL1193" s="3">
        <v>40.369999999999997</v>
      </c>
      <c r="AM1193" s="3">
        <v>39.630000000000003</v>
      </c>
      <c r="AN1193" s="3">
        <v>40.25</v>
      </c>
      <c r="AO1193" s="3">
        <v>42.38</v>
      </c>
      <c r="AP1193" s="3">
        <v>48.36</v>
      </c>
      <c r="AQ1193" s="3">
        <v>51.61</v>
      </c>
      <c r="AR1193" s="3">
        <v>53.35</v>
      </c>
      <c r="AS1193" s="3">
        <v>54.15</v>
      </c>
      <c r="AT1193" s="3">
        <v>52.82</v>
      </c>
      <c r="AU1193" s="3">
        <v>49.19</v>
      </c>
      <c r="AV1193" s="3">
        <v>44.09</v>
      </c>
      <c r="AW1193" s="3">
        <v>41.85</v>
      </c>
      <c r="AX1193" s="3">
        <v>40.43</v>
      </c>
      <c r="AY1193" s="3">
        <v>40.49</v>
      </c>
    </row>
    <row r="1194" spans="1:51" x14ac:dyDescent="0.35">
      <c r="A1194" s="5">
        <f t="shared" si="19"/>
        <v>44397</v>
      </c>
      <c r="B1194" t="s">
        <v>1339</v>
      </c>
      <c r="C1194" s="2">
        <v>44397</v>
      </c>
      <c r="D1194" s="3">
        <v>87.65</v>
      </c>
      <c r="E1194" s="3">
        <v>88.8</v>
      </c>
      <c r="F1194" s="3">
        <v>90.01</v>
      </c>
      <c r="G1194" s="3">
        <v>93.83</v>
      </c>
      <c r="H1194" s="3">
        <v>96.14</v>
      </c>
      <c r="I1194" s="3">
        <v>96.59</v>
      </c>
      <c r="J1194" s="3">
        <v>96.4</v>
      </c>
      <c r="K1194" s="3">
        <v>85.21</v>
      </c>
      <c r="L1194" s="3">
        <v>64.260000000000005</v>
      </c>
      <c r="M1194" s="3">
        <v>55.82</v>
      </c>
      <c r="N1194" s="3">
        <v>52.39</v>
      </c>
      <c r="O1194" s="3">
        <v>51.7</v>
      </c>
      <c r="P1194" s="3">
        <v>53.64</v>
      </c>
      <c r="Q1194" s="3">
        <v>55.36</v>
      </c>
      <c r="R1194" s="3">
        <v>58.03</v>
      </c>
      <c r="S1194" s="3">
        <v>60.16</v>
      </c>
      <c r="T1194" s="3">
        <v>62.12</v>
      </c>
      <c r="U1194" s="3">
        <v>64.599999999999994</v>
      </c>
      <c r="V1194" s="3">
        <v>64.010000000000005</v>
      </c>
      <c r="W1194" s="3">
        <v>59.69</v>
      </c>
      <c r="X1194" s="3">
        <v>51.97</v>
      </c>
      <c r="Y1194" s="3">
        <v>46.36</v>
      </c>
      <c r="Z1194" s="3">
        <v>42.34</v>
      </c>
      <c r="AA1194" s="3">
        <v>40.93</v>
      </c>
      <c r="AB1194" s="3">
        <v>41.07</v>
      </c>
      <c r="AC1194" s="3">
        <v>43.7</v>
      </c>
      <c r="AD1194" s="3">
        <v>47.85</v>
      </c>
      <c r="AE1194" s="3">
        <v>51.62</v>
      </c>
      <c r="AF1194" s="3">
        <v>53.94</v>
      </c>
      <c r="AG1194" s="3">
        <v>54.93</v>
      </c>
      <c r="AH1194" s="3">
        <v>54.23</v>
      </c>
      <c r="AI1194" s="3">
        <v>51.28</v>
      </c>
      <c r="AJ1194" s="3">
        <v>44.76</v>
      </c>
      <c r="AK1194" s="3">
        <v>41.97</v>
      </c>
      <c r="AL1194" s="3">
        <v>40.619999999999997</v>
      </c>
      <c r="AM1194" s="3">
        <v>39.909999999999997</v>
      </c>
      <c r="AN1194" s="3">
        <v>40.549999999999997</v>
      </c>
      <c r="AO1194" s="3">
        <v>42.68</v>
      </c>
      <c r="AP1194" s="3">
        <v>48.66</v>
      </c>
      <c r="AQ1194" s="3">
        <v>51.91</v>
      </c>
      <c r="AR1194" s="3">
        <v>53.65</v>
      </c>
      <c r="AS1194" s="3">
        <v>54.45</v>
      </c>
      <c r="AT1194" s="3">
        <v>53.12</v>
      </c>
      <c r="AU1194" s="3">
        <v>49.49</v>
      </c>
      <c r="AV1194" s="3">
        <v>44.39</v>
      </c>
      <c r="AW1194" s="3">
        <v>42.15</v>
      </c>
      <c r="AX1194" s="3">
        <v>40.729999999999997</v>
      </c>
      <c r="AY1194" s="3">
        <v>40.79</v>
      </c>
    </row>
    <row r="1195" spans="1:51" x14ac:dyDescent="0.35">
      <c r="A1195" s="5">
        <f t="shared" si="19"/>
        <v>44398</v>
      </c>
      <c r="B1195" t="s">
        <v>1340</v>
      </c>
      <c r="C1195" s="2">
        <v>44398</v>
      </c>
      <c r="D1195" s="3">
        <v>89.68</v>
      </c>
      <c r="E1195" s="3">
        <v>91.03</v>
      </c>
      <c r="F1195" s="3">
        <v>92.09</v>
      </c>
      <c r="G1195" s="3">
        <v>95.81</v>
      </c>
      <c r="H1195" s="3">
        <v>97.81</v>
      </c>
      <c r="I1195" s="3">
        <v>97.91</v>
      </c>
      <c r="J1195" s="3">
        <v>97.74</v>
      </c>
      <c r="K1195" s="3">
        <v>85.85</v>
      </c>
      <c r="L1195" s="3">
        <v>64.930000000000007</v>
      </c>
      <c r="M1195" s="3">
        <v>56.43</v>
      </c>
      <c r="N1195" s="3">
        <v>52.96</v>
      </c>
      <c r="O1195" s="3">
        <v>52.27</v>
      </c>
      <c r="P1195" s="3">
        <v>54.22</v>
      </c>
      <c r="Q1195" s="3">
        <v>55.9</v>
      </c>
      <c r="R1195" s="3">
        <v>58.49</v>
      </c>
      <c r="S1195" s="3">
        <v>60.53</v>
      </c>
      <c r="T1195" s="3">
        <v>62.4</v>
      </c>
      <c r="U1195" s="3">
        <v>64.86</v>
      </c>
      <c r="V1195" s="3">
        <v>64.27</v>
      </c>
      <c r="W1195" s="3">
        <v>59.97</v>
      </c>
      <c r="X1195" s="3">
        <v>52.27</v>
      </c>
      <c r="Y1195" s="3">
        <v>46.7</v>
      </c>
      <c r="Z1195" s="3">
        <v>42.72</v>
      </c>
      <c r="AA1195" s="3">
        <v>41.31</v>
      </c>
      <c r="AB1195" s="3">
        <v>41.49</v>
      </c>
      <c r="AC1195" s="3">
        <v>44.16</v>
      </c>
      <c r="AD1195" s="3">
        <v>48.39</v>
      </c>
      <c r="AE1195" s="3">
        <v>52.24</v>
      </c>
      <c r="AF1195" s="3">
        <v>54.62</v>
      </c>
      <c r="AG1195" s="3">
        <v>55.67</v>
      </c>
      <c r="AH1195" s="3">
        <v>54.97</v>
      </c>
      <c r="AI1195" s="3">
        <v>51.96</v>
      </c>
      <c r="AJ1195" s="3">
        <v>45.26</v>
      </c>
      <c r="AK1195" s="3">
        <v>42.39</v>
      </c>
      <c r="AL1195" s="3">
        <v>41.04</v>
      </c>
      <c r="AM1195" s="3">
        <v>40.33</v>
      </c>
      <c r="AN1195" s="3">
        <v>40.97</v>
      </c>
      <c r="AO1195" s="3">
        <v>43.1</v>
      </c>
      <c r="AP1195" s="3">
        <v>49.04</v>
      </c>
      <c r="AQ1195" s="3">
        <v>52.25</v>
      </c>
      <c r="AR1195" s="3">
        <v>53.95</v>
      </c>
      <c r="AS1195" s="3">
        <v>54.71</v>
      </c>
      <c r="AT1195" s="3">
        <v>53.34</v>
      </c>
      <c r="AU1195" s="3">
        <v>49.67</v>
      </c>
      <c r="AV1195" s="3">
        <v>44.57</v>
      </c>
      <c r="AW1195" s="3">
        <v>42.33</v>
      </c>
      <c r="AX1195" s="3">
        <v>40.909999999999997</v>
      </c>
      <c r="AY1195" s="3">
        <v>40.97</v>
      </c>
    </row>
    <row r="1196" spans="1:51" x14ac:dyDescent="0.35">
      <c r="A1196" s="5">
        <f t="shared" si="19"/>
        <v>44399</v>
      </c>
      <c r="B1196" t="s">
        <v>1341</v>
      </c>
      <c r="C1196" s="2">
        <v>44399</v>
      </c>
      <c r="D1196" s="3">
        <v>89.68</v>
      </c>
      <c r="E1196" s="3">
        <v>91.19</v>
      </c>
      <c r="F1196" s="3">
        <v>92.33</v>
      </c>
      <c r="G1196" s="3">
        <v>95.92</v>
      </c>
      <c r="H1196" s="3">
        <v>97.76</v>
      </c>
      <c r="I1196" s="3">
        <v>97.8</v>
      </c>
      <c r="J1196" s="3">
        <v>97.69</v>
      </c>
      <c r="K1196" s="3">
        <v>85.69</v>
      </c>
      <c r="L1196" s="3">
        <v>64.489999999999995</v>
      </c>
      <c r="M1196" s="3">
        <v>56.03</v>
      </c>
      <c r="N1196" s="3">
        <v>52.61</v>
      </c>
      <c r="O1196" s="3">
        <v>52.05</v>
      </c>
      <c r="P1196" s="3">
        <v>54.07</v>
      </c>
      <c r="Q1196" s="3">
        <v>55.79</v>
      </c>
      <c r="R1196" s="3">
        <v>58.36</v>
      </c>
      <c r="S1196" s="3">
        <v>60.45</v>
      </c>
      <c r="T1196" s="3">
        <v>62.36</v>
      </c>
      <c r="U1196" s="3">
        <v>64.819999999999993</v>
      </c>
      <c r="V1196" s="3">
        <v>64.23</v>
      </c>
      <c r="W1196" s="3">
        <v>59.98</v>
      </c>
      <c r="X1196" s="3">
        <v>52.29</v>
      </c>
      <c r="Y1196" s="3">
        <v>46.71</v>
      </c>
      <c r="Z1196" s="3">
        <v>42.73</v>
      </c>
      <c r="AA1196" s="3">
        <v>41.33</v>
      </c>
      <c r="AB1196" s="3">
        <v>41.51</v>
      </c>
      <c r="AC1196" s="3">
        <v>44.21</v>
      </c>
      <c r="AD1196" s="3">
        <v>48.5</v>
      </c>
      <c r="AE1196" s="3">
        <v>52.39</v>
      </c>
      <c r="AF1196" s="3">
        <v>54.77</v>
      </c>
      <c r="AG1196" s="3">
        <v>55.82</v>
      </c>
      <c r="AH1196" s="3">
        <v>55.12</v>
      </c>
      <c r="AI1196" s="3">
        <v>52.11</v>
      </c>
      <c r="AJ1196" s="3">
        <v>45.41</v>
      </c>
      <c r="AK1196" s="3">
        <v>42.54</v>
      </c>
      <c r="AL1196" s="3">
        <v>41.19</v>
      </c>
      <c r="AM1196" s="3">
        <v>40.479999999999997</v>
      </c>
      <c r="AN1196" s="3">
        <v>41.12</v>
      </c>
      <c r="AO1196" s="3">
        <v>43.25</v>
      </c>
      <c r="AP1196" s="3">
        <v>49.19</v>
      </c>
      <c r="AQ1196" s="3">
        <v>52.4</v>
      </c>
      <c r="AR1196" s="3">
        <v>54.1</v>
      </c>
      <c r="AS1196" s="3">
        <v>54.86</v>
      </c>
      <c r="AT1196" s="3">
        <v>53.49</v>
      </c>
      <c r="AU1196" s="3">
        <v>49.82</v>
      </c>
      <c r="AV1196" s="3">
        <v>44.72</v>
      </c>
      <c r="AW1196" s="3">
        <v>42.48</v>
      </c>
      <c r="AX1196" s="3">
        <v>41.06</v>
      </c>
      <c r="AY1196" s="3">
        <v>41.12</v>
      </c>
    </row>
    <row r="1197" spans="1:51" x14ac:dyDescent="0.35">
      <c r="A1197" s="5">
        <f t="shared" si="19"/>
        <v>44400</v>
      </c>
      <c r="B1197" t="s">
        <v>1342</v>
      </c>
      <c r="C1197" s="2">
        <v>44400</v>
      </c>
      <c r="D1197" s="3">
        <v>88.44</v>
      </c>
      <c r="E1197" s="3">
        <v>89.98</v>
      </c>
      <c r="F1197" s="3">
        <v>90.91</v>
      </c>
      <c r="G1197" s="3">
        <v>94.34</v>
      </c>
      <c r="H1197" s="3">
        <v>96.1</v>
      </c>
      <c r="I1197" s="3">
        <v>96.14</v>
      </c>
      <c r="J1197" s="3">
        <v>95.95</v>
      </c>
      <c r="K1197" s="3">
        <v>84.34</v>
      </c>
      <c r="L1197" s="3">
        <v>63.79</v>
      </c>
      <c r="M1197" s="3">
        <v>56.1</v>
      </c>
      <c r="N1197" s="3">
        <v>53.1</v>
      </c>
      <c r="O1197" s="3">
        <v>52.69</v>
      </c>
      <c r="P1197" s="3">
        <v>54.61</v>
      </c>
      <c r="Q1197" s="3">
        <v>56.16</v>
      </c>
      <c r="R1197" s="3">
        <v>58.54</v>
      </c>
      <c r="S1197" s="3">
        <v>60.45</v>
      </c>
      <c r="T1197" s="3">
        <v>62.23</v>
      </c>
      <c r="U1197" s="3">
        <v>64.739999999999995</v>
      </c>
      <c r="V1197" s="3">
        <v>64.19</v>
      </c>
      <c r="W1197" s="3">
        <v>59.97</v>
      </c>
      <c r="X1197" s="3">
        <v>52.31</v>
      </c>
      <c r="Y1197" s="3">
        <v>46.76</v>
      </c>
      <c r="Z1197" s="3">
        <v>42.78</v>
      </c>
      <c r="AA1197" s="3">
        <v>41.38</v>
      </c>
      <c r="AB1197" s="3">
        <v>41.56</v>
      </c>
      <c r="AC1197" s="3">
        <v>44.26</v>
      </c>
      <c r="AD1197" s="3">
        <v>48.66</v>
      </c>
      <c r="AE1197" s="3">
        <v>52.66</v>
      </c>
      <c r="AF1197" s="3">
        <v>55.14</v>
      </c>
      <c r="AG1197" s="3">
        <v>56.21</v>
      </c>
      <c r="AH1197" s="3">
        <v>55.53</v>
      </c>
      <c r="AI1197" s="3">
        <v>52.44</v>
      </c>
      <c r="AJ1197" s="3">
        <v>45.35</v>
      </c>
      <c r="AK1197" s="3">
        <v>42.12</v>
      </c>
      <c r="AL1197" s="3">
        <v>40.53</v>
      </c>
      <c r="AM1197" s="3">
        <v>39.619999999999997</v>
      </c>
      <c r="AN1197" s="3">
        <v>40.26</v>
      </c>
      <c r="AO1197" s="3">
        <v>42.39</v>
      </c>
      <c r="AP1197" s="3">
        <v>48.33</v>
      </c>
      <c r="AQ1197" s="3">
        <v>51.54</v>
      </c>
      <c r="AR1197" s="3">
        <v>53.24</v>
      </c>
      <c r="AS1197" s="3">
        <v>54</v>
      </c>
      <c r="AT1197" s="3">
        <v>52.63</v>
      </c>
      <c r="AU1197" s="3">
        <v>48.96</v>
      </c>
      <c r="AV1197" s="3">
        <v>43.86</v>
      </c>
      <c r="AW1197" s="3">
        <v>41.62</v>
      </c>
      <c r="AX1197" s="3">
        <v>40.200000000000003</v>
      </c>
      <c r="AY1197" s="3">
        <v>40.26</v>
      </c>
    </row>
    <row r="1198" spans="1:51" x14ac:dyDescent="0.35">
      <c r="A1198" s="5">
        <f t="shared" si="19"/>
        <v>44403</v>
      </c>
      <c r="B1198" t="s">
        <v>1343</v>
      </c>
      <c r="C1198" s="2">
        <v>44403</v>
      </c>
      <c r="D1198" s="3">
        <v>92.99</v>
      </c>
      <c r="E1198" s="3">
        <v>94.11</v>
      </c>
      <c r="F1198" s="3">
        <v>95</v>
      </c>
      <c r="G1198" s="3">
        <v>97.24</v>
      </c>
      <c r="H1198" s="3">
        <v>98.79</v>
      </c>
      <c r="I1198" s="3">
        <v>98.79</v>
      </c>
      <c r="J1198" s="3">
        <v>98.55</v>
      </c>
      <c r="K1198" s="3">
        <v>86.45</v>
      </c>
      <c r="L1198" s="3">
        <v>65.48</v>
      </c>
      <c r="M1198" s="3">
        <v>57.25</v>
      </c>
      <c r="N1198" s="3">
        <v>53.9</v>
      </c>
      <c r="O1198" s="3">
        <v>53.14</v>
      </c>
      <c r="P1198" s="3">
        <v>54.7</v>
      </c>
      <c r="Q1198" s="3">
        <v>56.21</v>
      </c>
      <c r="R1198" s="3">
        <v>58.8</v>
      </c>
      <c r="S1198" s="3">
        <v>61.16</v>
      </c>
      <c r="T1198" s="3">
        <v>63.42</v>
      </c>
      <c r="U1198" s="3">
        <v>65.52</v>
      </c>
      <c r="V1198" s="3">
        <v>64.97</v>
      </c>
      <c r="W1198" s="3">
        <v>60.72</v>
      </c>
      <c r="X1198" s="3">
        <v>53.31</v>
      </c>
      <c r="Y1198" s="3">
        <v>47.8</v>
      </c>
      <c r="Z1198" s="3">
        <v>43.86</v>
      </c>
      <c r="AA1198" s="3">
        <v>42.46</v>
      </c>
      <c r="AB1198" s="3">
        <v>42.64</v>
      </c>
      <c r="AC1198" s="3">
        <v>45.21</v>
      </c>
      <c r="AD1198" s="3">
        <v>49.17</v>
      </c>
      <c r="AE1198" s="3">
        <v>52.97</v>
      </c>
      <c r="AF1198" s="3">
        <v>55.35</v>
      </c>
      <c r="AG1198" s="3">
        <v>56.37</v>
      </c>
      <c r="AH1198" s="3">
        <v>55.69</v>
      </c>
      <c r="AI1198" s="3">
        <v>52.67</v>
      </c>
      <c r="AJ1198" s="3">
        <v>45.49</v>
      </c>
      <c r="AK1198" s="3">
        <v>42.35</v>
      </c>
      <c r="AL1198" s="3">
        <v>40.81</v>
      </c>
      <c r="AM1198" s="3">
        <v>39.9</v>
      </c>
      <c r="AN1198" s="3">
        <v>40.54</v>
      </c>
      <c r="AO1198" s="3">
        <v>42.77</v>
      </c>
      <c r="AP1198" s="3">
        <v>48.81</v>
      </c>
      <c r="AQ1198" s="3">
        <v>52.17</v>
      </c>
      <c r="AR1198" s="3">
        <v>54.02</v>
      </c>
      <c r="AS1198" s="3">
        <v>54.78</v>
      </c>
      <c r="AT1198" s="3">
        <v>53.36</v>
      </c>
      <c r="AU1198" s="3">
        <v>49.54</v>
      </c>
      <c r="AV1198" s="3">
        <v>44.24</v>
      </c>
      <c r="AW1198" s="3">
        <v>41.75</v>
      </c>
      <c r="AX1198" s="3">
        <v>40.130000000000003</v>
      </c>
      <c r="AY1198" s="3">
        <v>39.99</v>
      </c>
    </row>
    <row r="1199" spans="1:51" x14ac:dyDescent="0.35">
      <c r="A1199" s="5">
        <f t="shared" si="19"/>
        <v>44404</v>
      </c>
      <c r="B1199" t="s">
        <v>1344</v>
      </c>
      <c r="C1199" s="2">
        <v>44404</v>
      </c>
      <c r="D1199" s="3">
        <v>95.79</v>
      </c>
      <c r="E1199" s="3">
        <v>96.13</v>
      </c>
      <c r="F1199" s="3">
        <v>96.73</v>
      </c>
      <c r="G1199" s="3">
        <v>98.98</v>
      </c>
      <c r="H1199" s="3">
        <v>100.18</v>
      </c>
      <c r="I1199" s="3">
        <v>100.12</v>
      </c>
      <c r="J1199" s="3">
        <v>99.86</v>
      </c>
      <c r="K1199" s="3">
        <v>86.76</v>
      </c>
      <c r="L1199" s="3">
        <v>65.930000000000007</v>
      </c>
      <c r="M1199" s="3">
        <v>57.73</v>
      </c>
      <c r="N1199" s="3">
        <v>54.57</v>
      </c>
      <c r="O1199" s="3">
        <v>54.15</v>
      </c>
      <c r="P1199" s="3">
        <v>55.62</v>
      </c>
      <c r="Q1199" s="3">
        <v>57.16</v>
      </c>
      <c r="R1199" s="3">
        <v>59.39</v>
      </c>
      <c r="S1199" s="3">
        <v>61.74</v>
      </c>
      <c r="T1199" s="3">
        <v>63.97</v>
      </c>
      <c r="U1199" s="3">
        <v>66.13</v>
      </c>
      <c r="V1199" s="3">
        <v>65.58</v>
      </c>
      <c r="W1199" s="3">
        <v>61.23</v>
      </c>
      <c r="X1199" s="3">
        <v>53.74</v>
      </c>
      <c r="Y1199" s="3">
        <v>48.05</v>
      </c>
      <c r="Z1199" s="3">
        <v>44.03</v>
      </c>
      <c r="AA1199" s="3">
        <v>42.2</v>
      </c>
      <c r="AB1199" s="3">
        <v>42.34</v>
      </c>
      <c r="AC1199" s="3">
        <v>44.91</v>
      </c>
      <c r="AD1199" s="3">
        <v>49.38</v>
      </c>
      <c r="AE1199" s="3">
        <v>53.39</v>
      </c>
      <c r="AF1199" s="3">
        <v>55.9</v>
      </c>
      <c r="AG1199" s="3">
        <v>56.94</v>
      </c>
      <c r="AH1199" s="3">
        <v>56.26</v>
      </c>
      <c r="AI1199" s="3">
        <v>53.13</v>
      </c>
      <c r="AJ1199" s="3">
        <v>45.67</v>
      </c>
      <c r="AK1199" s="3">
        <v>42.25</v>
      </c>
      <c r="AL1199" s="3">
        <v>40.56</v>
      </c>
      <c r="AM1199" s="3">
        <v>39.65</v>
      </c>
      <c r="AN1199" s="3">
        <v>40.299999999999997</v>
      </c>
      <c r="AO1199" s="3">
        <v>42.57</v>
      </c>
      <c r="AP1199" s="3">
        <v>48.67</v>
      </c>
      <c r="AQ1199" s="3">
        <v>52.17</v>
      </c>
      <c r="AR1199" s="3">
        <v>54.02</v>
      </c>
      <c r="AS1199" s="3">
        <v>54.78</v>
      </c>
      <c r="AT1199" s="3">
        <v>53.61</v>
      </c>
      <c r="AU1199" s="3">
        <v>50.06</v>
      </c>
      <c r="AV1199" s="3">
        <v>44.93</v>
      </c>
      <c r="AW1199" s="3">
        <v>42.39</v>
      </c>
      <c r="AX1199" s="3">
        <v>40.75</v>
      </c>
      <c r="AY1199" s="3">
        <v>40.479999999999997</v>
      </c>
    </row>
    <row r="1200" spans="1:51" x14ac:dyDescent="0.35">
      <c r="A1200" s="5">
        <f t="shared" si="19"/>
        <v>44405</v>
      </c>
      <c r="B1200" t="s">
        <v>1345</v>
      </c>
      <c r="C1200" s="2">
        <v>44405</v>
      </c>
      <c r="D1200" s="3">
        <v>100.87</v>
      </c>
      <c r="E1200" s="3">
        <v>101.53</v>
      </c>
      <c r="F1200" s="3">
        <v>101.76</v>
      </c>
      <c r="G1200" s="3">
        <v>103.84</v>
      </c>
      <c r="H1200" s="3">
        <v>104.78</v>
      </c>
      <c r="I1200" s="3">
        <v>104.53</v>
      </c>
      <c r="J1200" s="3">
        <v>103.96</v>
      </c>
      <c r="K1200" s="3">
        <v>89.1</v>
      </c>
      <c r="L1200" s="3">
        <v>68.03</v>
      </c>
      <c r="M1200" s="3">
        <v>59.73</v>
      </c>
      <c r="N1200" s="3">
        <v>56.48</v>
      </c>
      <c r="O1200" s="3">
        <v>56.07</v>
      </c>
      <c r="P1200" s="3">
        <v>57.5</v>
      </c>
      <c r="Q1200" s="3">
        <v>59</v>
      </c>
      <c r="R1200" s="3">
        <v>61.07</v>
      </c>
      <c r="S1200" s="3">
        <v>63.53</v>
      </c>
      <c r="T1200" s="3">
        <v>65.77</v>
      </c>
      <c r="U1200" s="3">
        <v>67.930000000000007</v>
      </c>
      <c r="V1200" s="3">
        <v>67.38</v>
      </c>
      <c r="W1200" s="3">
        <v>62.95</v>
      </c>
      <c r="X1200" s="3">
        <v>54.9</v>
      </c>
      <c r="Y1200" s="3">
        <v>48.65</v>
      </c>
      <c r="Z1200" s="3">
        <v>44.32</v>
      </c>
      <c r="AA1200" s="3">
        <v>42.33</v>
      </c>
      <c r="AB1200" s="3">
        <v>42.44</v>
      </c>
      <c r="AC1200" s="3">
        <v>45.06</v>
      </c>
      <c r="AD1200" s="3">
        <v>49.72</v>
      </c>
      <c r="AE1200" s="3">
        <v>53.88</v>
      </c>
      <c r="AF1200" s="3">
        <v>56.55</v>
      </c>
      <c r="AG1200" s="3">
        <v>57.62</v>
      </c>
      <c r="AH1200" s="3">
        <v>56.99</v>
      </c>
      <c r="AI1200" s="3">
        <v>53.91</v>
      </c>
      <c r="AJ1200" s="3">
        <v>46.34</v>
      </c>
      <c r="AK1200" s="3">
        <v>42.87</v>
      </c>
      <c r="AL1200" s="3">
        <v>41.08</v>
      </c>
      <c r="AM1200" s="3">
        <v>40.17</v>
      </c>
      <c r="AN1200" s="3">
        <v>40.82</v>
      </c>
      <c r="AO1200" s="3">
        <v>43.09</v>
      </c>
      <c r="AP1200" s="3">
        <v>48.99</v>
      </c>
      <c r="AQ1200" s="3">
        <v>52.34</v>
      </c>
      <c r="AR1200" s="3">
        <v>54.09</v>
      </c>
      <c r="AS1200" s="3">
        <v>54.85</v>
      </c>
      <c r="AT1200" s="3">
        <v>53.68</v>
      </c>
      <c r="AU1200" s="3">
        <v>50.13</v>
      </c>
      <c r="AV1200" s="3">
        <v>44.95</v>
      </c>
      <c r="AW1200" s="3">
        <v>42.36</v>
      </c>
      <c r="AX1200" s="3">
        <v>40.72</v>
      </c>
      <c r="AY1200" s="3">
        <v>40.450000000000003</v>
      </c>
    </row>
    <row r="1201" spans="1:51" x14ac:dyDescent="0.35">
      <c r="A1201" s="5">
        <f t="shared" si="19"/>
        <v>44406</v>
      </c>
      <c r="B1201" t="s">
        <v>1346</v>
      </c>
      <c r="C1201" s="2">
        <v>44406</v>
      </c>
      <c r="D1201" s="3">
        <v>104.6</v>
      </c>
      <c r="E1201" s="3">
        <v>104.97</v>
      </c>
      <c r="F1201" s="3">
        <v>105.35</v>
      </c>
      <c r="G1201" s="3">
        <v>106.75</v>
      </c>
      <c r="H1201" s="3">
        <v>107.72</v>
      </c>
      <c r="I1201" s="3">
        <v>107.57</v>
      </c>
      <c r="J1201" s="3">
        <v>106.97</v>
      </c>
      <c r="K1201" s="3">
        <v>90.01</v>
      </c>
      <c r="L1201" s="3">
        <v>68.959999999999994</v>
      </c>
      <c r="M1201" s="3">
        <v>60.42</v>
      </c>
      <c r="N1201" s="3">
        <v>57.43</v>
      </c>
      <c r="O1201" s="3">
        <v>57.29</v>
      </c>
      <c r="P1201" s="3">
        <v>58.54</v>
      </c>
      <c r="Q1201" s="3">
        <v>59.86</v>
      </c>
      <c r="R1201" s="3">
        <v>62.08</v>
      </c>
      <c r="S1201" s="3">
        <v>64.31</v>
      </c>
      <c r="T1201" s="3">
        <v>66.430000000000007</v>
      </c>
      <c r="U1201" s="3">
        <v>68.430000000000007</v>
      </c>
      <c r="V1201" s="3">
        <v>67.88</v>
      </c>
      <c r="W1201" s="3">
        <v>63.45</v>
      </c>
      <c r="X1201" s="3">
        <v>55.48</v>
      </c>
      <c r="Y1201" s="3">
        <v>49.23</v>
      </c>
      <c r="Z1201" s="3">
        <v>44.9</v>
      </c>
      <c r="AA1201" s="3">
        <v>42.82</v>
      </c>
      <c r="AB1201" s="3">
        <v>42.85</v>
      </c>
      <c r="AC1201" s="3">
        <v>45.46</v>
      </c>
      <c r="AD1201" s="3">
        <v>50.07</v>
      </c>
      <c r="AE1201" s="3">
        <v>54.09</v>
      </c>
      <c r="AF1201" s="3">
        <v>56.76</v>
      </c>
      <c r="AG1201" s="3">
        <v>57.83</v>
      </c>
      <c r="AH1201" s="3">
        <v>57.2</v>
      </c>
      <c r="AI1201" s="3">
        <v>54.14</v>
      </c>
      <c r="AJ1201" s="3">
        <v>46.52</v>
      </c>
      <c r="AK1201" s="3">
        <v>43.02</v>
      </c>
      <c r="AL1201" s="3">
        <v>41.22</v>
      </c>
      <c r="AM1201" s="3">
        <v>40.39</v>
      </c>
      <c r="AN1201" s="3">
        <v>41.11</v>
      </c>
      <c r="AO1201" s="3">
        <v>43.45</v>
      </c>
      <c r="AP1201" s="3">
        <v>49.2</v>
      </c>
      <c r="AQ1201" s="3">
        <v>52.51</v>
      </c>
      <c r="AR1201" s="3">
        <v>54.26</v>
      </c>
      <c r="AS1201" s="3">
        <v>55.02</v>
      </c>
      <c r="AT1201" s="3">
        <v>53.85</v>
      </c>
      <c r="AU1201" s="3">
        <v>50.3</v>
      </c>
      <c r="AV1201" s="3">
        <v>45.1</v>
      </c>
      <c r="AW1201" s="3">
        <v>42.51</v>
      </c>
      <c r="AX1201" s="3">
        <v>40.869999999999997</v>
      </c>
      <c r="AY1201" s="3">
        <v>40.6</v>
      </c>
    </row>
    <row r="1202" spans="1:51" x14ac:dyDescent="0.35">
      <c r="A1202" s="5">
        <f t="shared" si="19"/>
        <v>44407</v>
      </c>
      <c r="B1202" t="s">
        <v>1347</v>
      </c>
      <c r="C1202" s="2">
        <v>44407</v>
      </c>
      <c r="D1202" s="3">
        <v>103.75</v>
      </c>
      <c r="E1202" s="3">
        <v>104.51</v>
      </c>
      <c r="F1202" s="3">
        <v>106.1</v>
      </c>
      <c r="G1202" s="3">
        <v>106.95</v>
      </c>
      <c r="H1202" s="3">
        <v>106.93</v>
      </c>
      <c r="I1202" s="3">
        <v>106.24</v>
      </c>
      <c r="J1202" s="3">
        <v>89.12</v>
      </c>
      <c r="K1202" s="3">
        <v>69.5</v>
      </c>
      <c r="L1202" s="3">
        <v>60.26</v>
      </c>
      <c r="M1202" s="3">
        <v>57.7</v>
      </c>
      <c r="N1202" s="3">
        <v>57.43</v>
      </c>
      <c r="O1202" s="3">
        <v>58.54</v>
      </c>
      <c r="P1202" s="3">
        <v>59.75</v>
      </c>
      <c r="Q1202" s="3">
        <v>62.41</v>
      </c>
      <c r="R1202" s="3">
        <v>64.66</v>
      </c>
      <c r="S1202" s="3">
        <v>66.77</v>
      </c>
      <c r="T1202" s="3">
        <v>68.61</v>
      </c>
      <c r="U1202" s="3">
        <v>68.260000000000005</v>
      </c>
      <c r="V1202" s="3">
        <v>63.86</v>
      </c>
      <c r="W1202" s="3">
        <v>55.79</v>
      </c>
      <c r="X1202" s="3">
        <v>49.44</v>
      </c>
      <c r="Y1202" s="3">
        <v>45.08</v>
      </c>
      <c r="Z1202" s="3">
        <v>42.97</v>
      </c>
      <c r="AA1202" s="3">
        <v>42.96</v>
      </c>
      <c r="AB1202" s="3">
        <v>45.54</v>
      </c>
      <c r="AC1202" s="3">
        <v>50.15</v>
      </c>
      <c r="AD1202" s="3">
        <v>54.17</v>
      </c>
      <c r="AE1202" s="3">
        <v>56.84</v>
      </c>
      <c r="AF1202" s="3">
        <v>57.91</v>
      </c>
      <c r="AG1202" s="3">
        <v>57.28</v>
      </c>
      <c r="AH1202" s="3">
        <v>54.22</v>
      </c>
      <c r="AI1202" s="3">
        <v>46.48</v>
      </c>
      <c r="AJ1202" s="3">
        <v>42.86</v>
      </c>
      <c r="AK1202" s="3">
        <v>40.950000000000003</v>
      </c>
      <c r="AL1202" s="3">
        <v>40.1</v>
      </c>
      <c r="AM1202" s="3">
        <v>40.82</v>
      </c>
      <c r="AN1202" s="3">
        <v>43.16</v>
      </c>
      <c r="AO1202" s="3">
        <v>48.91</v>
      </c>
      <c r="AP1202" s="3">
        <v>52.22</v>
      </c>
      <c r="AQ1202" s="3">
        <v>53.97</v>
      </c>
      <c r="AR1202" s="3">
        <v>54.73</v>
      </c>
      <c r="AS1202" s="3">
        <v>53.56</v>
      </c>
      <c r="AT1202" s="3">
        <v>50.01</v>
      </c>
      <c r="AU1202" s="3">
        <v>44.81</v>
      </c>
      <c r="AV1202" s="3">
        <v>42.22</v>
      </c>
      <c r="AW1202" s="3">
        <v>40.58</v>
      </c>
      <c r="AX1202" s="3">
        <v>40.31</v>
      </c>
      <c r="AY1202" s="3">
        <v>40.79</v>
      </c>
    </row>
    <row r="1203" spans="1:51" x14ac:dyDescent="0.35">
      <c r="A1203" s="5">
        <f t="shared" si="19"/>
        <v>44410</v>
      </c>
      <c r="B1203" t="s">
        <v>1348</v>
      </c>
      <c r="C1203" s="2">
        <v>44410</v>
      </c>
      <c r="D1203" s="3">
        <v>107.38</v>
      </c>
      <c r="E1203" s="3">
        <v>107.94</v>
      </c>
      <c r="F1203" s="3">
        <v>109.89</v>
      </c>
      <c r="G1203" s="3">
        <v>111.04</v>
      </c>
      <c r="H1203" s="3">
        <v>110.74</v>
      </c>
      <c r="I1203" s="3">
        <v>110.08</v>
      </c>
      <c r="J1203" s="3">
        <v>91.08</v>
      </c>
      <c r="K1203" s="3">
        <v>70.45</v>
      </c>
      <c r="L1203" s="3">
        <v>61.02</v>
      </c>
      <c r="M1203" s="3">
        <v>58.42</v>
      </c>
      <c r="N1203" s="3">
        <v>58.16</v>
      </c>
      <c r="O1203" s="3">
        <v>59.02</v>
      </c>
      <c r="P1203" s="3">
        <v>60.06</v>
      </c>
      <c r="Q1203" s="3">
        <v>62.78</v>
      </c>
      <c r="R1203" s="3">
        <v>65.010000000000005</v>
      </c>
      <c r="S1203" s="3">
        <v>67.03</v>
      </c>
      <c r="T1203" s="3">
        <v>68.87</v>
      </c>
      <c r="U1203" s="3">
        <v>68.52</v>
      </c>
      <c r="V1203" s="3">
        <v>64.12</v>
      </c>
      <c r="W1203" s="3">
        <v>56.05</v>
      </c>
      <c r="X1203" s="3">
        <v>49.7</v>
      </c>
      <c r="Y1203" s="3">
        <v>45.34</v>
      </c>
      <c r="Z1203" s="3">
        <v>43.23</v>
      </c>
      <c r="AA1203" s="3">
        <v>43.3</v>
      </c>
      <c r="AB1203" s="3">
        <v>45.87</v>
      </c>
      <c r="AC1203" s="3">
        <v>50.46</v>
      </c>
      <c r="AD1203" s="3">
        <v>54.48</v>
      </c>
      <c r="AE1203" s="3">
        <v>57.15</v>
      </c>
      <c r="AF1203" s="3">
        <v>58.22</v>
      </c>
      <c r="AG1203" s="3">
        <v>57.59</v>
      </c>
      <c r="AH1203" s="3">
        <v>54.53</v>
      </c>
      <c r="AI1203" s="3">
        <v>46.79</v>
      </c>
      <c r="AJ1203" s="3">
        <v>43.17</v>
      </c>
      <c r="AK1203" s="3">
        <v>41.26</v>
      </c>
      <c r="AL1203" s="3">
        <v>40.409999999999997</v>
      </c>
      <c r="AM1203" s="3">
        <v>41.13</v>
      </c>
      <c r="AN1203" s="3">
        <v>43.47</v>
      </c>
      <c r="AO1203" s="3">
        <v>49.22</v>
      </c>
      <c r="AP1203" s="3">
        <v>52.53</v>
      </c>
      <c r="AQ1203" s="3">
        <v>54.28</v>
      </c>
      <c r="AR1203" s="3">
        <v>55.04</v>
      </c>
      <c r="AS1203" s="3">
        <v>53.87</v>
      </c>
      <c r="AT1203" s="3">
        <v>50.32</v>
      </c>
      <c r="AU1203" s="3">
        <v>45.12</v>
      </c>
      <c r="AV1203" s="3">
        <v>42.53</v>
      </c>
      <c r="AW1203" s="3">
        <v>40.89</v>
      </c>
      <c r="AX1203" s="3">
        <v>40.619999999999997</v>
      </c>
      <c r="AY1203" s="3">
        <v>41.1</v>
      </c>
    </row>
    <row r="1204" spans="1:51" x14ac:dyDescent="0.35">
      <c r="A1204" s="5">
        <f t="shared" si="19"/>
        <v>44411</v>
      </c>
      <c r="B1204" t="s">
        <v>1349</v>
      </c>
      <c r="C1204" s="2">
        <v>44411</v>
      </c>
      <c r="D1204" s="3">
        <v>104.59</v>
      </c>
      <c r="E1204" s="3">
        <v>105.39</v>
      </c>
      <c r="F1204" s="3">
        <v>107.21</v>
      </c>
      <c r="G1204" s="3">
        <v>107.96</v>
      </c>
      <c r="H1204" s="3">
        <v>107.76</v>
      </c>
      <c r="I1204" s="3">
        <v>107.01</v>
      </c>
      <c r="J1204" s="3">
        <v>89.05</v>
      </c>
      <c r="K1204" s="3">
        <v>69.510000000000005</v>
      </c>
      <c r="L1204" s="3">
        <v>60.89</v>
      </c>
      <c r="M1204" s="3">
        <v>58.57</v>
      </c>
      <c r="N1204" s="3">
        <v>58.4</v>
      </c>
      <c r="O1204" s="3">
        <v>59.22</v>
      </c>
      <c r="P1204" s="3">
        <v>60.16</v>
      </c>
      <c r="Q1204" s="3">
        <v>62.89</v>
      </c>
      <c r="R1204" s="3">
        <v>65.040000000000006</v>
      </c>
      <c r="S1204" s="3">
        <v>67.02</v>
      </c>
      <c r="T1204" s="3">
        <v>68.790000000000006</v>
      </c>
      <c r="U1204" s="3">
        <v>68.39</v>
      </c>
      <c r="V1204" s="3">
        <v>63.92</v>
      </c>
      <c r="W1204" s="3">
        <v>55.79</v>
      </c>
      <c r="X1204" s="3">
        <v>49.38</v>
      </c>
      <c r="Y1204" s="3">
        <v>44.95</v>
      </c>
      <c r="Z1204" s="3">
        <v>42.84</v>
      </c>
      <c r="AA1204" s="3">
        <v>42.92</v>
      </c>
      <c r="AB1204" s="3">
        <v>45.5</v>
      </c>
      <c r="AC1204" s="3">
        <v>50.15</v>
      </c>
      <c r="AD1204" s="3">
        <v>54.13</v>
      </c>
      <c r="AE1204" s="3">
        <v>56.8</v>
      </c>
      <c r="AF1204" s="3">
        <v>57.87</v>
      </c>
      <c r="AG1204" s="3">
        <v>57.24</v>
      </c>
      <c r="AH1204" s="3">
        <v>54.2</v>
      </c>
      <c r="AI1204" s="3">
        <v>46.49</v>
      </c>
      <c r="AJ1204" s="3">
        <v>42.91</v>
      </c>
      <c r="AK1204" s="3">
        <v>41.07</v>
      </c>
      <c r="AL1204" s="3">
        <v>40.229999999999997</v>
      </c>
      <c r="AM1204" s="3">
        <v>40.99</v>
      </c>
      <c r="AN1204" s="3">
        <v>43.36</v>
      </c>
      <c r="AO1204" s="3">
        <v>49.12</v>
      </c>
      <c r="AP1204" s="3">
        <v>52.45</v>
      </c>
      <c r="AQ1204" s="3">
        <v>54.26</v>
      </c>
      <c r="AR1204" s="3">
        <v>55.02</v>
      </c>
      <c r="AS1204" s="3">
        <v>53.85</v>
      </c>
      <c r="AT1204" s="3">
        <v>50.31</v>
      </c>
      <c r="AU1204" s="3">
        <v>45.2</v>
      </c>
      <c r="AV1204" s="3">
        <v>42.61</v>
      </c>
      <c r="AW1204" s="3">
        <v>40.97</v>
      </c>
      <c r="AX1204" s="3">
        <v>40.700000000000003</v>
      </c>
      <c r="AY1204" s="3">
        <v>41.18</v>
      </c>
    </row>
    <row r="1205" spans="1:51" x14ac:dyDescent="0.35">
      <c r="A1205" s="5">
        <f t="shared" si="19"/>
        <v>44412</v>
      </c>
      <c r="B1205" t="s">
        <v>1350</v>
      </c>
      <c r="C1205" s="2">
        <v>44412</v>
      </c>
      <c r="D1205" s="3">
        <v>106.92</v>
      </c>
      <c r="E1205" s="3">
        <v>107.61</v>
      </c>
      <c r="F1205" s="3">
        <v>109.28</v>
      </c>
      <c r="G1205" s="3">
        <v>110</v>
      </c>
      <c r="H1205" s="3">
        <v>109.73</v>
      </c>
      <c r="I1205" s="3">
        <v>108.72</v>
      </c>
      <c r="J1205" s="3">
        <v>91.34</v>
      </c>
      <c r="K1205" s="3">
        <v>71.34</v>
      </c>
      <c r="L1205" s="3">
        <v>62.75</v>
      </c>
      <c r="M1205" s="3">
        <v>60.28</v>
      </c>
      <c r="N1205" s="3">
        <v>60.11</v>
      </c>
      <c r="O1205" s="3">
        <v>60.73</v>
      </c>
      <c r="P1205" s="3">
        <v>61.67</v>
      </c>
      <c r="Q1205" s="3">
        <v>64.430000000000007</v>
      </c>
      <c r="R1205" s="3">
        <v>66.55</v>
      </c>
      <c r="S1205" s="3">
        <v>68.540000000000006</v>
      </c>
      <c r="T1205" s="3">
        <v>70.400000000000006</v>
      </c>
      <c r="U1205" s="3">
        <v>70</v>
      </c>
      <c r="V1205" s="3">
        <v>65.34</v>
      </c>
      <c r="W1205" s="3">
        <v>56.82</v>
      </c>
      <c r="X1205" s="3">
        <v>50.21</v>
      </c>
      <c r="Y1205" s="3">
        <v>45.65</v>
      </c>
      <c r="Z1205" s="3">
        <v>43.44</v>
      </c>
      <c r="AA1205" s="3">
        <v>43.4</v>
      </c>
      <c r="AB1205" s="3">
        <v>45.84</v>
      </c>
      <c r="AC1205" s="3">
        <v>50.41</v>
      </c>
      <c r="AD1205" s="3">
        <v>54.39</v>
      </c>
      <c r="AE1205" s="3">
        <v>57.06</v>
      </c>
      <c r="AF1205" s="3">
        <v>58.13</v>
      </c>
      <c r="AG1205" s="3">
        <v>57.5</v>
      </c>
      <c r="AH1205" s="3">
        <v>54.46</v>
      </c>
      <c r="AI1205" s="3">
        <v>46.7</v>
      </c>
      <c r="AJ1205" s="3">
        <v>43.12</v>
      </c>
      <c r="AK1205" s="3">
        <v>41.28</v>
      </c>
      <c r="AL1205" s="3">
        <v>40.44</v>
      </c>
      <c r="AM1205" s="3">
        <v>41.2</v>
      </c>
      <c r="AN1205" s="3">
        <v>43.57</v>
      </c>
      <c r="AO1205" s="3">
        <v>49.29</v>
      </c>
      <c r="AP1205" s="3">
        <v>52.62</v>
      </c>
      <c r="AQ1205" s="3">
        <v>54.43</v>
      </c>
      <c r="AR1205" s="3">
        <v>55.19</v>
      </c>
      <c r="AS1205" s="3">
        <v>54.02</v>
      </c>
      <c r="AT1205" s="3">
        <v>50.48</v>
      </c>
      <c r="AU1205" s="3">
        <v>45.37</v>
      </c>
      <c r="AV1205" s="3">
        <v>42.78</v>
      </c>
      <c r="AW1205" s="3">
        <v>41.14</v>
      </c>
      <c r="AX1205" s="3">
        <v>40.869999999999997</v>
      </c>
      <c r="AY1205" s="3">
        <v>41.35</v>
      </c>
    </row>
    <row r="1206" spans="1:51" x14ac:dyDescent="0.35">
      <c r="A1206" s="5">
        <f t="shared" si="19"/>
        <v>44413</v>
      </c>
      <c r="B1206" t="s">
        <v>1351</v>
      </c>
      <c r="C1206" s="2">
        <v>44413</v>
      </c>
      <c r="D1206" s="3">
        <v>108.56</v>
      </c>
      <c r="E1206" s="3">
        <v>109.44</v>
      </c>
      <c r="F1206" s="3">
        <v>111.3</v>
      </c>
      <c r="G1206" s="3">
        <v>111.94</v>
      </c>
      <c r="H1206" s="3">
        <v>111.93</v>
      </c>
      <c r="I1206" s="3">
        <v>111.17</v>
      </c>
      <c r="J1206" s="3">
        <v>94.01</v>
      </c>
      <c r="K1206" s="3">
        <v>73.77</v>
      </c>
      <c r="L1206" s="3">
        <v>65.2</v>
      </c>
      <c r="M1206" s="3">
        <v>62.71</v>
      </c>
      <c r="N1206" s="3">
        <v>62.52</v>
      </c>
      <c r="O1206" s="3">
        <v>63.14</v>
      </c>
      <c r="P1206" s="3">
        <v>64.08</v>
      </c>
      <c r="Q1206" s="3">
        <v>67.11</v>
      </c>
      <c r="R1206" s="3">
        <v>69.16</v>
      </c>
      <c r="S1206" s="3">
        <v>71.180000000000007</v>
      </c>
      <c r="T1206" s="3">
        <v>73.13</v>
      </c>
      <c r="U1206" s="3">
        <v>72.790000000000006</v>
      </c>
      <c r="V1206" s="3">
        <v>67.739999999999995</v>
      </c>
      <c r="W1206" s="3">
        <v>58.38</v>
      </c>
      <c r="X1206" s="3">
        <v>51.28</v>
      </c>
      <c r="Y1206" s="3">
        <v>46.63</v>
      </c>
      <c r="Z1206" s="3">
        <v>44.37</v>
      </c>
      <c r="AA1206" s="3">
        <v>44.33</v>
      </c>
      <c r="AB1206" s="3">
        <v>46.74</v>
      </c>
      <c r="AC1206" s="3">
        <v>51.34</v>
      </c>
      <c r="AD1206" s="3">
        <v>55.34</v>
      </c>
      <c r="AE1206" s="3">
        <v>58.01</v>
      </c>
      <c r="AF1206" s="3">
        <v>59.08</v>
      </c>
      <c r="AG1206" s="3">
        <v>58.45</v>
      </c>
      <c r="AH1206" s="3">
        <v>55.41</v>
      </c>
      <c r="AI1206" s="3">
        <v>47.53</v>
      </c>
      <c r="AJ1206" s="3">
        <v>43.95</v>
      </c>
      <c r="AK1206" s="3">
        <v>42.15</v>
      </c>
      <c r="AL1206" s="3">
        <v>41.35</v>
      </c>
      <c r="AM1206" s="3">
        <v>42.15</v>
      </c>
      <c r="AN1206" s="3">
        <v>44.57</v>
      </c>
      <c r="AO1206" s="3">
        <v>49.64</v>
      </c>
      <c r="AP1206" s="3">
        <v>52.97</v>
      </c>
      <c r="AQ1206" s="3">
        <v>54.78</v>
      </c>
      <c r="AR1206" s="3">
        <v>55.54</v>
      </c>
      <c r="AS1206" s="3">
        <v>54.37</v>
      </c>
      <c r="AT1206" s="3">
        <v>50.83</v>
      </c>
      <c r="AU1206" s="3">
        <v>45.72</v>
      </c>
      <c r="AV1206" s="3">
        <v>43.13</v>
      </c>
      <c r="AW1206" s="3">
        <v>41.49</v>
      </c>
      <c r="AX1206" s="3">
        <v>41.22</v>
      </c>
      <c r="AY1206" s="3">
        <v>41.7</v>
      </c>
    </row>
    <row r="1207" spans="1:51" x14ac:dyDescent="0.35">
      <c r="A1207" s="5">
        <f t="shared" si="19"/>
        <v>44414</v>
      </c>
      <c r="B1207" t="s">
        <v>1352</v>
      </c>
      <c r="C1207" s="2">
        <v>44414</v>
      </c>
      <c r="D1207" s="3">
        <v>108.04</v>
      </c>
      <c r="E1207" s="3">
        <v>109.26</v>
      </c>
      <c r="F1207" s="3">
        <v>111.57</v>
      </c>
      <c r="G1207" s="3">
        <v>112.8</v>
      </c>
      <c r="H1207" s="3">
        <v>112.95</v>
      </c>
      <c r="I1207" s="3">
        <v>112.36</v>
      </c>
      <c r="J1207" s="3">
        <v>96.24</v>
      </c>
      <c r="K1207" s="3">
        <v>75.69</v>
      </c>
      <c r="L1207" s="3">
        <v>67.02</v>
      </c>
      <c r="M1207" s="3">
        <v>64.489999999999995</v>
      </c>
      <c r="N1207" s="3">
        <v>64.38</v>
      </c>
      <c r="O1207" s="3">
        <v>64.84</v>
      </c>
      <c r="P1207" s="3">
        <v>65.62</v>
      </c>
      <c r="Q1207" s="3">
        <v>68.59</v>
      </c>
      <c r="R1207" s="3">
        <v>70.64</v>
      </c>
      <c r="S1207" s="3">
        <v>73.260000000000005</v>
      </c>
      <c r="T1207" s="3">
        <v>75.540000000000006</v>
      </c>
      <c r="U1207" s="3">
        <v>74.709999999999994</v>
      </c>
      <c r="V1207" s="3">
        <v>68.81</v>
      </c>
      <c r="W1207" s="3">
        <v>59.31</v>
      </c>
      <c r="X1207" s="3">
        <v>51.31</v>
      </c>
      <c r="Y1207" s="3">
        <v>46.06</v>
      </c>
      <c r="Z1207" s="3">
        <v>43.5</v>
      </c>
      <c r="AA1207" s="3">
        <v>43.46</v>
      </c>
      <c r="AB1207" s="3">
        <v>46.08</v>
      </c>
      <c r="AC1207" s="3">
        <v>51</v>
      </c>
      <c r="AD1207" s="3">
        <v>55.11</v>
      </c>
      <c r="AE1207" s="3">
        <v>58.03</v>
      </c>
      <c r="AF1207" s="3">
        <v>59.1</v>
      </c>
      <c r="AG1207" s="3">
        <v>58.37</v>
      </c>
      <c r="AH1207" s="3">
        <v>55.21</v>
      </c>
      <c r="AI1207" s="3">
        <v>47.23</v>
      </c>
      <c r="AJ1207" s="3">
        <v>43.65</v>
      </c>
      <c r="AK1207" s="3">
        <v>41.85</v>
      </c>
      <c r="AL1207" s="3">
        <v>41.05</v>
      </c>
      <c r="AM1207" s="3">
        <v>41.85</v>
      </c>
      <c r="AN1207" s="3">
        <v>44.27</v>
      </c>
      <c r="AO1207" s="3">
        <v>49.34</v>
      </c>
      <c r="AP1207" s="3">
        <v>52.67</v>
      </c>
      <c r="AQ1207" s="3">
        <v>54.48</v>
      </c>
      <c r="AR1207" s="3">
        <v>55.24</v>
      </c>
      <c r="AS1207" s="3">
        <v>54.22</v>
      </c>
      <c r="AT1207" s="3">
        <v>50.79</v>
      </c>
      <c r="AU1207" s="3">
        <v>45.68</v>
      </c>
      <c r="AV1207" s="3">
        <v>43.09</v>
      </c>
      <c r="AW1207" s="3">
        <v>41.45</v>
      </c>
      <c r="AX1207" s="3">
        <v>41.18</v>
      </c>
      <c r="AY1207" s="3">
        <v>41.66</v>
      </c>
    </row>
    <row r="1208" spans="1:51" x14ac:dyDescent="0.35">
      <c r="A1208" s="5">
        <f t="shared" si="19"/>
        <v>44417</v>
      </c>
      <c r="B1208" t="s">
        <v>1353</v>
      </c>
      <c r="C1208" s="2">
        <v>44417</v>
      </c>
      <c r="D1208" s="3">
        <v>107.28</v>
      </c>
      <c r="E1208" s="3">
        <v>108.7</v>
      </c>
      <c r="F1208" s="3">
        <v>111.38</v>
      </c>
      <c r="G1208" s="3">
        <v>112.5</v>
      </c>
      <c r="H1208" s="3">
        <v>112.35</v>
      </c>
      <c r="I1208" s="3">
        <v>111.83</v>
      </c>
      <c r="J1208" s="3">
        <v>97.58</v>
      </c>
      <c r="K1208" s="3">
        <v>75.73</v>
      </c>
      <c r="L1208" s="3">
        <v>66.86</v>
      </c>
      <c r="M1208" s="3">
        <v>64.349999999999994</v>
      </c>
      <c r="N1208" s="3">
        <v>64.64</v>
      </c>
      <c r="O1208" s="3">
        <v>65.099999999999994</v>
      </c>
      <c r="P1208" s="3">
        <v>65.819999999999993</v>
      </c>
      <c r="Q1208" s="3">
        <v>68.599999999999994</v>
      </c>
      <c r="R1208" s="3">
        <v>70.47</v>
      </c>
      <c r="S1208" s="3">
        <v>73.03</v>
      </c>
      <c r="T1208" s="3">
        <v>75.3</v>
      </c>
      <c r="U1208" s="3">
        <v>74.47</v>
      </c>
      <c r="V1208" s="3">
        <v>68.58</v>
      </c>
      <c r="W1208" s="3">
        <v>59.15</v>
      </c>
      <c r="X1208" s="3">
        <v>51.2</v>
      </c>
      <c r="Y1208" s="3">
        <v>45.95</v>
      </c>
      <c r="Z1208" s="3">
        <v>43.39</v>
      </c>
      <c r="AA1208" s="3">
        <v>43.35</v>
      </c>
      <c r="AB1208" s="3">
        <v>45.79</v>
      </c>
      <c r="AC1208" s="3">
        <v>50.54</v>
      </c>
      <c r="AD1208" s="3">
        <v>54.5</v>
      </c>
      <c r="AE1208" s="3">
        <v>57.42</v>
      </c>
      <c r="AF1208" s="3">
        <v>58.49</v>
      </c>
      <c r="AG1208" s="3">
        <v>57.76</v>
      </c>
      <c r="AH1208" s="3">
        <v>54.6</v>
      </c>
      <c r="AI1208" s="3">
        <v>46.7</v>
      </c>
      <c r="AJ1208" s="3">
        <v>43.12</v>
      </c>
      <c r="AK1208" s="3">
        <v>41.32</v>
      </c>
      <c r="AL1208" s="3">
        <v>40.520000000000003</v>
      </c>
      <c r="AM1208" s="3">
        <v>41.32</v>
      </c>
      <c r="AN1208" s="3">
        <v>43.74</v>
      </c>
      <c r="AO1208" s="3">
        <v>48.81</v>
      </c>
      <c r="AP1208" s="3">
        <v>52.14</v>
      </c>
      <c r="AQ1208" s="3">
        <v>53.95</v>
      </c>
      <c r="AR1208" s="3">
        <v>54.71</v>
      </c>
      <c r="AS1208" s="3">
        <v>53.69</v>
      </c>
      <c r="AT1208" s="3">
        <v>50.26</v>
      </c>
      <c r="AU1208" s="3">
        <v>45.21</v>
      </c>
      <c r="AV1208" s="3">
        <v>42.62</v>
      </c>
      <c r="AW1208" s="3">
        <v>40.98</v>
      </c>
      <c r="AX1208" s="3">
        <v>40.71</v>
      </c>
      <c r="AY1208" s="3">
        <v>41.19</v>
      </c>
    </row>
    <row r="1209" spans="1:51" x14ac:dyDescent="0.35">
      <c r="A1209" s="5">
        <f t="shared" si="19"/>
        <v>44418</v>
      </c>
      <c r="B1209" t="s">
        <v>1354</v>
      </c>
      <c r="C1209" s="2">
        <v>44418</v>
      </c>
      <c r="D1209" s="3">
        <v>111.55</v>
      </c>
      <c r="E1209" s="3">
        <v>112.76</v>
      </c>
      <c r="F1209" s="3">
        <v>115.36</v>
      </c>
      <c r="G1209" s="3">
        <v>116.61</v>
      </c>
      <c r="H1209" s="3">
        <v>116.71</v>
      </c>
      <c r="I1209" s="3">
        <v>116.11</v>
      </c>
      <c r="J1209" s="3">
        <v>101.84</v>
      </c>
      <c r="K1209" s="3">
        <v>78.66</v>
      </c>
      <c r="L1209" s="3">
        <v>69.19</v>
      </c>
      <c r="M1209" s="3">
        <v>65.8</v>
      </c>
      <c r="N1209" s="3">
        <v>66.58</v>
      </c>
      <c r="O1209" s="3">
        <v>67.650000000000006</v>
      </c>
      <c r="P1209" s="3">
        <v>68.37</v>
      </c>
      <c r="Q1209" s="3">
        <v>70.83</v>
      </c>
      <c r="R1209" s="3">
        <v>72.39</v>
      </c>
      <c r="S1209" s="3">
        <v>74.88</v>
      </c>
      <c r="T1209" s="3">
        <v>77.38</v>
      </c>
      <c r="U1209" s="3">
        <v>76.55</v>
      </c>
      <c r="V1209" s="3">
        <v>70.66</v>
      </c>
      <c r="W1209" s="3">
        <v>60.68</v>
      </c>
      <c r="X1209" s="3">
        <v>51.94</v>
      </c>
      <c r="Y1209" s="3">
        <v>46.69</v>
      </c>
      <c r="Z1209" s="3">
        <v>44.13</v>
      </c>
      <c r="AA1209" s="3">
        <v>44.09</v>
      </c>
      <c r="AB1209" s="3">
        <v>46.53</v>
      </c>
      <c r="AC1209" s="3">
        <v>51.28</v>
      </c>
      <c r="AD1209" s="3">
        <v>55.24</v>
      </c>
      <c r="AE1209" s="3">
        <v>58.16</v>
      </c>
      <c r="AF1209" s="3">
        <v>59.23</v>
      </c>
      <c r="AG1209" s="3">
        <v>58.5</v>
      </c>
      <c r="AH1209" s="3">
        <v>55.34</v>
      </c>
      <c r="AI1209" s="3">
        <v>47.44</v>
      </c>
      <c r="AJ1209" s="3">
        <v>43.86</v>
      </c>
      <c r="AK1209" s="3">
        <v>42.06</v>
      </c>
      <c r="AL1209" s="3">
        <v>41.26</v>
      </c>
      <c r="AM1209" s="3">
        <v>42.06</v>
      </c>
      <c r="AN1209" s="3">
        <v>44.48</v>
      </c>
      <c r="AO1209" s="3">
        <v>49.25</v>
      </c>
      <c r="AP1209" s="3">
        <v>52.58</v>
      </c>
      <c r="AQ1209" s="3">
        <v>54.39</v>
      </c>
      <c r="AR1209" s="3">
        <v>55.15</v>
      </c>
      <c r="AS1209" s="3">
        <v>54.13</v>
      </c>
      <c r="AT1209" s="3">
        <v>50.7</v>
      </c>
      <c r="AU1209" s="3">
        <v>45.65</v>
      </c>
      <c r="AV1209" s="3">
        <v>43.06</v>
      </c>
      <c r="AW1209" s="3">
        <v>41.42</v>
      </c>
      <c r="AX1209" s="3">
        <v>41.15</v>
      </c>
      <c r="AY1209" s="3">
        <v>41.63</v>
      </c>
    </row>
    <row r="1210" spans="1:51" x14ac:dyDescent="0.35">
      <c r="A1210" s="5">
        <f t="shared" si="19"/>
        <v>44419</v>
      </c>
      <c r="B1210" t="s">
        <v>1355</v>
      </c>
      <c r="C1210" s="2">
        <v>44419</v>
      </c>
      <c r="D1210" s="3">
        <v>114.46</v>
      </c>
      <c r="E1210" s="3">
        <v>115.98</v>
      </c>
      <c r="F1210" s="3">
        <v>118.68</v>
      </c>
      <c r="G1210" s="3">
        <v>119.79</v>
      </c>
      <c r="H1210" s="3">
        <v>119.91</v>
      </c>
      <c r="I1210" s="3">
        <v>119.3</v>
      </c>
      <c r="J1210" s="3">
        <v>104.6</v>
      </c>
      <c r="K1210" s="3">
        <v>80.489999999999995</v>
      </c>
      <c r="L1210" s="3">
        <v>70.739999999999995</v>
      </c>
      <c r="M1210" s="3">
        <v>66.959999999999994</v>
      </c>
      <c r="N1210" s="3">
        <v>68.040000000000006</v>
      </c>
      <c r="O1210" s="3">
        <v>69.22</v>
      </c>
      <c r="P1210" s="3">
        <v>69.91</v>
      </c>
      <c r="Q1210" s="3">
        <v>72.3</v>
      </c>
      <c r="R1210" s="3">
        <v>73.88</v>
      </c>
      <c r="S1210" s="3">
        <v>76.37</v>
      </c>
      <c r="T1210" s="3">
        <v>78.92</v>
      </c>
      <c r="U1210" s="3">
        <v>78.17</v>
      </c>
      <c r="V1210" s="3">
        <v>72.28</v>
      </c>
      <c r="W1210" s="3">
        <v>62.01</v>
      </c>
      <c r="X1210" s="3">
        <v>52.93</v>
      </c>
      <c r="Y1210" s="3">
        <v>47.68</v>
      </c>
      <c r="Z1210" s="3">
        <v>45.12</v>
      </c>
      <c r="AA1210" s="3">
        <v>45.05</v>
      </c>
      <c r="AB1210" s="3">
        <v>47.5</v>
      </c>
      <c r="AC1210" s="3">
        <v>52.17</v>
      </c>
      <c r="AD1210" s="3">
        <v>56.17</v>
      </c>
      <c r="AE1210" s="3">
        <v>59.09</v>
      </c>
      <c r="AF1210" s="3">
        <v>60.11</v>
      </c>
      <c r="AG1210" s="3">
        <v>59.26</v>
      </c>
      <c r="AH1210" s="3">
        <v>55.99</v>
      </c>
      <c r="AI1210" s="3">
        <v>47.94</v>
      </c>
      <c r="AJ1210" s="3">
        <v>44.09</v>
      </c>
      <c r="AK1210" s="3">
        <v>42.29</v>
      </c>
      <c r="AL1210" s="3">
        <v>41.49</v>
      </c>
      <c r="AM1210" s="3">
        <v>42.29</v>
      </c>
      <c r="AN1210" s="3">
        <v>44.71</v>
      </c>
      <c r="AO1210" s="3">
        <v>49.48</v>
      </c>
      <c r="AP1210" s="3">
        <v>52.81</v>
      </c>
      <c r="AQ1210" s="3">
        <v>54.62</v>
      </c>
      <c r="AR1210" s="3">
        <v>55.38</v>
      </c>
      <c r="AS1210" s="3">
        <v>54.36</v>
      </c>
      <c r="AT1210" s="3">
        <v>50.93</v>
      </c>
      <c r="AU1210" s="3">
        <v>46.2</v>
      </c>
      <c r="AV1210" s="3">
        <v>43.89</v>
      </c>
      <c r="AW1210" s="3">
        <v>42.25</v>
      </c>
      <c r="AX1210" s="3">
        <v>41.98</v>
      </c>
      <c r="AY1210" s="3">
        <v>42.46</v>
      </c>
    </row>
    <row r="1211" spans="1:51" x14ac:dyDescent="0.35">
      <c r="A1211" s="5">
        <f t="shared" si="19"/>
        <v>44420</v>
      </c>
      <c r="B1211" t="s">
        <v>1356</v>
      </c>
      <c r="C1211" s="2">
        <v>44420</v>
      </c>
      <c r="D1211" s="3">
        <v>113.77</v>
      </c>
      <c r="E1211" s="3">
        <v>115.86</v>
      </c>
      <c r="F1211" s="3">
        <v>118.81</v>
      </c>
      <c r="G1211" s="3">
        <v>119.87</v>
      </c>
      <c r="H1211" s="3">
        <v>120.15</v>
      </c>
      <c r="I1211" s="3">
        <v>119.54</v>
      </c>
      <c r="J1211" s="3">
        <v>104.89</v>
      </c>
      <c r="K1211" s="3">
        <v>80.69</v>
      </c>
      <c r="L1211" s="3">
        <v>71.86</v>
      </c>
      <c r="M1211" s="3">
        <v>68.89</v>
      </c>
      <c r="N1211" s="3">
        <v>69.83</v>
      </c>
      <c r="O1211" s="3">
        <v>70.8</v>
      </c>
      <c r="P1211" s="3">
        <v>71.459999999999994</v>
      </c>
      <c r="Q1211" s="3">
        <v>73.78</v>
      </c>
      <c r="R1211" s="3">
        <v>75.16</v>
      </c>
      <c r="S1211" s="3">
        <v>77.67</v>
      </c>
      <c r="T1211" s="3">
        <v>80.349999999999994</v>
      </c>
      <c r="U1211" s="3">
        <v>79.569999999999993</v>
      </c>
      <c r="V1211" s="3">
        <v>73.55</v>
      </c>
      <c r="W1211" s="3">
        <v>62.99</v>
      </c>
      <c r="X1211" s="3">
        <v>53.63</v>
      </c>
      <c r="Y1211" s="3">
        <v>48.38</v>
      </c>
      <c r="Z1211" s="3">
        <v>45.82</v>
      </c>
      <c r="AA1211" s="3">
        <v>45.75</v>
      </c>
      <c r="AB1211" s="3">
        <v>48.2</v>
      </c>
      <c r="AC1211" s="3">
        <v>53.19</v>
      </c>
      <c r="AD1211" s="3">
        <v>57.19</v>
      </c>
      <c r="AE1211" s="3">
        <v>60.11</v>
      </c>
      <c r="AF1211" s="3">
        <v>61.13</v>
      </c>
      <c r="AG1211" s="3">
        <v>59.95</v>
      </c>
      <c r="AH1211" s="3">
        <v>56.54</v>
      </c>
      <c r="AI1211" s="3">
        <v>48.16</v>
      </c>
      <c r="AJ1211" s="3">
        <v>44.31</v>
      </c>
      <c r="AK1211" s="3">
        <v>42.51</v>
      </c>
      <c r="AL1211" s="3">
        <v>41.71</v>
      </c>
      <c r="AM1211" s="3">
        <v>42.51</v>
      </c>
      <c r="AN1211" s="3">
        <v>44.93</v>
      </c>
      <c r="AO1211" s="3">
        <v>49.7</v>
      </c>
      <c r="AP1211" s="3">
        <v>53.03</v>
      </c>
      <c r="AQ1211" s="3">
        <v>54.84</v>
      </c>
      <c r="AR1211" s="3">
        <v>55.6</v>
      </c>
      <c r="AS1211" s="3">
        <v>54.58</v>
      </c>
      <c r="AT1211" s="3">
        <v>51.15</v>
      </c>
      <c r="AU1211" s="3">
        <v>46.42</v>
      </c>
      <c r="AV1211" s="3">
        <v>44.11</v>
      </c>
      <c r="AW1211" s="3">
        <v>42.47</v>
      </c>
      <c r="AX1211" s="3">
        <v>42.2</v>
      </c>
      <c r="AY1211" s="3">
        <v>42.68</v>
      </c>
    </row>
    <row r="1212" spans="1:51" x14ac:dyDescent="0.35">
      <c r="A1212" s="5">
        <f t="shared" si="19"/>
        <v>44421</v>
      </c>
      <c r="B1212" t="s">
        <v>1357</v>
      </c>
      <c r="C1212" s="2">
        <v>44421</v>
      </c>
      <c r="D1212" s="3">
        <v>110.89</v>
      </c>
      <c r="E1212" s="3">
        <v>113.3</v>
      </c>
      <c r="F1212" s="3">
        <v>116.26</v>
      </c>
      <c r="G1212" s="3">
        <v>117.75</v>
      </c>
      <c r="H1212" s="3">
        <v>118.13</v>
      </c>
      <c r="I1212" s="3">
        <v>117.35</v>
      </c>
      <c r="J1212" s="3">
        <v>103.48</v>
      </c>
      <c r="K1212" s="3">
        <v>80.400000000000006</v>
      </c>
      <c r="L1212" s="3">
        <v>72.819999999999993</v>
      </c>
      <c r="M1212" s="3">
        <v>69.28</v>
      </c>
      <c r="N1212" s="3">
        <v>69.87</v>
      </c>
      <c r="O1212" s="3">
        <v>70.5</v>
      </c>
      <c r="P1212" s="3">
        <v>71.05</v>
      </c>
      <c r="Q1212" s="3">
        <v>73.55</v>
      </c>
      <c r="R1212" s="3">
        <v>75.09</v>
      </c>
      <c r="S1212" s="3">
        <v>77.599999999999994</v>
      </c>
      <c r="T1212" s="3">
        <v>80.28</v>
      </c>
      <c r="U1212" s="3">
        <v>79.5</v>
      </c>
      <c r="V1212" s="3">
        <v>73.48</v>
      </c>
      <c r="W1212" s="3">
        <v>63.66</v>
      </c>
      <c r="X1212" s="3">
        <v>54.33</v>
      </c>
      <c r="Y1212" s="3">
        <v>49.08</v>
      </c>
      <c r="Z1212" s="3">
        <v>46.52</v>
      </c>
      <c r="AA1212" s="3">
        <v>46.45</v>
      </c>
      <c r="AB1212" s="3">
        <v>48.9</v>
      </c>
      <c r="AC1212" s="3">
        <v>53.72</v>
      </c>
      <c r="AD1212" s="3">
        <v>57.61</v>
      </c>
      <c r="AE1212" s="3">
        <v>60.53</v>
      </c>
      <c r="AF1212" s="3">
        <v>61.55</v>
      </c>
      <c r="AG1212" s="3">
        <v>60.37</v>
      </c>
      <c r="AH1212" s="3">
        <v>56.96</v>
      </c>
      <c r="AI1212" s="3">
        <v>48.82</v>
      </c>
      <c r="AJ1212" s="3">
        <v>44.97</v>
      </c>
      <c r="AK1212" s="3">
        <v>43.17</v>
      </c>
      <c r="AL1212" s="3">
        <v>42.37</v>
      </c>
      <c r="AM1212" s="3">
        <v>43.17</v>
      </c>
      <c r="AN1212" s="3">
        <v>45.59</v>
      </c>
      <c r="AO1212" s="3">
        <v>50.08</v>
      </c>
      <c r="AP1212" s="3">
        <v>53.41</v>
      </c>
      <c r="AQ1212" s="3">
        <v>55.22</v>
      </c>
      <c r="AR1212" s="3">
        <v>55.98</v>
      </c>
      <c r="AS1212" s="3">
        <v>54.96</v>
      </c>
      <c r="AT1212" s="3">
        <v>51.53</v>
      </c>
      <c r="AU1212" s="3">
        <v>46.48</v>
      </c>
      <c r="AV1212" s="3">
        <v>44.17</v>
      </c>
      <c r="AW1212" s="3">
        <v>42.53</v>
      </c>
      <c r="AX1212" s="3">
        <v>42.26</v>
      </c>
      <c r="AY1212" s="3">
        <v>42.74</v>
      </c>
    </row>
    <row r="1213" spans="1:51" x14ac:dyDescent="0.35">
      <c r="A1213" s="5">
        <f t="shared" si="19"/>
        <v>44424</v>
      </c>
      <c r="B1213" t="s">
        <v>1358</v>
      </c>
      <c r="C1213" s="2">
        <v>44424</v>
      </c>
      <c r="D1213" s="3">
        <v>119.06</v>
      </c>
      <c r="E1213" s="3">
        <v>121.7</v>
      </c>
      <c r="F1213" s="3">
        <v>124.85</v>
      </c>
      <c r="G1213" s="3">
        <v>125.62</v>
      </c>
      <c r="H1213" s="3">
        <v>125.76</v>
      </c>
      <c r="I1213" s="3">
        <v>125.13</v>
      </c>
      <c r="J1213" s="3">
        <v>110.72</v>
      </c>
      <c r="K1213" s="3">
        <v>84.42</v>
      </c>
      <c r="L1213" s="3">
        <v>75.48</v>
      </c>
      <c r="M1213" s="3">
        <v>71.7</v>
      </c>
      <c r="N1213" s="3">
        <v>72.27</v>
      </c>
      <c r="O1213" s="3">
        <v>72.88</v>
      </c>
      <c r="P1213" s="3">
        <v>73.819999999999993</v>
      </c>
      <c r="Q1213" s="3">
        <v>76.19</v>
      </c>
      <c r="R1213" s="3">
        <v>78.08</v>
      </c>
      <c r="S1213" s="3">
        <v>80.72</v>
      </c>
      <c r="T1213" s="3">
        <v>83.1</v>
      </c>
      <c r="U1213" s="3">
        <v>82.27</v>
      </c>
      <c r="V1213" s="3">
        <v>76.25</v>
      </c>
      <c r="W1213" s="3">
        <v>64.12</v>
      </c>
      <c r="X1213" s="3">
        <v>54.58</v>
      </c>
      <c r="Y1213" s="3">
        <v>49.19</v>
      </c>
      <c r="Z1213" s="3">
        <v>46.63</v>
      </c>
      <c r="AA1213" s="3">
        <v>46.56</v>
      </c>
      <c r="AB1213" s="3">
        <v>49.07</v>
      </c>
      <c r="AC1213" s="3">
        <v>54.12</v>
      </c>
      <c r="AD1213" s="3">
        <v>58.07</v>
      </c>
      <c r="AE1213" s="3">
        <v>60.99</v>
      </c>
      <c r="AF1213" s="3">
        <v>62.01</v>
      </c>
      <c r="AG1213" s="3">
        <v>60.83</v>
      </c>
      <c r="AH1213" s="3">
        <v>57.42</v>
      </c>
      <c r="AI1213" s="3">
        <v>49.27</v>
      </c>
      <c r="AJ1213" s="3">
        <v>45.42</v>
      </c>
      <c r="AK1213" s="3">
        <v>43.62</v>
      </c>
      <c r="AL1213" s="3">
        <v>42.82</v>
      </c>
      <c r="AM1213" s="3">
        <v>43.62</v>
      </c>
      <c r="AN1213" s="3">
        <v>46.04</v>
      </c>
      <c r="AO1213" s="3">
        <v>50.64</v>
      </c>
      <c r="AP1213" s="3">
        <v>54.08</v>
      </c>
      <c r="AQ1213" s="3">
        <v>55.97</v>
      </c>
      <c r="AR1213" s="3">
        <v>56.73</v>
      </c>
      <c r="AS1213" s="3">
        <v>55.71</v>
      </c>
      <c r="AT1213" s="3">
        <v>52.28</v>
      </c>
      <c r="AU1213" s="3">
        <v>47.19</v>
      </c>
      <c r="AV1213" s="3">
        <v>44.84</v>
      </c>
      <c r="AW1213" s="3">
        <v>43.16</v>
      </c>
      <c r="AX1213" s="3">
        <v>42.89</v>
      </c>
      <c r="AY1213" s="3">
        <v>43.37</v>
      </c>
    </row>
    <row r="1214" spans="1:51" x14ac:dyDescent="0.35">
      <c r="A1214" s="5">
        <f t="shared" si="19"/>
        <v>44425</v>
      </c>
      <c r="B1214" t="s">
        <v>1359</v>
      </c>
      <c r="C1214" s="2">
        <v>44425</v>
      </c>
      <c r="D1214" s="3">
        <v>116.65</v>
      </c>
      <c r="E1214" s="3">
        <v>119.27</v>
      </c>
      <c r="F1214" s="3">
        <v>122.6</v>
      </c>
      <c r="G1214" s="3">
        <v>123.56</v>
      </c>
      <c r="H1214" s="3">
        <v>123.24</v>
      </c>
      <c r="I1214" s="3">
        <v>122.55</v>
      </c>
      <c r="J1214" s="3">
        <v>109.82</v>
      </c>
      <c r="K1214" s="3">
        <v>83.78</v>
      </c>
      <c r="L1214" s="3">
        <v>75.25</v>
      </c>
      <c r="M1214" s="3">
        <v>71.349999999999994</v>
      </c>
      <c r="N1214" s="3">
        <v>71.709999999999994</v>
      </c>
      <c r="O1214" s="3">
        <v>72.349999999999994</v>
      </c>
      <c r="P1214" s="3">
        <v>73.290000000000006</v>
      </c>
      <c r="Q1214" s="3">
        <v>75.73</v>
      </c>
      <c r="R1214" s="3">
        <v>77.67</v>
      </c>
      <c r="S1214" s="3">
        <v>80.430000000000007</v>
      </c>
      <c r="T1214" s="3">
        <v>82.91</v>
      </c>
      <c r="U1214" s="3">
        <v>82.13</v>
      </c>
      <c r="V1214" s="3">
        <v>76.11</v>
      </c>
      <c r="W1214" s="3">
        <v>63.98</v>
      </c>
      <c r="X1214" s="3">
        <v>54.44</v>
      </c>
      <c r="Y1214" s="3">
        <v>49.05</v>
      </c>
      <c r="Z1214" s="3">
        <v>46.49</v>
      </c>
      <c r="AA1214" s="3">
        <v>46.42</v>
      </c>
      <c r="AB1214" s="3">
        <v>48.93</v>
      </c>
      <c r="AC1214" s="3">
        <v>54.04</v>
      </c>
      <c r="AD1214" s="3">
        <v>58.03</v>
      </c>
      <c r="AE1214" s="3">
        <v>60.99</v>
      </c>
      <c r="AF1214" s="3">
        <v>61.99</v>
      </c>
      <c r="AG1214" s="3">
        <v>60.78</v>
      </c>
      <c r="AH1214" s="3">
        <v>57.29</v>
      </c>
      <c r="AI1214" s="3">
        <v>49.09</v>
      </c>
      <c r="AJ1214" s="3">
        <v>45.15</v>
      </c>
      <c r="AK1214" s="3">
        <v>43.3</v>
      </c>
      <c r="AL1214" s="3">
        <v>42.45</v>
      </c>
      <c r="AM1214" s="3">
        <v>43.25</v>
      </c>
      <c r="AN1214" s="3">
        <v>45.67</v>
      </c>
      <c r="AO1214" s="3">
        <v>50.27</v>
      </c>
      <c r="AP1214" s="3">
        <v>53.67</v>
      </c>
      <c r="AQ1214" s="3">
        <v>55.52</v>
      </c>
      <c r="AR1214" s="3">
        <v>56.28</v>
      </c>
      <c r="AS1214" s="3">
        <v>55.31</v>
      </c>
      <c r="AT1214" s="3">
        <v>51.98</v>
      </c>
      <c r="AU1214" s="3">
        <v>46.95</v>
      </c>
      <c r="AV1214" s="3">
        <v>44.65</v>
      </c>
      <c r="AW1214" s="3">
        <v>42.97</v>
      </c>
      <c r="AX1214" s="3">
        <v>42.7</v>
      </c>
      <c r="AY1214" s="3">
        <v>43.18</v>
      </c>
    </row>
    <row r="1215" spans="1:51" x14ac:dyDescent="0.35">
      <c r="A1215" s="5">
        <f t="shared" si="19"/>
        <v>44426</v>
      </c>
      <c r="B1215" t="s">
        <v>1360</v>
      </c>
      <c r="C1215" s="2">
        <v>44426</v>
      </c>
      <c r="D1215" s="3">
        <v>111.61</v>
      </c>
      <c r="E1215" s="3">
        <v>114.3</v>
      </c>
      <c r="F1215" s="3">
        <v>117.53</v>
      </c>
      <c r="G1215" s="3">
        <v>118.73</v>
      </c>
      <c r="H1215" s="3">
        <v>119.18</v>
      </c>
      <c r="I1215" s="3">
        <v>118.63</v>
      </c>
      <c r="J1215" s="3">
        <v>106.97</v>
      </c>
      <c r="K1215" s="3">
        <v>81.739999999999995</v>
      </c>
      <c r="L1215" s="3">
        <v>73.680000000000007</v>
      </c>
      <c r="M1215" s="3">
        <v>69.78</v>
      </c>
      <c r="N1215" s="3">
        <v>70.02</v>
      </c>
      <c r="O1215" s="3">
        <v>70.61</v>
      </c>
      <c r="P1215" s="3">
        <v>71.739999999999995</v>
      </c>
      <c r="Q1215" s="3">
        <v>73.86</v>
      </c>
      <c r="R1215" s="3">
        <v>75.95</v>
      </c>
      <c r="S1215" s="3">
        <v>78.55</v>
      </c>
      <c r="T1215" s="3">
        <v>80.959999999999994</v>
      </c>
      <c r="U1215" s="3">
        <v>80.27</v>
      </c>
      <c r="V1215" s="3">
        <v>74.73</v>
      </c>
      <c r="W1215" s="3">
        <v>63.33</v>
      </c>
      <c r="X1215" s="3">
        <v>54.42</v>
      </c>
      <c r="Y1215" s="3">
        <v>49.53</v>
      </c>
      <c r="Z1215" s="3">
        <v>46.95</v>
      </c>
      <c r="AA1215" s="3">
        <v>46.85</v>
      </c>
      <c r="AB1215" s="3">
        <v>49.35</v>
      </c>
      <c r="AC1215" s="3">
        <v>53.89</v>
      </c>
      <c r="AD1215" s="3">
        <v>57.9</v>
      </c>
      <c r="AE1215" s="3">
        <v>60.88</v>
      </c>
      <c r="AF1215" s="3">
        <v>61.87</v>
      </c>
      <c r="AG1215" s="3">
        <v>60.65</v>
      </c>
      <c r="AH1215" s="3">
        <v>57.13</v>
      </c>
      <c r="AI1215" s="3">
        <v>48.89</v>
      </c>
      <c r="AJ1215" s="3">
        <v>44.95</v>
      </c>
      <c r="AK1215" s="3">
        <v>43.1</v>
      </c>
      <c r="AL1215" s="3">
        <v>42.25</v>
      </c>
      <c r="AM1215" s="3">
        <v>43.05</v>
      </c>
      <c r="AN1215" s="3">
        <v>45.47</v>
      </c>
      <c r="AO1215" s="3">
        <v>50.07</v>
      </c>
      <c r="AP1215" s="3">
        <v>53.47</v>
      </c>
      <c r="AQ1215" s="3">
        <v>55.32</v>
      </c>
      <c r="AR1215" s="3">
        <v>56.08</v>
      </c>
      <c r="AS1215" s="3">
        <v>55.11</v>
      </c>
      <c r="AT1215" s="3">
        <v>51.78</v>
      </c>
      <c r="AU1215" s="3">
        <v>46.75</v>
      </c>
      <c r="AV1215" s="3">
        <v>44.45</v>
      </c>
      <c r="AW1215" s="3">
        <v>42.77</v>
      </c>
      <c r="AX1215" s="3">
        <v>42.5</v>
      </c>
      <c r="AY1215" s="3">
        <v>42.98</v>
      </c>
    </row>
    <row r="1216" spans="1:51" x14ac:dyDescent="0.35">
      <c r="A1216" s="5">
        <f t="shared" si="19"/>
        <v>44427</v>
      </c>
      <c r="B1216" t="s">
        <v>1361</v>
      </c>
      <c r="C1216" s="2">
        <v>44427</v>
      </c>
      <c r="D1216" s="3">
        <v>99.74</v>
      </c>
      <c r="E1216" s="3">
        <v>102.36</v>
      </c>
      <c r="F1216" s="3">
        <v>105.62</v>
      </c>
      <c r="G1216" s="3">
        <v>106.38</v>
      </c>
      <c r="H1216" s="3">
        <v>106.53</v>
      </c>
      <c r="I1216" s="3">
        <v>106.1</v>
      </c>
      <c r="J1216" s="3">
        <v>95.67</v>
      </c>
      <c r="K1216" s="3">
        <v>75.02</v>
      </c>
      <c r="L1216" s="3">
        <v>68.290000000000006</v>
      </c>
      <c r="M1216" s="3">
        <v>64.38</v>
      </c>
      <c r="N1216" s="3">
        <v>64.72</v>
      </c>
      <c r="O1216" s="3">
        <v>65.319999999999993</v>
      </c>
      <c r="P1216" s="3">
        <v>66.400000000000006</v>
      </c>
      <c r="Q1216" s="3">
        <v>68.2</v>
      </c>
      <c r="R1216" s="3">
        <v>70.38</v>
      </c>
      <c r="S1216" s="3">
        <v>73.13</v>
      </c>
      <c r="T1216" s="3">
        <v>75.540000000000006</v>
      </c>
      <c r="U1216" s="3">
        <v>74.849999999999994</v>
      </c>
      <c r="V1216" s="3">
        <v>69.91</v>
      </c>
      <c r="W1216" s="3">
        <v>60.94</v>
      </c>
      <c r="X1216" s="3">
        <v>53.25</v>
      </c>
      <c r="Y1216" s="3">
        <v>48.47</v>
      </c>
      <c r="Z1216" s="3">
        <v>45.89</v>
      </c>
      <c r="AA1216" s="3">
        <v>45.79</v>
      </c>
      <c r="AB1216" s="3">
        <v>48.25</v>
      </c>
      <c r="AC1216" s="3">
        <v>53.22</v>
      </c>
      <c r="AD1216" s="3">
        <v>57.09</v>
      </c>
      <c r="AE1216" s="3">
        <v>60</v>
      </c>
      <c r="AF1216" s="3">
        <v>60.99</v>
      </c>
      <c r="AG1216" s="3">
        <v>59.78</v>
      </c>
      <c r="AH1216" s="3">
        <v>56.32</v>
      </c>
      <c r="AI1216" s="3">
        <v>48.24</v>
      </c>
      <c r="AJ1216" s="3">
        <v>44.37</v>
      </c>
      <c r="AK1216" s="3">
        <v>42.5</v>
      </c>
      <c r="AL1216" s="3">
        <v>41.68</v>
      </c>
      <c r="AM1216" s="3">
        <v>42.44</v>
      </c>
      <c r="AN1216" s="3">
        <v>44.88</v>
      </c>
      <c r="AO1216" s="3">
        <v>49.47</v>
      </c>
      <c r="AP1216" s="3">
        <v>52.8</v>
      </c>
      <c r="AQ1216" s="3">
        <v>54.65</v>
      </c>
      <c r="AR1216" s="3">
        <v>55.41</v>
      </c>
      <c r="AS1216" s="3">
        <v>54.44</v>
      </c>
      <c r="AT1216" s="3">
        <v>51.34</v>
      </c>
      <c r="AU1216" s="3">
        <v>46.21</v>
      </c>
      <c r="AV1216" s="3">
        <v>44.01</v>
      </c>
      <c r="AW1216" s="3">
        <v>42.33</v>
      </c>
      <c r="AX1216" s="3">
        <v>42.05</v>
      </c>
      <c r="AY1216" s="3">
        <v>42.53</v>
      </c>
    </row>
    <row r="1217" spans="1:51" x14ac:dyDescent="0.35">
      <c r="A1217" s="5">
        <f t="shared" si="19"/>
        <v>44428</v>
      </c>
      <c r="B1217" t="s">
        <v>1362</v>
      </c>
      <c r="C1217" s="2">
        <v>44428</v>
      </c>
      <c r="D1217" s="3">
        <v>104.76</v>
      </c>
      <c r="E1217" s="3">
        <v>107.39</v>
      </c>
      <c r="F1217" s="3">
        <v>110.86</v>
      </c>
      <c r="G1217" s="3">
        <v>111.75</v>
      </c>
      <c r="H1217" s="3">
        <v>112.02</v>
      </c>
      <c r="I1217" s="3">
        <v>111.77</v>
      </c>
      <c r="J1217" s="3">
        <v>100.53</v>
      </c>
      <c r="K1217" s="3">
        <v>77.53</v>
      </c>
      <c r="L1217" s="3">
        <v>69.72</v>
      </c>
      <c r="M1217" s="3">
        <v>66.209999999999994</v>
      </c>
      <c r="N1217" s="3">
        <v>66.7</v>
      </c>
      <c r="O1217" s="3">
        <v>67.41</v>
      </c>
      <c r="P1217" s="3">
        <v>68.52</v>
      </c>
      <c r="Q1217" s="3">
        <v>70.59</v>
      </c>
      <c r="R1217" s="3">
        <v>72.760000000000005</v>
      </c>
      <c r="S1217" s="3">
        <v>75.510000000000005</v>
      </c>
      <c r="T1217" s="3">
        <v>77.72</v>
      </c>
      <c r="U1217" s="3">
        <v>77.03</v>
      </c>
      <c r="V1217" s="3">
        <v>72.09</v>
      </c>
      <c r="W1217" s="3">
        <v>62.64</v>
      </c>
      <c r="X1217" s="3">
        <v>54.83</v>
      </c>
      <c r="Y1217" s="3">
        <v>49.94</v>
      </c>
      <c r="Z1217" s="3">
        <v>47.36</v>
      </c>
      <c r="AA1217" s="3">
        <v>47.26</v>
      </c>
      <c r="AB1217" s="3">
        <v>49.67</v>
      </c>
      <c r="AC1217" s="3">
        <v>54.66</v>
      </c>
      <c r="AD1217" s="3">
        <v>58.41</v>
      </c>
      <c r="AE1217" s="3">
        <v>61.13</v>
      </c>
      <c r="AF1217" s="3">
        <v>62.12</v>
      </c>
      <c r="AG1217" s="3">
        <v>60.91</v>
      </c>
      <c r="AH1217" s="3">
        <v>57.45</v>
      </c>
      <c r="AI1217" s="3">
        <v>49.37</v>
      </c>
      <c r="AJ1217" s="3">
        <v>45.5</v>
      </c>
      <c r="AK1217" s="3">
        <v>43.63</v>
      </c>
      <c r="AL1217" s="3">
        <v>42.81</v>
      </c>
      <c r="AM1217" s="3">
        <v>43.57</v>
      </c>
      <c r="AN1217" s="3">
        <v>45.91</v>
      </c>
      <c r="AO1217" s="3">
        <v>50.3</v>
      </c>
      <c r="AP1217" s="3">
        <v>53.41</v>
      </c>
      <c r="AQ1217" s="3">
        <v>55.22</v>
      </c>
      <c r="AR1217" s="3">
        <v>55.98</v>
      </c>
      <c r="AS1217" s="3">
        <v>55.01</v>
      </c>
      <c r="AT1217" s="3">
        <v>52.02</v>
      </c>
      <c r="AU1217" s="3">
        <v>46.94</v>
      </c>
      <c r="AV1217" s="3">
        <v>44.78</v>
      </c>
      <c r="AW1217" s="3">
        <v>43.1</v>
      </c>
      <c r="AX1217" s="3">
        <v>42.82</v>
      </c>
      <c r="AY1217" s="3">
        <v>43.3</v>
      </c>
    </row>
    <row r="1218" spans="1:51" x14ac:dyDescent="0.35">
      <c r="A1218" s="5">
        <f t="shared" si="19"/>
        <v>44431</v>
      </c>
      <c r="B1218" t="s">
        <v>1363</v>
      </c>
      <c r="C1218" s="2">
        <v>44431</v>
      </c>
      <c r="D1218" s="3">
        <v>103.21</v>
      </c>
      <c r="E1218" s="3">
        <v>106.18</v>
      </c>
      <c r="F1218" s="3">
        <v>109.88</v>
      </c>
      <c r="G1218" s="3">
        <v>111.08</v>
      </c>
      <c r="H1218" s="3">
        <v>111.56</v>
      </c>
      <c r="I1218" s="3">
        <v>111.33</v>
      </c>
      <c r="J1218" s="3">
        <v>101.6</v>
      </c>
      <c r="K1218" s="3">
        <v>78.56</v>
      </c>
      <c r="L1218" s="3">
        <v>70.44</v>
      </c>
      <c r="M1218" s="3">
        <v>66.650000000000006</v>
      </c>
      <c r="N1218" s="3">
        <v>67.14</v>
      </c>
      <c r="O1218" s="3">
        <v>67.849999999999994</v>
      </c>
      <c r="P1218" s="3">
        <v>68.959999999999994</v>
      </c>
      <c r="Q1218" s="3">
        <v>70.849999999999994</v>
      </c>
      <c r="R1218" s="3">
        <v>73.02</v>
      </c>
      <c r="S1218" s="3">
        <v>75.77</v>
      </c>
      <c r="T1218" s="3">
        <v>77.98</v>
      </c>
      <c r="U1218" s="3">
        <v>77.290000000000006</v>
      </c>
      <c r="V1218" s="3">
        <v>72.349999999999994</v>
      </c>
      <c r="W1218" s="3">
        <v>63.01</v>
      </c>
      <c r="X1218" s="3">
        <v>55.39</v>
      </c>
      <c r="Y1218" s="3">
        <v>50.69</v>
      </c>
      <c r="Z1218" s="3">
        <v>48.11</v>
      </c>
      <c r="AA1218" s="3">
        <v>48.01</v>
      </c>
      <c r="AB1218" s="3">
        <v>50.42</v>
      </c>
      <c r="AC1218" s="3">
        <v>55.21</v>
      </c>
      <c r="AD1218" s="3">
        <v>58.77</v>
      </c>
      <c r="AE1218" s="3">
        <v>61.33</v>
      </c>
      <c r="AF1218" s="3">
        <v>62.32</v>
      </c>
      <c r="AG1218" s="3">
        <v>61.11</v>
      </c>
      <c r="AH1218" s="3">
        <v>57.65</v>
      </c>
      <c r="AI1218" s="3">
        <v>49.35</v>
      </c>
      <c r="AJ1218" s="3">
        <v>45.48</v>
      </c>
      <c r="AK1218" s="3">
        <v>43.61</v>
      </c>
      <c r="AL1218" s="3">
        <v>42.79</v>
      </c>
      <c r="AM1218" s="3">
        <v>43.55</v>
      </c>
      <c r="AN1218" s="3">
        <v>45.89</v>
      </c>
      <c r="AO1218" s="3">
        <v>50.28</v>
      </c>
      <c r="AP1218" s="3">
        <v>53.39</v>
      </c>
      <c r="AQ1218" s="3">
        <v>55.2</v>
      </c>
      <c r="AR1218" s="3">
        <v>55.96</v>
      </c>
      <c r="AS1218" s="3">
        <v>54.99</v>
      </c>
      <c r="AT1218" s="3">
        <v>52</v>
      </c>
      <c r="AU1218" s="3">
        <v>47.02</v>
      </c>
      <c r="AV1218" s="3">
        <v>45</v>
      </c>
      <c r="AW1218" s="3">
        <v>43.32</v>
      </c>
      <c r="AX1218" s="3">
        <v>43.04</v>
      </c>
      <c r="AY1218" s="3">
        <v>43.52</v>
      </c>
    </row>
    <row r="1219" spans="1:51" x14ac:dyDescent="0.35">
      <c r="A1219" s="5">
        <f t="shared" si="19"/>
        <v>44432</v>
      </c>
      <c r="B1219" t="s">
        <v>1364</v>
      </c>
      <c r="C1219" s="2">
        <v>44432</v>
      </c>
      <c r="D1219" s="3">
        <v>111.3</v>
      </c>
      <c r="E1219" s="3">
        <v>114.19</v>
      </c>
      <c r="F1219" s="3">
        <v>117.69</v>
      </c>
      <c r="G1219" s="3">
        <v>119.09</v>
      </c>
      <c r="H1219" s="3">
        <v>119.54</v>
      </c>
      <c r="I1219" s="3">
        <v>119.11</v>
      </c>
      <c r="J1219" s="3">
        <v>108.83</v>
      </c>
      <c r="K1219" s="3">
        <v>81.27</v>
      </c>
      <c r="L1219" s="3">
        <v>72.489999999999995</v>
      </c>
      <c r="M1219" s="3">
        <v>68.739999999999995</v>
      </c>
      <c r="N1219" s="3">
        <v>69.7</v>
      </c>
      <c r="O1219" s="3">
        <v>70.31</v>
      </c>
      <c r="P1219" s="3">
        <v>71.08</v>
      </c>
      <c r="Q1219" s="3">
        <v>72.709999999999994</v>
      </c>
      <c r="R1219" s="3">
        <v>74.72</v>
      </c>
      <c r="S1219" s="3">
        <v>77.400000000000006</v>
      </c>
      <c r="T1219" s="3">
        <v>79.53</v>
      </c>
      <c r="U1219" s="3">
        <v>78.7</v>
      </c>
      <c r="V1219" s="3">
        <v>73.63</v>
      </c>
      <c r="W1219" s="3">
        <v>64.08</v>
      </c>
      <c r="X1219" s="3">
        <v>56.3</v>
      </c>
      <c r="Y1219" s="3">
        <v>51.54</v>
      </c>
      <c r="Z1219" s="3">
        <v>48.94</v>
      </c>
      <c r="AA1219" s="3">
        <v>48.82</v>
      </c>
      <c r="AB1219" s="3">
        <v>51.23</v>
      </c>
      <c r="AC1219" s="3">
        <v>56.23</v>
      </c>
      <c r="AD1219" s="3">
        <v>60.04</v>
      </c>
      <c r="AE1219" s="3">
        <v>62.6</v>
      </c>
      <c r="AF1219" s="3">
        <v>63.59</v>
      </c>
      <c r="AG1219" s="3">
        <v>62.38</v>
      </c>
      <c r="AH1219" s="3">
        <v>58.7</v>
      </c>
      <c r="AI1219" s="3">
        <v>50.09</v>
      </c>
      <c r="AJ1219" s="3">
        <v>46.01</v>
      </c>
      <c r="AK1219" s="3">
        <v>44.14</v>
      </c>
      <c r="AL1219" s="3">
        <v>43.32</v>
      </c>
      <c r="AM1219" s="3">
        <v>44.08</v>
      </c>
      <c r="AN1219" s="3">
        <v>46.42</v>
      </c>
      <c r="AO1219" s="3">
        <v>50.81</v>
      </c>
      <c r="AP1219" s="3">
        <v>53.92</v>
      </c>
      <c r="AQ1219" s="3">
        <v>55.73</v>
      </c>
      <c r="AR1219" s="3">
        <v>56.49</v>
      </c>
      <c r="AS1219" s="3">
        <v>55.52</v>
      </c>
      <c r="AT1219" s="3">
        <v>52.53</v>
      </c>
      <c r="AU1219" s="3">
        <v>47.78</v>
      </c>
      <c r="AV1219" s="3">
        <v>45.95</v>
      </c>
      <c r="AW1219" s="3">
        <v>44.35</v>
      </c>
      <c r="AX1219" s="3">
        <v>44.07</v>
      </c>
      <c r="AY1219" s="3">
        <v>44.55</v>
      </c>
    </row>
    <row r="1220" spans="1:51" x14ac:dyDescent="0.35">
      <c r="A1220" s="5">
        <f t="shared" si="19"/>
        <v>44433</v>
      </c>
      <c r="B1220" t="s">
        <v>1365</v>
      </c>
      <c r="C1220" s="2">
        <v>44433</v>
      </c>
      <c r="D1220" s="3">
        <v>113.33</v>
      </c>
      <c r="E1220" s="3">
        <v>115.78</v>
      </c>
      <c r="F1220" s="3">
        <v>119.34</v>
      </c>
      <c r="G1220" s="3">
        <v>120.25</v>
      </c>
      <c r="H1220" s="3">
        <v>120.91</v>
      </c>
      <c r="I1220" s="3">
        <v>120.21</v>
      </c>
      <c r="J1220" s="3">
        <v>108.59</v>
      </c>
      <c r="K1220" s="3">
        <v>80.930000000000007</v>
      </c>
      <c r="L1220" s="3">
        <v>71.98</v>
      </c>
      <c r="M1220" s="3">
        <v>68.430000000000007</v>
      </c>
      <c r="N1220" s="3">
        <v>69.19</v>
      </c>
      <c r="O1220" s="3">
        <v>69.7</v>
      </c>
      <c r="P1220" s="3">
        <v>70.55</v>
      </c>
      <c r="Q1220" s="3">
        <v>72.290000000000006</v>
      </c>
      <c r="R1220" s="3">
        <v>74.3</v>
      </c>
      <c r="S1220" s="3">
        <v>76.98</v>
      </c>
      <c r="T1220" s="3">
        <v>79.11</v>
      </c>
      <c r="U1220" s="3">
        <v>78.45</v>
      </c>
      <c r="V1220" s="3">
        <v>73.680000000000007</v>
      </c>
      <c r="W1220" s="3">
        <v>64.180000000000007</v>
      </c>
      <c r="X1220" s="3">
        <v>56.4</v>
      </c>
      <c r="Y1220" s="3">
        <v>51.64</v>
      </c>
      <c r="Z1220" s="3">
        <v>48.98</v>
      </c>
      <c r="AA1220" s="3">
        <v>48.79</v>
      </c>
      <c r="AB1220" s="3">
        <v>51.09</v>
      </c>
      <c r="AC1220" s="3">
        <v>55.92</v>
      </c>
      <c r="AD1220" s="3">
        <v>59.56</v>
      </c>
      <c r="AE1220" s="3">
        <v>62</v>
      </c>
      <c r="AF1220" s="3">
        <v>62.99</v>
      </c>
      <c r="AG1220" s="3">
        <v>61.78</v>
      </c>
      <c r="AH1220" s="3">
        <v>58.33</v>
      </c>
      <c r="AI1220" s="3">
        <v>49.99</v>
      </c>
      <c r="AJ1220" s="3">
        <v>46.19</v>
      </c>
      <c r="AK1220" s="3">
        <v>44.32</v>
      </c>
      <c r="AL1220" s="3">
        <v>43.5</v>
      </c>
      <c r="AM1220" s="3">
        <v>44.26</v>
      </c>
      <c r="AN1220" s="3">
        <v>46.6</v>
      </c>
      <c r="AO1220" s="3">
        <v>50.99</v>
      </c>
      <c r="AP1220" s="3">
        <v>54.1</v>
      </c>
      <c r="AQ1220" s="3">
        <v>55.91</v>
      </c>
      <c r="AR1220" s="3">
        <v>56.67</v>
      </c>
      <c r="AS1220" s="3">
        <v>55.7</v>
      </c>
      <c r="AT1220" s="3">
        <v>52.87</v>
      </c>
      <c r="AU1220" s="3">
        <v>48.22</v>
      </c>
      <c r="AV1220" s="3">
        <v>46.39</v>
      </c>
      <c r="AW1220" s="3">
        <v>44.79</v>
      </c>
      <c r="AX1220" s="3">
        <v>44.51</v>
      </c>
      <c r="AY1220" s="3">
        <v>44.99</v>
      </c>
    </row>
    <row r="1221" spans="1:51" x14ac:dyDescent="0.35">
      <c r="A1221" s="5">
        <f t="shared" si="19"/>
        <v>44434</v>
      </c>
      <c r="B1221" t="s">
        <v>1366</v>
      </c>
      <c r="C1221" s="2">
        <v>44434</v>
      </c>
      <c r="D1221" s="3">
        <v>115.1</v>
      </c>
      <c r="E1221" s="3">
        <v>117.36</v>
      </c>
      <c r="F1221" s="3">
        <v>120.88</v>
      </c>
      <c r="G1221" s="3">
        <v>121.75</v>
      </c>
      <c r="H1221" s="3">
        <v>122.36</v>
      </c>
      <c r="I1221" s="3">
        <v>121.63</v>
      </c>
      <c r="J1221" s="3">
        <v>109.3</v>
      </c>
      <c r="K1221" s="3">
        <v>81.349999999999994</v>
      </c>
      <c r="L1221" s="3">
        <v>72.12</v>
      </c>
      <c r="M1221" s="3">
        <v>68.540000000000006</v>
      </c>
      <c r="N1221" s="3">
        <v>69.430000000000007</v>
      </c>
      <c r="O1221" s="3">
        <v>69.94</v>
      </c>
      <c r="P1221" s="3">
        <v>70.790000000000006</v>
      </c>
      <c r="Q1221" s="3">
        <v>72.45</v>
      </c>
      <c r="R1221" s="3">
        <v>74.42</v>
      </c>
      <c r="S1221" s="3">
        <v>77.099999999999994</v>
      </c>
      <c r="T1221" s="3">
        <v>79.23</v>
      </c>
      <c r="U1221" s="3">
        <v>78.569999999999993</v>
      </c>
      <c r="V1221" s="3">
        <v>73.8</v>
      </c>
      <c r="W1221" s="3">
        <v>64.099999999999994</v>
      </c>
      <c r="X1221" s="3">
        <v>56.32</v>
      </c>
      <c r="Y1221" s="3">
        <v>51.56</v>
      </c>
      <c r="Z1221" s="3">
        <v>48.9</v>
      </c>
      <c r="AA1221" s="3">
        <v>48.71</v>
      </c>
      <c r="AB1221" s="3">
        <v>51.01</v>
      </c>
      <c r="AC1221" s="3">
        <v>56.42</v>
      </c>
      <c r="AD1221" s="3">
        <v>60.2</v>
      </c>
      <c r="AE1221" s="3">
        <v>62.64</v>
      </c>
      <c r="AF1221" s="3">
        <v>63.63</v>
      </c>
      <c r="AG1221" s="3">
        <v>62.42</v>
      </c>
      <c r="AH1221" s="3">
        <v>58.97</v>
      </c>
      <c r="AI1221" s="3">
        <v>50.63</v>
      </c>
      <c r="AJ1221" s="3">
        <v>46.83</v>
      </c>
      <c r="AK1221" s="3">
        <v>44.96</v>
      </c>
      <c r="AL1221" s="3">
        <v>44.14</v>
      </c>
      <c r="AM1221" s="3">
        <v>44.9</v>
      </c>
      <c r="AN1221" s="3">
        <v>47.24</v>
      </c>
      <c r="AO1221" s="3">
        <v>51.63</v>
      </c>
      <c r="AP1221" s="3">
        <v>54.74</v>
      </c>
      <c r="AQ1221" s="3">
        <v>56.55</v>
      </c>
      <c r="AR1221" s="3">
        <v>57.31</v>
      </c>
      <c r="AS1221" s="3">
        <v>56.34</v>
      </c>
      <c r="AT1221" s="3">
        <v>53.51</v>
      </c>
      <c r="AU1221" s="3">
        <v>48.43</v>
      </c>
      <c r="AV1221" s="3">
        <v>46.47</v>
      </c>
      <c r="AW1221" s="3">
        <v>44.87</v>
      </c>
      <c r="AX1221" s="3">
        <v>44.59</v>
      </c>
      <c r="AY1221" s="3">
        <v>45.07</v>
      </c>
    </row>
    <row r="1222" spans="1:51" x14ac:dyDescent="0.35">
      <c r="A1222" s="5">
        <f t="shared" si="19"/>
        <v>44435</v>
      </c>
      <c r="B1222" t="s">
        <v>1367</v>
      </c>
      <c r="C1222" s="2">
        <v>44435</v>
      </c>
      <c r="D1222" s="3">
        <v>120.97</v>
      </c>
      <c r="E1222" s="3">
        <v>122.61</v>
      </c>
      <c r="F1222" s="3">
        <v>125.58</v>
      </c>
      <c r="G1222" s="3">
        <v>126.58</v>
      </c>
      <c r="H1222" s="3">
        <v>127.33</v>
      </c>
      <c r="I1222" s="3">
        <v>126.67</v>
      </c>
      <c r="J1222" s="3">
        <v>113.48</v>
      </c>
      <c r="K1222" s="3">
        <v>83.64</v>
      </c>
      <c r="L1222" s="3">
        <v>71.78</v>
      </c>
      <c r="M1222" s="3">
        <v>68.58</v>
      </c>
      <c r="N1222" s="3">
        <v>70.12</v>
      </c>
      <c r="O1222" s="3">
        <v>70.63</v>
      </c>
      <c r="P1222" s="3">
        <v>71.66</v>
      </c>
      <c r="Q1222" s="3">
        <v>73.260000000000005</v>
      </c>
      <c r="R1222" s="3">
        <v>75.23</v>
      </c>
      <c r="S1222" s="3">
        <v>77.91</v>
      </c>
      <c r="T1222" s="3">
        <v>80.040000000000006</v>
      </c>
      <c r="U1222" s="3">
        <v>79.38</v>
      </c>
      <c r="V1222" s="3">
        <v>74.61</v>
      </c>
      <c r="W1222" s="3">
        <v>64.7</v>
      </c>
      <c r="X1222" s="3">
        <v>56.92</v>
      </c>
      <c r="Y1222" s="3">
        <v>52.16</v>
      </c>
      <c r="Z1222" s="3">
        <v>49.5</v>
      </c>
      <c r="AA1222" s="3">
        <v>49.31</v>
      </c>
      <c r="AB1222" s="3">
        <v>51.61</v>
      </c>
      <c r="AC1222" s="3">
        <v>56.73</v>
      </c>
      <c r="AD1222" s="3">
        <v>60.35</v>
      </c>
      <c r="AE1222" s="3">
        <v>62.79</v>
      </c>
      <c r="AF1222" s="3">
        <v>63.78</v>
      </c>
      <c r="AG1222" s="3">
        <v>62.57</v>
      </c>
      <c r="AH1222" s="3">
        <v>59.12</v>
      </c>
      <c r="AI1222" s="3">
        <v>51.13</v>
      </c>
      <c r="AJ1222" s="3">
        <v>47.33</v>
      </c>
      <c r="AK1222" s="3">
        <v>45.46</v>
      </c>
      <c r="AL1222" s="3">
        <v>44.64</v>
      </c>
      <c r="AM1222" s="3">
        <v>45.4</v>
      </c>
      <c r="AN1222" s="3">
        <v>47.74</v>
      </c>
      <c r="AO1222" s="3">
        <v>52.13</v>
      </c>
      <c r="AP1222" s="3">
        <v>55.24</v>
      </c>
      <c r="AQ1222" s="3">
        <v>57.05</v>
      </c>
      <c r="AR1222" s="3">
        <v>57.81</v>
      </c>
      <c r="AS1222" s="3">
        <v>56.84</v>
      </c>
      <c r="AT1222" s="3">
        <v>54.01</v>
      </c>
      <c r="AU1222" s="3">
        <v>48.93</v>
      </c>
      <c r="AV1222" s="3">
        <v>46.97</v>
      </c>
      <c r="AW1222" s="3">
        <v>45.37</v>
      </c>
      <c r="AX1222" s="3">
        <v>45.09</v>
      </c>
      <c r="AY1222" s="3">
        <v>45.57</v>
      </c>
    </row>
    <row r="1223" spans="1:51" x14ac:dyDescent="0.35">
      <c r="A1223" s="5">
        <f t="shared" si="19"/>
        <v>44438</v>
      </c>
      <c r="B1223" t="s">
        <v>1368</v>
      </c>
      <c r="C1223" s="2">
        <v>44438</v>
      </c>
      <c r="D1223" s="3">
        <v>122.61</v>
      </c>
      <c r="E1223" s="3">
        <v>125.58</v>
      </c>
      <c r="F1223" s="3">
        <v>126.58</v>
      </c>
      <c r="G1223" s="3">
        <v>127.33</v>
      </c>
      <c r="H1223" s="3">
        <v>126.67</v>
      </c>
      <c r="I1223" s="3">
        <v>113.48</v>
      </c>
      <c r="J1223" s="3">
        <v>83.64</v>
      </c>
      <c r="K1223" s="3">
        <v>71.78</v>
      </c>
      <c r="L1223" s="3">
        <v>68.58</v>
      </c>
      <c r="M1223" s="3">
        <v>70.12</v>
      </c>
      <c r="N1223" s="3">
        <v>70.63</v>
      </c>
      <c r="O1223" s="3">
        <v>71.66</v>
      </c>
      <c r="P1223" s="3">
        <v>73.260000000000005</v>
      </c>
      <c r="Q1223" s="3">
        <v>75.23</v>
      </c>
      <c r="R1223" s="3">
        <v>77.91</v>
      </c>
      <c r="S1223" s="3">
        <v>80.040000000000006</v>
      </c>
      <c r="T1223" s="3">
        <v>79.38</v>
      </c>
      <c r="U1223" s="3">
        <v>74.61</v>
      </c>
      <c r="V1223" s="3">
        <v>64.7</v>
      </c>
      <c r="W1223" s="3">
        <v>56.92</v>
      </c>
      <c r="X1223" s="3">
        <v>52.16</v>
      </c>
      <c r="Y1223" s="3">
        <v>49.5</v>
      </c>
      <c r="Z1223" s="3">
        <v>49.31</v>
      </c>
      <c r="AA1223" s="3">
        <v>51.61</v>
      </c>
      <c r="AB1223" s="3">
        <v>56.73</v>
      </c>
      <c r="AC1223" s="3">
        <v>60.35</v>
      </c>
      <c r="AD1223" s="3">
        <v>62.79</v>
      </c>
      <c r="AE1223" s="3">
        <v>63.78</v>
      </c>
      <c r="AF1223" s="3">
        <v>62.57</v>
      </c>
      <c r="AG1223" s="3">
        <v>59.12</v>
      </c>
      <c r="AH1223" s="3">
        <v>51.13</v>
      </c>
      <c r="AI1223" s="3">
        <v>47.33</v>
      </c>
      <c r="AJ1223" s="3">
        <v>45.46</v>
      </c>
      <c r="AK1223" s="3">
        <v>44.64</v>
      </c>
      <c r="AL1223" s="3">
        <v>45.4</v>
      </c>
      <c r="AM1223" s="3">
        <v>47.74</v>
      </c>
      <c r="AN1223" s="3">
        <v>52.13</v>
      </c>
      <c r="AO1223" s="3">
        <v>55.24</v>
      </c>
      <c r="AP1223" s="3">
        <v>57.05</v>
      </c>
      <c r="AQ1223" s="3">
        <v>57.81</v>
      </c>
      <c r="AR1223" s="3">
        <v>56.84</v>
      </c>
      <c r="AS1223" s="3">
        <v>54.01</v>
      </c>
      <c r="AT1223" s="3">
        <v>48.93</v>
      </c>
      <c r="AU1223" s="3">
        <v>46.97</v>
      </c>
      <c r="AV1223" s="3">
        <v>45.37</v>
      </c>
      <c r="AW1223" s="3">
        <v>45.09</v>
      </c>
      <c r="AX1223" s="3">
        <v>45.57</v>
      </c>
      <c r="AY1223" s="3">
        <v>45.99</v>
      </c>
    </row>
    <row r="1224" spans="1:51" x14ac:dyDescent="0.35">
      <c r="A1224" s="5">
        <f t="shared" si="19"/>
        <v>44439</v>
      </c>
      <c r="B1224" t="s">
        <v>1369</v>
      </c>
      <c r="C1224" s="2">
        <v>44439</v>
      </c>
      <c r="D1224" s="3">
        <v>127.71</v>
      </c>
      <c r="E1224" s="3">
        <v>131.16</v>
      </c>
      <c r="F1224" s="3">
        <v>132.28</v>
      </c>
      <c r="G1224" s="3">
        <v>132.78</v>
      </c>
      <c r="H1224" s="3">
        <v>132.19999999999999</v>
      </c>
      <c r="I1224" s="3">
        <v>119.29</v>
      </c>
      <c r="J1224" s="3">
        <v>86.59</v>
      </c>
      <c r="K1224" s="3">
        <v>72.34</v>
      </c>
      <c r="L1224" s="3">
        <v>68.83</v>
      </c>
      <c r="M1224" s="3">
        <v>70.31</v>
      </c>
      <c r="N1224" s="3">
        <v>71.37</v>
      </c>
      <c r="O1224" s="3">
        <v>72.5</v>
      </c>
      <c r="P1224" s="3">
        <v>74.33</v>
      </c>
      <c r="Q1224" s="3">
        <v>76.459999999999994</v>
      </c>
      <c r="R1224" s="3">
        <v>79.14</v>
      </c>
      <c r="S1224" s="3">
        <v>81.05</v>
      </c>
      <c r="T1224" s="3">
        <v>80.39</v>
      </c>
      <c r="U1224" s="3">
        <v>75.62</v>
      </c>
      <c r="V1224" s="3">
        <v>65.48</v>
      </c>
      <c r="W1224" s="3">
        <v>57.7</v>
      </c>
      <c r="X1224" s="3">
        <v>52.94</v>
      </c>
      <c r="Y1224" s="3">
        <v>50.28</v>
      </c>
      <c r="Z1224" s="3">
        <v>50.14</v>
      </c>
      <c r="AA1224" s="3">
        <v>52.49</v>
      </c>
      <c r="AB1224" s="3">
        <v>57.89</v>
      </c>
      <c r="AC1224" s="3">
        <v>61.51</v>
      </c>
      <c r="AD1224" s="3">
        <v>63.89</v>
      </c>
      <c r="AE1224" s="3">
        <v>64.88</v>
      </c>
      <c r="AF1224" s="3">
        <v>63.67</v>
      </c>
      <c r="AG1224" s="3">
        <v>60.22</v>
      </c>
      <c r="AH1224" s="3">
        <v>52.23</v>
      </c>
      <c r="AI1224" s="3">
        <v>48.34</v>
      </c>
      <c r="AJ1224" s="3">
        <v>46.38</v>
      </c>
      <c r="AK1224" s="3">
        <v>45.56</v>
      </c>
      <c r="AL1224" s="3">
        <v>46.32</v>
      </c>
      <c r="AM1224" s="3">
        <v>48.66</v>
      </c>
      <c r="AN1224" s="3">
        <v>52.79</v>
      </c>
      <c r="AO1224" s="3">
        <v>55.9</v>
      </c>
      <c r="AP1224" s="3">
        <v>57.71</v>
      </c>
      <c r="AQ1224" s="3">
        <v>58.47</v>
      </c>
      <c r="AR1224" s="3">
        <v>57.5</v>
      </c>
      <c r="AS1224" s="3">
        <v>54.67</v>
      </c>
      <c r="AT1224" s="3">
        <v>49.07</v>
      </c>
      <c r="AU1224" s="3">
        <v>47.11</v>
      </c>
      <c r="AV1224" s="3">
        <v>45.51</v>
      </c>
      <c r="AW1224" s="3">
        <v>45.23</v>
      </c>
      <c r="AX1224" s="3">
        <v>45.71</v>
      </c>
      <c r="AY1224" s="3">
        <v>46.13</v>
      </c>
    </row>
    <row r="1225" spans="1:51" x14ac:dyDescent="0.35">
      <c r="A1225" s="5">
        <f t="shared" si="19"/>
        <v>44440</v>
      </c>
      <c r="B1225" t="s">
        <v>1370</v>
      </c>
      <c r="C1225" s="2">
        <v>44440</v>
      </c>
      <c r="D1225" s="3">
        <v>127.75</v>
      </c>
      <c r="E1225" s="3">
        <v>131.19999999999999</v>
      </c>
      <c r="F1225" s="3">
        <v>132.57</v>
      </c>
      <c r="G1225" s="3">
        <v>132.91</v>
      </c>
      <c r="H1225" s="3">
        <v>131.93</v>
      </c>
      <c r="I1225" s="3">
        <v>119.11</v>
      </c>
      <c r="J1225" s="3">
        <v>83.91</v>
      </c>
      <c r="K1225" s="3">
        <v>72.94</v>
      </c>
      <c r="L1225" s="3">
        <v>69.47</v>
      </c>
      <c r="M1225" s="3">
        <v>70.099999999999994</v>
      </c>
      <c r="N1225" s="3">
        <v>71.28</v>
      </c>
      <c r="O1225" s="3">
        <v>72.59</v>
      </c>
      <c r="P1225" s="3">
        <v>74.2</v>
      </c>
      <c r="Q1225" s="3">
        <v>76.31</v>
      </c>
      <c r="R1225" s="3">
        <v>78.91</v>
      </c>
      <c r="S1225" s="3">
        <v>80.77</v>
      </c>
      <c r="T1225" s="3">
        <v>80.02</v>
      </c>
      <c r="U1225" s="3">
        <v>75.760000000000005</v>
      </c>
      <c r="V1225" s="3">
        <v>65.819999999999993</v>
      </c>
      <c r="W1225" s="3">
        <v>58.07</v>
      </c>
      <c r="X1225" s="3">
        <v>53.31</v>
      </c>
      <c r="Y1225" s="3">
        <v>50.65</v>
      </c>
      <c r="Z1225" s="3">
        <v>50.46</v>
      </c>
      <c r="AA1225" s="3">
        <v>52.76</v>
      </c>
      <c r="AB1225" s="3">
        <v>57.85</v>
      </c>
      <c r="AC1225" s="3">
        <v>61.53</v>
      </c>
      <c r="AD1225" s="3">
        <v>63.91</v>
      </c>
      <c r="AE1225" s="3">
        <v>64.900000000000006</v>
      </c>
      <c r="AF1225" s="3">
        <v>63.69</v>
      </c>
      <c r="AG1225" s="3">
        <v>60.22</v>
      </c>
      <c r="AH1225" s="3">
        <v>52.33</v>
      </c>
      <c r="AI1225" s="3">
        <v>48.44</v>
      </c>
      <c r="AJ1225" s="3">
        <v>46.48</v>
      </c>
      <c r="AK1225" s="3">
        <v>45.66</v>
      </c>
      <c r="AL1225" s="3">
        <v>46.42</v>
      </c>
      <c r="AM1225" s="3">
        <v>48.81</v>
      </c>
      <c r="AN1225" s="3">
        <v>53.11</v>
      </c>
      <c r="AO1225" s="3">
        <v>56.29</v>
      </c>
      <c r="AP1225" s="3">
        <v>58.1</v>
      </c>
      <c r="AQ1225" s="3">
        <v>58.86</v>
      </c>
      <c r="AR1225" s="3">
        <v>57.89</v>
      </c>
      <c r="AS1225" s="3">
        <v>55.06</v>
      </c>
      <c r="AT1225" s="3">
        <v>49.37</v>
      </c>
      <c r="AU1225" s="3">
        <v>47.41</v>
      </c>
      <c r="AV1225" s="3">
        <v>45.81</v>
      </c>
      <c r="AW1225" s="3">
        <v>45.53</v>
      </c>
      <c r="AX1225" s="3">
        <v>46.01</v>
      </c>
      <c r="AY1225" s="3">
        <v>46.43</v>
      </c>
    </row>
    <row r="1226" spans="1:51" x14ac:dyDescent="0.35">
      <c r="A1226" s="5">
        <f t="shared" si="19"/>
        <v>44441</v>
      </c>
      <c r="B1226" t="s">
        <v>1371</v>
      </c>
      <c r="C1226" s="2">
        <v>44441</v>
      </c>
      <c r="D1226" s="3">
        <v>132</v>
      </c>
      <c r="E1226" s="3">
        <v>135.51</v>
      </c>
      <c r="F1226" s="3">
        <v>136.96</v>
      </c>
      <c r="G1226" s="3">
        <v>137.21</v>
      </c>
      <c r="H1226" s="3">
        <v>136.51</v>
      </c>
      <c r="I1226" s="3">
        <v>124.14</v>
      </c>
      <c r="J1226" s="3">
        <v>87.13</v>
      </c>
      <c r="K1226" s="3">
        <v>74.61</v>
      </c>
      <c r="L1226" s="3">
        <v>70.92</v>
      </c>
      <c r="M1226" s="3">
        <v>71.760000000000005</v>
      </c>
      <c r="N1226" s="3">
        <v>72.91</v>
      </c>
      <c r="O1226" s="3">
        <v>74.22</v>
      </c>
      <c r="P1226" s="3">
        <v>75.75</v>
      </c>
      <c r="Q1226" s="3">
        <v>77.91</v>
      </c>
      <c r="R1226" s="3">
        <v>80.81</v>
      </c>
      <c r="S1226" s="3">
        <v>82.77</v>
      </c>
      <c r="T1226" s="3">
        <v>81.66</v>
      </c>
      <c r="U1226" s="3">
        <v>76.900000000000006</v>
      </c>
      <c r="V1226" s="3">
        <v>66.44</v>
      </c>
      <c r="W1226" s="3">
        <v>58.42</v>
      </c>
      <c r="X1226" s="3">
        <v>53.56</v>
      </c>
      <c r="Y1226" s="3">
        <v>50.79</v>
      </c>
      <c r="Z1226" s="3">
        <v>50.52</v>
      </c>
      <c r="AA1226" s="3">
        <v>52.89</v>
      </c>
      <c r="AB1226" s="3">
        <v>58.29</v>
      </c>
      <c r="AC1226" s="3">
        <v>61.97</v>
      </c>
      <c r="AD1226" s="3">
        <v>64.36</v>
      </c>
      <c r="AE1226" s="3">
        <v>65.349999999999994</v>
      </c>
      <c r="AF1226" s="3">
        <v>64.14</v>
      </c>
      <c r="AG1226" s="3">
        <v>60.68</v>
      </c>
      <c r="AH1226" s="3">
        <v>52.33</v>
      </c>
      <c r="AI1226" s="3">
        <v>48.18</v>
      </c>
      <c r="AJ1226" s="3">
        <v>46.17</v>
      </c>
      <c r="AK1226" s="3">
        <v>45.35</v>
      </c>
      <c r="AL1226" s="3">
        <v>46.11</v>
      </c>
      <c r="AM1226" s="3">
        <v>48.5</v>
      </c>
      <c r="AN1226" s="3">
        <v>53</v>
      </c>
      <c r="AO1226" s="3">
        <v>56.33</v>
      </c>
      <c r="AP1226" s="3">
        <v>58.21</v>
      </c>
      <c r="AQ1226" s="3">
        <v>58.97</v>
      </c>
      <c r="AR1226" s="3">
        <v>58</v>
      </c>
      <c r="AS1226" s="3">
        <v>55.17</v>
      </c>
      <c r="AT1226" s="3">
        <v>49.55</v>
      </c>
      <c r="AU1226" s="3">
        <v>47.59</v>
      </c>
      <c r="AV1226" s="3">
        <v>46.09</v>
      </c>
      <c r="AW1226" s="3">
        <v>45.81</v>
      </c>
      <c r="AX1226" s="3">
        <v>46.28</v>
      </c>
      <c r="AY1226" s="3">
        <v>46.86</v>
      </c>
    </row>
    <row r="1227" spans="1:51" x14ac:dyDescent="0.35">
      <c r="A1227" s="5">
        <f t="shared" si="19"/>
        <v>44442</v>
      </c>
      <c r="B1227" t="s">
        <v>1372</v>
      </c>
      <c r="C1227" s="2">
        <v>44442</v>
      </c>
      <c r="D1227" s="3">
        <v>130.44999999999999</v>
      </c>
      <c r="E1227" s="3">
        <v>134.24</v>
      </c>
      <c r="F1227" s="3">
        <v>135.69</v>
      </c>
      <c r="G1227" s="3">
        <v>135.72999999999999</v>
      </c>
      <c r="H1227" s="3">
        <v>135.04</v>
      </c>
      <c r="I1227" s="3">
        <v>122.03</v>
      </c>
      <c r="J1227" s="3">
        <v>86.15</v>
      </c>
      <c r="K1227" s="3">
        <v>74.650000000000006</v>
      </c>
      <c r="L1227" s="3">
        <v>70.75</v>
      </c>
      <c r="M1227" s="3">
        <v>71.14</v>
      </c>
      <c r="N1227" s="3">
        <v>72.97</v>
      </c>
      <c r="O1227" s="3">
        <v>74.53</v>
      </c>
      <c r="P1227" s="3">
        <v>75.77</v>
      </c>
      <c r="Q1227" s="3">
        <v>77.73</v>
      </c>
      <c r="R1227" s="3">
        <v>80.52</v>
      </c>
      <c r="S1227" s="3">
        <v>82.61</v>
      </c>
      <c r="T1227" s="3">
        <v>81.510000000000005</v>
      </c>
      <c r="U1227" s="3">
        <v>76.78</v>
      </c>
      <c r="V1227" s="3">
        <v>64.569999999999993</v>
      </c>
      <c r="W1227" s="3">
        <v>56.49</v>
      </c>
      <c r="X1227" s="3">
        <v>51.5</v>
      </c>
      <c r="Y1227" s="3">
        <v>51.89</v>
      </c>
      <c r="Z1227" s="3">
        <v>52.57</v>
      </c>
      <c r="AA1227" s="3">
        <v>54.94</v>
      </c>
      <c r="AB1227" s="3">
        <v>58.48</v>
      </c>
      <c r="AC1227" s="3">
        <v>61.78</v>
      </c>
      <c r="AD1227" s="3">
        <v>64.16</v>
      </c>
      <c r="AE1227" s="3">
        <v>65.06</v>
      </c>
      <c r="AF1227" s="3">
        <v>63.77</v>
      </c>
      <c r="AG1227" s="3">
        <v>60.24</v>
      </c>
      <c r="AH1227" s="3">
        <v>51.91</v>
      </c>
      <c r="AI1227" s="3">
        <v>47.55</v>
      </c>
      <c r="AJ1227" s="3">
        <v>45.53</v>
      </c>
      <c r="AK1227" s="3">
        <v>44.72</v>
      </c>
      <c r="AL1227" s="3">
        <v>45.49</v>
      </c>
      <c r="AM1227" s="3">
        <v>47.88</v>
      </c>
      <c r="AN1227" s="3">
        <v>52.38</v>
      </c>
      <c r="AO1227" s="3">
        <v>55.76</v>
      </c>
      <c r="AP1227" s="3">
        <v>57.64</v>
      </c>
      <c r="AQ1227" s="3">
        <v>58.4</v>
      </c>
      <c r="AR1227" s="3">
        <v>57.43</v>
      </c>
      <c r="AS1227" s="3">
        <v>54.6</v>
      </c>
      <c r="AT1227" s="3">
        <v>48.98</v>
      </c>
      <c r="AU1227" s="3">
        <v>47.01</v>
      </c>
      <c r="AV1227" s="3">
        <v>45.51</v>
      </c>
      <c r="AW1227" s="3">
        <v>45.23</v>
      </c>
      <c r="AX1227" s="3">
        <v>45.7</v>
      </c>
      <c r="AY1227" s="3">
        <v>46.28</v>
      </c>
    </row>
    <row r="1228" spans="1:51" x14ac:dyDescent="0.35">
      <c r="A1228" s="5">
        <f t="shared" si="19"/>
        <v>44445</v>
      </c>
      <c r="B1228" t="s">
        <v>1373</v>
      </c>
      <c r="C1228" s="2">
        <v>44445</v>
      </c>
      <c r="D1228" s="3">
        <v>134.11000000000001</v>
      </c>
      <c r="E1228" s="3">
        <v>138.25</v>
      </c>
      <c r="F1228" s="3">
        <v>139.94</v>
      </c>
      <c r="G1228" s="3">
        <v>140.05000000000001</v>
      </c>
      <c r="H1228" s="3">
        <v>139.22999999999999</v>
      </c>
      <c r="I1228" s="3">
        <v>126.2</v>
      </c>
      <c r="J1228" s="3">
        <v>88.66</v>
      </c>
      <c r="K1228" s="3">
        <v>75.92</v>
      </c>
      <c r="L1228" s="3">
        <v>72.12</v>
      </c>
      <c r="M1228" s="3">
        <v>72.739999999999995</v>
      </c>
      <c r="N1228" s="3">
        <v>74.680000000000007</v>
      </c>
      <c r="O1228" s="3">
        <v>76.290000000000006</v>
      </c>
      <c r="P1228" s="3">
        <v>77.53</v>
      </c>
      <c r="Q1228" s="3">
        <v>79.55</v>
      </c>
      <c r="R1228" s="3">
        <v>82.39</v>
      </c>
      <c r="S1228" s="3">
        <v>84.51</v>
      </c>
      <c r="T1228" s="3">
        <v>83.39</v>
      </c>
      <c r="U1228" s="3">
        <v>78.540000000000006</v>
      </c>
      <c r="V1228" s="3">
        <v>65.83</v>
      </c>
      <c r="W1228" s="3">
        <v>57.38</v>
      </c>
      <c r="X1228" s="3">
        <v>52.39</v>
      </c>
      <c r="Y1228" s="3">
        <v>52.78</v>
      </c>
      <c r="Z1228" s="3">
        <v>53.46</v>
      </c>
      <c r="AA1228" s="3">
        <v>55.83</v>
      </c>
      <c r="AB1228" s="3">
        <v>59.37</v>
      </c>
      <c r="AC1228" s="3">
        <v>62.67</v>
      </c>
      <c r="AD1228" s="3">
        <v>65.05</v>
      </c>
      <c r="AE1228" s="3">
        <v>65.95</v>
      </c>
      <c r="AF1228" s="3">
        <v>64.66</v>
      </c>
      <c r="AG1228" s="3">
        <v>61.13</v>
      </c>
      <c r="AH1228" s="3">
        <v>52.65</v>
      </c>
      <c r="AI1228" s="3">
        <v>48.29</v>
      </c>
      <c r="AJ1228" s="3">
        <v>46.27</v>
      </c>
      <c r="AK1228" s="3">
        <v>45.46</v>
      </c>
      <c r="AL1228" s="3">
        <v>46.23</v>
      </c>
      <c r="AM1228" s="3">
        <v>48.62</v>
      </c>
      <c r="AN1228" s="3">
        <v>53.12</v>
      </c>
      <c r="AO1228" s="3">
        <v>56.5</v>
      </c>
      <c r="AP1228" s="3">
        <v>58.38</v>
      </c>
      <c r="AQ1228" s="3">
        <v>59.14</v>
      </c>
      <c r="AR1228" s="3">
        <v>58.17</v>
      </c>
      <c r="AS1228" s="3">
        <v>55.34</v>
      </c>
      <c r="AT1228" s="3">
        <v>49.72</v>
      </c>
      <c r="AU1228" s="3">
        <v>47.75</v>
      </c>
      <c r="AV1228" s="3">
        <v>46.25</v>
      </c>
      <c r="AW1228" s="3">
        <v>45.97</v>
      </c>
      <c r="AX1228" s="3">
        <v>46.44</v>
      </c>
      <c r="AY1228" s="3">
        <v>47.02</v>
      </c>
    </row>
    <row r="1229" spans="1:51" x14ac:dyDescent="0.35">
      <c r="A1229" s="5">
        <f t="shared" si="19"/>
        <v>44446</v>
      </c>
      <c r="B1229" t="s">
        <v>1374</v>
      </c>
      <c r="C1229" s="2">
        <v>44446</v>
      </c>
      <c r="D1229" s="3">
        <v>136.44</v>
      </c>
      <c r="E1229" s="3">
        <v>140.74</v>
      </c>
      <c r="F1229" s="3">
        <v>142.41</v>
      </c>
      <c r="G1229" s="3">
        <v>142.91</v>
      </c>
      <c r="H1229" s="3">
        <v>141.94</v>
      </c>
      <c r="I1229" s="3">
        <v>128.88999999999999</v>
      </c>
      <c r="J1229" s="3">
        <v>89.77</v>
      </c>
      <c r="K1229" s="3">
        <v>76.709999999999994</v>
      </c>
      <c r="L1229" s="3">
        <v>72.48</v>
      </c>
      <c r="M1229" s="3">
        <v>73.17</v>
      </c>
      <c r="N1229" s="3">
        <v>75.19</v>
      </c>
      <c r="O1229" s="3">
        <v>76.78</v>
      </c>
      <c r="P1229" s="3">
        <v>78.17</v>
      </c>
      <c r="Q1229" s="3">
        <v>80.39</v>
      </c>
      <c r="R1229" s="3">
        <v>83.25</v>
      </c>
      <c r="S1229" s="3">
        <v>85.44</v>
      </c>
      <c r="T1229" s="3">
        <v>84.23</v>
      </c>
      <c r="U1229" s="3">
        <v>78.92</v>
      </c>
      <c r="V1229" s="3">
        <v>65.709999999999994</v>
      </c>
      <c r="W1229" s="3">
        <v>56.79</v>
      </c>
      <c r="X1229" s="3">
        <v>51.61</v>
      </c>
      <c r="Y1229" s="3">
        <v>51.9</v>
      </c>
      <c r="Z1229" s="3">
        <v>52.54</v>
      </c>
      <c r="AA1229" s="3">
        <v>55</v>
      </c>
      <c r="AB1229" s="3">
        <v>58.77</v>
      </c>
      <c r="AC1229" s="3">
        <v>62.24</v>
      </c>
      <c r="AD1229" s="3">
        <v>64.69</v>
      </c>
      <c r="AE1229" s="3">
        <v>65.67</v>
      </c>
      <c r="AF1229" s="3">
        <v>64.38</v>
      </c>
      <c r="AG1229" s="3">
        <v>60.85</v>
      </c>
      <c r="AH1229" s="3">
        <v>52.27</v>
      </c>
      <c r="AI1229" s="3">
        <v>47.81</v>
      </c>
      <c r="AJ1229" s="3">
        <v>45.72</v>
      </c>
      <c r="AK1229" s="3">
        <v>44.89</v>
      </c>
      <c r="AL1229" s="3">
        <v>45.66</v>
      </c>
      <c r="AM1229" s="3">
        <v>48.05</v>
      </c>
      <c r="AN1229" s="3">
        <v>52.55</v>
      </c>
      <c r="AO1229" s="3">
        <v>55.93</v>
      </c>
      <c r="AP1229" s="3">
        <v>57.81</v>
      </c>
      <c r="AQ1229" s="3">
        <v>58.57</v>
      </c>
      <c r="AR1229" s="3">
        <v>57.6</v>
      </c>
      <c r="AS1229" s="3">
        <v>54.77</v>
      </c>
      <c r="AT1229" s="3">
        <v>49.13</v>
      </c>
      <c r="AU1229" s="3">
        <v>47.14</v>
      </c>
      <c r="AV1229" s="3">
        <v>45.62</v>
      </c>
      <c r="AW1229" s="3">
        <v>45.33</v>
      </c>
      <c r="AX1229" s="3">
        <v>46.02</v>
      </c>
      <c r="AY1229" s="3">
        <v>46.92</v>
      </c>
    </row>
    <row r="1230" spans="1:51" x14ac:dyDescent="0.35">
      <c r="A1230" s="5">
        <f t="shared" ref="A1230:A1293" si="20">+A1225+7</f>
        <v>44447</v>
      </c>
      <c r="B1230" t="s">
        <v>1375</v>
      </c>
      <c r="C1230" s="2">
        <v>44447</v>
      </c>
      <c r="D1230" s="3">
        <v>139.66</v>
      </c>
      <c r="E1230" s="3">
        <v>144.36000000000001</v>
      </c>
      <c r="F1230" s="3">
        <v>146.13</v>
      </c>
      <c r="G1230" s="3">
        <v>146.72999999999999</v>
      </c>
      <c r="H1230" s="3">
        <v>146.03</v>
      </c>
      <c r="I1230" s="3">
        <v>133.03</v>
      </c>
      <c r="J1230" s="3">
        <v>91.84</v>
      </c>
      <c r="K1230" s="3">
        <v>79.84</v>
      </c>
      <c r="L1230" s="3">
        <v>76.2</v>
      </c>
      <c r="M1230" s="3">
        <v>76.59</v>
      </c>
      <c r="N1230" s="3">
        <v>78.61</v>
      </c>
      <c r="O1230" s="3">
        <v>80.11</v>
      </c>
      <c r="P1230" s="3">
        <v>81.91</v>
      </c>
      <c r="Q1230" s="3">
        <v>84.15</v>
      </c>
      <c r="R1230" s="3">
        <v>87.02</v>
      </c>
      <c r="S1230" s="3">
        <v>89.22</v>
      </c>
      <c r="T1230" s="3">
        <v>88.02</v>
      </c>
      <c r="U1230" s="3">
        <v>82.68</v>
      </c>
      <c r="V1230" s="3">
        <v>67.83</v>
      </c>
      <c r="W1230" s="3">
        <v>57.59</v>
      </c>
      <c r="X1230" s="3">
        <v>51.49</v>
      </c>
      <c r="Y1230" s="3">
        <v>51.54</v>
      </c>
      <c r="Z1230" s="3">
        <v>52.02</v>
      </c>
      <c r="AA1230" s="3">
        <v>54.48</v>
      </c>
      <c r="AB1230" s="3">
        <v>58.45</v>
      </c>
      <c r="AC1230" s="3">
        <v>62.07</v>
      </c>
      <c r="AD1230" s="3">
        <v>64.55</v>
      </c>
      <c r="AE1230" s="3">
        <v>65.53</v>
      </c>
      <c r="AF1230" s="3">
        <v>64.239999999999995</v>
      </c>
      <c r="AG1230" s="3">
        <v>60.71</v>
      </c>
      <c r="AH1230" s="3">
        <v>52.35</v>
      </c>
      <c r="AI1230" s="3">
        <v>47.91</v>
      </c>
      <c r="AJ1230" s="3">
        <v>45.84</v>
      </c>
      <c r="AK1230" s="3">
        <v>45.02</v>
      </c>
      <c r="AL1230" s="3">
        <v>45.79</v>
      </c>
      <c r="AM1230" s="3">
        <v>48.18</v>
      </c>
      <c r="AN1230" s="3">
        <v>52.68</v>
      </c>
      <c r="AO1230" s="3">
        <v>56.06</v>
      </c>
      <c r="AP1230" s="3">
        <v>57.94</v>
      </c>
      <c r="AQ1230" s="3">
        <v>58.7</v>
      </c>
      <c r="AR1230" s="3">
        <v>57.73</v>
      </c>
      <c r="AS1230" s="3">
        <v>54.9</v>
      </c>
      <c r="AT1230" s="3">
        <v>49.26</v>
      </c>
      <c r="AU1230" s="3">
        <v>47.27</v>
      </c>
      <c r="AV1230" s="3">
        <v>45.75</v>
      </c>
      <c r="AW1230" s="3">
        <v>45.46</v>
      </c>
      <c r="AX1230" s="3">
        <v>46.15</v>
      </c>
      <c r="AY1230" s="3">
        <v>47.05</v>
      </c>
    </row>
    <row r="1231" spans="1:51" x14ac:dyDescent="0.35">
      <c r="A1231" s="5">
        <f t="shared" si="20"/>
        <v>44448</v>
      </c>
      <c r="B1231" t="s">
        <v>1376</v>
      </c>
      <c r="C1231" s="2">
        <v>44448</v>
      </c>
      <c r="D1231" s="3">
        <v>142.15</v>
      </c>
      <c r="E1231" s="3">
        <v>147.16</v>
      </c>
      <c r="F1231" s="3">
        <v>149.19999999999999</v>
      </c>
      <c r="G1231" s="3">
        <v>149.56</v>
      </c>
      <c r="H1231" s="3">
        <v>148.96</v>
      </c>
      <c r="I1231" s="3">
        <v>135.56</v>
      </c>
      <c r="J1231" s="3">
        <v>93.56</v>
      </c>
      <c r="K1231" s="3">
        <v>81.56</v>
      </c>
      <c r="L1231" s="3">
        <v>77.81</v>
      </c>
      <c r="M1231" s="3">
        <v>78.099999999999994</v>
      </c>
      <c r="N1231" s="3">
        <v>80.069999999999993</v>
      </c>
      <c r="O1231" s="3">
        <v>81.239999999999995</v>
      </c>
      <c r="P1231" s="3">
        <v>82.96</v>
      </c>
      <c r="Q1231" s="3">
        <v>85.01</v>
      </c>
      <c r="R1231" s="3">
        <v>87.83</v>
      </c>
      <c r="S1231" s="3">
        <v>90.11</v>
      </c>
      <c r="T1231" s="3">
        <v>88.91</v>
      </c>
      <c r="U1231" s="3">
        <v>83.3</v>
      </c>
      <c r="V1231" s="3">
        <v>68.3</v>
      </c>
      <c r="W1231" s="3">
        <v>57.92</v>
      </c>
      <c r="X1231" s="3">
        <v>51.72</v>
      </c>
      <c r="Y1231" s="3">
        <v>51.7</v>
      </c>
      <c r="Z1231" s="3">
        <v>52.18</v>
      </c>
      <c r="AA1231" s="3">
        <v>54.64</v>
      </c>
      <c r="AB1231" s="3">
        <v>58.49</v>
      </c>
      <c r="AC1231" s="3">
        <v>62.05</v>
      </c>
      <c r="AD1231" s="3">
        <v>64.53</v>
      </c>
      <c r="AE1231" s="3">
        <v>65.510000000000005</v>
      </c>
      <c r="AF1231" s="3">
        <v>64.22</v>
      </c>
      <c r="AG1231" s="3">
        <v>60.69</v>
      </c>
      <c r="AH1231" s="3">
        <v>52.01</v>
      </c>
      <c r="AI1231" s="3">
        <v>47.56</v>
      </c>
      <c r="AJ1231" s="3">
        <v>45.48</v>
      </c>
      <c r="AK1231" s="3">
        <v>44.65</v>
      </c>
      <c r="AL1231" s="3">
        <v>45.42</v>
      </c>
      <c r="AM1231" s="3">
        <v>47.81</v>
      </c>
      <c r="AN1231" s="3">
        <v>52.41</v>
      </c>
      <c r="AO1231" s="3">
        <v>55.85</v>
      </c>
      <c r="AP1231" s="3">
        <v>57.73</v>
      </c>
      <c r="AQ1231" s="3">
        <v>58.49</v>
      </c>
      <c r="AR1231" s="3">
        <v>57.52</v>
      </c>
      <c r="AS1231" s="3">
        <v>54.69</v>
      </c>
      <c r="AT1231" s="3">
        <v>49.05</v>
      </c>
      <c r="AU1231" s="3">
        <v>47.06</v>
      </c>
      <c r="AV1231" s="3">
        <v>45.54</v>
      </c>
      <c r="AW1231" s="3">
        <v>45.25</v>
      </c>
      <c r="AX1231" s="3">
        <v>45.94</v>
      </c>
      <c r="AY1231" s="3">
        <v>46.84</v>
      </c>
    </row>
    <row r="1232" spans="1:51" x14ac:dyDescent="0.35">
      <c r="A1232" s="5">
        <f t="shared" si="20"/>
        <v>44449</v>
      </c>
      <c r="B1232" t="s">
        <v>1377</v>
      </c>
      <c r="C1232" s="2">
        <v>44449</v>
      </c>
      <c r="D1232" s="3">
        <v>145.52000000000001</v>
      </c>
      <c r="E1232" s="3">
        <v>150.53</v>
      </c>
      <c r="F1232" s="3">
        <v>152.71</v>
      </c>
      <c r="G1232" s="3">
        <v>153</v>
      </c>
      <c r="H1232" s="3">
        <v>152.15</v>
      </c>
      <c r="I1232" s="3">
        <v>138.9</v>
      </c>
      <c r="J1232" s="3">
        <v>91.71</v>
      </c>
      <c r="K1232" s="3">
        <v>79.709999999999994</v>
      </c>
      <c r="L1232" s="3">
        <v>76.16</v>
      </c>
      <c r="M1232" s="3">
        <v>76.72</v>
      </c>
      <c r="N1232" s="3">
        <v>78.69</v>
      </c>
      <c r="O1232" s="3">
        <v>79.78</v>
      </c>
      <c r="P1232" s="3">
        <v>81.5</v>
      </c>
      <c r="Q1232" s="3">
        <v>83.55</v>
      </c>
      <c r="R1232" s="3">
        <v>86.37</v>
      </c>
      <c r="S1232" s="3">
        <v>88.68</v>
      </c>
      <c r="T1232" s="3">
        <v>87.76</v>
      </c>
      <c r="U1232" s="3">
        <v>82.64</v>
      </c>
      <c r="V1232" s="3">
        <v>68.12</v>
      </c>
      <c r="W1232" s="3">
        <v>58.22</v>
      </c>
      <c r="X1232" s="3">
        <v>52.04</v>
      </c>
      <c r="Y1232" s="3">
        <v>52.02</v>
      </c>
      <c r="Z1232" s="3">
        <v>52.5</v>
      </c>
      <c r="AA1232" s="3">
        <v>55.01</v>
      </c>
      <c r="AB1232" s="3">
        <v>58.88</v>
      </c>
      <c r="AC1232" s="3">
        <v>62.42</v>
      </c>
      <c r="AD1232" s="3">
        <v>64.900000000000006</v>
      </c>
      <c r="AE1232" s="3">
        <v>65.88</v>
      </c>
      <c r="AF1232" s="3">
        <v>64.59</v>
      </c>
      <c r="AG1232" s="3">
        <v>61.01</v>
      </c>
      <c r="AH1232" s="3">
        <v>52.11</v>
      </c>
      <c r="AI1232" s="3">
        <v>47.54</v>
      </c>
      <c r="AJ1232" s="3">
        <v>45.45</v>
      </c>
      <c r="AK1232" s="3">
        <v>44.62</v>
      </c>
      <c r="AL1232" s="3">
        <v>45.39</v>
      </c>
      <c r="AM1232" s="3">
        <v>47.85</v>
      </c>
      <c r="AN1232" s="3">
        <v>52.51</v>
      </c>
      <c r="AO1232" s="3">
        <v>56.01</v>
      </c>
      <c r="AP1232" s="3">
        <v>57.94</v>
      </c>
      <c r="AQ1232" s="3">
        <v>58.74</v>
      </c>
      <c r="AR1232" s="3">
        <v>57.8</v>
      </c>
      <c r="AS1232" s="3">
        <v>54.97</v>
      </c>
      <c r="AT1232" s="3">
        <v>49.33</v>
      </c>
      <c r="AU1232" s="3">
        <v>47.34</v>
      </c>
      <c r="AV1232" s="3">
        <v>45.82</v>
      </c>
      <c r="AW1232" s="3">
        <v>45.53</v>
      </c>
      <c r="AX1232" s="3">
        <v>46.22</v>
      </c>
      <c r="AY1232" s="3">
        <v>47.12</v>
      </c>
    </row>
    <row r="1233" spans="1:51" x14ac:dyDescent="0.35">
      <c r="A1233" s="5">
        <f t="shared" si="20"/>
        <v>44452</v>
      </c>
      <c r="B1233" t="s">
        <v>1378</v>
      </c>
      <c r="C1233" s="2">
        <v>44452</v>
      </c>
      <c r="D1233" s="3">
        <v>153.26</v>
      </c>
      <c r="E1233" s="3">
        <v>158.41</v>
      </c>
      <c r="F1233" s="3">
        <v>160.26</v>
      </c>
      <c r="G1233" s="3">
        <v>160.83000000000001</v>
      </c>
      <c r="H1233" s="3">
        <v>160.02000000000001</v>
      </c>
      <c r="I1233" s="3">
        <v>146.33000000000001</v>
      </c>
      <c r="J1233" s="3">
        <v>93.84</v>
      </c>
      <c r="K1233" s="3">
        <v>81.08</v>
      </c>
      <c r="L1233" s="3">
        <v>77.52</v>
      </c>
      <c r="M1233" s="3">
        <v>78.03</v>
      </c>
      <c r="N1233" s="3">
        <v>80</v>
      </c>
      <c r="O1233" s="3">
        <v>81.09</v>
      </c>
      <c r="P1233" s="3">
        <v>82.71</v>
      </c>
      <c r="Q1233" s="3">
        <v>84.76</v>
      </c>
      <c r="R1233" s="3">
        <v>87.58</v>
      </c>
      <c r="S1233" s="3">
        <v>89.89</v>
      </c>
      <c r="T1233" s="3">
        <v>88.97</v>
      </c>
      <c r="U1233" s="3">
        <v>83.85</v>
      </c>
      <c r="V1233" s="3">
        <v>68.84</v>
      </c>
      <c r="W1233" s="3">
        <v>58.65</v>
      </c>
      <c r="X1233" s="3">
        <v>52.47</v>
      </c>
      <c r="Y1233" s="3">
        <v>52.45</v>
      </c>
      <c r="Z1233" s="3">
        <v>52.93</v>
      </c>
      <c r="AA1233" s="3">
        <v>55.44</v>
      </c>
      <c r="AB1233" s="3">
        <v>59.14</v>
      </c>
      <c r="AC1233" s="3">
        <v>62.61</v>
      </c>
      <c r="AD1233" s="3">
        <v>65.09</v>
      </c>
      <c r="AE1233" s="3">
        <v>66.069999999999993</v>
      </c>
      <c r="AF1233" s="3">
        <v>64.78</v>
      </c>
      <c r="AG1233" s="3">
        <v>61.2</v>
      </c>
      <c r="AH1233" s="3">
        <v>52.48</v>
      </c>
      <c r="AI1233" s="3">
        <v>48.02</v>
      </c>
      <c r="AJ1233" s="3">
        <v>45.93</v>
      </c>
      <c r="AK1233" s="3">
        <v>45.1</v>
      </c>
      <c r="AL1233" s="3">
        <v>45.87</v>
      </c>
      <c r="AM1233" s="3">
        <v>48.33</v>
      </c>
      <c r="AN1233" s="3">
        <v>52.99</v>
      </c>
      <c r="AO1233" s="3">
        <v>56.49</v>
      </c>
      <c r="AP1233" s="3">
        <v>58.42</v>
      </c>
      <c r="AQ1233" s="3">
        <v>59.22</v>
      </c>
      <c r="AR1233" s="3">
        <v>58.28</v>
      </c>
      <c r="AS1233" s="3">
        <v>55.45</v>
      </c>
      <c r="AT1233" s="3">
        <v>49.81</v>
      </c>
      <c r="AU1233" s="3">
        <v>47.82</v>
      </c>
      <c r="AV1233" s="3">
        <v>46.3</v>
      </c>
      <c r="AW1233" s="3">
        <v>46.01</v>
      </c>
      <c r="AX1233" s="3">
        <v>46.7</v>
      </c>
      <c r="AY1233" s="3">
        <v>47.6</v>
      </c>
    </row>
    <row r="1234" spans="1:51" x14ac:dyDescent="0.35">
      <c r="A1234" s="5">
        <f t="shared" si="20"/>
        <v>44453</v>
      </c>
      <c r="B1234" t="s">
        <v>1379</v>
      </c>
      <c r="C1234" s="2">
        <v>44453</v>
      </c>
      <c r="D1234" s="3">
        <v>164.95</v>
      </c>
      <c r="E1234" s="3">
        <v>169.78</v>
      </c>
      <c r="F1234" s="3">
        <v>171.71</v>
      </c>
      <c r="G1234" s="3">
        <v>172.19</v>
      </c>
      <c r="H1234" s="3">
        <v>171.09</v>
      </c>
      <c r="I1234" s="3">
        <v>156.76</v>
      </c>
      <c r="J1234" s="3">
        <v>96</v>
      </c>
      <c r="K1234" s="3">
        <v>82.74</v>
      </c>
      <c r="L1234" s="3">
        <v>79.489999999999995</v>
      </c>
      <c r="M1234" s="3">
        <v>79.72</v>
      </c>
      <c r="N1234" s="3">
        <v>81.69</v>
      </c>
      <c r="O1234" s="3">
        <v>82.79</v>
      </c>
      <c r="P1234" s="3">
        <v>84.06</v>
      </c>
      <c r="Q1234" s="3">
        <v>86.11</v>
      </c>
      <c r="R1234" s="3">
        <v>88.93</v>
      </c>
      <c r="S1234" s="3">
        <v>91.04</v>
      </c>
      <c r="T1234" s="3">
        <v>90.12</v>
      </c>
      <c r="U1234" s="3">
        <v>85</v>
      </c>
      <c r="V1234" s="3">
        <v>69.989999999999995</v>
      </c>
      <c r="W1234" s="3">
        <v>59.75</v>
      </c>
      <c r="X1234" s="3">
        <v>53.57</v>
      </c>
      <c r="Y1234" s="3">
        <v>53.55</v>
      </c>
      <c r="Z1234" s="3">
        <v>54.03</v>
      </c>
      <c r="AA1234" s="3">
        <v>56.54</v>
      </c>
      <c r="AB1234" s="3">
        <v>60.24</v>
      </c>
      <c r="AC1234" s="3">
        <v>63.71</v>
      </c>
      <c r="AD1234" s="3">
        <v>66.19</v>
      </c>
      <c r="AE1234" s="3">
        <v>67.17</v>
      </c>
      <c r="AF1234" s="3">
        <v>65.88</v>
      </c>
      <c r="AG1234" s="3">
        <v>62.3</v>
      </c>
      <c r="AH1234" s="3">
        <v>53.23</v>
      </c>
      <c r="AI1234" s="3">
        <v>48.55</v>
      </c>
      <c r="AJ1234" s="3">
        <v>46.46</v>
      </c>
      <c r="AK1234" s="3">
        <v>45.63</v>
      </c>
      <c r="AL1234" s="3">
        <v>46.4</v>
      </c>
      <c r="AM1234" s="3">
        <v>48.86</v>
      </c>
      <c r="AN1234" s="3">
        <v>53.67</v>
      </c>
      <c r="AO1234" s="3">
        <v>57.18</v>
      </c>
      <c r="AP1234" s="3">
        <v>59.11</v>
      </c>
      <c r="AQ1234" s="3">
        <v>59.91</v>
      </c>
      <c r="AR1234" s="3">
        <v>58.97</v>
      </c>
      <c r="AS1234" s="3">
        <v>56.14</v>
      </c>
      <c r="AT1234" s="3">
        <v>50.5</v>
      </c>
      <c r="AU1234" s="3">
        <v>48.51</v>
      </c>
      <c r="AV1234" s="3">
        <v>46.99</v>
      </c>
      <c r="AW1234" s="3">
        <v>46.7</v>
      </c>
      <c r="AX1234" s="3">
        <v>47.39</v>
      </c>
      <c r="AY1234" s="3">
        <v>48.29</v>
      </c>
    </row>
    <row r="1235" spans="1:51" x14ac:dyDescent="0.35">
      <c r="A1235" s="5">
        <f t="shared" si="20"/>
        <v>44454</v>
      </c>
      <c r="B1235" t="s">
        <v>1380</v>
      </c>
      <c r="C1235" s="2">
        <v>44454</v>
      </c>
      <c r="D1235" s="3">
        <v>177.3</v>
      </c>
      <c r="E1235" s="3">
        <v>182.06</v>
      </c>
      <c r="F1235" s="3">
        <v>183.99</v>
      </c>
      <c r="G1235" s="3">
        <v>184.3</v>
      </c>
      <c r="H1235" s="3">
        <v>183</v>
      </c>
      <c r="I1235" s="3">
        <v>168.94</v>
      </c>
      <c r="J1235" s="3">
        <v>99.06</v>
      </c>
      <c r="K1235" s="3">
        <v>84.37</v>
      </c>
      <c r="L1235" s="3">
        <v>81.040000000000006</v>
      </c>
      <c r="M1235" s="3">
        <v>81.48</v>
      </c>
      <c r="N1235" s="3">
        <v>83.45</v>
      </c>
      <c r="O1235" s="3">
        <v>84.55</v>
      </c>
      <c r="P1235" s="3">
        <v>85.67</v>
      </c>
      <c r="Q1235" s="3">
        <v>87.72</v>
      </c>
      <c r="R1235" s="3">
        <v>90.54</v>
      </c>
      <c r="S1235" s="3">
        <v>92.65</v>
      </c>
      <c r="T1235" s="3">
        <v>91.73</v>
      </c>
      <c r="U1235" s="3">
        <v>86.61</v>
      </c>
      <c r="V1235" s="3">
        <v>71.459999999999994</v>
      </c>
      <c r="W1235" s="3">
        <v>61.22</v>
      </c>
      <c r="X1235" s="3">
        <v>55.04</v>
      </c>
      <c r="Y1235" s="3">
        <v>55.02</v>
      </c>
      <c r="Z1235" s="3">
        <v>55.5</v>
      </c>
      <c r="AA1235" s="3">
        <v>58.01</v>
      </c>
      <c r="AB1235" s="3">
        <v>61.71</v>
      </c>
      <c r="AC1235" s="3">
        <v>65.180000000000007</v>
      </c>
      <c r="AD1235" s="3">
        <v>67.66</v>
      </c>
      <c r="AE1235" s="3">
        <v>68.64</v>
      </c>
      <c r="AF1235" s="3">
        <v>67.349999999999994</v>
      </c>
      <c r="AG1235" s="3">
        <v>63.77</v>
      </c>
      <c r="AH1235" s="3">
        <v>54.7</v>
      </c>
      <c r="AI1235" s="3">
        <v>50.02</v>
      </c>
      <c r="AJ1235" s="3">
        <v>47.93</v>
      </c>
      <c r="AK1235" s="3">
        <v>47.1</v>
      </c>
      <c r="AL1235" s="3">
        <v>47.87</v>
      </c>
      <c r="AM1235" s="3">
        <v>50.33</v>
      </c>
      <c r="AN1235" s="3">
        <v>54.61</v>
      </c>
      <c r="AO1235" s="3">
        <v>57.68</v>
      </c>
      <c r="AP1235" s="3">
        <v>59.61</v>
      </c>
      <c r="AQ1235" s="3">
        <v>60.41</v>
      </c>
      <c r="AR1235" s="3">
        <v>59.47</v>
      </c>
      <c r="AS1235" s="3">
        <v>56.64</v>
      </c>
      <c r="AT1235" s="3">
        <v>51</v>
      </c>
      <c r="AU1235" s="3">
        <v>49.01</v>
      </c>
      <c r="AV1235" s="3">
        <v>47.49</v>
      </c>
      <c r="AW1235" s="3">
        <v>47.2</v>
      </c>
      <c r="AX1235" s="3">
        <v>47.89</v>
      </c>
      <c r="AY1235" s="3">
        <v>48.79</v>
      </c>
    </row>
    <row r="1236" spans="1:51" x14ac:dyDescent="0.35">
      <c r="A1236" s="5">
        <f t="shared" si="20"/>
        <v>44455</v>
      </c>
      <c r="B1236" t="s">
        <v>1381</v>
      </c>
      <c r="C1236" s="2">
        <v>44455</v>
      </c>
      <c r="D1236" s="3">
        <v>158.38</v>
      </c>
      <c r="E1236" s="3">
        <v>163.44</v>
      </c>
      <c r="F1236" s="3">
        <v>165.52</v>
      </c>
      <c r="G1236" s="3">
        <v>165.82</v>
      </c>
      <c r="H1236" s="3">
        <v>165.33</v>
      </c>
      <c r="I1236" s="3">
        <v>151.93</v>
      </c>
      <c r="J1236" s="3">
        <v>94.46</v>
      </c>
      <c r="K1236" s="3">
        <v>81.08</v>
      </c>
      <c r="L1236" s="3">
        <v>78.02</v>
      </c>
      <c r="M1236" s="3">
        <v>78.319999999999993</v>
      </c>
      <c r="N1236" s="3">
        <v>80.349999999999994</v>
      </c>
      <c r="O1236" s="3">
        <v>81.489999999999995</v>
      </c>
      <c r="P1236" s="3">
        <v>82.69</v>
      </c>
      <c r="Q1236" s="3">
        <v>84.77</v>
      </c>
      <c r="R1236" s="3">
        <v>87.59</v>
      </c>
      <c r="S1236" s="3">
        <v>90.05</v>
      </c>
      <c r="T1236" s="3">
        <v>89.34</v>
      </c>
      <c r="U1236" s="3">
        <v>84.54</v>
      </c>
      <c r="V1236" s="3">
        <v>69.39</v>
      </c>
      <c r="W1236" s="3">
        <v>59.15</v>
      </c>
      <c r="X1236" s="3">
        <v>52.97</v>
      </c>
      <c r="Y1236" s="3">
        <v>54.88</v>
      </c>
      <c r="Z1236" s="3">
        <v>55.45</v>
      </c>
      <c r="AA1236" s="3">
        <v>58.05</v>
      </c>
      <c r="AB1236" s="3">
        <v>60.63</v>
      </c>
      <c r="AC1236" s="3">
        <v>63.95</v>
      </c>
      <c r="AD1236" s="3">
        <v>66.430000000000007</v>
      </c>
      <c r="AE1236" s="3">
        <v>67.41</v>
      </c>
      <c r="AF1236" s="3">
        <v>66.12</v>
      </c>
      <c r="AG1236" s="3">
        <v>62.54</v>
      </c>
      <c r="AH1236" s="3">
        <v>53.88</v>
      </c>
      <c r="AI1236" s="3">
        <v>49.2</v>
      </c>
      <c r="AJ1236" s="3">
        <v>47.11</v>
      </c>
      <c r="AK1236" s="3">
        <v>46.28</v>
      </c>
      <c r="AL1236" s="3">
        <v>47.05</v>
      </c>
      <c r="AM1236" s="3">
        <v>49.51</v>
      </c>
      <c r="AN1236" s="3">
        <v>53.79</v>
      </c>
      <c r="AO1236" s="3">
        <v>56.86</v>
      </c>
      <c r="AP1236" s="3">
        <v>58.79</v>
      </c>
      <c r="AQ1236" s="3">
        <v>59.59</v>
      </c>
      <c r="AR1236" s="3">
        <v>58.65</v>
      </c>
      <c r="AS1236" s="3">
        <v>55.82</v>
      </c>
      <c r="AT1236" s="3">
        <v>50.33</v>
      </c>
      <c r="AU1236" s="3">
        <v>48.34</v>
      </c>
      <c r="AV1236" s="3">
        <v>46.82</v>
      </c>
      <c r="AW1236" s="3">
        <v>46.53</v>
      </c>
      <c r="AX1236" s="3">
        <v>47.22</v>
      </c>
      <c r="AY1236" s="3">
        <v>48.12</v>
      </c>
    </row>
    <row r="1237" spans="1:51" x14ac:dyDescent="0.35">
      <c r="A1237" s="5">
        <f t="shared" si="20"/>
        <v>44456</v>
      </c>
      <c r="B1237" t="s">
        <v>1382</v>
      </c>
      <c r="C1237" s="2">
        <v>44456</v>
      </c>
      <c r="D1237" s="3">
        <v>162.80000000000001</v>
      </c>
      <c r="E1237" s="3">
        <v>168.15</v>
      </c>
      <c r="F1237" s="3">
        <v>169.72</v>
      </c>
      <c r="G1237" s="3">
        <v>170.06</v>
      </c>
      <c r="H1237" s="3">
        <v>169.42</v>
      </c>
      <c r="I1237" s="3">
        <v>155.37</v>
      </c>
      <c r="J1237" s="3">
        <v>95.68</v>
      </c>
      <c r="K1237" s="3">
        <v>81.97</v>
      </c>
      <c r="L1237" s="3">
        <v>78.62</v>
      </c>
      <c r="M1237" s="3">
        <v>78.92</v>
      </c>
      <c r="N1237" s="3">
        <v>80.95</v>
      </c>
      <c r="O1237" s="3">
        <v>82.09</v>
      </c>
      <c r="P1237" s="3">
        <v>83.54</v>
      </c>
      <c r="Q1237" s="3">
        <v>85.61</v>
      </c>
      <c r="R1237" s="3">
        <v>88.18</v>
      </c>
      <c r="S1237" s="3">
        <v>90.61</v>
      </c>
      <c r="T1237" s="3">
        <v>89.91</v>
      </c>
      <c r="U1237" s="3">
        <v>85.1</v>
      </c>
      <c r="V1237" s="3">
        <v>69.95</v>
      </c>
      <c r="W1237" s="3">
        <v>59.71</v>
      </c>
      <c r="X1237" s="3">
        <v>53.53</v>
      </c>
      <c r="Y1237" s="3">
        <v>55.44</v>
      </c>
      <c r="Z1237" s="3">
        <v>56.01</v>
      </c>
      <c r="AA1237" s="3">
        <v>58.61</v>
      </c>
      <c r="AB1237" s="3">
        <v>61.23</v>
      </c>
      <c r="AC1237" s="3">
        <v>64.55</v>
      </c>
      <c r="AD1237" s="3">
        <v>67.03</v>
      </c>
      <c r="AE1237" s="3">
        <v>68.010000000000005</v>
      </c>
      <c r="AF1237" s="3">
        <v>66.72</v>
      </c>
      <c r="AG1237" s="3">
        <v>63.14</v>
      </c>
      <c r="AH1237" s="3">
        <v>55.14</v>
      </c>
      <c r="AI1237" s="3">
        <v>50.46</v>
      </c>
      <c r="AJ1237" s="3">
        <v>48.29</v>
      </c>
      <c r="AK1237" s="3">
        <v>47.31</v>
      </c>
      <c r="AL1237" s="3">
        <v>47.86</v>
      </c>
      <c r="AM1237" s="3">
        <v>49.9</v>
      </c>
      <c r="AN1237" s="3">
        <v>53.91</v>
      </c>
      <c r="AO1237" s="3">
        <v>56.98</v>
      </c>
      <c r="AP1237" s="3">
        <v>58.91</v>
      </c>
      <c r="AQ1237" s="3">
        <v>59.71</v>
      </c>
      <c r="AR1237" s="3">
        <v>58.92</v>
      </c>
      <c r="AS1237" s="3">
        <v>56.69</v>
      </c>
      <c r="AT1237" s="3">
        <v>51.59</v>
      </c>
      <c r="AU1237" s="3">
        <v>49.6</v>
      </c>
      <c r="AV1237" s="3">
        <v>48.08</v>
      </c>
      <c r="AW1237" s="3">
        <v>47.79</v>
      </c>
      <c r="AX1237" s="3">
        <v>48.48</v>
      </c>
      <c r="AY1237" s="3">
        <v>49.38</v>
      </c>
    </row>
    <row r="1238" spans="1:51" x14ac:dyDescent="0.35">
      <c r="A1238" s="5">
        <f t="shared" si="20"/>
        <v>44459</v>
      </c>
      <c r="B1238" t="s">
        <v>1383</v>
      </c>
      <c r="C1238" s="2">
        <v>44459</v>
      </c>
      <c r="D1238" s="3">
        <v>189.65</v>
      </c>
      <c r="E1238" s="3">
        <v>194.57</v>
      </c>
      <c r="F1238" s="3">
        <v>196.41</v>
      </c>
      <c r="G1238" s="3">
        <v>196.62</v>
      </c>
      <c r="H1238" s="3">
        <v>195.21</v>
      </c>
      <c r="I1238" s="3">
        <v>179.21</v>
      </c>
      <c r="J1238" s="3">
        <v>100.27</v>
      </c>
      <c r="K1238" s="3">
        <v>83.69</v>
      </c>
      <c r="L1238" s="3">
        <v>80.69</v>
      </c>
      <c r="M1238" s="3">
        <v>81.13</v>
      </c>
      <c r="N1238" s="3">
        <v>83.16</v>
      </c>
      <c r="O1238" s="3">
        <v>84.59</v>
      </c>
      <c r="P1238" s="3">
        <v>86.41</v>
      </c>
      <c r="Q1238" s="3">
        <v>88.51</v>
      </c>
      <c r="R1238" s="3">
        <v>90.71</v>
      </c>
      <c r="S1238" s="3">
        <v>91.87</v>
      </c>
      <c r="T1238" s="3">
        <v>91.17</v>
      </c>
      <c r="U1238" s="3">
        <v>86.36</v>
      </c>
      <c r="V1238" s="3">
        <v>71.209999999999994</v>
      </c>
      <c r="W1238" s="3">
        <v>60.97</v>
      </c>
      <c r="X1238" s="3">
        <v>54.75</v>
      </c>
      <c r="Y1238" s="3">
        <v>56.63</v>
      </c>
      <c r="Z1238" s="3">
        <v>57.2</v>
      </c>
      <c r="AA1238" s="3">
        <v>59.8</v>
      </c>
      <c r="AB1238" s="3">
        <v>62.39</v>
      </c>
      <c r="AC1238" s="3">
        <v>65.709999999999994</v>
      </c>
      <c r="AD1238" s="3">
        <v>68.19</v>
      </c>
      <c r="AE1238" s="3">
        <v>69.17</v>
      </c>
      <c r="AF1238" s="3">
        <v>67.88</v>
      </c>
      <c r="AG1238" s="3">
        <v>64.3</v>
      </c>
      <c r="AH1238" s="3">
        <v>56.3</v>
      </c>
      <c r="AI1238" s="3">
        <v>51.62</v>
      </c>
      <c r="AJ1238" s="3">
        <v>49.45</v>
      </c>
      <c r="AK1238" s="3">
        <v>48.47</v>
      </c>
      <c r="AL1238" s="3">
        <v>49.02</v>
      </c>
      <c r="AM1238" s="3">
        <v>51.06</v>
      </c>
      <c r="AN1238" s="3">
        <v>55.07</v>
      </c>
      <c r="AO1238" s="3">
        <v>58.14</v>
      </c>
      <c r="AP1238" s="3">
        <v>60.07</v>
      </c>
      <c r="AQ1238" s="3">
        <v>60.87</v>
      </c>
      <c r="AR1238" s="3">
        <v>60.08</v>
      </c>
      <c r="AS1238" s="3">
        <v>57.85</v>
      </c>
      <c r="AT1238" s="3">
        <v>52.75</v>
      </c>
      <c r="AU1238" s="3">
        <v>50.76</v>
      </c>
      <c r="AV1238" s="3">
        <v>49.24</v>
      </c>
      <c r="AW1238" s="3">
        <v>48.95</v>
      </c>
      <c r="AX1238" s="3">
        <v>49.61</v>
      </c>
      <c r="AY1238" s="3">
        <v>50.48</v>
      </c>
    </row>
    <row r="1239" spans="1:51" x14ac:dyDescent="0.35">
      <c r="A1239" s="5">
        <f t="shared" si="20"/>
        <v>44460</v>
      </c>
      <c r="B1239" t="s">
        <v>1384</v>
      </c>
      <c r="C1239" s="2">
        <v>44460</v>
      </c>
      <c r="D1239" s="3">
        <v>186.1</v>
      </c>
      <c r="E1239" s="3">
        <v>191.46</v>
      </c>
      <c r="F1239" s="3">
        <v>193.31</v>
      </c>
      <c r="G1239" s="3">
        <v>193.8</v>
      </c>
      <c r="H1239" s="3">
        <v>192.75</v>
      </c>
      <c r="I1239" s="3">
        <v>177.64</v>
      </c>
      <c r="J1239" s="3">
        <v>99.73</v>
      </c>
      <c r="K1239" s="3">
        <v>83.73</v>
      </c>
      <c r="L1239" s="3">
        <v>80.44</v>
      </c>
      <c r="M1239" s="3">
        <v>80.64</v>
      </c>
      <c r="N1239" s="3">
        <v>82.67</v>
      </c>
      <c r="O1239" s="3">
        <v>84.1</v>
      </c>
      <c r="P1239" s="3">
        <v>85.9</v>
      </c>
      <c r="Q1239" s="3">
        <v>88.01</v>
      </c>
      <c r="R1239" s="3">
        <v>90.18</v>
      </c>
      <c r="S1239" s="3">
        <v>91.31</v>
      </c>
      <c r="T1239" s="3">
        <v>90.59</v>
      </c>
      <c r="U1239" s="3">
        <v>85.98</v>
      </c>
      <c r="V1239" s="3">
        <v>71.11</v>
      </c>
      <c r="W1239" s="3">
        <v>60.91</v>
      </c>
      <c r="X1239" s="3">
        <v>54.69</v>
      </c>
      <c r="Y1239" s="3">
        <v>56.63</v>
      </c>
      <c r="Z1239" s="3">
        <v>57.14</v>
      </c>
      <c r="AA1239" s="3">
        <v>59.72</v>
      </c>
      <c r="AB1239" s="3">
        <v>62.26</v>
      </c>
      <c r="AC1239" s="3">
        <v>65.58</v>
      </c>
      <c r="AD1239" s="3">
        <v>68.06</v>
      </c>
      <c r="AE1239" s="3">
        <v>69.040000000000006</v>
      </c>
      <c r="AF1239" s="3">
        <v>67.75</v>
      </c>
      <c r="AG1239" s="3">
        <v>64.17</v>
      </c>
      <c r="AH1239" s="3">
        <v>56.17</v>
      </c>
      <c r="AI1239" s="3">
        <v>51.49</v>
      </c>
      <c r="AJ1239" s="3">
        <v>49.32</v>
      </c>
      <c r="AK1239" s="3">
        <v>48.34</v>
      </c>
      <c r="AL1239" s="3">
        <v>48.89</v>
      </c>
      <c r="AM1239" s="3">
        <v>50.93</v>
      </c>
      <c r="AN1239" s="3">
        <v>54.94</v>
      </c>
      <c r="AO1239" s="3">
        <v>58.01</v>
      </c>
      <c r="AP1239" s="3">
        <v>59.94</v>
      </c>
      <c r="AQ1239" s="3">
        <v>60.74</v>
      </c>
      <c r="AR1239" s="3">
        <v>59.95</v>
      </c>
      <c r="AS1239" s="3">
        <v>57.72</v>
      </c>
      <c r="AT1239" s="3">
        <v>52.62</v>
      </c>
      <c r="AU1239" s="3">
        <v>50.63</v>
      </c>
      <c r="AV1239" s="3">
        <v>49.11</v>
      </c>
      <c r="AW1239" s="3">
        <v>48.82</v>
      </c>
      <c r="AX1239" s="3">
        <v>49.48</v>
      </c>
      <c r="AY1239" s="3">
        <v>50.35</v>
      </c>
    </row>
    <row r="1240" spans="1:51" x14ac:dyDescent="0.35">
      <c r="A1240" s="5">
        <f t="shared" si="20"/>
        <v>44461</v>
      </c>
      <c r="B1240" t="s">
        <v>1385</v>
      </c>
      <c r="C1240" s="2">
        <v>44461</v>
      </c>
      <c r="D1240" s="3">
        <v>181.11</v>
      </c>
      <c r="E1240" s="3">
        <v>186.46</v>
      </c>
      <c r="F1240" s="3">
        <v>188.45</v>
      </c>
      <c r="G1240" s="3">
        <v>189.02</v>
      </c>
      <c r="H1240" s="3">
        <v>188.09</v>
      </c>
      <c r="I1240" s="3">
        <v>173.23</v>
      </c>
      <c r="J1240" s="3">
        <v>100.53</v>
      </c>
      <c r="K1240" s="3">
        <v>85.08</v>
      </c>
      <c r="L1240" s="3">
        <v>81.790000000000006</v>
      </c>
      <c r="M1240" s="3">
        <v>82.06</v>
      </c>
      <c r="N1240" s="3">
        <v>84.09</v>
      </c>
      <c r="O1240" s="3">
        <v>85.43</v>
      </c>
      <c r="P1240" s="3">
        <v>87.11</v>
      </c>
      <c r="Q1240" s="3">
        <v>89.22</v>
      </c>
      <c r="R1240" s="3">
        <v>91.39</v>
      </c>
      <c r="S1240" s="3">
        <v>92.52</v>
      </c>
      <c r="T1240" s="3">
        <v>91.8</v>
      </c>
      <c r="U1240" s="3">
        <v>86.95</v>
      </c>
      <c r="V1240" s="3">
        <v>72</v>
      </c>
      <c r="W1240" s="3">
        <v>61.48</v>
      </c>
      <c r="X1240" s="3">
        <v>55.26</v>
      </c>
      <c r="Y1240" s="3">
        <v>57.2</v>
      </c>
      <c r="Z1240" s="3">
        <v>57.71</v>
      </c>
      <c r="AA1240" s="3">
        <v>60.29</v>
      </c>
      <c r="AB1240" s="3">
        <v>62.78</v>
      </c>
      <c r="AC1240" s="3">
        <v>66.06</v>
      </c>
      <c r="AD1240" s="3">
        <v>68.540000000000006</v>
      </c>
      <c r="AE1240" s="3">
        <v>69.52</v>
      </c>
      <c r="AF1240" s="3">
        <v>68.23</v>
      </c>
      <c r="AG1240" s="3">
        <v>64.650000000000006</v>
      </c>
      <c r="AH1240" s="3">
        <v>56.65</v>
      </c>
      <c r="AI1240" s="3">
        <v>51.97</v>
      </c>
      <c r="AJ1240" s="3">
        <v>49.8</v>
      </c>
      <c r="AK1240" s="3">
        <v>48.82</v>
      </c>
      <c r="AL1240" s="3">
        <v>49.37</v>
      </c>
      <c r="AM1240" s="3">
        <v>51.41</v>
      </c>
      <c r="AN1240" s="3">
        <v>55.42</v>
      </c>
      <c r="AO1240" s="3">
        <v>58.49</v>
      </c>
      <c r="AP1240" s="3">
        <v>60.42</v>
      </c>
      <c r="AQ1240" s="3">
        <v>61.22</v>
      </c>
      <c r="AR1240" s="3">
        <v>60.43</v>
      </c>
      <c r="AS1240" s="3">
        <v>58.2</v>
      </c>
      <c r="AT1240" s="3">
        <v>53.1</v>
      </c>
      <c r="AU1240" s="3">
        <v>51.11</v>
      </c>
      <c r="AV1240" s="3">
        <v>49.59</v>
      </c>
      <c r="AW1240" s="3">
        <v>49.3</v>
      </c>
      <c r="AX1240" s="3">
        <v>49.96</v>
      </c>
      <c r="AY1240" s="3">
        <v>50.83</v>
      </c>
    </row>
    <row r="1241" spans="1:51" x14ac:dyDescent="0.35">
      <c r="A1241" s="5">
        <f t="shared" si="20"/>
        <v>44462</v>
      </c>
      <c r="B1241" t="s">
        <v>1386</v>
      </c>
      <c r="C1241" s="2">
        <v>44462</v>
      </c>
      <c r="D1241" s="3">
        <v>174.49</v>
      </c>
      <c r="E1241" s="3">
        <v>181.44</v>
      </c>
      <c r="F1241" s="3">
        <v>183.76</v>
      </c>
      <c r="G1241" s="3">
        <v>184.34</v>
      </c>
      <c r="H1241" s="3">
        <v>183.02</v>
      </c>
      <c r="I1241" s="3">
        <v>168.54</v>
      </c>
      <c r="J1241" s="3">
        <v>101.56</v>
      </c>
      <c r="K1241" s="3">
        <v>87.75</v>
      </c>
      <c r="L1241" s="3">
        <v>84.53</v>
      </c>
      <c r="M1241" s="3">
        <v>84.29</v>
      </c>
      <c r="N1241" s="3">
        <v>86.32</v>
      </c>
      <c r="O1241" s="3">
        <v>87.66</v>
      </c>
      <c r="P1241" s="3">
        <v>89.3</v>
      </c>
      <c r="Q1241" s="3">
        <v>91.41</v>
      </c>
      <c r="R1241" s="3">
        <v>93.58</v>
      </c>
      <c r="S1241" s="3">
        <v>94.71</v>
      </c>
      <c r="T1241" s="3">
        <v>93.99</v>
      </c>
      <c r="U1241" s="3">
        <v>89.14</v>
      </c>
      <c r="V1241" s="3">
        <v>74.2</v>
      </c>
      <c r="W1241" s="3">
        <v>63.68</v>
      </c>
      <c r="X1241" s="3">
        <v>57.46</v>
      </c>
      <c r="Y1241" s="3">
        <v>59.4</v>
      </c>
      <c r="Z1241" s="3">
        <v>59.91</v>
      </c>
      <c r="AA1241" s="3">
        <v>62.49</v>
      </c>
      <c r="AB1241" s="3">
        <v>64.989999999999995</v>
      </c>
      <c r="AC1241" s="3">
        <v>68.27</v>
      </c>
      <c r="AD1241" s="3">
        <v>70.75</v>
      </c>
      <c r="AE1241" s="3">
        <v>71.73</v>
      </c>
      <c r="AF1241" s="3">
        <v>70.44</v>
      </c>
      <c r="AG1241" s="3">
        <v>66.86</v>
      </c>
      <c r="AH1241" s="3">
        <v>58.86</v>
      </c>
      <c r="AI1241" s="3">
        <v>54.18</v>
      </c>
      <c r="AJ1241" s="3">
        <v>52.01</v>
      </c>
      <c r="AK1241" s="3">
        <v>51.03</v>
      </c>
      <c r="AL1241" s="3">
        <v>51.58</v>
      </c>
      <c r="AM1241" s="3">
        <v>53.54</v>
      </c>
      <c r="AN1241" s="3">
        <v>57.41</v>
      </c>
      <c r="AO1241" s="3">
        <v>60.34</v>
      </c>
      <c r="AP1241" s="3">
        <v>62.24</v>
      </c>
      <c r="AQ1241" s="3">
        <v>63.03</v>
      </c>
      <c r="AR1241" s="3">
        <v>62.24</v>
      </c>
      <c r="AS1241" s="3">
        <v>60.01</v>
      </c>
      <c r="AT1241" s="3">
        <v>54.91</v>
      </c>
      <c r="AU1241" s="3">
        <v>52.92</v>
      </c>
      <c r="AV1241" s="3">
        <v>51.4</v>
      </c>
      <c r="AW1241" s="3">
        <v>51.11</v>
      </c>
      <c r="AX1241" s="3">
        <v>51.77</v>
      </c>
      <c r="AY1241" s="3">
        <v>52.64</v>
      </c>
    </row>
    <row r="1242" spans="1:51" x14ac:dyDescent="0.35">
      <c r="A1242" s="5">
        <f t="shared" si="20"/>
        <v>44463</v>
      </c>
      <c r="B1242" t="s">
        <v>1387</v>
      </c>
      <c r="C1242" s="2">
        <v>44463</v>
      </c>
      <c r="D1242" s="3">
        <v>175.95</v>
      </c>
      <c r="E1242" s="3">
        <v>183.95</v>
      </c>
      <c r="F1242" s="3">
        <v>185.95</v>
      </c>
      <c r="G1242" s="3">
        <v>186.32</v>
      </c>
      <c r="H1242" s="3">
        <v>185.04</v>
      </c>
      <c r="I1242" s="3">
        <v>171.65</v>
      </c>
      <c r="J1242" s="3">
        <v>107.14</v>
      </c>
      <c r="K1242" s="3">
        <v>92.86</v>
      </c>
      <c r="L1242" s="3">
        <v>89.36</v>
      </c>
      <c r="M1242" s="3">
        <v>88.93</v>
      </c>
      <c r="N1242" s="3">
        <v>90.95</v>
      </c>
      <c r="O1242" s="3">
        <v>92.41</v>
      </c>
      <c r="P1242" s="3">
        <v>93.95</v>
      </c>
      <c r="Q1242" s="3">
        <v>96.06</v>
      </c>
      <c r="R1242" s="3">
        <v>98.67</v>
      </c>
      <c r="S1242" s="3">
        <v>99.95</v>
      </c>
      <c r="T1242" s="3">
        <v>98.92</v>
      </c>
      <c r="U1242" s="3">
        <v>93.69</v>
      </c>
      <c r="V1242" s="3">
        <v>78.150000000000006</v>
      </c>
      <c r="W1242" s="3">
        <v>66.75</v>
      </c>
      <c r="X1242" s="3">
        <v>60.17</v>
      </c>
      <c r="Y1242" s="3">
        <v>62.11</v>
      </c>
      <c r="Z1242" s="3">
        <v>62.62</v>
      </c>
      <c r="AA1242" s="3">
        <v>65.67</v>
      </c>
      <c r="AB1242" s="3">
        <v>68.45</v>
      </c>
      <c r="AC1242" s="3">
        <v>71.930000000000007</v>
      </c>
      <c r="AD1242" s="3">
        <v>74.41</v>
      </c>
      <c r="AE1242" s="3">
        <v>75.39</v>
      </c>
      <c r="AF1242" s="3">
        <v>74.099999999999994</v>
      </c>
      <c r="AG1242" s="3">
        <v>69.709999999999994</v>
      </c>
      <c r="AH1242" s="3">
        <v>60.56</v>
      </c>
      <c r="AI1242" s="3">
        <v>54.94</v>
      </c>
      <c r="AJ1242" s="3">
        <v>52.75</v>
      </c>
      <c r="AK1242" s="3">
        <v>51.75</v>
      </c>
      <c r="AL1242" s="3">
        <v>52.28</v>
      </c>
      <c r="AM1242" s="3">
        <v>54.22</v>
      </c>
      <c r="AN1242" s="3">
        <v>58.09</v>
      </c>
      <c r="AO1242" s="3">
        <v>61.02</v>
      </c>
      <c r="AP1242" s="3">
        <v>62.92</v>
      </c>
      <c r="AQ1242" s="3">
        <v>63.71</v>
      </c>
      <c r="AR1242" s="3">
        <v>62.92</v>
      </c>
      <c r="AS1242" s="3">
        <v>60.69</v>
      </c>
      <c r="AT1242" s="3">
        <v>55.59</v>
      </c>
      <c r="AU1242" s="3">
        <v>53.6</v>
      </c>
      <c r="AV1242" s="3">
        <v>52.08</v>
      </c>
      <c r="AW1242" s="3">
        <v>51.79</v>
      </c>
      <c r="AX1242" s="3">
        <v>52.45</v>
      </c>
      <c r="AY1242" s="3">
        <v>53.32</v>
      </c>
    </row>
    <row r="1243" spans="1:51" x14ac:dyDescent="0.35">
      <c r="A1243" s="5">
        <f t="shared" si="20"/>
        <v>44466</v>
      </c>
      <c r="B1243" t="s">
        <v>1388</v>
      </c>
      <c r="C1243" s="2">
        <v>44466</v>
      </c>
      <c r="D1243" s="3">
        <v>190.38</v>
      </c>
      <c r="E1243" s="3">
        <v>199.45</v>
      </c>
      <c r="F1243" s="3">
        <v>201.45</v>
      </c>
      <c r="G1243" s="3">
        <v>201.75</v>
      </c>
      <c r="H1243" s="3">
        <v>200.64</v>
      </c>
      <c r="I1243" s="3">
        <v>186.23</v>
      </c>
      <c r="J1243" s="3">
        <v>116.48</v>
      </c>
      <c r="K1243" s="3">
        <v>100.33</v>
      </c>
      <c r="L1243" s="3">
        <v>96.8</v>
      </c>
      <c r="M1243" s="3">
        <v>96.79</v>
      </c>
      <c r="N1243" s="3">
        <v>99.03</v>
      </c>
      <c r="O1243" s="3">
        <v>100.84</v>
      </c>
      <c r="P1243" s="3">
        <v>102.41</v>
      </c>
      <c r="Q1243" s="3">
        <v>104.6</v>
      </c>
      <c r="R1243" s="3">
        <v>107.14</v>
      </c>
      <c r="S1243" s="3">
        <v>108.37</v>
      </c>
      <c r="T1243" s="3">
        <v>107</v>
      </c>
      <c r="U1243" s="3">
        <v>100.83</v>
      </c>
      <c r="V1243" s="3">
        <v>82.42</v>
      </c>
      <c r="W1243" s="3">
        <v>69.680000000000007</v>
      </c>
      <c r="X1243" s="3">
        <v>62.16</v>
      </c>
      <c r="Y1243" s="3">
        <v>63.89</v>
      </c>
      <c r="Z1243" s="3">
        <v>64.400000000000006</v>
      </c>
      <c r="AA1243" s="3">
        <v>67.489999999999995</v>
      </c>
      <c r="AB1243" s="3">
        <v>70.42</v>
      </c>
      <c r="AC1243" s="3">
        <v>74.03</v>
      </c>
      <c r="AD1243" s="3">
        <v>76.61</v>
      </c>
      <c r="AE1243" s="3">
        <v>77.59</v>
      </c>
      <c r="AF1243" s="3">
        <v>76.3</v>
      </c>
      <c r="AG1243" s="3">
        <v>71.91</v>
      </c>
      <c r="AH1243" s="3">
        <v>62.76</v>
      </c>
      <c r="AI1243" s="3">
        <v>57.14</v>
      </c>
      <c r="AJ1243" s="3">
        <v>54.95</v>
      </c>
      <c r="AK1243" s="3">
        <v>53.95</v>
      </c>
      <c r="AL1243" s="3">
        <v>54.48</v>
      </c>
      <c r="AM1243" s="3">
        <v>56.42</v>
      </c>
      <c r="AN1243" s="3">
        <v>60.29</v>
      </c>
      <c r="AO1243" s="3">
        <v>63.22</v>
      </c>
      <c r="AP1243" s="3">
        <v>65.12</v>
      </c>
      <c r="AQ1243" s="3">
        <v>65.91</v>
      </c>
      <c r="AR1243" s="3">
        <v>65.12</v>
      </c>
      <c r="AS1243" s="3">
        <v>62.89</v>
      </c>
      <c r="AT1243" s="3">
        <v>57.79</v>
      </c>
      <c r="AU1243" s="3">
        <v>55.8</v>
      </c>
      <c r="AV1243" s="3">
        <v>54.28</v>
      </c>
      <c r="AW1243" s="3">
        <v>53.99</v>
      </c>
      <c r="AX1243" s="3">
        <v>54.65</v>
      </c>
      <c r="AY1243" s="3">
        <v>55.52</v>
      </c>
    </row>
    <row r="1244" spans="1:51" x14ac:dyDescent="0.35">
      <c r="A1244" s="5">
        <f t="shared" si="20"/>
        <v>44467</v>
      </c>
      <c r="B1244" t="s">
        <v>1389</v>
      </c>
      <c r="C1244" s="2">
        <v>44467</v>
      </c>
      <c r="D1244" s="3">
        <v>195.38</v>
      </c>
      <c r="E1244" s="3">
        <v>206.95</v>
      </c>
      <c r="F1244" s="3">
        <v>210.73</v>
      </c>
      <c r="G1244" s="3">
        <v>211.25</v>
      </c>
      <c r="H1244" s="3">
        <v>210.01</v>
      </c>
      <c r="I1244" s="3">
        <v>194.31</v>
      </c>
      <c r="J1244" s="3">
        <v>117.34</v>
      </c>
      <c r="K1244" s="3">
        <v>100.34</v>
      </c>
      <c r="L1244" s="3">
        <v>96.84</v>
      </c>
      <c r="M1244" s="3">
        <v>96.89</v>
      </c>
      <c r="N1244" s="3">
        <v>99.43</v>
      </c>
      <c r="O1244" s="3">
        <v>101.4</v>
      </c>
      <c r="P1244" s="3">
        <v>102.67</v>
      </c>
      <c r="Q1244" s="3">
        <v>104.95</v>
      </c>
      <c r="R1244" s="3">
        <v>107.69</v>
      </c>
      <c r="S1244" s="3">
        <v>109.2</v>
      </c>
      <c r="T1244" s="3">
        <v>107.81</v>
      </c>
      <c r="U1244" s="3">
        <v>101.49</v>
      </c>
      <c r="V1244" s="3">
        <v>81.05</v>
      </c>
      <c r="W1244" s="3">
        <v>67.900000000000006</v>
      </c>
      <c r="X1244" s="3">
        <v>61.33</v>
      </c>
      <c r="Y1244" s="3">
        <v>64.3</v>
      </c>
      <c r="Z1244" s="3">
        <v>65.83</v>
      </c>
      <c r="AA1244" s="3">
        <v>68.98</v>
      </c>
      <c r="AB1244" s="3">
        <v>71.8</v>
      </c>
      <c r="AC1244" s="3">
        <v>74.930000000000007</v>
      </c>
      <c r="AD1244" s="3">
        <v>76.95</v>
      </c>
      <c r="AE1244" s="3">
        <v>77.930000000000007</v>
      </c>
      <c r="AF1244" s="3">
        <v>76.64</v>
      </c>
      <c r="AG1244" s="3">
        <v>72.25</v>
      </c>
      <c r="AH1244" s="3">
        <v>62.6</v>
      </c>
      <c r="AI1244" s="3">
        <v>56.71</v>
      </c>
      <c r="AJ1244" s="3">
        <v>54.39</v>
      </c>
      <c r="AK1244" s="3">
        <v>53.39</v>
      </c>
      <c r="AL1244" s="3">
        <v>53.92</v>
      </c>
      <c r="AM1244" s="3">
        <v>55.86</v>
      </c>
      <c r="AN1244" s="3">
        <v>59.73</v>
      </c>
      <c r="AO1244" s="3">
        <v>62.66</v>
      </c>
      <c r="AP1244" s="3">
        <v>64.56</v>
      </c>
      <c r="AQ1244" s="3">
        <v>65.349999999999994</v>
      </c>
      <c r="AR1244" s="3">
        <v>64.56</v>
      </c>
      <c r="AS1244" s="3">
        <v>62.33</v>
      </c>
      <c r="AT1244" s="3">
        <v>57.23</v>
      </c>
      <c r="AU1244" s="3">
        <v>55.24</v>
      </c>
      <c r="AV1244" s="3">
        <v>53.72</v>
      </c>
      <c r="AW1244" s="3">
        <v>53.43</v>
      </c>
      <c r="AX1244" s="3">
        <v>54.09</v>
      </c>
      <c r="AY1244" s="3">
        <v>54.96</v>
      </c>
    </row>
    <row r="1245" spans="1:51" x14ac:dyDescent="0.35">
      <c r="A1245" s="5">
        <f t="shared" si="20"/>
        <v>44468</v>
      </c>
      <c r="B1245" t="s">
        <v>1390</v>
      </c>
      <c r="C1245" s="2">
        <v>44468</v>
      </c>
      <c r="D1245" s="3">
        <v>215.1</v>
      </c>
      <c r="E1245" s="3">
        <v>226.5</v>
      </c>
      <c r="F1245" s="3">
        <v>230.97</v>
      </c>
      <c r="G1245" s="3">
        <v>232.3</v>
      </c>
      <c r="H1245" s="3">
        <v>231.47</v>
      </c>
      <c r="I1245" s="3">
        <v>212.88</v>
      </c>
      <c r="J1245" s="3">
        <v>124.25</v>
      </c>
      <c r="K1245" s="3">
        <v>106.25</v>
      </c>
      <c r="L1245" s="3">
        <v>102.65</v>
      </c>
      <c r="M1245" s="3">
        <v>102.69</v>
      </c>
      <c r="N1245" s="3">
        <v>105.18</v>
      </c>
      <c r="O1245" s="3">
        <v>107.2</v>
      </c>
      <c r="P1245" s="3">
        <v>108.55</v>
      </c>
      <c r="Q1245" s="3">
        <v>110.83</v>
      </c>
      <c r="R1245" s="3">
        <v>113.57</v>
      </c>
      <c r="S1245" s="3">
        <v>115.65</v>
      </c>
      <c r="T1245" s="3">
        <v>114.23</v>
      </c>
      <c r="U1245" s="3">
        <v>107.06</v>
      </c>
      <c r="V1245" s="3">
        <v>84.99</v>
      </c>
      <c r="W1245" s="3">
        <v>70.72</v>
      </c>
      <c r="X1245" s="3">
        <v>64.14</v>
      </c>
      <c r="Y1245" s="3">
        <v>67.11</v>
      </c>
      <c r="Z1245" s="3">
        <v>68.64</v>
      </c>
      <c r="AA1245" s="3">
        <v>71.56</v>
      </c>
      <c r="AB1245" s="3">
        <v>74.260000000000005</v>
      </c>
      <c r="AC1245" s="3">
        <v>77.33</v>
      </c>
      <c r="AD1245" s="3">
        <v>79.31</v>
      </c>
      <c r="AE1245" s="3">
        <v>80.25</v>
      </c>
      <c r="AF1245" s="3">
        <v>78.959999999999994</v>
      </c>
      <c r="AG1245" s="3">
        <v>74.37</v>
      </c>
      <c r="AH1245" s="3">
        <v>64.02</v>
      </c>
      <c r="AI1245" s="3">
        <v>57.64</v>
      </c>
      <c r="AJ1245" s="3">
        <v>55.06</v>
      </c>
      <c r="AK1245" s="3">
        <v>54.06</v>
      </c>
      <c r="AL1245" s="3">
        <v>54.59</v>
      </c>
      <c r="AM1245" s="3">
        <v>56.79</v>
      </c>
      <c r="AN1245" s="3">
        <v>61.34</v>
      </c>
      <c r="AO1245" s="3">
        <v>64.790000000000006</v>
      </c>
      <c r="AP1245" s="3">
        <v>66.69</v>
      </c>
      <c r="AQ1245" s="3">
        <v>67.48</v>
      </c>
      <c r="AR1245" s="3">
        <v>66.69</v>
      </c>
      <c r="AS1245" s="3">
        <v>64.209999999999994</v>
      </c>
      <c r="AT1245" s="3">
        <v>57.82</v>
      </c>
      <c r="AU1245" s="3">
        <v>54.88</v>
      </c>
      <c r="AV1245" s="3">
        <v>52.95</v>
      </c>
      <c r="AW1245" s="3">
        <v>52.68</v>
      </c>
      <c r="AX1245" s="3">
        <v>53.2</v>
      </c>
      <c r="AY1245" s="3">
        <v>53.86</v>
      </c>
    </row>
    <row r="1246" spans="1:51" x14ac:dyDescent="0.35">
      <c r="A1246" s="5">
        <f t="shared" si="20"/>
        <v>44469</v>
      </c>
      <c r="B1246" t="s">
        <v>1391</v>
      </c>
      <c r="C1246" s="2">
        <v>44469</v>
      </c>
      <c r="D1246" s="3">
        <v>251.18</v>
      </c>
      <c r="E1246" s="3">
        <v>256.83999999999997</v>
      </c>
      <c r="F1246" s="3">
        <v>258.19</v>
      </c>
      <c r="G1246" s="3">
        <v>257.48</v>
      </c>
      <c r="H1246" s="3">
        <v>235.78</v>
      </c>
      <c r="I1246" s="3">
        <v>135.77000000000001</v>
      </c>
      <c r="J1246" s="3">
        <v>114.76</v>
      </c>
      <c r="K1246" s="3">
        <v>111.21</v>
      </c>
      <c r="L1246" s="3">
        <v>109.34</v>
      </c>
      <c r="M1246" s="3">
        <v>111.82</v>
      </c>
      <c r="N1246" s="3">
        <v>113.82</v>
      </c>
      <c r="O1246" s="3">
        <v>116.07</v>
      </c>
      <c r="P1246" s="3">
        <v>118.43</v>
      </c>
      <c r="Q1246" s="3">
        <v>121.17</v>
      </c>
      <c r="R1246" s="3">
        <v>123.25</v>
      </c>
      <c r="S1246" s="3">
        <v>121.78</v>
      </c>
      <c r="T1246" s="3">
        <v>113.28</v>
      </c>
      <c r="U1246" s="3">
        <v>88.42</v>
      </c>
      <c r="V1246" s="3">
        <v>71.94</v>
      </c>
      <c r="W1246" s="3">
        <v>64.69</v>
      </c>
      <c r="X1246" s="3">
        <v>67.56</v>
      </c>
      <c r="Y1246" s="3">
        <v>69</v>
      </c>
      <c r="Z1246" s="3">
        <v>71.94</v>
      </c>
      <c r="AA1246" s="3">
        <v>75.849999999999994</v>
      </c>
      <c r="AB1246" s="3">
        <v>79.09</v>
      </c>
      <c r="AC1246" s="3">
        <v>80.97</v>
      </c>
      <c r="AD1246" s="3">
        <v>81.91</v>
      </c>
      <c r="AE1246" s="3">
        <v>80.58</v>
      </c>
      <c r="AF1246" s="3">
        <v>75.84</v>
      </c>
      <c r="AG1246" s="3">
        <v>66.489999999999995</v>
      </c>
      <c r="AH1246" s="3">
        <v>60.33</v>
      </c>
      <c r="AI1246" s="3">
        <v>57.7</v>
      </c>
      <c r="AJ1246" s="3">
        <v>56.69</v>
      </c>
      <c r="AK1246" s="3">
        <v>57.2</v>
      </c>
      <c r="AL1246" s="3">
        <v>59.37</v>
      </c>
      <c r="AM1246" s="3">
        <v>64.260000000000005</v>
      </c>
      <c r="AN1246" s="3">
        <v>67.3</v>
      </c>
      <c r="AO1246" s="3">
        <v>69.040000000000006</v>
      </c>
      <c r="AP1246" s="3">
        <v>69.8</v>
      </c>
      <c r="AQ1246" s="3">
        <v>68.97</v>
      </c>
      <c r="AR1246" s="3">
        <v>66.41</v>
      </c>
      <c r="AS1246" s="3">
        <v>59.94</v>
      </c>
      <c r="AT1246" s="3">
        <v>57.01</v>
      </c>
      <c r="AU1246" s="3">
        <v>55.09</v>
      </c>
      <c r="AV1246" s="3">
        <v>54.82</v>
      </c>
      <c r="AW1246" s="3">
        <v>55.34</v>
      </c>
      <c r="AX1246" s="3">
        <v>56</v>
      </c>
      <c r="AY1246" s="3">
        <v>60.25</v>
      </c>
    </row>
    <row r="1247" spans="1:51" x14ac:dyDescent="0.35">
      <c r="A1247" s="5">
        <f t="shared" si="20"/>
        <v>44470</v>
      </c>
      <c r="B1247" t="s">
        <v>1392</v>
      </c>
      <c r="C1247" s="2">
        <v>44470</v>
      </c>
      <c r="D1247" s="3">
        <v>241.26</v>
      </c>
      <c r="E1247" s="3">
        <v>247.52</v>
      </c>
      <c r="F1247" s="3">
        <v>250.55</v>
      </c>
      <c r="G1247" s="3">
        <v>249.52</v>
      </c>
      <c r="H1247" s="3">
        <v>229.06</v>
      </c>
      <c r="I1247" s="3">
        <v>133.79</v>
      </c>
      <c r="J1247" s="3">
        <v>113.89</v>
      </c>
      <c r="K1247" s="3">
        <v>110.31</v>
      </c>
      <c r="L1247" s="3">
        <v>109.81</v>
      </c>
      <c r="M1247" s="3">
        <v>112.29</v>
      </c>
      <c r="N1247" s="3">
        <v>114.29</v>
      </c>
      <c r="O1247" s="3">
        <v>115.67</v>
      </c>
      <c r="P1247" s="3">
        <v>117.5</v>
      </c>
      <c r="Q1247" s="3">
        <v>120.24</v>
      </c>
      <c r="R1247" s="3">
        <v>122.94</v>
      </c>
      <c r="S1247" s="3">
        <v>121.47</v>
      </c>
      <c r="T1247" s="3">
        <v>112.87</v>
      </c>
      <c r="U1247" s="3">
        <v>87.9</v>
      </c>
      <c r="V1247" s="3">
        <v>71.319999999999993</v>
      </c>
      <c r="W1247" s="3">
        <v>64.069999999999993</v>
      </c>
      <c r="X1247" s="3">
        <v>66.94</v>
      </c>
      <c r="Y1247" s="3">
        <v>68.38</v>
      </c>
      <c r="Z1247" s="3">
        <v>71.319999999999993</v>
      </c>
      <c r="AA1247" s="3">
        <v>75.38</v>
      </c>
      <c r="AB1247" s="3">
        <v>78.77</v>
      </c>
      <c r="AC1247" s="3">
        <v>80.8</v>
      </c>
      <c r="AD1247" s="3">
        <v>81.89</v>
      </c>
      <c r="AE1247" s="3">
        <v>80.87</v>
      </c>
      <c r="AF1247" s="3">
        <v>76.319999999999993</v>
      </c>
      <c r="AG1247" s="3">
        <v>66.86</v>
      </c>
      <c r="AH1247" s="3">
        <v>60.65</v>
      </c>
      <c r="AI1247" s="3">
        <v>58</v>
      </c>
      <c r="AJ1247" s="3">
        <v>56.99</v>
      </c>
      <c r="AK1247" s="3">
        <v>57.5</v>
      </c>
      <c r="AL1247" s="3">
        <v>59.67</v>
      </c>
      <c r="AM1247" s="3">
        <v>64.400000000000006</v>
      </c>
      <c r="AN1247" s="3">
        <v>67.290000000000006</v>
      </c>
      <c r="AO1247" s="3">
        <v>68.91</v>
      </c>
      <c r="AP1247" s="3">
        <v>69.61</v>
      </c>
      <c r="AQ1247" s="3">
        <v>68.78</v>
      </c>
      <c r="AR1247" s="3">
        <v>66.22</v>
      </c>
      <c r="AS1247" s="3">
        <v>59.5</v>
      </c>
      <c r="AT1247" s="3">
        <v>56.57</v>
      </c>
      <c r="AU1247" s="3">
        <v>54.65</v>
      </c>
      <c r="AV1247" s="3">
        <v>54.38</v>
      </c>
      <c r="AW1247" s="3">
        <v>54.9</v>
      </c>
      <c r="AX1247" s="3">
        <v>55.56</v>
      </c>
      <c r="AY1247" s="3">
        <v>59.81</v>
      </c>
    </row>
    <row r="1248" spans="1:51" x14ac:dyDescent="0.35">
      <c r="A1248" s="5">
        <f t="shared" si="20"/>
        <v>44473</v>
      </c>
      <c r="B1248" t="s">
        <v>1393</v>
      </c>
      <c r="C1248" s="2">
        <v>44473</v>
      </c>
      <c r="D1248" s="3">
        <v>245.87</v>
      </c>
      <c r="E1248" s="3">
        <v>252.41</v>
      </c>
      <c r="F1248" s="3">
        <v>255.27</v>
      </c>
      <c r="G1248" s="3">
        <v>253.97</v>
      </c>
      <c r="H1248" s="3">
        <v>234.65</v>
      </c>
      <c r="I1248" s="3">
        <v>141.12</v>
      </c>
      <c r="J1248" s="3">
        <v>119.75</v>
      </c>
      <c r="K1248" s="3">
        <v>115.84</v>
      </c>
      <c r="L1248" s="3">
        <v>115.26</v>
      </c>
      <c r="M1248" s="3">
        <v>117.71</v>
      </c>
      <c r="N1248" s="3">
        <v>119.78</v>
      </c>
      <c r="O1248" s="3">
        <v>121</v>
      </c>
      <c r="P1248" s="3">
        <v>122.86</v>
      </c>
      <c r="Q1248" s="3">
        <v>125.63</v>
      </c>
      <c r="R1248" s="3">
        <v>128.32</v>
      </c>
      <c r="S1248" s="3">
        <v>126.83</v>
      </c>
      <c r="T1248" s="3">
        <v>118.19</v>
      </c>
      <c r="U1248" s="3">
        <v>92.03</v>
      </c>
      <c r="V1248" s="3">
        <v>74.510000000000005</v>
      </c>
      <c r="W1248" s="3">
        <v>67.260000000000005</v>
      </c>
      <c r="X1248" s="3">
        <v>70.12</v>
      </c>
      <c r="Y1248" s="3">
        <v>71.56</v>
      </c>
      <c r="Z1248" s="3">
        <v>74.5</v>
      </c>
      <c r="AA1248" s="3">
        <v>78.06</v>
      </c>
      <c r="AB1248" s="3">
        <v>81.25</v>
      </c>
      <c r="AC1248" s="3">
        <v>83.28</v>
      </c>
      <c r="AD1248" s="3">
        <v>84.37</v>
      </c>
      <c r="AE1248" s="3">
        <v>83.35</v>
      </c>
      <c r="AF1248" s="3">
        <v>78.8</v>
      </c>
      <c r="AG1248" s="3">
        <v>69.34</v>
      </c>
      <c r="AH1248" s="3">
        <v>63.13</v>
      </c>
      <c r="AI1248" s="3">
        <v>60.48</v>
      </c>
      <c r="AJ1248" s="3">
        <v>59.47</v>
      </c>
      <c r="AK1248" s="3">
        <v>59.98</v>
      </c>
      <c r="AL1248" s="3">
        <v>62.15</v>
      </c>
      <c r="AM1248" s="3">
        <v>66.88</v>
      </c>
      <c r="AN1248" s="3">
        <v>69.77</v>
      </c>
      <c r="AO1248" s="3">
        <v>71.39</v>
      </c>
      <c r="AP1248" s="3">
        <v>72.09</v>
      </c>
      <c r="AQ1248" s="3">
        <v>71.260000000000005</v>
      </c>
      <c r="AR1248" s="3">
        <v>68.7</v>
      </c>
      <c r="AS1248" s="3">
        <v>61.58</v>
      </c>
      <c r="AT1248" s="3">
        <v>58.4</v>
      </c>
      <c r="AU1248" s="3">
        <v>56.48</v>
      </c>
      <c r="AV1248" s="3">
        <v>56.21</v>
      </c>
      <c r="AW1248" s="3">
        <v>56.73</v>
      </c>
      <c r="AX1248" s="3">
        <v>57.39</v>
      </c>
      <c r="AY1248" s="3">
        <v>61.64</v>
      </c>
    </row>
    <row r="1249" spans="1:51" x14ac:dyDescent="0.35">
      <c r="A1249" s="5">
        <f t="shared" si="20"/>
        <v>44474</v>
      </c>
      <c r="B1249" t="s">
        <v>1394</v>
      </c>
      <c r="C1249" s="2">
        <v>44474</v>
      </c>
      <c r="D1249" s="3">
        <v>293.91000000000003</v>
      </c>
      <c r="E1249" s="3">
        <v>301.17</v>
      </c>
      <c r="F1249" s="3">
        <v>304.26</v>
      </c>
      <c r="G1249" s="3">
        <v>303.02</v>
      </c>
      <c r="H1249" s="3">
        <v>282.77999999999997</v>
      </c>
      <c r="I1249" s="3">
        <v>155.62</v>
      </c>
      <c r="J1249" s="3">
        <v>125.81</v>
      </c>
      <c r="K1249" s="3">
        <v>116.43</v>
      </c>
      <c r="L1249" s="3">
        <v>119.71</v>
      </c>
      <c r="M1249" s="3">
        <v>122.99</v>
      </c>
      <c r="N1249" s="3">
        <v>125.26</v>
      </c>
      <c r="O1249" s="3">
        <v>126.27</v>
      </c>
      <c r="P1249" s="3">
        <v>128.13</v>
      </c>
      <c r="Q1249" s="3">
        <v>130.9</v>
      </c>
      <c r="R1249" s="3">
        <v>133.82</v>
      </c>
      <c r="S1249" s="3">
        <v>132.33000000000001</v>
      </c>
      <c r="T1249" s="3">
        <v>122.83</v>
      </c>
      <c r="U1249" s="3">
        <v>93.59</v>
      </c>
      <c r="V1249" s="3">
        <v>75.16</v>
      </c>
      <c r="W1249" s="3">
        <v>67.91</v>
      </c>
      <c r="X1249" s="3">
        <v>70.77</v>
      </c>
      <c r="Y1249" s="3">
        <v>72.209999999999994</v>
      </c>
      <c r="Z1249" s="3">
        <v>75.150000000000006</v>
      </c>
      <c r="AA1249" s="3">
        <v>78.67</v>
      </c>
      <c r="AB1249" s="3">
        <v>81.84</v>
      </c>
      <c r="AC1249" s="3">
        <v>83.86</v>
      </c>
      <c r="AD1249" s="3">
        <v>84.94</v>
      </c>
      <c r="AE1249" s="3">
        <v>83.91</v>
      </c>
      <c r="AF1249" s="3">
        <v>78.89</v>
      </c>
      <c r="AG1249" s="3">
        <v>68.44</v>
      </c>
      <c r="AH1249" s="3">
        <v>62.23</v>
      </c>
      <c r="AI1249" s="3">
        <v>59.58</v>
      </c>
      <c r="AJ1249" s="3">
        <v>58.57</v>
      </c>
      <c r="AK1249" s="3">
        <v>59.08</v>
      </c>
      <c r="AL1249" s="3">
        <v>61.25</v>
      </c>
      <c r="AM1249" s="3">
        <v>65.95</v>
      </c>
      <c r="AN1249" s="3">
        <v>68.84</v>
      </c>
      <c r="AO1249" s="3">
        <v>70.459999999999994</v>
      </c>
      <c r="AP1249" s="3">
        <v>71.16</v>
      </c>
      <c r="AQ1249" s="3">
        <v>70.33</v>
      </c>
      <c r="AR1249" s="3">
        <v>67.77</v>
      </c>
      <c r="AS1249" s="3">
        <v>60.65</v>
      </c>
      <c r="AT1249" s="3">
        <v>57.47</v>
      </c>
      <c r="AU1249" s="3">
        <v>55.55</v>
      </c>
      <c r="AV1249" s="3">
        <v>55.28</v>
      </c>
      <c r="AW1249" s="3">
        <v>55.8</v>
      </c>
      <c r="AX1249" s="3">
        <v>56.46</v>
      </c>
      <c r="AY1249" s="3">
        <v>60.71</v>
      </c>
    </row>
    <row r="1250" spans="1:51" x14ac:dyDescent="0.35">
      <c r="A1250" s="5">
        <f t="shared" si="20"/>
        <v>44475</v>
      </c>
      <c r="B1250" t="s">
        <v>1395</v>
      </c>
      <c r="C1250" s="2">
        <v>44475</v>
      </c>
      <c r="D1250" s="3">
        <v>273.45</v>
      </c>
      <c r="E1250" s="3">
        <v>282.68</v>
      </c>
      <c r="F1250" s="3">
        <v>286.92</v>
      </c>
      <c r="G1250" s="3">
        <v>286.11</v>
      </c>
      <c r="H1250" s="3">
        <v>264.83</v>
      </c>
      <c r="I1250" s="3">
        <v>134.88</v>
      </c>
      <c r="J1250" s="3">
        <v>110.1</v>
      </c>
      <c r="K1250" s="3">
        <v>105.1</v>
      </c>
      <c r="L1250" s="3">
        <v>102.53</v>
      </c>
      <c r="M1250" s="3">
        <v>105.81</v>
      </c>
      <c r="N1250" s="3">
        <v>108.08</v>
      </c>
      <c r="O1250" s="3">
        <v>109.3</v>
      </c>
      <c r="P1250" s="3">
        <v>111.25</v>
      </c>
      <c r="Q1250" s="3">
        <v>114.02</v>
      </c>
      <c r="R1250" s="3">
        <v>116.94</v>
      </c>
      <c r="S1250" s="3">
        <v>115.45</v>
      </c>
      <c r="T1250" s="3">
        <v>109.04</v>
      </c>
      <c r="U1250" s="3">
        <v>88.05</v>
      </c>
      <c r="V1250" s="3">
        <v>74.05</v>
      </c>
      <c r="W1250" s="3">
        <v>66.8</v>
      </c>
      <c r="X1250" s="3">
        <v>69.66</v>
      </c>
      <c r="Y1250" s="3">
        <v>71.099999999999994</v>
      </c>
      <c r="Z1250" s="3">
        <v>74.040000000000006</v>
      </c>
      <c r="AA1250" s="3">
        <v>76.540000000000006</v>
      </c>
      <c r="AB1250" s="3">
        <v>79.709999999999994</v>
      </c>
      <c r="AC1250" s="3">
        <v>81.73</v>
      </c>
      <c r="AD1250" s="3">
        <v>82.81</v>
      </c>
      <c r="AE1250" s="3">
        <v>81.78</v>
      </c>
      <c r="AF1250" s="3">
        <v>76.760000000000005</v>
      </c>
      <c r="AG1250" s="3">
        <v>66.31</v>
      </c>
      <c r="AH1250" s="3">
        <v>60.1</v>
      </c>
      <c r="AI1250" s="3">
        <v>57.45</v>
      </c>
      <c r="AJ1250" s="3">
        <v>56.44</v>
      </c>
      <c r="AK1250" s="3">
        <v>56.95</v>
      </c>
      <c r="AL1250" s="3">
        <v>59.12</v>
      </c>
      <c r="AM1250" s="3">
        <v>63.82</v>
      </c>
      <c r="AN1250" s="3">
        <v>66.709999999999994</v>
      </c>
      <c r="AO1250" s="3">
        <v>68.33</v>
      </c>
      <c r="AP1250" s="3">
        <v>69.03</v>
      </c>
      <c r="AQ1250" s="3">
        <v>68.2</v>
      </c>
      <c r="AR1250" s="3">
        <v>65.64</v>
      </c>
      <c r="AS1250" s="3">
        <v>58.52</v>
      </c>
      <c r="AT1250" s="3">
        <v>55.34</v>
      </c>
      <c r="AU1250" s="3">
        <v>53.42</v>
      </c>
      <c r="AV1250" s="3">
        <v>53.15</v>
      </c>
      <c r="AW1250" s="3">
        <v>53.67</v>
      </c>
      <c r="AX1250" s="3">
        <v>54.33</v>
      </c>
      <c r="AY1250" s="3">
        <v>58.58</v>
      </c>
    </row>
    <row r="1251" spans="1:51" x14ac:dyDescent="0.35">
      <c r="A1251" s="5">
        <f t="shared" si="20"/>
        <v>44476</v>
      </c>
      <c r="B1251" t="s">
        <v>1396</v>
      </c>
      <c r="C1251" s="2">
        <v>44476</v>
      </c>
      <c r="D1251" s="3">
        <v>245.51</v>
      </c>
      <c r="E1251" s="3">
        <v>253.25</v>
      </c>
      <c r="F1251" s="3">
        <v>256.93</v>
      </c>
      <c r="G1251" s="3">
        <v>256.38</v>
      </c>
      <c r="H1251" s="3">
        <v>236.65</v>
      </c>
      <c r="I1251" s="3">
        <v>123.89</v>
      </c>
      <c r="J1251" s="3">
        <v>98.89</v>
      </c>
      <c r="K1251" s="3">
        <v>95.09</v>
      </c>
      <c r="L1251" s="3">
        <v>96.84</v>
      </c>
      <c r="M1251" s="3">
        <v>100.12</v>
      </c>
      <c r="N1251" s="3">
        <v>102.31</v>
      </c>
      <c r="O1251" s="3">
        <v>102.51</v>
      </c>
      <c r="P1251" s="3">
        <v>104.21</v>
      </c>
      <c r="Q1251" s="3">
        <v>106.93</v>
      </c>
      <c r="R1251" s="3">
        <v>109.45</v>
      </c>
      <c r="S1251" s="3">
        <v>107.29</v>
      </c>
      <c r="T1251" s="3">
        <v>101.55</v>
      </c>
      <c r="U1251" s="3">
        <v>83.55</v>
      </c>
      <c r="V1251" s="3">
        <v>71.05</v>
      </c>
      <c r="W1251" s="3">
        <v>63.8</v>
      </c>
      <c r="X1251" s="3">
        <v>66.66</v>
      </c>
      <c r="Y1251" s="3">
        <v>68.099999999999994</v>
      </c>
      <c r="Z1251" s="3">
        <v>71.13</v>
      </c>
      <c r="AA1251" s="3">
        <v>74.34</v>
      </c>
      <c r="AB1251" s="3">
        <v>78.040000000000006</v>
      </c>
      <c r="AC1251" s="3">
        <v>80.06</v>
      </c>
      <c r="AD1251" s="3">
        <v>81.14</v>
      </c>
      <c r="AE1251" s="3">
        <v>80.11</v>
      </c>
      <c r="AF1251" s="3">
        <v>75.16</v>
      </c>
      <c r="AG1251" s="3">
        <v>64.75</v>
      </c>
      <c r="AH1251" s="3">
        <v>58.55</v>
      </c>
      <c r="AI1251" s="3">
        <v>55.9</v>
      </c>
      <c r="AJ1251" s="3">
        <v>54.89</v>
      </c>
      <c r="AK1251" s="3">
        <v>55.4</v>
      </c>
      <c r="AL1251" s="3">
        <v>57.57</v>
      </c>
      <c r="AM1251" s="3">
        <v>63.66</v>
      </c>
      <c r="AN1251" s="3">
        <v>67.459999999999994</v>
      </c>
      <c r="AO1251" s="3">
        <v>69.08</v>
      </c>
      <c r="AP1251" s="3">
        <v>69.78</v>
      </c>
      <c r="AQ1251" s="3">
        <v>68.95</v>
      </c>
      <c r="AR1251" s="3">
        <v>66.39</v>
      </c>
      <c r="AS1251" s="3">
        <v>59.07</v>
      </c>
      <c r="AT1251" s="3">
        <v>55.89</v>
      </c>
      <c r="AU1251" s="3">
        <v>53.97</v>
      </c>
      <c r="AV1251" s="3">
        <v>53.7</v>
      </c>
      <c r="AW1251" s="3">
        <v>54.22</v>
      </c>
      <c r="AX1251" s="3">
        <v>54.88</v>
      </c>
      <c r="AY1251" s="3">
        <v>59.13</v>
      </c>
    </row>
    <row r="1252" spans="1:51" x14ac:dyDescent="0.35">
      <c r="A1252" s="5">
        <f t="shared" si="20"/>
        <v>44477</v>
      </c>
      <c r="B1252" t="s">
        <v>1397</v>
      </c>
      <c r="C1252" s="2">
        <v>44477</v>
      </c>
      <c r="D1252" s="3">
        <v>222.21</v>
      </c>
      <c r="E1252" s="3">
        <v>230.49</v>
      </c>
      <c r="F1252" s="3">
        <v>234.2</v>
      </c>
      <c r="G1252" s="3">
        <v>233.57</v>
      </c>
      <c r="H1252" s="3">
        <v>211.96</v>
      </c>
      <c r="I1252" s="3">
        <v>116.48</v>
      </c>
      <c r="J1252" s="3">
        <v>94.49</v>
      </c>
      <c r="K1252" s="3">
        <v>90.99</v>
      </c>
      <c r="L1252" s="3">
        <v>90.16</v>
      </c>
      <c r="M1252" s="3">
        <v>93.44</v>
      </c>
      <c r="N1252" s="3">
        <v>95.63</v>
      </c>
      <c r="O1252" s="3">
        <v>97.38</v>
      </c>
      <c r="P1252" s="3">
        <v>99.18</v>
      </c>
      <c r="Q1252" s="3">
        <v>101.9</v>
      </c>
      <c r="R1252" s="3">
        <v>104.42</v>
      </c>
      <c r="S1252" s="3">
        <v>102.26</v>
      </c>
      <c r="T1252" s="3">
        <v>96.52</v>
      </c>
      <c r="U1252" s="3">
        <v>85.19</v>
      </c>
      <c r="V1252" s="3">
        <v>72.69</v>
      </c>
      <c r="W1252" s="3">
        <v>65.44</v>
      </c>
      <c r="X1252" s="3">
        <v>68.3</v>
      </c>
      <c r="Y1252" s="3">
        <v>69.739999999999995</v>
      </c>
      <c r="Z1252" s="3">
        <v>72.77</v>
      </c>
      <c r="AA1252" s="3">
        <v>75.09</v>
      </c>
      <c r="AB1252" s="3">
        <v>78.790000000000006</v>
      </c>
      <c r="AC1252" s="3">
        <v>80.81</v>
      </c>
      <c r="AD1252" s="3">
        <v>81.89</v>
      </c>
      <c r="AE1252" s="3">
        <v>80.86</v>
      </c>
      <c r="AF1252" s="3">
        <v>75.91</v>
      </c>
      <c r="AG1252" s="3">
        <v>65.3</v>
      </c>
      <c r="AH1252" s="3">
        <v>59.1</v>
      </c>
      <c r="AI1252" s="3">
        <v>56.45</v>
      </c>
      <c r="AJ1252" s="3">
        <v>55.44</v>
      </c>
      <c r="AK1252" s="3">
        <v>55.95</v>
      </c>
      <c r="AL1252" s="3">
        <v>58.12</v>
      </c>
      <c r="AM1252" s="3">
        <v>63.89</v>
      </c>
      <c r="AN1252" s="3">
        <v>67.69</v>
      </c>
      <c r="AO1252" s="3">
        <v>69.31</v>
      </c>
      <c r="AP1252" s="3">
        <v>70.010000000000005</v>
      </c>
      <c r="AQ1252" s="3">
        <v>69.180000000000007</v>
      </c>
      <c r="AR1252" s="3">
        <v>66.62</v>
      </c>
      <c r="AS1252" s="3">
        <v>59.54</v>
      </c>
      <c r="AT1252" s="3">
        <v>56.36</v>
      </c>
      <c r="AU1252" s="3">
        <v>54.44</v>
      </c>
      <c r="AV1252" s="3">
        <v>54.17</v>
      </c>
      <c r="AW1252" s="3">
        <v>54.69</v>
      </c>
      <c r="AX1252" s="3">
        <v>55.35</v>
      </c>
      <c r="AY1252" s="3">
        <v>59.6</v>
      </c>
    </row>
    <row r="1253" spans="1:51" x14ac:dyDescent="0.35">
      <c r="A1253" s="5">
        <f t="shared" si="20"/>
        <v>44480</v>
      </c>
      <c r="B1253" t="s">
        <v>1398</v>
      </c>
      <c r="C1253" s="2">
        <v>44480</v>
      </c>
      <c r="D1253" s="3">
        <v>216.58</v>
      </c>
      <c r="E1253" s="3">
        <v>225.21</v>
      </c>
      <c r="F1253" s="3">
        <v>228.82</v>
      </c>
      <c r="G1253" s="3">
        <v>228.41</v>
      </c>
      <c r="H1253" s="3">
        <v>206.73</v>
      </c>
      <c r="I1253" s="3">
        <v>120.81</v>
      </c>
      <c r="J1253" s="3">
        <v>101.38</v>
      </c>
      <c r="K1253" s="3">
        <v>98.39</v>
      </c>
      <c r="L1253" s="3">
        <v>91.57</v>
      </c>
      <c r="M1253" s="3">
        <v>92.49</v>
      </c>
      <c r="N1253" s="3">
        <v>95.1</v>
      </c>
      <c r="O1253" s="3">
        <v>99.52</v>
      </c>
      <c r="P1253" s="3">
        <v>102.63</v>
      </c>
      <c r="Q1253" s="3">
        <v>105.31</v>
      </c>
      <c r="R1253" s="3">
        <v>107.81</v>
      </c>
      <c r="S1253" s="3">
        <v>105.64</v>
      </c>
      <c r="T1253" s="3">
        <v>99.56</v>
      </c>
      <c r="U1253" s="3">
        <v>85.02</v>
      </c>
      <c r="V1253" s="3">
        <v>72.53</v>
      </c>
      <c r="W1253" s="3">
        <v>65.290000000000006</v>
      </c>
      <c r="X1253" s="3">
        <v>68.16</v>
      </c>
      <c r="Y1253" s="3">
        <v>69.599999999999994</v>
      </c>
      <c r="Z1253" s="3">
        <v>72.63</v>
      </c>
      <c r="AA1253" s="3">
        <v>74.95</v>
      </c>
      <c r="AB1253" s="3">
        <v>78.650000000000006</v>
      </c>
      <c r="AC1253" s="3">
        <v>80.67</v>
      </c>
      <c r="AD1253" s="3">
        <v>81.75</v>
      </c>
      <c r="AE1253" s="3">
        <v>80.72</v>
      </c>
      <c r="AF1253" s="3">
        <v>75.77</v>
      </c>
      <c r="AG1253" s="3">
        <v>65.16</v>
      </c>
      <c r="AH1253" s="3">
        <v>58.96</v>
      </c>
      <c r="AI1253" s="3">
        <v>56.31</v>
      </c>
      <c r="AJ1253" s="3">
        <v>55.3</v>
      </c>
      <c r="AK1253" s="3">
        <v>55.81</v>
      </c>
      <c r="AL1253" s="3">
        <v>57.98</v>
      </c>
      <c r="AM1253" s="3">
        <v>64.09</v>
      </c>
      <c r="AN1253" s="3">
        <v>68.099999999999994</v>
      </c>
      <c r="AO1253" s="3">
        <v>69.72</v>
      </c>
      <c r="AP1253" s="3">
        <v>70.42</v>
      </c>
      <c r="AQ1253" s="3">
        <v>69.59</v>
      </c>
      <c r="AR1253" s="3">
        <v>67.03</v>
      </c>
      <c r="AS1253" s="3">
        <v>59.89</v>
      </c>
      <c r="AT1253" s="3">
        <v>56.66</v>
      </c>
      <c r="AU1253" s="3">
        <v>54.74</v>
      </c>
      <c r="AV1253" s="3">
        <v>54.47</v>
      </c>
      <c r="AW1253" s="3">
        <v>54.99</v>
      </c>
      <c r="AX1253" s="3">
        <v>56.11</v>
      </c>
      <c r="AY1253" s="3">
        <v>60.36</v>
      </c>
    </row>
    <row r="1254" spans="1:51" x14ac:dyDescent="0.35">
      <c r="A1254" s="5">
        <f t="shared" si="20"/>
        <v>44481</v>
      </c>
      <c r="B1254" t="s">
        <v>1399</v>
      </c>
      <c r="C1254" s="2">
        <v>44481</v>
      </c>
      <c r="D1254" s="3">
        <v>217.12</v>
      </c>
      <c r="E1254" s="3">
        <v>225.68</v>
      </c>
      <c r="F1254" s="3">
        <v>228.98</v>
      </c>
      <c r="G1254" s="3">
        <v>228.01</v>
      </c>
      <c r="H1254" s="3">
        <v>205.96</v>
      </c>
      <c r="I1254" s="3">
        <v>122.4</v>
      </c>
      <c r="J1254" s="3">
        <v>102.4</v>
      </c>
      <c r="K1254" s="3">
        <v>98.95</v>
      </c>
      <c r="L1254" s="3">
        <v>96.45</v>
      </c>
      <c r="M1254" s="3">
        <v>97.36</v>
      </c>
      <c r="N1254" s="3">
        <v>99.97</v>
      </c>
      <c r="O1254" s="3">
        <v>103.1</v>
      </c>
      <c r="P1254" s="3">
        <v>105.91</v>
      </c>
      <c r="Q1254" s="3">
        <v>108.53</v>
      </c>
      <c r="R1254" s="3">
        <v>108.53</v>
      </c>
      <c r="S1254" s="3">
        <v>106.25</v>
      </c>
      <c r="T1254" s="3">
        <v>99.92</v>
      </c>
      <c r="U1254" s="3">
        <v>84.9</v>
      </c>
      <c r="V1254" s="3">
        <v>72.41</v>
      </c>
      <c r="W1254" s="3">
        <v>65.17</v>
      </c>
      <c r="X1254" s="3">
        <v>68.040000000000006</v>
      </c>
      <c r="Y1254" s="3">
        <v>69.48</v>
      </c>
      <c r="Z1254" s="3">
        <v>72.510000000000005</v>
      </c>
      <c r="AA1254" s="3">
        <v>75.06</v>
      </c>
      <c r="AB1254" s="3">
        <v>78.78</v>
      </c>
      <c r="AC1254" s="3">
        <v>80.81</v>
      </c>
      <c r="AD1254" s="3">
        <v>81.91</v>
      </c>
      <c r="AE1254" s="3">
        <v>80.89</v>
      </c>
      <c r="AF1254" s="3">
        <v>75.790000000000006</v>
      </c>
      <c r="AG1254" s="3">
        <v>64.28</v>
      </c>
      <c r="AH1254" s="3">
        <v>57.95</v>
      </c>
      <c r="AI1254" s="3">
        <v>55.31</v>
      </c>
      <c r="AJ1254" s="3">
        <v>54.3</v>
      </c>
      <c r="AK1254" s="3">
        <v>54.82</v>
      </c>
      <c r="AL1254" s="3">
        <v>56.99</v>
      </c>
      <c r="AM1254" s="3">
        <v>62.95</v>
      </c>
      <c r="AN1254" s="3">
        <v>66.959999999999994</v>
      </c>
      <c r="AO1254" s="3">
        <v>68.58</v>
      </c>
      <c r="AP1254" s="3">
        <v>69.290000000000006</v>
      </c>
      <c r="AQ1254" s="3">
        <v>68.459999999999994</v>
      </c>
      <c r="AR1254" s="3">
        <v>65.900000000000006</v>
      </c>
      <c r="AS1254" s="3">
        <v>58.76</v>
      </c>
      <c r="AT1254" s="3">
        <v>55.53</v>
      </c>
      <c r="AU1254" s="3">
        <v>53.61</v>
      </c>
      <c r="AV1254" s="3">
        <v>53.34</v>
      </c>
      <c r="AW1254" s="3">
        <v>53.86</v>
      </c>
      <c r="AX1254" s="3">
        <v>54.98</v>
      </c>
      <c r="AY1254" s="3">
        <v>59.76</v>
      </c>
    </row>
    <row r="1255" spans="1:51" x14ac:dyDescent="0.35">
      <c r="A1255" s="5">
        <f t="shared" si="20"/>
        <v>44482</v>
      </c>
      <c r="B1255" t="s">
        <v>1400</v>
      </c>
      <c r="C1255" s="2">
        <v>44482</v>
      </c>
      <c r="D1255" s="3">
        <v>235.75</v>
      </c>
      <c r="E1255" s="3">
        <v>243.96</v>
      </c>
      <c r="F1255" s="3">
        <v>247.97</v>
      </c>
      <c r="G1255" s="3">
        <v>246.93</v>
      </c>
      <c r="H1255" s="3">
        <v>222.18</v>
      </c>
      <c r="I1255" s="3">
        <v>122.97</v>
      </c>
      <c r="J1255" s="3">
        <v>102.16</v>
      </c>
      <c r="K1255" s="3">
        <v>98.66</v>
      </c>
      <c r="L1255" s="3">
        <v>95.64</v>
      </c>
      <c r="M1255" s="3">
        <v>96.55</v>
      </c>
      <c r="N1255" s="3">
        <v>99.16</v>
      </c>
      <c r="O1255" s="3">
        <v>102.63</v>
      </c>
      <c r="P1255" s="3">
        <v>105.84</v>
      </c>
      <c r="Q1255" s="3">
        <v>108.48</v>
      </c>
      <c r="R1255" s="3">
        <v>108.48</v>
      </c>
      <c r="S1255" s="3">
        <v>106.2</v>
      </c>
      <c r="T1255" s="3">
        <v>99.96</v>
      </c>
      <c r="U1255" s="3">
        <v>84.89</v>
      </c>
      <c r="V1255" s="3">
        <v>71.83</v>
      </c>
      <c r="W1255" s="3">
        <v>64.28</v>
      </c>
      <c r="X1255" s="3">
        <v>66.91</v>
      </c>
      <c r="Y1255" s="3">
        <v>68.349999999999994</v>
      </c>
      <c r="Z1255" s="3">
        <v>71.38</v>
      </c>
      <c r="AA1255" s="3">
        <v>73.930000000000007</v>
      </c>
      <c r="AB1255" s="3">
        <v>77.650000000000006</v>
      </c>
      <c r="AC1255" s="3">
        <v>79.680000000000007</v>
      </c>
      <c r="AD1255" s="3">
        <v>80.78</v>
      </c>
      <c r="AE1255" s="3">
        <v>79.760000000000005</v>
      </c>
      <c r="AF1255" s="3">
        <v>74.66</v>
      </c>
      <c r="AG1255" s="3">
        <v>61.78</v>
      </c>
      <c r="AH1255" s="3">
        <v>55.45</v>
      </c>
      <c r="AI1255" s="3">
        <v>52.81</v>
      </c>
      <c r="AJ1255" s="3">
        <v>51.8</v>
      </c>
      <c r="AK1255" s="3">
        <v>52.32</v>
      </c>
      <c r="AL1255" s="3">
        <v>54.49</v>
      </c>
      <c r="AM1255" s="3">
        <v>60.45</v>
      </c>
      <c r="AN1255" s="3">
        <v>64.459999999999994</v>
      </c>
      <c r="AO1255" s="3">
        <v>66.08</v>
      </c>
      <c r="AP1255" s="3">
        <v>66.790000000000006</v>
      </c>
      <c r="AQ1255" s="3">
        <v>65.959999999999994</v>
      </c>
      <c r="AR1255" s="3">
        <v>63.4</v>
      </c>
      <c r="AS1255" s="3">
        <v>55.94</v>
      </c>
      <c r="AT1255" s="3">
        <v>52.71</v>
      </c>
      <c r="AU1255" s="3">
        <v>50.79</v>
      </c>
      <c r="AV1255" s="3">
        <v>50.52</v>
      </c>
      <c r="AW1255" s="3">
        <v>51.04</v>
      </c>
      <c r="AX1255" s="3">
        <v>52.67</v>
      </c>
      <c r="AY1255" s="3">
        <v>57.88</v>
      </c>
    </row>
    <row r="1256" spans="1:51" x14ac:dyDescent="0.35">
      <c r="A1256" s="5">
        <f t="shared" si="20"/>
        <v>44483</v>
      </c>
      <c r="B1256" t="s">
        <v>1401</v>
      </c>
      <c r="C1256" s="2">
        <v>44483</v>
      </c>
      <c r="D1256" s="3">
        <v>257.61</v>
      </c>
      <c r="E1256" s="3">
        <v>266.08999999999997</v>
      </c>
      <c r="F1256" s="3">
        <v>271.3</v>
      </c>
      <c r="G1256" s="3">
        <v>269.31</v>
      </c>
      <c r="H1256" s="3">
        <v>242.61</v>
      </c>
      <c r="I1256" s="3">
        <v>133.61000000000001</v>
      </c>
      <c r="J1256" s="3">
        <v>110.22</v>
      </c>
      <c r="K1256" s="3">
        <v>106.47</v>
      </c>
      <c r="L1256" s="3">
        <v>105.26</v>
      </c>
      <c r="M1256" s="3">
        <v>106.17</v>
      </c>
      <c r="N1256" s="3">
        <v>108.78</v>
      </c>
      <c r="O1256" s="3">
        <v>111.73</v>
      </c>
      <c r="P1256" s="3">
        <v>114.6</v>
      </c>
      <c r="Q1256" s="3">
        <v>117.26</v>
      </c>
      <c r="R1256" s="3">
        <v>117.26</v>
      </c>
      <c r="S1256" s="3">
        <v>114.99</v>
      </c>
      <c r="T1256" s="3">
        <v>107.19</v>
      </c>
      <c r="U1256" s="3">
        <v>88.96</v>
      </c>
      <c r="V1256" s="3">
        <v>74.010000000000005</v>
      </c>
      <c r="W1256" s="3">
        <v>65.83</v>
      </c>
      <c r="X1256" s="3">
        <v>68.459999999999994</v>
      </c>
      <c r="Y1256" s="3">
        <v>69.900000000000006</v>
      </c>
      <c r="Z1256" s="3">
        <v>73.34</v>
      </c>
      <c r="AA1256" s="3">
        <v>76.540000000000006</v>
      </c>
      <c r="AB1256" s="3">
        <v>80.260000000000005</v>
      </c>
      <c r="AC1256" s="3">
        <v>82.29</v>
      </c>
      <c r="AD1256" s="3">
        <v>83.39</v>
      </c>
      <c r="AE1256" s="3">
        <v>82.37</v>
      </c>
      <c r="AF1256" s="3">
        <v>77.27</v>
      </c>
      <c r="AG1256" s="3">
        <v>64.39</v>
      </c>
      <c r="AH1256" s="3">
        <v>58.06</v>
      </c>
      <c r="AI1256" s="3">
        <v>55.42</v>
      </c>
      <c r="AJ1256" s="3">
        <v>54.41</v>
      </c>
      <c r="AK1256" s="3">
        <v>54.93</v>
      </c>
      <c r="AL1256" s="3">
        <v>57.1</v>
      </c>
      <c r="AM1256" s="3">
        <v>63.06</v>
      </c>
      <c r="AN1256" s="3">
        <v>67.069999999999993</v>
      </c>
      <c r="AO1256" s="3">
        <v>68.69</v>
      </c>
      <c r="AP1256" s="3">
        <v>69.400000000000006</v>
      </c>
      <c r="AQ1256" s="3">
        <v>68.569999999999993</v>
      </c>
      <c r="AR1256" s="3">
        <v>66.010000000000005</v>
      </c>
      <c r="AS1256" s="3">
        <v>58.55</v>
      </c>
      <c r="AT1256" s="3">
        <v>55.32</v>
      </c>
      <c r="AU1256" s="3">
        <v>53.4</v>
      </c>
      <c r="AV1256" s="3">
        <v>53.13</v>
      </c>
      <c r="AW1256" s="3">
        <v>53.65</v>
      </c>
      <c r="AX1256" s="3">
        <v>55.28</v>
      </c>
      <c r="AY1256" s="3">
        <v>60.49</v>
      </c>
    </row>
    <row r="1257" spans="1:51" x14ac:dyDescent="0.35">
      <c r="A1257" s="5">
        <f t="shared" si="20"/>
        <v>44484</v>
      </c>
      <c r="B1257" t="s">
        <v>1402</v>
      </c>
      <c r="C1257" s="2">
        <v>44484</v>
      </c>
      <c r="D1257" s="3">
        <v>234.36</v>
      </c>
      <c r="E1257" s="3">
        <v>242.35</v>
      </c>
      <c r="F1257" s="3">
        <v>247.2</v>
      </c>
      <c r="G1257" s="3">
        <v>245.84</v>
      </c>
      <c r="H1257" s="3">
        <v>220.09</v>
      </c>
      <c r="I1257" s="3">
        <v>132.54</v>
      </c>
      <c r="J1257" s="3">
        <v>110.04</v>
      </c>
      <c r="K1257" s="3">
        <v>106.04</v>
      </c>
      <c r="L1257" s="3">
        <v>106.41</v>
      </c>
      <c r="M1257" s="3">
        <v>107.38</v>
      </c>
      <c r="N1257" s="3">
        <v>110.02</v>
      </c>
      <c r="O1257" s="3">
        <v>112.97</v>
      </c>
      <c r="P1257" s="3">
        <v>115.84</v>
      </c>
      <c r="Q1257" s="3">
        <v>118.5</v>
      </c>
      <c r="R1257" s="3">
        <v>118.5</v>
      </c>
      <c r="S1257" s="3">
        <v>116.23</v>
      </c>
      <c r="T1257" s="3">
        <v>108.13</v>
      </c>
      <c r="U1257" s="3">
        <v>90.02</v>
      </c>
      <c r="V1257" s="3">
        <v>75.03</v>
      </c>
      <c r="W1257" s="3">
        <v>66.8</v>
      </c>
      <c r="X1257" s="3">
        <v>69.16</v>
      </c>
      <c r="Y1257" s="3">
        <v>70.599999999999994</v>
      </c>
      <c r="Z1257" s="3">
        <v>74.17</v>
      </c>
      <c r="AA1257" s="3">
        <v>77.5</v>
      </c>
      <c r="AB1257" s="3">
        <v>81.349999999999994</v>
      </c>
      <c r="AC1257" s="3">
        <v>83.48</v>
      </c>
      <c r="AD1257" s="3">
        <v>84.58</v>
      </c>
      <c r="AE1257" s="3">
        <v>83.56</v>
      </c>
      <c r="AF1257" s="3">
        <v>78.459999999999994</v>
      </c>
      <c r="AG1257" s="3">
        <v>65.37</v>
      </c>
      <c r="AH1257" s="3">
        <v>59.04</v>
      </c>
      <c r="AI1257" s="3">
        <v>56.4</v>
      </c>
      <c r="AJ1257" s="3">
        <v>55.39</v>
      </c>
      <c r="AK1257" s="3">
        <v>55.91</v>
      </c>
      <c r="AL1257" s="3">
        <v>58.08</v>
      </c>
      <c r="AM1257" s="3">
        <v>64.040000000000006</v>
      </c>
      <c r="AN1257" s="3">
        <v>68.05</v>
      </c>
      <c r="AO1257" s="3">
        <v>69.67</v>
      </c>
      <c r="AP1257" s="3">
        <v>70.38</v>
      </c>
      <c r="AQ1257" s="3">
        <v>69.55</v>
      </c>
      <c r="AR1257" s="3">
        <v>66.91</v>
      </c>
      <c r="AS1257" s="3">
        <v>59.45</v>
      </c>
      <c r="AT1257" s="3">
        <v>56.14</v>
      </c>
      <c r="AU1257" s="3">
        <v>54.22</v>
      </c>
      <c r="AV1257" s="3">
        <v>53.95</v>
      </c>
      <c r="AW1257" s="3">
        <v>54.47</v>
      </c>
      <c r="AX1257" s="3">
        <v>56.1</v>
      </c>
      <c r="AY1257" s="3">
        <v>61.31</v>
      </c>
    </row>
    <row r="1258" spans="1:51" x14ac:dyDescent="0.35">
      <c r="A1258" s="5">
        <f t="shared" si="20"/>
        <v>44487</v>
      </c>
      <c r="B1258" t="s">
        <v>1403</v>
      </c>
      <c r="C1258" s="2">
        <v>44487</v>
      </c>
      <c r="D1258" s="3">
        <v>237.32</v>
      </c>
      <c r="E1258" s="3">
        <v>246.57</v>
      </c>
      <c r="F1258" s="3">
        <v>252.07</v>
      </c>
      <c r="G1258" s="3">
        <v>251.07</v>
      </c>
      <c r="H1258" s="3">
        <v>226.97</v>
      </c>
      <c r="I1258" s="3">
        <v>137.65</v>
      </c>
      <c r="J1258" s="3">
        <v>115.04</v>
      </c>
      <c r="K1258" s="3">
        <v>107.94</v>
      </c>
      <c r="L1258" s="3">
        <v>107.89</v>
      </c>
      <c r="M1258" s="3">
        <v>108.82</v>
      </c>
      <c r="N1258" s="3">
        <v>111.1</v>
      </c>
      <c r="O1258" s="3">
        <v>113.34</v>
      </c>
      <c r="P1258" s="3">
        <v>115.38</v>
      </c>
      <c r="Q1258" s="3">
        <v>119.29</v>
      </c>
      <c r="R1258" s="3">
        <v>120.8</v>
      </c>
      <c r="S1258" s="3">
        <v>119.49</v>
      </c>
      <c r="T1258" s="3">
        <v>110.89</v>
      </c>
      <c r="U1258" s="3">
        <v>92.29</v>
      </c>
      <c r="V1258" s="3">
        <v>77.3</v>
      </c>
      <c r="W1258" s="3">
        <v>69.069999999999993</v>
      </c>
      <c r="X1258" s="3">
        <v>71.430000000000007</v>
      </c>
      <c r="Y1258" s="3">
        <v>72.87</v>
      </c>
      <c r="Z1258" s="3">
        <v>76.44</v>
      </c>
      <c r="AA1258" s="3">
        <v>79.7</v>
      </c>
      <c r="AB1258" s="3">
        <v>83.34</v>
      </c>
      <c r="AC1258" s="3">
        <v>85.36</v>
      </c>
      <c r="AD1258" s="3">
        <v>86.46</v>
      </c>
      <c r="AE1258" s="3">
        <v>85.44</v>
      </c>
      <c r="AF1258" s="3">
        <v>80.34</v>
      </c>
      <c r="AG1258" s="3">
        <v>66.34</v>
      </c>
      <c r="AH1258" s="3">
        <v>60.01</v>
      </c>
      <c r="AI1258" s="3">
        <v>57.37</v>
      </c>
      <c r="AJ1258" s="3">
        <v>56.36</v>
      </c>
      <c r="AK1258" s="3">
        <v>56.88</v>
      </c>
      <c r="AL1258" s="3">
        <v>59.05</v>
      </c>
      <c r="AM1258" s="3">
        <v>65.010000000000005</v>
      </c>
      <c r="AN1258" s="3">
        <v>69.02</v>
      </c>
      <c r="AO1258" s="3">
        <v>70.64</v>
      </c>
      <c r="AP1258" s="3">
        <v>71.349999999999994</v>
      </c>
      <c r="AQ1258" s="3">
        <v>70.52</v>
      </c>
      <c r="AR1258" s="3">
        <v>67.88</v>
      </c>
      <c r="AS1258" s="3">
        <v>60.42</v>
      </c>
      <c r="AT1258" s="3">
        <v>57.11</v>
      </c>
      <c r="AU1258" s="3">
        <v>55.19</v>
      </c>
      <c r="AV1258" s="3">
        <v>54.92</v>
      </c>
      <c r="AW1258" s="3">
        <v>55.44</v>
      </c>
      <c r="AX1258" s="3">
        <v>57.07</v>
      </c>
      <c r="AY1258" s="3">
        <v>62.28</v>
      </c>
    </row>
    <row r="1259" spans="1:51" x14ac:dyDescent="0.35">
      <c r="A1259" s="5">
        <f t="shared" si="20"/>
        <v>44488</v>
      </c>
      <c r="B1259" t="s">
        <v>1404</v>
      </c>
      <c r="C1259" s="2">
        <v>44488</v>
      </c>
      <c r="D1259" s="3">
        <v>225.91</v>
      </c>
      <c r="E1259" s="3">
        <v>235.54</v>
      </c>
      <c r="F1259" s="3">
        <v>241.3</v>
      </c>
      <c r="G1259" s="3">
        <v>240.33</v>
      </c>
      <c r="H1259" s="3">
        <v>215.9</v>
      </c>
      <c r="I1259" s="3">
        <v>138</v>
      </c>
      <c r="J1259" s="3">
        <v>110.95</v>
      </c>
      <c r="K1259" s="3">
        <v>106.95</v>
      </c>
      <c r="L1259" s="3">
        <v>108.82</v>
      </c>
      <c r="M1259" s="3">
        <v>109.31</v>
      </c>
      <c r="N1259" s="3">
        <v>111.61</v>
      </c>
      <c r="O1259" s="3">
        <v>113.65</v>
      </c>
      <c r="P1259" s="3">
        <v>115.52</v>
      </c>
      <c r="Q1259" s="3">
        <v>119.3</v>
      </c>
      <c r="R1259" s="3">
        <v>120.72</v>
      </c>
      <c r="S1259" s="3">
        <v>119.41</v>
      </c>
      <c r="T1259" s="3">
        <v>110.81</v>
      </c>
      <c r="U1259" s="3">
        <v>92.51</v>
      </c>
      <c r="V1259" s="3">
        <v>77.819999999999993</v>
      </c>
      <c r="W1259" s="3">
        <v>69.59</v>
      </c>
      <c r="X1259" s="3">
        <v>71.95</v>
      </c>
      <c r="Y1259" s="3">
        <v>73.36</v>
      </c>
      <c r="Z1259" s="3">
        <v>76.930000000000007</v>
      </c>
      <c r="AA1259" s="3">
        <v>79.75</v>
      </c>
      <c r="AB1259" s="3">
        <v>83.17</v>
      </c>
      <c r="AC1259" s="3">
        <v>85.16</v>
      </c>
      <c r="AD1259" s="3">
        <v>86.23</v>
      </c>
      <c r="AE1259" s="3">
        <v>85.18</v>
      </c>
      <c r="AF1259" s="3">
        <v>80.05</v>
      </c>
      <c r="AG1259" s="3">
        <v>65.709999999999994</v>
      </c>
      <c r="AH1259" s="3">
        <v>58.81</v>
      </c>
      <c r="AI1259" s="3">
        <v>56.17</v>
      </c>
      <c r="AJ1259" s="3">
        <v>55.16</v>
      </c>
      <c r="AK1259" s="3">
        <v>55.68</v>
      </c>
      <c r="AL1259" s="3">
        <v>57.85</v>
      </c>
      <c r="AM1259" s="3">
        <v>64.069999999999993</v>
      </c>
      <c r="AN1259" s="3">
        <v>68.08</v>
      </c>
      <c r="AO1259" s="3">
        <v>69.7</v>
      </c>
      <c r="AP1259" s="3">
        <v>70.41</v>
      </c>
      <c r="AQ1259" s="3">
        <v>69.58</v>
      </c>
      <c r="AR1259" s="3">
        <v>66.94</v>
      </c>
      <c r="AS1259" s="3">
        <v>59.48</v>
      </c>
      <c r="AT1259" s="3">
        <v>56.17</v>
      </c>
      <c r="AU1259" s="3">
        <v>54.25</v>
      </c>
      <c r="AV1259" s="3">
        <v>53.98</v>
      </c>
      <c r="AW1259" s="3">
        <v>54.5</v>
      </c>
      <c r="AX1259" s="3">
        <v>56.13</v>
      </c>
      <c r="AY1259" s="3">
        <v>61.34</v>
      </c>
    </row>
    <row r="1260" spans="1:51" x14ac:dyDescent="0.35">
      <c r="A1260" s="5">
        <f t="shared" si="20"/>
        <v>44489</v>
      </c>
      <c r="B1260" t="s">
        <v>1405</v>
      </c>
      <c r="C1260" s="2">
        <v>44489</v>
      </c>
      <c r="D1260" s="3">
        <v>233.81</v>
      </c>
      <c r="E1260" s="3">
        <v>243.05</v>
      </c>
      <c r="F1260" s="3">
        <v>248.68</v>
      </c>
      <c r="G1260" s="3">
        <v>247.65</v>
      </c>
      <c r="H1260" s="3">
        <v>223.06</v>
      </c>
      <c r="I1260" s="3">
        <v>140.26</v>
      </c>
      <c r="J1260" s="3">
        <v>112.28</v>
      </c>
      <c r="K1260" s="3">
        <v>108.09</v>
      </c>
      <c r="L1260" s="3">
        <v>109.05</v>
      </c>
      <c r="M1260" s="3">
        <v>109.54</v>
      </c>
      <c r="N1260" s="3">
        <v>111.84</v>
      </c>
      <c r="O1260" s="3">
        <v>114.18</v>
      </c>
      <c r="P1260" s="3">
        <v>116.16</v>
      </c>
      <c r="Q1260" s="3">
        <v>119.94</v>
      </c>
      <c r="R1260" s="3">
        <v>121.36</v>
      </c>
      <c r="S1260" s="3">
        <v>120.05</v>
      </c>
      <c r="T1260" s="3">
        <v>111.45</v>
      </c>
      <c r="U1260" s="3">
        <v>92.16</v>
      </c>
      <c r="V1260" s="3">
        <v>76.39</v>
      </c>
      <c r="W1260" s="3">
        <v>68.16</v>
      </c>
      <c r="X1260" s="3">
        <v>70.52</v>
      </c>
      <c r="Y1260" s="3">
        <v>71.930000000000007</v>
      </c>
      <c r="Z1260" s="3">
        <v>75.5</v>
      </c>
      <c r="AA1260" s="3">
        <v>78.989999999999995</v>
      </c>
      <c r="AB1260" s="3">
        <v>82.41</v>
      </c>
      <c r="AC1260" s="3">
        <v>84.4</v>
      </c>
      <c r="AD1260" s="3">
        <v>85.47</v>
      </c>
      <c r="AE1260" s="3">
        <v>84.42</v>
      </c>
      <c r="AF1260" s="3">
        <v>79.290000000000006</v>
      </c>
      <c r="AG1260" s="3">
        <v>64.95</v>
      </c>
      <c r="AH1260" s="3">
        <v>58.05</v>
      </c>
      <c r="AI1260" s="3">
        <v>55.41</v>
      </c>
      <c r="AJ1260" s="3">
        <v>54.4</v>
      </c>
      <c r="AK1260" s="3">
        <v>54.92</v>
      </c>
      <c r="AL1260" s="3">
        <v>57.09</v>
      </c>
      <c r="AM1260" s="3">
        <v>63.31</v>
      </c>
      <c r="AN1260" s="3">
        <v>67.319999999999993</v>
      </c>
      <c r="AO1260" s="3">
        <v>68.94</v>
      </c>
      <c r="AP1260" s="3">
        <v>69.650000000000006</v>
      </c>
      <c r="AQ1260" s="3">
        <v>68.819999999999993</v>
      </c>
      <c r="AR1260" s="3">
        <v>66.180000000000007</v>
      </c>
      <c r="AS1260" s="3">
        <v>58.72</v>
      </c>
      <c r="AT1260" s="3">
        <v>55.41</v>
      </c>
      <c r="AU1260" s="3">
        <v>53.49</v>
      </c>
      <c r="AV1260" s="3">
        <v>53.22</v>
      </c>
      <c r="AW1260" s="3">
        <v>53.74</v>
      </c>
      <c r="AX1260" s="3">
        <v>55.37</v>
      </c>
      <c r="AY1260" s="3">
        <v>60.58</v>
      </c>
    </row>
    <row r="1261" spans="1:51" x14ac:dyDescent="0.35">
      <c r="A1261" s="5">
        <f t="shared" si="20"/>
        <v>44490</v>
      </c>
      <c r="B1261" t="s">
        <v>1406</v>
      </c>
      <c r="C1261" s="2">
        <v>44490</v>
      </c>
      <c r="D1261" s="3">
        <v>221.4</v>
      </c>
      <c r="E1261" s="3">
        <v>230.1</v>
      </c>
      <c r="F1261" s="3">
        <v>235.9</v>
      </c>
      <c r="G1261" s="3">
        <v>234.5</v>
      </c>
      <c r="H1261" s="3">
        <v>211.9</v>
      </c>
      <c r="I1261" s="3">
        <v>135.09</v>
      </c>
      <c r="J1261" s="3">
        <v>109.24</v>
      </c>
      <c r="K1261" s="3">
        <v>105.05</v>
      </c>
      <c r="L1261" s="3">
        <v>104.71</v>
      </c>
      <c r="M1261" s="3">
        <v>105.2</v>
      </c>
      <c r="N1261" s="3">
        <v>107.5</v>
      </c>
      <c r="O1261" s="3">
        <v>110.86</v>
      </c>
      <c r="P1261" s="3">
        <v>112.84</v>
      </c>
      <c r="Q1261" s="3">
        <v>116.62</v>
      </c>
      <c r="R1261" s="3">
        <v>118.04</v>
      </c>
      <c r="S1261" s="3">
        <v>116.73</v>
      </c>
      <c r="T1261" s="3">
        <v>109.13</v>
      </c>
      <c r="U1261" s="3">
        <v>91.13</v>
      </c>
      <c r="V1261" s="3">
        <v>76.36</v>
      </c>
      <c r="W1261" s="3">
        <v>68.13</v>
      </c>
      <c r="X1261" s="3">
        <v>70.489999999999995</v>
      </c>
      <c r="Y1261" s="3">
        <v>71.900000000000006</v>
      </c>
      <c r="Z1261" s="3">
        <v>75.47</v>
      </c>
      <c r="AA1261" s="3">
        <v>78.75</v>
      </c>
      <c r="AB1261" s="3">
        <v>82.17</v>
      </c>
      <c r="AC1261" s="3">
        <v>84.16</v>
      </c>
      <c r="AD1261" s="3">
        <v>85.23</v>
      </c>
      <c r="AE1261" s="3">
        <v>84.18</v>
      </c>
      <c r="AF1261" s="3">
        <v>79.05</v>
      </c>
      <c r="AG1261" s="3">
        <v>64.709999999999994</v>
      </c>
      <c r="AH1261" s="3">
        <v>57.81</v>
      </c>
      <c r="AI1261" s="3">
        <v>55.17</v>
      </c>
      <c r="AJ1261" s="3">
        <v>54.16</v>
      </c>
      <c r="AK1261" s="3">
        <v>54.68</v>
      </c>
      <c r="AL1261" s="3">
        <v>56.85</v>
      </c>
      <c r="AM1261" s="3">
        <v>62.07</v>
      </c>
      <c r="AN1261" s="3">
        <v>66.08</v>
      </c>
      <c r="AO1261" s="3">
        <v>67.7</v>
      </c>
      <c r="AP1261" s="3">
        <v>68.41</v>
      </c>
      <c r="AQ1261" s="3">
        <v>67.58</v>
      </c>
      <c r="AR1261" s="3">
        <v>64.94</v>
      </c>
      <c r="AS1261" s="3">
        <v>57.58</v>
      </c>
      <c r="AT1261" s="3">
        <v>54.27</v>
      </c>
      <c r="AU1261" s="3">
        <v>52.35</v>
      </c>
      <c r="AV1261" s="3">
        <v>52.08</v>
      </c>
      <c r="AW1261" s="3">
        <v>52.6</v>
      </c>
      <c r="AX1261" s="3">
        <v>54.23</v>
      </c>
      <c r="AY1261" s="3">
        <v>59.44</v>
      </c>
    </row>
    <row r="1262" spans="1:51" x14ac:dyDescent="0.35">
      <c r="A1262" s="5">
        <f t="shared" si="20"/>
        <v>44491</v>
      </c>
      <c r="B1262" t="s">
        <v>1407</v>
      </c>
      <c r="C1262" s="2">
        <v>44491</v>
      </c>
      <c r="D1262" s="3">
        <v>219.22</v>
      </c>
      <c r="E1262" s="3">
        <v>227.03</v>
      </c>
      <c r="F1262" s="3">
        <v>232.05</v>
      </c>
      <c r="G1262" s="3">
        <v>230.95</v>
      </c>
      <c r="H1262" s="3">
        <v>208.39</v>
      </c>
      <c r="I1262" s="3">
        <v>135.44</v>
      </c>
      <c r="J1262" s="3">
        <v>109.59</v>
      </c>
      <c r="K1262" s="3">
        <v>105.4</v>
      </c>
      <c r="L1262" s="3">
        <v>105.27</v>
      </c>
      <c r="M1262" s="3">
        <v>105.76</v>
      </c>
      <c r="N1262" s="3">
        <v>107.77</v>
      </c>
      <c r="O1262" s="3">
        <v>111.97</v>
      </c>
      <c r="P1262" s="3">
        <v>113.95</v>
      </c>
      <c r="Q1262" s="3">
        <v>117.73</v>
      </c>
      <c r="R1262" s="3">
        <v>118.84</v>
      </c>
      <c r="S1262" s="3">
        <v>117.53</v>
      </c>
      <c r="T1262" s="3">
        <v>109.93</v>
      </c>
      <c r="U1262" s="3">
        <v>91.63</v>
      </c>
      <c r="V1262" s="3">
        <v>76.86</v>
      </c>
      <c r="W1262" s="3">
        <v>68.63</v>
      </c>
      <c r="X1262" s="3">
        <v>70.989999999999995</v>
      </c>
      <c r="Y1262" s="3">
        <v>72.400000000000006</v>
      </c>
      <c r="Z1262" s="3">
        <v>75.97</v>
      </c>
      <c r="AA1262" s="3">
        <v>79.08</v>
      </c>
      <c r="AB1262" s="3">
        <v>82.5</v>
      </c>
      <c r="AC1262" s="3">
        <v>84.49</v>
      </c>
      <c r="AD1262" s="3">
        <v>85.56</v>
      </c>
      <c r="AE1262" s="3">
        <v>84.51</v>
      </c>
      <c r="AF1262" s="3">
        <v>79.38</v>
      </c>
      <c r="AG1262" s="3">
        <v>65.040000000000006</v>
      </c>
      <c r="AH1262" s="3">
        <v>58.14</v>
      </c>
      <c r="AI1262" s="3">
        <v>55.5</v>
      </c>
      <c r="AJ1262" s="3">
        <v>54.49</v>
      </c>
      <c r="AK1262" s="3">
        <v>55.01</v>
      </c>
      <c r="AL1262" s="3">
        <v>57.18</v>
      </c>
      <c r="AM1262" s="3">
        <v>62.4</v>
      </c>
      <c r="AN1262" s="3">
        <v>66.41</v>
      </c>
      <c r="AO1262" s="3">
        <v>68.03</v>
      </c>
      <c r="AP1262" s="3">
        <v>68.739999999999995</v>
      </c>
      <c r="AQ1262" s="3">
        <v>67.91</v>
      </c>
      <c r="AR1262" s="3">
        <v>65.27</v>
      </c>
      <c r="AS1262" s="3">
        <v>57.91</v>
      </c>
      <c r="AT1262" s="3">
        <v>54.6</v>
      </c>
      <c r="AU1262" s="3">
        <v>52.68</v>
      </c>
      <c r="AV1262" s="3">
        <v>52.41</v>
      </c>
      <c r="AW1262" s="3">
        <v>52.93</v>
      </c>
      <c r="AX1262" s="3">
        <v>54.56</v>
      </c>
      <c r="AY1262" s="3">
        <v>59.77</v>
      </c>
    </row>
    <row r="1263" spans="1:51" x14ac:dyDescent="0.35">
      <c r="A1263" s="5">
        <f t="shared" si="20"/>
        <v>44494</v>
      </c>
      <c r="B1263" t="s">
        <v>1408</v>
      </c>
      <c r="C1263" s="2">
        <v>44494</v>
      </c>
      <c r="D1263" s="3">
        <v>223.23</v>
      </c>
      <c r="E1263" s="3">
        <v>230.35</v>
      </c>
      <c r="F1263" s="3">
        <v>235.53</v>
      </c>
      <c r="G1263" s="3">
        <v>232.84</v>
      </c>
      <c r="H1263" s="3">
        <v>209.24</v>
      </c>
      <c r="I1263" s="3">
        <v>137.91999999999999</v>
      </c>
      <c r="J1263" s="3">
        <v>111.62</v>
      </c>
      <c r="K1263" s="3">
        <v>107.69</v>
      </c>
      <c r="L1263" s="3">
        <v>108.58</v>
      </c>
      <c r="M1263" s="3">
        <v>109.07</v>
      </c>
      <c r="N1263" s="3">
        <v>111.08</v>
      </c>
      <c r="O1263" s="3">
        <v>113.62</v>
      </c>
      <c r="P1263" s="3">
        <v>115.6</v>
      </c>
      <c r="Q1263" s="3">
        <v>119.38</v>
      </c>
      <c r="R1263" s="3">
        <v>120.88</v>
      </c>
      <c r="S1263" s="3">
        <v>119.57</v>
      </c>
      <c r="T1263" s="3">
        <v>111.97</v>
      </c>
      <c r="U1263" s="3">
        <v>92.39</v>
      </c>
      <c r="V1263" s="3">
        <v>77.62</v>
      </c>
      <c r="W1263" s="3">
        <v>69.39</v>
      </c>
      <c r="X1263" s="3">
        <v>71.75</v>
      </c>
      <c r="Y1263" s="3">
        <v>73.16</v>
      </c>
      <c r="Z1263" s="3">
        <v>76.73</v>
      </c>
      <c r="AA1263" s="3">
        <v>79.760000000000005</v>
      </c>
      <c r="AB1263" s="3">
        <v>83.18</v>
      </c>
      <c r="AC1263" s="3">
        <v>85.17</v>
      </c>
      <c r="AD1263" s="3">
        <v>86.24</v>
      </c>
      <c r="AE1263" s="3">
        <v>85.19</v>
      </c>
      <c r="AF1263" s="3">
        <v>80.06</v>
      </c>
      <c r="AG1263" s="3">
        <v>65.72</v>
      </c>
      <c r="AH1263" s="3">
        <v>58.82</v>
      </c>
      <c r="AI1263" s="3">
        <v>56.18</v>
      </c>
      <c r="AJ1263" s="3">
        <v>55.17</v>
      </c>
      <c r="AK1263" s="3">
        <v>55.69</v>
      </c>
      <c r="AL1263" s="3">
        <v>57.86</v>
      </c>
      <c r="AM1263" s="3">
        <v>63.08</v>
      </c>
      <c r="AN1263" s="3">
        <v>67.09</v>
      </c>
      <c r="AO1263" s="3">
        <v>68.709999999999994</v>
      </c>
      <c r="AP1263" s="3">
        <v>69.42</v>
      </c>
      <c r="AQ1263" s="3">
        <v>68.59</v>
      </c>
      <c r="AR1263" s="3">
        <v>65.95</v>
      </c>
      <c r="AS1263" s="3">
        <v>58.33</v>
      </c>
      <c r="AT1263" s="3">
        <v>55.02</v>
      </c>
      <c r="AU1263" s="3">
        <v>53.1</v>
      </c>
      <c r="AV1263" s="3">
        <v>52.83</v>
      </c>
      <c r="AW1263" s="3">
        <v>53.35</v>
      </c>
      <c r="AX1263" s="3">
        <v>54.98</v>
      </c>
      <c r="AY1263" s="3">
        <v>60.19</v>
      </c>
    </row>
    <row r="1264" spans="1:51" x14ac:dyDescent="0.35">
      <c r="A1264" s="5">
        <f t="shared" si="20"/>
        <v>44495</v>
      </c>
      <c r="B1264" t="s">
        <v>1409</v>
      </c>
      <c r="C1264" s="2">
        <v>44495</v>
      </c>
      <c r="D1264" s="3">
        <v>221.59</v>
      </c>
      <c r="E1264" s="3">
        <v>226.5</v>
      </c>
      <c r="F1264" s="3">
        <v>231.2</v>
      </c>
      <c r="G1264" s="3">
        <v>229.45</v>
      </c>
      <c r="H1264" s="3">
        <v>206.45</v>
      </c>
      <c r="I1264" s="3">
        <v>140.13</v>
      </c>
      <c r="J1264" s="3">
        <v>113.02</v>
      </c>
      <c r="K1264" s="3">
        <v>109.1</v>
      </c>
      <c r="L1264" s="3">
        <v>109.59</v>
      </c>
      <c r="M1264" s="3">
        <v>110.08</v>
      </c>
      <c r="N1264" s="3">
        <v>112.09</v>
      </c>
      <c r="O1264" s="3">
        <v>114.22</v>
      </c>
      <c r="P1264" s="3">
        <v>116.07</v>
      </c>
      <c r="Q1264" s="3">
        <v>119.72</v>
      </c>
      <c r="R1264" s="3">
        <v>121.37</v>
      </c>
      <c r="S1264" s="3">
        <v>120.06</v>
      </c>
      <c r="T1264" s="3">
        <v>111.85</v>
      </c>
      <c r="U1264" s="3">
        <v>92.41</v>
      </c>
      <c r="V1264" s="3">
        <v>77.709999999999994</v>
      </c>
      <c r="W1264" s="3">
        <v>69.48</v>
      </c>
      <c r="X1264" s="3">
        <v>71.84</v>
      </c>
      <c r="Y1264" s="3">
        <v>73.239999999999995</v>
      </c>
      <c r="Z1264" s="3">
        <v>76.459999999999994</v>
      </c>
      <c r="AA1264" s="3">
        <v>79.459999999999994</v>
      </c>
      <c r="AB1264" s="3">
        <v>82.34</v>
      </c>
      <c r="AC1264" s="3">
        <v>84.33</v>
      </c>
      <c r="AD1264" s="3">
        <v>85.4</v>
      </c>
      <c r="AE1264" s="3">
        <v>84.35</v>
      </c>
      <c r="AF1264" s="3">
        <v>79.22</v>
      </c>
      <c r="AG1264" s="3">
        <v>65.319999999999993</v>
      </c>
      <c r="AH1264" s="3">
        <v>58.75</v>
      </c>
      <c r="AI1264" s="3">
        <v>56.11</v>
      </c>
      <c r="AJ1264" s="3">
        <v>55.1</v>
      </c>
      <c r="AK1264" s="3">
        <v>55.62</v>
      </c>
      <c r="AL1264" s="3">
        <v>57.79</v>
      </c>
      <c r="AM1264" s="3">
        <v>62.97</v>
      </c>
      <c r="AN1264" s="3">
        <v>66.98</v>
      </c>
      <c r="AO1264" s="3">
        <v>68.599999999999994</v>
      </c>
      <c r="AP1264" s="3">
        <v>69.31</v>
      </c>
      <c r="AQ1264" s="3">
        <v>68.48</v>
      </c>
      <c r="AR1264" s="3">
        <v>65.84</v>
      </c>
      <c r="AS1264" s="3">
        <v>58.33</v>
      </c>
      <c r="AT1264" s="3">
        <v>55.02</v>
      </c>
      <c r="AU1264" s="3">
        <v>53.1</v>
      </c>
      <c r="AV1264" s="3">
        <v>52.83</v>
      </c>
      <c r="AW1264" s="3">
        <v>53.35</v>
      </c>
      <c r="AX1264" s="3">
        <v>54.9</v>
      </c>
      <c r="AY1264" s="3">
        <v>59.69</v>
      </c>
    </row>
    <row r="1265" spans="1:51" x14ac:dyDescent="0.35">
      <c r="A1265" s="5">
        <f t="shared" si="20"/>
        <v>44496</v>
      </c>
      <c r="B1265" t="s">
        <v>1410</v>
      </c>
      <c r="C1265" s="2">
        <v>44496</v>
      </c>
      <c r="D1265" s="3">
        <v>218.59</v>
      </c>
      <c r="E1265" s="3">
        <v>223.55</v>
      </c>
      <c r="F1265" s="3">
        <v>227.49</v>
      </c>
      <c r="G1265" s="3">
        <v>225.5</v>
      </c>
      <c r="H1265" s="3">
        <v>197</v>
      </c>
      <c r="I1265" s="3">
        <v>139.77000000000001</v>
      </c>
      <c r="J1265" s="3">
        <v>113.83</v>
      </c>
      <c r="K1265" s="3">
        <v>109.91</v>
      </c>
      <c r="L1265" s="3">
        <v>110.38</v>
      </c>
      <c r="M1265" s="3">
        <v>110.63</v>
      </c>
      <c r="N1265" s="3">
        <v>111.89</v>
      </c>
      <c r="O1265" s="3">
        <v>114.2</v>
      </c>
      <c r="P1265" s="3">
        <v>116.38</v>
      </c>
      <c r="Q1265" s="3">
        <v>120.26</v>
      </c>
      <c r="R1265" s="3">
        <v>122.41</v>
      </c>
      <c r="S1265" s="3">
        <v>121.02</v>
      </c>
      <c r="T1265" s="3">
        <v>112.78</v>
      </c>
      <c r="U1265" s="3">
        <v>91.45</v>
      </c>
      <c r="V1265" s="3">
        <v>76.75</v>
      </c>
      <c r="W1265" s="3">
        <v>68.52</v>
      </c>
      <c r="X1265" s="3">
        <v>70.88</v>
      </c>
      <c r="Y1265" s="3">
        <v>72.28</v>
      </c>
      <c r="Z1265" s="3">
        <v>75.14</v>
      </c>
      <c r="AA1265" s="3">
        <v>78.349999999999994</v>
      </c>
      <c r="AB1265" s="3">
        <v>81.239999999999995</v>
      </c>
      <c r="AC1265" s="3">
        <v>83.23</v>
      </c>
      <c r="AD1265" s="3">
        <v>84.31</v>
      </c>
      <c r="AE1265" s="3">
        <v>83.26</v>
      </c>
      <c r="AF1265" s="3">
        <v>78.14</v>
      </c>
      <c r="AG1265" s="3">
        <v>64.27</v>
      </c>
      <c r="AH1265" s="3">
        <v>57.7</v>
      </c>
      <c r="AI1265" s="3">
        <v>55.06</v>
      </c>
      <c r="AJ1265" s="3">
        <v>54.05</v>
      </c>
      <c r="AK1265" s="3">
        <v>54.57</v>
      </c>
      <c r="AL1265" s="3">
        <v>57.09</v>
      </c>
      <c r="AM1265" s="3">
        <v>63.17</v>
      </c>
      <c r="AN1265" s="3">
        <v>67.180000000000007</v>
      </c>
      <c r="AO1265" s="3">
        <v>68.8</v>
      </c>
      <c r="AP1265" s="3">
        <v>69.510000000000005</v>
      </c>
      <c r="AQ1265" s="3">
        <v>68.680000000000007</v>
      </c>
      <c r="AR1265" s="3">
        <v>66.040000000000006</v>
      </c>
      <c r="AS1265" s="3">
        <v>58.53</v>
      </c>
      <c r="AT1265" s="3">
        <v>55.22</v>
      </c>
      <c r="AU1265" s="3">
        <v>53.3</v>
      </c>
      <c r="AV1265" s="3">
        <v>53.03</v>
      </c>
      <c r="AW1265" s="3">
        <v>53.55</v>
      </c>
      <c r="AX1265" s="3">
        <v>55.1</v>
      </c>
      <c r="AY1265" s="3">
        <v>59.76</v>
      </c>
    </row>
    <row r="1266" spans="1:51" x14ac:dyDescent="0.35">
      <c r="A1266" s="5">
        <f t="shared" si="20"/>
        <v>44497</v>
      </c>
      <c r="B1266" t="s">
        <v>1411</v>
      </c>
      <c r="C1266" s="2">
        <v>44497</v>
      </c>
      <c r="D1266" s="3">
        <v>192.09</v>
      </c>
      <c r="E1266" s="3">
        <v>197.28</v>
      </c>
      <c r="F1266" s="3">
        <v>201.67</v>
      </c>
      <c r="G1266" s="3">
        <v>200.47</v>
      </c>
      <c r="H1266" s="3">
        <v>173.55</v>
      </c>
      <c r="I1266" s="3">
        <v>129.82</v>
      </c>
      <c r="J1266" s="3">
        <v>107.82</v>
      </c>
      <c r="K1266" s="3">
        <v>104.42</v>
      </c>
      <c r="L1266" s="3">
        <v>104.26</v>
      </c>
      <c r="M1266" s="3">
        <v>104.6</v>
      </c>
      <c r="N1266" s="3">
        <v>106.19</v>
      </c>
      <c r="O1266" s="3">
        <v>108.91</v>
      </c>
      <c r="P1266" s="3">
        <v>111.12</v>
      </c>
      <c r="Q1266" s="3">
        <v>115.05</v>
      </c>
      <c r="R1266" s="3">
        <v>117.25</v>
      </c>
      <c r="S1266" s="3">
        <v>115.91</v>
      </c>
      <c r="T1266" s="3">
        <v>108.2</v>
      </c>
      <c r="U1266" s="3">
        <v>88.2</v>
      </c>
      <c r="V1266" s="3">
        <v>74.2</v>
      </c>
      <c r="W1266" s="3">
        <v>66.069999999999993</v>
      </c>
      <c r="X1266" s="3">
        <v>68.58</v>
      </c>
      <c r="Y1266" s="3">
        <v>70.13</v>
      </c>
      <c r="Z1266" s="3">
        <v>73.209999999999994</v>
      </c>
      <c r="AA1266" s="3">
        <v>75.209999999999994</v>
      </c>
      <c r="AB1266" s="3">
        <v>77.62</v>
      </c>
      <c r="AC1266" s="3">
        <v>79.599999999999994</v>
      </c>
      <c r="AD1266" s="3">
        <v>80.81</v>
      </c>
      <c r="AE1266" s="3">
        <v>80.709999999999994</v>
      </c>
      <c r="AF1266" s="3">
        <v>76.900000000000006</v>
      </c>
      <c r="AG1266" s="3">
        <v>64.010000000000005</v>
      </c>
      <c r="AH1266" s="3">
        <v>57.44</v>
      </c>
      <c r="AI1266" s="3">
        <v>54.8</v>
      </c>
      <c r="AJ1266" s="3">
        <v>53.79</v>
      </c>
      <c r="AK1266" s="3">
        <v>54.31</v>
      </c>
      <c r="AL1266" s="3">
        <v>56.47</v>
      </c>
      <c r="AM1266" s="3">
        <v>61.94</v>
      </c>
      <c r="AN1266" s="3">
        <v>65.95</v>
      </c>
      <c r="AO1266" s="3">
        <v>67.569999999999993</v>
      </c>
      <c r="AP1266" s="3">
        <v>68.28</v>
      </c>
      <c r="AQ1266" s="3">
        <v>67.45</v>
      </c>
      <c r="AR1266" s="3">
        <v>64.81</v>
      </c>
      <c r="AS1266" s="3">
        <v>57.31</v>
      </c>
      <c r="AT1266" s="3">
        <v>54</v>
      </c>
      <c r="AU1266" s="3">
        <v>52.08</v>
      </c>
      <c r="AV1266" s="3">
        <v>51.81</v>
      </c>
      <c r="AW1266" s="3">
        <v>52.33</v>
      </c>
      <c r="AX1266" s="3">
        <v>53.88</v>
      </c>
      <c r="AY1266" s="3">
        <v>58.54</v>
      </c>
    </row>
    <row r="1267" spans="1:51" x14ac:dyDescent="0.35">
      <c r="A1267" s="5">
        <f t="shared" si="20"/>
        <v>44498</v>
      </c>
      <c r="B1267" t="s">
        <v>1412</v>
      </c>
      <c r="C1267" s="2">
        <v>44498</v>
      </c>
      <c r="D1267" s="3">
        <v>165.98</v>
      </c>
      <c r="E1267" s="3">
        <v>170.71</v>
      </c>
      <c r="F1267" s="3">
        <v>168.7</v>
      </c>
      <c r="G1267" s="3">
        <v>145.63</v>
      </c>
      <c r="H1267" s="3">
        <v>119.14</v>
      </c>
      <c r="I1267" s="3">
        <v>100.25</v>
      </c>
      <c r="J1267" s="3">
        <v>96.84</v>
      </c>
      <c r="K1267" s="3">
        <v>96.64</v>
      </c>
      <c r="L1267" s="3">
        <v>96.89</v>
      </c>
      <c r="M1267" s="3">
        <v>98.39</v>
      </c>
      <c r="N1267" s="3">
        <v>101</v>
      </c>
      <c r="O1267" s="3">
        <v>103.17</v>
      </c>
      <c r="P1267" s="3">
        <v>107.1</v>
      </c>
      <c r="Q1267" s="3">
        <v>109.3</v>
      </c>
      <c r="R1267" s="3">
        <v>107.96</v>
      </c>
      <c r="S1267" s="3">
        <v>100.5</v>
      </c>
      <c r="T1267" s="3">
        <v>85.64</v>
      </c>
      <c r="U1267" s="3">
        <v>73.38</v>
      </c>
      <c r="V1267" s="3">
        <v>65.25</v>
      </c>
      <c r="W1267" s="3">
        <v>67.760000000000005</v>
      </c>
      <c r="X1267" s="3">
        <v>69.31</v>
      </c>
      <c r="Y1267" s="3">
        <v>72.39</v>
      </c>
      <c r="Z1267" s="3">
        <v>73.86</v>
      </c>
      <c r="AA1267" s="3">
        <v>76.08</v>
      </c>
      <c r="AB1267" s="3">
        <v>78.06</v>
      </c>
      <c r="AC1267" s="3">
        <v>79.27</v>
      </c>
      <c r="AD1267" s="3">
        <v>79.17</v>
      </c>
      <c r="AE1267" s="3">
        <v>75.69</v>
      </c>
      <c r="AF1267" s="3">
        <v>63.11</v>
      </c>
      <c r="AG1267" s="3">
        <v>57.02</v>
      </c>
      <c r="AH1267" s="3">
        <v>54.38</v>
      </c>
      <c r="AI1267" s="3">
        <v>53.37</v>
      </c>
      <c r="AJ1267" s="3">
        <v>54.18</v>
      </c>
      <c r="AK1267" s="3">
        <v>56.53</v>
      </c>
      <c r="AL1267" s="3">
        <v>61.8</v>
      </c>
      <c r="AM1267" s="3">
        <v>65.8</v>
      </c>
      <c r="AN1267" s="3">
        <v>67.42</v>
      </c>
      <c r="AO1267" s="3">
        <v>68.13</v>
      </c>
      <c r="AP1267" s="3">
        <v>67.3</v>
      </c>
      <c r="AQ1267" s="3">
        <v>64.66</v>
      </c>
      <c r="AR1267" s="3">
        <v>57.16</v>
      </c>
      <c r="AS1267" s="3">
        <v>53.85</v>
      </c>
      <c r="AT1267" s="3">
        <v>51.93</v>
      </c>
      <c r="AU1267" s="3">
        <v>51.66</v>
      </c>
      <c r="AV1267" s="3">
        <v>52.18</v>
      </c>
      <c r="AW1267" s="3">
        <v>53.73</v>
      </c>
      <c r="AX1267" s="3">
        <v>58.39</v>
      </c>
      <c r="AY1267" s="3">
        <v>61.52</v>
      </c>
    </row>
    <row r="1268" spans="1:51" x14ac:dyDescent="0.35">
      <c r="A1268" s="5">
        <f t="shared" si="20"/>
        <v>44501</v>
      </c>
      <c r="B1268" t="s">
        <v>1413</v>
      </c>
      <c r="C1268" s="2">
        <v>44501</v>
      </c>
      <c r="D1268" s="3">
        <v>167.47</v>
      </c>
      <c r="E1268" s="3">
        <v>170.65</v>
      </c>
      <c r="F1268" s="3">
        <v>168.61</v>
      </c>
      <c r="G1268" s="3">
        <v>148.1</v>
      </c>
      <c r="H1268" s="3">
        <v>116.5</v>
      </c>
      <c r="I1268" s="3">
        <v>97.61</v>
      </c>
      <c r="J1268" s="3">
        <v>94.2</v>
      </c>
      <c r="K1268" s="3">
        <v>94</v>
      </c>
      <c r="L1268" s="3">
        <v>94.25</v>
      </c>
      <c r="M1268" s="3">
        <v>95.75</v>
      </c>
      <c r="N1268" s="3">
        <v>97.91</v>
      </c>
      <c r="O1268" s="3">
        <v>99.89</v>
      </c>
      <c r="P1268" s="3">
        <v>103.82</v>
      </c>
      <c r="Q1268" s="3">
        <v>106.04</v>
      </c>
      <c r="R1268" s="3">
        <v>104.7</v>
      </c>
      <c r="S1268" s="3">
        <v>97.28</v>
      </c>
      <c r="T1268" s="3">
        <v>85.33</v>
      </c>
      <c r="U1268" s="3">
        <v>73.069999999999993</v>
      </c>
      <c r="V1268" s="3">
        <v>64.94</v>
      </c>
      <c r="W1268" s="3">
        <v>67.45</v>
      </c>
      <c r="X1268" s="3">
        <v>69</v>
      </c>
      <c r="Y1268" s="3">
        <v>72.08</v>
      </c>
      <c r="Z1268" s="3">
        <v>74.27</v>
      </c>
      <c r="AA1268" s="3">
        <v>76.489999999999995</v>
      </c>
      <c r="AB1268" s="3">
        <v>78.47</v>
      </c>
      <c r="AC1268" s="3">
        <v>79.680000000000007</v>
      </c>
      <c r="AD1268" s="3">
        <v>79.58</v>
      </c>
      <c r="AE1268" s="3">
        <v>76.099999999999994</v>
      </c>
      <c r="AF1268" s="3">
        <v>63.38</v>
      </c>
      <c r="AG1268" s="3">
        <v>57.29</v>
      </c>
      <c r="AH1268" s="3">
        <v>54.65</v>
      </c>
      <c r="AI1268" s="3">
        <v>53.64</v>
      </c>
      <c r="AJ1268" s="3">
        <v>54.45</v>
      </c>
      <c r="AK1268" s="3">
        <v>56.8</v>
      </c>
      <c r="AL1268" s="3">
        <v>62.07</v>
      </c>
      <c r="AM1268" s="3">
        <v>66.069999999999993</v>
      </c>
      <c r="AN1268" s="3">
        <v>67.69</v>
      </c>
      <c r="AO1268" s="3">
        <v>68.400000000000006</v>
      </c>
      <c r="AP1268" s="3">
        <v>67.569999999999993</v>
      </c>
      <c r="AQ1268" s="3">
        <v>64.930000000000007</v>
      </c>
      <c r="AR1268" s="3">
        <v>57.43</v>
      </c>
      <c r="AS1268" s="3">
        <v>54.12</v>
      </c>
      <c r="AT1268" s="3">
        <v>52.2</v>
      </c>
      <c r="AU1268" s="3">
        <v>51.93</v>
      </c>
      <c r="AV1268" s="3">
        <v>52.45</v>
      </c>
      <c r="AW1268" s="3">
        <v>54</v>
      </c>
      <c r="AX1268" s="3">
        <v>58.66</v>
      </c>
      <c r="AY1268" s="3">
        <v>61.79</v>
      </c>
    </row>
    <row r="1269" spans="1:51" x14ac:dyDescent="0.35">
      <c r="A1269" s="5">
        <f t="shared" si="20"/>
        <v>44502</v>
      </c>
      <c r="B1269" t="s">
        <v>1414</v>
      </c>
      <c r="C1269" s="2">
        <v>44502</v>
      </c>
      <c r="D1269" s="3">
        <v>173.28</v>
      </c>
      <c r="E1269" s="3">
        <v>175.41</v>
      </c>
      <c r="F1269" s="3">
        <v>173.38</v>
      </c>
      <c r="G1269" s="3">
        <v>152.78</v>
      </c>
      <c r="H1269" s="3">
        <v>118.57</v>
      </c>
      <c r="I1269" s="3">
        <v>101.95</v>
      </c>
      <c r="J1269" s="3">
        <v>98.35</v>
      </c>
      <c r="K1269" s="3">
        <v>98.05</v>
      </c>
      <c r="L1269" s="3">
        <v>98.3</v>
      </c>
      <c r="M1269" s="3">
        <v>99.8</v>
      </c>
      <c r="N1269" s="3">
        <v>101.5</v>
      </c>
      <c r="O1269" s="3">
        <v>103.47</v>
      </c>
      <c r="P1269" s="3">
        <v>107.39</v>
      </c>
      <c r="Q1269" s="3">
        <v>110.45</v>
      </c>
      <c r="R1269" s="3">
        <v>109.11</v>
      </c>
      <c r="S1269" s="3">
        <v>100.85</v>
      </c>
      <c r="T1269" s="3">
        <v>86.73</v>
      </c>
      <c r="U1269" s="3">
        <v>73.91</v>
      </c>
      <c r="V1269" s="3">
        <v>65.78</v>
      </c>
      <c r="W1269" s="3">
        <v>68.290000000000006</v>
      </c>
      <c r="X1269" s="3">
        <v>69.83</v>
      </c>
      <c r="Y1269" s="3">
        <v>72.91</v>
      </c>
      <c r="Z1269" s="3">
        <v>75.260000000000005</v>
      </c>
      <c r="AA1269" s="3">
        <v>77.55</v>
      </c>
      <c r="AB1269" s="3">
        <v>79.53</v>
      </c>
      <c r="AC1269" s="3">
        <v>80.739999999999995</v>
      </c>
      <c r="AD1269" s="3">
        <v>80.64</v>
      </c>
      <c r="AE1269" s="3">
        <v>77.16</v>
      </c>
      <c r="AF1269" s="3">
        <v>64.44</v>
      </c>
      <c r="AG1269" s="3">
        <v>58.35</v>
      </c>
      <c r="AH1269" s="3">
        <v>55.71</v>
      </c>
      <c r="AI1269" s="3">
        <v>54.7</v>
      </c>
      <c r="AJ1269" s="3">
        <v>55.51</v>
      </c>
      <c r="AK1269" s="3">
        <v>57.86</v>
      </c>
      <c r="AL1269" s="3">
        <v>63.13</v>
      </c>
      <c r="AM1269" s="3">
        <v>67.13</v>
      </c>
      <c r="AN1269" s="3">
        <v>68.75</v>
      </c>
      <c r="AO1269" s="3">
        <v>69.459999999999994</v>
      </c>
      <c r="AP1269" s="3">
        <v>68.63</v>
      </c>
      <c r="AQ1269" s="3">
        <v>65.989999999999995</v>
      </c>
      <c r="AR1269" s="3">
        <v>58.9</v>
      </c>
      <c r="AS1269" s="3">
        <v>55.59</v>
      </c>
      <c r="AT1269" s="3">
        <v>53.67</v>
      </c>
      <c r="AU1269" s="3">
        <v>53.4</v>
      </c>
      <c r="AV1269" s="3">
        <v>53.92</v>
      </c>
      <c r="AW1269" s="3">
        <v>55.47</v>
      </c>
      <c r="AX1269" s="3">
        <v>60.13</v>
      </c>
      <c r="AY1269" s="3">
        <v>63.26</v>
      </c>
    </row>
    <row r="1270" spans="1:51" x14ac:dyDescent="0.35">
      <c r="A1270" s="5">
        <f t="shared" si="20"/>
        <v>44503</v>
      </c>
      <c r="B1270" t="s">
        <v>1415</v>
      </c>
      <c r="C1270" s="2">
        <v>44503</v>
      </c>
      <c r="D1270" s="3">
        <v>196.72</v>
      </c>
      <c r="E1270" s="3">
        <v>198.9</v>
      </c>
      <c r="F1270" s="3">
        <v>196.5</v>
      </c>
      <c r="G1270" s="3">
        <v>175.81</v>
      </c>
      <c r="H1270" s="3">
        <v>127.39</v>
      </c>
      <c r="I1270" s="3">
        <v>104.89</v>
      </c>
      <c r="J1270" s="3">
        <v>103.89</v>
      </c>
      <c r="K1270" s="3">
        <v>103.43</v>
      </c>
      <c r="L1270" s="3">
        <v>103.68</v>
      </c>
      <c r="M1270" s="3">
        <v>105.18</v>
      </c>
      <c r="N1270" s="3">
        <v>106.59</v>
      </c>
      <c r="O1270" s="3">
        <v>108.47</v>
      </c>
      <c r="P1270" s="3">
        <v>112.39</v>
      </c>
      <c r="Q1270" s="3">
        <v>115.45</v>
      </c>
      <c r="R1270" s="3">
        <v>114.11</v>
      </c>
      <c r="S1270" s="3">
        <v>105.35</v>
      </c>
      <c r="T1270" s="3">
        <v>87.85</v>
      </c>
      <c r="U1270" s="3">
        <v>75.03</v>
      </c>
      <c r="V1270" s="3">
        <v>66.900000000000006</v>
      </c>
      <c r="W1270" s="3">
        <v>69.41</v>
      </c>
      <c r="X1270" s="3">
        <v>70.95</v>
      </c>
      <c r="Y1270" s="3">
        <v>74.03</v>
      </c>
      <c r="Z1270" s="3">
        <v>76.569999999999993</v>
      </c>
      <c r="AA1270" s="3">
        <v>78.86</v>
      </c>
      <c r="AB1270" s="3">
        <v>80.84</v>
      </c>
      <c r="AC1270" s="3">
        <v>82.05</v>
      </c>
      <c r="AD1270" s="3">
        <v>81.95</v>
      </c>
      <c r="AE1270" s="3">
        <v>78.47</v>
      </c>
      <c r="AF1270" s="3">
        <v>65.47</v>
      </c>
      <c r="AG1270" s="3">
        <v>59.38</v>
      </c>
      <c r="AH1270" s="3">
        <v>56.74</v>
      </c>
      <c r="AI1270" s="3">
        <v>55.73</v>
      </c>
      <c r="AJ1270" s="3">
        <v>56.54</v>
      </c>
      <c r="AK1270" s="3">
        <v>58.89</v>
      </c>
      <c r="AL1270" s="3">
        <v>64.16</v>
      </c>
      <c r="AM1270" s="3">
        <v>68.16</v>
      </c>
      <c r="AN1270" s="3">
        <v>69.78</v>
      </c>
      <c r="AO1270" s="3">
        <v>70.489999999999995</v>
      </c>
      <c r="AP1270" s="3">
        <v>69.66</v>
      </c>
      <c r="AQ1270" s="3">
        <v>67.02</v>
      </c>
      <c r="AR1270" s="3">
        <v>59.52</v>
      </c>
      <c r="AS1270" s="3">
        <v>56.21</v>
      </c>
      <c r="AT1270" s="3">
        <v>54.29</v>
      </c>
      <c r="AU1270" s="3">
        <v>54.02</v>
      </c>
      <c r="AV1270" s="3">
        <v>54.54</v>
      </c>
      <c r="AW1270" s="3">
        <v>56.09</v>
      </c>
      <c r="AX1270" s="3">
        <v>60.75</v>
      </c>
      <c r="AY1270" s="3">
        <v>63.88</v>
      </c>
    </row>
    <row r="1271" spans="1:51" x14ac:dyDescent="0.35">
      <c r="A1271" s="5">
        <f t="shared" si="20"/>
        <v>44504</v>
      </c>
      <c r="B1271" t="s">
        <v>1416</v>
      </c>
      <c r="C1271" s="2">
        <v>44504</v>
      </c>
      <c r="D1271" s="3">
        <v>189.51</v>
      </c>
      <c r="E1271" s="3">
        <v>191.67</v>
      </c>
      <c r="F1271" s="3">
        <v>189.07</v>
      </c>
      <c r="G1271" s="3">
        <v>168.49</v>
      </c>
      <c r="H1271" s="3">
        <v>125.83</v>
      </c>
      <c r="I1271" s="3">
        <v>104.01</v>
      </c>
      <c r="J1271" s="3">
        <v>101.58</v>
      </c>
      <c r="K1271" s="3">
        <v>101</v>
      </c>
      <c r="L1271" s="3">
        <v>101.5</v>
      </c>
      <c r="M1271" s="3">
        <v>103.25</v>
      </c>
      <c r="N1271" s="3">
        <v>104.25</v>
      </c>
      <c r="O1271" s="3">
        <v>106.8</v>
      </c>
      <c r="P1271" s="3">
        <v>110.72</v>
      </c>
      <c r="Q1271" s="3">
        <v>113.77</v>
      </c>
      <c r="R1271" s="3">
        <v>112.43</v>
      </c>
      <c r="S1271" s="3">
        <v>103.67</v>
      </c>
      <c r="T1271" s="3">
        <v>86.4</v>
      </c>
      <c r="U1271" s="3">
        <v>73.77</v>
      </c>
      <c r="V1271" s="3">
        <v>65.86</v>
      </c>
      <c r="W1271" s="3">
        <v>68.599999999999994</v>
      </c>
      <c r="X1271" s="3">
        <v>70.14</v>
      </c>
      <c r="Y1271" s="3">
        <v>73.430000000000007</v>
      </c>
      <c r="Z1271" s="3">
        <v>76.319999999999993</v>
      </c>
      <c r="AA1271" s="3">
        <v>78.599999999999994</v>
      </c>
      <c r="AB1271" s="3">
        <v>80.58</v>
      </c>
      <c r="AC1271" s="3">
        <v>81.78</v>
      </c>
      <c r="AD1271" s="3">
        <v>81.67</v>
      </c>
      <c r="AE1271" s="3">
        <v>78.17</v>
      </c>
      <c r="AF1271" s="3">
        <v>65.36</v>
      </c>
      <c r="AG1271" s="3">
        <v>59.31</v>
      </c>
      <c r="AH1271" s="3">
        <v>56.76</v>
      </c>
      <c r="AI1271" s="3">
        <v>55.75</v>
      </c>
      <c r="AJ1271" s="3">
        <v>56.56</v>
      </c>
      <c r="AK1271" s="3">
        <v>58.91</v>
      </c>
      <c r="AL1271" s="3">
        <v>63.91</v>
      </c>
      <c r="AM1271" s="3">
        <v>67.760000000000005</v>
      </c>
      <c r="AN1271" s="3">
        <v>69.27</v>
      </c>
      <c r="AO1271" s="3">
        <v>69.88</v>
      </c>
      <c r="AP1271" s="3">
        <v>68.959999999999994</v>
      </c>
      <c r="AQ1271" s="3">
        <v>66.319999999999993</v>
      </c>
      <c r="AR1271" s="3">
        <v>58.82</v>
      </c>
      <c r="AS1271" s="3">
        <v>55.51</v>
      </c>
      <c r="AT1271" s="3">
        <v>53.59</v>
      </c>
      <c r="AU1271" s="3">
        <v>53.32</v>
      </c>
      <c r="AV1271" s="3">
        <v>53.84</v>
      </c>
      <c r="AW1271" s="3">
        <v>55.39</v>
      </c>
      <c r="AX1271" s="3">
        <v>60.05</v>
      </c>
      <c r="AY1271" s="3">
        <v>63.18</v>
      </c>
    </row>
    <row r="1272" spans="1:51" x14ac:dyDescent="0.35">
      <c r="A1272" s="5">
        <f t="shared" si="20"/>
        <v>44505</v>
      </c>
      <c r="B1272" t="s">
        <v>1417</v>
      </c>
      <c r="C1272" s="2">
        <v>44505</v>
      </c>
      <c r="D1272" s="3">
        <v>191.43</v>
      </c>
      <c r="E1272" s="3">
        <v>193.99</v>
      </c>
      <c r="F1272" s="3">
        <v>191.42</v>
      </c>
      <c r="G1272" s="3">
        <v>170.04</v>
      </c>
      <c r="H1272" s="3">
        <v>122.53</v>
      </c>
      <c r="I1272" s="3">
        <v>101.39</v>
      </c>
      <c r="J1272" s="3">
        <v>99.73</v>
      </c>
      <c r="K1272" s="3">
        <v>98.85</v>
      </c>
      <c r="L1272" s="3">
        <v>99.53</v>
      </c>
      <c r="M1272" s="3">
        <v>100.75</v>
      </c>
      <c r="N1272" s="3">
        <v>101.75</v>
      </c>
      <c r="O1272" s="3">
        <v>104.47</v>
      </c>
      <c r="P1272" s="3">
        <v>108.39</v>
      </c>
      <c r="Q1272" s="3">
        <v>111.44</v>
      </c>
      <c r="R1272" s="3">
        <v>110.1</v>
      </c>
      <c r="S1272" s="3">
        <v>102.03</v>
      </c>
      <c r="T1272" s="3">
        <v>86.02</v>
      </c>
      <c r="U1272" s="3">
        <v>73.66</v>
      </c>
      <c r="V1272" s="3">
        <v>65.75</v>
      </c>
      <c r="W1272" s="3">
        <v>68.489999999999995</v>
      </c>
      <c r="X1272" s="3">
        <v>70.03</v>
      </c>
      <c r="Y1272" s="3">
        <v>73.319999999999993</v>
      </c>
      <c r="Z1272" s="3">
        <v>75.81</v>
      </c>
      <c r="AA1272" s="3">
        <v>78.09</v>
      </c>
      <c r="AB1272" s="3">
        <v>80.069999999999993</v>
      </c>
      <c r="AC1272" s="3">
        <v>81.27</v>
      </c>
      <c r="AD1272" s="3">
        <v>81.16</v>
      </c>
      <c r="AE1272" s="3">
        <v>77.66</v>
      </c>
      <c r="AF1272" s="3">
        <v>65.260000000000005</v>
      </c>
      <c r="AG1272" s="3">
        <v>59.21</v>
      </c>
      <c r="AH1272" s="3">
        <v>56.66</v>
      </c>
      <c r="AI1272" s="3">
        <v>55.65</v>
      </c>
      <c r="AJ1272" s="3">
        <v>56.46</v>
      </c>
      <c r="AK1272" s="3">
        <v>58.81</v>
      </c>
      <c r="AL1272" s="3">
        <v>63.81</v>
      </c>
      <c r="AM1272" s="3">
        <v>67.66</v>
      </c>
      <c r="AN1272" s="3">
        <v>69.17</v>
      </c>
      <c r="AO1272" s="3">
        <v>69.78</v>
      </c>
      <c r="AP1272" s="3">
        <v>68.86</v>
      </c>
      <c r="AQ1272" s="3">
        <v>66.16</v>
      </c>
      <c r="AR1272" s="3">
        <v>58.66</v>
      </c>
      <c r="AS1272" s="3">
        <v>55.35</v>
      </c>
      <c r="AT1272" s="3">
        <v>53.43</v>
      </c>
      <c r="AU1272" s="3">
        <v>53.16</v>
      </c>
      <c r="AV1272" s="3">
        <v>53.68</v>
      </c>
      <c r="AW1272" s="3">
        <v>55.23</v>
      </c>
      <c r="AX1272" s="3">
        <v>59.43</v>
      </c>
      <c r="AY1272" s="3">
        <v>62.56</v>
      </c>
    </row>
    <row r="1273" spans="1:51" x14ac:dyDescent="0.35">
      <c r="A1273" s="5">
        <f t="shared" si="20"/>
        <v>44508</v>
      </c>
      <c r="B1273" t="s">
        <v>1418</v>
      </c>
      <c r="C1273" s="2">
        <v>44508</v>
      </c>
      <c r="D1273" s="3">
        <v>202.9</v>
      </c>
      <c r="E1273" s="3">
        <v>205.62</v>
      </c>
      <c r="F1273" s="3">
        <v>203.11</v>
      </c>
      <c r="G1273" s="3">
        <v>182</v>
      </c>
      <c r="H1273" s="3">
        <v>127</v>
      </c>
      <c r="I1273" s="3">
        <v>104.69</v>
      </c>
      <c r="J1273" s="3">
        <v>102.99</v>
      </c>
      <c r="K1273" s="3">
        <v>102.12</v>
      </c>
      <c r="L1273" s="3">
        <v>102.67</v>
      </c>
      <c r="M1273" s="3">
        <v>104.16</v>
      </c>
      <c r="N1273" s="3">
        <v>105.48</v>
      </c>
      <c r="O1273" s="3">
        <v>108.49</v>
      </c>
      <c r="P1273" s="3">
        <v>112.41</v>
      </c>
      <c r="Q1273" s="3">
        <v>115.46</v>
      </c>
      <c r="R1273" s="3">
        <v>114.12</v>
      </c>
      <c r="S1273" s="3">
        <v>104.9</v>
      </c>
      <c r="T1273" s="3">
        <v>87.69</v>
      </c>
      <c r="U1273" s="3">
        <v>74.319999999999993</v>
      </c>
      <c r="V1273" s="3">
        <v>66.41</v>
      </c>
      <c r="W1273" s="3">
        <v>69.150000000000006</v>
      </c>
      <c r="X1273" s="3">
        <v>70.69</v>
      </c>
      <c r="Y1273" s="3">
        <v>73.94</v>
      </c>
      <c r="Z1273" s="3">
        <v>76.41</v>
      </c>
      <c r="AA1273" s="3">
        <v>78.62</v>
      </c>
      <c r="AB1273" s="3">
        <v>80.599999999999994</v>
      </c>
      <c r="AC1273" s="3">
        <v>81.8</v>
      </c>
      <c r="AD1273" s="3">
        <v>81.69</v>
      </c>
      <c r="AE1273" s="3">
        <v>78.19</v>
      </c>
      <c r="AF1273" s="3">
        <v>65.790000000000006</v>
      </c>
      <c r="AG1273" s="3">
        <v>59.74</v>
      </c>
      <c r="AH1273" s="3">
        <v>57.19</v>
      </c>
      <c r="AI1273" s="3">
        <v>56.18</v>
      </c>
      <c r="AJ1273" s="3">
        <v>56.99</v>
      </c>
      <c r="AK1273" s="3">
        <v>59.34</v>
      </c>
      <c r="AL1273" s="3">
        <v>64.34</v>
      </c>
      <c r="AM1273" s="3">
        <v>68.19</v>
      </c>
      <c r="AN1273" s="3">
        <v>69.7</v>
      </c>
      <c r="AO1273" s="3">
        <v>70.31</v>
      </c>
      <c r="AP1273" s="3">
        <v>69.39</v>
      </c>
      <c r="AQ1273" s="3">
        <v>66.69</v>
      </c>
      <c r="AR1273" s="3">
        <v>59.19</v>
      </c>
      <c r="AS1273" s="3">
        <v>55.88</v>
      </c>
      <c r="AT1273" s="3">
        <v>53.96</v>
      </c>
      <c r="AU1273" s="3">
        <v>53.69</v>
      </c>
      <c r="AV1273" s="3">
        <v>54.21</v>
      </c>
      <c r="AW1273" s="3">
        <v>55.49</v>
      </c>
      <c r="AX1273" s="3">
        <v>59.28</v>
      </c>
      <c r="AY1273" s="3">
        <v>62.41</v>
      </c>
    </row>
    <row r="1274" spans="1:51" x14ac:dyDescent="0.35">
      <c r="A1274" s="5">
        <f t="shared" si="20"/>
        <v>44509</v>
      </c>
      <c r="B1274" t="s">
        <v>1419</v>
      </c>
      <c r="C1274" s="2">
        <v>44509</v>
      </c>
      <c r="D1274" s="3">
        <v>187.18</v>
      </c>
      <c r="E1274" s="3">
        <v>190.42</v>
      </c>
      <c r="F1274" s="3">
        <v>188.58</v>
      </c>
      <c r="G1274" s="3">
        <v>167.63</v>
      </c>
      <c r="H1274" s="3">
        <v>120.62</v>
      </c>
      <c r="I1274" s="3">
        <v>99</v>
      </c>
      <c r="J1274" s="3">
        <v>96.3</v>
      </c>
      <c r="K1274" s="3">
        <v>96.4</v>
      </c>
      <c r="L1274" s="3">
        <v>96.95</v>
      </c>
      <c r="M1274" s="3">
        <v>98.42</v>
      </c>
      <c r="N1274" s="3">
        <v>99.8</v>
      </c>
      <c r="O1274" s="3">
        <v>103.37</v>
      </c>
      <c r="P1274" s="3">
        <v>106.37</v>
      </c>
      <c r="Q1274" s="3">
        <v>108.56</v>
      </c>
      <c r="R1274" s="3">
        <v>107.49</v>
      </c>
      <c r="S1274" s="3">
        <v>99.13</v>
      </c>
      <c r="T1274" s="3">
        <v>84.06</v>
      </c>
      <c r="U1274" s="3">
        <v>72.92</v>
      </c>
      <c r="V1274" s="3">
        <v>65.17</v>
      </c>
      <c r="W1274" s="3">
        <v>67.91</v>
      </c>
      <c r="X1274" s="3">
        <v>69.45</v>
      </c>
      <c r="Y1274" s="3">
        <v>72.7</v>
      </c>
      <c r="Z1274" s="3">
        <v>75.17</v>
      </c>
      <c r="AA1274" s="3">
        <v>77.38</v>
      </c>
      <c r="AB1274" s="3">
        <v>79.36</v>
      </c>
      <c r="AC1274" s="3">
        <v>80.56</v>
      </c>
      <c r="AD1274" s="3">
        <v>80.45</v>
      </c>
      <c r="AE1274" s="3">
        <v>76.95</v>
      </c>
      <c r="AF1274" s="3">
        <v>64.55</v>
      </c>
      <c r="AG1274" s="3">
        <v>58.5</v>
      </c>
      <c r="AH1274" s="3">
        <v>55.95</v>
      </c>
      <c r="AI1274" s="3">
        <v>54.94</v>
      </c>
      <c r="AJ1274" s="3">
        <v>55.75</v>
      </c>
      <c r="AK1274" s="3">
        <v>58.1</v>
      </c>
      <c r="AL1274" s="3">
        <v>63.1</v>
      </c>
      <c r="AM1274" s="3">
        <v>66.95</v>
      </c>
      <c r="AN1274" s="3">
        <v>68.459999999999994</v>
      </c>
      <c r="AO1274" s="3">
        <v>69.069999999999993</v>
      </c>
      <c r="AP1274" s="3">
        <v>68.150000000000006</v>
      </c>
      <c r="AQ1274" s="3">
        <v>65.45</v>
      </c>
      <c r="AR1274" s="3">
        <v>57.95</v>
      </c>
      <c r="AS1274" s="3">
        <v>54.64</v>
      </c>
      <c r="AT1274" s="3">
        <v>52.72</v>
      </c>
      <c r="AU1274" s="3">
        <v>52.45</v>
      </c>
      <c r="AV1274" s="3">
        <v>52.97</v>
      </c>
      <c r="AW1274" s="3">
        <v>54.25</v>
      </c>
      <c r="AX1274" s="3">
        <v>58.04</v>
      </c>
      <c r="AY1274" s="3">
        <v>61.17</v>
      </c>
    </row>
    <row r="1275" spans="1:51" x14ac:dyDescent="0.35">
      <c r="A1275" s="5">
        <f t="shared" si="20"/>
        <v>44510</v>
      </c>
      <c r="B1275" t="s">
        <v>1420</v>
      </c>
      <c r="C1275" s="2">
        <v>44510</v>
      </c>
      <c r="D1275" s="3">
        <v>179.98</v>
      </c>
      <c r="E1275" s="3">
        <v>183.4</v>
      </c>
      <c r="F1275" s="3">
        <v>181.58</v>
      </c>
      <c r="G1275" s="3">
        <v>161.03</v>
      </c>
      <c r="H1275" s="3">
        <v>119.28</v>
      </c>
      <c r="I1275" s="3">
        <v>100.75</v>
      </c>
      <c r="J1275" s="3">
        <v>97.8</v>
      </c>
      <c r="K1275" s="3">
        <v>97.29</v>
      </c>
      <c r="L1275" s="3">
        <v>97.87</v>
      </c>
      <c r="M1275" s="3">
        <v>99.34</v>
      </c>
      <c r="N1275" s="3">
        <v>100.39</v>
      </c>
      <c r="O1275" s="3">
        <v>104.27</v>
      </c>
      <c r="P1275" s="3">
        <v>107.27</v>
      </c>
      <c r="Q1275" s="3">
        <v>109.46</v>
      </c>
      <c r="R1275" s="3">
        <v>108.39</v>
      </c>
      <c r="S1275" s="3">
        <v>99.85</v>
      </c>
      <c r="T1275" s="3">
        <v>84.74</v>
      </c>
      <c r="U1275" s="3">
        <v>73.8</v>
      </c>
      <c r="V1275" s="3">
        <v>65.959999999999994</v>
      </c>
      <c r="W1275" s="3">
        <v>68.7</v>
      </c>
      <c r="X1275" s="3">
        <v>70.239999999999995</v>
      </c>
      <c r="Y1275" s="3">
        <v>73.239999999999995</v>
      </c>
      <c r="Z1275" s="3">
        <v>75.22</v>
      </c>
      <c r="AA1275" s="3">
        <v>77.08</v>
      </c>
      <c r="AB1275" s="3">
        <v>78.92</v>
      </c>
      <c r="AC1275" s="3">
        <v>80.12</v>
      </c>
      <c r="AD1275" s="3">
        <v>80.010000000000005</v>
      </c>
      <c r="AE1275" s="3">
        <v>76.510000000000005</v>
      </c>
      <c r="AF1275" s="3">
        <v>64.739999999999995</v>
      </c>
      <c r="AG1275" s="3">
        <v>59.19</v>
      </c>
      <c r="AH1275" s="3">
        <v>56.64</v>
      </c>
      <c r="AI1275" s="3">
        <v>55.63</v>
      </c>
      <c r="AJ1275" s="3">
        <v>56.44</v>
      </c>
      <c r="AK1275" s="3">
        <v>58.79</v>
      </c>
      <c r="AL1275" s="3">
        <v>64</v>
      </c>
      <c r="AM1275" s="3">
        <v>68</v>
      </c>
      <c r="AN1275" s="3">
        <v>69.510000000000005</v>
      </c>
      <c r="AO1275" s="3">
        <v>70.12</v>
      </c>
      <c r="AP1275" s="3">
        <v>69.2</v>
      </c>
      <c r="AQ1275" s="3">
        <v>66.5</v>
      </c>
      <c r="AR1275" s="3">
        <v>59</v>
      </c>
      <c r="AS1275" s="3">
        <v>55.69</v>
      </c>
      <c r="AT1275" s="3">
        <v>53.77</v>
      </c>
      <c r="AU1275" s="3">
        <v>53.5</v>
      </c>
      <c r="AV1275" s="3">
        <v>54.02</v>
      </c>
      <c r="AW1275" s="3">
        <v>55.3</v>
      </c>
      <c r="AX1275" s="3">
        <v>59.09</v>
      </c>
      <c r="AY1275" s="3">
        <v>62.22</v>
      </c>
    </row>
    <row r="1276" spans="1:51" x14ac:dyDescent="0.35">
      <c r="A1276" s="5">
        <f t="shared" si="20"/>
        <v>44511</v>
      </c>
      <c r="B1276" t="s">
        <v>1421</v>
      </c>
      <c r="C1276" s="2">
        <v>44511</v>
      </c>
      <c r="D1276" s="3">
        <v>193.33</v>
      </c>
      <c r="E1276" s="3">
        <v>197.26</v>
      </c>
      <c r="F1276" s="3">
        <v>196</v>
      </c>
      <c r="G1276" s="3">
        <v>174.81</v>
      </c>
      <c r="H1276" s="3">
        <v>120.8</v>
      </c>
      <c r="I1276" s="3">
        <v>102.27</v>
      </c>
      <c r="J1276" s="3">
        <v>99.32</v>
      </c>
      <c r="K1276" s="3">
        <v>98.28</v>
      </c>
      <c r="L1276" s="3">
        <v>98.86</v>
      </c>
      <c r="M1276" s="3">
        <v>99.95</v>
      </c>
      <c r="N1276" s="3">
        <v>101</v>
      </c>
      <c r="O1276" s="3">
        <v>105.23</v>
      </c>
      <c r="P1276" s="3">
        <v>108.23</v>
      </c>
      <c r="Q1276" s="3">
        <v>110.42</v>
      </c>
      <c r="R1276" s="3">
        <v>109.35</v>
      </c>
      <c r="S1276" s="3">
        <v>100.58</v>
      </c>
      <c r="T1276" s="3">
        <v>85.01</v>
      </c>
      <c r="U1276" s="3">
        <v>73.62</v>
      </c>
      <c r="V1276" s="3">
        <v>65.489999999999995</v>
      </c>
      <c r="W1276" s="3">
        <v>68.23</v>
      </c>
      <c r="X1276" s="3">
        <v>69.77</v>
      </c>
      <c r="Y1276" s="3">
        <v>72.77</v>
      </c>
      <c r="Z1276" s="3">
        <v>74.75</v>
      </c>
      <c r="AA1276" s="3">
        <v>76.61</v>
      </c>
      <c r="AB1276" s="3">
        <v>78.45</v>
      </c>
      <c r="AC1276" s="3">
        <v>79.650000000000006</v>
      </c>
      <c r="AD1276" s="3">
        <v>79.540000000000006</v>
      </c>
      <c r="AE1276" s="3">
        <v>76.040000000000006</v>
      </c>
      <c r="AF1276" s="3">
        <v>64.27</v>
      </c>
      <c r="AG1276" s="3">
        <v>58.72</v>
      </c>
      <c r="AH1276" s="3">
        <v>56.17</v>
      </c>
      <c r="AI1276" s="3">
        <v>55.16</v>
      </c>
      <c r="AJ1276" s="3">
        <v>55.97</v>
      </c>
      <c r="AK1276" s="3">
        <v>58.14</v>
      </c>
      <c r="AL1276" s="3">
        <v>63.06</v>
      </c>
      <c r="AM1276" s="3">
        <v>66.819999999999993</v>
      </c>
      <c r="AN1276" s="3">
        <v>68.33</v>
      </c>
      <c r="AO1276" s="3">
        <v>68.94</v>
      </c>
      <c r="AP1276" s="3">
        <v>68.02</v>
      </c>
      <c r="AQ1276" s="3">
        <v>65.319999999999993</v>
      </c>
      <c r="AR1276" s="3">
        <v>57.82</v>
      </c>
      <c r="AS1276" s="3">
        <v>54.51</v>
      </c>
      <c r="AT1276" s="3">
        <v>52.59</v>
      </c>
      <c r="AU1276" s="3">
        <v>52.32</v>
      </c>
      <c r="AV1276" s="3">
        <v>52.84</v>
      </c>
      <c r="AW1276" s="3">
        <v>54.12</v>
      </c>
      <c r="AX1276" s="3">
        <v>57.91</v>
      </c>
      <c r="AY1276" s="3">
        <v>61.04</v>
      </c>
    </row>
    <row r="1277" spans="1:51" x14ac:dyDescent="0.35">
      <c r="A1277" s="5">
        <f t="shared" si="20"/>
        <v>44512</v>
      </c>
      <c r="B1277" t="s">
        <v>1422</v>
      </c>
      <c r="C1277" s="2">
        <v>44512</v>
      </c>
      <c r="D1277" s="3">
        <v>194.05</v>
      </c>
      <c r="E1277" s="3">
        <v>198.35</v>
      </c>
      <c r="F1277" s="3">
        <v>196.85</v>
      </c>
      <c r="G1277" s="3">
        <v>176.75</v>
      </c>
      <c r="H1277" s="3">
        <v>120</v>
      </c>
      <c r="I1277" s="3">
        <v>102.05</v>
      </c>
      <c r="J1277" s="3">
        <v>99.12</v>
      </c>
      <c r="K1277" s="3">
        <v>98.13</v>
      </c>
      <c r="L1277" s="3">
        <v>98.71</v>
      </c>
      <c r="M1277" s="3">
        <v>99.8</v>
      </c>
      <c r="N1277" s="3">
        <v>100.99</v>
      </c>
      <c r="O1277" s="3">
        <v>104.94</v>
      </c>
      <c r="P1277" s="3">
        <v>107.94</v>
      </c>
      <c r="Q1277" s="3">
        <v>110.13</v>
      </c>
      <c r="R1277" s="3">
        <v>109.06</v>
      </c>
      <c r="S1277" s="3">
        <v>100.29</v>
      </c>
      <c r="T1277" s="3">
        <v>85.06</v>
      </c>
      <c r="U1277" s="3">
        <v>73.67</v>
      </c>
      <c r="V1277" s="3">
        <v>65.540000000000006</v>
      </c>
      <c r="W1277" s="3">
        <v>68.28</v>
      </c>
      <c r="X1277" s="3">
        <v>69.819999999999993</v>
      </c>
      <c r="Y1277" s="3">
        <v>72.819999999999993</v>
      </c>
      <c r="Z1277" s="3">
        <v>75.62</v>
      </c>
      <c r="AA1277" s="3">
        <v>77.72</v>
      </c>
      <c r="AB1277" s="3">
        <v>79.56</v>
      </c>
      <c r="AC1277" s="3">
        <v>80.760000000000005</v>
      </c>
      <c r="AD1277" s="3">
        <v>80.650000000000006</v>
      </c>
      <c r="AE1277" s="3">
        <v>77.150000000000006</v>
      </c>
      <c r="AF1277" s="3">
        <v>65.03</v>
      </c>
      <c r="AG1277" s="3">
        <v>59.48</v>
      </c>
      <c r="AH1277" s="3">
        <v>56.93</v>
      </c>
      <c r="AI1277" s="3">
        <v>55.92</v>
      </c>
      <c r="AJ1277" s="3">
        <v>56.73</v>
      </c>
      <c r="AK1277" s="3">
        <v>58.9</v>
      </c>
      <c r="AL1277" s="3">
        <v>63.82</v>
      </c>
      <c r="AM1277" s="3">
        <v>67.58</v>
      </c>
      <c r="AN1277" s="3">
        <v>69.09</v>
      </c>
      <c r="AO1277" s="3">
        <v>69.7</v>
      </c>
      <c r="AP1277" s="3">
        <v>68.78</v>
      </c>
      <c r="AQ1277" s="3">
        <v>66.08</v>
      </c>
      <c r="AR1277" s="3">
        <v>59.17</v>
      </c>
      <c r="AS1277" s="3">
        <v>55.86</v>
      </c>
      <c r="AT1277" s="3">
        <v>53.94</v>
      </c>
      <c r="AU1277" s="3">
        <v>53.67</v>
      </c>
      <c r="AV1277" s="3">
        <v>54.19</v>
      </c>
      <c r="AW1277" s="3">
        <v>55.47</v>
      </c>
      <c r="AX1277" s="3">
        <v>59.06</v>
      </c>
      <c r="AY1277" s="3">
        <v>62.19</v>
      </c>
    </row>
    <row r="1278" spans="1:51" x14ac:dyDescent="0.35">
      <c r="A1278" s="5">
        <f t="shared" si="20"/>
        <v>44515</v>
      </c>
      <c r="B1278" t="s">
        <v>1423</v>
      </c>
      <c r="C1278" s="2">
        <v>44515</v>
      </c>
      <c r="D1278" s="3">
        <v>204.79</v>
      </c>
      <c r="E1278" s="3">
        <v>209.32</v>
      </c>
      <c r="F1278" s="3">
        <v>207.32</v>
      </c>
      <c r="G1278" s="3">
        <v>186.28</v>
      </c>
      <c r="H1278" s="3">
        <v>122.5</v>
      </c>
      <c r="I1278" s="3">
        <v>102.84</v>
      </c>
      <c r="J1278" s="3">
        <v>99.81</v>
      </c>
      <c r="K1278" s="3">
        <v>99.13</v>
      </c>
      <c r="L1278" s="3">
        <v>99.71</v>
      </c>
      <c r="M1278" s="3">
        <v>100.84</v>
      </c>
      <c r="N1278" s="3">
        <v>101.85</v>
      </c>
      <c r="O1278" s="3">
        <v>105.8</v>
      </c>
      <c r="P1278" s="3">
        <v>108.8</v>
      </c>
      <c r="Q1278" s="3">
        <v>111.73</v>
      </c>
      <c r="R1278" s="3">
        <v>110.66</v>
      </c>
      <c r="S1278" s="3">
        <v>101.89</v>
      </c>
      <c r="T1278" s="3">
        <v>86.2</v>
      </c>
      <c r="U1278" s="3">
        <v>74.64</v>
      </c>
      <c r="V1278" s="3">
        <v>66.510000000000005</v>
      </c>
      <c r="W1278" s="3">
        <v>69.25</v>
      </c>
      <c r="X1278" s="3">
        <v>70.790000000000006</v>
      </c>
      <c r="Y1278" s="3">
        <v>73.8</v>
      </c>
      <c r="Z1278" s="3">
        <v>76.27</v>
      </c>
      <c r="AA1278" s="3">
        <v>78.37</v>
      </c>
      <c r="AB1278" s="3">
        <v>80.209999999999994</v>
      </c>
      <c r="AC1278" s="3">
        <v>81.41</v>
      </c>
      <c r="AD1278" s="3">
        <v>81.3</v>
      </c>
      <c r="AE1278" s="3">
        <v>77.8</v>
      </c>
      <c r="AF1278" s="3">
        <v>65.42</v>
      </c>
      <c r="AG1278" s="3">
        <v>59.89</v>
      </c>
      <c r="AH1278" s="3">
        <v>57.35</v>
      </c>
      <c r="AI1278" s="3">
        <v>56.34</v>
      </c>
      <c r="AJ1278" s="3">
        <v>57.15</v>
      </c>
      <c r="AK1278" s="3">
        <v>59.28</v>
      </c>
      <c r="AL1278" s="3">
        <v>64.16</v>
      </c>
      <c r="AM1278" s="3">
        <v>67.92</v>
      </c>
      <c r="AN1278" s="3">
        <v>69.430000000000007</v>
      </c>
      <c r="AO1278" s="3">
        <v>70.040000000000006</v>
      </c>
      <c r="AP1278" s="3">
        <v>69.12</v>
      </c>
      <c r="AQ1278" s="3">
        <v>66.42</v>
      </c>
      <c r="AR1278" s="3">
        <v>59.51</v>
      </c>
      <c r="AS1278" s="3">
        <v>56.2</v>
      </c>
      <c r="AT1278" s="3">
        <v>54.28</v>
      </c>
      <c r="AU1278" s="3">
        <v>54.01</v>
      </c>
      <c r="AV1278" s="3">
        <v>54.53</v>
      </c>
      <c r="AW1278" s="3">
        <v>55.81</v>
      </c>
      <c r="AX1278" s="3">
        <v>59.4</v>
      </c>
      <c r="AY1278" s="3">
        <v>62.53</v>
      </c>
    </row>
    <row r="1279" spans="1:51" x14ac:dyDescent="0.35">
      <c r="A1279" s="5">
        <f t="shared" si="20"/>
        <v>44516</v>
      </c>
      <c r="B1279" t="s">
        <v>1424</v>
      </c>
      <c r="C1279" s="2">
        <v>44516</v>
      </c>
      <c r="D1279" s="3">
        <v>239.91</v>
      </c>
      <c r="E1279" s="3">
        <v>244.97</v>
      </c>
      <c r="F1279" s="3">
        <v>243.35</v>
      </c>
      <c r="G1279" s="3">
        <v>217.35</v>
      </c>
      <c r="H1279" s="3">
        <v>130.68</v>
      </c>
      <c r="I1279" s="3">
        <v>108.11</v>
      </c>
      <c r="J1279" s="3">
        <v>105.08</v>
      </c>
      <c r="K1279" s="3">
        <v>105.92</v>
      </c>
      <c r="L1279" s="3">
        <v>106.23</v>
      </c>
      <c r="M1279" s="3">
        <v>107.62</v>
      </c>
      <c r="N1279" s="3">
        <v>109.03</v>
      </c>
      <c r="O1279" s="3">
        <v>112.97</v>
      </c>
      <c r="P1279" s="3">
        <v>115.97</v>
      </c>
      <c r="Q1279" s="3">
        <v>118.29</v>
      </c>
      <c r="R1279" s="3">
        <v>117.22</v>
      </c>
      <c r="S1279" s="3">
        <v>108.45</v>
      </c>
      <c r="T1279" s="3">
        <v>89.95</v>
      </c>
      <c r="U1279" s="3">
        <v>76.28</v>
      </c>
      <c r="V1279" s="3">
        <v>68.150000000000006</v>
      </c>
      <c r="W1279" s="3">
        <v>70.89</v>
      </c>
      <c r="X1279" s="3">
        <v>72.430000000000007</v>
      </c>
      <c r="Y1279" s="3">
        <v>75.41</v>
      </c>
      <c r="Z1279" s="3">
        <v>77.81</v>
      </c>
      <c r="AA1279" s="3">
        <v>79.86</v>
      </c>
      <c r="AB1279" s="3">
        <v>81.650000000000006</v>
      </c>
      <c r="AC1279" s="3">
        <v>82.85</v>
      </c>
      <c r="AD1279" s="3">
        <v>82.74</v>
      </c>
      <c r="AE1279" s="3">
        <v>79.239999999999995</v>
      </c>
      <c r="AF1279" s="3">
        <v>65.97</v>
      </c>
      <c r="AG1279" s="3">
        <v>60.44</v>
      </c>
      <c r="AH1279" s="3">
        <v>57.9</v>
      </c>
      <c r="AI1279" s="3">
        <v>56.89</v>
      </c>
      <c r="AJ1279" s="3">
        <v>57.7</v>
      </c>
      <c r="AK1279" s="3">
        <v>59.61</v>
      </c>
      <c r="AL1279" s="3">
        <v>64.5</v>
      </c>
      <c r="AM1279" s="3">
        <v>68.260000000000005</v>
      </c>
      <c r="AN1279" s="3">
        <v>69.77</v>
      </c>
      <c r="AO1279" s="3">
        <v>70.38</v>
      </c>
      <c r="AP1279" s="3">
        <v>69.459999999999994</v>
      </c>
      <c r="AQ1279" s="3">
        <v>66.760000000000005</v>
      </c>
      <c r="AR1279" s="3">
        <v>59.85</v>
      </c>
      <c r="AS1279" s="3">
        <v>56.54</v>
      </c>
      <c r="AT1279" s="3">
        <v>54.62</v>
      </c>
      <c r="AU1279" s="3">
        <v>54.35</v>
      </c>
      <c r="AV1279" s="3">
        <v>54.87</v>
      </c>
      <c r="AW1279" s="3">
        <v>56.15</v>
      </c>
      <c r="AX1279" s="3">
        <v>59.74</v>
      </c>
      <c r="AY1279" s="3">
        <v>62.87</v>
      </c>
    </row>
    <row r="1280" spans="1:51" x14ac:dyDescent="0.35">
      <c r="A1280" s="5">
        <f t="shared" si="20"/>
        <v>44517</v>
      </c>
      <c r="B1280" t="s">
        <v>1425</v>
      </c>
      <c r="C1280" s="2">
        <v>44517</v>
      </c>
      <c r="D1280" s="3">
        <v>239.01</v>
      </c>
      <c r="E1280" s="3">
        <v>244.75</v>
      </c>
      <c r="F1280" s="3">
        <v>243.21</v>
      </c>
      <c r="G1280" s="3">
        <v>214.21</v>
      </c>
      <c r="H1280" s="3">
        <v>129</v>
      </c>
      <c r="I1280" s="3">
        <v>107</v>
      </c>
      <c r="J1280" s="3">
        <v>104.06</v>
      </c>
      <c r="K1280" s="3">
        <v>104.25</v>
      </c>
      <c r="L1280" s="3">
        <v>104.65</v>
      </c>
      <c r="M1280" s="3">
        <v>106</v>
      </c>
      <c r="N1280" s="3">
        <v>106.96</v>
      </c>
      <c r="O1280" s="3">
        <v>110.9</v>
      </c>
      <c r="P1280" s="3">
        <v>113.9</v>
      </c>
      <c r="Q1280" s="3">
        <v>116.36</v>
      </c>
      <c r="R1280" s="3">
        <v>115.29</v>
      </c>
      <c r="S1280" s="3">
        <v>106.52</v>
      </c>
      <c r="T1280" s="3">
        <v>89.49</v>
      </c>
      <c r="U1280" s="3">
        <v>76.66</v>
      </c>
      <c r="V1280" s="3">
        <v>68.53</v>
      </c>
      <c r="W1280" s="3">
        <v>71.27</v>
      </c>
      <c r="X1280" s="3">
        <v>72.81</v>
      </c>
      <c r="Y1280" s="3">
        <v>75.3</v>
      </c>
      <c r="Z1280" s="3">
        <v>78.34</v>
      </c>
      <c r="AA1280" s="3">
        <v>80.540000000000006</v>
      </c>
      <c r="AB1280" s="3">
        <v>82.33</v>
      </c>
      <c r="AC1280" s="3">
        <v>83.53</v>
      </c>
      <c r="AD1280" s="3">
        <v>83.42</v>
      </c>
      <c r="AE1280" s="3">
        <v>80.33</v>
      </c>
      <c r="AF1280" s="3">
        <v>66.61</v>
      </c>
      <c r="AG1280" s="3">
        <v>61.08</v>
      </c>
      <c r="AH1280" s="3">
        <v>58.54</v>
      </c>
      <c r="AI1280" s="3">
        <v>57.53</v>
      </c>
      <c r="AJ1280" s="3">
        <v>58.34</v>
      </c>
      <c r="AK1280" s="3">
        <v>60.25</v>
      </c>
      <c r="AL1280" s="3">
        <v>64.94</v>
      </c>
      <c r="AM1280" s="3">
        <v>68.62</v>
      </c>
      <c r="AN1280" s="3">
        <v>70.13</v>
      </c>
      <c r="AO1280" s="3">
        <v>70.739999999999995</v>
      </c>
      <c r="AP1280" s="3">
        <v>69.819999999999993</v>
      </c>
      <c r="AQ1280" s="3">
        <v>67.12</v>
      </c>
      <c r="AR1280" s="3">
        <v>60.21</v>
      </c>
      <c r="AS1280" s="3">
        <v>56.9</v>
      </c>
      <c r="AT1280" s="3">
        <v>54.98</v>
      </c>
      <c r="AU1280" s="3">
        <v>54.71</v>
      </c>
      <c r="AV1280" s="3">
        <v>55.23</v>
      </c>
      <c r="AW1280" s="3">
        <v>56.51</v>
      </c>
      <c r="AX1280" s="3">
        <v>60.1</v>
      </c>
      <c r="AY1280" s="3">
        <v>63.23</v>
      </c>
    </row>
    <row r="1281" spans="1:51" x14ac:dyDescent="0.35">
      <c r="A1281" s="5">
        <f t="shared" si="20"/>
        <v>44518</v>
      </c>
      <c r="B1281" t="s">
        <v>1426</v>
      </c>
      <c r="C1281" s="2">
        <v>44518</v>
      </c>
      <c r="D1281" s="3">
        <v>239.8</v>
      </c>
      <c r="E1281" s="3">
        <v>246.34</v>
      </c>
      <c r="F1281" s="3">
        <v>245.36</v>
      </c>
      <c r="G1281" s="3">
        <v>215.36</v>
      </c>
      <c r="H1281" s="3">
        <v>131.65</v>
      </c>
      <c r="I1281" s="3">
        <v>110.6</v>
      </c>
      <c r="J1281" s="3">
        <v>107.62</v>
      </c>
      <c r="K1281" s="3">
        <v>107.6</v>
      </c>
      <c r="L1281" s="3">
        <v>107.88</v>
      </c>
      <c r="M1281" s="3">
        <v>109.11</v>
      </c>
      <c r="N1281" s="3">
        <v>110.08</v>
      </c>
      <c r="O1281" s="3">
        <v>114.03</v>
      </c>
      <c r="P1281" s="3">
        <v>117.2</v>
      </c>
      <c r="Q1281" s="3">
        <v>120.06</v>
      </c>
      <c r="R1281" s="3">
        <v>118.99</v>
      </c>
      <c r="S1281" s="3">
        <v>110.23</v>
      </c>
      <c r="T1281" s="3">
        <v>90.95</v>
      </c>
      <c r="U1281" s="3">
        <v>77.489999999999995</v>
      </c>
      <c r="V1281" s="3">
        <v>69.36</v>
      </c>
      <c r="W1281" s="3">
        <v>72.099999999999994</v>
      </c>
      <c r="X1281" s="3">
        <v>73.64</v>
      </c>
      <c r="Y1281" s="3">
        <v>76.13</v>
      </c>
      <c r="Z1281" s="3">
        <v>78.13</v>
      </c>
      <c r="AA1281" s="3">
        <v>80.33</v>
      </c>
      <c r="AB1281" s="3">
        <v>82.12</v>
      </c>
      <c r="AC1281" s="3">
        <v>83.32</v>
      </c>
      <c r="AD1281" s="3">
        <v>83.21</v>
      </c>
      <c r="AE1281" s="3">
        <v>79.77</v>
      </c>
      <c r="AF1281" s="3">
        <v>65.849999999999994</v>
      </c>
      <c r="AG1281" s="3">
        <v>60.32</v>
      </c>
      <c r="AH1281" s="3">
        <v>57.78</v>
      </c>
      <c r="AI1281" s="3">
        <v>56.77</v>
      </c>
      <c r="AJ1281" s="3">
        <v>57.58</v>
      </c>
      <c r="AK1281" s="3">
        <v>59.49</v>
      </c>
      <c r="AL1281" s="3">
        <v>64.180000000000007</v>
      </c>
      <c r="AM1281" s="3">
        <v>67.86</v>
      </c>
      <c r="AN1281" s="3">
        <v>69.37</v>
      </c>
      <c r="AO1281" s="3">
        <v>69.98</v>
      </c>
      <c r="AP1281" s="3">
        <v>69.06</v>
      </c>
      <c r="AQ1281" s="3">
        <v>66.36</v>
      </c>
      <c r="AR1281" s="3">
        <v>58.85</v>
      </c>
      <c r="AS1281" s="3">
        <v>55.54</v>
      </c>
      <c r="AT1281" s="3">
        <v>53.62</v>
      </c>
      <c r="AU1281" s="3">
        <v>53.35</v>
      </c>
      <c r="AV1281" s="3">
        <v>53.87</v>
      </c>
      <c r="AW1281" s="3">
        <v>55.15</v>
      </c>
      <c r="AX1281" s="3">
        <v>58.74</v>
      </c>
      <c r="AY1281" s="3">
        <v>61.87</v>
      </c>
    </row>
    <row r="1282" spans="1:51" x14ac:dyDescent="0.35">
      <c r="A1282" s="5">
        <f t="shared" si="20"/>
        <v>44519</v>
      </c>
      <c r="B1282" t="s">
        <v>1427</v>
      </c>
      <c r="C1282" s="2">
        <v>44519</v>
      </c>
      <c r="D1282" s="3">
        <v>219.51</v>
      </c>
      <c r="E1282" s="3">
        <v>226.3</v>
      </c>
      <c r="F1282" s="3">
        <v>225.78</v>
      </c>
      <c r="G1282" s="3">
        <v>195.82</v>
      </c>
      <c r="H1282" s="3">
        <v>126.19</v>
      </c>
      <c r="I1282" s="3">
        <v>105.83</v>
      </c>
      <c r="J1282" s="3">
        <v>102.92</v>
      </c>
      <c r="K1282" s="3">
        <v>102.9</v>
      </c>
      <c r="L1282" s="3">
        <v>103.18</v>
      </c>
      <c r="M1282" s="3">
        <v>104.02</v>
      </c>
      <c r="N1282" s="3">
        <v>105.27</v>
      </c>
      <c r="O1282" s="3">
        <v>109.24</v>
      </c>
      <c r="P1282" s="3">
        <v>112.41</v>
      </c>
      <c r="Q1282" s="3">
        <v>114.93</v>
      </c>
      <c r="R1282" s="3">
        <v>113.86</v>
      </c>
      <c r="S1282" s="3">
        <v>105.25</v>
      </c>
      <c r="T1282" s="3">
        <v>88.55</v>
      </c>
      <c r="U1282" s="3">
        <v>75.34</v>
      </c>
      <c r="V1282" s="3">
        <v>67.209999999999994</v>
      </c>
      <c r="W1282" s="3">
        <v>69.95</v>
      </c>
      <c r="X1282" s="3">
        <v>71.489999999999995</v>
      </c>
      <c r="Y1282" s="3">
        <v>73.98</v>
      </c>
      <c r="Z1282" s="3">
        <v>76.98</v>
      </c>
      <c r="AA1282" s="3">
        <v>79.180000000000007</v>
      </c>
      <c r="AB1282" s="3">
        <v>80.97</v>
      </c>
      <c r="AC1282" s="3">
        <v>82.17</v>
      </c>
      <c r="AD1282" s="3">
        <v>82.06</v>
      </c>
      <c r="AE1282" s="3">
        <v>78.62</v>
      </c>
      <c r="AF1282" s="3">
        <v>65.290000000000006</v>
      </c>
      <c r="AG1282" s="3">
        <v>59.76</v>
      </c>
      <c r="AH1282" s="3">
        <v>57.22</v>
      </c>
      <c r="AI1282" s="3">
        <v>56.21</v>
      </c>
      <c r="AJ1282" s="3">
        <v>57.02</v>
      </c>
      <c r="AK1282" s="3">
        <v>58.93</v>
      </c>
      <c r="AL1282" s="3">
        <v>63.62</v>
      </c>
      <c r="AM1282" s="3">
        <v>67.3</v>
      </c>
      <c r="AN1282" s="3">
        <v>68.81</v>
      </c>
      <c r="AO1282" s="3">
        <v>69.42</v>
      </c>
      <c r="AP1282" s="3">
        <v>68.5</v>
      </c>
      <c r="AQ1282" s="3">
        <v>65.8</v>
      </c>
      <c r="AR1282" s="3">
        <v>58.29</v>
      </c>
      <c r="AS1282" s="3">
        <v>54.98</v>
      </c>
      <c r="AT1282" s="3">
        <v>53.06</v>
      </c>
      <c r="AU1282" s="3">
        <v>52.79</v>
      </c>
      <c r="AV1282" s="3">
        <v>53.31</v>
      </c>
      <c r="AW1282" s="3">
        <v>54.59</v>
      </c>
      <c r="AX1282" s="3">
        <v>58.18</v>
      </c>
      <c r="AY1282" s="3">
        <v>61.31</v>
      </c>
    </row>
    <row r="1283" spans="1:51" x14ac:dyDescent="0.35">
      <c r="A1283" s="5">
        <f t="shared" si="20"/>
        <v>44522</v>
      </c>
      <c r="B1283" t="s">
        <v>1428</v>
      </c>
      <c r="C1283" s="2">
        <v>44522</v>
      </c>
      <c r="D1283" s="3">
        <v>211.17</v>
      </c>
      <c r="E1283" s="3">
        <v>217.72</v>
      </c>
      <c r="F1283" s="3">
        <v>217.59</v>
      </c>
      <c r="G1283" s="3">
        <v>192.22</v>
      </c>
      <c r="H1283" s="3">
        <v>122.02</v>
      </c>
      <c r="I1283" s="3">
        <v>105.01</v>
      </c>
      <c r="J1283" s="3">
        <v>102.1</v>
      </c>
      <c r="K1283" s="3">
        <v>102.1</v>
      </c>
      <c r="L1283" s="3">
        <v>101.11</v>
      </c>
      <c r="M1283" s="3">
        <v>102.38</v>
      </c>
      <c r="N1283" s="3">
        <v>103.66</v>
      </c>
      <c r="O1283" s="3">
        <v>107.81</v>
      </c>
      <c r="P1283" s="3">
        <v>110.98</v>
      </c>
      <c r="Q1283" s="3">
        <v>113.21</v>
      </c>
      <c r="R1283" s="3">
        <v>112.14</v>
      </c>
      <c r="S1283" s="3">
        <v>103.53</v>
      </c>
      <c r="T1283" s="3">
        <v>86.84</v>
      </c>
      <c r="U1283" s="3">
        <v>73.63</v>
      </c>
      <c r="V1283" s="3">
        <v>65.5</v>
      </c>
      <c r="W1283" s="3">
        <v>68.239999999999995</v>
      </c>
      <c r="X1283" s="3">
        <v>69.78</v>
      </c>
      <c r="Y1283" s="3">
        <v>72.27</v>
      </c>
      <c r="Z1283" s="3">
        <v>75.27</v>
      </c>
      <c r="AA1283" s="3">
        <v>77.47</v>
      </c>
      <c r="AB1283" s="3">
        <v>79.260000000000005</v>
      </c>
      <c r="AC1283" s="3">
        <v>80.459999999999994</v>
      </c>
      <c r="AD1283" s="3">
        <v>80.349999999999994</v>
      </c>
      <c r="AE1283" s="3">
        <v>76.91</v>
      </c>
      <c r="AF1283" s="3">
        <v>64.430000000000007</v>
      </c>
      <c r="AG1283" s="3">
        <v>58.9</v>
      </c>
      <c r="AH1283" s="3">
        <v>56.36</v>
      </c>
      <c r="AI1283" s="3">
        <v>55.35</v>
      </c>
      <c r="AJ1283" s="3">
        <v>56.16</v>
      </c>
      <c r="AK1283" s="3">
        <v>58.07</v>
      </c>
      <c r="AL1283" s="3">
        <v>62.57</v>
      </c>
      <c r="AM1283" s="3">
        <v>66.239999999999995</v>
      </c>
      <c r="AN1283" s="3">
        <v>67.75</v>
      </c>
      <c r="AO1283" s="3">
        <v>68.36</v>
      </c>
      <c r="AP1283" s="3">
        <v>67.44</v>
      </c>
      <c r="AQ1283" s="3">
        <v>64.739999999999995</v>
      </c>
      <c r="AR1283" s="3">
        <v>57.99</v>
      </c>
      <c r="AS1283" s="3">
        <v>54.68</v>
      </c>
      <c r="AT1283" s="3">
        <v>52.76</v>
      </c>
      <c r="AU1283" s="3">
        <v>52.49</v>
      </c>
      <c r="AV1283" s="3">
        <v>53.01</v>
      </c>
      <c r="AW1283" s="3">
        <v>54.29</v>
      </c>
      <c r="AX1283" s="3">
        <v>57.88</v>
      </c>
      <c r="AY1283" s="3">
        <v>61.01</v>
      </c>
    </row>
    <row r="1284" spans="1:51" x14ac:dyDescent="0.35">
      <c r="A1284" s="5">
        <f t="shared" si="20"/>
        <v>44523</v>
      </c>
      <c r="B1284" t="s">
        <v>1429</v>
      </c>
      <c r="C1284" s="2">
        <v>44523</v>
      </c>
      <c r="D1284" s="3">
        <v>229.05</v>
      </c>
      <c r="E1284" s="3">
        <v>235.32</v>
      </c>
      <c r="F1284" s="3">
        <v>235.08</v>
      </c>
      <c r="G1284" s="3">
        <v>207.5</v>
      </c>
      <c r="H1284" s="3">
        <v>127.14</v>
      </c>
      <c r="I1284" s="3">
        <v>108.16</v>
      </c>
      <c r="J1284" s="3">
        <v>105.25</v>
      </c>
      <c r="K1284" s="3">
        <v>105.52</v>
      </c>
      <c r="L1284" s="3">
        <v>104.76</v>
      </c>
      <c r="M1284" s="3">
        <v>106.43</v>
      </c>
      <c r="N1284" s="3">
        <v>108.18</v>
      </c>
      <c r="O1284" s="3">
        <v>112.48</v>
      </c>
      <c r="P1284" s="3">
        <v>115.65</v>
      </c>
      <c r="Q1284" s="3">
        <v>117.88</v>
      </c>
      <c r="R1284" s="3">
        <v>117.06</v>
      </c>
      <c r="S1284" s="3">
        <v>108.22</v>
      </c>
      <c r="T1284" s="3">
        <v>89.48</v>
      </c>
      <c r="U1284" s="3">
        <v>75.459999999999994</v>
      </c>
      <c r="V1284" s="3">
        <v>67</v>
      </c>
      <c r="W1284" s="3">
        <v>69.739999999999995</v>
      </c>
      <c r="X1284" s="3">
        <v>71.39</v>
      </c>
      <c r="Y1284" s="3">
        <v>74.12</v>
      </c>
      <c r="Z1284" s="3">
        <v>77.44</v>
      </c>
      <c r="AA1284" s="3">
        <v>79.88</v>
      </c>
      <c r="AB1284" s="3">
        <v>81.73</v>
      </c>
      <c r="AC1284" s="3">
        <v>82.93</v>
      </c>
      <c r="AD1284" s="3">
        <v>82.82</v>
      </c>
      <c r="AE1284" s="3">
        <v>79.38</v>
      </c>
      <c r="AF1284" s="3">
        <v>66.52</v>
      </c>
      <c r="AG1284" s="3">
        <v>60.26</v>
      </c>
      <c r="AH1284" s="3">
        <v>57.55</v>
      </c>
      <c r="AI1284" s="3">
        <v>56.54</v>
      </c>
      <c r="AJ1284" s="3">
        <v>57.35</v>
      </c>
      <c r="AK1284" s="3">
        <v>59.26</v>
      </c>
      <c r="AL1284" s="3">
        <v>63.64</v>
      </c>
      <c r="AM1284" s="3">
        <v>67.31</v>
      </c>
      <c r="AN1284" s="3">
        <v>68.819999999999993</v>
      </c>
      <c r="AO1284" s="3">
        <v>69.430000000000007</v>
      </c>
      <c r="AP1284" s="3">
        <v>68.510000000000005</v>
      </c>
      <c r="AQ1284" s="3">
        <v>65.81</v>
      </c>
      <c r="AR1284" s="3">
        <v>59.06</v>
      </c>
      <c r="AS1284" s="3">
        <v>55.75</v>
      </c>
      <c r="AT1284" s="3">
        <v>53.83</v>
      </c>
      <c r="AU1284" s="3">
        <v>53.56</v>
      </c>
      <c r="AV1284" s="3">
        <v>54.08</v>
      </c>
      <c r="AW1284" s="3">
        <v>55.36</v>
      </c>
      <c r="AX1284" s="3">
        <v>58.95</v>
      </c>
      <c r="AY1284" s="3">
        <v>62.08</v>
      </c>
    </row>
    <row r="1285" spans="1:51" x14ac:dyDescent="0.35">
      <c r="A1285" s="5">
        <f t="shared" si="20"/>
        <v>44524</v>
      </c>
      <c r="B1285" t="s">
        <v>1430</v>
      </c>
      <c r="C1285" s="2">
        <v>44524</v>
      </c>
      <c r="D1285" s="3">
        <v>235.37</v>
      </c>
      <c r="E1285" s="3">
        <v>241.07</v>
      </c>
      <c r="F1285" s="3">
        <v>240.96</v>
      </c>
      <c r="G1285" s="3">
        <v>214.25</v>
      </c>
      <c r="H1285" s="3">
        <v>131.12</v>
      </c>
      <c r="I1285" s="3">
        <v>111.73</v>
      </c>
      <c r="J1285" s="3">
        <v>108.82</v>
      </c>
      <c r="K1285" s="3">
        <v>109.05</v>
      </c>
      <c r="L1285" s="3">
        <v>108.73</v>
      </c>
      <c r="M1285" s="3">
        <v>110.4</v>
      </c>
      <c r="N1285" s="3">
        <v>111.36</v>
      </c>
      <c r="O1285" s="3">
        <v>115.45</v>
      </c>
      <c r="P1285" s="3">
        <v>118.53</v>
      </c>
      <c r="Q1285" s="3">
        <v>120.9</v>
      </c>
      <c r="R1285" s="3">
        <v>120.09</v>
      </c>
      <c r="S1285" s="3">
        <v>111.11</v>
      </c>
      <c r="T1285" s="3">
        <v>91.64</v>
      </c>
      <c r="U1285" s="3">
        <v>77.48</v>
      </c>
      <c r="V1285" s="3">
        <v>69.02</v>
      </c>
      <c r="W1285" s="3">
        <v>71.760000000000005</v>
      </c>
      <c r="X1285" s="3">
        <v>73.41</v>
      </c>
      <c r="Y1285" s="3">
        <v>76.040000000000006</v>
      </c>
      <c r="Z1285" s="3">
        <v>79.209999999999994</v>
      </c>
      <c r="AA1285" s="3">
        <v>81.53</v>
      </c>
      <c r="AB1285" s="3">
        <v>83.38</v>
      </c>
      <c r="AC1285" s="3">
        <v>84.58</v>
      </c>
      <c r="AD1285" s="3">
        <v>84.47</v>
      </c>
      <c r="AE1285" s="3">
        <v>81.03</v>
      </c>
      <c r="AF1285" s="3">
        <v>68.17</v>
      </c>
      <c r="AG1285" s="3">
        <v>61.91</v>
      </c>
      <c r="AH1285" s="3">
        <v>59.2</v>
      </c>
      <c r="AI1285" s="3">
        <v>58.19</v>
      </c>
      <c r="AJ1285" s="3">
        <v>59</v>
      </c>
      <c r="AK1285" s="3">
        <v>60.91</v>
      </c>
      <c r="AL1285" s="3">
        <v>65.33</v>
      </c>
      <c r="AM1285" s="3">
        <v>69</v>
      </c>
      <c r="AN1285" s="3">
        <v>70.510000000000005</v>
      </c>
      <c r="AO1285" s="3">
        <v>71.12</v>
      </c>
      <c r="AP1285" s="3">
        <v>70.2</v>
      </c>
      <c r="AQ1285" s="3">
        <v>67.5</v>
      </c>
      <c r="AR1285" s="3">
        <v>60.75</v>
      </c>
      <c r="AS1285" s="3">
        <v>57.44</v>
      </c>
      <c r="AT1285" s="3">
        <v>55.52</v>
      </c>
      <c r="AU1285" s="3">
        <v>55.25</v>
      </c>
      <c r="AV1285" s="3">
        <v>55.77</v>
      </c>
      <c r="AW1285" s="3">
        <v>57.05</v>
      </c>
      <c r="AX1285" s="3">
        <v>60.02</v>
      </c>
      <c r="AY1285" s="3">
        <v>62.38</v>
      </c>
    </row>
    <row r="1286" spans="1:51" x14ac:dyDescent="0.35">
      <c r="A1286" s="5">
        <f t="shared" si="20"/>
        <v>44525</v>
      </c>
      <c r="B1286" t="s">
        <v>1431</v>
      </c>
      <c r="C1286" s="2">
        <v>44525</v>
      </c>
      <c r="D1286" s="3">
        <v>233.66</v>
      </c>
      <c r="E1286" s="3">
        <v>239.28</v>
      </c>
      <c r="F1286" s="3">
        <v>239.53</v>
      </c>
      <c r="G1286" s="3">
        <v>217.03</v>
      </c>
      <c r="H1286" s="3">
        <v>132.03</v>
      </c>
      <c r="I1286" s="3">
        <v>113.67</v>
      </c>
      <c r="J1286" s="3">
        <v>110.76</v>
      </c>
      <c r="K1286" s="3">
        <v>110.81</v>
      </c>
      <c r="L1286" s="3">
        <v>110.56</v>
      </c>
      <c r="M1286" s="3">
        <v>112.23</v>
      </c>
      <c r="N1286" s="3">
        <v>113.21</v>
      </c>
      <c r="O1286" s="3">
        <v>117.3</v>
      </c>
      <c r="P1286" s="3">
        <v>120.38</v>
      </c>
      <c r="Q1286" s="3">
        <v>122.75</v>
      </c>
      <c r="R1286" s="3">
        <v>121.94</v>
      </c>
      <c r="S1286" s="3">
        <v>112.96</v>
      </c>
      <c r="T1286" s="3">
        <v>94.87</v>
      </c>
      <c r="U1286" s="3">
        <v>81.150000000000006</v>
      </c>
      <c r="V1286" s="3">
        <v>72.69</v>
      </c>
      <c r="W1286" s="3">
        <v>75.430000000000007</v>
      </c>
      <c r="X1286" s="3">
        <v>77.08</v>
      </c>
      <c r="Y1286" s="3">
        <v>79.709999999999994</v>
      </c>
      <c r="Z1286" s="3">
        <v>82.84</v>
      </c>
      <c r="AA1286" s="3">
        <v>85.07</v>
      </c>
      <c r="AB1286" s="3">
        <v>86.92</v>
      </c>
      <c r="AC1286" s="3">
        <v>88.12</v>
      </c>
      <c r="AD1286" s="3">
        <v>88.01</v>
      </c>
      <c r="AE1286" s="3">
        <v>84.44</v>
      </c>
      <c r="AF1286" s="3">
        <v>70.459999999999994</v>
      </c>
      <c r="AG1286" s="3">
        <v>63.56</v>
      </c>
      <c r="AH1286" s="3">
        <v>60.7</v>
      </c>
      <c r="AI1286" s="3">
        <v>59.69</v>
      </c>
      <c r="AJ1286" s="3">
        <v>60.5</v>
      </c>
      <c r="AK1286" s="3">
        <v>62.41</v>
      </c>
      <c r="AL1286" s="3">
        <v>66.83</v>
      </c>
      <c r="AM1286" s="3">
        <v>70.5</v>
      </c>
      <c r="AN1286" s="3">
        <v>72.010000000000005</v>
      </c>
      <c r="AO1286" s="3">
        <v>72.62</v>
      </c>
      <c r="AP1286" s="3">
        <v>71.7</v>
      </c>
      <c r="AQ1286" s="3">
        <v>69</v>
      </c>
      <c r="AR1286" s="3">
        <v>62.25</v>
      </c>
      <c r="AS1286" s="3">
        <v>58.94</v>
      </c>
      <c r="AT1286" s="3">
        <v>57.02</v>
      </c>
      <c r="AU1286" s="3">
        <v>56.75</v>
      </c>
      <c r="AV1286" s="3">
        <v>57.27</v>
      </c>
      <c r="AW1286" s="3">
        <v>58.55</v>
      </c>
      <c r="AX1286" s="3">
        <v>61.52</v>
      </c>
      <c r="AY1286" s="3">
        <v>63.88</v>
      </c>
    </row>
    <row r="1287" spans="1:51" x14ac:dyDescent="0.35">
      <c r="A1287" s="5">
        <f t="shared" si="20"/>
        <v>44526</v>
      </c>
      <c r="B1287" t="s">
        <v>1432</v>
      </c>
      <c r="C1287" s="2">
        <v>44526</v>
      </c>
      <c r="D1287" s="3">
        <v>222.08</v>
      </c>
      <c r="E1287" s="3">
        <v>227.5</v>
      </c>
      <c r="F1287" s="3">
        <v>227.56</v>
      </c>
      <c r="G1287" s="3">
        <v>203.06</v>
      </c>
      <c r="H1287" s="3">
        <v>128.36000000000001</v>
      </c>
      <c r="I1287" s="3">
        <v>109.78</v>
      </c>
      <c r="J1287" s="3">
        <v>106.72</v>
      </c>
      <c r="K1287" s="3">
        <v>106.73</v>
      </c>
      <c r="L1287" s="3">
        <v>106.55</v>
      </c>
      <c r="M1287" s="3">
        <v>108.21</v>
      </c>
      <c r="N1287" s="3">
        <v>109.19</v>
      </c>
      <c r="O1287" s="3">
        <v>112.92</v>
      </c>
      <c r="P1287" s="3">
        <v>116</v>
      </c>
      <c r="Q1287" s="3">
        <v>118.37</v>
      </c>
      <c r="R1287" s="3">
        <v>117.56</v>
      </c>
      <c r="S1287" s="3">
        <v>109.31</v>
      </c>
      <c r="T1287" s="3">
        <v>92.71</v>
      </c>
      <c r="U1287" s="3">
        <v>79.430000000000007</v>
      </c>
      <c r="V1287" s="3">
        <v>70.97</v>
      </c>
      <c r="W1287" s="3">
        <v>73.709999999999994</v>
      </c>
      <c r="X1287" s="3">
        <v>75.36</v>
      </c>
      <c r="Y1287" s="3">
        <v>77.989999999999995</v>
      </c>
      <c r="Z1287" s="3">
        <v>81.12</v>
      </c>
      <c r="AA1287" s="3">
        <v>83.35</v>
      </c>
      <c r="AB1287" s="3">
        <v>85.2</v>
      </c>
      <c r="AC1287" s="3">
        <v>86.4</v>
      </c>
      <c r="AD1287" s="3">
        <v>86.29</v>
      </c>
      <c r="AE1287" s="3">
        <v>82.72</v>
      </c>
      <c r="AF1287" s="3">
        <v>68.739999999999995</v>
      </c>
      <c r="AG1287" s="3">
        <v>61.84</v>
      </c>
      <c r="AH1287" s="3">
        <v>58.98</v>
      </c>
      <c r="AI1287" s="3">
        <v>57.97</v>
      </c>
      <c r="AJ1287" s="3">
        <v>58.78</v>
      </c>
      <c r="AK1287" s="3">
        <v>60.69</v>
      </c>
      <c r="AL1287" s="3">
        <v>65.11</v>
      </c>
      <c r="AM1287" s="3">
        <v>68.78</v>
      </c>
      <c r="AN1287" s="3">
        <v>70.290000000000006</v>
      </c>
      <c r="AO1287" s="3">
        <v>70.900000000000006</v>
      </c>
      <c r="AP1287" s="3">
        <v>69.98</v>
      </c>
      <c r="AQ1287" s="3">
        <v>67.28</v>
      </c>
      <c r="AR1287" s="3">
        <v>60.53</v>
      </c>
      <c r="AS1287" s="3">
        <v>57.22</v>
      </c>
      <c r="AT1287" s="3">
        <v>55.3</v>
      </c>
      <c r="AU1287" s="3">
        <v>55.03</v>
      </c>
      <c r="AV1287" s="3">
        <v>55.55</v>
      </c>
      <c r="AW1287" s="3">
        <v>56.83</v>
      </c>
      <c r="AX1287" s="3">
        <v>59.8</v>
      </c>
      <c r="AY1287" s="3">
        <v>62.16</v>
      </c>
    </row>
    <row r="1288" spans="1:51" x14ac:dyDescent="0.35">
      <c r="A1288" s="5">
        <f t="shared" si="20"/>
        <v>44529</v>
      </c>
      <c r="B1288" t="s">
        <v>1433</v>
      </c>
      <c r="C1288" s="2">
        <v>44529</v>
      </c>
      <c r="D1288" s="3">
        <v>236.04</v>
      </c>
      <c r="E1288" s="3">
        <v>240.44</v>
      </c>
      <c r="F1288" s="3">
        <v>240.58</v>
      </c>
      <c r="G1288" s="3">
        <v>217.89</v>
      </c>
      <c r="H1288" s="3">
        <v>130.88999999999999</v>
      </c>
      <c r="I1288" s="3">
        <v>112.31</v>
      </c>
      <c r="J1288" s="3">
        <v>108.96</v>
      </c>
      <c r="K1288" s="3">
        <v>108.97</v>
      </c>
      <c r="L1288" s="3">
        <v>108.79</v>
      </c>
      <c r="M1288" s="3">
        <v>110.45</v>
      </c>
      <c r="N1288" s="3">
        <v>111.5</v>
      </c>
      <c r="O1288" s="3">
        <v>115.23</v>
      </c>
      <c r="P1288" s="3">
        <v>118.31</v>
      </c>
      <c r="Q1288" s="3">
        <v>120.68</v>
      </c>
      <c r="R1288" s="3">
        <v>119.87</v>
      </c>
      <c r="S1288" s="3">
        <v>111.62</v>
      </c>
      <c r="T1288" s="3">
        <v>95.02</v>
      </c>
      <c r="U1288" s="3">
        <v>81.739999999999995</v>
      </c>
      <c r="V1288" s="3">
        <v>73.28</v>
      </c>
      <c r="W1288" s="3">
        <v>76.02</v>
      </c>
      <c r="X1288" s="3">
        <v>77.67</v>
      </c>
      <c r="Y1288" s="3">
        <v>79.87</v>
      </c>
      <c r="Z1288" s="3">
        <v>82.74</v>
      </c>
      <c r="AA1288" s="3">
        <v>84.97</v>
      </c>
      <c r="AB1288" s="3">
        <v>86.82</v>
      </c>
      <c r="AC1288" s="3">
        <v>88.02</v>
      </c>
      <c r="AD1288" s="3">
        <v>87.91</v>
      </c>
      <c r="AE1288" s="3">
        <v>84.34</v>
      </c>
      <c r="AF1288" s="3">
        <v>70.650000000000006</v>
      </c>
      <c r="AG1288" s="3">
        <v>63.75</v>
      </c>
      <c r="AH1288" s="3">
        <v>60.89</v>
      </c>
      <c r="AI1288" s="3">
        <v>59.88</v>
      </c>
      <c r="AJ1288" s="3">
        <v>60.69</v>
      </c>
      <c r="AK1288" s="3">
        <v>62.6</v>
      </c>
      <c r="AL1288" s="3">
        <v>67.02</v>
      </c>
      <c r="AM1288" s="3">
        <v>70.69</v>
      </c>
      <c r="AN1288" s="3">
        <v>72.2</v>
      </c>
      <c r="AO1288" s="3">
        <v>72.81</v>
      </c>
      <c r="AP1288" s="3">
        <v>71.89</v>
      </c>
      <c r="AQ1288" s="3">
        <v>69.19</v>
      </c>
      <c r="AR1288" s="3">
        <v>62.44</v>
      </c>
      <c r="AS1288" s="3">
        <v>59.13</v>
      </c>
      <c r="AT1288" s="3">
        <v>57.21</v>
      </c>
      <c r="AU1288" s="3">
        <v>56.94</v>
      </c>
      <c r="AV1288" s="3">
        <v>57.46</v>
      </c>
      <c r="AW1288" s="3">
        <v>58.74</v>
      </c>
      <c r="AX1288" s="3">
        <v>61.71</v>
      </c>
      <c r="AY1288" s="3">
        <v>64.069999999999993</v>
      </c>
    </row>
    <row r="1289" spans="1:51" x14ac:dyDescent="0.35">
      <c r="A1289" s="5">
        <f t="shared" si="20"/>
        <v>44530</v>
      </c>
      <c r="B1289" t="s">
        <v>1434</v>
      </c>
      <c r="C1289" s="2">
        <v>44530</v>
      </c>
      <c r="D1289" s="3">
        <v>238.31</v>
      </c>
      <c r="E1289" s="3">
        <v>238.31</v>
      </c>
      <c r="F1289" s="3">
        <v>216.35</v>
      </c>
      <c r="G1289" s="3">
        <v>131.36000000000001</v>
      </c>
      <c r="H1289" s="3">
        <v>112.77</v>
      </c>
      <c r="I1289" s="3">
        <v>109.42</v>
      </c>
      <c r="J1289" s="3">
        <v>109.43</v>
      </c>
      <c r="K1289" s="3">
        <v>109.25</v>
      </c>
      <c r="L1289" s="3">
        <v>110.91</v>
      </c>
      <c r="M1289" s="3">
        <v>112.02</v>
      </c>
      <c r="N1289" s="3">
        <v>115.75</v>
      </c>
      <c r="O1289" s="3">
        <v>118.83</v>
      </c>
      <c r="P1289" s="3">
        <v>121.2</v>
      </c>
      <c r="Q1289" s="3">
        <v>120.39</v>
      </c>
      <c r="R1289" s="3">
        <v>112.06</v>
      </c>
      <c r="S1289" s="3">
        <v>95.56</v>
      </c>
      <c r="T1289" s="3">
        <v>82.2</v>
      </c>
      <c r="U1289" s="3">
        <v>73.739999999999995</v>
      </c>
      <c r="V1289" s="3">
        <v>76.48</v>
      </c>
      <c r="W1289" s="3">
        <v>78.13</v>
      </c>
      <c r="X1289" s="3">
        <v>80.319999999999993</v>
      </c>
      <c r="Y1289" s="3">
        <v>83.12</v>
      </c>
      <c r="Z1289" s="3">
        <v>85.29</v>
      </c>
      <c r="AA1289" s="3">
        <v>87.13</v>
      </c>
      <c r="AB1289" s="3">
        <v>88.31</v>
      </c>
      <c r="AC1289" s="3">
        <v>88.18</v>
      </c>
      <c r="AD1289" s="3">
        <v>84.56</v>
      </c>
      <c r="AE1289" s="3">
        <v>71.099999999999994</v>
      </c>
      <c r="AF1289" s="3">
        <v>64.2</v>
      </c>
      <c r="AG1289" s="3">
        <v>61.34</v>
      </c>
      <c r="AH1289" s="3">
        <v>60.33</v>
      </c>
      <c r="AI1289" s="3">
        <v>61.14</v>
      </c>
      <c r="AJ1289" s="3">
        <v>63.05</v>
      </c>
      <c r="AK1289" s="3">
        <v>67.41</v>
      </c>
      <c r="AL1289" s="3">
        <v>71.08</v>
      </c>
      <c r="AM1289" s="3">
        <v>72.59</v>
      </c>
      <c r="AN1289" s="3">
        <v>73.2</v>
      </c>
      <c r="AO1289" s="3">
        <v>72.28</v>
      </c>
      <c r="AP1289" s="3">
        <v>69.58</v>
      </c>
      <c r="AQ1289" s="3">
        <v>62.83</v>
      </c>
      <c r="AR1289" s="3">
        <v>59.52</v>
      </c>
      <c r="AS1289" s="3">
        <v>57.6</v>
      </c>
      <c r="AT1289" s="3">
        <v>57.33</v>
      </c>
      <c r="AU1289" s="3">
        <v>57.85</v>
      </c>
      <c r="AV1289" s="3">
        <v>59.13</v>
      </c>
      <c r="AW1289" s="3">
        <v>62.1</v>
      </c>
      <c r="AX1289" s="3">
        <v>64.459999999999994</v>
      </c>
      <c r="AY1289" s="3">
        <v>66.5</v>
      </c>
    </row>
    <row r="1290" spans="1:51" x14ac:dyDescent="0.35">
      <c r="A1290" s="5">
        <f t="shared" si="20"/>
        <v>44531</v>
      </c>
      <c r="B1290" t="s">
        <v>1435</v>
      </c>
      <c r="C1290" s="2">
        <v>44531</v>
      </c>
      <c r="D1290" s="3">
        <v>244.53</v>
      </c>
      <c r="E1290" s="3">
        <v>245.22</v>
      </c>
      <c r="F1290" s="3">
        <v>224.83</v>
      </c>
      <c r="G1290" s="3">
        <v>131.65</v>
      </c>
      <c r="H1290" s="3">
        <v>113.15</v>
      </c>
      <c r="I1290" s="3">
        <v>109.8</v>
      </c>
      <c r="J1290" s="3">
        <v>110.14</v>
      </c>
      <c r="K1290" s="3">
        <v>109.96</v>
      </c>
      <c r="L1290" s="3">
        <v>111.62</v>
      </c>
      <c r="M1290" s="3">
        <v>112.37</v>
      </c>
      <c r="N1290" s="3">
        <v>116.1</v>
      </c>
      <c r="O1290" s="3">
        <v>119.18</v>
      </c>
      <c r="P1290" s="3">
        <v>121.55</v>
      </c>
      <c r="Q1290" s="3">
        <v>120.74</v>
      </c>
      <c r="R1290" s="3">
        <v>112.41</v>
      </c>
      <c r="S1290" s="3">
        <v>95.41</v>
      </c>
      <c r="T1290" s="3">
        <v>82.05</v>
      </c>
      <c r="U1290" s="3">
        <v>73.59</v>
      </c>
      <c r="V1290" s="3">
        <v>76.33</v>
      </c>
      <c r="W1290" s="3">
        <v>77.98</v>
      </c>
      <c r="X1290" s="3">
        <v>80.17</v>
      </c>
      <c r="Y1290" s="3">
        <v>83.35</v>
      </c>
      <c r="Z1290" s="3">
        <v>85.52</v>
      </c>
      <c r="AA1290" s="3">
        <v>87.36</v>
      </c>
      <c r="AB1290" s="3">
        <v>88.54</v>
      </c>
      <c r="AC1290" s="3">
        <v>88.41</v>
      </c>
      <c r="AD1290" s="3">
        <v>84.79</v>
      </c>
      <c r="AE1290" s="3">
        <v>71.459999999999994</v>
      </c>
      <c r="AF1290" s="3">
        <v>64.56</v>
      </c>
      <c r="AG1290" s="3">
        <v>61.7</v>
      </c>
      <c r="AH1290" s="3">
        <v>60.69</v>
      </c>
      <c r="AI1290" s="3">
        <v>61.5</v>
      </c>
      <c r="AJ1290" s="3">
        <v>63.41</v>
      </c>
      <c r="AK1290" s="3">
        <v>67.37</v>
      </c>
      <c r="AL1290" s="3">
        <v>71.040000000000006</v>
      </c>
      <c r="AM1290" s="3">
        <v>72.55</v>
      </c>
      <c r="AN1290" s="3">
        <v>73.16</v>
      </c>
      <c r="AO1290" s="3">
        <v>72.239999999999995</v>
      </c>
      <c r="AP1290" s="3">
        <v>69.540000000000006</v>
      </c>
      <c r="AQ1290" s="3">
        <v>62.79</v>
      </c>
      <c r="AR1290" s="3">
        <v>59.48</v>
      </c>
      <c r="AS1290" s="3">
        <v>57.56</v>
      </c>
      <c r="AT1290" s="3">
        <v>57.29</v>
      </c>
      <c r="AU1290" s="3">
        <v>57.81</v>
      </c>
      <c r="AV1290" s="3">
        <v>59.09</v>
      </c>
      <c r="AW1290" s="3">
        <v>62.06</v>
      </c>
      <c r="AX1290" s="3">
        <v>64.42</v>
      </c>
      <c r="AY1290" s="3">
        <v>66.459999999999994</v>
      </c>
    </row>
    <row r="1291" spans="1:51" x14ac:dyDescent="0.35">
      <c r="A1291" s="5">
        <f t="shared" si="20"/>
        <v>44532</v>
      </c>
      <c r="B1291" t="s">
        <v>1436</v>
      </c>
      <c r="C1291" s="2">
        <v>44532</v>
      </c>
      <c r="D1291" s="3">
        <v>242.09</v>
      </c>
      <c r="E1291" s="3">
        <v>242.92</v>
      </c>
      <c r="F1291" s="3">
        <v>224.09</v>
      </c>
      <c r="G1291" s="3">
        <v>133.13</v>
      </c>
      <c r="H1291" s="3">
        <v>115.53</v>
      </c>
      <c r="I1291" s="3">
        <v>112.18</v>
      </c>
      <c r="J1291" s="3">
        <v>112.52</v>
      </c>
      <c r="K1291" s="3">
        <v>112.54</v>
      </c>
      <c r="L1291" s="3">
        <v>114.26</v>
      </c>
      <c r="M1291" s="3">
        <v>114.78</v>
      </c>
      <c r="N1291" s="3">
        <v>118.51</v>
      </c>
      <c r="O1291" s="3">
        <v>121.59</v>
      </c>
      <c r="P1291" s="3">
        <v>123.86</v>
      </c>
      <c r="Q1291" s="3">
        <v>122.78</v>
      </c>
      <c r="R1291" s="3">
        <v>113.81</v>
      </c>
      <c r="S1291" s="3">
        <v>95.46</v>
      </c>
      <c r="T1291" s="3">
        <v>82.1</v>
      </c>
      <c r="U1291" s="3">
        <v>73.64</v>
      </c>
      <c r="V1291" s="3">
        <v>76.38</v>
      </c>
      <c r="W1291" s="3">
        <v>78.03</v>
      </c>
      <c r="X1291" s="3">
        <v>80.22</v>
      </c>
      <c r="Y1291" s="3">
        <v>84.28</v>
      </c>
      <c r="Z1291" s="3">
        <v>86.45</v>
      </c>
      <c r="AA1291" s="3">
        <v>88.29</v>
      </c>
      <c r="AB1291" s="3">
        <v>89.47</v>
      </c>
      <c r="AC1291" s="3">
        <v>89.34</v>
      </c>
      <c r="AD1291" s="3">
        <v>85.5</v>
      </c>
      <c r="AE1291" s="3">
        <v>71.5</v>
      </c>
      <c r="AF1291" s="3">
        <v>64.599999999999994</v>
      </c>
      <c r="AG1291" s="3">
        <v>61.74</v>
      </c>
      <c r="AH1291" s="3">
        <v>60.73</v>
      </c>
      <c r="AI1291" s="3">
        <v>61.54</v>
      </c>
      <c r="AJ1291" s="3">
        <v>63.45</v>
      </c>
      <c r="AK1291" s="3">
        <v>67.19</v>
      </c>
      <c r="AL1291" s="3">
        <v>70.86</v>
      </c>
      <c r="AM1291" s="3">
        <v>72.37</v>
      </c>
      <c r="AN1291" s="3">
        <v>72.98</v>
      </c>
      <c r="AO1291" s="3">
        <v>72.06</v>
      </c>
      <c r="AP1291" s="3">
        <v>69.36</v>
      </c>
      <c r="AQ1291" s="3">
        <v>62.61</v>
      </c>
      <c r="AR1291" s="3">
        <v>59.3</v>
      </c>
      <c r="AS1291" s="3">
        <v>57.38</v>
      </c>
      <c r="AT1291" s="3">
        <v>57.11</v>
      </c>
      <c r="AU1291" s="3">
        <v>57.63</v>
      </c>
      <c r="AV1291" s="3">
        <v>58.91</v>
      </c>
      <c r="AW1291" s="3">
        <v>61.88</v>
      </c>
      <c r="AX1291" s="3">
        <v>64.239999999999995</v>
      </c>
      <c r="AY1291" s="3">
        <v>66.28</v>
      </c>
    </row>
    <row r="1292" spans="1:51" x14ac:dyDescent="0.35">
      <c r="A1292" s="5">
        <f t="shared" si="20"/>
        <v>44533</v>
      </c>
      <c r="B1292" t="s">
        <v>1437</v>
      </c>
      <c r="C1292" s="2">
        <v>44533</v>
      </c>
      <c r="D1292" s="3">
        <v>228.9</v>
      </c>
      <c r="E1292" s="3">
        <v>229.8</v>
      </c>
      <c r="F1292" s="3">
        <v>210.87</v>
      </c>
      <c r="G1292" s="3">
        <v>136.72999999999999</v>
      </c>
      <c r="H1292" s="3">
        <v>119.13</v>
      </c>
      <c r="I1292" s="3">
        <v>115.78</v>
      </c>
      <c r="J1292" s="3">
        <v>116.12</v>
      </c>
      <c r="K1292" s="3">
        <v>116.14</v>
      </c>
      <c r="L1292" s="3">
        <v>117.86</v>
      </c>
      <c r="M1292" s="3">
        <v>119.04</v>
      </c>
      <c r="N1292" s="3">
        <v>122.77</v>
      </c>
      <c r="O1292" s="3">
        <v>125.85</v>
      </c>
      <c r="P1292" s="3">
        <v>128.12</v>
      </c>
      <c r="Q1292" s="3">
        <v>127.04</v>
      </c>
      <c r="R1292" s="3">
        <v>118.07</v>
      </c>
      <c r="S1292" s="3">
        <v>96.52</v>
      </c>
      <c r="T1292" s="3">
        <v>83.16</v>
      </c>
      <c r="U1292" s="3">
        <v>74.7</v>
      </c>
      <c r="V1292" s="3">
        <v>77.44</v>
      </c>
      <c r="W1292" s="3">
        <v>79.09</v>
      </c>
      <c r="X1292" s="3">
        <v>81.28</v>
      </c>
      <c r="Y1292" s="3">
        <v>84.72</v>
      </c>
      <c r="Z1292" s="3">
        <v>86.89</v>
      </c>
      <c r="AA1292" s="3">
        <v>88.73</v>
      </c>
      <c r="AB1292" s="3">
        <v>89.91</v>
      </c>
      <c r="AC1292" s="3">
        <v>89.78</v>
      </c>
      <c r="AD1292" s="3">
        <v>85.94</v>
      </c>
      <c r="AE1292" s="3">
        <v>72.75</v>
      </c>
      <c r="AF1292" s="3">
        <v>65.849999999999994</v>
      </c>
      <c r="AG1292" s="3">
        <v>62.99</v>
      </c>
      <c r="AH1292" s="3">
        <v>61.98</v>
      </c>
      <c r="AI1292" s="3">
        <v>62.79</v>
      </c>
      <c r="AJ1292" s="3">
        <v>64.7</v>
      </c>
      <c r="AK1292" s="3">
        <v>68.44</v>
      </c>
      <c r="AL1292" s="3">
        <v>72.11</v>
      </c>
      <c r="AM1292" s="3">
        <v>73.62</v>
      </c>
      <c r="AN1292" s="3">
        <v>74.23</v>
      </c>
      <c r="AO1292" s="3">
        <v>73.31</v>
      </c>
      <c r="AP1292" s="3">
        <v>70.61</v>
      </c>
      <c r="AQ1292" s="3">
        <v>63.86</v>
      </c>
      <c r="AR1292" s="3">
        <v>60.55</v>
      </c>
      <c r="AS1292" s="3">
        <v>58.63</v>
      </c>
      <c r="AT1292" s="3">
        <v>58.36</v>
      </c>
      <c r="AU1292" s="3">
        <v>58.88</v>
      </c>
      <c r="AV1292" s="3">
        <v>60.16</v>
      </c>
      <c r="AW1292" s="3">
        <v>63.13</v>
      </c>
      <c r="AX1292" s="3">
        <v>65.489999999999995</v>
      </c>
      <c r="AY1292" s="3">
        <v>67.53</v>
      </c>
    </row>
    <row r="1293" spans="1:51" x14ac:dyDescent="0.35">
      <c r="A1293" s="5">
        <f t="shared" si="20"/>
        <v>44536</v>
      </c>
      <c r="B1293" t="s">
        <v>1438</v>
      </c>
      <c r="C1293" s="2">
        <v>44536</v>
      </c>
      <c r="D1293" s="3">
        <v>230.08</v>
      </c>
      <c r="E1293" s="3">
        <v>231.08</v>
      </c>
      <c r="F1293" s="3">
        <v>211.66</v>
      </c>
      <c r="G1293" s="3">
        <v>143.28</v>
      </c>
      <c r="H1293" s="3">
        <v>127.5</v>
      </c>
      <c r="I1293" s="3">
        <v>124.15</v>
      </c>
      <c r="J1293" s="3">
        <v>123.77</v>
      </c>
      <c r="K1293" s="3">
        <v>123.79</v>
      </c>
      <c r="L1293" s="3">
        <v>125.51</v>
      </c>
      <c r="M1293" s="3">
        <v>126.6</v>
      </c>
      <c r="N1293" s="3">
        <v>130.36000000000001</v>
      </c>
      <c r="O1293" s="3">
        <v>133.44</v>
      </c>
      <c r="P1293" s="3">
        <v>135.69</v>
      </c>
      <c r="Q1293" s="3">
        <v>134.61000000000001</v>
      </c>
      <c r="R1293" s="3">
        <v>125.64</v>
      </c>
      <c r="S1293" s="3">
        <v>98.91</v>
      </c>
      <c r="T1293" s="3">
        <v>83.91</v>
      </c>
      <c r="U1293" s="3">
        <v>75.45</v>
      </c>
      <c r="V1293" s="3">
        <v>77.69</v>
      </c>
      <c r="W1293" s="3">
        <v>79.34</v>
      </c>
      <c r="X1293" s="3">
        <v>81.53</v>
      </c>
      <c r="Y1293" s="3">
        <v>85.51</v>
      </c>
      <c r="Z1293" s="3">
        <v>87.72</v>
      </c>
      <c r="AA1293" s="3">
        <v>89.61</v>
      </c>
      <c r="AB1293" s="3">
        <v>90.79</v>
      </c>
      <c r="AC1293" s="3">
        <v>90.66</v>
      </c>
      <c r="AD1293" s="3">
        <v>86.82</v>
      </c>
      <c r="AE1293" s="3">
        <v>73.53</v>
      </c>
      <c r="AF1293" s="3">
        <v>66.56</v>
      </c>
      <c r="AG1293" s="3">
        <v>63.7</v>
      </c>
      <c r="AH1293" s="3">
        <v>62.69</v>
      </c>
      <c r="AI1293" s="3">
        <v>63.5</v>
      </c>
      <c r="AJ1293" s="3">
        <v>65.41</v>
      </c>
      <c r="AK1293" s="3">
        <v>69.02</v>
      </c>
      <c r="AL1293" s="3">
        <v>72.34</v>
      </c>
      <c r="AM1293" s="3">
        <v>73.849999999999994</v>
      </c>
      <c r="AN1293" s="3">
        <v>74.459999999999994</v>
      </c>
      <c r="AO1293" s="3">
        <v>73.540000000000006</v>
      </c>
      <c r="AP1293" s="3">
        <v>70.84</v>
      </c>
      <c r="AQ1293" s="3">
        <v>62.82</v>
      </c>
      <c r="AR1293" s="3">
        <v>58.81</v>
      </c>
      <c r="AS1293" s="3">
        <v>56.89</v>
      </c>
      <c r="AT1293" s="3">
        <v>56.62</v>
      </c>
      <c r="AU1293" s="3">
        <v>57.14</v>
      </c>
      <c r="AV1293" s="3">
        <v>58.42</v>
      </c>
      <c r="AW1293" s="3">
        <v>61.66</v>
      </c>
      <c r="AX1293" s="3">
        <v>64.02</v>
      </c>
      <c r="AY1293" s="3">
        <v>66.06</v>
      </c>
    </row>
    <row r="1294" spans="1:51" x14ac:dyDescent="0.35">
      <c r="A1294" s="5">
        <f t="shared" ref="A1294:A1357" si="21">+A1289+7</f>
        <v>44537</v>
      </c>
      <c r="B1294" t="s">
        <v>1439</v>
      </c>
      <c r="C1294" s="2">
        <v>44537</v>
      </c>
      <c r="D1294" s="3">
        <v>243.98</v>
      </c>
      <c r="E1294" s="3">
        <v>245</v>
      </c>
      <c r="F1294" s="3">
        <v>227.13</v>
      </c>
      <c r="G1294" s="3">
        <v>158.68</v>
      </c>
      <c r="H1294" s="3">
        <v>142.88</v>
      </c>
      <c r="I1294" s="3">
        <v>139.58000000000001</v>
      </c>
      <c r="J1294" s="3">
        <v>142.82</v>
      </c>
      <c r="K1294" s="3">
        <v>142.84</v>
      </c>
      <c r="L1294" s="3">
        <v>142.66999999999999</v>
      </c>
      <c r="M1294" s="3">
        <v>143.16999999999999</v>
      </c>
      <c r="N1294" s="3">
        <v>146.74</v>
      </c>
      <c r="O1294" s="3">
        <v>149.82</v>
      </c>
      <c r="P1294" s="3">
        <v>152.69999999999999</v>
      </c>
      <c r="Q1294" s="3">
        <v>151.62</v>
      </c>
      <c r="R1294" s="3">
        <v>141.26</v>
      </c>
      <c r="S1294" s="3">
        <v>102.69</v>
      </c>
      <c r="T1294" s="3">
        <v>86.2</v>
      </c>
      <c r="U1294" s="3">
        <v>77.739999999999995</v>
      </c>
      <c r="V1294" s="3">
        <v>79.98</v>
      </c>
      <c r="W1294" s="3">
        <v>81.63</v>
      </c>
      <c r="X1294" s="3">
        <v>83.82</v>
      </c>
      <c r="Y1294" s="3">
        <v>88.41</v>
      </c>
      <c r="Z1294" s="3">
        <v>90.62</v>
      </c>
      <c r="AA1294" s="3">
        <v>92.51</v>
      </c>
      <c r="AB1294" s="3">
        <v>93.69</v>
      </c>
      <c r="AC1294" s="3">
        <v>93.56</v>
      </c>
      <c r="AD1294" s="3">
        <v>89.72</v>
      </c>
      <c r="AE1294" s="3">
        <v>76.47</v>
      </c>
      <c r="AF1294" s="3">
        <v>69.5</v>
      </c>
      <c r="AG1294" s="3">
        <v>66.64</v>
      </c>
      <c r="AH1294" s="3">
        <v>65.63</v>
      </c>
      <c r="AI1294" s="3">
        <v>66.44</v>
      </c>
      <c r="AJ1294" s="3">
        <v>68.349999999999994</v>
      </c>
      <c r="AK1294" s="3">
        <v>71.77</v>
      </c>
      <c r="AL1294" s="3">
        <v>75.09</v>
      </c>
      <c r="AM1294" s="3">
        <v>76.599999999999994</v>
      </c>
      <c r="AN1294" s="3">
        <v>77.209999999999994</v>
      </c>
      <c r="AO1294" s="3">
        <v>76.290000000000006</v>
      </c>
      <c r="AP1294" s="3">
        <v>73.38</v>
      </c>
      <c r="AQ1294" s="3">
        <v>65.13</v>
      </c>
      <c r="AR1294" s="3">
        <v>61.01</v>
      </c>
      <c r="AS1294" s="3">
        <v>59.09</v>
      </c>
      <c r="AT1294" s="3">
        <v>58.82</v>
      </c>
      <c r="AU1294" s="3">
        <v>59.34</v>
      </c>
      <c r="AV1294" s="3">
        <v>60.62</v>
      </c>
      <c r="AW1294" s="3">
        <v>63.86</v>
      </c>
      <c r="AX1294" s="3">
        <v>66.2</v>
      </c>
      <c r="AY1294" s="3">
        <v>68.239999999999995</v>
      </c>
    </row>
    <row r="1295" spans="1:51" x14ac:dyDescent="0.35">
      <c r="A1295" s="5">
        <f t="shared" si="21"/>
        <v>44538</v>
      </c>
      <c r="B1295" t="s">
        <v>1440</v>
      </c>
      <c r="C1295" s="2">
        <v>44538</v>
      </c>
      <c r="D1295" s="3">
        <v>260.33</v>
      </c>
      <c r="E1295" s="3">
        <v>261.23</v>
      </c>
      <c r="F1295" s="3">
        <v>241.24</v>
      </c>
      <c r="G1295" s="3">
        <v>181.51</v>
      </c>
      <c r="H1295" s="3">
        <v>165.99</v>
      </c>
      <c r="I1295" s="3">
        <v>162.69</v>
      </c>
      <c r="J1295" s="3">
        <v>162.63</v>
      </c>
      <c r="K1295" s="3">
        <v>162.65</v>
      </c>
      <c r="L1295" s="3">
        <v>163.80000000000001</v>
      </c>
      <c r="M1295" s="3">
        <v>164.51</v>
      </c>
      <c r="N1295" s="3">
        <v>168.51</v>
      </c>
      <c r="O1295" s="3">
        <v>171.41</v>
      </c>
      <c r="P1295" s="3">
        <v>174.29</v>
      </c>
      <c r="Q1295" s="3">
        <v>173.21</v>
      </c>
      <c r="R1295" s="3">
        <v>162.49</v>
      </c>
      <c r="S1295" s="3">
        <v>107.63</v>
      </c>
      <c r="T1295" s="3">
        <v>90.85</v>
      </c>
      <c r="U1295" s="3">
        <v>82.39</v>
      </c>
      <c r="V1295" s="3">
        <v>84.63</v>
      </c>
      <c r="W1295" s="3">
        <v>86.28</v>
      </c>
      <c r="X1295" s="3">
        <v>88.47</v>
      </c>
      <c r="Y1295" s="3">
        <v>93.37</v>
      </c>
      <c r="Z1295" s="3">
        <v>95.58</v>
      </c>
      <c r="AA1295" s="3">
        <v>97.47</v>
      </c>
      <c r="AB1295" s="3">
        <v>98.65</v>
      </c>
      <c r="AC1295" s="3">
        <v>98.52</v>
      </c>
      <c r="AD1295" s="3">
        <v>94.58</v>
      </c>
      <c r="AE1295" s="3">
        <v>79.91</v>
      </c>
      <c r="AF1295" s="3">
        <v>72.94</v>
      </c>
      <c r="AG1295" s="3">
        <v>69.709999999999994</v>
      </c>
      <c r="AH1295" s="3">
        <v>68.7</v>
      </c>
      <c r="AI1295" s="3">
        <v>69.510000000000005</v>
      </c>
      <c r="AJ1295" s="3">
        <v>71.42</v>
      </c>
      <c r="AK1295" s="3">
        <v>74.84</v>
      </c>
      <c r="AL1295" s="3">
        <v>78.16</v>
      </c>
      <c r="AM1295" s="3">
        <v>79.67</v>
      </c>
      <c r="AN1295" s="3">
        <v>80.28</v>
      </c>
      <c r="AO1295" s="3">
        <v>79.36</v>
      </c>
      <c r="AP1295" s="3">
        <v>76.45</v>
      </c>
      <c r="AQ1295" s="3">
        <v>66.98</v>
      </c>
      <c r="AR1295" s="3">
        <v>62.86</v>
      </c>
      <c r="AS1295" s="3">
        <v>60.94</v>
      </c>
      <c r="AT1295" s="3">
        <v>60.67</v>
      </c>
      <c r="AU1295" s="3">
        <v>61.19</v>
      </c>
      <c r="AV1295" s="3">
        <v>62.47</v>
      </c>
      <c r="AW1295" s="3">
        <v>65.709999999999994</v>
      </c>
      <c r="AX1295" s="3">
        <v>68.05</v>
      </c>
      <c r="AY1295" s="3">
        <v>70.09</v>
      </c>
    </row>
    <row r="1296" spans="1:51" x14ac:dyDescent="0.35">
      <c r="A1296" s="5">
        <f t="shared" si="21"/>
        <v>44539</v>
      </c>
      <c r="B1296" t="s">
        <v>1441</v>
      </c>
      <c r="C1296" s="2">
        <v>44539</v>
      </c>
      <c r="D1296" s="3">
        <v>256.11</v>
      </c>
      <c r="E1296" s="3">
        <v>257.27</v>
      </c>
      <c r="F1296" s="3">
        <v>238.76</v>
      </c>
      <c r="G1296" s="3">
        <v>173.63</v>
      </c>
      <c r="H1296" s="3">
        <v>160</v>
      </c>
      <c r="I1296" s="3">
        <v>154.93</v>
      </c>
      <c r="J1296" s="3">
        <v>155.25</v>
      </c>
      <c r="K1296" s="3">
        <v>155.56</v>
      </c>
      <c r="L1296" s="3">
        <v>156.69</v>
      </c>
      <c r="M1296" s="3">
        <v>157.5</v>
      </c>
      <c r="N1296" s="3">
        <v>161.5</v>
      </c>
      <c r="O1296" s="3">
        <v>164.68</v>
      </c>
      <c r="P1296" s="3">
        <v>167.56</v>
      </c>
      <c r="Q1296" s="3">
        <v>166.48</v>
      </c>
      <c r="R1296" s="3">
        <v>155.71</v>
      </c>
      <c r="S1296" s="3">
        <v>102.65</v>
      </c>
      <c r="T1296" s="3">
        <v>85.85</v>
      </c>
      <c r="U1296" s="3">
        <v>77.39</v>
      </c>
      <c r="V1296" s="3">
        <v>79.63</v>
      </c>
      <c r="W1296" s="3">
        <v>81.28</v>
      </c>
      <c r="X1296" s="3">
        <v>83.47</v>
      </c>
      <c r="Y1296" s="3">
        <v>88.38</v>
      </c>
      <c r="Z1296" s="3">
        <v>90.59</v>
      </c>
      <c r="AA1296" s="3">
        <v>92.48</v>
      </c>
      <c r="AB1296" s="3">
        <v>93.66</v>
      </c>
      <c r="AC1296" s="3">
        <v>93.53</v>
      </c>
      <c r="AD1296" s="3">
        <v>89.59</v>
      </c>
      <c r="AE1296" s="3">
        <v>76.89</v>
      </c>
      <c r="AF1296" s="3">
        <v>69.92</v>
      </c>
      <c r="AG1296" s="3">
        <v>66.69</v>
      </c>
      <c r="AH1296" s="3">
        <v>65.680000000000007</v>
      </c>
      <c r="AI1296" s="3">
        <v>66.489999999999995</v>
      </c>
      <c r="AJ1296" s="3">
        <v>68.400000000000006</v>
      </c>
      <c r="AK1296" s="3">
        <v>71.06</v>
      </c>
      <c r="AL1296" s="3">
        <v>74.38</v>
      </c>
      <c r="AM1296" s="3">
        <v>75.89</v>
      </c>
      <c r="AN1296" s="3">
        <v>76.5</v>
      </c>
      <c r="AO1296" s="3">
        <v>75.58</v>
      </c>
      <c r="AP1296" s="3">
        <v>73.58</v>
      </c>
      <c r="AQ1296" s="3">
        <v>67.459999999999994</v>
      </c>
      <c r="AR1296" s="3">
        <v>63.46</v>
      </c>
      <c r="AS1296" s="3">
        <v>61.54</v>
      </c>
      <c r="AT1296" s="3">
        <v>61.27</v>
      </c>
      <c r="AU1296" s="3">
        <v>61.79</v>
      </c>
      <c r="AV1296" s="3">
        <v>65.790000000000006</v>
      </c>
      <c r="AW1296" s="3">
        <v>69.03</v>
      </c>
      <c r="AX1296" s="3">
        <v>71.37</v>
      </c>
      <c r="AY1296" s="3">
        <v>73.41</v>
      </c>
    </row>
    <row r="1297" spans="1:51" x14ac:dyDescent="0.35">
      <c r="A1297" s="5">
        <f t="shared" si="21"/>
        <v>44540</v>
      </c>
      <c r="B1297" t="s">
        <v>1442</v>
      </c>
      <c r="C1297" s="2">
        <v>44540</v>
      </c>
      <c r="D1297" s="3">
        <v>268.8</v>
      </c>
      <c r="E1297" s="3">
        <v>269.7</v>
      </c>
      <c r="F1297" s="3">
        <v>249.8</v>
      </c>
      <c r="G1297" s="3">
        <v>189.34</v>
      </c>
      <c r="H1297" s="3">
        <v>175.33</v>
      </c>
      <c r="I1297" s="3">
        <v>171.83</v>
      </c>
      <c r="J1297" s="3">
        <v>172.33</v>
      </c>
      <c r="K1297" s="3">
        <v>172.64</v>
      </c>
      <c r="L1297" s="3">
        <v>173.77</v>
      </c>
      <c r="M1297" s="3">
        <v>173.84</v>
      </c>
      <c r="N1297" s="3">
        <v>177.84</v>
      </c>
      <c r="O1297" s="3">
        <v>181.02</v>
      </c>
      <c r="P1297" s="3">
        <v>183.9</v>
      </c>
      <c r="Q1297" s="3">
        <v>182.82</v>
      </c>
      <c r="R1297" s="3">
        <v>171.32</v>
      </c>
      <c r="S1297" s="3">
        <v>103.32</v>
      </c>
      <c r="T1297" s="3">
        <v>85.97</v>
      </c>
      <c r="U1297" s="3">
        <v>77.510000000000005</v>
      </c>
      <c r="V1297" s="3">
        <v>79.75</v>
      </c>
      <c r="W1297" s="3">
        <v>81.400000000000006</v>
      </c>
      <c r="X1297" s="3">
        <v>83.59</v>
      </c>
      <c r="Y1297" s="3">
        <v>88.39</v>
      </c>
      <c r="Z1297" s="3">
        <v>90.51</v>
      </c>
      <c r="AA1297" s="3">
        <v>92.4</v>
      </c>
      <c r="AB1297" s="3">
        <v>93.58</v>
      </c>
      <c r="AC1297" s="3">
        <v>93.45</v>
      </c>
      <c r="AD1297" s="3">
        <v>89.51</v>
      </c>
      <c r="AE1297" s="3">
        <v>75.89</v>
      </c>
      <c r="AF1297" s="3">
        <v>68.92</v>
      </c>
      <c r="AG1297" s="3">
        <v>65.69</v>
      </c>
      <c r="AH1297" s="3">
        <v>64.680000000000007</v>
      </c>
      <c r="AI1297" s="3">
        <v>65.489999999999995</v>
      </c>
      <c r="AJ1297" s="3">
        <v>67.400000000000006</v>
      </c>
      <c r="AK1297" s="3">
        <v>70.06</v>
      </c>
      <c r="AL1297" s="3">
        <v>73.38</v>
      </c>
      <c r="AM1297" s="3">
        <v>74.89</v>
      </c>
      <c r="AN1297" s="3">
        <v>75.5</v>
      </c>
      <c r="AO1297" s="3">
        <v>74.58</v>
      </c>
      <c r="AP1297" s="3">
        <v>72.58</v>
      </c>
      <c r="AQ1297" s="3">
        <v>64.58</v>
      </c>
      <c r="AR1297" s="3">
        <v>60.58</v>
      </c>
      <c r="AS1297" s="3">
        <v>58.66</v>
      </c>
      <c r="AT1297" s="3">
        <v>58.39</v>
      </c>
      <c r="AU1297" s="3">
        <v>58.91</v>
      </c>
      <c r="AV1297" s="3">
        <v>62.91</v>
      </c>
      <c r="AW1297" s="3">
        <v>64.91</v>
      </c>
      <c r="AX1297" s="3">
        <v>67.25</v>
      </c>
      <c r="AY1297" s="3">
        <v>69.290000000000006</v>
      </c>
    </row>
    <row r="1298" spans="1:51" x14ac:dyDescent="0.35">
      <c r="A1298" s="5">
        <f t="shared" si="21"/>
        <v>44543</v>
      </c>
      <c r="B1298" t="s">
        <v>1443</v>
      </c>
      <c r="C1298" s="2">
        <v>44543</v>
      </c>
      <c r="D1298" s="3">
        <v>294.54000000000002</v>
      </c>
      <c r="E1298" s="3">
        <v>295.33999999999997</v>
      </c>
      <c r="F1298" s="3">
        <v>273.01</v>
      </c>
      <c r="G1298" s="3">
        <v>199.39</v>
      </c>
      <c r="H1298" s="3">
        <v>182.48</v>
      </c>
      <c r="I1298" s="3">
        <v>178.98</v>
      </c>
      <c r="J1298" s="3">
        <v>179.63</v>
      </c>
      <c r="K1298" s="3">
        <v>179.94</v>
      </c>
      <c r="L1298" s="3">
        <v>181.16</v>
      </c>
      <c r="M1298" s="3">
        <v>181.66</v>
      </c>
      <c r="N1298" s="3">
        <v>185.59</v>
      </c>
      <c r="O1298" s="3">
        <v>188.77</v>
      </c>
      <c r="P1298" s="3">
        <v>191.84</v>
      </c>
      <c r="Q1298" s="3">
        <v>190.76</v>
      </c>
      <c r="R1298" s="3">
        <v>179.26</v>
      </c>
      <c r="S1298" s="3">
        <v>106</v>
      </c>
      <c r="T1298" s="3">
        <v>88.65</v>
      </c>
      <c r="U1298" s="3">
        <v>80.19</v>
      </c>
      <c r="V1298" s="3">
        <v>82.43</v>
      </c>
      <c r="W1298" s="3">
        <v>84.08</v>
      </c>
      <c r="X1298" s="3">
        <v>86.27</v>
      </c>
      <c r="Y1298" s="3">
        <v>90.91</v>
      </c>
      <c r="Z1298" s="3">
        <v>93.03</v>
      </c>
      <c r="AA1298" s="3">
        <v>94.92</v>
      </c>
      <c r="AB1298" s="3">
        <v>96.1</v>
      </c>
      <c r="AC1298" s="3">
        <v>95.97</v>
      </c>
      <c r="AD1298" s="3">
        <v>92.03</v>
      </c>
      <c r="AE1298" s="3">
        <v>78.41</v>
      </c>
      <c r="AF1298" s="3">
        <v>71.44</v>
      </c>
      <c r="AG1298" s="3">
        <v>68.209999999999994</v>
      </c>
      <c r="AH1298" s="3">
        <v>67.2</v>
      </c>
      <c r="AI1298" s="3">
        <v>68.010000000000005</v>
      </c>
      <c r="AJ1298" s="3">
        <v>69.92</v>
      </c>
      <c r="AK1298" s="3">
        <v>73.02</v>
      </c>
      <c r="AL1298" s="3">
        <v>76.34</v>
      </c>
      <c r="AM1298" s="3">
        <v>77.849999999999994</v>
      </c>
      <c r="AN1298" s="3">
        <v>78.459999999999994</v>
      </c>
      <c r="AO1298" s="3">
        <v>77.540000000000006</v>
      </c>
      <c r="AP1298" s="3">
        <v>75.540000000000006</v>
      </c>
      <c r="AQ1298" s="3">
        <v>66.540000000000006</v>
      </c>
      <c r="AR1298" s="3">
        <v>62.54</v>
      </c>
      <c r="AS1298" s="3">
        <v>60.62</v>
      </c>
      <c r="AT1298" s="3">
        <v>60.35</v>
      </c>
      <c r="AU1298" s="3">
        <v>60.87</v>
      </c>
      <c r="AV1298" s="3">
        <v>64.87</v>
      </c>
      <c r="AW1298" s="3">
        <v>66.87</v>
      </c>
      <c r="AX1298" s="3">
        <v>69.209999999999994</v>
      </c>
      <c r="AY1298" s="3">
        <v>71.25</v>
      </c>
    </row>
    <row r="1299" spans="1:51" x14ac:dyDescent="0.35">
      <c r="A1299" s="5">
        <f t="shared" si="21"/>
        <v>44544</v>
      </c>
      <c r="B1299" t="s">
        <v>1444</v>
      </c>
      <c r="C1299" s="2">
        <v>44544</v>
      </c>
      <c r="D1299" s="3">
        <v>323.39999999999998</v>
      </c>
      <c r="E1299" s="3">
        <v>323.89999999999998</v>
      </c>
      <c r="F1299" s="3">
        <v>295.89999999999998</v>
      </c>
      <c r="G1299" s="3">
        <v>195.45</v>
      </c>
      <c r="H1299" s="3">
        <v>181.77</v>
      </c>
      <c r="I1299" s="3">
        <v>179.27</v>
      </c>
      <c r="J1299" s="3">
        <v>179.87</v>
      </c>
      <c r="K1299" s="3">
        <v>180.18</v>
      </c>
      <c r="L1299" s="3">
        <v>180.77</v>
      </c>
      <c r="M1299" s="3">
        <v>181.22</v>
      </c>
      <c r="N1299" s="3">
        <v>185.06</v>
      </c>
      <c r="O1299" s="3">
        <v>188.24</v>
      </c>
      <c r="P1299" s="3">
        <v>191.42</v>
      </c>
      <c r="Q1299" s="3">
        <v>190.18</v>
      </c>
      <c r="R1299" s="3">
        <v>178.68</v>
      </c>
      <c r="S1299" s="3">
        <v>103.17</v>
      </c>
      <c r="T1299" s="3">
        <v>85.82</v>
      </c>
      <c r="U1299" s="3">
        <v>77.36</v>
      </c>
      <c r="V1299" s="3">
        <v>79.599999999999994</v>
      </c>
      <c r="W1299" s="3">
        <v>81.25</v>
      </c>
      <c r="X1299" s="3">
        <v>83.44</v>
      </c>
      <c r="Y1299" s="3">
        <v>88.94</v>
      </c>
      <c r="Z1299" s="3">
        <v>91.06</v>
      </c>
      <c r="AA1299" s="3">
        <v>92.95</v>
      </c>
      <c r="AB1299" s="3">
        <v>94.13</v>
      </c>
      <c r="AC1299" s="3">
        <v>94</v>
      </c>
      <c r="AD1299" s="3">
        <v>90.06</v>
      </c>
      <c r="AE1299" s="3">
        <v>75.709999999999994</v>
      </c>
      <c r="AF1299" s="3">
        <v>68.739999999999995</v>
      </c>
      <c r="AG1299" s="3">
        <v>65.510000000000005</v>
      </c>
      <c r="AH1299" s="3">
        <v>64.5</v>
      </c>
      <c r="AI1299" s="3">
        <v>65.31</v>
      </c>
      <c r="AJ1299" s="3">
        <v>67.22</v>
      </c>
      <c r="AK1299" s="3">
        <v>70.62</v>
      </c>
      <c r="AL1299" s="3">
        <v>73.94</v>
      </c>
      <c r="AM1299" s="3">
        <v>75.45</v>
      </c>
      <c r="AN1299" s="3">
        <v>76.06</v>
      </c>
      <c r="AO1299" s="3">
        <v>75.14</v>
      </c>
      <c r="AP1299" s="3">
        <v>73.14</v>
      </c>
      <c r="AQ1299" s="3">
        <v>64.14</v>
      </c>
      <c r="AR1299" s="3">
        <v>60.14</v>
      </c>
      <c r="AS1299" s="3">
        <v>58.22</v>
      </c>
      <c r="AT1299" s="3">
        <v>57.95</v>
      </c>
      <c r="AU1299" s="3">
        <v>58.47</v>
      </c>
      <c r="AV1299" s="3">
        <v>62.47</v>
      </c>
      <c r="AW1299" s="3">
        <v>64.47</v>
      </c>
      <c r="AX1299" s="3">
        <v>66.81</v>
      </c>
      <c r="AY1299" s="3">
        <v>68.849999999999994</v>
      </c>
    </row>
    <row r="1300" spans="1:51" x14ac:dyDescent="0.35">
      <c r="A1300" s="5">
        <f t="shared" si="21"/>
        <v>44545</v>
      </c>
      <c r="B1300" t="s">
        <v>1445</v>
      </c>
      <c r="C1300" s="2">
        <v>44545</v>
      </c>
      <c r="D1300" s="3">
        <v>335.06</v>
      </c>
      <c r="E1300" s="3">
        <v>334.78</v>
      </c>
      <c r="F1300" s="3">
        <v>298.82</v>
      </c>
      <c r="G1300" s="3">
        <v>189.37</v>
      </c>
      <c r="H1300" s="3">
        <v>175.47</v>
      </c>
      <c r="I1300" s="3">
        <v>173.57</v>
      </c>
      <c r="J1300" s="3">
        <v>173.22</v>
      </c>
      <c r="K1300" s="3">
        <v>173.53</v>
      </c>
      <c r="L1300" s="3">
        <v>174.12</v>
      </c>
      <c r="M1300" s="3">
        <v>175.07</v>
      </c>
      <c r="N1300" s="3">
        <v>179.07</v>
      </c>
      <c r="O1300" s="3">
        <v>182.25</v>
      </c>
      <c r="P1300" s="3">
        <v>185.43</v>
      </c>
      <c r="Q1300" s="3">
        <v>184.19</v>
      </c>
      <c r="R1300" s="3">
        <v>172.69</v>
      </c>
      <c r="S1300" s="3">
        <v>103.19</v>
      </c>
      <c r="T1300" s="3">
        <v>85.84</v>
      </c>
      <c r="U1300" s="3">
        <v>77.38</v>
      </c>
      <c r="V1300" s="3">
        <v>79.62</v>
      </c>
      <c r="W1300" s="3">
        <v>81.27</v>
      </c>
      <c r="X1300" s="3">
        <v>83.46</v>
      </c>
      <c r="Y1300" s="3">
        <v>88.96</v>
      </c>
      <c r="Z1300" s="3">
        <v>91.08</v>
      </c>
      <c r="AA1300" s="3">
        <v>92.97</v>
      </c>
      <c r="AB1300" s="3">
        <v>94.15</v>
      </c>
      <c r="AC1300" s="3">
        <v>94.02</v>
      </c>
      <c r="AD1300" s="3">
        <v>90.08</v>
      </c>
      <c r="AE1300" s="3">
        <v>75.08</v>
      </c>
      <c r="AF1300" s="3">
        <v>68.11</v>
      </c>
      <c r="AG1300" s="3">
        <v>64.88</v>
      </c>
      <c r="AH1300" s="3">
        <v>63.87</v>
      </c>
      <c r="AI1300" s="3">
        <v>64.680000000000007</v>
      </c>
      <c r="AJ1300" s="3">
        <v>66.59</v>
      </c>
      <c r="AK1300" s="3">
        <v>72.94</v>
      </c>
      <c r="AL1300" s="3">
        <v>76.260000000000005</v>
      </c>
      <c r="AM1300" s="3">
        <v>77.77</v>
      </c>
      <c r="AN1300" s="3">
        <v>78.38</v>
      </c>
      <c r="AO1300" s="3">
        <v>77.459999999999994</v>
      </c>
      <c r="AP1300" s="3">
        <v>75.459999999999994</v>
      </c>
      <c r="AQ1300" s="3">
        <v>66.459999999999994</v>
      </c>
      <c r="AR1300" s="3">
        <v>62.46</v>
      </c>
      <c r="AS1300" s="3">
        <v>60.54</v>
      </c>
      <c r="AT1300" s="3">
        <v>60.27</v>
      </c>
      <c r="AU1300" s="3">
        <v>60.79</v>
      </c>
      <c r="AV1300" s="3">
        <v>64.790000000000006</v>
      </c>
      <c r="AW1300" s="3">
        <v>66.790000000000006</v>
      </c>
      <c r="AX1300" s="3">
        <v>69.13</v>
      </c>
      <c r="AY1300" s="3">
        <v>71.17</v>
      </c>
    </row>
    <row r="1301" spans="1:51" x14ac:dyDescent="0.35">
      <c r="A1301" s="5">
        <f t="shared" si="21"/>
        <v>44546</v>
      </c>
      <c r="B1301" t="s">
        <v>1446</v>
      </c>
      <c r="C1301" s="2">
        <v>44546</v>
      </c>
      <c r="D1301" s="3">
        <v>359.48</v>
      </c>
      <c r="E1301" s="3">
        <v>359.02</v>
      </c>
      <c r="F1301" s="3">
        <v>318</v>
      </c>
      <c r="G1301" s="3">
        <v>204.34</v>
      </c>
      <c r="H1301" s="3">
        <v>193.01</v>
      </c>
      <c r="I1301" s="3">
        <v>191.21</v>
      </c>
      <c r="J1301" s="3">
        <v>190.86</v>
      </c>
      <c r="K1301" s="3">
        <v>191.17</v>
      </c>
      <c r="L1301" s="3">
        <v>192.37</v>
      </c>
      <c r="M1301" s="3">
        <v>192.85</v>
      </c>
      <c r="N1301" s="3">
        <v>196.15</v>
      </c>
      <c r="O1301" s="3">
        <v>199.33</v>
      </c>
      <c r="P1301" s="3">
        <v>202.75</v>
      </c>
      <c r="Q1301" s="3">
        <v>201.51</v>
      </c>
      <c r="R1301" s="3">
        <v>190.01</v>
      </c>
      <c r="S1301" s="3">
        <v>108.07</v>
      </c>
      <c r="T1301" s="3">
        <v>90.72</v>
      </c>
      <c r="U1301" s="3">
        <v>82.26</v>
      </c>
      <c r="V1301" s="3">
        <v>84.5</v>
      </c>
      <c r="W1301" s="3">
        <v>86.15</v>
      </c>
      <c r="X1301" s="3">
        <v>88.34</v>
      </c>
      <c r="Y1301" s="3">
        <v>92.62</v>
      </c>
      <c r="Z1301" s="3">
        <v>94.74</v>
      </c>
      <c r="AA1301" s="3">
        <v>96.63</v>
      </c>
      <c r="AB1301" s="3">
        <v>97.81</v>
      </c>
      <c r="AC1301" s="3">
        <v>97.68</v>
      </c>
      <c r="AD1301" s="3">
        <v>93.74</v>
      </c>
      <c r="AE1301" s="3">
        <v>79.739999999999995</v>
      </c>
      <c r="AF1301" s="3">
        <v>72.77</v>
      </c>
      <c r="AG1301" s="3">
        <v>69.540000000000006</v>
      </c>
      <c r="AH1301" s="3">
        <v>68.53</v>
      </c>
      <c r="AI1301" s="3">
        <v>69.34</v>
      </c>
      <c r="AJ1301" s="3">
        <v>71.25</v>
      </c>
      <c r="AK1301" s="3">
        <v>74.08</v>
      </c>
      <c r="AL1301" s="3">
        <v>77.400000000000006</v>
      </c>
      <c r="AM1301" s="3">
        <v>78.91</v>
      </c>
      <c r="AN1301" s="3">
        <v>79.52</v>
      </c>
      <c r="AO1301" s="3">
        <v>78.599999999999994</v>
      </c>
      <c r="AP1301" s="3">
        <v>76.599999999999994</v>
      </c>
      <c r="AQ1301" s="3">
        <v>67.599999999999994</v>
      </c>
      <c r="AR1301" s="3">
        <v>63.6</v>
      </c>
      <c r="AS1301" s="3">
        <v>61.68</v>
      </c>
      <c r="AT1301" s="3">
        <v>61.41</v>
      </c>
      <c r="AU1301" s="3">
        <v>61.93</v>
      </c>
      <c r="AV1301" s="3">
        <v>65.930000000000007</v>
      </c>
      <c r="AW1301" s="3">
        <v>67.930000000000007</v>
      </c>
      <c r="AX1301" s="3">
        <v>70.27</v>
      </c>
      <c r="AY1301" s="3">
        <v>72.31</v>
      </c>
    </row>
    <row r="1302" spans="1:51" x14ac:dyDescent="0.35">
      <c r="A1302" s="5">
        <f t="shared" si="21"/>
        <v>44547</v>
      </c>
      <c r="B1302" t="s">
        <v>1447</v>
      </c>
      <c r="C1302" s="2">
        <v>44547</v>
      </c>
      <c r="D1302" s="3">
        <v>344.9</v>
      </c>
      <c r="E1302" s="3">
        <v>345.31</v>
      </c>
      <c r="F1302" s="3">
        <v>307.61</v>
      </c>
      <c r="G1302" s="3">
        <v>216.09</v>
      </c>
      <c r="H1302" s="3">
        <v>204.76</v>
      </c>
      <c r="I1302" s="3">
        <v>203.16</v>
      </c>
      <c r="J1302" s="3">
        <v>201.71</v>
      </c>
      <c r="K1302" s="3">
        <v>202.02</v>
      </c>
      <c r="L1302" s="3">
        <v>203.22</v>
      </c>
      <c r="M1302" s="3">
        <v>204.71</v>
      </c>
      <c r="N1302" s="3">
        <v>208.01</v>
      </c>
      <c r="O1302" s="3">
        <v>211.19</v>
      </c>
      <c r="P1302" s="3">
        <v>215.75</v>
      </c>
      <c r="Q1302" s="3">
        <v>214.51</v>
      </c>
      <c r="R1302" s="3">
        <v>203.27</v>
      </c>
      <c r="S1302" s="3">
        <v>109.17</v>
      </c>
      <c r="T1302" s="3">
        <v>91.82</v>
      </c>
      <c r="U1302" s="3">
        <v>83.36</v>
      </c>
      <c r="V1302" s="3">
        <v>85.6</v>
      </c>
      <c r="W1302" s="3">
        <v>87.25</v>
      </c>
      <c r="X1302" s="3">
        <v>89.44</v>
      </c>
      <c r="Y1302" s="3">
        <v>94.72</v>
      </c>
      <c r="Z1302" s="3">
        <v>96.84</v>
      </c>
      <c r="AA1302" s="3">
        <v>98.73</v>
      </c>
      <c r="AB1302" s="3">
        <v>99.91</v>
      </c>
      <c r="AC1302" s="3">
        <v>99.78</v>
      </c>
      <c r="AD1302" s="3">
        <v>95.84</v>
      </c>
      <c r="AE1302" s="3">
        <v>81.09</v>
      </c>
      <c r="AF1302" s="3">
        <v>74.12</v>
      </c>
      <c r="AG1302" s="3">
        <v>70.89</v>
      </c>
      <c r="AH1302" s="3">
        <v>69.88</v>
      </c>
      <c r="AI1302" s="3">
        <v>70.69</v>
      </c>
      <c r="AJ1302" s="3">
        <v>72.599999999999994</v>
      </c>
      <c r="AK1302" s="3">
        <v>75.430000000000007</v>
      </c>
      <c r="AL1302" s="3">
        <v>78.75</v>
      </c>
      <c r="AM1302" s="3">
        <v>80.260000000000005</v>
      </c>
      <c r="AN1302" s="3">
        <v>80.87</v>
      </c>
      <c r="AO1302" s="3">
        <v>79.95</v>
      </c>
      <c r="AP1302" s="3">
        <v>77.95</v>
      </c>
      <c r="AQ1302" s="3">
        <v>68.95</v>
      </c>
      <c r="AR1302" s="3">
        <v>64.95</v>
      </c>
      <c r="AS1302" s="3">
        <v>63.03</v>
      </c>
      <c r="AT1302" s="3">
        <v>62.76</v>
      </c>
      <c r="AU1302" s="3">
        <v>63.28</v>
      </c>
      <c r="AV1302" s="3">
        <v>67.28</v>
      </c>
      <c r="AW1302" s="3">
        <v>69.28</v>
      </c>
      <c r="AX1302" s="3">
        <v>71.62</v>
      </c>
      <c r="AY1302" s="3">
        <v>73.66</v>
      </c>
    </row>
    <row r="1303" spans="1:51" x14ac:dyDescent="0.35">
      <c r="A1303" s="5">
        <f t="shared" si="21"/>
        <v>44550</v>
      </c>
      <c r="B1303" t="s">
        <v>1448</v>
      </c>
      <c r="C1303" s="2">
        <v>44550</v>
      </c>
      <c r="D1303" s="3">
        <v>371.83</v>
      </c>
      <c r="E1303" s="3">
        <v>372.52</v>
      </c>
      <c r="F1303" s="3">
        <v>337.31</v>
      </c>
      <c r="G1303" s="3">
        <v>243.42</v>
      </c>
      <c r="H1303" s="3">
        <v>231.92</v>
      </c>
      <c r="I1303" s="3">
        <v>230.37</v>
      </c>
      <c r="J1303" s="3">
        <v>229.76</v>
      </c>
      <c r="K1303" s="3">
        <v>229.92</v>
      </c>
      <c r="L1303" s="3">
        <v>230.35</v>
      </c>
      <c r="M1303" s="3">
        <v>231.78</v>
      </c>
      <c r="N1303" s="3">
        <v>235.07</v>
      </c>
      <c r="O1303" s="3">
        <v>238.23</v>
      </c>
      <c r="P1303" s="3">
        <v>242.99</v>
      </c>
      <c r="Q1303" s="3">
        <v>241.67</v>
      </c>
      <c r="R1303" s="3">
        <v>225.72</v>
      </c>
      <c r="S1303" s="3">
        <v>115.7</v>
      </c>
      <c r="T1303" s="3">
        <v>96.44</v>
      </c>
      <c r="U1303" s="3">
        <v>87.98</v>
      </c>
      <c r="V1303" s="3">
        <v>90.22</v>
      </c>
      <c r="W1303" s="3">
        <v>91.87</v>
      </c>
      <c r="X1303" s="3">
        <v>94.61</v>
      </c>
      <c r="Y1303" s="3">
        <v>99.18</v>
      </c>
      <c r="Z1303" s="3">
        <v>101.21</v>
      </c>
      <c r="AA1303" s="3">
        <v>103.1</v>
      </c>
      <c r="AB1303" s="3">
        <v>104.28</v>
      </c>
      <c r="AC1303" s="3">
        <v>104.15</v>
      </c>
      <c r="AD1303" s="3">
        <v>100.16</v>
      </c>
      <c r="AE1303" s="3">
        <v>80.55</v>
      </c>
      <c r="AF1303" s="3">
        <v>73.41</v>
      </c>
      <c r="AG1303" s="3">
        <v>70.180000000000007</v>
      </c>
      <c r="AH1303" s="3">
        <v>69.17</v>
      </c>
      <c r="AI1303" s="3">
        <v>69.98</v>
      </c>
      <c r="AJ1303" s="3">
        <v>71.89</v>
      </c>
      <c r="AK1303" s="3">
        <v>74.72</v>
      </c>
      <c r="AL1303" s="3">
        <v>78.040000000000006</v>
      </c>
      <c r="AM1303" s="3">
        <v>79.55</v>
      </c>
      <c r="AN1303" s="3">
        <v>80.16</v>
      </c>
      <c r="AO1303" s="3">
        <v>79.239999999999995</v>
      </c>
      <c r="AP1303" s="3">
        <v>77.239999999999995</v>
      </c>
      <c r="AQ1303" s="3">
        <v>68.239999999999995</v>
      </c>
      <c r="AR1303" s="3">
        <v>64.239999999999995</v>
      </c>
      <c r="AS1303" s="3">
        <v>62.32</v>
      </c>
      <c r="AT1303" s="3">
        <v>62.05</v>
      </c>
      <c r="AU1303" s="3">
        <v>62.57</v>
      </c>
      <c r="AV1303" s="3">
        <v>66.569999999999993</v>
      </c>
      <c r="AW1303" s="3">
        <v>68.569999999999993</v>
      </c>
      <c r="AX1303" s="3">
        <v>70.91</v>
      </c>
      <c r="AY1303" s="3">
        <v>72.95</v>
      </c>
    </row>
    <row r="1304" spans="1:51" x14ac:dyDescent="0.35">
      <c r="A1304" s="5">
        <f t="shared" si="21"/>
        <v>44551</v>
      </c>
      <c r="B1304" t="s">
        <v>1449</v>
      </c>
      <c r="C1304" s="2">
        <v>44551</v>
      </c>
      <c r="D1304" s="3">
        <v>451.72</v>
      </c>
      <c r="E1304" s="3">
        <v>452.35</v>
      </c>
      <c r="F1304" s="3">
        <v>416.82</v>
      </c>
      <c r="G1304" s="3">
        <v>325.82</v>
      </c>
      <c r="H1304" s="3">
        <v>313.89999999999998</v>
      </c>
      <c r="I1304" s="3">
        <v>312.18</v>
      </c>
      <c r="J1304" s="3">
        <v>312.52</v>
      </c>
      <c r="K1304" s="3">
        <v>312.64999999999998</v>
      </c>
      <c r="L1304" s="3">
        <v>313.11</v>
      </c>
      <c r="M1304" s="3">
        <v>315.37</v>
      </c>
      <c r="N1304" s="3">
        <v>318.56</v>
      </c>
      <c r="O1304" s="3">
        <v>321.7</v>
      </c>
      <c r="P1304" s="3">
        <v>326.04000000000002</v>
      </c>
      <c r="Q1304" s="3">
        <v>324.45</v>
      </c>
      <c r="R1304" s="3">
        <v>308.33</v>
      </c>
      <c r="S1304" s="3">
        <v>147.13</v>
      </c>
      <c r="T1304" s="3">
        <v>99.03</v>
      </c>
      <c r="U1304" s="3">
        <v>90.5</v>
      </c>
      <c r="V1304" s="3">
        <v>92.69</v>
      </c>
      <c r="W1304" s="3">
        <v>94.29</v>
      </c>
      <c r="X1304" s="3">
        <v>96.98</v>
      </c>
      <c r="Y1304" s="3">
        <v>104.62</v>
      </c>
      <c r="Z1304" s="3">
        <v>108.62</v>
      </c>
      <c r="AA1304" s="3">
        <v>110.51</v>
      </c>
      <c r="AB1304" s="3">
        <v>111.69</v>
      </c>
      <c r="AC1304" s="3">
        <v>111.56</v>
      </c>
      <c r="AD1304" s="3">
        <v>107.57</v>
      </c>
      <c r="AE1304" s="3">
        <v>83.26</v>
      </c>
      <c r="AF1304" s="3">
        <v>75.760000000000005</v>
      </c>
      <c r="AG1304" s="3">
        <v>72.53</v>
      </c>
      <c r="AH1304" s="3">
        <v>71.52</v>
      </c>
      <c r="AI1304" s="3">
        <v>72.33</v>
      </c>
      <c r="AJ1304" s="3">
        <v>74.239999999999995</v>
      </c>
      <c r="AK1304" s="3">
        <v>71.959999999999994</v>
      </c>
      <c r="AL1304" s="3">
        <v>73</v>
      </c>
      <c r="AM1304" s="3">
        <v>74.510000000000005</v>
      </c>
      <c r="AN1304" s="3">
        <v>75.12</v>
      </c>
      <c r="AO1304" s="3">
        <v>74.2</v>
      </c>
      <c r="AP1304" s="3">
        <v>72.2</v>
      </c>
      <c r="AQ1304" s="3">
        <v>63.2</v>
      </c>
      <c r="AR1304" s="3">
        <v>59.2</v>
      </c>
      <c r="AS1304" s="3">
        <v>57.28</v>
      </c>
      <c r="AT1304" s="3">
        <v>57.01</v>
      </c>
      <c r="AU1304" s="3">
        <v>57.53</v>
      </c>
      <c r="AV1304" s="3">
        <v>61.53</v>
      </c>
      <c r="AW1304" s="3">
        <v>63.53</v>
      </c>
      <c r="AX1304" s="3">
        <v>65.87</v>
      </c>
      <c r="AY1304" s="3">
        <v>67.91</v>
      </c>
    </row>
    <row r="1305" spans="1:51" x14ac:dyDescent="0.35">
      <c r="A1305" s="5">
        <f t="shared" si="21"/>
        <v>44552</v>
      </c>
      <c r="B1305" t="s">
        <v>1450</v>
      </c>
      <c r="C1305" s="2">
        <v>44552</v>
      </c>
      <c r="D1305" s="3">
        <v>432.34</v>
      </c>
      <c r="E1305" s="3">
        <v>433.18</v>
      </c>
      <c r="F1305" s="3">
        <v>409</v>
      </c>
      <c r="G1305" s="3">
        <v>335.94</v>
      </c>
      <c r="H1305" s="3">
        <v>323.44</v>
      </c>
      <c r="I1305" s="3">
        <v>321.69</v>
      </c>
      <c r="J1305" s="3">
        <v>322.02999999999997</v>
      </c>
      <c r="K1305" s="3">
        <v>321.99</v>
      </c>
      <c r="L1305" s="3">
        <v>322.54000000000002</v>
      </c>
      <c r="M1305" s="3">
        <v>324.67</v>
      </c>
      <c r="N1305" s="3">
        <v>327.71</v>
      </c>
      <c r="O1305" s="3">
        <v>333.62</v>
      </c>
      <c r="P1305" s="3">
        <v>338.11</v>
      </c>
      <c r="Q1305" s="3">
        <v>336.61</v>
      </c>
      <c r="R1305" s="3">
        <v>313.97000000000003</v>
      </c>
      <c r="S1305" s="3">
        <v>143.74</v>
      </c>
      <c r="T1305" s="3">
        <v>94.9</v>
      </c>
      <c r="U1305" s="3">
        <v>86.09</v>
      </c>
      <c r="V1305" s="3">
        <v>88.17</v>
      </c>
      <c r="W1305" s="3">
        <v>89.73</v>
      </c>
      <c r="X1305" s="3">
        <v>92.23</v>
      </c>
      <c r="Y1305" s="3">
        <v>98.23</v>
      </c>
      <c r="Z1305" s="3">
        <v>101.23</v>
      </c>
      <c r="AA1305" s="3">
        <v>103.12</v>
      </c>
      <c r="AB1305" s="3">
        <v>104.3</v>
      </c>
      <c r="AC1305" s="3">
        <v>104.17</v>
      </c>
      <c r="AD1305" s="3">
        <v>100.18</v>
      </c>
      <c r="AE1305" s="3">
        <v>75.77</v>
      </c>
      <c r="AF1305" s="3">
        <v>68.27</v>
      </c>
      <c r="AG1305" s="3">
        <v>65.040000000000006</v>
      </c>
      <c r="AH1305" s="3">
        <v>64.03</v>
      </c>
      <c r="AI1305" s="3">
        <v>64.84</v>
      </c>
      <c r="AJ1305" s="3">
        <v>66.75</v>
      </c>
      <c r="AK1305" s="3">
        <v>64.47</v>
      </c>
      <c r="AL1305" s="3">
        <v>65.510000000000005</v>
      </c>
      <c r="AM1305" s="3">
        <v>67.02</v>
      </c>
      <c r="AN1305" s="3">
        <v>67.63</v>
      </c>
      <c r="AO1305" s="3">
        <v>66.709999999999994</v>
      </c>
      <c r="AP1305" s="3">
        <v>64.709999999999994</v>
      </c>
      <c r="AQ1305" s="3">
        <v>55.71</v>
      </c>
      <c r="AR1305" s="3">
        <v>51.71</v>
      </c>
      <c r="AS1305" s="3">
        <v>49.79</v>
      </c>
      <c r="AT1305" s="3">
        <v>49.52</v>
      </c>
      <c r="AU1305" s="3">
        <v>50.04</v>
      </c>
      <c r="AV1305" s="3">
        <v>55.04</v>
      </c>
      <c r="AW1305" s="3">
        <v>61.89</v>
      </c>
      <c r="AX1305" s="3">
        <v>66.06</v>
      </c>
      <c r="AY1305" s="3">
        <v>68.099999999999994</v>
      </c>
    </row>
    <row r="1306" spans="1:51" x14ac:dyDescent="0.35">
      <c r="A1306" s="5">
        <f t="shared" si="21"/>
        <v>44553</v>
      </c>
      <c r="B1306" t="s">
        <v>1451</v>
      </c>
      <c r="C1306" s="2">
        <v>44553</v>
      </c>
      <c r="D1306" s="3">
        <v>325.60000000000002</v>
      </c>
      <c r="E1306" s="3">
        <v>328.5</v>
      </c>
      <c r="F1306" s="3">
        <v>311.67</v>
      </c>
      <c r="G1306" s="3">
        <v>272.2</v>
      </c>
      <c r="H1306" s="3">
        <v>264.18</v>
      </c>
      <c r="I1306" s="3">
        <v>263.38</v>
      </c>
      <c r="J1306" s="3">
        <v>263.02999999999997</v>
      </c>
      <c r="K1306" s="3">
        <v>263.13</v>
      </c>
      <c r="L1306" s="3">
        <v>264.24</v>
      </c>
      <c r="M1306" s="3">
        <v>265.72000000000003</v>
      </c>
      <c r="N1306" s="3">
        <v>268.11</v>
      </c>
      <c r="O1306" s="3">
        <v>274.14</v>
      </c>
      <c r="P1306" s="3">
        <v>278.77999999999997</v>
      </c>
      <c r="Q1306" s="3">
        <v>277.38</v>
      </c>
      <c r="R1306" s="3">
        <v>262.38</v>
      </c>
      <c r="S1306" s="3">
        <v>132.44</v>
      </c>
      <c r="T1306" s="3">
        <v>92.44</v>
      </c>
      <c r="U1306" s="3">
        <v>84.44</v>
      </c>
      <c r="V1306" s="3">
        <v>86.52</v>
      </c>
      <c r="W1306" s="3">
        <v>88.08</v>
      </c>
      <c r="X1306" s="3">
        <v>90.58</v>
      </c>
      <c r="Y1306" s="3">
        <v>96.1</v>
      </c>
      <c r="Z1306" s="3">
        <v>98.48</v>
      </c>
      <c r="AA1306" s="3">
        <v>100.05</v>
      </c>
      <c r="AB1306" s="3">
        <v>101.28</v>
      </c>
      <c r="AC1306" s="3">
        <v>101.31</v>
      </c>
      <c r="AD1306" s="3">
        <v>97.52</v>
      </c>
      <c r="AE1306" s="3">
        <v>73.59</v>
      </c>
      <c r="AF1306" s="3">
        <v>66.41</v>
      </c>
      <c r="AG1306" s="3">
        <v>63.48</v>
      </c>
      <c r="AH1306" s="3">
        <v>62.67</v>
      </c>
      <c r="AI1306" s="3">
        <v>63.64</v>
      </c>
      <c r="AJ1306" s="3">
        <v>65.760000000000005</v>
      </c>
      <c r="AK1306" s="3">
        <v>63.8</v>
      </c>
      <c r="AL1306" s="3">
        <v>65.11</v>
      </c>
      <c r="AM1306" s="3">
        <v>66.8</v>
      </c>
      <c r="AN1306" s="3">
        <v>67.66</v>
      </c>
      <c r="AO1306" s="3">
        <v>67.02</v>
      </c>
      <c r="AP1306" s="3">
        <v>65.5</v>
      </c>
      <c r="AQ1306" s="3">
        <v>57.7</v>
      </c>
      <c r="AR1306" s="3">
        <v>54.06</v>
      </c>
      <c r="AS1306" s="3">
        <v>52.14</v>
      </c>
      <c r="AT1306" s="3">
        <v>51.87</v>
      </c>
      <c r="AU1306" s="3">
        <v>52.39</v>
      </c>
      <c r="AV1306" s="3">
        <v>57.39</v>
      </c>
      <c r="AW1306" s="3">
        <v>64.239999999999995</v>
      </c>
      <c r="AX1306" s="3">
        <v>68.41</v>
      </c>
      <c r="AY1306" s="3">
        <v>70.45</v>
      </c>
    </row>
    <row r="1307" spans="1:51" x14ac:dyDescent="0.35">
      <c r="A1307" s="5">
        <f t="shared" si="21"/>
        <v>44554</v>
      </c>
      <c r="B1307" t="s">
        <v>1452</v>
      </c>
      <c r="C1307" s="2">
        <v>44554</v>
      </c>
      <c r="D1307" s="3">
        <v>267.82</v>
      </c>
      <c r="E1307" s="3">
        <v>272.69</v>
      </c>
      <c r="F1307" s="3">
        <v>260.89999999999998</v>
      </c>
      <c r="G1307" s="3">
        <v>242.84</v>
      </c>
      <c r="H1307" s="3">
        <v>236.64</v>
      </c>
      <c r="I1307" s="3">
        <v>235.71</v>
      </c>
      <c r="J1307" s="3">
        <v>235.89</v>
      </c>
      <c r="K1307" s="3">
        <v>236.26</v>
      </c>
      <c r="L1307" s="3">
        <v>237.76</v>
      </c>
      <c r="M1307" s="3">
        <v>239.08</v>
      </c>
      <c r="N1307" s="3">
        <v>242.47</v>
      </c>
      <c r="O1307" s="3">
        <v>248.14</v>
      </c>
      <c r="P1307" s="3">
        <v>249.68</v>
      </c>
      <c r="Q1307" s="3">
        <v>248.02</v>
      </c>
      <c r="R1307" s="3">
        <v>235.43</v>
      </c>
      <c r="S1307" s="3">
        <v>125.43</v>
      </c>
      <c r="T1307" s="3">
        <v>90.43</v>
      </c>
      <c r="U1307" s="3">
        <v>84.43</v>
      </c>
      <c r="V1307" s="3">
        <v>86.53</v>
      </c>
      <c r="W1307" s="3">
        <v>88.13</v>
      </c>
      <c r="X1307" s="3">
        <v>90.88</v>
      </c>
      <c r="Y1307" s="3">
        <v>95.88</v>
      </c>
      <c r="Z1307" s="3">
        <v>98.28</v>
      </c>
      <c r="AA1307" s="3">
        <v>99.88</v>
      </c>
      <c r="AB1307" s="3">
        <v>101.14</v>
      </c>
      <c r="AC1307" s="3">
        <v>101.25</v>
      </c>
      <c r="AD1307" s="3">
        <v>97.5</v>
      </c>
      <c r="AE1307" s="3">
        <v>73.5</v>
      </c>
      <c r="AF1307" s="3">
        <v>66.5</v>
      </c>
      <c r="AG1307" s="3">
        <v>63.6</v>
      </c>
      <c r="AH1307" s="3">
        <v>62.85</v>
      </c>
      <c r="AI1307" s="3">
        <v>63.85</v>
      </c>
      <c r="AJ1307" s="3">
        <v>66.05</v>
      </c>
      <c r="AK1307" s="3">
        <v>64.650000000000006</v>
      </c>
      <c r="AL1307" s="3">
        <v>66.150000000000006</v>
      </c>
      <c r="AM1307" s="3">
        <v>67.900000000000006</v>
      </c>
      <c r="AN1307" s="3">
        <v>68.900000000000006</v>
      </c>
      <c r="AO1307" s="3">
        <v>68.3</v>
      </c>
      <c r="AP1307" s="3">
        <v>66.8</v>
      </c>
      <c r="AQ1307" s="3">
        <v>59.2</v>
      </c>
      <c r="AR1307" s="3">
        <v>55.56</v>
      </c>
      <c r="AS1307" s="3">
        <v>53.64</v>
      </c>
      <c r="AT1307" s="3">
        <v>53.37</v>
      </c>
      <c r="AU1307" s="3">
        <v>53.89</v>
      </c>
      <c r="AV1307" s="3">
        <v>58.89</v>
      </c>
      <c r="AW1307" s="3">
        <v>65.739999999999995</v>
      </c>
      <c r="AX1307" s="3">
        <v>69.91</v>
      </c>
      <c r="AY1307" s="3">
        <v>71.95</v>
      </c>
    </row>
    <row r="1308" spans="1:51" x14ac:dyDescent="0.35">
      <c r="A1308" s="5">
        <f t="shared" si="21"/>
        <v>44557</v>
      </c>
      <c r="B1308" t="s">
        <v>1453</v>
      </c>
      <c r="C1308" s="2">
        <v>44557</v>
      </c>
      <c r="D1308" s="3">
        <v>267.82</v>
      </c>
      <c r="E1308" s="3">
        <v>272.69</v>
      </c>
      <c r="F1308" s="3">
        <v>260.89999999999998</v>
      </c>
      <c r="G1308" s="3">
        <v>242.84</v>
      </c>
      <c r="H1308" s="3">
        <v>236.64</v>
      </c>
      <c r="I1308" s="3">
        <v>235.71</v>
      </c>
      <c r="J1308" s="3">
        <v>235.89</v>
      </c>
      <c r="K1308" s="3">
        <v>236.26</v>
      </c>
      <c r="L1308" s="3">
        <v>237.76</v>
      </c>
      <c r="M1308" s="3">
        <v>239.08</v>
      </c>
      <c r="N1308" s="3">
        <v>242.47</v>
      </c>
      <c r="O1308" s="3">
        <v>248.14</v>
      </c>
      <c r="P1308" s="3">
        <v>249.68</v>
      </c>
      <c r="Q1308" s="3">
        <v>248.02</v>
      </c>
      <c r="R1308" s="3">
        <v>235.43</v>
      </c>
      <c r="S1308" s="3">
        <v>125.43</v>
      </c>
      <c r="T1308" s="3">
        <v>90.43</v>
      </c>
      <c r="U1308" s="3">
        <v>84.43</v>
      </c>
      <c r="V1308" s="3">
        <v>86.53</v>
      </c>
      <c r="W1308" s="3">
        <v>88.13</v>
      </c>
      <c r="X1308" s="3">
        <v>90.88</v>
      </c>
      <c r="Y1308" s="3">
        <v>95.88</v>
      </c>
      <c r="Z1308" s="3">
        <v>98.28</v>
      </c>
      <c r="AA1308" s="3">
        <v>99.88</v>
      </c>
      <c r="AB1308" s="3">
        <v>101.14</v>
      </c>
      <c r="AC1308" s="3">
        <v>101.25</v>
      </c>
      <c r="AD1308" s="3">
        <v>97.5</v>
      </c>
      <c r="AE1308" s="3">
        <v>73.5</v>
      </c>
      <c r="AF1308" s="3">
        <v>66.5</v>
      </c>
      <c r="AG1308" s="3">
        <v>63.6</v>
      </c>
      <c r="AH1308" s="3">
        <v>62.85</v>
      </c>
      <c r="AI1308" s="3">
        <v>63.85</v>
      </c>
      <c r="AJ1308" s="3">
        <v>66.05</v>
      </c>
      <c r="AK1308" s="3">
        <v>64.650000000000006</v>
      </c>
      <c r="AL1308" s="3">
        <v>66.150000000000006</v>
      </c>
      <c r="AM1308" s="3">
        <v>67.900000000000006</v>
      </c>
      <c r="AN1308" s="3">
        <v>68.900000000000006</v>
      </c>
      <c r="AO1308" s="3">
        <v>68.3</v>
      </c>
      <c r="AP1308" s="3">
        <v>66.8</v>
      </c>
      <c r="AQ1308" s="3">
        <v>59.2</v>
      </c>
      <c r="AR1308" s="3">
        <v>55.56</v>
      </c>
      <c r="AS1308" s="3">
        <v>53.64</v>
      </c>
      <c r="AT1308" s="3">
        <v>53.37</v>
      </c>
      <c r="AU1308" s="3">
        <v>53.89</v>
      </c>
      <c r="AV1308" s="3">
        <v>58.89</v>
      </c>
      <c r="AW1308" s="3">
        <v>65.739999999999995</v>
      </c>
      <c r="AX1308" s="3">
        <v>69.91</v>
      </c>
      <c r="AY1308" s="3">
        <v>71.95</v>
      </c>
    </row>
    <row r="1309" spans="1:51" x14ac:dyDescent="0.35">
      <c r="A1309" s="5">
        <f t="shared" si="21"/>
        <v>44558</v>
      </c>
      <c r="B1309" t="s">
        <v>1454</v>
      </c>
      <c r="C1309" s="2">
        <v>44558</v>
      </c>
      <c r="D1309" s="3">
        <v>267.82</v>
      </c>
      <c r="E1309" s="3">
        <v>272.69</v>
      </c>
      <c r="F1309" s="3">
        <v>260.89999999999998</v>
      </c>
      <c r="G1309" s="3">
        <v>242.84</v>
      </c>
      <c r="H1309" s="3">
        <v>236.64</v>
      </c>
      <c r="I1309" s="3">
        <v>235.71</v>
      </c>
      <c r="J1309" s="3">
        <v>235.89</v>
      </c>
      <c r="K1309" s="3">
        <v>236.26</v>
      </c>
      <c r="L1309" s="3">
        <v>237.76</v>
      </c>
      <c r="M1309" s="3">
        <v>239.08</v>
      </c>
      <c r="N1309" s="3">
        <v>242.47</v>
      </c>
      <c r="O1309" s="3">
        <v>248.14</v>
      </c>
      <c r="P1309" s="3">
        <v>249.68</v>
      </c>
      <c r="Q1309" s="3">
        <v>248.02</v>
      </c>
      <c r="R1309" s="3">
        <v>235.43</v>
      </c>
      <c r="S1309" s="3">
        <v>125.43</v>
      </c>
      <c r="T1309" s="3">
        <v>90.43</v>
      </c>
      <c r="U1309" s="3">
        <v>84.43</v>
      </c>
      <c r="V1309" s="3">
        <v>86.53</v>
      </c>
      <c r="W1309" s="3">
        <v>88.13</v>
      </c>
      <c r="X1309" s="3">
        <v>90.88</v>
      </c>
      <c r="Y1309" s="3">
        <v>95.88</v>
      </c>
      <c r="Z1309" s="3">
        <v>98.28</v>
      </c>
      <c r="AA1309" s="3">
        <v>99.88</v>
      </c>
      <c r="AB1309" s="3">
        <v>101.14</v>
      </c>
      <c r="AC1309" s="3">
        <v>101.25</v>
      </c>
      <c r="AD1309" s="3">
        <v>97.5</v>
      </c>
      <c r="AE1309" s="3">
        <v>73.5</v>
      </c>
      <c r="AF1309" s="3">
        <v>66.5</v>
      </c>
      <c r="AG1309" s="3">
        <v>63.6</v>
      </c>
      <c r="AH1309" s="3">
        <v>62.85</v>
      </c>
      <c r="AI1309" s="3">
        <v>63.85</v>
      </c>
      <c r="AJ1309" s="3">
        <v>66.05</v>
      </c>
      <c r="AK1309" s="3">
        <v>64.650000000000006</v>
      </c>
      <c r="AL1309" s="3">
        <v>66.150000000000006</v>
      </c>
      <c r="AM1309" s="3">
        <v>67.900000000000006</v>
      </c>
      <c r="AN1309" s="3">
        <v>68.900000000000006</v>
      </c>
      <c r="AO1309" s="3">
        <v>68.3</v>
      </c>
      <c r="AP1309" s="3">
        <v>66.8</v>
      </c>
      <c r="AQ1309" s="3">
        <v>59.2</v>
      </c>
      <c r="AR1309" s="3">
        <v>55.56</v>
      </c>
      <c r="AS1309" s="3">
        <v>53.64</v>
      </c>
      <c r="AT1309" s="3">
        <v>53.37</v>
      </c>
      <c r="AU1309" s="3">
        <v>53.89</v>
      </c>
      <c r="AV1309" s="3">
        <v>58.89</v>
      </c>
      <c r="AW1309" s="3">
        <v>65.739999999999995</v>
      </c>
      <c r="AX1309" s="3">
        <v>69.91</v>
      </c>
      <c r="AY1309" s="3">
        <v>71.95</v>
      </c>
    </row>
    <row r="1310" spans="1:51" x14ac:dyDescent="0.35">
      <c r="A1310" s="5">
        <f t="shared" si="21"/>
        <v>44559</v>
      </c>
      <c r="B1310" t="s">
        <v>1455</v>
      </c>
      <c r="C1310" s="2">
        <v>44559</v>
      </c>
      <c r="D1310" s="3">
        <v>233.18</v>
      </c>
      <c r="E1310" s="3">
        <v>238.58</v>
      </c>
      <c r="F1310" s="3">
        <v>231.21</v>
      </c>
      <c r="G1310" s="3">
        <v>219.62</v>
      </c>
      <c r="H1310" s="3">
        <v>215.27</v>
      </c>
      <c r="I1310" s="3">
        <v>214.27</v>
      </c>
      <c r="J1310" s="3">
        <v>218.39</v>
      </c>
      <c r="K1310" s="3">
        <v>218.91</v>
      </c>
      <c r="L1310" s="3">
        <v>220.04</v>
      </c>
      <c r="M1310" s="3">
        <v>220.04</v>
      </c>
      <c r="N1310" s="3">
        <v>222.54</v>
      </c>
      <c r="O1310" s="3">
        <v>228.35</v>
      </c>
      <c r="P1310" s="3">
        <v>230.03</v>
      </c>
      <c r="Q1310" s="3">
        <v>228.53</v>
      </c>
      <c r="R1310" s="3">
        <v>217.41</v>
      </c>
      <c r="S1310" s="3">
        <v>124.59</v>
      </c>
      <c r="T1310" s="3">
        <v>91.48</v>
      </c>
      <c r="U1310" s="3">
        <v>85.45</v>
      </c>
      <c r="V1310" s="3">
        <v>87.5</v>
      </c>
      <c r="W1310" s="3">
        <v>89.05</v>
      </c>
      <c r="X1310" s="3">
        <v>91.27</v>
      </c>
      <c r="Y1310" s="3">
        <v>96.23</v>
      </c>
      <c r="Z1310" s="3">
        <v>98.66</v>
      </c>
      <c r="AA1310" s="3">
        <v>100.26</v>
      </c>
      <c r="AB1310" s="3">
        <v>101.52</v>
      </c>
      <c r="AC1310" s="3">
        <v>101.63</v>
      </c>
      <c r="AD1310" s="3">
        <v>97.88</v>
      </c>
      <c r="AE1310" s="3">
        <v>72.63</v>
      </c>
      <c r="AF1310" s="3">
        <v>65.63</v>
      </c>
      <c r="AG1310" s="3">
        <v>62.73</v>
      </c>
      <c r="AH1310" s="3">
        <v>61.98</v>
      </c>
      <c r="AI1310" s="3">
        <v>62.98</v>
      </c>
      <c r="AJ1310" s="3">
        <v>65.180000000000007</v>
      </c>
      <c r="AK1310" s="3">
        <v>66.180000000000007</v>
      </c>
      <c r="AL1310" s="3">
        <v>70.180000000000007</v>
      </c>
      <c r="AM1310" s="3">
        <v>71.930000000000007</v>
      </c>
      <c r="AN1310" s="3">
        <v>72.930000000000007</v>
      </c>
      <c r="AO1310" s="3">
        <v>72.33</v>
      </c>
      <c r="AP1310" s="3">
        <v>70.83</v>
      </c>
      <c r="AQ1310" s="3">
        <v>60.14</v>
      </c>
      <c r="AR1310" s="3">
        <v>54.14</v>
      </c>
      <c r="AS1310" s="3">
        <v>52.22</v>
      </c>
      <c r="AT1310" s="3">
        <v>51.95</v>
      </c>
      <c r="AU1310" s="3">
        <v>52.47</v>
      </c>
      <c r="AV1310" s="3">
        <v>57.47</v>
      </c>
      <c r="AW1310" s="3">
        <v>64.709999999999994</v>
      </c>
      <c r="AX1310" s="3">
        <v>68.87</v>
      </c>
      <c r="AY1310" s="3">
        <v>70.900000000000006</v>
      </c>
    </row>
    <row r="1311" spans="1:51" x14ac:dyDescent="0.35">
      <c r="A1311" s="5">
        <f t="shared" si="21"/>
        <v>44560</v>
      </c>
      <c r="B1311" t="s">
        <v>1456</v>
      </c>
      <c r="C1311" s="2">
        <v>44560</v>
      </c>
      <c r="D1311" s="3">
        <v>210.34</v>
      </c>
      <c r="E1311" s="3">
        <v>216.76</v>
      </c>
      <c r="F1311" s="3">
        <v>209.29</v>
      </c>
      <c r="G1311" s="3">
        <v>192.29</v>
      </c>
      <c r="H1311" s="3">
        <v>189.09</v>
      </c>
      <c r="I1311" s="3">
        <v>188.29</v>
      </c>
      <c r="J1311" s="3">
        <v>190.29</v>
      </c>
      <c r="K1311" s="3">
        <v>190.77</v>
      </c>
      <c r="L1311" s="3">
        <v>191.22</v>
      </c>
      <c r="M1311" s="3">
        <v>191.22</v>
      </c>
      <c r="N1311" s="3">
        <v>194.13</v>
      </c>
      <c r="O1311" s="3">
        <v>200.22</v>
      </c>
      <c r="P1311" s="3">
        <v>202.05</v>
      </c>
      <c r="Q1311" s="3">
        <v>201.23</v>
      </c>
      <c r="R1311" s="3">
        <v>194.59</v>
      </c>
      <c r="S1311" s="3">
        <v>116.02</v>
      </c>
      <c r="T1311" s="3">
        <v>87.02</v>
      </c>
      <c r="U1311" s="3">
        <v>81.17</v>
      </c>
      <c r="V1311" s="3">
        <v>83.22</v>
      </c>
      <c r="W1311" s="3">
        <v>84.77</v>
      </c>
      <c r="X1311" s="3">
        <v>88.27</v>
      </c>
      <c r="Y1311" s="3">
        <v>94.01</v>
      </c>
      <c r="Z1311" s="3">
        <v>96.77</v>
      </c>
      <c r="AA1311" s="3">
        <v>98.36</v>
      </c>
      <c r="AB1311" s="3">
        <v>99.62</v>
      </c>
      <c r="AC1311" s="3">
        <v>99.73</v>
      </c>
      <c r="AD1311" s="3">
        <v>95.98</v>
      </c>
      <c r="AE1311" s="3">
        <v>70.73</v>
      </c>
      <c r="AF1311" s="3">
        <v>63.73</v>
      </c>
      <c r="AG1311" s="3">
        <v>60.83</v>
      </c>
      <c r="AH1311" s="3">
        <v>60.08</v>
      </c>
      <c r="AI1311" s="3">
        <v>61.08</v>
      </c>
      <c r="AJ1311" s="3">
        <v>63.28</v>
      </c>
      <c r="AK1311" s="3">
        <v>67.13</v>
      </c>
      <c r="AL1311" s="3">
        <v>70.33</v>
      </c>
      <c r="AM1311" s="3">
        <v>72.08</v>
      </c>
      <c r="AN1311" s="3">
        <v>73.08</v>
      </c>
      <c r="AO1311" s="3">
        <v>72.48</v>
      </c>
      <c r="AP1311" s="3">
        <v>70.98</v>
      </c>
      <c r="AQ1311" s="3">
        <v>60.29</v>
      </c>
      <c r="AR1311" s="3">
        <v>54.29</v>
      </c>
      <c r="AS1311" s="3">
        <v>52.37</v>
      </c>
      <c r="AT1311" s="3">
        <v>52.1</v>
      </c>
      <c r="AU1311" s="3">
        <v>52.62</v>
      </c>
      <c r="AV1311" s="3">
        <v>57.62</v>
      </c>
      <c r="AW1311" s="3">
        <v>64.73</v>
      </c>
      <c r="AX1311" s="3">
        <v>68.88</v>
      </c>
      <c r="AY1311" s="3">
        <v>70.91</v>
      </c>
    </row>
    <row r="1312" spans="1:51" x14ac:dyDescent="0.35">
      <c r="A1312" s="5">
        <f t="shared" si="21"/>
        <v>44561</v>
      </c>
      <c r="B1312" t="s">
        <v>1457</v>
      </c>
      <c r="C1312" s="2">
        <v>44561</v>
      </c>
      <c r="D1312" s="3">
        <v>170.64</v>
      </c>
      <c r="E1312" s="3">
        <v>167.02</v>
      </c>
      <c r="F1312" s="3">
        <v>155.79</v>
      </c>
      <c r="G1312" s="3">
        <v>153.12</v>
      </c>
      <c r="H1312" s="3">
        <v>153.12</v>
      </c>
      <c r="I1312" s="3">
        <v>153.62</v>
      </c>
      <c r="J1312" s="3">
        <v>153.94999999999999</v>
      </c>
      <c r="K1312" s="3">
        <v>154.44999999999999</v>
      </c>
      <c r="L1312" s="3">
        <v>155.9</v>
      </c>
      <c r="M1312" s="3">
        <v>158.9</v>
      </c>
      <c r="N1312" s="3">
        <v>164.9</v>
      </c>
      <c r="O1312" s="3">
        <v>165.65</v>
      </c>
      <c r="P1312" s="3">
        <v>164.87</v>
      </c>
      <c r="Q1312" s="3">
        <v>158.37</v>
      </c>
      <c r="R1312" s="3">
        <v>98.37</v>
      </c>
      <c r="S1312" s="3">
        <v>77.37</v>
      </c>
      <c r="T1312" s="3">
        <v>72.37</v>
      </c>
      <c r="U1312" s="3">
        <v>75.37</v>
      </c>
      <c r="V1312" s="3">
        <v>77.02</v>
      </c>
      <c r="W1312" s="3">
        <v>80.02</v>
      </c>
      <c r="X1312" s="3">
        <v>85.02</v>
      </c>
      <c r="Y1312" s="3">
        <v>87.78</v>
      </c>
      <c r="Z1312" s="3">
        <v>89.35</v>
      </c>
      <c r="AA1312" s="3">
        <v>90.61</v>
      </c>
      <c r="AB1312" s="3">
        <v>90.72</v>
      </c>
      <c r="AC1312" s="3">
        <v>86.97</v>
      </c>
      <c r="AD1312" s="3">
        <v>62.97</v>
      </c>
      <c r="AE1312" s="3">
        <v>55.97</v>
      </c>
      <c r="AF1312" s="3">
        <v>53.07</v>
      </c>
      <c r="AG1312" s="3">
        <v>52.32</v>
      </c>
      <c r="AH1312" s="3">
        <v>53.32</v>
      </c>
      <c r="AI1312" s="3">
        <v>55.52</v>
      </c>
      <c r="AJ1312" s="3">
        <v>59.37</v>
      </c>
      <c r="AK1312" s="3">
        <v>62.57</v>
      </c>
      <c r="AL1312" s="3">
        <v>64.319999999999993</v>
      </c>
      <c r="AM1312" s="3">
        <v>65.319999999999993</v>
      </c>
      <c r="AN1312" s="3">
        <v>64.72</v>
      </c>
      <c r="AO1312" s="3">
        <v>63.22</v>
      </c>
      <c r="AP1312" s="3">
        <v>54.22</v>
      </c>
      <c r="AQ1312" s="3">
        <v>48.22</v>
      </c>
      <c r="AR1312" s="3">
        <v>46.3</v>
      </c>
      <c r="AS1312" s="3">
        <v>46.03</v>
      </c>
      <c r="AT1312" s="3">
        <v>46.55</v>
      </c>
      <c r="AU1312" s="3">
        <v>51.55</v>
      </c>
      <c r="AV1312" s="3">
        <v>59.55</v>
      </c>
      <c r="AW1312" s="3">
        <v>63.7</v>
      </c>
      <c r="AX1312" s="3">
        <v>65.73</v>
      </c>
      <c r="AY1312" s="3">
        <v>66.78</v>
      </c>
    </row>
    <row r="1313" spans="1:51" x14ac:dyDescent="0.35">
      <c r="A1313" s="5">
        <f t="shared" si="21"/>
        <v>44564</v>
      </c>
      <c r="B1313" t="s">
        <v>1458</v>
      </c>
      <c r="C1313" s="2">
        <v>44564</v>
      </c>
      <c r="D1313" s="3">
        <v>170.64</v>
      </c>
      <c r="E1313" s="3">
        <v>167.02</v>
      </c>
      <c r="F1313" s="3">
        <v>155.79</v>
      </c>
      <c r="G1313" s="3">
        <v>153.12</v>
      </c>
      <c r="H1313" s="3">
        <v>153.12</v>
      </c>
      <c r="I1313" s="3">
        <v>153.62</v>
      </c>
      <c r="J1313" s="3">
        <v>153.94999999999999</v>
      </c>
      <c r="K1313" s="3">
        <v>154.44999999999999</v>
      </c>
      <c r="L1313" s="3">
        <v>155.9</v>
      </c>
      <c r="M1313" s="3">
        <v>158.9</v>
      </c>
      <c r="N1313" s="3">
        <v>164.9</v>
      </c>
      <c r="O1313" s="3">
        <v>165.65</v>
      </c>
      <c r="P1313" s="3">
        <v>164.87</v>
      </c>
      <c r="Q1313" s="3">
        <v>158.37</v>
      </c>
      <c r="R1313" s="3">
        <v>98.37</v>
      </c>
      <c r="S1313" s="3">
        <v>77.37</v>
      </c>
      <c r="T1313" s="3">
        <v>72.37</v>
      </c>
      <c r="U1313" s="3">
        <v>75.37</v>
      </c>
      <c r="V1313" s="3">
        <v>77.02</v>
      </c>
      <c r="W1313" s="3">
        <v>80.02</v>
      </c>
      <c r="X1313" s="3">
        <v>85.02</v>
      </c>
      <c r="Y1313" s="3">
        <v>87.78</v>
      </c>
      <c r="Z1313" s="3">
        <v>89.35</v>
      </c>
      <c r="AA1313" s="3">
        <v>90.61</v>
      </c>
      <c r="AB1313" s="3">
        <v>90.72</v>
      </c>
      <c r="AC1313" s="3">
        <v>86.97</v>
      </c>
      <c r="AD1313" s="3">
        <v>62.97</v>
      </c>
      <c r="AE1313" s="3">
        <v>55.97</v>
      </c>
      <c r="AF1313" s="3">
        <v>53.07</v>
      </c>
      <c r="AG1313" s="3">
        <v>52.32</v>
      </c>
      <c r="AH1313" s="3">
        <v>53.32</v>
      </c>
      <c r="AI1313" s="3">
        <v>55.52</v>
      </c>
      <c r="AJ1313" s="3">
        <v>59.37</v>
      </c>
      <c r="AK1313" s="3">
        <v>62.57</v>
      </c>
      <c r="AL1313" s="3">
        <v>64.319999999999993</v>
      </c>
      <c r="AM1313" s="3">
        <v>65.319999999999993</v>
      </c>
      <c r="AN1313" s="3">
        <v>64.72</v>
      </c>
      <c r="AO1313" s="3">
        <v>63.22</v>
      </c>
      <c r="AP1313" s="3">
        <v>54.22</v>
      </c>
      <c r="AQ1313" s="3">
        <v>48.22</v>
      </c>
      <c r="AR1313" s="3">
        <v>46.3</v>
      </c>
      <c r="AS1313" s="3">
        <v>46.03</v>
      </c>
      <c r="AT1313" s="3">
        <v>46.55</v>
      </c>
      <c r="AU1313" s="3">
        <v>51.55</v>
      </c>
      <c r="AV1313" s="3">
        <v>59.55</v>
      </c>
      <c r="AW1313" s="3">
        <v>63.7</v>
      </c>
      <c r="AX1313" s="3">
        <v>65.73</v>
      </c>
      <c r="AY1313" s="3">
        <v>66.78</v>
      </c>
    </row>
    <row r="1314" spans="1:51" x14ac:dyDescent="0.35">
      <c r="A1314" s="5">
        <f t="shared" si="21"/>
        <v>44565</v>
      </c>
      <c r="B1314" t="s">
        <v>1459</v>
      </c>
      <c r="C1314" s="2">
        <v>44565</v>
      </c>
      <c r="D1314" s="3">
        <v>216.57</v>
      </c>
      <c r="E1314" s="3">
        <v>214.11</v>
      </c>
      <c r="F1314" s="3">
        <v>199.76</v>
      </c>
      <c r="G1314" s="3">
        <v>197.63</v>
      </c>
      <c r="H1314" s="3">
        <v>197.13</v>
      </c>
      <c r="I1314" s="3">
        <v>196.56</v>
      </c>
      <c r="J1314" s="3">
        <v>198.06</v>
      </c>
      <c r="K1314" s="3">
        <v>198.93</v>
      </c>
      <c r="L1314" s="3">
        <v>199.42</v>
      </c>
      <c r="M1314" s="3">
        <v>204.92</v>
      </c>
      <c r="N1314" s="3">
        <v>207.92</v>
      </c>
      <c r="O1314" s="3">
        <v>209.42</v>
      </c>
      <c r="P1314" s="3">
        <v>208.82</v>
      </c>
      <c r="Q1314" s="3">
        <v>199.82</v>
      </c>
      <c r="R1314" s="3">
        <v>124.36</v>
      </c>
      <c r="S1314" s="3">
        <v>89.36</v>
      </c>
      <c r="T1314" s="3">
        <v>80.400000000000006</v>
      </c>
      <c r="U1314" s="3">
        <v>83.41</v>
      </c>
      <c r="V1314" s="3">
        <v>85.43</v>
      </c>
      <c r="W1314" s="3">
        <v>89.62</v>
      </c>
      <c r="X1314" s="3">
        <v>95.06</v>
      </c>
      <c r="Y1314" s="3">
        <v>98.06</v>
      </c>
      <c r="Z1314" s="3">
        <v>99.63</v>
      </c>
      <c r="AA1314" s="3">
        <v>100.89</v>
      </c>
      <c r="AB1314" s="3">
        <v>101</v>
      </c>
      <c r="AC1314" s="3">
        <v>97.25</v>
      </c>
      <c r="AD1314" s="3">
        <v>70.25</v>
      </c>
      <c r="AE1314" s="3">
        <v>61.75</v>
      </c>
      <c r="AF1314" s="3">
        <v>58.85</v>
      </c>
      <c r="AG1314" s="3">
        <v>58.1</v>
      </c>
      <c r="AH1314" s="3">
        <v>59.1</v>
      </c>
      <c r="AI1314" s="3">
        <v>61.3</v>
      </c>
      <c r="AJ1314" s="3">
        <v>66.3</v>
      </c>
      <c r="AK1314" s="3">
        <v>69.3</v>
      </c>
      <c r="AL1314" s="3">
        <v>71.05</v>
      </c>
      <c r="AM1314" s="3">
        <v>72.05</v>
      </c>
      <c r="AN1314" s="3">
        <v>71.45</v>
      </c>
      <c r="AO1314" s="3">
        <v>69.95</v>
      </c>
      <c r="AP1314" s="3">
        <v>62.15</v>
      </c>
      <c r="AQ1314" s="3">
        <v>56.15</v>
      </c>
      <c r="AR1314" s="3">
        <v>54.23</v>
      </c>
      <c r="AS1314" s="3">
        <v>53.96</v>
      </c>
      <c r="AT1314" s="3">
        <v>54.96</v>
      </c>
      <c r="AU1314" s="3">
        <v>60.6</v>
      </c>
      <c r="AV1314" s="3">
        <v>64.599999999999994</v>
      </c>
      <c r="AW1314" s="3">
        <v>66.599999999999994</v>
      </c>
      <c r="AX1314" s="3">
        <v>68.63</v>
      </c>
      <c r="AY1314" s="3">
        <v>69.680000000000007</v>
      </c>
    </row>
    <row r="1315" spans="1:51" x14ac:dyDescent="0.35">
      <c r="A1315" s="5">
        <f t="shared" si="21"/>
        <v>44566</v>
      </c>
      <c r="B1315" t="s">
        <v>1460</v>
      </c>
      <c r="C1315" s="2">
        <v>44566</v>
      </c>
      <c r="D1315" s="3">
        <v>223.45</v>
      </c>
      <c r="E1315" s="3">
        <v>219.94</v>
      </c>
      <c r="F1315" s="3">
        <v>203.89</v>
      </c>
      <c r="G1315" s="3">
        <v>201.89</v>
      </c>
      <c r="H1315" s="3">
        <v>201.35</v>
      </c>
      <c r="I1315" s="3">
        <v>200.06</v>
      </c>
      <c r="J1315" s="3">
        <v>200.44</v>
      </c>
      <c r="K1315" s="3">
        <v>201.44</v>
      </c>
      <c r="L1315" s="3">
        <v>202.15</v>
      </c>
      <c r="M1315" s="3">
        <v>208.16</v>
      </c>
      <c r="N1315" s="3">
        <v>211.16</v>
      </c>
      <c r="O1315" s="3">
        <v>213.41</v>
      </c>
      <c r="P1315" s="3">
        <v>212.56</v>
      </c>
      <c r="Q1315" s="3">
        <v>202.56</v>
      </c>
      <c r="R1315" s="3">
        <v>127.72</v>
      </c>
      <c r="S1315" s="3">
        <v>92.72</v>
      </c>
      <c r="T1315" s="3">
        <v>83.72</v>
      </c>
      <c r="U1315" s="3">
        <v>88.72</v>
      </c>
      <c r="V1315" s="3">
        <v>90.72</v>
      </c>
      <c r="W1315" s="3">
        <v>94.72</v>
      </c>
      <c r="X1315" s="3">
        <v>98.72</v>
      </c>
      <c r="Y1315" s="3">
        <v>101.72</v>
      </c>
      <c r="Z1315" s="3">
        <v>103.22</v>
      </c>
      <c r="AA1315" s="3">
        <v>104.47</v>
      </c>
      <c r="AB1315" s="3">
        <v>104.57</v>
      </c>
      <c r="AC1315" s="3">
        <v>101.32</v>
      </c>
      <c r="AD1315" s="3">
        <v>74.819999999999993</v>
      </c>
      <c r="AE1315" s="3">
        <v>66.819999999999993</v>
      </c>
      <c r="AF1315" s="3">
        <v>63.92</v>
      </c>
      <c r="AG1315" s="3">
        <v>63.17</v>
      </c>
      <c r="AH1315" s="3">
        <v>64.17</v>
      </c>
      <c r="AI1315" s="3">
        <v>66.37</v>
      </c>
      <c r="AJ1315" s="3">
        <v>70.37</v>
      </c>
      <c r="AK1315" s="3">
        <v>73.37</v>
      </c>
      <c r="AL1315" s="3">
        <v>75.12</v>
      </c>
      <c r="AM1315" s="3">
        <v>76.12</v>
      </c>
      <c r="AN1315" s="3">
        <v>75.52</v>
      </c>
      <c r="AO1315" s="3">
        <v>74.02</v>
      </c>
      <c r="AP1315" s="3">
        <v>66.22</v>
      </c>
      <c r="AQ1315" s="3">
        <v>60.22</v>
      </c>
      <c r="AR1315" s="3">
        <v>58.3</v>
      </c>
      <c r="AS1315" s="3">
        <v>58.03</v>
      </c>
      <c r="AT1315" s="3">
        <v>59.03</v>
      </c>
      <c r="AU1315" s="3">
        <v>64.67</v>
      </c>
      <c r="AV1315" s="3">
        <v>68.67</v>
      </c>
      <c r="AW1315" s="3">
        <v>70.67</v>
      </c>
      <c r="AX1315" s="3">
        <v>72.7</v>
      </c>
      <c r="AY1315" s="3">
        <v>73.75</v>
      </c>
    </row>
    <row r="1316" spans="1:51" x14ac:dyDescent="0.35">
      <c r="A1316" s="5">
        <f t="shared" si="21"/>
        <v>44567</v>
      </c>
      <c r="B1316" t="s">
        <v>1461</v>
      </c>
      <c r="C1316" s="2">
        <v>44567</v>
      </c>
      <c r="D1316" s="3">
        <v>235.2</v>
      </c>
      <c r="E1316" s="3">
        <v>231.64</v>
      </c>
      <c r="F1316" s="3">
        <v>212.24</v>
      </c>
      <c r="G1316" s="3">
        <v>208.64</v>
      </c>
      <c r="H1316" s="3">
        <v>208.24</v>
      </c>
      <c r="I1316" s="3">
        <v>209.13</v>
      </c>
      <c r="J1316" s="3">
        <v>209.48</v>
      </c>
      <c r="K1316" s="3">
        <v>210.48</v>
      </c>
      <c r="L1316" s="3">
        <v>211.18</v>
      </c>
      <c r="M1316" s="3">
        <v>217.18</v>
      </c>
      <c r="N1316" s="3">
        <v>220.18</v>
      </c>
      <c r="O1316" s="3">
        <v>222.43</v>
      </c>
      <c r="P1316" s="3">
        <v>221.43</v>
      </c>
      <c r="Q1316" s="3">
        <v>211.43</v>
      </c>
      <c r="R1316" s="3">
        <v>133.71</v>
      </c>
      <c r="S1316" s="3">
        <v>103.71</v>
      </c>
      <c r="T1316" s="3">
        <v>94.71</v>
      </c>
      <c r="U1316" s="3">
        <v>98.71</v>
      </c>
      <c r="V1316" s="3">
        <v>100.71</v>
      </c>
      <c r="W1316" s="3">
        <v>104.71</v>
      </c>
      <c r="X1316" s="3">
        <v>110.21</v>
      </c>
      <c r="Y1316" s="3">
        <v>113.21</v>
      </c>
      <c r="Z1316" s="3">
        <v>114.71</v>
      </c>
      <c r="AA1316" s="3">
        <v>115.96</v>
      </c>
      <c r="AB1316" s="3">
        <v>116.06</v>
      </c>
      <c r="AC1316" s="3">
        <v>112.81</v>
      </c>
      <c r="AD1316" s="3">
        <v>81.31</v>
      </c>
      <c r="AE1316" s="3">
        <v>70.31</v>
      </c>
      <c r="AF1316" s="3">
        <v>67.41</v>
      </c>
      <c r="AG1316" s="3">
        <v>66.66</v>
      </c>
      <c r="AH1316" s="3">
        <v>67.66</v>
      </c>
      <c r="AI1316" s="3">
        <v>69.86</v>
      </c>
      <c r="AJ1316" s="3">
        <v>74.3</v>
      </c>
      <c r="AK1316" s="3">
        <v>77.3</v>
      </c>
      <c r="AL1316" s="3">
        <v>79.05</v>
      </c>
      <c r="AM1316" s="3">
        <v>80.05</v>
      </c>
      <c r="AN1316" s="3">
        <v>79.45</v>
      </c>
      <c r="AO1316" s="3">
        <v>77.95</v>
      </c>
      <c r="AP1316" s="3">
        <v>67.95</v>
      </c>
      <c r="AQ1316" s="3">
        <v>61.95</v>
      </c>
      <c r="AR1316" s="3">
        <v>60.03</v>
      </c>
      <c r="AS1316" s="3">
        <v>59.76</v>
      </c>
      <c r="AT1316" s="3">
        <v>60.76</v>
      </c>
      <c r="AU1316" s="3">
        <v>66.400000000000006</v>
      </c>
      <c r="AV1316" s="3">
        <v>68.599999999999994</v>
      </c>
      <c r="AW1316" s="3">
        <v>70.599999999999994</v>
      </c>
      <c r="AX1316" s="3">
        <v>72.63</v>
      </c>
      <c r="AY1316" s="3">
        <v>74.760000000000005</v>
      </c>
    </row>
    <row r="1317" spans="1:51" x14ac:dyDescent="0.35">
      <c r="A1317" s="5">
        <f t="shared" si="21"/>
        <v>44568</v>
      </c>
      <c r="B1317" t="s">
        <v>1462</v>
      </c>
      <c r="C1317" s="2">
        <v>44568</v>
      </c>
      <c r="D1317" s="3">
        <v>214.96</v>
      </c>
      <c r="E1317" s="3">
        <v>213.34</v>
      </c>
      <c r="F1317" s="3">
        <v>194.71</v>
      </c>
      <c r="G1317" s="3">
        <v>191.01</v>
      </c>
      <c r="H1317" s="3">
        <v>190.51</v>
      </c>
      <c r="I1317" s="3">
        <v>190.51</v>
      </c>
      <c r="J1317" s="3">
        <v>192.17</v>
      </c>
      <c r="K1317" s="3">
        <v>193.17</v>
      </c>
      <c r="L1317" s="3">
        <v>193.92</v>
      </c>
      <c r="M1317" s="3">
        <v>200.16</v>
      </c>
      <c r="N1317" s="3">
        <v>203.16</v>
      </c>
      <c r="O1317" s="3">
        <v>206.66</v>
      </c>
      <c r="P1317" s="3">
        <v>205.66</v>
      </c>
      <c r="Q1317" s="3">
        <v>195.66</v>
      </c>
      <c r="R1317" s="3">
        <v>118.8</v>
      </c>
      <c r="S1317" s="3">
        <v>91.92</v>
      </c>
      <c r="T1317" s="3">
        <v>82.03</v>
      </c>
      <c r="U1317" s="3">
        <v>86.14</v>
      </c>
      <c r="V1317" s="3">
        <v>88.25</v>
      </c>
      <c r="W1317" s="3">
        <v>91.37</v>
      </c>
      <c r="X1317" s="3">
        <v>96.78</v>
      </c>
      <c r="Y1317" s="3">
        <v>99.78</v>
      </c>
      <c r="Z1317" s="3">
        <v>101.28</v>
      </c>
      <c r="AA1317" s="3">
        <v>102.53</v>
      </c>
      <c r="AB1317" s="3">
        <v>102.63</v>
      </c>
      <c r="AC1317" s="3">
        <v>100.13</v>
      </c>
      <c r="AD1317" s="3">
        <v>72.83</v>
      </c>
      <c r="AE1317" s="3">
        <v>64.33</v>
      </c>
      <c r="AF1317" s="3">
        <v>61.43</v>
      </c>
      <c r="AG1317" s="3">
        <v>60.68</v>
      </c>
      <c r="AH1317" s="3">
        <v>61.68</v>
      </c>
      <c r="AI1317" s="3">
        <v>63.88</v>
      </c>
      <c r="AJ1317" s="3">
        <v>68.13</v>
      </c>
      <c r="AK1317" s="3">
        <v>71.13</v>
      </c>
      <c r="AL1317" s="3">
        <v>72.88</v>
      </c>
      <c r="AM1317" s="3">
        <v>73.88</v>
      </c>
      <c r="AN1317" s="3">
        <v>73.28</v>
      </c>
      <c r="AO1317" s="3">
        <v>71.78</v>
      </c>
      <c r="AP1317" s="3">
        <v>61.78</v>
      </c>
      <c r="AQ1317" s="3">
        <v>55.78</v>
      </c>
      <c r="AR1317" s="3">
        <v>53.83</v>
      </c>
      <c r="AS1317" s="3">
        <v>53.53</v>
      </c>
      <c r="AT1317" s="3">
        <v>55.08</v>
      </c>
      <c r="AU1317" s="3">
        <v>62.08</v>
      </c>
      <c r="AV1317" s="3">
        <v>65.08</v>
      </c>
      <c r="AW1317" s="3">
        <v>68.08</v>
      </c>
      <c r="AX1317" s="3">
        <v>70.11</v>
      </c>
      <c r="AY1317" s="3">
        <v>72.239999999999995</v>
      </c>
    </row>
    <row r="1318" spans="1:51" x14ac:dyDescent="0.35">
      <c r="A1318" s="5">
        <f t="shared" si="21"/>
        <v>44571</v>
      </c>
      <c r="B1318" t="s">
        <v>1463</v>
      </c>
      <c r="C1318" s="2">
        <v>44571</v>
      </c>
      <c r="D1318" s="3">
        <v>205.88</v>
      </c>
      <c r="E1318" s="3">
        <v>203.8</v>
      </c>
      <c r="F1318" s="3">
        <v>190.5</v>
      </c>
      <c r="G1318" s="3">
        <v>187.5</v>
      </c>
      <c r="H1318" s="3">
        <v>187.09</v>
      </c>
      <c r="I1318" s="3">
        <v>187.37</v>
      </c>
      <c r="J1318" s="3">
        <v>187.48</v>
      </c>
      <c r="K1318" s="3">
        <v>188.73</v>
      </c>
      <c r="L1318" s="3">
        <v>189.23</v>
      </c>
      <c r="M1318" s="3">
        <v>195.73</v>
      </c>
      <c r="N1318" s="3">
        <v>198.73</v>
      </c>
      <c r="O1318" s="3">
        <v>202.33</v>
      </c>
      <c r="P1318" s="3">
        <v>201.33</v>
      </c>
      <c r="Q1318" s="3">
        <v>189.13</v>
      </c>
      <c r="R1318" s="3">
        <v>116.93</v>
      </c>
      <c r="S1318" s="3">
        <v>93.93</v>
      </c>
      <c r="T1318" s="3">
        <v>84.93</v>
      </c>
      <c r="U1318" s="3">
        <v>88.43</v>
      </c>
      <c r="V1318" s="3">
        <v>90.19</v>
      </c>
      <c r="W1318" s="3">
        <v>95.19</v>
      </c>
      <c r="X1318" s="3">
        <v>97.59</v>
      </c>
      <c r="Y1318" s="3">
        <v>99.59</v>
      </c>
      <c r="Z1318" s="3">
        <v>101.09</v>
      </c>
      <c r="AA1318" s="3">
        <v>102.34</v>
      </c>
      <c r="AB1318" s="3">
        <v>102.44</v>
      </c>
      <c r="AC1318" s="3">
        <v>99.94</v>
      </c>
      <c r="AD1318" s="3">
        <v>74.44</v>
      </c>
      <c r="AE1318" s="3">
        <v>66.44</v>
      </c>
      <c r="AF1318" s="3">
        <v>63.54</v>
      </c>
      <c r="AG1318" s="3">
        <v>62.79</v>
      </c>
      <c r="AH1318" s="3">
        <v>63.79</v>
      </c>
      <c r="AI1318" s="3">
        <v>65.989999999999995</v>
      </c>
      <c r="AJ1318" s="3">
        <v>69.89</v>
      </c>
      <c r="AK1318" s="3">
        <v>73.14</v>
      </c>
      <c r="AL1318" s="3">
        <v>75.540000000000006</v>
      </c>
      <c r="AM1318" s="3">
        <v>76.540000000000006</v>
      </c>
      <c r="AN1318" s="3">
        <v>75.94</v>
      </c>
      <c r="AO1318" s="3">
        <v>74.44</v>
      </c>
      <c r="AP1318" s="3">
        <v>66.44</v>
      </c>
      <c r="AQ1318" s="3">
        <v>60.44</v>
      </c>
      <c r="AR1318" s="3">
        <v>58.49</v>
      </c>
      <c r="AS1318" s="3">
        <v>58.19</v>
      </c>
      <c r="AT1318" s="3">
        <v>59.69</v>
      </c>
      <c r="AU1318" s="3">
        <v>66.69</v>
      </c>
      <c r="AV1318" s="3">
        <v>67.69</v>
      </c>
      <c r="AW1318" s="3">
        <v>68.69</v>
      </c>
      <c r="AX1318" s="3">
        <v>70.72</v>
      </c>
      <c r="AY1318" s="3">
        <v>72.849999999999994</v>
      </c>
    </row>
    <row r="1319" spans="1:51" x14ac:dyDescent="0.35">
      <c r="A1319" s="5">
        <f t="shared" si="21"/>
        <v>44572</v>
      </c>
      <c r="B1319" t="s">
        <v>1464</v>
      </c>
      <c r="C1319" s="2">
        <v>44572</v>
      </c>
      <c r="D1319" s="3">
        <v>190.23</v>
      </c>
      <c r="E1319" s="3">
        <v>188.85</v>
      </c>
      <c r="F1319" s="3">
        <v>176.11</v>
      </c>
      <c r="G1319" s="3">
        <v>173.71</v>
      </c>
      <c r="H1319" s="3">
        <v>173.53</v>
      </c>
      <c r="I1319" s="3">
        <v>173.38</v>
      </c>
      <c r="J1319" s="3">
        <v>173.63</v>
      </c>
      <c r="K1319" s="3">
        <v>174.83</v>
      </c>
      <c r="L1319" s="3">
        <v>175.33</v>
      </c>
      <c r="M1319" s="3">
        <v>181.51</v>
      </c>
      <c r="N1319" s="3">
        <v>184.51</v>
      </c>
      <c r="O1319" s="3">
        <v>188.13</v>
      </c>
      <c r="P1319" s="3">
        <v>188.46</v>
      </c>
      <c r="Q1319" s="3">
        <v>174.21</v>
      </c>
      <c r="R1319" s="3">
        <v>111.21</v>
      </c>
      <c r="S1319" s="3">
        <v>93.21</v>
      </c>
      <c r="T1319" s="3">
        <v>84.21</v>
      </c>
      <c r="U1319" s="3">
        <v>87.71</v>
      </c>
      <c r="V1319" s="3">
        <v>89.47</v>
      </c>
      <c r="W1319" s="3">
        <v>94.47</v>
      </c>
      <c r="X1319" s="3">
        <v>96.57</v>
      </c>
      <c r="Y1319" s="3">
        <v>98.57</v>
      </c>
      <c r="Z1319" s="3">
        <v>100.07</v>
      </c>
      <c r="AA1319" s="3">
        <v>101.32</v>
      </c>
      <c r="AB1319" s="3">
        <v>101.42</v>
      </c>
      <c r="AC1319" s="3">
        <v>98.92</v>
      </c>
      <c r="AD1319" s="3">
        <v>75.760000000000005</v>
      </c>
      <c r="AE1319" s="3">
        <v>67.760000000000005</v>
      </c>
      <c r="AF1319" s="3">
        <v>64.86</v>
      </c>
      <c r="AG1319" s="3">
        <v>64.11</v>
      </c>
      <c r="AH1319" s="3">
        <v>65.11</v>
      </c>
      <c r="AI1319" s="3">
        <v>67.31</v>
      </c>
      <c r="AJ1319" s="3">
        <v>70.31</v>
      </c>
      <c r="AK1319" s="3">
        <v>73.56</v>
      </c>
      <c r="AL1319" s="3">
        <v>75.959999999999994</v>
      </c>
      <c r="AM1319" s="3">
        <v>76.959999999999994</v>
      </c>
      <c r="AN1319" s="3">
        <v>76.36</v>
      </c>
      <c r="AO1319" s="3">
        <v>74.86</v>
      </c>
      <c r="AP1319" s="3">
        <v>66.86</v>
      </c>
      <c r="AQ1319" s="3">
        <v>60.86</v>
      </c>
      <c r="AR1319" s="3">
        <v>58.91</v>
      </c>
      <c r="AS1319" s="3">
        <v>58.61</v>
      </c>
      <c r="AT1319" s="3">
        <v>60.11</v>
      </c>
      <c r="AU1319" s="3">
        <v>66.11</v>
      </c>
      <c r="AV1319" s="3">
        <v>67.11</v>
      </c>
      <c r="AW1319" s="3">
        <v>68.11</v>
      </c>
      <c r="AX1319" s="3">
        <v>70.14</v>
      </c>
      <c r="AY1319" s="3">
        <v>72.27</v>
      </c>
    </row>
    <row r="1320" spans="1:51" x14ac:dyDescent="0.35">
      <c r="A1320" s="5">
        <f t="shared" si="21"/>
        <v>44573</v>
      </c>
      <c r="B1320" t="s">
        <v>1465</v>
      </c>
      <c r="C1320" s="2">
        <v>44573</v>
      </c>
      <c r="D1320" s="3">
        <v>179.98</v>
      </c>
      <c r="E1320" s="3">
        <v>178.51</v>
      </c>
      <c r="F1320" s="3">
        <v>160.01</v>
      </c>
      <c r="G1320" s="3">
        <v>156.02000000000001</v>
      </c>
      <c r="H1320" s="3">
        <v>155.41999999999999</v>
      </c>
      <c r="I1320" s="3">
        <v>155.22</v>
      </c>
      <c r="J1320" s="3">
        <v>155.22999999999999</v>
      </c>
      <c r="K1320" s="3">
        <v>156.51</v>
      </c>
      <c r="L1320" s="3">
        <v>158.01</v>
      </c>
      <c r="M1320" s="3">
        <v>164.21</v>
      </c>
      <c r="N1320" s="3">
        <v>166.71</v>
      </c>
      <c r="O1320" s="3">
        <v>168.71</v>
      </c>
      <c r="P1320" s="3">
        <v>169.04</v>
      </c>
      <c r="Q1320" s="3">
        <v>158.04</v>
      </c>
      <c r="R1320" s="3">
        <v>104.74</v>
      </c>
      <c r="S1320" s="3">
        <v>91.74</v>
      </c>
      <c r="T1320" s="3">
        <v>82.74</v>
      </c>
      <c r="U1320" s="3">
        <v>86.24</v>
      </c>
      <c r="V1320" s="3">
        <v>88</v>
      </c>
      <c r="W1320" s="3">
        <v>92.75</v>
      </c>
      <c r="X1320" s="3">
        <v>93.75</v>
      </c>
      <c r="Y1320" s="3">
        <v>95.75</v>
      </c>
      <c r="Z1320" s="3">
        <v>97.25</v>
      </c>
      <c r="AA1320" s="3">
        <v>98.5</v>
      </c>
      <c r="AB1320" s="3">
        <v>98.6</v>
      </c>
      <c r="AC1320" s="3">
        <v>96.1</v>
      </c>
      <c r="AD1320" s="3">
        <v>75.099999999999994</v>
      </c>
      <c r="AE1320" s="3">
        <v>67.099999999999994</v>
      </c>
      <c r="AF1320" s="3">
        <v>64.2</v>
      </c>
      <c r="AG1320" s="3">
        <v>63.45</v>
      </c>
      <c r="AH1320" s="3">
        <v>64.45</v>
      </c>
      <c r="AI1320" s="3">
        <v>66.650000000000006</v>
      </c>
      <c r="AJ1320" s="3">
        <v>69.650000000000006</v>
      </c>
      <c r="AK1320" s="3">
        <v>72.900000000000006</v>
      </c>
      <c r="AL1320" s="3">
        <v>75.3</v>
      </c>
      <c r="AM1320" s="3">
        <v>76.3</v>
      </c>
      <c r="AN1320" s="3">
        <v>75.7</v>
      </c>
      <c r="AO1320" s="3">
        <v>74.2</v>
      </c>
      <c r="AP1320" s="3">
        <v>66.7</v>
      </c>
      <c r="AQ1320" s="3">
        <v>60.7</v>
      </c>
      <c r="AR1320" s="3">
        <v>58.75</v>
      </c>
      <c r="AS1320" s="3">
        <v>58.45</v>
      </c>
      <c r="AT1320" s="3">
        <v>59.95</v>
      </c>
      <c r="AU1320" s="3">
        <v>64.45</v>
      </c>
      <c r="AV1320" s="3">
        <v>66.55</v>
      </c>
      <c r="AW1320" s="3">
        <v>67.55</v>
      </c>
      <c r="AX1320" s="3">
        <v>69.58</v>
      </c>
      <c r="AY1320" s="3">
        <v>71.709999999999994</v>
      </c>
    </row>
    <row r="1321" spans="1:51" x14ac:dyDescent="0.35">
      <c r="A1321" s="5">
        <f t="shared" si="21"/>
        <v>44574</v>
      </c>
      <c r="B1321" t="s">
        <v>1466</v>
      </c>
      <c r="C1321" s="2">
        <v>44574</v>
      </c>
      <c r="D1321" s="3">
        <v>204.97</v>
      </c>
      <c r="E1321" s="3">
        <v>203.37</v>
      </c>
      <c r="F1321" s="3">
        <v>163.27000000000001</v>
      </c>
      <c r="G1321" s="3">
        <v>158.87</v>
      </c>
      <c r="H1321" s="3">
        <v>158.27000000000001</v>
      </c>
      <c r="I1321" s="3">
        <v>153.1</v>
      </c>
      <c r="J1321" s="3">
        <v>153.15</v>
      </c>
      <c r="K1321" s="3">
        <v>155.09</v>
      </c>
      <c r="L1321" s="3">
        <v>157.09</v>
      </c>
      <c r="M1321" s="3">
        <v>164.94</v>
      </c>
      <c r="N1321" s="3">
        <v>167.44</v>
      </c>
      <c r="O1321" s="3">
        <v>169.53</v>
      </c>
      <c r="P1321" s="3">
        <v>169.88</v>
      </c>
      <c r="Q1321" s="3">
        <v>159.13</v>
      </c>
      <c r="R1321" s="3">
        <v>105.19</v>
      </c>
      <c r="S1321" s="3">
        <v>92.23</v>
      </c>
      <c r="T1321" s="3">
        <v>83.74</v>
      </c>
      <c r="U1321" s="3">
        <v>87.3</v>
      </c>
      <c r="V1321" s="3">
        <v>89.35</v>
      </c>
      <c r="W1321" s="3">
        <v>94.45</v>
      </c>
      <c r="X1321" s="3">
        <v>95.6</v>
      </c>
      <c r="Y1321" s="3">
        <v>97.61</v>
      </c>
      <c r="Z1321" s="3">
        <v>99.11</v>
      </c>
      <c r="AA1321" s="3">
        <v>100.36</v>
      </c>
      <c r="AB1321" s="3">
        <v>100.46</v>
      </c>
      <c r="AC1321" s="3">
        <v>97.96</v>
      </c>
      <c r="AD1321" s="3">
        <v>77.510000000000005</v>
      </c>
      <c r="AE1321" s="3">
        <v>69.510000000000005</v>
      </c>
      <c r="AF1321" s="3">
        <v>66.61</v>
      </c>
      <c r="AG1321" s="3">
        <v>65.86</v>
      </c>
      <c r="AH1321" s="3">
        <v>66.86</v>
      </c>
      <c r="AI1321" s="3">
        <v>69.36</v>
      </c>
      <c r="AJ1321" s="3">
        <v>73.36</v>
      </c>
      <c r="AK1321" s="3">
        <v>76.61</v>
      </c>
      <c r="AL1321" s="3">
        <v>79.11</v>
      </c>
      <c r="AM1321" s="3">
        <v>80.36</v>
      </c>
      <c r="AN1321" s="3">
        <v>79.760000000000005</v>
      </c>
      <c r="AO1321" s="3">
        <v>78.260000000000005</v>
      </c>
      <c r="AP1321" s="3">
        <v>71.010000000000005</v>
      </c>
      <c r="AQ1321" s="3">
        <v>65.010000000000005</v>
      </c>
      <c r="AR1321" s="3">
        <v>63.06</v>
      </c>
      <c r="AS1321" s="3">
        <v>62.76</v>
      </c>
      <c r="AT1321" s="3">
        <v>64.260000000000005</v>
      </c>
      <c r="AU1321" s="3">
        <v>68.760000000000005</v>
      </c>
      <c r="AV1321" s="3">
        <v>69.959999999999994</v>
      </c>
      <c r="AW1321" s="3">
        <v>70.959999999999994</v>
      </c>
      <c r="AX1321" s="3">
        <v>73.209999999999994</v>
      </c>
      <c r="AY1321" s="3">
        <v>75.510000000000005</v>
      </c>
    </row>
    <row r="1322" spans="1:51" x14ac:dyDescent="0.35">
      <c r="A1322" s="5">
        <f t="shared" si="21"/>
        <v>44575</v>
      </c>
      <c r="B1322" t="s">
        <v>1467</v>
      </c>
      <c r="C1322" s="2">
        <v>44575</v>
      </c>
      <c r="D1322" s="3">
        <v>208.13</v>
      </c>
      <c r="E1322" s="3">
        <v>206.71</v>
      </c>
      <c r="F1322" s="3">
        <v>168.13</v>
      </c>
      <c r="G1322" s="3">
        <v>162.38</v>
      </c>
      <c r="H1322" s="3">
        <v>161.68</v>
      </c>
      <c r="I1322" s="3">
        <v>161.28</v>
      </c>
      <c r="J1322" s="3">
        <v>161.47999999999999</v>
      </c>
      <c r="K1322" s="3">
        <v>162.78</v>
      </c>
      <c r="L1322" s="3">
        <v>164.1</v>
      </c>
      <c r="M1322" s="3">
        <v>171.1</v>
      </c>
      <c r="N1322" s="3">
        <v>173.6</v>
      </c>
      <c r="O1322" s="3">
        <v>175.6</v>
      </c>
      <c r="P1322" s="3">
        <v>176.05</v>
      </c>
      <c r="Q1322" s="3">
        <v>165.05</v>
      </c>
      <c r="R1322" s="3">
        <v>108.63</v>
      </c>
      <c r="S1322" s="3">
        <v>93.62</v>
      </c>
      <c r="T1322" s="3">
        <v>83.62</v>
      </c>
      <c r="U1322" s="3">
        <v>87.12</v>
      </c>
      <c r="V1322" s="3">
        <v>89.12</v>
      </c>
      <c r="W1322" s="3">
        <v>94.12</v>
      </c>
      <c r="X1322" s="3">
        <v>95.12</v>
      </c>
      <c r="Y1322" s="3">
        <v>97.12</v>
      </c>
      <c r="Z1322" s="3">
        <v>98.62</v>
      </c>
      <c r="AA1322" s="3">
        <v>99.87</v>
      </c>
      <c r="AB1322" s="3">
        <v>99.97</v>
      </c>
      <c r="AC1322" s="3">
        <v>97.47</v>
      </c>
      <c r="AD1322" s="3">
        <v>77.47</v>
      </c>
      <c r="AE1322" s="3">
        <v>69.47</v>
      </c>
      <c r="AF1322" s="3">
        <v>66.47</v>
      </c>
      <c r="AG1322" s="3">
        <v>65.47</v>
      </c>
      <c r="AH1322" s="3">
        <v>66.47</v>
      </c>
      <c r="AI1322" s="3">
        <v>68.97</v>
      </c>
      <c r="AJ1322" s="3">
        <v>73.47</v>
      </c>
      <c r="AK1322" s="3">
        <v>76.72</v>
      </c>
      <c r="AL1322" s="3">
        <v>79.22</v>
      </c>
      <c r="AM1322" s="3">
        <v>80.47</v>
      </c>
      <c r="AN1322" s="3">
        <v>79.88</v>
      </c>
      <c r="AO1322" s="3">
        <v>78.38</v>
      </c>
      <c r="AP1322" s="3">
        <v>71.16</v>
      </c>
      <c r="AQ1322" s="3">
        <v>65.16</v>
      </c>
      <c r="AR1322" s="3">
        <v>63.16</v>
      </c>
      <c r="AS1322" s="3">
        <v>62.86</v>
      </c>
      <c r="AT1322" s="3">
        <v>64.36</v>
      </c>
      <c r="AU1322" s="3">
        <v>69.36</v>
      </c>
      <c r="AV1322" s="3">
        <v>70.14</v>
      </c>
      <c r="AW1322" s="3">
        <v>70.64</v>
      </c>
      <c r="AX1322" s="3">
        <v>72.89</v>
      </c>
      <c r="AY1322" s="3">
        <v>75.19</v>
      </c>
    </row>
    <row r="1323" spans="1:51" x14ac:dyDescent="0.35">
      <c r="A1323" s="5">
        <f t="shared" si="21"/>
        <v>44578</v>
      </c>
      <c r="B1323" t="s">
        <v>1468</v>
      </c>
      <c r="C1323" s="2">
        <v>44578</v>
      </c>
      <c r="D1323" s="3">
        <v>184.35</v>
      </c>
      <c r="E1323" s="3">
        <v>182.1</v>
      </c>
      <c r="F1323" s="3">
        <v>157.63999999999999</v>
      </c>
      <c r="G1323" s="3">
        <v>153.66</v>
      </c>
      <c r="H1323" s="3">
        <v>152.99</v>
      </c>
      <c r="I1323" s="3">
        <v>152.82</v>
      </c>
      <c r="J1323" s="3">
        <v>153.09</v>
      </c>
      <c r="K1323" s="3">
        <v>153.87</v>
      </c>
      <c r="L1323" s="3">
        <v>155.94</v>
      </c>
      <c r="M1323" s="3">
        <v>163.19</v>
      </c>
      <c r="N1323" s="3">
        <v>165.69</v>
      </c>
      <c r="O1323" s="3">
        <v>167.59</v>
      </c>
      <c r="P1323" s="3">
        <v>168.09</v>
      </c>
      <c r="Q1323" s="3">
        <v>156.09</v>
      </c>
      <c r="R1323" s="3">
        <v>104.16</v>
      </c>
      <c r="S1323" s="3">
        <v>92.16</v>
      </c>
      <c r="T1323" s="3">
        <v>82.16</v>
      </c>
      <c r="U1323" s="3">
        <v>85.66</v>
      </c>
      <c r="V1323" s="3">
        <v>87.66</v>
      </c>
      <c r="W1323" s="3">
        <v>92.66</v>
      </c>
      <c r="X1323" s="3">
        <v>94.1</v>
      </c>
      <c r="Y1323" s="3">
        <v>96.1</v>
      </c>
      <c r="Z1323" s="3">
        <v>97.6</v>
      </c>
      <c r="AA1323" s="3">
        <v>98.85</v>
      </c>
      <c r="AB1323" s="3">
        <v>98.95</v>
      </c>
      <c r="AC1323" s="3">
        <v>96.45</v>
      </c>
      <c r="AD1323" s="3">
        <v>76.45</v>
      </c>
      <c r="AE1323" s="3">
        <v>68.45</v>
      </c>
      <c r="AF1323" s="3">
        <v>65.45</v>
      </c>
      <c r="AG1323" s="3">
        <v>64.45</v>
      </c>
      <c r="AH1323" s="3">
        <v>65.45</v>
      </c>
      <c r="AI1323" s="3">
        <v>67.95</v>
      </c>
      <c r="AJ1323" s="3">
        <v>71.95</v>
      </c>
      <c r="AK1323" s="3">
        <v>75.2</v>
      </c>
      <c r="AL1323" s="3">
        <v>77.7</v>
      </c>
      <c r="AM1323" s="3">
        <v>78.95</v>
      </c>
      <c r="AN1323" s="3">
        <v>78.36</v>
      </c>
      <c r="AO1323" s="3">
        <v>76.86</v>
      </c>
      <c r="AP1323" s="3">
        <v>70.36</v>
      </c>
      <c r="AQ1323" s="3">
        <v>64.36</v>
      </c>
      <c r="AR1323" s="3">
        <v>62.36</v>
      </c>
      <c r="AS1323" s="3">
        <v>62.06</v>
      </c>
      <c r="AT1323" s="3">
        <v>63.56</v>
      </c>
      <c r="AU1323" s="3">
        <v>69.56</v>
      </c>
      <c r="AV1323" s="3">
        <v>70.56</v>
      </c>
      <c r="AW1323" s="3">
        <v>71.06</v>
      </c>
      <c r="AX1323" s="3">
        <v>73.31</v>
      </c>
      <c r="AY1323" s="3">
        <v>75.61</v>
      </c>
    </row>
    <row r="1324" spans="1:51" x14ac:dyDescent="0.35">
      <c r="A1324" s="5">
        <f t="shared" si="21"/>
        <v>44579</v>
      </c>
      <c r="B1324" t="s">
        <v>1469</v>
      </c>
      <c r="C1324" s="2">
        <v>44579</v>
      </c>
      <c r="D1324" s="3">
        <v>187.52</v>
      </c>
      <c r="E1324" s="3">
        <v>185.49</v>
      </c>
      <c r="F1324" s="3">
        <v>158.81</v>
      </c>
      <c r="G1324" s="3">
        <v>155.11000000000001</v>
      </c>
      <c r="H1324" s="3">
        <v>154.11000000000001</v>
      </c>
      <c r="I1324" s="3">
        <v>153.76</v>
      </c>
      <c r="J1324" s="3">
        <v>154.01</v>
      </c>
      <c r="K1324" s="3">
        <v>155.51</v>
      </c>
      <c r="L1324" s="3">
        <v>157.54</v>
      </c>
      <c r="M1324" s="3">
        <v>163.69</v>
      </c>
      <c r="N1324" s="3">
        <v>166.39</v>
      </c>
      <c r="O1324" s="3">
        <v>168.3</v>
      </c>
      <c r="P1324" s="3">
        <v>168.8</v>
      </c>
      <c r="Q1324" s="3">
        <v>156.80000000000001</v>
      </c>
      <c r="R1324" s="3">
        <v>105.7</v>
      </c>
      <c r="S1324" s="3">
        <v>93.7</v>
      </c>
      <c r="T1324" s="3">
        <v>83.71</v>
      </c>
      <c r="U1324" s="3">
        <v>85.71</v>
      </c>
      <c r="V1324" s="3">
        <v>87.71</v>
      </c>
      <c r="W1324" s="3">
        <v>91.72</v>
      </c>
      <c r="X1324" s="3">
        <v>94.11</v>
      </c>
      <c r="Y1324" s="3">
        <v>97.11</v>
      </c>
      <c r="Z1324" s="3">
        <v>98.11</v>
      </c>
      <c r="AA1324" s="3">
        <v>99.36</v>
      </c>
      <c r="AB1324" s="3">
        <v>99.46</v>
      </c>
      <c r="AC1324" s="3">
        <v>96.96</v>
      </c>
      <c r="AD1324" s="3">
        <v>76.75</v>
      </c>
      <c r="AE1324" s="3">
        <v>68.75</v>
      </c>
      <c r="AF1324" s="3">
        <v>65.75</v>
      </c>
      <c r="AG1324" s="3">
        <v>64.75</v>
      </c>
      <c r="AH1324" s="3">
        <v>65.75</v>
      </c>
      <c r="AI1324" s="3">
        <v>68.25</v>
      </c>
      <c r="AJ1324" s="3">
        <v>72.25</v>
      </c>
      <c r="AK1324" s="3">
        <v>76</v>
      </c>
      <c r="AL1324" s="3">
        <v>78.5</v>
      </c>
      <c r="AM1324" s="3">
        <v>79.75</v>
      </c>
      <c r="AN1324" s="3">
        <v>79.16</v>
      </c>
      <c r="AO1324" s="3">
        <v>77.41</v>
      </c>
      <c r="AP1324" s="3">
        <v>69.41</v>
      </c>
      <c r="AQ1324" s="3">
        <v>62.41</v>
      </c>
      <c r="AR1324" s="3">
        <v>60.41</v>
      </c>
      <c r="AS1324" s="3">
        <v>60.11</v>
      </c>
      <c r="AT1324" s="3">
        <v>61.61</v>
      </c>
      <c r="AU1324" s="3">
        <v>67.61</v>
      </c>
      <c r="AV1324" s="3">
        <v>68.77</v>
      </c>
      <c r="AW1324" s="3">
        <v>69.27</v>
      </c>
      <c r="AX1324" s="3">
        <v>71.52</v>
      </c>
      <c r="AY1324" s="3">
        <v>73.819999999999993</v>
      </c>
    </row>
    <row r="1325" spans="1:51" x14ac:dyDescent="0.35">
      <c r="A1325" s="5">
        <f t="shared" si="21"/>
        <v>44580</v>
      </c>
      <c r="B1325" t="s">
        <v>1470</v>
      </c>
      <c r="C1325" s="2">
        <v>44580</v>
      </c>
      <c r="D1325" s="3">
        <v>180.73</v>
      </c>
      <c r="E1325" s="3">
        <v>179.17</v>
      </c>
      <c r="F1325" s="3">
        <v>152.6</v>
      </c>
      <c r="G1325" s="3">
        <v>148.6</v>
      </c>
      <c r="H1325" s="3">
        <v>147.79</v>
      </c>
      <c r="I1325" s="3">
        <v>147.54</v>
      </c>
      <c r="J1325" s="3">
        <v>147.79</v>
      </c>
      <c r="K1325" s="3">
        <v>149.29</v>
      </c>
      <c r="L1325" s="3">
        <v>150.79</v>
      </c>
      <c r="M1325" s="3">
        <v>156.55000000000001</v>
      </c>
      <c r="N1325" s="3">
        <v>159.41999999999999</v>
      </c>
      <c r="O1325" s="3">
        <v>161.38999999999999</v>
      </c>
      <c r="P1325" s="3">
        <v>161.81</v>
      </c>
      <c r="Q1325" s="3">
        <v>149.72999999999999</v>
      </c>
      <c r="R1325" s="3">
        <v>103.99</v>
      </c>
      <c r="S1325" s="3">
        <v>93.79</v>
      </c>
      <c r="T1325" s="3">
        <v>83.8</v>
      </c>
      <c r="U1325" s="3">
        <v>84.3</v>
      </c>
      <c r="V1325" s="3">
        <v>86.3</v>
      </c>
      <c r="W1325" s="3">
        <v>90.17</v>
      </c>
      <c r="X1325" s="3">
        <v>92.53</v>
      </c>
      <c r="Y1325" s="3">
        <v>95.53</v>
      </c>
      <c r="Z1325" s="3">
        <v>96.53</v>
      </c>
      <c r="AA1325" s="3">
        <v>98.66</v>
      </c>
      <c r="AB1325" s="3">
        <v>98.76</v>
      </c>
      <c r="AC1325" s="3">
        <v>96.26</v>
      </c>
      <c r="AD1325" s="3">
        <v>76.88</v>
      </c>
      <c r="AE1325" s="3">
        <v>68.88</v>
      </c>
      <c r="AF1325" s="3">
        <v>65.88</v>
      </c>
      <c r="AG1325" s="3">
        <v>64.88</v>
      </c>
      <c r="AH1325" s="3">
        <v>65.88</v>
      </c>
      <c r="AI1325" s="3">
        <v>68.38</v>
      </c>
      <c r="AJ1325" s="3">
        <v>72.680000000000007</v>
      </c>
      <c r="AK1325" s="3">
        <v>76.180000000000007</v>
      </c>
      <c r="AL1325" s="3">
        <v>78.680000000000007</v>
      </c>
      <c r="AM1325" s="3">
        <v>79.930000000000007</v>
      </c>
      <c r="AN1325" s="3">
        <v>79.38</v>
      </c>
      <c r="AO1325" s="3">
        <v>76.66</v>
      </c>
      <c r="AP1325" s="3">
        <v>68.58</v>
      </c>
      <c r="AQ1325" s="3">
        <v>61.58</v>
      </c>
      <c r="AR1325" s="3">
        <v>59.58</v>
      </c>
      <c r="AS1325" s="3">
        <v>59.28</v>
      </c>
      <c r="AT1325" s="3">
        <v>60.78</v>
      </c>
      <c r="AU1325" s="3">
        <v>66.78</v>
      </c>
      <c r="AV1325" s="3">
        <v>68.03</v>
      </c>
      <c r="AW1325" s="3">
        <v>68.53</v>
      </c>
      <c r="AX1325" s="3">
        <v>70.78</v>
      </c>
      <c r="AY1325" s="3">
        <v>73.08</v>
      </c>
    </row>
    <row r="1326" spans="1:51" x14ac:dyDescent="0.35">
      <c r="A1326" s="5">
        <f t="shared" si="21"/>
        <v>44581</v>
      </c>
      <c r="B1326" t="s">
        <v>1471</v>
      </c>
      <c r="C1326" s="2">
        <v>44581</v>
      </c>
      <c r="D1326" s="3">
        <v>179.13</v>
      </c>
      <c r="E1326" s="3">
        <v>178.17</v>
      </c>
      <c r="F1326" s="3">
        <v>157.15</v>
      </c>
      <c r="G1326" s="3">
        <v>153.31</v>
      </c>
      <c r="H1326" s="3">
        <v>152.65</v>
      </c>
      <c r="I1326" s="3">
        <v>154.33000000000001</v>
      </c>
      <c r="J1326" s="3">
        <v>154.66</v>
      </c>
      <c r="K1326" s="3">
        <v>156.16</v>
      </c>
      <c r="L1326" s="3">
        <v>157.06</v>
      </c>
      <c r="M1326" s="3">
        <v>163.78</v>
      </c>
      <c r="N1326" s="3">
        <v>166.68</v>
      </c>
      <c r="O1326" s="3">
        <v>168.68</v>
      </c>
      <c r="P1326" s="3">
        <v>169.18</v>
      </c>
      <c r="Q1326" s="3">
        <v>156.18</v>
      </c>
      <c r="R1326" s="3">
        <v>105.67</v>
      </c>
      <c r="S1326" s="3">
        <v>93.37</v>
      </c>
      <c r="T1326" s="3">
        <v>83.37</v>
      </c>
      <c r="U1326" s="3">
        <v>83.97</v>
      </c>
      <c r="V1326" s="3">
        <v>85.97</v>
      </c>
      <c r="W1326" s="3">
        <v>89.97</v>
      </c>
      <c r="X1326" s="3">
        <v>93.39</v>
      </c>
      <c r="Y1326" s="3">
        <v>96.39</v>
      </c>
      <c r="Z1326" s="3">
        <v>97.39</v>
      </c>
      <c r="AA1326" s="3">
        <v>99.62</v>
      </c>
      <c r="AB1326" s="3">
        <v>99.72</v>
      </c>
      <c r="AC1326" s="3">
        <v>97.22</v>
      </c>
      <c r="AD1326" s="3">
        <v>77.7</v>
      </c>
      <c r="AE1326" s="3">
        <v>69.7</v>
      </c>
      <c r="AF1326" s="3">
        <v>66.7</v>
      </c>
      <c r="AG1326" s="3">
        <v>65.7</v>
      </c>
      <c r="AH1326" s="3">
        <v>66.7</v>
      </c>
      <c r="AI1326" s="3">
        <v>69.2</v>
      </c>
      <c r="AJ1326" s="3">
        <v>72.2</v>
      </c>
      <c r="AK1326" s="3">
        <v>75.7</v>
      </c>
      <c r="AL1326" s="3">
        <v>78.2</v>
      </c>
      <c r="AM1326" s="3">
        <v>79.45</v>
      </c>
      <c r="AN1326" s="3">
        <v>78.900000000000006</v>
      </c>
      <c r="AO1326" s="3">
        <v>76.180000000000007</v>
      </c>
      <c r="AP1326" s="3">
        <v>68.099999999999994</v>
      </c>
      <c r="AQ1326" s="3">
        <v>61.1</v>
      </c>
      <c r="AR1326" s="3">
        <v>59.1</v>
      </c>
      <c r="AS1326" s="3">
        <v>58.8</v>
      </c>
      <c r="AT1326" s="3">
        <v>60.3</v>
      </c>
      <c r="AU1326" s="3">
        <v>66.3</v>
      </c>
      <c r="AV1326" s="3">
        <v>67.8</v>
      </c>
      <c r="AW1326" s="3">
        <v>68.3</v>
      </c>
      <c r="AX1326" s="3">
        <v>70.599999999999994</v>
      </c>
      <c r="AY1326" s="3">
        <v>72.900000000000006</v>
      </c>
    </row>
    <row r="1327" spans="1:51" x14ac:dyDescent="0.35">
      <c r="A1327" s="5">
        <f t="shared" si="21"/>
        <v>44582</v>
      </c>
      <c r="B1327" t="s">
        <v>1472</v>
      </c>
      <c r="C1327" s="2">
        <v>44582</v>
      </c>
      <c r="D1327" s="3">
        <v>189.31</v>
      </c>
      <c r="E1327" s="3">
        <v>188.36</v>
      </c>
      <c r="F1327" s="3">
        <v>169.44</v>
      </c>
      <c r="G1327" s="3">
        <v>166.34</v>
      </c>
      <c r="H1327" s="3">
        <v>165.54</v>
      </c>
      <c r="I1327" s="3">
        <v>165.73</v>
      </c>
      <c r="J1327" s="3">
        <v>166</v>
      </c>
      <c r="K1327" s="3">
        <v>166.89</v>
      </c>
      <c r="L1327" s="3">
        <v>168.09</v>
      </c>
      <c r="M1327" s="3">
        <v>174.59</v>
      </c>
      <c r="N1327" s="3">
        <v>177.49</v>
      </c>
      <c r="O1327" s="3">
        <v>179.14</v>
      </c>
      <c r="P1327" s="3">
        <v>179.59</v>
      </c>
      <c r="Q1327" s="3">
        <v>166.59</v>
      </c>
      <c r="R1327" s="3">
        <v>108.28</v>
      </c>
      <c r="S1327" s="3">
        <v>92.28</v>
      </c>
      <c r="T1327" s="3">
        <v>82.88</v>
      </c>
      <c r="U1327" s="3">
        <v>84.88</v>
      </c>
      <c r="V1327" s="3">
        <v>86.88</v>
      </c>
      <c r="W1327" s="3">
        <v>91.13</v>
      </c>
      <c r="X1327" s="3">
        <v>95.27</v>
      </c>
      <c r="Y1327" s="3">
        <v>98.27</v>
      </c>
      <c r="Z1327" s="3">
        <v>99.27</v>
      </c>
      <c r="AA1327" s="3">
        <v>101.5</v>
      </c>
      <c r="AB1327" s="3">
        <v>101.6</v>
      </c>
      <c r="AC1327" s="3">
        <v>99.1</v>
      </c>
      <c r="AD1327" s="3">
        <v>77.099999999999994</v>
      </c>
      <c r="AE1327" s="3">
        <v>68.099999999999994</v>
      </c>
      <c r="AF1327" s="3">
        <v>65.099999999999994</v>
      </c>
      <c r="AG1327" s="3">
        <v>64.099999999999994</v>
      </c>
      <c r="AH1327" s="3">
        <v>65.099999999999994</v>
      </c>
      <c r="AI1327" s="3">
        <v>67.599999999999994</v>
      </c>
      <c r="AJ1327" s="3">
        <v>71.900000000000006</v>
      </c>
      <c r="AK1327" s="3">
        <v>75.400000000000006</v>
      </c>
      <c r="AL1327" s="3">
        <v>77.900000000000006</v>
      </c>
      <c r="AM1327" s="3">
        <v>79.150000000000006</v>
      </c>
      <c r="AN1327" s="3">
        <v>78.599999999999994</v>
      </c>
      <c r="AO1327" s="3">
        <v>75.88</v>
      </c>
      <c r="AP1327" s="3">
        <v>67.8</v>
      </c>
      <c r="AQ1327" s="3">
        <v>60.8</v>
      </c>
      <c r="AR1327" s="3">
        <v>58.8</v>
      </c>
      <c r="AS1327" s="3">
        <v>58.5</v>
      </c>
      <c r="AT1327" s="3">
        <v>60</v>
      </c>
      <c r="AU1327" s="3">
        <v>66</v>
      </c>
      <c r="AV1327" s="3">
        <v>67.5</v>
      </c>
      <c r="AW1327" s="3">
        <v>68</v>
      </c>
      <c r="AX1327" s="3">
        <v>70.3</v>
      </c>
      <c r="AY1327" s="3">
        <v>72.599999999999994</v>
      </c>
    </row>
    <row r="1328" spans="1:51" x14ac:dyDescent="0.35">
      <c r="A1328" s="5">
        <f t="shared" si="21"/>
        <v>44585</v>
      </c>
      <c r="B1328" t="s">
        <v>1473</v>
      </c>
      <c r="C1328" s="2">
        <v>44585</v>
      </c>
      <c r="D1328" s="3">
        <v>224.74</v>
      </c>
      <c r="E1328" s="3">
        <v>223.63</v>
      </c>
      <c r="F1328" s="3">
        <v>201.67</v>
      </c>
      <c r="G1328" s="3">
        <v>197.57</v>
      </c>
      <c r="H1328" s="3">
        <v>196.6</v>
      </c>
      <c r="I1328" s="3">
        <v>196.7</v>
      </c>
      <c r="J1328" s="3">
        <v>196.97</v>
      </c>
      <c r="K1328" s="3">
        <v>197.86</v>
      </c>
      <c r="L1328" s="3">
        <v>198.94</v>
      </c>
      <c r="M1328" s="3">
        <v>205.44</v>
      </c>
      <c r="N1328" s="3">
        <v>208.34</v>
      </c>
      <c r="O1328" s="3">
        <v>209.87</v>
      </c>
      <c r="P1328" s="3">
        <v>210.32</v>
      </c>
      <c r="Q1328" s="3">
        <v>197.32</v>
      </c>
      <c r="R1328" s="3">
        <v>113.23</v>
      </c>
      <c r="S1328" s="3">
        <v>97.23</v>
      </c>
      <c r="T1328" s="3">
        <v>87.83</v>
      </c>
      <c r="U1328" s="3">
        <v>90.33</v>
      </c>
      <c r="V1328" s="3">
        <v>92.33</v>
      </c>
      <c r="W1328" s="3">
        <v>96.58</v>
      </c>
      <c r="X1328" s="3">
        <v>99.72</v>
      </c>
      <c r="Y1328" s="3">
        <v>102.72</v>
      </c>
      <c r="Z1328" s="3">
        <v>103.72</v>
      </c>
      <c r="AA1328" s="3">
        <v>105.95</v>
      </c>
      <c r="AB1328" s="3">
        <v>106.05</v>
      </c>
      <c r="AC1328" s="3">
        <v>103.55</v>
      </c>
      <c r="AD1328" s="3">
        <v>79.55</v>
      </c>
      <c r="AE1328" s="3">
        <v>70.55</v>
      </c>
      <c r="AF1328" s="3">
        <v>67.55</v>
      </c>
      <c r="AG1328" s="3">
        <v>66.55</v>
      </c>
      <c r="AH1328" s="3">
        <v>67.55</v>
      </c>
      <c r="AI1328" s="3">
        <v>70.05</v>
      </c>
      <c r="AJ1328" s="3">
        <v>74.349999999999994</v>
      </c>
      <c r="AK1328" s="3">
        <v>77.849999999999994</v>
      </c>
      <c r="AL1328" s="3">
        <v>80.349999999999994</v>
      </c>
      <c r="AM1328" s="3">
        <v>81.599999999999994</v>
      </c>
      <c r="AN1328" s="3">
        <v>81.05</v>
      </c>
      <c r="AO1328" s="3">
        <v>78.33</v>
      </c>
      <c r="AP1328" s="3">
        <v>69.25</v>
      </c>
      <c r="AQ1328" s="3">
        <v>62.25</v>
      </c>
      <c r="AR1328" s="3">
        <v>60.25</v>
      </c>
      <c r="AS1328" s="3">
        <v>59.95</v>
      </c>
      <c r="AT1328" s="3">
        <v>61.45</v>
      </c>
      <c r="AU1328" s="3">
        <v>67.45</v>
      </c>
      <c r="AV1328" s="3">
        <v>68.95</v>
      </c>
      <c r="AW1328" s="3">
        <v>69.45</v>
      </c>
      <c r="AX1328" s="3">
        <v>71.75</v>
      </c>
      <c r="AY1328" s="3">
        <v>74.05</v>
      </c>
    </row>
    <row r="1329" spans="1:51" x14ac:dyDescent="0.35">
      <c r="A1329" s="5">
        <f t="shared" si="21"/>
        <v>44586</v>
      </c>
      <c r="B1329" t="s">
        <v>1474</v>
      </c>
      <c r="C1329" s="2">
        <v>44586</v>
      </c>
      <c r="D1329" s="3">
        <v>225.36</v>
      </c>
      <c r="E1329" s="3">
        <v>224.36</v>
      </c>
      <c r="F1329" s="3">
        <v>207.41</v>
      </c>
      <c r="G1329" s="3">
        <v>203.11</v>
      </c>
      <c r="H1329" s="3">
        <v>202.41</v>
      </c>
      <c r="I1329" s="3">
        <v>202.61</v>
      </c>
      <c r="J1329" s="3">
        <v>202.88</v>
      </c>
      <c r="K1329" s="3">
        <v>204.03</v>
      </c>
      <c r="L1329" s="3">
        <v>205.5</v>
      </c>
      <c r="M1329" s="3">
        <v>212</v>
      </c>
      <c r="N1329" s="3">
        <v>214.9</v>
      </c>
      <c r="O1329" s="3">
        <v>216.43</v>
      </c>
      <c r="P1329" s="3">
        <v>216.88</v>
      </c>
      <c r="Q1329" s="3">
        <v>203.88</v>
      </c>
      <c r="R1329" s="3">
        <v>114.28</v>
      </c>
      <c r="S1329" s="3">
        <v>98.27</v>
      </c>
      <c r="T1329" s="3">
        <v>88.87</v>
      </c>
      <c r="U1329" s="3">
        <v>91.37</v>
      </c>
      <c r="V1329" s="3">
        <v>93.37</v>
      </c>
      <c r="W1329" s="3">
        <v>97.62</v>
      </c>
      <c r="X1329" s="3">
        <v>100.62</v>
      </c>
      <c r="Y1329" s="3">
        <v>103.62</v>
      </c>
      <c r="Z1329" s="3">
        <v>104.62</v>
      </c>
      <c r="AA1329" s="3">
        <v>106.85</v>
      </c>
      <c r="AB1329" s="3">
        <v>106.95</v>
      </c>
      <c r="AC1329" s="3">
        <v>104.45</v>
      </c>
      <c r="AD1329" s="3">
        <v>79.45</v>
      </c>
      <c r="AE1329" s="3">
        <v>70.45</v>
      </c>
      <c r="AF1329" s="3">
        <v>67.45</v>
      </c>
      <c r="AG1329" s="3">
        <v>66.45</v>
      </c>
      <c r="AH1329" s="3">
        <v>67.45</v>
      </c>
      <c r="AI1329" s="3">
        <v>69.95</v>
      </c>
      <c r="AJ1329" s="3">
        <v>74.349999999999994</v>
      </c>
      <c r="AK1329" s="3">
        <v>77.849999999999994</v>
      </c>
      <c r="AL1329" s="3">
        <v>80.349999999999994</v>
      </c>
      <c r="AM1329" s="3">
        <v>81.599999999999994</v>
      </c>
      <c r="AN1329" s="3">
        <v>81.05</v>
      </c>
      <c r="AO1329" s="3">
        <v>78.33</v>
      </c>
      <c r="AP1329" s="3">
        <v>69.25</v>
      </c>
      <c r="AQ1329" s="3">
        <v>62.25</v>
      </c>
      <c r="AR1329" s="3">
        <v>60.25</v>
      </c>
      <c r="AS1329" s="3">
        <v>59.95</v>
      </c>
      <c r="AT1329" s="3">
        <v>61.45</v>
      </c>
      <c r="AU1329" s="3">
        <v>67.45</v>
      </c>
      <c r="AV1329" s="3">
        <v>68.95</v>
      </c>
      <c r="AW1329" s="3">
        <v>69.45</v>
      </c>
      <c r="AX1329" s="3">
        <v>71.75</v>
      </c>
      <c r="AY1329" s="3">
        <v>74.05</v>
      </c>
    </row>
    <row r="1330" spans="1:51" x14ac:dyDescent="0.35">
      <c r="A1330" s="5">
        <f t="shared" si="21"/>
        <v>44587</v>
      </c>
      <c r="B1330" t="s">
        <v>1475</v>
      </c>
      <c r="C1330" s="2">
        <v>44587</v>
      </c>
      <c r="D1330" s="3">
        <v>219.17</v>
      </c>
      <c r="E1330" s="3">
        <v>219.22</v>
      </c>
      <c r="F1330" s="3">
        <v>210.1</v>
      </c>
      <c r="G1330" s="3">
        <v>206.59</v>
      </c>
      <c r="H1330" s="3">
        <v>205.99</v>
      </c>
      <c r="I1330" s="3">
        <v>205.88</v>
      </c>
      <c r="J1330" s="3">
        <v>206.15</v>
      </c>
      <c r="K1330" s="3">
        <v>207.49</v>
      </c>
      <c r="L1330" s="3">
        <v>209</v>
      </c>
      <c r="M1330" s="3">
        <v>215.5</v>
      </c>
      <c r="N1330" s="3">
        <v>218.4</v>
      </c>
      <c r="O1330" s="3">
        <v>219.93</v>
      </c>
      <c r="P1330" s="3">
        <v>220.38</v>
      </c>
      <c r="Q1330" s="3">
        <v>207.38</v>
      </c>
      <c r="R1330" s="3">
        <v>119.13</v>
      </c>
      <c r="S1330" s="3">
        <v>103.01</v>
      </c>
      <c r="T1330" s="3">
        <v>93.54</v>
      </c>
      <c r="U1330" s="3">
        <v>96.28</v>
      </c>
      <c r="V1330" s="3">
        <v>98.28</v>
      </c>
      <c r="W1330" s="3">
        <v>102.53</v>
      </c>
      <c r="X1330" s="3">
        <v>104.4</v>
      </c>
      <c r="Y1330" s="3">
        <v>107.4</v>
      </c>
      <c r="Z1330" s="3">
        <v>108.4</v>
      </c>
      <c r="AA1330" s="3">
        <v>110.63</v>
      </c>
      <c r="AB1330" s="3">
        <v>110.73</v>
      </c>
      <c r="AC1330" s="3">
        <v>108.23</v>
      </c>
      <c r="AD1330" s="3">
        <v>83.23</v>
      </c>
      <c r="AE1330" s="3">
        <v>74.23</v>
      </c>
      <c r="AF1330" s="3">
        <v>71.23</v>
      </c>
      <c r="AG1330" s="3">
        <v>70.23</v>
      </c>
      <c r="AH1330" s="3">
        <v>71.23</v>
      </c>
      <c r="AI1330" s="3">
        <v>73.73</v>
      </c>
      <c r="AJ1330" s="3">
        <v>78.13</v>
      </c>
      <c r="AK1330" s="3">
        <v>81.63</v>
      </c>
      <c r="AL1330" s="3">
        <v>84.13</v>
      </c>
      <c r="AM1330" s="3">
        <v>85.38</v>
      </c>
      <c r="AN1330" s="3">
        <v>84.83</v>
      </c>
      <c r="AO1330" s="3">
        <v>82.11</v>
      </c>
      <c r="AP1330" s="3">
        <v>72.11</v>
      </c>
      <c r="AQ1330" s="3">
        <v>65.11</v>
      </c>
      <c r="AR1330" s="3">
        <v>63.11</v>
      </c>
      <c r="AS1330" s="3">
        <v>62.81</v>
      </c>
      <c r="AT1330" s="3">
        <v>64.31</v>
      </c>
      <c r="AU1330" s="3">
        <v>70.31</v>
      </c>
      <c r="AV1330" s="3">
        <v>71.81</v>
      </c>
      <c r="AW1330" s="3">
        <v>72.31</v>
      </c>
      <c r="AX1330" s="3">
        <v>74.61</v>
      </c>
      <c r="AY1330" s="3">
        <v>76.91</v>
      </c>
    </row>
    <row r="1331" spans="1:51" x14ac:dyDescent="0.35">
      <c r="A1331" s="5">
        <f t="shared" si="21"/>
        <v>44588</v>
      </c>
      <c r="B1331" t="s">
        <v>1476</v>
      </c>
      <c r="C1331" s="2">
        <v>44588</v>
      </c>
      <c r="D1331" s="3">
        <v>219.96</v>
      </c>
      <c r="E1331" s="3">
        <v>220.43</v>
      </c>
      <c r="F1331" s="3">
        <v>216.37</v>
      </c>
      <c r="G1331" s="3">
        <v>213.57</v>
      </c>
      <c r="H1331" s="3">
        <v>212.88</v>
      </c>
      <c r="I1331" s="3">
        <v>212.64</v>
      </c>
      <c r="J1331" s="3">
        <v>212.96</v>
      </c>
      <c r="K1331" s="3">
        <v>214.21</v>
      </c>
      <c r="L1331" s="3">
        <v>215.47</v>
      </c>
      <c r="M1331" s="3">
        <v>222.09</v>
      </c>
      <c r="N1331" s="3">
        <v>225.12</v>
      </c>
      <c r="O1331" s="3">
        <v>226.87</v>
      </c>
      <c r="P1331" s="3">
        <v>227.46</v>
      </c>
      <c r="Q1331" s="3">
        <v>213.91</v>
      </c>
      <c r="R1331" s="3">
        <v>121.66</v>
      </c>
      <c r="S1331" s="3">
        <v>105.24</v>
      </c>
      <c r="T1331" s="3">
        <v>95.91</v>
      </c>
      <c r="U1331" s="3">
        <v>98.91</v>
      </c>
      <c r="V1331" s="3">
        <v>101.91</v>
      </c>
      <c r="W1331" s="3">
        <v>106.72</v>
      </c>
      <c r="X1331" s="3">
        <v>108.37</v>
      </c>
      <c r="Y1331" s="3">
        <v>111.37</v>
      </c>
      <c r="Z1331" s="3">
        <v>112.37</v>
      </c>
      <c r="AA1331" s="3">
        <v>114.6</v>
      </c>
      <c r="AB1331" s="3">
        <v>114.7</v>
      </c>
      <c r="AC1331" s="3">
        <v>112.31</v>
      </c>
      <c r="AD1331" s="3">
        <v>86.45</v>
      </c>
      <c r="AE1331" s="3">
        <v>76.64</v>
      </c>
      <c r="AF1331" s="3">
        <v>73.64</v>
      </c>
      <c r="AG1331" s="3">
        <v>72.64</v>
      </c>
      <c r="AH1331" s="3">
        <v>73.64</v>
      </c>
      <c r="AI1331" s="3">
        <v>76.14</v>
      </c>
      <c r="AJ1331" s="3">
        <v>79.59</v>
      </c>
      <c r="AK1331" s="3">
        <v>82.59</v>
      </c>
      <c r="AL1331" s="3">
        <v>85.09</v>
      </c>
      <c r="AM1331" s="3">
        <v>86.34</v>
      </c>
      <c r="AN1331" s="3">
        <v>85.79</v>
      </c>
      <c r="AO1331" s="3">
        <v>83.07</v>
      </c>
      <c r="AP1331" s="3">
        <v>73.069999999999993</v>
      </c>
      <c r="AQ1331" s="3">
        <v>66.069999999999993</v>
      </c>
      <c r="AR1331" s="3">
        <v>64.069999999999993</v>
      </c>
      <c r="AS1331" s="3">
        <v>63.77</v>
      </c>
      <c r="AT1331" s="3">
        <v>65.27</v>
      </c>
      <c r="AU1331" s="3">
        <v>71.27</v>
      </c>
      <c r="AV1331" s="3">
        <v>72.77</v>
      </c>
      <c r="AW1331" s="3">
        <v>73.27</v>
      </c>
      <c r="AX1331" s="3">
        <v>75.569999999999993</v>
      </c>
      <c r="AY1331" s="3">
        <v>77.87</v>
      </c>
    </row>
    <row r="1332" spans="1:51" x14ac:dyDescent="0.35">
      <c r="A1332" s="5">
        <f t="shared" si="21"/>
        <v>44589</v>
      </c>
      <c r="B1332" t="s">
        <v>1477</v>
      </c>
      <c r="C1332" s="2">
        <v>44589</v>
      </c>
      <c r="D1332" s="3">
        <v>219.42</v>
      </c>
      <c r="E1332" s="3">
        <v>219.83</v>
      </c>
      <c r="F1332" s="3">
        <v>215.66</v>
      </c>
      <c r="G1332" s="3">
        <v>213.65</v>
      </c>
      <c r="H1332" s="3">
        <v>213.13</v>
      </c>
      <c r="I1332" s="3">
        <v>213.09</v>
      </c>
      <c r="J1332" s="3">
        <v>213.41</v>
      </c>
      <c r="K1332" s="3">
        <v>214.41</v>
      </c>
      <c r="L1332" s="3">
        <v>215.61</v>
      </c>
      <c r="M1332" s="3">
        <v>222.61</v>
      </c>
      <c r="N1332" s="3">
        <v>225.64</v>
      </c>
      <c r="O1332" s="3">
        <v>227.39</v>
      </c>
      <c r="P1332" s="3">
        <v>227.98</v>
      </c>
      <c r="Q1332" s="3">
        <v>214.43</v>
      </c>
      <c r="R1332" s="3">
        <v>129.43</v>
      </c>
      <c r="S1332" s="3">
        <v>113.01</v>
      </c>
      <c r="T1332" s="3">
        <v>103.68</v>
      </c>
      <c r="U1332" s="3">
        <v>106.98</v>
      </c>
      <c r="V1332" s="3">
        <v>109.98</v>
      </c>
      <c r="W1332" s="3">
        <v>114.79</v>
      </c>
      <c r="X1332" s="3">
        <v>115.59</v>
      </c>
      <c r="Y1332" s="3">
        <v>118.59</v>
      </c>
      <c r="Z1332" s="3">
        <v>119.59</v>
      </c>
      <c r="AA1332" s="3">
        <v>121.82</v>
      </c>
      <c r="AB1332" s="3">
        <v>121.92</v>
      </c>
      <c r="AC1332" s="3">
        <v>119.53</v>
      </c>
      <c r="AD1332" s="3">
        <v>88.83</v>
      </c>
      <c r="AE1332" s="3">
        <v>79.02</v>
      </c>
      <c r="AF1332" s="3">
        <v>76.02</v>
      </c>
      <c r="AG1332" s="3">
        <v>75.02</v>
      </c>
      <c r="AH1332" s="3">
        <v>76.02</v>
      </c>
      <c r="AI1332" s="3">
        <v>78.52</v>
      </c>
      <c r="AJ1332" s="3">
        <v>81.52</v>
      </c>
      <c r="AK1332" s="3">
        <v>84.52</v>
      </c>
      <c r="AL1332" s="3">
        <v>87.02</v>
      </c>
      <c r="AM1332" s="3">
        <v>88.27</v>
      </c>
      <c r="AN1332" s="3">
        <v>87.72</v>
      </c>
      <c r="AO1332" s="3">
        <v>85</v>
      </c>
      <c r="AP1332" s="3">
        <v>75</v>
      </c>
      <c r="AQ1332" s="3">
        <v>68</v>
      </c>
      <c r="AR1332" s="3">
        <v>66</v>
      </c>
      <c r="AS1332" s="3">
        <v>65.7</v>
      </c>
      <c r="AT1332" s="3">
        <v>67.2</v>
      </c>
      <c r="AU1332" s="3">
        <v>73.2</v>
      </c>
      <c r="AV1332" s="3">
        <v>74.7</v>
      </c>
      <c r="AW1332" s="3">
        <v>75.2</v>
      </c>
      <c r="AX1332" s="3">
        <v>77.5</v>
      </c>
      <c r="AY1332" s="3">
        <v>79.8</v>
      </c>
    </row>
    <row r="1333" spans="1:51" x14ac:dyDescent="0.35">
      <c r="A1333" s="5">
        <f t="shared" si="21"/>
        <v>44592</v>
      </c>
      <c r="B1333" t="s">
        <v>1478</v>
      </c>
      <c r="C1333" s="2">
        <v>44592</v>
      </c>
      <c r="D1333" s="3">
        <v>203.08</v>
      </c>
      <c r="E1333" s="3">
        <v>198.97</v>
      </c>
      <c r="F1333" s="3">
        <v>196.76</v>
      </c>
      <c r="G1333" s="3">
        <v>196.05</v>
      </c>
      <c r="H1333" s="3">
        <v>196.1</v>
      </c>
      <c r="I1333" s="3">
        <v>196.45</v>
      </c>
      <c r="J1333" s="3">
        <v>197.25</v>
      </c>
      <c r="K1333" s="3">
        <v>198.83</v>
      </c>
      <c r="L1333" s="3">
        <v>205.25</v>
      </c>
      <c r="M1333" s="3">
        <v>208.19</v>
      </c>
      <c r="N1333" s="3">
        <v>209.62</v>
      </c>
      <c r="O1333" s="3">
        <v>210.21</v>
      </c>
      <c r="P1333" s="3">
        <v>198.21</v>
      </c>
      <c r="Q1333" s="3">
        <v>124.46</v>
      </c>
      <c r="R1333" s="3">
        <v>113.97</v>
      </c>
      <c r="S1333" s="3">
        <v>105.03</v>
      </c>
      <c r="T1333" s="3">
        <v>108.35</v>
      </c>
      <c r="U1333" s="3">
        <v>111.37</v>
      </c>
      <c r="V1333" s="3">
        <v>116.2</v>
      </c>
      <c r="W1333" s="3">
        <v>116.78</v>
      </c>
      <c r="X1333" s="3">
        <v>119.82</v>
      </c>
      <c r="Y1333" s="3">
        <v>120.85</v>
      </c>
      <c r="Z1333" s="3">
        <v>123.11</v>
      </c>
      <c r="AA1333" s="3">
        <v>123.24</v>
      </c>
      <c r="AB1333" s="3">
        <v>120.77</v>
      </c>
      <c r="AC1333" s="3">
        <v>89.52</v>
      </c>
      <c r="AD1333" s="3">
        <v>79.3</v>
      </c>
      <c r="AE1333" s="3">
        <v>76.3</v>
      </c>
      <c r="AF1333" s="3">
        <v>75.31</v>
      </c>
      <c r="AG1333" s="3">
        <v>76.31</v>
      </c>
      <c r="AH1333" s="3">
        <v>78.81</v>
      </c>
      <c r="AI1333" s="3">
        <v>81.81</v>
      </c>
      <c r="AJ1333" s="3">
        <v>84.81</v>
      </c>
      <c r="AK1333" s="3">
        <v>87.32</v>
      </c>
      <c r="AL1333" s="3">
        <v>88.57</v>
      </c>
      <c r="AM1333" s="3">
        <v>88.02</v>
      </c>
      <c r="AN1333" s="3">
        <v>85.38</v>
      </c>
      <c r="AO1333" s="3">
        <v>74.53</v>
      </c>
      <c r="AP1333" s="3">
        <v>67.53</v>
      </c>
      <c r="AQ1333" s="3">
        <v>65.53</v>
      </c>
      <c r="AR1333" s="3">
        <v>65.23</v>
      </c>
      <c r="AS1333" s="3">
        <v>66.73</v>
      </c>
      <c r="AT1333" s="3">
        <v>71.73</v>
      </c>
      <c r="AU1333" s="3">
        <v>73.12</v>
      </c>
      <c r="AV1333" s="3">
        <v>73.87</v>
      </c>
      <c r="AW1333" s="3">
        <v>76.17</v>
      </c>
      <c r="AX1333" s="3">
        <v>78.47</v>
      </c>
      <c r="AY1333" s="3">
        <v>77.92</v>
      </c>
    </row>
    <row r="1334" spans="1:51" x14ac:dyDescent="0.35">
      <c r="A1334" s="5">
        <f t="shared" si="21"/>
        <v>44593</v>
      </c>
      <c r="B1334" t="s">
        <v>1479</v>
      </c>
      <c r="C1334" s="2">
        <v>44593</v>
      </c>
      <c r="D1334" s="3">
        <v>180.79</v>
      </c>
      <c r="E1334" s="3">
        <v>176.86</v>
      </c>
      <c r="F1334" s="3">
        <v>174.42</v>
      </c>
      <c r="G1334" s="3">
        <v>173.94</v>
      </c>
      <c r="H1334" s="3">
        <v>173.95</v>
      </c>
      <c r="I1334" s="3">
        <v>174.3</v>
      </c>
      <c r="J1334" s="3">
        <v>174.95</v>
      </c>
      <c r="K1334" s="3">
        <v>176.94</v>
      </c>
      <c r="L1334" s="3">
        <v>183.08</v>
      </c>
      <c r="M1334" s="3">
        <v>185.65</v>
      </c>
      <c r="N1334" s="3">
        <v>186.73</v>
      </c>
      <c r="O1334" s="3">
        <v>187.32</v>
      </c>
      <c r="P1334" s="3">
        <v>177.91</v>
      </c>
      <c r="Q1334" s="3">
        <v>116.34</v>
      </c>
      <c r="R1334" s="3">
        <v>107.75</v>
      </c>
      <c r="S1334" s="3">
        <v>99.27</v>
      </c>
      <c r="T1334" s="3">
        <v>102.59</v>
      </c>
      <c r="U1334" s="3">
        <v>105.61</v>
      </c>
      <c r="V1334" s="3">
        <v>110.56</v>
      </c>
      <c r="W1334" s="3">
        <v>110.91</v>
      </c>
      <c r="X1334" s="3">
        <v>113.56</v>
      </c>
      <c r="Y1334" s="3">
        <v>114.59</v>
      </c>
      <c r="Z1334" s="3">
        <v>116.85</v>
      </c>
      <c r="AA1334" s="3">
        <v>116.98</v>
      </c>
      <c r="AB1334" s="3">
        <v>114.51</v>
      </c>
      <c r="AC1334" s="3">
        <v>87.76</v>
      </c>
      <c r="AD1334" s="3">
        <v>78.11</v>
      </c>
      <c r="AE1334" s="3">
        <v>75.11</v>
      </c>
      <c r="AF1334" s="3">
        <v>74.11</v>
      </c>
      <c r="AG1334" s="3">
        <v>75.11</v>
      </c>
      <c r="AH1334" s="3">
        <v>77.86</v>
      </c>
      <c r="AI1334" s="3">
        <v>81.36</v>
      </c>
      <c r="AJ1334" s="3">
        <v>84.36</v>
      </c>
      <c r="AK1334" s="3">
        <v>86.87</v>
      </c>
      <c r="AL1334" s="3">
        <v>88.12</v>
      </c>
      <c r="AM1334" s="3">
        <v>87.57</v>
      </c>
      <c r="AN1334" s="3">
        <v>84.57</v>
      </c>
      <c r="AO1334" s="3">
        <v>72.22</v>
      </c>
      <c r="AP1334" s="3">
        <v>65.22</v>
      </c>
      <c r="AQ1334" s="3">
        <v>63.22</v>
      </c>
      <c r="AR1334" s="3">
        <v>62.92</v>
      </c>
      <c r="AS1334" s="3">
        <v>64.42</v>
      </c>
      <c r="AT1334" s="3">
        <v>68.42</v>
      </c>
      <c r="AU1334" s="3">
        <v>70.42</v>
      </c>
      <c r="AV1334" s="3">
        <v>72.42</v>
      </c>
      <c r="AW1334" s="3">
        <v>74.72</v>
      </c>
      <c r="AX1334" s="3">
        <v>77.02</v>
      </c>
      <c r="AY1334" s="3">
        <v>76.47</v>
      </c>
    </row>
    <row r="1335" spans="1:51" x14ac:dyDescent="0.35">
      <c r="A1335" s="5">
        <f t="shared" si="21"/>
        <v>44594</v>
      </c>
      <c r="B1335" t="s">
        <v>1480</v>
      </c>
      <c r="C1335" s="2">
        <v>44594</v>
      </c>
      <c r="D1335" s="3">
        <v>183.9</v>
      </c>
      <c r="E1335" s="3">
        <v>181.85</v>
      </c>
      <c r="F1335" s="3">
        <v>180.15</v>
      </c>
      <c r="G1335" s="3">
        <v>179.65</v>
      </c>
      <c r="H1335" s="3">
        <v>179.15</v>
      </c>
      <c r="I1335" s="3">
        <v>179.5</v>
      </c>
      <c r="J1335" s="3">
        <v>181.54</v>
      </c>
      <c r="K1335" s="3">
        <v>183.07</v>
      </c>
      <c r="L1335" s="3">
        <v>189.02</v>
      </c>
      <c r="M1335" s="3">
        <v>191.22</v>
      </c>
      <c r="N1335" s="3">
        <v>192.47</v>
      </c>
      <c r="O1335" s="3">
        <v>193.06</v>
      </c>
      <c r="P1335" s="3">
        <v>182.8</v>
      </c>
      <c r="Q1335" s="3">
        <v>118.07</v>
      </c>
      <c r="R1335" s="3">
        <v>109.15</v>
      </c>
      <c r="S1335" s="3">
        <v>100.67</v>
      </c>
      <c r="T1335" s="3">
        <v>103.99</v>
      </c>
      <c r="U1335" s="3">
        <v>107.01</v>
      </c>
      <c r="V1335" s="3">
        <v>111.82</v>
      </c>
      <c r="W1335" s="3">
        <v>112.06</v>
      </c>
      <c r="X1335" s="3">
        <v>114.71</v>
      </c>
      <c r="Y1335" s="3">
        <v>115.74</v>
      </c>
      <c r="Z1335" s="3">
        <v>118</v>
      </c>
      <c r="AA1335" s="3">
        <v>118.13</v>
      </c>
      <c r="AB1335" s="3">
        <v>115.66</v>
      </c>
      <c r="AC1335" s="3">
        <v>89.66</v>
      </c>
      <c r="AD1335" s="3">
        <v>80.010000000000005</v>
      </c>
      <c r="AE1335" s="3">
        <v>77.010000000000005</v>
      </c>
      <c r="AF1335" s="3">
        <v>76.010000000000005</v>
      </c>
      <c r="AG1335" s="3">
        <v>77.010000000000005</v>
      </c>
      <c r="AH1335" s="3">
        <v>79.760000000000005</v>
      </c>
      <c r="AI1335" s="3">
        <v>83.26</v>
      </c>
      <c r="AJ1335" s="3">
        <v>86.26</v>
      </c>
      <c r="AK1335" s="3">
        <v>88.77</v>
      </c>
      <c r="AL1335" s="3">
        <v>90.02</v>
      </c>
      <c r="AM1335" s="3">
        <v>89.47</v>
      </c>
      <c r="AN1335" s="3">
        <v>85.47</v>
      </c>
      <c r="AO1335" s="3">
        <v>72.47</v>
      </c>
      <c r="AP1335" s="3">
        <v>65.47</v>
      </c>
      <c r="AQ1335" s="3">
        <v>63.47</v>
      </c>
      <c r="AR1335" s="3">
        <v>63.17</v>
      </c>
      <c r="AS1335" s="3">
        <v>64.67</v>
      </c>
      <c r="AT1335" s="3">
        <v>68.67</v>
      </c>
      <c r="AU1335" s="3">
        <v>71.67</v>
      </c>
      <c r="AV1335" s="3">
        <v>73.67</v>
      </c>
      <c r="AW1335" s="3">
        <v>75.97</v>
      </c>
      <c r="AX1335" s="3">
        <v>78.27</v>
      </c>
      <c r="AY1335" s="3">
        <v>77.72</v>
      </c>
    </row>
    <row r="1336" spans="1:51" x14ac:dyDescent="0.35">
      <c r="A1336" s="5">
        <f t="shared" si="21"/>
        <v>44595</v>
      </c>
      <c r="B1336" t="s">
        <v>1481</v>
      </c>
      <c r="C1336" s="2">
        <v>44595</v>
      </c>
      <c r="D1336" s="3">
        <v>192.76</v>
      </c>
      <c r="E1336" s="3">
        <v>191</v>
      </c>
      <c r="F1336" s="3">
        <v>188.99</v>
      </c>
      <c r="G1336" s="3">
        <v>188.59</v>
      </c>
      <c r="H1336" s="3">
        <v>188.16</v>
      </c>
      <c r="I1336" s="3">
        <v>188.56</v>
      </c>
      <c r="J1336" s="3">
        <v>190.69</v>
      </c>
      <c r="K1336" s="3">
        <v>191.59</v>
      </c>
      <c r="L1336" s="3">
        <v>198.24</v>
      </c>
      <c r="M1336" s="3">
        <v>200.82</v>
      </c>
      <c r="N1336" s="3">
        <v>202.07</v>
      </c>
      <c r="O1336" s="3">
        <v>202.52</v>
      </c>
      <c r="P1336" s="3">
        <v>191.37</v>
      </c>
      <c r="Q1336" s="3">
        <v>120.55</v>
      </c>
      <c r="R1336" s="3">
        <v>110.55</v>
      </c>
      <c r="S1336" s="3">
        <v>102.07</v>
      </c>
      <c r="T1336" s="3">
        <v>105.39</v>
      </c>
      <c r="U1336" s="3">
        <v>108.41</v>
      </c>
      <c r="V1336" s="3">
        <v>113.22</v>
      </c>
      <c r="W1336" s="3">
        <v>113.46</v>
      </c>
      <c r="X1336" s="3">
        <v>116.11</v>
      </c>
      <c r="Y1336" s="3">
        <v>117.14</v>
      </c>
      <c r="Z1336" s="3">
        <v>119.4</v>
      </c>
      <c r="AA1336" s="3">
        <v>119.42</v>
      </c>
      <c r="AB1336" s="3">
        <v>116.87</v>
      </c>
      <c r="AC1336" s="3">
        <v>89.37</v>
      </c>
      <c r="AD1336" s="3">
        <v>79.72</v>
      </c>
      <c r="AE1336" s="3">
        <v>76.72</v>
      </c>
      <c r="AF1336" s="3">
        <v>75.72</v>
      </c>
      <c r="AG1336" s="3">
        <v>76.72</v>
      </c>
      <c r="AH1336" s="3">
        <v>79.47</v>
      </c>
      <c r="AI1336" s="3">
        <v>82.97</v>
      </c>
      <c r="AJ1336" s="3">
        <v>85.97</v>
      </c>
      <c r="AK1336" s="3">
        <v>88.48</v>
      </c>
      <c r="AL1336" s="3">
        <v>89.73</v>
      </c>
      <c r="AM1336" s="3">
        <v>89.18</v>
      </c>
      <c r="AN1336" s="3">
        <v>85.18</v>
      </c>
      <c r="AO1336" s="3">
        <v>72.180000000000007</v>
      </c>
      <c r="AP1336" s="3">
        <v>65.180000000000007</v>
      </c>
      <c r="AQ1336" s="3">
        <v>63.18</v>
      </c>
      <c r="AR1336" s="3">
        <v>62.88</v>
      </c>
      <c r="AS1336" s="3">
        <v>64.38</v>
      </c>
      <c r="AT1336" s="3">
        <v>68.38</v>
      </c>
      <c r="AU1336" s="3">
        <v>71.63</v>
      </c>
      <c r="AV1336" s="3">
        <v>73.63</v>
      </c>
      <c r="AW1336" s="3">
        <v>75.930000000000007</v>
      </c>
      <c r="AX1336" s="3">
        <v>78.23</v>
      </c>
      <c r="AY1336" s="3">
        <v>77.680000000000007</v>
      </c>
    </row>
    <row r="1337" spans="1:51" x14ac:dyDescent="0.35">
      <c r="A1337" s="5">
        <f t="shared" si="21"/>
        <v>44596</v>
      </c>
      <c r="B1337" t="s">
        <v>1482</v>
      </c>
      <c r="C1337" s="2">
        <v>44596</v>
      </c>
      <c r="D1337" s="3">
        <v>200.49</v>
      </c>
      <c r="E1337" s="3">
        <v>200.04</v>
      </c>
      <c r="F1337" s="3">
        <v>199.13</v>
      </c>
      <c r="G1337" s="3">
        <v>198.69</v>
      </c>
      <c r="H1337" s="3">
        <v>198.19</v>
      </c>
      <c r="I1337" s="3">
        <v>198.54</v>
      </c>
      <c r="J1337" s="3">
        <v>200.52</v>
      </c>
      <c r="K1337" s="3">
        <v>201.67</v>
      </c>
      <c r="L1337" s="3">
        <v>208.17</v>
      </c>
      <c r="M1337" s="3">
        <v>210.55</v>
      </c>
      <c r="N1337" s="3">
        <v>211.61</v>
      </c>
      <c r="O1337" s="3">
        <v>212.06</v>
      </c>
      <c r="P1337" s="3">
        <v>201.56</v>
      </c>
      <c r="Q1337" s="3">
        <v>128.18</v>
      </c>
      <c r="R1337" s="3">
        <v>118.18</v>
      </c>
      <c r="S1337" s="3">
        <v>109.7</v>
      </c>
      <c r="T1337" s="3">
        <v>112.7</v>
      </c>
      <c r="U1337" s="3">
        <v>115.7</v>
      </c>
      <c r="V1337" s="3">
        <v>119.7</v>
      </c>
      <c r="W1337" s="3">
        <v>120.35</v>
      </c>
      <c r="X1337" s="3">
        <v>123</v>
      </c>
      <c r="Y1337" s="3">
        <v>124.03</v>
      </c>
      <c r="Z1337" s="3">
        <v>126.29</v>
      </c>
      <c r="AA1337" s="3">
        <v>126.31</v>
      </c>
      <c r="AB1337" s="3">
        <v>123.76</v>
      </c>
      <c r="AC1337" s="3">
        <v>93.76</v>
      </c>
      <c r="AD1337" s="3">
        <v>82.76</v>
      </c>
      <c r="AE1337" s="3">
        <v>79.760000000000005</v>
      </c>
      <c r="AF1337" s="3">
        <v>78.760000000000005</v>
      </c>
      <c r="AG1337" s="3">
        <v>79.760000000000005</v>
      </c>
      <c r="AH1337" s="3">
        <v>82.51</v>
      </c>
      <c r="AI1337" s="3">
        <v>85.51</v>
      </c>
      <c r="AJ1337" s="3">
        <v>88.51</v>
      </c>
      <c r="AK1337" s="3">
        <v>91.02</v>
      </c>
      <c r="AL1337" s="3">
        <v>92.27</v>
      </c>
      <c r="AM1337" s="3">
        <v>91.72</v>
      </c>
      <c r="AN1337" s="3">
        <v>87.72</v>
      </c>
      <c r="AO1337" s="3">
        <v>76.16</v>
      </c>
      <c r="AP1337" s="3">
        <v>69.16</v>
      </c>
      <c r="AQ1337" s="3">
        <v>67.16</v>
      </c>
      <c r="AR1337" s="3">
        <v>66.86</v>
      </c>
      <c r="AS1337" s="3">
        <v>68.36</v>
      </c>
      <c r="AT1337" s="3">
        <v>72.36</v>
      </c>
      <c r="AU1337" s="3">
        <v>75.86</v>
      </c>
      <c r="AV1337" s="3">
        <v>77.86</v>
      </c>
      <c r="AW1337" s="3">
        <v>80.16</v>
      </c>
      <c r="AX1337" s="3">
        <v>82.46</v>
      </c>
      <c r="AY1337" s="3">
        <v>81.91</v>
      </c>
    </row>
    <row r="1338" spans="1:51" x14ac:dyDescent="0.35">
      <c r="A1338" s="5">
        <f t="shared" si="21"/>
        <v>44599</v>
      </c>
      <c r="B1338" t="s">
        <v>1483</v>
      </c>
      <c r="C1338" s="2">
        <v>44599</v>
      </c>
      <c r="D1338" s="3">
        <v>193.83</v>
      </c>
      <c r="E1338" s="3">
        <v>193.42</v>
      </c>
      <c r="F1338" s="3">
        <v>192.82</v>
      </c>
      <c r="G1338" s="3">
        <v>192.62</v>
      </c>
      <c r="H1338" s="3">
        <v>192.18</v>
      </c>
      <c r="I1338" s="3">
        <v>192.63</v>
      </c>
      <c r="J1338" s="3">
        <v>193.63</v>
      </c>
      <c r="K1338" s="3">
        <v>195.14</v>
      </c>
      <c r="L1338" s="3">
        <v>202.64</v>
      </c>
      <c r="M1338" s="3">
        <v>205.04</v>
      </c>
      <c r="N1338" s="3">
        <v>205.8</v>
      </c>
      <c r="O1338" s="3">
        <v>206.22</v>
      </c>
      <c r="P1338" s="3">
        <v>196.18</v>
      </c>
      <c r="Q1338" s="3">
        <v>125.6</v>
      </c>
      <c r="R1338" s="3">
        <v>116.11</v>
      </c>
      <c r="S1338" s="3">
        <v>108.11</v>
      </c>
      <c r="T1338" s="3">
        <v>111.11</v>
      </c>
      <c r="U1338" s="3">
        <v>114.11</v>
      </c>
      <c r="V1338" s="3">
        <v>118.11</v>
      </c>
      <c r="W1338" s="3">
        <v>119.55</v>
      </c>
      <c r="X1338" s="3">
        <v>122.2</v>
      </c>
      <c r="Y1338" s="3">
        <v>123.23</v>
      </c>
      <c r="Z1338" s="3">
        <v>125.49</v>
      </c>
      <c r="AA1338" s="3">
        <v>125.51</v>
      </c>
      <c r="AB1338" s="3">
        <v>122.96</v>
      </c>
      <c r="AC1338" s="3">
        <v>92.96</v>
      </c>
      <c r="AD1338" s="3">
        <v>81.96</v>
      </c>
      <c r="AE1338" s="3">
        <v>78.959999999999994</v>
      </c>
      <c r="AF1338" s="3">
        <v>77.959999999999994</v>
      </c>
      <c r="AG1338" s="3">
        <v>78.959999999999994</v>
      </c>
      <c r="AH1338" s="3">
        <v>81.81</v>
      </c>
      <c r="AI1338" s="3">
        <v>85.31</v>
      </c>
      <c r="AJ1338" s="3">
        <v>88.31</v>
      </c>
      <c r="AK1338" s="3">
        <v>90.82</v>
      </c>
      <c r="AL1338" s="3">
        <v>92.07</v>
      </c>
      <c r="AM1338" s="3">
        <v>91.52</v>
      </c>
      <c r="AN1338" s="3">
        <v>87.52</v>
      </c>
      <c r="AO1338" s="3">
        <v>75.78</v>
      </c>
      <c r="AP1338" s="3">
        <v>68.78</v>
      </c>
      <c r="AQ1338" s="3">
        <v>66.78</v>
      </c>
      <c r="AR1338" s="3">
        <v>66.48</v>
      </c>
      <c r="AS1338" s="3">
        <v>67.98</v>
      </c>
      <c r="AT1338" s="3">
        <v>71.98</v>
      </c>
      <c r="AU1338" s="3">
        <v>75.48</v>
      </c>
      <c r="AV1338" s="3">
        <v>77.48</v>
      </c>
      <c r="AW1338" s="3">
        <v>79.78</v>
      </c>
      <c r="AX1338" s="3">
        <v>82.08</v>
      </c>
      <c r="AY1338" s="3">
        <v>81.53</v>
      </c>
    </row>
    <row r="1339" spans="1:51" x14ac:dyDescent="0.35">
      <c r="A1339" s="5">
        <f t="shared" si="21"/>
        <v>44600</v>
      </c>
      <c r="B1339" t="s">
        <v>1484</v>
      </c>
      <c r="C1339" s="2">
        <v>44600</v>
      </c>
      <c r="D1339" s="3">
        <v>185.99</v>
      </c>
      <c r="E1339" s="3">
        <v>186.66</v>
      </c>
      <c r="F1339" s="3">
        <v>186.19</v>
      </c>
      <c r="G1339" s="3">
        <v>186.08</v>
      </c>
      <c r="H1339" s="3">
        <v>186.03</v>
      </c>
      <c r="I1339" s="3">
        <v>186.93</v>
      </c>
      <c r="J1339" s="3">
        <v>187.93</v>
      </c>
      <c r="K1339" s="3">
        <v>189.32</v>
      </c>
      <c r="L1339" s="3">
        <v>196.33</v>
      </c>
      <c r="M1339" s="3">
        <v>198.98</v>
      </c>
      <c r="N1339" s="3">
        <v>199.76</v>
      </c>
      <c r="O1339" s="3">
        <v>200.27</v>
      </c>
      <c r="P1339" s="3">
        <v>190.18</v>
      </c>
      <c r="Q1339" s="3">
        <v>124.18</v>
      </c>
      <c r="R1339" s="3">
        <v>115.18</v>
      </c>
      <c r="S1339" s="3">
        <v>107.18</v>
      </c>
      <c r="T1339" s="3">
        <v>110.18</v>
      </c>
      <c r="U1339" s="3">
        <v>113.18</v>
      </c>
      <c r="V1339" s="3">
        <v>117.18</v>
      </c>
      <c r="W1339" s="3">
        <v>118.62</v>
      </c>
      <c r="X1339" s="3">
        <v>121.27</v>
      </c>
      <c r="Y1339" s="3">
        <v>122.3</v>
      </c>
      <c r="Z1339" s="3">
        <v>124.71</v>
      </c>
      <c r="AA1339" s="3">
        <v>124.73</v>
      </c>
      <c r="AB1339" s="3">
        <v>122.18</v>
      </c>
      <c r="AC1339" s="3">
        <v>92.13</v>
      </c>
      <c r="AD1339" s="3">
        <v>81.13</v>
      </c>
      <c r="AE1339" s="3">
        <v>78.13</v>
      </c>
      <c r="AF1339" s="3">
        <v>77.13</v>
      </c>
      <c r="AG1339" s="3">
        <v>78.13</v>
      </c>
      <c r="AH1339" s="3">
        <v>81.63</v>
      </c>
      <c r="AI1339" s="3">
        <v>85.58</v>
      </c>
      <c r="AJ1339" s="3">
        <v>88.58</v>
      </c>
      <c r="AK1339" s="3">
        <v>91.09</v>
      </c>
      <c r="AL1339" s="3">
        <v>92.34</v>
      </c>
      <c r="AM1339" s="3">
        <v>91.79</v>
      </c>
      <c r="AN1339" s="3">
        <v>87.79</v>
      </c>
      <c r="AO1339" s="3">
        <v>76.290000000000006</v>
      </c>
      <c r="AP1339" s="3">
        <v>69.290000000000006</v>
      </c>
      <c r="AQ1339" s="3">
        <v>67.290000000000006</v>
      </c>
      <c r="AR1339" s="3">
        <v>66.989999999999995</v>
      </c>
      <c r="AS1339" s="3">
        <v>68.489999999999995</v>
      </c>
      <c r="AT1339" s="3">
        <v>72.489999999999995</v>
      </c>
      <c r="AU1339" s="3">
        <v>75.989999999999995</v>
      </c>
      <c r="AV1339" s="3">
        <v>76.989999999999995</v>
      </c>
      <c r="AW1339" s="3">
        <v>79.290000000000006</v>
      </c>
      <c r="AX1339" s="3">
        <v>81.59</v>
      </c>
      <c r="AY1339" s="3">
        <v>81.040000000000006</v>
      </c>
    </row>
    <row r="1340" spans="1:51" x14ac:dyDescent="0.35">
      <c r="A1340" s="5">
        <f t="shared" si="21"/>
        <v>44601</v>
      </c>
      <c r="B1340" t="s">
        <v>1485</v>
      </c>
      <c r="C1340" s="2">
        <v>44601</v>
      </c>
      <c r="D1340" s="3">
        <v>179.54</v>
      </c>
      <c r="E1340" s="3">
        <v>179.31</v>
      </c>
      <c r="F1340" s="3">
        <v>178.32</v>
      </c>
      <c r="G1340" s="3">
        <v>177.47</v>
      </c>
      <c r="H1340" s="3">
        <v>177.19</v>
      </c>
      <c r="I1340" s="3">
        <v>177.9</v>
      </c>
      <c r="J1340" s="3">
        <v>178.91</v>
      </c>
      <c r="K1340" s="3">
        <v>180.21</v>
      </c>
      <c r="L1340" s="3">
        <v>187.23</v>
      </c>
      <c r="M1340" s="3">
        <v>189.88</v>
      </c>
      <c r="N1340" s="3">
        <v>190.66</v>
      </c>
      <c r="O1340" s="3">
        <v>191.17</v>
      </c>
      <c r="P1340" s="3">
        <v>181.49</v>
      </c>
      <c r="Q1340" s="3">
        <v>119.99</v>
      </c>
      <c r="R1340" s="3">
        <v>111.1</v>
      </c>
      <c r="S1340" s="3">
        <v>103.1</v>
      </c>
      <c r="T1340" s="3">
        <v>106.1</v>
      </c>
      <c r="U1340" s="3">
        <v>109.1</v>
      </c>
      <c r="V1340" s="3">
        <v>113.1</v>
      </c>
      <c r="W1340" s="3">
        <v>113.2</v>
      </c>
      <c r="X1340" s="3">
        <v>115.85</v>
      </c>
      <c r="Y1340" s="3">
        <v>116.88</v>
      </c>
      <c r="Z1340" s="3">
        <v>119.29</v>
      </c>
      <c r="AA1340" s="3">
        <v>119.31</v>
      </c>
      <c r="AB1340" s="3">
        <v>116.76</v>
      </c>
      <c r="AC1340" s="3">
        <v>91.51</v>
      </c>
      <c r="AD1340" s="3">
        <v>81.510000000000005</v>
      </c>
      <c r="AE1340" s="3">
        <v>78.510000000000005</v>
      </c>
      <c r="AF1340" s="3">
        <v>77.510000000000005</v>
      </c>
      <c r="AG1340" s="3">
        <v>78.510000000000005</v>
      </c>
      <c r="AH1340" s="3">
        <v>82.01</v>
      </c>
      <c r="AI1340" s="3">
        <v>85.96</v>
      </c>
      <c r="AJ1340" s="3">
        <v>88.96</v>
      </c>
      <c r="AK1340" s="3">
        <v>91.47</v>
      </c>
      <c r="AL1340" s="3">
        <v>92.72</v>
      </c>
      <c r="AM1340" s="3">
        <v>92.17</v>
      </c>
      <c r="AN1340" s="3">
        <v>88.17</v>
      </c>
      <c r="AO1340" s="3">
        <v>76.67</v>
      </c>
      <c r="AP1340" s="3">
        <v>69.67</v>
      </c>
      <c r="AQ1340" s="3">
        <v>67.67</v>
      </c>
      <c r="AR1340" s="3">
        <v>67.37</v>
      </c>
      <c r="AS1340" s="3">
        <v>68.87</v>
      </c>
      <c r="AT1340" s="3">
        <v>72.87</v>
      </c>
      <c r="AU1340" s="3">
        <v>76.37</v>
      </c>
      <c r="AV1340" s="3">
        <v>77.37</v>
      </c>
      <c r="AW1340" s="3">
        <v>79.67</v>
      </c>
      <c r="AX1340" s="3">
        <v>81.97</v>
      </c>
      <c r="AY1340" s="3">
        <v>81.42</v>
      </c>
    </row>
    <row r="1341" spans="1:51" x14ac:dyDescent="0.35">
      <c r="A1341" s="5">
        <f t="shared" si="21"/>
        <v>44602</v>
      </c>
      <c r="B1341" t="s">
        <v>1486</v>
      </c>
      <c r="C1341" s="2">
        <v>44602</v>
      </c>
      <c r="D1341" s="3">
        <v>178.16</v>
      </c>
      <c r="E1341" s="3">
        <v>178.72</v>
      </c>
      <c r="F1341" s="3">
        <v>178.29</v>
      </c>
      <c r="G1341" s="3">
        <v>178.01</v>
      </c>
      <c r="H1341" s="3">
        <v>177.81</v>
      </c>
      <c r="I1341" s="3">
        <v>178.41</v>
      </c>
      <c r="J1341" s="3">
        <v>179.66</v>
      </c>
      <c r="K1341" s="3">
        <v>181.16</v>
      </c>
      <c r="L1341" s="3">
        <v>188.16</v>
      </c>
      <c r="M1341" s="3">
        <v>190.81</v>
      </c>
      <c r="N1341" s="3">
        <v>191.43</v>
      </c>
      <c r="O1341" s="3">
        <v>191.94</v>
      </c>
      <c r="P1341" s="3">
        <v>182.26</v>
      </c>
      <c r="Q1341" s="3">
        <v>121.52</v>
      </c>
      <c r="R1341" s="3">
        <v>112.63</v>
      </c>
      <c r="S1341" s="3">
        <v>104.88</v>
      </c>
      <c r="T1341" s="3">
        <v>107.64</v>
      </c>
      <c r="U1341" s="3">
        <v>110.64</v>
      </c>
      <c r="V1341" s="3">
        <v>114.76</v>
      </c>
      <c r="W1341" s="3">
        <v>116.17</v>
      </c>
      <c r="X1341" s="3">
        <v>119.09</v>
      </c>
      <c r="Y1341" s="3">
        <v>120.12</v>
      </c>
      <c r="Z1341" s="3">
        <v>122.53</v>
      </c>
      <c r="AA1341" s="3">
        <v>122.55</v>
      </c>
      <c r="AB1341" s="3">
        <v>119.55</v>
      </c>
      <c r="AC1341" s="3">
        <v>93.07</v>
      </c>
      <c r="AD1341" s="3">
        <v>83.07</v>
      </c>
      <c r="AE1341" s="3">
        <v>80.069999999999993</v>
      </c>
      <c r="AF1341" s="3">
        <v>79.069999999999993</v>
      </c>
      <c r="AG1341" s="3">
        <v>80.069999999999993</v>
      </c>
      <c r="AH1341" s="3">
        <v>83.57</v>
      </c>
      <c r="AI1341" s="3">
        <v>86.57</v>
      </c>
      <c r="AJ1341" s="3">
        <v>89.4</v>
      </c>
      <c r="AK1341" s="3">
        <v>91.91</v>
      </c>
      <c r="AL1341" s="3">
        <v>93.16</v>
      </c>
      <c r="AM1341" s="3">
        <v>92.61</v>
      </c>
      <c r="AN1341" s="3">
        <v>88.61</v>
      </c>
      <c r="AO1341" s="3">
        <v>77.11</v>
      </c>
      <c r="AP1341" s="3">
        <v>70.11</v>
      </c>
      <c r="AQ1341" s="3">
        <v>68.11</v>
      </c>
      <c r="AR1341" s="3">
        <v>67.81</v>
      </c>
      <c r="AS1341" s="3">
        <v>69.31</v>
      </c>
      <c r="AT1341" s="3">
        <v>73.31</v>
      </c>
      <c r="AU1341" s="3">
        <v>76.81</v>
      </c>
      <c r="AV1341" s="3">
        <v>77.81</v>
      </c>
      <c r="AW1341" s="3">
        <v>80.11</v>
      </c>
      <c r="AX1341" s="3">
        <v>82.41</v>
      </c>
      <c r="AY1341" s="3">
        <v>81.86</v>
      </c>
    </row>
    <row r="1342" spans="1:51" x14ac:dyDescent="0.35">
      <c r="A1342" s="5">
        <f t="shared" si="21"/>
        <v>44603</v>
      </c>
      <c r="B1342" t="s">
        <v>1487</v>
      </c>
      <c r="C1342" s="2">
        <v>44603</v>
      </c>
      <c r="D1342" s="3">
        <v>185.86</v>
      </c>
      <c r="E1342" s="3">
        <v>185.93</v>
      </c>
      <c r="F1342" s="3">
        <v>185.43</v>
      </c>
      <c r="G1342" s="3">
        <v>185.33</v>
      </c>
      <c r="H1342" s="3">
        <v>185.06</v>
      </c>
      <c r="I1342" s="3">
        <v>185.41</v>
      </c>
      <c r="J1342" s="3">
        <v>186.84</v>
      </c>
      <c r="K1342" s="3">
        <v>188.72</v>
      </c>
      <c r="L1342" s="3">
        <v>195.72</v>
      </c>
      <c r="M1342" s="3">
        <v>198.37</v>
      </c>
      <c r="N1342" s="3">
        <v>198.91</v>
      </c>
      <c r="O1342" s="3">
        <v>198.85</v>
      </c>
      <c r="P1342" s="3">
        <v>189.26</v>
      </c>
      <c r="Q1342" s="3">
        <v>129.26</v>
      </c>
      <c r="R1342" s="3">
        <v>118.88</v>
      </c>
      <c r="S1342" s="3">
        <v>110.88</v>
      </c>
      <c r="T1342" s="3">
        <v>113.64</v>
      </c>
      <c r="U1342" s="3">
        <v>116.64</v>
      </c>
      <c r="V1342" s="3">
        <v>120.76</v>
      </c>
      <c r="W1342" s="3">
        <v>121.19</v>
      </c>
      <c r="X1342" s="3">
        <v>124.11</v>
      </c>
      <c r="Y1342" s="3">
        <v>125.14</v>
      </c>
      <c r="Z1342" s="3">
        <v>127.55</v>
      </c>
      <c r="AA1342" s="3">
        <v>127.57</v>
      </c>
      <c r="AB1342" s="3">
        <v>124.57</v>
      </c>
      <c r="AC1342" s="3">
        <v>96.98</v>
      </c>
      <c r="AD1342" s="3">
        <v>86.98</v>
      </c>
      <c r="AE1342" s="3">
        <v>83.98</v>
      </c>
      <c r="AF1342" s="3">
        <v>82.98</v>
      </c>
      <c r="AG1342" s="3">
        <v>83.98</v>
      </c>
      <c r="AH1342" s="3">
        <v>87.48</v>
      </c>
      <c r="AI1342" s="3">
        <v>91.23</v>
      </c>
      <c r="AJ1342" s="3">
        <v>94.06</v>
      </c>
      <c r="AK1342" s="3">
        <v>96.57</v>
      </c>
      <c r="AL1342" s="3">
        <v>97.82</v>
      </c>
      <c r="AM1342" s="3">
        <v>97.27</v>
      </c>
      <c r="AN1342" s="3">
        <v>93.27</v>
      </c>
      <c r="AO1342" s="3">
        <v>80.27</v>
      </c>
      <c r="AP1342" s="3">
        <v>73.27</v>
      </c>
      <c r="AQ1342" s="3">
        <v>71.27</v>
      </c>
      <c r="AR1342" s="3">
        <v>70.97</v>
      </c>
      <c r="AS1342" s="3">
        <v>72.47</v>
      </c>
      <c r="AT1342" s="3">
        <v>76.319999999999993</v>
      </c>
      <c r="AU1342" s="3">
        <v>79.819999999999993</v>
      </c>
      <c r="AV1342" s="3">
        <v>80.819999999999993</v>
      </c>
      <c r="AW1342" s="3">
        <v>83.12</v>
      </c>
      <c r="AX1342" s="3">
        <v>85.42</v>
      </c>
      <c r="AY1342" s="3">
        <v>84.87</v>
      </c>
    </row>
    <row r="1343" spans="1:51" x14ac:dyDescent="0.35">
      <c r="A1343" s="5">
        <f t="shared" si="21"/>
        <v>44606</v>
      </c>
      <c r="B1343" t="s">
        <v>1488</v>
      </c>
      <c r="C1343" s="2">
        <v>44606</v>
      </c>
      <c r="D1343" s="3">
        <v>193.02</v>
      </c>
      <c r="E1343" s="3">
        <v>193.07</v>
      </c>
      <c r="F1343" s="3">
        <v>192.41</v>
      </c>
      <c r="G1343" s="3">
        <v>192.27</v>
      </c>
      <c r="H1343" s="3">
        <v>191.34</v>
      </c>
      <c r="I1343" s="3">
        <v>191.69</v>
      </c>
      <c r="J1343" s="3">
        <v>193.23</v>
      </c>
      <c r="K1343" s="3">
        <v>195.19</v>
      </c>
      <c r="L1343" s="3">
        <v>203.22</v>
      </c>
      <c r="M1343" s="3">
        <v>205.82</v>
      </c>
      <c r="N1343" s="3">
        <v>206.4</v>
      </c>
      <c r="O1343" s="3">
        <v>206.41</v>
      </c>
      <c r="P1343" s="3">
        <v>195.54</v>
      </c>
      <c r="Q1343" s="3">
        <v>131.77000000000001</v>
      </c>
      <c r="R1343" s="3">
        <v>120.83</v>
      </c>
      <c r="S1343" s="3">
        <v>112.93</v>
      </c>
      <c r="T1343" s="3">
        <v>115.38</v>
      </c>
      <c r="U1343" s="3">
        <v>118.39</v>
      </c>
      <c r="V1343" s="3">
        <v>123.93</v>
      </c>
      <c r="W1343" s="3">
        <v>124.67</v>
      </c>
      <c r="X1343" s="3">
        <v>127.59</v>
      </c>
      <c r="Y1343" s="3">
        <v>128.63</v>
      </c>
      <c r="Z1343" s="3">
        <v>131.09</v>
      </c>
      <c r="AA1343" s="3">
        <v>131.18</v>
      </c>
      <c r="AB1343" s="3">
        <v>127.99</v>
      </c>
      <c r="AC1343" s="3">
        <v>99.24</v>
      </c>
      <c r="AD1343" s="3">
        <v>87.36</v>
      </c>
      <c r="AE1343" s="3">
        <v>84.36</v>
      </c>
      <c r="AF1343" s="3">
        <v>83.37</v>
      </c>
      <c r="AG1343" s="3">
        <v>84.37</v>
      </c>
      <c r="AH1343" s="3">
        <v>87.88</v>
      </c>
      <c r="AI1343" s="3">
        <v>91.74</v>
      </c>
      <c r="AJ1343" s="3">
        <v>95.15</v>
      </c>
      <c r="AK1343" s="3">
        <v>97.66</v>
      </c>
      <c r="AL1343" s="3">
        <v>98.91</v>
      </c>
      <c r="AM1343" s="3">
        <v>98.36</v>
      </c>
      <c r="AN1343" s="3">
        <v>94.36</v>
      </c>
      <c r="AO1343" s="3">
        <v>81.36</v>
      </c>
      <c r="AP1343" s="3">
        <v>74.36</v>
      </c>
      <c r="AQ1343" s="3">
        <v>71.36</v>
      </c>
      <c r="AR1343" s="3">
        <v>71.06</v>
      </c>
      <c r="AS1343" s="3">
        <v>72.56</v>
      </c>
      <c r="AT1343" s="3">
        <v>75.56</v>
      </c>
      <c r="AU1343" s="3">
        <v>78.56</v>
      </c>
      <c r="AV1343" s="3">
        <v>79.56</v>
      </c>
      <c r="AW1343" s="3">
        <v>81.86</v>
      </c>
      <c r="AX1343" s="3">
        <v>84.16</v>
      </c>
      <c r="AY1343" s="3">
        <v>83.61</v>
      </c>
    </row>
    <row r="1344" spans="1:51" x14ac:dyDescent="0.35">
      <c r="A1344" s="5">
        <f t="shared" si="21"/>
        <v>44607</v>
      </c>
      <c r="B1344" t="s">
        <v>1489</v>
      </c>
      <c r="C1344" s="2">
        <v>44607</v>
      </c>
      <c r="D1344" s="3">
        <v>170.89</v>
      </c>
      <c r="E1344" s="3">
        <v>170.74</v>
      </c>
      <c r="F1344" s="3">
        <v>169.9</v>
      </c>
      <c r="G1344" s="3">
        <v>165.75</v>
      </c>
      <c r="H1344" s="3">
        <v>168.01</v>
      </c>
      <c r="I1344" s="3">
        <v>168.83</v>
      </c>
      <c r="J1344" s="3">
        <v>170.54</v>
      </c>
      <c r="K1344" s="3">
        <v>172.68</v>
      </c>
      <c r="L1344" s="3">
        <v>179.84</v>
      </c>
      <c r="M1344" s="3">
        <v>182.34</v>
      </c>
      <c r="N1344" s="3">
        <v>183.25</v>
      </c>
      <c r="O1344" s="3">
        <v>183.2</v>
      </c>
      <c r="P1344" s="3">
        <v>172.94</v>
      </c>
      <c r="Q1344" s="3">
        <v>125.4</v>
      </c>
      <c r="R1344" s="3">
        <v>115.37</v>
      </c>
      <c r="S1344" s="3">
        <v>108.04</v>
      </c>
      <c r="T1344" s="3">
        <v>110.05</v>
      </c>
      <c r="U1344" s="3">
        <v>113.04</v>
      </c>
      <c r="V1344" s="3">
        <v>118.33</v>
      </c>
      <c r="W1344" s="3">
        <v>119.26</v>
      </c>
      <c r="X1344" s="3">
        <v>123.63</v>
      </c>
      <c r="Y1344" s="3">
        <v>121.99</v>
      </c>
      <c r="Z1344" s="3">
        <v>125.49</v>
      </c>
      <c r="AA1344" s="3">
        <v>125.58</v>
      </c>
      <c r="AB1344" s="3">
        <v>122.24</v>
      </c>
      <c r="AC1344" s="3">
        <v>96.49</v>
      </c>
      <c r="AD1344" s="3">
        <v>84.64</v>
      </c>
      <c r="AE1344" s="3">
        <v>81.63</v>
      </c>
      <c r="AF1344" s="3">
        <v>80.709999999999994</v>
      </c>
      <c r="AG1344" s="3">
        <v>81.67</v>
      </c>
      <c r="AH1344" s="3">
        <v>85.12</v>
      </c>
      <c r="AI1344" s="3">
        <v>89.43</v>
      </c>
      <c r="AJ1344" s="3">
        <v>92.83</v>
      </c>
      <c r="AK1344" s="3">
        <v>95.28</v>
      </c>
      <c r="AL1344" s="3">
        <v>96.65</v>
      </c>
      <c r="AM1344" s="3">
        <v>96.12</v>
      </c>
      <c r="AN1344" s="3">
        <v>92.14</v>
      </c>
      <c r="AO1344" s="3">
        <v>79.13</v>
      </c>
      <c r="AP1344" s="3">
        <v>72.319999999999993</v>
      </c>
      <c r="AQ1344" s="3">
        <v>69.38</v>
      </c>
      <c r="AR1344" s="3">
        <v>69.099999999999994</v>
      </c>
      <c r="AS1344" s="3">
        <v>70.62</v>
      </c>
      <c r="AT1344" s="3">
        <v>73.569999999999993</v>
      </c>
      <c r="AU1344" s="3">
        <v>76.59</v>
      </c>
      <c r="AV1344" s="3">
        <v>77.67</v>
      </c>
      <c r="AW1344" s="3">
        <v>80.040000000000006</v>
      </c>
      <c r="AX1344" s="3">
        <v>82.31</v>
      </c>
      <c r="AY1344" s="3">
        <v>81.78</v>
      </c>
    </row>
    <row r="1345" spans="1:51" x14ac:dyDescent="0.35">
      <c r="A1345" s="5">
        <f t="shared" si="21"/>
        <v>44608</v>
      </c>
      <c r="B1345" t="s">
        <v>1490</v>
      </c>
      <c r="C1345" s="2">
        <v>44608</v>
      </c>
      <c r="D1345" s="3">
        <v>166.92</v>
      </c>
      <c r="E1345" s="3">
        <v>167.33</v>
      </c>
      <c r="F1345" s="3">
        <v>166.48</v>
      </c>
      <c r="G1345" s="3">
        <v>166.36</v>
      </c>
      <c r="H1345" s="3">
        <v>166.01</v>
      </c>
      <c r="I1345" s="3">
        <v>166.72</v>
      </c>
      <c r="J1345" s="3">
        <v>168.53</v>
      </c>
      <c r="K1345" s="3">
        <v>169.73</v>
      </c>
      <c r="L1345" s="3">
        <v>176.93</v>
      </c>
      <c r="M1345" s="3">
        <v>179.18</v>
      </c>
      <c r="N1345" s="3">
        <v>180.94</v>
      </c>
      <c r="O1345" s="3">
        <v>181.34</v>
      </c>
      <c r="P1345" s="3">
        <v>171.37</v>
      </c>
      <c r="Q1345" s="3">
        <v>121.37</v>
      </c>
      <c r="R1345" s="3">
        <v>111.01</v>
      </c>
      <c r="S1345" s="3">
        <v>104.01</v>
      </c>
      <c r="T1345" s="3">
        <v>105.87</v>
      </c>
      <c r="U1345" s="3">
        <v>108.69</v>
      </c>
      <c r="V1345" s="3">
        <v>113.67</v>
      </c>
      <c r="W1345" s="3">
        <v>114.79</v>
      </c>
      <c r="X1345" s="3">
        <v>118.61</v>
      </c>
      <c r="Y1345" s="3">
        <v>117.65</v>
      </c>
      <c r="Z1345" s="3">
        <v>122.53</v>
      </c>
      <c r="AA1345" s="3">
        <v>122.74</v>
      </c>
      <c r="AB1345" s="3">
        <v>119.39</v>
      </c>
      <c r="AC1345" s="3">
        <v>94.93</v>
      </c>
      <c r="AD1345" s="3">
        <v>83.13</v>
      </c>
      <c r="AE1345" s="3">
        <v>80.12</v>
      </c>
      <c r="AF1345" s="3">
        <v>79.290000000000006</v>
      </c>
      <c r="AG1345" s="3">
        <v>80.2</v>
      </c>
      <c r="AH1345" s="3">
        <v>83.57</v>
      </c>
      <c r="AI1345" s="3">
        <v>88.4</v>
      </c>
      <c r="AJ1345" s="3">
        <v>91.61</v>
      </c>
      <c r="AK1345" s="3">
        <v>93.92</v>
      </c>
      <c r="AL1345" s="3">
        <v>95.14</v>
      </c>
      <c r="AM1345" s="3">
        <v>94.5</v>
      </c>
      <c r="AN1345" s="3">
        <v>90.41</v>
      </c>
      <c r="AO1345" s="3">
        <v>76.8</v>
      </c>
      <c r="AP1345" s="3">
        <v>70.14</v>
      </c>
      <c r="AQ1345" s="3">
        <v>67.23</v>
      </c>
      <c r="AR1345" s="3">
        <v>66.92</v>
      </c>
      <c r="AS1345" s="3">
        <v>68.39</v>
      </c>
      <c r="AT1345" s="3">
        <v>71.23</v>
      </c>
      <c r="AU1345" s="3">
        <v>74.709999999999994</v>
      </c>
      <c r="AV1345" s="3">
        <v>75.81</v>
      </c>
      <c r="AW1345" s="3">
        <v>78.180000000000007</v>
      </c>
      <c r="AX1345" s="3">
        <v>80.5</v>
      </c>
      <c r="AY1345" s="3">
        <v>79.95</v>
      </c>
    </row>
    <row r="1346" spans="1:51" x14ac:dyDescent="0.35">
      <c r="A1346" s="5">
        <f t="shared" si="21"/>
        <v>44609</v>
      </c>
      <c r="B1346" t="s">
        <v>1491</v>
      </c>
      <c r="C1346" s="2">
        <v>44609</v>
      </c>
      <c r="D1346" s="3">
        <v>179.67</v>
      </c>
      <c r="E1346" s="3">
        <v>180</v>
      </c>
      <c r="F1346" s="3">
        <v>178.17</v>
      </c>
      <c r="G1346" s="3">
        <v>178.01</v>
      </c>
      <c r="H1346" s="3">
        <v>177.68</v>
      </c>
      <c r="I1346" s="3">
        <v>178.58</v>
      </c>
      <c r="J1346" s="3">
        <v>180.38</v>
      </c>
      <c r="K1346" s="3">
        <v>181.58</v>
      </c>
      <c r="L1346" s="3">
        <v>189.11</v>
      </c>
      <c r="M1346" s="3">
        <v>191.55</v>
      </c>
      <c r="N1346" s="3">
        <v>193.32</v>
      </c>
      <c r="O1346" s="3">
        <v>193.11</v>
      </c>
      <c r="P1346" s="3">
        <v>183.41</v>
      </c>
      <c r="Q1346" s="3">
        <v>122.96</v>
      </c>
      <c r="R1346" s="3">
        <v>110.88</v>
      </c>
      <c r="S1346" s="3">
        <v>103.88</v>
      </c>
      <c r="T1346" s="3">
        <v>106.53</v>
      </c>
      <c r="U1346" s="3">
        <v>109.37</v>
      </c>
      <c r="V1346" s="3">
        <v>114.4</v>
      </c>
      <c r="W1346" s="3">
        <v>115.05</v>
      </c>
      <c r="X1346" s="3">
        <v>118.05</v>
      </c>
      <c r="Y1346" s="3">
        <v>118.21</v>
      </c>
      <c r="Z1346" s="3">
        <v>122.85</v>
      </c>
      <c r="AA1346" s="3">
        <v>123.12</v>
      </c>
      <c r="AB1346" s="3">
        <v>119.82</v>
      </c>
      <c r="AC1346" s="3">
        <v>95.16</v>
      </c>
      <c r="AD1346" s="3">
        <v>83.4</v>
      </c>
      <c r="AE1346" s="3">
        <v>80.430000000000007</v>
      </c>
      <c r="AF1346" s="3">
        <v>79.63</v>
      </c>
      <c r="AG1346" s="3">
        <v>80.599999999999994</v>
      </c>
      <c r="AH1346" s="3">
        <v>84.04</v>
      </c>
      <c r="AI1346" s="3">
        <v>88.55</v>
      </c>
      <c r="AJ1346" s="3">
        <v>91.76</v>
      </c>
      <c r="AK1346" s="3">
        <v>94.07</v>
      </c>
      <c r="AL1346" s="3">
        <v>95.59</v>
      </c>
      <c r="AM1346" s="3">
        <v>94.95</v>
      </c>
      <c r="AN1346" s="3">
        <v>90.86</v>
      </c>
      <c r="AO1346" s="3">
        <v>77.13</v>
      </c>
      <c r="AP1346" s="3">
        <v>70.430000000000007</v>
      </c>
      <c r="AQ1346" s="3">
        <v>67.489999999999995</v>
      </c>
      <c r="AR1346" s="3">
        <v>67.040000000000006</v>
      </c>
      <c r="AS1346" s="3">
        <v>68.5</v>
      </c>
      <c r="AT1346" s="3">
        <v>71.319999999999993</v>
      </c>
      <c r="AU1346" s="3">
        <v>74.05</v>
      </c>
      <c r="AV1346" s="3">
        <v>75.150000000000006</v>
      </c>
      <c r="AW1346" s="3">
        <v>77.52</v>
      </c>
      <c r="AX1346" s="3">
        <v>79.81</v>
      </c>
      <c r="AY1346" s="3">
        <v>79.25</v>
      </c>
    </row>
    <row r="1347" spans="1:51" x14ac:dyDescent="0.35">
      <c r="A1347" s="5">
        <f t="shared" si="21"/>
        <v>44610</v>
      </c>
      <c r="B1347" t="s">
        <v>1492</v>
      </c>
      <c r="C1347" s="2">
        <v>44610</v>
      </c>
      <c r="D1347" s="3">
        <v>176.49</v>
      </c>
      <c r="E1347" s="3">
        <v>176.69</v>
      </c>
      <c r="F1347" s="3">
        <v>175.99</v>
      </c>
      <c r="G1347" s="3">
        <v>175.19</v>
      </c>
      <c r="H1347" s="3">
        <v>174.86</v>
      </c>
      <c r="I1347" s="3">
        <v>175.77</v>
      </c>
      <c r="J1347" s="3">
        <v>177.42</v>
      </c>
      <c r="K1347" s="3">
        <v>178.07</v>
      </c>
      <c r="L1347" s="3">
        <v>186.22</v>
      </c>
      <c r="M1347" s="3">
        <v>188.56</v>
      </c>
      <c r="N1347" s="3">
        <v>190.11</v>
      </c>
      <c r="O1347" s="3">
        <v>190.07</v>
      </c>
      <c r="P1347" s="3">
        <v>180.44</v>
      </c>
      <c r="Q1347" s="3">
        <v>122.75</v>
      </c>
      <c r="R1347" s="3">
        <v>110.67</v>
      </c>
      <c r="S1347" s="3">
        <v>103.67</v>
      </c>
      <c r="T1347" s="3">
        <v>106.34</v>
      </c>
      <c r="U1347" s="3">
        <v>109.17</v>
      </c>
      <c r="V1347" s="3">
        <v>114.16</v>
      </c>
      <c r="W1347" s="3">
        <v>114.59</v>
      </c>
      <c r="X1347" s="3">
        <v>117.58</v>
      </c>
      <c r="Y1347" s="3">
        <v>117.74</v>
      </c>
      <c r="Z1347" s="3">
        <v>122.38</v>
      </c>
      <c r="AA1347" s="3">
        <v>122.65</v>
      </c>
      <c r="AB1347" s="3">
        <v>119.35</v>
      </c>
      <c r="AC1347" s="3">
        <v>93.69</v>
      </c>
      <c r="AD1347" s="3">
        <v>81.99</v>
      </c>
      <c r="AE1347" s="3">
        <v>79.05</v>
      </c>
      <c r="AF1347" s="3">
        <v>78.44</v>
      </c>
      <c r="AG1347" s="3">
        <v>79.430000000000007</v>
      </c>
      <c r="AH1347" s="3">
        <v>82.89</v>
      </c>
      <c r="AI1347" s="3">
        <v>88.01</v>
      </c>
      <c r="AJ1347" s="3">
        <v>91.2</v>
      </c>
      <c r="AK1347" s="3">
        <v>93.48</v>
      </c>
      <c r="AL1347" s="3">
        <v>95</v>
      </c>
      <c r="AM1347" s="3">
        <v>94.35</v>
      </c>
      <c r="AN1347" s="3">
        <v>90.26</v>
      </c>
      <c r="AO1347" s="3">
        <v>76.25</v>
      </c>
      <c r="AP1347" s="3">
        <v>69.540000000000006</v>
      </c>
      <c r="AQ1347" s="3">
        <v>66.59</v>
      </c>
      <c r="AR1347" s="3">
        <v>66.13</v>
      </c>
      <c r="AS1347" s="3">
        <v>67.569999999999993</v>
      </c>
      <c r="AT1347" s="3">
        <v>70.34</v>
      </c>
      <c r="AU1347" s="3">
        <v>73.06</v>
      </c>
      <c r="AV1347" s="3">
        <v>74.16</v>
      </c>
      <c r="AW1347" s="3">
        <v>76.540000000000006</v>
      </c>
      <c r="AX1347" s="3">
        <v>78.8</v>
      </c>
      <c r="AY1347" s="3">
        <v>78.23</v>
      </c>
    </row>
    <row r="1348" spans="1:51" x14ac:dyDescent="0.35">
      <c r="A1348" s="5">
        <f t="shared" si="21"/>
        <v>44613</v>
      </c>
      <c r="B1348" t="s">
        <v>1493</v>
      </c>
      <c r="C1348" s="2">
        <v>44613</v>
      </c>
      <c r="D1348" s="3">
        <v>173.53</v>
      </c>
      <c r="E1348" s="3">
        <v>174.13</v>
      </c>
      <c r="F1348" s="3">
        <v>173.56</v>
      </c>
      <c r="G1348" s="3">
        <v>172.81</v>
      </c>
      <c r="H1348" s="3">
        <v>172.43</v>
      </c>
      <c r="I1348" s="3">
        <v>173.32</v>
      </c>
      <c r="J1348" s="3">
        <v>174.85</v>
      </c>
      <c r="K1348" s="3">
        <v>175.07</v>
      </c>
      <c r="L1348" s="3">
        <v>183.18</v>
      </c>
      <c r="M1348" s="3">
        <v>185.57</v>
      </c>
      <c r="N1348" s="3">
        <v>187.09</v>
      </c>
      <c r="O1348" s="3">
        <v>187.06</v>
      </c>
      <c r="P1348" s="3">
        <v>177.46</v>
      </c>
      <c r="Q1348" s="3">
        <v>123.11</v>
      </c>
      <c r="R1348" s="3">
        <v>111.03</v>
      </c>
      <c r="S1348" s="3">
        <v>104.05</v>
      </c>
      <c r="T1348" s="3">
        <v>106.72</v>
      </c>
      <c r="U1348" s="3">
        <v>109.55</v>
      </c>
      <c r="V1348" s="3">
        <v>114.42</v>
      </c>
      <c r="W1348" s="3">
        <v>114.31</v>
      </c>
      <c r="X1348" s="3">
        <v>117.3</v>
      </c>
      <c r="Y1348" s="3">
        <v>117.46</v>
      </c>
      <c r="Z1348" s="3">
        <v>122.24</v>
      </c>
      <c r="AA1348" s="3">
        <v>122.5</v>
      </c>
      <c r="AB1348" s="3">
        <v>119.2</v>
      </c>
      <c r="AC1348" s="3">
        <v>92.92</v>
      </c>
      <c r="AD1348" s="3">
        <v>81.16</v>
      </c>
      <c r="AE1348" s="3">
        <v>78.22</v>
      </c>
      <c r="AF1348" s="3">
        <v>77.650000000000006</v>
      </c>
      <c r="AG1348" s="3">
        <v>78.62</v>
      </c>
      <c r="AH1348" s="3">
        <v>82.06</v>
      </c>
      <c r="AI1348" s="3">
        <v>87.15</v>
      </c>
      <c r="AJ1348" s="3">
        <v>90.32</v>
      </c>
      <c r="AK1348" s="3">
        <v>92.58</v>
      </c>
      <c r="AL1348" s="3">
        <v>94.1</v>
      </c>
      <c r="AM1348" s="3">
        <v>93.44</v>
      </c>
      <c r="AN1348" s="3">
        <v>89.35</v>
      </c>
      <c r="AO1348" s="3">
        <v>75.36</v>
      </c>
      <c r="AP1348" s="3">
        <v>68.72</v>
      </c>
      <c r="AQ1348" s="3">
        <v>65.8</v>
      </c>
      <c r="AR1348" s="3">
        <v>65.34</v>
      </c>
      <c r="AS1348" s="3">
        <v>66.77</v>
      </c>
      <c r="AT1348" s="3">
        <v>69.53</v>
      </c>
      <c r="AU1348" s="3">
        <v>72.400000000000006</v>
      </c>
      <c r="AV1348" s="3">
        <v>73.510000000000005</v>
      </c>
      <c r="AW1348" s="3">
        <v>75.900000000000006</v>
      </c>
      <c r="AX1348" s="3">
        <v>78.13</v>
      </c>
      <c r="AY1348" s="3">
        <v>77.540000000000006</v>
      </c>
    </row>
    <row r="1349" spans="1:51" x14ac:dyDescent="0.35">
      <c r="A1349" s="5">
        <f t="shared" si="21"/>
        <v>44614</v>
      </c>
      <c r="B1349" t="s">
        <v>1494</v>
      </c>
      <c r="C1349" s="2">
        <v>44614</v>
      </c>
      <c r="D1349" s="3">
        <v>190.99</v>
      </c>
      <c r="E1349" s="3">
        <v>191.81</v>
      </c>
      <c r="F1349" s="3">
        <v>192.42</v>
      </c>
      <c r="G1349" s="3">
        <v>191.87</v>
      </c>
      <c r="H1349" s="3">
        <v>191.28</v>
      </c>
      <c r="I1349" s="3">
        <v>192.01</v>
      </c>
      <c r="J1349" s="3">
        <v>193.71</v>
      </c>
      <c r="K1349" s="3">
        <v>194.52</v>
      </c>
      <c r="L1349" s="3">
        <v>202.62</v>
      </c>
      <c r="M1349" s="3">
        <v>205.17</v>
      </c>
      <c r="N1349" s="3">
        <v>206.65</v>
      </c>
      <c r="O1349" s="3">
        <v>206.85</v>
      </c>
      <c r="P1349" s="3">
        <v>196.44</v>
      </c>
      <c r="Q1349" s="3">
        <v>138.41999999999999</v>
      </c>
      <c r="R1349" s="3">
        <v>123.8</v>
      </c>
      <c r="S1349" s="3">
        <v>115.73</v>
      </c>
      <c r="T1349" s="3">
        <v>119.39</v>
      </c>
      <c r="U1349" s="3">
        <v>122.53</v>
      </c>
      <c r="V1349" s="3">
        <v>127.92</v>
      </c>
      <c r="W1349" s="3">
        <v>128.27000000000001</v>
      </c>
      <c r="X1349" s="3">
        <v>130.93</v>
      </c>
      <c r="Y1349" s="3">
        <v>130.74</v>
      </c>
      <c r="Z1349" s="3">
        <v>135.96</v>
      </c>
      <c r="AA1349" s="3">
        <v>136.31</v>
      </c>
      <c r="AB1349" s="3">
        <v>133.32</v>
      </c>
      <c r="AC1349" s="3">
        <v>100.42</v>
      </c>
      <c r="AD1349" s="3">
        <v>87.09</v>
      </c>
      <c r="AE1349" s="3">
        <v>84.11</v>
      </c>
      <c r="AF1349" s="3">
        <v>83.17</v>
      </c>
      <c r="AG1349" s="3">
        <v>84.21</v>
      </c>
      <c r="AH1349" s="3">
        <v>88.33</v>
      </c>
      <c r="AI1349" s="3">
        <v>94.08</v>
      </c>
      <c r="AJ1349" s="3">
        <v>97.25</v>
      </c>
      <c r="AK1349" s="3">
        <v>98.86</v>
      </c>
      <c r="AL1349" s="3">
        <v>100.22</v>
      </c>
      <c r="AM1349" s="3">
        <v>99.55</v>
      </c>
      <c r="AN1349" s="3">
        <v>94.04</v>
      </c>
      <c r="AO1349" s="3">
        <v>78.489999999999995</v>
      </c>
      <c r="AP1349" s="3">
        <v>71.66</v>
      </c>
      <c r="AQ1349" s="3">
        <v>68.69</v>
      </c>
      <c r="AR1349" s="3">
        <v>68.23</v>
      </c>
      <c r="AS1349" s="3">
        <v>69.67</v>
      </c>
      <c r="AT1349" s="3">
        <v>73.44</v>
      </c>
      <c r="AU1349" s="3">
        <v>77.09</v>
      </c>
      <c r="AV1349" s="3">
        <v>78.150000000000006</v>
      </c>
      <c r="AW1349" s="3">
        <v>79.48</v>
      </c>
      <c r="AX1349" s="3">
        <v>81.66</v>
      </c>
      <c r="AY1349" s="3">
        <v>81.069999999999993</v>
      </c>
    </row>
    <row r="1350" spans="1:51" x14ac:dyDescent="0.35">
      <c r="A1350" s="5">
        <f t="shared" si="21"/>
        <v>44615</v>
      </c>
      <c r="B1350" t="s">
        <v>1495</v>
      </c>
      <c r="C1350" s="2">
        <v>44615</v>
      </c>
      <c r="D1350" s="3">
        <v>213.33</v>
      </c>
      <c r="E1350" s="3">
        <v>214.16</v>
      </c>
      <c r="F1350" s="3">
        <v>215.12</v>
      </c>
      <c r="G1350" s="3">
        <v>214.7</v>
      </c>
      <c r="H1350" s="3">
        <v>214.08</v>
      </c>
      <c r="I1350" s="3">
        <v>214.83</v>
      </c>
      <c r="J1350" s="3">
        <v>216.63</v>
      </c>
      <c r="K1350" s="3">
        <v>216.79</v>
      </c>
      <c r="L1350" s="3">
        <v>225</v>
      </c>
      <c r="M1350" s="3">
        <v>227.79</v>
      </c>
      <c r="N1350" s="3">
        <v>229.32</v>
      </c>
      <c r="O1350" s="3">
        <v>229.45</v>
      </c>
      <c r="P1350" s="3">
        <v>217.86</v>
      </c>
      <c r="Q1350" s="3">
        <v>152.03</v>
      </c>
      <c r="R1350" s="3">
        <v>136.93</v>
      </c>
      <c r="S1350" s="3">
        <v>127.82</v>
      </c>
      <c r="T1350" s="3">
        <v>131.49</v>
      </c>
      <c r="U1350" s="3">
        <v>134.97</v>
      </c>
      <c r="V1350" s="3">
        <v>140.88</v>
      </c>
      <c r="W1350" s="3">
        <v>139.87</v>
      </c>
      <c r="X1350" s="3">
        <v>142.47999999999999</v>
      </c>
      <c r="Y1350" s="3">
        <v>142.22</v>
      </c>
      <c r="Z1350" s="3">
        <v>147.75</v>
      </c>
      <c r="AA1350" s="3">
        <v>148.21</v>
      </c>
      <c r="AB1350" s="3">
        <v>145.56</v>
      </c>
      <c r="AC1350" s="3">
        <v>111.85</v>
      </c>
      <c r="AD1350" s="3">
        <v>98.12</v>
      </c>
      <c r="AE1350" s="3">
        <v>95.15</v>
      </c>
      <c r="AF1350" s="3">
        <v>93.91</v>
      </c>
      <c r="AG1350" s="3">
        <v>95.14</v>
      </c>
      <c r="AH1350" s="3">
        <v>99.57</v>
      </c>
      <c r="AI1350" s="3">
        <v>104.86</v>
      </c>
      <c r="AJ1350" s="3">
        <v>108.18</v>
      </c>
      <c r="AK1350" s="3">
        <v>109.98</v>
      </c>
      <c r="AL1350" s="3">
        <v>110.42</v>
      </c>
      <c r="AM1350" s="3">
        <v>109.82</v>
      </c>
      <c r="AN1350" s="3">
        <v>104.31</v>
      </c>
      <c r="AO1350" s="3">
        <v>87.3</v>
      </c>
      <c r="AP1350" s="3">
        <v>79.930000000000007</v>
      </c>
      <c r="AQ1350" s="3">
        <v>76.849999999999994</v>
      </c>
      <c r="AR1350" s="3">
        <v>76.510000000000005</v>
      </c>
      <c r="AS1350" s="3">
        <v>78.099999999999994</v>
      </c>
      <c r="AT1350" s="3">
        <v>82.15</v>
      </c>
      <c r="AU1350" s="3">
        <v>85.37</v>
      </c>
      <c r="AV1350" s="3">
        <v>85.93</v>
      </c>
      <c r="AW1350" s="3">
        <v>87.23</v>
      </c>
      <c r="AX1350" s="3">
        <v>91.58</v>
      </c>
      <c r="AY1350" s="3">
        <v>91.11</v>
      </c>
    </row>
    <row r="1351" spans="1:51" x14ac:dyDescent="0.35">
      <c r="A1351" s="5">
        <f t="shared" si="21"/>
        <v>44616</v>
      </c>
      <c r="B1351" t="s">
        <v>1496</v>
      </c>
      <c r="C1351" s="2">
        <v>44616</v>
      </c>
      <c r="D1351" s="3">
        <v>321.97000000000003</v>
      </c>
      <c r="E1351" s="3">
        <v>321.97000000000003</v>
      </c>
      <c r="F1351" s="3">
        <v>318.51</v>
      </c>
      <c r="G1351" s="3">
        <v>318.42</v>
      </c>
      <c r="H1351" s="3">
        <v>318.11</v>
      </c>
      <c r="I1351" s="3">
        <v>318.51</v>
      </c>
      <c r="J1351" s="3">
        <v>319.33</v>
      </c>
      <c r="K1351" s="3">
        <v>318.83</v>
      </c>
      <c r="L1351" s="3">
        <v>325.92</v>
      </c>
      <c r="M1351" s="3">
        <v>329.33</v>
      </c>
      <c r="N1351" s="3">
        <v>329.89</v>
      </c>
      <c r="O1351" s="3">
        <v>329.06</v>
      </c>
      <c r="P1351" s="3">
        <v>312.27999999999997</v>
      </c>
      <c r="Q1351" s="3">
        <v>171.28</v>
      </c>
      <c r="R1351" s="3">
        <v>152.82</v>
      </c>
      <c r="S1351" s="3">
        <v>142.68</v>
      </c>
      <c r="T1351" s="3">
        <v>146.25</v>
      </c>
      <c r="U1351" s="3">
        <v>150.07</v>
      </c>
      <c r="V1351" s="3">
        <v>156.63999999999999</v>
      </c>
      <c r="W1351" s="3">
        <v>155.61000000000001</v>
      </c>
      <c r="X1351" s="3">
        <v>158.19999999999999</v>
      </c>
      <c r="Y1351" s="3">
        <v>157.91</v>
      </c>
      <c r="Z1351" s="3">
        <v>163.04</v>
      </c>
      <c r="AA1351" s="3">
        <v>163.66</v>
      </c>
      <c r="AB1351" s="3">
        <v>161.4</v>
      </c>
      <c r="AC1351" s="3">
        <v>121.65</v>
      </c>
      <c r="AD1351" s="3">
        <v>107.87</v>
      </c>
      <c r="AE1351" s="3">
        <v>104.99</v>
      </c>
      <c r="AF1351" s="3">
        <v>103.56</v>
      </c>
      <c r="AG1351" s="3">
        <v>105.03</v>
      </c>
      <c r="AH1351" s="3">
        <v>109.81</v>
      </c>
      <c r="AI1351" s="3">
        <v>114.26</v>
      </c>
      <c r="AJ1351" s="3">
        <v>117.78</v>
      </c>
      <c r="AK1351" s="3">
        <v>119.78</v>
      </c>
      <c r="AL1351" s="3">
        <v>118.55</v>
      </c>
      <c r="AM1351" s="3">
        <v>118.01</v>
      </c>
      <c r="AN1351" s="3">
        <v>112.52</v>
      </c>
      <c r="AO1351" s="3">
        <v>89.88</v>
      </c>
      <c r="AP1351" s="3">
        <v>82.52</v>
      </c>
      <c r="AQ1351" s="3">
        <v>79.48</v>
      </c>
      <c r="AR1351" s="3">
        <v>79.17</v>
      </c>
      <c r="AS1351" s="3">
        <v>80.819999999999993</v>
      </c>
      <c r="AT1351" s="3">
        <v>84.95</v>
      </c>
      <c r="AU1351" s="3">
        <v>90.37</v>
      </c>
      <c r="AV1351" s="3">
        <v>90.95</v>
      </c>
      <c r="AW1351" s="3">
        <v>92.25</v>
      </c>
      <c r="AX1351" s="3">
        <v>95.12</v>
      </c>
      <c r="AY1351" s="3">
        <v>94.6</v>
      </c>
    </row>
    <row r="1352" spans="1:51" x14ac:dyDescent="0.35">
      <c r="A1352" s="5">
        <f t="shared" si="21"/>
        <v>44617</v>
      </c>
      <c r="B1352" t="s">
        <v>1497</v>
      </c>
      <c r="C1352" s="2">
        <v>44617</v>
      </c>
      <c r="D1352" s="3">
        <v>225.55</v>
      </c>
      <c r="E1352" s="3">
        <v>224.61</v>
      </c>
      <c r="F1352" s="3">
        <v>223.85</v>
      </c>
      <c r="G1352" s="3">
        <v>223.49</v>
      </c>
      <c r="H1352" s="3">
        <v>223.2</v>
      </c>
      <c r="I1352" s="3">
        <v>223.55</v>
      </c>
      <c r="J1352" s="3">
        <v>224.37</v>
      </c>
      <c r="K1352" s="3">
        <v>226.09</v>
      </c>
      <c r="L1352" s="3">
        <v>233.57</v>
      </c>
      <c r="M1352" s="3">
        <v>236.09</v>
      </c>
      <c r="N1352" s="3">
        <v>237.6</v>
      </c>
      <c r="O1352" s="3">
        <v>236.98</v>
      </c>
      <c r="P1352" s="3">
        <v>220.65</v>
      </c>
      <c r="Q1352" s="3">
        <v>143.47</v>
      </c>
      <c r="R1352" s="3">
        <v>131.59</v>
      </c>
      <c r="S1352" s="3">
        <v>123.02</v>
      </c>
      <c r="T1352" s="3">
        <v>124.63</v>
      </c>
      <c r="U1352" s="3">
        <v>127.87</v>
      </c>
      <c r="V1352" s="3">
        <v>133.32</v>
      </c>
      <c r="W1352" s="3">
        <v>133.62</v>
      </c>
      <c r="X1352" s="3">
        <v>136.28</v>
      </c>
      <c r="Y1352" s="3">
        <v>136.09</v>
      </c>
      <c r="Z1352" s="3">
        <v>140.88</v>
      </c>
      <c r="AA1352" s="3">
        <v>141.56</v>
      </c>
      <c r="AB1352" s="3">
        <v>138.66999999999999</v>
      </c>
      <c r="AC1352" s="3">
        <v>109.85</v>
      </c>
      <c r="AD1352" s="3">
        <v>96.21</v>
      </c>
      <c r="AE1352" s="3">
        <v>93.2</v>
      </c>
      <c r="AF1352" s="3">
        <v>90.98</v>
      </c>
      <c r="AG1352" s="3">
        <v>92.08</v>
      </c>
      <c r="AH1352" s="3">
        <v>96.31</v>
      </c>
      <c r="AI1352" s="3">
        <v>100.28</v>
      </c>
      <c r="AJ1352" s="3">
        <v>103.51</v>
      </c>
      <c r="AK1352" s="3">
        <v>105.16</v>
      </c>
      <c r="AL1352" s="3">
        <v>103.56</v>
      </c>
      <c r="AM1352" s="3">
        <v>102.86</v>
      </c>
      <c r="AN1352" s="3">
        <v>97.33</v>
      </c>
      <c r="AO1352" s="3">
        <v>79.959999999999994</v>
      </c>
      <c r="AP1352" s="3">
        <v>73.27</v>
      </c>
      <c r="AQ1352" s="3">
        <v>70.36</v>
      </c>
      <c r="AR1352" s="3">
        <v>69.900000000000006</v>
      </c>
      <c r="AS1352" s="3">
        <v>71.37</v>
      </c>
      <c r="AT1352" s="3">
        <v>75.02</v>
      </c>
      <c r="AU1352" s="3">
        <v>79.739999999999995</v>
      </c>
      <c r="AV1352" s="3">
        <v>80.39</v>
      </c>
      <c r="AW1352" s="3">
        <v>81.69</v>
      </c>
      <c r="AX1352" s="3">
        <v>85.45</v>
      </c>
      <c r="AY1352" s="3">
        <v>86.6</v>
      </c>
    </row>
    <row r="1353" spans="1:51" x14ac:dyDescent="0.35">
      <c r="A1353" s="5">
        <f t="shared" si="21"/>
        <v>44620</v>
      </c>
      <c r="B1353" t="s">
        <v>1498</v>
      </c>
      <c r="C1353" s="2">
        <v>44620</v>
      </c>
      <c r="D1353" s="3">
        <v>237.78</v>
      </c>
      <c r="E1353" s="3">
        <v>237.23</v>
      </c>
      <c r="F1353" s="3">
        <v>237.07</v>
      </c>
      <c r="G1353" s="3">
        <v>237.23</v>
      </c>
      <c r="H1353" s="3">
        <v>237.79</v>
      </c>
      <c r="I1353" s="3">
        <v>238.79</v>
      </c>
      <c r="J1353" s="3">
        <v>238.29</v>
      </c>
      <c r="K1353" s="3">
        <v>246.29</v>
      </c>
      <c r="L1353" s="3">
        <v>250.29</v>
      </c>
      <c r="M1353" s="3">
        <v>252.29</v>
      </c>
      <c r="N1353" s="3">
        <v>254.59</v>
      </c>
      <c r="O1353" s="3">
        <v>228.59</v>
      </c>
      <c r="P1353" s="3">
        <v>149.15</v>
      </c>
      <c r="Q1353" s="3">
        <v>130.38</v>
      </c>
      <c r="R1353" s="3">
        <v>117.46</v>
      </c>
      <c r="S1353" s="3">
        <v>117.84</v>
      </c>
      <c r="T1353" s="3">
        <v>120.82</v>
      </c>
      <c r="U1353" s="3">
        <v>126.82</v>
      </c>
      <c r="V1353" s="3">
        <v>129.82</v>
      </c>
      <c r="W1353" s="3">
        <v>132.82</v>
      </c>
      <c r="X1353" s="3">
        <v>132.63</v>
      </c>
      <c r="Y1353" s="3">
        <v>136.63</v>
      </c>
      <c r="Z1353" s="3">
        <v>137.31</v>
      </c>
      <c r="AA1353" s="3">
        <v>134.41999999999999</v>
      </c>
      <c r="AB1353" s="3">
        <v>108.32</v>
      </c>
      <c r="AC1353" s="3">
        <v>95.61</v>
      </c>
      <c r="AD1353" s="3">
        <v>92.6</v>
      </c>
      <c r="AE1353" s="3">
        <v>90.38</v>
      </c>
      <c r="AF1353" s="3">
        <v>91.48</v>
      </c>
      <c r="AG1353" s="3">
        <v>95.71</v>
      </c>
      <c r="AH1353" s="3">
        <v>99.68</v>
      </c>
      <c r="AI1353" s="3">
        <v>102.91</v>
      </c>
      <c r="AJ1353" s="3">
        <v>104.56</v>
      </c>
      <c r="AK1353" s="3">
        <v>102.96</v>
      </c>
      <c r="AL1353" s="3">
        <v>102.26</v>
      </c>
      <c r="AM1353" s="3">
        <v>97.26</v>
      </c>
      <c r="AN1353" s="3">
        <v>80.31</v>
      </c>
      <c r="AO1353" s="3">
        <v>74.31</v>
      </c>
      <c r="AP1353" s="3">
        <v>71.31</v>
      </c>
      <c r="AQ1353" s="3">
        <v>70.849999999999994</v>
      </c>
      <c r="AR1353" s="3">
        <v>72.319999999999993</v>
      </c>
      <c r="AS1353" s="3">
        <v>75.97</v>
      </c>
      <c r="AT1353" s="3">
        <v>80.69</v>
      </c>
      <c r="AU1353" s="3">
        <v>81.34</v>
      </c>
      <c r="AV1353" s="3">
        <v>82.64</v>
      </c>
      <c r="AW1353" s="3">
        <v>86.4</v>
      </c>
      <c r="AX1353" s="3">
        <v>87.55</v>
      </c>
      <c r="AY1353" s="3">
        <v>84.55</v>
      </c>
    </row>
    <row r="1354" spans="1:51" x14ac:dyDescent="0.35">
      <c r="A1354" s="5">
        <f t="shared" si="21"/>
        <v>44621</v>
      </c>
      <c r="B1354" t="s">
        <v>1499</v>
      </c>
      <c r="C1354" s="2">
        <v>44621</v>
      </c>
      <c r="D1354" s="3">
        <v>289.98</v>
      </c>
      <c r="E1354" s="3">
        <v>288.88</v>
      </c>
      <c r="F1354" s="3">
        <v>287.58999999999997</v>
      </c>
      <c r="G1354" s="3">
        <v>287.85000000000002</v>
      </c>
      <c r="H1354" s="3">
        <v>286.97000000000003</v>
      </c>
      <c r="I1354" s="3">
        <v>288.26</v>
      </c>
      <c r="J1354" s="3">
        <v>287.76</v>
      </c>
      <c r="K1354" s="3">
        <v>296.27</v>
      </c>
      <c r="L1354" s="3">
        <v>299.86</v>
      </c>
      <c r="M1354" s="3">
        <v>299.36</v>
      </c>
      <c r="N1354" s="3">
        <v>299.56</v>
      </c>
      <c r="O1354" s="3">
        <v>261.64</v>
      </c>
      <c r="P1354" s="3">
        <v>162.63999999999999</v>
      </c>
      <c r="Q1354" s="3">
        <v>141.62</v>
      </c>
      <c r="R1354" s="3">
        <v>127.57</v>
      </c>
      <c r="S1354" s="3">
        <v>126.88</v>
      </c>
      <c r="T1354" s="3">
        <v>130.1</v>
      </c>
      <c r="U1354" s="3">
        <v>136.63999999999999</v>
      </c>
      <c r="V1354" s="3">
        <v>139.35</v>
      </c>
      <c r="W1354" s="3">
        <v>142.19999999999999</v>
      </c>
      <c r="X1354" s="3">
        <v>141.97</v>
      </c>
      <c r="Y1354" s="3">
        <v>144.94999999999999</v>
      </c>
      <c r="Z1354" s="3">
        <v>145.69999999999999</v>
      </c>
      <c r="AA1354" s="3">
        <v>143.04</v>
      </c>
      <c r="AB1354" s="3">
        <v>112.53</v>
      </c>
      <c r="AC1354" s="3">
        <v>99.8</v>
      </c>
      <c r="AD1354" s="3">
        <v>96.8</v>
      </c>
      <c r="AE1354" s="3">
        <v>94.3</v>
      </c>
      <c r="AF1354" s="3">
        <v>95.5</v>
      </c>
      <c r="AG1354" s="3">
        <v>99.9</v>
      </c>
      <c r="AH1354" s="3">
        <v>103.75</v>
      </c>
      <c r="AI1354" s="3">
        <v>107.07</v>
      </c>
      <c r="AJ1354" s="3">
        <v>108.84</v>
      </c>
      <c r="AK1354" s="3">
        <v>107.09</v>
      </c>
      <c r="AL1354" s="3">
        <v>106.44</v>
      </c>
      <c r="AM1354" s="3">
        <v>101.46</v>
      </c>
      <c r="AN1354" s="3">
        <v>80.23</v>
      </c>
      <c r="AO1354" s="3">
        <v>74.14</v>
      </c>
      <c r="AP1354" s="3">
        <v>71.12</v>
      </c>
      <c r="AQ1354" s="3">
        <v>70.680000000000007</v>
      </c>
      <c r="AR1354" s="3">
        <v>72.180000000000007</v>
      </c>
      <c r="AS1354" s="3">
        <v>75.92</v>
      </c>
      <c r="AT1354" s="3">
        <v>80.73</v>
      </c>
      <c r="AU1354" s="3">
        <v>81.37</v>
      </c>
      <c r="AV1354" s="3">
        <v>82.67</v>
      </c>
      <c r="AW1354" s="3">
        <v>86.55</v>
      </c>
      <c r="AX1354" s="3">
        <v>87.74</v>
      </c>
      <c r="AY1354" s="3">
        <v>84.67</v>
      </c>
    </row>
    <row r="1355" spans="1:51" x14ac:dyDescent="0.35">
      <c r="A1355" s="5">
        <f t="shared" si="21"/>
        <v>44622</v>
      </c>
      <c r="B1355" t="s">
        <v>1500</v>
      </c>
      <c r="C1355" s="2">
        <v>44622</v>
      </c>
      <c r="D1355" s="3">
        <v>394.05</v>
      </c>
      <c r="E1355" s="3">
        <v>390.46</v>
      </c>
      <c r="F1355" s="3">
        <v>387.46</v>
      </c>
      <c r="G1355" s="3">
        <v>384.32</v>
      </c>
      <c r="H1355" s="3">
        <v>384.32</v>
      </c>
      <c r="I1355" s="3">
        <v>384.82</v>
      </c>
      <c r="J1355" s="3">
        <v>378.32</v>
      </c>
      <c r="K1355" s="3">
        <v>383.32</v>
      </c>
      <c r="L1355" s="3">
        <v>383.32</v>
      </c>
      <c r="M1355" s="3">
        <v>383.17</v>
      </c>
      <c r="N1355" s="3">
        <v>386.36</v>
      </c>
      <c r="O1355" s="3">
        <v>321.47000000000003</v>
      </c>
      <c r="P1355" s="3">
        <v>181.79</v>
      </c>
      <c r="Q1355" s="3">
        <v>152.30000000000001</v>
      </c>
      <c r="R1355" s="3">
        <v>137.1</v>
      </c>
      <c r="S1355" s="3">
        <v>136.38</v>
      </c>
      <c r="T1355" s="3">
        <v>139.94999999999999</v>
      </c>
      <c r="U1355" s="3">
        <v>144.68</v>
      </c>
      <c r="V1355" s="3">
        <v>149.04</v>
      </c>
      <c r="W1355" s="3">
        <v>151.41</v>
      </c>
      <c r="X1355" s="3">
        <v>150.62</v>
      </c>
      <c r="Y1355" s="3">
        <v>154.19999999999999</v>
      </c>
      <c r="Z1355" s="3">
        <v>155.1</v>
      </c>
      <c r="AA1355" s="3">
        <v>152.38</v>
      </c>
      <c r="AB1355" s="3">
        <v>119.42</v>
      </c>
      <c r="AC1355" s="3">
        <v>105.84</v>
      </c>
      <c r="AD1355" s="3">
        <v>102.86</v>
      </c>
      <c r="AE1355" s="3">
        <v>97.64</v>
      </c>
      <c r="AF1355" s="3">
        <v>98.95</v>
      </c>
      <c r="AG1355" s="3">
        <v>103.83</v>
      </c>
      <c r="AH1355" s="3">
        <v>108.7</v>
      </c>
      <c r="AI1355" s="3">
        <v>112.06</v>
      </c>
      <c r="AJ1355" s="3">
        <v>113.35</v>
      </c>
      <c r="AK1355" s="3">
        <v>110.15</v>
      </c>
      <c r="AL1355" s="3">
        <v>109.44</v>
      </c>
      <c r="AM1355" s="3">
        <v>104.81</v>
      </c>
      <c r="AN1355" s="3">
        <v>82.24</v>
      </c>
      <c r="AO1355" s="3">
        <v>75.45</v>
      </c>
      <c r="AP1355" s="3">
        <v>72.510000000000005</v>
      </c>
      <c r="AQ1355" s="3">
        <v>72.19</v>
      </c>
      <c r="AR1355" s="3">
        <v>73.790000000000006</v>
      </c>
      <c r="AS1355" s="3">
        <v>78.12</v>
      </c>
      <c r="AT1355" s="3">
        <v>83.39</v>
      </c>
      <c r="AU1355" s="3">
        <v>84.01</v>
      </c>
      <c r="AV1355" s="3">
        <v>83.72</v>
      </c>
      <c r="AW1355" s="3">
        <v>88.12</v>
      </c>
      <c r="AX1355" s="3">
        <v>89.34</v>
      </c>
      <c r="AY1355" s="3">
        <v>86.19</v>
      </c>
    </row>
    <row r="1356" spans="1:51" x14ac:dyDescent="0.35">
      <c r="A1356" s="5">
        <f t="shared" si="21"/>
        <v>44623</v>
      </c>
      <c r="B1356" t="s">
        <v>1501</v>
      </c>
      <c r="C1356" s="2">
        <v>44623</v>
      </c>
      <c r="D1356" s="3">
        <v>384.05</v>
      </c>
      <c r="E1356" s="3">
        <v>375.93</v>
      </c>
      <c r="F1356" s="3">
        <v>372.94</v>
      </c>
      <c r="G1356" s="3">
        <v>369.21</v>
      </c>
      <c r="H1356" s="3">
        <v>368.46</v>
      </c>
      <c r="I1356" s="3">
        <v>368.21</v>
      </c>
      <c r="J1356" s="3">
        <v>358.26</v>
      </c>
      <c r="K1356" s="3">
        <v>361.26</v>
      </c>
      <c r="L1356" s="3">
        <v>362</v>
      </c>
      <c r="M1356" s="3">
        <v>362</v>
      </c>
      <c r="N1356" s="3">
        <v>357</v>
      </c>
      <c r="O1356" s="3">
        <v>295.23</v>
      </c>
      <c r="P1356" s="3">
        <v>182.33</v>
      </c>
      <c r="Q1356" s="3">
        <v>152.83000000000001</v>
      </c>
      <c r="R1356" s="3">
        <v>136.76</v>
      </c>
      <c r="S1356" s="3">
        <v>136.04</v>
      </c>
      <c r="T1356" s="3">
        <v>139.44999999999999</v>
      </c>
      <c r="U1356" s="3">
        <v>146.94999999999999</v>
      </c>
      <c r="V1356" s="3">
        <v>149.87</v>
      </c>
      <c r="W1356" s="3">
        <v>150.22999999999999</v>
      </c>
      <c r="X1356" s="3">
        <v>149.44999999999999</v>
      </c>
      <c r="Y1356" s="3">
        <v>152.82</v>
      </c>
      <c r="Z1356" s="3">
        <v>153.71</v>
      </c>
      <c r="AA1356" s="3">
        <v>150.97</v>
      </c>
      <c r="AB1356" s="3">
        <v>125.47</v>
      </c>
      <c r="AC1356" s="3">
        <v>111.86</v>
      </c>
      <c r="AD1356" s="3">
        <v>108.89</v>
      </c>
      <c r="AE1356" s="3">
        <v>103.26</v>
      </c>
      <c r="AF1356" s="3">
        <v>104.65</v>
      </c>
      <c r="AG1356" s="3">
        <v>109.71</v>
      </c>
      <c r="AH1356" s="3">
        <v>113.13</v>
      </c>
      <c r="AI1356" s="3">
        <v>116.59</v>
      </c>
      <c r="AJ1356" s="3">
        <v>118.01</v>
      </c>
      <c r="AK1356" s="3">
        <v>113.9</v>
      </c>
      <c r="AL1356" s="3">
        <v>113.24</v>
      </c>
      <c r="AM1356" s="3">
        <v>108.65</v>
      </c>
      <c r="AN1356" s="3">
        <v>83.47</v>
      </c>
      <c r="AO1356" s="3">
        <v>76.599999999999994</v>
      </c>
      <c r="AP1356" s="3">
        <v>73.63</v>
      </c>
      <c r="AQ1356" s="3">
        <v>73.34</v>
      </c>
      <c r="AR1356" s="3">
        <v>74.959999999999994</v>
      </c>
      <c r="AS1356" s="3">
        <v>79.36</v>
      </c>
      <c r="AT1356" s="3">
        <v>84.77</v>
      </c>
      <c r="AU1356" s="3">
        <v>85.38</v>
      </c>
      <c r="AV1356" s="3">
        <v>85.08</v>
      </c>
      <c r="AW1356" s="3">
        <v>85.08</v>
      </c>
      <c r="AX1356" s="3">
        <v>86.25</v>
      </c>
      <c r="AY1356" s="3">
        <v>83.19</v>
      </c>
    </row>
    <row r="1357" spans="1:51" x14ac:dyDescent="0.35">
      <c r="A1357" s="5">
        <f t="shared" si="21"/>
        <v>44624</v>
      </c>
      <c r="B1357" t="s">
        <v>1502</v>
      </c>
      <c r="C1357" s="2">
        <v>44624</v>
      </c>
      <c r="D1357" s="3">
        <v>460.27</v>
      </c>
      <c r="E1357" s="3">
        <v>441</v>
      </c>
      <c r="F1357" s="3">
        <v>436.7</v>
      </c>
      <c r="G1357" s="3">
        <v>431.7</v>
      </c>
      <c r="H1357" s="3">
        <v>422.65</v>
      </c>
      <c r="I1357" s="3">
        <v>418.23</v>
      </c>
      <c r="J1357" s="3">
        <v>352.94</v>
      </c>
      <c r="K1357" s="3">
        <v>350.95</v>
      </c>
      <c r="L1357" s="3">
        <v>343.94</v>
      </c>
      <c r="M1357" s="3">
        <v>321.62</v>
      </c>
      <c r="N1357" s="3">
        <v>305.24</v>
      </c>
      <c r="O1357" s="3">
        <v>244.89</v>
      </c>
      <c r="P1357" s="3">
        <v>199.89</v>
      </c>
      <c r="Q1357" s="3">
        <v>167.02</v>
      </c>
      <c r="R1357" s="3">
        <v>148.74</v>
      </c>
      <c r="S1357" s="3">
        <v>147.21</v>
      </c>
      <c r="T1357" s="3">
        <v>148.72</v>
      </c>
      <c r="U1357" s="3">
        <v>156.72999999999999</v>
      </c>
      <c r="V1357" s="3">
        <v>158.08000000000001</v>
      </c>
      <c r="W1357" s="3">
        <v>158.41999999999999</v>
      </c>
      <c r="X1357" s="3">
        <v>158.16</v>
      </c>
      <c r="Y1357" s="3">
        <v>160.11000000000001</v>
      </c>
      <c r="Z1357" s="3">
        <v>160.65</v>
      </c>
      <c r="AA1357" s="3">
        <v>157.15</v>
      </c>
      <c r="AB1357" s="3">
        <v>130.15</v>
      </c>
      <c r="AC1357" s="3">
        <v>116.57</v>
      </c>
      <c r="AD1357" s="3">
        <v>113.6</v>
      </c>
      <c r="AE1357" s="3">
        <v>108.21</v>
      </c>
      <c r="AF1357" s="3">
        <v>109.56</v>
      </c>
      <c r="AG1357" s="3">
        <v>112.75</v>
      </c>
      <c r="AH1357" s="3">
        <v>116.41</v>
      </c>
      <c r="AI1357" s="3">
        <v>119.85</v>
      </c>
      <c r="AJ1357" s="3">
        <v>121.12</v>
      </c>
      <c r="AK1357" s="3">
        <v>118</v>
      </c>
      <c r="AL1357" s="3">
        <v>117.28</v>
      </c>
      <c r="AM1357" s="3">
        <v>112.66</v>
      </c>
      <c r="AN1357" s="3">
        <v>88.66</v>
      </c>
      <c r="AO1357" s="3">
        <v>81.64</v>
      </c>
      <c r="AP1357" s="3">
        <v>78.58</v>
      </c>
      <c r="AQ1357" s="3">
        <v>78.25</v>
      </c>
      <c r="AR1357" s="3">
        <v>79.849999999999994</v>
      </c>
      <c r="AS1357" s="3">
        <v>84.25</v>
      </c>
      <c r="AT1357" s="3">
        <v>92.33</v>
      </c>
      <c r="AU1357" s="3">
        <v>92.86</v>
      </c>
      <c r="AV1357" s="3">
        <v>92.5</v>
      </c>
      <c r="AW1357" s="3">
        <v>89.93</v>
      </c>
      <c r="AX1357" s="3">
        <v>91.05</v>
      </c>
      <c r="AY1357" s="3">
        <v>87.82</v>
      </c>
    </row>
    <row r="1358" spans="1:51" x14ac:dyDescent="0.35">
      <c r="A1358" s="5">
        <f t="shared" ref="A1358:A1421" si="22">+A1353+7</f>
        <v>44627</v>
      </c>
      <c r="B1358" t="s">
        <v>1503</v>
      </c>
      <c r="C1358" s="2">
        <v>44627</v>
      </c>
      <c r="D1358" s="3">
        <v>539.53</v>
      </c>
      <c r="E1358" s="3">
        <v>519.53</v>
      </c>
      <c r="F1358" s="3">
        <v>509.98</v>
      </c>
      <c r="G1358" s="3">
        <v>503.98</v>
      </c>
      <c r="H1358" s="3">
        <v>495.48</v>
      </c>
      <c r="I1358" s="3">
        <v>493.48</v>
      </c>
      <c r="J1358" s="3">
        <v>430.25</v>
      </c>
      <c r="K1358" s="3">
        <v>422.75</v>
      </c>
      <c r="L1358" s="3">
        <v>400.25</v>
      </c>
      <c r="M1358" s="3">
        <v>365.25</v>
      </c>
      <c r="N1358" s="3">
        <v>336.07</v>
      </c>
      <c r="O1358" s="3">
        <v>274.99</v>
      </c>
      <c r="P1358" s="3">
        <v>235.92</v>
      </c>
      <c r="Q1358" s="3">
        <v>198.64</v>
      </c>
      <c r="R1358" s="3">
        <v>176.91</v>
      </c>
      <c r="S1358" s="3">
        <v>176.29</v>
      </c>
      <c r="T1358" s="3">
        <v>178.09</v>
      </c>
      <c r="U1358" s="3">
        <v>186.91</v>
      </c>
      <c r="V1358" s="3">
        <v>187.09</v>
      </c>
      <c r="W1358" s="3">
        <v>181.23</v>
      </c>
      <c r="X1358" s="3">
        <v>180.74</v>
      </c>
      <c r="Y1358" s="3">
        <v>175.13</v>
      </c>
      <c r="Z1358" s="3">
        <v>175.33</v>
      </c>
      <c r="AA1358" s="3">
        <v>171.87</v>
      </c>
      <c r="AB1358" s="3">
        <v>137.62</v>
      </c>
      <c r="AC1358" s="3">
        <v>123.92</v>
      </c>
      <c r="AD1358" s="3">
        <v>120.84</v>
      </c>
      <c r="AE1358" s="3">
        <v>112.88</v>
      </c>
      <c r="AF1358" s="3">
        <v>114.06</v>
      </c>
      <c r="AG1358" s="3">
        <v>115.89</v>
      </c>
      <c r="AH1358" s="3">
        <v>115.69</v>
      </c>
      <c r="AI1358" s="3">
        <v>118.9</v>
      </c>
      <c r="AJ1358" s="3">
        <v>119.9</v>
      </c>
      <c r="AK1358" s="3">
        <v>114.1</v>
      </c>
      <c r="AL1358" s="3">
        <v>113.11</v>
      </c>
      <c r="AM1358" s="3">
        <v>108.24</v>
      </c>
      <c r="AN1358" s="3">
        <v>92.2</v>
      </c>
      <c r="AO1358" s="3">
        <v>85.1</v>
      </c>
      <c r="AP1358" s="3">
        <v>81.95</v>
      </c>
      <c r="AQ1358" s="3">
        <v>81.489999999999995</v>
      </c>
      <c r="AR1358" s="3">
        <v>82.96</v>
      </c>
      <c r="AS1358" s="3">
        <v>87.22</v>
      </c>
      <c r="AT1358" s="3">
        <v>95.07</v>
      </c>
      <c r="AU1358" s="3">
        <v>95.5</v>
      </c>
      <c r="AV1358" s="3">
        <v>95.05</v>
      </c>
      <c r="AW1358" s="3">
        <v>91</v>
      </c>
      <c r="AX1358" s="3">
        <v>92.01</v>
      </c>
      <c r="AY1358" s="3">
        <v>88.77</v>
      </c>
    </row>
    <row r="1359" spans="1:51" x14ac:dyDescent="0.35">
      <c r="A1359" s="5">
        <f t="shared" si="22"/>
        <v>44628</v>
      </c>
      <c r="B1359" t="s">
        <v>1504</v>
      </c>
      <c r="C1359" s="2">
        <v>44628</v>
      </c>
      <c r="D1359" s="3">
        <v>511.44</v>
      </c>
      <c r="E1359" s="3">
        <v>493.31</v>
      </c>
      <c r="F1359" s="3">
        <v>479.3</v>
      </c>
      <c r="G1359" s="3">
        <v>465.85</v>
      </c>
      <c r="H1359" s="3">
        <v>458.87</v>
      </c>
      <c r="I1359" s="3">
        <v>454.1</v>
      </c>
      <c r="J1359" s="3">
        <v>402.95</v>
      </c>
      <c r="K1359" s="3">
        <v>405</v>
      </c>
      <c r="L1359" s="3">
        <v>382.94</v>
      </c>
      <c r="M1359" s="3">
        <v>356.65</v>
      </c>
      <c r="N1359" s="3">
        <v>330.06</v>
      </c>
      <c r="O1359" s="3">
        <v>277.43</v>
      </c>
      <c r="P1359" s="3">
        <v>230.59</v>
      </c>
      <c r="Q1359" s="3">
        <v>186.92</v>
      </c>
      <c r="R1359" s="3">
        <v>164.26</v>
      </c>
      <c r="S1359" s="3">
        <v>166.27</v>
      </c>
      <c r="T1359" s="3">
        <v>167.96</v>
      </c>
      <c r="U1359" s="3">
        <v>176.85</v>
      </c>
      <c r="V1359" s="3">
        <v>180.44</v>
      </c>
      <c r="W1359" s="3">
        <v>174.73</v>
      </c>
      <c r="X1359" s="3">
        <v>174.97</v>
      </c>
      <c r="Y1359" s="3">
        <v>168.36</v>
      </c>
      <c r="Z1359" s="3">
        <v>168.92</v>
      </c>
      <c r="AA1359" s="3">
        <v>165.27</v>
      </c>
      <c r="AB1359" s="3">
        <v>131.51</v>
      </c>
      <c r="AC1359" s="3">
        <v>117.85</v>
      </c>
      <c r="AD1359" s="3">
        <v>114.77</v>
      </c>
      <c r="AE1359" s="3">
        <v>106.98</v>
      </c>
      <c r="AF1359" s="3">
        <v>108.28</v>
      </c>
      <c r="AG1359" s="3">
        <v>110.99</v>
      </c>
      <c r="AH1359" s="3">
        <v>114.45</v>
      </c>
      <c r="AI1359" s="3">
        <v>118.54</v>
      </c>
      <c r="AJ1359" s="3">
        <v>120.48</v>
      </c>
      <c r="AK1359" s="3">
        <v>115.04</v>
      </c>
      <c r="AL1359" s="3">
        <v>112.81</v>
      </c>
      <c r="AM1359" s="3">
        <v>107.98</v>
      </c>
      <c r="AN1359" s="3">
        <v>90.74</v>
      </c>
      <c r="AO1359" s="3">
        <v>83.45</v>
      </c>
      <c r="AP1359" s="3">
        <v>80.34</v>
      </c>
      <c r="AQ1359" s="3">
        <v>79.86</v>
      </c>
      <c r="AR1359" s="3">
        <v>81.31</v>
      </c>
      <c r="AS1359" s="3">
        <v>85.51</v>
      </c>
      <c r="AT1359" s="3">
        <v>93.1</v>
      </c>
      <c r="AU1359" s="3">
        <v>93.55</v>
      </c>
      <c r="AV1359" s="3">
        <v>92.61</v>
      </c>
      <c r="AW1359" s="3">
        <v>88.15</v>
      </c>
      <c r="AX1359" s="3">
        <v>88.57</v>
      </c>
      <c r="AY1359" s="3">
        <v>85.46</v>
      </c>
    </row>
    <row r="1360" spans="1:51" x14ac:dyDescent="0.35">
      <c r="A1360" s="5">
        <f t="shared" si="22"/>
        <v>44629</v>
      </c>
      <c r="B1360" t="s">
        <v>1505</v>
      </c>
      <c r="C1360" s="2">
        <v>44629</v>
      </c>
      <c r="D1360" s="3">
        <v>373.58</v>
      </c>
      <c r="E1360" s="3">
        <v>367.34</v>
      </c>
      <c r="F1360" s="3">
        <v>360.34</v>
      </c>
      <c r="G1360" s="3">
        <v>347.68</v>
      </c>
      <c r="H1360" s="3">
        <v>341.68</v>
      </c>
      <c r="I1360" s="3">
        <v>341.68</v>
      </c>
      <c r="J1360" s="3">
        <v>328.97</v>
      </c>
      <c r="K1360" s="3">
        <v>333.98</v>
      </c>
      <c r="L1360" s="3">
        <v>326.69</v>
      </c>
      <c r="M1360" s="3">
        <v>320.77999999999997</v>
      </c>
      <c r="N1360" s="3">
        <v>311.08</v>
      </c>
      <c r="O1360" s="3">
        <v>268.73</v>
      </c>
      <c r="P1360" s="3">
        <v>218.95</v>
      </c>
      <c r="Q1360" s="3">
        <v>171.28</v>
      </c>
      <c r="R1360" s="3">
        <v>143.85</v>
      </c>
      <c r="S1360" s="3">
        <v>149.91</v>
      </c>
      <c r="T1360" s="3">
        <v>152.16999999999999</v>
      </c>
      <c r="U1360" s="3">
        <v>163.44</v>
      </c>
      <c r="V1360" s="3">
        <v>171.75</v>
      </c>
      <c r="W1360" s="3">
        <v>167.93</v>
      </c>
      <c r="X1360" s="3">
        <v>168.11</v>
      </c>
      <c r="Y1360" s="3">
        <v>163.54</v>
      </c>
      <c r="Z1360" s="3">
        <v>164.04</v>
      </c>
      <c r="AA1360" s="3">
        <v>160.30000000000001</v>
      </c>
      <c r="AB1360" s="3">
        <v>124.09</v>
      </c>
      <c r="AC1360" s="3">
        <v>110.82</v>
      </c>
      <c r="AD1360" s="3">
        <v>107.81</v>
      </c>
      <c r="AE1360" s="3">
        <v>100.29</v>
      </c>
      <c r="AF1360" s="3">
        <v>101.46</v>
      </c>
      <c r="AG1360" s="3">
        <v>103.95</v>
      </c>
      <c r="AH1360" s="3">
        <v>109.85</v>
      </c>
      <c r="AI1360" s="3">
        <v>113.84</v>
      </c>
      <c r="AJ1360" s="3">
        <v>115.66</v>
      </c>
      <c r="AK1360" s="3">
        <v>110.07</v>
      </c>
      <c r="AL1360" s="3">
        <v>107.71</v>
      </c>
      <c r="AM1360" s="3">
        <v>102.77</v>
      </c>
      <c r="AN1360" s="3">
        <v>88.02</v>
      </c>
      <c r="AO1360" s="3">
        <v>80.94</v>
      </c>
      <c r="AP1360" s="3">
        <v>77.84</v>
      </c>
      <c r="AQ1360" s="3">
        <v>77.260000000000005</v>
      </c>
      <c r="AR1360" s="3">
        <v>78.61</v>
      </c>
      <c r="AS1360" s="3">
        <v>82.58</v>
      </c>
      <c r="AT1360" s="3">
        <v>90.84</v>
      </c>
      <c r="AU1360" s="3">
        <v>92.5</v>
      </c>
      <c r="AV1360" s="3">
        <v>91.53</v>
      </c>
      <c r="AW1360" s="3">
        <v>85.28</v>
      </c>
      <c r="AX1360" s="3">
        <v>85.63</v>
      </c>
      <c r="AY1360" s="3">
        <v>82.66</v>
      </c>
    </row>
    <row r="1361" spans="1:51" x14ac:dyDescent="0.35">
      <c r="A1361" s="5">
        <f t="shared" si="22"/>
        <v>44630</v>
      </c>
      <c r="B1361" t="s">
        <v>1506</v>
      </c>
      <c r="C1361" s="2">
        <v>44630</v>
      </c>
      <c r="D1361" s="3">
        <v>296.89</v>
      </c>
      <c r="E1361" s="3">
        <v>295.33</v>
      </c>
      <c r="F1361" s="3">
        <v>289.33999999999997</v>
      </c>
      <c r="G1361" s="3">
        <v>284.32</v>
      </c>
      <c r="H1361" s="3">
        <v>283.19</v>
      </c>
      <c r="I1361" s="3">
        <v>284.12</v>
      </c>
      <c r="J1361" s="3">
        <v>278.43</v>
      </c>
      <c r="K1361" s="3">
        <v>282.77</v>
      </c>
      <c r="L1361" s="3">
        <v>279.66000000000003</v>
      </c>
      <c r="M1361" s="3">
        <v>272.8</v>
      </c>
      <c r="N1361" s="3">
        <v>266.31</v>
      </c>
      <c r="O1361" s="3">
        <v>227.16</v>
      </c>
      <c r="P1361" s="3">
        <v>195.86</v>
      </c>
      <c r="Q1361" s="3">
        <v>157.22999999999999</v>
      </c>
      <c r="R1361" s="3">
        <v>127.81</v>
      </c>
      <c r="S1361" s="3">
        <v>134.19</v>
      </c>
      <c r="T1361" s="3">
        <v>137.31</v>
      </c>
      <c r="U1361" s="3">
        <v>148.30000000000001</v>
      </c>
      <c r="V1361" s="3">
        <v>155.88</v>
      </c>
      <c r="W1361" s="3">
        <v>152.26</v>
      </c>
      <c r="X1361" s="3">
        <v>152.19</v>
      </c>
      <c r="Y1361" s="3">
        <v>147.19</v>
      </c>
      <c r="Z1361" s="3">
        <v>147.94999999999999</v>
      </c>
      <c r="AA1361" s="3">
        <v>144.47</v>
      </c>
      <c r="AB1361" s="3">
        <v>114.76</v>
      </c>
      <c r="AC1361" s="3">
        <v>103.11</v>
      </c>
      <c r="AD1361" s="3">
        <v>102.39</v>
      </c>
      <c r="AE1361" s="3">
        <v>94.08</v>
      </c>
      <c r="AF1361" s="3">
        <v>94.52</v>
      </c>
      <c r="AG1361" s="3">
        <v>97.51</v>
      </c>
      <c r="AH1361" s="3">
        <v>105.09</v>
      </c>
      <c r="AI1361" s="3">
        <v>111.82</v>
      </c>
      <c r="AJ1361" s="3">
        <v>114.62</v>
      </c>
      <c r="AK1361" s="3">
        <v>110.19</v>
      </c>
      <c r="AL1361" s="3">
        <v>108.37</v>
      </c>
      <c r="AM1361" s="3">
        <v>103.72</v>
      </c>
      <c r="AN1361" s="3">
        <v>89.1</v>
      </c>
      <c r="AO1361" s="3">
        <v>82.1</v>
      </c>
      <c r="AP1361" s="3">
        <v>78.97</v>
      </c>
      <c r="AQ1361" s="3">
        <v>78.41</v>
      </c>
      <c r="AR1361" s="3">
        <v>79.78</v>
      </c>
      <c r="AS1361" s="3">
        <v>83.83</v>
      </c>
      <c r="AT1361" s="3">
        <v>92.14</v>
      </c>
      <c r="AU1361" s="3">
        <v>93.62</v>
      </c>
      <c r="AV1361" s="3">
        <v>92.43</v>
      </c>
      <c r="AW1361" s="3">
        <v>87.27</v>
      </c>
      <c r="AX1361" s="3">
        <v>87.35</v>
      </c>
      <c r="AY1361" s="3">
        <v>83.84</v>
      </c>
    </row>
    <row r="1362" spans="1:51" x14ac:dyDescent="0.35">
      <c r="A1362" s="5">
        <f t="shared" si="22"/>
        <v>44631</v>
      </c>
      <c r="B1362" t="s">
        <v>1507</v>
      </c>
      <c r="C1362" s="2">
        <v>44631</v>
      </c>
      <c r="D1362" s="3">
        <v>311.06</v>
      </c>
      <c r="E1362" s="3">
        <v>309.97000000000003</v>
      </c>
      <c r="F1362" s="3">
        <v>308.58</v>
      </c>
      <c r="G1362" s="3">
        <v>302.8</v>
      </c>
      <c r="H1362" s="3">
        <v>302.22000000000003</v>
      </c>
      <c r="I1362" s="3">
        <v>305.14999999999998</v>
      </c>
      <c r="J1362" s="3">
        <v>296.63</v>
      </c>
      <c r="K1362" s="3">
        <v>307.02</v>
      </c>
      <c r="L1362" s="3">
        <v>304.57</v>
      </c>
      <c r="M1362" s="3">
        <v>297.57</v>
      </c>
      <c r="N1362" s="3">
        <v>284.06</v>
      </c>
      <c r="O1362" s="3">
        <v>242</v>
      </c>
      <c r="P1362" s="3">
        <v>195</v>
      </c>
      <c r="Q1362" s="3">
        <v>165.15</v>
      </c>
      <c r="R1362" s="3">
        <v>136.88</v>
      </c>
      <c r="S1362" s="3">
        <v>144.59</v>
      </c>
      <c r="T1362" s="3">
        <v>148.47</v>
      </c>
      <c r="U1362" s="3">
        <v>158.47</v>
      </c>
      <c r="V1362" s="3">
        <v>166.05</v>
      </c>
      <c r="W1362" s="3">
        <v>160.26</v>
      </c>
      <c r="X1362" s="3">
        <v>158.80000000000001</v>
      </c>
      <c r="Y1362" s="3">
        <v>155.21</v>
      </c>
      <c r="Z1362" s="3">
        <v>155.97999999999999</v>
      </c>
      <c r="AA1362" s="3">
        <v>151.61000000000001</v>
      </c>
      <c r="AB1362" s="3">
        <v>120.96</v>
      </c>
      <c r="AC1362" s="3">
        <v>108.9</v>
      </c>
      <c r="AD1362" s="3">
        <v>107.22</v>
      </c>
      <c r="AE1362" s="3">
        <v>98.88</v>
      </c>
      <c r="AF1362" s="3">
        <v>99.23</v>
      </c>
      <c r="AG1362" s="3">
        <v>101.9</v>
      </c>
      <c r="AH1362" s="3">
        <v>108.32</v>
      </c>
      <c r="AI1362" s="3">
        <v>113.96</v>
      </c>
      <c r="AJ1362" s="3">
        <v>116.54</v>
      </c>
      <c r="AK1362" s="3">
        <v>113.95</v>
      </c>
      <c r="AL1362" s="3">
        <v>112.03</v>
      </c>
      <c r="AM1362" s="3">
        <v>107.27</v>
      </c>
      <c r="AN1362" s="3">
        <v>90.29</v>
      </c>
      <c r="AO1362" s="3">
        <v>83.36</v>
      </c>
      <c r="AP1362" s="3">
        <v>80.25</v>
      </c>
      <c r="AQ1362" s="3">
        <v>79.59</v>
      </c>
      <c r="AR1362" s="3">
        <v>80.88</v>
      </c>
      <c r="AS1362" s="3">
        <v>84.73</v>
      </c>
      <c r="AT1362" s="3">
        <v>93.95</v>
      </c>
      <c r="AU1362" s="3">
        <v>92.53</v>
      </c>
      <c r="AV1362" s="3">
        <v>91.39</v>
      </c>
      <c r="AW1362" s="3">
        <v>86.32</v>
      </c>
      <c r="AX1362" s="3">
        <v>86.39</v>
      </c>
      <c r="AY1362" s="3">
        <v>83.18</v>
      </c>
    </row>
    <row r="1363" spans="1:51" x14ac:dyDescent="0.35">
      <c r="A1363" s="5">
        <f t="shared" si="22"/>
        <v>44634</v>
      </c>
      <c r="B1363" t="s">
        <v>1508</v>
      </c>
      <c r="C1363" s="2">
        <v>44634</v>
      </c>
      <c r="D1363" s="3">
        <v>270.92</v>
      </c>
      <c r="E1363" s="3">
        <v>271.77999999999997</v>
      </c>
      <c r="F1363" s="3">
        <v>271.89999999999998</v>
      </c>
      <c r="G1363" s="3">
        <v>271.37</v>
      </c>
      <c r="H1363" s="3">
        <v>269.51</v>
      </c>
      <c r="I1363" s="3">
        <v>270.22000000000003</v>
      </c>
      <c r="J1363" s="3">
        <v>260.72000000000003</v>
      </c>
      <c r="K1363" s="3">
        <v>269.75</v>
      </c>
      <c r="L1363" s="3">
        <v>265.75</v>
      </c>
      <c r="M1363" s="3">
        <v>261.72000000000003</v>
      </c>
      <c r="N1363" s="3">
        <v>242.71</v>
      </c>
      <c r="O1363" s="3">
        <v>207.71</v>
      </c>
      <c r="P1363" s="3">
        <v>177.71</v>
      </c>
      <c r="Q1363" s="3">
        <v>149.71</v>
      </c>
      <c r="R1363" s="3">
        <v>123.21</v>
      </c>
      <c r="S1363" s="3">
        <v>133.21</v>
      </c>
      <c r="T1363" s="3">
        <v>139.02000000000001</v>
      </c>
      <c r="U1363" s="3">
        <v>151.02000000000001</v>
      </c>
      <c r="V1363" s="3">
        <v>152.52000000000001</v>
      </c>
      <c r="W1363" s="3">
        <v>147.13999999999999</v>
      </c>
      <c r="X1363" s="3">
        <v>145.88999999999999</v>
      </c>
      <c r="Y1363" s="3">
        <v>142.65</v>
      </c>
      <c r="Z1363" s="3">
        <v>143.65</v>
      </c>
      <c r="AA1363" s="3">
        <v>139.65</v>
      </c>
      <c r="AB1363" s="3">
        <v>109.15</v>
      </c>
      <c r="AC1363" s="3">
        <v>97.15</v>
      </c>
      <c r="AD1363" s="3">
        <v>95.65</v>
      </c>
      <c r="AE1363" s="3">
        <v>89.65</v>
      </c>
      <c r="AF1363" s="3">
        <v>90.15</v>
      </c>
      <c r="AG1363" s="3">
        <v>93.15</v>
      </c>
      <c r="AH1363" s="3">
        <v>101.15</v>
      </c>
      <c r="AI1363" s="3">
        <v>109.15</v>
      </c>
      <c r="AJ1363" s="3">
        <v>111.9</v>
      </c>
      <c r="AK1363" s="3">
        <v>109.4</v>
      </c>
      <c r="AL1363" s="3">
        <v>107.65</v>
      </c>
      <c r="AM1363" s="3">
        <v>103.15</v>
      </c>
      <c r="AN1363" s="3">
        <v>86.15</v>
      </c>
      <c r="AO1363" s="3">
        <v>79.150000000000006</v>
      </c>
      <c r="AP1363" s="3">
        <v>76.150000000000006</v>
      </c>
      <c r="AQ1363" s="3">
        <v>75.650000000000006</v>
      </c>
      <c r="AR1363" s="3">
        <v>77.150000000000006</v>
      </c>
      <c r="AS1363" s="3">
        <v>81.150000000000006</v>
      </c>
      <c r="AT1363" s="3">
        <v>90.4</v>
      </c>
      <c r="AU1363" s="3">
        <v>89.15</v>
      </c>
      <c r="AV1363" s="3">
        <v>88.15</v>
      </c>
      <c r="AW1363" s="3">
        <v>83.15</v>
      </c>
      <c r="AX1363" s="3">
        <v>83.4</v>
      </c>
      <c r="AY1363" s="3">
        <v>80.400000000000006</v>
      </c>
    </row>
    <row r="1364" spans="1:51" x14ac:dyDescent="0.35">
      <c r="A1364" s="5">
        <f t="shared" si="22"/>
        <v>44635</v>
      </c>
      <c r="B1364" t="s">
        <v>1509</v>
      </c>
      <c r="C1364" s="2">
        <v>44635</v>
      </c>
      <c r="D1364" s="3">
        <v>274.39999999999998</v>
      </c>
      <c r="E1364" s="3">
        <v>274.69</v>
      </c>
      <c r="F1364" s="3">
        <v>274.77999999999997</v>
      </c>
      <c r="G1364" s="3">
        <v>274.48</v>
      </c>
      <c r="H1364" s="3">
        <v>272.89</v>
      </c>
      <c r="I1364" s="3">
        <v>274.37</v>
      </c>
      <c r="J1364" s="3">
        <v>263.18</v>
      </c>
      <c r="K1364" s="3">
        <v>265.14</v>
      </c>
      <c r="L1364" s="3">
        <v>264.23</v>
      </c>
      <c r="M1364" s="3">
        <v>260.18</v>
      </c>
      <c r="N1364" s="3">
        <v>242.48</v>
      </c>
      <c r="O1364" s="3">
        <v>209.06</v>
      </c>
      <c r="P1364" s="3">
        <v>174.85</v>
      </c>
      <c r="Q1364" s="3">
        <v>147.85</v>
      </c>
      <c r="R1364" s="3">
        <v>123.35</v>
      </c>
      <c r="S1364" s="3">
        <v>133.35</v>
      </c>
      <c r="T1364" s="3">
        <v>139.16</v>
      </c>
      <c r="U1364" s="3">
        <v>151.16</v>
      </c>
      <c r="V1364" s="3">
        <v>152.99</v>
      </c>
      <c r="W1364" s="3">
        <v>148.99</v>
      </c>
      <c r="X1364" s="3">
        <v>147.75</v>
      </c>
      <c r="Y1364" s="3">
        <v>144.25</v>
      </c>
      <c r="Z1364" s="3">
        <v>145.25</v>
      </c>
      <c r="AA1364" s="3">
        <v>141.25</v>
      </c>
      <c r="AB1364" s="3">
        <v>111.25</v>
      </c>
      <c r="AC1364" s="3">
        <v>99.25</v>
      </c>
      <c r="AD1364" s="3">
        <v>97.75</v>
      </c>
      <c r="AE1364" s="3">
        <v>91.75</v>
      </c>
      <c r="AF1364" s="3">
        <v>92.25</v>
      </c>
      <c r="AG1364" s="3">
        <v>95.25</v>
      </c>
      <c r="AH1364" s="3">
        <v>102.25</v>
      </c>
      <c r="AI1364" s="3">
        <v>110.25</v>
      </c>
      <c r="AJ1364" s="3">
        <v>113</v>
      </c>
      <c r="AK1364" s="3">
        <v>110.5</v>
      </c>
      <c r="AL1364" s="3">
        <v>108.75</v>
      </c>
      <c r="AM1364" s="3">
        <v>103.75</v>
      </c>
      <c r="AN1364" s="3">
        <v>85.75</v>
      </c>
      <c r="AO1364" s="3">
        <v>78.75</v>
      </c>
      <c r="AP1364" s="3">
        <v>75.75</v>
      </c>
      <c r="AQ1364" s="3">
        <v>75.25</v>
      </c>
      <c r="AR1364" s="3">
        <v>76.75</v>
      </c>
      <c r="AS1364" s="3">
        <v>80.75</v>
      </c>
      <c r="AT1364" s="3">
        <v>89.75</v>
      </c>
      <c r="AU1364" s="3">
        <v>88.5</v>
      </c>
      <c r="AV1364" s="3">
        <v>87.5</v>
      </c>
      <c r="AW1364" s="3">
        <v>82.5</v>
      </c>
      <c r="AX1364" s="3">
        <v>82.75</v>
      </c>
      <c r="AY1364" s="3">
        <v>79.75</v>
      </c>
    </row>
    <row r="1365" spans="1:51" x14ac:dyDescent="0.35">
      <c r="A1365" s="5">
        <f t="shared" si="22"/>
        <v>44636</v>
      </c>
      <c r="B1365" t="s">
        <v>1510</v>
      </c>
      <c r="C1365" s="2">
        <v>44636</v>
      </c>
      <c r="D1365" s="3">
        <v>240.81</v>
      </c>
      <c r="E1365" s="3">
        <v>243.24</v>
      </c>
      <c r="F1365" s="3">
        <v>243.87</v>
      </c>
      <c r="G1365" s="3">
        <v>243.97</v>
      </c>
      <c r="H1365" s="3">
        <v>242.38</v>
      </c>
      <c r="I1365" s="3">
        <v>243.86</v>
      </c>
      <c r="J1365" s="3">
        <v>237.36</v>
      </c>
      <c r="K1365" s="3">
        <v>239.32</v>
      </c>
      <c r="L1365" s="3">
        <v>239.58</v>
      </c>
      <c r="M1365" s="3">
        <v>238.11</v>
      </c>
      <c r="N1365" s="3">
        <v>220.26</v>
      </c>
      <c r="O1365" s="3">
        <v>195.94</v>
      </c>
      <c r="P1365" s="3">
        <v>158.51</v>
      </c>
      <c r="Q1365" s="3">
        <v>140.5</v>
      </c>
      <c r="R1365" s="3">
        <v>112.15</v>
      </c>
      <c r="S1365" s="3">
        <v>121.92</v>
      </c>
      <c r="T1365" s="3">
        <v>127.6</v>
      </c>
      <c r="U1365" s="3">
        <v>140.5</v>
      </c>
      <c r="V1365" s="3">
        <v>142.24</v>
      </c>
      <c r="W1365" s="3">
        <v>138.24</v>
      </c>
      <c r="X1365" s="3">
        <v>137</v>
      </c>
      <c r="Y1365" s="3">
        <v>133.5</v>
      </c>
      <c r="Z1365" s="3">
        <v>134.5</v>
      </c>
      <c r="AA1365" s="3">
        <v>130.5</v>
      </c>
      <c r="AB1365" s="3">
        <v>109.14</v>
      </c>
      <c r="AC1365" s="3">
        <v>97.14</v>
      </c>
      <c r="AD1365" s="3">
        <v>95.64</v>
      </c>
      <c r="AE1365" s="3">
        <v>89.64</v>
      </c>
      <c r="AF1365" s="3">
        <v>90.14</v>
      </c>
      <c r="AG1365" s="3">
        <v>93.14</v>
      </c>
      <c r="AH1365" s="3">
        <v>96.79</v>
      </c>
      <c r="AI1365" s="3">
        <v>104.29</v>
      </c>
      <c r="AJ1365" s="3">
        <v>107.04</v>
      </c>
      <c r="AK1365" s="3">
        <v>104.54</v>
      </c>
      <c r="AL1365" s="3">
        <v>102.79</v>
      </c>
      <c r="AM1365" s="3">
        <v>97.79</v>
      </c>
      <c r="AN1365" s="3">
        <v>79.790000000000006</v>
      </c>
      <c r="AO1365" s="3">
        <v>72.790000000000006</v>
      </c>
      <c r="AP1365" s="3">
        <v>69.790000000000006</v>
      </c>
      <c r="AQ1365" s="3">
        <v>69.290000000000006</v>
      </c>
      <c r="AR1365" s="3">
        <v>70.790000000000006</v>
      </c>
      <c r="AS1365" s="3">
        <v>74.790000000000006</v>
      </c>
      <c r="AT1365" s="3">
        <v>83.79</v>
      </c>
      <c r="AU1365" s="3">
        <v>82.54</v>
      </c>
      <c r="AV1365" s="3">
        <v>81.540000000000006</v>
      </c>
      <c r="AW1365" s="3">
        <v>76.540000000000006</v>
      </c>
      <c r="AX1365" s="3">
        <v>76.790000000000006</v>
      </c>
      <c r="AY1365" s="3">
        <v>73.790000000000006</v>
      </c>
    </row>
    <row r="1366" spans="1:51" x14ac:dyDescent="0.35">
      <c r="A1366" s="5">
        <f t="shared" si="22"/>
        <v>44637</v>
      </c>
      <c r="B1366" t="s">
        <v>1511</v>
      </c>
      <c r="C1366" s="2">
        <v>44637</v>
      </c>
      <c r="D1366" s="3">
        <v>249.78</v>
      </c>
      <c r="E1366" s="3">
        <v>251.74</v>
      </c>
      <c r="F1366" s="3">
        <v>252.21</v>
      </c>
      <c r="G1366" s="3">
        <v>251.54</v>
      </c>
      <c r="H1366" s="3">
        <v>252.59</v>
      </c>
      <c r="I1366" s="3">
        <v>255.68</v>
      </c>
      <c r="J1366" s="3">
        <v>248.91</v>
      </c>
      <c r="K1366" s="3">
        <v>256.11</v>
      </c>
      <c r="L1366" s="3">
        <v>256.51</v>
      </c>
      <c r="M1366" s="3">
        <v>254.14</v>
      </c>
      <c r="N1366" s="3">
        <v>244.26</v>
      </c>
      <c r="O1366" s="3">
        <v>210.35</v>
      </c>
      <c r="P1366" s="3">
        <v>165.44</v>
      </c>
      <c r="Q1366" s="3">
        <v>145.80000000000001</v>
      </c>
      <c r="R1366" s="3">
        <v>111.87</v>
      </c>
      <c r="S1366" s="3">
        <v>121.49</v>
      </c>
      <c r="T1366" s="3">
        <v>127.3</v>
      </c>
      <c r="U1366" s="3">
        <v>138.44</v>
      </c>
      <c r="V1366" s="3">
        <v>141.62</v>
      </c>
      <c r="W1366" s="3">
        <v>139.63</v>
      </c>
      <c r="X1366" s="3">
        <v>138.38999999999999</v>
      </c>
      <c r="Y1366" s="3">
        <v>135.6</v>
      </c>
      <c r="Z1366" s="3">
        <v>136.6</v>
      </c>
      <c r="AA1366" s="3">
        <v>132.59</v>
      </c>
      <c r="AB1366" s="3">
        <v>111.67</v>
      </c>
      <c r="AC1366" s="3">
        <v>99.67</v>
      </c>
      <c r="AD1366" s="3">
        <v>98.17</v>
      </c>
      <c r="AE1366" s="3">
        <v>92.17</v>
      </c>
      <c r="AF1366" s="3">
        <v>92.61</v>
      </c>
      <c r="AG1366" s="3">
        <v>95.54</v>
      </c>
      <c r="AH1366" s="3">
        <v>100.44</v>
      </c>
      <c r="AI1366" s="3">
        <v>108.44</v>
      </c>
      <c r="AJ1366" s="3">
        <v>111.19</v>
      </c>
      <c r="AK1366" s="3">
        <v>108.69</v>
      </c>
      <c r="AL1366" s="3">
        <v>106.94</v>
      </c>
      <c r="AM1366" s="3">
        <v>101.94</v>
      </c>
      <c r="AN1366" s="3">
        <v>84.53</v>
      </c>
      <c r="AO1366" s="3">
        <v>79.53</v>
      </c>
      <c r="AP1366" s="3">
        <v>76.53</v>
      </c>
      <c r="AQ1366" s="3">
        <v>76.03</v>
      </c>
      <c r="AR1366" s="3">
        <v>77.53</v>
      </c>
      <c r="AS1366" s="3">
        <v>81.53</v>
      </c>
      <c r="AT1366" s="3">
        <v>89.53</v>
      </c>
      <c r="AU1366" s="3">
        <v>88.28</v>
      </c>
      <c r="AV1366" s="3">
        <v>87.28</v>
      </c>
      <c r="AW1366" s="3">
        <v>82.28</v>
      </c>
      <c r="AX1366" s="3">
        <v>82.53</v>
      </c>
      <c r="AY1366" s="3">
        <v>79.53</v>
      </c>
    </row>
    <row r="1367" spans="1:51" x14ac:dyDescent="0.35">
      <c r="A1367" s="5">
        <f t="shared" si="22"/>
        <v>44638</v>
      </c>
      <c r="B1367" t="s">
        <v>1512</v>
      </c>
      <c r="C1367" s="2">
        <v>44638</v>
      </c>
      <c r="D1367" s="3">
        <v>246</v>
      </c>
      <c r="E1367" s="3">
        <v>248.44</v>
      </c>
      <c r="F1367" s="3">
        <v>250.14</v>
      </c>
      <c r="G1367" s="3">
        <v>251.17</v>
      </c>
      <c r="H1367" s="3">
        <v>251.34</v>
      </c>
      <c r="I1367" s="3">
        <v>254.84</v>
      </c>
      <c r="J1367" s="3">
        <v>248.82</v>
      </c>
      <c r="K1367" s="3">
        <v>256.82</v>
      </c>
      <c r="L1367" s="3">
        <v>256.97000000000003</v>
      </c>
      <c r="M1367" s="3">
        <v>251.85</v>
      </c>
      <c r="N1367" s="3">
        <v>243.7</v>
      </c>
      <c r="O1367" s="3">
        <v>213.7</v>
      </c>
      <c r="P1367" s="3">
        <v>165.7</v>
      </c>
      <c r="Q1367" s="3">
        <v>137.69999999999999</v>
      </c>
      <c r="R1367" s="3">
        <v>108.71</v>
      </c>
      <c r="S1367" s="3">
        <v>129.16</v>
      </c>
      <c r="T1367" s="3">
        <v>134.97</v>
      </c>
      <c r="U1367" s="3">
        <v>138</v>
      </c>
      <c r="V1367" s="3">
        <v>142.30000000000001</v>
      </c>
      <c r="W1367" s="3">
        <v>140.71</v>
      </c>
      <c r="X1367" s="3">
        <v>139.72999999999999</v>
      </c>
      <c r="Y1367" s="3">
        <v>137.12</v>
      </c>
      <c r="Z1367" s="3">
        <v>138.12</v>
      </c>
      <c r="AA1367" s="3">
        <v>134.11000000000001</v>
      </c>
      <c r="AB1367" s="3">
        <v>114.44</v>
      </c>
      <c r="AC1367" s="3">
        <v>102.22</v>
      </c>
      <c r="AD1367" s="3">
        <v>100.6</v>
      </c>
      <c r="AE1367" s="3">
        <v>94.51</v>
      </c>
      <c r="AF1367" s="3">
        <v>94.89</v>
      </c>
      <c r="AG1367" s="3">
        <v>97.76</v>
      </c>
      <c r="AH1367" s="3">
        <v>102.62</v>
      </c>
      <c r="AI1367" s="3">
        <v>110.62</v>
      </c>
      <c r="AJ1367" s="3">
        <v>113.37</v>
      </c>
      <c r="AK1367" s="3">
        <v>110.87</v>
      </c>
      <c r="AL1367" s="3">
        <v>109.12</v>
      </c>
      <c r="AM1367" s="3">
        <v>104.12</v>
      </c>
      <c r="AN1367" s="3">
        <v>86.71</v>
      </c>
      <c r="AO1367" s="3">
        <v>81.709999999999994</v>
      </c>
      <c r="AP1367" s="3">
        <v>78.709999999999994</v>
      </c>
      <c r="AQ1367" s="3">
        <v>78.2</v>
      </c>
      <c r="AR1367" s="3">
        <v>79.7</v>
      </c>
      <c r="AS1367" s="3">
        <v>83.7</v>
      </c>
      <c r="AT1367" s="3">
        <v>91.7</v>
      </c>
      <c r="AU1367" s="3">
        <v>90.45</v>
      </c>
      <c r="AV1367" s="3">
        <v>89.45</v>
      </c>
      <c r="AW1367" s="3">
        <v>84.45</v>
      </c>
      <c r="AX1367" s="3">
        <v>84.7</v>
      </c>
      <c r="AY1367" s="3">
        <v>81.7</v>
      </c>
    </row>
    <row r="1368" spans="1:51" x14ac:dyDescent="0.35">
      <c r="A1368" s="5">
        <f t="shared" si="22"/>
        <v>44641</v>
      </c>
      <c r="B1368" t="s">
        <v>1513</v>
      </c>
      <c r="C1368" s="2">
        <v>44641</v>
      </c>
      <c r="D1368" s="3">
        <v>225.31</v>
      </c>
      <c r="E1368" s="3">
        <v>227.99</v>
      </c>
      <c r="F1368" s="3">
        <v>230.01</v>
      </c>
      <c r="G1368" s="3">
        <v>233.23</v>
      </c>
      <c r="H1368" s="3">
        <v>234.41</v>
      </c>
      <c r="I1368" s="3">
        <v>237.11</v>
      </c>
      <c r="J1368" s="3">
        <v>231.44</v>
      </c>
      <c r="K1368" s="3">
        <v>239.94</v>
      </c>
      <c r="L1368" s="3">
        <v>240.44</v>
      </c>
      <c r="M1368" s="3">
        <v>236.59</v>
      </c>
      <c r="N1368" s="3">
        <v>231.17</v>
      </c>
      <c r="O1368" s="3">
        <v>204.55</v>
      </c>
      <c r="P1368" s="3">
        <v>162.79</v>
      </c>
      <c r="Q1368" s="3">
        <v>135.79</v>
      </c>
      <c r="R1368" s="3">
        <v>110.79</v>
      </c>
      <c r="S1368" s="3">
        <v>131.66</v>
      </c>
      <c r="T1368" s="3">
        <v>137.27000000000001</v>
      </c>
      <c r="U1368" s="3">
        <v>140.24</v>
      </c>
      <c r="V1368" s="3">
        <v>144.15</v>
      </c>
      <c r="W1368" s="3">
        <v>142.56</v>
      </c>
      <c r="X1368" s="3">
        <v>141.52000000000001</v>
      </c>
      <c r="Y1368" s="3">
        <v>137.25</v>
      </c>
      <c r="Z1368" s="3">
        <v>138.11000000000001</v>
      </c>
      <c r="AA1368" s="3">
        <v>133.82</v>
      </c>
      <c r="AB1368" s="3">
        <v>114.56</v>
      </c>
      <c r="AC1368" s="3">
        <v>101.8</v>
      </c>
      <c r="AD1368" s="3">
        <v>100.16</v>
      </c>
      <c r="AE1368" s="3">
        <v>94.11</v>
      </c>
      <c r="AF1368" s="3">
        <v>94.45</v>
      </c>
      <c r="AG1368" s="3">
        <v>97.26</v>
      </c>
      <c r="AH1368" s="3">
        <v>102.97</v>
      </c>
      <c r="AI1368" s="3">
        <v>110.94</v>
      </c>
      <c r="AJ1368" s="3">
        <v>113.66</v>
      </c>
      <c r="AK1368" s="3">
        <v>111.14</v>
      </c>
      <c r="AL1368" s="3">
        <v>109.37</v>
      </c>
      <c r="AM1368" s="3">
        <v>104.31</v>
      </c>
      <c r="AN1368" s="3">
        <v>84.81</v>
      </c>
      <c r="AO1368" s="3">
        <v>79.099999999999994</v>
      </c>
      <c r="AP1368" s="3">
        <v>76.099999999999994</v>
      </c>
      <c r="AQ1368" s="3">
        <v>75.569999999999993</v>
      </c>
      <c r="AR1368" s="3">
        <v>77.08</v>
      </c>
      <c r="AS1368" s="3">
        <v>81.05</v>
      </c>
      <c r="AT1368" s="3">
        <v>89.55</v>
      </c>
      <c r="AU1368" s="3">
        <v>88.5</v>
      </c>
      <c r="AV1368" s="3">
        <v>87.63</v>
      </c>
      <c r="AW1368" s="3">
        <v>82.76</v>
      </c>
      <c r="AX1368" s="3">
        <v>83.08</v>
      </c>
      <c r="AY1368" s="3">
        <v>80.19</v>
      </c>
    </row>
    <row r="1369" spans="1:51" x14ac:dyDescent="0.35">
      <c r="A1369" s="5">
        <f t="shared" si="22"/>
        <v>44642</v>
      </c>
      <c r="B1369" t="s">
        <v>1514</v>
      </c>
      <c r="C1369" s="2">
        <v>44642</v>
      </c>
      <c r="D1369" s="3">
        <v>233.6</v>
      </c>
      <c r="E1369" s="3">
        <v>235.72</v>
      </c>
      <c r="F1369" s="3">
        <v>237.72</v>
      </c>
      <c r="G1369" s="3">
        <v>239.53</v>
      </c>
      <c r="H1369" s="3">
        <v>239.8</v>
      </c>
      <c r="I1369" s="3">
        <v>242.78</v>
      </c>
      <c r="J1369" s="3">
        <v>237.78</v>
      </c>
      <c r="K1369" s="3">
        <v>246.28</v>
      </c>
      <c r="L1369" s="3">
        <v>246.78</v>
      </c>
      <c r="M1369" s="3">
        <v>245.94</v>
      </c>
      <c r="N1369" s="3">
        <v>241.59</v>
      </c>
      <c r="O1369" s="3">
        <v>216.09</v>
      </c>
      <c r="P1369" s="3">
        <v>161.19</v>
      </c>
      <c r="Q1369" s="3">
        <v>141.19</v>
      </c>
      <c r="R1369" s="3">
        <v>116.19</v>
      </c>
      <c r="S1369" s="3">
        <v>131.69</v>
      </c>
      <c r="T1369" s="3">
        <v>136.72999999999999</v>
      </c>
      <c r="U1369" s="3">
        <v>139.38999999999999</v>
      </c>
      <c r="V1369" s="3">
        <v>144.38999999999999</v>
      </c>
      <c r="W1369" s="3">
        <v>143.09</v>
      </c>
      <c r="X1369" s="3">
        <v>142.29</v>
      </c>
      <c r="Y1369" s="3">
        <v>141.56</v>
      </c>
      <c r="Z1369" s="3">
        <v>142.41999999999999</v>
      </c>
      <c r="AA1369" s="3">
        <v>138.13</v>
      </c>
      <c r="AB1369" s="3">
        <v>119.31</v>
      </c>
      <c r="AC1369" s="3">
        <v>106.14</v>
      </c>
      <c r="AD1369" s="3">
        <v>103.86</v>
      </c>
      <c r="AE1369" s="3">
        <v>97.2</v>
      </c>
      <c r="AF1369" s="3">
        <v>97.2</v>
      </c>
      <c r="AG1369" s="3">
        <v>99.8</v>
      </c>
      <c r="AH1369" s="3">
        <v>105.35</v>
      </c>
      <c r="AI1369" s="3">
        <v>113.25</v>
      </c>
      <c r="AJ1369" s="3">
        <v>115.88</v>
      </c>
      <c r="AK1369" s="3">
        <v>113.3</v>
      </c>
      <c r="AL1369" s="3">
        <v>111.47</v>
      </c>
      <c r="AM1369" s="3">
        <v>106.35</v>
      </c>
      <c r="AN1369" s="3">
        <v>87.06</v>
      </c>
      <c r="AO1369" s="3">
        <v>81.3</v>
      </c>
      <c r="AP1369" s="3">
        <v>78.25</v>
      </c>
      <c r="AQ1369" s="3">
        <v>77.67</v>
      </c>
      <c r="AR1369" s="3">
        <v>79.14</v>
      </c>
      <c r="AS1369" s="3">
        <v>83.06</v>
      </c>
      <c r="AT1369" s="3">
        <v>91.97</v>
      </c>
      <c r="AU1369" s="3">
        <v>90.86</v>
      </c>
      <c r="AV1369" s="3">
        <v>89.95</v>
      </c>
      <c r="AW1369" s="3">
        <v>85.03</v>
      </c>
      <c r="AX1369" s="3">
        <v>85.31</v>
      </c>
      <c r="AY1369" s="3">
        <v>82.36</v>
      </c>
    </row>
    <row r="1370" spans="1:51" x14ac:dyDescent="0.35">
      <c r="A1370" s="5">
        <f t="shared" si="22"/>
        <v>44643</v>
      </c>
      <c r="B1370" t="s">
        <v>1515</v>
      </c>
      <c r="C1370" s="2">
        <v>44643</v>
      </c>
      <c r="D1370" s="3">
        <v>277.5</v>
      </c>
      <c r="E1370" s="3">
        <v>279.63</v>
      </c>
      <c r="F1370" s="3">
        <v>280.76</v>
      </c>
      <c r="G1370" s="3">
        <v>281.64999999999998</v>
      </c>
      <c r="H1370" s="3">
        <v>282.25</v>
      </c>
      <c r="I1370" s="3">
        <v>285.25</v>
      </c>
      <c r="J1370" s="3">
        <v>280.25</v>
      </c>
      <c r="K1370" s="3">
        <v>287.98</v>
      </c>
      <c r="L1370" s="3">
        <v>287.44</v>
      </c>
      <c r="M1370" s="3">
        <v>283.67</v>
      </c>
      <c r="N1370" s="3">
        <v>276.58</v>
      </c>
      <c r="O1370" s="3">
        <v>249.19</v>
      </c>
      <c r="P1370" s="3">
        <v>174.74</v>
      </c>
      <c r="Q1370" s="3">
        <v>154.28</v>
      </c>
      <c r="R1370" s="3">
        <v>127.75</v>
      </c>
      <c r="S1370" s="3">
        <v>144.5</v>
      </c>
      <c r="T1370" s="3">
        <v>149.59</v>
      </c>
      <c r="U1370" s="3">
        <v>152.28</v>
      </c>
      <c r="V1370" s="3">
        <v>157.4</v>
      </c>
      <c r="W1370" s="3">
        <v>155.52000000000001</v>
      </c>
      <c r="X1370" s="3">
        <v>154.49</v>
      </c>
      <c r="Y1370" s="3">
        <v>153.04</v>
      </c>
      <c r="Z1370" s="3">
        <v>153.82</v>
      </c>
      <c r="AA1370" s="3">
        <v>149.58000000000001</v>
      </c>
      <c r="AB1370" s="3">
        <v>127.96</v>
      </c>
      <c r="AC1370" s="3">
        <v>114.65</v>
      </c>
      <c r="AD1370" s="3">
        <v>112.32</v>
      </c>
      <c r="AE1370" s="3">
        <v>105.25</v>
      </c>
      <c r="AF1370" s="3">
        <v>105.29</v>
      </c>
      <c r="AG1370" s="3">
        <v>108.05</v>
      </c>
      <c r="AH1370" s="3">
        <v>114.42</v>
      </c>
      <c r="AI1370" s="3">
        <v>122.77</v>
      </c>
      <c r="AJ1370" s="3">
        <v>125.59</v>
      </c>
      <c r="AK1370" s="3">
        <v>120.93</v>
      </c>
      <c r="AL1370" s="3">
        <v>119.22</v>
      </c>
      <c r="AM1370" s="3">
        <v>114.21</v>
      </c>
      <c r="AN1370" s="3">
        <v>94.07</v>
      </c>
      <c r="AO1370" s="3">
        <v>88.12</v>
      </c>
      <c r="AP1370" s="3">
        <v>84.99</v>
      </c>
      <c r="AQ1370" s="3">
        <v>84.58</v>
      </c>
      <c r="AR1370" s="3">
        <v>86.15</v>
      </c>
      <c r="AS1370" s="3">
        <v>90.35</v>
      </c>
      <c r="AT1370" s="3">
        <v>100.05</v>
      </c>
      <c r="AU1370" s="3">
        <v>98.81</v>
      </c>
      <c r="AV1370" s="3">
        <v>97.84</v>
      </c>
      <c r="AW1370" s="3">
        <v>92.78</v>
      </c>
      <c r="AX1370" s="3">
        <v>93.09</v>
      </c>
      <c r="AY1370" s="3">
        <v>89.83</v>
      </c>
    </row>
    <row r="1371" spans="1:51" x14ac:dyDescent="0.35">
      <c r="A1371" s="5">
        <f t="shared" si="22"/>
        <v>44644</v>
      </c>
      <c r="B1371" t="s">
        <v>1516</v>
      </c>
      <c r="C1371" s="2">
        <v>44644</v>
      </c>
      <c r="D1371" s="3">
        <v>264.82</v>
      </c>
      <c r="E1371" s="3">
        <v>268.08</v>
      </c>
      <c r="F1371" s="3">
        <v>269.98</v>
      </c>
      <c r="G1371" s="3">
        <v>271.24</v>
      </c>
      <c r="H1371" s="3">
        <v>272.39999999999998</v>
      </c>
      <c r="I1371" s="3">
        <v>275.44</v>
      </c>
      <c r="J1371" s="3">
        <v>267.42</v>
      </c>
      <c r="K1371" s="3">
        <v>273.42</v>
      </c>
      <c r="L1371" s="3">
        <v>272.42</v>
      </c>
      <c r="M1371" s="3">
        <v>267.42</v>
      </c>
      <c r="N1371" s="3">
        <v>260.41000000000003</v>
      </c>
      <c r="O1371" s="3">
        <v>235.41</v>
      </c>
      <c r="P1371" s="3">
        <v>175.24</v>
      </c>
      <c r="Q1371" s="3">
        <v>158.25</v>
      </c>
      <c r="R1371" s="3">
        <v>131.75</v>
      </c>
      <c r="S1371" s="3">
        <v>148.75</v>
      </c>
      <c r="T1371" s="3">
        <v>153.75</v>
      </c>
      <c r="U1371" s="3">
        <v>156.31</v>
      </c>
      <c r="V1371" s="3">
        <v>161.28</v>
      </c>
      <c r="W1371" s="3">
        <v>159.16999999999999</v>
      </c>
      <c r="X1371" s="3">
        <v>158.02000000000001</v>
      </c>
      <c r="Y1371" s="3">
        <v>154.97999999999999</v>
      </c>
      <c r="Z1371" s="3">
        <v>155.68</v>
      </c>
      <c r="AA1371" s="3">
        <v>149.66</v>
      </c>
      <c r="AB1371" s="3">
        <v>126.43</v>
      </c>
      <c r="AC1371" s="3">
        <v>112.38</v>
      </c>
      <c r="AD1371" s="3">
        <v>110.38</v>
      </c>
      <c r="AE1371" s="3">
        <v>102.88</v>
      </c>
      <c r="AF1371" s="3">
        <v>102.92</v>
      </c>
      <c r="AG1371" s="3">
        <v>105.41</v>
      </c>
      <c r="AH1371" s="3">
        <v>112.41</v>
      </c>
      <c r="AI1371" s="3">
        <v>120.76</v>
      </c>
      <c r="AJ1371" s="3">
        <v>123.58</v>
      </c>
      <c r="AK1371" s="3">
        <v>118.92</v>
      </c>
      <c r="AL1371" s="3">
        <v>117.21</v>
      </c>
      <c r="AM1371" s="3">
        <v>112.2</v>
      </c>
      <c r="AN1371" s="3">
        <v>92.06</v>
      </c>
      <c r="AO1371" s="3">
        <v>86.11</v>
      </c>
      <c r="AP1371" s="3">
        <v>82.98</v>
      </c>
      <c r="AQ1371" s="3">
        <v>82.57</v>
      </c>
      <c r="AR1371" s="3">
        <v>84.14</v>
      </c>
      <c r="AS1371" s="3">
        <v>88.34</v>
      </c>
      <c r="AT1371" s="3">
        <v>98.04</v>
      </c>
      <c r="AU1371" s="3">
        <v>96.8</v>
      </c>
      <c r="AV1371" s="3">
        <v>95.83</v>
      </c>
      <c r="AW1371" s="3">
        <v>90.77</v>
      </c>
      <c r="AX1371" s="3">
        <v>91.08</v>
      </c>
      <c r="AY1371" s="3">
        <v>87.82</v>
      </c>
    </row>
    <row r="1372" spans="1:51" x14ac:dyDescent="0.35">
      <c r="A1372" s="5">
        <f t="shared" si="22"/>
        <v>44645</v>
      </c>
      <c r="B1372" t="s">
        <v>1517</v>
      </c>
      <c r="C1372" s="2">
        <v>44645</v>
      </c>
      <c r="D1372" s="3">
        <v>236.61</v>
      </c>
      <c r="E1372" s="3">
        <v>241.11</v>
      </c>
      <c r="F1372" s="3">
        <v>244.77</v>
      </c>
      <c r="G1372" s="3">
        <v>245.54</v>
      </c>
      <c r="H1372" s="3">
        <v>246.53</v>
      </c>
      <c r="I1372" s="3">
        <v>249.4</v>
      </c>
      <c r="J1372" s="3">
        <v>244.41</v>
      </c>
      <c r="K1372" s="3">
        <v>250.48</v>
      </c>
      <c r="L1372" s="3">
        <v>249.57</v>
      </c>
      <c r="M1372" s="3">
        <v>246.05</v>
      </c>
      <c r="N1372" s="3">
        <v>241.55</v>
      </c>
      <c r="O1372" s="3">
        <v>219.55</v>
      </c>
      <c r="P1372" s="3">
        <v>169.29</v>
      </c>
      <c r="Q1372" s="3">
        <v>153.80000000000001</v>
      </c>
      <c r="R1372" s="3">
        <v>128.16</v>
      </c>
      <c r="S1372" s="3">
        <v>143.41999999999999</v>
      </c>
      <c r="T1372" s="3">
        <v>148.19999999999999</v>
      </c>
      <c r="U1372" s="3">
        <v>150.74</v>
      </c>
      <c r="V1372" s="3">
        <v>154.32</v>
      </c>
      <c r="W1372" s="3">
        <v>151.68</v>
      </c>
      <c r="X1372" s="3">
        <v>150.65</v>
      </c>
      <c r="Y1372" s="3">
        <v>147.31</v>
      </c>
      <c r="Z1372" s="3">
        <v>148.05000000000001</v>
      </c>
      <c r="AA1372" s="3">
        <v>142.5</v>
      </c>
      <c r="AB1372" s="3">
        <v>123.43</v>
      </c>
      <c r="AC1372" s="3">
        <v>109.45</v>
      </c>
      <c r="AD1372" s="3">
        <v>107.45</v>
      </c>
      <c r="AE1372" s="3">
        <v>100.13</v>
      </c>
      <c r="AF1372" s="3">
        <v>100.15</v>
      </c>
      <c r="AG1372" s="3">
        <v>102.57</v>
      </c>
      <c r="AH1372" s="3">
        <v>110.18</v>
      </c>
      <c r="AI1372" s="3">
        <v>118.39</v>
      </c>
      <c r="AJ1372" s="3">
        <v>121.14</v>
      </c>
      <c r="AK1372" s="3">
        <v>116.58</v>
      </c>
      <c r="AL1372" s="3">
        <v>114.81</v>
      </c>
      <c r="AM1372" s="3">
        <v>109.76</v>
      </c>
      <c r="AN1372" s="3">
        <v>92.14</v>
      </c>
      <c r="AO1372" s="3">
        <v>86.2</v>
      </c>
      <c r="AP1372" s="3">
        <v>83.07</v>
      </c>
      <c r="AQ1372" s="3">
        <v>82.65</v>
      </c>
      <c r="AR1372" s="3">
        <v>84.22</v>
      </c>
      <c r="AS1372" s="3">
        <v>88.41</v>
      </c>
      <c r="AT1372" s="3">
        <v>98.08</v>
      </c>
      <c r="AU1372" s="3">
        <v>96.83</v>
      </c>
      <c r="AV1372" s="3">
        <v>95.87</v>
      </c>
      <c r="AW1372" s="3">
        <v>90.81</v>
      </c>
      <c r="AX1372" s="3">
        <v>91.12</v>
      </c>
      <c r="AY1372" s="3">
        <v>87.87</v>
      </c>
    </row>
    <row r="1373" spans="1:51" x14ac:dyDescent="0.35">
      <c r="A1373" s="5">
        <f t="shared" si="22"/>
        <v>44648</v>
      </c>
      <c r="B1373" t="s">
        <v>1518</v>
      </c>
      <c r="C1373" s="2">
        <v>44648</v>
      </c>
      <c r="D1373" s="3">
        <v>245.77</v>
      </c>
      <c r="E1373" s="3">
        <v>248.12</v>
      </c>
      <c r="F1373" s="3">
        <v>249.72</v>
      </c>
      <c r="G1373" s="3">
        <v>250.47</v>
      </c>
      <c r="H1373" s="3">
        <v>253.22</v>
      </c>
      <c r="I1373" s="3">
        <v>255.97</v>
      </c>
      <c r="J1373" s="3">
        <v>248.27</v>
      </c>
      <c r="K1373" s="3">
        <v>255.27</v>
      </c>
      <c r="L1373" s="3">
        <v>256.02</v>
      </c>
      <c r="M1373" s="3">
        <v>255.25</v>
      </c>
      <c r="N1373" s="3">
        <v>253.89</v>
      </c>
      <c r="O1373" s="3">
        <v>231.86</v>
      </c>
      <c r="P1373" s="3">
        <v>168.11</v>
      </c>
      <c r="Q1373" s="3">
        <v>149.93</v>
      </c>
      <c r="R1373" s="3">
        <v>125.18</v>
      </c>
      <c r="S1373" s="3">
        <v>141.68</v>
      </c>
      <c r="T1373" s="3">
        <v>146.32</v>
      </c>
      <c r="U1373" s="3">
        <v>148.85</v>
      </c>
      <c r="V1373" s="3">
        <v>152.62</v>
      </c>
      <c r="W1373" s="3">
        <v>150.69999999999999</v>
      </c>
      <c r="X1373" s="3">
        <v>149.72999999999999</v>
      </c>
      <c r="Y1373" s="3">
        <v>146.19</v>
      </c>
      <c r="Z1373" s="3">
        <v>146.93</v>
      </c>
      <c r="AA1373" s="3">
        <v>141.38999999999999</v>
      </c>
      <c r="AB1373" s="3">
        <v>123.5</v>
      </c>
      <c r="AC1373" s="3">
        <v>109.87</v>
      </c>
      <c r="AD1373" s="3">
        <v>107.88</v>
      </c>
      <c r="AE1373" s="3">
        <v>100.62</v>
      </c>
      <c r="AF1373" s="3">
        <v>100.63</v>
      </c>
      <c r="AG1373" s="3">
        <v>103.02</v>
      </c>
      <c r="AH1373" s="3">
        <v>109.28</v>
      </c>
      <c r="AI1373" s="3">
        <v>117.21</v>
      </c>
      <c r="AJ1373" s="3">
        <v>119.93</v>
      </c>
      <c r="AK1373" s="3">
        <v>115.42</v>
      </c>
      <c r="AL1373" s="3">
        <v>113.63</v>
      </c>
      <c r="AM1373" s="3">
        <v>108.55</v>
      </c>
      <c r="AN1373" s="3">
        <v>91.25</v>
      </c>
      <c r="AO1373" s="3">
        <v>85.34</v>
      </c>
      <c r="AP1373" s="3">
        <v>82.22</v>
      </c>
      <c r="AQ1373" s="3">
        <v>81.77</v>
      </c>
      <c r="AR1373" s="3">
        <v>83.31</v>
      </c>
      <c r="AS1373" s="3">
        <v>87.45</v>
      </c>
      <c r="AT1373" s="3">
        <v>96.99</v>
      </c>
      <c r="AU1373" s="3">
        <v>95.76</v>
      </c>
      <c r="AV1373" s="3">
        <v>94.81</v>
      </c>
      <c r="AW1373" s="3">
        <v>89.77</v>
      </c>
      <c r="AX1373" s="3">
        <v>90.07</v>
      </c>
      <c r="AY1373" s="3">
        <v>86.88</v>
      </c>
    </row>
    <row r="1374" spans="1:51" x14ac:dyDescent="0.35">
      <c r="A1374" s="5">
        <f t="shared" si="22"/>
        <v>44649</v>
      </c>
      <c r="B1374" t="s">
        <v>1519</v>
      </c>
      <c r="C1374" s="2">
        <v>44649</v>
      </c>
      <c r="D1374" s="3">
        <v>263.42</v>
      </c>
      <c r="E1374" s="3">
        <v>264.01</v>
      </c>
      <c r="F1374" s="3">
        <v>266.26</v>
      </c>
      <c r="G1374" s="3">
        <v>266.86</v>
      </c>
      <c r="H1374" s="3">
        <v>268.82</v>
      </c>
      <c r="I1374" s="3">
        <v>271.3</v>
      </c>
      <c r="J1374" s="3">
        <v>262.7</v>
      </c>
      <c r="K1374" s="3">
        <v>269.7</v>
      </c>
      <c r="L1374" s="3">
        <v>271.7</v>
      </c>
      <c r="M1374" s="3">
        <v>271.7</v>
      </c>
      <c r="N1374" s="3">
        <v>268.79000000000002</v>
      </c>
      <c r="O1374" s="3">
        <v>245.92</v>
      </c>
      <c r="P1374" s="3">
        <v>172.64</v>
      </c>
      <c r="Q1374" s="3">
        <v>151.63</v>
      </c>
      <c r="R1374" s="3">
        <v>127.23</v>
      </c>
      <c r="S1374" s="3">
        <v>143.66999999999999</v>
      </c>
      <c r="T1374" s="3">
        <v>147.84</v>
      </c>
      <c r="U1374" s="3">
        <v>150.28</v>
      </c>
      <c r="V1374" s="3">
        <v>152.88999999999999</v>
      </c>
      <c r="W1374" s="3">
        <v>150.9</v>
      </c>
      <c r="X1374" s="3">
        <v>149.84</v>
      </c>
      <c r="Y1374" s="3">
        <v>148.33000000000001</v>
      </c>
      <c r="Z1374" s="3">
        <v>148.91999999999999</v>
      </c>
      <c r="AA1374" s="3">
        <v>143.19</v>
      </c>
      <c r="AB1374" s="3">
        <v>119.02</v>
      </c>
      <c r="AC1374" s="3">
        <v>105.39</v>
      </c>
      <c r="AD1374" s="3">
        <v>103.4</v>
      </c>
      <c r="AE1374" s="3">
        <v>96.15</v>
      </c>
      <c r="AF1374" s="3">
        <v>96.16</v>
      </c>
      <c r="AG1374" s="3">
        <v>98.55</v>
      </c>
      <c r="AH1374" s="3">
        <v>106.72</v>
      </c>
      <c r="AI1374" s="3">
        <v>115.2</v>
      </c>
      <c r="AJ1374" s="3">
        <v>118.25</v>
      </c>
      <c r="AK1374" s="3">
        <v>113.33</v>
      </c>
      <c r="AL1374" s="3">
        <v>111.74</v>
      </c>
      <c r="AM1374" s="3">
        <v>106.83</v>
      </c>
      <c r="AN1374" s="3">
        <v>89.69</v>
      </c>
      <c r="AO1374" s="3">
        <v>83.92</v>
      </c>
      <c r="AP1374" s="3">
        <v>80.95</v>
      </c>
      <c r="AQ1374" s="3">
        <v>80.63</v>
      </c>
      <c r="AR1374" s="3">
        <v>82.32</v>
      </c>
      <c r="AS1374" s="3">
        <v>86.67</v>
      </c>
      <c r="AT1374" s="3">
        <v>96.5</v>
      </c>
      <c r="AU1374" s="3">
        <v>95.32</v>
      </c>
      <c r="AV1374" s="3">
        <v>94.41</v>
      </c>
      <c r="AW1374" s="3">
        <v>89.39</v>
      </c>
      <c r="AX1374" s="3">
        <v>89.71</v>
      </c>
      <c r="AY1374" s="3">
        <v>86.54</v>
      </c>
    </row>
    <row r="1375" spans="1:51" x14ac:dyDescent="0.35">
      <c r="A1375" s="5">
        <f t="shared" si="22"/>
        <v>44650</v>
      </c>
      <c r="B1375" t="s">
        <v>1520</v>
      </c>
      <c r="C1375" s="2">
        <v>44650</v>
      </c>
      <c r="D1375" s="3">
        <v>283.23</v>
      </c>
      <c r="E1375" s="3">
        <v>286.58</v>
      </c>
      <c r="F1375" s="3">
        <v>289.16000000000003</v>
      </c>
      <c r="G1375" s="3">
        <v>290.20999999999998</v>
      </c>
      <c r="H1375" s="3">
        <v>291.69</v>
      </c>
      <c r="I1375" s="3">
        <v>293.61</v>
      </c>
      <c r="J1375" s="3">
        <v>283.83</v>
      </c>
      <c r="K1375" s="3">
        <v>290.05</v>
      </c>
      <c r="L1375" s="3">
        <v>294.8</v>
      </c>
      <c r="M1375" s="3">
        <v>294.64999999999998</v>
      </c>
      <c r="N1375" s="3">
        <v>292.27999999999997</v>
      </c>
      <c r="O1375" s="3">
        <v>270.41000000000003</v>
      </c>
      <c r="P1375" s="3">
        <v>185.67</v>
      </c>
      <c r="Q1375" s="3">
        <v>155.19999999999999</v>
      </c>
      <c r="R1375" s="3">
        <v>127.22</v>
      </c>
      <c r="S1375" s="3">
        <v>142</v>
      </c>
      <c r="T1375" s="3">
        <v>145.52000000000001</v>
      </c>
      <c r="U1375" s="3">
        <v>147.68</v>
      </c>
      <c r="V1375" s="3">
        <v>151.87</v>
      </c>
      <c r="W1375" s="3">
        <v>150.25</v>
      </c>
      <c r="X1375" s="3">
        <v>149.47</v>
      </c>
      <c r="Y1375" s="3">
        <v>147.38</v>
      </c>
      <c r="Z1375" s="3">
        <v>148.08000000000001</v>
      </c>
      <c r="AA1375" s="3">
        <v>142.4</v>
      </c>
      <c r="AB1375" s="3">
        <v>117.85</v>
      </c>
      <c r="AC1375" s="3">
        <v>104.19</v>
      </c>
      <c r="AD1375" s="3">
        <v>102.11</v>
      </c>
      <c r="AE1375" s="3">
        <v>94.75</v>
      </c>
      <c r="AF1375" s="3">
        <v>94.59</v>
      </c>
      <c r="AG1375" s="3">
        <v>96.78</v>
      </c>
      <c r="AH1375" s="3">
        <v>106.38</v>
      </c>
      <c r="AI1375" s="3">
        <v>114.8</v>
      </c>
      <c r="AJ1375" s="3">
        <v>117.81</v>
      </c>
      <c r="AK1375" s="3">
        <v>110.87</v>
      </c>
      <c r="AL1375" s="3">
        <v>109.38</v>
      </c>
      <c r="AM1375" s="3">
        <v>104.66</v>
      </c>
      <c r="AN1375" s="3">
        <v>87.86</v>
      </c>
      <c r="AO1375" s="3">
        <v>82.29</v>
      </c>
      <c r="AP1375" s="3">
        <v>79.400000000000006</v>
      </c>
      <c r="AQ1375" s="3">
        <v>78.97</v>
      </c>
      <c r="AR1375" s="3">
        <v>80.52</v>
      </c>
      <c r="AS1375" s="3">
        <v>84.64</v>
      </c>
      <c r="AT1375" s="3">
        <v>94.07</v>
      </c>
      <c r="AU1375" s="3">
        <v>92.71</v>
      </c>
      <c r="AV1375" s="3">
        <v>91.76</v>
      </c>
      <c r="AW1375" s="3">
        <v>86.88</v>
      </c>
      <c r="AX1375" s="3">
        <v>87.53</v>
      </c>
      <c r="AY1375" s="3">
        <v>84.88</v>
      </c>
    </row>
    <row r="1376" spans="1:51" x14ac:dyDescent="0.35">
      <c r="A1376" s="5">
        <f t="shared" si="22"/>
        <v>44651</v>
      </c>
      <c r="B1376" t="s">
        <v>1521</v>
      </c>
      <c r="C1376" s="2">
        <v>44651</v>
      </c>
      <c r="D1376" s="3">
        <v>299.32</v>
      </c>
      <c r="E1376" s="3">
        <v>303.83</v>
      </c>
      <c r="F1376" s="3">
        <v>305.52999999999997</v>
      </c>
      <c r="G1376" s="3">
        <v>305.52999999999997</v>
      </c>
      <c r="H1376" s="3">
        <v>306.33</v>
      </c>
      <c r="I1376" s="3">
        <v>297.44</v>
      </c>
      <c r="J1376" s="3">
        <v>301.44</v>
      </c>
      <c r="K1376" s="3">
        <v>305.27</v>
      </c>
      <c r="L1376" s="3">
        <v>305.12</v>
      </c>
      <c r="M1376" s="3">
        <v>302.13</v>
      </c>
      <c r="N1376" s="3">
        <v>280.13</v>
      </c>
      <c r="O1376" s="3">
        <v>184.91</v>
      </c>
      <c r="P1376" s="3">
        <v>151.91</v>
      </c>
      <c r="Q1376" s="3">
        <v>124.41</v>
      </c>
      <c r="R1376" s="3">
        <v>139.19</v>
      </c>
      <c r="S1376" s="3">
        <v>142.71</v>
      </c>
      <c r="T1376" s="3">
        <v>145.21</v>
      </c>
      <c r="U1376" s="3">
        <v>148.68</v>
      </c>
      <c r="V1376" s="3">
        <v>145.94</v>
      </c>
      <c r="W1376" s="3">
        <v>143.88999999999999</v>
      </c>
      <c r="X1376" s="3">
        <v>141.84</v>
      </c>
      <c r="Y1376" s="3">
        <v>142.83000000000001</v>
      </c>
      <c r="Z1376" s="3">
        <v>137.81</v>
      </c>
      <c r="AA1376" s="3">
        <v>117.48</v>
      </c>
      <c r="AB1376" s="3">
        <v>104.44</v>
      </c>
      <c r="AC1376" s="3">
        <v>102.43</v>
      </c>
      <c r="AD1376" s="3">
        <v>95.06</v>
      </c>
      <c r="AE1376" s="3">
        <v>94.89</v>
      </c>
      <c r="AF1376" s="3">
        <v>98.09</v>
      </c>
      <c r="AG1376" s="3">
        <v>107.08</v>
      </c>
      <c r="AH1376" s="3">
        <v>115.08</v>
      </c>
      <c r="AI1376" s="3">
        <v>118.09</v>
      </c>
      <c r="AJ1376" s="3">
        <v>111.15</v>
      </c>
      <c r="AK1376" s="3">
        <v>109.66</v>
      </c>
      <c r="AL1376" s="3">
        <v>104.94</v>
      </c>
      <c r="AM1376" s="3">
        <v>88.14</v>
      </c>
      <c r="AN1376" s="3">
        <v>82.57</v>
      </c>
      <c r="AO1376" s="3">
        <v>79.680000000000007</v>
      </c>
      <c r="AP1376" s="3">
        <v>79.25</v>
      </c>
      <c r="AQ1376" s="3">
        <v>80.8</v>
      </c>
      <c r="AR1376" s="3">
        <v>84.92</v>
      </c>
      <c r="AS1376" s="3">
        <v>94.35</v>
      </c>
      <c r="AT1376" s="3">
        <v>92.99</v>
      </c>
      <c r="AU1376" s="3">
        <v>92.04</v>
      </c>
      <c r="AV1376" s="3">
        <v>87.16</v>
      </c>
      <c r="AW1376" s="3">
        <v>87.81</v>
      </c>
      <c r="AX1376" s="3">
        <v>85.16</v>
      </c>
      <c r="AY1376" s="3">
        <v>68.95</v>
      </c>
    </row>
    <row r="1377" spans="1:51" x14ac:dyDescent="0.35">
      <c r="A1377" s="5">
        <f t="shared" si="22"/>
        <v>44652</v>
      </c>
      <c r="B1377" t="s">
        <v>1522</v>
      </c>
      <c r="C1377" s="2">
        <v>44652</v>
      </c>
      <c r="D1377" s="3">
        <v>257.32</v>
      </c>
      <c r="E1377" s="3">
        <v>262.68</v>
      </c>
      <c r="F1377" s="3">
        <v>264.67</v>
      </c>
      <c r="G1377" s="3">
        <v>266.02</v>
      </c>
      <c r="H1377" s="3">
        <v>267.32</v>
      </c>
      <c r="I1377" s="3">
        <v>260.25</v>
      </c>
      <c r="J1377" s="3">
        <v>267.25</v>
      </c>
      <c r="K1377" s="3">
        <v>270.75</v>
      </c>
      <c r="L1377" s="3">
        <v>271.25</v>
      </c>
      <c r="M1377" s="3">
        <v>271.75</v>
      </c>
      <c r="N1377" s="3">
        <v>253.25</v>
      </c>
      <c r="O1377" s="3">
        <v>171.77</v>
      </c>
      <c r="P1377" s="3">
        <v>150.91</v>
      </c>
      <c r="Q1377" s="3">
        <v>130</v>
      </c>
      <c r="R1377" s="3">
        <v>140</v>
      </c>
      <c r="S1377" s="3">
        <v>143.52000000000001</v>
      </c>
      <c r="T1377" s="3">
        <v>146.02000000000001</v>
      </c>
      <c r="U1377" s="3">
        <v>150.02000000000001</v>
      </c>
      <c r="V1377" s="3">
        <v>149.02000000000001</v>
      </c>
      <c r="W1377" s="3">
        <v>146.97</v>
      </c>
      <c r="X1377" s="3">
        <v>144.91999999999999</v>
      </c>
      <c r="Y1377" s="3">
        <v>145.91</v>
      </c>
      <c r="Z1377" s="3">
        <v>142.03</v>
      </c>
      <c r="AA1377" s="3">
        <v>121.45</v>
      </c>
      <c r="AB1377" s="3">
        <v>108.37</v>
      </c>
      <c r="AC1377" s="3">
        <v>106.3</v>
      </c>
      <c r="AD1377" s="3">
        <v>98.89</v>
      </c>
      <c r="AE1377" s="3">
        <v>98.69</v>
      </c>
      <c r="AF1377" s="3">
        <v>99.66</v>
      </c>
      <c r="AG1377" s="3">
        <v>107.64</v>
      </c>
      <c r="AH1377" s="3">
        <v>115.64</v>
      </c>
      <c r="AI1377" s="3">
        <v>118.65</v>
      </c>
      <c r="AJ1377" s="3">
        <v>111.71</v>
      </c>
      <c r="AK1377" s="3">
        <v>110.22</v>
      </c>
      <c r="AL1377" s="3">
        <v>102.22</v>
      </c>
      <c r="AM1377" s="3">
        <v>87.54</v>
      </c>
      <c r="AN1377" s="3">
        <v>81.97</v>
      </c>
      <c r="AO1377" s="3">
        <v>79.09</v>
      </c>
      <c r="AP1377" s="3">
        <v>78.66</v>
      </c>
      <c r="AQ1377" s="3">
        <v>80.2</v>
      </c>
      <c r="AR1377" s="3">
        <v>84.32</v>
      </c>
      <c r="AS1377" s="3">
        <v>92.39</v>
      </c>
      <c r="AT1377" s="3">
        <v>91.03</v>
      </c>
      <c r="AU1377" s="3">
        <v>90.08</v>
      </c>
      <c r="AV1377" s="3">
        <v>85.2</v>
      </c>
      <c r="AW1377" s="3">
        <v>85.85</v>
      </c>
      <c r="AX1377" s="3">
        <v>83.2</v>
      </c>
      <c r="AY1377" s="3">
        <v>67.59</v>
      </c>
    </row>
    <row r="1378" spans="1:51" x14ac:dyDescent="0.35">
      <c r="A1378" s="5">
        <f t="shared" si="22"/>
        <v>44655</v>
      </c>
      <c r="B1378" t="s">
        <v>1523</v>
      </c>
      <c r="C1378" s="2">
        <v>44655</v>
      </c>
      <c r="D1378" s="3">
        <v>244.06</v>
      </c>
      <c r="E1378" s="3">
        <v>252.04</v>
      </c>
      <c r="F1378" s="3">
        <v>257.88</v>
      </c>
      <c r="G1378" s="3">
        <v>259.77999999999997</v>
      </c>
      <c r="H1378" s="3">
        <v>262.57</v>
      </c>
      <c r="I1378" s="3">
        <v>255.34</v>
      </c>
      <c r="J1378" s="3">
        <v>263.08999999999997</v>
      </c>
      <c r="K1378" s="3">
        <v>267.75</v>
      </c>
      <c r="L1378" s="3">
        <v>267.83999999999997</v>
      </c>
      <c r="M1378" s="3">
        <v>266.83999999999997</v>
      </c>
      <c r="N1378" s="3">
        <v>249.84</v>
      </c>
      <c r="O1378" s="3">
        <v>170.93</v>
      </c>
      <c r="P1378" s="3">
        <v>152.22</v>
      </c>
      <c r="Q1378" s="3">
        <v>131.31</v>
      </c>
      <c r="R1378" s="3">
        <v>140.83000000000001</v>
      </c>
      <c r="S1378" s="3">
        <v>144.34</v>
      </c>
      <c r="T1378" s="3">
        <v>146.84</v>
      </c>
      <c r="U1378" s="3">
        <v>150.84</v>
      </c>
      <c r="V1378" s="3">
        <v>149.84</v>
      </c>
      <c r="W1378" s="3">
        <v>147.79</v>
      </c>
      <c r="X1378" s="3">
        <v>146.99</v>
      </c>
      <c r="Y1378" s="3">
        <v>147.97999999999999</v>
      </c>
      <c r="Z1378" s="3">
        <v>144.1</v>
      </c>
      <c r="AA1378" s="3">
        <v>126.21</v>
      </c>
      <c r="AB1378" s="3">
        <v>113.11</v>
      </c>
      <c r="AC1378" s="3">
        <v>111.05</v>
      </c>
      <c r="AD1378" s="3">
        <v>103.63</v>
      </c>
      <c r="AE1378" s="3">
        <v>103.43</v>
      </c>
      <c r="AF1378" s="3">
        <v>104.4</v>
      </c>
      <c r="AG1378" s="3">
        <v>112.03</v>
      </c>
      <c r="AH1378" s="3">
        <v>120.03</v>
      </c>
      <c r="AI1378" s="3">
        <v>123.02</v>
      </c>
      <c r="AJ1378" s="3">
        <v>116.64</v>
      </c>
      <c r="AK1378" s="3">
        <v>115.14</v>
      </c>
      <c r="AL1378" s="3">
        <v>107.14</v>
      </c>
      <c r="AM1378" s="3">
        <v>91.36</v>
      </c>
      <c r="AN1378" s="3">
        <v>85.8</v>
      </c>
      <c r="AO1378" s="3">
        <v>82.9</v>
      </c>
      <c r="AP1378" s="3">
        <v>82.47</v>
      </c>
      <c r="AQ1378" s="3">
        <v>84.01</v>
      </c>
      <c r="AR1378" s="3">
        <v>88.13</v>
      </c>
      <c r="AS1378" s="3">
        <v>94.17</v>
      </c>
      <c r="AT1378" s="3">
        <v>92.81</v>
      </c>
      <c r="AU1378" s="3">
        <v>91.86</v>
      </c>
      <c r="AV1378" s="3">
        <v>86.98</v>
      </c>
      <c r="AW1378" s="3">
        <v>87.63</v>
      </c>
      <c r="AX1378" s="3">
        <v>84.97</v>
      </c>
      <c r="AY1378" s="3">
        <v>69.36</v>
      </c>
    </row>
    <row r="1379" spans="1:51" x14ac:dyDescent="0.35">
      <c r="A1379" s="5">
        <f t="shared" si="22"/>
        <v>44656</v>
      </c>
      <c r="B1379" t="s">
        <v>1524</v>
      </c>
      <c r="C1379" s="2">
        <v>44656</v>
      </c>
      <c r="D1379" s="3">
        <v>242.24</v>
      </c>
      <c r="E1379" s="3">
        <v>249.68</v>
      </c>
      <c r="F1379" s="3">
        <v>254.24</v>
      </c>
      <c r="G1379" s="3">
        <v>258.68</v>
      </c>
      <c r="H1379" s="3">
        <v>263.27999999999997</v>
      </c>
      <c r="I1379" s="3">
        <v>260.2</v>
      </c>
      <c r="J1379" s="3">
        <v>266.74</v>
      </c>
      <c r="K1379" s="3">
        <v>270.2</v>
      </c>
      <c r="L1379" s="3">
        <v>272.89999999999998</v>
      </c>
      <c r="M1379" s="3">
        <v>271.39999999999998</v>
      </c>
      <c r="N1379" s="3">
        <v>251.65</v>
      </c>
      <c r="O1379" s="3">
        <v>180.22</v>
      </c>
      <c r="P1379" s="3">
        <v>163.19999999999999</v>
      </c>
      <c r="Q1379" s="3">
        <v>142.30000000000001</v>
      </c>
      <c r="R1379" s="3">
        <v>153.12</v>
      </c>
      <c r="S1379" s="3">
        <v>156.63</v>
      </c>
      <c r="T1379" s="3">
        <v>159.30000000000001</v>
      </c>
      <c r="U1379" s="3">
        <v>162.88</v>
      </c>
      <c r="V1379" s="3">
        <v>161.75</v>
      </c>
      <c r="W1379" s="3">
        <v>159.65</v>
      </c>
      <c r="X1379" s="3">
        <v>159.52000000000001</v>
      </c>
      <c r="Y1379" s="3">
        <v>160.44</v>
      </c>
      <c r="Z1379" s="3">
        <v>155.84</v>
      </c>
      <c r="AA1379" s="3">
        <v>127.85</v>
      </c>
      <c r="AB1379" s="3">
        <v>114.72</v>
      </c>
      <c r="AC1379" s="3">
        <v>112.63</v>
      </c>
      <c r="AD1379" s="3">
        <v>105.18</v>
      </c>
      <c r="AE1379" s="3">
        <v>104.95</v>
      </c>
      <c r="AF1379" s="3">
        <v>107.05</v>
      </c>
      <c r="AG1379" s="3">
        <v>116.28</v>
      </c>
      <c r="AH1379" s="3">
        <v>124.63</v>
      </c>
      <c r="AI1379" s="3">
        <v>127.62</v>
      </c>
      <c r="AJ1379" s="3">
        <v>122.88</v>
      </c>
      <c r="AK1379" s="3">
        <v>121.38</v>
      </c>
      <c r="AL1379" s="3">
        <v>113.38</v>
      </c>
      <c r="AM1379" s="3">
        <v>94.57</v>
      </c>
      <c r="AN1379" s="3">
        <v>87.07</v>
      </c>
      <c r="AO1379" s="3">
        <v>84.16</v>
      </c>
      <c r="AP1379" s="3">
        <v>83.73</v>
      </c>
      <c r="AQ1379" s="3">
        <v>85.27</v>
      </c>
      <c r="AR1379" s="3">
        <v>89.39</v>
      </c>
      <c r="AS1379" s="3">
        <v>98.24</v>
      </c>
      <c r="AT1379" s="3">
        <v>96.87</v>
      </c>
      <c r="AU1379" s="3">
        <v>95.92</v>
      </c>
      <c r="AV1379" s="3">
        <v>89.73</v>
      </c>
      <c r="AW1379" s="3">
        <v>90.38</v>
      </c>
      <c r="AX1379" s="3">
        <v>87.72</v>
      </c>
      <c r="AY1379" s="3">
        <v>72.11</v>
      </c>
    </row>
    <row r="1380" spans="1:51" x14ac:dyDescent="0.35">
      <c r="A1380" s="5">
        <f t="shared" si="22"/>
        <v>44657</v>
      </c>
      <c r="B1380" t="s">
        <v>1525</v>
      </c>
      <c r="C1380" s="2">
        <v>44657</v>
      </c>
      <c r="D1380" s="3">
        <v>239.42</v>
      </c>
      <c r="E1380" s="3">
        <v>248.3</v>
      </c>
      <c r="F1380" s="3">
        <v>253.03</v>
      </c>
      <c r="G1380" s="3">
        <v>255.73</v>
      </c>
      <c r="H1380" s="3">
        <v>261.63</v>
      </c>
      <c r="I1380" s="3">
        <v>260.82</v>
      </c>
      <c r="J1380" s="3">
        <v>267.07</v>
      </c>
      <c r="K1380" s="3">
        <v>271.02</v>
      </c>
      <c r="L1380" s="3">
        <v>273.52</v>
      </c>
      <c r="M1380" s="3">
        <v>272.87</v>
      </c>
      <c r="N1380" s="3">
        <v>250.52</v>
      </c>
      <c r="O1380" s="3">
        <v>183.02</v>
      </c>
      <c r="P1380" s="3">
        <v>167.02</v>
      </c>
      <c r="Q1380" s="3">
        <v>147.47</v>
      </c>
      <c r="R1380" s="3">
        <v>158.61000000000001</v>
      </c>
      <c r="S1380" s="3">
        <v>162.61000000000001</v>
      </c>
      <c r="T1380" s="3">
        <v>164.4</v>
      </c>
      <c r="U1380" s="3">
        <v>168.32</v>
      </c>
      <c r="V1380" s="3">
        <v>167.42</v>
      </c>
      <c r="W1380" s="3">
        <v>164.97</v>
      </c>
      <c r="X1380" s="3">
        <v>163.97</v>
      </c>
      <c r="Y1380" s="3">
        <v>164.51</v>
      </c>
      <c r="Z1380" s="3">
        <v>160.83000000000001</v>
      </c>
      <c r="AA1380" s="3">
        <v>133.43</v>
      </c>
      <c r="AB1380" s="3">
        <v>120.29</v>
      </c>
      <c r="AC1380" s="3">
        <v>119.13</v>
      </c>
      <c r="AD1380" s="3">
        <v>111.69</v>
      </c>
      <c r="AE1380" s="3">
        <v>111.13</v>
      </c>
      <c r="AF1380" s="3">
        <v>112.72</v>
      </c>
      <c r="AG1380" s="3">
        <v>121.4</v>
      </c>
      <c r="AH1380" s="3">
        <v>129.75</v>
      </c>
      <c r="AI1380" s="3">
        <v>132.74</v>
      </c>
      <c r="AJ1380" s="3">
        <v>128.34</v>
      </c>
      <c r="AK1380" s="3">
        <v>126.84</v>
      </c>
      <c r="AL1380" s="3">
        <v>118.84</v>
      </c>
      <c r="AM1380" s="3">
        <v>96.41</v>
      </c>
      <c r="AN1380" s="3">
        <v>88.41</v>
      </c>
      <c r="AO1380" s="3">
        <v>85.5</v>
      </c>
      <c r="AP1380" s="3">
        <v>85.07</v>
      </c>
      <c r="AQ1380" s="3">
        <v>86.61</v>
      </c>
      <c r="AR1380" s="3">
        <v>91.07</v>
      </c>
      <c r="AS1380" s="3">
        <v>100.78</v>
      </c>
      <c r="AT1380" s="3">
        <v>99.4</v>
      </c>
      <c r="AU1380" s="3">
        <v>98.44</v>
      </c>
      <c r="AV1380" s="3">
        <v>92.25</v>
      </c>
      <c r="AW1380" s="3">
        <v>92.9</v>
      </c>
      <c r="AX1380" s="3">
        <v>90.24</v>
      </c>
      <c r="AY1380" s="3">
        <v>72.78</v>
      </c>
    </row>
    <row r="1381" spans="1:51" x14ac:dyDescent="0.35">
      <c r="A1381" s="5">
        <f t="shared" si="22"/>
        <v>44658</v>
      </c>
      <c r="B1381" t="s">
        <v>1526</v>
      </c>
      <c r="C1381" s="2">
        <v>44658</v>
      </c>
      <c r="D1381" s="3">
        <v>233.49</v>
      </c>
      <c r="E1381" s="3">
        <v>241.82</v>
      </c>
      <c r="F1381" s="3">
        <v>245.87</v>
      </c>
      <c r="G1381" s="3">
        <v>247.98</v>
      </c>
      <c r="H1381" s="3">
        <v>253.27</v>
      </c>
      <c r="I1381" s="3">
        <v>254.96</v>
      </c>
      <c r="J1381" s="3">
        <v>259.76</v>
      </c>
      <c r="K1381" s="3">
        <v>263.74</v>
      </c>
      <c r="L1381" s="3">
        <v>266.66000000000003</v>
      </c>
      <c r="M1381" s="3">
        <v>266.62</v>
      </c>
      <c r="N1381" s="3">
        <v>245.1</v>
      </c>
      <c r="O1381" s="3">
        <v>182.14</v>
      </c>
      <c r="P1381" s="3">
        <v>167.35</v>
      </c>
      <c r="Q1381" s="3">
        <v>148.19</v>
      </c>
      <c r="R1381" s="3">
        <v>159.91999999999999</v>
      </c>
      <c r="S1381" s="3">
        <v>163.92</v>
      </c>
      <c r="T1381" s="3">
        <v>165.71</v>
      </c>
      <c r="U1381" s="3">
        <v>171.27</v>
      </c>
      <c r="V1381" s="3">
        <v>170.25</v>
      </c>
      <c r="W1381" s="3">
        <v>167.73</v>
      </c>
      <c r="X1381" s="3">
        <v>166.74</v>
      </c>
      <c r="Y1381" s="3">
        <v>166.82</v>
      </c>
      <c r="Z1381" s="3">
        <v>162.86000000000001</v>
      </c>
      <c r="AA1381" s="3">
        <v>133.65</v>
      </c>
      <c r="AB1381" s="3">
        <v>120.24</v>
      </c>
      <c r="AC1381" s="3">
        <v>119.08</v>
      </c>
      <c r="AD1381" s="3">
        <v>111.63</v>
      </c>
      <c r="AE1381" s="3">
        <v>111.06</v>
      </c>
      <c r="AF1381" s="3">
        <v>112.66</v>
      </c>
      <c r="AG1381" s="3">
        <v>121.32</v>
      </c>
      <c r="AH1381" s="3">
        <v>129.66999999999999</v>
      </c>
      <c r="AI1381" s="3">
        <v>132.68</v>
      </c>
      <c r="AJ1381" s="3">
        <v>128.34</v>
      </c>
      <c r="AK1381" s="3">
        <v>126.84</v>
      </c>
      <c r="AL1381" s="3">
        <v>118.84</v>
      </c>
      <c r="AM1381" s="3">
        <v>98.54</v>
      </c>
      <c r="AN1381" s="3">
        <v>90.55</v>
      </c>
      <c r="AO1381" s="3">
        <v>87.62</v>
      </c>
      <c r="AP1381" s="3">
        <v>85.52</v>
      </c>
      <c r="AQ1381" s="3">
        <v>87.06</v>
      </c>
      <c r="AR1381" s="3">
        <v>91.5</v>
      </c>
      <c r="AS1381" s="3">
        <v>103.1</v>
      </c>
      <c r="AT1381" s="3">
        <v>101.72</v>
      </c>
      <c r="AU1381" s="3">
        <v>100.76</v>
      </c>
      <c r="AV1381" s="3">
        <v>93.33</v>
      </c>
      <c r="AW1381" s="3">
        <v>93.98</v>
      </c>
      <c r="AX1381" s="3">
        <v>91.32</v>
      </c>
      <c r="AY1381" s="3">
        <v>78.319999999999993</v>
      </c>
    </row>
    <row r="1382" spans="1:51" x14ac:dyDescent="0.35">
      <c r="A1382" s="5">
        <f t="shared" si="22"/>
        <v>44659</v>
      </c>
      <c r="B1382" t="s">
        <v>1527</v>
      </c>
      <c r="C1382" s="2">
        <v>44659</v>
      </c>
      <c r="D1382" s="3">
        <v>228.54</v>
      </c>
      <c r="E1382" s="3">
        <v>238.59</v>
      </c>
      <c r="F1382" s="3">
        <v>243.09</v>
      </c>
      <c r="G1382" s="3">
        <v>247.54</v>
      </c>
      <c r="H1382" s="3">
        <v>253.13</v>
      </c>
      <c r="I1382" s="3">
        <v>253.41</v>
      </c>
      <c r="J1382" s="3">
        <v>260.24</v>
      </c>
      <c r="K1382" s="3">
        <v>262.95999999999998</v>
      </c>
      <c r="L1382" s="3">
        <v>265.91000000000003</v>
      </c>
      <c r="M1382" s="3">
        <v>265.41000000000003</v>
      </c>
      <c r="N1382" s="3">
        <v>245.67</v>
      </c>
      <c r="O1382" s="3">
        <v>189.46</v>
      </c>
      <c r="P1382" s="3">
        <v>174.66</v>
      </c>
      <c r="Q1382" s="3">
        <v>155.5</v>
      </c>
      <c r="R1382" s="3">
        <v>166.89</v>
      </c>
      <c r="S1382" s="3">
        <v>170.89</v>
      </c>
      <c r="T1382" s="3">
        <v>172.68</v>
      </c>
      <c r="U1382" s="3">
        <v>178.52</v>
      </c>
      <c r="V1382" s="3">
        <v>177.51</v>
      </c>
      <c r="W1382" s="3">
        <v>174.8</v>
      </c>
      <c r="X1382" s="3">
        <v>173.81</v>
      </c>
      <c r="Y1382" s="3">
        <v>173.89</v>
      </c>
      <c r="Z1382" s="3">
        <v>169.93</v>
      </c>
      <c r="AA1382" s="3">
        <v>136.72</v>
      </c>
      <c r="AB1382" s="3">
        <v>123.31</v>
      </c>
      <c r="AC1382" s="3">
        <v>122.15</v>
      </c>
      <c r="AD1382" s="3">
        <v>114.7</v>
      </c>
      <c r="AE1382" s="3">
        <v>114.13</v>
      </c>
      <c r="AF1382" s="3">
        <v>115.73</v>
      </c>
      <c r="AG1382" s="3">
        <v>125.29</v>
      </c>
      <c r="AH1382" s="3">
        <v>133.41</v>
      </c>
      <c r="AI1382" s="3">
        <v>136.41999999999999</v>
      </c>
      <c r="AJ1382" s="3">
        <v>132.08000000000001</v>
      </c>
      <c r="AK1382" s="3">
        <v>130.58000000000001</v>
      </c>
      <c r="AL1382" s="3">
        <v>122.58</v>
      </c>
      <c r="AM1382" s="3">
        <v>102.58</v>
      </c>
      <c r="AN1382" s="3">
        <v>94.59</v>
      </c>
      <c r="AO1382" s="3">
        <v>91.66</v>
      </c>
      <c r="AP1382" s="3">
        <v>89.56</v>
      </c>
      <c r="AQ1382" s="3">
        <v>91.1</v>
      </c>
      <c r="AR1382" s="3">
        <v>95.54</v>
      </c>
      <c r="AS1382" s="3">
        <v>107.14</v>
      </c>
      <c r="AT1382" s="3">
        <v>105.76</v>
      </c>
      <c r="AU1382" s="3">
        <v>104.8</v>
      </c>
      <c r="AV1382" s="3">
        <v>97.37</v>
      </c>
      <c r="AW1382" s="3">
        <v>98.02</v>
      </c>
      <c r="AX1382" s="3">
        <v>95.36</v>
      </c>
      <c r="AY1382" s="3">
        <v>82.36</v>
      </c>
    </row>
    <row r="1383" spans="1:51" x14ac:dyDescent="0.35">
      <c r="A1383" s="5">
        <f t="shared" si="22"/>
        <v>44662</v>
      </c>
      <c r="B1383" t="s">
        <v>1528</v>
      </c>
      <c r="C1383" s="2">
        <v>44662</v>
      </c>
      <c r="D1383" s="3">
        <v>213.01</v>
      </c>
      <c r="E1383" s="3">
        <v>227.51</v>
      </c>
      <c r="F1383" s="3">
        <v>232.23</v>
      </c>
      <c r="G1383" s="3">
        <v>237.01</v>
      </c>
      <c r="H1383" s="3">
        <v>243.34</v>
      </c>
      <c r="I1383" s="3">
        <v>244.21</v>
      </c>
      <c r="J1383" s="3">
        <v>251.23</v>
      </c>
      <c r="K1383" s="3">
        <v>255.21</v>
      </c>
      <c r="L1383" s="3">
        <v>258.20999999999998</v>
      </c>
      <c r="M1383" s="3">
        <v>258.31</v>
      </c>
      <c r="N1383" s="3">
        <v>237.71</v>
      </c>
      <c r="O1383" s="3">
        <v>193.78</v>
      </c>
      <c r="P1383" s="3">
        <v>179.84</v>
      </c>
      <c r="Q1383" s="3">
        <v>160.84</v>
      </c>
      <c r="R1383" s="3">
        <v>172.61</v>
      </c>
      <c r="S1383" s="3">
        <v>176.61</v>
      </c>
      <c r="T1383" s="3">
        <v>178.11</v>
      </c>
      <c r="U1383" s="3">
        <v>183.11</v>
      </c>
      <c r="V1383" s="3">
        <v>182.11</v>
      </c>
      <c r="W1383" s="3">
        <v>179.11</v>
      </c>
      <c r="X1383" s="3">
        <v>178.18</v>
      </c>
      <c r="Y1383" s="3">
        <v>178.26</v>
      </c>
      <c r="Z1383" s="3">
        <v>174.26</v>
      </c>
      <c r="AA1383" s="3">
        <v>140.80000000000001</v>
      </c>
      <c r="AB1383" s="3">
        <v>127.8</v>
      </c>
      <c r="AC1383" s="3">
        <v>126.64</v>
      </c>
      <c r="AD1383" s="3">
        <v>119.19</v>
      </c>
      <c r="AE1383" s="3">
        <v>118.62</v>
      </c>
      <c r="AF1383" s="3">
        <v>120.62</v>
      </c>
      <c r="AG1383" s="3">
        <v>131.62</v>
      </c>
      <c r="AH1383" s="3">
        <v>139.74</v>
      </c>
      <c r="AI1383" s="3">
        <v>142.75</v>
      </c>
      <c r="AJ1383" s="3">
        <v>138.04</v>
      </c>
      <c r="AK1383" s="3">
        <v>136.54</v>
      </c>
      <c r="AL1383" s="3">
        <v>128.54</v>
      </c>
      <c r="AM1383" s="3">
        <v>107.6</v>
      </c>
      <c r="AN1383" s="3">
        <v>99.2</v>
      </c>
      <c r="AO1383" s="3">
        <v>96.27</v>
      </c>
      <c r="AP1383" s="3">
        <v>93.77</v>
      </c>
      <c r="AQ1383" s="3">
        <v>95.31</v>
      </c>
      <c r="AR1383" s="3">
        <v>99.99</v>
      </c>
      <c r="AS1383" s="3">
        <v>111.79</v>
      </c>
      <c r="AT1383" s="3">
        <v>111.34</v>
      </c>
      <c r="AU1383" s="3">
        <v>110.56</v>
      </c>
      <c r="AV1383" s="3">
        <v>103.13</v>
      </c>
      <c r="AW1383" s="3">
        <v>103.78</v>
      </c>
      <c r="AX1383" s="3">
        <v>101.12</v>
      </c>
      <c r="AY1383" s="3">
        <v>88.12</v>
      </c>
    </row>
    <row r="1384" spans="1:51" x14ac:dyDescent="0.35">
      <c r="A1384" s="5">
        <f t="shared" si="22"/>
        <v>44663</v>
      </c>
      <c r="B1384" t="s">
        <v>1529</v>
      </c>
      <c r="C1384" s="2">
        <v>44663</v>
      </c>
      <c r="D1384" s="3">
        <v>211.15</v>
      </c>
      <c r="E1384" s="3">
        <v>229.15</v>
      </c>
      <c r="F1384" s="3">
        <v>235.18</v>
      </c>
      <c r="G1384" s="3">
        <v>241.53</v>
      </c>
      <c r="H1384" s="3">
        <v>247.99</v>
      </c>
      <c r="I1384" s="3">
        <v>247.99</v>
      </c>
      <c r="J1384" s="3">
        <v>254.92</v>
      </c>
      <c r="K1384" s="3">
        <v>258.16000000000003</v>
      </c>
      <c r="L1384" s="3">
        <v>260.29000000000002</v>
      </c>
      <c r="M1384" s="3">
        <v>259.82</v>
      </c>
      <c r="N1384" s="3">
        <v>239.66</v>
      </c>
      <c r="O1384" s="3">
        <v>205.49</v>
      </c>
      <c r="P1384" s="3">
        <v>187.86</v>
      </c>
      <c r="Q1384" s="3">
        <v>171.43</v>
      </c>
      <c r="R1384" s="3">
        <v>178.2</v>
      </c>
      <c r="S1384" s="3">
        <v>183.2</v>
      </c>
      <c r="T1384" s="3">
        <v>184.04</v>
      </c>
      <c r="U1384" s="3">
        <v>188.8</v>
      </c>
      <c r="V1384" s="3">
        <v>187.83</v>
      </c>
      <c r="W1384" s="3">
        <v>184.83</v>
      </c>
      <c r="X1384" s="3">
        <v>184.4</v>
      </c>
      <c r="Y1384" s="3">
        <v>182.93</v>
      </c>
      <c r="Z1384" s="3">
        <v>178.93</v>
      </c>
      <c r="AA1384" s="3">
        <v>145.38</v>
      </c>
      <c r="AB1384" s="3">
        <v>132.38</v>
      </c>
      <c r="AC1384" s="3">
        <v>131.22</v>
      </c>
      <c r="AD1384" s="3">
        <v>124.71</v>
      </c>
      <c r="AE1384" s="3">
        <v>124.14</v>
      </c>
      <c r="AF1384" s="3">
        <v>126.12</v>
      </c>
      <c r="AG1384" s="3">
        <v>135.38999999999999</v>
      </c>
      <c r="AH1384" s="3">
        <v>142.44999999999999</v>
      </c>
      <c r="AI1384" s="3">
        <v>145.46</v>
      </c>
      <c r="AJ1384" s="3">
        <v>140.91</v>
      </c>
      <c r="AK1384" s="3">
        <v>139.33000000000001</v>
      </c>
      <c r="AL1384" s="3">
        <v>131.21</v>
      </c>
      <c r="AM1384" s="3">
        <v>110.87</v>
      </c>
      <c r="AN1384" s="3">
        <v>102.12</v>
      </c>
      <c r="AO1384" s="3">
        <v>99.19</v>
      </c>
      <c r="AP1384" s="3">
        <v>96</v>
      </c>
      <c r="AQ1384" s="3">
        <v>97.1</v>
      </c>
      <c r="AR1384" s="3">
        <v>101.46</v>
      </c>
      <c r="AS1384" s="3">
        <v>112.97</v>
      </c>
      <c r="AT1384" s="3">
        <v>112.52</v>
      </c>
      <c r="AU1384" s="3">
        <v>111.74</v>
      </c>
      <c r="AV1384" s="3">
        <v>104.58</v>
      </c>
      <c r="AW1384" s="3">
        <v>105.35</v>
      </c>
      <c r="AX1384" s="3">
        <v>102.69</v>
      </c>
      <c r="AY1384" s="3">
        <v>89.69</v>
      </c>
    </row>
    <row r="1385" spans="1:51" x14ac:dyDescent="0.35">
      <c r="A1385" s="5">
        <f t="shared" si="22"/>
        <v>44664</v>
      </c>
      <c r="B1385" t="s">
        <v>1530</v>
      </c>
      <c r="C1385" s="2">
        <v>44664</v>
      </c>
      <c r="D1385" s="3">
        <v>213.09</v>
      </c>
      <c r="E1385" s="3">
        <v>230.4</v>
      </c>
      <c r="F1385" s="3">
        <v>238.14</v>
      </c>
      <c r="G1385" s="3">
        <v>245.14</v>
      </c>
      <c r="H1385" s="3">
        <v>253.58</v>
      </c>
      <c r="I1385" s="3">
        <v>253.58</v>
      </c>
      <c r="J1385" s="3">
        <v>260.08</v>
      </c>
      <c r="K1385" s="3">
        <v>263.25</v>
      </c>
      <c r="L1385" s="3">
        <v>265.85000000000002</v>
      </c>
      <c r="M1385" s="3">
        <v>265.89</v>
      </c>
      <c r="N1385" s="3">
        <v>245.35</v>
      </c>
      <c r="O1385" s="3">
        <v>210.2</v>
      </c>
      <c r="P1385" s="3">
        <v>191.74</v>
      </c>
      <c r="Q1385" s="3">
        <v>177.81</v>
      </c>
      <c r="R1385" s="3">
        <v>184.34</v>
      </c>
      <c r="S1385" s="3">
        <v>189.88</v>
      </c>
      <c r="T1385" s="3">
        <v>192.94</v>
      </c>
      <c r="U1385" s="3">
        <v>199.06</v>
      </c>
      <c r="V1385" s="3">
        <v>198.27</v>
      </c>
      <c r="W1385" s="3">
        <v>194.74</v>
      </c>
      <c r="X1385" s="3">
        <v>194.43</v>
      </c>
      <c r="Y1385" s="3">
        <v>193.06</v>
      </c>
      <c r="Z1385" s="3">
        <v>189.06</v>
      </c>
      <c r="AA1385" s="3">
        <v>155.54</v>
      </c>
      <c r="AB1385" s="3">
        <v>142.44999999999999</v>
      </c>
      <c r="AC1385" s="3">
        <v>141.15</v>
      </c>
      <c r="AD1385" s="3">
        <v>137.78</v>
      </c>
      <c r="AE1385" s="3">
        <v>137.21</v>
      </c>
      <c r="AF1385" s="3">
        <v>137.65</v>
      </c>
      <c r="AG1385" s="3">
        <v>144.85</v>
      </c>
      <c r="AH1385" s="3">
        <v>150.47</v>
      </c>
      <c r="AI1385" s="3">
        <v>153.41</v>
      </c>
      <c r="AJ1385" s="3">
        <v>147.63999999999999</v>
      </c>
      <c r="AK1385" s="3">
        <v>145.91</v>
      </c>
      <c r="AL1385" s="3">
        <v>138.46</v>
      </c>
      <c r="AM1385" s="3">
        <v>118.64</v>
      </c>
      <c r="AN1385" s="3">
        <v>109.85</v>
      </c>
      <c r="AO1385" s="3">
        <v>106.92</v>
      </c>
      <c r="AP1385" s="3">
        <v>103.73</v>
      </c>
      <c r="AQ1385" s="3">
        <v>104.83</v>
      </c>
      <c r="AR1385" s="3">
        <v>109.19</v>
      </c>
      <c r="AS1385" s="3">
        <v>118.69</v>
      </c>
      <c r="AT1385" s="3">
        <v>118.24</v>
      </c>
      <c r="AU1385" s="3">
        <v>117.46</v>
      </c>
      <c r="AV1385" s="3">
        <v>112.35</v>
      </c>
      <c r="AW1385" s="3">
        <v>112.65</v>
      </c>
      <c r="AX1385" s="3">
        <v>108.89</v>
      </c>
      <c r="AY1385" s="3">
        <v>96.53</v>
      </c>
    </row>
    <row r="1386" spans="1:51" x14ac:dyDescent="0.35">
      <c r="A1386" s="5">
        <f t="shared" si="22"/>
        <v>44665</v>
      </c>
      <c r="B1386" t="s">
        <v>1531</v>
      </c>
      <c r="C1386" s="2">
        <v>44665</v>
      </c>
      <c r="D1386" s="3">
        <v>177.25</v>
      </c>
      <c r="E1386" s="3">
        <v>202.55</v>
      </c>
      <c r="F1386" s="3">
        <v>210</v>
      </c>
      <c r="G1386" s="3">
        <v>220.48</v>
      </c>
      <c r="H1386" s="3">
        <v>228.33</v>
      </c>
      <c r="I1386" s="3">
        <v>226.92</v>
      </c>
      <c r="J1386" s="3">
        <v>233.58</v>
      </c>
      <c r="K1386" s="3">
        <v>236.92</v>
      </c>
      <c r="L1386" s="3">
        <v>239.82</v>
      </c>
      <c r="M1386" s="3">
        <v>239.51</v>
      </c>
      <c r="N1386" s="3">
        <v>220.82</v>
      </c>
      <c r="O1386" s="3">
        <v>198.6</v>
      </c>
      <c r="P1386" s="3">
        <v>183.47</v>
      </c>
      <c r="Q1386" s="3">
        <v>169.55</v>
      </c>
      <c r="R1386" s="3">
        <v>175.67</v>
      </c>
      <c r="S1386" s="3">
        <v>180.68</v>
      </c>
      <c r="T1386" s="3">
        <v>184.07</v>
      </c>
      <c r="U1386" s="3">
        <v>190.53</v>
      </c>
      <c r="V1386" s="3">
        <v>190.06</v>
      </c>
      <c r="W1386" s="3">
        <v>187.04</v>
      </c>
      <c r="X1386" s="3">
        <v>188.03</v>
      </c>
      <c r="Y1386" s="3">
        <v>186.66</v>
      </c>
      <c r="Z1386" s="3">
        <v>182.67</v>
      </c>
      <c r="AA1386" s="3">
        <v>150.97</v>
      </c>
      <c r="AB1386" s="3">
        <v>138.22</v>
      </c>
      <c r="AC1386" s="3">
        <v>137.06</v>
      </c>
      <c r="AD1386" s="3">
        <v>133.69</v>
      </c>
      <c r="AE1386" s="3">
        <v>133.12</v>
      </c>
      <c r="AF1386" s="3">
        <v>135.22999999999999</v>
      </c>
      <c r="AG1386" s="3">
        <v>142.86000000000001</v>
      </c>
      <c r="AH1386" s="3">
        <v>148.83000000000001</v>
      </c>
      <c r="AI1386" s="3">
        <v>152.06</v>
      </c>
      <c r="AJ1386" s="3">
        <v>146.71</v>
      </c>
      <c r="AK1386" s="3">
        <v>145.12</v>
      </c>
      <c r="AL1386" s="3">
        <v>136.12</v>
      </c>
      <c r="AM1386" s="3">
        <v>117.21</v>
      </c>
      <c r="AN1386" s="3">
        <v>108.42</v>
      </c>
      <c r="AO1386" s="3">
        <v>105.49</v>
      </c>
      <c r="AP1386" s="3">
        <v>102.3</v>
      </c>
      <c r="AQ1386" s="3">
        <v>103.4</v>
      </c>
      <c r="AR1386" s="3">
        <v>107.76</v>
      </c>
      <c r="AS1386" s="3">
        <v>117.74</v>
      </c>
      <c r="AT1386" s="3">
        <v>117.29</v>
      </c>
      <c r="AU1386" s="3">
        <v>116.51</v>
      </c>
      <c r="AV1386" s="3">
        <v>111.4</v>
      </c>
      <c r="AW1386" s="3">
        <v>111.7</v>
      </c>
      <c r="AX1386" s="3">
        <v>107.94</v>
      </c>
      <c r="AY1386" s="3">
        <v>97.35</v>
      </c>
    </row>
    <row r="1387" spans="1:51" x14ac:dyDescent="0.35">
      <c r="A1387" s="5">
        <f t="shared" si="22"/>
        <v>44666</v>
      </c>
      <c r="B1387" t="s">
        <v>1532</v>
      </c>
      <c r="C1387" s="2">
        <v>44666</v>
      </c>
      <c r="D1387" s="3" t="e">
        <v>#N/A</v>
      </c>
      <c r="E1387" s="3" t="e">
        <v>#N/A</v>
      </c>
      <c r="F1387" s="3" t="e">
        <v>#N/A</v>
      </c>
      <c r="G1387" s="3" t="e">
        <v>#N/A</v>
      </c>
      <c r="H1387" s="3" t="e">
        <v>#N/A</v>
      </c>
      <c r="I1387" s="3" t="e">
        <v>#N/A</v>
      </c>
      <c r="J1387" s="3" t="e">
        <v>#N/A</v>
      </c>
      <c r="K1387" s="3" t="e">
        <v>#N/A</v>
      </c>
      <c r="L1387" s="3" t="e">
        <v>#N/A</v>
      </c>
      <c r="M1387" s="3" t="e">
        <v>#N/A</v>
      </c>
      <c r="N1387" s="3" t="e">
        <v>#N/A</v>
      </c>
      <c r="O1387" s="3" t="e">
        <v>#N/A</v>
      </c>
      <c r="P1387" s="3" t="e">
        <v>#N/A</v>
      </c>
      <c r="Q1387" s="3" t="e">
        <v>#N/A</v>
      </c>
      <c r="R1387" s="3" t="e">
        <v>#N/A</v>
      </c>
      <c r="S1387" s="3" t="e">
        <v>#N/A</v>
      </c>
      <c r="T1387" s="3" t="e">
        <v>#N/A</v>
      </c>
      <c r="U1387" s="3" t="e">
        <v>#N/A</v>
      </c>
      <c r="V1387" s="3" t="e">
        <v>#N/A</v>
      </c>
      <c r="W1387" s="3" t="e">
        <v>#N/A</v>
      </c>
      <c r="X1387" s="3" t="e">
        <v>#N/A</v>
      </c>
      <c r="Y1387" s="3" t="e">
        <v>#N/A</v>
      </c>
      <c r="Z1387" s="3" t="e">
        <v>#N/A</v>
      </c>
      <c r="AA1387" s="3" t="e">
        <v>#N/A</v>
      </c>
      <c r="AB1387" s="3" t="e">
        <v>#N/A</v>
      </c>
      <c r="AC1387" s="3" t="e">
        <v>#N/A</v>
      </c>
      <c r="AD1387" s="3" t="e">
        <v>#N/A</v>
      </c>
      <c r="AE1387" s="3" t="e">
        <v>#N/A</v>
      </c>
      <c r="AF1387" s="3" t="e">
        <v>#N/A</v>
      </c>
      <c r="AG1387" s="3" t="e">
        <v>#N/A</v>
      </c>
      <c r="AH1387" s="3" t="e">
        <v>#N/A</v>
      </c>
      <c r="AI1387" s="3" t="e">
        <v>#N/A</v>
      </c>
      <c r="AJ1387" s="3" t="e">
        <v>#N/A</v>
      </c>
      <c r="AK1387" s="3" t="e">
        <v>#N/A</v>
      </c>
      <c r="AL1387" s="3" t="e">
        <v>#N/A</v>
      </c>
      <c r="AM1387" s="3" t="e">
        <v>#N/A</v>
      </c>
      <c r="AN1387" s="3" t="e">
        <v>#N/A</v>
      </c>
      <c r="AO1387" s="3" t="e">
        <v>#N/A</v>
      </c>
      <c r="AP1387" s="3" t="e">
        <v>#N/A</v>
      </c>
      <c r="AQ1387" s="3" t="e">
        <v>#N/A</v>
      </c>
      <c r="AR1387" s="3" t="e">
        <v>#N/A</v>
      </c>
      <c r="AS1387" s="3" t="e">
        <v>#N/A</v>
      </c>
      <c r="AT1387" s="3" t="e">
        <v>#N/A</v>
      </c>
      <c r="AU1387" s="3" t="e">
        <v>#N/A</v>
      </c>
      <c r="AV1387" s="3" t="e">
        <v>#N/A</v>
      </c>
      <c r="AW1387" s="3" t="e">
        <v>#N/A</v>
      </c>
      <c r="AX1387" s="3" t="e">
        <v>#N/A</v>
      </c>
      <c r="AY1387" s="3" t="e">
        <v>#N/A</v>
      </c>
    </row>
    <row r="1388" spans="1:51" x14ac:dyDescent="0.35">
      <c r="A1388" s="5">
        <f t="shared" si="22"/>
        <v>44669</v>
      </c>
      <c r="B1388" t="s">
        <v>1533</v>
      </c>
      <c r="C1388" s="2">
        <v>44669</v>
      </c>
      <c r="D1388" s="3">
        <v>177.25</v>
      </c>
      <c r="E1388" s="3">
        <v>202.55</v>
      </c>
      <c r="F1388" s="3">
        <v>210</v>
      </c>
      <c r="G1388" s="3">
        <v>220.48</v>
      </c>
      <c r="H1388" s="3">
        <v>228.33</v>
      </c>
      <c r="I1388" s="3">
        <v>226.92</v>
      </c>
      <c r="J1388" s="3">
        <v>233.58</v>
      </c>
      <c r="K1388" s="3">
        <v>236.92</v>
      </c>
      <c r="L1388" s="3">
        <v>239.82</v>
      </c>
      <c r="M1388" s="3">
        <v>239.51</v>
      </c>
      <c r="N1388" s="3">
        <v>220.82</v>
      </c>
      <c r="O1388" s="3">
        <v>198.6</v>
      </c>
      <c r="P1388" s="3">
        <v>183.47</v>
      </c>
      <c r="Q1388" s="3">
        <v>169.55</v>
      </c>
      <c r="R1388" s="3">
        <v>175.67</v>
      </c>
      <c r="S1388" s="3">
        <v>180.68</v>
      </c>
      <c r="T1388" s="3">
        <v>184.07</v>
      </c>
      <c r="U1388" s="3">
        <v>190.53</v>
      </c>
      <c r="V1388" s="3">
        <v>190.06</v>
      </c>
      <c r="W1388" s="3">
        <v>187.04</v>
      </c>
      <c r="X1388" s="3">
        <v>188.03</v>
      </c>
      <c r="Y1388" s="3">
        <v>186.66</v>
      </c>
      <c r="Z1388" s="3">
        <v>182.67</v>
      </c>
      <c r="AA1388" s="3">
        <v>150.97</v>
      </c>
      <c r="AB1388" s="3">
        <v>138.22</v>
      </c>
      <c r="AC1388" s="3">
        <v>137.06</v>
      </c>
      <c r="AD1388" s="3">
        <v>133.69</v>
      </c>
      <c r="AE1388" s="3">
        <v>133.12</v>
      </c>
      <c r="AF1388" s="3">
        <v>135.22999999999999</v>
      </c>
      <c r="AG1388" s="3">
        <v>142.86000000000001</v>
      </c>
      <c r="AH1388" s="3">
        <v>148.83000000000001</v>
      </c>
      <c r="AI1388" s="3">
        <v>152.06</v>
      </c>
      <c r="AJ1388" s="3">
        <v>146.71</v>
      </c>
      <c r="AK1388" s="3">
        <v>145.12</v>
      </c>
      <c r="AL1388" s="3">
        <v>136.12</v>
      </c>
      <c r="AM1388" s="3">
        <v>117.21</v>
      </c>
      <c r="AN1388" s="3">
        <v>108.42</v>
      </c>
      <c r="AO1388" s="3">
        <v>105.49</v>
      </c>
      <c r="AP1388" s="3">
        <v>102.3</v>
      </c>
      <c r="AQ1388" s="3">
        <v>103.4</v>
      </c>
      <c r="AR1388" s="3">
        <v>107.76</v>
      </c>
      <c r="AS1388" s="3">
        <v>117.74</v>
      </c>
      <c r="AT1388" s="3">
        <v>117.29</v>
      </c>
      <c r="AU1388" s="3">
        <v>116.51</v>
      </c>
      <c r="AV1388" s="3">
        <v>111.4</v>
      </c>
      <c r="AW1388" s="3">
        <v>111.7</v>
      </c>
      <c r="AX1388" s="3">
        <v>107.94</v>
      </c>
      <c r="AY1388" s="3">
        <v>97.35</v>
      </c>
    </row>
    <row r="1389" spans="1:51" x14ac:dyDescent="0.35">
      <c r="A1389" s="5">
        <f t="shared" si="22"/>
        <v>44670</v>
      </c>
      <c r="B1389" t="s">
        <v>1534</v>
      </c>
      <c r="C1389" s="2">
        <v>44670</v>
      </c>
      <c r="D1389" s="3">
        <v>173.33</v>
      </c>
      <c r="E1389" s="3">
        <v>199.11</v>
      </c>
      <c r="F1389" s="3">
        <v>205.44</v>
      </c>
      <c r="G1389" s="3">
        <v>214.86</v>
      </c>
      <c r="H1389" s="3">
        <v>225.03</v>
      </c>
      <c r="I1389" s="3">
        <v>225.87</v>
      </c>
      <c r="J1389" s="3">
        <v>235.77</v>
      </c>
      <c r="K1389" s="3">
        <v>239.44</v>
      </c>
      <c r="L1389" s="3">
        <v>240.94</v>
      </c>
      <c r="M1389" s="3">
        <v>239.01</v>
      </c>
      <c r="N1389" s="3">
        <v>220</v>
      </c>
      <c r="O1389" s="3">
        <v>199.72</v>
      </c>
      <c r="P1389" s="3">
        <v>184.72</v>
      </c>
      <c r="Q1389" s="3">
        <v>169.84</v>
      </c>
      <c r="R1389" s="3">
        <v>172.84</v>
      </c>
      <c r="S1389" s="3">
        <v>177.84</v>
      </c>
      <c r="T1389" s="3">
        <v>182.84</v>
      </c>
      <c r="U1389" s="3">
        <v>189.19</v>
      </c>
      <c r="V1389" s="3">
        <v>188.72</v>
      </c>
      <c r="W1389" s="3">
        <v>185.69</v>
      </c>
      <c r="X1389" s="3">
        <v>184.63</v>
      </c>
      <c r="Y1389" s="3">
        <v>183.25</v>
      </c>
      <c r="Z1389" s="3">
        <v>179.25</v>
      </c>
      <c r="AA1389" s="3">
        <v>150.78</v>
      </c>
      <c r="AB1389" s="3">
        <v>138.03</v>
      </c>
      <c r="AC1389" s="3">
        <v>136.87</v>
      </c>
      <c r="AD1389" s="3">
        <v>133.5</v>
      </c>
      <c r="AE1389" s="3">
        <v>132.93</v>
      </c>
      <c r="AF1389" s="3">
        <v>135.04</v>
      </c>
      <c r="AG1389" s="3">
        <v>141.84</v>
      </c>
      <c r="AH1389" s="3">
        <v>147.81</v>
      </c>
      <c r="AI1389" s="3">
        <v>151.04</v>
      </c>
      <c r="AJ1389" s="3">
        <v>145.69</v>
      </c>
      <c r="AK1389" s="3">
        <v>144.1</v>
      </c>
      <c r="AL1389" s="3">
        <v>135.1</v>
      </c>
      <c r="AM1389" s="3">
        <v>116.84</v>
      </c>
      <c r="AN1389" s="3">
        <v>108.03</v>
      </c>
      <c r="AO1389" s="3">
        <v>105.1</v>
      </c>
      <c r="AP1389" s="3">
        <v>101.91</v>
      </c>
      <c r="AQ1389" s="3">
        <v>103.01</v>
      </c>
      <c r="AR1389" s="3">
        <v>107.39</v>
      </c>
      <c r="AS1389" s="3">
        <v>117.46</v>
      </c>
      <c r="AT1389" s="3">
        <v>117.01</v>
      </c>
      <c r="AU1389" s="3">
        <v>116.23</v>
      </c>
      <c r="AV1389" s="3">
        <v>111.12</v>
      </c>
      <c r="AW1389" s="3">
        <v>111.42</v>
      </c>
      <c r="AX1389" s="3">
        <v>107.66</v>
      </c>
      <c r="AY1389" s="3">
        <v>97.71</v>
      </c>
    </row>
    <row r="1390" spans="1:51" x14ac:dyDescent="0.35">
      <c r="A1390" s="5">
        <f t="shared" si="22"/>
        <v>44671</v>
      </c>
      <c r="B1390" t="s">
        <v>1535</v>
      </c>
      <c r="C1390" s="2">
        <v>44671</v>
      </c>
      <c r="D1390" s="3">
        <v>177.88</v>
      </c>
      <c r="E1390" s="3">
        <v>202.24</v>
      </c>
      <c r="F1390" s="3">
        <v>207.48</v>
      </c>
      <c r="G1390" s="3">
        <v>216.48</v>
      </c>
      <c r="H1390" s="3">
        <v>227.59</v>
      </c>
      <c r="I1390" s="3">
        <v>226.64</v>
      </c>
      <c r="J1390" s="3">
        <v>236.08</v>
      </c>
      <c r="K1390" s="3">
        <v>240.28</v>
      </c>
      <c r="L1390" s="3">
        <v>241.61</v>
      </c>
      <c r="M1390" s="3">
        <v>240.61</v>
      </c>
      <c r="N1390" s="3">
        <v>220.61</v>
      </c>
      <c r="O1390" s="3">
        <v>203.94</v>
      </c>
      <c r="P1390" s="3">
        <v>192.69</v>
      </c>
      <c r="Q1390" s="3">
        <v>177.75</v>
      </c>
      <c r="R1390" s="3">
        <v>178.6</v>
      </c>
      <c r="S1390" s="3">
        <v>184.76</v>
      </c>
      <c r="T1390" s="3">
        <v>190.53</v>
      </c>
      <c r="U1390" s="3">
        <v>195.98</v>
      </c>
      <c r="V1390" s="3">
        <v>195.52</v>
      </c>
      <c r="W1390" s="3">
        <v>193.22</v>
      </c>
      <c r="X1390" s="3">
        <v>191.55</v>
      </c>
      <c r="Y1390" s="3">
        <v>190.16</v>
      </c>
      <c r="Z1390" s="3">
        <v>186.16</v>
      </c>
      <c r="AA1390" s="3">
        <v>159.9</v>
      </c>
      <c r="AB1390" s="3">
        <v>147.9</v>
      </c>
      <c r="AC1390" s="3">
        <v>146.9</v>
      </c>
      <c r="AD1390" s="3">
        <v>143.53</v>
      </c>
      <c r="AE1390" s="3">
        <v>142.53</v>
      </c>
      <c r="AF1390" s="3">
        <v>144.53</v>
      </c>
      <c r="AG1390" s="3">
        <v>150.56</v>
      </c>
      <c r="AH1390" s="3">
        <v>156.53</v>
      </c>
      <c r="AI1390" s="3">
        <v>159.76</v>
      </c>
      <c r="AJ1390" s="3">
        <v>153.77000000000001</v>
      </c>
      <c r="AK1390" s="3">
        <v>151.81</v>
      </c>
      <c r="AL1390" s="3">
        <v>142.76</v>
      </c>
      <c r="AM1390" s="3">
        <v>121.45</v>
      </c>
      <c r="AN1390" s="3">
        <v>112.65</v>
      </c>
      <c r="AO1390" s="3">
        <v>109.72</v>
      </c>
      <c r="AP1390" s="3">
        <v>106.53</v>
      </c>
      <c r="AQ1390" s="3">
        <v>107.63</v>
      </c>
      <c r="AR1390" s="3">
        <v>110.63</v>
      </c>
      <c r="AS1390" s="3">
        <v>120.63</v>
      </c>
      <c r="AT1390" s="3">
        <v>120.18</v>
      </c>
      <c r="AU1390" s="3">
        <v>119.18</v>
      </c>
      <c r="AV1390" s="3">
        <v>113.18</v>
      </c>
      <c r="AW1390" s="3">
        <v>113.48</v>
      </c>
      <c r="AX1390" s="3">
        <v>109.48</v>
      </c>
      <c r="AY1390" s="3">
        <v>98.41</v>
      </c>
    </row>
    <row r="1391" spans="1:51" x14ac:dyDescent="0.35">
      <c r="A1391" s="5">
        <f t="shared" si="22"/>
        <v>44672</v>
      </c>
      <c r="B1391" t="s">
        <v>1536</v>
      </c>
      <c r="C1391" s="2">
        <v>44672</v>
      </c>
      <c r="D1391" s="3">
        <v>188.87</v>
      </c>
      <c r="E1391" s="3">
        <v>213.13</v>
      </c>
      <c r="F1391" s="3">
        <v>220.35</v>
      </c>
      <c r="G1391" s="3">
        <v>228.63</v>
      </c>
      <c r="H1391" s="3">
        <v>237.88</v>
      </c>
      <c r="I1391" s="3">
        <v>236.4</v>
      </c>
      <c r="J1391" s="3">
        <v>246.28</v>
      </c>
      <c r="K1391" s="3">
        <v>250.67</v>
      </c>
      <c r="L1391" s="3">
        <v>250.69</v>
      </c>
      <c r="M1391" s="3">
        <v>249.57</v>
      </c>
      <c r="N1391" s="3">
        <v>232.06</v>
      </c>
      <c r="O1391" s="3">
        <v>211.79</v>
      </c>
      <c r="P1391" s="3">
        <v>198.66</v>
      </c>
      <c r="Q1391" s="3">
        <v>184.64</v>
      </c>
      <c r="R1391" s="3">
        <v>187.09</v>
      </c>
      <c r="S1391" s="3">
        <v>194.09</v>
      </c>
      <c r="T1391" s="3">
        <v>201.09</v>
      </c>
      <c r="U1391" s="3">
        <v>205.36</v>
      </c>
      <c r="V1391" s="3">
        <v>204.91</v>
      </c>
      <c r="W1391" s="3">
        <v>202.61</v>
      </c>
      <c r="X1391" s="3">
        <v>200.59</v>
      </c>
      <c r="Y1391" s="3">
        <v>199.19</v>
      </c>
      <c r="Z1391" s="3">
        <v>195.19</v>
      </c>
      <c r="AA1391" s="3">
        <v>169.32</v>
      </c>
      <c r="AB1391" s="3">
        <v>157.32</v>
      </c>
      <c r="AC1391" s="3">
        <v>156.32</v>
      </c>
      <c r="AD1391" s="3">
        <v>152.94999999999999</v>
      </c>
      <c r="AE1391" s="3">
        <v>151.94999999999999</v>
      </c>
      <c r="AF1391" s="3">
        <v>154.55000000000001</v>
      </c>
      <c r="AG1391" s="3">
        <v>159.75</v>
      </c>
      <c r="AH1391" s="3">
        <v>165.71</v>
      </c>
      <c r="AI1391" s="3">
        <v>168.94</v>
      </c>
      <c r="AJ1391" s="3">
        <v>162.57</v>
      </c>
      <c r="AK1391" s="3">
        <v>160.61000000000001</v>
      </c>
      <c r="AL1391" s="3">
        <v>151.61000000000001</v>
      </c>
      <c r="AM1391" s="3">
        <v>131.02000000000001</v>
      </c>
      <c r="AN1391" s="3">
        <v>123.02</v>
      </c>
      <c r="AO1391" s="3">
        <v>120.09</v>
      </c>
      <c r="AP1391" s="3">
        <v>116.9</v>
      </c>
      <c r="AQ1391" s="3">
        <v>118</v>
      </c>
      <c r="AR1391" s="3">
        <v>122</v>
      </c>
      <c r="AS1391" s="3">
        <v>133.51</v>
      </c>
      <c r="AT1391" s="3">
        <v>133.11000000000001</v>
      </c>
      <c r="AU1391" s="3">
        <v>132.13999999999999</v>
      </c>
      <c r="AV1391" s="3">
        <v>126.16</v>
      </c>
      <c r="AW1391" s="3">
        <v>126.47</v>
      </c>
      <c r="AX1391" s="3">
        <v>122.49</v>
      </c>
      <c r="AY1391" s="3">
        <v>107.22</v>
      </c>
    </row>
    <row r="1392" spans="1:51" x14ac:dyDescent="0.35">
      <c r="A1392" s="5">
        <f t="shared" si="22"/>
        <v>44673</v>
      </c>
      <c r="B1392" t="s">
        <v>1537</v>
      </c>
      <c r="C1392" s="2">
        <v>44673</v>
      </c>
      <c r="D1392" s="3">
        <v>171.39</v>
      </c>
      <c r="E1392" s="3">
        <v>196.39</v>
      </c>
      <c r="F1392" s="3">
        <v>204.44</v>
      </c>
      <c r="G1392" s="3">
        <v>212.89</v>
      </c>
      <c r="H1392" s="3">
        <v>223.45</v>
      </c>
      <c r="I1392" s="3">
        <v>223.25</v>
      </c>
      <c r="J1392" s="3">
        <v>233.9</v>
      </c>
      <c r="K1392" s="3">
        <v>238.3</v>
      </c>
      <c r="L1392" s="3">
        <v>240.42</v>
      </c>
      <c r="M1392" s="3">
        <v>239.13</v>
      </c>
      <c r="N1392" s="3">
        <v>221.15</v>
      </c>
      <c r="O1392" s="3">
        <v>204.44</v>
      </c>
      <c r="P1392" s="3">
        <v>198.44</v>
      </c>
      <c r="Q1392" s="3">
        <v>185.04</v>
      </c>
      <c r="R1392" s="3">
        <v>183.57</v>
      </c>
      <c r="S1392" s="3">
        <v>187.57</v>
      </c>
      <c r="T1392" s="3">
        <v>194.57</v>
      </c>
      <c r="U1392" s="3">
        <v>200.84</v>
      </c>
      <c r="V1392" s="3">
        <v>202.27</v>
      </c>
      <c r="W1392" s="3">
        <v>199.93</v>
      </c>
      <c r="X1392" s="3">
        <v>197.96</v>
      </c>
      <c r="Y1392" s="3">
        <v>196.54</v>
      </c>
      <c r="Z1392" s="3">
        <v>192.52</v>
      </c>
      <c r="AA1392" s="3">
        <v>166.18</v>
      </c>
      <c r="AB1392" s="3">
        <v>154.16999999999999</v>
      </c>
      <c r="AC1392" s="3">
        <v>153.16</v>
      </c>
      <c r="AD1392" s="3">
        <v>150.82</v>
      </c>
      <c r="AE1392" s="3">
        <v>149.80000000000001</v>
      </c>
      <c r="AF1392" s="3">
        <v>153.77000000000001</v>
      </c>
      <c r="AG1392" s="3">
        <v>156.72999999999999</v>
      </c>
      <c r="AH1392" s="3">
        <v>162.68</v>
      </c>
      <c r="AI1392" s="3">
        <v>165.91</v>
      </c>
      <c r="AJ1392" s="3">
        <v>159.55000000000001</v>
      </c>
      <c r="AK1392" s="3">
        <v>157.59</v>
      </c>
      <c r="AL1392" s="3">
        <v>148.58000000000001</v>
      </c>
      <c r="AM1392" s="3">
        <v>129.93</v>
      </c>
      <c r="AN1392" s="3">
        <v>121.93</v>
      </c>
      <c r="AO1392" s="3">
        <v>119</v>
      </c>
      <c r="AP1392" s="3">
        <v>115.81</v>
      </c>
      <c r="AQ1392" s="3">
        <v>116.91</v>
      </c>
      <c r="AR1392" s="3">
        <v>120.91</v>
      </c>
      <c r="AS1392" s="3">
        <v>133.59</v>
      </c>
      <c r="AT1392" s="3">
        <v>133.21</v>
      </c>
      <c r="AU1392" s="3">
        <v>132.27000000000001</v>
      </c>
      <c r="AV1392" s="3">
        <v>126.32</v>
      </c>
      <c r="AW1392" s="3">
        <v>126.65</v>
      </c>
      <c r="AX1392" s="3">
        <v>122.7</v>
      </c>
      <c r="AY1392" s="3">
        <v>106.51</v>
      </c>
    </row>
    <row r="1393" spans="1:51" x14ac:dyDescent="0.35">
      <c r="A1393" s="5">
        <f t="shared" si="22"/>
        <v>44676</v>
      </c>
      <c r="B1393" t="s">
        <v>1538</v>
      </c>
      <c r="C1393" s="2">
        <v>44676</v>
      </c>
      <c r="D1393" s="3">
        <v>153.38999999999999</v>
      </c>
      <c r="E1393" s="3">
        <v>182.42</v>
      </c>
      <c r="F1393" s="3">
        <v>193.71</v>
      </c>
      <c r="G1393" s="3">
        <v>202.91</v>
      </c>
      <c r="H1393" s="3">
        <v>213.26</v>
      </c>
      <c r="I1393" s="3">
        <v>215.93</v>
      </c>
      <c r="J1393" s="3">
        <v>228.18</v>
      </c>
      <c r="K1393" s="3">
        <v>231.55</v>
      </c>
      <c r="L1393" s="3">
        <v>233.51</v>
      </c>
      <c r="M1393" s="3">
        <v>232.01</v>
      </c>
      <c r="N1393" s="3">
        <v>216.51</v>
      </c>
      <c r="O1393" s="3">
        <v>202.78</v>
      </c>
      <c r="P1393" s="3">
        <v>190.38</v>
      </c>
      <c r="Q1393" s="3">
        <v>182.76</v>
      </c>
      <c r="R1393" s="3">
        <v>181.15</v>
      </c>
      <c r="S1393" s="3">
        <v>185.02</v>
      </c>
      <c r="T1393" s="3">
        <v>192.11</v>
      </c>
      <c r="U1393" s="3">
        <v>198.43</v>
      </c>
      <c r="V1393" s="3">
        <v>199.77</v>
      </c>
      <c r="W1393" s="3">
        <v>197.43</v>
      </c>
      <c r="X1393" s="3">
        <v>195.74</v>
      </c>
      <c r="Y1393" s="3">
        <v>194.32</v>
      </c>
      <c r="Z1393" s="3">
        <v>190.3</v>
      </c>
      <c r="AA1393" s="3">
        <v>165.65</v>
      </c>
      <c r="AB1393" s="3">
        <v>153.97999999999999</v>
      </c>
      <c r="AC1393" s="3">
        <v>152.97</v>
      </c>
      <c r="AD1393" s="3">
        <v>150.63</v>
      </c>
      <c r="AE1393" s="3">
        <v>149.61000000000001</v>
      </c>
      <c r="AF1393" s="3">
        <v>153.61000000000001</v>
      </c>
      <c r="AG1393" s="3">
        <v>156.76</v>
      </c>
      <c r="AH1393" s="3">
        <v>162.76</v>
      </c>
      <c r="AI1393" s="3">
        <v>165.99</v>
      </c>
      <c r="AJ1393" s="3">
        <v>159.31</v>
      </c>
      <c r="AK1393" s="3">
        <v>157.35</v>
      </c>
      <c r="AL1393" s="3">
        <v>148.34</v>
      </c>
      <c r="AM1393" s="3">
        <v>129.84</v>
      </c>
      <c r="AN1393" s="3">
        <v>121.84</v>
      </c>
      <c r="AO1393" s="3">
        <v>118.91</v>
      </c>
      <c r="AP1393" s="3">
        <v>115.72</v>
      </c>
      <c r="AQ1393" s="3">
        <v>116.82</v>
      </c>
      <c r="AR1393" s="3">
        <v>120.82</v>
      </c>
      <c r="AS1393" s="3">
        <v>133.5</v>
      </c>
      <c r="AT1393" s="3">
        <v>133.12</v>
      </c>
      <c r="AU1393" s="3">
        <v>132.18</v>
      </c>
      <c r="AV1393" s="3">
        <v>126.23</v>
      </c>
      <c r="AW1393" s="3">
        <v>126.56</v>
      </c>
      <c r="AX1393" s="3">
        <v>122.61</v>
      </c>
      <c r="AY1393" s="3">
        <v>106.42</v>
      </c>
    </row>
    <row r="1394" spans="1:51" x14ac:dyDescent="0.35">
      <c r="A1394" s="5">
        <f t="shared" si="22"/>
        <v>44677</v>
      </c>
      <c r="B1394" t="s">
        <v>1539</v>
      </c>
      <c r="C1394" s="2">
        <v>44677</v>
      </c>
      <c r="D1394" s="3">
        <v>163.56</v>
      </c>
      <c r="E1394" s="3">
        <v>197.03</v>
      </c>
      <c r="F1394" s="3">
        <v>207.67</v>
      </c>
      <c r="G1394" s="3">
        <v>215.84</v>
      </c>
      <c r="H1394" s="3">
        <v>228.49</v>
      </c>
      <c r="I1394" s="3">
        <v>234.54</v>
      </c>
      <c r="J1394" s="3">
        <v>247.28</v>
      </c>
      <c r="K1394" s="3">
        <v>250.48</v>
      </c>
      <c r="L1394" s="3">
        <v>253.73</v>
      </c>
      <c r="M1394" s="3">
        <v>252.24</v>
      </c>
      <c r="N1394" s="3">
        <v>235.09</v>
      </c>
      <c r="O1394" s="3">
        <v>203.52</v>
      </c>
      <c r="P1394" s="3">
        <v>183.89</v>
      </c>
      <c r="Q1394" s="3">
        <v>174.73</v>
      </c>
      <c r="R1394" s="3">
        <v>173.02</v>
      </c>
      <c r="S1394" s="3">
        <v>176.37</v>
      </c>
      <c r="T1394" s="3">
        <v>183.21</v>
      </c>
      <c r="U1394" s="3">
        <v>188.28</v>
      </c>
      <c r="V1394" s="3">
        <v>189.57</v>
      </c>
      <c r="W1394" s="3">
        <v>187.14</v>
      </c>
      <c r="X1394" s="3">
        <v>186.59</v>
      </c>
      <c r="Y1394" s="3">
        <v>184.89</v>
      </c>
      <c r="Z1394" s="3">
        <v>180.84</v>
      </c>
      <c r="AA1394" s="3">
        <v>157.82</v>
      </c>
      <c r="AB1394" s="3">
        <v>146.1</v>
      </c>
      <c r="AC1394" s="3">
        <v>145.08000000000001</v>
      </c>
      <c r="AD1394" s="3">
        <v>142.57</v>
      </c>
      <c r="AE1394" s="3">
        <v>141.55000000000001</v>
      </c>
      <c r="AF1394" s="3">
        <v>145.55000000000001</v>
      </c>
      <c r="AG1394" s="3">
        <v>147.05000000000001</v>
      </c>
      <c r="AH1394" s="3">
        <v>153.26</v>
      </c>
      <c r="AI1394" s="3">
        <v>156.93</v>
      </c>
      <c r="AJ1394" s="3">
        <v>149.65</v>
      </c>
      <c r="AK1394" s="3">
        <v>149.41</v>
      </c>
      <c r="AL1394" s="3">
        <v>143.66</v>
      </c>
      <c r="AM1394" s="3">
        <v>127.12</v>
      </c>
      <c r="AN1394" s="3">
        <v>122.12</v>
      </c>
      <c r="AO1394" s="3">
        <v>115.87</v>
      </c>
      <c r="AP1394" s="3">
        <v>108.6</v>
      </c>
      <c r="AQ1394" s="3">
        <v>107.01</v>
      </c>
      <c r="AR1394" s="3">
        <v>111.93</v>
      </c>
      <c r="AS1394" s="3">
        <v>126.68</v>
      </c>
      <c r="AT1394" s="3">
        <v>126.96</v>
      </c>
      <c r="AU1394" s="3">
        <v>126.02</v>
      </c>
      <c r="AV1394" s="3">
        <v>118.93</v>
      </c>
      <c r="AW1394" s="3">
        <v>119.26</v>
      </c>
      <c r="AX1394" s="3">
        <v>115.31</v>
      </c>
      <c r="AY1394" s="3">
        <v>102.11</v>
      </c>
    </row>
    <row r="1395" spans="1:51" x14ac:dyDescent="0.35">
      <c r="A1395" s="5">
        <f t="shared" si="22"/>
        <v>44678</v>
      </c>
      <c r="B1395" t="s">
        <v>1540</v>
      </c>
      <c r="C1395" s="2">
        <v>44678</v>
      </c>
      <c r="D1395" s="3">
        <v>149.63999999999999</v>
      </c>
      <c r="E1395" s="3">
        <v>204.14</v>
      </c>
      <c r="F1395" s="3">
        <v>218.07</v>
      </c>
      <c r="G1395" s="3">
        <v>231</v>
      </c>
      <c r="H1395" s="3">
        <v>250</v>
      </c>
      <c r="I1395" s="3">
        <v>251.27</v>
      </c>
      <c r="J1395" s="3">
        <v>262.32</v>
      </c>
      <c r="K1395" s="3">
        <v>266.82</v>
      </c>
      <c r="L1395" s="3">
        <v>266.66000000000003</v>
      </c>
      <c r="M1395" s="3">
        <v>261.87</v>
      </c>
      <c r="N1395" s="3">
        <v>242.51</v>
      </c>
      <c r="O1395" s="3">
        <v>201.2</v>
      </c>
      <c r="P1395" s="3">
        <v>179.18</v>
      </c>
      <c r="Q1395" s="3">
        <v>169.68</v>
      </c>
      <c r="R1395" s="3">
        <v>168.99</v>
      </c>
      <c r="S1395" s="3">
        <v>172.34</v>
      </c>
      <c r="T1395" s="3">
        <v>179.34</v>
      </c>
      <c r="U1395" s="3">
        <v>186.4</v>
      </c>
      <c r="V1395" s="3">
        <v>189.73</v>
      </c>
      <c r="W1395" s="3">
        <v>185.73</v>
      </c>
      <c r="X1395" s="3">
        <v>185.27</v>
      </c>
      <c r="Y1395" s="3">
        <v>183.27</v>
      </c>
      <c r="Z1395" s="3">
        <v>179.12</v>
      </c>
      <c r="AA1395" s="3">
        <v>155.85</v>
      </c>
      <c r="AB1395" s="3">
        <v>143.84</v>
      </c>
      <c r="AC1395" s="3">
        <v>142.75</v>
      </c>
      <c r="AD1395" s="3">
        <v>140.01</v>
      </c>
      <c r="AE1395" s="3">
        <v>139.01</v>
      </c>
      <c r="AF1395" s="3">
        <v>143.01</v>
      </c>
      <c r="AG1395" s="3">
        <v>144.81</v>
      </c>
      <c r="AH1395" s="3">
        <v>150.9</v>
      </c>
      <c r="AI1395" s="3">
        <v>154.9</v>
      </c>
      <c r="AJ1395" s="3">
        <v>147.78</v>
      </c>
      <c r="AK1395" s="3">
        <v>147.54</v>
      </c>
      <c r="AL1395" s="3">
        <v>141.80000000000001</v>
      </c>
      <c r="AM1395" s="3">
        <v>126.16</v>
      </c>
      <c r="AN1395" s="3">
        <v>120.93</v>
      </c>
      <c r="AO1395" s="3">
        <v>114.68</v>
      </c>
      <c r="AP1395" s="3">
        <v>107.41</v>
      </c>
      <c r="AQ1395" s="3">
        <v>105.82</v>
      </c>
      <c r="AR1395" s="3">
        <v>110.74</v>
      </c>
      <c r="AS1395" s="3">
        <v>125.49</v>
      </c>
      <c r="AT1395" s="3">
        <v>125.77</v>
      </c>
      <c r="AU1395" s="3">
        <v>124.83</v>
      </c>
      <c r="AV1395" s="3">
        <v>117.74</v>
      </c>
      <c r="AW1395" s="3">
        <v>118.07</v>
      </c>
      <c r="AX1395" s="3">
        <v>114.12</v>
      </c>
      <c r="AY1395" s="3">
        <v>100.92</v>
      </c>
    </row>
    <row r="1396" spans="1:51" x14ac:dyDescent="0.35">
      <c r="A1396" s="5">
        <f t="shared" si="22"/>
        <v>44679</v>
      </c>
      <c r="B1396" t="s">
        <v>1541</v>
      </c>
      <c r="C1396" s="2">
        <v>44679</v>
      </c>
      <c r="D1396" s="3">
        <v>128.66</v>
      </c>
      <c r="E1396" s="3">
        <v>159.91</v>
      </c>
      <c r="F1396" s="3">
        <v>179.76</v>
      </c>
      <c r="G1396" s="3">
        <v>197.93</v>
      </c>
      <c r="H1396" s="3">
        <v>221.68</v>
      </c>
      <c r="I1396" s="3">
        <v>228.68</v>
      </c>
      <c r="J1396" s="3">
        <v>243.68</v>
      </c>
      <c r="K1396" s="3">
        <v>247.66</v>
      </c>
      <c r="L1396" s="3">
        <v>249.87</v>
      </c>
      <c r="M1396" s="3">
        <v>246.87</v>
      </c>
      <c r="N1396" s="3">
        <v>226.41</v>
      </c>
      <c r="O1396" s="3">
        <v>196.1</v>
      </c>
      <c r="P1396" s="3">
        <v>174.06</v>
      </c>
      <c r="Q1396" s="3">
        <v>164.55</v>
      </c>
      <c r="R1396" s="3">
        <v>165.24</v>
      </c>
      <c r="S1396" s="3">
        <v>170.24</v>
      </c>
      <c r="T1396" s="3">
        <v>177.24</v>
      </c>
      <c r="U1396" s="3">
        <v>186.24</v>
      </c>
      <c r="V1396" s="3">
        <v>189.57</v>
      </c>
      <c r="W1396" s="3">
        <v>185.57</v>
      </c>
      <c r="X1396" s="3">
        <v>186.76</v>
      </c>
      <c r="Y1396" s="3">
        <v>183.42</v>
      </c>
      <c r="Z1396" s="3">
        <v>177.22</v>
      </c>
      <c r="AA1396" s="3">
        <v>153.27000000000001</v>
      </c>
      <c r="AB1396" s="3">
        <v>141.24</v>
      </c>
      <c r="AC1396" s="3">
        <v>140.19</v>
      </c>
      <c r="AD1396" s="3">
        <v>137.07</v>
      </c>
      <c r="AE1396" s="3">
        <v>136.08000000000001</v>
      </c>
      <c r="AF1396" s="3">
        <v>139.75</v>
      </c>
      <c r="AG1396" s="3">
        <v>144.13999999999999</v>
      </c>
      <c r="AH1396" s="3">
        <v>150.24</v>
      </c>
      <c r="AI1396" s="3">
        <v>154.25</v>
      </c>
      <c r="AJ1396" s="3">
        <v>147.13999999999999</v>
      </c>
      <c r="AK1396" s="3">
        <v>146.9</v>
      </c>
      <c r="AL1396" s="3">
        <v>141.16999999999999</v>
      </c>
      <c r="AM1396" s="3">
        <v>126.99</v>
      </c>
      <c r="AN1396" s="3">
        <v>121.75</v>
      </c>
      <c r="AO1396" s="3">
        <v>115.51</v>
      </c>
      <c r="AP1396" s="3">
        <v>108.24</v>
      </c>
      <c r="AQ1396" s="3">
        <v>106.66</v>
      </c>
      <c r="AR1396" s="3">
        <v>111.59</v>
      </c>
      <c r="AS1396" s="3">
        <v>125.13</v>
      </c>
      <c r="AT1396" s="3">
        <v>125.42</v>
      </c>
      <c r="AU1396" s="3">
        <v>124.49</v>
      </c>
      <c r="AV1396" s="3">
        <v>117.41</v>
      </c>
      <c r="AW1396" s="3">
        <v>117.76</v>
      </c>
      <c r="AX1396" s="3">
        <v>113.84</v>
      </c>
      <c r="AY1396" s="3">
        <v>100.56</v>
      </c>
    </row>
    <row r="1397" spans="1:51" x14ac:dyDescent="0.35">
      <c r="A1397" s="5">
        <f t="shared" si="22"/>
        <v>44680</v>
      </c>
      <c r="B1397" t="s">
        <v>1542</v>
      </c>
      <c r="C1397" s="2">
        <v>44680</v>
      </c>
      <c r="D1397" s="3">
        <v>163.68</v>
      </c>
      <c r="E1397" s="3">
        <v>183.12</v>
      </c>
      <c r="F1397" s="3">
        <v>196.32</v>
      </c>
      <c r="G1397" s="3">
        <v>218.18</v>
      </c>
      <c r="H1397" s="3">
        <v>222.14</v>
      </c>
      <c r="I1397" s="3">
        <v>237.35</v>
      </c>
      <c r="J1397" s="3">
        <v>240.48</v>
      </c>
      <c r="K1397" s="3">
        <v>243</v>
      </c>
      <c r="L1397" s="3">
        <v>240.08</v>
      </c>
      <c r="M1397" s="3">
        <v>220.33</v>
      </c>
      <c r="N1397" s="3">
        <v>189.66</v>
      </c>
      <c r="O1397" s="3">
        <v>169.16</v>
      </c>
      <c r="P1397" s="3">
        <v>161.41</v>
      </c>
      <c r="Q1397" s="3">
        <v>162.01</v>
      </c>
      <c r="R1397" s="3">
        <v>166.32</v>
      </c>
      <c r="S1397" s="3">
        <v>173.31</v>
      </c>
      <c r="T1397" s="3">
        <v>181.72</v>
      </c>
      <c r="U1397" s="3">
        <v>184.81</v>
      </c>
      <c r="V1397" s="3">
        <v>179.81</v>
      </c>
      <c r="W1397" s="3">
        <v>181</v>
      </c>
      <c r="X1397" s="3">
        <v>177.66</v>
      </c>
      <c r="Y1397" s="3">
        <v>171.46</v>
      </c>
      <c r="Z1397" s="3">
        <v>148.57</v>
      </c>
      <c r="AA1397" s="3">
        <v>138.62</v>
      </c>
      <c r="AB1397" s="3">
        <v>137.62</v>
      </c>
      <c r="AC1397" s="3">
        <v>134.62</v>
      </c>
      <c r="AD1397" s="3">
        <v>133.63999999999999</v>
      </c>
      <c r="AE1397" s="3">
        <v>136.63999999999999</v>
      </c>
      <c r="AF1397" s="3">
        <v>140.6</v>
      </c>
      <c r="AG1397" s="3">
        <v>146.69999999999999</v>
      </c>
      <c r="AH1397" s="3">
        <v>150.71</v>
      </c>
      <c r="AI1397" s="3">
        <v>143.61000000000001</v>
      </c>
      <c r="AJ1397" s="3">
        <v>143.37</v>
      </c>
      <c r="AK1397" s="3">
        <v>137.63999999999999</v>
      </c>
      <c r="AL1397" s="3">
        <v>124.19</v>
      </c>
      <c r="AM1397" s="3">
        <v>118.95</v>
      </c>
      <c r="AN1397" s="3">
        <v>112.71</v>
      </c>
      <c r="AO1397" s="3">
        <v>105.44</v>
      </c>
      <c r="AP1397" s="3">
        <v>103.85</v>
      </c>
      <c r="AQ1397" s="3">
        <v>108.79</v>
      </c>
      <c r="AR1397" s="3">
        <v>122.32</v>
      </c>
      <c r="AS1397" s="3">
        <v>122.61</v>
      </c>
      <c r="AT1397" s="3">
        <v>121.68</v>
      </c>
      <c r="AU1397" s="3">
        <v>114.6</v>
      </c>
      <c r="AV1397" s="3">
        <v>114.95</v>
      </c>
      <c r="AW1397" s="3">
        <v>111.03</v>
      </c>
      <c r="AX1397" s="3">
        <v>97.53</v>
      </c>
      <c r="AY1397" s="3">
        <v>94.22</v>
      </c>
    </row>
    <row r="1398" spans="1:51" x14ac:dyDescent="0.35">
      <c r="A1398" s="5">
        <f t="shared" si="22"/>
        <v>44683</v>
      </c>
      <c r="B1398" t="s">
        <v>1543</v>
      </c>
      <c r="C1398" s="2">
        <v>44683</v>
      </c>
      <c r="D1398" s="3">
        <v>163.68</v>
      </c>
      <c r="E1398" s="3">
        <v>183.12</v>
      </c>
      <c r="F1398" s="3">
        <v>196.32</v>
      </c>
      <c r="G1398" s="3">
        <v>218.18</v>
      </c>
      <c r="H1398" s="3">
        <v>222.14</v>
      </c>
      <c r="I1398" s="3">
        <v>237.35</v>
      </c>
      <c r="J1398" s="3">
        <v>240.48</v>
      </c>
      <c r="K1398" s="3">
        <v>243</v>
      </c>
      <c r="L1398" s="3">
        <v>240.08</v>
      </c>
      <c r="M1398" s="3">
        <v>220.33</v>
      </c>
      <c r="N1398" s="3">
        <v>189.66</v>
      </c>
      <c r="O1398" s="3">
        <v>169.16</v>
      </c>
      <c r="P1398" s="3">
        <v>161.41</v>
      </c>
      <c r="Q1398" s="3">
        <v>162.01</v>
      </c>
      <c r="R1398" s="3">
        <v>166.32</v>
      </c>
      <c r="S1398" s="3">
        <v>173.31</v>
      </c>
      <c r="T1398" s="3">
        <v>181.72</v>
      </c>
      <c r="U1398" s="3">
        <v>184.81</v>
      </c>
      <c r="V1398" s="3">
        <v>179.81</v>
      </c>
      <c r="W1398" s="3">
        <v>181</v>
      </c>
      <c r="X1398" s="3">
        <v>177.66</v>
      </c>
      <c r="Y1398" s="3">
        <v>171.46</v>
      </c>
      <c r="Z1398" s="3">
        <v>148.57</v>
      </c>
      <c r="AA1398" s="3">
        <v>138.62</v>
      </c>
      <c r="AB1398" s="3">
        <v>137.62</v>
      </c>
      <c r="AC1398" s="3">
        <v>134.62</v>
      </c>
      <c r="AD1398" s="3">
        <v>133.63999999999999</v>
      </c>
      <c r="AE1398" s="3">
        <v>136.63999999999999</v>
      </c>
      <c r="AF1398" s="3">
        <v>140.6</v>
      </c>
      <c r="AG1398" s="3">
        <v>146.69999999999999</v>
      </c>
      <c r="AH1398" s="3">
        <v>150.71</v>
      </c>
      <c r="AI1398" s="3">
        <v>143.61000000000001</v>
      </c>
      <c r="AJ1398" s="3">
        <v>143.37</v>
      </c>
      <c r="AK1398" s="3">
        <v>137.63999999999999</v>
      </c>
      <c r="AL1398" s="3">
        <v>124.19</v>
      </c>
      <c r="AM1398" s="3">
        <v>118.95</v>
      </c>
      <c r="AN1398" s="3">
        <v>112.71</v>
      </c>
      <c r="AO1398" s="3">
        <v>105.44</v>
      </c>
      <c r="AP1398" s="3">
        <v>103.85</v>
      </c>
      <c r="AQ1398" s="3">
        <v>108.79</v>
      </c>
      <c r="AR1398" s="3">
        <v>122.32</v>
      </c>
      <c r="AS1398" s="3">
        <v>122.61</v>
      </c>
      <c r="AT1398" s="3">
        <v>121.68</v>
      </c>
      <c r="AU1398" s="3">
        <v>114.6</v>
      </c>
      <c r="AV1398" s="3">
        <v>114.95</v>
      </c>
      <c r="AW1398" s="3">
        <v>111.03</v>
      </c>
      <c r="AX1398" s="3">
        <v>97.53</v>
      </c>
      <c r="AY1398" s="3">
        <v>94.22</v>
      </c>
    </row>
    <row r="1399" spans="1:51" x14ac:dyDescent="0.35">
      <c r="A1399" s="5">
        <f t="shared" si="22"/>
        <v>44684</v>
      </c>
      <c r="B1399" t="s">
        <v>1544</v>
      </c>
      <c r="C1399" s="2">
        <v>44684</v>
      </c>
      <c r="D1399" s="3">
        <v>156.16999999999999</v>
      </c>
      <c r="E1399" s="3">
        <v>179.59</v>
      </c>
      <c r="F1399" s="3">
        <v>194.51</v>
      </c>
      <c r="G1399" s="3">
        <v>216.19</v>
      </c>
      <c r="H1399" s="3">
        <v>220.61</v>
      </c>
      <c r="I1399" s="3">
        <v>235.25</v>
      </c>
      <c r="J1399" s="3">
        <v>238.45</v>
      </c>
      <c r="K1399" s="3">
        <v>240.59</v>
      </c>
      <c r="L1399" s="3">
        <v>237.19</v>
      </c>
      <c r="M1399" s="3">
        <v>216.88</v>
      </c>
      <c r="N1399" s="3">
        <v>185.63</v>
      </c>
      <c r="O1399" s="3">
        <v>164.78</v>
      </c>
      <c r="P1399" s="3">
        <v>156.76</v>
      </c>
      <c r="Q1399" s="3">
        <v>157.36000000000001</v>
      </c>
      <c r="R1399" s="3">
        <v>161.71</v>
      </c>
      <c r="S1399" s="3">
        <v>168.7</v>
      </c>
      <c r="T1399" s="3">
        <v>178.66</v>
      </c>
      <c r="U1399" s="3">
        <v>183.36</v>
      </c>
      <c r="V1399" s="3">
        <v>179.9</v>
      </c>
      <c r="W1399" s="3">
        <v>180.08</v>
      </c>
      <c r="X1399" s="3">
        <v>176.74</v>
      </c>
      <c r="Y1399" s="3">
        <v>170.54</v>
      </c>
      <c r="Z1399" s="3">
        <v>148.87</v>
      </c>
      <c r="AA1399" s="3">
        <v>139.71</v>
      </c>
      <c r="AB1399" s="3">
        <v>138.71</v>
      </c>
      <c r="AC1399" s="3">
        <v>135.71</v>
      </c>
      <c r="AD1399" s="3">
        <v>134.72999999999999</v>
      </c>
      <c r="AE1399" s="3">
        <v>137.84</v>
      </c>
      <c r="AF1399" s="3">
        <v>140.29</v>
      </c>
      <c r="AG1399" s="3">
        <v>146.41</v>
      </c>
      <c r="AH1399" s="3">
        <v>150.44</v>
      </c>
      <c r="AI1399" s="3">
        <v>144.57</v>
      </c>
      <c r="AJ1399" s="3">
        <v>144.35</v>
      </c>
      <c r="AK1399" s="3">
        <v>138.63999999999999</v>
      </c>
      <c r="AL1399" s="3">
        <v>123.25</v>
      </c>
      <c r="AM1399" s="3">
        <v>118.01</v>
      </c>
      <c r="AN1399" s="3">
        <v>111.77</v>
      </c>
      <c r="AO1399" s="3">
        <v>106.92</v>
      </c>
      <c r="AP1399" s="3">
        <v>105.33</v>
      </c>
      <c r="AQ1399" s="3">
        <v>110.27</v>
      </c>
      <c r="AR1399" s="3">
        <v>123.8</v>
      </c>
      <c r="AS1399" s="3">
        <v>124.09</v>
      </c>
      <c r="AT1399" s="3">
        <v>123.16</v>
      </c>
      <c r="AU1399" s="3">
        <v>113.27</v>
      </c>
      <c r="AV1399" s="3">
        <v>113.62</v>
      </c>
      <c r="AW1399" s="3">
        <v>109.7</v>
      </c>
      <c r="AX1399" s="3">
        <v>94.99</v>
      </c>
      <c r="AY1399" s="3">
        <v>91.68</v>
      </c>
    </row>
    <row r="1400" spans="1:51" x14ac:dyDescent="0.35">
      <c r="A1400" s="5">
        <f t="shared" si="22"/>
        <v>44685</v>
      </c>
      <c r="B1400" t="s">
        <v>1545</v>
      </c>
      <c r="C1400" s="2">
        <v>44685</v>
      </c>
      <c r="D1400" s="3">
        <v>159.19999999999999</v>
      </c>
      <c r="E1400" s="3">
        <v>190.11</v>
      </c>
      <c r="F1400" s="3">
        <v>206.74</v>
      </c>
      <c r="G1400" s="3">
        <v>228.78</v>
      </c>
      <c r="H1400" s="3">
        <v>231.6</v>
      </c>
      <c r="I1400" s="3">
        <v>246.87</v>
      </c>
      <c r="J1400" s="3">
        <v>248.48</v>
      </c>
      <c r="K1400" s="3">
        <v>251.82</v>
      </c>
      <c r="L1400" s="3">
        <v>251.06</v>
      </c>
      <c r="M1400" s="3">
        <v>229.85</v>
      </c>
      <c r="N1400" s="3">
        <v>198.87</v>
      </c>
      <c r="O1400" s="3">
        <v>178.42</v>
      </c>
      <c r="P1400" s="3">
        <v>170.27</v>
      </c>
      <c r="Q1400" s="3">
        <v>170.98</v>
      </c>
      <c r="R1400" s="3">
        <v>175.46</v>
      </c>
      <c r="S1400" s="3">
        <v>182.89</v>
      </c>
      <c r="T1400" s="3">
        <v>193.44</v>
      </c>
      <c r="U1400" s="3">
        <v>198.33</v>
      </c>
      <c r="V1400" s="3">
        <v>194.93</v>
      </c>
      <c r="W1400" s="3">
        <v>195</v>
      </c>
      <c r="X1400" s="3">
        <v>192.04</v>
      </c>
      <c r="Y1400" s="3">
        <v>184.04</v>
      </c>
      <c r="Z1400" s="3">
        <v>158.6</v>
      </c>
      <c r="AA1400" s="3">
        <v>147.41999999999999</v>
      </c>
      <c r="AB1400" s="3">
        <v>145.32</v>
      </c>
      <c r="AC1400" s="3">
        <v>141.81</v>
      </c>
      <c r="AD1400" s="3">
        <v>140.83000000000001</v>
      </c>
      <c r="AE1400" s="3">
        <v>144.83000000000001</v>
      </c>
      <c r="AF1400" s="3">
        <v>149.24</v>
      </c>
      <c r="AG1400" s="3">
        <v>156.49</v>
      </c>
      <c r="AH1400" s="3">
        <v>160.68</v>
      </c>
      <c r="AI1400" s="3">
        <v>154.81</v>
      </c>
      <c r="AJ1400" s="3">
        <v>154.59</v>
      </c>
      <c r="AK1400" s="3">
        <v>148.88</v>
      </c>
      <c r="AL1400" s="3">
        <v>132.72</v>
      </c>
      <c r="AM1400" s="3">
        <v>127.26</v>
      </c>
      <c r="AN1400" s="3">
        <v>120.87</v>
      </c>
      <c r="AO1400" s="3">
        <v>116.02</v>
      </c>
      <c r="AP1400" s="3">
        <v>114.43</v>
      </c>
      <c r="AQ1400" s="3">
        <v>119.78</v>
      </c>
      <c r="AR1400" s="3">
        <v>133.69</v>
      </c>
      <c r="AS1400" s="3">
        <v>134.12</v>
      </c>
      <c r="AT1400" s="3">
        <v>133.19</v>
      </c>
      <c r="AU1400" s="3">
        <v>123.19</v>
      </c>
      <c r="AV1400" s="3">
        <v>123.54</v>
      </c>
      <c r="AW1400" s="3">
        <v>119.54</v>
      </c>
      <c r="AX1400" s="3">
        <v>104.54</v>
      </c>
      <c r="AY1400" s="3">
        <v>100.54</v>
      </c>
    </row>
    <row r="1401" spans="1:51" x14ac:dyDescent="0.35">
      <c r="A1401" s="5">
        <f t="shared" si="22"/>
        <v>44686</v>
      </c>
      <c r="B1401" t="s">
        <v>1546</v>
      </c>
      <c r="C1401" s="2">
        <v>44686</v>
      </c>
      <c r="D1401" s="3">
        <v>166.23</v>
      </c>
      <c r="E1401" s="3">
        <v>199.21</v>
      </c>
      <c r="F1401" s="3">
        <v>219.49</v>
      </c>
      <c r="G1401" s="3">
        <v>242.48</v>
      </c>
      <c r="H1401" s="3">
        <v>242.48</v>
      </c>
      <c r="I1401" s="3">
        <v>252.93</v>
      </c>
      <c r="J1401" s="3">
        <v>256.88</v>
      </c>
      <c r="K1401" s="3">
        <v>258.26</v>
      </c>
      <c r="L1401" s="3">
        <v>259.27</v>
      </c>
      <c r="M1401" s="3">
        <v>237.77</v>
      </c>
      <c r="N1401" s="3">
        <v>207.38</v>
      </c>
      <c r="O1401" s="3">
        <v>185.89</v>
      </c>
      <c r="P1401" s="3">
        <v>177.81</v>
      </c>
      <c r="Q1401" s="3">
        <v>178.58</v>
      </c>
      <c r="R1401" s="3">
        <v>183.4</v>
      </c>
      <c r="S1401" s="3">
        <v>190.47</v>
      </c>
      <c r="T1401" s="3">
        <v>201.95</v>
      </c>
      <c r="U1401" s="3">
        <v>206.96</v>
      </c>
      <c r="V1401" s="3">
        <v>200.99</v>
      </c>
      <c r="W1401" s="3">
        <v>202.39</v>
      </c>
      <c r="X1401" s="3">
        <v>199.04</v>
      </c>
      <c r="Y1401" s="3">
        <v>191.23</v>
      </c>
      <c r="Z1401" s="3">
        <v>164.23</v>
      </c>
      <c r="AA1401" s="3">
        <v>152.29</v>
      </c>
      <c r="AB1401" s="3">
        <v>148.99</v>
      </c>
      <c r="AC1401" s="3">
        <v>144.24</v>
      </c>
      <c r="AD1401" s="3">
        <v>141.82</v>
      </c>
      <c r="AE1401" s="3">
        <v>146.82</v>
      </c>
      <c r="AF1401" s="3">
        <v>151.82</v>
      </c>
      <c r="AG1401" s="3">
        <v>159.82</v>
      </c>
      <c r="AH1401" s="3">
        <v>164.01</v>
      </c>
      <c r="AI1401" s="3">
        <v>158.13999999999999</v>
      </c>
      <c r="AJ1401" s="3">
        <v>157.91999999999999</v>
      </c>
      <c r="AK1401" s="3">
        <v>152.21</v>
      </c>
      <c r="AL1401" s="3">
        <v>133.32</v>
      </c>
      <c r="AM1401" s="3">
        <v>127.86</v>
      </c>
      <c r="AN1401" s="3">
        <v>121.47</v>
      </c>
      <c r="AO1401" s="3">
        <v>116.62</v>
      </c>
      <c r="AP1401" s="3">
        <v>115.03</v>
      </c>
      <c r="AQ1401" s="3">
        <v>120.38</v>
      </c>
      <c r="AR1401" s="3">
        <v>134.29</v>
      </c>
      <c r="AS1401" s="3">
        <v>134.72</v>
      </c>
      <c r="AT1401" s="3">
        <v>133.79</v>
      </c>
      <c r="AU1401" s="3">
        <v>123.79</v>
      </c>
      <c r="AV1401" s="3">
        <v>124.14</v>
      </c>
      <c r="AW1401" s="3">
        <v>120.14</v>
      </c>
      <c r="AX1401" s="3">
        <v>105.14</v>
      </c>
      <c r="AY1401" s="3">
        <v>101.14</v>
      </c>
    </row>
    <row r="1402" spans="1:51" x14ac:dyDescent="0.35">
      <c r="A1402" s="5">
        <f t="shared" si="22"/>
        <v>44687</v>
      </c>
      <c r="B1402" t="s">
        <v>1547</v>
      </c>
      <c r="C1402" s="2">
        <v>44687</v>
      </c>
      <c r="D1402" s="3">
        <v>137.5</v>
      </c>
      <c r="E1402" s="3">
        <v>175.7</v>
      </c>
      <c r="F1402" s="3">
        <v>205.12</v>
      </c>
      <c r="G1402" s="3">
        <v>231.12</v>
      </c>
      <c r="H1402" s="3">
        <v>231.92</v>
      </c>
      <c r="I1402" s="3">
        <v>244.42</v>
      </c>
      <c r="J1402" s="3">
        <v>249.3</v>
      </c>
      <c r="K1402" s="3">
        <v>250.52</v>
      </c>
      <c r="L1402" s="3">
        <v>250.52</v>
      </c>
      <c r="M1402" s="3">
        <v>229.22</v>
      </c>
      <c r="N1402" s="3">
        <v>204.84</v>
      </c>
      <c r="O1402" s="3">
        <v>182.84</v>
      </c>
      <c r="P1402" s="3">
        <v>175.41</v>
      </c>
      <c r="Q1402" s="3">
        <v>176.51</v>
      </c>
      <c r="R1402" s="3">
        <v>181.33</v>
      </c>
      <c r="S1402" s="3">
        <v>188.59</v>
      </c>
      <c r="T1402" s="3">
        <v>197.85</v>
      </c>
      <c r="U1402" s="3">
        <v>202.86</v>
      </c>
      <c r="V1402" s="3">
        <v>196.89</v>
      </c>
      <c r="W1402" s="3">
        <v>199.1</v>
      </c>
      <c r="X1402" s="3">
        <v>195.62</v>
      </c>
      <c r="Y1402" s="3">
        <v>188.75</v>
      </c>
      <c r="Z1402" s="3">
        <v>164.25</v>
      </c>
      <c r="AA1402" s="3">
        <v>152.31</v>
      </c>
      <c r="AB1402" s="3">
        <v>149.01</v>
      </c>
      <c r="AC1402" s="3">
        <v>144.26</v>
      </c>
      <c r="AD1402" s="3">
        <v>141.84</v>
      </c>
      <c r="AE1402" s="3">
        <v>146.97</v>
      </c>
      <c r="AF1402" s="3">
        <v>152.4</v>
      </c>
      <c r="AG1402" s="3">
        <v>160.4</v>
      </c>
      <c r="AH1402" s="3">
        <v>164.39</v>
      </c>
      <c r="AI1402" s="3">
        <v>157.59</v>
      </c>
      <c r="AJ1402" s="3">
        <v>157.16</v>
      </c>
      <c r="AK1402" s="3">
        <v>151.44999999999999</v>
      </c>
      <c r="AL1402" s="3">
        <v>130.47999999999999</v>
      </c>
      <c r="AM1402" s="3">
        <v>125.02</v>
      </c>
      <c r="AN1402" s="3">
        <v>118.63</v>
      </c>
      <c r="AO1402" s="3">
        <v>113.78</v>
      </c>
      <c r="AP1402" s="3">
        <v>112.19</v>
      </c>
      <c r="AQ1402" s="3">
        <v>117.54</v>
      </c>
      <c r="AR1402" s="3">
        <v>135.97</v>
      </c>
      <c r="AS1402" s="3">
        <v>136.4</v>
      </c>
      <c r="AT1402" s="3">
        <v>135.15</v>
      </c>
      <c r="AU1402" s="3">
        <v>124.89</v>
      </c>
      <c r="AV1402" s="3">
        <v>124.34</v>
      </c>
      <c r="AW1402" s="3">
        <v>120.34</v>
      </c>
      <c r="AX1402" s="3">
        <v>104.89</v>
      </c>
      <c r="AY1402" s="3">
        <v>100.89</v>
      </c>
    </row>
    <row r="1403" spans="1:51" x14ac:dyDescent="0.35">
      <c r="A1403" s="5">
        <f t="shared" si="22"/>
        <v>44690</v>
      </c>
      <c r="B1403" t="s">
        <v>1548</v>
      </c>
      <c r="C1403" s="2">
        <v>44690</v>
      </c>
      <c r="D1403" s="3">
        <v>128.71</v>
      </c>
      <c r="E1403" s="3">
        <v>159.27000000000001</v>
      </c>
      <c r="F1403" s="3">
        <v>185.78</v>
      </c>
      <c r="G1403" s="3">
        <v>213.92</v>
      </c>
      <c r="H1403" s="3">
        <v>215.37</v>
      </c>
      <c r="I1403" s="3">
        <v>230.32</v>
      </c>
      <c r="J1403" s="3">
        <v>235.82</v>
      </c>
      <c r="K1403" s="3">
        <v>237.92</v>
      </c>
      <c r="L1403" s="3">
        <v>236.23</v>
      </c>
      <c r="M1403" s="3">
        <v>215.01</v>
      </c>
      <c r="N1403" s="3">
        <v>194.21</v>
      </c>
      <c r="O1403" s="3">
        <v>173.45</v>
      </c>
      <c r="P1403" s="3">
        <v>163.79</v>
      </c>
      <c r="Q1403" s="3">
        <v>165.32</v>
      </c>
      <c r="R1403" s="3">
        <v>170.72</v>
      </c>
      <c r="S1403" s="3">
        <v>177.79</v>
      </c>
      <c r="T1403" s="3">
        <v>186.87</v>
      </c>
      <c r="U1403" s="3">
        <v>191.71</v>
      </c>
      <c r="V1403" s="3">
        <v>185.74</v>
      </c>
      <c r="W1403" s="3">
        <v>188.33</v>
      </c>
      <c r="X1403" s="3">
        <v>185.3</v>
      </c>
      <c r="Y1403" s="3">
        <v>179.03</v>
      </c>
      <c r="Z1403" s="3">
        <v>155.27000000000001</v>
      </c>
      <c r="AA1403" s="3">
        <v>143.33000000000001</v>
      </c>
      <c r="AB1403" s="3">
        <v>140.03</v>
      </c>
      <c r="AC1403" s="3">
        <v>135.28</v>
      </c>
      <c r="AD1403" s="3">
        <v>132.86000000000001</v>
      </c>
      <c r="AE1403" s="3">
        <v>137.99</v>
      </c>
      <c r="AF1403" s="3">
        <v>144.13999999999999</v>
      </c>
      <c r="AG1403" s="3">
        <v>151.80000000000001</v>
      </c>
      <c r="AH1403" s="3">
        <v>154.91</v>
      </c>
      <c r="AI1403" s="3">
        <v>146.80000000000001</v>
      </c>
      <c r="AJ1403" s="3">
        <v>145.53</v>
      </c>
      <c r="AK1403" s="3">
        <v>139.38</v>
      </c>
      <c r="AL1403" s="3">
        <v>119.36</v>
      </c>
      <c r="AM1403" s="3">
        <v>113.9</v>
      </c>
      <c r="AN1403" s="3">
        <v>107.51</v>
      </c>
      <c r="AO1403" s="3">
        <v>105.74</v>
      </c>
      <c r="AP1403" s="3">
        <v>104.15</v>
      </c>
      <c r="AQ1403" s="3">
        <v>109.5</v>
      </c>
      <c r="AR1403" s="3">
        <v>125.96</v>
      </c>
      <c r="AS1403" s="3">
        <v>128.24</v>
      </c>
      <c r="AT1403" s="3">
        <v>127.25</v>
      </c>
      <c r="AU1403" s="3">
        <v>117.81</v>
      </c>
      <c r="AV1403" s="3">
        <v>117.26</v>
      </c>
      <c r="AW1403" s="3">
        <v>113.26</v>
      </c>
      <c r="AX1403" s="3">
        <v>98.05</v>
      </c>
      <c r="AY1403" s="3">
        <v>94.05</v>
      </c>
    </row>
    <row r="1404" spans="1:51" x14ac:dyDescent="0.35">
      <c r="A1404" s="5">
        <f t="shared" si="22"/>
        <v>44691</v>
      </c>
      <c r="B1404" t="s">
        <v>1549</v>
      </c>
      <c r="C1404" s="2">
        <v>44691</v>
      </c>
      <c r="D1404" s="3">
        <v>145.77000000000001</v>
      </c>
      <c r="E1404" s="3">
        <v>173.3</v>
      </c>
      <c r="F1404" s="3">
        <v>198.57</v>
      </c>
      <c r="G1404" s="3">
        <v>224.84</v>
      </c>
      <c r="H1404" s="3">
        <v>224.34</v>
      </c>
      <c r="I1404" s="3">
        <v>240.72</v>
      </c>
      <c r="J1404" s="3">
        <v>245.33</v>
      </c>
      <c r="K1404" s="3">
        <v>248.33</v>
      </c>
      <c r="L1404" s="3">
        <v>247.88</v>
      </c>
      <c r="M1404" s="3">
        <v>223.09</v>
      </c>
      <c r="N1404" s="3">
        <v>195.39</v>
      </c>
      <c r="O1404" s="3">
        <v>173.22</v>
      </c>
      <c r="P1404" s="3">
        <v>163.54</v>
      </c>
      <c r="Q1404" s="3">
        <v>165.58</v>
      </c>
      <c r="R1404" s="3">
        <v>172.08</v>
      </c>
      <c r="S1404" s="3">
        <v>177.51</v>
      </c>
      <c r="T1404" s="3">
        <v>187.9</v>
      </c>
      <c r="U1404" s="3">
        <v>192.74</v>
      </c>
      <c r="V1404" s="3">
        <v>186.77</v>
      </c>
      <c r="W1404" s="3">
        <v>189.36</v>
      </c>
      <c r="X1404" s="3">
        <v>186.33</v>
      </c>
      <c r="Y1404" s="3">
        <v>178.33</v>
      </c>
      <c r="Z1404" s="3">
        <v>154.24</v>
      </c>
      <c r="AA1404" s="3">
        <v>142.22</v>
      </c>
      <c r="AB1404" s="3">
        <v>138.91</v>
      </c>
      <c r="AC1404" s="3">
        <v>134.13</v>
      </c>
      <c r="AD1404" s="3">
        <v>131.69</v>
      </c>
      <c r="AE1404" s="3">
        <v>137.66999999999999</v>
      </c>
      <c r="AF1404" s="3">
        <v>144.65</v>
      </c>
      <c r="AG1404" s="3">
        <v>152.28</v>
      </c>
      <c r="AH1404" s="3">
        <v>155.35</v>
      </c>
      <c r="AI1404" s="3">
        <v>148.05000000000001</v>
      </c>
      <c r="AJ1404" s="3">
        <v>146.66999999999999</v>
      </c>
      <c r="AK1404" s="3">
        <v>140.36000000000001</v>
      </c>
      <c r="AL1404" s="3">
        <v>117.85</v>
      </c>
      <c r="AM1404" s="3">
        <v>111.66</v>
      </c>
      <c r="AN1404" s="3">
        <v>105.13</v>
      </c>
      <c r="AO1404" s="3">
        <v>103.26</v>
      </c>
      <c r="AP1404" s="3">
        <v>101.59</v>
      </c>
      <c r="AQ1404" s="3">
        <v>107.52</v>
      </c>
      <c r="AR1404" s="3">
        <v>124.46</v>
      </c>
      <c r="AS1404" s="3">
        <v>126.69</v>
      </c>
      <c r="AT1404" s="3">
        <v>125.62</v>
      </c>
      <c r="AU1404" s="3">
        <v>116.79</v>
      </c>
      <c r="AV1404" s="3">
        <v>116.11</v>
      </c>
      <c r="AW1404" s="3">
        <v>111.91</v>
      </c>
      <c r="AX1404" s="3">
        <v>97.85</v>
      </c>
      <c r="AY1404" s="3">
        <v>93.66</v>
      </c>
    </row>
    <row r="1405" spans="1:51" x14ac:dyDescent="0.35">
      <c r="A1405" s="5">
        <f t="shared" si="22"/>
        <v>44692</v>
      </c>
      <c r="B1405" t="s">
        <v>1550</v>
      </c>
      <c r="C1405" s="2">
        <v>44692</v>
      </c>
      <c r="D1405" s="3">
        <v>139.74</v>
      </c>
      <c r="E1405" s="3">
        <v>168.42</v>
      </c>
      <c r="F1405" s="3">
        <v>192.69</v>
      </c>
      <c r="G1405" s="3">
        <v>217.19</v>
      </c>
      <c r="H1405" s="3">
        <v>219.41</v>
      </c>
      <c r="I1405" s="3">
        <v>235.02</v>
      </c>
      <c r="J1405" s="3">
        <v>240.66</v>
      </c>
      <c r="K1405" s="3">
        <v>243</v>
      </c>
      <c r="L1405" s="3">
        <v>244.27</v>
      </c>
      <c r="M1405" s="3">
        <v>221.62</v>
      </c>
      <c r="N1405" s="3">
        <v>197.96</v>
      </c>
      <c r="O1405" s="3">
        <v>174.71</v>
      </c>
      <c r="P1405" s="3">
        <v>164.96</v>
      </c>
      <c r="Q1405" s="3">
        <v>167</v>
      </c>
      <c r="R1405" s="3">
        <v>173.5</v>
      </c>
      <c r="S1405" s="3">
        <v>179.06</v>
      </c>
      <c r="T1405" s="3">
        <v>189.01</v>
      </c>
      <c r="U1405" s="3">
        <v>193.85</v>
      </c>
      <c r="V1405" s="3">
        <v>187.88</v>
      </c>
      <c r="W1405" s="3">
        <v>190.5</v>
      </c>
      <c r="X1405" s="3">
        <v>187.47</v>
      </c>
      <c r="Y1405" s="3">
        <v>179.42</v>
      </c>
      <c r="Z1405" s="3">
        <v>154.19</v>
      </c>
      <c r="AA1405" s="3">
        <v>142.15</v>
      </c>
      <c r="AB1405" s="3">
        <v>138.83000000000001</v>
      </c>
      <c r="AC1405" s="3">
        <v>133.94</v>
      </c>
      <c r="AD1405" s="3">
        <v>131.44</v>
      </c>
      <c r="AE1405" s="3">
        <v>136.55000000000001</v>
      </c>
      <c r="AF1405" s="3">
        <v>142.58000000000001</v>
      </c>
      <c r="AG1405" s="3">
        <v>150.03</v>
      </c>
      <c r="AH1405" s="3">
        <v>153.1</v>
      </c>
      <c r="AI1405" s="3">
        <v>143.97</v>
      </c>
      <c r="AJ1405" s="3">
        <v>142.59</v>
      </c>
      <c r="AK1405" s="3">
        <v>136.28</v>
      </c>
      <c r="AL1405" s="3">
        <v>114.21</v>
      </c>
      <c r="AM1405" s="3">
        <v>107.57</v>
      </c>
      <c r="AN1405" s="3">
        <v>101.04</v>
      </c>
      <c r="AO1405" s="3">
        <v>100.72</v>
      </c>
      <c r="AP1405" s="3">
        <v>99.05</v>
      </c>
      <c r="AQ1405" s="3">
        <v>104.99</v>
      </c>
      <c r="AR1405" s="3">
        <v>121.93</v>
      </c>
      <c r="AS1405" s="3">
        <v>124.16</v>
      </c>
      <c r="AT1405" s="3">
        <v>123.09</v>
      </c>
      <c r="AU1405" s="3">
        <v>114.26</v>
      </c>
      <c r="AV1405" s="3">
        <v>113.58</v>
      </c>
      <c r="AW1405" s="3">
        <v>109.38</v>
      </c>
      <c r="AX1405" s="3">
        <v>96.8</v>
      </c>
      <c r="AY1405" s="3">
        <v>92.61</v>
      </c>
    </row>
    <row r="1406" spans="1:51" x14ac:dyDescent="0.35">
      <c r="A1406" s="5">
        <f t="shared" si="22"/>
        <v>44693</v>
      </c>
      <c r="B1406" t="s">
        <v>1551</v>
      </c>
      <c r="C1406" s="2">
        <v>44693</v>
      </c>
      <c r="D1406" s="3">
        <v>175.55</v>
      </c>
      <c r="E1406" s="3">
        <v>202.05</v>
      </c>
      <c r="F1406" s="3">
        <v>225.66</v>
      </c>
      <c r="G1406" s="3">
        <v>253.11</v>
      </c>
      <c r="H1406" s="3">
        <v>250.19</v>
      </c>
      <c r="I1406" s="3">
        <v>264.27999999999997</v>
      </c>
      <c r="J1406" s="3">
        <v>270.22000000000003</v>
      </c>
      <c r="K1406" s="3">
        <v>272.62</v>
      </c>
      <c r="L1406" s="3">
        <v>270.95</v>
      </c>
      <c r="M1406" s="3">
        <v>248.41</v>
      </c>
      <c r="N1406" s="3">
        <v>208.56</v>
      </c>
      <c r="O1406" s="3">
        <v>180.07</v>
      </c>
      <c r="P1406" s="3">
        <v>171.68</v>
      </c>
      <c r="Q1406" s="3">
        <v>174.49</v>
      </c>
      <c r="R1406" s="3">
        <v>180.98</v>
      </c>
      <c r="S1406" s="3">
        <v>186.55</v>
      </c>
      <c r="T1406" s="3">
        <v>194.7</v>
      </c>
      <c r="U1406" s="3">
        <v>200.49</v>
      </c>
      <c r="V1406" s="3">
        <v>194.51</v>
      </c>
      <c r="W1406" s="3">
        <v>196.7</v>
      </c>
      <c r="X1406" s="3">
        <v>193.56</v>
      </c>
      <c r="Y1406" s="3">
        <v>185.17</v>
      </c>
      <c r="Z1406" s="3">
        <v>157.97999999999999</v>
      </c>
      <c r="AA1406" s="3">
        <v>145.32</v>
      </c>
      <c r="AB1406" s="3">
        <v>142.80000000000001</v>
      </c>
      <c r="AC1406" s="3">
        <v>137.79</v>
      </c>
      <c r="AD1406" s="3">
        <v>134.79</v>
      </c>
      <c r="AE1406" s="3">
        <v>138.79</v>
      </c>
      <c r="AF1406" s="3">
        <v>143.71</v>
      </c>
      <c r="AG1406" s="3">
        <v>151.16</v>
      </c>
      <c r="AH1406" s="3">
        <v>154.22999999999999</v>
      </c>
      <c r="AI1406" s="3">
        <v>145.1</v>
      </c>
      <c r="AJ1406" s="3">
        <v>143.72</v>
      </c>
      <c r="AK1406" s="3">
        <v>137.4</v>
      </c>
      <c r="AL1406" s="3">
        <v>113.49</v>
      </c>
      <c r="AM1406" s="3">
        <v>106.85</v>
      </c>
      <c r="AN1406" s="3">
        <v>101.68</v>
      </c>
      <c r="AO1406" s="3">
        <v>101.36</v>
      </c>
      <c r="AP1406" s="3">
        <v>99.69</v>
      </c>
      <c r="AQ1406" s="3">
        <v>105.65</v>
      </c>
      <c r="AR1406" s="3">
        <v>123.02</v>
      </c>
      <c r="AS1406" s="3">
        <v>125.25</v>
      </c>
      <c r="AT1406" s="3">
        <v>124.18</v>
      </c>
      <c r="AU1406" s="3">
        <v>115.36</v>
      </c>
      <c r="AV1406" s="3">
        <v>114.68</v>
      </c>
      <c r="AW1406" s="3">
        <v>110.48</v>
      </c>
      <c r="AX1406" s="3">
        <v>97.19</v>
      </c>
      <c r="AY1406" s="3">
        <v>93</v>
      </c>
    </row>
    <row r="1407" spans="1:51" x14ac:dyDescent="0.35">
      <c r="A1407" s="5">
        <f t="shared" si="22"/>
        <v>44694</v>
      </c>
      <c r="B1407" t="s">
        <v>1552</v>
      </c>
      <c r="C1407" s="2">
        <v>44694</v>
      </c>
      <c r="D1407" s="3">
        <v>148.44999999999999</v>
      </c>
      <c r="E1407" s="3">
        <v>175</v>
      </c>
      <c r="F1407" s="3">
        <v>197.49</v>
      </c>
      <c r="G1407" s="3">
        <v>230.98</v>
      </c>
      <c r="H1407" s="3">
        <v>233.6</v>
      </c>
      <c r="I1407" s="3">
        <v>249.88</v>
      </c>
      <c r="J1407" s="3">
        <v>255.22</v>
      </c>
      <c r="K1407" s="3">
        <v>257.42</v>
      </c>
      <c r="L1407" s="3">
        <v>256.76</v>
      </c>
      <c r="M1407" s="3">
        <v>236.03</v>
      </c>
      <c r="N1407" s="3">
        <v>198.3</v>
      </c>
      <c r="O1407" s="3">
        <v>170.21</v>
      </c>
      <c r="P1407" s="3">
        <v>160.63999999999999</v>
      </c>
      <c r="Q1407" s="3">
        <v>163.99</v>
      </c>
      <c r="R1407" s="3">
        <v>170.48</v>
      </c>
      <c r="S1407" s="3">
        <v>175.87</v>
      </c>
      <c r="T1407" s="3">
        <v>185.03</v>
      </c>
      <c r="U1407" s="3">
        <v>190.8</v>
      </c>
      <c r="V1407" s="3">
        <v>184.91</v>
      </c>
      <c r="W1407" s="3">
        <v>187.51</v>
      </c>
      <c r="X1407" s="3">
        <v>184.54</v>
      </c>
      <c r="Y1407" s="3">
        <v>176.41</v>
      </c>
      <c r="Z1407" s="3">
        <v>150.18</v>
      </c>
      <c r="AA1407" s="3">
        <v>137.47</v>
      </c>
      <c r="AB1407" s="3">
        <v>134.94999999999999</v>
      </c>
      <c r="AC1407" s="3">
        <v>130.38999999999999</v>
      </c>
      <c r="AD1407" s="3">
        <v>126.87</v>
      </c>
      <c r="AE1407" s="3">
        <v>130.49</v>
      </c>
      <c r="AF1407" s="3">
        <v>137.91</v>
      </c>
      <c r="AG1407" s="3">
        <v>145.87</v>
      </c>
      <c r="AH1407" s="3">
        <v>148.94</v>
      </c>
      <c r="AI1407" s="3">
        <v>139.81</v>
      </c>
      <c r="AJ1407" s="3">
        <v>138.29</v>
      </c>
      <c r="AK1407" s="3">
        <v>131.86000000000001</v>
      </c>
      <c r="AL1407" s="3">
        <v>105.99</v>
      </c>
      <c r="AM1407" s="3">
        <v>98.84</v>
      </c>
      <c r="AN1407" s="3">
        <v>93.67</v>
      </c>
      <c r="AO1407" s="3">
        <v>93.35</v>
      </c>
      <c r="AP1407" s="3">
        <v>91.68</v>
      </c>
      <c r="AQ1407" s="3">
        <v>97.64</v>
      </c>
      <c r="AR1407" s="3">
        <v>118.94</v>
      </c>
      <c r="AS1407" s="3">
        <v>121.17</v>
      </c>
      <c r="AT1407" s="3">
        <v>120.1</v>
      </c>
      <c r="AU1407" s="3">
        <v>111.29</v>
      </c>
      <c r="AV1407" s="3">
        <v>110.61</v>
      </c>
      <c r="AW1407" s="3">
        <v>106.41</v>
      </c>
      <c r="AX1407" s="3">
        <v>94.56</v>
      </c>
      <c r="AY1407" s="3">
        <v>90.37</v>
      </c>
    </row>
    <row r="1408" spans="1:51" x14ac:dyDescent="0.35">
      <c r="A1408" s="5">
        <f t="shared" si="22"/>
        <v>44697</v>
      </c>
      <c r="B1408" t="s">
        <v>1553</v>
      </c>
      <c r="C1408" s="2">
        <v>44697</v>
      </c>
      <c r="D1408" s="3">
        <v>172.26</v>
      </c>
      <c r="E1408" s="3">
        <v>184.54</v>
      </c>
      <c r="F1408" s="3">
        <v>202.6</v>
      </c>
      <c r="G1408" s="3">
        <v>224.51</v>
      </c>
      <c r="H1408" s="3">
        <v>223.56</v>
      </c>
      <c r="I1408" s="3">
        <v>238.56</v>
      </c>
      <c r="J1408" s="3">
        <v>241.85</v>
      </c>
      <c r="K1408" s="3">
        <v>243.93</v>
      </c>
      <c r="L1408" s="3">
        <v>243.05</v>
      </c>
      <c r="M1408" s="3">
        <v>223.18</v>
      </c>
      <c r="N1408" s="3">
        <v>195.62</v>
      </c>
      <c r="O1408" s="3">
        <v>170.62</v>
      </c>
      <c r="P1408" s="3">
        <v>161.6</v>
      </c>
      <c r="Q1408" s="3">
        <v>164.18</v>
      </c>
      <c r="R1408" s="3">
        <v>170.55</v>
      </c>
      <c r="S1408" s="3">
        <v>175.85</v>
      </c>
      <c r="T1408" s="3">
        <v>183.69</v>
      </c>
      <c r="U1408" s="3">
        <v>189.67</v>
      </c>
      <c r="V1408" s="3">
        <v>183.34</v>
      </c>
      <c r="W1408" s="3">
        <v>185.64</v>
      </c>
      <c r="X1408" s="3">
        <v>182.65</v>
      </c>
      <c r="Y1408" s="3">
        <v>174.65</v>
      </c>
      <c r="Z1408" s="3">
        <v>150.15</v>
      </c>
      <c r="AA1408" s="3">
        <v>136.72999999999999</v>
      </c>
      <c r="AB1408" s="3">
        <v>134.21</v>
      </c>
      <c r="AC1408" s="3">
        <v>129.65</v>
      </c>
      <c r="AD1408" s="3">
        <v>126.13</v>
      </c>
      <c r="AE1408" s="3">
        <v>129.75</v>
      </c>
      <c r="AF1408" s="3">
        <v>134.34</v>
      </c>
      <c r="AG1408" s="3">
        <v>142.30000000000001</v>
      </c>
      <c r="AH1408" s="3">
        <v>146.19999999999999</v>
      </c>
      <c r="AI1408" s="3">
        <v>138.91999999999999</v>
      </c>
      <c r="AJ1408" s="3">
        <v>137.36000000000001</v>
      </c>
      <c r="AK1408" s="3">
        <v>130.82</v>
      </c>
      <c r="AL1408" s="3">
        <v>108.91</v>
      </c>
      <c r="AM1408" s="3">
        <v>101.76</v>
      </c>
      <c r="AN1408" s="3">
        <v>96.59</v>
      </c>
      <c r="AO1408" s="3">
        <v>96.27</v>
      </c>
      <c r="AP1408" s="3">
        <v>94.6</v>
      </c>
      <c r="AQ1408" s="3">
        <v>99.6</v>
      </c>
      <c r="AR1408" s="3">
        <v>116.6</v>
      </c>
      <c r="AS1408" s="3">
        <v>117.6</v>
      </c>
      <c r="AT1408" s="3">
        <v>116.53</v>
      </c>
      <c r="AU1408" s="3">
        <v>107.72</v>
      </c>
      <c r="AV1408" s="3">
        <v>107.04</v>
      </c>
      <c r="AW1408" s="3">
        <v>102.84</v>
      </c>
      <c r="AX1408" s="3">
        <v>90.99</v>
      </c>
      <c r="AY1408" s="3">
        <v>86.8</v>
      </c>
    </row>
    <row r="1409" spans="1:51" x14ac:dyDescent="0.35">
      <c r="A1409" s="5">
        <f t="shared" si="22"/>
        <v>44698</v>
      </c>
      <c r="B1409" t="s">
        <v>1554</v>
      </c>
      <c r="C1409" s="2">
        <v>44698</v>
      </c>
      <c r="D1409" s="3">
        <v>185.23</v>
      </c>
      <c r="E1409" s="3">
        <v>200.28</v>
      </c>
      <c r="F1409" s="3">
        <v>214.98</v>
      </c>
      <c r="G1409" s="3">
        <v>232.98</v>
      </c>
      <c r="H1409" s="3">
        <v>232.03</v>
      </c>
      <c r="I1409" s="3">
        <v>245.63</v>
      </c>
      <c r="J1409" s="3">
        <v>252.53</v>
      </c>
      <c r="K1409" s="3">
        <v>256.06</v>
      </c>
      <c r="L1409" s="3">
        <v>257.02999999999997</v>
      </c>
      <c r="M1409" s="3">
        <v>235.56</v>
      </c>
      <c r="N1409" s="3">
        <v>198.54</v>
      </c>
      <c r="O1409" s="3">
        <v>170.53</v>
      </c>
      <c r="P1409" s="3">
        <v>161.53</v>
      </c>
      <c r="Q1409" s="3">
        <v>164.53</v>
      </c>
      <c r="R1409" s="3">
        <v>170.53</v>
      </c>
      <c r="S1409" s="3">
        <v>175.83</v>
      </c>
      <c r="T1409" s="3">
        <v>182.71</v>
      </c>
      <c r="U1409" s="3">
        <v>188.69</v>
      </c>
      <c r="V1409" s="3">
        <v>182.69</v>
      </c>
      <c r="W1409" s="3">
        <v>185.5</v>
      </c>
      <c r="X1409" s="3">
        <v>183</v>
      </c>
      <c r="Y1409" s="3">
        <v>175</v>
      </c>
      <c r="Z1409" s="3">
        <v>150.5</v>
      </c>
      <c r="AA1409" s="3">
        <v>137.5</v>
      </c>
      <c r="AB1409" s="3">
        <v>134.97999999999999</v>
      </c>
      <c r="AC1409" s="3">
        <v>131.41999999999999</v>
      </c>
      <c r="AD1409" s="3">
        <v>127.9</v>
      </c>
      <c r="AE1409" s="3">
        <v>131.9</v>
      </c>
      <c r="AF1409" s="3">
        <v>137.26</v>
      </c>
      <c r="AG1409" s="3">
        <v>145.26</v>
      </c>
      <c r="AH1409" s="3">
        <v>149.16</v>
      </c>
      <c r="AI1409" s="3">
        <v>142.16999999999999</v>
      </c>
      <c r="AJ1409" s="3">
        <v>140.16999999999999</v>
      </c>
      <c r="AK1409" s="3">
        <v>133.16999999999999</v>
      </c>
      <c r="AL1409" s="3">
        <v>111.29</v>
      </c>
      <c r="AM1409" s="3">
        <v>103.29</v>
      </c>
      <c r="AN1409" s="3">
        <v>98.12</v>
      </c>
      <c r="AO1409" s="3">
        <v>97.8</v>
      </c>
      <c r="AP1409" s="3">
        <v>96.13</v>
      </c>
      <c r="AQ1409" s="3">
        <v>101.13</v>
      </c>
      <c r="AR1409" s="3">
        <v>118.13</v>
      </c>
      <c r="AS1409" s="3">
        <v>119.13</v>
      </c>
      <c r="AT1409" s="3">
        <v>118.06</v>
      </c>
      <c r="AU1409" s="3">
        <v>107.67</v>
      </c>
      <c r="AV1409" s="3">
        <v>106.99</v>
      </c>
      <c r="AW1409" s="3">
        <v>102.79</v>
      </c>
      <c r="AX1409" s="3">
        <v>90.94</v>
      </c>
      <c r="AY1409" s="3">
        <v>86.75</v>
      </c>
    </row>
    <row r="1410" spans="1:51" x14ac:dyDescent="0.35">
      <c r="A1410" s="5">
        <f t="shared" si="22"/>
        <v>44699</v>
      </c>
      <c r="B1410" t="s">
        <v>1555</v>
      </c>
      <c r="C1410" s="2">
        <v>44699</v>
      </c>
      <c r="D1410" s="3">
        <v>181.98</v>
      </c>
      <c r="E1410" s="3">
        <v>199.37</v>
      </c>
      <c r="F1410" s="3">
        <v>216.07</v>
      </c>
      <c r="G1410" s="3">
        <v>236.15</v>
      </c>
      <c r="H1410" s="3">
        <v>234.2</v>
      </c>
      <c r="I1410" s="3">
        <v>248.16</v>
      </c>
      <c r="J1410" s="3">
        <v>254.72</v>
      </c>
      <c r="K1410" s="3">
        <v>256.27</v>
      </c>
      <c r="L1410" s="3">
        <v>257.49</v>
      </c>
      <c r="M1410" s="3">
        <v>235.11</v>
      </c>
      <c r="N1410" s="3">
        <v>192.53</v>
      </c>
      <c r="O1410" s="3">
        <v>162.79</v>
      </c>
      <c r="P1410" s="3">
        <v>154.51</v>
      </c>
      <c r="Q1410" s="3">
        <v>157.66</v>
      </c>
      <c r="R1410" s="3">
        <v>163.63</v>
      </c>
      <c r="S1410" s="3">
        <v>168.89</v>
      </c>
      <c r="T1410" s="3">
        <v>176.29</v>
      </c>
      <c r="U1410" s="3">
        <v>183.12</v>
      </c>
      <c r="V1410" s="3">
        <v>177.12</v>
      </c>
      <c r="W1410" s="3">
        <v>179.33</v>
      </c>
      <c r="X1410" s="3">
        <v>176.83</v>
      </c>
      <c r="Y1410" s="3">
        <v>168.83</v>
      </c>
      <c r="Z1410" s="3">
        <v>148.86000000000001</v>
      </c>
      <c r="AA1410" s="3">
        <v>135.86000000000001</v>
      </c>
      <c r="AB1410" s="3">
        <v>133.34</v>
      </c>
      <c r="AC1410" s="3">
        <v>130.25</v>
      </c>
      <c r="AD1410" s="3">
        <v>126.73</v>
      </c>
      <c r="AE1410" s="3">
        <v>130.72999999999999</v>
      </c>
      <c r="AF1410" s="3">
        <v>135.59</v>
      </c>
      <c r="AG1410" s="3">
        <v>143.59</v>
      </c>
      <c r="AH1410" s="3">
        <v>147.49</v>
      </c>
      <c r="AI1410" s="3">
        <v>140.33000000000001</v>
      </c>
      <c r="AJ1410" s="3">
        <v>138.33000000000001</v>
      </c>
      <c r="AK1410" s="3">
        <v>131.33000000000001</v>
      </c>
      <c r="AL1410" s="3">
        <v>108.45</v>
      </c>
      <c r="AM1410" s="3">
        <v>100.45</v>
      </c>
      <c r="AN1410" s="3">
        <v>95.28</v>
      </c>
      <c r="AO1410" s="3">
        <v>94.96</v>
      </c>
      <c r="AP1410" s="3">
        <v>93.29</v>
      </c>
      <c r="AQ1410" s="3">
        <v>98.29</v>
      </c>
      <c r="AR1410" s="3">
        <v>116.9</v>
      </c>
      <c r="AS1410" s="3">
        <v>117.9</v>
      </c>
      <c r="AT1410" s="3">
        <v>116.47</v>
      </c>
      <c r="AU1410" s="3">
        <v>105.46</v>
      </c>
      <c r="AV1410" s="3">
        <v>104.62</v>
      </c>
      <c r="AW1410" s="3">
        <v>100.42</v>
      </c>
      <c r="AX1410" s="3">
        <v>89.57</v>
      </c>
      <c r="AY1410" s="3">
        <v>85.38</v>
      </c>
    </row>
    <row r="1411" spans="1:51" x14ac:dyDescent="0.35">
      <c r="A1411" s="5">
        <f t="shared" si="22"/>
        <v>44700</v>
      </c>
      <c r="B1411" t="s">
        <v>1556</v>
      </c>
      <c r="C1411" s="2">
        <v>44700</v>
      </c>
      <c r="D1411" s="3">
        <v>168.74</v>
      </c>
      <c r="E1411" s="3">
        <v>185.36</v>
      </c>
      <c r="F1411" s="3">
        <v>201.18</v>
      </c>
      <c r="G1411" s="3">
        <v>221.89</v>
      </c>
      <c r="H1411" s="3">
        <v>223.06</v>
      </c>
      <c r="I1411" s="3">
        <v>237.53</v>
      </c>
      <c r="J1411" s="3">
        <v>244.37</v>
      </c>
      <c r="K1411" s="3">
        <v>245.78</v>
      </c>
      <c r="L1411" s="3">
        <v>246.67</v>
      </c>
      <c r="M1411" s="3">
        <v>225.17</v>
      </c>
      <c r="N1411" s="3">
        <v>191.73</v>
      </c>
      <c r="O1411" s="3">
        <v>164.73</v>
      </c>
      <c r="P1411" s="3">
        <v>156.32</v>
      </c>
      <c r="Q1411" s="3">
        <v>159.71</v>
      </c>
      <c r="R1411" s="3">
        <v>166.16</v>
      </c>
      <c r="S1411" s="3">
        <v>171.41</v>
      </c>
      <c r="T1411" s="3">
        <v>178.7</v>
      </c>
      <c r="U1411" s="3">
        <v>185.42</v>
      </c>
      <c r="V1411" s="3">
        <v>179.31</v>
      </c>
      <c r="W1411" s="3">
        <v>181.85</v>
      </c>
      <c r="X1411" s="3">
        <v>179.45</v>
      </c>
      <c r="Y1411" s="3">
        <v>170.84</v>
      </c>
      <c r="Z1411" s="3">
        <v>146.31</v>
      </c>
      <c r="AA1411" s="3">
        <v>133.32</v>
      </c>
      <c r="AB1411" s="3">
        <v>130.88999999999999</v>
      </c>
      <c r="AC1411" s="3">
        <v>127.8</v>
      </c>
      <c r="AD1411" s="3">
        <v>123.5</v>
      </c>
      <c r="AE1411" s="3">
        <v>127.49</v>
      </c>
      <c r="AF1411" s="3">
        <v>132.75</v>
      </c>
      <c r="AG1411" s="3">
        <v>140.75</v>
      </c>
      <c r="AH1411" s="3">
        <v>144.65</v>
      </c>
      <c r="AI1411" s="3">
        <v>137.38</v>
      </c>
      <c r="AJ1411" s="3">
        <v>135.38</v>
      </c>
      <c r="AK1411" s="3">
        <v>128.38</v>
      </c>
      <c r="AL1411" s="3">
        <v>106.68</v>
      </c>
      <c r="AM1411" s="3">
        <v>98.68</v>
      </c>
      <c r="AN1411" s="3">
        <v>93.51</v>
      </c>
      <c r="AO1411" s="3">
        <v>93.19</v>
      </c>
      <c r="AP1411" s="3">
        <v>91.51</v>
      </c>
      <c r="AQ1411" s="3">
        <v>96.51</v>
      </c>
      <c r="AR1411" s="3">
        <v>114.94</v>
      </c>
      <c r="AS1411" s="3">
        <v>115.94</v>
      </c>
      <c r="AT1411" s="3">
        <v>114.51</v>
      </c>
      <c r="AU1411" s="3">
        <v>104.1</v>
      </c>
      <c r="AV1411" s="3">
        <v>103.26</v>
      </c>
      <c r="AW1411" s="3">
        <v>99.06</v>
      </c>
      <c r="AX1411" s="3">
        <v>87.82</v>
      </c>
      <c r="AY1411" s="3">
        <v>83.63</v>
      </c>
    </row>
    <row r="1412" spans="1:51" x14ac:dyDescent="0.35">
      <c r="A1412" s="5">
        <f t="shared" si="22"/>
        <v>44701</v>
      </c>
      <c r="B1412" t="s">
        <v>1557</v>
      </c>
      <c r="C1412" s="2">
        <v>44701</v>
      </c>
      <c r="D1412" s="3">
        <v>147.96</v>
      </c>
      <c r="E1412" s="3">
        <v>167.52</v>
      </c>
      <c r="F1412" s="3">
        <v>187.3</v>
      </c>
      <c r="G1412" s="3">
        <v>214.1</v>
      </c>
      <c r="H1412" s="3">
        <v>213.92</v>
      </c>
      <c r="I1412" s="3">
        <v>229.8</v>
      </c>
      <c r="J1412" s="3">
        <v>236.84</v>
      </c>
      <c r="K1412" s="3">
        <v>238.92</v>
      </c>
      <c r="L1412" s="3">
        <v>238.73</v>
      </c>
      <c r="M1412" s="3">
        <v>216.83</v>
      </c>
      <c r="N1412" s="3">
        <v>191.53</v>
      </c>
      <c r="O1412" s="3">
        <v>166.28</v>
      </c>
      <c r="P1412" s="3">
        <v>156.4</v>
      </c>
      <c r="Q1412" s="3">
        <v>159.31</v>
      </c>
      <c r="R1412" s="3">
        <v>165.66</v>
      </c>
      <c r="S1412" s="3">
        <v>170.85</v>
      </c>
      <c r="T1412" s="3">
        <v>179.24</v>
      </c>
      <c r="U1412" s="3">
        <v>186.25</v>
      </c>
      <c r="V1412" s="3">
        <v>179.89</v>
      </c>
      <c r="W1412" s="3">
        <v>182.1</v>
      </c>
      <c r="X1412" s="3">
        <v>180.31</v>
      </c>
      <c r="Y1412" s="3">
        <v>171.67</v>
      </c>
      <c r="Z1412" s="3">
        <v>148.27000000000001</v>
      </c>
      <c r="AA1412" s="3">
        <v>133.88</v>
      </c>
      <c r="AB1412" s="3">
        <v>131.71</v>
      </c>
      <c r="AC1412" s="3">
        <v>129.41</v>
      </c>
      <c r="AD1412" s="3">
        <v>125.11</v>
      </c>
      <c r="AE1412" s="3">
        <v>129.19999999999999</v>
      </c>
      <c r="AF1412" s="3">
        <v>133.99</v>
      </c>
      <c r="AG1412" s="3">
        <v>141.85</v>
      </c>
      <c r="AH1412" s="3">
        <v>145.9</v>
      </c>
      <c r="AI1412" s="3">
        <v>138.80000000000001</v>
      </c>
      <c r="AJ1412" s="3">
        <v>136.96</v>
      </c>
      <c r="AK1412" s="3">
        <v>130</v>
      </c>
      <c r="AL1412" s="3">
        <v>108.3</v>
      </c>
      <c r="AM1412" s="3">
        <v>100.3</v>
      </c>
      <c r="AN1412" s="3">
        <v>95.13</v>
      </c>
      <c r="AO1412" s="3">
        <v>94.81</v>
      </c>
      <c r="AP1412" s="3">
        <v>93.13</v>
      </c>
      <c r="AQ1412" s="3">
        <v>97.88</v>
      </c>
      <c r="AR1412" s="3">
        <v>116.31</v>
      </c>
      <c r="AS1412" s="3">
        <v>117.31</v>
      </c>
      <c r="AT1412" s="3">
        <v>115.88</v>
      </c>
      <c r="AU1412" s="3">
        <v>105.47</v>
      </c>
      <c r="AV1412" s="3">
        <v>104.63</v>
      </c>
      <c r="AW1412" s="3">
        <v>100.43</v>
      </c>
      <c r="AX1412" s="3">
        <v>89.19</v>
      </c>
      <c r="AY1412" s="3">
        <v>85</v>
      </c>
    </row>
    <row r="1413" spans="1:51" x14ac:dyDescent="0.35">
      <c r="A1413" s="5">
        <f t="shared" si="22"/>
        <v>44704</v>
      </c>
      <c r="B1413" t="s">
        <v>1558</v>
      </c>
      <c r="C1413" s="2">
        <v>44704</v>
      </c>
      <c r="D1413" s="3">
        <v>135.03</v>
      </c>
      <c r="E1413" s="3">
        <v>155.96</v>
      </c>
      <c r="F1413" s="3">
        <v>176.96</v>
      </c>
      <c r="G1413" s="3">
        <v>201.46</v>
      </c>
      <c r="H1413" s="3">
        <v>204.67</v>
      </c>
      <c r="I1413" s="3">
        <v>222.02</v>
      </c>
      <c r="J1413" s="3">
        <v>229.94</v>
      </c>
      <c r="K1413" s="3">
        <v>231.41</v>
      </c>
      <c r="L1413" s="3">
        <v>230.26</v>
      </c>
      <c r="M1413" s="3">
        <v>208.97</v>
      </c>
      <c r="N1413" s="3">
        <v>184.97</v>
      </c>
      <c r="O1413" s="3">
        <v>160.9</v>
      </c>
      <c r="P1413" s="3">
        <v>150.78</v>
      </c>
      <c r="Q1413" s="3">
        <v>153.47999999999999</v>
      </c>
      <c r="R1413" s="3">
        <v>159.82</v>
      </c>
      <c r="S1413" s="3">
        <v>165.15</v>
      </c>
      <c r="T1413" s="3">
        <v>174.15</v>
      </c>
      <c r="U1413" s="3">
        <v>181.28</v>
      </c>
      <c r="V1413" s="3">
        <v>175.3</v>
      </c>
      <c r="W1413" s="3">
        <v>177.04</v>
      </c>
      <c r="X1413" s="3">
        <v>175.91</v>
      </c>
      <c r="Y1413" s="3">
        <v>167.5</v>
      </c>
      <c r="Z1413" s="3">
        <v>145.26</v>
      </c>
      <c r="AA1413" s="3">
        <v>130.47</v>
      </c>
      <c r="AB1413" s="3">
        <v>128.22999999999999</v>
      </c>
      <c r="AC1413" s="3">
        <v>125.91</v>
      </c>
      <c r="AD1413" s="3">
        <v>121.59</v>
      </c>
      <c r="AE1413" s="3">
        <v>126.32</v>
      </c>
      <c r="AF1413" s="3">
        <v>131.18</v>
      </c>
      <c r="AG1413" s="3">
        <v>139.04</v>
      </c>
      <c r="AH1413" s="3">
        <v>143.06</v>
      </c>
      <c r="AI1413" s="3">
        <v>136.04</v>
      </c>
      <c r="AJ1413" s="3">
        <v>134.16999999999999</v>
      </c>
      <c r="AK1413" s="3">
        <v>127.19</v>
      </c>
      <c r="AL1413" s="3">
        <v>108.68</v>
      </c>
      <c r="AM1413" s="3">
        <v>102.66</v>
      </c>
      <c r="AN1413" s="3">
        <v>97.47</v>
      </c>
      <c r="AO1413" s="3">
        <v>97.13</v>
      </c>
      <c r="AP1413" s="3">
        <v>95.44</v>
      </c>
      <c r="AQ1413" s="3">
        <v>100.17</v>
      </c>
      <c r="AR1413" s="3">
        <v>117.16</v>
      </c>
      <c r="AS1413" s="3">
        <v>118.05</v>
      </c>
      <c r="AT1413" s="3">
        <v>116.61</v>
      </c>
      <c r="AU1413" s="3">
        <v>106.19</v>
      </c>
      <c r="AV1413" s="3">
        <v>105.34</v>
      </c>
      <c r="AW1413" s="3">
        <v>101.22</v>
      </c>
      <c r="AX1413" s="3">
        <v>90.45</v>
      </c>
      <c r="AY1413" s="3">
        <v>86.34</v>
      </c>
    </row>
    <row r="1414" spans="1:51" x14ac:dyDescent="0.35">
      <c r="A1414" s="5">
        <f t="shared" si="22"/>
        <v>44705</v>
      </c>
      <c r="B1414" t="s">
        <v>1559</v>
      </c>
      <c r="C1414" s="2">
        <v>44705</v>
      </c>
      <c r="D1414" s="3">
        <v>136.66999999999999</v>
      </c>
      <c r="E1414" s="3">
        <v>161.76</v>
      </c>
      <c r="F1414" s="3">
        <v>182.46</v>
      </c>
      <c r="G1414" s="3">
        <v>205.12</v>
      </c>
      <c r="H1414" s="3">
        <v>208.99</v>
      </c>
      <c r="I1414" s="3">
        <v>230.66</v>
      </c>
      <c r="J1414" s="3">
        <v>238.69</v>
      </c>
      <c r="K1414" s="3">
        <v>239.44</v>
      </c>
      <c r="L1414" s="3">
        <v>238.34</v>
      </c>
      <c r="M1414" s="3">
        <v>216.84</v>
      </c>
      <c r="N1414" s="3">
        <v>189.11</v>
      </c>
      <c r="O1414" s="3">
        <v>163.97</v>
      </c>
      <c r="P1414" s="3">
        <v>154.97</v>
      </c>
      <c r="Q1414" s="3">
        <v>156.15</v>
      </c>
      <c r="R1414" s="3">
        <v>162.47999999999999</v>
      </c>
      <c r="S1414" s="3">
        <v>167.81</v>
      </c>
      <c r="T1414" s="3">
        <v>177.85</v>
      </c>
      <c r="U1414" s="3">
        <v>185.04</v>
      </c>
      <c r="V1414" s="3">
        <v>179.06</v>
      </c>
      <c r="W1414" s="3">
        <v>180.75</v>
      </c>
      <c r="X1414" s="3">
        <v>179.6</v>
      </c>
      <c r="Y1414" s="3">
        <v>171.1</v>
      </c>
      <c r="Z1414" s="3">
        <v>149.77000000000001</v>
      </c>
      <c r="AA1414" s="3">
        <v>134.75</v>
      </c>
      <c r="AB1414" s="3">
        <v>132.41999999999999</v>
      </c>
      <c r="AC1414" s="3">
        <v>130.33000000000001</v>
      </c>
      <c r="AD1414" s="3">
        <v>125.9</v>
      </c>
      <c r="AE1414" s="3">
        <v>130.78</v>
      </c>
      <c r="AF1414" s="3">
        <v>135.03</v>
      </c>
      <c r="AG1414" s="3">
        <v>142.97999999999999</v>
      </c>
      <c r="AH1414" s="3">
        <v>146.63</v>
      </c>
      <c r="AI1414" s="3">
        <v>140.04</v>
      </c>
      <c r="AJ1414" s="3">
        <v>138.66999999999999</v>
      </c>
      <c r="AK1414" s="3">
        <v>132.26</v>
      </c>
      <c r="AL1414" s="3">
        <v>115.34</v>
      </c>
      <c r="AM1414" s="3">
        <v>109.48</v>
      </c>
      <c r="AN1414" s="3">
        <v>103.48</v>
      </c>
      <c r="AO1414" s="3">
        <v>102.48</v>
      </c>
      <c r="AP1414" s="3">
        <v>100.48</v>
      </c>
      <c r="AQ1414" s="3">
        <v>104.48</v>
      </c>
      <c r="AR1414" s="3">
        <v>119.48</v>
      </c>
      <c r="AS1414" s="3">
        <v>120.37</v>
      </c>
      <c r="AT1414" s="3">
        <v>118.93</v>
      </c>
      <c r="AU1414" s="3">
        <v>108.51</v>
      </c>
      <c r="AV1414" s="3">
        <v>107.66</v>
      </c>
      <c r="AW1414" s="3">
        <v>102.76</v>
      </c>
      <c r="AX1414" s="3">
        <v>89.44</v>
      </c>
      <c r="AY1414" s="3">
        <v>84.73</v>
      </c>
    </row>
    <row r="1415" spans="1:51" x14ac:dyDescent="0.35">
      <c r="A1415" s="5">
        <f t="shared" si="22"/>
        <v>44706</v>
      </c>
      <c r="B1415" t="s">
        <v>1560</v>
      </c>
      <c r="C1415" s="2">
        <v>44706</v>
      </c>
      <c r="D1415" s="3">
        <v>148.88</v>
      </c>
      <c r="E1415" s="3">
        <v>172.88</v>
      </c>
      <c r="F1415" s="3">
        <v>192.91</v>
      </c>
      <c r="G1415" s="3">
        <v>216.93</v>
      </c>
      <c r="H1415" s="3">
        <v>221.4</v>
      </c>
      <c r="I1415" s="3">
        <v>241.42</v>
      </c>
      <c r="J1415" s="3">
        <v>248.57</v>
      </c>
      <c r="K1415" s="3">
        <v>248.96</v>
      </c>
      <c r="L1415" s="3">
        <v>247.96</v>
      </c>
      <c r="M1415" s="3">
        <v>227.22</v>
      </c>
      <c r="N1415" s="3">
        <v>195.28</v>
      </c>
      <c r="O1415" s="3">
        <v>168.5</v>
      </c>
      <c r="P1415" s="3">
        <v>159.36000000000001</v>
      </c>
      <c r="Q1415" s="3">
        <v>160.79</v>
      </c>
      <c r="R1415" s="3">
        <v>166.68</v>
      </c>
      <c r="S1415" s="3">
        <v>171.85</v>
      </c>
      <c r="T1415" s="3">
        <v>182.13</v>
      </c>
      <c r="U1415" s="3">
        <v>189.39</v>
      </c>
      <c r="V1415" s="3">
        <v>183.47</v>
      </c>
      <c r="W1415" s="3">
        <v>184.92</v>
      </c>
      <c r="X1415" s="3">
        <v>183.62</v>
      </c>
      <c r="Y1415" s="3">
        <v>174.69</v>
      </c>
      <c r="Z1415" s="3">
        <v>153.02000000000001</v>
      </c>
      <c r="AA1415" s="3">
        <v>137.91999999999999</v>
      </c>
      <c r="AB1415" s="3">
        <v>135.41</v>
      </c>
      <c r="AC1415" s="3">
        <v>133.34</v>
      </c>
      <c r="AD1415" s="3">
        <v>128.91</v>
      </c>
      <c r="AE1415" s="3">
        <v>133.79</v>
      </c>
      <c r="AF1415" s="3">
        <v>137.29</v>
      </c>
      <c r="AG1415" s="3">
        <v>145.29</v>
      </c>
      <c r="AH1415" s="3">
        <v>148.91</v>
      </c>
      <c r="AI1415" s="3">
        <v>142.34</v>
      </c>
      <c r="AJ1415" s="3">
        <v>141.27000000000001</v>
      </c>
      <c r="AK1415" s="3">
        <v>134.86000000000001</v>
      </c>
      <c r="AL1415" s="3">
        <v>117</v>
      </c>
      <c r="AM1415" s="3">
        <v>111.01</v>
      </c>
      <c r="AN1415" s="3">
        <v>105.01</v>
      </c>
      <c r="AO1415" s="3">
        <v>104.01</v>
      </c>
      <c r="AP1415" s="3">
        <v>102.01</v>
      </c>
      <c r="AQ1415" s="3">
        <v>106.36</v>
      </c>
      <c r="AR1415" s="3">
        <v>120.76</v>
      </c>
      <c r="AS1415" s="3">
        <v>122.24</v>
      </c>
      <c r="AT1415" s="3">
        <v>120.87</v>
      </c>
      <c r="AU1415" s="3">
        <v>111.18</v>
      </c>
      <c r="AV1415" s="3">
        <v>110.33</v>
      </c>
      <c r="AW1415" s="3">
        <v>105.43</v>
      </c>
      <c r="AX1415" s="3">
        <v>91.22</v>
      </c>
      <c r="AY1415" s="3">
        <v>86.51</v>
      </c>
    </row>
    <row r="1416" spans="1:51" x14ac:dyDescent="0.35">
      <c r="A1416" s="5">
        <f t="shared" si="22"/>
        <v>44707</v>
      </c>
      <c r="B1416" t="s">
        <v>1561</v>
      </c>
      <c r="C1416" s="2">
        <v>44707</v>
      </c>
      <c r="D1416" s="3">
        <v>144.44999999999999</v>
      </c>
      <c r="E1416" s="3">
        <v>167.45</v>
      </c>
      <c r="F1416" s="3">
        <v>187.25</v>
      </c>
      <c r="G1416" s="3">
        <v>213.5</v>
      </c>
      <c r="H1416" s="3">
        <v>218.08</v>
      </c>
      <c r="I1416" s="3">
        <v>239.18</v>
      </c>
      <c r="J1416" s="3">
        <v>247.18</v>
      </c>
      <c r="K1416" s="3">
        <v>247.4</v>
      </c>
      <c r="L1416" s="3">
        <v>245.97</v>
      </c>
      <c r="M1416" s="3">
        <v>225.07</v>
      </c>
      <c r="N1416" s="3">
        <v>196.34</v>
      </c>
      <c r="O1416" s="3">
        <v>169.63</v>
      </c>
      <c r="P1416" s="3">
        <v>161.62</v>
      </c>
      <c r="Q1416" s="3">
        <v>163.16999999999999</v>
      </c>
      <c r="R1416" s="3">
        <v>169.02</v>
      </c>
      <c r="S1416" s="3">
        <v>174.03</v>
      </c>
      <c r="T1416" s="3">
        <v>182.07</v>
      </c>
      <c r="U1416" s="3">
        <v>188.72</v>
      </c>
      <c r="V1416" s="3">
        <v>183.8</v>
      </c>
      <c r="W1416" s="3">
        <v>185.37</v>
      </c>
      <c r="X1416" s="3">
        <v>184.07</v>
      </c>
      <c r="Y1416" s="3">
        <v>175.12</v>
      </c>
      <c r="Z1416" s="3">
        <v>152.66</v>
      </c>
      <c r="AA1416" s="3">
        <v>137.5</v>
      </c>
      <c r="AB1416" s="3">
        <v>134.99</v>
      </c>
      <c r="AC1416" s="3">
        <v>131.99</v>
      </c>
      <c r="AD1416" s="3">
        <v>126.99</v>
      </c>
      <c r="AE1416" s="3">
        <v>130.99</v>
      </c>
      <c r="AF1416" s="3">
        <v>133.80000000000001</v>
      </c>
      <c r="AG1416" s="3">
        <v>141.80000000000001</v>
      </c>
      <c r="AH1416" s="3">
        <v>145.41999999999999</v>
      </c>
      <c r="AI1416" s="3">
        <v>138.85</v>
      </c>
      <c r="AJ1416" s="3">
        <v>137.78</v>
      </c>
      <c r="AK1416" s="3">
        <v>131.37</v>
      </c>
      <c r="AL1416" s="3">
        <v>113.82</v>
      </c>
      <c r="AM1416" s="3">
        <v>107.83</v>
      </c>
      <c r="AN1416" s="3">
        <v>101.83</v>
      </c>
      <c r="AO1416" s="3">
        <v>100.83</v>
      </c>
      <c r="AP1416" s="3">
        <v>98.83</v>
      </c>
      <c r="AQ1416" s="3">
        <v>103.18</v>
      </c>
      <c r="AR1416" s="3">
        <v>117.44</v>
      </c>
      <c r="AS1416" s="3">
        <v>118.92</v>
      </c>
      <c r="AT1416" s="3">
        <v>117.55</v>
      </c>
      <c r="AU1416" s="3">
        <v>108.53</v>
      </c>
      <c r="AV1416" s="3">
        <v>107.68</v>
      </c>
      <c r="AW1416" s="3">
        <v>102.78</v>
      </c>
      <c r="AX1416" s="3">
        <v>88.58</v>
      </c>
      <c r="AY1416" s="3">
        <v>83.52</v>
      </c>
    </row>
    <row r="1417" spans="1:51" x14ac:dyDescent="0.35">
      <c r="A1417" s="5">
        <f t="shared" si="22"/>
        <v>44708</v>
      </c>
      <c r="B1417" t="s">
        <v>1562</v>
      </c>
      <c r="C1417" s="2">
        <v>44708</v>
      </c>
      <c r="D1417" s="3">
        <v>153.36000000000001</v>
      </c>
      <c r="E1417" s="3">
        <v>171.61</v>
      </c>
      <c r="F1417" s="3">
        <v>191.51</v>
      </c>
      <c r="G1417" s="3">
        <v>216.34</v>
      </c>
      <c r="H1417" s="3">
        <v>221.29</v>
      </c>
      <c r="I1417" s="3">
        <v>248.23</v>
      </c>
      <c r="J1417" s="3">
        <v>257.17</v>
      </c>
      <c r="K1417" s="3">
        <v>256.79000000000002</v>
      </c>
      <c r="L1417" s="3">
        <v>255.61</v>
      </c>
      <c r="M1417" s="3">
        <v>235.11</v>
      </c>
      <c r="N1417" s="3">
        <v>199.1</v>
      </c>
      <c r="O1417" s="3">
        <v>171.98</v>
      </c>
      <c r="P1417" s="3">
        <v>163.34</v>
      </c>
      <c r="Q1417" s="3">
        <v>164.69</v>
      </c>
      <c r="R1417" s="3">
        <v>170.35</v>
      </c>
      <c r="S1417" s="3">
        <v>175.93</v>
      </c>
      <c r="T1417" s="3">
        <v>184.53</v>
      </c>
      <c r="U1417" s="3">
        <v>191.39</v>
      </c>
      <c r="V1417" s="3">
        <v>186.86</v>
      </c>
      <c r="W1417" s="3">
        <v>186.82</v>
      </c>
      <c r="X1417" s="3">
        <v>185.32</v>
      </c>
      <c r="Y1417" s="3">
        <v>176.13</v>
      </c>
      <c r="Z1417" s="3">
        <v>153.68</v>
      </c>
      <c r="AA1417" s="3">
        <v>138.52000000000001</v>
      </c>
      <c r="AB1417" s="3">
        <v>136.01</v>
      </c>
      <c r="AC1417" s="3">
        <v>132.94</v>
      </c>
      <c r="AD1417" s="3">
        <v>127.84</v>
      </c>
      <c r="AE1417" s="3">
        <v>131.84</v>
      </c>
      <c r="AF1417" s="3">
        <v>133.53</v>
      </c>
      <c r="AG1417" s="3">
        <v>140.38999999999999</v>
      </c>
      <c r="AH1417" s="3">
        <v>144.01</v>
      </c>
      <c r="AI1417" s="3">
        <v>138.11000000000001</v>
      </c>
      <c r="AJ1417" s="3">
        <v>137.04</v>
      </c>
      <c r="AK1417" s="3">
        <v>130.63</v>
      </c>
      <c r="AL1417" s="3">
        <v>113.46</v>
      </c>
      <c r="AM1417" s="3">
        <v>107.47</v>
      </c>
      <c r="AN1417" s="3">
        <v>101.47</v>
      </c>
      <c r="AO1417" s="3">
        <v>100.47</v>
      </c>
      <c r="AP1417" s="3">
        <v>98.47</v>
      </c>
      <c r="AQ1417" s="3">
        <v>102.82</v>
      </c>
      <c r="AR1417" s="3">
        <v>117.45</v>
      </c>
      <c r="AS1417" s="3">
        <v>118.93</v>
      </c>
      <c r="AT1417" s="3">
        <v>117.56</v>
      </c>
      <c r="AU1417" s="3">
        <v>108.54</v>
      </c>
      <c r="AV1417" s="3">
        <v>107.69</v>
      </c>
      <c r="AW1417" s="3">
        <v>102.79</v>
      </c>
      <c r="AX1417" s="3">
        <v>88.59</v>
      </c>
      <c r="AY1417" s="3">
        <v>83.53</v>
      </c>
    </row>
    <row r="1418" spans="1:51" x14ac:dyDescent="0.35">
      <c r="A1418" s="5">
        <f t="shared" si="22"/>
        <v>44711</v>
      </c>
      <c r="B1418" t="s">
        <v>1563</v>
      </c>
      <c r="C1418" s="2">
        <v>44711</v>
      </c>
      <c r="D1418" s="3">
        <v>165.91</v>
      </c>
      <c r="E1418" s="3">
        <v>181.13</v>
      </c>
      <c r="F1418" s="3">
        <v>198.74</v>
      </c>
      <c r="G1418" s="3">
        <v>223.18</v>
      </c>
      <c r="H1418" s="3">
        <v>223.68</v>
      </c>
      <c r="I1418" s="3">
        <v>249.18</v>
      </c>
      <c r="J1418" s="3">
        <v>258.43</v>
      </c>
      <c r="K1418" s="3">
        <v>258.23</v>
      </c>
      <c r="L1418" s="3">
        <v>257.61</v>
      </c>
      <c r="M1418" s="3">
        <v>236.31</v>
      </c>
      <c r="N1418" s="3">
        <v>201.81</v>
      </c>
      <c r="O1418" s="3">
        <v>176.31</v>
      </c>
      <c r="P1418" s="3">
        <v>167.31</v>
      </c>
      <c r="Q1418" s="3">
        <v>167.54</v>
      </c>
      <c r="R1418" s="3">
        <v>172.27</v>
      </c>
      <c r="S1418" s="3">
        <v>177.27</v>
      </c>
      <c r="T1418" s="3">
        <v>185.9</v>
      </c>
      <c r="U1418" s="3">
        <v>192.7</v>
      </c>
      <c r="V1418" s="3">
        <v>188.14</v>
      </c>
      <c r="W1418" s="3">
        <v>187.33</v>
      </c>
      <c r="X1418" s="3">
        <v>185.81</v>
      </c>
      <c r="Y1418" s="3">
        <v>176.61</v>
      </c>
      <c r="Z1418" s="3">
        <v>154.03</v>
      </c>
      <c r="AA1418" s="3">
        <v>138.85</v>
      </c>
      <c r="AB1418" s="3">
        <v>136.32</v>
      </c>
      <c r="AC1418" s="3">
        <v>133.32</v>
      </c>
      <c r="AD1418" s="3">
        <v>128.21</v>
      </c>
      <c r="AE1418" s="3">
        <v>132.19</v>
      </c>
      <c r="AF1418" s="3">
        <v>134.09</v>
      </c>
      <c r="AG1418" s="3">
        <v>140.91999999999999</v>
      </c>
      <c r="AH1418" s="3">
        <v>144.5</v>
      </c>
      <c r="AI1418" s="3">
        <v>138.52000000000001</v>
      </c>
      <c r="AJ1418" s="3">
        <v>137.36000000000001</v>
      </c>
      <c r="AK1418" s="3">
        <v>130.86000000000001</v>
      </c>
      <c r="AL1418" s="3">
        <v>113.93</v>
      </c>
      <c r="AM1418" s="3">
        <v>107.94</v>
      </c>
      <c r="AN1418" s="3">
        <v>101.94</v>
      </c>
      <c r="AO1418" s="3">
        <v>100.94</v>
      </c>
      <c r="AP1418" s="3">
        <v>98.94</v>
      </c>
      <c r="AQ1418" s="3">
        <v>103.29</v>
      </c>
      <c r="AR1418" s="3">
        <v>117.92</v>
      </c>
      <c r="AS1418" s="3">
        <v>119.4</v>
      </c>
      <c r="AT1418" s="3">
        <v>118.03</v>
      </c>
      <c r="AU1418" s="3">
        <v>109.01</v>
      </c>
      <c r="AV1418" s="3">
        <v>108.16</v>
      </c>
      <c r="AW1418" s="3">
        <v>103.26</v>
      </c>
      <c r="AX1418" s="3">
        <v>89.06</v>
      </c>
      <c r="AY1418" s="3">
        <v>84</v>
      </c>
    </row>
    <row r="1419" spans="1:51" x14ac:dyDescent="0.35">
      <c r="A1419" s="5">
        <f t="shared" si="22"/>
        <v>44712</v>
      </c>
      <c r="B1419" t="s">
        <v>1564</v>
      </c>
      <c r="C1419" s="2">
        <v>44712</v>
      </c>
      <c r="D1419" s="3">
        <v>183.71</v>
      </c>
      <c r="E1419" s="3">
        <v>203.04</v>
      </c>
      <c r="F1419" s="3">
        <v>228.25</v>
      </c>
      <c r="G1419" s="3">
        <v>228.65</v>
      </c>
      <c r="H1419" s="3">
        <v>253.66</v>
      </c>
      <c r="I1419" s="3">
        <v>262.60000000000002</v>
      </c>
      <c r="J1419" s="3">
        <v>262.19</v>
      </c>
      <c r="K1419" s="3">
        <v>260.19</v>
      </c>
      <c r="L1419" s="3">
        <v>239.69</v>
      </c>
      <c r="M1419" s="3">
        <v>205.36</v>
      </c>
      <c r="N1419" s="3">
        <v>182.3</v>
      </c>
      <c r="O1419" s="3">
        <v>174.18</v>
      </c>
      <c r="P1419" s="3">
        <v>174.42</v>
      </c>
      <c r="Q1419" s="3">
        <v>179.06</v>
      </c>
      <c r="R1419" s="3">
        <v>183.65</v>
      </c>
      <c r="S1419" s="3">
        <v>192.2</v>
      </c>
      <c r="T1419" s="3">
        <v>199.01</v>
      </c>
      <c r="U1419" s="3">
        <v>194.45</v>
      </c>
      <c r="V1419" s="3">
        <v>193.62</v>
      </c>
      <c r="W1419" s="3">
        <v>192.42</v>
      </c>
      <c r="X1419" s="3">
        <v>183.82</v>
      </c>
      <c r="Y1419" s="3">
        <v>159.44</v>
      </c>
      <c r="Z1419" s="3">
        <v>146.01</v>
      </c>
      <c r="AA1419" s="3">
        <v>142.1</v>
      </c>
      <c r="AB1419" s="3">
        <v>139.38</v>
      </c>
      <c r="AC1419" s="3">
        <v>134.27000000000001</v>
      </c>
      <c r="AD1419" s="3">
        <v>138.25</v>
      </c>
      <c r="AE1419" s="3">
        <v>139.32</v>
      </c>
      <c r="AF1419" s="3">
        <v>146.18</v>
      </c>
      <c r="AG1419" s="3">
        <v>149.78</v>
      </c>
      <c r="AH1419" s="3">
        <v>143.82</v>
      </c>
      <c r="AI1419" s="3">
        <v>142.68</v>
      </c>
      <c r="AJ1419" s="3">
        <v>136.22</v>
      </c>
      <c r="AK1419" s="3">
        <v>119.94</v>
      </c>
      <c r="AL1419" s="3">
        <v>113.95</v>
      </c>
      <c r="AM1419" s="3">
        <v>107.95</v>
      </c>
      <c r="AN1419" s="3">
        <v>106.95</v>
      </c>
      <c r="AO1419" s="3">
        <v>104.95</v>
      </c>
      <c r="AP1419" s="3">
        <v>109.3</v>
      </c>
      <c r="AQ1419" s="3">
        <v>121.94</v>
      </c>
      <c r="AR1419" s="3">
        <v>123.42</v>
      </c>
      <c r="AS1419" s="3">
        <v>122.05</v>
      </c>
      <c r="AT1419" s="3">
        <v>113.03</v>
      </c>
      <c r="AU1419" s="3">
        <v>112.17</v>
      </c>
      <c r="AV1419" s="3">
        <v>107.28</v>
      </c>
      <c r="AW1419" s="3">
        <v>92.67</v>
      </c>
      <c r="AX1419" s="3">
        <v>87.61</v>
      </c>
      <c r="AY1419" s="3">
        <v>85.96</v>
      </c>
    </row>
    <row r="1420" spans="1:51" x14ac:dyDescent="0.35">
      <c r="A1420" s="5">
        <f t="shared" si="22"/>
        <v>44713</v>
      </c>
      <c r="B1420" t="s">
        <v>1565</v>
      </c>
      <c r="C1420" s="2">
        <v>44713</v>
      </c>
      <c r="D1420" s="3">
        <v>159.84</v>
      </c>
      <c r="E1420" s="3">
        <v>180.61</v>
      </c>
      <c r="F1420" s="3">
        <v>209.61</v>
      </c>
      <c r="G1420" s="3">
        <v>213.91</v>
      </c>
      <c r="H1420" s="3">
        <v>241.91</v>
      </c>
      <c r="I1420" s="3">
        <v>251.09</v>
      </c>
      <c r="J1420" s="3">
        <v>252.5</v>
      </c>
      <c r="K1420" s="3">
        <v>253.51</v>
      </c>
      <c r="L1420" s="3">
        <v>237.26</v>
      </c>
      <c r="M1420" s="3">
        <v>205.03</v>
      </c>
      <c r="N1420" s="3">
        <v>181.03</v>
      </c>
      <c r="O1420" s="3">
        <v>173.03</v>
      </c>
      <c r="P1420" s="3">
        <v>173.25</v>
      </c>
      <c r="Q1420" s="3">
        <v>177.84</v>
      </c>
      <c r="R1420" s="3">
        <v>182.27</v>
      </c>
      <c r="S1420" s="3">
        <v>192.92</v>
      </c>
      <c r="T1420" s="3">
        <v>200.17</v>
      </c>
      <c r="U1420" s="3">
        <v>195.65</v>
      </c>
      <c r="V1420" s="3">
        <v>194.88</v>
      </c>
      <c r="W1420" s="3">
        <v>191.79</v>
      </c>
      <c r="X1420" s="3">
        <v>181.57</v>
      </c>
      <c r="Y1420" s="3">
        <v>158.88999999999999</v>
      </c>
      <c r="Z1420" s="3">
        <v>145.24</v>
      </c>
      <c r="AA1420" s="3">
        <v>141.27000000000001</v>
      </c>
      <c r="AB1420" s="3">
        <v>138.69</v>
      </c>
      <c r="AC1420" s="3">
        <v>133.49</v>
      </c>
      <c r="AD1420" s="3">
        <v>137.35</v>
      </c>
      <c r="AE1420" s="3">
        <v>139.12</v>
      </c>
      <c r="AF1420" s="3">
        <v>145.97</v>
      </c>
      <c r="AG1420" s="3">
        <v>149.59</v>
      </c>
      <c r="AH1420" s="3">
        <v>144.05000000000001</v>
      </c>
      <c r="AI1420" s="3">
        <v>142.91</v>
      </c>
      <c r="AJ1420" s="3">
        <v>136.44999999999999</v>
      </c>
      <c r="AK1420" s="3">
        <v>119.75</v>
      </c>
      <c r="AL1420" s="3">
        <v>113.76</v>
      </c>
      <c r="AM1420" s="3">
        <v>107.76</v>
      </c>
      <c r="AN1420" s="3">
        <v>106.76</v>
      </c>
      <c r="AO1420" s="3">
        <v>104.76</v>
      </c>
      <c r="AP1420" s="3">
        <v>109.1</v>
      </c>
      <c r="AQ1420" s="3">
        <v>121.55</v>
      </c>
      <c r="AR1420" s="3">
        <v>122.85</v>
      </c>
      <c r="AS1420" s="3">
        <v>121.34</v>
      </c>
      <c r="AT1420" s="3">
        <v>112.2</v>
      </c>
      <c r="AU1420" s="3">
        <v>111.22</v>
      </c>
      <c r="AV1420" s="3">
        <v>106.22</v>
      </c>
      <c r="AW1420" s="3">
        <v>92.57</v>
      </c>
      <c r="AX1420" s="3">
        <v>87.51</v>
      </c>
      <c r="AY1420" s="3">
        <v>85.86</v>
      </c>
    </row>
    <row r="1421" spans="1:51" x14ac:dyDescent="0.35">
      <c r="A1421" s="5">
        <f t="shared" si="22"/>
        <v>44714</v>
      </c>
      <c r="B1421" t="s">
        <v>1566</v>
      </c>
      <c r="C1421" s="2">
        <v>44714</v>
      </c>
      <c r="D1421" s="3">
        <v>159.84</v>
      </c>
      <c r="E1421" s="3">
        <v>180.61</v>
      </c>
      <c r="F1421" s="3">
        <v>209.61</v>
      </c>
      <c r="G1421" s="3">
        <v>213.91</v>
      </c>
      <c r="H1421" s="3">
        <v>241.91</v>
      </c>
      <c r="I1421" s="3">
        <v>251.09</v>
      </c>
      <c r="J1421" s="3">
        <v>252.5</v>
      </c>
      <c r="K1421" s="3">
        <v>253.51</v>
      </c>
      <c r="L1421" s="3">
        <v>237.26</v>
      </c>
      <c r="M1421" s="3">
        <v>205.03</v>
      </c>
      <c r="N1421" s="3">
        <v>181.03</v>
      </c>
      <c r="O1421" s="3">
        <v>173.03</v>
      </c>
      <c r="P1421" s="3">
        <v>173.25</v>
      </c>
      <c r="Q1421" s="3">
        <v>177.84</v>
      </c>
      <c r="R1421" s="3">
        <v>182.27</v>
      </c>
      <c r="S1421" s="3">
        <v>192.92</v>
      </c>
      <c r="T1421" s="3">
        <v>200.17</v>
      </c>
      <c r="U1421" s="3">
        <v>195.65</v>
      </c>
      <c r="V1421" s="3">
        <v>194.88</v>
      </c>
      <c r="W1421" s="3">
        <v>191.79</v>
      </c>
      <c r="X1421" s="3">
        <v>181.57</v>
      </c>
      <c r="Y1421" s="3">
        <v>158.88999999999999</v>
      </c>
      <c r="Z1421" s="3">
        <v>145.24</v>
      </c>
      <c r="AA1421" s="3">
        <v>141.27000000000001</v>
      </c>
      <c r="AB1421" s="3">
        <v>138.69</v>
      </c>
      <c r="AC1421" s="3">
        <v>133.49</v>
      </c>
      <c r="AD1421" s="3">
        <v>137.35</v>
      </c>
      <c r="AE1421" s="3">
        <v>139.12</v>
      </c>
      <c r="AF1421" s="3">
        <v>145.97</v>
      </c>
      <c r="AG1421" s="3">
        <v>149.59</v>
      </c>
      <c r="AH1421" s="3">
        <v>144.05000000000001</v>
      </c>
      <c r="AI1421" s="3">
        <v>142.91</v>
      </c>
      <c r="AJ1421" s="3">
        <v>136.44999999999999</v>
      </c>
      <c r="AK1421" s="3">
        <v>119.75</v>
      </c>
      <c r="AL1421" s="3">
        <v>113.76</v>
      </c>
      <c r="AM1421" s="3">
        <v>107.76</v>
      </c>
      <c r="AN1421" s="3">
        <v>106.76</v>
      </c>
      <c r="AO1421" s="3">
        <v>104.76</v>
      </c>
      <c r="AP1421" s="3">
        <v>109.1</v>
      </c>
      <c r="AQ1421" s="3">
        <v>121.55</v>
      </c>
      <c r="AR1421" s="3">
        <v>122.85</v>
      </c>
      <c r="AS1421" s="3">
        <v>121.34</v>
      </c>
      <c r="AT1421" s="3">
        <v>112.2</v>
      </c>
      <c r="AU1421" s="3">
        <v>111.22</v>
      </c>
      <c r="AV1421" s="3">
        <v>106.22</v>
      </c>
      <c r="AW1421" s="3">
        <v>92.57</v>
      </c>
      <c r="AX1421" s="3">
        <v>87.51</v>
      </c>
      <c r="AY1421" s="3">
        <v>85.86</v>
      </c>
    </row>
    <row r="1422" spans="1:51" x14ac:dyDescent="0.35">
      <c r="A1422" s="5">
        <f t="shared" ref="A1422:A1486" si="23">+A1417+7</f>
        <v>44715</v>
      </c>
      <c r="B1422" t="s">
        <v>1567</v>
      </c>
      <c r="C1422" s="2">
        <v>44715</v>
      </c>
      <c r="D1422" s="3">
        <v>159.84</v>
      </c>
      <c r="E1422" s="3">
        <v>180.61</v>
      </c>
      <c r="F1422" s="3">
        <v>209.61</v>
      </c>
      <c r="G1422" s="3">
        <v>213.91</v>
      </c>
      <c r="H1422" s="3">
        <v>241.91</v>
      </c>
      <c r="I1422" s="3">
        <v>251.09</v>
      </c>
      <c r="J1422" s="3">
        <v>252.5</v>
      </c>
      <c r="K1422" s="3">
        <v>253.51</v>
      </c>
      <c r="L1422" s="3">
        <v>237.26</v>
      </c>
      <c r="M1422" s="3">
        <v>205.03</v>
      </c>
      <c r="N1422" s="3">
        <v>181.03</v>
      </c>
      <c r="O1422" s="3">
        <v>173.03</v>
      </c>
      <c r="P1422" s="3">
        <v>173.25</v>
      </c>
      <c r="Q1422" s="3">
        <v>177.84</v>
      </c>
      <c r="R1422" s="3">
        <v>182.27</v>
      </c>
      <c r="S1422" s="3">
        <v>192.92</v>
      </c>
      <c r="T1422" s="3">
        <v>200.17</v>
      </c>
      <c r="U1422" s="3">
        <v>195.65</v>
      </c>
      <c r="V1422" s="3">
        <v>194.88</v>
      </c>
      <c r="W1422" s="3">
        <v>191.79</v>
      </c>
      <c r="X1422" s="3">
        <v>181.57</v>
      </c>
      <c r="Y1422" s="3">
        <v>158.88999999999999</v>
      </c>
      <c r="Z1422" s="3">
        <v>145.24</v>
      </c>
      <c r="AA1422" s="3">
        <v>141.27000000000001</v>
      </c>
      <c r="AB1422" s="3">
        <v>138.69</v>
      </c>
      <c r="AC1422" s="3">
        <v>133.49</v>
      </c>
      <c r="AD1422" s="3">
        <v>137.35</v>
      </c>
      <c r="AE1422" s="3">
        <v>139.12</v>
      </c>
      <c r="AF1422" s="3">
        <v>145.97</v>
      </c>
      <c r="AG1422" s="3">
        <v>149.59</v>
      </c>
      <c r="AH1422" s="3">
        <v>144.05000000000001</v>
      </c>
      <c r="AI1422" s="3">
        <v>142.91</v>
      </c>
      <c r="AJ1422" s="3">
        <v>136.44999999999999</v>
      </c>
      <c r="AK1422" s="3">
        <v>119.75</v>
      </c>
      <c r="AL1422" s="3">
        <v>113.76</v>
      </c>
      <c r="AM1422" s="3">
        <v>107.76</v>
      </c>
      <c r="AN1422" s="3">
        <v>106.76</v>
      </c>
      <c r="AO1422" s="3">
        <v>104.76</v>
      </c>
      <c r="AP1422" s="3">
        <v>109.1</v>
      </c>
      <c r="AQ1422" s="3">
        <v>121.55</v>
      </c>
      <c r="AR1422" s="3">
        <v>122.85</v>
      </c>
      <c r="AS1422" s="3">
        <v>121.34</v>
      </c>
      <c r="AT1422" s="3">
        <v>112.2</v>
      </c>
      <c r="AU1422" s="3">
        <v>111.22</v>
      </c>
      <c r="AV1422" s="3">
        <v>106.22</v>
      </c>
      <c r="AW1422" s="3">
        <v>92.57</v>
      </c>
      <c r="AX1422" s="3">
        <v>87.51</v>
      </c>
      <c r="AY1422" s="3">
        <v>85.86</v>
      </c>
    </row>
    <row r="1423" spans="1:51" x14ac:dyDescent="0.35">
      <c r="A1423" s="5">
        <f t="shared" si="23"/>
        <v>44718</v>
      </c>
      <c r="B1423" t="s">
        <v>1568</v>
      </c>
      <c r="C1423" s="2">
        <v>44718</v>
      </c>
      <c r="D1423" s="3">
        <v>150.66999999999999</v>
      </c>
      <c r="E1423" s="3">
        <v>174.21</v>
      </c>
      <c r="F1423" s="3">
        <v>206.35</v>
      </c>
      <c r="G1423" s="3">
        <v>211.36</v>
      </c>
      <c r="H1423" s="3">
        <v>239.36</v>
      </c>
      <c r="I1423" s="3">
        <v>249.86</v>
      </c>
      <c r="J1423" s="3">
        <v>251.91</v>
      </c>
      <c r="K1423" s="3">
        <v>252.54</v>
      </c>
      <c r="L1423" s="3">
        <v>232.6</v>
      </c>
      <c r="M1423" s="3">
        <v>206.93</v>
      </c>
      <c r="N1423" s="3">
        <v>188</v>
      </c>
      <c r="O1423" s="3">
        <v>180.01</v>
      </c>
      <c r="P1423" s="3">
        <v>179.94</v>
      </c>
      <c r="Q1423" s="3">
        <v>184.53</v>
      </c>
      <c r="R1423" s="3">
        <v>188.96</v>
      </c>
      <c r="S1423" s="3">
        <v>199.08</v>
      </c>
      <c r="T1423" s="3">
        <v>206.3</v>
      </c>
      <c r="U1423" s="3">
        <v>202.04</v>
      </c>
      <c r="V1423" s="3">
        <v>202.05</v>
      </c>
      <c r="W1423" s="3">
        <v>199.6</v>
      </c>
      <c r="X1423" s="3">
        <v>189.38</v>
      </c>
      <c r="Y1423" s="3">
        <v>166.39</v>
      </c>
      <c r="Z1423" s="3">
        <v>152.25</v>
      </c>
      <c r="AA1423" s="3">
        <v>148.28</v>
      </c>
      <c r="AB1423" s="3">
        <v>145.69999999999999</v>
      </c>
      <c r="AC1423" s="3">
        <v>140.5</v>
      </c>
      <c r="AD1423" s="3">
        <v>144.36000000000001</v>
      </c>
      <c r="AE1423" s="3">
        <v>146.13</v>
      </c>
      <c r="AF1423" s="3">
        <v>152.97999999999999</v>
      </c>
      <c r="AG1423" s="3">
        <v>156.6</v>
      </c>
      <c r="AH1423" s="3">
        <v>151.06</v>
      </c>
      <c r="AI1423" s="3">
        <v>149.91999999999999</v>
      </c>
      <c r="AJ1423" s="3">
        <v>143.46</v>
      </c>
      <c r="AK1423" s="3">
        <v>125.81</v>
      </c>
      <c r="AL1423" s="3">
        <v>119.82</v>
      </c>
      <c r="AM1423" s="3">
        <v>113.82</v>
      </c>
      <c r="AN1423" s="3">
        <v>112.82</v>
      </c>
      <c r="AO1423" s="3">
        <v>110.82</v>
      </c>
      <c r="AP1423" s="3">
        <v>115.16</v>
      </c>
      <c r="AQ1423" s="3">
        <v>127.61</v>
      </c>
      <c r="AR1423" s="3">
        <v>128.91</v>
      </c>
      <c r="AS1423" s="3">
        <v>127.4</v>
      </c>
      <c r="AT1423" s="3">
        <v>118.26</v>
      </c>
      <c r="AU1423" s="3">
        <v>117.28</v>
      </c>
      <c r="AV1423" s="3">
        <v>111.24</v>
      </c>
      <c r="AW1423" s="3">
        <v>97.59</v>
      </c>
      <c r="AX1423" s="3">
        <v>92.53</v>
      </c>
      <c r="AY1423" s="3">
        <v>90.88</v>
      </c>
    </row>
    <row r="1424" spans="1:51" x14ac:dyDescent="0.35">
      <c r="A1424" s="5">
        <f t="shared" si="23"/>
        <v>44719</v>
      </c>
      <c r="B1424" t="s">
        <v>1569</v>
      </c>
      <c r="C1424" s="2">
        <v>44719</v>
      </c>
      <c r="D1424" s="3">
        <v>136.29</v>
      </c>
      <c r="E1424" s="3">
        <v>165.85</v>
      </c>
      <c r="F1424" s="3">
        <v>198.85</v>
      </c>
      <c r="G1424" s="3">
        <v>206.33</v>
      </c>
      <c r="H1424" s="3">
        <v>234.37</v>
      </c>
      <c r="I1424" s="3">
        <v>247.22</v>
      </c>
      <c r="J1424" s="3">
        <v>248.28</v>
      </c>
      <c r="K1424" s="3">
        <v>248.43</v>
      </c>
      <c r="L1424" s="3">
        <v>228.03</v>
      </c>
      <c r="M1424" s="3">
        <v>204</v>
      </c>
      <c r="N1424" s="3">
        <v>184.57</v>
      </c>
      <c r="O1424" s="3">
        <v>175.99</v>
      </c>
      <c r="P1424" s="3">
        <v>176.4</v>
      </c>
      <c r="Q1424" s="3">
        <v>180.14</v>
      </c>
      <c r="R1424" s="3">
        <v>184.23</v>
      </c>
      <c r="S1424" s="3">
        <v>194.05</v>
      </c>
      <c r="T1424" s="3">
        <v>200.12</v>
      </c>
      <c r="U1424" s="3">
        <v>196.7</v>
      </c>
      <c r="V1424" s="3">
        <v>197.15</v>
      </c>
      <c r="W1424" s="3">
        <v>195.27</v>
      </c>
      <c r="X1424" s="3">
        <v>185.1</v>
      </c>
      <c r="Y1424" s="3">
        <v>163.61000000000001</v>
      </c>
      <c r="Z1424" s="3">
        <v>149.72999999999999</v>
      </c>
      <c r="AA1424" s="3">
        <v>145.26</v>
      </c>
      <c r="AB1424" s="3">
        <v>141.94</v>
      </c>
      <c r="AC1424" s="3">
        <v>136.74</v>
      </c>
      <c r="AD1424" s="3">
        <v>140.99</v>
      </c>
      <c r="AE1424" s="3">
        <v>143.59</v>
      </c>
      <c r="AF1424" s="3">
        <v>149.94999999999999</v>
      </c>
      <c r="AG1424" s="3">
        <v>153.57</v>
      </c>
      <c r="AH1424" s="3">
        <v>149.03</v>
      </c>
      <c r="AI1424" s="3">
        <v>147.88999999999999</v>
      </c>
      <c r="AJ1424" s="3">
        <v>141.43</v>
      </c>
      <c r="AK1424" s="3">
        <v>124.01</v>
      </c>
      <c r="AL1424" s="3">
        <v>118.02</v>
      </c>
      <c r="AM1424" s="3">
        <v>112.02</v>
      </c>
      <c r="AN1424" s="3">
        <v>111.02</v>
      </c>
      <c r="AO1424" s="3">
        <v>109.02</v>
      </c>
      <c r="AP1424" s="3">
        <v>113.36</v>
      </c>
      <c r="AQ1424" s="3">
        <v>125.81</v>
      </c>
      <c r="AR1424" s="3">
        <v>127.11</v>
      </c>
      <c r="AS1424" s="3">
        <v>125.6</v>
      </c>
      <c r="AT1424" s="3">
        <v>116.63</v>
      </c>
      <c r="AU1424" s="3">
        <v>115.65</v>
      </c>
      <c r="AV1424" s="3">
        <v>109.61</v>
      </c>
      <c r="AW1424" s="3">
        <v>96.93</v>
      </c>
      <c r="AX1424" s="3">
        <v>91.87</v>
      </c>
      <c r="AY1424" s="3">
        <v>90.22</v>
      </c>
    </row>
    <row r="1425" spans="1:51" x14ac:dyDescent="0.35">
      <c r="A1425" s="5">
        <f t="shared" si="23"/>
        <v>44720</v>
      </c>
      <c r="B1425" t="s">
        <v>1570</v>
      </c>
      <c r="C1425" s="2">
        <v>44720</v>
      </c>
      <c r="D1425" s="3">
        <v>129.88999999999999</v>
      </c>
      <c r="E1425" s="3">
        <v>160.88999999999999</v>
      </c>
      <c r="F1425" s="3">
        <v>191.63</v>
      </c>
      <c r="G1425" s="3">
        <v>205.17</v>
      </c>
      <c r="H1425" s="3">
        <v>233.07</v>
      </c>
      <c r="I1425" s="3">
        <v>246.34</v>
      </c>
      <c r="J1425" s="3">
        <v>248.38</v>
      </c>
      <c r="K1425" s="3">
        <v>249.17</v>
      </c>
      <c r="L1425" s="3">
        <v>229.14</v>
      </c>
      <c r="M1425" s="3">
        <v>203.05</v>
      </c>
      <c r="N1425" s="3">
        <v>182.9</v>
      </c>
      <c r="O1425" s="3">
        <v>173.87</v>
      </c>
      <c r="P1425" s="3">
        <v>174.2</v>
      </c>
      <c r="Q1425" s="3">
        <v>178.39</v>
      </c>
      <c r="R1425" s="3">
        <v>182.61</v>
      </c>
      <c r="S1425" s="3">
        <v>192.63</v>
      </c>
      <c r="T1425" s="3">
        <v>198.83</v>
      </c>
      <c r="U1425" s="3">
        <v>196.09</v>
      </c>
      <c r="V1425" s="3">
        <v>197.27</v>
      </c>
      <c r="W1425" s="3">
        <v>195.41</v>
      </c>
      <c r="X1425" s="3">
        <v>185.26</v>
      </c>
      <c r="Y1425" s="3">
        <v>165.36</v>
      </c>
      <c r="Z1425" s="3">
        <v>151.47999999999999</v>
      </c>
      <c r="AA1425" s="3">
        <v>147.01</v>
      </c>
      <c r="AB1425" s="3">
        <v>143.69</v>
      </c>
      <c r="AC1425" s="3">
        <v>138.49</v>
      </c>
      <c r="AD1425" s="3">
        <v>142.93</v>
      </c>
      <c r="AE1425" s="3">
        <v>145.72</v>
      </c>
      <c r="AF1425" s="3">
        <v>152.19</v>
      </c>
      <c r="AG1425" s="3">
        <v>155.81</v>
      </c>
      <c r="AH1425" s="3">
        <v>151.27000000000001</v>
      </c>
      <c r="AI1425" s="3">
        <v>150.13</v>
      </c>
      <c r="AJ1425" s="3">
        <v>143.66999999999999</v>
      </c>
      <c r="AK1425" s="3">
        <v>125.72</v>
      </c>
      <c r="AL1425" s="3">
        <v>118.67</v>
      </c>
      <c r="AM1425" s="3">
        <v>112.67</v>
      </c>
      <c r="AN1425" s="3">
        <v>111.67</v>
      </c>
      <c r="AO1425" s="3">
        <v>109.67</v>
      </c>
      <c r="AP1425" s="3">
        <v>114.01</v>
      </c>
      <c r="AQ1425" s="3">
        <v>126.46</v>
      </c>
      <c r="AR1425" s="3">
        <v>127.76</v>
      </c>
      <c r="AS1425" s="3">
        <v>126.25</v>
      </c>
      <c r="AT1425" s="3">
        <v>117.28</v>
      </c>
      <c r="AU1425" s="3">
        <v>116.3</v>
      </c>
      <c r="AV1425" s="3">
        <v>110.26</v>
      </c>
      <c r="AW1425" s="3">
        <v>97.58</v>
      </c>
      <c r="AX1425" s="3">
        <v>92.52</v>
      </c>
      <c r="AY1425" s="3">
        <v>90.87</v>
      </c>
    </row>
    <row r="1426" spans="1:51" x14ac:dyDescent="0.35">
      <c r="A1426" s="5">
        <f t="shared" si="23"/>
        <v>44721</v>
      </c>
      <c r="B1426" t="s">
        <v>1571</v>
      </c>
      <c r="C1426" s="2">
        <v>44721</v>
      </c>
      <c r="D1426" s="3">
        <v>150.61000000000001</v>
      </c>
      <c r="E1426" s="3">
        <v>177.93</v>
      </c>
      <c r="F1426" s="3">
        <v>204.47</v>
      </c>
      <c r="G1426" s="3">
        <v>213</v>
      </c>
      <c r="H1426" s="3">
        <v>240.5</v>
      </c>
      <c r="I1426" s="3">
        <v>253.56</v>
      </c>
      <c r="J1426" s="3">
        <v>253.86</v>
      </c>
      <c r="K1426" s="3">
        <v>255.01</v>
      </c>
      <c r="L1426" s="3">
        <v>235.83</v>
      </c>
      <c r="M1426" s="3">
        <v>204.73</v>
      </c>
      <c r="N1426" s="3">
        <v>182.1</v>
      </c>
      <c r="O1426" s="3">
        <v>172.99</v>
      </c>
      <c r="P1426" s="3">
        <v>173.74</v>
      </c>
      <c r="Q1426" s="3">
        <v>177.74</v>
      </c>
      <c r="R1426" s="3">
        <v>181.74</v>
      </c>
      <c r="S1426" s="3">
        <v>192.42</v>
      </c>
      <c r="T1426" s="3">
        <v>198.75</v>
      </c>
      <c r="U1426" s="3">
        <v>196.32</v>
      </c>
      <c r="V1426" s="3">
        <v>197.81</v>
      </c>
      <c r="W1426" s="3">
        <v>195.94</v>
      </c>
      <c r="X1426" s="3">
        <v>185.79</v>
      </c>
      <c r="Y1426" s="3">
        <v>166.46</v>
      </c>
      <c r="Z1426" s="3">
        <v>152.58000000000001</v>
      </c>
      <c r="AA1426" s="3">
        <v>148.11000000000001</v>
      </c>
      <c r="AB1426" s="3">
        <v>144.79</v>
      </c>
      <c r="AC1426" s="3">
        <v>139.59</v>
      </c>
      <c r="AD1426" s="3">
        <v>144.03</v>
      </c>
      <c r="AE1426" s="3">
        <v>147.19</v>
      </c>
      <c r="AF1426" s="3">
        <v>153.66</v>
      </c>
      <c r="AG1426" s="3">
        <v>157.28</v>
      </c>
      <c r="AH1426" s="3">
        <v>151.29</v>
      </c>
      <c r="AI1426" s="3">
        <v>150.15</v>
      </c>
      <c r="AJ1426" s="3">
        <v>143.69</v>
      </c>
      <c r="AK1426" s="3">
        <v>125.9</v>
      </c>
      <c r="AL1426" s="3">
        <v>118.85</v>
      </c>
      <c r="AM1426" s="3">
        <v>112.85</v>
      </c>
      <c r="AN1426" s="3">
        <v>111.85</v>
      </c>
      <c r="AO1426" s="3">
        <v>109.85</v>
      </c>
      <c r="AP1426" s="3">
        <v>114.19</v>
      </c>
      <c r="AQ1426" s="3">
        <v>126.72</v>
      </c>
      <c r="AR1426" s="3">
        <v>128.02000000000001</v>
      </c>
      <c r="AS1426" s="3">
        <v>126.51</v>
      </c>
      <c r="AT1426" s="3">
        <v>117.54</v>
      </c>
      <c r="AU1426" s="3">
        <v>116.15</v>
      </c>
      <c r="AV1426" s="3">
        <v>109.85</v>
      </c>
      <c r="AW1426" s="3">
        <v>96.85</v>
      </c>
      <c r="AX1426" s="3">
        <v>89.85</v>
      </c>
      <c r="AY1426" s="3">
        <v>87.85</v>
      </c>
    </row>
    <row r="1427" spans="1:51" x14ac:dyDescent="0.35">
      <c r="A1427" s="5">
        <f t="shared" si="23"/>
        <v>44722</v>
      </c>
      <c r="B1427" t="s">
        <v>1572</v>
      </c>
      <c r="C1427" s="2">
        <v>44722</v>
      </c>
      <c r="D1427" s="3">
        <v>146.24</v>
      </c>
      <c r="E1427" s="3">
        <v>179.51</v>
      </c>
      <c r="F1427" s="3">
        <v>206</v>
      </c>
      <c r="G1427" s="3">
        <v>214.23</v>
      </c>
      <c r="H1427" s="3">
        <v>240.02</v>
      </c>
      <c r="I1427" s="3">
        <v>253.42</v>
      </c>
      <c r="J1427" s="3">
        <v>252.2</v>
      </c>
      <c r="K1427" s="3">
        <v>253.23</v>
      </c>
      <c r="L1427" s="3">
        <v>234.44</v>
      </c>
      <c r="M1427" s="3">
        <v>205.14</v>
      </c>
      <c r="N1427" s="3">
        <v>183.41</v>
      </c>
      <c r="O1427" s="3">
        <v>174.53</v>
      </c>
      <c r="P1427" s="3">
        <v>174.89</v>
      </c>
      <c r="Q1427" s="3">
        <v>178.76</v>
      </c>
      <c r="R1427" s="3">
        <v>182.61</v>
      </c>
      <c r="S1427" s="3">
        <v>192.36</v>
      </c>
      <c r="T1427" s="3">
        <v>198.69</v>
      </c>
      <c r="U1427" s="3">
        <v>196.69</v>
      </c>
      <c r="V1427" s="3">
        <v>198.08</v>
      </c>
      <c r="W1427" s="3">
        <v>196.01</v>
      </c>
      <c r="X1427" s="3">
        <v>185.5</v>
      </c>
      <c r="Y1427" s="3">
        <v>165.86</v>
      </c>
      <c r="Z1427" s="3">
        <v>152.03</v>
      </c>
      <c r="AA1427" s="3">
        <v>147.61000000000001</v>
      </c>
      <c r="AB1427" s="3">
        <v>144.35</v>
      </c>
      <c r="AC1427" s="3">
        <v>139.22999999999999</v>
      </c>
      <c r="AD1427" s="3">
        <v>144.05000000000001</v>
      </c>
      <c r="AE1427" s="3">
        <v>147.53</v>
      </c>
      <c r="AF1427" s="3">
        <v>154</v>
      </c>
      <c r="AG1427" s="3">
        <v>157.62</v>
      </c>
      <c r="AH1427" s="3">
        <v>151.63999999999999</v>
      </c>
      <c r="AI1427" s="3">
        <v>150.5</v>
      </c>
      <c r="AJ1427" s="3">
        <v>144.04</v>
      </c>
      <c r="AK1427" s="3">
        <v>126.23</v>
      </c>
      <c r="AL1427" s="3">
        <v>119.18</v>
      </c>
      <c r="AM1427" s="3">
        <v>113.18</v>
      </c>
      <c r="AN1427" s="3">
        <v>112.18</v>
      </c>
      <c r="AO1427" s="3">
        <v>110.18</v>
      </c>
      <c r="AP1427" s="3">
        <v>114.52</v>
      </c>
      <c r="AQ1427" s="3">
        <v>127.37</v>
      </c>
      <c r="AR1427" s="3">
        <v>128.66</v>
      </c>
      <c r="AS1427" s="3">
        <v>127.16</v>
      </c>
      <c r="AT1427" s="3">
        <v>118.19</v>
      </c>
      <c r="AU1427" s="3">
        <v>116.8</v>
      </c>
      <c r="AV1427" s="3">
        <v>110.5</v>
      </c>
      <c r="AW1427" s="3">
        <v>97.5</v>
      </c>
      <c r="AX1427" s="3">
        <v>90.5</v>
      </c>
      <c r="AY1427" s="3">
        <v>88.5</v>
      </c>
    </row>
    <row r="1428" spans="1:51" x14ac:dyDescent="0.35">
      <c r="A1428" s="5">
        <f t="shared" si="23"/>
        <v>44725</v>
      </c>
      <c r="B1428" t="s">
        <v>1573</v>
      </c>
      <c r="C1428" s="2">
        <v>44725</v>
      </c>
      <c r="D1428" s="3">
        <v>153.71</v>
      </c>
      <c r="E1428" s="3">
        <v>181.71</v>
      </c>
      <c r="F1428" s="3">
        <v>207.51</v>
      </c>
      <c r="G1428" s="3">
        <v>215.21</v>
      </c>
      <c r="H1428" s="3">
        <v>242.19</v>
      </c>
      <c r="I1428" s="3">
        <v>253.21</v>
      </c>
      <c r="J1428" s="3">
        <v>253.93</v>
      </c>
      <c r="K1428" s="3">
        <v>255.03</v>
      </c>
      <c r="L1428" s="3">
        <v>235.16</v>
      </c>
      <c r="M1428" s="3">
        <v>206.78</v>
      </c>
      <c r="N1428" s="3">
        <v>185.42</v>
      </c>
      <c r="O1428" s="3">
        <v>176.2</v>
      </c>
      <c r="P1428" s="3">
        <v>177.05</v>
      </c>
      <c r="Q1428" s="3">
        <v>180.67</v>
      </c>
      <c r="R1428" s="3">
        <v>184.26</v>
      </c>
      <c r="S1428" s="3">
        <v>194.51</v>
      </c>
      <c r="T1428" s="3">
        <v>200.88</v>
      </c>
      <c r="U1428" s="3">
        <v>198.92</v>
      </c>
      <c r="V1428" s="3">
        <v>200.32</v>
      </c>
      <c r="W1428" s="3">
        <v>198.28</v>
      </c>
      <c r="X1428" s="3">
        <v>187.82</v>
      </c>
      <c r="Y1428" s="3">
        <v>168.36</v>
      </c>
      <c r="Z1428" s="3">
        <v>154.53</v>
      </c>
      <c r="AA1428" s="3">
        <v>150.15</v>
      </c>
      <c r="AB1428" s="3">
        <v>146.01</v>
      </c>
      <c r="AC1428" s="3">
        <v>140.91999999999999</v>
      </c>
      <c r="AD1428" s="3">
        <v>145.77000000000001</v>
      </c>
      <c r="AE1428" s="3">
        <v>149.88999999999999</v>
      </c>
      <c r="AF1428" s="3">
        <v>155.94</v>
      </c>
      <c r="AG1428" s="3">
        <v>159.69</v>
      </c>
      <c r="AH1428" s="3">
        <v>154.11000000000001</v>
      </c>
      <c r="AI1428" s="3">
        <v>152.97</v>
      </c>
      <c r="AJ1428" s="3">
        <v>146.52000000000001</v>
      </c>
      <c r="AK1428" s="3">
        <v>124.88</v>
      </c>
      <c r="AL1428" s="3">
        <v>117.83</v>
      </c>
      <c r="AM1428" s="3">
        <v>111.83</v>
      </c>
      <c r="AN1428" s="3">
        <v>112.67</v>
      </c>
      <c r="AO1428" s="3">
        <v>110.68</v>
      </c>
      <c r="AP1428" s="3">
        <v>115.03</v>
      </c>
      <c r="AQ1428" s="3">
        <v>128.76</v>
      </c>
      <c r="AR1428" s="3">
        <v>130.05000000000001</v>
      </c>
      <c r="AS1428" s="3">
        <v>128.55000000000001</v>
      </c>
      <c r="AT1428" s="3">
        <v>117.5</v>
      </c>
      <c r="AU1428" s="3">
        <v>116.11</v>
      </c>
      <c r="AV1428" s="3">
        <v>109.82</v>
      </c>
      <c r="AW1428" s="3">
        <v>96.99</v>
      </c>
      <c r="AX1428" s="3">
        <v>89.99</v>
      </c>
      <c r="AY1428" s="3">
        <v>88.02</v>
      </c>
    </row>
    <row r="1429" spans="1:51" x14ac:dyDescent="0.35">
      <c r="A1429" s="5">
        <f t="shared" si="23"/>
        <v>44726</v>
      </c>
      <c r="B1429" t="s">
        <v>1574</v>
      </c>
      <c r="C1429" s="2">
        <v>44726</v>
      </c>
      <c r="D1429" s="3">
        <v>196.55</v>
      </c>
      <c r="E1429" s="3">
        <v>221.35</v>
      </c>
      <c r="F1429" s="3">
        <v>243.6</v>
      </c>
      <c r="G1429" s="3">
        <v>247.66</v>
      </c>
      <c r="H1429" s="3">
        <v>271.56</v>
      </c>
      <c r="I1429" s="3">
        <v>282.29000000000002</v>
      </c>
      <c r="J1429" s="3">
        <v>281.52</v>
      </c>
      <c r="K1429" s="3">
        <v>281.11</v>
      </c>
      <c r="L1429" s="3">
        <v>262.20999999999998</v>
      </c>
      <c r="M1429" s="3">
        <v>217.66</v>
      </c>
      <c r="N1429" s="3">
        <v>191.86</v>
      </c>
      <c r="O1429" s="3">
        <v>182.67</v>
      </c>
      <c r="P1429" s="3">
        <v>180.28</v>
      </c>
      <c r="Q1429" s="3">
        <v>183.8</v>
      </c>
      <c r="R1429" s="3">
        <v>186.88</v>
      </c>
      <c r="S1429" s="3">
        <v>198.59</v>
      </c>
      <c r="T1429" s="3">
        <v>204.4</v>
      </c>
      <c r="U1429" s="3">
        <v>202.43</v>
      </c>
      <c r="V1429" s="3">
        <v>203.43</v>
      </c>
      <c r="W1429" s="3">
        <v>201.37</v>
      </c>
      <c r="X1429" s="3">
        <v>190.86</v>
      </c>
      <c r="Y1429" s="3">
        <v>171.39</v>
      </c>
      <c r="Z1429" s="3">
        <v>157.56</v>
      </c>
      <c r="AA1429" s="3">
        <v>153.13999999999999</v>
      </c>
      <c r="AB1429" s="3">
        <v>148.56</v>
      </c>
      <c r="AC1429" s="3">
        <v>143.44</v>
      </c>
      <c r="AD1429" s="3">
        <v>148.26</v>
      </c>
      <c r="AE1429" s="3">
        <v>152.85</v>
      </c>
      <c r="AF1429" s="3">
        <v>159.05000000000001</v>
      </c>
      <c r="AG1429" s="3">
        <v>162.83000000000001</v>
      </c>
      <c r="AH1429" s="3">
        <v>155.97</v>
      </c>
      <c r="AI1429" s="3">
        <v>154.83000000000001</v>
      </c>
      <c r="AJ1429" s="3">
        <v>148.37</v>
      </c>
      <c r="AK1429" s="3">
        <v>126.22</v>
      </c>
      <c r="AL1429" s="3">
        <v>119.17</v>
      </c>
      <c r="AM1429" s="3">
        <v>113.17</v>
      </c>
      <c r="AN1429" s="3">
        <v>114.01</v>
      </c>
      <c r="AO1429" s="3">
        <v>112.01</v>
      </c>
      <c r="AP1429" s="3">
        <v>116.36</v>
      </c>
      <c r="AQ1429" s="3">
        <v>129.80000000000001</v>
      </c>
      <c r="AR1429" s="3">
        <v>131.09</v>
      </c>
      <c r="AS1429" s="3">
        <v>129.59</v>
      </c>
      <c r="AT1429" s="3">
        <v>118.54</v>
      </c>
      <c r="AU1429" s="3">
        <v>117.15</v>
      </c>
      <c r="AV1429" s="3">
        <v>110.85</v>
      </c>
      <c r="AW1429" s="3">
        <v>96.91</v>
      </c>
      <c r="AX1429" s="3">
        <v>89.91</v>
      </c>
      <c r="AY1429" s="3">
        <v>87.92</v>
      </c>
    </row>
    <row r="1430" spans="1:51" x14ac:dyDescent="0.35">
      <c r="A1430" s="5">
        <f t="shared" si="23"/>
        <v>44727</v>
      </c>
      <c r="B1430" t="s">
        <v>1575</v>
      </c>
      <c r="C1430" s="2">
        <v>44727</v>
      </c>
      <c r="D1430" s="3">
        <v>257.77999999999997</v>
      </c>
      <c r="E1430" s="3">
        <v>272.7</v>
      </c>
      <c r="F1430" s="3">
        <v>290.62</v>
      </c>
      <c r="G1430" s="3">
        <v>291.93</v>
      </c>
      <c r="H1430" s="3">
        <v>315.32</v>
      </c>
      <c r="I1430" s="3">
        <v>324.77</v>
      </c>
      <c r="J1430" s="3">
        <v>323.02</v>
      </c>
      <c r="K1430" s="3">
        <v>321.61</v>
      </c>
      <c r="L1430" s="3">
        <v>298.19</v>
      </c>
      <c r="M1430" s="3">
        <v>231.31</v>
      </c>
      <c r="N1430" s="3">
        <v>205.68</v>
      </c>
      <c r="O1430" s="3">
        <v>195.91</v>
      </c>
      <c r="P1430" s="3">
        <v>189.69</v>
      </c>
      <c r="Q1430" s="3">
        <v>191.66</v>
      </c>
      <c r="R1430" s="3">
        <v>194.69</v>
      </c>
      <c r="S1430" s="3">
        <v>206.2</v>
      </c>
      <c r="T1430" s="3">
        <v>212.06</v>
      </c>
      <c r="U1430" s="3">
        <v>210.09</v>
      </c>
      <c r="V1430" s="3">
        <v>210.59</v>
      </c>
      <c r="W1430" s="3">
        <v>207.86</v>
      </c>
      <c r="X1430" s="3">
        <v>196.53</v>
      </c>
      <c r="Y1430" s="3">
        <v>175.95</v>
      </c>
      <c r="Z1430" s="3">
        <v>161.94</v>
      </c>
      <c r="AA1430" s="3">
        <v>156.99</v>
      </c>
      <c r="AB1430" s="3">
        <v>152.76</v>
      </c>
      <c r="AC1430" s="3">
        <v>146.79</v>
      </c>
      <c r="AD1430" s="3">
        <v>150.83000000000001</v>
      </c>
      <c r="AE1430" s="3">
        <v>154.68</v>
      </c>
      <c r="AF1430" s="3">
        <v>160.91</v>
      </c>
      <c r="AG1430" s="3">
        <v>164.72</v>
      </c>
      <c r="AH1430" s="3">
        <v>158.61000000000001</v>
      </c>
      <c r="AI1430" s="3">
        <v>157.62</v>
      </c>
      <c r="AJ1430" s="3">
        <v>151.30000000000001</v>
      </c>
      <c r="AK1430" s="3">
        <v>126.38</v>
      </c>
      <c r="AL1430" s="3">
        <v>119.37</v>
      </c>
      <c r="AM1430" s="3">
        <v>113.41</v>
      </c>
      <c r="AN1430" s="3">
        <v>114.28</v>
      </c>
      <c r="AO1430" s="3">
        <v>112.31</v>
      </c>
      <c r="AP1430" s="3">
        <v>116.68</v>
      </c>
      <c r="AQ1430" s="3">
        <v>133.54</v>
      </c>
      <c r="AR1430" s="3">
        <v>134.84</v>
      </c>
      <c r="AS1430" s="3">
        <v>133.34</v>
      </c>
      <c r="AT1430" s="3">
        <v>123.42</v>
      </c>
      <c r="AU1430" s="3">
        <v>122.03</v>
      </c>
      <c r="AV1430" s="3">
        <v>115.73</v>
      </c>
      <c r="AW1430" s="3">
        <v>101.79</v>
      </c>
      <c r="AX1430" s="3">
        <v>94.79</v>
      </c>
      <c r="AY1430" s="3">
        <v>92.81</v>
      </c>
    </row>
    <row r="1431" spans="1:51" x14ac:dyDescent="0.35">
      <c r="A1431" s="5">
        <f t="shared" si="23"/>
        <v>44728</v>
      </c>
      <c r="B1431" t="s">
        <v>1576</v>
      </c>
      <c r="C1431" s="2">
        <v>44728</v>
      </c>
      <c r="D1431" s="3">
        <v>233.62</v>
      </c>
      <c r="E1431" s="3">
        <v>268.52999999999997</v>
      </c>
      <c r="F1431" s="3">
        <v>296.39</v>
      </c>
      <c r="G1431" s="3">
        <v>300.95999999999998</v>
      </c>
      <c r="H1431" s="3">
        <v>317.64</v>
      </c>
      <c r="I1431" s="3">
        <v>325.89999999999998</v>
      </c>
      <c r="J1431" s="3">
        <v>324.37</v>
      </c>
      <c r="K1431" s="3">
        <v>318.18</v>
      </c>
      <c r="L1431" s="3">
        <v>298.89999999999998</v>
      </c>
      <c r="M1431" s="3">
        <v>241.19</v>
      </c>
      <c r="N1431" s="3">
        <v>210.35</v>
      </c>
      <c r="O1431" s="3">
        <v>197.72</v>
      </c>
      <c r="P1431" s="3">
        <v>189.81</v>
      </c>
      <c r="Q1431" s="3">
        <v>191.95</v>
      </c>
      <c r="R1431" s="3">
        <v>197.68</v>
      </c>
      <c r="S1431" s="3">
        <v>204.34</v>
      </c>
      <c r="T1431" s="3">
        <v>211.92</v>
      </c>
      <c r="U1431" s="3">
        <v>212.61</v>
      </c>
      <c r="V1431" s="3">
        <v>213.8</v>
      </c>
      <c r="W1431" s="3">
        <v>211.21</v>
      </c>
      <c r="X1431" s="3">
        <v>199.1</v>
      </c>
      <c r="Y1431" s="3">
        <v>173.98</v>
      </c>
      <c r="Z1431" s="3">
        <v>159.12</v>
      </c>
      <c r="AA1431" s="3">
        <v>154.29</v>
      </c>
      <c r="AB1431" s="3">
        <v>150.16</v>
      </c>
      <c r="AC1431" s="3">
        <v>144.32</v>
      </c>
      <c r="AD1431" s="3">
        <v>148.52000000000001</v>
      </c>
      <c r="AE1431" s="3">
        <v>152.1</v>
      </c>
      <c r="AF1431" s="3">
        <v>157.93</v>
      </c>
      <c r="AG1431" s="3">
        <v>161.41999999999999</v>
      </c>
      <c r="AH1431" s="3">
        <v>154.91</v>
      </c>
      <c r="AI1431" s="3">
        <v>153.63</v>
      </c>
      <c r="AJ1431" s="3">
        <v>147.02000000000001</v>
      </c>
      <c r="AK1431" s="3">
        <v>124.7</v>
      </c>
      <c r="AL1431" s="3">
        <v>117.65</v>
      </c>
      <c r="AM1431" s="3">
        <v>111.65</v>
      </c>
      <c r="AN1431" s="3">
        <v>113.22</v>
      </c>
      <c r="AO1431" s="3">
        <v>111.32</v>
      </c>
      <c r="AP1431" s="3">
        <v>115.73</v>
      </c>
      <c r="AQ1431" s="3">
        <v>132.59</v>
      </c>
      <c r="AR1431" s="3">
        <v>133.88</v>
      </c>
      <c r="AS1431" s="3">
        <v>132.38</v>
      </c>
      <c r="AT1431" s="3">
        <v>122.48</v>
      </c>
      <c r="AU1431" s="3">
        <v>121.09</v>
      </c>
      <c r="AV1431" s="3">
        <v>114.79</v>
      </c>
      <c r="AW1431" s="3">
        <v>100.85</v>
      </c>
      <c r="AX1431" s="3">
        <v>93.96</v>
      </c>
      <c r="AY1431" s="3">
        <v>92.05</v>
      </c>
    </row>
    <row r="1432" spans="1:51" x14ac:dyDescent="0.35">
      <c r="A1432" s="5">
        <f t="shared" si="23"/>
        <v>44729</v>
      </c>
      <c r="B1432" t="s">
        <v>1577</v>
      </c>
      <c r="C1432" s="2">
        <v>44729</v>
      </c>
      <c r="D1432" s="3">
        <v>201.8</v>
      </c>
      <c r="E1432" s="3">
        <v>241.5</v>
      </c>
      <c r="F1432" s="3">
        <v>275.22000000000003</v>
      </c>
      <c r="G1432" s="3">
        <v>278.07</v>
      </c>
      <c r="H1432" s="3">
        <v>294.07</v>
      </c>
      <c r="I1432" s="3">
        <v>303.07</v>
      </c>
      <c r="J1432" s="3">
        <v>301.49</v>
      </c>
      <c r="K1432" s="3">
        <v>296.49</v>
      </c>
      <c r="L1432" s="3">
        <v>267.39999999999998</v>
      </c>
      <c r="M1432" s="3">
        <v>228.9</v>
      </c>
      <c r="N1432" s="3">
        <v>197.9</v>
      </c>
      <c r="O1432" s="3">
        <v>187.82</v>
      </c>
      <c r="P1432" s="3">
        <v>183.63</v>
      </c>
      <c r="Q1432" s="3">
        <v>185.77</v>
      </c>
      <c r="R1432" s="3">
        <v>190.87</v>
      </c>
      <c r="S1432" s="3">
        <v>196.9</v>
      </c>
      <c r="T1432" s="3">
        <v>204.53</v>
      </c>
      <c r="U1432" s="3">
        <v>205.92</v>
      </c>
      <c r="V1432" s="3">
        <v>206.7</v>
      </c>
      <c r="W1432" s="3">
        <v>203.98</v>
      </c>
      <c r="X1432" s="3">
        <v>192.03</v>
      </c>
      <c r="Y1432" s="3">
        <v>167.03</v>
      </c>
      <c r="Z1432" s="3">
        <v>152.06</v>
      </c>
      <c r="AA1432" s="3">
        <v>147.08000000000001</v>
      </c>
      <c r="AB1432" s="3">
        <v>142.83000000000001</v>
      </c>
      <c r="AC1432" s="3">
        <v>136.82</v>
      </c>
      <c r="AD1432" s="3">
        <v>141.07</v>
      </c>
      <c r="AE1432" s="3">
        <v>145.46</v>
      </c>
      <c r="AF1432" s="3">
        <v>151.29</v>
      </c>
      <c r="AG1432" s="3">
        <v>154.78</v>
      </c>
      <c r="AH1432" s="3">
        <v>148.05000000000001</v>
      </c>
      <c r="AI1432" s="3">
        <v>146.77000000000001</v>
      </c>
      <c r="AJ1432" s="3">
        <v>140.16</v>
      </c>
      <c r="AK1432" s="3">
        <v>122.88</v>
      </c>
      <c r="AL1432" s="3">
        <v>115.84</v>
      </c>
      <c r="AM1432" s="3">
        <v>109.85</v>
      </c>
      <c r="AN1432" s="3">
        <v>109.97</v>
      </c>
      <c r="AO1432" s="3">
        <v>108.07</v>
      </c>
      <c r="AP1432" s="3">
        <v>112.48</v>
      </c>
      <c r="AQ1432" s="3">
        <v>141.08000000000001</v>
      </c>
      <c r="AR1432" s="3">
        <v>142.37</v>
      </c>
      <c r="AS1432" s="3">
        <v>140.87</v>
      </c>
      <c r="AT1432" s="3">
        <v>127.04</v>
      </c>
      <c r="AU1432" s="3">
        <v>125.65</v>
      </c>
      <c r="AV1432" s="3">
        <v>119.35</v>
      </c>
      <c r="AW1432" s="3">
        <v>105.54</v>
      </c>
      <c r="AX1432" s="3">
        <v>98.65</v>
      </c>
      <c r="AY1432" s="3">
        <v>96.74</v>
      </c>
    </row>
    <row r="1433" spans="1:51" x14ac:dyDescent="0.35">
      <c r="A1433" s="5">
        <f t="shared" si="23"/>
        <v>44732</v>
      </c>
      <c r="B1433" t="s">
        <v>1578</v>
      </c>
      <c r="C1433" s="2">
        <v>44732</v>
      </c>
      <c r="D1433" s="3">
        <v>200.84</v>
      </c>
      <c r="E1433" s="3">
        <v>238.69</v>
      </c>
      <c r="F1433" s="3">
        <v>281.56</v>
      </c>
      <c r="G1433" s="3">
        <v>289.70999999999998</v>
      </c>
      <c r="H1433" s="3">
        <v>305.3</v>
      </c>
      <c r="I1433" s="3">
        <v>311.20999999999998</v>
      </c>
      <c r="J1433" s="3">
        <v>308.29000000000002</v>
      </c>
      <c r="K1433" s="3">
        <v>302.89999999999998</v>
      </c>
      <c r="L1433" s="3">
        <v>274.69</v>
      </c>
      <c r="M1433" s="3">
        <v>231.71</v>
      </c>
      <c r="N1433" s="3">
        <v>201.44</v>
      </c>
      <c r="O1433" s="3">
        <v>190.12</v>
      </c>
      <c r="P1433" s="3">
        <v>182.07</v>
      </c>
      <c r="Q1433" s="3">
        <v>184.16</v>
      </c>
      <c r="R1433" s="3">
        <v>189.4</v>
      </c>
      <c r="S1433" s="3">
        <v>197.2</v>
      </c>
      <c r="T1433" s="3">
        <v>205.79</v>
      </c>
      <c r="U1433" s="3">
        <v>207.18</v>
      </c>
      <c r="V1433" s="3">
        <v>207.84</v>
      </c>
      <c r="W1433" s="3">
        <v>205.1</v>
      </c>
      <c r="X1433" s="3">
        <v>189.93</v>
      </c>
      <c r="Y1433" s="3">
        <v>162.85</v>
      </c>
      <c r="Z1433" s="3">
        <v>147.97</v>
      </c>
      <c r="AA1433" s="3">
        <v>143.1</v>
      </c>
      <c r="AB1433" s="3">
        <v>138.91</v>
      </c>
      <c r="AC1433" s="3">
        <v>132.97</v>
      </c>
      <c r="AD1433" s="3">
        <v>137.28</v>
      </c>
      <c r="AE1433" s="3">
        <v>144.5</v>
      </c>
      <c r="AF1433" s="3">
        <v>150.34</v>
      </c>
      <c r="AG1433" s="3">
        <v>153.83000000000001</v>
      </c>
      <c r="AH1433" s="3">
        <v>147.24</v>
      </c>
      <c r="AI1433" s="3">
        <v>146.38999999999999</v>
      </c>
      <c r="AJ1433" s="3">
        <v>139.66999999999999</v>
      </c>
      <c r="AK1433" s="3">
        <v>123.25</v>
      </c>
      <c r="AL1433" s="3">
        <v>115.85</v>
      </c>
      <c r="AM1433" s="3">
        <v>109.53</v>
      </c>
      <c r="AN1433" s="3">
        <v>109.38</v>
      </c>
      <c r="AO1433" s="3">
        <v>107.44</v>
      </c>
      <c r="AP1433" s="3">
        <v>111.83</v>
      </c>
      <c r="AQ1433" s="3">
        <v>131.49</v>
      </c>
      <c r="AR1433" s="3">
        <v>130.49</v>
      </c>
      <c r="AS1433" s="3">
        <v>129.36000000000001</v>
      </c>
      <c r="AT1433" s="3">
        <v>115.93</v>
      </c>
      <c r="AU1433" s="3">
        <v>114.54</v>
      </c>
      <c r="AV1433" s="3">
        <v>108.24</v>
      </c>
      <c r="AW1433" s="3">
        <v>96.25</v>
      </c>
      <c r="AX1433" s="3">
        <v>89.36</v>
      </c>
      <c r="AY1433" s="3">
        <v>87.45</v>
      </c>
    </row>
    <row r="1434" spans="1:51" x14ac:dyDescent="0.35">
      <c r="A1434" s="5">
        <f t="shared" si="23"/>
        <v>44733</v>
      </c>
      <c r="B1434" t="s">
        <v>1579</v>
      </c>
      <c r="C1434" s="2">
        <v>44733</v>
      </c>
      <c r="D1434" s="3">
        <v>205.86</v>
      </c>
      <c r="E1434" s="3">
        <v>250.54</v>
      </c>
      <c r="F1434" s="3">
        <v>294.04000000000002</v>
      </c>
      <c r="G1434" s="3">
        <v>302.19</v>
      </c>
      <c r="H1434" s="3">
        <v>319.66000000000003</v>
      </c>
      <c r="I1434" s="3">
        <v>324.68</v>
      </c>
      <c r="J1434" s="3">
        <v>321.68</v>
      </c>
      <c r="K1434" s="3">
        <v>316.33999999999997</v>
      </c>
      <c r="L1434" s="3">
        <v>288.12</v>
      </c>
      <c r="M1434" s="3">
        <v>240.42</v>
      </c>
      <c r="N1434" s="3">
        <v>209.81</v>
      </c>
      <c r="O1434" s="3">
        <v>198.56</v>
      </c>
      <c r="P1434" s="3">
        <v>190.9</v>
      </c>
      <c r="Q1434" s="3">
        <v>192.95</v>
      </c>
      <c r="R1434" s="3">
        <v>198.08</v>
      </c>
      <c r="S1434" s="3">
        <v>203.39</v>
      </c>
      <c r="T1434" s="3">
        <v>210.36</v>
      </c>
      <c r="U1434" s="3">
        <v>211.18</v>
      </c>
      <c r="V1434" s="3">
        <v>213.29</v>
      </c>
      <c r="W1434" s="3">
        <v>211.4</v>
      </c>
      <c r="X1434" s="3">
        <v>196.22</v>
      </c>
      <c r="Y1434" s="3">
        <v>168.46</v>
      </c>
      <c r="Z1434" s="3">
        <v>153.79</v>
      </c>
      <c r="AA1434" s="3">
        <v>149.09</v>
      </c>
      <c r="AB1434" s="3">
        <v>145.1</v>
      </c>
      <c r="AC1434" s="3">
        <v>139.25</v>
      </c>
      <c r="AD1434" s="3">
        <v>143.62</v>
      </c>
      <c r="AE1434" s="3">
        <v>149.78</v>
      </c>
      <c r="AF1434" s="3">
        <v>155.61000000000001</v>
      </c>
      <c r="AG1434" s="3">
        <v>159.1</v>
      </c>
      <c r="AH1434" s="3">
        <v>152.16</v>
      </c>
      <c r="AI1434" s="3">
        <v>151.31</v>
      </c>
      <c r="AJ1434" s="3">
        <v>144.59</v>
      </c>
      <c r="AK1434" s="3">
        <v>125.73</v>
      </c>
      <c r="AL1434" s="3">
        <v>118.44</v>
      </c>
      <c r="AM1434" s="3">
        <v>112.24</v>
      </c>
      <c r="AN1434" s="3">
        <v>112.24</v>
      </c>
      <c r="AO1434" s="3">
        <v>110.3</v>
      </c>
      <c r="AP1434" s="3">
        <v>114.69</v>
      </c>
      <c r="AQ1434" s="3">
        <v>134.16</v>
      </c>
      <c r="AR1434" s="3">
        <v>133.16</v>
      </c>
      <c r="AS1434" s="3">
        <v>132.03</v>
      </c>
      <c r="AT1434" s="3">
        <v>118.6</v>
      </c>
      <c r="AU1434" s="3">
        <v>117.22</v>
      </c>
      <c r="AV1434" s="3">
        <v>110.91</v>
      </c>
      <c r="AW1434" s="3">
        <v>103.17</v>
      </c>
      <c r="AX1434" s="3">
        <v>96.29</v>
      </c>
      <c r="AY1434" s="3">
        <v>94.39</v>
      </c>
    </row>
    <row r="1435" spans="1:51" x14ac:dyDescent="0.35">
      <c r="A1435" s="5">
        <f t="shared" si="23"/>
        <v>44734</v>
      </c>
      <c r="B1435" t="s">
        <v>1580</v>
      </c>
      <c r="C1435" s="2">
        <v>44734</v>
      </c>
      <c r="D1435" s="3">
        <v>183.62</v>
      </c>
      <c r="E1435" s="3">
        <v>236.84</v>
      </c>
      <c r="F1435" s="3">
        <v>289.42</v>
      </c>
      <c r="G1435" s="3">
        <v>306.66000000000003</v>
      </c>
      <c r="H1435" s="3">
        <v>332</v>
      </c>
      <c r="I1435" s="3">
        <v>338</v>
      </c>
      <c r="J1435" s="3">
        <v>335</v>
      </c>
      <c r="K1435" s="3">
        <v>331.86</v>
      </c>
      <c r="L1435" s="3">
        <v>303.93</v>
      </c>
      <c r="M1435" s="3">
        <v>241.28</v>
      </c>
      <c r="N1435" s="3">
        <v>207.18</v>
      </c>
      <c r="O1435" s="3">
        <v>196.08</v>
      </c>
      <c r="P1435" s="3">
        <v>189.81</v>
      </c>
      <c r="Q1435" s="3">
        <v>192.29</v>
      </c>
      <c r="R1435" s="3">
        <v>197.84</v>
      </c>
      <c r="S1435" s="3">
        <v>204.02</v>
      </c>
      <c r="T1435" s="3">
        <v>210.99</v>
      </c>
      <c r="U1435" s="3">
        <v>211.39</v>
      </c>
      <c r="V1435" s="3">
        <v>211.64</v>
      </c>
      <c r="W1435" s="3">
        <v>209.52</v>
      </c>
      <c r="X1435" s="3">
        <v>194.44</v>
      </c>
      <c r="Y1435" s="3">
        <v>166.98</v>
      </c>
      <c r="Z1435" s="3">
        <v>152.88</v>
      </c>
      <c r="AA1435" s="3">
        <v>148.13999999999999</v>
      </c>
      <c r="AB1435" s="3">
        <v>144.12</v>
      </c>
      <c r="AC1435" s="3">
        <v>138.25</v>
      </c>
      <c r="AD1435" s="3">
        <v>144.22999999999999</v>
      </c>
      <c r="AE1435" s="3">
        <v>149.79</v>
      </c>
      <c r="AF1435" s="3">
        <v>154.61000000000001</v>
      </c>
      <c r="AG1435" s="3">
        <v>158.09</v>
      </c>
      <c r="AH1435" s="3">
        <v>151.15</v>
      </c>
      <c r="AI1435" s="3">
        <v>150.29</v>
      </c>
      <c r="AJ1435" s="3">
        <v>143.58000000000001</v>
      </c>
      <c r="AK1435" s="3">
        <v>125.97</v>
      </c>
      <c r="AL1435" s="3">
        <v>118.69</v>
      </c>
      <c r="AM1435" s="3">
        <v>112.5</v>
      </c>
      <c r="AN1435" s="3">
        <v>112.36</v>
      </c>
      <c r="AO1435" s="3">
        <v>110.42</v>
      </c>
      <c r="AP1435" s="3">
        <v>114.81</v>
      </c>
      <c r="AQ1435" s="3">
        <v>131.81</v>
      </c>
      <c r="AR1435" s="3">
        <v>130.81</v>
      </c>
      <c r="AS1435" s="3">
        <v>129.66999999999999</v>
      </c>
      <c r="AT1435" s="3">
        <v>116.24</v>
      </c>
      <c r="AU1435" s="3">
        <v>114.86</v>
      </c>
      <c r="AV1435" s="3">
        <v>108.55</v>
      </c>
      <c r="AW1435" s="3">
        <v>101.63</v>
      </c>
      <c r="AX1435" s="3">
        <v>94.75</v>
      </c>
      <c r="AY1435" s="3">
        <v>92.85</v>
      </c>
    </row>
    <row r="1436" spans="1:51" x14ac:dyDescent="0.35">
      <c r="A1436" s="5">
        <f t="shared" si="23"/>
        <v>44735</v>
      </c>
      <c r="B1436" t="s">
        <v>1581</v>
      </c>
      <c r="C1436" s="2">
        <v>44735</v>
      </c>
      <c r="D1436" s="3">
        <v>186.84</v>
      </c>
      <c r="E1436" s="3">
        <v>252.79</v>
      </c>
      <c r="F1436" s="3">
        <v>306.75</v>
      </c>
      <c r="G1436" s="3">
        <v>321.45999999999998</v>
      </c>
      <c r="H1436" s="3">
        <v>349.93</v>
      </c>
      <c r="I1436" s="3">
        <v>354.81</v>
      </c>
      <c r="J1436" s="3">
        <v>352.34</v>
      </c>
      <c r="K1436" s="3">
        <v>348.84</v>
      </c>
      <c r="L1436" s="3">
        <v>320.33</v>
      </c>
      <c r="M1436" s="3">
        <v>255.34</v>
      </c>
      <c r="N1436" s="3">
        <v>219.12</v>
      </c>
      <c r="O1436" s="3">
        <v>207.08</v>
      </c>
      <c r="P1436" s="3">
        <v>198.97</v>
      </c>
      <c r="Q1436" s="3">
        <v>201.44</v>
      </c>
      <c r="R1436" s="3">
        <v>206.99</v>
      </c>
      <c r="S1436" s="3">
        <v>212.88</v>
      </c>
      <c r="T1436" s="3">
        <v>219.87</v>
      </c>
      <c r="U1436" s="3">
        <v>220.26</v>
      </c>
      <c r="V1436" s="3">
        <v>220.46</v>
      </c>
      <c r="W1436" s="3">
        <v>218.97</v>
      </c>
      <c r="X1436" s="3">
        <v>203.89</v>
      </c>
      <c r="Y1436" s="3">
        <v>172.08</v>
      </c>
      <c r="Z1436" s="3">
        <v>157.97999999999999</v>
      </c>
      <c r="AA1436" s="3">
        <v>153.24</v>
      </c>
      <c r="AB1436" s="3">
        <v>149.22</v>
      </c>
      <c r="AC1436" s="3">
        <v>143.35</v>
      </c>
      <c r="AD1436" s="3">
        <v>148.94</v>
      </c>
      <c r="AE1436" s="3">
        <v>150.88</v>
      </c>
      <c r="AF1436" s="3">
        <v>155.25</v>
      </c>
      <c r="AG1436" s="3">
        <v>158.72999999999999</v>
      </c>
      <c r="AH1436" s="3">
        <v>152.33000000000001</v>
      </c>
      <c r="AI1436" s="3">
        <v>151.47</v>
      </c>
      <c r="AJ1436" s="3">
        <v>144.76</v>
      </c>
      <c r="AK1436" s="3">
        <v>128.43</v>
      </c>
      <c r="AL1436" s="3">
        <v>121.16</v>
      </c>
      <c r="AM1436" s="3">
        <v>114.97</v>
      </c>
      <c r="AN1436" s="3">
        <v>113.63</v>
      </c>
      <c r="AO1436" s="3">
        <v>111.68</v>
      </c>
      <c r="AP1436" s="3">
        <v>116.08</v>
      </c>
      <c r="AQ1436" s="3">
        <v>131.69</v>
      </c>
      <c r="AR1436" s="3">
        <v>130.69</v>
      </c>
      <c r="AS1436" s="3">
        <v>129.53</v>
      </c>
      <c r="AT1436" s="3">
        <v>116.12</v>
      </c>
      <c r="AU1436" s="3">
        <v>114.74</v>
      </c>
      <c r="AV1436" s="3">
        <v>108.41</v>
      </c>
      <c r="AW1436" s="3">
        <v>101.51</v>
      </c>
      <c r="AX1436" s="3">
        <v>94.63</v>
      </c>
      <c r="AY1436" s="3">
        <v>92.73</v>
      </c>
    </row>
    <row r="1437" spans="1:51" x14ac:dyDescent="0.35">
      <c r="A1437" s="5">
        <f t="shared" si="23"/>
        <v>44736</v>
      </c>
      <c r="B1437" t="s">
        <v>1582</v>
      </c>
      <c r="C1437" s="2">
        <v>44736</v>
      </c>
      <c r="D1437" s="3">
        <v>169.74</v>
      </c>
      <c r="E1437" s="3">
        <v>231.21</v>
      </c>
      <c r="F1437" s="3">
        <v>297.27</v>
      </c>
      <c r="G1437" s="3">
        <v>311.85000000000002</v>
      </c>
      <c r="H1437" s="3">
        <v>339.29</v>
      </c>
      <c r="I1437" s="3">
        <v>346.24</v>
      </c>
      <c r="J1437" s="3">
        <v>345.03</v>
      </c>
      <c r="K1437" s="3">
        <v>341.28</v>
      </c>
      <c r="L1437" s="3">
        <v>314.02999999999997</v>
      </c>
      <c r="M1437" s="3">
        <v>246.57</v>
      </c>
      <c r="N1437" s="3">
        <v>210.79</v>
      </c>
      <c r="O1437" s="3">
        <v>199.27</v>
      </c>
      <c r="P1437" s="3">
        <v>192.1</v>
      </c>
      <c r="Q1437" s="3">
        <v>194.95</v>
      </c>
      <c r="R1437" s="3">
        <v>200.5</v>
      </c>
      <c r="S1437" s="3">
        <v>207.68</v>
      </c>
      <c r="T1437" s="3">
        <v>214.67</v>
      </c>
      <c r="U1437" s="3">
        <v>215.06</v>
      </c>
      <c r="V1437" s="3">
        <v>216.24</v>
      </c>
      <c r="W1437" s="3">
        <v>214.75</v>
      </c>
      <c r="X1437" s="3">
        <v>199.75</v>
      </c>
      <c r="Y1437" s="3">
        <v>162.16999999999999</v>
      </c>
      <c r="Z1437" s="3">
        <v>148.30000000000001</v>
      </c>
      <c r="AA1437" s="3">
        <v>143.56</v>
      </c>
      <c r="AB1437" s="3">
        <v>139.54</v>
      </c>
      <c r="AC1437" s="3">
        <v>133.66999999999999</v>
      </c>
      <c r="AD1437" s="3">
        <v>139.26</v>
      </c>
      <c r="AE1437" s="3">
        <v>141.66</v>
      </c>
      <c r="AF1437" s="3">
        <v>146.03</v>
      </c>
      <c r="AG1437" s="3">
        <v>149.51</v>
      </c>
      <c r="AH1437" s="3">
        <v>145.94</v>
      </c>
      <c r="AI1437" s="3">
        <v>145.08000000000001</v>
      </c>
      <c r="AJ1437" s="3">
        <v>138.37</v>
      </c>
      <c r="AK1437" s="3">
        <v>122.22</v>
      </c>
      <c r="AL1437" s="3">
        <v>114.95</v>
      </c>
      <c r="AM1437" s="3">
        <v>108.76</v>
      </c>
      <c r="AN1437" s="3">
        <v>107.42</v>
      </c>
      <c r="AO1437" s="3">
        <v>105.47</v>
      </c>
      <c r="AP1437" s="3">
        <v>109.87</v>
      </c>
      <c r="AQ1437" s="3">
        <v>122.85</v>
      </c>
      <c r="AR1437" s="3">
        <v>121.85</v>
      </c>
      <c r="AS1437" s="3">
        <v>120.69</v>
      </c>
      <c r="AT1437" s="3">
        <v>114.54</v>
      </c>
      <c r="AU1437" s="3">
        <v>113.16</v>
      </c>
      <c r="AV1437" s="3">
        <v>106.83</v>
      </c>
      <c r="AW1437" s="3">
        <v>100.09</v>
      </c>
      <c r="AX1437" s="3">
        <v>93.21</v>
      </c>
      <c r="AY1437" s="3">
        <v>91.31</v>
      </c>
    </row>
    <row r="1438" spans="1:51" x14ac:dyDescent="0.35">
      <c r="A1438" s="5">
        <f t="shared" si="23"/>
        <v>44739</v>
      </c>
      <c r="B1438" t="s">
        <v>1583</v>
      </c>
      <c r="C1438" s="2">
        <v>44739</v>
      </c>
      <c r="D1438" s="3">
        <v>171.91</v>
      </c>
      <c r="E1438" s="3">
        <v>223.91</v>
      </c>
      <c r="F1438" s="3">
        <v>292.41000000000003</v>
      </c>
      <c r="G1438" s="3">
        <v>311.91000000000003</v>
      </c>
      <c r="H1438" s="3">
        <v>344.59</v>
      </c>
      <c r="I1438" s="3">
        <v>352.48</v>
      </c>
      <c r="J1438" s="3">
        <v>348.88</v>
      </c>
      <c r="K1438" s="3">
        <v>344.88</v>
      </c>
      <c r="L1438" s="3">
        <v>315.75</v>
      </c>
      <c r="M1438" s="3">
        <v>254.29</v>
      </c>
      <c r="N1438" s="3">
        <v>210.79</v>
      </c>
      <c r="O1438" s="3">
        <v>198.79</v>
      </c>
      <c r="P1438" s="3">
        <v>189.41</v>
      </c>
      <c r="Q1438" s="3">
        <v>192.26</v>
      </c>
      <c r="R1438" s="3">
        <v>197.81</v>
      </c>
      <c r="S1438" s="3">
        <v>205.07</v>
      </c>
      <c r="T1438" s="3">
        <v>212.06</v>
      </c>
      <c r="U1438" s="3">
        <v>212.45</v>
      </c>
      <c r="V1438" s="3">
        <v>214.59</v>
      </c>
      <c r="W1438" s="3">
        <v>212.5</v>
      </c>
      <c r="X1438" s="3">
        <v>199.46</v>
      </c>
      <c r="Y1438" s="3">
        <v>160.27000000000001</v>
      </c>
      <c r="Z1438" s="3">
        <v>143.93</v>
      </c>
      <c r="AA1438" s="3">
        <v>137.94999999999999</v>
      </c>
      <c r="AB1438" s="3">
        <v>133.55000000000001</v>
      </c>
      <c r="AC1438" s="3">
        <v>127.87</v>
      </c>
      <c r="AD1438" s="3">
        <v>133.66999999999999</v>
      </c>
      <c r="AE1438" s="3">
        <v>135.54</v>
      </c>
      <c r="AF1438" s="3">
        <v>140.34</v>
      </c>
      <c r="AG1438" s="3">
        <v>144.06</v>
      </c>
      <c r="AH1438" s="3">
        <v>141.38</v>
      </c>
      <c r="AI1438" s="3">
        <v>140.09</v>
      </c>
      <c r="AJ1438" s="3">
        <v>133.43</v>
      </c>
      <c r="AK1438" s="3">
        <v>117.61</v>
      </c>
      <c r="AL1438" s="3">
        <v>110.46</v>
      </c>
      <c r="AM1438" s="3">
        <v>104.27</v>
      </c>
      <c r="AN1438" s="3">
        <v>102.93</v>
      </c>
      <c r="AO1438" s="3">
        <v>100.98</v>
      </c>
      <c r="AP1438" s="3">
        <v>105.48</v>
      </c>
      <c r="AQ1438" s="3">
        <v>118.46</v>
      </c>
      <c r="AR1438" s="3">
        <v>117.46</v>
      </c>
      <c r="AS1438" s="3">
        <v>116.3</v>
      </c>
      <c r="AT1438" s="3">
        <v>110.63</v>
      </c>
      <c r="AU1438" s="3">
        <v>109.25</v>
      </c>
      <c r="AV1438" s="3">
        <v>102.92</v>
      </c>
      <c r="AW1438" s="3">
        <v>96.22</v>
      </c>
      <c r="AX1438" s="3">
        <v>90.22</v>
      </c>
      <c r="AY1438" s="3">
        <v>88.32</v>
      </c>
    </row>
    <row r="1439" spans="1:51" x14ac:dyDescent="0.35">
      <c r="A1439" s="5">
        <f t="shared" si="23"/>
        <v>44740</v>
      </c>
      <c r="B1439" t="s">
        <v>1584</v>
      </c>
      <c r="C1439" s="2">
        <v>44740</v>
      </c>
      <c r="D1439" s="3">
        <v>166.75</v>
      </c>
      <c r="E1439" s="3">
        <v>228.75</v>
      </c>
      <c r="F1439" s="3">
        <v>296.33999999999997</v>
      </c>
      <c r="G1439" s="3">
        <v>313.47000000000003</v>
      </c>
      <c r="H1439" s="3">
        <v>346.25</v>
      </c>
      <c r="I1439" s="3">
        <v>351.75</v>
      </c>
      <c r="J1439" s="3">
        <v>349.74</v>
      </c>
      <c r="K1439" s="3">
        <v>345.49</v>
      </c>
      <c r="L1439" s="3">
        <v>316.74</v>
      </c>
      <c r="M1439" s="3">
        <v>253.43</v>
      </c>
      <c r="N1439" s="3">
        <v>210.28</v>
      </c>
      <c r="O1439" s="3">
        <v>200.01</v>
      </c>
      <c r="P1439" s="3">
        <v>190.8</v>
      </c>
      <c r="Q1439" s="3">
        <v>193.65</v>
      </c>
      <c r="R1439" s="3">
        <v>198.97</v>
      </c>
      <c r="S1439" s="3">
        <v>207.52</v>
      </c>
      <c r="T1439" s="3">
        <v>214.51</v>
      </c>
      <c r="U1439" s="3">
        <v>214.9</v>
      </c>
      <c r="V1439" s="3">
        <v>216.81</v>
      </c>
      <c r="W1439" s="3">
        <v>214.72</v>
      </c>
      <c r="X1439" s="3">
        <v>202.27</v>
      </c>
      <c r="Y1439" s="3">
        <v>164.23</v>
      </c>
      <c r="Z1439" s="3">
        <v>144.61000000000001</v>
      </c>
      <c r="AA1439" s="3">
        <v>138.87</v>
      </c>
      <c r="AB1439" s="3">
        <v>134.72999999999999</v>
      </c>
      <c r="AC1439" s="3">
        <v>129.01</v>
      </c>
      <c r="AD1439" s="3">
        <v>135.03</v>
      </c>
      <c r="AE1439" s="3">
        <v>136.72999999999999</v>
      </c>
      <c r="AF1439" s="3">
        <v>141.78</v>
      </c>
      <c r="AG1439" s="3">
        <v>145.49</v>
      </c>
      <c r="AH1439" s="3">
        <v>142.80000000000001</v>
      </c>
      <c r="AI1439" s="3">
        <v>141.5</v>
      </c>
      <c r="AJ1439" s="3">
        <v>134.83000000000001</v>
      </c>
      <c r="AK1439" s="3">
        <v>118.66</v>
      </c>
      <c r="AL1439" s="3">
        <v>111.51</v>
      </c>
      <c r="AM1439" s="3">
        <v>105.31</v>
      </c>
      <c r="AN1439" s="3">
        <v>103.96</v>
      </c>
      <c r="AO1439" s="3">
        <v>101.99</v>
      </c>
      <c r="AP1439" s="3">
        <v>106.48</v>
      </c>
      <c r="AQ1439" s="3">
        <v>119.42</v>
      </c>
      <c r="AR1439" s="3">
        <v>118.42</v>
      </c>
      <c r="AS1439" s="3">
        <v>117.26</v>
      </c>
      <c r="AT1439" s="3">
        <v>111.59</v>
      </c>
      <c r="AU1439" s="3">
        <v>110.21</v>
      </c>
      <c r="AV1439" s="3">
        <v>103.88</v>
      </c>
      <c r="AW1439" s="3">
        <v>97.18</v>
      </c>
      <c r="AX1439" s="3">
        <v>91.18</v>
      </c>
      <c r="AY1439" s="3">
        <v>89.28</v>
      </c>
    </row>
    <row r="1440" spans="1:51" x14ac:dyDescent="0.35">
      <c r="A1440" s="5">
        <f t="shared" si="23"/>
        <v>44741</v>
      </c>
      <c r="B1440" t="s">
        <v>1585</v>
      </c>
      <c r="C1440" s="2">
        <v>44741</v>
      </c>
      <c r="D1440" s="3">
        <v>174.12</v>
      </c>
      <c r="E1440" s="3">
        <v>244.82</v>
      </c>
      <c r="F1440" s="3">
        <v>313.32</v>
      </c>
      <c r="G1440" s="3">
        <v>335.59</v>
      </c>
      <c r="H1440" s="3">
        <v>368.32</v>
      </c>
      <c r="I1440" s="3">
        <v>374.32</v>
      </c>
      <c r="J1440" s="3">
        <v>373.48</v>
      </c>
      <c r="K1440" s="3">
        <v>368.98</v>
      </c>
      <c r="L1440" s="3">
        <v>334.23</v>
      </c>
      <c r="M1440" s="3">
        <v>268.89</v>
      </c>
      <c r="N1440" s="3">
        <v>222.37</v>
      </c>
      <c r="O1440" s="3">
        <v>210.04</v>
      </c>
      <c r="P1440" s="3">
        <v>196.97</v>
      </c>
      <c r="Q1440" s="3">
        <v>203.14</v>
      </c>
      <c r="R1440" s="3">
        <v>209.64</v>
      </c>
      <c r="S1440" s="3">
        <v>219.63</v>
      </c>
      <c r="T1440" s="3">
        <v>227.65</v>
      </c>
      <c r="U1440" s="3">
        <v>228.06</v>
      </c>
      <c r="V1440" s="3">
        <v>229.17</v>
      </c>
      <c r="W1440" s="3">
        <v>226.95</v>
      </c>
      <c r="X1440" s="3">
        <v>213.44</v>
      </c>
      <c r="Y1440" s="3">
        <v>172.25</v>
      </c>
      <c r="Z1440" s="3">
        <v>151.76</v>
      </c>
      <c r="AA1440" s="3">
        <v>145.43</v>
      </c>
      <c r="AB1440" s="3">
        <v>140.5</v>
      </c>
      <c r="AC1440" s="3">
        <v>134.13999999999999</v>
      </c>
      <c r="AD1440" s="3">
        <v>139.26</v>
      </c>
      <c r="AE1440" s="3">
        <v>142.12</v>
      </c>
      <c r="AF1440" s="3">
        <v>146.72999999999999</v>
      </c>
      <c r="AG1440" s="3">
        <v>150.04</v>
      </c>
      <c r="AH1440" s="3">
        <v>147.85</v>
      </c>
      <c r="AI1440" s="3">
        <v>146.28</v>
      </c>
      <c r="AJ1440" s="3">
        <v>138.61000000000001</v>
      </c>
      <c r="AK1440" s="3">
        <v>119.9</v>
      </c>
      <c r="AL1440" s="3">
        <v>112.02</v>
      </c>
      <c r="AM1440" s="3">
        <v>105.63</v>
      </c>
      <c r="AN1440" s="3">
        <v>104.08</v>
      </c>
      <c r="AO1440" s="3">
        <v>102.12</v>
      </c>
      <c r="AP1440" s="3">
        <v>106.62</v>
      </c>
      <c r="AQ1440" s="3">
        <v>119.68</v>
      </c>
      <c r="AR1440" s="3">
        <v>118.96</v>
      </c>
      <c r="AS1440" s="3">
        <v>117.81</v>
      </c>
      <c r="AT1440" s="3">
        <v>112.15</v>
      </c>
      <c r="AU1440" s="3">
        <v>110.78</v>
      </c>
      <c r="AV1440" s="3">
        <v>104.47</v>
      </c>
      <c r="AW1440" s="3">
        <v>100.63</v>
      </c>
      <c r="AX1440" s="3">
        <v>94.63</v>
      </c>
      <c r="AY1440" s="3">
        <v>92.73</v>
      </c>
    </row>
    <row r="1441" spans="1:51" x14ac:dyDescent="0.35">
      <c r="A1441" s="5">
        <f t="shared" si="23"/>
        <v>44742</v>
      </c>
      <c r="B1441" t="s">
        <v>1586</v>
      </c>
      <c r="C1441" s="2">
        <v>44742</v>
      </c>
      <c r="D1441" s="3">
        <v>248.3</v>
      </c>
      <c r="E1441" s="3">
        <v>316.77999999999997</v>
      </c>
      <c r="F1441" s="3">
        <v>348.54</v>
      </c>
      <c r="G1441" s="3">
        <v>385.01</v>
      </c>
      <c r="H1441" s="3">
        <v>391.53</v>
      </c>
      <c r="I1441" s="3">
        <v>388.04</v>
      </c>
      <c r="J1441" s="3">
        <v>381.73</v>
      </c>
      <c r="K1441" s="3">
        <v>346.19</v>
      </c>
      <c r="L1441" s="3">
        <v>284.19</v>
      </c>
      <c r="M1441" s="3">
        <v>234.19</v>
      </c>
      <c r="N1441" s="3">
        <v>223.32</v>
      </c>
      <c r="O1441" s="3">
        <v>203.48</v>
      </c>
      <c r="P1441" s="3">
        <v>208.57</v>
      </c>
      <c r="Q1441" s="3">
        <v>215.28</v>
      </c>
      <c r="R1441" s="3">
        <v>226.7</v>
      </c>
      <c r="S1441" s="3">
        <v>235.92</v>
      </c>
      <c r="T1441" s="3">
        <v>236.32</v>
      </c>
      <c r="U1441" s="3">
        <v>236.68</v>
      </c>
      <c r="V1441" s="3">
        <v>234.15</v>
      </c>
      <c r="W1441" s="3">
        <v>219.11</v>
      </c>
      <c r="X1441" s="3">
        <v>175.75</v>
      </c>
      <c r="Y1441" s="3">
        <v>154.43</v>
      </c>
      <c r="Z1441" s="3">
        <v>147.80000000000001</v>
      </c>
      <c r="AA1441" s="3">
        <v>142.87</v>
      </c>
      <c r="AB1441" s="3">
        <v>136.51</v>
      </c>
      <c r="AC1441" s="3">
        <v>141.77000000000001</v>
      </c>
      <c r="AD1441" s="3">
        <v>145.52000000000001</v>
      </c>
      <c r="AE1441" s="3">
        <v>150.22999999999999</v>
      </c>
      <c r="AF1441" s="3">
        <v>153.54</v>
      </c>
      <c r="AG1441" s="3">
        <v>151.35</v>
      </c>
      <c r="AH1441" s="3">
        <v>149.78</v>
      </c>
      <c r="AI1441" s="3">
        <v>142.11000000000001</v>
      </c>
      <c r="AJ1441" s="3">
        <v>120.99</v>
      </c>
      <c r="AK1441" s="3">
        <v>113.11</v>
      </c>
      <c r="AL1441" s="3">
        <v>106.72</v>
      </c>
      <c r="AM1441" s="3">
        <v>107.1</v>
      </c>
      <c r="AN1441" s="3">
        <v>105.13</v>
      </c>
      <c r="AO1441" s="3">
        <v>109.63</v>
      </c>
      <c r="AP1441" s="3">
        <v>122.7</v>
      </c>
      <c r="AQ1441" s="3">
        <v>121.98</v>
      </c>
      <c r="AR1441" s="3">
        <v>120.83</v>
      </c>
      <c r="AS1441" s="3">
        <v>115.17</v>
      </c>
      <c r="AT1441" s="3">
        <v>113.8</v>
      </c>
      <c r="AU1441" s="3">
        <v>107.49</v>
      </c>
      <c r="AV1441" s="3">
        <v>103.65</v>
      </c>
      <c r="AW1441" s="3">
        <v>97.65</v>
      </c>
      <c r="AX1441" s="3">
        <v>95.76</v>
      </c>
      <c r="AY1441" s="3">
        <v>94.36</v>
      </c>
    </row>
    <row r="1442" spans="1:51" x14ac:dyDescent="0.35">
      <c r="A1442" s="5">
        <f t="shared" si="23"/>
        <v>44743</v>
      </c>
      <c r="B1442" t="s">
        <v>1590</v>
      </c>
      <c r="C1442" s="2">
        <v>44743</v>
      </c>
      <c r="D1442" s="3">
        <v>240.94</v>
      </c>
      <c r="E1442" s="3">
        <v>322</v>
      </c>
      <c r="F1442" s="3">
        <v>352</v>
      </c>
      <c r="G1442" s="3">
        <v>391.34</v>
      </c>
      <c r="H1442" s="3">
        <v>397.36</v>
      </c>
      <c r="I1442" s="3">
        <v>392.26</v>
      </c>
      <c r="J1442" s="3">
        <v>389.76</v>
      </c>
      <c r="K1442" s="3">
        <v>352.76</v>
      </c>
      <c r="L1442" s="3">
        <v>290.76</v>
      </c>
      <c r="M1442" s="3">
        <v>236.49</v>
      </c>
      <c r="N1442" s="3">
        <v>224.31</v>
      </c>
      <c r="O1442" s="3">
        <v>204.46</v>
      </c>
      <c r="P1442" s="3">
        <v>210.18</v>
      </c>
      <c r="Q1442" s="3">
        <v>217.64</v>
      </c>
      <c r="R1442" s="3">
        <v>225.89</v>
      </c>
      <c r="S1442" s="3">
        <v>234.02</v>
      </c>
      <c r="T1442" s="3">
        <v>235.34</v>
      </c>
      <c r="U1442" s="3">
        <v>236.53</v>
      </c>
      <c r="V1442" s="3">
        <v>234.39</v>
      </c>
      <c r="W1442" s="3">
        <v>219.33</v>
      </c>
      <c r="X1442" s="3">
        <v>174.86</v>
      </c>
      <c r="Y1442" s="3">
        <v>152.63</v>
      </c>
      <c r="Z1442" s="3">
        <v>146</v>
      </c>
      <c r="AA1442" s="3">
        <v>141.07</v>
      </c>
      <c r="AB1442" s="3">
        <v>134.71</v>
      </c>
      <c r="AC1442" s="3">
        <v>141.28</v>
      </c>
      <c r="AD1442" s="3">
        <v>144.86000000000001</v>
      </c>
      <c r="AE1442" s="3">
        <v>149.57</v>
      </c>
      <c r="AF1442" s="3">
        <v>153.12</v>
      </c>
      <c r="AG1442" s="3">
        <v>150.08000000000001</v>
      </c>
      <c r="AH1442" s="3">
        <v>148.51</v>
      </c>
      <c r="AI1442" s="3">
        <v>140.84</v>
      </c>
      <c r="AJ1442" s="3">
        <v>117.05</v>
      </c>
      <c r="AK1442" s="3">
        <v>108.3</v>
      </c>
      <c r="AL1442" s="3">
        <v>101.91</v>
      </c>
      <c r="AM1442" s="3">
        <v>102.29</v>
      </c>
      <c r="AN1442" s="3">
        <v>100.32</v>
      </c>
      <c r="AO1442" s="3">
        <v>104.82</v>
      </c>
      <c r="AP1442" s="3">
        <v>118.38</v>
      </c>
      <c r="AQ1442" s="3">
        <v>117.66</v>
      </c>
      <c r="AR1442" s="3">
        <v>116.51</v>
      </c>
      <c r="AS1442" s="3">
        <v>110.85</v>
      </c>
      <c r="AT1442" s="3">
        <v>109.48</v>
      </c>
      <c r="AU1442" s="3">
        <v>103.89</v>
      </c>
      <c r="AV1442" s="3">
        <v>102.23</v>
      </c>
      <c r="AW1442" s="3">
        <v>96.23</v>
      </c>
      <c r="AX1442" s="3">
        <v>94.34</v>
      </c>
      <c r="AY1442" s="3">
        <v>92.94</v>
      </c>
    </row>
    <row r="1443" spans="1:51" x14ac:dyDescent="0.35">
      <c r="A1443" s="5">
        <f t="shared" si="23"/>
        <v>44746</v>
      </c>
      <c r="B1443" t="s">
        <v>1704</v>
      </c>
      <c r="C1443" s="2">
        <v>44746</v>
      </c>
      <c r="D1443" s="3">
        <v>282.24</v>
      </c>
      <c r="E1443" s="3">
        <v>362.23</v>
      </c>
      <c r="F1443" s="3">
        <v>381.73</v>
      </c>
      <c r="G1443" s="3">
        <v>421.28</v>
      </c>
      <c r="H1443" s="3">
        <v>427.23</v>
      </c>
      <c r="I1443" s="3">
        <v>427.47</v>
      </c>
      <c r="J1443" s="3">
        <v>424.98</v>
      </c>
      <c r="K1443" s="3">
        <v>386.87</v>
      </c>
      <c r="L1443" s="3">
        <v>320.39</v>
      </c>
      <c r="M1443" s="3">
        <v>262.49</v>
      </c>
      <c r="N1443" s="3">
        <v>246.79</v>
      </c>
      <c r="O1443" s="3">
        <v>227.94</v>
      </c>
      <c r="P1443" s="3">
        <v>233.73</v>
      </c>
      <c r="Q1443" s="3">
        <v>241.13</v>
      </c>
      <c r="R1443" s="3">
        <v>249.51</v>
      </c>
      <c r="S1443" s="3">
        <v>257.76</v>
      </c>
      <c r="T1443" s="3">
        <v>259.26</v>
      </c>
      <c r="U1443" s="3">
        <v>260.7</v>
      </c>
      <c r="V1443" s="3">
        <v>258.3</v>
      </c>
      <c r="W1443" s="3">
        <v>245.93</v>
      </c>
      <c r="X1443" s="3">
        <v>195.11</v>
      </c>
      <c r="Y1443" s="3">
        <v>170.39</v>
      </c>
      <c r="Z1443" s="3">
        <v>163.76</v>
      </c>
      <c r="AA1443" s="3">
        <v>159.08000000000001</v>
      </c>
      <c r="AB1443" s="3">
        <v>153.46</v>
      </c>
      <c r="AC1443" s="3">
        <v>159.52000000000001</v>
      </c>
      <c r="AD1443" s="3">
        <v>163.4</v>
      </c>
      <c r="AE1443" s="3">
        <v>166.63</v>
      </c>
      <c r="AF1443" s="3">
        <v>170.47</v>
      </c>
      <c r="AG1443" s="3">
        <v>168.67</v>
      </c>
      <c r="AH1443" s="3">
        <v>167.02</v>
      </c>
      <c r="AI1443" s="3">
        <v>158.04</v>
      </c>
      <c r="AJ1443" s="3">
        <v>126.96</v>
      </c>
      <c r="AK1443" s="3">
        <v>118.21</v>
      </c>
      <c r="AL1443" s="3">
        <v>111.62</v>
      </c>
      <c r="AM1443" s="3">
        <v>111.71</v>
      </c>
      <c r="AN1443" s="3">
        <v>109.39</v>
      </c>
      <c r="AO1443" s="3">
        <v>113.55</v>
      </c>
      <c r="AP1443" s="3">
        <v>126.29</v>
      </c>
      <c r="AQ1443" s="3">
        <v>124.85</v>
      </c>
      <c r="AR1443" s="3">
        <v>122.48</v>
      </c>
      <c r="AS1443" s="3">
        <v>120.36</v>
      </c>
      <c r="AT1443" s="3">
        <v>118.99</v>
      </c>
      <c r="AU1443" s="3">
        <v>113.4</v>
      </c>
      <c r="AV1443" s="3">
        <v>111.74</v>
      </c>
      <c r="AW1443" s="3">
        <v>105.74</v>
      </c>
      <c r="AX1443" s="3">
        <v>103.44</v>
      </c>
      <c r="AY1443" s="3">
        <v>101.74</v>
      </c>
    </row>
    <row r="1444" spans="1:51" x14ac:dyDescent="0.35">
      <c r="A1444" s="5">
        <f t="shared" si="23"/>
        <v>44747</v>
      </c>
      <c r="B1444" t="s">
        <v>2252</v>
      </c>
      <c r="C1444" s="2">
        <v>44747</v>
      </c>
      <c r="D1444" s="3">
        <v>290.43</v>
      </c>
      <c r="E1444" s="3">
        <v>363.64</v>
      </c>
      <c r="F1444" s="3">
        <v>383.5</v>
      </c>
      <c r="G1444" s="3">
        <v>428.73</v>
      </c>
      <c r="H1444" s="3">
        <v>436.72</v>
      </c>
      <c r="I1444" s="3">
        <v>433.64</v>
      </c>
      <c r="J1444" s="3">
        <v>425.55</v>
      </c>
      <c r="K1444" s="3">
        <v>384.34</v>
      </c>
      <c r="L1444" s="3">
        <v>324.33999999999997</v>
      </c>
      <c r="M1444" s="3">
        <v>268.97000000000003</v>
      </c>
      <c r="N1444" s="3">
        <v>253.4</v>
      </c>
      <c r="O1444" s="3">
        <v>233.82</v>
      </c>
      <c r="P1444" s="3">
        <v>238.88</v>
      </c>
      <c r="Q1444" s="3">
        <v>243.81</v>
      </c>
      <c r="R1444" s="3">
        <v>259.29000000000002</v>
      </c>
      <c r="S1444" s="3">
        <v>267.54000000000002</v>
      </c>
      <c r="T1444" s="3">
        <v>269.02999999999997</v>
      </c>
      <c r="U1444" s="3">
        <v>270.12</v>
      </c>
      <c r="V1444" s="3">
        <v>267.72000000000003</v>
      </c>
      <c r="W1444" s="3">
        <v>254.93</v>
      </c>
      <c r="X1444" s="3">
        <v>199.75</v>
      </c>
      <c r="Y1444" s="3">
        <v>174.75</v>
      </c>
      <c r="Z1444" s="3">
        <v>168.12</v>
      </c>
      <c r="AA1444" s="3">
        <v>163.44</v>
      </c>
      <c r="AB1444" s="3">
        <v>157.82</v>
      </c>
      <c r="AC1444" s="3">
        <v>163.88</v>
      </c>
      <c r="AD1444" s="3">
        <v>167.75</v>
      </c>
      <c r="AE1444" s="3">
        <v>170.99</v>
      </c>
      <c r="AF1444" s="3">
        <v>174.83</v>
      </c>
      <c r="AG1444" s="3">
        <v>173.05</v>
      </c>
      <c r="AH1444" s="3">
        <v>171.39</v>
      </c>
      <c r="AI1444" s="3">
        <v>162.41</v>
      </c>
      <c r="AJ1444" s="3">
        <v>125.41</v>
      </c>
      <c r="AK1444" s="3">
        <v>116.66</v>
      </c>
      <c r="AL1444" s="3">
        <v>110.07</v>
      </c>
      <c r="AM1444" s="3">
        <v>110.16</v>
      </c>
      <c r="AN1444" s="3">
        <v>107.84</v>
      </c>
      <c r="AO1444" s="3">
        <v>112</v>
      </c>
      <c r="AP1444" s="3">
        <v>125</v>
      </c>
      <c r="AQ1444" s="3">
        <v>123.56</v>
      </c>
      <c r="AR1444" s="3">
        <v>121.19</v>
      </c>
      <c r="AS1444" s="3">
        <v>119.07</v>
      </c>
      <c r="AT1444" s="3">
        <v>117.69</v>
      </c>
      <c r="AU1444" s="3">
        <v>112.11</v>
      </c>
      <c r="AV1444" s="3">
        <v>110.44</v>
      </c>
      <c r="AW1444" s="3">
        <v>104.44</v>
      </c>
      <c r="AX1444" s="3">
        <v>102.14</v>
      </c>
      <c r="AY1444" s="3">
        <v>100.44</v>
      </c>
    </row>
    <row r="1445" spans="1:51" x14ac:dyDescent="0.35">
      <c r="A1445" s="5">
        <f t="shared" si="23"/>
        <v>44748</v>
      </c>
      <c r="B1445" t="s">
        <v>2253</v>
      </c>
      <c r="C1445" s="2">
        <v>44748</v>
      </c>
      <c r="D1445" s="3">
        <v>276.37</v>
      </c>
      <c r="E1445" s="3">
        <v>357.84</v>
      </c>
      <c r="F1445" s="3">
        <v>387.88</v>
      </c>
      <c r="G1445" s="3">
        <v>432.83</v>
      </c>
      <c r="H1445" s="3">
        <v>442.08</v>
      </c>
      <c r="I1445" s="3">
        <v>439.45</v>
      </c>
      <c r="J1445" s="3">
        <v>429.6</v>
      </c>
      <c r="K1445" s="3">
        <v>397.1</v>
      </c>
      <c r="L1445" s="3">
        <v>349.1</v>
      </c>
      <c r="M1445" s="3">
        <v>296.14999999999998</v>
      </c>
      <c r="N1445" s="3">
        <v>283.64999999999998</v>
      </c>
      <c r="O1445" s="3">
        <v>266.64999999999998</v>
      </c>
      <c r="P1445" s="3">
        <v>266.29000000000002</v>
      </c>
      <c r="Q1445" s="3">
        <v>248.29</v>
      </c>
      <c r="R1445" s="3">
        <v>283.29000000000002</v>
      </c>
      <c r="S1445" s="3">
        <v>291.7</v>
      </c>
      <c r="T1445" s="3">
        <v>290.51</v>
      </c>
      <c r="U1445" s="3">
        <v>291.58999999999997</v>
      </c>
      <c r="V1445" s="3">
        <v>289.19</v>
      </c>
      <c r="W1445" s="3">
        <v>275.14</v>
      </c>
      <c r="X1445" s="3">
        <v>202.63</v>
      </c>
      <c r="Y1445" s="3">
        <v>177</v>
      </c>
      <c r="Z1445" s="3">
        <v>170.27</v>
      </c>
      <c r="AA1445" s="3">
        <v>166.51</v>
      </c>
      <c r="AB1445" s="3">
        <v>160.84</v>
      </c>
      <c r="AC1445" s="3">
        <v>166.85</v>
      </c>
      <c r="AD1445" s="3">
        <v>169.82</v>
      </c>
      <c r="AE1445" s="3">
        <v>173.02</v>
      </c>
      <c r="AF1445" s="3">
        <v>176.73</v>
      </c>
      <c r="AG1445" s="3">
        <v>174.35</v>
      </c>
      <c r="AH1445" s="3">
        <v>172.65</v>
      </c>
      <c r="AI1445" s="3">
        <v>163.62</v>
      </c>
      <c r="AJ1445" s="3">
        <v>128.36000000000001</v>
      </c>
      <c r="AK1445" s="3">
        <v>119.61</v>
      </c>
      <c r="AL1445" s="3">
        <v>113.01</v>
      </c>
      <c r="AM1445" s="3">
        <v>109.01</v>
      </c>
      <c r="AN1445" s="3">
        <v>106.69</v>
      </c>
      <c r="AO1445" s="3">
        <v>110.85</v>
      </c>
      <c r="AP1445" s="3">
        <v>119.97</v>
      </c>
      <c r="AQ1445" s="3">
        <v>118.53</v>
      </c>
      <c r="AR1445" s="3">
        <v>116.16</v>
      </c>
      <c r="AS1445" s="3">
        <v>114.04</v>
      </c>
      <c r="AT1445" s="3">
        <v>112.66</v>
      </c>
      <c r="AU1445" s="3">
        <v>107.08</v>
      </c>
      <c r="AV1445" s="3">
        <v>102.86</v>
      </c>
      <c r="AW1445" s="3">
        <v>96.86</v>
      </c>
      <c r="AX1445" s="3">
        <v>94.56</v>
      </c>
      <c r="AY1445" s="3">
        <v>92.87</v>
      </c>
    </row>
    <row r="1446" spans="1:51" x14ac:dyDescent="0.35">
      <c r="A1446" s="5">
        <f t="shared" si="23"/>
        <v>44749</v>
      </c>
      <c r="B1446" t="s">
        <v>2254</v>
      </c>
      <c r="C1446" s="2">
        <v>44749</v>
      </c>
      <c r="D1446" s="3">
        <v>298.32</v>
      </c>
      <c r="E1446" s="3">
        <v>378.97</v>
      </c>
      <c r="F1446" s="3">
        <v>417.97</v>
      </c>
      <c r="G1446" s="3">
        <v>465.97</v>
      </c>
      <c r="H1446" s="3">
        <v>475.47</v>
      </c>
      <c r="I1446" s="3">
        <v>472.97</v>
      </c>
      <c r="J1446" s="3">
        <v>463.47</v>
      </c>
      <c r="K1446" s="3">
        <v>428.21</v>
      </c>
      <c r="L1446" s="3">
        <v>377.95</v>
      </c>
      <c r="M1446" s="3">
        <v>325.95</v>
      </c>
      <c r="N1446" s="3">
        <v>306.63</v>
      </c>
      <c r="O1446" s="3">
        <v>288.02999999999997</v>
      </c>
      <c r="P1446" s="3">
        <v>283.7</v>
      </c>
      <c r="Q1446" s="3">
        <v>281.16000000000003</v>
      </c>
      <c r="R1446" s="3">
        <v>306.41000000000003</v>
      </c>
      <c r="S1446" s="3">
        <v>316.11</v>
      </c>
      <c r="T1446" s="3">
        <v>314.82</v>
      </c>
      <c r="U1446" s="3">
        <v>314.25</v>
      </c>
      <c r="V1446" s="3">
        <v>311.83999999999997</v>
      </c>
      <c r="W1446" s="3">
        <v>296.85000000000002</v>
      </c>
      <c r="X1446" s="3">
        <v>218.35</v>
      </c>
      <c r="Y1446" s="3">
        <v>190.35</v>
      </c>
      <c r="Z1446" s="3">
        <v>181.33</v>
      </c>
      <c r="AA1446" s="3">
        <v>178.04</v>
      </c>
      <c r="AB1446" s="3">
        <v>174.22</v>
      </c>
      <c r="AC1446" s="3">
        <v>181.56</v>
      </c>
      <c r="AD1446" s="3">
        <v>183.37</v>
      </c>
      <c r="AE1446" s="3">
        <v>188.42</v>
      </c>
      <c r="AF1446" s="3">
        <v>192.69</v>
      </c>
      <c r="AG1446" s="3">
        <v>190.31</v>
      </c>
      <c r="AH1446" s="3">
        <v>188.6</v>
      </c>
      <c r="AI1446" s="3">
        <v>179.57</v>
      </c>
      <c r="AJ1446" s="3">
        <v>135.15</v>
      </c>
      <c r="AK1446" s="3">
        <v>121.49</v>
      </c>
      <c r="AL1446" s="3">
        <v>114.9</v>
      </c>
      <c r="AM1446" s="3">
        <v>109.75</v>
      </c>
      <c r="AN1446" s="3">
        <v>107.43</v>
      </c>
      <c r="AO1446" s="3">
        <v>111.59</v>
      </c>
      <c r="AP1446" s="3">
        <v>122.45</v>
      </c>
      <c r="AQ1446" s="3">
        <v>121.01</v>
      </c>
      <c r="AR1446" s="3">
        <v>118.64</v>
      </c>
      <c r="AS1446" s="3">
        <v>116.51</v>
      </c>
      <c r="AT1446" s="3">
        <v>115.13</v>
      </c>
      <c r="AU1446" s="3">
        <v>109.55</v>
      </c>
      <c r="AV1446" s="3">
        <v>98.65</v>
      </c>
      <c r="AW1446" s="3">
        <v>92.66</v>
      </c>
      <c r="AX1446" s="3">
        <v>90.36</v>
      </c>
      <c r="AY1446" s="3">
        <v>88.67</v>
      </c>
    </row>
    <row r="1447" spans="1:51" x14ac:dyDescent="0.35">
      <c r="A1447" s="5">
        <f t="shared" si="23"/>
        <v>44750</v>
      </c>
      <c r="B1447" t="s">
        <v>2255</v>
      </c>
      <c r="C1447" s="2">
        <v>44750</v>
      </c>
      <c r="D1447" s="3">
        <v>255.52</v>
      </c>
      <c r="E1447" s="3">
        <v>351.06</v>
      </c>
      <c r="F1447" s="3">
        <v>395.93</v>
      </c>
      <c r="G1447" s="3">
        <v>447.02</v>
      </c>
      <c r="H1447" s="3">
        <v>455.94</v>
      </c>
      <c r="I1447" s="3">
        <v>455.63</v>
      </c>
      <c r="J1447" s="3">
        <v>448.75</v>
      </c>
      <c r="K1447" s="3">
        <v>414.88</v>
      </c>
      <c r="L1447" s="3">
        <v>371.06</v>
      </c>
      <c r="M1447" s="3">
        <v>320.11</v>
      </c>
      <c r="N1447" s="3">
        <v>301.89999999999998</v>
      </c>
      <c r="O1447" s="3">
        <v>286.31</v>
      </c>
      <c r="P1447" s="3">
        <v>285.12</v>
      </c>
      <c r="Q1447" s="3">
        <v>270.86</v>
      </c>
      <c r="R1447" s="3">
        <v>299.42</v>
      </c>
      <c r="S1447" s="3">
        <v>309.91000000000003</v>
      </c>
      <c r="T1447" s="3">
        <v>311.49</v>
      </c>
      <c r="U1447" s="3">
        <v>311.2</v>
      </c>
      <c r="V1447" s="3">
        <v>310.87</v>
      </c>
      <c r="W1447" s="3">
        <v>279.61</v>
      </c>
      <c r="X1447" s="3">
        <v>216.13</v>
      </c>
      <c r="Y1447" s="3">
        <v>188.14</v>
      </c>
      <c r="Z1447" s="3">
        <v>179.12</v>
      </c>
      <c r="AA1447" s="3">
        <v>170.05</v>
      </c>
      <c r="AB1447" s="3">
        <v>166.23</v>
      </c>
      <c r="AC1447" s="3">
        <v>173.57</v>
      </c>
      <c r="AD1447" s="3">
        <v>180.13</v>
      </c>
      <c r="AE1447" s="3">
        <v>185.18</v>
      </c>
      <c r="AF1447" s="3">
        <v>191.11</v>
      </c>
      <c r="AG1447" s="3">
        <v>185.7</v>
      </c>
      <c r="AH1447" s="3">
        <v>183.99</v>
      </c>
      <c r="AI1447" s="3">
        <v>174.96</v>
      </c>
      <c r="AJ1447" s="3">
        <v>133.34</v>
      </c>
      <c r="AK1447" s="3">
        <v>119.68</v>
      </c>
      <c r="AL1447" s="3">
        <v>113.09</v>
      </c>
      <c r="AM1447" s="3">
        <v>107.94</v>
      </c>
      <c r="AN1447" s="3">
        <v>105.62</v>
      </c>
      <c r="AO1447" s="3">
        <v>109.78</v>
      </c>
      <c r="AP1447" s="3">
        <v>119.83</v>
      </c>
      <c r="AQ1447" s="3">
        <v>118.39</v>
      </c>
      <c r="AR1447" s="3">
        <v>117.08</v>
      </c>
      <c r="AS1447" s="3">
        <v>116.72</v>
      </c>
      <c r="AT1447" s="3">
        <v>115.34</v>
      </c>
      <c r="AU1447" s="3">
        <v>109.76</v>
      </c>
      <c r="AV1447" s="3">
        <v>96.45</v>
      </c>
      <c r="AW1447" s="3">
        <v>90.46</v>
      </c>
      <c r="AX1447" s="3">
        <v>88.16</v>
      </c>
      <c r="AY1447" s="3">
        <v>86.46</v>
      </c>
    </row>
    <row r="1448" spans="1:51" x14ac:dyDescent="0.35">
      <c r="A1448" s="5">
        <f t="shared" si="23"/>
        <v>44753</v>
      </c>
      <c r="B1448" t="s">
        <v>2259</v>
      </c>
      <c r="C1448" s="2">
        <v>44753</v>
      </c>
      <c r="D1448" s="3">
        <v>222.24</v>
      </c>
      <c r="E1448" s="3">
        <v>328.48</v>
      </c>
      <c r="F1448" s="3">
        <v>370.93</v>
      </c>
      <c r="G1448" s="3">
        <v>424.58</v>
      </c>
      <c r="H1448" s="3">
        <v>434.48</v>
      </c>
      <c r="I1448" s="3">
        <v>435.29</v>
      </c>
      <c r="J1448" s="3">
        <v>427.32</v>
      </c>
      <c r="K1448" s="3">
        <v>389.57</v>
      </c>
      <c r="L1448" s="3">
        <v>361.97</v>
      </c>
      <c r="M1448" s="3">
        <v>315.69</v>
      </c>
      <c r="N1448" s="3">
        <v>297.77</v>
      </c>
      <c r="O1448" s="3">
        <v>276.66000000000003</v>
      </c>
      <c r="P1448" s="3">
        <v>269.82</v>
      </c>
      <c r="Q1448" s="3">
        <v>275.95</v>
      </c>
      <c r="R1448" s="3">
        <v>294.24</v>
      </c>
      <c r="S1448" s="3">
        <v>304.48</v>
      </c>
      <c r="T1448" s="3">
        <v>306.67</v>
      </c>
      <c r="U1448" s="3">
        <v>306.02</v>
      </c>
      <c r="V1448" s="3">
        <v>305.7</v>
      </c>
      <c r="W1448" s="3">
        <v>274.2</v>
      </c>
      <c r="X1448" s="3">
        <v>215.3</v>
      </c>
      <c r="Y1448" s="3">
        <v>187.9</v>
      </c>
      <c r="Z1448" s="3">
        <v>178.86</v>
      </c>
      <c r="AA1448" s="3">
        <v>167.8</v>
      </c>
      <c r="AB1448" s="3">
        <v>163.98</v>
      </c>
      <c r="AC1448" s="3">
        <v>171.25</v>
      </c>
      <c r="AD1448" s="3">
        <v>178.47</v>
      </c>
      <c r="AE1448" s="3">
        <v>183.52</v>
      </c>
      <c r="AF1448" s="3">
        <v>189.44</v>
      </c>
      <c r="AG1448" s="3">
        <v>183.08</v>
      </c>
      <c r="AH1448" s="3">
        <v>181.34</v>
      </c>
      <c r="AI1448" s="3">
        <v>169.28</v>
      </c>
      <c r="AJ1448" s="3">
        <v>129.29</v>
      </c>
      <c r="AK1448" s="3">
        <v>115.49</v>
      </c>
      <c r="AL1448" s="3">
        <v>108.76</v>
      </c>
      <c r="AM1448" s="3">
        <v>103.1</v>
      </c>
      <c r="AN1448" s="3">
        <v>100.76</v>
      </c>
      <c r="AO1448" s="3">
        <v>104.87</v>
      </c>
      <c r="AP1448" s="3">
        <v>117.21</v>
      </c>
      <c r="AQ1448" s="3">
        <v>115.78</v>
      </c>
      <c r="AR1448" s="3">
        <v>114.45</v>
      </c>
      <c r="AS1448" s="3">
        <v>114.08</v>
      </c>
      <c r="AT1448" s="3">
        <v>112.69</v>
      </c>
      <c r="AU1448" s="3">
        <v>107.1</v>
      </c>
      <c r="AV1448" s="3">
        <v>96.08</v>
      </c>
      <c r="AW1448" s="3">
        <v>90.08</v>
      </c>
      <c r="AX1448" s="3">
        <v>87.76</v>
      </c>
      <c r="AY1448" s="3">
        <v>86.04</v>
      </c>
    </row>
    <row r="1449" spans="1:51" x14ac:dyDescent="0.35">
      <c r="A1449" s="5">
        <f t="shared" si="23"/>
        <v>44754</v>
      </c>
      <c r="B1449" t="s">
        <v>2260</v>
      </c>
      <c r="C1449" s="2">
        <v>44754</v>
      </c>
      <c r="D1449" s="3">
        <v>244.02</v>
      </c>
      <c r="E1449" s="3">
        <v>338.75</v>
      </c>
      <c r="F1449" s="3">
        <v>388.09</v>
      </c>
      <c r="G1449" s="3">
        <v>445.39</v>
      </c>
      <c r="H1449" s="3">
        <v>455.67</v>
      </c>
      <c r="I1449" s="3">
        <v>455.62</v>
      </c>
      <c r="J1449" s="3">
        <v>449.12</v>
      </c>
      <c r="K1449" s="3">
        <v>409.02</v>
      </c>
      <c r="L1449" s="3">
        <v>369.03</v>
      </c>
      <c r="M1449" s="3">
        <v>317.83999999999997</v>
      </c>
      <c r="N1449" s="3">
        <v>303.87</v>
      </c>
      <c r="O1449" s="3">
        <v>282.37</v>
      </c>
      <c r="P1449" s="3">
        <v>275.58</v>
      </c>
      <c r="Q1449" s="3">
        <v>282.61</v>
      </c>
      <c r="R1449" s="3">
        <v>301.19</v>
      </c>
      <c r="S1449" s="3">
        <v>311.69</v>
      </c>
      <c r="T1449" s="3">
        <v>313.89999999999998</v>
      </c>
      <c r="U1449" s="3">
        <v>314.39999999999998</v>
      </c>
      <c r="V1449" s="3">
        <v>311.39999999999998</v>
      </c>
      <c r="W1449" s="3">
        <v>280.02999999999997</v>
      </c>
      <c r="X1449" s="3">
        <v>218.03</v>
      </c>
      <c r="Y1449" s="3">
        <v>190.62</v>
      </c>
      <c r="Z1449" s="3">
        <v>181.58</v>
      </c>
      <c r="AA1449" s="3">
        <v>169.28</v>
      </c>
      <c r="AB1449" s="3">
        <v>165.46</v>
      </c>
      <c r="AC1449" s="3">
        <v>172.73</v>
      </c>
      <c r="AD1449" s="3">
        <v>184.13</v>
      </c>
      <c r="AE1449" s="3">
        <v>189.18</v>
      </c>
      <c r="AF1449" s="3">
        <v>196.27</v>
      </c>
      <c r="AG1449" s="3">
        <v>191.52</v>
      </c>
      <c r="AH1449" s="3">
        <v>190.17</v>
      </c>
      <c r="AI1449" s="3">
        <v>177.95</v>
      </c>
      <c r="AJ1449" s="3">
        <v>137.79</v>
      </c>
      <c r="AK1449" s="3">
        <v>123.99</v>
      </c>
      <c r="AL1449" s="3">
        <v>117.26</v>
      </c>
      <c r="AM1449" s="3">
        <v>107.35</v>
      </c>
      <c r="AN1449" s="3">
        <v>105.01</v>
      </c>
      <c r="AO1449" s="3">
        <v>109.12</v>
      </c>
      <c r="AP1449" s="3">
        <v>118.59</v>
      </c>
      <c r="AQ1449" s="3">
        <v>117.16</v>
      </c>
      <c r="AR1449" s="3">
        <v>115.83</v>
      </c>
      <c r="AS1449" s="3">
        <v>113.82</v>
      </c>
      <c r="AT1449" s="3">
        <v>112.43</v>
      </c>
      <c r="AU1449" s="3">
        <v>106.84</v>
      </c>
      <c r="AV1449" s="3">
        <v>95.69</v>
      </c>
      <c r="AW1449" s="3">
        <v>89.69</v>
      </c>
      <c r="AX1449" s="3">
        <v>87.37</v>
      </c>
      <c r="AY1449" s="3">
        <v>85.65</v>
      </c>
    </row>
    <row r="1450" spans="1:51" x14ac:dyDescent="0.35">
      <c r="A1450" s="5">
        <f t="shared" si="23"/>
        <v>44755</v>
      </c>
      <c r="B1450" t="s">
        <v>2261</v>
      </c>
      <c r="C1450" s="2">
        <v>44755</v>
      </c>
      <c r="D1450" s="3">
        <v>269.73</v>
      </c>
      <c r="E1450" s="3">
        <v>357.68</v>
      </c>
      <c r="F1450" s="3">
        <v>405.68</v>
      </c>
      <c r="G1450" s="3">
        <v>462.14</v>
      </c>
      <c r="H1450" s="3">
        <v>473.14</v>
      </c>
      <c r="I1450" s="3">
        <v>471.04</v>
      </c>
      <c r="J1450" s="3">
        <v>463.98</v>
      </c>
      <c r="K1450" s="3">
        <v>424.38</v>
      </c>
      <c r="L1450" s="3">
        <v>374.52</v>
      </c>
      <c r="M1450" s="3">
        <v>319.27</v>
      </c>
      <c r="N1450" s="3">
        <v>304.27</v>
      </c>
      <c r="O1450" s="3">
        <v>286.52</v>
      </c>
      <c r="P1450" s="3">
        <v>272.47000000000003</v>
      </c>
      <c r="Q1450" s="3">
        <v>279.33</v>
      </c>
      <c r="R1450" s="3">
        <v>305.58</v>
      </c>
      <c r="S1450" s="3">
        <v>316.39999999999998</v>
      </c>
      <c r="T1450" s="3">
        <v>318.32</v>
      </c>
      <c r="U1450" s="3">
        <v>323.22000000000003</v>
      </c>
      <c r="V1450" s="3">
        <v>314.27</v>
      </c>
      <c r="W1450" s="3">
        <v>282.56</v>
      </c>
      <c r="X1450" s="3">
        <v>222.36</v>
      </c>
      <c r="Y1450" s="3">
        <v>194.42</v>
      </c>
      <c r="Z1450" s="3">
        <v>185.37</v>
      </c>
      <c r="AA1450" s="3">
        <v>173.07</v>
      </c>
      <c r="AB1450" s="3">
        <v>169.25</v>
      </c>
      <c r="AC1450" s="3">
        <v>176.15</v>
      </c>
      <c r="AD1450" s="3">
        <v>186.65</v>
      </c>
      <c r="AE1450" s="3">
        <v>191.7</v>
      </c>
      <c r="AF1450" s="3">
        <v>198.79</v>
      </c>
      <c r="AG1450" s="3">
        <v>194.02</v>
      </c>
      <c r="AH1450" s="3">
        <v>192.66</v>
      </c>
      <c r="AI1450" s="3">
        <v>180.45</v>
      </c>
      <c r="AJ1450" s="3">
        <v>137.75</v>
      </c>
      <c r="AK1450" s="3">
        <v>122.29</v>
      </c>
      <c r="AL1450" s="3">
        <v>115.81</v>
      </c>
      <c r="AM1450" s="3">
        <v>106.06</v>
      </c>
      <c r="AN1450" s="3">
        <v>103.72</v>
      </c>
      <c r="AO1450" s="3">
        <v>107.83</v>
      </c>
      <c r="AP1450" s="3">
        <v>117.37</v>
      </c>
      <c r="AQ1450" s="3">
        <v>115.93</v>
      </c>
      <c r="AR1450" s="3">
        <v>114.98</v>
      </c>
      <c r="AS1450" s="3">
        <v>114.46</v>
      </c>
      <c r="AT1450" s="3">
        <v>113.07</v>
      </c>
      <c r="AU1450" s="3">
        <v>107.23</v>
      </c>
      <c r="AV1450" s="3">
        <v>95.24</v>
      </c>
      <c r="AW1450" s="3">
        <v>87.92</v>
      </c>
      <c r="AX1450" s="3">
        <v>85.01</v>
      </c>
      <c r="AY1450" s="3">
        <v>82.75</v>
      </c>
    </row>
    <row r="1451" spans="1:51" x14ac:dyDescent="0.35">
      <c r="A1451" s="5">
        <f t="shared" si="23"/>
        <v>44756</v>
      </c>
      <c r="B1451" t="s">
        <v>2262</v>
      </c>
      <c r="C1451" s="2">
        <v>44756</v>
      </c>
      <c r="D1451" s="3">
        <v>236.82</v>
      </c>
      <c r="E1451" s="3">
        <v>331.23</v>
      </c>
      <c r="F1451" s="3">
        <v>388.5</v>
      </c>
      <c r="G1451" s="3">
        <v>448.23</v>
      </c>
      <c r="H1451" s="3">
        <v>463.5</v>
      </c>
      <c r="I1451" s="3">
        <v>461.25</v>
      </c>
      <c r="J1451" s="3">
        <v>452.49</v>
      </c>
      <c r="K1451" s="3">
        <v>409.64</v>
      </c>
      <c r="L1451" s="3">
        <v>365.21</v>
      </c>
      <c r="M1451" s="3">
        <v>308.35000000000002</v>
      </c>
      <c r="N1451" s="3">
        <v>293.85000000000002</v>
      </c>
      <c r="O1451" s="3">
        <v>275.85000000000002</v>
      </c>
      <c r="P1451" s="3">
        <v>261.32</v>
      </c>
      <c r="Q1451" s="3">
        <v>268.18</v>
      </c>
      <c r="R1451" s="3">
        <v>296.77</v>
      </c>
      <c r="S1451" s="3">
        <v>307.99</v>
      </c>
      <c r="T1451" s="3">
        <v>309.92</v>
      </c>
      <c r="U1451" s="3">
        <v>315.60000000000002</v>
      </c>
      <c r="V1451" s="3">
        <v>306.66000000000003</v>
      </c>
      <c r="W1451" s="3">
        <v>275.58999999999997</v>
      </c>
      <c r="X1451" s="3">
        <v>218.6</v>
      </c>
      <c r="Y1451" s="3">
        <v>190.66</v>
      </c>
      <c r="Z1451" s="3">
        <v>181.86</v>
      </c>
      <c r="AA1451" s="3">
        <v>169.56</v>
      </c>
      <c r="AB1451" s="3">
        <v>165.75</v>
      </c>
      <c r="AC1451" s="3">
        <v>172.65</v>
      </c>
      <c r="AD1451" s="3">
        <v>185</v>
      </c>
      <c r="AE1451" s="3">
        <v>190.05</v>
      </c>
      <c r="AF1451" s="3">
        <v>197.14</v>
      </c>
      <c r="AG1451" s="3">
        <v>192.92</v>
      </c>
      <c r="AH1451" s="3">
        <v>191.56</v>
      </c>
      <c r="AI1451" s="3">
        <v>179.35</v>
      </c>
      <c r="AJ1451" s="3">
        <v>139.47</v>
      </c>
      <c r="AK1451" s="3">
        <v>124.01</v>
      </c>
      <c r="AL1451" s="3">
        <v>117.53</v>
      </c>
      <c r="AM1451" s="3">
        <v>107.78</v>
      </c>
      <c r="AN1451" s="3">
        <v>105.44</v>
      </c>
      <c r="AO1451" s="3">
        <v>109.55</v>
      </c>
      <c r="AP1451" s="3">
        <v>120.16</v>
      </c>
      <c r="AQ1451" s="3">
        <v>118.72</v>
      </c>
      <c r="AR1451" s="3">
        <v>117.77</v>
      </c>
      <c r="AS1451" s="3">
        <v>115.89</v>
      </c>
      <c r="AT1451" s="3">
        <v>114.5</v>
      </c>
      <c r="AU1451" s="3">
        <v>108.66</v>
      </c>
      <c r="AV1451" s="3">
        <v>100.79</v>
      </c>
      <c r="AW1451" s="3">
        <v>93.47</v>
      </c>
      <c r="AX1451" s="3">
        <v>90.56</v>
      </c>
      <c r="AY1451" s="3">
        <v>88.3</v>
      </c>
    </row>
    <row r="1452" spans="1:51" x14ac:dyDescent="0.35">
      <c r="A1452" s="5">
        <f t="shared" si="23"/>
        <v>44757</v>
      </c>
      <c r="B1452" t="s">
        <v>2263</v>
      </c>
      <c r="C1452" s="2">
        <v>44757</v>
      </c>
      <c r="D1452" s="3">
        <v>200.29</v>
      </c>
      <c r="E1452" s="3">
        <v>296.14</v>
      </c>
      <c r="F1452" s="3">
        <v>351.84</v>
      </c>
      <c r="G1452" s="3">
        <v>413.29</v>
      </c>
      <c r="H1452" s="3">
        <v>428.67</v>
      </c>
      <c r="I1452" s="3">
        <v>426.32</v>
      </c>
      <c r="J1452" s="3">
        <v>417.6</v>
      </c>
      <c r="K1452" s="3">
        <v>379.04</v>
      </c>
      <c r="L1452" s="3">
        <v>331.44</v>
      </c>
      <c r="M1452" s="3">
        <v>283.75</v>
      </c>
      <c r="N1452" s="3">
        <v>271.52</v>
      </c>
      <c r="O1452" s="3">
        <v>257.33</v>
      </c>
      <c r="P1452" s="3">
        <v>242.06</v>
      </c>
      <c r="Q1452" s="3">
        <v>248.83</v>
      </c>
      <c r="R1452" s="3">
        <v>277.13</v>
      </c>
      <c r="S1452" s="3">
        <v>287.69</v>
      </c>
      <c r="T1452" s="3">
        <v>290.3</v>
      </c>
      <c r="U1452" s="3">
        <v>294.22000000000003</v>
      </c>
      <c r="V1452" s="3">
        <v>285.27999999999997</v>
      </c>
      <c r="W1452" s="3">
        <v>254.21</v>
      </c>
      <c r="X1452" s="3">
        <v>209.74</v>
      </c>
      <c r="Y1452" s="3">
        <v>183.31</v>
      </c>
      <c r="Z1452" s="3">
        <v>174.51</v>
      </c>
      <c r="AA1452" s="3">
        <v>161.96</v>
      </c>
      <c r="AB1452" s="3">
        <v>158.15</v>
      </c>
      <c r="AC1452" s="3">
        <v>165.05</v>
      </c>
      <c r="AD1452" s="3">
        <v>177.36</v>
      </c>
      <c r="AE1452" s="3">
        <v>182.41</v>
      </c>
      <c r="AF1452" s="3">
        <v>189.5</v>
      </c>
      <c r="AG1452" s="3">
        <v>185.29</v>
      </c>
      <c r="AH1452" s="3">
        <v>183.89</v>
      </c>
      <c r="AI1452" s="3">
        <v>171.68</v>
      </c>
      <c r="AJ1452" s="3">
        <v>136.02000000000001</v>
      </c>
      <c r="AK1452" s="3">
        <v>122.66</v>
      </c>
      <c r="AL1452" s="3">
        <v>116.18</v>
      </c>
      <c r="AM1452" s="3">
        <v>106.43</v>
      </c>
      <c r="AN1452" s="3">
        <v>104.09</v>
      </c>
      <c r="AO1452" s="3">
        <v>108.2</v>
      </c>
      <c r="AP1452" s="3">
        <v>121.75</v>
      </c>
      <c r="AQ1452" s="3">
        <v>120.31</v>
      </c>
      <c r="AR1452" s="3">
        <v>119.36</v>
      </c>
      <c r="AS1452" s="3">
        <v>116.87</v>
      </c>
      <c r="AT1452" s="3">
        <v>115.48</v>
      </c>
      <c r="AU1452" s="3">
        <v>109.64</v>
      </c>
      <c r="AV1452" s="3">
        <v>104.77</v>
      </c>
      <c r="AW1452" s="3">
        <v>97.45</v>
      </c>
      <c r="AX1452" s="3">
        <v>94.54</v>
      </c>
      <c r="AY1452" s="3">
        <v>92.28</v>
      </c>
    </row>
    <row r="1453" spans="1:51" x14ac:dyDescent="0.35">
      <c r="A1453" s="5">
        <f t="shared" si="23"/>
        <v>44760</v>
      </c>
      <c r="B1453" t="s">
        <v>2264</v>
      </c>
      <c r="C1453" s="2">
        <v>44760</v>
      </c>
      <c r="D1453" s="3">
        <v>193.68</v>
      </c>
      <c r="E1453" s="3">
        <v>285.68</v>
      </c>
      <c r="F1453" s="3">
        <v>342.68</v>
      </c>
      <c r="G1453" s="3">
        <v>406.68</v>
      </c>
      <c r="H1453" s="3">
        <v>422.62</v>
      </c>
      <c r="I1453" s="3">
        <v>419.62</v>
      </c>
      <c r="J1453" s="3">
        <v>409.62</v>
      </c>
      <c r="K1453" s="3">
        <v>371.62</v>
      </c>
      <c r="L1453" s="3">
        <v>327.52</v>
      </c>
      <c r="M1453" s="3">
        <v>277.45999999999998</v>
      </c>
      <c r="N1453" s="3">
        <v>263.20999999999998</v>
      </c>
      <c r="O1453" s="3">
        <v>249.62</v>
      </c>
      <c r="P1453" s="3">
        <v>236.32</v>
      </c>
      <c r="Q1453" s="3">
        <v>243.11</v>
      </c>
      <c r="R1453" s="3">
        <v>270.22000000000003</v>
      </c>
      <c r="S1453" s="3">
        <v>282.08999999999997</v>
      </c>
      <c r="T1453" s="3">
        <v>283.33</v>
      </c>
      <c r="U1453" s="3">
        <v>287.87</v>
      </c>
      <c r="V1453" s="3">
        <v>278.93</v>
      </c>
      <c r="W1453" s="3">
        <v>251.09</v>
      </c>
      <c r="X1453" s="3">
        <v>207.28</v>
      </c>
      <c r="Y1453" s="3">
        <v>178.92</v>
      </c>
      <c r="Z1453" s="3">
        <v>170.12</v>
      </c>
      <c r="AA1453" s="3">
        <v>157.57</v>
      </c>
      <c r="AB1453" s="3">
        <v>153.75</v>
      </c>
      <c r="AC1453" s="3">
        <v>160.63999999999999</v>
      </c>
      <c r="AD1453" s="3">
        <v>172.96</v>
      </c>
      <c r="AE1453" s="3">
        <v>178.01</v>
      </c>
      <c r="AF1453" s="3">
        <v>185.1</v>
      </c>
      <c r="AG1453" s="3">
        <v>180.89</v>
      </c>
      <c r="AH1453" s="3">
        <v>179.49</v>
      </c>
      <c r="AI1453" s="3">
        <v>167.27</v>
      </c>
      <c r="AJ1453" s="3">
        <v>132.51</v>
      </c>
      <c r="AK1453" s="3">
        <v>119.15</v>
      </c>
      <c r="AL1453" s="3">
        <v>112.67</v>
      </c>
      <c r="AM1453" s="3">
        <v>102.92</v>
      </c>
      <c r="AN1453" s="3">
        <v>100.58</v>
      </c>
      <c r="AO1453" s="3">
        <v>104.69</v>
      </c>
      <c r="AP1453" s="3">
        <v>121.52</v>
      </c>
      <c r="AQ1453" s="3">
        <v>120.08</v>
      </c>
      <c r="AR1453" s="3">
        <v>119.13</v>
      </c>
      <c r="AS1453" s="3">
        <v>116.64</v>
      </c>
      <c r="AT1453" s="3">
        <v>115.25</v>
      </c>
      <c r="AU1453" s="3">
        <v>109.41</v>
      </c>
      <c r="AV1453" s="3">
        <v>104.54</v>
      </c>
      <c r="AW1453" s="3">
        <v>97.22</v>
      </c>
      <c r="AX1453" s="3">
        <v>94.31</v>
      </c>
      <c r="AY1453" s="3">
        <v>92.05</v>
      </c>
    </row>
    <row r="1454" spans="1:51" x14ac:dyDescent="0.35">
      <c r="A1454" s="5">
        <f t="shared" si="23"/>
        <v>44761</v>
      </c>
      <c r="B1454" t="s">
        <v>2265</v>
      </c>
      <c r="C1454" s="2">
        <v>44761</v>
      </c>
      <c r="D1454" s="3">
        <v>216.53</v>
      </c>
      <c r="E1454" s="3">
        <v>297.44</v>
      </c>
      <c r="F1454" s="3">
        <v>343.46</v>
      </c>
      <c r="G1454" s="3">
        <v>399.35</v>
      </c>
      <c r="H1454" s="3">
        <v>419.17</v>
      </c>
      <c r="I1454" s="3">
        <v>416.67</v>
      </c>
      <c r="J1454" s="3">
        <v>408.44</v>
      </c>
      <c r="K1454" s="3">
        <v>366.74</v>
      </c>
      <c r="L1454" s="3">
        <v>326.87</v>
      </c>
      <c r="M1454" s="3">
        <v>276.87</v>
      </c>
      <c r="N1454" s="3">
        <v>263.18</v>
      </c>
      <c r="O1454" s="3">
        <v>253.66</v>
      </c>
      <c r="P1454" s="3">
        <v>241.36</v>
      </c>
      <c r="Q1454" s="3">
        <v>248.17</v>
      </c>
      <c r="R1454" s="3">
        <v>269.83</v>
      </c>
      <c r="S1454" s="3">
        <v>280.52999999999997</v>
      </c>
      <c r="T1454" s="3">
        <v>283.16000000000003</v>
      </c>
      <c r="U1454" s="3">
        <v>288.93</v>
      </c>
      <c r="V1454" s="3">
        <v>279.63</v>
      </c>
      <c r="W1454" s="3">
        <v>249.4</v>
      </c>
      <c r="X1454" s="3">
        <v>207.34</v>
      </c>
      <c r="Y1454" s="3">
        <v>178.97</v>
      </c>
      <c r="Z1454" s="3">
        <v>170.18</v>
      </c>
      <c r="AA1454" s="3">
        <v>157.63</v>
      </c>
      <c r="AB1454" s="3">
        <v>153.80000000000001</v>
      </c>
      <c r="AC1454" s="3">
        <v>160.69</v>
      </c>
      <c r="AD1454" s="3">
        <v>173.01</v>
      </c>
      <c r="AE1454" s="3">
        <v>178.06</v>
      </c>
      <c r="AF1454" s="3">
        <v>185.15</v>
      </c>
      <c r="AG1454" s="3">
        <v>180.94</v>
      </c>
      <c r="AH1454" s="3">
        <v>179.54</v>
      </c>
      <c r="AI1454" s="3">
        <v>167.32</v>
      </c>
      <c r="AJ1454" s="3">
        <v>133.32</v>
      </c>
      <c r="AK1454" s="3">
        <v>119.36</v>
      </c>
      <c r="AL1454" s="3">
        <v>112.72</v>
      </c>
      <c r="AM1454" s="3">
        <v>102.82</v>
      </c>
      <c r="AN1454" s="3">
        <v>100.4</v>
      </c>
      <c r="AO1454" s="3">
        <v>104.45</v>
      </c>
      <c r="AP1454" s="3">
        <v>122.27</v>
      </c>
      <c r="AQ1454" s="3">
        <v>120.75</v>
      </c>
      <c r="AR1454" s="3">
        <v>119.66</v>
      </c>
      <c r="AS1454" s="3">
        <v>116.79</v>
      </c>
      <c r="AT1454" s="3">
        <v>114.9</v>
      </c>
      <c r="AU1454" s="3">
        <v>108.12</v>
      </c>
      <c r="AV1454" s="3">
        <v>104.94</v>
      </c>
      <c r="AW1454" s="3">
        <v>97.62</v>
      </c>
      <c r="AX1454" s="3">
        <v>94.71</v>
      </c>
      <c r="AY1454" s="3">
        <v>92.45</v>
      </c>
    </row>
    <row r="1455" spans="1:51" x14ac:dyDescent="0.35">
      <c r="A1455" s="5">
        <f t="shared" si="23"/>
        <v>44762</v>
      </c>
      <c r="B1455" t="s">
        <v>2266</v>
      </c>
      <c r="C1455" s="2">
        <v>44762</v>
      </c>
      <c r="D1455" s="3">
        <v>268.32</v>
      </c>
      <c r="E1455" s="3">
        <v>328.88</v>
      </c>
      <c r="F1455" s="3">
        <v>354.29</v>
      </c>
      <c r="G1455" s="3">
        <v>402.26</v>
      </c>
      <c r="H1455" s="3">
        <v>418.45</v>
      </c>
      <c r="I1455" s="3">
        <v>416</v>
      </c>
      <c r="J1455" s="3">
        <v>409</v>
      </c>
      <c r="K1455" s="3">
        <v>371</v>
      </c>
      <c r="L1455" s="3">
        <v>334</v>
      </c>
      <c r="M1455" s="3">
        <v>289.39999999999998</v>
      </c>
      <c r="N1455" s="3">
        <v>276.92</v>
      </c>
      <c r="O1455" s="3">
        <v>263.92</v>
      </c>
      <c r="P1455" s="3">
        <v>251.62</v>
      </c>
      <c r="Q1455" s="3">
        <v>257.62</v>
      </c>
      <c r="R1455" s="3">
        <v>281.62</v>
      </c>
      <c r="S1455" s="3">
        <v>291.75</v>
      </c>
      <c r="T1455" s="3">
        <v>294.99</v>
      </c>
      <c r="U1455" s="3">
        <v>300.88</v>
      </c>
      <c r="V1455" s="3">
        <v>291.58</v>
      </c>
      <c r="W1455" s="3">
        <v>261.35000000000002</v>
      </c>
      <c r="X1455" s="3">
        <v>216.6</v>
      </c>
      <c r="Y1455" s="3">
        <v>183.69</v>
      </c>
      <c r="Z1455" s="3">
        <v>174.9</v>
      </c>
      <c r="AA1455" s="3">
        <v>162.81</v>
      </c>
      <c r="AB1455" s="3">
        <v>158.97999999999999</v>
      </c>
      <c r="AC1455" s="3">
        <v>165.87</v>
      </c>
      <c r="AD1455" s="3">
        <v>177.95</v>
      </c>
      <c r="AE1455" s="3">
        <v>183</v>
      </c>
      <c r="AF1455" s="3">
        <v>190.09</v>
      </c>
      <c r="AG1455" s="3">
        <v>185.88</v>
      </c>
      <c r="AH1455" s="3">
        <v>184.48</v>
      </c>
      <c r="AI1455" s="3">
        <v>172.26</v>
      </c>
      <c r="AJ1455" s="3">
        <v>136.32</v>
      </c>
      <c r="AK1455" s="3">
        <v>122.33</v>
      </c>
      <c r="AL1455" s="3">
        <v>115.65</v>
      </c>
      <c r="AM1455" s="3">
        <v>105.71</v>
      </c>
      <c r="AN1455" s="3">
        <v>103.22</v>
      </c>
      <c r="AO1455" s="3">
        <v>107.13</v>
      </c>
      <c r="AP1455" s="3">
        <v>123.3</v>
      </c>
      <c r="AQ1455" s="3">
        <v>121.78</v>
      </c>
      <c r="AR1455" s="3">
        <v>120.69</v>
      </c>
      <c r="AS1455" s="3">
        <v>118.66</v>
      </c>
      <c r="AT1455" s="3">
        <v>116.77</v>
      </c>
      <c r="AU1455" s="3">
        <v>109.99</v>
      </c>
      <c r="AV1455" s="3">
        <v>107.58</v>
      </c>
      <c r="AW1455" s="3">
        <v>98.83</v>
      </c>
      <c r="AX1455" s="3">
        <v>95.92</v>
      </c>
      <c r="AY1455" s="3">
        <v>93.66</v>
      </c>
    </row>
    <row r="1456" spans="1:51" x14ac:dyDescent="0.35">
      <c r="A1456" s="5">
        <f t="shared" si="23"/>
        <v>44763</v>
      </c>
      <c r="B1456" t="s">
        <v>2267</v>
      </c>
      <c r="C1456" s="2">
        <v>44763</v>
      </c>
      <c r="D1456" s="3">
        <v>296.13</v>
      </c>
      <c r="E1456" s="3">
        <v>334.75</v>
      </c>
      <c r="F1456" s="3">
        <v>357.59</v>
      </c>
      <c r="G1456" s="3">
        <v>398.24</v>
      </c>
      <c r="H1456" s="3">
        <v>413.24</v>
      </c>
      <c r="I1456" s="3">
        <v>412.16</v>
      </c>
      <c r="J1456" s="3">
        <v>403.18</v>
      </c>
      <c r="K1456" s="3">
        <v>370.39</v>
      </c>
      <c r="L1456" s="3">
        <v>335.83</v>
      </c>
      <c r="M1456" s="3">
        <v>291.83</v>
      </c>
      <c r="N1456" s="3">
        <v>278.52999999999997</v>
      </c>
      <c r="O1456" s="3">
        <v>264.49</v>
      </c>
      <c r="P1456" s="3">
        <v>252.19</v>
      </c>
      <c r="Q1456" s="3">
        <v>258.2</v>
      </c>
      <c r="R1456" s="3">
        <v>283.63</v>
      </c>
      <c r="S1456" s="3">
        <v>294.5</v>
      </c>
      <c r="T1456" s="3">
        <v>298.5</v>
      </c>
      <c r="U1456" s="3">
        <v>303.5</v>
      </c>
      <c r="V1456" s="3">
        <v>293.13</v>
      </c>
      <c r="W1456" s="3">
        <v>262.44</v>
      </c>
      <c r="X1456" s="3">
        <v>218.23</v>
      </c>
      <c r="Y1456" s="3">
        <v>185.54</v>
      </c>
      <c r="Z1456" s="3">
        <v>176.95</v>
      </c>
      <c r="AA1456" s="3">
        <v>165.02</v>
      </c>
      <c r="AB1456" s="3">
        <v>161.19</v>
      </c>
      <c r="AC1456" s="3">
        <v>168.08</v>
      </c>
      <c r="AD1456" s="3">
        <v>177.05</v>
      </c>
      <c r="AE1456" s="3">
        <v>181.05</v>
      </c>
      <c r="AF1456" s="3">
        <v>188.14</v>
      </c>
      <c r="AG1456" s="3">
        <v>183.97</v>
      </c>
      <c r="AH1456" s="3">
        <v>182.56</v>
      </c>
      <c r="AI1456" s="3">
        <v>170.35</v>
      </c>
      <c r="AJ1456" s="3">
        <v>134.35</v>
      </c>
      <c r="AK1456" s="3">
        <v>120.37</v>
      </c>
      <c r="AL1456" s="3">
        <v>113.69</v>
      </c>
      <c r="AM1456" s="3">
        <v>103.75</v>
      </c>
      <c r="AN1456" s="3">
        <v>101.26</v>
      </c>
      <c r="AO1456" s="3">
        <v>105.17</v>
      </c>
      <c r="AP1456" s="3">
        <v>121.06</v>
      </c>
      <c r="AQ1456" s="3">
        <v>119.54</v>
      </c>
      <c r="AR1456" s="3">
        <v>118.45</v>
      </c>
      <c r="AS1456" s="3">
        <v>116.42</v>
      </c>
      <c r="AT1456" s="3">
        <v>114.52</v>
      </c>
      <c r="AU1456" s="3">
        <v>107.74</v>
      </c>
      <c r="AV1456" s="3">
        <v>106.83</v>
      </c>
      <c r="AW1456" s="3">
        <v>98.09</v>
      </c>
      <c r="AX1456" s="3">
        <v>95.18</v>
      </c>
      <c r="AY1456" s="3">
        <v>92.92</v>
      </c>
    </row>
    <row r="1457" spans="1:51" x14ac:dyDescent="0.35">
      <c r="A1457" s="5">
        <f t="shared" si="23"/>
        <v>44764</v>
      </c>
      <c r="B1457" t="s">
        <v>2268</v>
      </c>
      <c r="C1457" s="2">
        <v>44764</v>
      </c>
      <c r="D1457" s="3">
        <v>312.18</v>
      </c>
      <c r="E1457" s="3">
        <v>344.41</v>
      </c>
      <c r="F1457" s="3">
        <v>369.6</v>
      </c>
      <c r="G1457" s="3">
        <v>410.35</v>
      </c>
      <c r="H1457" s="3">
        <v>421.85</v>
      </c>
      <c r="I1457" s="3">
        <v>418.35</v>
      </c>
      <c r="J1457" s="3">
        <v>408.85</v>
      </c>
      <c r="K1457" s="3">
        <v>372.19</v>
      </c>
      <c r="L1457" s="3">
        <v>337.37</v>
      </c>
      <c r="M1457" s="3">
        <v>301.97000000000003</v>
      </c>
      <c r="N1457" s="3">
        <v>289.01</v>
      </c>
      <c r="O1457" s="3">
        <v>273.76</v>
      </c>
      <c r="P1457" s="3">
        <v>266.41000000000003</v>
      </c>
      <c r="Q1457" s="3">
        <v>272.39</v>
      </c>
      <c r="R1457" s="3">
        <v>291</v>
      </c>
      <c r="S1457" s="3">
        <v>301.56</v>
      </c>
      <c r="T1457" s="3">
        <v>305.41000000000003</v>
      </c>
      <c r="U1457" s="3">
        <v>310.45</v>
      </c>
      <c r="V1457" s="3">
        <v>300.02999999999997</v>
      </c>
      <c r="W1457" s="3">
        <v>267.99</v>
      </c>
      <c r="X1457" s="3">
        <v>223.02</v>
      </c>
      <c r="Y1457" s="3">
        <v>189.02</v>
      </c>
      <c r="Z1457" s="3">
        <v>180.02</v>
      </c>
      <c r="AA1457" s="3">
        <v>167.92</v>
      </c>
      <c r="AB1457" s="3">
        <v>164.08</v>
      </c>
      <c r="AC1457" s="3">
        <v>171.08</v>
      </c>
      <c r="AD1457" s="3">
        <v>180.59</v>
      </c>
      <c r="AE1457" s="3">
        <v>185.02</v>
      </c>
      <c r="AF1457" s="3">
        <v>192.11</v>
      </c>
      <c r="AG1457" s="3">
        <v>187.94</v>
      </c>
      <c r="AH1457" s="3">
        <v>186.53</v>
      </c>
      <c r="AI1457" s="3">
        <v>174.32</v>
      </c>
      <c r="AJ1457" s="3">
        <v>137.11000000000001</v>
      </c>
      <c r="AK1457" s="3">
        <v>123.13</v>
      </c>
      <c r="AL1457" s="3">
        <v>116.45</v>
      </c>
      <c r="AM1457" s="3">
        <v>106.53</v>
      </c>
      <c r="AN1457" s="3">
        <v>104.05</v>
      </c>
      <c r="AO1457" s="3">
        <v>107.96</v>
      </c>
      <c r="AP1457" s="3">
        <v>123.85</v>
      </c>
      <c r="AQ1457" s="3">
        <v>122.33</v>
      </c>
      <c r="AR1457" s="3">
        <v>121.24</v>
      </c>
      <c r="AS1457" s="3">
        <v>119.21</v>
      </c>
      <c r="AT1457" s="3">
        <v>117.31</v>
      </c>
      <c r="AU1457" s="3">
        <v>110.53</v>
      </c>
      <c r="AV1457" s="3">
        <v>109.62</v>
      </c>
      <c r="AW1457" s="3">
        <v>100.88</v>
      </c>
      <c r="AX1457" s="3">
        <v>97.97</v>
      </c>
      <c r="AY1457" s="3">
        <v>95.71</v>
      </c>
    </row>
    <row r="1458" spans="1:51" x14ac:dyDescent="0.35">
      <c r="A1458" s="5">
        <f t="shared" si="23"/>
        <v>44767</v>
      </c>
      <c r="B1458" t="s">
        <v>2269</v>
      </c>
      <c r="C1458" s="2">
        <v>44767</v>
      </c>
      <c r="D1458" s="3">
        <v>320.47000000000003</v>
      </c>
      <c r="E1458" s="3">
        <v>370.44</v>
      </c>
      <c r="F1458" s="3">
        <v>400.8</v>
      </c>
      <c r="G1458" s="3">
        <v>439.99</v>
      </c>
      <c r="H1458" s="3">
        <v>451.49</v>
      </c>
      <c r="I1458" s="3">
        <v>447.99</v>
      </c>
      <c r="J1458" s="3">
        <v>438.99</v>
      </c>
      <c r="K1458" s="3">
        <v>400.04</v>
      </c>
      <c r="L1458" s="3">
        <v>354.54</v>
      </c>
      <c r="M1458" s="3">
        <v>313.7</v>
      </c>
      <c r="N1458" s="3">
        <v>300.64999999999998</v>
      </c>
      <c r="O1458" s="3">
        <v>283.64999999999998</v>
      </c>
      <c r="P1458" s="3">
        <v>274.95</v>
      </c>
      <c r="Q1458" s="3">
        <v>279.61</v>
      </c>
      <c r="R1458" s="3">
        <v>296.61</v>
      </c>
      <c r="S1458" s="3">
        <v>307.11</v>
      </c>
      <c r="T1458" s="3">
        <v>306.72000000000003</v>
      </c>
      <c r="U1458" s="3">
        <v>311.67</v>
      </c>
      <c r="V1458" s="3">
        <v>300.81</v>
      </c>
      <c r="W1458" s="3">
        <v>268.99</v>
      </c>
      <c r="X1458" s="3">
        <v>224.49</v>
      </c>
      <c r="Y1458" s="3">
        <v>190.74</v>
      </c>
      <c r="Z1458" s="3">
        <v>181.74</v>
      </c>
      <c r="AA1458" s="3">
        <v>169.64</v>
      </c>
      <c r="AB1458" s="3">
        <v>165.8</v>
      </c>
      <c r="AC1458" s="3">
        <v>172.8</v>
      </c>
      <c r="AD1458" s="3">
        <v>181.22</v>
      </c>
      <c r="AE1458" s="3">
        <v>185.66</v>
      </c>
      <c r="AF1458" s="3">
        <v>192.75</v>
      </c>
      <c r="AG1458" s="3">
        <v>188.66</v>
      </c>
      <c r="AH1458" s="3">
        <v>187.25</v>
      </c>
      <c r="AI1458" s="3">
        <v>175.04</v>
      </c>
      <c r="AJ1458" s="3">
        <v>135.22999999999999</v>
      </c>
      <c r="AK1458" s="3">
        <v>123.23</v>
      </c>
      <c r="AL1458" s="3">
        <v>116.55</v>
      </c>
      <c r="AM1458" s="3">
        <v>106.63</v>
      </c>
      <c r="AN1458" s="3">
        <v>104.15</v>
      </c>
      <c r="AO1458" s="3">
        <v>108.07</v>
      </c>
      <c r="AP1458" s="3">
        <v>124.12</v>
      </c>
      <c r="AQ1458" s="3">
        <v>122.61</v>
      </c>
      <c r="AR1458" s="3">
        <v>121.52</v>
      </c>
      <c r="AS1458" s="3">
        <v>121.07</v>
      </c>
      <c r="AT1458" s="3">
        <v>119.17</v>
      </c>
      <c r="AU1458" s="3">
        <v>112.37</v>
      </c>
      <c r="AV1458" s="3">
        <v>111.15</v>
      </c>
      <c r="AW1458" s="3">
        <v>102.41</v>
      </c>
      <c r="AX1458" s="3">
        <v>99.5</v>
      </c>
      <c r="AY1458" s="3">
        <v>97.24</v>
      </c>
    </row>
    <row r="1459" spans="1:51" x14ac:dyDescent="0.35">
      <c r="A1459" s="5">
        <f t="shared" si="23"/>
        <v>44768</v>
      </c>
      <c r="B1459" t="s">
        <v>2270</v>
      </c>
      <c r="C1459" s="2">
        <v>44768</v>
      </c>
      <c r="D1459" s="3">
        <v>352.15</v>
      </c>
      <c r="E1459" s="3">
        <v>404.15</v>
      </c>
      <c r="F1459" s="3">
        <v>444.95</v>
      </c>
      <c r="G1459" s="3">
        <v>494.55</v>
      </c>
      <c r="H1459" s="3">
        <v>508.36</v>
      </c>
      <c r="I1459" s="3">
        <v>503.51</v>
      </c>
      <c r="J1459" s="3">
        <v>492.25</v>
      </c>
      <c r="K1459" s="3">
        <v>449.75</v>
      </c>
      <c r="L1459" s="3">
        <v>390.75</v>
      </c>
      <c r="M1459" s="3">
        <v>337.75</v>
      </c>
      <c r="N1459" s="3">
        <v>323.73</v>
      </c>
      <c r="O1459" s="3">
        <v>307.19</v>
      </c>
      <c r="P1459" s="3">
        <v>297.17</v>
      </c>
      <c r="Q1459" s="3">
        <v>301.99</v>
      </c>
      <c r="R1459" s="3">
        <v>317.91000000000003</v>
      </c>
      <c r="S1459" s="3">
        <v>328.03</v>
      </c>
      <c r="T1459" s="3">
        <v>328.11</v>
      </c>
      <c r="U1459" s="3">
        <v>330.34</v>
      </c>
      <c r="V1459" s="3">
        <v>318.64</v>
      </c>
      <c r="W1459" s="3">
        <v>286.77999999999997</v>
      </c>
      <c r="X1459" s="3">
        <v>241.6</v>
      </c>
      <c r="Y1459" s="3">
        <v>207.56</v>
      </c>
      <c r="Z1459" s="3">
        <v>198.57</v>
      </c>
      <c r="AA1459" s="3">
        <v>184.91</v>
      </c>
      <c r="AB1459" s="3">
        <v>181.08</v>
      </c>
      <c r="AC1459" s="3">
        <v>188.26</v>
      </c>
      <c r="AD1459" s="3">
        <v>198.39</v>
      </c>
      <c r="AE1459" s="3">
        <v>203.41</v>
      </c>
      <c r="AF1459" s="3">
        <v>211.57</v>
      </c>
      <c r="AG1459" s="3">
        <v>204.79</v>
      </c>
      <c r="AH1459" s="3">
        <v>202.53</v>
      </c>
      <c r="AI1459" s="3">
        <v>187.98</v>
      </c>
      <c r="AJ1459" s="3">
        <v>139.76</v>
      </c>
      <c r="AK1459" s="3">
        <v>126.26</v>
      </c>
      <c r="AL1459" s="3">
        <v>119.59</v>
      </c>
      <c r="AM1459" s="3">
        <v>109.68</v>
      </c>
      <c r="AN1459" s="3">
        <v>107.2</v>
      </c>
      <c r="AO1459" s="3">
        <v>111.13</v>
      </c>
      <c r="AP1459" s="3">
        <v>127.17</v>
      </c>
      <c r="AQ1459" s="3">
        <v>125.65</v>
      </c>
      <c r="AR1459" s="3">
        <v>124.56</v>
      </c>
      <c r="AS1459" s="3">
        <v>124.12</v>
      </c>
      <c r="AT1459" s="3">
        <v>122.22</v>
      </c>
      <c r="AU1459" s="3">
        <v>115.43</v>
      </c>
      <c r="AV1459" s="3">
        <v>111.96</v>
      </c>
      <c r="AW1459" s="3">
        <v>103.22</v>
      </c>
      <c r="AX1459" s="3">
        <v>100.31</v>
      </c>
      <c r="AY1459" s="3">
        <v>98.05</v>
      </c>
    </row>
    <row r="1460" spans="1:51" x14ac:dyDescent="0.35">
      <c r="A1460" s="5">
        <f t="shared" si="23"/>
        <v>44769</v>
      </c>
      <c r="B1460" t="s">
        <v>2271</v>
      </c>
      <c r="C1460" s="2">
        <v>44769</v>
      </c>
      <c r="D1460" s="3">
        <v>371.62</v>
      </c>
      <c r="E1460" s="3">
        <v>422.93</v>
      </c>
      <c r="F1460" s="3">
        <v>452.62</v>
      </c>
      <c r="G1460" s="3">
        <v>506.62</v>
      </c>
      <c r="H1460" s="3">
        <v>519.62</v>
      </c>
      <c r="I1460" s="3">
        <v>513.62</v>
      </c>
      <c r="J1460" s="3">
        <v>501.74</v>
      </c>
      <c r="K1460" s="3">
        <v>455.74</v>
      </c>
      <c r="L1460" s="3">
        <v>390.74</v>
      </c>
      <c r="M1460" s="3">
        <v>331.74</v>
      </c>
      <c r="N1460" s="3">
        <v>316.14999999999998</v>
      </c>
      <c r="O1460" s="3">
        <v>299.14999999999998</v>
      </c>
      <c r="P1460" s="3">
        <v>289.2</v>
      </c>
      <c r="Q1460" s="3">
        <v>294.05</v>
      </c>
      <c r="R1460" s="3">
        <v>310.5</v>
      </c>
      <c r="S1460" s="3">
        <v>321.16000000000003</v>
      </c>
      <c r="T1460" s="3">
        <v>320.83999999999997</v>
      </c>
      <c r="U1460" s="3">
        <v>323.83999999999997</v>
      </c>
      <c r="V1460" s="3">
        <v>310.44</v>
      </c>
      <c r="W1460" s="3">
        <v>277.44</v>
      </c>
      <c r="X1460" s="3">
        <v>236.27</v>
      </c>
      <c r="Y1460" s="3">
        <v>207.18</v>
      </c>
      <c r="Z1460" s="3">
        <v>198.4</v>
      </c>
      <c r="AA1460" s="3">
        <v>184.98</v>
      </c>
      <c r="AB1460" s="3">
        <v>181.19</v>
      </c>
      <c r="AC1460" s="3">
        <v>188.33</v>
      </c>
      <c r="AD1460" s="3">
        <v>199.34</v>
      </c>
      <c r="AE1460" s="3">
        <v>204.7</v>
      </c>
      <c r="AF1460" s="3">
        <v>212.95</v>
      </c>
      <c r="AG1460" s="3">
        <v>206.34</v>
      </c>
      <c r="AH1460" s="3">
        <v>204.08</v>
      </c>
      <c r="AI1460" s="3">
        <v>190.17</v>
      </c>
      <c r="AJ1460" s="3">
        <v>143.66999999999999</v>
      </c>
      <c r="AK1460" s="3">
        <v>131.66999999999999</v>
      </c>
      <c r="AL1460" s="3">
        <v>125</v>
      </c>
      <c r="AM1460" s="3">
        <v>115.09</v>
      </c>
      <c r="AN1460" s="3">
        <v>112.61</v>
      </c>
      <c r="AO1460" s="3">
        <v>116.54</v>
      </c>
      <c r="AP1460" s="3">
        <v>132.57</v>
      </c>
      <c r="AQ1460" s="3">
        <v>130.99</v>
      </c>
      <c r="AR1460" s="3">
        <v>130.03</v>
      </c>
      <c r="AS1460" s="3">
        <v>129.71</v>
      </c>
      <c r="AT1460" s="3">
        <v>127.81</v>
      </c>
      <c r="AU1460" s="3">
        <v>121.02</v>
      </c>
      <c r="AV1460" s="3">
        <v>116.41</v>
      </c>
      <c r="AW1460" s="3">
        <v>107.67</v>
      </c>
      <c r="AX1460" s="3">
        <v>104.76</v>
      </c>
      <c r="AY1460" s="3">
        <v>102.5</v>
      </c>
    </row>
    <row r="1461" spans="1:51" x14ac:dyDescent="0.35">
      <c r="A1461" s="5">
        <f t="shared" si="23"/>
        <v>44770</v>
      </c>
      <c r="B1461" t="s">
        <v>2272</v>
      </c>
      <c r="C1461" s="2">
        <v>44770</v>
      </c>
      <c r="D1461" s="3">
        <v>317.58999999999997</v>
      </c>
      <c r="E1461" s="3">
        <v>373.85</v>
      </c>
      <c r="F1461" s="3">
        <v>423.85</v>
      </c>
      <c r="G1461" s="3">
        <v>484.04</v>
      </c>
      <c r="H1461" s="3">
        <v>500.2</v>
      </c>
      <c r="I1461" s="3">
        <v>494.3</v>
      </c>
      <c r="J1461" s="3">
        <v>484.3</v>
      </c>
      <c r="K1461" s="3">
        <v>436.29</v>
      </c>
      <c r="L1461" s="3">
        <v>380.29</v>
      </c>
      <c r="M1461" s="3">
        <v>327.23</v>
      </c>
      <c r="N1461" s="3">
        <v>316.58</v>
      </c>
      <c r="O1461" s="3">
        <v>300.56</v>
      </c>
      <c r="P1461" s="3">
        <v>290.76</v>
      </c>
      <c r="Q1461" s="3">
        <v>295.58999999999997</v>
      </c>
      <c r="R1461" s="3">
        <v>304.58</v>
      </c>
      <c r="S1461" s="3">
        <v>315.23</v>
      </c>
      <c r="T1461" s="3">
        <v>318.22000000000003</v>
      </c>
      <c r="U1461" s="3">
        <v>322.60000000000002</v>
      </c>
      <c r="V1461" s="3">
        <v>314.58999999999997</v>
      </c>
      <c r="W1461" s="3">
        <v>287.57</v>
      </c>
      <c r="X1461" s="3">
        <v>238.53</v>
      </c>
      <c r="Y1461" s="3">
        <v>205.39</v>
      </c>
      <c r="Z1461" s="3">
        <v>196.6</v>
      </c>
      <c r="AA1461" s="3">
        <v>183.17</v>
      </c>
      <c r="AB1461" s="3">
        <v>179.36</v>
      </c>
      <c r="AC1461" s="3">
        <v>186.49</v>
      </c>
      <c r="AD1461" s="3">
        <v>195.47</v>
      </c>
      <c r="AE1461" s="3">
        <v>200.83</v>
      </c>
      <c r="AF1461" s="3">
        <v>209.07</v>
      </c>
      <c r="AG1461" s="3">
        <v>206.07</v>
      </c>
      <c r="AH1461" s="3">
        <v>203.81</v>
      </c>
      <c r="AI1461" s="3">
        <v>189.9</v>
      </c>
      <c r="AJ1461" s="3">
        <v>141.9</v>
      </c>
      <c r="AK1461" s="3">
        <v>129.9</v>
      </c>
      <c r="AL1461" s="3">
        <v>123.23</v>
      </c>
      <c r="AM1461" s="3">
        <v>113.32</v>
      </c>
      <c r="AN1461" s="3">
        <v>110.84</v>
      </c>
      <c r="AO1461" s="3">
        <v>114.77</v>
      </c>
      <c r="AP1461" s="3">
        <v>130.38999999999999</v>
      </c>
      <c r="AQ1461" s="3">
        <v>128.81</v>
      </c>
      <c r="AR1461" s="3">
        <v>127.83</v>
      </c>
      <c r="AS1461" s="3">
        <v>127.51</v>
      </c>
      <c r="AT1461" s="3">
        <v>125.61</v>
      </c>
      <c r="AU1461" s="3">
        <v>118.82</v>
      </c>
      <c r="AV1461" s="3">
        <v>114.23</v>
      </c>
      <c r="AW1461" s="3">
        <v>105.47</v>
      </c>
      <c r="AX1461" s="3">
        <v>102.58</v>
      </c>
      <c r="AY1461" s="3">
        <v>100.32</v>
      </c>
    </row>
    <row r="1462" spans="1:51" x14ac:dyDescent="0.35">
      <c r="A1462" s="5">
        <f t="shared" si="23"/>
        <v>44771</v>
      </c>
      <c r="B1462" t="s">
        <v>2273</v>
      </c>
      <c r="C1462" s="2">
        <v>44771</v>
      </c>
      <c r="D1462" s="3">
        <v>351.92</v>
      </c>
      <c r="E1462" s="3">
        <v>399.83</v>
      </c>
      <c r="F1462" s="3">
        <v>461.83</v>
      </c>
      <c r="G1462" s="3">
        <v>483.07</v>
      </c>
      <c r="H1462" s="3">
        <v>478.6</v>
      </c>
      <c r="I1462" s="3">
        <v>468.6</v>
      </c>
      <c r="J1462" s="3">
        <v>417.21</v>
      </c>
      <c r="K1462" s="3">
        <v>376.21</v>
      </c>
      <c r="L1462" s="3">
        <v>329.21</v>
      </c>
      <c r="M1462" s="3">
        <v>320.38</v>
      </c>
      <c r="N1462" s="3">
        <v>305.38</v>
      </c>
      <c r="O1462" s="3">
        <v>295.58</v>
      </c>
      <c r="P1462" s="3">
        <v>300.33</v>
      </c>
      <c r="Q1462" s="3">
        <v>312.83</v>
      </c>
      <c r="R1462" s="3">
        <v>323.66000000000003</v>
      </c>
      <c r="S1462" s="3">
        <v>326.64</v>
      </c>
      <c r="T1462" s="3">
        <v>329.64</v>
      </c>
      <c r="U1462" s="3">
        <v>321.14</v>
      </c>
      <c r="V1462" s="3">
        <v>294.68</v>
      </c>
      <c r="W1462" s="3">
        <v>244.47</v>
      </c>
      <c r="X1462" s="3">
        <v>211.47</v>
      </c>
      <c r="Y1462" s="3">
        <v>201.97</v>
      </c>
      <c r="Z1462" s="3">
        <v>188.67</v>
      </c>
      <c r="AA1462" s="3">
        <v>184.41</v>
      </c>
      <c r="AB1462" s="3">
        <v>190.56</v>
      </c>
      <c r="AC1462" s="3">
        <v>199.89</v>
      </c>
      <c r="AD1462" s="3">
        <v>205.25</v>
      </c>
      <c r="AE1462" s="3">
        <v>213.5</v>
      </c>
      <c r="AF1462" s="3">
        <v>209.54</v>
      </c>
      <c r="AG1462" s="3">
        <v>207.28</v>
      </c>
      <c r="AH1462" s="3">
        <v>193.37</v>
      </c>
      <c r="AI1462" s="3">
        <v>144.87</v>
      </c>
      <c r="AJ1462" s="3">
        <v>131.87</v>
      </c>
      <c r="AK1462" s="3">
        <v>125.2</v>
      </c>
      <c r="AL1462" s="3">
        <v>115.29</v>
      </c>
      <c r="AM1462" s="3">
        <v>112.81</v>
      </c>
      <c r="AN1462" s="3">
        <v>116.74</v>
      </c>
      <c r="AO1462" s="3">
        <v>132.36000000000001</v>
      </c>
      <c r="AP1462" s="3">
        <v>130.77000000000001</v>
      </c>
      <c r="AQ1462" s="3">
        <v>129.79</v>
      </c>
      <c r="AR1462" s="3">
        <v>129.47</v>
      </c>
      <c r="AS1462" s="3">
        <v>127.57</v>
      </c>
      <c r="AT1462" s="3">
        <v>120.78</v>
      </c>
      <c r="AU1462" s="3">
        <v>116.19</v>
      </c>
      <c r="AV1462" s="3">
        <v>107.43</v>
      </c>
      <c r="AW1462" s="3">
        <v>104.54</v>
      </c>
      <c r="AX1462" s="3">
        <v>102.28</v>
      </c>
      <c r="AY1462" s="3">
        <v>98.93</v>
      </c>
    </row>
    <row r="1463" spans="1:51" x14ac:dyDescent="0.35">
      <c r="A1463" s="5">
        <f t="shared" si="23"/>
        <v>44774</v>
      </c>
      <c r="B1463" t="s">
        <v>2275</v>
      </c>
      <c r="C1463" s="2">
        <v>44774</v>
      </c>
      <c r="D1463" s="3">
        <v>349.23</v>
      </c>
      <c r="E1463" s="3">
        <v>411.54</v>
      </c>
      <c r="F1463" s="3">
        <v>480.48</v>
      </c>
      <c r="G1463" s="3">
        <v>503.89</v>
      </c>
      <c r="H1463" s="3">
        <v>497.14</v>
      </c>
      <c r="I1463" s="3">
        <v>487.14</v>
      </c>
      <c r="J1463" s="3">
        <v>443.46</v>
      </c>
      <c r="K1463" s="3">
        <v>386.79</v>
      </c>
      <c r="L1463" s="3">
        <v>338.84</v>
      </c>
      <c r="M1463" s="3">
        <v>328.19</v>
      </c>
      <c r="N1463" s="3">
        <v>316.26</v>
      </c>
      <c r="O1463" s="3">
        <v>306.45999999999998</v>
      </c>
      <c r="P1463" s="3">
        <v>310.7</v>
      </c>
      <c r="Q1463" s="3">
        <v>322.88</v>
      </c>
      <c r="R1463" s="3">
        <v>333.98</v>
      </c>
      <c r="S1463" s="3">
        <v>336.67</v>
      </c>
      <c r="T1463" s="3">
        <v>339.79</v>
      </c>
      <c r="U1463" s="3">
        <v>326.79000000000002</v>
      </c>
      <c r="V1463" s="3">
        <v>299.29000000000002</v>
      </c>
      <c r="W1463" s="3">
        <v>250.13</v>
      </c>
      <c r="X1463" s="3">
        <v>217.13</v>
      </c>
      <c r="Y1463" s="3">
        <v>207.63</v>
      </c>
      <c r="Z1463" s="3">
        <v>195.72</v>
      </c>
      <c r="AA1463" s="3">
        <v>191.46</v>
      </c>
      <c r="AB1463" s="3">
        <v>201.29</v>
      </c>
      <c r="AC1463" s="3">
        <v>210.5</v>
      </c>
      <c r="AD1463" s="3">
        <v>215.86</v>
      </c>
      <c r="AE1463" s="3">
        <v>224.11</v>
      </c>
      <c r="AF1463" s="3">
        <v>218.53</v>
      </c>
      <c r="AG1463" s="3">
        <v>216.27</v>
      </c>
      <c r="AH1463" s="3">
        <v>201.73</v>
      </c>
      <c r="AI1463" s="3">
        <v>153.61000000000001</v>
      </c>
      <c r="AJ1463" s="3">
        <v>140.07</v>
      </c>
      <c r="AK1463" s="3">
        <v>132.31</v>
      </c>
      <c r="AL1463" s="3">
        <v>122.4</v>
      </c>
      <c r="AM1463" s="3">
        <v>119.92</v>
      </c>
      <c r="AN1463" s="3">
        <v>123.85</v>
      </c>
      <c r="AO1463" s="3">
        <v>140.16999999999999</v>
      </c>
      <c r="AP1463" s="3">
        <v>138.58000000000001</v>
      </c>
      <c r="AQ1463" s="3">
        <v>137.6</v>
      </c>
      <c r="AR1463" s="3">
        <v>134.86000000000001</v>
      </c>
      <c r="AS1463" s="3">
        <v>132.80000000000001</v>
      </c>
      <c r="AT1463" s="3">
        <v>126.01</v>
      </c>
      <c r="AU1463" s="3">
        <v>120.16</v>
      </c>
      <c r="AV1463" s="3">
        <v>111.4</v>
      </c>
      <c r="AW1463" s="3">
        <v>108.51</v>
      </c>
      <c r="AX1463" s="3">
        <v>106.25</v>
      </c>
      <c r="AY1463" s="3">
        <v>102.9</v>
      </c>
    </row>
    <row r="1464" spans="1:51" x14ac:dyDescent="0.35">
      <c r="A1464" s="5">
        <f t="shared" si="23"/>
        <v>44775</v>
      </c>
      <c r="B1464" t="s">
        <v>2276</v>
      </c>
      <c r="C1464" s="2">
        <v>44775</v>
      </c>
      <c r="D1464" s="3">
        <v>361.48</v>
      </c>
      <c r="E1464" s="3">
        <v>418.49</v>
      </c>
      <c r="F1464" s="3">
        <v>487.7</v>
      </c>
      <c r="G1464" s="3">
        <v>511</v>
      </c>
      <c r="H1464" s="3">
        <v>505.47</v>
      </c>
      <c r="I1464" s="3">
        <v>495.97</v>
      </c>
      <c r="J1464" s="3">
        <v>450.47</v>
      </c>
      <c r="K1464" s="3">
        <v>398</v>
      </c>
      <c r="L1464" s="3">
        <v>351.41</v>
      </c>
      <c r="M1464" s="3">
        <v>341.4</v>
      </c>
      <c r="N1464" s="3">
        <v>329.67</v>
      </c>
      <c r="O1464" s="3">
        <v>320.17</v>
      </c>
      <c r="P1464" s="3">
        <v>324.39999999999998</v>
      </c>
      <c r="Q1464" s="3">
        <v>335.4</v>
      </c>
      <c r="R1464" s="3">
        <v>346.4</v>
      </c>
      <c r="S1464" s="3">
        <v>349.09</v>
      </c>
      <c r="T1464" s="3">
        <v>352.01</v>
      </c>
      <c r="U1464" s="3">
        <v>339.01</v>
      </c>
      <c r="V1464" s="3">
        <v>310.54000000000002</v>
      </c>
      <c r="W1464" s="3">
        <v>259.54000000000002</v>
      </c>
      <c r="X1464" s="3">
        <v>225.54</v>
      </c>
      <c r="Y1464" s="3">
        <v>214.44</v>
      </c>
      <c r="Z1464" s="3">
        <v>208.17</v>
      </c>
      <c r="AA1464" s="3">
        <v>202.17</v>
      </c>
      <c r="AB1464" s="3">
        <v>207.67</v>
      </c>
      <c r="AC1464" s="3">
        <v>213.21</v>
      </c>
      <c r="AD1464" s="3">
        <v>218.57</v>
      </c>
      <c r="AE1464" s="3">
        <v>226.82</v>
      </c>
      <c r="AF1464" s="3">
        <v>220.76</v>
      </c>
      <c r="AG1464" s="3">
        <v>218.5</v>
      </c>
      <c r="AH1464" s="3">
        <v>203.96</v>
      </c>
      <c r="AI1464" s="3">
        <v>159.96</v>
      </c>
      <c r="AJ1464" s="3">
        <v>146.41999999999999</v>
      </c>
      <c r="AK1464" s="3">
        <v>138.66</v>
      </c>
      <c r="AL1464" s="3">
        <v>128.75</v>
      </c>
      <c r="AM1464" s="3">
        <v>126.27</v>
      </c>
      <c r="AN1464" s="3">
        <v>132.27000000000001</v>
      </c>
      <c r="AO1464" s="3">
        <v>144.27000000000001</v>
      </c>
      <c r="AP1464" s="3">
        <v>142.68</v>
      </c>
      <c r="AQ1464" s="3">
        <v>141.57</v>
      </c>
      <c r="AR1464" s="3">
        <v>137.58000000000001</v>
      </c>
      <c r="AS1464" s="3">
        <v>135.52000000000001</v>
      </c>
      <c r="AT1464" s="3">
        <v>128.72999999999999</v>
      </c>
      <c r="AU1464" s="3">
        <v>126.73</v>
      </c>
      <c r="AV1464" s="3">
        <v>117.97</v>
      </c>
      <c r="AW1464" s="3">
        <v>115.08</v>
      </c>
      <c r="AX1464" s="3">
        <v>112.82</v>
      </c>
      <c r="AY1464" s="3">
        <v>109.47</v>
      </c>
    </row>
    <row r="1465" spans="1:51" x14ac:dyDescent="0.35">
      <c r="A1465" s="5">
        <f t="shared" si="23"/>
        <v>44776</v>
      </c>
      <c r="B1465" t="s">
        <v>2277</v>
      </c>
      <c r="C1465" s="2">
        <v>44776</v>
      </c>
      <c r="D1465" s="3">
        <v>370.2</v>
      </c>
      <c r="E1465" s="3">
        <v>416.43</v>
      </c>
      <c r="F1465" s="3">
        <v>475.66</v>
      </c>
      <c r="G1465" s="3">
        <v>500.41</v>
      </c>
      <c r="H1465" s="3">
        <v>497.48</v>
      </c>
      <c r="I1465" s="3">
        <v>488.63</v>
      </c>
      <c r="J1465" s="3">
        <v>445.33</v>
      </c>
      <c r="K1465" s="3">
        <v>401.16</v>
      </c>
      <c r="L1465" s="3">
        <v>361.58</v>
      </c>
      <c r="M1465" s="3">
        <v>354.63</v>
      </c>
      <c r="N1465" s="3">
        <v>344.83</v>
      </c>
      <c r="O1465" s="3">
        <v>336.58</v>
      </c>
      <c r="P1465" s="3">
        <v>340.47</v>
      </c>
      <c r="Q1465" s="3">
        <v>347.71</v>
      </c>
      <c r="R1465" s="3">
        <v>357.54</v>
      </c>
      <c r="S1465" s="3">
        <v>360.11</v>
      </c>
      <c r="T1465" s="3">
        <v>363.63</v>
      </c>
      <c r="U1465" s="3">
        <v>350.05</v>
      </c>
      <c r="V1465" s="3">
        <v>321.14999999999998</v>
      </c>
      <c r="W1465" s="3">
        <v>268.72000000000003</v>
      </c>
      <c r="X1465" s="3">
        <v>233.72</v>
      </c>
      <c r="Y1465" s="3">
        <v>222.37</v>
      </c>
      <c r="Z1465" s="3">
        <v>212.51</v>
      </c>
      <c r="AA1465" s="3">
        <v>206.51</v>
      </c>
      <c r="AB1465" s="3">
        <v>212.01</v>
      </c>
      <c r="AC1465" s="3">
        <v>218.27</v>
      </c>
      <c r="AD1465" s="3">
        <v>224.34</v>
      </c>
      <c r="AE1465" s="3">
        <v>232.6</v>
      </c>
      <c r="AF1465" s="3">
        <v>224.93</v>
      </c>
      <c r="AG1465" s="3">
        <v>222.54</v>
      </c>
      <c r="AH1465" s="3">
        <v>207.84</v>
      </c>
      <c r="AI1465" s="3">
        <v>162.32</v>
      </c>
      <c r="AJ1465" s="3">
        <v>148.78</v>
      </c>
      <c r="AK1465" s="3">
        <v>141.02000000000001</v>
      </c>
      <c r="AL1465" s="3">
        <v>131.11000000000001</v>
      </c>
      <c r="AM1465" s="3">
        <v>128.63</v>
      </c>
      <c r="AN1465" s="3">
        <v>134.63</v>
      </c>
      <c r="AO1465" s="3">
        <v>146.37</v>
      </c>
      <c r="AP1465" s="3">
        <v>144.78</v>
      </c>
      <c r="AQ1465" s="3">
        <v>143.66999999999999</v>
      </c>
      <c r="AR1465" s="3">
        <v>139.68</v>
      </c>
      <c r="AS1465" s="3">
        <v>137.62</v>
      </c>
      <c r="AT1465" s="3">
        <v>130.83000000000001</v>
      </c>
      <c r="AU1465" s="3">
        <v>128.83000000000001</v>
      </c>
      <c r="AV1465" s="3">
        <v>120.07</v>
      </c>
      <c r="AW1465" s="3">
        <v>117.18</v>
      </c>
      <c r="AX1465" s="3">
        <v>114.92</v>
      </c>
      <c r="AY1465" s="3">
        <v>111.57</v>
      </c>
    </row>
    <row r="1466" spans="1:51" x14ac:dyDescent="0.35">
      <c r="A1466" s="5">
        <f t="shared" si="23"/>
        <v>44777</v>
      </c>
      <c r="B1466" t="s">
        <v>2278</v>
      </c>
      <c r="C1466" s="2">
        <v>44777</v>
      </c>
      <c r="D1466" s="3">
        <v>379.17</v>
      </c>
      <c r="E1466" s="3">
        <v>424.82</v>
      </c>
      <c r="F1466" s="3">
        <v>478.67</v>
      </c>
      <c r="G1466" s="3">
        <v>502.96</v>
      </c>
      <c r="H1466" s="3">
        <v>497.82</v>
      </c>
      <c r="I1466" s="3">
        <v>489.61</v>
      </c>
      <c r="J1466" s="3">
        <v>451.8</v>
      </c>
      <c r="K1466" s="3">
        <v>409.67</v>
      </c>
      <c r="L1466" s="3">
        <v>368.55</v>
      </c>
      <c r="M1466" s="3">
        <v>360.8</v>
      </c>
      <c r="N1466" s="3">
        <v>352.8</v>
      </c>
      <c r="O1466" s="3">
        <v>341.71</v>
      </c>
      <c r="P1466" s="3">
        <v>343.5</v>
      </c>
      <c r="Q1466" s="3">
        <v>351.2</v>
      </c>
      <c r="R1466" s="3">
        <v>366.7</v>
      </c>
      <c r="S1466" s="3">
        <v>368.64</v>
      </c>
      <c r="T1466" s="3">
        <v>371.02</v>
      </c>
      <c r="U1466" s="3">
        <v>356.25</v>
      </c>
      <c r="V1466" s="3">
        <v>325.8</v>
      </c>
      <c r="W1466" s="3">
        <v>269.93</v>
      </c>
      <c r="X1466" s="3">
        <v>234.77</v>
      </c>
      <c r="Y1466" s="3">
        <v>223.42</v>
      </c>
      <c r="Z1466" s="3">
        <v>213.56</v>
      </c>
      <c r="AA1466" s="3">
        <v>207.56</v>
      </c>
      <c r="AB1466" s="3">
        <v>213.06</v>
      </c>
      <c r="AC1466" s="3">
        <v>221.5</v>
      </c>
      <c r="AD1466" s="3">
        <v>227.57</v>
      </c>
      <c r="AE1466" s="3">
        <v>235.83</v>
      </c>
      <c r="AF1466" s="3">
        <v>227.19</v>
      </c>
      <c r="AG1466" s="3">
        <v>224.8</v>
      </c>
      <c r="AH1466" s="3">
        <v>210.1</v>
      </c>
      <c r="AI1466" s="3">
        <v>160.26</v>
      </c>
      <c r="AJ1466" s="3">
        <v>146.72999999999999</v>
      </c>
      <c r="AK1466" s="3">
        <v>138.96</v>
      </c>
      <c r="AL1466" s="3">
        <v>129.05000000000001</v>
      </c>
      <c r="AM1466" s="3">
        <v>126.57</v>
      </c>
      <c r="AN1466" s="3">
        <v>132.57</v>
      </c>
      <c r="AO1466" s="3">
        <v>143.63</v>
      </c>
      <c r="AP1466" s="3">
        <v>142.04</v>
      </c>
      <c r="AQ1466" s="3">
        <v>140.93</v>
      </c>
      <c r="AR1466" s="3">
        <v>136.94</v>
      </c>
      <c r="AS1466" s="3">
        <v>134.88</v>
      </c>
      <c r="AT1466" s="3">
        <v>128.61000000000001</v>
      </c>
      <c r="AU1466" s="3">
        <v>127.67</v>
      </c>
      <c r="AV1466" s="3">
        <v>121.05</v>
      </c>
      <c r="AW1466" s="3">
        <v>118.16</v>
      </c>
      <c r="AX1466" s="3">
        <v>115.9</v>
      </c>
      <c r="AY1466" s="3">
        <v>112.55</v>
      </c>
    </row>
    <row r="1467" spans="1:51" x14ac:dyDescent="0.35">
      <c r="A1467" s="5">
        <f t="shared" si="23"/>
        <v>44778</v>
      </c>
      <c r="B1467" t="s">
        <v>2279</v>
      </c>
      <c r="C1467" s="2">
        <v>44778</v>
      </c>
      <c r="D1467" s="3">
        <v>373.63</v>
      </c>
      <c r="E1467" s="3">
        <v>421.6</v>
      </c>
      <c r="F1467" s="3">
        <v>477.71</v>
      </c>
      <c r="G1467" s="3">
        <v>502.73</v>
      </c>
      <c r="H1467" s="3">
        <v>498.25</v>
      </c>
      <c r="I1467" s="3">
        <v>489.85</v>
      </c>
      <c r="J1467" s="3">
        <v>453.18</v>
      </c>
      <c r="K1467" s="3">
        <v>409.89</v>
      </c>
      <c r="L1467" s="3">
        <v>372.35</v>
      </c>
      <c r="M1467" s="3">
        <v>367.13</v>
      </c>
      <c r="N1467" s="3">
        <v>361.58</v>
      </c>
      <c r="O1467" s="3">
        <v>348.15</v>
      </c>
      <c r="P1467" s="3">
        <v>348.27</v>
      </c>
      <c r="Q1467" s="3">
        <v>354.84</v>
      </c>
      <c r="R1467" s="3">
        <v>370.04</v>
      </c>
      <c r="S1467" s="3">
        <v>372.16</v>
      </c>
      <c r="T1467" s="3">
        <v>376.17</v>
      </c>
      <c r="U1467" s="3">
        <v>360.71</v>
      </c>
      <c r="V1467" s="3">
        <v>330.53</v>
      </c>
      <c r="W1467" s="3">
        <v>277.48</v>
      </c>
      <c r="X1467" s="3">
        <v>241.96</v>
      </c>
      <c r="Y1467" s="3">
        <v>230.33</v>
      </c>
      <c r="Z1467" s="3">
        <v>220.7</v>
      </c>
      <c r="AA1467" s="3">
        <v>214.46</v>
      </c>
      <c r="AB1467" s="3">
        <v>222.61</v>
      </c>
      <c r="AC1467" s="3">
        <v>225.46</v>
      </c>
      <c r="AD1467" s="3">
        <v>230.08</v>
      </c>
      <c r="AE1467" s="3">
        <v>238.11</v>
      </c>
      <c r="AF1467" s="3">
        <v>230.71</v>
      </c>
      <c r="AG1467" s="3">
        <v>228.33</v>
      </c>
      <c r="AH1467" s="3">
        <v>213.41</v>
      </c>
      <c r="AI1467" s="3">
        <v>162.9</v>
      </c>
      <c r="AJ1467" s="3">
        <v>149.9</v>
      </c>
      <c r="AK1467" s="3">
        <v>142.13</v>
      </c>
      <c r="AL1467" s="3">
        <v>132.22</v>
      </c>
      <c r="AM1467" s="3">
        <v>129.74</v>
      </c>
      <c r="AN1467" s="3">
        <v>135.74</v>
      </c>
      <c r="AO1467" s="3">
        <v>146.25</v>
      </c>
      <c r="AP1467" s="3">
        <v>144.66</v>
      </c>
      <c r="AQ1467" s="3">
        <v>143.55000000000001</v>
      </c>
      <c r="AR1467" s="3">
        <v>138.13999999999999</v>
      </c>
      <c r="AS1467" s="3">
        <v>136.08000000000001</v>
      </c>
      <c r="AT1467" s="3">
        <v>129.81</v>
      </c>
      <c r="AU1467" s="3">
        <v>128.87</v>
      </c>
      <c r="AV1467" s="3">
        <v>122.25</v>
      </c>
      <c r="AW1467" s="3">
        <v>119.36</v>
      </c>
      <c r="AX1467" s="3">
        <v>117.1</v>
      </c>
      <c r="AY1467" s="3">
        <v>113.75</v>
      </c>
    </row>
    <row r="1468" spans="1:51" x14ac:dyDescent="0.35">
      <c r="A1468" s="5">
        <f t="shared" si="23"/>
        <v>44781</v>
      </c>
      <c r="B1468" t="s">
        <v>2280</v>
      </c>
      <c r="C1468" s="2">
        <v>44781</v>
      </c>
      <c r="D1468" s="3">
        <v>355.14</v>
      </c>
      <c r="E1468" s="3">
        <v>405.28</v>
      </c>
      <c r="F1468" s="3">
        <v>464.29</v>
      </c>
      <c r="G1468" s="3">
        <v>491.12</v>
      </c>
      <c r="H1468" s="3">
        <v>487.93</v>
      </c>
      <c r="I1468" s="3">
        <v>480.93</v>
      </c>
      <c r="J1468" s="3">
        <v>446.38</v>
      </c>
      <c r="K1468" s="3">
        <v>409.91</v>
      </c>
      <c r="L1468" s="3">
        <v>377.31</v>
      </c>
      <c r="M1468" s="3">
        <v>372.84</v>
      </c>
      <c r="N1468" s="3">
        <v>365.73</v>
      </c>
      <c r="O1468" s="3">
        <v>350.8</v>
      </c>
      <c r="P1468" s="3">
        <v>351.83</v>
      </c>
      <c r="Q1468" s="3">
        <v>357.74</v>
      </c>
      <c r="R1468" s="3">
        <v>373.4</v>
      </c>
      <c r="S1468" s="3">
        <v>375.47</v>
      </c>
      <c r="T1468" s="3">
        <v>379.98</v>
      </c>
      <c r="U1468" s="3">
        <v>364.87</v>
      </c>
      <c r="V1468" s="3">
        <v>332.69</v>
      </c>
      <c r="W1468" s="3">
        <v>276.74</v>
      </c>
      <c r="X1468" s="3">
        <v>236.55</v>
      </c>
      <c r="Y1468" s="3">
        <v>220.59</v>
      </c>
      <c r="Z1468" s="3">
        <v>216.69</v>
      </c>
      <c r="AA1468" s="3">
        <v>211.99</v>
      </c>
      <c r="AB1468" s="3">
        <v>220.24</v>
      </c>
      <c r="AC1468" s="3">
        <v>224.48</v>
      </c>
      <c r="AD1468" s="3">
        <v>229.58</v>
      </c>
      <c r="AE1468" s="3">
        <v>237.61</v>
      </c>
      <c r="AF1468" s="3">
        <v>230.19</v>
      </c>
      <c r="AG1468" s="3">
        <v>227.81</v>
      </c>
      <c r="AH1468" s="3">
        <v>212.89</v>
      </c>
      <c r="AI1468" s="3">
        <v>161.11000000000001</v>
      </c>
      <c r="AJ1468" s="3">
        <v>147.6</v>
      </c>
      <c r="AK1468" s="3">
        <v>139.37</v>
      </c>
      <c r="AL1468" s="3">
        <v>129.46</v>
      </c>
      <c r="AM1468" s="3">
        <v>126.98</v>
      </c>
      <c r="AN1468" s="3">
        <v>132.97999999999999</v>
      </c>
      <c r="AO1468" s="3">
        <v>143.5</v>
      </c>
      <c r="AP1468" s="3">
        <v>141.91</v>
      </c>
      <c r="AQ1468" s="3">
        <v>140.80000000000001</v>
      </c>
      <c r="AR1468" s="3">
        <v>135.38999999999999</v>
      </c>
      <c r="AS1468" s="3">
        <v>133.33000000000001</v>
      </c>
      <c r="AT1468" s="3">
        <v>127.06</v>
      </c>
      <c r="AU1468" s="3">
        <v>126.12</v>
      </c>
      <c r="AV1468" s="3">
        <v>119.5</v>
      </c>
      <c r="AW1468" s="3">
        <v>116.61</v>
      </c>
      <c r="AX1468" s="3">
        <v>114.35</v>
      </c>
      <c r="AY1468" s="3">
        <v>111</v>
      </c>
    </row>
    <row r="1469" spans="1:51" x14ac:dyDescent="0.35">
      <c r="A1469" s="5">
        <f t="shared" si="23"/>
        <v>44782</v>
      </c>
      <c r="B1469" t="s">
        <v>2281</v>
      </c>
      <c r="C1469" s="2">
        <v>44782</v>
      </c>
      <c r="D1469" s="3">
        <v>357.24</v>
      </c>
      <c r="E1469" s="3">
        <v>406.24</v>
      </c>
      <c r="F1469" s="3">
        <v>463.61</v>
      </c>
      <c r="G1469" s="3">
        <v>492.5</v>
      </c>
      <c r="H1469" s="3">
        <v>491.71</v>
      </c>
      <c r="I1469" s="3">
        <v>485.7</v>
      </c>
      <c r="J1469" s="3">
        <v>455.38</v>
      </c>
      <c r="K1469" s="3">
        <v>420</v>
      </c>
      <c r="L1469" s="3">
        <v>391.24</v>
      </c>
      <c r="M1469" s="3">
        <v>387.18</v>
      </c>
      <c r="N1469" s="3">
        <v>380.24</v>
      </c>
      <c r="O1469" s="3">
        <v>367.32</v>
      </c>
      <c r="P1469" s="3">
        <v>368.97</v>
      </c>
      <c r="Q1469" s="3">
        <v>374.84</v>
      </c>
      <c r="R1469" s="3">
        <v>390.75</v>
      </c>
      <c r="S1469" s="3">
        <v>393.68</v>
      </c>
      <c r="T1469" s="3">
        <v>399.4</v>
      </c>
      <c r="U1469" s="3">
        <v>384.28</v>
      </c>
      <c r="V1469" s="3">
        <v>350.5</v>
      </c>
      <c r="W1469" s="3">
        <v>294.54000000000002</v>
      </c>
      <c r="X1469" s="3">
        <v>252.84</v>
      </c>
      <c r="Y1469" s="3">
        <v>235.1</v>
      </c>
      <c r="Z1469" s="3">
        <v>230.94</v>
      </c>
      <c r="AA1469" s="3">
        <v>225.88</v>
      </c>
      <c r="AB1469" s="3">
        <v>232</v>
      </c>
      <c r="AC1469" s="3">
        <v>235.32</v>
      </c>
      <c r="AD1469" s="3">
        <v>239.72</v>
      </c>
      <c r="AE1469" s="3">
        <v>248.42</v>
      </c>
      <c r="AF1469" s="3">
        <v>242.51</v>
      </c>
      <c r="AG1469" s="3">
        <v>240.2</v>
      </c>
      <c r="AH1469" s="3">
        <v>225.28</v>
      </c>
      <c r="AI1469" s="3">
        <v>171.61</v>
      </c>
      <c r="AJ1469" s="3">
        <v>156.06</v>
      </c>
      <c r="AK1469" s="3">
        <v>147.83000000000001</v>
      </c>
      <c r="AL1469" s="3">
        <v>138.18</v>
      </c>
      <c r="AM1469" s="3">
        <v>136.13999999999999</v>
      </c>
      <c r="AN1469" s="3">
        <v>142.34</v>
      </c>
      <c r="AO1469" s="3">
        <v>155.30000000000001</v>
      </c>
      <c r="AP1469" s="3">
        <v>155.03</v>
      </c>
      <c r="AQ1469" s="3">
        <v>153.26</v>
      </c>
      <c r="AR1469" s="3">
        <v>147.34</v>
      </c>
      <c r="AS1469" s="3">
        <v>145.28</v>
      </c>
      <c r="AT1469" s="3">
        <v>139.01</v>
      </c>
      <c r="AU1469" s="3">
        <v>138.07</v>
      </c>
      <c r="AV1469" s="3">
        <v>131.44999999999999</v>
      </c>
      <c r="AW1469" s="3">
        <v>128.56</v>
      </c>
      <c r="AX1469" s="3">
        <v>126.3</v>
      </c>
      <c r="AY1469" s="3">
        <v>122.95</v>
      </c>
    </row>
    <row r="1470" spans="1:51" x14ac:dyDescent="0.35">
      <c r="A1470" s="5">
        <f t="shared" si="23"/>
        <v>44783</v>
      </c>
      <c r="B1470" t="s">
        <v>2282</v>
      </c>
      <c r="C1470" s="2">
        <v>44783</v>
      </c>
      <c r="D1470" s="3">
        <v>389.82</v>
      </c>
      <c r="E1470" s="3">
        <v>437.75</v>
      </c>
      <c r="F1470" s="3">
        <v>497.17</v>
      </c>
      <c r="G1470" s="3">
        <v>527.16</v>
      </c>
      <c r="H1470" s="3">
        <v>527.84</v>
      </c>
      <c r="I1470" s="3">
        <v>522.41</v>
      </c>
      <c r="J1470" s="3">
        <v>491.91</v>
      </c>
      <c r="K1470" s="3">
        <v>451.67</v>
      </c>
      <c r="L1470" s="3">
        <v>421.27</v>
      </c>
      <c r="M1470" s="3">
        <v>415.89</v>
      </c>
      <c r="N1470" s="3">
        <v>410.86</v>
      </c>
      <c r="O1470" s="3">
        <v>397.94</v>
      </c>
      <c r="P1470" s="3">
        <v>399.62</v>
      </c>
      <c r="Q1470" s="3">
        <v>404.14</v>
      </c>
      <c r="R1470" s="3">
        <v>419.77</v>
      </c>
      <c r="S1470" s="3">
        <v>422.7</v>
      </c>
      <c r="T1470" s="3">
        <v>429.26</v>
      </c>
      <c r="U1470" s="3">
        <v>412.69</v>
      </c>
      <c r="V1470" s="3">
        <v>379.54</v>
      </c>
      <c r="W1470" s="3">
        <v>321.17</v>
      </c>
      <c r="X1470" s="3">
        <v>279.12</v>
      </c>
      <c r="Y1470" s="3">
        <v>261.38</v>
      </c>
      <c r="Z1470" s="3">
        <v>257.20999999999998</v>
      </c>
      <c r="AA1470" s="3">
        <v>252.15</v>
      </c>
      <c r="AB1470" s="3">
        <v>257.73</v>
      </c>
      <c r="AC1470" s="3">
        <v>260.8</v>
      </c>
      <c r="AD1470" s="3">
        <v>264.85000000000002</v>
      </c>
      <c r="AE1470" s="3">
        <v>273.55</v>
      </c>
      <c r="AF1470" s="3">
        <v>266.8</v>
      </c>
      <c r="AG1470" s="3">
        <v>264.43</v>
      </c>
      <c r="AH1470" s="3">
        <v>249.02</v>
      </c>
      <c r="AI1470" s="3">
        <v>186.91</v>
      </c>
      <c r="AJ1470" s="3">
        <v>167.06</v>
      </c>
      <c r="AK1470" s="3">
        <v>157.78</v>
      </c>
      <c r="AL1470" s="3">
        <v>148.13</v>
      </c>
      <c r="AM1470" s="3">
        <v>146.09</v>
      </c>
      <c r="AN1470" s="3">
        <v>152.75</v>
      </c>
      <c r="AO1470" s="3">
        <v>165.91</v>
      </c>
      <c r="AP1470" s="3">
        <v>166.95</v>
      </c>
      <c r="AQ1470" s="3">
        <v>165.18</v>
      </c>
      <c r="AR1470" s="3">
        <v>156.30000000000001</v>
      </c>
      <c r="AS1470" s="3">
        <v>154.24</v>
      </c>
      <c r="AT1470" s="3">
        <v>147.97</v>
      </c>
      <c r="AU1470" s="3">
        <v>144.56</v>
      </c>
      <c r="AV1470" s="3">
        <v>137.6</v>
      </c>
      <c r="AW1470" s="3">
        <v>134.71</v>
      </c>
      <c r="AX1470" s="3">
        <v>132.44999999999999</v>
      </c>
      <c r="AY1470" s="3">
        <v>129.1</v>
      </c>
    </row>
    <row r="1471" spans="1:51" x14ac:dyDescent="0.35">
      <c r="A1471" s="5">
        <f t="shared" si="23"/>
        <v>44784</v>
      </c>
      <c r="B1471" t="s">
        <v>2283</v>
      </c>
      <c r="C1471" s="2">
        <v>44784</v>
      </c>
      <c r="D1471" s="3">
        <v>401.65</v>
      </c>
      <c r="E1471" s="3">
        <v>444.3</v>
      </c>
      <c r="F1471" s="3">
        <v>507.6</v>
      </c>
      <c r="G1471" s="3">
        <v>544.9</v>
      </c>
      <c r="H1471" s="3">
        <v>544.15</v>
      </c>
      <c r="I1471" s="3">
        <v>540</v>
      </c>
      <c r="J1471" s="3">
        <v>514.98</v>
      </c>
      <c r="K1471" s="3">
        <v>483.33</v>
      </c>
      <c r="L1471" s="3">
        <v>461.04</v>
      </c>
      <c r="M1471" s="3">
        <v>454.9</v>
      </c>
      <c r="N1471" s="3">
        <v>449.87</v>
      </c>
      <c r="O1471" s="3">
        <v>436.61</v>
      </c>
      <c r="P1471" s="3">
        <v>437.89</v>
      </c>
      <c r="Q1471" s="3">
        <v>441.51</v>
      </c>
      <c r="R1471" s="3">
        <v>457.51</v>
      </c>
      <c r="S1471" s="3">
        <v>460.44</v>
      </c>
      <c r="T1471" s="3">
        <v>468.25</v>
      </c>
      <c r="U1471" s="3">
        <v>451.68</v>
      </c>
      <c r="V1471" s="3">
        <v>414.55</v>
      </c>
      <c r="W1471" s="3">
        <v>342.55</v>
      </c>
      <c r="X1471" s="3">
        <v>299.97000000000003</v>
      </c>
      <c r="Y1471" s="3">
        <v>281.86</v>
      </c>
      <c r="Z1471" s="3">
        <v>277.27999999999997</v>
      </c>
      <c r="AA1471" s="3">
        <v>271.01</v>
      </c>
      <c r="AB1471" s="3">
        <v>274.17</v>
      </c>
      <c r="AC1471" s="3">
        <v>281.27</v>
      </c>
      <c r="AD1471" s="3">
        <v>285.60000000000002</v>
      </c>
      <c r="AE1471" s="3">
        <v>294.3</v>
      </c>
      <c r="AF1471" s="3">
        <v>288.64</v>
      </c>
      <c r="AG1471" s="3">
        <v>286.27</v>
      </c>
      <c r="AH1471" s="3">
        <v>269.95</v>
      </c>
      <c r="AI1471" s="3">
        <v>200.4</v>
      </c>
      <c r="AJ1471" s="3">
        <v>176.9</v>
      </c>
      <c r="AK1471" s="3">
        <v>167.62</v>
      </c>
      <c r="AL1471" s="3">
        <v>157.97</v>
      </c>
      <c r="AM1471" s="3">
        <v>155.93</v>
      </c>
      <c r="AN1471" s="3">
        <v>162.59</v>
      </c>
      <c r="AO1471" s="3">
        <v>176.34</v>
      </c>
      <c r="AP1471" s="3">
        <v>177.38</v>
      </c>
      <c r="AQ1471" s="3">
        <v>175.61</v>
      </c>
      <c r="AR1471" s="3">
        <v>167.32</v>
      </c>
      <c r="AS1471" s="3">
        <v>165.26</v>
      </c>
      <c r="AT1471" s="3">
        <v>158.99</v>
      </c>
      <c r="AU1471" s="3">
        <v>149.80000000000001</v>
      </c>
      <c r="AV1471" s="3">
        <v>142.84</v>
      </c>
      <c r="AW1471" s="3">
        <v>139.94999999999999</v>
      </c>
      <c r="AX1471" s="3">
        <v>137.69</v>
      </c>
      <c r="AY1471" s="3">
        <v>134.34</v>
      </c>
    </row>
    <row r="1472" spans="1:51" x14ac:dyDescent="0.35">
      <c r="A1472" s="5">
        <f t="shared" si="23"/>
        <v>44785</v>
      </c>
      <c r="B1472" t="s">
        <v>2284</v>
      </c>
      <c r="C1472" s="2">
        <v>44785</v>
      </c>
      <c r="D1472" s="3">
        <v>395.8</v>
      </c>
      <c r="E1472" s="3">
        <v>439.79</v>
      </c>
      <c r="F1472" s="3">
        <v>500.17</v>
      </c>
      <c r="G1472" s="3">
        <v>536.9</v>
      </c>
      <c r="H1472" s="3">
        <v>538.17999999999995</v>
      </c>
      <c r="I1472" s="3">
        <v>536.58000000000004</v>
      </c>
      <c r="J1472" s="3">
        <v>518.83000000000004</v>
      </c>
      <c r="K1472" s="3">
        <v>481.95</v>
      </c>
      <c r="L1472" s="3">
        <v>459.23</v>
      </c>
      <c r="M1472" s="3">
        <v>453.85</v>
      </c>
      <c r="N1472" s="3">
        <v>447.96</v>
      </c>
      <c r="O1472" s="3">
        <v>435.94</v>
      </c>
      <c r="P1472" s="3">
        <v>437.55</v>
      </c>
      <c r="Q1472" s="3">
        <v>439.75</v>
      </c>
      <c r="R1472" s="3">
        <v>455.76</v>
      </c>
      <c r="S1472" s="3">
        <v>458.69</v>
      </c>
      <c r="T1472" s="3">
        <v>466.43</v>
      </c>
      <c r="U1472" s="3">
        <v>449.87</v>
      </c>
      <c r="V1472" s="3">
        <v>412.75</v>
      </c>
      <c r="W1472" s="3">
        <v>346.74</v>
      </c>
      <c r="X1472" s="3">
        <v>304.17</v>
      </c>
      <c r="Y1472" s="3">
        <v>286.06</v>
      </c>
      <c r="Z1472" s="3">
        <v>283.06</v>
      </c>
      <c r="AA1472" s="3">
        <v>276.79000000000002</v>
      </c>
      <c r="AB1472" s="3">
        <v>279.95</v>
      </c>
      <c r="AC1472" s="3">
        <v>288.56</v>
      </c>
      <c r="AD1472" s="3">
        <v>292.89</v>
      </c>
      <c r="AE1472" s="3">
        <v>301.58999999999997</v>
      </c>
      <c r="AF1472" s="3">
        <v>295.94</v>
      </c>
      <c r="AG1472" s="3">
        <v>293.57</v>
      </c>
      <c r="AH1472" s="3">
        <v>277.26</v>
      </c>
      <c r="AI1472" s="3">
        <v>206.17</v>
      </c>
      <c r="AJ1472" s="3">
        <v>182.67</v>
      </c>
      <c r="AK1472" s="3">
        <v>173.39</v>
      </c>
      <c r="AL1472" s="3">
        <v>163.74</v>
      </c>
      <c r="AM1472" s="3">
        <v>161.69999999999999</v>
      </c>
      <c r="AN1472" s="3">
        <v>168.36</v>
      </c>
      <c r="AO1472" s="3">
        <v>182.11</v>
      </c>
      <c r="AP1472" s="3">
        <v>183.15</v>
      </c>
      <c r="AQ1472" s="3">
        <v>181.38</v>
      </c>
      <c r="AR1472" s="3">
        <v>173.09</v>
      </c>
      <c r="AS1472" s="3">
        <v>171.03</v>
      </c>
      <c r="AT1472" s="3">
        <v>164.76</v>
      </c>
      <c r="AU1472" s="3">
        <v>153.79</v>
      </c>
      <c r="AV1472" s="3">
        <v>146.84</v>
      </c>
      <c r="AW1472" s="3">
        <v>143.94999999999999</v>
      </c>
      <c r="AX1472" s="3">
        <v>141.69</v>
      </c>
      <c r="AY1472" s="3">
        <v>138.34</v>
      </c>
    </row>
    <row r="1473" spans="1:51" x14ac:dyDescent="0.35">
      <c r="A1473" s="5">
        <f t="shared" si="23"/>
        <v>44788</v>
      </c>
      <c r="B1473" t="s">
        <v>2285</v>
      </c>
      <c r="C1473" s="2">
        <v>44788</v>
      </c>
      <c r="D1473" s="3">
        <v>422.75</v>
      </c>
      <c r="E1473" s="3">
        <v>469.25</v>
      </c>
      <c r="F1473" s="3">
        <v>529.21</v>
      </c>
      <c r="G1473" s="3">
        <v>571.41</v>
      </c>
      <c r="H1473" s="3">
        <v>571.41</v>
      </c>
      <c r="I1473" s="3">
        <v>570.5</v>
      </c>
      <c r="J1473" s="3">
        <v>548.91</v>
      </c>
      <c r="K1473" s="3">
        <v>502.76</v>
      </c>
      <c r="L1473" s="3">
        <v>479.31</v>
      </c>
      <c r="M1473" s="3">
        <v>473.12</v>
      </c>
      <c r="N1473" s="3">
        <v>463.76</v>
      </c>
      <c r="O1473" s="3">
        <v>451.28</v>
      </c>
      <c r="P1473" s="3">
        <v>452.71</v>
      </c>
      <c r="Q1473" s="3">
        <v>459.66</v>
      </c>
      <c r="R1473" s="3">
        <v>475.68</v>
      </c>
      <c r="S1473" s="3">
        <v>477.68</v>
      </c>
      <c r="T1473" s="3">
        <v>482.09</v>
      </c>
      <c r="U1473" s="3">
        <v>465.53</v>
      </c>
      <c r="V1473" s="3">
        <v>426.53</v>
      </c>
      <c r="W1473" s="3">
        <v>356.37</v>
      </c>
      <c r="X1473" s="3">
        <v>313.8</v>
      </c>
      <c r="Y1473" s="3">
        <v>295.69</v>
      </c>
      <c r="Z1473" s="3">
        <v>292.7</v>
      </c>
      <c r="AA1473" s="3">
        <v>286.43</v>
      </c>
      <c r="AB1473" s="3">
        <v>289.60000000000002</v>
      </c>
      <c r="AC1473" s="3">
        <v>297.36</v>
      </c>
      <c r="AD1473" s="3">
        <v>301.69</v>
      </c>
      <c r="AE1473" s="3">
        <v>310.39</v>
      </c>
      <c r="AF1473" s="3">
        <v>304.74</v>
      </c>
      <c r="AG1473" s="3">
        <v>302.37</v>
      </c>
      <c r="AH1473" s="3">
        <v>286.06</v>
      </c>
      <c r="AI1473" s="3">
        <v>215.28</v>
      </c>
      <c r="AJ1473" s="3">
        <v>191.78</v>
      </c>
      <c r="AK1473" s="3">
        <v>182.5</v>
      </c>
      <c r="AL1473" s="3">
        <v>172.93</v>
      </c>
      <c r="AM1473" s="3">
        <v>170.89</v>
      </c>
      <c r="AN1473" s="3">
        <v>177.55</v>
      </c>
      <c r="AO1473" s="3">
        <v>193.58</v>
      </c>
      <c r="AP1473" s="3">
        <v>194.62</v>
      </c>
      <c r="AQ1473" s="3">
        <v>192.85</v>
      </c>
      <c r="AR1473" s="3">
        <v>184.54</v>
      </c>
      <c r="AS1473" s="3">
        <v>182.48</v>
      </c>
      <c r="AT1473" s="3">
        <v>176.21</v>
      </c>
      <c r="AU1473" s="3">
        <v>164.39</v>
      </c>
      <c r="AV1473" s="3">
        <v>157.44</v>
      </c>
      <c r="AW1473" s="3">
        <v>154.54</v>
      </c>
      <c r="AX1473" s="3">
        <v>152.28</v>
      </c>
      <c r="AY1473" s="3">
        <v>148.93</v>
      </c>
    </row>
    <row r="1474" spans="1:51" x14ac:dyDescent="0.35">
      <c r="A1474" s="5">
        <f t="shared" si="23"/>
        <v>44789</v>
      </c>
      <c r="B1474" t="s">
        <v>2286</v>
      </c>
      <c r="C1474" s="2">
        <v>44789</v>
      </c>
      <c r="D1474" s="3">
        <v>442.34</v>
      </c>
      <c r="E1474" s="3">
        <v>489.04</v>
      </c>
      <c r="F1474" s="3">
        <v>546.66</v>
      </c>
      <c r="G1474" s="3">
        <v>587.91</v>
      </c>
      <c r="H1474" s="3">
        <v>588.66999999999996</v>
      </c>
      <c r="I1474" s="3">
        <v>586.38</v>
      </c>
      <c r="J1474" s="3">
        <v>565.16999999999996</v>
      </c>
      <c r="K1474" s="3">
        <v>519.66999999999996</v>
      </c>
      <c r="L1474" s="3">
        <v>493.67</v>
      </c>
      <c r="M1474" s="3">
        <v>483.73</v>
      </c>
      <c r="N1474" s="3">
        <v>478.03</v>
      </c>
      <c r="O1474" s="3">
        <v>464.82</v>
      </c>
      <c r="P1474" s="3">
        <v>465.9</v>
      </c>
      <c r="Q1474" s="3">
        <v>474.34</v>
      </c>
      <c r="R1474" s="3">
        <v>490.13</v>
      </c>
      <c r="S1474" s="3">
        <v>492.13</v>
      </c>
      <c r="T1474" s="3">
        <v>501.44</v>
      </c>
      <c r="U1474" s="3">
        <v>484.9</v>
      </c>
      <c r="V1474" s="3">
        <v>445.88</v>
      </c>
      <c r="W1474" s="3">
        <v>362.78</v>
      </c>
      <c r="X1474" s="3">
        <v>317.70999999999998</v>
      </c>
      <c r="Y1474" s="3">
        <v>299.60000000000002</v>
      </c>
      <c r="Z1474" s="3">
        <v>297.8</v>
      </c>
      <c r="AA1474" s="3">
        <v>291.52999999999997</v>
      </c>
      <c r="AB1474" s="3">
        <v>294.7</v>
      </c>
      <c r="AC1474" s="3">
        <v>304.54000000000002</v>
      </c>
      <c r="AD1474" s="3">
        <v>308.87</v>
      </c>
      <c r="AE1474" s="3">
        <v>317.57</v>
      </c>
      <c r="AF1474" s="3">
        <v>311.92</v>
      </c>
      <c r="AG1474" s="3">
        <v>309.54000000000002</v>
      </c>
      <c r="AH1474" s="3">
        <v>293.23</v>
      </c>
      <c r="AI1474" s="3">
        <v>216.54</v>
      </c>
      <c r="AJ1474" s="3">
        <v>193.03</v>
      </c>
      <c r="AK1474" s="3">
        <v>183.75</v>
      </c>
      <c r="AL1474" s="3">
        <v>174.18</v>
      </c>
      <c r="AM1474" s="3">
        <v>172.14</v>
      </c>
      <c r="AN1474" s="3">
        <v>178.8</v>
      </c>
      <c r="AO1474" s="3">
        <v>195.51</v>
      </c>
      <c r="AP1474" s="3">
        <v>196.55</v>
      </c>
      <c r="AQ1474" s="3">
        <v>194.78</v>
      </c>
      <c r="AR1474" s="3">
        <v>186.45</v>
      </c>
      <c r="AS1474" s="3">
        <v>184.39</v>
      </c>
      <c r="AT1474" s="3">
        <v>178.11</v>
      </c>
      <c r="AU1474" s="3">
        <v>166.29</v>
      </c>
      <c r="AV1474" s="3">
        <v>159.33000000000001</v>
      </c>
      <c r="AW1474" s="3">
        <v>156.43</v>
      </c>
      <c r="AX1474" s="3">
        <v>154.16999999999999</v>
      </c>
      <c r="AY1474" s="3">
        <v>150.81</v>
      </c>
    </row>
    <row r="1475" spans="1:51" x14ac:dyDescent="0.35">
      <c r="A1475" s="5">
        <f t="shared" si="23"/>
        <v>44790</v>
      </c>
      <c r="B1475" t="s">
        <v>2324</v>
      </c>
      <c r="C1475" s="2">
        <v>44790</v>
      </c>
      <c r="D1475" s="3">
        <v>439.96</v>
      </c>
      <c r="E1475" s="3">
        <v>488.96</v>
      </c>
      <c r="F1475" s="3">
        <v>545.86</v>
      </c>
      <c r="G1475" s="3">
        <v>587.67999999999995</v>
      </c>
      <c r="H1475" s="3">
        <v>586.92999999999995</v>
      </c>
      <c r="I1475" s="3">
        <v>585.24</v>
      </c>
      <c r="J1475" s="3">
        <v>564.78</v>
      </c>
      <c r="K1475" s="3">
        <v>523.28</v>
      </c>
      <c r="L1475" s="3">
        <v>497.28</v>
      </c>
      <c r="M1475" s="3">
        <v>487.34</v>
      </c>
      <c r="N1475" s="3">
        <v>485.64</v>
      </c>
      <c r="O1475" s="3">
        <v>472.43</v>
      </c>
      <c r="P1475" s="3">
        <v>473.51</v>
      </c>
      <c r="Q1475" s="3">
        <v>481.86</v>
      </c>
      <c r="R1475" s="3">
        <v>497.65</v>
      </c>
      <c r="S1475" s="3">
        <v>499.65</v>
      </c>
      <c r="T1475" s="3">
        <v>510.18</v>
      </c>
      <c r="U1475" s="3">
        <v>493.64</v>
      </c>
      <c r="V1475" s="3">
        <v>454.62</v>
      </c>
      <c r="W1475" s="3">
        <v>366.52</v>
      </c>
      <c r="X1475" s="3">
        <v>321.45</v>
      </c>
      <c r="Y1475" s="3">
        <v>303.33999999999997</v>
      </c>
      <c r="Z1475" s="3">
        <v>302.54000000000002</v>
      </c>
      <c r="AA1475" s="3">
        <v>296.27</v>
      </c>
      <c r="AB1475" s="3">
        <v>299.44</v>
      </c>
      <c r="AC1475" s="3">
        <v>311.27999999999997</v>
      </c>
      <c r="AD1475" s="3">
        <v>315.11</v>
      </c>
      <c r="AE1475" s="3">
        <v>323.81</v>
      </c>
      <c r="AF1475" s="3">
        <v>318.16000000000003</v>
      </c>
      <c r="AG1475" s="3">
        <v>315.77999999999997</v>
      </c>
      <c r="AH1475" s="3">
        <v>299.47000000000003</v>
      </c>
      <c r="AI1475" s="3">
        <v>222.78</v>
      </c>
      <c r="AJ1475" s="3">
        <v>199.27</v>
      </c>
      <c r="AK1475" s="3">
        <v>189.99</v>
      </c>
      <c r="AL1475" s="3">
        <v>180.42</v>
      </c>
      <c r="AM1475" s="3">
        <v>178.38</v>
      </c>
      <c r="AN1475" s="3">
        <v>185.04</v>
      </c>
      <c r="AO1475" s="3">
        <v>202.75</v>
      </c>
      <c r="AP1475" s="3">
        <v>203.79</v>
      </c>
      <c r="AQ1475" s="3">
        <v>202.02</v>
      </c>
      <c r="AR1475" s="3">
        <v>193.69</v>
      </c>
      <c r="AS1475" s="3">
        <v>191.63</v>
      </c>
      <c r="AT1475" s="3">
        <v>185.35</v>
      </c>
      <c r="AU1475" s="3">
        <v>172.53</v>
      </c>
      <c r="AV1475" s="3">
        <v>165.57</v>
      </c>
      <c r="AW1475" s="3">
        <v>162.66999999999999</v>
      </c>
      <c r="AX1475" s="3">
        <v>160.41</v>
      </c>
      <c r="AY1475" s="3">
        <v>157.05000000000001</v>
      </c>
    </row>
    <row r="1476" spans="1:51" x14ac:dyDescent="0.35">
      <c r="A1476" s="5">
        <f t="shared" si="23"/>
        <v>44791</v>
      </c>
      <c r="B1476" t="s">
        <v>2325</v>
      </c>
      <c r="C1476" s="2">
        <v>44791</v>
      </c>
      <c r="D1476" s="3">
        <v>456</v>
      </c>
      <c r="E1476" s="3">
        <v>519.29999999999995</v>
      </c>
      <c r="F1476" s="3">
        <v>575.46</v>
      </c>
      <c r="G1476" s="3">
        <v>619.85</v>
      </c>
      <c r="H1476" s="3">
        <v>620.1</v>
      </c>
      <c r="I1476" s="3">
        <v>620</v>
      </c>
      <c r="J1476" s="3">
        <v>598.01</v>
      </c>
      <c r="K1476" s="3">
        <v>554.92999999999995</v>
      </c>
      <c r="L1476" s="3">
        <v>528.17999999999995</v>
      </c>
      <c r="M1476" s="3">
        <v>518.24</v>
      </c>
      <c r="N1476" s="3">
        <v>516.54</v>
      </c>
      <c r="O1476" s="3">
        <v>503.33</v>
      </c>
      <c r="P1476" s="3">
        <v>504.41</v>
      </c>
      <c r="Q1476" s="3">
        <v>513.91</v>
      </c>
      <c r="R1476" s="3">
        <v>530.1</v>
      </c>
      <c r="S1476" s="3">
        <v>532.29999999999995</v>
      </c>
      <c r="T1476" s="3">
        <v>542.98</v>
      </c>
      <c r="U1476" s="3">
        <v>526.73</v>
      </c>
      <c r="V1476" s="3">
        <v>487.92</v>
      </c>
      <c r="W1476" s="3">
        <v>390.02</v>
      </c>
      <c r="X1476" s="3">
        <v>345.13</v>
      </c>
      <c r="Y1476" s="3">
        <v>327.17</v>
      </c>
      <c r="Z1476" s="3">
        <v>326.51</v>
      </c>
      <c r="AA1476" s="3">
        <v>320.41000000000003</v>
      </c>
      <c r="AB1476" s="3">
        <v>323.76</v>
      </c>
      <c r="AC1476" s="3">
        <v>332.78</v>
      </c>
      <c r="AD1476" s="3">
        <v>336.77</v>
      </c>
      <c r="AE1476" s="3">
        <v>345.63</v>
      </c>
      <c r="AF1476" s="3">
        <v>340.13</v>
      </c>
      <c r="AG1476" s="3">
        <v>337.89</v>
      </c>
      <c r="AH1476" s="3">
        <v>320.52</v>
      </c>
      <c r="AI1476" s="3">
        <v>238.97</v>
      </c>
      <c r="AJ1476" s="3">
        <v>215.47</v>
      </c>
      <c r="AK1476" s="3">
        <v>206.19</v>
      </c>
      <c r="AL1476" s="3">
        <v>196.62</v>
      </c>
      <c r="AM1476" s="3">
        <v>194.58</v>
      </c>
      <c r="AN1476" s="3">
        <v>201.24</v>
      </c>
      <c r="AO1476" s="3">
        <v>216.96</v>
      </c>
      <c r="AP1476" s="3">
        <v>218</v>
      </c>
      <c r="AQ1476" s="3">
        <v>216.23</v>
      </c>
      <c r="AR1476" s="3">
        <v>207.9</v>
      </c>
      <c r="AS1476" s="3">
        <v>205.84</v>
      </c>
      <c r="AT1476" s="3">
        <v>199.56</v>
      </c>
      <c r="AU1476" s="3">
        <v>166.23</v>
      </c>
      <c r="AV1476" s="3">
        <v>159.27000000000001</v>
      </c>
      <c r="AW1476" s="3">
        <v>156.37</v>
      </c>
      <c r="AX1476" s="3">
        <v>154.12</v>
      </c>
      <c r="AY1476" s="3">
        <v>150.76</v>
      </c>
    </row>
    <row r="1477" spans="1:51" x14ac:dyDescent="0.35">
      <c r="A1477" s="5">
        <f t="shared" si="23"/>
        <v>44792</v>
      </c>
      <c r="B1477" t="s">
        <v>2326</v>
      </c>
      <c r="C1477" s="2">
        <v>44792</v>
      </c>
      <c r="D1477" s="3">
        <v>460.89</v>
      </c>
      <c r="E1477" s="3">
        <v>528.79</v>
      </c>
      <c r="F1477" s="3">
        <v>587.49</v>
      </c>
      <c r="G1477" s="3">
        <v>638.24</v>
      </c>
      <c r="H1477" s="3">
        <v>637.16999999999996</v>
      </c>
      <c r="I1477" s="3">
        <v>634.35</v>
      </c>
      <c r="J1477" s="3">
        <v>620.20000000000005</v>
      </c>
      <c r="K1477" s="3">
        <v>581.28</v>
      </c>
      <c r="L1477" s="3">
        <v>554.53</v>
      </c>
      <c r="M1477" s="3">
        <v>545.59</v>
      </c>
      <c r="N1477" s="3">
        <v>544.59</v>
      </c>
      <c r="O1477" s="3">
        <v>531.38</v>
      </c>
      <c r="P1477" s="3">
        <v>532.46</v>
      </c>
      <c r="Q1477" s="3">
        <v>542.96</v>
      </c>
      <c r="R1477" s="3">
        <v>559.15</v>
      </c>
      <c r="S1477" s="3">
        <v>561.35</v>
      </c>
      <c r="T1477" s="3">
        <v>572.03</v>
      </c>
      <c r="U1477" s="3">
        <v>555.78</v>
      </c>
      <c r="V1477" s="3">
        <v>516.97</v>
      </c>
      <c r="W1477" s="3">
        <v>431.07</v>
      </c>
      <c r="X1477" s="3">
        <v>386.18</v>
      </c>
      <c r="Y1477" s="3">
        <v>368.22</v>
      </c>
      <c r="Z1477" s="3">
        <v>368.06</v>
      </c>
      <c r="AA1477" s="3">
        <v>361.96</v>
      </c>
      <c r="AB1477" s="3">
        <v>365.31</v>
      </c>
      <c r="AC1477" s="3">
        <v>374.31</v>
      </c>
      <c r="AD1477" s="3">
        <v>378.3</v>
      </c>
      <c r="AE1477" s="3">
        <v>387.16</v>
      </c>
      <c r="AF1477" s="3">
        <v>381.66</v>
      </c>
      <c r="AG1477" s="3">
        <v>379.42</v>
      </c>
      <c r="AH1477" s="3">
        <v>357.05</v>
      </c>
      <c r="AI1477" s="3">
        <v>255.5</v>
      </c>
      <c r="AJ1477" s="3">
        <v>228</v>
      </c>
      <c r="AK1477" s="3">
        <v>218.72</v>
      </c>
      <c r="AL1477" s="3">
        <v>209.15</v>
      </c>
      <c r="AM1477" s="3">
        <v>207.11</v>
      </c>
      <c r="AN1477" s="3">
        <v>213.77</v>
      </c>
      <c r="AO1477" s="3">
        <v>230.15</v>
      </c>
      <c r="AP1477" s="3">
        <v>231.19</v>
      </c>
      <c r="AQ1477" s="3">
        <v>229.42</v>
      </c>
      <c r="AR1477" s="3">
        <v>221.09</v>
      </c>
      <c r="AS1477" s="3">
        <v>219.03</v>
      </c>
      <c r="AT1477" s="3">
        <v>212.75</v>
      </c>
      <c r="AU1477" s="3">
        <v>176.42</v>
      </c>
      <c r="AV1477" s="3">
        <v>169.46</v>
      </c>
      <c r="AW1477" s="3">
        <v>166.56</v>
      </c>
      <c r="AX1477" s="3">
        <v>164.31</v>
      </c>
      <c r="AY1477" s="3">
        <v>160.94999999999999</v>
      </c>
    </row>
    <row r="1478" spans="1:51" x14ac:dyDescent="0.35">
      <c r="A1478" s="5">
        <f t="shared" si="23"/>
        <v>44795</v>
      </c>
      <c r="B1478" t="s">
        <v>2327</v>
      </c>
      <c r="C1478" s="2">
        <v>44795</v>
      </c>
      <c r="D1478" s="3">
        <v>526.36</v>
      </c>
      <c r="E1478" s="3">
        <v>593.72</v>
      </c>
      <c r="F1478" s="3">
        <v>654.85</v>
      </c>
      <c r="G1478" s="3">
        <v>711.72</v>
      </c>
      <c r="H1478" s="3">
        <v>711.91</v>
      </c>
      <c r="I1478" s="3">
        <v>705.89</v>
      </c>
      <c r="J1478" s="3">
        <v>684.39</v>
      </c>
      <c r="K1478" s="3">
        <v>629.89</v>
      </c>
      <c r="L1478" s="3">
        <v>600.04</v>
      </c>
      <c r="M1478" s="3">
        <v>590.28</v>
      </c>
      <c r="N1478" s="3">
        <v>588.9</v>
      </c>
      <c r="O1478" s="3">
        <v>577.79</v>
      </c>
      <c r="P1478" s="3">
        <v>579.35</v>
      </c>
      <c r="Q1478" s="3">
        <v>589.6</v>
      </c>
      <c r="R1478" s="3">
        <v>605.22</v>
      </c>
      <c r="S1478" s="3">
        <v>606.84</v>
      </c>
      <c r="T1478" s="3">
        <v>621.76</v>
      </c>
      <c r="U1478" s="3">
        <v>607.85</v>
      </c>
      <c r="V1478" s="3">
        <v>552.69000000000005</v>
      </c>
      <c r="W1478" s="3">
        <v>475.69</v>
      </c>
      <c r="X1478" s="3">
        <v>416.38</v>
      </c>
      <c r="Y1478" s="3">
        <v>412.93</v>
      </c>
      <c r="Z1478" s="3">
        <v>403.07</v>
      </c>
      <c r="AA1478" s="3">
        <v>404.07</v>
      </c>
      <c r="AB1478" s="3">
        <v>407.2</v>
      </c>
      <c r="AC1478" s="3">
        <v>414.2</v>
      </c>
      <c r="AD1478" s="3">
        <v>418.19</v>
      </c>
      <c r="AE1478" s="3">
        <v>427.05</v>
      </c>
      <c r="AF1478" s="3">
        <v>422.46</v>
      </c>
      <c r="AG1478" s="3">
        <v>418.81</v>
      </c>
      <c r="AH1478" s="3">
        <v>395.04</v>
      </c>
      <c r="AI1478" s="3">
        <v>292.87</v>
      </c>
      <c r="AJ1478" s="3">
        <v>260.43</v>
      </c>
      <c r="AK1478" s="3">
        <v>244.19</v>
      </c>
      <c r="AL1478" s="3">
        <v>238.7</v>
      </c>
      <c r="AM1478" s="3">
        <v>238.2</v>
      </c>
      <c r="AN1478" s="3">
        <v>245.2</v>
      </c>
      <c r="AO1478" s="3">
        <v>262.7</v>
      </c>
      <c r="AP1478" s="3">
        <v>265.55</v>
      </c>
      <c r="AQ1478" s="3">
        <v>260.37</v>
      </c>
      <c r="AR1478" s="3">
        <v>249.62</v>
      </c>
      <c r="AS1478" s="3">
        <v>247.56</v>
      </c>
      <c r="AT1478" s="3">
        <v>241.28</v>
      </c>
      <c r="AU1478" s="3">
        <v>201.09</v>
      </c>
      <c r="AV1478" s="3">
        <v>194.13</v>
      </c>
      <c r="AW1478" s="3">
        <v>191.23</v>
      </c>
      <c r="AX1478" s="3">
        <v>188.98</v>
      </c>
      <c r="AY1478" s="3">
        <v>185.62</v>
      </c>
    </row>
    <row r="1479" spans="1:51" x14ac:dyDescent="0.35">
      <c r="A1479" s="5">
        <f t="shared" si="23"/>
        <v>44796</v>
      </c>
      <c r="B1479" t="s">
        <v>2332</v>
      </c>
      <c r="C1479" s="2">
        <v>44796</v>
      </c>
      <c r="D1479" s="3">
        <v>494.36</v>
      </c>
      <c r="E1479" s="3">
        <v>560.36</v>
      </c>
      <c r="F1479" s="3">
        <v>628.16</v>
      </c>
      <c r="G1479" s="3">
        <v>699.11</v>
      </c>
      <c r="H1479" s="3">
        <v>699.11</v>
      </c>
      <c r="I1479" s="3">
        <v>693.61</v>
      </c>
      <c r="J1479" s="3">
        <v>673.07</v>
      </c>
      <c r="K1479" s="3">
        <v>614.41999999999996</v>
      </c>
      <c r="L1479" s="3">
        <v>584.74</v>
      </c>
      <c r="M1479" s="3">
        <v>583.61</v>
      </c>
      <c r="N1479" s="3">
        <v>576.07000000000005</v>
      </c>
      <c r="O1479" s="3">
        <v>565.05999999999995</v>
      </c>
      <c r="P1479" s="3">
        <v>566.25</v>
      </c>
      <c r="Q1479" s="3">
        <v>573.27</v>
      </c>
      <c r="R1479" s="3">
        <v>583.27</v>
      </c>
      <c r="S1479" s="3">
        <v>584.71</v>
      </c>
      <c r="T1479" s="3">
        <v>600.94000000000005</v>
      </c>
      <c r="U1479" s="3">
        <v>586.88</v>
      </c>
      <c r="V1479" s="3">
        <v>531.37</v>
      </c>
      <c r="W1479" s="3">
        <v>457.87</v>
      </c>
      <c r="X1479" s="3">
        <v>401.87</v>
      </c>
      <c r="Y1479" s="3">
        <v>398.91</v>
      </c>
      <c r="Z1479" s="3">
        <v>388.8</v>
      </c>
      <c r="AA1479" s="3">
        <v>389.7</v>
      </c>
      <c r="AB1479" s="3">
        <v>392.83</v>
      </c>
      <c r="AC1479" s="3">
        <v>397.83</v>
      </c>
      <c r="AD1479" s="3">
        <v>400.83</v>
      </c>
      <c r="AE1479" s="3">
        <v>408.83</v>
      </c>
      <c r="AF1479" s="3">
        <v>404.01</v>
      </c>
      <c r="AG1479" s="3">
        <v>399.79</v>
      </c>
      <c r="AH1479" s="3">
        <v>377.79</v>
      </c>
      <c r="AI1479" s="3">
        <v>277.37</v>
      </c>
      <c r="AJ1479" s="3">
        <v>249.35</v>
      </c>
      <c r="AK1479" s="3">
        <v>233.12</v>
      </c>
      <c r="AL1479" s="3">
        <v>227.04</v>
      </c>
      <c r="AM1479" s="3">
        <v>226.43</v>
      </c>
      <c r="AN1479" s="3">
        <v>233.14</v>
      </c>
      <c r="AO1479" s="3">
        <v>250.14</v>
      </c>
      <c r="AP1479" s="3">
        <v>252.99</v>
      </c>
      <c r="AQ1479" s="3">
        <v>247.12</v>
      </c>
      <c r="AR1479" s="3">
        <v>235.69</v>
      </c>
      <c r="AS1479" s="3">
        <v>233.63</v>
      </c>
      <c r="AT1479" s="3">
        <v>227.35</v>
      </c>
      <c r="AU1479" s="3">
        <v>189.62</v>
      </c>
      <c r="AV1479" s="3">
        <v>184.62</v>
      </c>
      <c r="AW1479" s="3">
        <v>181.72</v>
      </c>
      <c r="AX1479" s="3">
        <v>179.47</v>
      </c>
      <c r="AY1479" s="3">
        <v>176.11</v>
      </c>
    </row>
    <row r="1480" spans="1:51" x14ac:dyDescent="0.35">
      <c r="A1480" s="5">
        <f t="shared" si="23"/>
        <v>44797</v>
      </c>
      <c r="B1480" t="s">
        <v>2333</v>
      </c>
      <c r="C1480" s="2">
        <v>44797</v>
      </c>
      <c r="D1480" s="3">
        <v>546.78</v>
      </c>
      <c r="E1480" s="3">
        <v>596.08000000000004</v>
      </c>
      <c r="F1480" s="3">
        <v>677.58</v>
      </c>
      <c r="G1480" s="3">
        <v>752.11</v>
      </c>
      <c r="H1480" s="3">
        <v>753.11</v>
      </c>
      <c r="I1480" s="3">
        <v>750.75</v>
      </c>
      <c r="J1480" s="3">
        <v>726.53</v>
      </c>
      <c r="K1480" s="3">
        <v>661.03</v>
      </c>
      <c r="L1480" s="3">
        <v>632.99</v>
      </c>
      <c r="M1480" s="3">
        <v>629.49</v>
      </c>
      <c r="N1480" s="3">
        <v>621.95000000000005</v>
      </c>
      <c r="O1480" s="3">
        <v>610.94000000000005</v>
      </c>
      <c r="P1480" s="3">
        <v>612.13</v>
      </c>
      <c r="Q1480" s="3">
        <v>615.15</v>
      </c>
      <c r="R1480" s="3">
        <v>623.08000000000004</v>
      </c>
      <c r="S1480" s="3">
        <v>624.74</v>
      </c>
      <c r="T1480" s="3">
        <v>640.97</v>
      </c>
      <c r="U1480" s="3">
        <v>629.15</v>
      </c>
      <c r="V1480" s="3">
        <v>571.48</v>
      </c>
      <c r="W1480" s="3">
        <v>481.65</v>
      </c>
      <c r="X1480" s="3">
        <v>413.65</v>
      </c>
      <c r="Y1480" s="3">
        <v>405.39</v>
      </c>
      <c r="Z1480" s="3">
        <v>395.28</v>
      </c>
      <c r="AA1480" s="3">
        <v>396.18</v>
      </c>
      <c r="AB1480" s="3">
        <v>399.31</v>
      </c>
      <c r="AC1480" s="3">
        <v>407.03</v>
      </c>
      <c r="AD1480" s="3">
        <v>411.88</v>
      </c>
      <c r="AE1480" s="3">
        <v>419.88</v>
      </c>
      <c r="AF1480" s="3">
        <v>415.06</v>
      </c>
      <c r="AG1480" s="3">
        <v>410.84</v>
      </c>
      <c r="AH1480" s="3">
        <v>388.84</v>
      </c>
      <c r="AI1480" s="3">
        <v>292.49</v>
      </c>
      <c r="AJ1480" s="3">
        <v>265.49</v>
      </c>
      <c r="AK1480" s="3">
        <v>249.26</v>
      </c>
      <c r="AL1480" s="3">
        <v>243.18</v>
      </c>
      <c r="AM1480" s="3">
        <v>242.57</v>
      </c>
      <c r="AN1480" s="3">
        <v>249.28</v>
      </c>
      <c r="AO1480" s="3">
        <v>263.27999999999997</v>
      </c>
      <c r="AP1480" s="3">
        <v>264.27999999999997</v>
      </c>
      <c r="AQ1480" s="3">
        <v>258.41000000000003</v>
      </c>
      <c r="AR1480" s="3">
        <v>245.41</v>
      </c>
      <c r="AS1480" s="3">
        <v>240.91</v>
      </c>
      <c r="AT1480" s="3">
        <v>234.63</v>
      </c>
      <c r="AU1480" s="3">
        <v>196.9</v>
      </c>
      <c r="AV1480" s="3">
        <v>191.64</v>
      </c>
      <c r="AW1480" s="3">
        <v>188.74</v>
      </c>
      <c r="AX1480" s="3">
        <v>186.49</v>
      </c>
      <c r="AY1480" s="3">
        <v>183.13</v>
      </c>
    </row>
    <row r="1481" spans="1:51" x14ac:dyDescent="0.35">
      <c r="A1481" s="5">
        <f t="shared" si="23"/>
        <v>44798</v>
      </c>
      <c r="B1481" t="s">
        <v>2335</v>
      </c>
      <c r="C1481" s="2">
        <v>44798</v>
      </c>
      <c r="D1481" s="3">
        <v>590.71</v>
      </c>
      <c r="E1481" s="3">
        <v>653.19000000000005</v>
      </c>
      <c r="F1481" s="3">
        <v>743.19</v>
      </c>
      <c r="G1481" s="3">
        <v>822.13</v>
      </c>
      <c r="H1481" s="3">
        <v>822.24</v>
      </c>
      <c r="I1481" s="3">
        <v>818.24</v>
      </c>
      <c r="J1481" s="3">
        <v>794.02</v>
      </c>
      <c r="K1481" s="3">
        <v>716.4</v>
      </c>
      <c r="L1481" s="3">
        <v>688.37</v>
      </c>
      <c r="M1481" s="3">
        <v>683.17</v>
      </c>
      <c r="N1481" s="3">
        <v>676.67</v>
      </c>
      <c r="O1481" s="3">
        <v>668.75</v>
      </c>
      <c r="P1481" s="3">
        <v>675.42</v>
      </c>
      <c r="Q1481" s="3">
        <v>683.42</v>
      </c>
      <c r="R1481" s="3">
        <v>681.36</v>
      </c>
      <c r="S1481" s="3">
        <v>682.92</v>
      </c>
      <c r="T1481" s="3">
        <v>696.94</v>
      </c>
      <c r="U1481" s="3">
        <v>685.01</v>
      </c>
      <c r="V1481" s="3">
        <v>627.28</v>
      </c>
      <c r="W1481" s="3">
        <v>501.4</v>
      </c>
      <c r="X1481" s="3">
        <v>433.37</v>
      </c>
      <c r="Y1481" s="3">
        <v>424.98</v>
      </c>
      <c r="Z1481" s="3">
        <v>414.7</v>
      </c>
      <c r="AA1481" s="3">
        <v>415.59</v>
      </c>
      <c r="AB1481" s="3">
        <v>418.72</v>
      </c>
      <c r="AC1481" s="3">
        <v>425.43</v>
      </c>
      <c r="AD1481" s="3">
        <v>430.27</v>
      </c>
      <c r="AE1481" s="3">
        <v>438.26</v>
      </c>
      <c r="AF1481" s="3">
        <v>433.43</v>
      </c>
      <c r="AG1481" s="3">
        <v>429.2</v>
      </c>
      <c r="AH1481" s="3">
        <v>407.19</v>
      </c>
      <c r="AI1481" s="3">
        <v>309.83</v>
      </c>
      <c r="AJ1481" s="3">
        <v>282.82</v>
      </c>
      <c r="AK1481" s="3">
        <v>266.58999999999997</v>
      </c>
      <c r="AL1481" s="3">
        <v>260.5</v>
      </c>
      <c r="AM1481" s="3">
        <v>259.89</v>
      </c>
      <c r="AN1481" s="3">
        <v>266.58999999999997</v>
      </c>
      <c r="AO1481" s="3">
        <v>280.58999999999997</v>
      </c>
      <c r="AP1481" s="3">
        <v>281.58</v>
      </c>
      <c r="AQ1481" s="3">
        <v>275.70999999999998</v>
      </c>
      <c r="AR1481" s="3">
        <v>262.7</v>
      </c>
      <c r="AS1481" s="3">
        <v>258.2</v>
      </c>
      <c r="AT1481" s="3">
        <v>251.91</v>
      </c>
      <c r="AU1481" s="3">
        <v>204.18</v>
      </c>
      <c r="AV1481" s="3">
        <v>198.91</v>
      </c>
      <c r="AW1481" s="3">
        <v>196</v>
      </c>
      <c r="AX1481" s="3">
        <v>193.75</v>
      </c>
      <c r="AY1481" s="3">
        <v>190.38</v>
      </c>
    </row>
    <row r="1482" spans="1:51" x14ac:dyDescent="0.35">
      <c r="A1482" s="5">
        <f t="shared" si="23"/>
        <v>44799</v>
      </c>
      <c r="B1482" t="s">
        <v>2337</v>
      </c>
      <c r="C1482" s="2">
        <v>44799</v>
      </c>
      <c r="D1482" s="3">
        <v>640.36</v>
      </c>
      <c r="E1482" s="3">
        <v>702.95</v>
      </c>
      <c r="F1482" s="3">
        <v>788.03</v>
      </c>
      <c r="G1482" s="3">
        <v>875.14</v>
      </c>
      <c r="H1482" s="3">
        <v>876.19</v>
      </c>
      <c r="I1482" s="3">
        <v>875.49</v>
      </c>
      <c r="J1482" s="3">
        <v>848.1</v>
      </c>
      <c r="K1482" s="3">
        <v>759.15</v>
      </c>
      <c r="L1482" s="3">
        <v>730.4</v>
      </c>
      <c r="M1482" s="3">
        <v>725.04</v>
      </c>
      <c r="N1482" s="3">
        <v>717.93</v>
      </c>
      <c r="O1482" s="3">
        <v>709.36</v>
      </c>
      <c r="P1482" s="3">
        <v>716.36</v>
      </c>
      <c r="Q1482" s="3">
        <v>746.1</v>
      </c>
      <c r="R1482" s="3">
        <v>729.28</v>
      </c>
      <c r="S1482" s="3">
        <v>726.99</v>
      </c>
      <c r="T1482" s="3">
        <v>741.65</v>
      </c>
      <c r="U1482" s="3">
        <v>728.4</v>
      </c>
      <c r="V1482" s="3">
        <v>665.89</v>
      </c>
      <c r="W1482" s="3">
        <v>530.1</v>
      </c>
      <c r="X1482" s="3">
        <v>454.41</v>
      </c>
      <c r="Y1482" s="3">
        <v>446.33</v>
      </c>
      <c r="Z1482" s="3">
        <v>432.7</v>
      </c>
      <c r="AA1482" s="3">
        <v>433.6</v>
      </c>
      <c r="AB1482" s="3">
        <v>436.74</v>
      </c>
      <c r="AC1482" s="3">
        <v>448.5</v>
      </c>
      <c r="AD1482" s="3">
        <v>455.49</v>
      </c>
      <c r="AE1482" s="3">
        <v>463.52</v>
      </c>
      <c r="AF1482" s="3">
        <v>459.74</v>
      </c>
      <c r="AG1482" s="3">
        <v>455.53</v>
      </c>
      <c r="AH1482" s="3">
        <v>432.62</v>
      </c>
      <c r="AI1482" s="3">
        <v>334.51</v>
      </c>
      <c r="AJ1482" s="3">
        <v>308.31</v>
      </c>
      <c r="AK1482" s="3">
        <v>292.27999999999997</v>
      </c>
      <c r="AL1482" s="3">
        <v>287.45999999999998</v>
      </c>
      <c r="AM1482" s="3">
        <v>286.88</v>
      </c>
      <c r="AN1482" s="3">
        <v>293.61</v>
      </c>
      <c r="AO1482" s="3">
        <v>308.14</v>
      </c>
      <c r="AP1482" s="3">
        <v>309.16000000000003</v>
      </c>
      <c r="AQ1482" s="3">
        <v>303.32</v>
      </c>
      <c r="AR1482" s="3">
        <v>288.33999999999997</v>
      </c>
      <c r="AS1482" s="3">
        <v>283.55</v>
      </c>
      <c r="AT1482" s="3">
        <v>277.27999999999997</v>
      </c>
      <c r="AU1482" s="3">
        <v>216.91</v>
      </c>
      <c r="AV1482" s="3">
        <v>200.05</v>
      </c>
      <c r="AW1482" s="3">
        <v>197.16</v>
      </c>
      <c r="AX1482" s="3">
        <v>194.93</v>
      </c>
      <c r="AY1482" s="3">
        <v>191.58</v>
      </c>
    </row>
    <row r="1483" spans="1:51" x14ac:dyDescent="0.35">
      <c r="A1483" s="5">
        <f t="shared" si="23"/>
        <v>44802</v>
      </c>
      <c r="B1483" t="s">
        <v>2338</v>
      </c>
      <c r="C1483" s="2">
        <v>44802</v>
      </c>
      <c r="D1483" s="3">
        <v>640.36</v>
      </c>
      <c r="E1483" s="3">
        <v>702.95</v>
      </c>
      <c r="F1483" s="3">
        <v>788.03</v>
      </c>
      <c r="G1483" s="3">
        <v>875.14</v>
      </c>
      <c r="H1483" s="3">
        <v>876.19</v>
      </c>
      <c r="I1483" s="3">
        <v>875.49</v>
      </c>
      <c r="J1483" s="3">
        <v>848.1</v>
      </c>
      <c r="K1483" s="3">
        <v>759.15</v>
      </c>
      <c r="L1483" s="3">
        <v>730.4</v>
      </c>
      <c r="M1483" s="3">
        <v>725.04</v>
      </c>
      <c r="N1483" s="3">
        <v>717.93</v>
      </c>
      <c r="O1483" s="3">
        <v>709.36</v>
      </c>
      <c r="P1483" s="3">
        <v>716.36</v>
      </c>
      <c r="Q1483" s="3">
        <v>746.1</v>
      </c>
      <c r="R1483" s="3">
        <v>729.28</v>
      </c>
      <c r="S1483" s="3">
        <v>726.99</v>
      </c>
      <c r="T1483" s="3">
        <v>741.65</v>
      </c>
      <c r="U1483" s="3">
        <v>728.4</v>
      </c>
      <c r="V1483" s="3">
        <v>665.89</v>
      </c>
      <c r="W1483" s="3">
        <v>530.1</v>
      </c>
      <c r="X1483" s="3">
        <v>454.41</v>
      </c>
      <c r="Y1483" s="3">
        <v>446.33</v>
      </c>
      <c r="Z1483" s="3">
        <v>432.7</v>
      </c>
      <c r="AA1483" s="3">
        <v>433.6</v>
      </c>
      <c r="AB1483" s="3">
        <v>436.74</v>
      </c>
      <c r="AC1483" s="3">
        <v>448.5</v>
      </c>
      <c r="AD1483" s="3">
        <v>455.49</v>
      </c>
      <c r="AE1483" s="3">
        <v>463.52</v>
      </c>
      <c r="AF1483" s="3">
        <v>459.74</v>
      </c>
      <c r="AG1483" s="3">
        <v>455.53</v>
      </c>
      <c r="AH1483" s="3">
        <v>432.62</v>
      </c>
      <c r="AI1483" s="3">
        <v>334.51</v>
      </c>
      <c r="AJ1483" s="3">
        <v>308.31</v>
      </c>
      <c r="AK1483" s="3">
        <v>292.27999999999997</v>
      </c>
      <c r="AL1483" s="3">
        <v>287.45999999999998</v>
      </c>
      <c r="AM1483" s="3">
        <v>286.88</v>
      </c>
      <c r="AN1483" s="3">
        <v>293.61</v>
      </c>
      <c r="AO1483" s="3">
        <v>308.14</v>
      </c>
      <c r="AP1483" s="3">
        <v>309.16000000000003</v>
      </c>
      <c r="AQ1483" s="3">
        <v>303.32</v>
      </c>
      <c r="AR1483" s="3">
        <v>288.33999999999997</v>
      </c>
      <c r="AS1483" s="3">
        <v>283.55</v>
      </c>
      <c r="AT1483" s="3">
        <v>277.27999999999997</v>
      </c>
      <c r="AU1483" s="3">
        <v>216.91</v>
      </c>
      <c r="AV1483" s="3">
        <v>200.05</v>
      </c>
      <c r="AW1483" s="3">
        <v>197.16</v>
      </c>
      <c r="AX1483" s="3">
        <v>194.93</v>
      </c>
      <c r="AY1483" s="3">
        <v>191.58</v>
      </c>
    </row>
    <row r="1484" spans="1:51" x14ac:dyDescent="0.35">
      <c r="A1484" s="5">
        <f t="shared" si="23"/>
        <v>44803</v>
      </c>
      <c r="B1484" t="s">
        <v>2339</v>
      </c>
      <c r="C1484" s="2">
        <v>44803</v>
      </c>
      <c r="D1484" s="3">
        <v>449.87</v>
      </c>
      <c r="E1484" s="3">
        <v>524.52</v>
      </c>
      <c r="F1484" s="3">
        <v>606.99</v>
      </c>
      <c r="G1484" s="3">
        <v>690.25</v>
      </c>
      <c r="H1484" s="3">
        <v>695</v>
      </c>
      <c r="I1484" s="3">
        <v>692</v>
      </c>
      <c r="J1484" s="3">
        <v>656</v>
      </c>
      <c r="K1484" s="3">
        <v>578.82000000000005</v>
      </c>
      <c r="L1484" s="3">
        <v>542.91</v>
      </c>
      <c r="M1484" s="3">
        <v>537.96</v>
      </c>
      <c r="N1484" s="3">
        <v>527.5</v>
      </c>
      <c r="O1484" s="3">
        <v>519.38</v>
      </c>
      <c r="P1484" s="3">
        <v>534.41999999999996</v>
      </c>
      <c r="Q1484" s="3">
        <v>564.46</v>
      </c>
      <c r="R1484" s="3">
        <v>532.46</v>
      </c>
      <c r="S1484" s="3">
        <v>532.46</v>
      </c>
      <c r="T1484" s="3">
        <v>553.46</v>
      </c>
      <c r="U1484" s="3">
        <v>545.28</v>
      </c>
      <c r="V1484" s="3">
        <v>495.28</v>
      </c>
      <c r="W1484" s="3">
        <v>400.28</v>
      </c>
      <c r="X1484" s="3">
        <v>343.28</v>
      </c>
      <c r="Y1484" s="3">
        <v>335.28</v>
      </c>
      <c r="Z1484" s="3">
        <v>325.27999999999997</v>
      </c>
      <c r="AA1484" s="3">
        <v>326.52999999999997</v>
      </c>
      <c r="AB1484" s="3">
        <v>330.75</v>
      </c>
      <c r="AC1484" s="3">
        <v>329.9</v>
      </c>
      <c r="AD1484" s="3">
        <v>337.4</v>
      </c>
      <c r="AE1484" s="3">
        <v>345.65</v>
      </c>
      <c r="AF1484" s="3">
        <v>355.65</v>
      </c>
      <c r="AG1484" s="3">
        <v>352.96</v>
      </c>
      <c r="AH1484" s="3">
        <v>337.96</v>
      </c>
      <c r="AI1484" s="3">
        <v>237.96</v>
      </c>
      <c r="AJ1484" s="3">
        <v>217.96</v>
      </c>
      <c r="AK1484" s="3">
        <v>206.81</v>
      </c>
      <c r="AL1484" s="3">
        <v>202.06</v>
      </c>
      <c r="AM1484" s="3">
        <v>201.56</v>
      </c>
      <c r="AN1484" s="3">
        <v>208.56</v>
      </c>
      <c r="AO1484" s="3">
        <v>228.72</v>
      </c>
      <c r="AP1484" s="3">
        <v>229.97</v>
      </c>
      <c r="AQ1484" s="3">
        <v>224.47</v>
      </c>
      <c r="AR1484" s="3">
        <v>209.94</v>
      </c>
      <c r="AS1484" s="3">
        <v>205.2</v>
      </c>
      <c r="AT1484" s="3">
        <v>198.94</v>
      </c>
      <c r="AU1484" s="3">
        <v>158.94</v>
      </c>
      <c r="AV1484" s="3">
        <v>138.94</v>
      </c>
      <c r="AW1484" s="3">
        <v>136.19</v>
      </c>
      <c r="AX1484" s="3">
        <v>133.99</v>
      </c>
      <c r="AY1484" s="3">
        <v>130.63999999999999</v>
      </c>
    </row>
    <row r="1485" spans="1:51" x14ac:dyDescent="0.35">
      <c r="A1485" s="5">
        <f t="shared" si="23"/>
        <v>44804</v>
      </c>
      <c r="B1485" t="s">
        <v>2340</v>
      </c>
      <c r="C1485" s="2">
        <v>44804</v>
      </c>
      <c r="D1485" s="3">
        <v>458.9</v>
      </c>
      <c r="E1485" s="3">
        <v>547.82000000000005</v>
      </c>
      <c r="F1485" s="3">
        <v>627.42999999999995</v>
      </c>
      <c r="G1485" s="3">
        <v>627.92999999999995</v>
      </c>
      <c r="H1485" s="3">
        <v>618.95000000000005</v>
      </c>
      <c r="I1485" s="3">
        <v>583.57000000000005</v>
      </c>
      <c r="J1485" s="3">
        <v>503.07</v>
      </c>
      <c r="K1485" s="3">
        <v>452.98</v>
      </c>
      <c r="L1485" s="3">
        <v>440.06</v>
      </c>
      <c r="M1485" s="3">
        <v>430.09</v>
      </c>
      <c r="N1485" s="3">
        <v>423.1</v>
      </c>
      <c r="O1485" s="3">
        <v>440.16</v>
      </c>
      <c r="P1485" s="3">
        <v>468.36</v>
      </c>
      <c r="Q1485" s="3">
        <v>439.58</v>
      </c>
      <c r="R1485" s="3">
        <v>439.05</v>
      </c>
      <c r="S1485" s="3">
        <v>457.96</v>
      </c>
      <c r="T1485" s="3">
        <v>453.36</v>
      </c>
      <c r="U1485" s="3">
        <v>411.85</v>
      </c>
      <c r="V1485" s="3">
        <v>324.58999999999997</v>
      </c>
      <c r="W1485" s="3">
        <v>294.44</v>
      </c>
      <c r="X1485" s="3">
        <v>287.04000000000002</v>
      </c>
      <c r="Y1485" s="3">
        <v>277.33999999999997</v>
      </c>
      <c r="Z1485" s="3">
        <v>271.73</v>
      </c>
      <c r="AA1485" s="3">
        <v>274.24</v>
      </c>
      <c r="AB1485" s="3">
        <v>271.93</v>
      </c>
      <c r="AC1485" s="3">
        <v>276.76</v>
      </c>
      <c r="AD1485" s="3">
        <v>285.01</v>
      </c>
      <c r="AE1485" s="3">
        <v>295.38</v>
      </c>
      <c r="AF1485" s="3">
        <v>292.69</v>
      </c>
      <c r="AG1485" s="3">
        <v>279.93</v>
      </c>
      <c r="AH1485" s="3">
        <v>219.27</v>
      </c>
      <c r="AI1485" s="3">
        <v>201.55</v>
      </c>
      <c r="AJ1485" s="3">
        <v>190.4</v>
      </c>
      <c r="AK1485" s="3">
        <v>185.65</v>
      </c>
      <c r="AL1485" s="3">
        <v>185.15</v>
      </c>
      <c r="AM1485" s="3">
        <v>192.15</v>
      </c>
      <c r="AN1485" s="3">
        <v>214.27</v>
      </c>
      <c r="AO1485" s="3">
        <v>215.52</v>
      </c>
      <c r="AP1485" s="3">
        <v>210.02</v>
      </c>
      <c r="AQ1485" s="3">
        <v>196.23</v>
      </c>
      <c r="AR1485" s="3">
        <v>191.49</v>
      </c>
      <c r="AS1485" s="3">
        <v>185.23</v>
      </c>
      <c r="AT1485" s="3">
        <v>163.1</v>
      </c>
      <c r="AU1485" s="3">
        <v>143.1</v>
      </c>
      <c r="AV1485" s="3">
        <v>140.35</v>
      </c>
      <c r="AW1485" s="3">
        <v>138.15</v>
      </c>
      <c r="AX1485" s="3">
        <v>134.80000000000001</v>
      </c>
      <c r="AY1485" s="3">
        <v>136.55000000000001</v>
      </c>
    </row>
    <row r="1486" spans="1:51" x14ac:dyDescent="0.35">
      <c r="A1486" s="5">
        <f t="shared" si="23"/>
        <v>44805</v>
      </c>
      <c r="B1486" t="s">
        <v>2342</v>
      </c>
      <c r="C1486" s="2">
        <v>44805</v>
      </c>
      <c r="D1486" s="3">
        <v>483.74</v>
      </c>
      <c r="E1486" s="3">
        <v>576.29999999999995</v>
      </c>
      <c r="F1486" s="3">
        <v>643.54999999999995</v>
      </c>
      <c r="G1486" s="3">
        <v>643.75</v>
      </c>
      <c r="H1486" s="3">
        <v>634.25</v>
      </c>
      <c r="I1486" s="3">
        <v>595.94000000000005</v>
      </c>
      <c r="J1486" s="3">
        <v>500.45</v>
      </c>
      <c r="K1486" s="3">
        <v>452.2</v>
      </c>
      <c r="L1486" s="3">
        <v>437.43</v>
      </c>
      <c r="M1486" s="3">
        <v>427.55</v>
      </c>
      <c r="N1486" s="3">
        <v>420.6</v>
      </c>
      <c r="O1486" s="3">
        <v>437.89</v>
      </c>
      <c r="P1486" s="3">
        <v>457.42</v>
      </c>
      <c r="Q1486" s="3">
        <v>428.64</v>
      </c>
      <c r="R1486" s="3">
        <v>428.11</v>
      </c>
      <c r="S1486" s="3">
        <v>447.02</v>
      </c>
      <c r="T1486" s="3">
        <v>442.42</v>
      </c>
      <c r="U1486" s="3">
        <v>400.91</v>
      </c>
      <c r="V1486" s="3">
        <v>313.68</v>
      </c>
      <c r="W1486" s="3">
        <v>283.55</v>
      </c>
      <c r="X1486" s="3">
        <v>276.18</v>
      </c>
      <c r="Y1486" s="3">
        <v>266.5</v>
      </c>
      <c r="Z1486" s="3">
        <v>260.92</v>
      </c>
      <c r="AA1486" s="3">
        <v>263.44</v>
      </c>
      <c r="AB1486" s="3">
        <v>263.14999999999998</v>
      </c>
      <c r="AC1486" s="3">
        <v>267.99</v>
      </c>
      <c r="AD1486" s="3">
        <v>276.26</v>
      </c>
      <c r="AE1486" s="3">
        <v>286.64</v>
      </c>
      <c r="AF1486" s="3">
        <v>283.95999999999998</v>
      </c>
      <c r="AG1486" s="3">
        <v>271.20999999999998</v>
      </c>
      <c r="AH1486" s="3">
        <v>219.55</v>
      </c>
      <c r="AI1486" s="3">
        <v>201.84</v>
      </c>
      <c r="AJ1486" s="3">
        <v>190.69</v>
      </c>
      <c r="AK1486" s="3">
        <v>185.94</v>
      </c>
      <c r="AL1486" s="3">
        <v>185.44</v>
      </c>
      <c r="AM1486" s="3">
        <v>192.44</v>
      </c>
      <c r="AN1486" s="3">
        <v>214.56</v>
      </c>
      <c r="AO1486" s="3">
        <v>215.81</v>
      </c>
      <c r="AP1486" s="3">
        <v>210.31</v>
      </c>
      <c r="AQ1486" s="3">
        <v>196.52</v>
      </c>
      <c r="AR1486" s="3">
        <v>191.78</v>
      </c>
      <c r="AS1486" s="3">
        <v>185.52</v>
      </c>
      <c r="AT1486" s="3">
        <v>163.38999999999999</v>
      </c>
      <c r="AU1486" s="3">
        <v>143.38999999999999</v>
      </c>
      <c r="AV1486" s="3">
        <v>140.63999999999999</v>
      </c>
      <c r="AW1486" s="3">
        <v>138.44</v>
      </c>
      <c r="AX1486" s="3">
        <v>135.09</v>
      </c>
      <c r="AY1486" s="3">
        <v>136.84</v>
      </c>
    </row>
    <row r="1487" spans="1:51" x14ac:dyDescent="0.35">
      <c r="A1487" s="5">
        <f t="shared" ref="A1487:A1550" si="24">+A1482+7</f>
        <v>44806</v>
      </c>
      <c r="B1487" t="s">
        <v>2344</v>
      </c>
      <c r="C1487" s="2">
        <v>44806</v>
      </c>
      <c r="D1487" s="3">
        <v>409.42</v>
      </c>
      <c r="E1487" s="3">
        <v>502.95</v>
      </c>
      <c r="F1487" s="3">
        <v>570.99</v>
      </c>
      <c r="G1487" s="3">
        <v>576.41</v>
      </c>
      <c r="H1487" s="3">
        <v>566.91</v>
      </c>
      <c r="I1487" s="3">
        <v>528.6</v>
      </c>
      <c r="J1487" s="3">
        <v>470.6</v>
      </c>
      <c r="K1487" s="3">
        <v>434.85</v>
      </c>
      <c r="L1487" s="3">
        <v>422.08</v>
      </c>
      <c r="M1487" s="3">
        <v>412.2</v>
      </c>
      <c r="N1487" s="3">
        <v>405.25</v>
      </c>
      <c r="O1487" s="3">
        <v>422.54</v>
      </c>
      <c r="P1487" s="3">
        <v>437.46</v>
      </c>
      <c r="Q1487" s="3">
        <v>408.65</v>
      </c>
      <c r="R1487" s="3">
        <v>407.62</v>
      </c>
      <c r="S1487" s="3">
        <v>425.87</v>
      </c>
      <c r="T1487" s="3">
        <v>421.06</v>
      </c>
      <c r="U1487" s="3">
        <v>379.44</v>
      </c>
      <c r="V1487" s="3">
        <v>280.14</v>
      </c>
      <c r="W1487" s="3">
        <v>250.01</v>
      </c>
      <c r="X1487" s="3">
        <v>242.64</v>
      </c>
      <c r="Y1487" s="3">
        <v>232.96</v>
      </c>
      <c r="Z1487" s="3">
        <v>227.38</v>
      </c>
      <c r="AA1487" s="3">
        <v>229.9</v>
      </c>
      <c r="AB1487" s="3">
        <v>232.4</v>
      </c>
      <c r="AC1487" s="3">
        <v>237.24</v>
      </c>
      <c r="AD1487" s="3">
        <v>245.51</v>
      </c>
      <c r="AE1487" s="3">
        <v>255.89</v>
      </c>
      <c r="AF1487" s="3">
        <v>253.21</v>
      </c>
      <c r="AG1487" s="3">
        <v>240.46</v>
      </c>
      <c r="AH1487" s="3">
        <v>199.3</v>
      </c>
      <c r="AI1487" s="3">
        <v>181.59</v>
      </c>
      <c r="AJ1487" s="3">
        <v>170.44</v>
      </c>
      <c r="AK1487" s="3">
        <v>165.69</v>
      </c>
      <c r="AL1487" s="3">
        <v>165.19</v>
      </c>
      <c r="AM1487" s="3">
        <v>172.19</v>
      </c>
      <c r="AN1487" s="3">
        <v>199.19</v>
      </c>
      <c r="AO1487" s="3">
        <v>200.44</v>
      </c>
      <c r="AP1487" s="3">
        <v>194.94</v>
      </c>
      <c r="AQ1487" s="3">
        <v>181.15</v>
      </c>
      <c r="AR1487" s="3">
        <v>176.41</v>
      </c>
      <c r="AS1487" s="3">
        <v>170.15</v>
      </c>
      <c r="AT1487" s="3">
        <v>148.02000000000001</v>
      </c>
      <c r="AU1487" s="3">
        <v>128.02000000000001</v>
      </c>
      <c r="AV1487" s="3">
        <v>125.27</v>
      </c>
      <c r="AW1487" s="3">
        <v>123.07</v>
      </c>
      <c r="AX1487" s="3">
        <v>119.72</v>
      </c>
      <c r="AY1487" s="3">
        <v>121.47</v>
      </c>
    </row>
    <row r="1488" spans="1:51" x14ac:dyDescent="0.35">
      <c r="A1488" s="5">
        <f t="shared" si="24"/>
        <v>44809</v>
      </c>
      <c r="B1488" t="s">
        <v>2345</v>
      </c>
      <c r="C1488" s="2">
        <v>44809</v>
      </c>
      <c r="D1488" s="3">
        <v>462.6</v>
      </c>
      <c r="E1488" s="3">
        <v>583.53</v>
      </c>
      <c r="F1488" s="3">
        <v>657.32</v>
      </c>
      <c r="G1488" s="3">
        <v>661.65</v>
      </c>
      <c r="H1488" s="3">
        <v>656.59</v>
      </c>
      <c r="I1488" s="3">
        <v>613.6</v>
      </c>
      <c r="J1488" s="3">
        <v>529.91999999999996</v>
      </c>
      <c r="K1488" s="3">
        <v>485.92</v>
      </c>
      <c r="L1488" s="3">
        <v>472.74</v>
      </c>
      <c r="M1488" s="3">
        <v>462.83</v>
      </c>
      <c r="N1488" s="3">
        <v>455.89</v>
      </c>
      <c r="O1488" s="3">
        <v>473.89</v>
      </c>
      <c r="P1488" s="3">
        <v>491.66</v>
      </c>
      <c r="Q1488" s="3">
        <v>463.03</v>
      </c>
      <c r="R1488" s="3">
        <v>463.08</v>
      </c>
      <c r="S1488" s="3">
        <v>482.97</v>
      </c>
      <c r="T1488" s="3">
        <v>478.11</v>
      </c>
      <c r="U1488" s="3">
        <v>428.09</v>
      </c>
      <c r="V1488" s="3">
        <v>316.08999999999997</v>
      </c>
      <c r="W1488" s="3">
        <v>281.08999999999997</v>
      </c>
      <c r="X1488" s="3">
        <v>273.72000000000003</v>
      </c>
      <c r="Y1488" s="3">
        <v>263.35000000000002</v>
      </c>
      <c r="Z1488" s="3">
        <v>257.77</v>
      </c>
      <c r="AA1488" s="3">
        <v>261.92</v>
      </c>
      <c r="AB1488" s="3">
        <v>269.92</v>
      </c>
      <c r="AC1488" s="3">
        <v>275.61</v>
      </c>
      <c r="AD1488" s="3">
        <v>282.58999999999997</v>
      </c>
      <c r="AE1488" s="3">
        <v>291.64</v>
      </c>
      <c r="AF1488" s="3">
        <v>289.89999999999998</v>
      </c>
      <c r="AG1488" s="3">
        <v>279.51</v>
      </c>
      <c r="AH1488" s="3">
        <v>224.51</v>
      </c>
      <c r="AI1488" s="3">
        <v>199.51</v>
      </c>
      <c r="AJ1488" s="3">
        <v>187.51</v>
      </c>
      <c r="AK1488" s="3">
        <v>182.7</v>
      </c>
      <c r="AL1488" s="3">
        <v>182.15</v>
      </c>
      <c r="AM1488" s="3">
        <v>189.03</v>
      </c>
      <c r="AN1488" s="3">
        <v>217.03</v>
      </c>
      <c r="AO1488" s="3">
        <v>218.28</v>
      </c>
      <c r="AP1488" s="3">
        <v>213.34</v>
      </c>
      <c r="AQ1488" s="3">
        <v>204.96</v>
      </c>
      <c r="AR1488" s="3">
        <v>200.17</v>
      </c>
      <c r="AS1488" s="3">
        <v>191.03</v>
      </c>
      <c r="AT1488" s="3">
        <v>156.03</v>
      </c>
      <c r="AU1488" s="3">
        <v>128.03</v>
      </c>
      <c r="AV1488" s="3">
        <v>125.28</v>
      </c>
      <c r="AW1488" s="3">
        <v>123.08</v>
      </c>
      <c r="AX1488" s="3">
        <v>119.73</v>
      </c>
      <c r="AY1488" s="3">
        <v>121.48</v>
      </c>
    </row>
    <row r="1489" spans="1:51" x14ac:dyDescent="0.35">
      <c r="A1489" s="5">
        <f t="shared" si="24"/>
        <v>44810</v>
      </c>
      <c r="B1489" t="s">
        <v>2346</v>
      </c>
      <c r="C1489" s="2">
        <v>44810</v>
      </c>
      <c r="D1489" s="3">
        <v>428.18</v>
      </c>
      <c r="E1489" s="3">
        <v>558.64</v>
      </c>
      <c r="F1489" s="3">
        <v>636.64</v>
      </c>
      <c r="G1489" s="3">
        <v>639.64</v>
      </c>
      <c r="H1489" s="3">
        <v>632.64</v>
      </c>
      <c r="I1489" s="3">
        <v>595.14</v>
      </c>
      <c r="J1489" s="3">
        <v>530.23</v>
      </c>
      <c r="K1489" s="3">
        <v>497.73</v>
      </c>
      <c r="L1489" s="3">
        <v>485.23</v>
      </c>
      <c r="M1489" s="3">
        <v>476.73</v>
      </c>
      <c r="N1489" s="3">
        <v>471.73</v>
      </c>
      <c r="O1489" s="3">
        <v>490.73</v>
      </c>
      <c r="P1489" s="3">
        <v>510.73</v>
      </c>
      <c r="Q1489" s="3">
        <v>482.73</v>
      </c>
      <c r="R1489" s="3">
        <v>483.26</v>
      </c>
      <c r="S1489" s="3">
        <v>502.8</v>
      </c>
      <c r="T1489" s="3">
        <v>497.8</v>
      </c>
      <c r="U1489" s="3">
        <v>447.65</v>
      </c>
      <c r="V1489" s="3">
        <v>335.15</v>
      </c>
      <c r="W1489" s="3">
        <v>300.14999999999998</v>
      </c>
      <c r="X1489" s="3">
        <v>292.77999999999997</v>
      </c>
      <c r="Y1489" s="3">
        <v>282.41000000000003</v>
      </c>
      <c r="Z1489" s="3">
        <v>276.83</v>
      </c>
      <c r="AA1489" s="3">
        <v>280.98</v>
      </c>
      <c r="AB1489" s="3">
        <v>285.48</v>
      </c>
      <c r="AC1489" s="3">
        <v>288.73</v>
      </c>
      <c r="AD1489" s="3">
        <v>295.68</v>
      </c>
      <c r="AE1489" s="3">
        <v>304.67</v>
      </c>
      <c r="AF1489" s="3">
        <v>301.83999999999997</v>
      </c>
      <c r="AG1489" s="3">
        <v>291.07</v>
      </c>
      <c r="AH1489" s="3">
        <v>231.07</v>
      </c>
      <c r="AI1489" s="3">
        <v>202.57</v>
      </c>
      <c r="AJ1489" s="3">
        <v>190.07</v>
      </c>
      <c r="AK1489" s="3">
        <v>185.07</v>
      </c>
      <c r="AL1489" s="3">
        <v>184.43</v>
      </c>
      <c r="AM1489" s="3">
        <v>191.76</v>
      </c>
      <c r="AN1489" s="3">
        <v>221.76</v>
      </c>
      <c r="AO1489" s="3">
        <v>225.26</v>
      </c>
      <c r="AP1489" s="3">
        <v>220.75</v>
      </c>
      <c r="AQ1489" s="3">
        <v>212.66</v>
      </c>
      <c r="AR1489" s="3">
        <v>207.87</v>
      </c>
      <c r="AS1489" s="3">
        <v>200.1</v>
      </c>
      <c r="AT1489" s="3">
        <v>166.6</v>
      </c>
      <c r="AU1489" s="3">
        <v>140.1</v>
      </c>
      <c r="AV1489" s="3">
        <v>138.1</v>
      </c>
      <c r="AW1489" s="3">
        <v>135.96</v>
      </c>
      <c r="AX1489" s="3">
        <v>132.61000000000001</v>
      </c>
      <c r="AY1489" s="3">
        <v>134.36000000000001</v>
      </c>
    </row>
    <row r="1490" spans="1:51" x14ac:dyDescent="0.35">
      <c r="A1490" s="5">
        <f t="shared" si="24"/>
        <v>44811</v>
      </c>
      <c r="B1490" t="s">
        <v>2349</v>
      </c>
      <c r="C1490" s="2">
        <v>44811</v>
      </c>
      <c r="D1490" s="3">
        <v>404.06</v>
      </c>
      <c r="E1490" s="3">
        <v>499.78</v>
      </c>
      <c r="F1490" s="3">
        <v>575.23</v>
      </c>
      <c r="G1490" s="3">
        <v>582.73</v>
      </c>
      <c r="H1490" s="3">
        <v>583.12</v>
      </c>
      <c r="I1490" s="3">
        <v>552.52</v>
      </c>
      <c r="J1490" s="3">
        <v>502.52</v>
      </c>
      <c r="K1490" s="3">
        <v>479.52</v>
      </c>
      <c r="L1490" s="3">
        <v>469.52</v>
      </c>
      <c r="M1490" s="3">
        <v>466.52</v>
      </c>
      <c r="N1490" s="3">
        <v>464.44</v>
      </c>
      <c r="O1490" s="3">
        <v>483.44</v>
      </c>
      <c r="P1490" s="3">
        <v>499.44</v>
      </c>
      <c r="Q1490" s="3">
        <v>479.44</v>
      </c>
      <c r="R1490" s="3">
        <v>479.97</v>
      </c>
      <c r="S1490" s="3">
        <v>497.97</v>
      </c>
      <c r="T1490" s="3">
        <v>492.97</v>
      </c>
      <c r="U1490" s="3">
        <v>442.97</v>
      </c>
      <c r="V1490" s="3">
        <v>330.45</v>
      </c>
      <c r="W1490" s="3">
        <v>294.82</v>
      </c>
      <c r="X1490" s="3">
        <v>288.27</v>
      </c>
      <c r="Y1490" s="3">
        <v>277.95</v>
      </c>
      <c r="Z1490" s="3">
        <v>272.54000000000002</v>
      </c>
      <c r="AA1490" s="3">
        <v>276.77</v>
      </c>
      <c r="AB1490" s="3">
        <v>283.77</v>
      </c>
      <c r="AC1490" s="3">
        <v>288.79000000000002</v>
      </c>
      <c r="AD1490" s="3">
        <v>295.76</v>
      </c>
      <c r="AE1490" s="3">
        <v>304.88</v>
      </c>
      <c r="AF1490" s="3">
        <v>302.08</v>
      </c>
      <c r="AG1490" s="3">
        <v>291.37</v>
      </c>
      <c r="AH1490" s="3">
        <v>233.51</v>
      </c>
      <c r="AI1490" s="3">
        <v>205.13</v>
      </c>
      <c r="AJ1490" s="3">
        <v>192.69</v>
      </c>
      <c r="AK1490" s="3">
        <v>187.73</v>
      </c>
      <c r="AL1490" s="3">
        <v>187.12</v>
      </c>
      <c r="AM1490" s="3">
        <v>194.47</v>
      </c>
      <c r="AN1490" s="3">
        <v>219.47</v>
      </c>
      <c r="AO1490" s="3">
        <v>222.96</v>
      </c>
      <c r="AP1490" s="3">
        <v>218.45</v>
      </c>
      <c r="AQ1490" s="3">
        <v>209.33</v>
      </c>
      <c r="AR1490" s="3">
        <v>204.54</v>
      </c>
      <c r="AS1490" s="3">
        <v>196.77</v>
      </c>
      <c r="AT1490" s="3">
        <v>163.26</v>
      </c>
      <c r="AU1490" s="3">
        <v>136.76</v>
      </c>
      <c r="AV1490" s="3">
        <v>134.76</v>
      </c>
      <c r="AW1490" s="3">
        <v>132.63</v>
      </c>
      <c r="AX1490" s="3">
        <v>129.28</v>
      </c>
      <c r="AY1490" s="3">
        <v>131.03</v>
      </c>
    </row>
    <row r="1491" spans="1:51" x14ac:dyDescent="0.35">
      <c r="A1491" s="5">
        <f t="shared" si="24"/>
        <v>44812</v>
      </c>
      <c r="B1491" t="s">
        <v>2350</v>
      </c>
      <c r="C1491" s="2">
        <v>44812</v>
      </c>
      <c r="D1491" s="3">
        <v>410.91</v>
      </c>
      <c r="E1491" s="3">
        <v>523.91</v>
      </c>
      <c r="F1491" s="3">
        <v>594.41</v>
      </c>
      <c r="G1491" s="3">
        <v>598.91</v>
      </c>
      <c r="H1491" s="3">
        <v>596.41</v>
      </c>
      <c r="I1491" s="3">
        <v>562.41</v>
      </c>
      <c r="J1491" s="3">
        <v>511.41</v>
      </c>
      <c r="K1491" s="3">
        <v>487.41</v>
      </c>
      <c r="L1491" s="3">
        <v>476.41</v>
      </c>
      <c r="M1491" s="3">
        <v>472.8</v>
      </c>
      <c r="N1491" s="3">
        <v>471.3</v>
      </c>
      <c r="O1491" s="3">
        <v>490.91</v>
      </c>
      <c r="P1491" s="3">
        <v>506.91</v>
      </c>
      <c r="Q1491" s="3">
        <v>490.91</v>
      </c>
      <c r="R1491" s="3">
        <v>491.44</v>
      </c>
      <c r="S1491" s="3">
        <v>509.44</v>
      </c>
      <c r="T1491" s="3">
        <v>506.44</v>
      </c>
      <c r="U1491" s="3">
        <v>457.44</v>
      </c>
      <c r="V1491" s="3">
        <v>345.44</v>
      </c>
      <c r="W1491" s="3">
        <v>309.44</v>
      </c>
      <c r="X1491" s="3">
        <v>302.44</v>
      </c>
      <c r="Y1491" s="3">
        <v>291.94</v>
      </c>
      <c r="Z1491" s="3">
        <v>286.52</v>
      </c>
      <c r="AA1491" s="3">
        <v>290.75</v>
      </c>
      <c r="AB1491" s="3">
        <v>297.75</v>
      </c>
      <c r="AC1491" s="3">
        <v>302.75</v>
      </c>
      <c r="AD1491" s="3">
        <v>309.72000000000003</v>
      </c>
      <c r="AE1491" s="3">
        <v>319.22000000000003</v>
      </c>
      <c r="AF1491" s="3">
        <v>316.42</v>
      </c>
      <c r="AG1491" s="3">
        <v>305.70999999999998</v>
      </c>
      <c r="AH1491" s="3">
        <v>244.97</v>
      </c>
      <c r="AI1491" s="3">
        <v>217.07</v>
      </c>
      <c r="AJ1491" s="3">
        <v>205.1</v>
      </c>
      <c r="AK1491" s="3">
        <v>200.14</v>
      </c>
      <c r="AL1491" s="3">
        <v>199.53</v>
      </c>
      <c r="AM1491" s="3">
        <v>206.88</v>
      </c>
      <c r="AN1491" s="3">
        <v>230.35</v>
      </c>
      <c r="AO1491" s="3">
        <v>233.84</v>
      </c>
      <c r="AP1491" s="3">
        <v>229.5</v>
      </c>
      <c r="AQ1491" s="3">
        <v>220.38</v>
      </c>
      <c r="AR1491" s="3">
        <v>215.81</v>
      </c>
      <c r="AS1491" s="3">
        <v>208.04</v>
      </c>
      <c r="AT1491" s="3">
        <v>172.71</v>
      </c>
      <c r="AU1491" s="3">
        <v>146.21</v>
      </c>
      <c r="AV1491" s="3">
        <v>144.21</v>
      </c>
      <c r="AW1491" s="3">
        <v>142.08000000000001</v>
      </c>
      <c r="AX1491" s="3">
        <v>138.72999999999999</v>
      </c>
      <c r="AY1491" s="3">
        <v>140.47999999999999</v>
      </c>
    </row>
    <row r="1492" spans="1:51" x14ac:dyDescent="0.35">
      <c r="A1492" s="5">
        <f t="shared" si="24"/>
        <v>44813</v>
      </c>
      <c r="B1492" t="s">
        <v>2351</v>
      </c>
      <c r="C1492" s="2">
        <v>44813</v>
      </c>
      <c r="D1492" s="3">
        <v>378.29</v>
      </c>
      <c r="E1492" s="3">
        <v>495.48</v>
      </c>
      <c r="F1492" s="3">
        <v>566.16999999999996</v>
      </c>
      <c r="G1492" s="3">
        <v>573.91999999999996</v>
      </c>
      <c r="H1492" s="3">
        <v>568.41999999999996</v>
      </c>
      <c r="I1492" s="3">
        <v>534.14</v>
      </c>
      <c r="J1492" s="3">
        <v>479.4</v>
      </c>
      <c r="K1492" s="3">
        <v>453.68</v>
      </c>
      <c r="L1492" s="3">
        <v>440.68</v>
      </c>
      <c r="M1492" s="3">
        <v>436.98</v>
      </c>
      <c r="N1492" s="3">
        <v>435.42</v>
      </c>
      <c r="O1492" s="3">
        <v>454.63</v>
      </c>
      <c r="P1492" s="3">
        <v>470.93</v>
      </c>
      <c r="Q1492" s="3">
        <v>461.85</v>
      </c>
      <c r="R1492" s="3">
        <v>461.92</v>
      </c>
      <c r="S1492" s="3">
        <v>474.73</v>
      </c>
      <c r="T1492" s="3">
        <v>471.72</v>
      </c>
      <c r="U1492" s="3">
        <v>425.61</v>
      </c>
      <c r="V1492" s="3">
        <v>320.02999999999997</v>
      </c>
      <c r="W1492" s="3">
        <v>289.89999999999998</v>
      </c>
      <c r="X1492" s="3">
        <v>282.89</v>
      </c>
      <c r="Y1492" s="3">
        <v>272.07</v>
      </c>
      <c r="Z1492" s="3">
        <v>266.81</v>
      </c>
      <c r="AA1492" s="3">
        <v>271.77</v>
      </c>
      <c r="AB1492" s="3">
        <v>279.41000000000003</v>
      </c>
      <c r="AC1492" s="3">
        <v>284.70999999999998</v>
      </c>
      <c r="AD1492" s="3">
        <v>291.76</v>
      </c>
      <c r="AE1492" s="3">
        <v>301.76</v>
      </c>
      <c r="AF1492" s="3">
        <v>298.95999999999998</v>
      </c>
      <c r="AG1492" s="3">
        <v>289.95999999999998</v>
      </c>
      <c r="AH1492" s="3">
        <v>231.96</v>
      </c>
      <c r="AI1492" s="3">
        <v>205.96</v>
      </c>
      <c r="AJ1492" s="3">
        <v>194.96</v>
      </c>
      <c r="AK1492" s="3">
        <v>191.71</v>
      </c>
      <c r="AL1492" s="3">
        <v>191.1</v>
      </c>
      <c r="AM1492" s="3">
        <v>198.45</v>
      </c>
      <c r="AN1492" s="3">
        <v>221.92</v>
      </c>
      <c r="AO1492" s="3">
        <v>225.41</v>
      </c>
      <c r="AP1492" s="3">
        <v>221.07</v>
      </c>
      <c r="AQ1492" s="3">
        <v>212.41</v>
      </c>
      <c r="AR1492" s="3">
        <v>207.84</v>
      </c>
      <c r="AS1492" s="3">
        <v>200.07</v>
      </c>
      <c r="AT1492" s="3">
        <v>164.63</v>
      </c>
      <c r="AU1492" s="3">
        <v>138.13</v>
      </c>
      <c r="AV1492" s="3">
        <v>136.13</v>
      </c>
      <c r="AW1492" s="3">
        <v>134</v>
      </c>
      <c r="AX1492" s="3">
        <v>130.65</v>
      </c>
      <c r="AY1492" s="3">
        <v>132.4</v>
      </c>
    </row>
    <row r="1493" spans="1:51" x14ac:dyDescent="0.35">
      <c r="A1493" s="5">
        <f t="shared" si="24"/>
        <v>44816</v>
      </c>
      <c r="B1493" t="s">
        <v>2352</v>
      </c>
      <c r="C1493" s="2">
        <v>44816</v>
      </c>
      <c r="D1493" s="3">
        <v>347.56</v>
      </c>
      <c r="E1493" s="3">
        <v>459.06</v>
      </c>
      <c r="F1493" s="3">
        <v>524.55999999999995</v>
      </c>
      <c r="G1493" s="3">
        <v>532.05999999999995</v>
      </c>
      <c r="H1493" s="3">
        <v>531.04</v>
      </c>
      <c r="I1493" s="3">
        <v>501.04</v>
      </c>
      <c r="J1493" s="3">
        <v>443.46</v>
      </c>
      <c r="K1493" s="3">
        <v>417.94</v>
      </c>
      <c r="L1493" s="3">
        <v>405.12</v>
      </c>
      <c r="M1493" s="3">
        <v>402.12</v>
      </c>
      <c r="N1493" s="3">
        <v>401.12</v>
      </c>
      <c r="O1493" s="3">
        <v>421.03</v>
      </c>
      <c r="P1493" s="3">
        <v>436.7</v>
      </c>
      <c r="Q1493" s="3">
        <v>427.7</v>
      </c>
      <c r="R1493" s="3">
        <v>427.7</v>
      </c>
      <c r="S1493" s="3">
        <v>439.51</v>
      </c>
      <c r="T1493" s="3">
        <v>435.76</v>
      </c>
      <c r="U1493" s="3">
        <v>392.25</v>
      </c>
      <c r="V1493" s="3">
        <v>296.86</v>
      </c>
      <c r="W1493" s="3">
        <v>271.5</v>
      </c>
      <c r="X1493" s="3">
        <v>267.5</v>
      </c>
      <c r="Y1493" s="3">
        <v>257.45999999999998</v>
      </c>
      <c r="Z1493" s="3">
        <v>252.2</v>
      </c>
      <c r="AA1493" s="3">
        <v>257.16000000000003</v>
      </c>
      <c r="AB1493" s="3">
        <v>263.58999999999997</v>
      </c>
      <c r="AC1493" s="3">
        <v>268.83</v>
      </c>
      <c r="AD1493" s="3">
        <v>277.14</v>
      </c>
      <c r="AE1493" s="3">
        <v>288.38</v>
      </c>
      <c r="AF1493" s="3">
        <v>285.58</v>
      </c>
      <c r="AG1493" s="3">
        <v>276.57</v>
      </c>
      <c r="AH1493" s="3">
        <v>229.57</v>
      </c>
      <c r="AI1493" s="3">
        <v>207.21</v>
      </c>
      <c r="AJ1493" s="3">
        <v>196.2</v>
      </c>
      <c r="AK1493" s="3">
        <v>192.93</v>
      </c>
      <c r="AL1493" s="3">
        <v>192.28</v>
      </c>
      <c r="AM1493" s="3">
        <v>200.37</v>
      </c>
      <c r="AN1493" s="3">
        <v>222.94</v>
      </c>
      <c r="AO1493" s="3">
        <v>226.11</v>
      </c>
      <c r="AP1493" s="3">
        <v>221.58</v>
      </c>
      <c r="AQ1493" s="3">
        <v>212.78</v>
      </c>
      <c r="AR1493" s="3">
        <v>208.02</v>
      </c>
      <c r="AS1493" s="3">
        <v>200.01</v>
      </c>
      <c r="AT1493" s="3">
        <v>165.02</v>
      </c>
      <c r="AU1493" s="3">
        <v>138.43</v>
      </c>
      <c r="AV1493" s="3">
        <v>136.38</v>
      </c>
      <c r="AW1493" s="3">
        <v>134.22</v>
      </c>
      <c r="AX1493" s="3">
        <v>130.85</v>
      </c>
      <c r="AY1493" s="3">
        <v>132.59</v>
      </c>
    </row>
    <row r="1494" spans="1:51" x14ac:dyDescent="0.35">
      <c r="A1494" s="5">
        <f t="shared" si="24"/>
        <v>44817</v>
      </c>
      <c r="B1494" t="s">
        <v>2353</v>
      </c>
      <c r="C1494" s="2">
        <v>44817</v>
      </c>
      <c r="D1494" s="3">
        <v>365.25</v>
      </c>
      <c r="E1494" s="3">
        <v>471.6</v>
      </c>
      <c r="F1494" s="3">
        <v>537.1</v>
      </c>
      <c r="G1494" s="3">
        <v>545.1</v>
      </c>
      <c r="H1494" s="3">
        <v>543.20000000000005</v>
      </c>
      <c r="I1494" s="3">
        <v>518.95000000000005</v>
      </c>
      <c r="J1494" s="3">
        <v>450.56</v>
      </c>
      <c r="K1494" s="3">
        <v>423.14</v>
      </c>
      <c r="L1494" s="3">
        <v>409.07</v>
      </c>
      <c r="M1494" s="3">
        <v>406.73</v>
      </c>
      <c r="N1494" s="3">
        <v>405.7</v>
      </c>
      <c r="O1494" s="3">
        <v>425.62</v>
      </c>
      <c r="P1494" s="3">
        <v>439.74</v>
      </c>
      <c r="Q1494" s="3">
        <v>430.75</v>
      </c>
      <c r="R1494" s="3">
        <v>430.76</v>
      </c>
      <c r="S1494" s="3">
        <v>442.52</v>
      </c>
      <c r="T1494" s="3">
        <v>437.18</v>
      </c>
      <c r="U1494" s="3">
        <v>393.64</v>
      </c>
      <c r="V1494" s="3">
        <v>287.87</v>
      </c>
      <c r="W1494" s="3">
        <v>259</v>
      </c>
      <c r="X1494" s="3">
        <v>253.48</v>
      </c>
      <c r="Y1494" s="3">
        <v>248.28</v>
      </c>
      <c r="Z1494" s="3">
        <v>243.02</v>
      </c>
      <c r="AA1494" s="3">
        <v>247.99</v>
      </c>
      <c r="AB1494" s="3">
        <v>249.98</v>
      </c>
      <c r="AC1494" s="3">
        <v>257.16000000000003</v>
      </c>
      <c r="AD1494" s="3">
        <v>265.83999999999997</v>
      </c>
      <c r="AE1494" s="3">
        <v>277.95</v>
      </c>
      <c r="AF1494" s="3">
        <v>275.41000000000003</v>
      </c>
      <c r="AG1494" s="3">
        <v>266.76</v>
      </c>
      <c r="AH1494" s="3">
        <v>226.79</v>
      </c>
      <c r="AI1494" s="3">
        <v>204.65</v>
      </c>
      <c r="AJ1494" s="3">
        <v>193.78</v>
      </c>
      <c r="AK1494" s="3">
        <v>191.42</v>
      </c>
      <c r="AL1494" s="3">
        <v>190.87</v>
      </c>
      <c r="AM1494" s="3">
        <v>199.03</v>
      </c>
      <c r="AN1494" s="3">
        <v>222.17</v>
      </c>
      <c r="AO1494" s="3">
        <v>225.33</v>
      </c>
      <c r="AP1494" s="3">
        <v>220.8</v>
      </c>
      <c r="AQ1494" s="3">
        <v>210.03</v>
      </c>
      <c r="AR1494" s="3">
        <v>204.2</v>
      </c>
      <c r="AS1494" s="3">
        <v>196.2</v>
      </c>
      <c r="AT1494" s="3">
        <v>163.1</v>
      </c>
      <c r="AU1494" s="3">
        <v>136.49</v>
      </c>
      <c r="AV1494" s="3">
        <v>134.43</v>
      </c>
      <c r="AW1494" s="3">
        <v>132.27000000000001</v>
      </c>
      <c r="AX1494" s="3">
        <v>128.88999999999999</v>
      </c>
      <c r="AY1494" s="3">
        <v>130.63</v>
      </c>
    </row>
    <row r="1495" spans="1:51" x14ac:dyDescent="0.35">
      <c r="A1495" s="5">
        <f t="shared" si="24"/>
        <v>44818</v>
      </c>
      <c r="B1495" t="s">
        <v>2354</v>
      </c>
      <c r="C1495" s="2">
        <v>44818</v>
      </c>
      <c r="D1495" s="3">
        <v>408.2</v>
      </c>
      <c r="E1495" s="3">
        <v>513.20000000000005</v>
      </c>
      <c r="F1495" s="3">
        <v>584</v>
      </c>
      <c r="G1495" s="3">
        <v>590</v>
      </c>
      <c r="H1495" s="3">
        <v>591.77</v>
      </c>
      <c r="I1495" s="3">
        <v>568.6</v>
      </c>
      <c r="J1495" s="3">
        <v>487.14</v>
      </c>
      <c r="K1495" s="3">
        <v>457.14</v>
      </c>
      <c r="L1495" s="3">
        <v>440.54</v>
      </c>
      <c r="M1495" s="3">
        <v>436.54</v>
      </c>
      <c r="N1495" s="3">
        <v>433.29</v>
      </c>
      <c r="O1495" s="3">
        <v>450.02</v>
      </c>
      <c r="P1495" s="3">
        <v>464.11</v>
      </c>
      <c r="Q1495" s="3">
        <v>451.03</v>
      </c>
      <c r="R1495" s="3">
        <v>451.45</v>
      </c>
      <c r="S1495" s="3">
        <v>455.46</v>
      </c>
      <c r="T1495" s="3">
        <v>450.18</v>
      </c>
      <c r="U1495" s="3">
        <v>410.11</v>
      </c>
      <c r="V1495" s="3">
        <v>286.2</v>
      </c>
      <c r="W1495" s="3">
        <v>254.64</v>
      </c>
      <c r="X1495" s="3">
        <v>249.4</v>
      </c>
      <c r="Y1495" s="3">
        <v>240.49</v>
      </c>
      <c r="Z1495" s="3">
        <v>235.43</v>
      </c>
      <c r="AA1495" s="3">
        <v>240.58</v>
      </c>
      <c r="AB1495" s="3">
        <v>240.84</v>
      </c>
      <c r="AC1495" s="3">
        <v>248.62</v>
      </c>
      <c r="AD1495" s="3">
        <v>257.37</v>
      </c>
      <c r="AE1495" s="3">
        <v>268.49</v>
      </c>
      <c r="AF1495" s="3">
        <v>266.95999999999998</v>
      </c>
      <c r="AG1495" s="3">
        <v>258.31</v>
      </c>
      <c r="AH1495" s="3">
        <v>218.11</v>
      </c>
      <c r="AI1495" s="3">
        <v>196.1</v>
      </c>
      <c r="AJ1495" s="3">
        <v>185.23</v>
      </c>
      <c r="AK1495" s="3">
        <v>183.99</v>
      </c>
      <c r="AL1495" s="3">
        <v>183.46</v>
      </c>
      <c r="AM1495" s="3">
        <v>191.62</v>
      </c>
      <c r="AN1495" s="3">
        <v>218.07</v>
      </c>
      <c r="AO1495" s="3">
        <v>221.23</v>
      </c>
      <c r="AP1495" s="3">
        <v>216.7</v>
      </c>
      <c r="AQ1495" s="3">
        <v>206.74</v>
      </c>
      <c r="AR1495" s="3">
        <v>200.91</v>
      </c>
      <c r="AS1495" s="3">
        <v>192.91</v>
      </c>
      <c r="AT1495" s="3">
        <v>162.57</v>
      </c>
      <c r="AU1495" s="3">
        <v>134.77000000000001</v>
      </c>
      <c r="AV1495" s="3">
        <v>132.71</v>
      </c>
      <c r="AW1495" s="3">
        <v>128.91999999999999</v>
      </c>
      <c r="AX1495" s="3">
        <v>123.03</v>
      </c>
      <c r="AY1495" s="3">
        <v>123.43</v>
      </c>
    </row>
    <row r="1496" spans="1:51" x14ac:dyDescent="0.35">
      <c r="A1496" s="5">
        <f t="shared" si="24"/>
        <v>44819</v>
      </c>
      <c r="B1496" t="s">
        <v>2355</v>
      </c>
      <c r="C1496" s="2">
        <v>44819</v>
      </c>
      <c r="D1496" s="3">
        <v>386.55</v>
      </c>
      <c r="E1496" s="3">
        <v>504.54</v>
      </c>
      <c r="F1496" s="3">
        <v>587.75</v>
      </c>
      <c r="G1496" s="3">
        <v>597.95000000000005</v>
      </c>
      <c r="H1496" s="3">
        <v>598.87</v>
      </c>
      <c r="I1496" s="3">
        <v>573.87</v>
      </c>
      <c r="J1496" s="3">
        <v>500.23</v>
      </c>
      <c r="K1496" s="3">
        <v>476.86</v>
      </c>
      <c r="L1496" s="3">
        <v>462.83</v>
      </c>
      <c r="M1496" s="3">
        <v>460.44</v>
      </c>
      <c r="N1496" s="3">
        <v>456.27</v>
      </c>
      <c r="O1496" s="3">
        <v>473.07</v>
      </c>
      <c r="P1496" s="3">
        <v>494.56</v>
      </c>
      <c r="Q1496" s="3">
        <v>484.47</v>
      </c>
      <c r="R1496" s="3">
        <v>486.93</v>
      </c>
      <c r="S1496" s="3">
        <v>492.68</v>
      </c>
      <c r="T1496" s="3">
        <v>486.39</v>
      </c>
      <c r="U1496" s="3">
        <v>435.53</v>
      </c>
      <c r="V1496" s="3">
        <v>289.81</v>
      </c>
      <c r="W1496" s="3">
        <v>256.92</v>
      </c>
      <c r="X1496" s="3">
        <v>251.68</v>
      </c>
      <c r="Y1496" s="3">
        <v>242.78</v>
      </c>
      <c r="Z1496" s="3">
        <v>237.72</v>
      </c>
      <c r="AA1496" s="3">
        <v>242.87</v>
      </c>
      <c r="AB1496" s="3">
        <v>243.79</v>
      </c>
      <c r="AC1496" s="3">
        <v>251.57</v>
      </c>
      <c r="AD1496" s="3">
        <v>260.93</v>
      </c>
      <c r="AE1496" s="3">
        <v>272.05</v>
      </c>
      <c r="AF1496" s="3">
        <v>270.52</v>
      </c>
      <c r="AG1496" s="3">
        <v>261.87</v>
      </c>
      <c r="AH1496" s="3">
        <v>219.42</v>
      </c>
      <c r="AI1496" s="3">
        <v>197.42</v>
      </c>
      <c r="AJ1496" s="3">
        <v>186.54</v>
      </c>
      <c r="AK1496" s="3">
        <v>183.85</v>
      </c>
      <c r="AL1496" s="3">
        <v>183.32</v>
      </c>
      <c r="AM1496" s="3">
        <v>191.48</v>
      </c>
      <c r="AN1496" s="3">
        <v>218</v>
      </c>
      <c r="AO1496" s="3">
        <v>219</v>
      </c>
      <c r="AP1496" s="3">
        <v>213</v>
      </c>
      <c r="AQ1496" s="3">
        <v>202.47</v>
      </c>
      <c r="AR1496" s="3">
        <v>195.47</v>
      </c>
      <c r="AS1496" s="3">
        <v>187.47</v>
      </c>
      <c r="AT1496" s="3">
        <v>156.49</v>
      </c>
      <c r="AU1496" s="3">
        <v>128.69999999999999</v>
      </c>
      <c r="AV1496" s="3">
        <v>126.64</v>
      </c>
      <c r="AW1496" s="3">
        <v>122.85</v>
      </c>
      <c r="AX1496" s="3">
        <v>116.96</v>
      </c>
      <c r="AY1496" s="3">
        <v>117.36</v>
      </c>
    </row>
    <row r="1497" spans="1:51" x14ac:dyDescent="0.35">
      <c r="A1497" s="5">
        <f t="shared" si="24"/>
        <v>44820</v>
      </c>
      <c r="B1497" t="s">
        <v>2356</v>
      </c>
      <c r="C1497" s="2">
        <v>44820</v>
      </c>
      <c r="D1497" s="3">
        <v>290.81</v>
      </c>
      <c r="E1497" s="3">
        <v>440.79</v>
      </c>
      <c r="F1497" s="3">
        <v>532.78</v>
      </c>
      <c r="G1497" s="3">
        <v>543.78</v>
      </c>
      <c r="H1497" s="3">
        <v>542.78</v>
      </c>
      <c r="I1497" s="3">
        <v>517.02</v>
      </c>
      <c r="J1497" s="3">
        <v>449.02</v>
      </c>
      <c r="K1497" s="3">
        <v>425.94</v>
      </c>
      <c r="L1497" s="3">
        <v>411.04</v>
      </c>
      <c r="M1497" s="3">
        <v>411.41</v>
      </c>
      <c r="N1497" s="3">
        <v>408.89</v>
      </c>
      <c r="O1497" s="3">
        <v>421.07</v>
      </c>
      <c r="P1497" s="3">
        <v>441.32</v>
      </c>
      <c r="Q1497" s="3">
        <v>431.41</v>
      </c>
      <c r="R1497" s="3">
        <v>433.96</v>
      </c>
      <c r="S1497" s="3">
        <v>446.37</v>
      </c>
      <c r="T1497" s="3">
        <v>444.33</v>
      </c>
      <c r="U1497" s="3">
        <v>395.4</v>
      </c>
      <c r="V1497" s="3">
        <v>279.31</v>
      </c>
      <c r="W1497" s="3">
        <v>246.9</v>
      </c>
      <c r="X1497" s="3">
        <v>244.09</v>
      </c>
      <c r="Y1497" s="3">
        <v>226.59</v>
      </c>
      <c r="Z1497" s="3">
        <v>221.53</v>
      </c>
      <c r="AA1497" s="3">
        <v>228.41</v>
      </c>
      <c r="AB1497" s="3">
        <v>231.19</v>
      </c>
      <c r="AC1497" s="3">
        <v>239.41</v>
      </c>
      <c r="AD1497" s="3">
        <v>249.97</v>
      </c>
      <c r="AE1497" s="3">
        <v>258.98</v>
      </c>
      <c r="AF1497" s="3">
        <v>258.48</v>
      </c>
      <c r="AG1497" s="3">
        <v>250.71</v>
      </c>
      <c r="AH1497" s="3">
        <v>210.1</v>
      </c>
      <c r="AI1497" s="3">
        <v>188.96</v>
      </c>
      <c r="AJ1497" s="3">
        <v>178.74</v>
      </c>
      <c r="AK1497" s="3">
        <v>177.05</v>
      </c>
      <c r="AL1497" s="3">
        <v>177.6</v>
      </c>
      <c r="AM1497" s="3">
        <v>187.06</v>
      </c>
      <c r="AN1497" s="3">
        <v>214.21</v>
      </c>
      <c r="AO1497" s="3">
        <v>214.97</v>
      </c>
      <c r="AP1497" s="3">
        <v>208.57</v>
      </c>
      <c r="AQ1497" s="3">
        <v>200.39</v>
      </c>
      <c r="AR1497" s="3">
        <v>193.39</v>
      </c>
      <c r="AS1497" s="3">
        <v>185.93</v>
      </c>
      <c r="AT1497" s="3">
        <v>154.72</v>
      </c>
      <c r="AU1497" s="3">
        <v>126.93</v>
      </c>
      <c r="AV1497" s="3">
        <v>124.87</v>
      </c>
      <c r="AW1497" s="3">
        <v>121.08</v>
      </c>
      <c r="AX1497" s="3">
        <v>115.19</v>
      </c>
      <c r="AY1497" s="3">
        <v>115.59</v>
      </c>
    </row>
    <row r="1498" spans="1:51" x14ac:dyDescent="0.35">
      <c r="A1498" s="5">
        <f t="shared" si="24"/>
        <v>44823</v>
      </c>
      <c r="B1498" t="s">
        <v>2357</v>
      </c>
      <c r="C1498" s="2">
        <v>44823</v>
      </c>
      <c r="D1498" s="3">
        <v>282.41000000000003</v>
      </c>
      <c r="E1498" s="3">
        <v>427.09</v>
      </c>
      <c r="F1498" s="3">
        <v>521.04</v>
      </c>
      <c r="G1498" s="3">
        <v>533.53</v>
      </c>
      <c r="H1498" s="3">
        <v>534.38</v>
      </c>
      <c r="I1498" s="3">
        <v>505.93</v>
      </c>
      <c r="J1498" s="3">
        <v>442.96</v>
      </c>
      <c r="K1498" s="3">
        <v>418.14</v>
      </c>
      <c r="L1498" s="3">
        <v>403.29</v>
      </c>
      <c r="M1498" s="3">
        <v>402.87</v>
      </c>
      <c r="N1498" s="3">
        <v>400.11</v>
      </c>
      <c r="O1498" s="3">
        <v>413.38</v>
      </c>
      <c r="P1498" s="3">
        <v>433.7</v>
      </c>
      <c r="Q1498" s="3">
        <v>425.7</v>
      </c>
      <c r="R1498" s="3">
        <v>428.76</v>
      </c>
      <c r="S1498" s="3">
        <v>438.71</v>
      </c>
      <c r="T1498" s="3">
        <v>439.57</v>
      </c>
      <c r="U1498" s="3">
        <v>381.41</v>
      </c>
      <c r="V1498" s="3">
        <v>281.20999999999998</v>
      </c>
      <c r="W1498" s="3">
        <v>245.17</v>
      </c>
      <c r="X1498" s="3">
        <v>243.47</v>
      </c>
      <c r="Y1498" s="3">
        <v>229.21</v>
      </c>
      <c r="Z1498" s="3">
        <v>222.94</v>
      </c>
      <c r="AA1498" s="3">
        <v>228.09</v>
      </c>
      <c r="AB1498" s="3">
        <v>229.46</v>
      </c>
      <c r="AC1498" s="3">
        <v>240.83</v>
      </c>
      <c r="AD1498" s="3">
        <v>251.52</v>
      </c>
      <c r="AE1498" s="3">
        <v>258.22000000000003</v>
      </c>
      <c r="AF1498" s="3">
        <v>257.64</v>
      </c>
      <c r="AG1498" s="3">
        <v>247.93</v>
      </c>
      <c r="AH1498" s="3">
        <v>206.99</v>
      </c>
      <c r="AI1498" s="3">
        <v>186.65</v>
      </c>
      <c r="AJ1498" s="3">
        <v>176.43</v>
      </c>
      <c r="AK1498" s="3">
        <v>174.65</v>
      </c>
      <c r="AL1498" s="3">
        <v>175.2</v>
      </c>
      <c r="AM1498" s="3">
        <v>184.66</v>
      </c>
      <c r="AN1498" s="3">
        <v>212.13</v>
      </c>
      <c r="AO1498" s="3">
        <v>212.89</v>
      </c>
      <c r="AP1498" s="3">
        <v>206.49</v>
      </c>
      <c r="AQ1498" s="3">
        <v>198.02</v>
      </c>
      <c r="AR1498" s="3">
        <v>190.97</v>
      </c>
      <c r="AS1498" s="3">
        <v>183.88</v>
      </c>
      <c r="AT1498" s="3">
        <v>152.97</v>
      </c>
      <c r="AU1498" s="3">
        <v>125.18</v>
      </c>
      <c r="AV1498" s="3">
        <v>123.12</v>
      </c>
      <c r="AW1498" s="3">
        <v>119.33</v>
      </c>
      <c r="AX1498" s="3">
        <v>113.44</v>
      </c>
      <c r="AY1498" s="3">
        <v>113.84</v>
      </c>
    </row>
    <row r="1499" spans="1:51" x14ac:dyDescent="0.35">
      <c r="A1499" s="5">
        <f t="shared" si="24"/>
        <v>44824</v>
      </c>
      <c r="B1499" t="s">
        <v>2358</v>
      </c>
      <c r="C1499" s="2">
        <v>44824</v>
      </c>
      <c r="D1499" s="3">
        <v>315.36</v>
      </c>
      <c r="E1499" s="3">
        <v>444.54</v>
      </c>
      <c r="F1499" s="3">
        <v>542.41999999999996</v>
      </c>
      <c r="G1499" s="3">
        <v>556.29999999999995</v>
      </c>
      <c r="H1499" s="3">
        <v>558.69000000000005</v>
      </c>
      <c r="I1499" s="3">
        <v>538.04</v>
      </c>
      <c r="J1499" s="3">
        <v>470.04</v>
      </c>
      <c r="K1499" s="3">
        <v>439.33</v>
      </c>
      <c r="L1499" s="3">
        <v>423.47</v>
      </c>
      <c r="M1499" s="3">
        <v>422.76</v>
      </c>
      <c r="N1499" s="3">
        <v>421.07</v>
      </c>
      <c r="O1499" s="3">
        <v>434.32</v>
      </c>
      <c r="P1499" s="3">
        <v>455.61</v>
      </c>
      <c r="Q1499" s="3">
        <v>450.2</v>
      </c>
      <c r="R1499" s="3">
        <v>452.88</v>
      </c>
      <c r="S1499" s="3">
        <v>461.62</v>
      </c>
      <c r="T1499" s="3">
        <v>460.76</v>
      </c>
      <c r="U1499" s="3">
        <v>397.98</v>
      </c>
      <c r="V1499" s="3">
        <v>281.98</v>
      </c>
      <c r="W1499" s="3">
        <v>242.57</v>
      </c>
      <c r="X1499" s="3">
        <v>236.97</v>
      </c>
      <c r="Y1499" s="3">
        <v>223.28</v>
      </c>
      <c r="Z1499" s="3">
        <v>217</v>
      </c>
      <c r="AA1499" s="3">
        <v>222.16</v>
      </c>
      <c r="AB1499" s="3">
        <v>227.83</v>
      </c>
      <c r="AC1499" s="3">
        <v>239.2</v>
      </c>
      <c r="AD1499" s="3">
        <v>249.89</v>
      </c>
      <c r="AE1499" s="3">
        <v>256.60000000000002</v>
      </c>
      <c r="AF1499" s="3">
        <v>256.01</v>
      </c>
      <c r="AG1499" s="3">
        <v>244.32</v>
      </c>
      <c r="AH1499" s="3">
        <v>204.51</v>
      </c>
      <c r="AI1499" s="3">
        <v>184.17</v>
      </c>
      <c r="AJ1499" s="3">
        <v>173.95</v>
      </c>
      <c r="AK1499" s="3">
        <v>172.17</v>
      </c>
      <c r="AL1499" s="3">
        <v>172.72</v>
      </c>
      <c r="AM1499" s="3">
        <v>182.17</v>
      </c>
      <c r="AN1499" s="3">
        <v>207.66</v>
      </c>
      <c r="AO1499" s="3">
        <v>208.4</v>
      </c>
      <c r="AP1499" s="3">
        <v>202</v>
      </c>
      <c r="AQ1499" s="3">
        <v>193.53</v>
      </c>
      <c r="AR1499" s="3">
        <v>186.48</v>
      </c>
      <c r="AS1499" s="3">
        <v>179.38</v>
      </c>
      <c r="AT1499" s="3">
        <v>148.47</v>
      </c>
      <c r="AU1499" s="3">
        <v>120.68</v>
      </c>
      <c r="AV1499" s="3">
        <v>118.62</v>
      </c>
      <c r="AW1499" s="3">
        <v>114.82</v>
      </c>
      <c r="AX1499" s="3">
        <v>108.93</v>
      </c>
      <c r="AY1499" s="3">
        <v>109.33</v>
      </c>
    </row>
    <row r="1500" spans="1:51" x14ac:dyDescent="0.35">
      <c r="A1500" s="5">
        <f t="shared" si="24"/>
        <v>44825</v>
      </c>
      <c r="B1500" t="s">
        <v>2359</v>
      </c>
      <c r="C1500" s="2">
        <v>44825</v>
      </c>
      <c r="D1500" s="3">
        <v>295.62</v>
      </c>
      <c r="E1500" s="3">
        <v>434.84</v>
      </c>
      <c r="F1500" s="3">
        <v>541.32000000000005</v>
      </c>
      <c r="G1500" s="3">
        <v>557.4</v>
      </c>
      <c r="H1500" s="3">
        <v>561.91</v>
      </c>
      <c r="I1500" s="3">
        <v>536.97</v>
      </c>
      <c r="J1500" s="3">
        <v>467.97</v>
      </c>
      <c r="K1500" s="3">
        <v>432.09</v>
      </c>
      <c r="L1500" s="3">
        <v>417.44</v>
      </c>
      <c r="M1500" s="3">
        <v>417.38</v>
      </c>
      <c r="N1500" s="3">
        <v>417.29</v>
      </c>
      <c r="O1500" s="3">
        <v>430.7</v>
      </c>
      <c r="P1500" s="3">
        <v>452.2</v>
      </c>
      <c r="Q1500" s="3">
        <v>447.39</v>
      </c>
      <c r="R1500" s="3">
        <v>450.32</v>
      </c>
      <c r="S1500" s="3">
        <v>460.27</v>
      </c>
      <c r="T1500" s="3">
        <v>459.59</v>
      </c>
      <c r="U1500" s="3">
        <v>393.17</v>
      </c>
      <c r="V1500" s="3">
        <v>286.17</v>
      </c>
      <c r="W1500" s="3">
        <v>245.17</v>
      </c>
      <c r="X1500" s="3">
        <v>241.99</v>
      </c>
      <c r="Y1500" s="3">
        <v>231.13</v>
      </c>
      <c r="Z1500" s="3">
        <v>224.85</v>
      </c>
      <c r="AA1500" s="3">
        <v>230.18</v>
      </c>
      <c r="AB1500" s="3">
        <v>234.43</v>
      </c>
      <c r="AC1500" s="3">
        <v>244.93</v>
      </c>
      <c r="AD1500" s="3">
        <v>254.54</v>
      </c>
      <c r="AE1500" s="3">
        <v>263</v>
      </c>
      <c r="AF1500" s="3">
        <v>262.32</v>
      </c>
      <c r="AG1500" s="3">
        <v>248.21</v>
      </c>
      <c r="AH1500" s="3">
        <v>209.61</v>
      </c>
      <c r="AI1500" s="3">
        <v>189.27</v>
      </c>
      <c r="AJ1500" s="3">
        <v>179.05</v>
      </c>
      <c r="AK1500" s="3">
        <v>177.27</v>
      </c>
      <c r="AL1500" s="3">
        <v>177.82</v>
      </c>
      <c r="AM1500" s="3">
        <v>189.69</v>
      </c>
      <c r="AN1500" s="3">
        <v>210.94</v>
      </c>
      <c r="AO1500" s="3">
        <v>211.68</v>
      </c>
      <c r="AP1500" s="3">
        <v>207.13</v>
      </c>
      <c r="AQ1500" s="3">
        <v>198.63</v>
      </c>
      <c r="AR1500" s="3">
        <v>191.4</v>
      </c>
      <c r="AS1500" s="3">
        <v>184.3</v>
      </c>
      <c r="AT1500" s="3">
        <v>151.30000000000001</v>
      </c>
      <c r="AU1500" s="3">
        <v>123.51</v>
      </c>
      <c r="AV1500" s="3">
        <v>121.45</v>
      </c>
      <c r="AW1500" s="3">
        <v>117.65</v>
      </c>
      <c r="AX1500" s="3">
        <v>111.76</v>
      </c>
      <c r="AY1500" s="3">
        <v>112.16</v>
      </c>
    </row>
    <row r="1501" spans="1:51" x14ac:dyDescent="0.35">
      <c r="A1501" s="5">
        <f t="shared" si="24"/>
        <v>44826</v>
      </c>
      <c r="B1501" t="s">
        <v>2360</v>
      </c>
      <c r="C1501" s="2">
        <v>44826</v>
      </c>
      <c r="D1501" s="3">
        <v>287.61</v>
      </c>
      <c r="E1501" s="3">
        <v>422.74</v>
      </c>
      <c r="F1501" s="3">
        <v>534.89</v>
      </c>
      <c r="G1501" s="3">
        <v>550.61</v>
      </c>
      <c r="H1501" s="3">
        <v>553.61</v>
      </c>
      <c r="I1501" s="3">
        <v>531.11</v>
      </c>
      <c r="J1501" s="3">
        <v>469.41</v>
      </c>
      <c r="K1501" s="3">
        <v>431.01</v>
      </c>
      <c r="L1501" s="3">
        <v>418.43</v>
      </c>
      <c r="M1501" s="3">
        <v>408.19</v>
      </c>
      <c r="N1501" s="3">
        <v>407.75</v>
      </c>
      <c r="O1501" s="3">
        <v>420.95</v>
      </c>
      <c r="P1501" s="3">
        <v>442.81</v>
      </c>
      <c r="Q1501" s="3">
        <v>438.18</v>
      </c>
      <c r="R1501" s="3">
        <v>441.46</v>
      </c>
      <c r="S1501" s="3">
        <v>458.02</v>
      </c>
      <c r="T1501" s="3">
        <v>458.68</v>
      </c>
      <c r="U1501" s="3">
        <v>393.48</v>
      </c>
      <c r="V1501" s="3">
        <v>300.25</v>
      </c>
      <c r="W1501" s="3">
        <v>251.24</v>
      </c>
      <c r="X1501" s="3">
        <v>248.14</v>
      </c>
      <c r="Y1501" s="3">
        <v>242.02</v>
      </c>
      <c r="Z1501" s="3">
        <v>236.14</v>
      </c>
      <c r="AA1501" s="3">
        <v>241.52</v>
      </c>
      <c r="AB1501" s="3">
        <v>246.28</v>
      </c>
      <c r="AC1501" s="3">
        <v>256.77999999999997</v>
      </c>
      <c r="AD1501" s="3">
        <v>266.04000000000002</v>
      </c>
      <c r="AE1501" s="3">
        <v>273.63</v>
      </c>
      <c r="AF1501" s="3">
        <v>272.95</v>
      </c>
      <c r="AG1501" s="3">
        <v>258.93</v>
      </c>
      <c r="AH1501" s="3">
        <v>221.16</v>
      </c>
      <c r="AI1501" s="3">
        <v>200.96</v>
      </c>
      <c r="AJ1501" s="3">
        <v>190.74</v>
      </c>
      <c r="AK1501" s="3">
        <v>188.96</v>
      </c>
      <c r="AL1501" s="3">
        <v>189.51</v>
      </c>
      <c r="AM1501" s="3">
        <v>201.38</v>
      </c>
      <c r="AN1501" s="3">
        <v>222.63</v>
      </c>
      <c r="AO1501" s="3">
        <v>223.37</v>
      </c>
      <c r="AP1501" s="3">
        <v>218.82</v>
      </c>
      <c r="AQ1501" s="3">
        <v>210.32</v>
      </c>
      <c r="AR1501" s="3">
        <v>203.09</v>
      </c>
      <c r="AS1501" s="3">
        <v>194.83</v>
      </c>
      <c r="AT1501" s="3">
        <v>153.97999999999999</v>
      </c>
      <c r="AU1501" s="3">
        <v>126.38</v>
      </c>
      <c r="AV1501" s="3">
        <v>124.32</v>
      </c>
      <c r="AW1501" s="3">
        <v>120.52</v>
      </c>
      <c r="AX1501" s="3">
        <v>114.63</v>
      </c>
      <c r="AY1501" s="3">
        <v>115.03</v>
      </c>
    </row>
    <row r="1502" spans="1:51" x14ac:dyDescent="0.35">
      <c r="A1502" s="5">
        <f t="shared" si="24"/>
        <v>44827</v>
      </c>
      <c r="B1502" t="s">
        <v>2361</v>
      </c>
      <c r="C1502" s="2">
        <v>44827</v>
      </c>
      <c r="D1502" s="3">
        <v>286.58</v>
      </c>
      <c r="E1502" s="3">
        <v>427.58</v>
      </c>
      <c r="F1502" s="3">
        <v>546.26</v>
      </c>
      <c r="G1502" s="3">
        <v>558.98</v>
      </c>
      <c r="H1502" s="3">
        <v>563.24</v>
      </c>
      <c r="I1502" s="3">
        <v>542.98</v>
      </c>
      <c r="J1502" s="3">
        <v>473.85</v>
      </c>
      <c r="K1502" s="3">
        <v>436.85</v>
      </c>
      <c r="L1502" s="3">
        <v>424.25</v>
      </c>
      <c r="M1502" s="3">
        <v>419.57</v>
      </c>
      <c r="N1502" s="3">
        <v>421.89</v>
      </c>
      <c r="O1502" s="3">
        <v>434.48</v>
      </c>
      <c r="P1502" s="3">
        <v>452.26</v>
      </c>
      <c r="Q1502" s="3">
        <v>448.35</v>
      </c>
      <c r="R1502" s="3">
        <v>451.39</v>
      </c>
      <c r="S1502" s="3">
        <v>468.76</v>
      </c>
      <c r="T1502" s="3">
        <v>469.42</v>
      </c>
      <c r="U1502" s="3">
        <v>404.22</v>
      </c>
      <c r="V1502" s="3">
        <v>301.55</v>
      </c>
      <c r="W1502" s="3">
        <v>252.54</v>
      </c>
      <c r="X1502" s="3">
        <v>257.66000000000003</v>
      </c>
      <c r="Y1502" s="3">
        <v>241.42</v>
      </c>
      <c r="Z1502" s="3">
        <v>242.44</v>
      </c>
      <c r="AA1502" s="3">
        <v>247.82</v>
      </c>
      <c r="AB1502" s="3">
        <v>250.82</v>
      </c>
      <c r="AC1502" s="3">
        <v>259.82</v>
      </c>
      <c r="AD1502" s="3">
        <v>269.08</v>
      </c>
      <c r="AE1502" s="3">
        <v>276.67</v>
      </c>
      <c r="AF1502" s="3">
        <v>275.99</v>
      </c>
      <c r="AG1502" s="3">
        <v>261.97000000000003</v>
      </c>
      <c r="AH1502" s="3">
        <v>224.34</v>
      </c>
      <c r="AI1502" s="3">
        <v>204.14</v>
      </c>
      <c r="AJ1502" s="3">
        <v>193.92</v>
      </c>
      <c r="AK1502" s="3">
        <v>192.14</v>
      </c>
      <c r="AL1502" s="3">
        <v>192.69</v>
      </c>
      <c r="AM1502" s="3">
        <v>204.56</v>
      </c>
      <c r="AN1502" s="3">
        <v>225.81</v>
      </c>
      <c r="AO1502" s="3">
        <v>226.55</v>
      </c>
      <c r="AP1502" s="3">
        <v>222</v>
      </c>
      <c r="AQ1502" s="3">
        <v>213.5</v>
      </c>
      <c r="AR1502" s="3">
        <v>206.27</v>
      </c>
      <c r="AS1502" s="3">
        <v>198.01</v>
      </c>
      <c r="AT1502" s="3">
        <v>159.12</v>
      </c>
      <c r="AU1502" s="3">
        <v>131.52000000000001</v>
      </c>
      <c r="AV1502" s="3">
        <v>129.46</v>
      </c>
      <c r="AW1502" s="3">
        <v>125.66</v>
      </c>
      <c r="AX1502" s="3">
        <v>119.77</v>
      </c>
      <c r="AY1502" s="3">
        <v>120.17</v>
      </c>
    </row>
    <row r="1503" spans="1:51" x14ac:dyDescent="0.35">
      <c r="A1503" s="5">
        <f t="shared" si="24"/>
        <v>44830</v>
      </c>
      <c r="B1503" t="s">
        <v>2362</v>
      </c>
      <c r="C1503" s="2">
        <v>44830</v>
      </c>
      <c r="D1503" s="3">
        <v>240.78</v>
      </c>
      <c r="E1503" s="3">
        <v>386.36</v>
      </c>
      <c r="F1503" s="3">
        <v>513.86</v>
      </c>
      <c r="G1503" s="3">
        <v>534.9</v>
      </c>
      <c r="H1503" s="3">
        <v>539.9</v>
      </c>
      <c r="I1503" s="3">
        <v>520.9</v>
      </c>
      <c r="J1503" s="3">
        <v>470.75</v>
      </c>
      <c r="K1503" s="3">
        <v>435.95</v>
      </c>
      <c r="L1503" s="3">
        <v>422.99</v>
      </c>
      <c r="M1503" s="3">
        <v>413.32</v>
      </c>
      <c r="N1503" s="3">
        <v>415.64</v>
      </c>
      <c r="O1503" s="3">
        <v>430.61</v>
      </c>
      <c r="P1503" s="3">
        <v>447.61</v>
      </c>
      <c r="Q1503" s="3">
        <v>443.71</v>
      </c>
      <c r="R1503" s="3">
        <v>446.75</v>
      </c>
      <c r="S1503" s="3">
        <v>463.39</v>
      </c>
      <c r="T1503" s="3">
        <v>468.9</v>
      </c>
      <c r="U1503" s="3">
        <v>404.73</v>
      </c>
      <c r="V1503" s="3">
        <v>307.06</v>
      </c>
      <c r="W1503" s="3">
        <v>259.24</v>
      </c>
      <c r="X1503" s="3">
        <v>264.37</v>
      </c>
      <c r="Y1503" s="3">
        <v>248.13</v>
      </c>
      <c r="Z1503" s="3">
        <v>249.15</v>
      </c>
      <c r="AA1503" s="3">
        <v>254.54</v>
      </c>
      <c r="AB1503" s="3">
        <v>258.54000000000002</v>
      </c>
      <c r="AC1503" s="3">
        <v>267.52999999999997</v>
      </c>
      <c r="AD1503" s="3">
        <v>276.8</v>
      </c>
      <c r="AE1503" s="3">
        <v>283.20999999999998</v>
      </c>
      <c r="AF1503" s="3">
        <v>282.52999999999997</v>
      </c>
      <c r="AG1503" s="3">
        <v>268.51</v>
      </c>
      <c r="AH1503" s="3">
        <v>233.57</v>
      </c>
      <c r="AI1503" s="3">
        <v>213.38</v>
      </c>
      <c r="AJ1503" s="3">
        <v>203.16</v>
      </c>
      <c r="AK1503" s="3">
        <v>201.38</v>
      </c>
      <c r="AL1503" s="3">
        <v>201.94</v>
      </c>
      <c r="AM1503" s="3">
        <v>213.8</v>
      </c>
      <c r="AN1503" s="3">
        <v>235.05</v>
      </c>
      <c r="AO1503" s="3">
        <v>235.79</v>
      </c>
      <c r="AP1503" s="3">
        <v>231.24</v>
      </c>
      <c r="AQ1503" s="3">
        <v>222.75</v>
      </c>
      <c r="AR1503" s="3">
        <v>215.52</v>
      </c>
      <c r="AS1503" s="3">
        <v>207.26</v>
      </c>
      <c r="AT1503" s="3">
        <v>168.38</v>
      </c>
      <c r="AU1503" s="3">
        <v>140.76</v>
      </c>
      <c r="AV1503" s="3">
        <v>138.69999999999999</v>
      </c>
      <c r="AW1503" s="3">
        <v>134.9</v>
      </c>
      <c r="AX1503" s="3">
        <v>129.01</v>
      </c>
      <c r="AY1503" s="3">
        <v>129.41999999999999</v>
      </c>
    </row>
    <row r="1504" spans="1:51" x14ac:dyDescent="0.35">
      <c r="A1504" s="5">
        <f t="shared" si="24"/>
        <v>44831</v>
      </c>
      <c r="B1504" t="s">
        <v>2363</v>
      </c>
      <c r="C1504" s="2">
        <v>44831</v>
      </c>
      <c r="D1504" s="3">
        <v>255.65</v>
      </c>
      <c r="E1504" s="3">
        <v>414.65</v>
      </c>
      <c r="F1504" s="3">
        <v>543.53</v>
      </c>
      <c r="G1504" s="3">
        <v>563.33000000000004</v>
      </c>
      <c r="H1504" s="3">
        <v>569.99</v>
      </c>
      <c r="I1504" s="3">
        <v>547.67999999999995</v>
      </c>
      <c r="J1504" s="3">
        <v>494.38</v>
      </c>
      <c r="K1504" s="3">
        <v>458.58</v>
      </c>
      <c r="L1504" s="3">
        <v>445.62</v>
      </c>
      <c r="M1504" s="3">
        <v>435.95</v>
      </c>
      <c r="N1504" s="3">
        <v>438.27</v>
      </c>
      <c r="O1504" s="3">
        <v>453.24</v>
      </c>
      <c r="P1504" s="3">
        <v>462.55</v>
      </c>
      <c r="Q1504" s="3">
        <v>457.98</v>
      </c>
      <c r="R1504" s="3">
        <v>459.84</v>
      </c>
      <c r="S1504" s="3">
        <v>477.7</v>
      </c>
      <c r="T1504" s="3">
        <v>484.43</v>
      </c>
      <c r="U1504" s="3">
        <v>420.26</v>
      </c>
      <c r="V1504" s="3">
        <v>330.16</v>
      </c>
      <c r="W1504" s="3">
        <v>282.33999999999997</v>
      </c>
      <c r="X1504" s="3">
        <v>287.47000000000003</v>
      </c>
      <c r="Y1504" s="3">
        <v>271.23</v>
      </c>
      <c r="Z1504" s="3">
        <v>272.25</v>
      </c>
      <c r="AA1504" s="3">
        <v>277.64</v>
      </c>
      <c r="AB1504" s="3">
        <v>277.64999999999998</v>
      </c>
      <c r="AC1504" s="3">
        <v>286.64</v>
      </c>
      <c r="AD1504" s="3">
        <v>295.91000000000003</v>
      </c>
      <c r="AE1504" s="3">
        <v>302.58</v>
      </c>
      <c r="AF1504" s="3">
        <v>301.89999999999998</v>
      </c>
      <c r="AG1504" s="3">
        <v>287.88</v>
      </c>
      <c r="AH1504" s="3">
        <v>237.94</v>
      </c>
      <c r="AI1504" s="3">
        <v>217.75</v>
      </c>
      <c r="AJ1504" s="3">
        <v>207.53</v>
      </c>
      <c r="AK1504" s="3">
        <v>205.75</v>
      </c>
      <c r="AL1504" s="3">
        <v>206.31</v>
      </c>
      <c r="AM1504" s="3">
        <v>218.17</v>
      </c>
      <c r="AN1504" s="3">
        <v>238.42</v>
      </c>
      <c r="AO1504" s="3">
        <v>239.16</v>
      </c>
      <c r="AP1504" s="3">
        <v>234.61</v>
      </c>
      <c r="AQ1504" s="3">
        <v>226.12</v>
      </c>
      <c r="AR1504" s="3">
        <v>218.89</v>
      </c>
      <c r="AS1504" s="3">
        <v>210.63</v>
      </c>
      <c r="AT1504" s="3">
        <v>166.75</v>
      </c>
      <c r="AU1504" s="3">
        <v>139.13999999999999</v>
      </c>
      <c r="AV1504" s="3">
        <v>137.08000000000001</v>
      </c>
      <c r="AW1504" s="3">
        <v>133.28</v>
      </c>
      <c r="AX1504" s="3">
        <v>127.39</v>
      </c>
      <c r="AY1504" s="3">
        <v>127.81</v>
      </c>
    </row>
    <row r="1505" spans="1:51" x14ac:dyDescent="0.35">
      <c r="A1505" s="5">
        <f t="shared" si="24"/>
        <v>44832</v>
      </c>
      <c r="B1505" t="s">
        <v>2364</v>
      </c>
      <c r="C1505" s="2">
        <v>44832</v>
      </c>
      <c r="D1505" s="3">
        <v>321.67</v>
      </c>
      <c r="E1505" s="3">
        <v>471.2</v>
      </c>
      <c r="F1505" s="3">
        <v>600.08000000000004</v>
      </c>
      <c r="G1505" s="3">
        <v>621.37</v>
      </c>
      <c r="H1505" s="3">
        <v>631.33000000000004</v>
      </c>
      <c r="I1505" s="3">
        <v>607.72</v>
      </c>
      <c r="J1505" s="3">
        <v>537.72</v>
      </c>
      <c r="K1505" s="3">
        <v>496.55</v>
      </c>
      <c r="L1505" s="3">
        <v>485.05</v>
      </c>
      <c r="M1505" s="3">
        <v>483.63</v>
      </c>
      <c r="N1505" s="3">
        <v>485.95</v>
      </c>
      <c r="O1505" s="3">
        <v>501.03</v>
      </c>
      <c r="P1505" s="3">
        <v>503.34</v>
      </c>
      <c r="Q1505" s="3">
        <v>498.77</v>
      </c>
      <c r="R1505" s="3">
        <v>500.63</v>
      </c>
      <c r="S1505" s="3">
        <v>518.49</v>
      </c>
      <c r="T1505" s="3">
        <v>525.22</v>
      </c>
      <c r="U1505" s="3">
        <v>461.05</v>
      </c>
      <c r="V1505" s="3">
        <v>332.5</v>
      </c>
      <c r="W1505" s="3">
        <v>284.68</v>
      </c>
      <c r="X1505" s="3">
        <v>289.81</v>
      </c>
      <c r="Y1505" s="3">
        <v>273.57</v>
      </c>
      <c r="Z1505" s="3">
        <v>274.58999999999997</v>
      </c>
      <c r="AA1505" s="3">
        <v>279.98</v>
      </c>
      <c r="AB1505" s="3">
        <v>279.99</v>
      </c>
      <c r="AC1505" s="3">
        <v>288.98</v>
      </c>
      <c r="AD1505" s="3">
        <v>298.25</v>
      </c>
      <c r="AE1505" s="3">
        <v>304.92</v>
      </c>
      <c r="AF1505" s="3">
        <v>304.24</v>
      </c>
      <c r="AG1505" s="3">
        <v>290.22000000000003</v>
      </c>
      <c r="AH1505" s="3">
        <v>249.28</v>
      </c>
      <c r="AI1505" s="3">
        <v>229.09</v>
      </c>
      <c r="AJ1505" s="3">
        <v>218.87</v>
      </c>
      <c r="AK1505" s="3">
        <v>217.09</v>
      </c>
      <c r="AL1505" s="3">
        <v>217.65</v>
      </c>
      <c r="AM1505" s="3">
        <v>229.51</v>
      </c>
      <c r="AN1505" s="3">
        <v>249.76</v>
      </c>
      <c r="AO1505" s="3">
        <v>250.5</v>
      </c>
      <c r="AP1505" s="3">
        <v>245.95</v>
      </c>
      <c r="AQ1505" s="3">
        <v>237.46</v>
      </c>
      <c r="AR1505" s="3">
        <v>230.23</v>
      </c>
      <c r="AS1505" s="3">
        <v>221.97</v>
      </c>
      <c r="AT1505" s="3">
        <v>178.09</v>
      </c>
      <c r="AU1505" s="3">
        <v>150.47999999999999</v>
      </c>
      <c r="AV1505" s="3">
        <v>148.41999999999999</v>
      </c>
      <c r="AW1505" s="3">
        <v>144.62</v>
      </c>
      <c r="AX1505" s="3">
        <v>138.72999999999999</v>
      </c>
      <c r="AY1505" s="3">
        <v>139.15</v>
      </c>
    </row>
    <row r="1506" spans="1:51" x14ac:dyDescent="0.35">
      <c r="A1506" s="5">
        <f t="shared" si="24"/>
        <v>44833</v>
      </c>
      <c r="B1506" t="s">
        <v>2365</v>
      </c>
      <c r="C1506" s="2">
        <v>44833</v>
      </c>
      <c r="D1506" s="3">
        <v>255.91</v>
      </c>
      <c r="E1506" s="3">
        <v>405.91</v>
      </c>
      <c r="F1506" s="3">
        <v>538.91</v>
      </c>
      <c r="G1506" s="3">
        <v>559.53</v>
      </c>
      <c r="H1506" s="3">
        <v>565.53</v>
      </c>
      <c r="I1506" s="3">
        <v>547.20000000000005</v>
      </c>
      <c r="J1506" s="3">
        <v>487.42</v>
      </c>
      <c r="K1506" s="3">
        <v>445.25</v>
      </c>
      <c r="L1506" s="3">
        <v>435.75</v>
      </c>
      <c r="M1506" s="3">
        <v>432.33</v>
      </c>
      <c r="N1506" s="3">
        <v>434.65</v>
      </c>
      <c r="O1506" s="3">
        <v>449.73</v>
      </c>
      <c r="P1506" s="3">
        <v>468.04</v>
      </c>
      <c r="Q1506" s="3">
        <v>464.04</v>
      </c>
      <c r="R1506" s="3">
        <v>465.9</v>
      </c>
      <c r="S1506" s="3">
        <v>481.76</v>
      </c>
      <c r="T1506" s="3">
        <v>488.49</v>
      </c>
      <c r="U1506" s="3">
        <v>424.32</v>
      </c>
      <c r="V1506" s="3">
        <v>326.77</v>
      </c>
      <c r="W1506" s="3">
        <v>278.95</v>
      </c>
      <c r="X1506" s="3">
        <v>284.08</v>
      </c>
      <c r="Y1506" s="3">
        <v>267.83999999999997</v>
      </c>
      <c r="Z1506" s="3">
        <v>268.86</v>
      </c>
      <c r="AA1506" s="3">
        <v>274.25</v>
      </c>
      <c r="AB1506" s="3">
        <v>276.26</v>
      </c>
      <c r="AC1506" s="3">
        <v>285.25</v>
      </c>
      <c r="AD1506" s="3">
        <v>294.52</v>
      </c>
      <c r="AE1506" s="3">
        <v>301.19</v>
      </c>
      <c r="AF1506" s="3">
        <v>300.51</v>
      </c>
      <c r="AG1506" s="3">
        <v>286.49</v>
      </c>
      <c r="AH1506" s="3">
        <v>245.55</v>
      </c>
      <c r="AI1506" s="3">
        <v>225.36</v>
      </c>
      <c r="AJ1506" s="3">
        <v>215.14</v>
      </c>
      <c r="AK1506" s="3">
        <v>213.36</v>
      </c>
      <c r="AL1506" s="3">
        <v>213.92</v>
      </c>
      <c r="AM1506" s="3">
        <v>225.78</v>
      </c>
      <c r="AN1506" s="3">
        <v>246.03</v>
      </c>
      <c r="AO1506" s="3">
        <v>246.77</v>
      </c>
      <c r="AP1506" s="3">
        <v>242.22</v>
      </c>
      <c r="AQ1506" s="3">
        <v>233.73</v>
      </c>
      <c r="AR1506" s="3">
        <v>226.5</v>
      </c>
      <c r="AS1506" s="3">
        <v>218.24</v>
      </c>
      <c r="AT1506" s="3">
        <v>174.36</v>
      </c>
      <c r="AU1506" s="3">
        <v>146.75</v>
      </c>
      <c r="AV1506" s="3">
        <v>144.69</v>
      </c>
      <c r="AW1506" s="3">
        <v>140.88999999999999</v>
      </c>
      <c r="AX1506" s="3">
        <v>135</v>
      </c>
      <c r="AY1506" s="3">
        <v>135.41999999999999</v>
      </c>
    </row>
    <row r="1507" spans="1:51" x14ac:dyDescent="0.35">
      <c r="A1507" s="5">
        <f t="shared" si="24"/>
        <v>44834</v>
      </c>
      <c r="B1507" t="s">
        <v>2366</v>
      </c>
      <c r="C1507" s="2">
        <v>44834</v>
      </c>
      <c r="D1507" s="3">
        <v>352.89</v>
      </c>
      <c r="E1507" s="3">
        <v>498.22</v>
      </c>
      <c r="F1507" s="3">
        <v>522.62</v>
      </c>
      <c r="G1507" s="3">
        <v>532.62</v>
      </c>
      <c r="H1507" s="3">
        <v>514.29</v>
      </c>
      <c r="I1507" s="3">
        <v>460.95</v>
      </c>
      <c r="J1507" s="3">
        <v>427.2</v>
      </c>
      <c r="K1507" s="3">
        <v>415.45</v>
      </c>
      <c r="L1507" s="3">
        <v>412.03</v>
      </c>
      <c r="M1507" s="3">
        <v>414.35</v>
      </c>
      <c r="N1507" s="3">
        <v>429.43</v>
      </c>
      <c r="O1507" s="3">
        <v>445.93</v>
      </c>
      <c r="P1507" s="3">
        <v>442.93</v>
      </c>
      <c r="Q1507" s="3">
        <v>444.79</v>
      </c>
      <c r="R1507" s="3">
        <v>460.65</v>
      </c>
      <c r="S1507" s="3">
        <v>467.38</v>
      </c>
      <c r="T1507" s="3">
        <v>403.21</v>
      </c>
      <c r="U1507" s="3">
        <v>312.66000000000003</v>
      </c>
      <c r="V1507" s="3">
        <v>264.83999999999997</v>
      </c>
      <c r="W1507" s="3">
        <v>269.97000000000003</v>
      </c>
      <c r="X1507" s="3">
        <v>253.73</v>
      </c>
      <c r="Y1507" s="3">
        <v>254.75</v>
      </c>
      <c r="Z1507" s="3">
        <v>260.14</v>
      </c>
      <c r="AA1507" s="3">
        <v>262.14999999999998</v>
      </c>
      <c r="AB1507" s="3">
        <v>271.14</v>
      </c>
      <c r="AC1507" s="3">
        <v>280.41000000000003</v>
      </c>
      <c r="AD1507" s="3">
        <v>287.08</v>
      </c>
      <c r="AE1507" s="3">
        <v>286.39999999999998</v>
      </c>
      <c r="AF1507" s="3">
        <v>272.38</v>
      </c>
      <c r="AG1507" s="3">
        <v>234.44</v>
      </c>
      <c r="AH1507" s="3">
        <v>214.25</v>
      </c>
      <c r="AI1507" s="3">
        <v>204.03</v>
      </c>
      <c r="AJ1507" s="3">
        <v>202.25</v>
      </c>
      <c r="AK1507" s="3">
        <v>202.81</v>
      </c>
      <c r="AL1507" s="3">
        <v>214.67</v>
      </c>
      <c r="AM1507" s="3">
        <v>234.92</v>
      </c>
      <c r="AN1507" s="3">
        <v>235.66</v>
      </c>
      <c r="AO1507" s="3">
        <v>231.11</v>
      </c>
      <c r="AP1507" s="3">
        <v>222.62</v>
      </c>
      <c r="AQ1507" s="3">
        <v>215.39</v>
      </c>
      <c r="AR1507" s="3">
        <v>207.13</v>
      </c>
      <c r="AS1507" s="3">
        <v>170.25</v>
      </c>
      <c r="AT1507" s="3">
        <v>142.63999999999999</v>
      </c>
      <c r="AU1507" s="3">
        <v>140.58000000000001</v>
      </c>
      <c r="AV1507" s="3">
        <v>136.78</v>
      </c>
      <c r="AW1507" s="3">
        <v>130.88999999999999</v>
      </c>
      <c r="AX1507" s="3">
        <v>131.31</v>
      </c>
      <c r="AY1507" s="3">
        <v>147.87</v>
      </c>
    </row>
    <row r="1508" spans="1:51" x14ac:dyDescent="0.35">
      <c r="A1508" s="5">
        <f t="shared" si="24"/>
        <v>44837</v>
      </c>
      <c r="B1508" t="s">
        <v>2368</v>
      </c>
      <c r="C1508" s="2">
        <v>44837</v>
      </c>
      <c r="D1508" s="3">
        <v>297.49</v>
      </c>
      <c r="E1508" s="3">
        <v>448.19</v>
      </c>
      <c r="F1508" s="3">
        <v>470.79</v>
      </c>
      <c r="G1508" s="3">
        <v>480.89</v>
      </c>
      <c r="H1508" s="3">
        <v>459.38</v>
      </c>
      <c r="I1508" s="3">
        <v>412.71</v>
      </c>
      <c r="J1508" s="3">
        <v>380.96</v>
      </c>
      <c r="K1508" s="3">
        <v>370.46</v>
      </c>
      <c r="L1508" s="3">
        <v>367.16</v>
      </c>
      <c r="M1508" s="3">
        <v>369.48</v>
      </c>
      <c r="N1508" s="3">
        <v>384.94</v>
      </c>
      <c r="O1508" s="3">
        <v>392.74</v>
      </c>
      <c r="P1508" s="3">
        <v>399.02</v>
      </c>
      <c r="Q1508" s="3">
        <v>401.38</v>
      </c>
      <c r="R1508" s="3">
        <v>417.44</v>
      </c>
      <c r="S1508" s="3">
        <v>424.17</v>
      </c>
      <c r="T1508" s="3">
        <v>362.66</v>
      </c>
      <c r="U1508" s="3">
        <v>278.92</v>
      </c>
      <c r="V1508" s="3">
        <v>240.79</v>
      </c>
      <c r="W1508" s="3">
        <v>245.92</v>
      </c>
      <c r="X1508" s="3">
        <v>229.68</v>
      </c>
      <c r="Y1508" s="3">
        <v>230.7</v>
      </c>
      <c r="Z1508" s="3">
        <v>236.09</v>
      </c>
      <c r="AA1508" s="3">
        <v>237.93</v>
      </c>
      <c r="AB1508" s="3">
        <v>246.56</v>
      </c>
      <c r="AC1508" s="3">
        <v>255.83</v>
      </c>
      <c r="AD1508" s="3">
        <v>263.35000000000002</v>
      </c>
      <c r="AE1508" s="3">
        <v>262.67</v>
      </c>
      <c r="AF1508" s="3">
        <v>248.65</v>
      </c>
      <c r="AG1508" s="3">
        <v>220.7</v>
      </c>
      <c r="AH1508" s="3">
        <v>200.51</v>
      </c>
      <c r="AI1508" s="3">
        <v>190.29</v>
      </c>
      <c r="AJ1508" s="3">
        <v>188.51</v>
      </c>
      <c r="AK1508" s="3">
        <v>189.07</v>
      </c>
      <c r="AL1508" s="3">
        <v>200.93</v>
      </c>
      <c r="AM1508" s="3">
        <v>222.77</v>
      </c>
      <c r="AN1508" s="3">
        <v>223.51</v>
      </c>
      <c r="AO1508" s="3">
        <v>218.96</v>
      </c>
      <c r="AP1508" s="3">
        <v>210.47</v>
      </c>
      <c r="AQ1508" s="3">
        <v>203.24</v>
      </c>
      <c r="AR1508" s="3">
        <v>194.98</v>
      </c>
      <c r="AS1508" s="3">
        <v>160.83000000000001</v>
      </c>
      <c r="AT1508" s="3">
        <v>134.16999999999999</v>
      </c>
      <c r="AU1508" s="3">
        <v>132.11000000000001</v>
      </c>
      <c r="AV1508" s="3">
        <v>128.31</v>
      </c>
      <c r="AW1508" s="3">
        <v>122.42</v>
      </c>
      <c r="AX1508" s="3">
        <v>122.84</v>
      </c>
      <c r="AY1508" s="3">
        <v>139.4</v>
      </c>
    </row>
    <row r="1509" spans="1:51" x14ac:dyDescent="0.35">
      <c r="A1509" s="5">
        <f t="shared" si="24"/>
        <v>44838</v>
      </c>
      <c r="B1509" t="s">
        <v>2369</v>
      </c>
      <c r="C1509" s="2">
        <v>44838</v>
      </c>
      <c r="D1509" s="3">
        <v>278.62</v>
      </c>
      <c r="E1509" s="3">
        <v>428.06</v>
      </c>
      <c r="F1509" s="3">
        <v>451.72</v>
      </c>
      <c r="G1509" s="3">
        <v>460.73</v>
      </c>
      <c r="H1509" s="3">
        <v>439.15</v>
      </c>
      <c r="I1509" s="3">
        <v>395.57</v>
      </c>
      <c r="J1509" s="3">
        <v>363.57</v>
      </c>
      <c r="K1509" s="3">
        <v>354.57</v>
      </c>
      <c r="L1509" s="3">
        <v>350.19</v>
      </c>
      <c r="M1509" s="3">
        <v>351.68</v>
      </c>
      <c r="N1509" s="3">
        <v>366.73</v>
      </c>
      <c r="O1509" s="3">
        <v>373.79</v>
      </c>
      <c r="P1509" s="3">
        <v>381.19</v>
      </c>
      <c r="Q1509" s="3">
        <v>384.55</v>
      </c>
      <c r="R1509" s="3">
        <v>398.55</v>
      </c>
      <c r="S1509" s="3">
        <v>403.25</v>
      </c>
      <c r="T1509" s="3">
        <v>342.11</v>
      </c>
      <c r="U1509" s="3">
        <v>267.63</v>
      </c>
      <c r="V1509" s="3">
        <v>232.87</v>
      </c>
      <c r="W1509" s="3">
        <v>239.17</v>
      </c>
      <c r="X1509" s="3">
        <v>222.93</v>
      </c>
      <c r="Y1509" s="3">
        <v>223.95</v>
      </c>
      <c r="Z1509" s="3">
        <v>229.61</v>
      </c>
      <c r="AA1509" s="3">
        <v>231.63</v>
      </c>
      <c r="AB1509" s="3">
        <v>240.25</v>
      </c>
      <c r="AC1509" s="3">
        <v>249.15</v>
      </c>
      <c r="AD1509" s="3">
        <v>256.41000000000003</v>
      </c>
      <c r="AE1509" s="3">
        <v>254.72</v>
      </c>
      <c r="AF1509" s="3">
        <v>240.24</v>
      </c>
      <c r="AG1509" s="3">
        <v>212.02</v>
      </c>
      <c r="AH1509" s="3">
        <v>191.23</v>
      </c>
      <c r="AI1509" s="3">
        <v>181.01</v>
      </c>
      <c r="AJ1509" s="3">
        <v>179.41</v>
      </c>
      <c r="AK1509" s="3">
        <v>180.03</v>
      </c>
      <c r="AL1509" s="3">
        <v>191.89</v>
      </c>
      <c r="AM1509" s="3">
        <v>210.84</v>
      </c>
      <c r="AN1509" s="3">
        <v>211.58</v>
      </c>
      <c r="AO1509" s="3">
        <v>207.03</v>
      </c>
      <c r="AP1509" s="3">
        <v>198.54</v>
      </c>
      <c r="AQ1509" s="3">
        <v>191.31</v>
      </c>
      <c r="AR1509" s="3">
        <v>183.05</v>
      </c>
      <c r="AS1509" s="3">
        <v>149.24</v>
      </c>
      <c r="AT1509" s="3">
        <v>122.58</v>
      </c>
      <c r="AU1509" s="3">
        <v>120.52</v>
      </c>
      <c r="AV1509" s="3">
        <v>116.72</v>
      </c>
      <c r="AW1509" s="3">
        <v>111</v>
      </c>
      <c r="AX1509" s="3">
        <v>111.76</v>
      </c>
      <c r="AY1509" s="3">
        <v>128.38</v>
      </c>
    </row>
    <row r="1510" spans="1:51" x14ac:dyDescent="0.35">
      <c r="A1510" s="5">
        <f t="shared" si="24"/>
        <v>44839</v>
      </c>
      <c r="B1510" t="s">
        <v>2370</v>
      </c>
      <c r="C1510" s="2">
        <v>44839</v>
      </c>
      <c r="D1510" s="3">
        <v>315.61</v>
      </c>
      <c r="E1510" s="3">
        <v>465.41</v>
      </c>
      <c r="F1510" s="3">
        <v>488.41</v>
      </c>
      <c r="G1510" s="3">
        <v>500.66</v>
      </c>
      <c r="H1510" s="3">
        <v>481.85</v>
      </c>
      <c r="I1510" s="3">
        <v>433.06</v>
      </c>
      <c r="J1510" s="3">
        <v>400.55</v>
      </c>
      <c r="K1510" s="3">
        <v>391</v>
      </c>
      <c r="L1510" s="3">
        <v>385.22</v>
      </c>
      <c r="M1510" s="3">
        <v>384.44</v>
      </c>
      <c r="N1510" s="3">
        <v>396.25</v>
      </c>
      <c r="O1510" s="3">
        <v>400.97</v>
      </c>
      <c r="P1510" s="3">
        <v>417.65</v>
      </c>
      <c r="Q1510" s="3">
        <v>420.23</v>
      </c>
      <c r="R1510" s="3">
        <v>439.98</v>
      </c>
      <c r="S1510" s="3">
        <v>441.57</v>
      </c>
      <c r="T1510" s="3">
        <v>370.42</v>
      </c>
      <c r="U1510" s="3">
        <v>291.86</v>
      </c>
      <c r="V1510" s="3">
        <v>257.17</v>
      </c>
      <c r="W1510" s="3">
        <v>263.47000000000003</v>
      </c>
      <c r="X1510" s="3">
        <v>247.23</v>
      </c>
      <c r="Y1510" s="3">
        <v>248.25</v>
      </c>
      <c r="Z1510" s="3">
        <v>253.91</v>
      </c>
      <c r="AA1510" s="3">
        <v>252.06</v>
      </c>
      <c r="AB1510" s="3">
        <v>260.06</v>
      </c>
      <c r="AC1510" s="3">
        <v>268.95999999999998</v>
      </c>
      <c r="AD1510" s="3">
        <v>276.38</v>
      </c>
      <c r="AE1510" s="3">
        <v>272.47000000000003</v>
      </c>
      <c r="AF1510" s="3">
        <v>257.99</v>
      </c>
      <c r="AG1510" s="3">
        <v>227.39</v>
      </c>
      <c r="AH1510" s="3">
        <v>205.38</v>
      </c>
      <c r="AI1510" s="3">
        <v>195.16</v>
      </c>
      <c r="AJ1510" s="3">
        <v>193.56</v>
      </c>
      <c r="AK1510" s="3">
        <v>194.18</v>
      </c>
      <c r="AL1510" s="3">
        <v>206.04</v>
      </c>
      <c r="AM1510" s="3">
        <v>224.99</v>
      </c>
      <c r="AN1510" s="3">
        <v>226.75</v>
      </c>
      <c r="AO1510" s="3">
        <v>222.2</v>
      </c>
      <c r="AP1510" s="3">
        <v>213.71</v>
      </c>
      <c r="AQ1510" s="3">
        <v>206.48</v>
      </c>
      <c r="AR1510" s="3">
        <v>198.22</v>
      </c>
      <c r="AS1510" s="3">
        <v>164.41</v>
      </c>
      <c r="AT1510" s="3">
        <v>137.75</v>
      </c>
      <c r="AU1510" s="3">
        <v>135.69</v>
      </c>
      <c r="AV1510" s="3">
        <v>131.88999999999999</v>
      </c>
      <c r="AW1510" s="3">
        <v>126.17</v>
      </c>
      <c r="AX1510" s="3">
        <v>126.93</v>
      </c>
      <c r="AY1510" s="3">
        <v>143.55000000000001</v>
      </c>
    </row>
    <row r="1511" spans="1:51" x14ac:dyDescent="0.35">
      <c r="A1511" s="5">
        <f t="shared" si="24"/>
        <v>44840</v>
      </c>
      <c r="B1511" t="s">
        <v>2371</v>
      </c>
      <c r="C1511" s="2">
        <v>44840</v>
      </c>
      <c r="D1511" s="3">
        <v>325.02</v>
      </c>
      <c r="E1511" s="3">
        <v>473.07</v>
      </c>
      <c r="F1511" s="3">
        <v>495.5</v>
      </c>
      <c r="G1511" s="3">
        <v>506.71</v>
      </c>
      <c r="H1511" s="3">
        <v>481.74</v>
      </c>
      <c r="I1511" s="3">
        <v>442.34</v>
      </c>
      <c r="J1511" s="3">
        <v>414.08</v>
      </c>
      <c r="K1511" s="3">
        <v>405.12</v>
      </c>
      <c r="L1511" s="3">
        <v>403.31</v>
      </c>
      <c r="M1511" s="3">
        <v>399.4</v>
      </c>
      <c r="N1511" s="3">
        <v>401.77</v>
      </c>
      <c r="O1511" s="3">
        <v>402.1</v>
      </c>
      <c r="P1511" s="3">
        <v>433.58</v>
      </c>
      <c r="Q1511" s="3">
        <v>444.03</v>
      </c>
      <c r="R1511" s="3">
        <v>454.96</v>
      </c>
      <c r="S1511" s="3">
        <v>460.19</v>
      </c>
      <c r="T1511" s="3">
        <v>387.2</v>
      </c>
      <c r="U1511" s="3">
        <v>304.35000000000002</v>
      </c>
      <c r="V1511" s="3">
        <v>263.77999999999997</v>
      </c>
      <c r="W1511" s="3">
        <v>265.72000000000003</v>
      </c>
      <c r="X1511" s="3">
        <v>249.89</v>
      </c>
      <c r="Y1511" s="3">
        <v>251.32</v>
      </c>
      <c r="Z1511" s="3">
        <v>257.37</v>
      </c>
      <c r="AA1511" s="3">
        <v>266.11</v>
      </c>
      <c r="AB1511" s="3">
        <v>275.16000000000003</v>
      </c>
      <c r="AC1511" s="3">
        <v>284.06</v>
      </c>
      <c r="AD1511" s="3">
        <v>289.14999999999998</v>
      </c>
      <c r="AE1511" s="3">
        <v>285.24</v>
      </c>
      <c r="AF1511" s="3">
        <v>270.76</v>
      </c>
      <c r="AG1511" s="3">
        <v>240.73</v>
      </c>
      <c r="AH1511" s="3">
        <v>218.72</v>
      </c>
      <c r="AI1511" s="3">
        <v>208.5</v>
      </c>
      <c r="AJ1511" s="3">
        <v>206.9</v>
      </c>
      <c r="AK1511" s="3">
        <v>207.52</v>
      </c>
      <c r="AL1511" s="3">
        <v>216.31</v>
      </c>
      <c r="AM1511" s="3">
        <v>232.89</v>
      </c>
      <c r="AN1511" s="3">
        <v>234.65</v>
      </c>
      <c r="AO1511" s="3">
        <v>230.1</v>
      </c>
      <c r="AP1511" s="3">
        <v>220.73</v>
      </c>
      <c r="AQ1511" s="3">
        <v>213.51</v>
      </c>
      <c r="AR1511" s="3">
        <v>205.25</v>
      </c>
      <c r="AS1511" s="3">
        <v>166.22</v>
      </c>
      <c r="AT1511" s="3">
        <v>137.97999999999999</v>
      </c>
      <c r="AU1511" s="3">
        <v>135.91999999999999</v>
      </c>
      <c r="AV1511" s="3">
        <v>132.12</v>
      </c>
      <c r="AW1511" s="3">
        <v>126.4</v>
      </c>
      <c r="AX1511" s="3">
        <v>127.16</v>
      </c>
      <c r="AY1511" s="3">
        <v>143.78</v>
      </c>
    </row>
    <row r="1512" spans="1:51" x14ac:dyDescent="0.35">
      <c r="A1512" s="5">
        <f t="shared" si="24"/>
        <v>44841</v>
      </c>
      <c r="B1512" t="s">
        <v>2372</v>
      </c>
      <c r="C1512" s="2">
        <v>44841</v>
      </c>
      <c r="D1512" s="3">
        <v>285.04000000000002</v>
      </c>
      <c r="E1512" s="3">
        <v>426.91</v>
      </c>
      <c r="F1512" s="3">
        <v>450.7</v>
      </c>
      <c r="G1512" s="3">
        <v>465.93</v>
      </c>
      <c r="H1512" s="3">
        <v>449.97</v>
      </c>
      <c r="I1512" s="3">
        <v>410.21</v>
      </c>
      <c r="J1512" s="3">
        <v>387.27</v>
      </c>
      <c r="K1512" s="3">
        <v>379.82</v>
      </c>
      <c r="L1512" s="3">
        <v>377.05</v>
      </c>
      <c r="M1512" s="3">
        <v>375.74</v>
      </c>
      <c r="N1512" s="3">
        <v>377.36</v>
      </c>
      <c r="O1512" s="3">
        <v>377.5</v>
      </c>
      <c r="P1512" s="3">
        <v>409.02</v>
      </c>
      <c r="Q1512" s="3">
        <v>419.62</v>
      </c>
      <c r="R1512" s="3">
        <v>428.37</v>
      </c>
      <c r="S1512" s="3">
        <v>432.21</v>
      </c>
      <c r="T1512" s="3">
        <v>362.25</v>
      </c>
      <c r="U1512" s="3">
        <v>302.24</v>
      </c>
      <c r="V1512" s="3">
        <v>260.12</v>
      </c>
      <c r="W1512" s="3">
        <v>263.62</v>
      </c>
      <c r="X1512" s="3">
        <v>247.79</v>
      </c>
      <c r="Y1512" s="3">
        <v>249.22</v>
      </c>
      <c r="Z1512" s="3">
        <v>254.05</v>
      </c>
      <c r="AA1512" s="3">
        <v>256.39999999999998</v>
      </c>
      <c r="AB1512" s="3">
        <v>265.45</v>
      </c>
      <c r="AC1512" s="3">
        <v>274.35000000000002</v>
      </c>
      <c r="AD1512" s="3">
        <v>283.58</v>
      </c>
      <c r="AE1512" s="3">
        <v>279.67</v>
      </c>
      <c r="AF1512" s="3">
        <v>265.29000000000002</v>
      </c>
      <c r="AG1512" s="3">
        <v>236.51</v>
      </c>
      <c r="AH1512" s="3">
        <v>214.33</v>
      </c>
      <c r="AI1512" s="3">
        <v>204.12</v>
      </c>
      <c r="AJ1512" s="3">
        <v>202.52</v>
      </c>
      <c r="AK1512" s="3">
        <v>203.13</v>
      </c>
      <c r="AL1512" s="3">
        <v>209.93</v>
      </c>
      <c r="AM1512" s="3">
        <v>216.89</v>
      </c>
      <c r="AN1512" s="3">
        <v>220.89</v>
      </c>
      <c r="AO1512" s="3">
        <v>221.89</v>
      </c>
      <c r="AP1512" s="3">
        <v>221.98</v>
      </c>
      <c r="AQ1512" s="3">
        <v>218.75</v>
      </c>
      <c r="AR1512" s="3">
        <v>210.3</v>
      </c>
      <c r="AS1512" s="3">
        <v>168.02</v>
      </c>
      <c r="AT1512" s="3">
        <v>138.78</v>
      </c>
      <c r="AU1512" s="3">
        <v>136.71</v>
      </c>
      <c r="AV1512" s="3">
        <v>132.91</v>
      </c>
      <c r="AW1512" s="3">
        <v>127.19</v>
      </c>
      <c r="AX1512" s="3">
        <v>127.95</v>
      </c>
      <c r="AY1512" s="3">
        <v>140.91</v>
      </c>
    </row>
    <row r="1513" spans="1:51" x14ac:dyDescent="0.35">
      <c r="A1513" s="5">
        <f t="shared" si="24"/>
        <v>44844</v>
      </c>
      <c r="B1513" t="s">
        <v>2373</v>
      </c>
      <c r="C1513" s="2">
        <v>44844</v>
      </c>
      <c r="D1513" s="3">
        <v>283.33999999999997</v>
      </c>
      <c r="E1513" s="3">
        <v>436.92</v>
      </c>
      <c r="F1513" s="3">
        <v>459.91</v>
      </c>
      <c r="G1513" s="3">
        <v>477.11</v>
      </c>
      <c r="H1513" s="3">
        <v>459.15</v>
      </c>
      <c r="I1513" s="3">
        <v>419.14</v>
      </c>
      <c r="J1513" s="3">
        <v>395.2</v>
      </c>
      <c r="K1513" s="3">
        <v>386.48</v>
      </c>
      <c r="L1513" s="3">
        <v>382.49</v>
      </c>
      <c r="M1513" s="3">
        <v>383.49</v>
      </c>
      <c r="N1513" s="3">
        <v>382.64</v>
      </c>
      <c r="O1513" s="3">
        <v>378.84</v>
      </c>
      <c r="P1513" s="3">
        <v>418.34</v>
      </c>
      <c r="Q1513" s="3">
        <v>433.34</v>
      </c>
      <c r="R1513" s="3">
        <v>433.28</v>
      </c>
      <c r="S1513" s="3">
        <v>437.12</v>
      </c>
      <c r="T1513" s="3">
        <v>367.16</v>
      </c>
      <c r="U1513" s="3">
        <v>310.49</v>
      </c>
      <c r="V1513" s="3">
        <v>268.36</v>
      </c>
      <c r="W1513" s="3">
        <v>271.86</v>
      </c>
      <c r="X1513" s="3">
        <v>255.92</v>
      </c>
      <c r="Y1513" s="3">
        <v>257.35000000000002</v>
      </c>
      <c r="Z1513" s="3">
        <v>262.18</v>
      </c>
      <c r="AA1513" s="3">
        <v>265.51</v>
      </c>
      <c r="AB1513" s="3">
        <v>274.54000000000002</v>
      </c>
      <c r="AC1513" s="3">
        <v>283.45999999999998</v>
      </c>
      <c r="AD1513" s="3">
        <v>294.91000000000003</v>
      </c>
      <c r="AE1513" s="3">
        <v>291</v>
      </c>
      <c r="AF1513" s="3">
        <v>275.76</v>
      </c>
      <c r="AG1513" s="3">
        <v>236.99</v>
      </c>
      <c r="AH1513" s="3">
        <v>211.99</v>
      </c>
      <c r="AI1513" s="3">
        <v>201.72</v>
      </c>
      <c r="AJ1513" s="3">
        <v>200.12</v>
      </c>
      <c r="AK1513" s="3">
        <v>200.73</v>
      </c>
      <c r="AL1513" s="3">
        <v>207.53</v>
      </c>
      <c r="AM1513" s="3">
        <v>216.53</v>
      </c>
      <c r="AN1513" s="3">
        <v>220.53</v>
      </c>
      <c r="AO1513" s="3">
        <v>221.53</v>
      </c>
      <c r="AP1513" s="3">
        <v>220.03</v>
      </c>
      <c r="AQ1513" s="3">
        <v>216.8</v>
      </c>
      <c r="AR1513" s="3">
        <v>208.35</v>
      </c>
      <c r="AS1513" s="3">
        <v>166.07</v>
      </c>
      <c r="AT1513" s="3">
        <v>136.83000000000001</v>
      </c>
      <c r="AU1513" s="3">
        <v>134.76</v>
      </c>
      <c r="AV1513" s="3">
        <v>130.96</v>
      </c>
      <c r="AW1513" s="3">
        <v>125.24</v>
      </c>
      <c r="AX1513" s="3">
        <v>126</v>
      </c>
      <c r="AY1513" s="3">
        <v>139.21</v>
      </c>
    </row>
    <row r="1514" spans="1:51" x14ac:dyDescent="0.35">
      <c r="A1514" s="5">
        <f t="shared" si="24"/>
        <v>44845</v>
      </c>
      <c r="B1514" t="s">
        <v>2374</v>
      </c>
      <c r="C1514" s="2">
        <v>44845</v>
      </c>
      <c r="D1514" s="3">
        <v>286.2</v>
      </c>
      <c r="E1514" s="3">
        <v>441.59</v>
      </c>
      <c r="F1514" s="3">
        <v>463.39</v>
      </c>
      <c r="G1514" s="3">
        <v>479.4</v>
      </c>
      <c r="H1514" s="3">
        <v>460.8</v>
      </c>
      <c r="I1514" s="3">
        <v>428.1</v>
      </c>
      <c r="J1514" s="3">
        <v>398.6</v>
      </c>
      <c r="K1514" s="3">
        <v>390.62</v>
      </c>
      <c r="L1514" s="3">
        <v>388.82</v>
      </c>
      <c r="M1514" s="3">
        <v>389.57</v>
      </c>
      <c r="N1514" s="3">
        <v>392.86</v>
      </c>
      <c r="O1514" s="3">
        <v>391.28</v>
      </c>
      <c r="P1514" s="3">
        <v>419.39</v>
      </c>
      <c r="Q1514" s="3">
        <v>432.19</v>
      </c>
      <c r="R1514" s="3">
        <v>432.92</v>
      </c>
      <c r="S1514" s="3">
        <v>436.76</v>
      </c>
      <c r="T1514" s="3">
        <v>372</v>
      </c>
      <c r="U1514" s="3">
        <v>318.20999999999998</v>
      </c>
      <c r="V1514" s="3">
        <v>276.07</v>
      </c>
      <c r="W1514" s="3">
        <v>279.57</v>
      </c>
      <c r="X1514" s="3">
        <v>263.63</v>
      </c>
      <c r="Y1514" s="3">
        <v>265.20999999999998</v>
      </c>
      <c r="Z1514" s="3">
        <v>271.47000000000003</v>
      </c>
      <c r="AA1514" s="3">
        <v>278.99</v>
      </c>
      <c r="AB1514" s="3">
        <v>288.41000000000003</v>
      </c>
      <c r="AC1514" s="3">
        <v>297.33</v>
      </c>
      <c r="AD1514" s="3">
        <v>307.08</v>
      </c>
      <c r="AE1514" s="3">
        <v>303.16000000000003</v>
      </c>
      <c r="AF1514" s="3">
        <v>287.92</v>
      </c>
      <c r="AG1514" s="3">
        <v>242.44</v>
      </c>
      <c r="AH1514" s="3">
        <v>217.44</v>
      </c>
      <c r="AI1514" s="3">
        <v>207.17</v>
      </c>
      <c r="AJ1514" s="3">
        <v>205.57</v>
      </c>
      <c r="AK1514" s="3">
        <v>206.18</v>
      </c>
      <c r="AL1514" s="3">
        <v>212.98</v>
      </c>
      <c r="AM1514" s="3">
        <v>223.84</v>
      </c>
      <c r="AN1514" s="3">
        <v>227.84</v>
      </c>
      <c r="AO1514" s="3">
        <v>229.99</v>
      </c>
      <c r="AP1514" s="3">
        <v>231.59</v>
      </c>
      <c r="AQ1514" s="3">
        <v>232.41</v>
      </c>
      <c r="AR1514" s="3">
        <v>223.96</v>
      </c>
      <c r="AS1514" s="3">
        <v>181.2</v>
      </c>
      <c r="AT1514" s="3">
        <v>151.96</v>
      </c>
      <c r="AU1514" s="3">
        <v>149.88999999999999</v>
      </c>
      <c r="AV1514" s="3">
        <v>146.09</v>
      </c>
      <c r="AW1514" s="3">
        <v>140.37</v>
      </c>
      <c r="AX1514" s="3">
        <v>141.13</v>
      </c>
      <c r="AY1514" s="3">
        <v>152.83000000000001</v>
      </c>
    </row>
    <row r="1515" spans="1:51" x14ac:dyDescent="0.35">
      <c r="A1515" s="5">
        <f t="shared" si="24"/>
        <v>44846</v>
      </c>
      <c r="B1515" t="s">
        <v>2375</v>
      </c>
      <c r="C1515" s="2">
        <v>44846</v>
      </c>
      <c r="D1515" s="3">
        <v>293.89999999999998</v>
      </c>
      <c r="E1515" s="3">
        <v>444.74</v>
      </c>
      <c r="F1515" s="3">
        <v>464.76</v>
      </c>
      <c r="G1515" s="3">
        <v>482.48</v>
      </c>
      <c r="H1515" s="3">
        <v>462.74</v>
      </c>
      <c r="I1515" s="3">
        <v>419.89</v>
      </c>
      <c r="J1515" s="3">
        <v>388.07</v>
      </c>
      <c r="K1515" s="3">
        <v>379.9</v>
      </c>
      <c r="L1515" s="3">
        <v>375.99</v>
      </c>
      <c r="M1515" s="3">
        <v>376.23</v>
      </c>
      <c r="N1515" s="3">
        <v>377.5</v>
      </c>
      <c r="O1515" s="3">
        <v>375.01</v>
      </c>
      <c r="P1515" s="3">
        <v>405.31</v>
      </c>
      <c r="Q1515" s="3">
        <v>426.88</v>
      </c>
      <c r="R1515" s="3">
        <v>428.43</v>
      </c>
      <c r="S1515" s="3">
        <v>430.22</v>
      </c>
      <c r="T1515" s="3">
        <v>369.48</v>
      </c>
      <c r="U1515" s="3">
        <v>317.51</v>
      </c>
      <c r="V1515" s="3">
        <v>275.39999999999998</v>
      </c>
      <c r="W1515" s="3">
        <v>278.93</v>
      </c>
      <c r="X1515" s="3">
        <v>261.95999999999998</v>
      </c>
      <c r="Y1515" s="3">
        <v>263.60000000000002</v>
      </c>
      <c r="Z1515" s="3">
        <v>269.68</v>
      </c>
      <c r="AA1515" s="3">
        <v>279</v>
      </c>
      <c r="AB1515" s="3">
        <v>288</v>
      </c>
      <c r="AC1515" s="3">
        <v>296.92</v>
      </c>
      <c r="AD1515" s="3">
        <v>300.2</v>
      </c>
      <c r="AE1515" s="3">
        <v>296.2</v>
      </c>
      <c r="AF1515" s="3">
        <v>280.2</v>
      </c>
      <c r="AG1515" s="3">
        <v>238.46</v>
      </c>
      <c r="AH1515" s="3">
        <v>213.46</v>
      </c>
      <c r="AI1515" s="3">
        <v>203.46</v>
      </c>
      <c r="AJ1515" s="3">
        <v>201.86</v>
      </c>
      <c r="AK1515" s="3">
        <v>202.45</v>
      </c>
      <c r="AL1515" s="3">
        <v>209.27</v>
      </c>
      <c r="AM1515" s="3">
        <v>218.09</v>
      </c>
      <c r="AN1515" s="3">
        <v>222.09</v>
      </c>
      <c r="AO1515" s="3">
        <v>224.26</v>
      </c>
      <c r="AP1515" s="3">
        <v>227.34</v>
      </c>
      <c r="AQ1515" s="3">
        <v>228.16</v>
      </c>
      <c r="AR1515" s="3">
        <v>218.16</v>
      </c>
      <c r="AS1515" s="3">
        <v>168.33</v>
      </c>
      <c r="AT1515" s="3">
        <v>137.33000000000001</v>
      </c>
      <c r="AU1515" s="3">
        <v>135.26</v>
      </c>
      <c r="AV1515" s="3">
        <v>131.46</v>
      </c>
      <c r="AW1515" s="3">
        <v>125.74</v>
      </c>
      <c r="AX1515" s="3">
        <v>126.5</v>
      </c>
      <c r="AY1515" s="3">
        <v>139.77000000000001</v>
      </c>
    </row>
    <row r="1516" spans="1:51" x14ac:dyDescent="0.35">
      <c r="A1516" s="5">
        <f t="shared" si="24"/>
        <v>44847</v>
      </c>
      <c r="B1516" t="s">
        <v>2376</v>
      </c>
      <c r="C1516" s="2">
        <v>44847</v>
      </c>
      <c r="D1516" s="3">
        <v>281.37</v>
      </c>
      <c r="E1516" s="3">
        <v>426.77</v>
      </c>
      <c r="F1516" s="3">
        <v>444.27</v>
      </c>
      <c r="G1516" s="3">
        <v>461.27</v>
      </c>
      <c r="H1516" s="3">
        <v>442.39</v>
      </c>
      <c r="I1516" s="3">
        <v>405.36</v>
      </c>
      <c r="J1516" s="3">
        <v>375.36</v>
      </c>
      <c r="K1516" s="3">
        <v>366.65</v>
      </c>
      <c r="L1516" s="3">
        <v>359.25</v>
      </c>
      <c r="M1516" s="3">
        <v>361.69</v>
      </c>
      <c r="N1516" s="3">
        <v>362.34</v>
      </c>
      <c r="O1516" s="3">
        <v>358.84</v>
      </c>
      <c r="P1516" s="3">
        <v>388.58</v>
      </c>
      <c r="Q1516" s="3">
        <v>403.57</v>
      </c>
      <c r="R1516" s="3">
        <v>407.21</v>
      </c>
      <c r="S1516" s="3">
        <v>409</v>
      </c>
      <c r="T1516" s="3">
        <v>348.29</v>
      </c>
      <c r="U1516" s="3">
        <v>313.08999999999997</v>
      </c>
      <c r="V1516" s="3">
        <v>270.98</v>
      </c>
      <c r="W1516" s="3">
        <v>274.51</v>
      </c>
      <c r="X1516" s="3">
        <v>257.52999999999997</v>
      </c>
      <c r="Y1516" s="3">
        <v>259.17</v>
      </c>
      <c r="Z1516" s="3">
        <v>264.25</v>
      </c>
      <c r="AA1516" s="3">
        <v>272.54000000000002</v>
      </c>
      <c r="AB1516" s="3">
        <v>280.54000000000002</v>
      </c>
      <c r="AC1516" s="3">
        <v>289.45999999999998</v>
      </c>
      <c r="AD1516" s="3">
        <v>292.77</v>
      </c>
      <c r="AE1516" s="3">
        <v>288.77</v>
      </c>
      <c r="AF1516" s="3">
        <v>272.77</v>
      </c>
      <c r="AG1516" s="3">
        <v>231.12</v>
      </c>
      <c r="AH1516" s="3">
        <v>206.12</v>
      </c>
      <c r="AI1516" s="3">
        <v>196.12</v>
      </c>
      <c r="AJ1516" s="3">
        <v>194.52</v>
      </c>
      <c r="AK1516" s="3">
        <v>195.11</v>
      </c>
      <c r="AL1516" s="3">
        <v>201.93</v>
      </c>
      <c r="AM1516" s="3">
        <v>210.74</v>
      </c>
      <c r="AN1516" s="3">
        <v>214.74</v>
      </c>
      <c r="AO1516" s="3">
        <v>216.91</v>
      </c>
      <c r="AP1516" s="3">
        <v>219.93</v>
      </c>
      <c r="AQ1516" s="3">
        <v>220.75</v>
      </c>
      <c r="AR1516" s="3">
        <v>210.77</v>
      </c>
      <c r="AS1516" s="3">
        <v>160.78</v>
      </c>
      <c r="AT1516" s="3">
        <v>130.02000000000001</v>
      </c>
      <c r="AU1516" s="3">
        <v>127.96</v>
      </c>
      <c r="AV1516" s="3">
        <v>124.15</v>
      </c>
      <c r="AW1516" s="3">
        <v>118.43</v>
      </c>
      <c r="AX1516" s="3">
        <v>119.19</v>
      </c>
      <c r="AY1516" s="3">
        <v>132.04</v>
      </c>
    </row>
    <row r="1517" spans="1:51" x14ac:dyDescent="0.35">
      <c r="A1517" s="5">
        <f t="shared" si="24"/>
        <v>44848</v>
      </c>
      <c r="B1517" t="s">
        <v>2377</v>
      </c>
      <c r="C1517" s="2">
        <v>44848</v>
      </c>
      <c r="D1517" s="3">
        <v>261.35000000000002</v>
      </c>
      <c r="E1517" s="3">
        <v>403.35</v>
      </c>
      <c r="F1517" s="3">
        <v>421.19</v>
      </c>
      <c r="G1517" s="3">
        <v>437.95</v>
      </c>
      <c r="H1517" s="3">
        <v>419.58</v>
      </c>
      <c r="I1517" s="3">
        <v>395</v>
      </c>
      <c r="J1517" s="3">
        <v>370</v>
      </c>
      <c r="K1517" s="3">
        <v>363.99</v>
      </c>
      <c r="L1517" s="3">
        <v>357.64</v>
      </c>
      <c r="M1517" s="3">
        <v>359.3</v>
      </c>
      <c r="N1517" s="3">
        <v>360.74</v>
      </c>
      <c r="O1517" s="3">
        <v>360.74</v>
      </c>
      <c r="P1517" s="3">
        <v>390.01</v>
      </c>
      <c r="Q1517" s="3">
        <v>404.87</v>
      </c>
      <c r="R1517" s="3">
        <v>409.94</v>
      </c>
      <c r="S1517" s="3">
        <v>408.94</v>
      </c>
      <c r="T1517" s="3">
        <v>351.23</v>
      </c>
      <c r="U1517" s="3">
        <v>316.57</v>
      </c>
      <c r="V1517" s="3">
        <v>274.45999999999998</v>
      </c>
      <c r="W1517" s="3">
        <v>277.95999999999998</v>
      </c>
      <c r="X1517" s="3">
        <v>260.98</v>
      </c>
      <c r="Y1517" s="3">
        <v>262.62</v>
      </c>
      <c r="Z1517" s="3">
        <v>267.7</v>
      </c>
      <c r="AA1517" s="3">
        <v>275.62</v>
      </c>
      <c r="AB1517" s="3">
        <v>283.62</v>
      </c>
      <c r="AC1517" s="3">
        <v>292.54000000000002</v>
      </c>
      <c r="AD1517" s="3">
        <v>295.35000000000002</v>
      </c>
      <c r="AE1517" s="3">
        <v>291.35000000000002</v>
      </c>
      <c r="AF1517" s="3">
        <v>275.35000000000002</v>
      </c>
      <c r="AG1517" s="3">
        <v>232.19</v>
      </c>
      <c r="AH1517" s="3">
        <v>207.2</v>
      </c>
      <c r="AI1517" s="3">
        <v>197.19</v>
      </c>
      <c r="AJ1517" s="3">
        <v>195.59</v>
      </c>
      <c r="AK1517" s="3">
        <v>196.18</v>
      </c>
      <c r="AL1517" s="3">
        <v>200</v>
      </c>
      <c r="AM1517" s="3">
        <v>203.86</v>
      </c>
      <c r="AN1517" s="3">
        <v>207.86</v>
      </c>
      <c r="AO1517" s="3">
        <v>210.04</v>
      </c>
      <c r="AP1517" s="3">
        <v>213.03</v>
      </c>
      <c r="AQ1517" s="3">
        <v>213.85</v>
      </c>
      <c r="AR1517" s="3">
        <v>203.88</v>
      </c>
      <c r="AS1517" s="3">
        <v>153.47</v>
      </c>
      <c r="AT1517" s="3">
        <v>122.71</v>
      </c>
      <c r="AU1517" s="3">
        <v>120.64</v>
      </c>
      <c r="AV1517" s="3">
        <v>116.84</v>
      </c>
      <c r="AW1517" s="3">
        <v>111.12</v>
      </c>
      <c r="AX1517" s="3">
        <v>111.88</v>
      </c>
      <c r="AY1517" s="3">
        <v>124.72</v>
      </c>
    </row>
    <row r="1518" spans="1:51" x14ac:dyDescent="0.35">
      <c r="A1518" s="5">
        <f t="shared" si="24"/>
        <v>44851</v>
      </c>
      <c r="B1518" t="s">
        <v>2378</v>
      </c>
      <c r="C1518" s="2">
        <v>44851</v>
      </c>
      <c r="D1518" s="3">
        <v>232.25</v>
      </c>
      <c r="E1518" s="3">
        <v>380.25</v>
      </c>
      <c r="F1518" s="3">
        <v>403.26</v>
      </c>
      <c r="G1518" s="3">
        <v>418</v>
      </c>
      <c r="H1518" s="3">
        <v>401.41</v>
      </c>
      <c r="I1518" s="3">
        <v>385.17</v>
      </c>
      <c r="J1518" s="3">
        <v>361.17</v>
      </c>
      <c r="K1518" s="3">
        <v>354.37</v>
      </c>
      <c r="L1518" s="3">
        <v>349.2</v>
      </c>
      <c r="M1518" s="3">
        <v>350</v>
      </c>
      <c r="N1518" s="3">
        <v>349.23</v>
      </c>
      <c r="O1518" s="3">
        <v>347.23</v>
      </c>
      <c r="P1518" s="3">
        <v>381.23</v>
      </c>
      <c r="Q1518" s="3">
        <v>396.43</v>
      </c>
      <c r="R1518" s="3">
        <v>402.72</v>
      </c>
      <c r="S1518" s="3">
        <v>401.72</v>
      </c>
      <c r="T1518" s="3">
        <v>346.72</v>
      </c>
      <c r="U1518" s="3">
        <v>310.52999999999997</v>
      </c>
      <c r="V1518" s="3">
        <v>268.42</v>
      </c>
      <c r="W1518" s="3">
        <v>271.92</v>
      </c>
      <c r="X1518" s="3">
        <v>254.94</v>
      </c>
      <c r="Y1518" s="3">
        <v>256.58</v>
      </c>
      <c r="Z1518" s="3">
        <v>261.64999999999998</v>
      </c>
      <c r="AA1518" s="3">
        <v>268.51</v>
      </c>
      <c r="AB1518" s="3">
        <v>275.51</v>
      </c>
      <c r="AC1518" s="3">
        <v>282.86</v>
      </c>
      <c r="AD1518" s="3">
        <v>286.95</v>
      </c>
      <c r="AE1518" s="3">
        <v>283.14999999999998</v>
      </c>
      <c r="AF1518" s="3">
        <v>267.33</v>
      </c>
      <c r="AG1518" s="3">
        <v>224.72</v>
      </c>
      <c r="AH1518" s="3">
        <v>199.81</v>
      </c>
      <c r="AI1518" s="3">
        <v>189.84</v>
      </c>
      <c r="AJ1518" s="3">
        <v>187.46</v>
      </c>
      <c r="AK1518" s="3">
        <v>188.08</v>
      </c>
      <c r="AL1518" s="3">
        <v>192.01</v>
      </c>
      <c r="AM1518" s="3">
        <v>196.03</v>
      </c>
      <c r="AN1518" s="3">
        <v>200.02</v>
      </c>
      <c r="AO1518" s="3">
        <v>202.21</v>
      </c>
      <c r="AP1518" s="3">
        <v>205.31</v>
      </c>
      <c r="AQ1518" s="3">
        <v>206.13</v>
      </c>
      <c r="AR1518" s="3">
        <v>196.16</v>
      </c>
      <c r="AS1518" s="3">
        <v>145.76</v>
      </c>
      <c r="AT1518" s="3">
        <v>115</v>
      </c>
      <c r="AU1518" s="3">
        <v>112.93</v>
      </c>
      <c r="AV1518" s="3">
        <v>109.13</v>
      </c>
      <c r="AW1518" s="3">
        <v>103.41</v>
      </c>
      <c r="AX1518" s="3">
        <v>104.17</v>
      </c>
      <c r="AY1518" s="3">
        <v>115.04</v>
      </c>
    </row>
    <row r="1519" spans="1:51" x14ac:dyDescent="0.35">
      <c r="A1519" s="5">
        <f t="shared" si="24"/>
        <v>44852</v>
      </c>
      <c r="B1519" t="s">
        <v>2379</v>
      </c>
      <c r="C1519" s="2">
        <v>44852</v>
      </c>
      <c r="D1519" s="3">
        <v>201.5</v>
      </c>
      <c r="E1519" s="3">
        <v>362.5</v>
      </c>
      <c r="F1519" s="3">
        <v>385</v>
      </c>
      <c r="G1519" s="3">
        <v>398.32</v>
      </c>
      <c r="H1519" s="3">
        <v>381.58</v>
      </c>
      <c r="I1519" s="3">
        <v>358.33</v>
      </c>
      <c r="J1519" s="3">
        <v>334.34</v>
      </c>
      <c r="K1519" s="3">
        <v>328.58</v>
      </c>
      <c r="L1519" s="3">
        <v>325.73</v>
      </c>
      <c r="M1519" s="3">
        <v>326.73</v>
      </c>
      <c r="N1519" s="3">
        <v>327.73</v>
      </c>
      <c r="O1519" s="3">
        <v>325.23</v>
      </c>
      <c r="P1519" s="3">
        <v>357</v>
      </c>
      <c r="Q1519" s="3">
        <v>373.1</v>
      </c>
      <c r="R1519" s="3">
        <v>378.64</v>
      </c>
      <c r="S1519" s="3">
        <v>377.65</v>
      </c>
      <c r="T1519" s="3">
        <v>322.64999999999998</v>
      </c>
      <c r="U1519" s="3">
        <v>293.52999999999997</v>
      </c>
      <c r="V1519" s="3">
        <v>251.51</v>
      </c>
      <c r="W1519" s="3">
        <v>255.03</v>
      </c>
      <c r="X1519" s="3">
        <v>238.06</v>
      </c>
      <c r="Y1519" s="3">
        <v>239.72</v>
      </c>
      <c r="Z1519" s="3">
        <v>244.8</v>
      </c>
      <c r="AA1519" s="3">
        <v>253.81</v>
      </c>
      <c r="AB1519" s="3">
        <v>261.29000000000002</v>
      </c>
      <c r="AC1519" s="3">
        <v>268.64</v>
      </c>
      <c r="AD1519" s="3">
        <v>272.73</v>
      </c>
      <c r="AE1519" s="3">
        <v>268.93</v>
      </c>
      <c r="AF1519" s="3">
        <v>253.11</v>
      </c>
      <c r="AG1519" s="3">
        <v>219.11</v>
      </c>
      <c r="AH1519" s="3">
        <v>194.2</v>
      </c>
      <c r="AI1519" s="3">
        <v>184.23</v>
      </c>
      <c r="AJ1519" s="3">
        <v>181.85</v>
      </c>
      <c r="AK1519" s="3">
        <v>182.47</v>
      </c>
      <c r="AL1519" s="3">
        <v>186.4</v>
      </c>
      <c r="AM1519" s="3">
        <v>192.4</v>
      </c>
      <c r="AN1519" s="3">
        <v>196.39</v>
      </c>
      <c r="AO1519" s="3">
        <v>198.58</v>
      </c>
      <c r="AP1519" s="3">
        <v>201.68</v>
      </c>
      <c r="AQ1519" s="3">
        <v>202.5</v>
      </c>
      <c r="AR1519" s="3">
        <v>192.53</v>
      </c>
      <c r="AS1519" s="3">
        <v>142.13</v>
      </c>
      <c r="AT1519" s="3">
        <v>111.37</v>
      </c>
      <c r="AU1519" s="3">
        <v>109.3</v>
      </c>
      <c r="AV1519" s="3">
        <v>105.5</v>
      </c>
      <c r="AW1519" s="3">
        <v>99.78</v>
      </c>
      <c r="AX1519" s="3">
        <v>100.54</v>
      </c>
      <c r="AY1519" s="3">
        <v>111.41</v>
      </c>
    </row>
    <row r="1520" spans="1:51" x14ac:dyDescent="0.35">
      <c r="A1520" s="5">
        <f t="shared" si="24"/>
        <v>44853</v>
      </c>
      <c r="B1520" t="s">
        <v>2380</v>
      </c>
      <c r="C1520" s="2">
        <v>44853</v>
      </c>
      <c r="D1520" s="3">
        <v>182.71</v>
      </c>
      <c r="E1520" s="3">
        <v>340.5</v>
      </c>
      <c r="F1520" s="3">
        <v>364.1</v>
      </c>
      <c r="G1520" s="3">
        <v>377.1</v>
      </c>
      <c r="H1520" s="3">
        <v>364.1</v>
      </c>
      <c r="I1520" s="3">
        <v>345.64</v>
      </c>
      <c r="J1520" s="3">
        <v>328.97</v>
      </c>
      <c r="K1520" s="3">
        <v>323.29000000000002</v>
      </c>
      <c r="L1520" s="3">
        <v>317.5</v>
      </c>
      <c r="M1520" s="3">
        <v>318.57</v>
      </c>
      <c r="N1520" s="3">
        <v>317.54000000000002</v>
      </c>
      <c r="O1520" s="3">
        <v>315.04000000000002</v>
      </c>
      <c r="P1520" s="3">
        <v>346.6</v>
      </c>
      <c r="Q1520" s="3">
        <v>355.8</v>
      </c>
      <c r="R1520" s="3">
        <v>361</v>
      </c>
      <c r="S1520" s="3">
        <v>360.02</v>
      </c>
      <c r="T1520" s="3">
        <v>305.01</v>
      </c>
      <c r="U1520" s="3">
        <v>278.38</v>
      </c>
      <c r="V1520" s="3">
        <v>252.24</v>
      </c>
      <c r="W1520" s="3">
        <v>255.76</v>
      </c>
      <c r="X1520" s="3">
        <v>238.8</v>
      </c>
      <c r="Y1520" s="3">
        <v>240.46</v>
      </c>
      <c r="Z1520" s="3">
        <v>245.54</v>
      </c>
      <c r="AA1520" s="3">
        <v>253.42</v>
      </c>
      <c r="AB1520" s="3">
        <v>260.89999999999998</v>
      </c>
      <c r="AC1520" s="3">
        <v>268.26</v>
      </c>
      <c r="AD1520" s="3">
        <v>272.39</v>
      </c>
      <c r="AE1520" s="3">
        <v>268.58999999999997</v>
      </c>
      <c r="AF1520" s="3">
        <v>252.77</v>
      </c>
      <c r="AG1520" s="3">
        <v>215.79</v>
      </c>
      <c r="AH1520" s="3">
        <v>190.86</v>
      </c>
      <c r="AI1520" s="3">
        <v>180.89</v>
      </c>
      <c r="AJ1520" s="3">
        <v>177.14</v>
      </c>
      <c r="AK1520" s="3">
        <v>177.76</v>
      </c>
      <c r="AL1520" s="3">
        <v>181.69</v>
      </c>
      <c r="AM1520" s="3">
        <v>187.68</v>
      </c>
      <c r="AN1520" s="3">
        <v>191.67</v>
      </c>
      <c r="AO1520" s="3">
        <v>193.86</v>
      </c>
      <c r="AP1520" s="3">
        <v>197.15</v>
      </c>
      <c r="AQ1520" s="3">
        <v>197.97</v>
      </c>
      <c r="AR1520" s="3">
        <v>188</v>
      </c>
      <c r="AS1520" s="3">
        <v>137.24</v>
      </c>
      <c r="AT1520" s="3">
        <v>106.47</v>
      </c>
      <c r="AU1520" s="3">
        <v>104.4</v>
      </c>
      <c r="AV1520" s="3">
        <v>100.61</v>
      </c>
      <c r="AW1520" s="3">
        <v>94.89</v>
      </c>
      <c r="AX1520" s="3">
        <v>95.64</v>
      </c>
      <c r="AY1520" s="3">
        <v>104.55</v>
      </c>
    </row>
    <row r="1521" spans="1:51" x14ac:dyDescent="0.35">
      <c r="A1521" s="5">
        <f t="shared" si="24"/>
        <v>44854</v>
      </c>
      <c r="B1521" t="s">
        <v>2381</v>
      </c>
      <c r="C1521" s="2">
        <v>44854</v>
      </c>
      <c r="D1521" s="3">
        <v>224</v>
      </c>
      <c r="E1521" s="3">
        <v>387.94</v>
      </c>
      <c r="F1521" s="3">
        <v>410.44</v>
      </c>
      <c r="G1521" s="3">
        <v>423.94</v>
      </c>
      <c r="H1521" s="3">
        <v>411.61</v>
      </c>
      <c r="I1521" s="3">
        <v>387.79</v>
      </c>
      <c r="J1521" s="3">
        <v>371.07</v>
      </c>
      <c r="K1521" s="3">
        <v>365.22</v>
      </c>
      <c r="L1521" s="3">
        <v>360.22</v>
      </c>
      <c r="M1521" s="3">
        <v>361.28</v>
      </c>
      <c r="N1521" s="3">
        <v>360.23</v>
      </c>
      <c r="O1521" s="3">
        <v>357.25</v>
      </c>
      <c r="P1521" s="3">
        <v>385.01</v>
      </c>
      <c r="Q1521" s="3">
        <v>394.21</v>
      </c>
      <c r="R1521" s="3">
        <v>403.5</v>
      </c>
      <c r="S1521" s="3">
        <v>402.52</v>
      </c>
      <c r="T1521" s="3">
        <v>347.5</v>
      </c>
      <c r="U1521" s="3">
        <v>296.69</v>
      </c>
      <c r="V1521" s="3">
        <v>270.55</v>
      </c>
      <c r="W1521" s="3">
        <v>274.07</v>
      </c>
      <c r="X1521" s="3">
        <v>263.11</v>
      </c>
      <c r="Y1521" s="3">
        <v>264.77</v>
      </c>
      <c r="Z1521" s="3">
        <v>269.85000000000002</v>
      </c>
      <c r="AA1521" s="3">
        <v>274.73</v>
      </c>
      <c r="AB1521" s="3">
        <v>279.20999999999998</v>
      </c>
      <c r="AC1521" s="3">
        <v>286.57</v>
      </c>
      <c r="AD1521" s="3">
        <v>290.7</v>
      </c>
      <c r="AE1521" s="3">
        <v>286.89999999999998</v>
      </c>
      <c r="AF1521" s="3">
        <v>271.08</v>
      </c>
      <c r="AG1521" s="3">
        <v>234.1</v>
      </c>
      <c r="AH1521" s="3">
        <v>209.17</v>
      </c>
      <c r="AI1521" s="3">
        <v>199.2</v>
      </c>
      <c r="AJ1521" s="3">
        <v>195.45</v>
      </c>
      <c r="AK1521" s="3">
        <v>196.07</v>
      </c>
      <c r="AL1521" s="3">
        <v>200</v>
      </c>
      <c r="AM1521" s="3">
        <v>205.99</v>
      </c>
      <c r="AN1521" s="3">
        <v>209.98</v>
      </c>
      <c r="AO1521" s="3">
        <v>212.17</v>
      </c>
      <c r="AP1521" s="3">
        <v>215.46</v>
      </c>
      <c r="AQ1521" s="3">
        <v>216.28</v>
      </c>
      <c r="AR1521" s="3">
        <v>206.31</v>
      </c>
      <c r="AS1521" s="3">
        <v>155.55000000000001</v>
      </c>
      <c r="AT1521" s="3">
        <v>124.78</v>
      </c>
      <c r="AU1521" s="3">
        <v>122.71</v>
      </c>
      <c r="AV1521" s="3">
        <v>118.92</v>
      </c>
      <c r="AW1521" s="3">
        <v>113.2</v>
      </c>
      <c r="AX1521" s="3">
        <v>113.95</v>
      </c>
      <c r="AY1521" s="3">
        <v>118.86</v>
      </c>
    </row>
    <row r="1522" spans="1:51" x14ac:dyDescent="0.35">
      <c r="A1522" s="5">
        <f t="shared" si="24"/>
        <v>44855</v>
      </c>
      <c r="B1522" t="s">
        <v>2382</v>
      </c>
      <c r="C1522" s="2">
        <v>44855</v>
      </c>
      <c r="D1522" s="3">
        <v>204.12</v>
      </c>
      <c r="E1522" s="3">
        <v>364.35</v>
      </c>
      <c r="F1522" s="3">
        <v>390.25</v>
      </c>
      <c r="G1522" s="3">
        <v>406.3</v>
      </c>
      <c r="H1522" s="3">
        <v>390.8</v>
      </c>
      <c r="I1522" s="3">
        <v>368.56</v>
      </c>
      <c r="J1522" s="3">
        <v>350.95</v>
      </c>
      <c r="K1522" s="3">
        <v>346.39</v>
      </c>
      <c r="L1522" s="3">
        <v>342.37</v>
      </c>
      <c r="M1522" s="3">
        <v>343.42</v>
      </c>
      <c r="N1522" s="3">
        <v>342.37</v>
      </c>
      <c r="O1522" s="3">
        <v>340.29</v>
      </c>
      <c r="P1522" s="3">
        <v>369.65</v>
      </c>
      <c r="Q1522" s="3">
        <v>378.85</v>
      </c>
      <c r="R1522" s="3">
        <v>388.14</v>
      </c>
      <c r="S1522" s="3">
        <v>387.16</v>
      </c>
      <c r="T1522" s="3">
        <v>332.14</v>
      </c>
      <c r="U1522" s="3">
        <v>281.33</v>
      </c>
      <c r="V1522" s="3">
        <v>255.19</v>
      </c>
      <c r="W1522" s="3">
        <v>258.70999999999998</v>
      </c>
      <c r="X1522" s="3">
        <v>247.75</v>
      </c>
      <c r="Y1522" s="3">
        <v>249.41</v>
      </c>
      <c r="Z1522" s="3">
        <v>254.49</v>
      </c>
      <c r="AA1522" s="3">
        <v>259.37</v>
      </c>
      <c r="AB1522" s="3">
        <v>263.85000000000002</v>
      </c>
      <c r="AC1522" s="3">
        <v>271.20999999999998</v>
      </c>
      <c r="AD1522" s="3">
        <v>276.33999999999997</v>
      </c>
      <c r="AE1522" s="3">
        <v>272.54000000000002</v>
      </c>
      <c r="AF1522" s="3">
        <v>256.72000000000003</v>
      </c>
      <c r="AG1522" s="3">
        <v>219.74</v>
      </c>
      <c r="AH1522" s="3">
        <v>194.81</v>
      </c>
      <c r="AI1522" s="3">
        <v>184.84</v>
      </c>
      <c r="AJ1522" s="3">
        <v>181.09</v>
      </c>
      <c r="AK1522" s="3">
        <v>181.71</v>
      </c>
      <c r="AL1522" s="3">
        <v>185.64</v>
      </c>
      <c r="AM1522" s="3">
        <v>191.63</v>
      </c>
      <c r="AN1522" s="3">
        <v>195.62</v>
      </c>
      <c r="AO1522" s="3">
        <v>197.81</v>
      </c>
      <c r="AP1522" s="3">
        <v>200.1</v>
      </c>
      <c r="AQ1522" s="3">
        <v>200.92</v>
      </c>
      <c r="AR1522" s="3">
        <v>190.95</v>
      </c>
      <c r="AS1522" s="3">
        <v>140.19</v>
      </c>
      <c r="AT1522" s="3">
        <v>109.42</v>
      </c>
      <c r="AU1522" s="3">
        <v>107.35</v>
      </c>
      <c r="AV1522" s="3">
        <v>103.56</v>
      </c>
      <c r="AW1522" s="3">
        <v>97.84</v>
      </c>
      <c r="AX1522" s="3">
        <v>98.59</v>
      </c>
      <c r="AY1522" s="3">
        <v>103.5</v>
      </c>
    </row>
    <row r="1523" spans="1:51" x14ac:dyDescent="0.35">
      <c r="A1523" s="5">
        <f t="shared" si="24"/>
        <v>44858</v>
      </c>
      <c r="B1523" t="s">
        <v>2383</v>
      </c>
      <c r="C1523" s="2">
        <v>44858</v>
      </c>
      <c r="D1523" s="3">
        <v>183.2</v>
      </c>
      <c r="E1523" s="3">
        <v>339.98</v>
      </c>
      <c r="F1523" s="3">
        <v>370.98</v>
      </c>
      <c r="G1523" s="3">
        <v>387.28</v>
      </c>
      <c r="H1523" s="3">
        <v>373.73</v>
      </c>
      <c r="I1523" s="3">
        <v>349.02</v>
      </c>
      <c r="J1523" s="3">
        <v>331.77</v>
      </c>
      <c r="K1523" s="3">
        <v>327.77</v>
      </c>
      <c r="L1523" s="3">
        <v>323.27</v>
      </c>
      <c r="M1523" s="3">
        <v>324.02</v>
      </c>
      <c r="N1523" s="3">
        <v>324.52</v>
      </c>
      <c r="O1523" s="3">
        <v>324.07</v>
      </c>
      <c r="P1523" s="3">
        <v>353.07</v>
      </c>
      <c r="Q1523" s="3">
        <v>362.32</v>
      </c>
      <c r="R1523" s="3">
        <v>371.56</v>
      </c>
      <c r="S1523" s="3">
        <v>370.66</v>
      </c>
      <c r="T1523" s="3">
        <v>319.74</v>
      </c>
      <c r="U1523" s="3">
        <v>274.85000000000002</v>
      </c>
      <c r="V1523" s="3">
        <v>248.77</v>
      </c>
      <c r="W1523" s="3">
        <v>252.3</v>
      </c>
      <c r="X1523" s="3">
        <v>241.38</v>
      </c>
      <c r="Y1523" s="3">
        <v>243.05</v>
      </c>
      <c r="Z1523" s="3">
        <v>248.13</v>
      </c>
      <c r="AA1523" s="3">
        <v>252.84</v>
      </c>
      <c r="AB1523" s="3">
        <v>257.33</v>
      </c>
      <c r="AC1523" s="3">
        <v>264.69</v>
      </c>
      <c r="AD1523" s="3">
        <v>270.74</v>
      </c>
      <c r="AE1523" s="3">
        <v>266.94</v>
      </c>
      <c r="AF1523" s="3">
        <v>251.13</v>
      </c>
      <c r="AG1523" s="3">
        <v>211.13</v>
      </c>
      <c r="AH1523" s="3">
        <v>185.89</v>
      </c>
      <c r="AI1523" s="3">
        <v>175.93</v>
      </c>
      <c r="AJ1523" s="3">
        <v>175.44</v>
      </c>
      <c r="AK1523" s="3">
        <v>176.07</v>
      </c>
      <c r="AL1523" s="3">
        <v>180.02</v>
      </c>
      <c r="AM1523" s="3">
        <v>187.02</v>
      </c>
      <c r="AN1523" s="3">
        <v>191.06</v>
      </c>
      <c r="AO1523" s="3">
        <v>193.29</v>
      </c>
      <c r="AP1523" s="3">
        <v>196.04</v>
      </c>
      <c r="AQ1523" s="3">
        <v>196.9</v>
      </c>
      <c r="AR1523" s="3">
        <v>187.4</v>
      </c>
      <c r="AS1523" s="3">
        <v>139.65</v>
      </c>
      <c r="AT1523" s="3">
        <v>108.9</v>
      </c>
      <c r="AU1523" s="3">
        <v>106.83</v>
      </c>
      <c r="AV1523" s="3">
        <v>103.04</v>
      </c>
      <c r="AW1523" s="3">
        <v>97.32</v>
      </c>
      <c r="AX1523" s="3">
        <v>98.07</v>
      </c>
      <c r="AY1523" s="3">
        <v>102.98</v>
      </c>
    </row>
    <row r="1524" spans="1:51" x14ac:dyDescent="0.35">
      <c r="A1524" s="5">
        <f t="shared" si="24"/>
        <v>44859</v>
      </c>
      <c r="B1524" t="s">
        <v>2384</v>
      </c>
      <c r="C1524" s="2">
        <v>44859</v>
      </c>
      <c r="D1524" s="3">
        <v>185.2</v>
      </c>
      <c r="E1524" s="3">
        <v>334.19</v>
      </c>
      <c r="F1524" s="3">
        <v>366.96</v>
      </c>
      <c r="G1524" s="3">
        <v>381.75</v>
      </c>
      <c r="H1524" s="3">
        <v>367.96</v>
      </c>
      <c r="I1524" s="3">
        <v>344.95</v>
      </c>
      <c r="J1524" s="3">
        <v>327.9</v>
      </c>
      <c r="K1524" s="3">
        <v>321.88</v>
      </c>
      <c r="L1524" s="3">
        <v>317.38</v>
      </c>
      <c r="M1524" s="3">
        <v>318.62</v>
      </c>
      <c r="N1524" s="3">
        <v>318.88</v>
      </c>
      <c r="O1524" s="3">
        <v>319.57</v>
      </c>
      <c r="P1524" s="3">
        <v>345.77</v>
      </c>
      <c r="Q1524" s="3">
        <v>356.46</v>
      </c>
      <c r="R1524" s="3">
        <v>362.84</v>
      </c>
      <c r="S1524" s="3">
        <v>362.02</v>
      </c>
      <c r="T1524" s="3">
        <v>315.01</v>
      </c>
      <c r="U1524" s="3">
        <v>272.01</v>
      </c>
      <c r="V1524" s="3">
        <v>246.94</v>
      </c>
      <c r="W1524" s="3">
        <v>250.44</v>
      </c>
      <c r="X1524" s="3">
        <v>237.43</v>
      </c>
      <c r="Y1524" s="3">
        <v>239.1</v>
      </c>
      <c r="Z1524" s="3">
        <v>244.15</v>
      </c>
      <c r="AA1524" s="3">
        <v>250.41</v>
      </c>
      <c r="AB1524" s="3">
        <v>255.41</v>
      </c>
      <c r="AC1524" s="3">
        <v>262.77</v>
      </c>
      <c r="AD1524" s="3">
        <v>268.77</v>
      </c>
      <c r="AE1524" s="3">
        <v>264.97000000000003</v>
      </c>
      <c r="AF1524" s="3">
        <v>249.18</v>
      </c>
      <c r="AG1524" s="3">
        <v>207.43</v>
      </c>
      <c r="AH1524" s="3">
        <v>180.43</v>
      </c>
      <c r="AI1524" s="3">
        <v>170.47</v>
      </c>
      <c r="AJ1524" s="3">
        <v>170</v>
      </c>
      <c r="AK1524" s="3">
        <v>170.63</v>
      </c>
      <c r="AL1524" s="3">
        <v>174.58</v>
      </c>
      <c r="AM1524" s="3">
        <v>182.53</v>
      </c>
      <c r="AN1524" s="3">
        <v>187.28</v>
      </c>
      <c r="AO1524" s="3">
        <v>189.51</v>
      </c>
      <c r="AP1524" s="3">
        <v>192.36</v>
      </c>
      <c r="AQ1524" s="3">
        <v>193.22</v>
      </c>
      <c r="AR1524" s="3">
        <v>183.72</v>
      </c>
      <c r="AS1524" s="3">
        <v>135.97</v>
      </c>
      <c r="AT1524" s="3">
        <v>105.21</v>
      </c>
      <c r="AU1524" s="3">
        <v>103.14</v>
      </c>
      <c r="AV1524" s="3">
        <v>99.35</v>
      </c>
      <c r="AW1524" s="3">
        <v>93.63</v>
      </c>
      <c r="AX1524" s="3">
        <v>94.39</v>
      </c>
      <c r="AY1524" s="3">
        <v>99.09</v>
      </c>
    </row>
    <row r="1525" spans="1:51" x14ac:dyDescent="0.35">
      <c r="A1525" s="5">
        <f t="shared" si="24"/>
        <v>44860</v>
      </c>
      <c r="B1525" t="s">
        <v>2385</v>
      </c>
      <c r="C1525" s="2">
        <v>44860</v>
      </c>
      <c r="D1525" s="3">
        <v>197.41</v>
      </c>
      <c r="E1525" s="3">
        <v>328.75</v>
      </c>
      <c r="F1525" s="3">
        <v>364.25</v>
      </c>
      <c r="G1525" s="3">
        <v>375.25</v>
      </c>
      <c r="H1525" s="3">
        <v>362.25</v>
      </c>
      <c r="I1525" s="3">
        <v>338.96</v>
      </c>
      <c r="J1525" s="3">
        <v>319.37</v>
      </c>
      <c r="K1525" s="3">
        <v>310.8</v>
      </c>
      <c r="L1525" s="3">
        <v>307.8</v>
      </c>
      <c r="M1525" s="3">
        <v>308.81</v>
      </c>
      <c r="N1525" s="3">
        <v>309.04000000000002</v>
      </c>
      <c r="O1525" s="3">
        <v>309.74</v>
      </c>
      <c r="P1525" s="3">
        <v>336.74</v>
      </c>
      <c r="Q1525" s="3">
        <v>350.74</v>
      </c>
      <c r="R1525" s="3">
        <v>357.24</v>
      </c>
      <c r="S1525" s="3">
        <v>356.36</v>
      </c>
      <c r="T1525" s="3">
        <v>308.36</v>
      </c>
      <c r="U1525" s="3">
        <v>264.33999999999997</v>
      </c>
      <c r="V1525" s="3">
        <v>238.84</v>
      </c>
      <c r="W1525" s="3">
        <v>242.33</v>
      </c>
      <c r="X1525" s="3">
        <v>229.31</v>
      </c>
      <c r="Y1525" s="3">
        <v>230.98</v>
      </c>
      <c r="Z1525" s="3">
        <v>236.02</v>
      </c>
      <c r="AA1525" s="3">
        <v>243.17</v>
      </c>
      <c r="AB1525" s="3">
        <v>248.17</v>
      </c>
      <c r="AC1525" s="3">
        <v>255.51</v>
      </c>
      <c r="AD1525" s="3">
        <v>261.51</v>
      </c>
      <c r="AE1525" s="3">
        <v>257.70999999999998</v>
      </c>
      <c r="AF1525" s="3">
        <v>241.92</v>
      </c>
      <c r="AG1525" s="3">
        <v>202.92</v>
      </c>
      <c r="AH1525" s="3">
        <v>175.92</v>
      </c>
      <c r="AI1525" s="3">
        <v>165.96</v>
      </c>
      <c r="AJ1525" s="3">
        <v>165.9</v>
      </c>
      <c r="AK1525" s="3">
        <v>166.52</v>
      </c>
      <c r="AL1525" s="3">
        <v>170.48</v>
      </c>
      <c r="AM1525" s="3">
        <v>176.98</v>
      </c>
      <c r="AN1525" s="3">
        <v>181.73</v>
      </c>
      <c r="AO1525" s="3">
        <v>183.96</v>
      </c>
      <c r="AP1525" s="3">
        <v>187.09</v>
      </c>
      <c r="AQ1525" s="3">
        <v>187.95</v>
      </c>
      <c r="AR1525" s="3">
        <v>178.45</v>
      </c>
      <c r="AS1525" s="3">
        <v>135.44999999999999</v>
      </c>
      <c r="AT1525" s="3">
        <v>106.95</v>
      </c>
      <c r="AU1525" s="3">
        <v>104.89</v>
      </c>
      <c r="AV1525" s="3">
        <v>101.1</v>
      </c>
      <c r="AW1525" s="3">
        <v>95.37</v>
      </c>
      <c r="AX1525" s="3">
        <v>96.13</v>
      </c>
      <c r="AY1525" s="3">
        <v>100.83</v>
      </c>
    </row>
    <row r="1526" spans="1:51" x14ac:dyDescent="0.35">
      <c r="A1526" s="5">
        <f t="shared" si="24"/>
        <v>44861</v>
      </c>
      <c r="B1526" t="s">
        <v>2386</v>
      </c>
      <c r="C1526" s="2">
        <v>44861</v>
      </c>
      <c r="D1526" s="3">
        <v>215.88</v>
      </c>
      <c r="E1526" s="3">
        <v>334.13</v>
      </c>
      <c r="F1526" s="3">
        <v>364.33</v>
      </c>
      <c r="G1526" s="3">
        <v>375.05</v>
      </c>
      <c r="H1526" s="3">
        <v>363.55</v>
      </c>
      <c r="I1526" s="3">
        <v>342.55</v>
      </c>
      <c r="J1526" s="3">
        <v>320.3</v>
      </c>
      <c r="K1526" s="3">
        <v>312.55</v>
      </c>
      <c r="L1526" s="3">
        <v>308.2</v>
      </c>
      <c r="M1526" s="3">
        <v>308.2</v>
      </c>
      <c r="N1526" s="3">
        <v>308.2</v>
      </c>
      <c r="O1526" s="3">
        <v>312.7</v>
      </c>
      <c r="P1526" s="3">
        <v>338.7</v>
      </c>
      <c r="Q1526" s="3">
        <v>351.7</v>
      </c>
      <c r="R1526" s="3">
        <v>356.7</v>
      </c>
      <c r="S1526" s="3">
        <v>355.82</v>
      </c>
      <c r="T1526" s="3">
        <v>311.57</v>
      </c>
      <c r="U1526" s="3">
        <v>264.57</v>
      </c>
      <c r="V1526" s="3">
        <v>239.07</v>
      </c>
      <c r="W1526" s="3">
        <v>242.56</v>
      </c>
      <c r="X1526" s="3">
        <v>229.53</v>
      </c>
      <c r="Y1526" s="3">
        <v>231.2</v>
      </c>
      <c r="Z1526" s="3">
        <v>236.24</v>
      </c>
      <c r="AA1526" s="3">
        <v>244.24</v>
      </c>
      <c r="AB1526" s="3">
        <v>249.24</v>
      </c>
      <c r="AC1526" s="3">
        <v>256.58</v>
      </c>
      <c r="AD1526" s="3">
        <v>262.58</v>
      </c>
      <c r="AE1526" s="3">
        <v>258.77999999999997</v>
      </c>
      <c r="AF1526" s="3">
        <v>242.99</v>
      </c>
      <c r="AG1526" s="3">
        <v>201.99</v>
      </c>
      <c r="AH1526" s="3">
        <v>174.99</v>
      </c>
      <c r="AI1526" s="3">
        <v>165.03</v>
      </c>
      <c r="AJ1526" s="3">
        <v>164.97</v>
      </c>
      <c r="AK1526" s="3">
        <v>165.59</v>
      </c>
      <c r="AL1526" s="3">
        <v>169.55</v>
      </c>
      <c r="AM1526" s="3">
        <v>178.05</v>
      </c>
      <c r="AN1526" s="3">
        <v>183.55</v>
      </c>
      <c r="AO1526" s="3">
        <v>185.78</v>
      </c>
      <c r="AP1526" s="3">
        <v>188.91</v>
      </c>
      <c r="AQ1526" s="3">
        <v>189.77</v>
      </c>
      <c r="AR1526" s="3">
        <v>180.27</v>
      </c>
      <c r="AS1526" s="3">
        <v>137.27000000000001</v>
      </c>
      <c r="AT1526" s="3">
        <v>108.77</v>
      </c>
      <c r="AU1526" s="3">
        <v>106.71</v>
      </c>
      <c r="AV1526" s="3">
        <v>102.92</v>
      </c>
      <c r="AW1526" s="3">
        <v>97.19</v>
      </c>
      <c r="AX1526" s="3">
        <v>97.95</v>
      </c>
      <c r="AY1526" s="3">
        <v>103.95</v>
      </c>
    </row>
    <row r="1527" spans="1:51" x14ac:dyDescent="0.35">
      <c r="A1527" s="5">
        <f t="shared" si="24"/>
        <v>44862</v>
      </c>
      <c r="B1527" t="s">
        <v>2387</v>
      </c>
      <c r="C1527" s="2">
        <v>44862</v>
      </c>
      <c r="D1527" s="3">
        <v>246.43</v>
      </c>
      <c r="E1527" s="3">
        <v>338.13</v>
      </c>
      <c r="F1527" s="3">
        <v>367.13</v>
      </c>
      <c r="G1527" s="3">
        <v>376.13</v>
      </c>
      <c r="H1527" s="3">
        <v>367.63</v>
      </c>
      <c r="I1527" s="3">
        <v>339.63</v>
      </c>
      <c r="J1527" s="3">
        <v>315.83999999999997</v>
      </c>
      <c r="K1527" s="3">
        <v>308.58999999999997</v>
      </c>
      <c r="L1527" s="3">
        <v>304.19</v>
      </c>
      <c r="M1527" s="3">
        <v>305.14999999999998</v>
      </c>
      <c r="N1527" s="3">
        <v>306.14</v>
      </c>
      <c r="O1527" s="3">
        <v>316.14</v>
      </c>
      <c r="P1527" s="3">
        <v>340.89</v>
      </c>
      <c r="Q1527" s="3">
        <v>353.48</v>
      </c>
      <c r="R1527" s="3">
        <v>357.48</v>
      </c>
      <c r="S1527" s="3">
        <v>356.48</v>
      </c>
      <c r="T1527" s="3">
        <v>314.48</v>
      </c>
      <c r="U1527" s="3">
        <v>272.73</v>
      </c>
      <c r="V1527" s="3">
        <v>249.73</v>
      </c>
      <c r="W1527" s="3">
        <v>253.22</v>
      </c>
      <c r="X1527" s="3">
        <v>240.18</v>
      </c>
      <c r="Y1527" s="3">
        <v>241.85</v>
      </c>
      <c r="Z1527" s="3">
        <v>246.89</v>
      </c>
      <c r="AA1527" s="3">
        <v>251.95</v>
      </c>
      <c r="AB1527" s="3">
        <v>257.01</v>
      </c>
      <c r="AC1527" s="3">
        <v>264.41000000000003</v>
      </c>
      <c r="AD1527" s="3">
        <v>270.43</v>
      </c>
      <c r="AE1527" s="3">
        <v>266.72000000000003</v>
      </c>
      <c r="AF1527" s="3">
        <v>251</v>
      </c>
      <c r="AG1527" s="3">
        <v>207</v>
      </c>
      <c r="AH1527" s="3">
        <v>176.5</v>
      </c>
      <c r="AI1527" s="3">
        <v>166.54</v>
      </c>
      <c r="AJ1527" s="3">
        <v>166.48</v>
      </c>
      <c r="AK1527" s="3">
        <v>167.1</v>
      </c>
      <c r="AL1527" s="3">
        <v>171.06</v>
      </c>
      <c r="AM1527" s="3">
        <v>180.51</v>
      </c>
      <c r="AN1527" s="3">
        <v>186.01</v>
      </c>
      <c r="AO1527" s="3">
        <v>188.24</v>
      </c>
      <c r="AP1527" s="3">
        <v>191.24</v>
      </c>
      <c r="AQ1527" s="3">
        <v>192.09</v>
      </c>
      <c r="AR1527" s="3">
        <v>182.59</v>
      </c>
      <c r="AS1527" s="3">
        <v>137.34</v>
      </c>
      <c r="AT1527" s="3">
        <v>107.84</v>
      </c>
      <c r="AU1527" s="3">
        <v>105.78</v>
      </c>
      <c r="AV1527" s="3">
        <v>101.99</v>
      </c>
      <c r="AW1527" s="3">
        <v>96.26</v>
      </c>
      <c r="AX1527" s="3">
        <v>97.02</v>
      </c>
      <c r="AY1527" s="3">
        <v>105.52</v>
      </c>
    </row>
    <row r="1528" spans="1:51" x14ac:dyDescent="0.35">
      <c r="A1528" s="5">
        <f t="shared" si="24"/>
        <v>44865</v>
      </c>
      <c r="B1528" t="s">
        <v>2388</v>
      </c>
      <c r="C1528" s="2">
        <v>44865</v>
      </c>
      <c r="D1528" s="3">
        <v>300.74</v>
      </c>
      <c r="E1528" s="3">
        <v>335.04</v>
      </c>
      <c r="F1528" s="3">
        <v>344.85</v>
      </c>
      <c r="G1528" s="3">
        <v>336.66</v>
      </c>
      <c r="H1528" s="3">
        <v>318.37</v>
      </c>
      <c r="I1528" s="3">
        <v>297.36</v>
      </c>
      <c r="J1528" s="3">
        <v>290.70999999999998</v>
      </c>
      <c r="K1528" s="3">
        <v>287.42</v>
      </c>
      <c r="L1528" s="3">
        <v>288.25</v>
      </c>
      <c r="M1528" s="3">
        <v>289.17</v>
      </c>
      <c r="N1528" s="3">
        <v>292.45999999999998</v>
      </c>
      <c r="O1528" s="3">
        <v>317.20999999999998</v>
      </c>
      <c r="P1528" s="3">
        <v>331.21</v>
      </c>
      <c r="Q1528" s="3">
        <v>335.21</v>
      </c>
      <c r="R1528" s="3">
        <v>334.21</v>
      </c>
      <c r="S1528" s="3">
        <v>294.20999999999998</v>
      </c>
      <c r="T1528" s="3">
        <v>259.70999999999998</v>
      </c>
      <c r="U1528" s="3">
        <v>238.71</v>
      </c>
      <c r="V1528" s="3">
        <v>242.2</v>
      </c>
      <c r="W1528" s="3">
        <v>229.16</v>
      </c>
      <c r="X1528" s="3">
        <v>230.83</v>
      </c>
      <c r="Y1528" s="3">
        <v>235.87</v>
      </c>
      <c r="Z1528" s="3">
        <v>240.37</v>
      </c>
      <c r="AA1528" s="3">
        <v>245.37</v>
      </c>
      <c r="AB1528" s="3">
        <v>252.77</v>
      </c>
      <c r="AC1528" s="3">
        <v>258.79000000000002</v>
      </c>
      <c r="AD1528" s="3">
        <v>255.08</v>
      </c>
      <c r="AE1528" s="3">
        <v>239.36</v>
      </c>
      <c r="AF1528" s="3">
        <v>202.86</v>
      </c>
      <c r="AG1528" s="3">
        <v>176.86</v>
      </c>
      <c r="AH1528" s="3">
        <v>166.9</v>
      </c>
      <c r="AI1528" s="3">
        <v>166.84</v>
      </c>
      <c r="AJ1528" s="3">
        <v>167.46</v>
      </c>
      <c r="AK1528" s="3">
        <v>171.42</v>
      </c>
      <c r="AL1528" s="3">
        <v>177.97</v>
      </c>
      <c r="AM1528" s="3">
        <v>182.47</v>
      </c>
      <c r="AN1528" s="3">
        <v>184.7</v>
      </c>
      <c r="AO1528" s="3">
        <v>187.7</v>
      </c>
      <c r="AP1528" s="3">
        <v>188.55</v>
      </c>
      <c r="AQ1528" s="3">
        <v>179.05</v>
      </c>
      <c r="AR1528" s="3">
        <v>133.80000000000001</v>
      </c>
      <c r="AS1528" s="3">
        <v>104.3</v>
      </c>
      <c r="AT1528" s="3">
        <v>102.24</v>
      </c>
      <c r="AU1528" s="3">
        <v>98.45</v>
      </c>
      <c r="AV1528" s="3">
        <v>92.72</v>
      </c>
      <c r="AW1528" s="3">
        <v>93.48</v>
      </c>
      <c r="AX1528" s="3">
        <v>102.48</v>
      </c>
      <c r="AY1528" s="3">
        <v>107.23</v>
      </c>
    </row>
    <row r="1529" spans="1:51" x14ac:dyDescent="0.35">
      <c r="A1529" s="5">
        <f t="shared" si="24"/>
        <v>44866</v>
      </c>
      <c r="B1529" t="s">
        <v>2389</v>
      </c>
      <c r="C1529" s="2">
        <v>44866</v>
      </c>
      <c r="D1529" s="3">
        <v>279.69</v>
      </c>
      <c r="E1529" s="3">
        <v>318.11</v>
      </c>
      <c r="F1529" s="3">
        <v>326.69</v>
      </c>
      <c r="G1529" s="3">
        <v>318.66000000000003</v>
      </c>
      <c r="H1529" s="3">
        <v>299.16000000000003</v>
      </c>
      <c r="I1529" s="3">
        <v>278.01</v>
      </c>
      <c r="J1529" s="3">
        <v>270.52</v>
      </c>
      <c r="K1529" s="3">
        <v>266.23</v>
      </c>
      <c r="L1529" s="3">
        <v>267.02999999999997</v>
      </c>
      <c r="M1529" s="3">
        <v>269.02999999999997</v>
      </c>
      <c r="N1529" s="3">
        <v>271.45</v>
      </c>
      <c r="O1529" s="3">
        <v>296.14999999999998</v>
      </c>
      <c r="P1529" s="3">
        <v>310.05</v>
      </c>
      <c r="Q1529" s="3">
        <v>313.94</v>
      </c>
      <c r="R1529" s="3">
        <v>312.85000000000002</v>
      </c>
      <c r="S1529" s="3">
        <v>272.64</v>
      </c>
      <c r="T1529" s="3">
        <v>246.22</v>
      </c>
      <c r="U1529" s="3">
        <v>230.22</v>
      </c>
      <c r="V1529" s="3">
        <v>233.71</v>
      </c>
      <c r="W1529" s="3">
        <v>220.67</v>
      </c>
      <c r="X1529" s="3">
        <v>222.34</v>
      </c>
      <c r="Y1529" s="3">
        <v>227.38</v>
      </c>
      <c r="Z1529" s="3">
        <v>231.89</v>
      </c>
      <c r="AA1529" s="3">
        <v>238.8</v>
      </c>
      <c r="AB1529" s="3">
        <v>246.8</v>
      </c>
      <c r="AC1529" s="3">
        <v>252.82</v>
      </c>
      <c r="AD1529" s="3">
        <v>249.11</v>
      </c>
      <c r="AE1529" s="3">
        <v>233.39</v>
      </c>
      <c r="AF1529" s="3">
        <v>200.69</v>
      </c>
      <c r="AG1529" s="3">
        <v>174.69</v>
      </c>
      <c r="AH1529" s="3">
        <v>164.73</v>
      </c>
      <c r="AI1529" s="3">
        <v>164.35</v>
      </c>
      <c r="AJ1529" s="3">
        <v>164.97</v>
      </c>
      <c r="AK1529" s="3">
        <v>168.93</v>
      </c>
      <c r="AL1529" s="3">
        <v>176.87</v>
      </c>
      <c r="AM1529" s="3">
        <v>181.37</v>
      </c>
      <c r="AN1529" s="3">
        <v>183.6</v>
      </c>
      <c r="AO1529" s="3">
        <v>186.6</v>
      </c>
      <c r="AP1529" s="3">
        <v>187.45</v>
      </c>
      <c r="AQ1529" s="3">
        <v>177.95</v>
      </c>
      <c r="AR1529" s="3">
        <v>132.94999999999999</v>
      </c>
      <c r="AS1529" s="3">
        <v>103.45</v>
      </c>
      <c r="AT1529" s="3">
        <v>101.39</v>
      </c>
      <c r="AU1529" s="3">
        <v>97.6</v>
      </c>
      <c r="AV1529" s="3">
        <v>91.87</v>
      </c>
      <c r="AW1529" s="3">
        <v>92.63</v>
      </c>
      <c r="AX1529" s="3">
        <v>101.03</v>
      </c>
      <c r="AY1529" s="3">
        <v>105.78</v>
      </c>
    </row>
    <row r="1530" spans="1:51" x14ac:dyDescent="0.35">
      <c r="A1530" s="5">
        <f t="shared" si="24"/>
        <v>44867</v>
      </c>
      <c r="B1530" t="s">
        <v>2390</v>
      </c>
      <c r="C1530" s="2">
        <v>44867</v>
      </c>
      <c r="D1530" s="3">
        <v>305.44</v>
      </c>
      <c r="E1530" s="3">
        <v>342.03</v>
      </c>
      <c r="F1530" s="3">
        <v>351.56</v>
      </c>
      <c r="G1530" s="3">
        <v>342.53</v>
      </c>
      <c r="H1530" s="3">
        <v>320.3</v>
      </c>
      <c r="I1530" s="3">
        <v>298.06</v>
      </c>
      <c r="J1530" s="3">
        <v>290.95999999999998</v>
      </c>
      <c r="K1530" s="3">
        <v>287.04000000000002</v>
      </c>
      <c r="L1530" s="3">
        <v>287.54000000000002</v>
      </c>
      <c r="M1530" s="3">
        <v>289.54000000000002</v>
      </c>
      <c r="N1530" s="3">
        <v>288.19</v>
      </c>
      <c r="O1530" s="3">
        <v>313.48</v>
      </c>
      <c r="P1530" s="3">
        <v>328.48</v>
      </c>
      <c r="Q1530" s="3">
        <v>332.37</v>
      </c>
      <c r="R1530" s="3">
        <v>331.28</v>
      </c>
      <c r="S1530" s="3">
        <v>289.8</v>
      </c>
      <c r="T1530" s="3">
        <v>255.8</v>
      </c>
      <c r="U1530" s="3">
        <v>235.8</v>
      </c>
      <c r="V1530" s="3">
        <v>239.29</v>
      </c>
      <c r="W1530" s="3">
        <v>226.25</v>
      </c>
      <c r="X1530" s="3">
        <v>227.92</v>
      </c>
      <c r="Y1530" s="3">
        <v>232.96</v>
      </c>
      <c r="Z1530" s="3">
        <v>237.96</v>
      </c>
      <c r="AA1530" s="3">
        <v>245.21</v>
      </c>
      <c r="AB1530" s="3">
        <v>253.22</v>
      </c>
      <c r="AC1530" s="3">
        <v>258.97000000000003</v>
      </c>
      <c r="AD1530" s="3">
        <v>255.26</v>
      </c>
      <c r="AE1530" s="3">
        <v>239.54</v>
      </c>
      <c r="AF1530" s="3">
        <v>206.62</v>
      </c>
      <c r="AG1530" s="3">
        <v>180.62</v>
      </c>
      <c r="AH1530" s="3">
        <v>170.66</v>
      </c>
      <c r="AI1530" s="3">
        <v>171.28</v>
      </c>
      <c r="AJ1530" s="3">
        <v>171.91</v>
      </c>
      <c r="AK1530" s="3">
        <v>175.87</v>
      </c>
      <c r="AL1530" s="3">
        <v>183.32</v>
      </c>
      <c r="AM1530" s="3">
        <v>187.82</v>
      </c>
      <c r="AN1530" s="3">
        <v>190.05</v>
      </c>
      <c r="AO1530" s="3">
        <v>192.68</v>
      </c>
      <c r="AP1530" s="3">
        <v>193.53</v>
      </c>
      <c r="AQ1530" s="3">
        <v>184.03</v>
      </c>
      <c r="AR1530" s="3">
        <v>139.03</v>
      </c>
      <c r="AS1530" s="3">
        <v>109.53</v>
      </c>
      <c r="AT1530" s="3">
        <v>107.47</v>
      </c>
      <c r="AU1530" s="3">
        <v>103.68</v>
      </c>
      <c r="AV1530" s="3">
        <v>97.95</v>
      </c>
      <c r="AW1530" s="3">
        <v>98.71</v>
      </c>
      <c r="AX1530" s="3">
        <v>106.16</v>
      </c>
      <c r="AY1530" s="3">
        <v>110.91</v>
      </c>
    </row>
    <row r="1531" spans="1:51" x14ac:dyDescent="0.35">
      <c r="A1531" s="5">
        <f t="shared" si="24"/>
        <v>44868</v>
      </c>
      <c r="B1531" t="s">
        <v>2391</v>
      </c>
      <c r="C1531" s="2">
        <v>44868</v>
      </c>
      <c r="D1531" s="3">
        <v>311.42</v>
      </c>
      <c r="E1531" s="3">
        <v>349.29</v>
      </c>
      <c r="F1531" s="3">
        <v>356.76</v>
      </c>
      <c r="G1531" s="3">
        <v>347.55</v>
      </c>
      <c r="H1531" s="3">
        <v>328.76</v>
      </c>
      <c r="I1531" s="3">
        <v>306.76</v>
      </c>
      <c r="J1531" s="3">
        <v>299.3</v>
      </c>
      <c r="K1531" s="3">
        <v>295.35000000000002</v>
      </c>
      <c r="L1531" s="3">
        <v>296.14999999999998</v>
      </c>
      <c r="M1531" s="3">
        <v>298.14999999999998</v>
      </c>
      <c r="N1531" s="3">
        <v>295.07</v>
      </c>
      <c r="O1531" s="3">
        <v>319.82</v>
      </c>
      <c r="P1531" s="3">
        <v>337.57</v>
      </c>
      <c r="Q1531" s="3">
        <v>341.46</v>
      </c>
      <c r="R1531" s="3">
        <v>340.37</v>
      </c>
      <c r="S1531" s="3">
        <v>298.89</v>
      </c>
      <c r="T1531" s="3">
        <v>259.89</v>
      </c>
      <c r="U1531" s="3">
        <v>239.89</v>
      </c>
      <c r="V1531" s="3">
        <v>243.38</v>
      </c>
      <c r="W1531" s="3">
        <v>230.34</v>
      </c>
      <c r="X1531" s="3">
        <v>232.01</v>
      </c>
      <c r="Y1531" s="3">
        <v>237.05</v>
      </c>
      <c r="Z1531" s="3">
        <v>242.05</v>
      </c>
      <c r="AA1531" s="3">
        <v>249.3</v>
      </c>
      <c r="AB1531" s="3">
        <v>257.31</v>
      </c>
      <c r="AC1531" s="3">
        <v>263.06</v>
      </c>
      <c r="AD1531" s="3">
        <v>259.35000000000002</v>
      </c>
      <c r="AE1531" s="3">
        <v>243.63</v>
      </c>
      <c r="AF1531" s="3">
        <v>209.88</v>
      </c>
      <c r="AG1531" s="3">
        <v>183.88</v>
      </c>
      <c r="AH1531" s="3">
        <v>173.92</v>
      </c>
      <c r="AI1531" s="3">
        <v>174.54</v>
      </c>
      <c r="AJ1531" s="3">
        <v>175.17</v>
      </c>
      <c r="AK1531" s="3">
        <v>179.13</v>
      </c>
      <c r="AL1531" s="3">
        <v>186.58</v>
      </c>
      <c r="AM1531" s="3">
        <v>191.08</v>
      </c>
      <c r="AN1531" s="3">
        <v>193.31</v>
      </c>
      <c r="AO1531" s="3">
        <v>195.94</v>
      </c>
      <c r="AP1531" s="3">
        <v>196.79</v>
      </c>
      <c r="AQ1531" s="3">
        <v>187.29</v>
      </c>
      <c r="AR1531" s="3">
        <v>141.04</v>
      </c>
      <c r="AS1531" s="3">
        <v>111.54</v>
      </c>
      <c r="AT1531" s="3">
        <v>109.48</v>
      </c>
      <c r="AU1531" s="3">
        <v>105.69</v>
      </c>
      <c r="AV1531" s="3">
        <v>99.96</v>
      </c>
      <c r="AW1531" s="3">
        <v>100.72</v>
      </c>
      <c r="AX1531" s="3">
        <v>107.72</v>
      </c>
      <c r="AY1531" s="3">
        <v>112.47</v>
      </c>
    </row>
    <row r="1532" spans="1:51" x14ac:dyDescent="0.35">
      <c r="A1532" s="5">
        <f t="shared" si="24"/>
        <v>44869</v>
      </c>
      <c r="B1532" t="s">
        <v>2392</v>
      </c>
      <c r="C1532" s="2">
        <v>44869</v>
      </c>
      <c r="D1532" s="3">
        <v>283.02999999999997</v>
      </c>
      <c r="E1532" s="3">
        <v>328.18</v>
      </c>
      <c r="F1532" s="3">
        <v>336.74</v>
      </c>
      <c r="G1532" s="3">
        <v>328.68</v>
      </c>
      <c r="H1532" s="3">
        <v>314.58</v>
      </c>
      <c r="I1532" s="3">
        <v>292.58</v>
      </c>
      <c r="J1532" s="3">
        <v>285.12</v>
      </c>
      <c r="K1532" s="3">
        <v>281.7</v>
      </c>
      <c r="L1532" s="3">
        <v>282.5</v>
      </c>
      <c r="M1532" s="3">
        <v>284.48</v>
      </c>
      <c r="N1532" s="3">
        <v>283.48</v>
      </c>
      <c r="O1532" s="3">
        <v>308.18</v>
      </c>
      <c r="P1532" s="3">
        <v>325.93</v>
      </c>
      <c r="Q1532" s="3">
        <v>329.82</v>
      </c>
      <c r="R1532" s="3">
        <v>328.73</v>
      </c>
      <c r="S1532" s="3">
        <v>287.25</v>
      </c>
      <c r="T1532" s="3">
        <v>248.25</v>
      </c>
      <c r="U1532" s="3">
        <v>228.25</v>
      </c>
      <c r="V1532" s="3">
        <v>231.74</v>
      </c>
      <c r="W1532" s="3">
        <v>218.7</v>
      </c>
      <c r="X1532" s="3">
        <v>220.37</v>
      </c>
      <c r="Y1532" s="3">
        <v>225.41</v>
      </c>
      <c r="Z1532" s="3">
        <v>230.41</v>
      </c>
      <c r="AA1532" s="3">
        <v>237.66</v>
      </c>
      <c r="AB1532" s="3">
        <v>245.67</v>
      </c>
      <c r="AC1532" s="3">
        <v>251.42</v>
      </c>
      <c r="AD1532" s="3">
        <v>247.71</v>
      </c>
      <c r="AE1532" s="3">
        <v>231.99</v>
      </c>
      <c r="AF1532" s="3">
        <v>198.24</v>
      </c>
      <c r="AG1532" s="3">
        <v>172.24</v>
      </c>
      <c r="AH1532" s="3">
        <v>162.28</v>
      </c>
      <c r="AI1532" s="3">
        <v>162.9</v>
      </c>
      <c r="AJ1532" s="3">
        <v>163.53</v>
      </c>
      <c r="AK1532" s="3">
        <v>167.49</v>
      </c>
      <c r="AL1532" s="3">
        <v>174.94</v>
      </c>
      <c r="AM1532" s="3">
        <v>179.44</v>
      </c>
      <c r="AN1532" s="3">
        <v>181.67</v>
      </c>
      <c r="AO1532" s="3">
        <v>184.3</v>
      </c>
      <c r="AP1532" s="3">
        <v>185.15</v>
      </c>
      <c r="AQ1532" s="3">
        <v>175.65</v>
      </c>
      <c r="AR1532" s="3">
        <v>129.4</v>
      </c>
      <c r="AS1532" s="3">
        <v>99.9</v>
      </c>
      <c r="AT1532" s="3">
        <v>97.84</v>
      </c>
      <c r="AU1532" s="3">
        <v>94.05</v>
      </c>
      <c r="AV1532" s="3">
        <v>88.32</v>
      </c>
      <c r="AW1532" s="3">
        <v>89.08</v>
      </c>
      <c r="AX1532" s="3">
        <v>96.08</v>
      </c>
      <c r="AY1532" s="3">
        <v>100.83</v>
      </c>
    </row>
    <row r="1533" spans="1:51" x14ac:dyDescent="0.35">
      <c r="A1533" s="5">
        <f t="shared" si="24"/>
        <v>44872</v>
      </c>
      <c r="B1533" t="s">
        <v>2393</v>
      </c>
      <c r="C1533" s="2">
        <v>44872</v>
      </c>
      <c r="D1533" s="3">
        <v>267.44</v>
      </c>
      <c r="E1533" s="3">
        <v>314.39999999999998</v>
      </c>
      <c r="F1533" s="3">
        <v>323.58</v>
      </c>
      <c r="G1533" s="3">
        <v>315.14999999999998</v>
      </c>
      <c r="H1533" s="3">
        <v>302.89999999999998</v>
      </c>
      <c r="I1533" s="3">
        <v>286.89999999999998</v>
      </c>
      <c r="J1533" s="3">
        <v>280.7</v>
      </c>
      <c r="K1533" s="3">
        <v>276.98</v>
      </c>
      <c r="L1533" s="3">
        <v>277.48</v>
      </c>
      <c r="M1533" s="3">
        <v>278.48</v>
      </c>
      <c r="N1533" s="3">
        <v>276.48</v>
      </c>
      <c r="O1533" s="3">
        <v>300.98</v>
      </c>
      <c r="P1533" s="3">
        <v>318.48</v>
      </c>
      <c r="Q1533" s="3">
        <v>323.48</v>
      </c>
      <c r="R1533" s="3">
        <v>322.41000000000003</v>
      </c>
      <c r="S1533" s="3">
        <v>280.93</v>
      </c>
      <c r="T1533" s="3">
        <v>249.43</v>
      </c>
      <c r="U1533" s="3">
        <v>233.43</v>
      </c>
      <c r="V1533" s="3">
        <v>236.92</v>
      </c>
      <c r="W1533" s="3">
        <v>223.88</v>
      </c>
      <c r="X1533" s="3">
        <v>225.55</v>
      </c>
      <c r="Y1533" s="3">
        <v>230.59</v>
      </c>
      <c r="Z1533" s="3">
        <v>235.88</v>
      </c>
      <c r="AA1533" s="3">
        <v>243.13</v>
      </c>
      <c r="AB1533" s="3">
        <v>251.13</v>
      </c>
      <c r="AC1533" s="3">
        <v>257.37</v>
      </c>
      <c r="AD1533" s="3">
        <v>253.66</v>
      </c>
      <c r="AE1533" s="3">
        <v>237.94</v>
      </c>
      <c r="AF1533" s="3">
        <v>204.94</v>
      </c>
      <c r="AG1533" s="3">
        <v>178.94</v>
      </c>
      <c r="AH1533" s="3">
        <v>169</v>
      </c>
      <c r="AI1533" s="3">
        <v>169.6</v>
      </c>
      <c r="AJ1533" s="3">
        <v>170.23</v>
      </c>
      <c r="AK1533" s="3">
        <v>174.19</v>
      </c>
      <c r="AL1533" s="3">
        <v>179.67</v>
      </c>
      <c r="AM1533" s="3">
        <v>183.42</v>
      </c>
      <c r="AN1533" s="3">
        <v>185.65</v>
      </c>
      <c r="AO1533" s="3">
        <v>188.28</v>
      </c>
      <c r="AP1533" s="3">
        <v>189.13</v>
      </c>
      <c r="AQ1533" s="3">
        <v>179.63</v>
      </c>
      <c r="AR1533" s="3">
        <v>131.63</v>
      </c>
      <c r="AS1533" s="3">
        <v>101.13</v>
      </c>
      <c r="AT1533" s="3">
        <v>99.07</v>
      </c>
      <c r="AU1533" s="3">
        <v>95.28</v>
      </c>
      <c r="AV1533" s="3">
        <v>89.55</v>
      </c>
      <c r="AW1533" s="3">
        <v>90.31</v>
      </c>
      <c r="AX1533" s="3">
        <v>97.43</v>
      </c>
      <c r="AY1533" s="3">
        <v>102.18</v>
      </c>
    </row>
    <row r="1534" spans="1:51" x14ac:dyDescent="0.35">
      <c r="A1534" s="5">
        <f t="shared" si="24"/>
        <v>44873</v>
      </c>
      <c r="B1534" t="s">
        <v>2394</v>
      </c>
      <c r="C1534" s="2">
        <v>44873</v>
      </c>
      <c r="D1534" s="3">
        <v>283.81</v>
      </c>
      <c r="E1534" s="3">
        <v>327.7</v>
      </c>
      <c r="F1534" s="3">
        <v>337.26</v>
      </c>
      <c r="G1534" s="3">
        <v>328.57</v>
      </c>
      <c r="H1534" s="3">
        <v>312.94</v>
      </c>
      <c r="I1534" s="3">
        <v>296.44</v>
      </c>
      <c r="J1534" s="3">
        <v>289.52999999999997</v>
      </c>
      <c r="K1534" s="3">
        <v>286.18</v>
      </c>
      <c r="L1534" s="3">
        <v>287.02</v>
      </c>
      <c r="M1534" s="3">
        <v>288.14999999999998</v>
      </c>
      <c r="N1534" s="3">
        <v>286.05</v>
      </c>
      <c r="O1534" s="3">
        <v>310.12</v>
      </c>
      <c r="P1534" s="3">
        <v>328.57</v>
      </c>
      <c r="Q1534" s="3">
        <v>333.59</v>
      </c>
      <c r="R1534" s="3">
        <v>333.03</v>
      </c>
      <c r="S1534" s="3">
        <v>290.97000000000003</v>
      </c>
      <c r="T1534" s="3">
        <v>255.69</v>
      </c>
      <c r="U1534" s="3">
        <v>238.63</v>
      </c>
      <c r="V1534" s="3">
        <v>241.77</v>
      </c>
      <c r="W1534" s="3">
        <v>226.1</v>
      </c>
      <c r="X1534" s="3">
        <v>227.77</v>
      </c>
      <c r="Y1534" s="3">
        <v>232.81</v>
      </c>
      <c r="Z1534" s="3">
        <v>238.57</v>
      </c>
      <c r="AA1534" s="3">
        <v>245.82</v>
      </c>
      <c r="AB1534" s="3">
        <v>253.82</v>
      </c>
      <c r="AC1534" s="3">
        <v>260.39999999999998</v>
      </c>
      <c r="AD1534" s="3">
        <v>256.69</v>
      </c>
      <c r="AE1534" s="3">
        <v>240.71</v>
      </c>
      <c r="AF1534" s="3">
        <v>206.5</v>
      </c>
      <c r="AG1534" s="3">
        <v>180.29</v>
      </c>
      <c r="AH1534" s="3">
        <v>170.35</v>
      </c>
      <c r="AI1534" s="3">
        <v>170.95</v>
      </c>
      <c r="AJ1534" s="3">
        <v>171.58</v>
      </c>
      <c r="AK1534" s="3">
        <v>174.94</v>
      </c>
      <c r="AL1534" s="3">
        <v>179.31</v>
      </c>
      <c r="AM1534" s="3">
        <v>182.39</v>
      </c>
      <c r="AN1534" s="3">
        <v>184.61</v>
      </c>
      <c r="AO1534" s="3">
        <v>187.26</v>
      </c>
      <c r="AP1534" s="3">
        <v>188.11</v>
      </c>
      <c r="AQ1534" s="3">
        <v>178.93</v>
      </c>
      <c r="AR1534" s="3">
        <v>132.35</v>
      </c>
      <c r="AS1534" s="3">
        <v>102.13</v>
      </c>
      <c r="AT1534" s="3">
        <v>100.07</v>
      </c>
      <c r="AU1534" s="3">
        <v>96.28</v>
      </c>
      <c r="AV1534" s="3">
        <v>90.55</v>
      </c>
      <c r="AW1534" s="3">
        <v>91.31</v>
      </c>
      <c r="AX1534" s="3">
        <v>98.43</v>
      </c>
      <c r="AY1534" s="3">
        <v>103.18</v>
      </c>
    </row>
    <row r="1535" spans="1:51" x14ac:dyDescent="0.35">
      <c r="A1535" s="5">
        <f t="shared" si="24"/>
        <v>44874</v>
      </c>
      <c r="B1535" t="s">
        <v>2395</v>
      </c>
      <c r="C1535" s="2">
        <v>44874</v>
      </c>
      <c r="D1535" s="3">
        <v>270.87</v>
      </c>
      <c r="E1535" s="3">
        <v>314.01</v>
      </c>
      <c r="F1535" s="3">
        <v>323</v>
      </c>
      <c r="G1535" s="3">
        <v>314.14999999999998</v>
      </c>
      <c r="H1535" s="3">
        <v>301.76</v>
      </c>
      <c r="I1535" s="3">
        <v>284.27</v>
      </c>
      <c r="J1535" s="3">
        <v>276.81</v>
      </c>
      <c r="K1535" s="3">
        <v>273.45999999999998</v>
      </c>
      <c r="L1535" s="3">
        <v>274.3</v>
      </c>
      <c r="M1535" s="3">
        <v>275.81</v>
      </c>
      <c r="N1535" s="3">
        <v>275.45999999999998</v>
      </c>
      <c r="O1535" s="3">
        <v>299.66000000000003</v>
      </c>
      <c r="P1535" s="3">
        <v>318.55</v>
      </c>
      <c r="Q1535" s="3">
        <v>326.63</v>
      </c>
      <c r="R1535" s="3">
        <v>322.95</v>
      </c>
      <c r="S1535" s="3">
        <v>280.95</v>
      </c>
      <c r="T1535" s="3">
        <v>250.95</v>
      </c>
      <c r="U1535" s="3">
        <v>236.95</v>
      </c>
      <c r="V1535" s="3">
        <v>240.08</v>
      </c>
      <c r="W1535" s="3">
        <v>224.4</v>
      </c>
      <c r="X1535" s="3">
        <v>226.07</v>
      </c>
      <c r="Y1535" s="3">
        <v>231.1</v>
      </c>
      <c r="Z1535" s="3">
        <v>235</v>
      </c>
      <c r="AA1535" s="3">
        <v>242.25</v>
      </c>
      <c r="AB1535" s="3">
        <v>250.25</v>
      </c>
      <c r="AC1535" s="3">
        <v>256.83</v>
      </c>
      <c r="AD1535" s="3">
        <v>253.12</v>
      </c>
      <c r="AE1535" s="3">
        <v>237.14</v>
      </c>
      <c r="AF1535" s="3">
        <v>203.91</v>
      </c>
      <c r="AG1535" s="3">
        <v>177.54</v>
      </c>
      <c r="AH1535" s="3">
        <v>167.6</v>
      </c>
      <c r="AI1535" s="3">
        <v>168.2</v>
      </c>
      <c r="AJ1535" s="3">
        <v>168.83</v>
      </c>
      <c r="AK1535" s="3">
        <v>172.19</v>
      </c>
      <c r="AL1535" s="3">
        <v>176.59</v>
      </c>
      <c r="AM1535" s="3">
        <v>179.67</v>
      </c>
      <c r="AN1535" s="3">
        <v>181.89</v>
      </c>
      <c r="AO1535" s="3">
        <v>184.54</v>
      </c>
      <c r="AP1535" s="3">
        <v>185.39</v>
      </c>
      <c r="AQ1535" s="3">
        <v>176.21</v>
      </c>
      <c r="AR1535" s="3">
        <v>131.21</v>
      </c>
      <c r="AS1535" s="3">
        <v>100.99</v>
      </c>
      <c r="AT1535" s="3">
        <v>98.93</v>
      </c>
      <c r="AU1535" s="3">
        <v>95.14</v>
      </c>
      <c r="AV1535" s="3">
        <v>89.41</v>
      </c>
      <c r="AW1535" s="3">
        <v>90.17</v>
      </c>
      <c r="AX1535" s="3">
        <v>97.57</v>
      </c>
      <c r="AY1535" s="3">
        <v>102.32</v>
      </c>
    </row>
    <row r="1536" spans="1:51" x14ac:dyDescent="0.35">
      <c r="A1536" s="5">
        <f t="shared" si="24"/>
        <v>44875</v>
      </c>
      <c r="B1536" t="s">
        <v>2396</v>
      </c>
      <c r="C1536" s="2">
        <v>44875</v>
      </c>
      <c r="D1536" s="3">
        <v>266.39</v>
      </c>
      <c r="E1536" s="3">
        <v>310.72000000000003</v>
      </c>
      <c r="F1536" s="3">
        <v>320.12</v>
      </c>
      <c r="G1536" s="3">
        <v>311.07</v>
      </c>
      <c r="H1536" s="3">
        <v>300.23</v>
      </c>
      <c r="I1536" s="3">
        <v>283.22000000000003</v>
      </c>
      <c r="J1536" s="3">
        <v>275.74</v>
      </c>
      <c r="K1536" s="3">
        <v>272.51</v>
      </c>
      <c r="L1536" s="3">
        <v>273.45</v>
      </c>
      <c r="M1536" s="3">
        <v>275.2</v>
      </c>
      <c r="N1536" s="3">
        <v>274.7</v>
      </c>
      <c r="O1536" s="3">
        <v>298.89999999999998</v>
      </c>
      <c r="P1536" s="3">
        <v>317.79000000000002</v>
      </c>
      <c r="Q1536" s="3">
        <v>325.83999999999997</v>
      </c>
      <c r="R1536" s="3">
        <v>322.14</v>
      </c>
      <c r="S1536" s="3">
        <v>280.12</v>
      </c>
      <c r="T1536" s="3">
        <v>249.87</v>
      </c>
      <c r="U1536" s="3">
        <v>235.84</v>
      </c>
      <c r="V1536" s="3">
        <v>238.95</v>
      </c>
      <c r="W1536" s="3">
        <v>223.26</v>
      </c>
      <c r="X1536" s="3">
        <v>224.91</v>
      </c>
      <c r="Y1536" s="3">
        <v>229.93</v>
      </c>
      <c r="Z1536" s="3">
        <v>233.08</v>
      </c>
      <c r="AA1536" s="3">
        <v>240.32</v>
      </c>
      <c r="AB1536" s="3">
        <v>248.31</v>
      </c>
      <c r="AC1536" s="3">
        <v>254.88</v>
      </c>
      <c r="AD1536" s="3">
        <v>251.15</v>
      </c>
      <c r="AE1536" s="3">
        <v>235.16</v>
      </c>
      <c r="AF1536" s="3">
        <v>201.98</v>
      </c>
      <c r="AG1536" s="3">
        <v>175.6</v>
      </c>
      <c r="AH1536" s="3">
        <v>165.65</v>
      </c>
      <c r="AI1536" s="3">
        <v>166.24</v>
      </c>
      <c r="AJ1536" s="3">
        <v>166.86</v>
      </c>
      <c r="AK1536" s="3">
        <v>170.21</v>
      </c>
      <c r="AL1536" s="3">
        <v>174.66</v>
      </c>
      <c r="AM1536" s="3">
        <v>177.74</v>
      </c>
      <c r="AN1536" s="3">
        <v>179.95</v>
      </c>
      <c r="AO1536" s="3">
        <v>182.59</v>
      </c>
      <c r="AP1536" s="3">
        <v>183.43</v>
      </c>
      <c r="AQ1536" s="3">
        <v>174.24</v>
      </c>
      <c r="AR1536" s="3">
        <v>127.48</v>
      </c>
      <c r="AS1536" s="3">
        <v>97.26</v>
      </c>
      <c r="AT1536" s="3">
        <v>95.2</v>
      </c>
      <c r="AU1536" s="3">
        <v>91.41</v>
      </c>
      <c r="AV1536" s="3">
        <v>85.68</v>
      </c>
      <c r="AW1536" s="3">
        <v>86.44</v>
      </c>
      <c r="AX1536" s="3">
        <v>94.64</v>
      </c>
      <c r="AY1536" s="3">
        <v>99.39</v>
      </c>
    </row>
    <row r="1537" spans="1:51" x14ac:dyDescent="0.35">
      <c r="A1537" s="5">
        <f t="shared" si="24"/>
        <v>44876</v>
      </c>
      <c r="B1537" t="s">
        <v>2397</v>
      </c>
      <c r="C1537" s="2">
        <v>44876</v>
      </c>
      <c r="D1537" s="3">
        <v>228.43</v>
      </c>
      <c r="E1537" s="3">
        <v>274.43</v>
      </c>
      <c r="F1537" s="3">
        <v>285.43</v>
      </c>
      <c r="G1537" s="3">
        <v>276.93</v>
      </c>
      <c r="H1537" s="3">
        <v>264.73</v>
      </c>
      <c r="I1537" s="3">
        <v>248.23</v>
      </c>
      <c r="J1537" s="3">
        <v>242.5</v>
      </c>
      <c r="K1537" s="3">
        <v>239.83</v>
      </c>
      <c r="L1537" s="3">
        <v>240.54</v>
      </c>
      <c r="M1537" s="3">
        <v>242.54</v>
      </c>
      <c r="N1537" s="3">
        <v>245</v>
      </c>
      <c r="O1537" s="3">
        <v>266.5</v>
      </c>
      <c r="P1537" s="3">
        <v>285</v>
      </c>
      <c r="Q1537" s="3">
        <v>299</v>
      </c>
      <c r="R1537" s="3">
        <v>294</v>
      </c>
      <c r="S1537" s="3">
        <v>256</v>
      </c>
      <c r="T1537" s="3">
        <v>236</v>
      </c>
      <c r="U1537" s="3">
        <v>222.01</v>
      </c>
      <c r="V1537" s="3">
        <v>221.01</v>
      </c>
      <c r="W1537" s="3">
        <v>205.32</v>
      </c>
      <c r="X1537" s="3">
        <v>206.97</v>
      </c>
      <c r="Y1537" s="3">
        <v>211.99</v>
      </c>
      <c r="Z1537" s="3">
        <v>215.44</v>
      </c>
      <c r="AA1537" s="3">
        <v>222.63</v>
      </c>
      <c r="AB1537" s="3">
        <v>230.56</v>
      </c>
      <c r="AC1537" s="3">
        <v>237.38</v>
      </c>
      <c r="AD1537" s="3">
        <v>233.61</v>
      </c>
      <c r="AE1537" s="3">
        <v>217.34</v>
      </c>
      <c r="AF1537" s="3">
        <v>186.49</v>
      </c>
      <c r="AG1537" s="3">
        <v>161.49</v>
      </c>
      <c r="AH1537" s="3">
        <v>151.54</v>
      </c>
      <c r="AI1537" s="3">
        <v>152.13</v>
      </c>
      <c r="AJ1537" s="3">
        <v>152.75</v>
      </c>
      <c r="AK1537" s="3">
        <v>156.1</v>
      </c>
      <c r="AL1537" s="3">
        <v>164.1</v>
      </c>
      <c r="AM1537" s="3">
        <v>169.6</v>
      </c>
      <c r="AN1537" s="3">
        <v>171.81</v>
      </c>
      <c r="AO1537" s="3">
        <v>174.46</v>
      </c>
      <c r="AP1537" s="3">
        <v>175.3</v>
      </c>
      <c r="AQ1537" s="3">
        <v>166.11</v>
      </c>
      <c r="AR1537" s="3">
        <v>121.16</v>
      </c>
      <c r="AS1537" s="3">
        <v>90.94</v>
      </c>
      <c r="AT1537" s="3">
        <v>88.88</v>
      </c>
      <c r="AU1537" s="3">
        <v>85.09</v>
      </c>
      <c r="AV1537" s="3">
        <v>79.36</v>
      </c>
      <c r="AW1537" s="3">
        <v>80.12</v>
      </c>
      <c r="AX1537" s="3">
        <v>88.12</v>
      </c>
      <c r="AY1537" s="3">
        <v>92.87</v>
      </c>
    </row>
    <row r="1538" spans="1:51" x14ac:dyDescent="0.35">
      <c r="A1538" s="5">
        <f t="shared" si="24"/>
        <v>44879</v>
      </c>
      <c r="B1538" t="s">
        <v>2400</v>
      </c>
      <c r="C1538" s="2">
        <v>44879</v>
      </c>
      <c r="D1538" s="3">
        <v>272.88</v>
      </c>
      <c r="E1538" s="3">
        <v>313.64</v>
      </c>
      <c r="F1538" s="3">
        <v>322.14</v>
      </c>
      <c r="G1538" s="3">
        <v>311.64</v>
      </c>
      <c r="H1538" s="3">
        <v>297.64</v>
      </c>
      <c r="I1538" s="3">
        <v>280.26</v>
      </c>
      <c r="J1538" s="3">
        <v>273.64</v>
      </c>
      <c r="K1538" s="3">
        <v>269.72000000000003</v>
      </c>
      <c r="L1538" s="3">
        <v>270.39</v>
      </c>
      <c r="M1538" s="3">
        <v>272.39</v>
      </c>
      <c r="N1538" s="3">
        <v>271.64</v>
      </c>
      <c r="O1538" s="3">
        <v>293.64</v>
      </c>
      <c r="P1538" s="3">
        <v>313.64</v>
      </c>
      <c r="Q1538" s="3">
        <v>322.39</v>
      </c>
      <c r="R1538" s="3">
        <v>317.37</v>
      </c>
      <c r="S1538" s="3">
        <v>279.37</v>
      </c>
      <c r="T1538" s="3">
        <v>252.87</v>
      </c>
      <c r="U1538" s="3">
        <v>234.87</v>
      </c>
      <c r="V1538" s="3">
        <v>233.86</v>
      </c>
      <c r="W1538" s="3">
        <v>218.17</v>
      </c>
      <c r="X1538" s="3">
        <v>219.82</v>
      </c>
      <c r="Y1538" s="3">
        <v>224.07</v>
      </c>
      <c r="Z1538" s="3">
        <v>227.57</v>
      </c>
      <c r="AA1538" s="3">
        <v>234.75</v>
      </c>
      <c r="AB1538" s="3">
        <v>242.69</v>
      </c>
      <c r="AC1538" s="3">
        <v>249.69</v>
      </c>
      <c r="AD1538" s="3">
        <v>245.9</v>
      </c>
      <c r="AE1538" s="3">
        <v>229.62</v>
      </c>
      <c r="AF1538" s="3">
        <v>194.87</v>
      </c>
      <c r="AG1538" s="3">
        <v>167.87</v>
      </c>
      <c r="AH1538" s="3">
        <v>157.83000000000001</v>
      </c>
      <c r="AI1538" s="3">
        <v>157.33000000000001</v>
      </c>
      <c r="AJ1538" s="3">
        <v>157.94999999999999</v>
      </c>
      <c r="AK1538" s="3">
        <v>160.94999999999999</v>
      </c>
      <c r="AL1538" s="3">
        <v>168.45</v>
      </c>
      <c r="AM1538" s="3">
        <v>173.45</v>
      </c>
      <c r="AN1538" s="3">
        <v>175.66</v>
      </c>
      <c r="AO1538" s="3">
        <v>178.31</v>
      </c>
      <c r="AP1538" s="3">
        <v>179.15</v>
      </c>
      <c r="AQ1538" s="3">
        <v>169.96</v>
      </c>
      <c r="AR1538" s="3">
        <v>124.96</v>
      </c>
      <c r="AS1538" s="3">
        <v>94.73</v>
      </c>
      <c r="AT1538" s="3">
        <v>92.67</v>
      </c>
      <c r="AU1538" s="3">
        <v>88.88</v>
      </c>
      <c r="AV1538" s="3">
        <v>83.15</v>
      </c>
      <c r="AW1538" s="3">
        <v>83.91</v>
      </c>
      <c r="AX1538" s="3">
        <v>91.91</v>
      </c>
      <c r="AY1538" s="3">
        <v>96.66</v>
      </c>
    </row>
    <row r="1539" spans="1:51" x14ac:dyDescent="0.35">
      <c r="A1539" s="5">
        <f t="shared" si="24"/>
        <v>44880</v>
      </c>
      <c r="B1539" t="s">
        <v>2401</v>
      </c>
      <c r="C1539" s="2">
        <v>44880</v>
      </c>
      <c r="D1539" s="3">
        <v>298.95</v>
      </c>
      <c r="E1539" s="3">
        <v>335.35</v>
      </c>
      <c r="F1539" s="3">
        <v>344.09</v>
      </c>
      <c r="G1539" s="3">
        <v>332.74</v>
      </c>
      <c r="H1539" s="3">
        <v>319.39999999999998</v>
      </c>
      <c r="I1539" s="3">
        <v>300.39999999999998</v>
      </c>
      <c r="J1539" s="3">
        <v>291.39999999999998</v>
      </c>
      <c r="K1539" s="3">
        <v>288.44</v>
      </c>
      <c r="L1539" s="3">
        <v>289.5</v>
      </c>
      <c r="M1539" s="3">
        <v>291.64</v>
      </c>
      <c r="N1539" s="3">
        <v>289.20999999999998</v>
      </c>
      <c r="O1539" s="3">
        <v>310.20999999999998</v>
      </c>
      <c r="P1539" s="3">
        <v>332.21</v>
      </c>
      <c r="Q1539" s="3">
        <v>340.6</v>
      </c>
      <c r="R1539" s="3">
        <v>333.14</v>
      </c>
      <c r="S1539" s="3">
        <v>293.05</v>
      </c>
      <c r="T1539" s="3">
        <v>260.62</v>
      </c>
      <c r="U1539" s="3">
        <v>238.63</v>
      </c>
      <c r="V1539" s="3">
        <v>237.62</v>
      </c>
      <c r="W1539" s="3">
        <v>221.93</v>
      </c>
      <c r="X1539" s="3">
        <v>223.58</v>
      </c>
      <c r="Y1539" s="3">
        <v>227.83</v>
      </c>
      <c r="Z1539" s="3">
        <v>234.83</v>
      </c>
      <c r="AA1539" s="3">
        <v>242.59</v>
      </c>
      <c r="AB1539" s="3">
        <v>250.54</v>
      </c>
      <c r="AC1539" s="3">
        <v>257.51</v>
      </c>
      <c r="AD1539" s="3">
        <v>253.7</v>
      </c>
      <c r="AE1539" s="3">
        <v>237</v>
      </c>
      <c r="AF1539" s="3">
        <v>195.79</v>
      </c>
      <c r="AG1539" s="3">
        <v>167.6</v>
      </c>
      <c r="AH1539" s="3">
        <v>157.6</v>
      </c>
      <c r="AI1539" s="3">
        <v>157.13999999999999</v>
      </c>
      <c r="AJ1539" s="3">
        <v>157.82</v>
      </c>
      <c r="AK1539" s="3">
        <v>160.88999999999999</v>
      </c>
      <c r="AL1539" s="3">
        <v>167.13</v>
      </c>
      <c r="AM1539" s="3">
        <v>172.13</v>
      </c>
      <c r="AN1539" s="3">
        <v>174.34</v>
      </c>
      <c r="AO1539" s="3">
        <v>177</v>
      </c>
      <c r="AP1539" s="3">
        <v>177.84</v>
      </c>
      <c r="AQ1539" s="3">
        <v>168.65</v>
      </c>
      <c r="AR1539" s="3">
        <v>122.65</v>
      </c>
      <c r="AS1539" s="3">
        <v>92.42</v>
      </c>
      <c r="AT1539" s="3">
        <v>90.36</v>
      </c>
      <c r="AU1539" s="3">
        <v>86.57</v>
      </c>
      <c r="AV1539" s="3">
        <v>80.84</v>
      </c>
      <c r="AW1539" s="3">
        <v>81.599999999999994</v>
      </c>
      <c r="AX1539" s="3">
        <v>89.6</v>
      </c>
      <c r="AY1539" s="3">
        <v>94.35</v>
      </c>
    </row>
    <row r="1540" spans="1:51" x14ac:dyDescent="0.35">
      <c r="A1540" s="5">
        <f t="shared" si="24"/>
        <v>44881</v>
      </c>
      <c r="B1540" t="s">
        <v>2403</v>
      </c>
      <c r="C1540" s="2">
        <v>44881</v>
      </c>
      <c r="D1540" s="3">
        <v>269.73</v>
      </c>
      <c r="E1540" s="3">
        <v>316.98</v>
      </c>
      <c r="F1540" s="3">
        <v>325.98</v>
      </c>
      <c r="G1540" s="3">
        <v>316.24</v>
      </c>
      <c r="H1540" s="3">
        <v>307.23</v>
      </c>
      <c r="I1540" s="3">
        <v>288.81</v>
      </c>
      <c r="J1540" s="3">
        <v>280.48</v>
      </c>
      <c r="K1540" s="3">
        <v>278.14999999999998</v>
      </c>
      <c r="L1540" s="3">
        <v>278.60000000000002</v>
      </c>
      <c r="M1540" s="3">
        <v>280.7</v>
      </c>
      <c r="N1540" s="3">
        <v>279.7</v>
      </c>
      <c r="O1540" s="3">
        <v>297.69</v>
      </c>
      <c r="P1540" s="3">
        <v>322.67</v>
      </c>
      <c r="Q1540" s="3">
        <v>328.66</v>
      </c>
      <c r="R1540" s="3">
        <v>321.66000000000003</v>
      </c>
      <c r="S1540" s="3">
        <v>284.13</v>
      </c>
      <c r="T1540" s="3">
        <v>253.63</v>
      </c>
      <c r="U1540" s="3">
        <v>232.06</v>
      </c>
      <c r="V1540" s="3">
        <v>230.97</v>
      </c>
      <c r="W1540" s="3">
        <v>215.2</v>
      </c>
      <c r="X1540" s="3">
        <v>216.75</v>
      </c>
      <c r="Y1540" s="3">
        <v>220.83</v>
      </c>
      <c r="Z1540" s="3">
        <v>227.46</v>
      </c>
      <c r="AA1540" s="3">
        <v>234.56</v>
      </c>
      <c r="AB1540" s="3">
        <v>242.53</v>
      </c>
      <c r="AC1540" s="3">
        <v>249.53</v>
      </c>
      <c r="AD1540" s="3">
        <v>245.72</v>
      </c>
      <c r="AE1540" s="3">
        <v>229.02</v>
      </c>
      <c r="AF1540" s="3">
        <v>188.02</v>
      </c>
      <c r="AG1540" s="3">
        <v>159.85</v>
      </c>
      <c r="AH1540" s="3">
        <v>149.85</v>
      </c>
      <c r="AI1540" s="3">
        <v>149.38999999999999</v>
      </c>
      <c r="AJ1540" s="3">
        <v>150.06</v>
      </c>
      <c r="AK1540" s="3">
        <v>153.13</v>
      </c>
      <c r="AL1540" s="3">
        <v>159.44</v>
      </c>
      <c r="AM1540" s="3">
        <v>164.44</v>
      </c>
      <c r="AN1540" s="3">
        <v>166.65</v>
      </c>
      <c r="AO1540" s="3">
        <v>169.33</v>
      </c>
      <c r="AP1540" s="3">
        <v>170.16</v>
      </c>
      <c r="AQ1540" s="3">
        <v>160.97</v>
      </c>
      <c r="AR1540" s="3">
        <v>114.97</v>
      </c>
      <c r="AS1540" s="3">
        <v>84.72</v>
      </c>
      <c r="AT1540" s="3">
        <v>82.66</v>
      </c>
      <c r="AU1540" s="3">
        <v>78.89</v>
      </c>
      <c r="AV1540" s="3">
        <v>73.14</v>
      </c>
      <c r="AW1540" s="3">
        <v>73.92</v>
      </c>
      <c r="AX1540" s="3">
        <v>81.96</v>
      </c>
      <c r="AY1540" s="3">
        <v>86.71</v>
      </c>
    </row>
    <row r="1541" spans="1:51" x14ac:dyDescent="0.35">
      <c r="A1541" s="5">
        <f t="shared" si="24"/>
        <v>44882</v>
      </c>
      <c r="B1541" t="s">
        <v>2404</v>
      </c>
      <c r="C1541" s="2">
        <v>44882</v>
      </c>
      <c r="D1541" s="3">
        <v>267.85000000000002</v>
      </c>
      <c r="E1541" s="3">
        <v>307.73</v>
      </c>
      <c r="F1541" s="3">
        <v>318.25</v>
      </c>
      <c r="G1541" s="3">
        <v>309.61</v>
      </c>
      <c r="H1541" s="3">
        <v>303.01</v>
      </c>
      <c r="I1541" s="3">
        <v>290.39999999999998</v>
      </c>
      <c r="J1541" s="3">
        <v>282.95</v>
      </c>
      <c r="K1541" s="3">
        <v>278.98</v>
      </c>
      <c r="L1541" s="3">
        <v>279.18</v>
      </c>
      <c r="M1541" s="3">
        <v>280.68</v>
      </c>
      <c r="N1541" s="3">
        <v>279.43</v>
      </c>
      <c r="O1541" s="3">
        <v>297.52</v>
      </c>
      <c r="P1541" s="3">
        <v>322.5</v>
      </c>
      <c r="Q1541" s="3">
        <v>327.08999999999997</v>
      </c>
      <c r="R1541" s="3">
        <v>321.08999999999997</v>
      </c>
      <c r="S1541" s="3">
        <v>283.08999999999997</v>
      </c>
      <c r="T1541" s="3">
        <v>252.59</v>
      </c>
      <c r="U1541" s="3">
        <v>231.02</v>
      </c>
      <c r="V1541" s="3">
        <v>229.93</v>
      </c>
      <c r="W1541" s="3">
        <v>214.16</v>
      </c>
      <c r="X1541" s="3">
        <v>215.71</v>
      </c>
      <c r="Y1541" s="3">
        <v>219.79</v>
      </c>
      <c r="Z1541" s="3">
        <v>226.42</v>
      </c>
      <c r="AA1541" s="3">
        <v>233.52</v>
      </c>
      <c r="AB1541" s="3">
        <v>241.49</v>
      </c>
      <c r="AC1541" s="3">
        <v>248.49</v>
      </c>
      <c r="AD1541" s="3">
        <v>244.68</v>
      </c>
      <c r="AE1541" s="3">
        <v>227.98</v>
      </c>
      <c r="AF1541" s="3">
        <v>186.98</v>
      </c>
      <c r="AG1541" s="3">
        <v>158.81</v>
      </c>
      <c r="AH1541" s="3">
        <v>148.81</v>
      </c>
      <c r="AI1541" s="3">
        <v>148.35</v>
      </c>
      <c r="AJ1541" s="3">
        <v>149.02000000000001</v>
      </c>
      <c r="AK1541" s="3">
        <v>152.09</v>
      </c>
      <c r="AL1541" s="3">
        <v>158.4</v>
      </c>
      <c r="AM1541" s="3">
        <v>163.4</v>
      </c>
      <c r="AN1541" s="3">
        <v>165.61</v>
      </c>
      <c r="AO1541" s="3">
        <v>168.29</v>
      </c>
      <c r="AP1541" s="3">
        <v>169.12</v>
      </c>
      <c r="AQ1541" s="3">
        <v>159.93</v>
      </c>
      <c r="AR1541" s="3">
        <v>113.93</v>
      </c>
      <c r="AS1541" s="3">
        <v>83.68</v>
      </c>
      <c r="AT1541" s="3">
        <v>81.62</v>
      </c>
      <c r="AU1541" s="3">
        <v>77.849999999999994</v>
      </c>
      <c r="AV1541" s="3">
        <v>72.099999999999994</v>
      </c>
      <c r="AW1541" s="3">
        <v>72.88</v>
      </c>
      <c r="AX1541" s="3">
        <v>80.92</v>
      </c>
      <c r="AY1541" s="3">
        <v>85.67</v>
      </c>
    </row>
    <row r="1542" spans="1:51" x14ac:dyDescent="0.35">
      <c r="A1542" s="5">
        <f t="shared" si="24"/>
        <v>44883</v>
      </c>
      <c r="B1542" t="s">
        <v>2405</v>
      </c>
      <c r="C1542" s="2">
        <v>44883</v>
      </c>
      <c r="D1542" s="3">
        <v>271.51</v>
      </c>
      <c r="E1542" s="3">
        <v>310.76</v>
      </c>
      <c r="F1542" s="3">
        <v>320.45999999999998</v>
      </c>
      <c r="G1542" s="3">
        <v>312.58</v>
      </c>
      <c r="H1542" s="3">
        <v>306.85000000000002</v>
      </c>
      <c r="I1542" s="3">
        <v>294.24</v>
      </c>
      <c r="J1542" s="3">
        <v>286.99</v>
      </c>
      <c r="K1542" s="3">
        <v>283.45</v>
      </c>
      <c r="L1542" s="3">
        <v>283.58999999999997</v>
      </c>
      <c r="M1542" s="3">
        <v>285.02</v>
      </c>
      <c r="N1542" s="3">
        <v>283.77</v>
      </c>
      <c r="O1542" s="3">
        <v>301.86</v>
      </c>
      <c r="P1542" s="3">
        <v>326.83999999999997</v>
      </c>
      <c r="Q1542" s="3">
        <v>330.89</v>
      </c>
      <c r="R1542" s="3">
        <v>324.89</v>
      </c>
      <c r="S1542" s="3">
        <v>286.89</v>
      </c>
      <c r="T1542" s="3">
        <v>256.39</v>
      </c>
      <c r="U1542" s="3">
        <v>234.82</v>
      </c>
      <c r="V1542" s="3">
        <v>233.73</v>
      </c>
      <c r="W1542" s="3">
        <v>217.96</v>
      </c>
      <c r="X1542" s="3">
        <v>219.51</v>
      </c>
      <c r="Y1542" s="3">
        <v>223.59</v>
      </c>
      <c r="Z1542" s="3">
        <v>230.22</v>
      </c>
      <c r="AA1542" s="3">
        <v>237.32</v>
      </c>
      <c r="AB1542" s="3">
        <v>245.29</v>
      </c>
      <c r="AC1542" s="3">
        <v>252.29</v>
      </c>
      <c r="AD1542" s="3">
        <v>248.48</v>
      </c>
      <c r="AE1542" s="3">
        <v>231.78</v>
      </c>
      <c r="AF1542" s="3">
        <v>190.78</v>
      </c>
      <c r="AG1542" s="3">
        <v>162.61000000000001</v>
      </c>
      <c r="AH1542" s="3">
        <v>152.61000000000001</v>
      </c>
      <c r="AI1542" s="3">
        <v>152.15</v>
      </c>
      <c r="AJ1542" s="3">
        <v>152.82</v>
      </c>
      <c r="AK1542" s="3">
        <v>155.88999999999999</v>
      </c>
      <c r="AL1542" s="3">
        <v>162.19999999999999</v>
      </c>
      <c r="AM1542" s="3">
        <v>167.2</v>
      </c>
      <c r="AN1542" s="3">
        <v>169.41</v>
      </c>
      <c r="AO1542" s="3">
        <v>172.09</v>
      </c>
      <c r="AP1542" s="3">
        <v>172.92</v>
      </c>
      <c r="AQ1542" s="3">
        <v>163.72999999999999</v>
      </c>
      <c r="AR1542" s="3">
        <v>117.73</v>
      </c>
      <c r="AS1542" s="3">
        <v>87.48</v>
      </c>
      <c r="AT1542" s="3">
        <v>85.42</v>
      </c>
      <c r="AU1542" s="3">
        <v>81.650000000000006</v>
      </c>
      <c r="AV1542" s="3">
        <v>75.900000000000006</v>
      </c>
      <c r="AW1542" s="3">
        <v>76.680000000000007</v>
      </c>
      <c r="AX1542" s="3">
        <v>84.72</v>
      </c>
      <c r="AY1542" s="3">
        <v>89.47</v>
      </c>
    </row>
    <row r="1543" spans="1:51" x14ac:dyDescent="0.35">
      <c r="A1543" s="5">
        <f t="shared" si="24"/>
        <v>44886</v>
      </c>
      <c r="B1543" t="s">
        <v>2406</v>
      </c>
      <c r="C1543" s="2">
        <v>44886</v>
      </c>
      <c r="D1543" s="3">
        <v>268.99</v>
      </c>
      <c r="E1543" s="3">
        <v>307.39999999999998</v>
      </c>
      <c r="F1543" s="3">
        <v>317.3</v>
      </c>
      <c r="G1543" s="3">
        <v>312.39999999999998</v>
      </c>
      <c r="H1543" s="3">
        <v>309.3</v>
      </c>
      <c r="I1543" s="3">
        <v>300.69</v>
      </c>
      <c r="J1543" s="3">
        <v>294.24</v>
      </c>
      <c r="K1543" s="3">
        <v>289.74</v>
      </c>
      <c r="L1543" s="3">
        <v>289.75</v>
      </c>
      <c r="M1543" s="3">
        <v>289.05</v>
      </c>
      <c r="N1543" s="3">
        <v>287.60000000000002</v>
      </c>
      <c r="O1543" s="3">
        <v>305.12</v>
      </c>
      <c r="P1543" s="3">
        <v>328.6</v>
      </c>
      <c r="Q1543" s="3">
        <v>333</v>
      </c>
      <c r="R1543" s="3">
        <v>327</v>
      </c>
      <c r="S1543" s="3">
        <v>286.43</v>
      </c>
      <c r="T1543" s="3">
        <v>255.7</v>
      </c>
      <c r="U1543" s="3">
        <v>233.13</v>
      </c>
      <c r="V1543" s="3">
        <v>232.04</v>
      </c>
      <c r="W1543" s="3">
        <v>216.27</v>
      </c>
      <c r="X1543" s="3">
        <v>217.82</v>
      </c>
      <c r="Y1543" s="3">
        <v>220.9</v>
      </c>
      <c r="Z1543" s="3">
        <v>226.93</v>
      </c>
      <c r="AA1543" s="3">
        <v>234.04</v>
      </c>
      <c r="AB1543" s="3">
        <v>242.01</v>
      </c>
      <c r="AC1543" s="3">
        <v>249.02</v>
      </c>
      <c r="AD1543" s="3">
        <v>245.21</v>
      </c>
      <c r="AE1543" s="3">
        <v>228.51</v>
      </c>
      <c r="AF1543" s="3">
        <v>189.16</v>
      </c>
      <c r="AG1543" s="3">
        <v>162.88</v>
      </c>
      <c r="AH1543" s="3">
        <v>152.88</v>
      </c>
      <c r="AI1543" s="3">
        <v>152.41999999999999</v>
      </c>
      <c r="AJ1543" s="3">
        <v>153.09</v>
      </c>
      <c r="AK1543" s="3">
        <v>156.16</v>
      </c>
      <c r="AL1543" s="3">
        <v>162.47</v>
      </c>
      <c r="AM1543" s="3">
        <v>167.47</v>
      </c>
      <c r="AN1543" s="3">
        <v>169.68</v>
      </c>
      <c r="AO1543" s="3">
        <v>172.36</v>
      </c>
      <c r="AP1543" s="3">
        <v>173.19</v>
      </c>
      <c r="AQ1543" s="3">
        <v>164</v>
      </c>
      <c r="AR1543" s="3">
        <v>118</v>
      </c>
      <c r="AS1543" s="3">
        <v>87.75</v>
      </c>
      <c r="AT1543" s="3">
        <v>85.69</v>
      </c>
      <c r="AU1543" s="3">
        <v>81.92</v>
      </c>
      <c r="AV1543" s="3">
        <v>76.17</v>
      </c>
      <c r="AW1543" s="3">
        <v>76.95</v>
      </c>
      <c r="AX1543" s="3">
        <v>84.99</v>
      </c>
      <c r="AY1543" s="3">
        <v>89.74</v>
      </c>
    </row>
    <row r="1544" spans="1:51" x14ac:dyDescent="0.35">
      <c r="A1544" s="5">
        <f t="shared" si="24"/>
        <v>44887</v>
      </c>
      <c r="B1544" t="s">
        <v>2407</v>
      </c>
      <c r="C1544" s="2">
        <v>44887</v>
      </c>
      <c r="D1544" s="3">
        <v>274.29000000000002</v>
      </c>
      <c r="E1544" s="3">
        <v>320.22000000000003</v>
      </c>
      <c r="F1544" s="3">
        <v>327.23</v>
      </c>
      <c r="G1544" s="3">
        <v>324.45</v>
      </c>
      <c r="H1544" s="3">
        <v>321.95999999999998</v>
      </c>
      <c r="I1544" s="3">
        <v>311.95999999999998</v>
      </c>
      <c r="J1544" s="3">
        <v>306.25</v>
      </c>
      <c r="K1544" s="3">
        <v>301.70999999999998</v>
      </c>
      <c r="L1544" s="3">
        <v>301.20999999999998</v>
      </c>
      <c r="M1544" s="3">
        <v>301.45999999999998</v>
      </c>
      <c r="N1544" s="3">
        <v>300.76</v>
      </c>
      <c r="O1544" s="3">
        <v>314.62</v>
      </c>
      <c r="P1544" s="3">
        <v>341.76</v>
      </c>
      <c r="Q1544" s="3">
        <v>344.76</v>
      </c>
      <c r="R1544" s="3">
        <v>339.31</v>
      </c>
      <c r="S1544" s="3">
        <v>300.51</v>
      </c>
      <c r="T1544" s="3">
        <v>267.14</v>
      </c>
      <c r="U1544" s="3">
        <v>239.88</v>
      </c>
      <c r="V1544" s="3">
        <v>231.61</v>
      </c>
      <c r="W1544" s="3">
        <v>215.84</v>
      </c>
      <c r="X1544" s="3">
        <v>217.39</v>
      </c>
      <c r="Y1544" s="3">
        <v>220.48</v>
      </c>
      <c r="Z1544" s="3">
        <v>225.2</v>
      </c>
      <c r="AA1544" s="3">
        <v>232.31</v>
      </c>
      <c r="AB1544" s="3">
        <v>240.28</v>
      </c>
      <c r="AC1544" s="3">
        <v>245.58</v>
      </c>
      <c r="AD1544" s="3">
        <v>241.77</v>
      </c>
      <c r="AE1544" s="3">
        <v>226.58</v>
      </c>
      <c r="AF1544" s="3">
        <v>192.24</v>
      </c>
      <c r="AG1544" s="3">
        <v>166.33</v>
      </c>
      <c r="AH1544" s="3">
        <v>156.78</v>
      </c>
      <c r="AI1544" s="3">
        <v>156.32</v>
      </c>
      <c r="AJ1544" s="3">
        <v>156.99</v>
      </c>
      <c r="AK1544" s="3">
        <v>160.06</v>
      </c>
      <c r="AL1544" s="3">
        <v>167.02</v>
      </c>
      <c r="AM1544" s="3">
        <v>172.02</v>
      </c>
      <c r="AN1544" s="3">
        <v>174.23</v>
      </c>
      <c r="AO1544" s="3">
        <v>176.91</v>
      </c>
      <c r="AP1544" s="3">
        <v>177.74</v>
      </c>
      <c r="AQ1544" s="3">
        <v>168.55</v>
      </c>
      <c r="AR1544" s="3">
        <v>122.56</v>
      </c>
      <c r="AS1544" s="3">
        <v>92.31</v>
      </c>
      <c r="AT1544" s="3">
        <v>90.25</v>
      </c>
      <c r="AU1544" s="3">
        <v>86.48</v>
      </c>
      <c r="AV1544" s="3">
        <v>80.73</v>
      </c>
      <c r="AW1544" s="3">
        <v>81.510000000000005</v>
      </c>
      <c r="AX1544" s="3">
        <v>89.55</v>
      </c>
      <c r="AY1544" s="3">
        <v>94.3</v>
      </c>
    </row>
    <row r="1545" spans="1:51" x14ac:dyDescent="0.35">
      <c r="A1545" s="5">
        <f t="shared" si="24"/>
        <v>44888</v>
      </c>
      <c r="B1545" t="s">
        <v>2408</v>
      </c>
      <c r="C1545" s="2">
        <v>44888</v>
      </c>
      <c r="D1545" s="3">
        <v>301.72000000000003</v>
      </c>
      <c r="E1545" s="3">
        <v>340.6</v>
      </c>
      <c r="F1545" s="3">
        <v>346.82</v>
      </c>
      <c r="G1545" s="3">
        <v>341.25</v>
      </c>
      <c r="H1545" s="3">
        <v>335.63</v>
      </c>
      <c r="I1545" s="3">
        <v>323.57</v>
      </c>
      <c r="J1545" s="3">
        <v>315.86</v>
      </c>
      <c r="K1545" s="3">
        <v>313.61</v>
      </c>
      <c r="L1545" s="3">
        <v>313.26</v>
      </c>
      <c r="M1545" s="3">
        <v>312.99</v>
      </c>
      <c r="N1545" s="3">
        <v>312.35000000000002</v>
      </c>
      <c r="O1545" s="3">
        <v>328.35</v>
      </c>
      <c r="P1545" s="3">
        <v>353.35</v>
      </c>
      <c r="Q1545" s="3">
        <v>354.6</v>
      </c>
      <c r="R1545" s="3">
        <v>348.85</v>
      </c>
      <c r="S1545" s="3">
        <v>310.45</v>
      </c>
      <c r="T1545" s="3">
        <v>272.08</v>
      </c>
      <c r="U1545" s="3">
        <v>238.31</v>
      </c>
      <c r="V1545" s="3">
        <v>227.04</v>
      </c>
      <c r="W1545" s="3">
        <v>211.27</v>
      </c>
      <c r="X1545" s="3">
        <v>212.82</v>
      </c>
      <c r="Y1545" s="3">
        <v>218.91</v>
      </c>
      <c r="Z1545" s="3">
        <v>226.16</v>
      </c>
      <c r="AA1545" s="3">
        <v>233.27</v>
      </c>
      <c r="AB1545" s="3">
        <v>241.24</v>
      </c>
      <c r="AC1545" s="3">
        <v>246.54</v>
      </c>
      <c r="AD1545" s="3">
        <v>242.73</v>
      </c>
      <c r="AE1545" s="3">
        <v>227.54</v>
      </c>
      <c r="AF1545" s="3">
        <v>193.2</v>
      </c>
      <c r="AG1545" s="3">
        <v>167.29</v>
      </c>
      <c r="AH1545" s="3">
        <v>157.74</v>
      </c>
      <c r="AI1545" s="3">
        <v>157.28</v>
      </c>
      <c r="AJ1545" s="3">
        <v>157.94999999999999</v>
      </c>
      <c r="AK1545" s="3">
        <v>161.02000000000001</v>
      </c>
      <c r="AL1545" s="3">
        <v>166.99</v>
      </c>
      <c r="AM1545" s="3">
        <v>170.24</v>
      </c>
      <c r="AN1545" s="3">
        <v>172.45</v>
      </c>
      <c r="AO1545" s="3">
        <v>175.13</v>
      </c>
      <c r="AP1545" s="3">
        <v>175.96</v>
      </c>
      <c r="AQ1545" s="3">
        <v>166.77</v>
      </c>
      <c r="AR1545" s="3">
        <v>120.78</v>
      </c>
      <c r="AS1545" s="3">
        <v>90.53</v>
      </c>
      <c r="AT1545" s="3">
        <v>88.47</v>
      </c>
      <c r="AU1545" s="3">
        <v>84.7</v>
      </c>
      <c r="AV1545" s="3">
        <v>78.95</v>
      </c>
      <c r="AW1545" s="3">
        <v>79.73</v>
      </c>
      <c r="AX1545" s="3">
        <v>87.77</v>
      </c>
      <c r="AY1545" s="3">
        <v>92.52</v>
      </c>
    </row>
    <row r="1546" spans="1:51" x14ac:dyDescent="0.35">
      <c r="A1546" s="5">
        <f t="shared" si="24"/>
        <v>44889</v>
      </c>
      <c r="B1546" t="s">
        <v>2410</v>
      </c>
      <c r="C1546" s="2">
        <v>44889</v>
      </c>
      <c r="D1546" s="3">
        <v>291.69</v>
      </c>
      <c r="E1546" s="3">
        <v>323.97000000000003</v>
      </c>
      <c r="F1546" s="3">
        <v>331.49</v>
      </c>
      <c r="G1546" s="3">
        <v>327.64999999999998</v>
      </c>
      <c r="H1546" s="3">
        <v>326.24</v>
      </c>
      <c r="I1546" s="3">
        <v>314.83</v>
      </c>
      <c r="J1546" s="3">
        <v>306.55</v>
      </c>
      <c r="K1546" s="3">
        <v>304.75</v>
      </c>
      <c r="L1546" s="3">
        <v>304.24</v>
      </c>
      <c r="M1546" s="3">
        <v>303.77</v>
      </c>
      <c r="N1546" s="3">
        <v>302.77999999999997</v>
      </c>
      <c r="O1546" s="3">
        <v>317.87</v>
      </c>
      <c r="P1546" s="3">
        <v>342.58</v>
      </c>
      <c r="Q1546" s="3">
        <v>345.22</v>
      </c>
      <c r="R1546" s="3">
        <v>339.23</v>
      </c>
      <c r="S1546" s="3">
        <v>300.43</v>
      </c>
      <c r="T1546" s="3">
        <v>262.83999999999997</v>
      </c>
      <c r="U1546" s="3">
        <v>229.06</v>
      </c>
      <c r="V1546" s="3">
        <v>217.78</v>
      </c>
      <c r="W1546" s="3">
        <v>202.69</v>
      </c>
      <c r="X1546" s="3">
        <v>204.22</v>
      </c>
      <c r="Y1546" s="3">
        <v>210.3</v>
      </c>
      <c r="Z1546" s="3">
        <v>216.69</v>
      </c>
      <c r="AA1546" s="3">
        <v>223.78</v>
      </c>
      <c r="AB1546" s="3">
        <v>231.72</v>
      </c>
      <c r="AC1546" s="3">
        <v>236.99</v>
      </c>
      <c r="AD1546" s="3">
        <v>233.15</v>
      </c>
      <c r="AE1546" s="3">
        <v>217.9</v>
      </c>
      <c r="AF1546" s="3">
        <v>188.57</v>
      </c>
      <c r="AG1546" s="3">
        <v>162.66</v>
      </c>
      <c r="AH1546" s="3">
        <v>153.11000000000001</v>
      </c>
      <c r="AI1546" s="3">
        <v>152.75</v>
      </c>
      <c r="AJ1546" s="3">
        <v>153.44</v>
      </c>
      <c r="AK1546" s="3">
        <v>156.51</v>
      </c>
      <c r="AL1546" s="3">
        <v>162.85</v>
      </c>
      <c r="AM1546" s="3">
        <v>166.1</v>
      </c>
      <c r="AN1546" s="3">
        <v>168.31</v>
      </c>
      <c r="AO1546" s="3">
        <v>170.63</v>
      </c>
      <c r="AP1546" s="3">
        <v>171.46</v>
      </c>
      <c r="AQ1546" s="3">
        <v>162.27000000000001</v>
      </c>
      <c r="AR1546" s="3">
        <v>116.96</v>
      </c>
      <c r="AS1546" s="3">
        <v>86.71</v>
      </c>
      <c r="AT1546" s="3">
        <v>84.65</v>
      </c>
      <c r="AU1546" s="3">
        <v>80.88</v>
      </c>
      <c r="AV1546" s="3">
        <v>75.13</v>
      </c>
      <c r="AW1546" s="3">
        <v>75.91</v>
      </c>
      <c r="AX1546" s="3">
        <v>83.95</v>
      </c>
      <c r="AY1546" s="3">
        <v>88.7</v>
      </c>
    </row>
    <row r="1547" spans="1:51" x14ac:dyDescent="0.35">
      <c r="A1547" s="5">
        <f t="shared" si="24"/>
        <v>44890</v>
      </c>
      <c r="B1547" t="s">
        <v>2411</v>
      </c>
      <c r="C1547" s="2">
        <v>44890</v>
      </c>
      <c r="D1547" s="3">
        <v>288.45999999999998</v>
      </c>
      <c r="E1547" s="3">
        <v>321.14999999999998</v>
      </c>
      <c r="F1547" s="3">
        <v>328.6</v>
      </c>
      <c r="G1547" s="3">
        <v>326.35000000000002</v>
      </c>
      <c r="H1547" s="3">
        <v>324.95</v>
      </c>
      <c r="I1547" s="3">
        <v>316.64999999999998</v>
      </c>
      <c r="J1547" s="3">
        <v>311.04000000000002</v>
      </c>
      <c r="K1547" s="3">
        <v>307.04000000000002</v>
      </c>
      <c r="L1547" s="3">
        <v>306.58999999999997</v>
      </c>
      <c r="M1547" s="3">
        <v>306.08999999999997</v>
      </c>
      <c r="N1547" s="3">
        <v>305.79000000000002</v>
      </c>
      <c r="O1547" s="3">
        <v>321.29000000000002</v>
      </c>
      <c r="P1547" s="3">
        <v>345.57</v>
      </c>
      <c r="Q1547" s="3">
        <v>348.21</v>
      </c>
      <c r="R1547" s="3">
        <v>342.21</v>
      </c>
      <c r="S1547" s="3">
        <v>304.26</v>
      </c>
      <c r="T1547" s="3">
        <v>266.11</v>
      </c>
      <c r="U1547" s="3">
        <v>232.3</v>
      </c>
      <c r="V1547" s="3">
        <v>221.04</v>
      </c>
      <c r="W1547" s="3">
        <v>206.6</v>
      </c>
      <c r="X1547" s="3">
        <v>208.58</v>
      </c>
      <c r="Y1547" s="3">
        <v>215.17</v>
      </c>
      <c r="Z1547" s="3">
        <v>223.41</v>
      </c>
      <c r="AA1547" s="3">
        <v>231.12</v>
      </c>
      <c r="AB1547" s="3">
        <v>239.06</v>
      </c>
      <c r="AC1547" s="3">
        <v>244.34</v>
      </c>
      <c r="AD1547" s="3">
        <v>239.82</v>
      </c>
      <c r="AE1547" s="3">
        <v>223.59</v>
      </c>
      <c r="AF1547" s="3">
        <v>192.88</v>
      </c>
      <c r="AG1547" s="3">
        <v>165.5</v>
      </c>
      <c r="AH1547" s="3">
        <v>155.31</v>
      </c>
      <c r="AI1547" s="3">
        <v>154.94999999999999</v>
      </c>
      <c r="AJ1547" s="3">
        <v>155.63999999999999</v>
      </c>
      <c r="AK1547" s="3">
        <v>158.71</v>
      </c>
      <c r="AL1547" s="3">
        <v>165.37</v>
      </c>
      <c r="AM1547" s="3">
        <v>168.62</v>
      </c>
      <c r="AN1547" s="3">
        <v>170.83</v>
      </c>
      <c r="AO1547" s="3">
        <v>171.83</v>
      </c>
      <c r="AP1547" s="3">
        <v>172.66</v>
      </c>
      <c r="AQ1547" s="3">
        <v>163.47</v>
      </c>
      <c r="AR1547" s="3">
        <v>118.05</v>
      </c>
      <c r="AS1547" s="3">
        <v>87.8</v>
      </c>
      <c r="AT1547" s="3">
        <v>85.74</v>
      </c>
      <c r="AU1547" s="3">
        <v>81.97</v>
      </c>
      <c r="AV1547" s="3">
        <v>76.22</v>
      </c>
      <c r="AW1547" s="3">
        <v>77</v>
      </c>
      <c r="AX1547" s="3">
        <v>84.91</v>
      </c>
      <c r="AY1547" s="3">
        <v>89.66</v>
      </c>
    </row>
    <row r="1548" spans="1:51" x14ac:dyDescent="0.35">
      <c r="A1548" s="5">
        <f t="shared" si="24"/>
        <v>44893</v>
      </c>
      <c r="B1548" t="s">
        <v>2412</v>
      </c>
      <c r="C1548" s="2">
        <v>44893</v>
      </c>
      <c r="D1548" s="3">
        <v>291.27999999999997</v>
      </c>
      <c r="E1548" s="3">
        <v>318.77999999999997</v>
      </c>
      <c r="F1548" s="3">
        <v>325.77</v>
      </c>
      <c r="G1548" s="3">
        <v>323.27</v>
      </c>
      <c r="H1548" s="3">
        <v>320.58</v>
      </c>
      <c r="I1548" s="3">
        <v>314.31</v>
      </c>
      <c r="J1548" s="3">
        <v>310.41000000000003</v>
      </c>
      <c r="K1548" s="3">
        <v>306.51</v>
      </c>
      <c r="L1548" s="3">
        <v>306.06</v>
      </c>
      <c r="M1548" s="3">
        <v>305.36</v>
      </c>
      <c r="N1548" s="3">
        <v>304.76</v>
      </c>
      <c r="O1548" s="3">
        <v>319.76</v>
      </c>
      <c r="P1548" s="3">
        <v>342.44</v>
      </c>
      <c r="Q1548" s="3">
        <v>345.08</v>
      </c>
      <c r="R1548" s="3">
        <v>339.08</v>
      </c>
      <c r="S1548" s="3">
        <v>301.13</v>
      </c>
      <c r="T1548" s="3">
        <v>260.98</v>
      </c>
      <c r="U1548" s="3">
        <v>227.17</v>
      </c>
      <c r="V1548" s="3">
        <v>215.91</v>
      </c>
      <c r="W1548" s="3">
        <v>201.47</v>
      </c>
      <c r="X1548" s="3">
        <v>203.45</v>
      </c>
      <c r="Y1548" s="3">
        <v>210.04</v>
      </c>
      <c r="Z1548" s="3">
        <v>218.28</v>
      </c>
      <c r="AA1548" s="3">
        <v>225.99</v>
      </c>
      <c r="AB1548" s="3">
        <v>233.93</v>
      </c>
      <c r="AC1548" s="3">
        <v>239.21</v>
      </c>
      <c r="AD1548" s="3">
        <v>234.69</v>
      </c>
      <c r="AE1548" s="3">
        <v>218.46</v>
      </c>
      <c r="AF1548" s="3">
        <v>187.75</v>
      </c>
      <c r="AG1548" s="3">
        <v>160.37</v>
      </c>
      <c r="AH1548" s="3">
        <v>150.18</v>
      </c>
      <c r="AI1548" s="3">
        <v>149.82</v>
      </c>
      <c r="AJ1548" s="3">
        <v>150.51</v>
      </c>
      <c r="AK1548" s="3">
        <v>153.58000000000001</v>
      </c>
      <c r="AL1548" s="3">
        <v>160.24</v>
      </c>
      <c r="AM1548" s="3">
        <v>163.49</v>
      </c>
      <c r="AN1548" s="3">
        <v>165.7</v>
      </c>
      <c r="AO1548" s="3">
        <v>166.7</v>
      </c>
      <c r="AP1548" s="3">
        <v>167.53</v>
      </c>
      <c r="AQ1548" s="3">
        <v>158.34</v>
      </c>
      <c r="AR1548" s="3">
        <v>112.92</v>
      </c>
      <c r="AS1548" s="3">
        <v>82.67</v>
      </c>
      <c r="AT1548" s="3">
        <v>80.61</v>
      </c>
      <c r="AU1548" s="3">
        <v>76.84</v>
      </c>
      <c r="AV1548" s="3">
        <v>71.09</v>
      </c>
      <c r="AW1548" s="3">
        <v>71.87</v>
      </c>
      <c r="AX1548" s="3">
        <v>77.78</v>
      </c>
      <c r="AY1548" s="3">
        <v>82.53</v>
      </c>
    </row>
    <row r="1549" spans="1:51" x14ac:dyDescent="0.35">
      <c r="A1549" s="5">
        <f t="shared" si="24"/>
        <v>44894</v>
      </c>
      <c r="B1549" t="s">
        <v>2413</v>
      </c>
      <c r="C1549" s="2">
        <v>44894</v>
      </c>
      <c r="D1549" s="3">
        <v>322.33999999999997</v>
      </c>
      <c r="E1549" s="3">
        <v>343.03</v>
      </c>
      <c r="F1549" s="3">
        <v>345.92</v>
      </c>
      <c r="G1549" s="3">
        <v>343.88</v>
      </c>
      <c r="H1549" s="3">
        <v>339.68</v>
      </c>
      <c r="I1549" s="3">
        <v>333.93</v>
      </c>
      <c r="J1549" s="3">
        <v>329.7</v>
      </c>
      <c r="K1549" s="3">
        <v>326.75</v>
      </c>
      <c r="L1549" s="3">
        <v>325.74</v>
      </c>
      <c r="M1549" s="3">
        <v>325.54000000000002</v>
      </c>
      <c r="N1549" s="3">
        <v>324.04000000000002</v>
      </c>
      <c r="O1549" s="3">
        <v>338.04</v>
      </c>
      <c r="P1549" s="3">
        <v>348.69</v>
      </c>
      <c r="Q1549" s="3">
        <v>355.39</v>
      </c>
      <c r="R1549" s="3">
        <v>350.4</v>
      </c>
      <c r="S1549" s="3">
        <v>313.45</v>
      </c>
      <c r="T1549" s="3">
        <v>262.89999999999998</v>
      </c>
      <c r="U1549" s="3">
        <v>229.09</v>
      </c>
      <c r="V1549" s="3">
        <v>219.83</v>
      </c>
      <c r="W1549" s="3">
        <v>210.39</v>
      </c>
      <c r="X1549" s="3">
        <v>212.37</v>
      </c>
      <c r="Y1549" s="3">
        <v>218.96</v>
      </c>
      <c r="Z1549" s="3">
        <v>223.2</v>
      </c>
      <c r="AA1549" s="3">
        <v>227.91</v>
      </c>
      <c r="AB1549" s="3">
        <v>235.85</v>
      </c>
      <c r="AC1549" s="3">
        <v>241.13</v>
      </c>
      <c r="AD1549" s="3">
        <v>236.61</v>
      </c>
      <c r="AE1549" s="3">
        <v>220.38</v>
      </c>
      <c r="AF1549" s="3">
        <v>189.67</v>
      </c>
      <c r="AG1549" s="3">
        <v>162.29</v>
      </c>
      <c r="AH1549" s="3">
        <v>152.1</v>
      </c>
      <c r="AI1549" s="3">
        <v>151.74</v>
      </c>
      <c r="AJ1549" s="3">
        <v>152.44</v>
      </c>
      <c r="AK1549" s="3">
        <v>155.51</v>
      </c>
      <c r="AL1549" s="3">
        <v>162.16999999999999</v>
      </c>
      <c r="AM1549" s="3">
        <v>165.42</v>
      </c>
      <c r="AN1549" s="3">
        <v>167.63</v>
      </c>
      <c r="AO1549" s="3">
        <v>168.63</v>
      </c>
      <c r="AP1549" s="3">
        <v>169.46</v>
      </c>
      <c r="AQ1549" s="3">
        <v>160.27000000000001</v>
      </c>
      <c r="AR1549" s="3">
        <v>114.85</v>
      </c>
      <c r="AS1549" s="3">
        <v>84.6</v>
      </c>
      <c r="AT1549" s="3">
        <v>82.54</v>
      </c>
      <c r="AU1549" s="3">
        <v>78.77</v>
      </c>
      <c r="AV1549" s="3">
        <v>73.02</v>
      </c>
      <c r="AW1549" s="3">
        <v>73.8</v>
      </c>
      <c r="AX1549" s="3">
        <v>79.72</v>
      </c>
      <c r="AY1549" s="3">
        <v>84.47</v>
      </c>
    </row>
    <row r="1550" spans="1:51" x14ac:dyDescent="0.35">
      <c r="A1550" s="5">
        <f t="shared" si="24"/>
        <v>44895</v>
      </c>
      <c r="B1550" t="s">
        <v>2414</v>
      </c>
      <c r="C1550" s="2">
        <v>44895</v>
      </c>
      <c r="D1550" s="3">
        <v>369.65</v>
      </c>
      <c r="E1550" s="3">
        <v>371.74</v>
      </c>
      <c r="F1550" s="3">
        <v>368.1</v>
      </c>
      <c r="G1550" s="3">
        <v>363.6</v>
      </c>
      <c r="H1550" s="3">
        <v>358.82</v>
      </c>
      <c r="I1550" s="3">
        <v>354.57</v>
      </c>
      <c r="J1550" s="3">
        <v>350.5</v>
      </c>
      <c r="K1550" s="3">
        <v>350.47</v>
      </c>
      <c r="L1550" s="3">
        <v>348.99</v>
      </c>
      <c r="M1550" s="3">
        <v>347.49</v>
      </c>
      <c r="N1550" s="3">
        <v>361.09</v>
      </c>
      <c r="O1550" s="3">
        <v>371.74</v>
      </c>
      <c r="P1550" s="3">
        <v>376.49</v>
      </c>
      <c r="Q1550" s="3">
        <v>372.4</v>
      </c>
      <c r="R1550" s="3">
        <v>335.45</v>
      </c>
      <c r="S1550" s="3">
        <v>273.86</v>
      </c>
      <c r="T1550" s="3">
        <v>240.64</v>
      </c>
      <c r="U1550" s="3">
        <v>231.9</v>
      </c>
      <c r="V1550" s="3">
        <v>223.86</v>
      </c>
      <c r="W1550" s="3">
        <v>226.01</v>
      </c>
      <c r="X1550" s="3">
        <v>232.69</v>
      </c>
      <c r="Y1550" s="3">
        <v>235.98</v>
      </c>
      <c r="Z1550" s="3">
        <v>240.69</v>
      </c>
      <c r="AA1550" s="3">
        <v>248.63</v>
      </c>
      <c r="AB1550" s="3">
        <v>253.91</v>
      </c>
      <c r="AC1550" s="3">
        <v>249.39</v>
      </c>
      <c r="AD1550" s="3">
        <v>233.16</v>
      </c>
      <c r="AE1550" s="3">
        <v>195.43</v>
      </c>
      <c r="AF1550" s="3">
        <v>168.05</v>
      </c>
      <c r="AG1550" s="3">
        <v>157.86000000000001</v>
      </c>
      <c r="AH1550" s="3">
        <v>157.5</v>
      </c>
      <c r="AI1550" s="3">
        <v>158.19999999999999</v>
      </c>
      <c r="AJ1550" s="3">
        <v>161.27000000000001</v>
      </c>
      <c r="AK1550" s="3">
        <v>167.93</v>
      </c>
      <c r="AL1550" s="3">
        <v>171.18</v>
      </c>
      <c r="AM1550" s="3">
        <v>173.39</v>
      </c>
      <c r="AN1550" s="3">
        <v>174.39</v>
      </c>
      <c r="AO1550" s="3">
        <v>175.22</v>
      </c>
      <c r="AP1550" s="3">
        <v>166.03</v>
      </c>
      <c r="AQ1550" s="3">
        <v>120.61</v>
      </c>
      <c r="AR1550" s="3">
        <v>90.36</v>
      </c>
      <c r="AS1550" s="3">
        <v>88.3</v>
      </c>
      <c r="AT1550" s="3">
        <v>84.53</v>
      </c>
      <c r="AU1550" s="3">
        <v>78.78</v>
      </c>
      <c r="AV1550" s="3">
        <v>79.56</v>
      </c>
      <c r="AW1550" s="3">
        <v>85.48</v>
      </c>
      <c r="AX1550" s="3">
        <v>90.23</v>
      </c>
      <c r="AY1550" s="3">
        <v>94.73</v>
      </c>
    </row>
    <row r="1551" spans="1:51" x14ac:dyDescent="0.35">
      <c r="A1551" s="5">
        <f t="shared" ref="A1551:A1614" si="25">+A1546+7</f>
        <v>44896</v>
      </c>
      <c r="B1551" t="s">
        <v>2415</v>
      </c>
      <c r="C1551" s="2">
        <v>44896</v>
      </c>
      <c r="D1551" s="3">
        <v>344.2</v>
      </c>
      <c r="E1551" s="3">
        <v>350.01</v>
      </c>
      <c r="F1551" s="3">
        <v>349.71</v>
      </c>
      <c r="G1551" s="3">
        <v>349.2</v>
      </c>
      <c r="H1551" s="3">
        <v>345.55</v>
      </c>
      <c r="I1551" s="3">
        <v>341.3</v>
      </c>
      <c r="J1551" s="3">
        <v>337.53</v>
      </c>
      <c r="K1551" s="3">
        <v>337.5</v>
      </c>
      <c r="L1551" s="3">
        <v>337.35</v>
      </c>
      <c r="M1551" s="3">
        <v>336.65</v>
      </c>
      <c r="N1551" s="3">
        <v>350.25</v>
      </c>
      <c r="O1551" s="3">
        <v>361.4</v>
      </c>
      <c r="P1551" s="3">
        <v>366.15</v>
      </c>
      <c r="Q1551" s="3">
        <v>362.06</v>
      </c>
      <c r="R1551" s="3">
        <v>325.11</v>
      </c>
      <c r="S1551" s="3">
        <v>271.52</v>
      </c>
      <c r="T1551" s="3">
        <v>238.3</v>
      </c>
      <c r="U1551" s="3">
        <v>229.56</v>
      </c>
      <c r="V1551" s="3">
        <v>221.52</v>
      </c>
      <c r="W1551" s="3">
        <v>223.67</v>
      </c>
      <c r="X1551" s="3">
        <v>230.35</v>
      </c>
      <c r="Y1551" s="3">
        <v>233.64</v>
      </c>
      <c r="Z1551" s="3">
        <v>238.35</v>
      </c>
      <c r="AA1551" s="3">
        <v>246.29</v>
      </c>
      <c r="AB1551" s="3">
        <v>251.57</v>
      </c>
      <c r="AC1551" s="3">
        <v>247.05</v>
      </c>
      <c r="AD1551" s="3">
        <v>230.82</v>
      </c>
      <c r="AE1551" s="3">
        <v>193.09</v>
      </c>
      <c r="AF1551" s="3">
        <v>165.71</v>
      </c>
      <c r="AG1551" s="3">
        <v>155.52000000000001</v>
      </c>
      <c r="AH1551" s="3">
        <v>155.16</v>
      </c>
      <c r="AI1551" s="3">
        <v>155.86000000000001</v>
      </c>
      <c r="AJ1551" s="3">
        <v>158.93</v>
      </c>
      <c r="AK1551" s="3">
        <v>165.59</v>
      </c>
      <c r="AL1551" s="3">
        <v>168.84</v>
      </c>
      <c r="AM1551" s="3">
        <v>171.05</v>
      </c>
      <c r="AN1551" s="3">
        <v>172.05</v>
      </c>
      <c r="AO1551" s="3">
        <v>172.88</v>
      </c>
      <c r="AP1551" s="3">
        <v>163.69</v>
      </c>
      <c r="AQ1551" s="3">
        <v>118.27</v>
      </c>
      <c r="AR1551" s="3">
        <v>88.02</v>
      </c>
      <c r="AS1551" s="3">
        <v>85.96</v>
      </c>
      <c r="AT1551" s="3">
        <v>82.19</v>
      </c>
      <c r="AU1551" s="3">
        <v>76.44</v>
      </c>
      <c r="AV1551" s="3">
        <v>77.22</v>
      </c>
      <c r="AW1551" s="3">
        <v>83.14</v>
      </c>
      <c r="AX1551" s="3">
        <v>87.89</v>
      </c>
      <c r="AY1551" s="3">
        <v>92.39</v>
      </c>
    </row>
    <row r="1552" spans="1:51" x14ac:dyDescent="0.35">
      <c r="A1552" s="5">
        <f t="shared" si="25"/>
        <v>44897</v>
      </c>
      <c r="B1552" t="s">
        <v>2416</v>
      </c>
      <c r="C1552" s="2">
        <v>44897</v>
      </c>
      <c r="D1552" s="3">
        <v>336.31</v>
      </c>
      <c r="E1552" s="3">
        <v>340.61</v>
      </c>
      <c r="F1552" s="3">
        <v>340.66</v>
      </c>
      <c r="G1552" s="3">
        <v>338.66</v>
      </c>
      <c r="H1552" s="3">
        <v>335.66</v>
      </c>
      <c r="I1552" s="3">
        <v>331.45</v>
      </c>
      <c r="J1552" s="3">
        <v>328.68</v>
      </c>
      <c r="K1552" s="3">
        <v>329.25</v>
      </c>
      <c r="L1552" s="3">
        <v>329.64</v>
      </c>
      <c r="M1552" s="3">
        <v>329.64</v>
      </c>
      <c r="N1552" s="3">
        <v>339.24</v>
      </c>
      <c r="O1552" s="3">
        <v>354.24</v>
      </c>
      <c r="P1552" s="3">
        <v>358.99</v>
      </c>
      <c r="Q1552" s="3">
        <v>354.9</v>
      </c>
      <c r="R1552" s="3">
        <v>317.95</v>
      </c>
      <c r="S1552" s="3">
        <v>270.36</v>
      </c>
      <c r="T1552" s="3">
        <v>237.14</v>
      </c>
      <c r="U1552" s="3">
        <v>228.4</v>
      </c>
      <c r="V1552" s="3">
        <v>220.36</v>
      </c>
      <c r="W1552" s="3">
        <v>222.51</v>
      </c>
      <c r="X1552" s="3">
        <v>229.19</v>
      </c>
      <c r="Y1552" s="3">
        <v>231.48</v>
      </c>
      <c r="Z1552" s="3">
        <v>236.19</v>
      </c>
      <c r="AA1552" s="3">
        <v>244.13</v>
      </c>
      <c r="AB1552" s="3">
        <v>249.41</v>
      </c>
      <c r="AC1552" s="3">
        <v>244.89</v>
      </c>
      <c r="AD1552" s="3">
        <v>228.66</v>
      </c>
      <c r="AE1552" s="3">
        <v>190.93</v>
      </c>
      <c r="AF1552" s="3">
        <v>163.55000000000001</v>
      </c>
      <c r="AG1552" s="3">
        <v>153.36000000000001</v>
      </c>
      <c r="AH1552" s="3">
        <v>153</v>
      </c>
      <c r="AI1552" s="3">
        <v>153.69999999999999</v>
      </c>
      <c r="AJ1552" s="3">
        <v>156.77000000000001</v>
      </c>
      <c r="AK1552" s="3">
        <v>165.43</v>
      </c>
      <c r="AL1552" s="3">
        <v>168.68</v>
      </c>
      <c r="AM1552" s="3">
        <v>170.89</v>
      </c>
      <c r="AN1552" s="3">
        <v>171.89</v>
      </c>
      <c r="AO1552" s="3">
        <v>172.72</v>
      </c>
      <c r="AP1552" s="3">
        <v>163.53</v>
      </c>
      <c r="AQ1552" s="3">
        <v>119.11</v>
      </c>
      <c r="AR1552" s="3">
        <v>88.86</v>
      </c>
      <c r="AS1552" s="3">
        <v>86.8</v>
      </c>
      <c r="AT1552" s="3">
        <v>83.03</v>
      </c>
      <c r="AU1552" s="3">
        <v>77.28</v>
      </c>
      <c r="AV1552" s="3">
        <v>78.06</v>
      </c>
      <c r="AW1552" s="3">
        <v>83.98</v>
      </c>
      <c r="AX1552" s="3">
        <v>88.73</v>
      </c>
      <c r="AY1552" s="3">
        <v>93.23</v>
      </c>
    </row>
    <row r="1553" spans="1:51" x14ac:dyDescent="0.35">
      <c r="A1553" s="5">
        <f t="shared" si="25"/>
        <v>44900</v>
      </c>
      <c r="B1553" t="s">
        <v>2417</v>
      </c>
      <c r="C1553" s="2">
        <v>44900</v>
      </c>
      <c r="D1553" s="3">
        <v>335.38</v>
      </c>
      <c r="E1553" s="3">
        <v>337.9</v>
      </c>
      <c r="F1553" s="3">
        <v>337.75</v>
      </c>
      <c r="G1553" s="3">
        <v>335.25</v>
      </c>
      <c r="H1553" s="3">
        <v>332.25</v>
      </c>
      <c r="I1553" s="3">
        <v>329.75</v>
      </c>
      <c r="J1553" s="3">
        <v>327.25</v>
      </c>
      <c r="K1553" s="3">
        <v>327.74</v>
      </c>
      <c r="L1553" s="3">
        <v>328.37</v>
      </c>
      <c r="M1553" s="3">
        <v>328.36</v>
      </c>
      <c r="N1553" s="3">
        <v>335.86</v>
      </c>
      <c r="O1553" s="3">
        <v>349.85</v>
      </c>
      <c r="P1553" s="3">
        <v>354.6</v>
      </c>
      <c r="Q1553" s="3">
        <v>350.58</v>
      </c>
      <c r="R1553" s="3">
        <v>316.56</v>
      </c>
      <c r="S1553" s="3">
        <v>273.56</v>
      </c>
      <c r="T1553" s="3">
        <v>240.86</v>
      </c>
      <c r="U1553" s="3">
        <v>232.11</v>
      </c>
      <c r="V1553" s="3">
        <v>226.11</v>
      </c>
      <c r="W1553" s="3">
        <v>228.26</v>
      </c>
      <c r="X1553" s="3">
        <v>232.26</v>
      </c>
      <c r="Y1553" s="3">
        <v>235.18</v>
      </c>
      <c r="Z1553" s="3">
        <v>239.4</v>
      </c>
      <c r="AA1553" s="3">
        <v>247.47</v>
      </c>
      <c r="AB1553" s="3">
        <v>252.92</v>
      </c>
      <c r="AC1553" s="3">
        <v>248.47</v>
      </c>
      <c r="AD1553" s="3">
        <v>232.29</v>
      </c>
      <c r="AE1553" s="3">
        <v>191.84</v>
      </c>
      <c r="AF1553" s="3">
        <v>163.38999999999999</v>
      </c>
      <c r="AG1553" s="3">
        <v>153.24</v>
      </c>
      <c r="AH1553" s="3">
        <v>152.91</v>
      </c>
      <c r="AI1553" s="3">
        <v>153.63999999999999</v>
      </c>
      <c r="AJ1553" s="3">
        <v>156.75</v>
      </c>
      <c r="AK1553" s="3">
        <v>165.14</v>
      </c>
      <c r="AL1553" s="3">
        <v>168.39</v>
      </c>
      <c r="AM1553" s="3">
        <v>170.6</v>
      </c>
      <c r="AN1553" s="3">
        <v>171.57</v>
      </c>
      <c r="AO1553" s="3">
        <v>172.4</v>
      </c>
      <c r="AP1553" s="3">
        <v>163.22</v>
      </c>
      <c r="AQ1553" s="3">
        <v>119.63</v>
      </c>
      <c r="AR1553" s="3">
        <v>89.38</v>
      </c>
      <c r="AS1553" s="3">
        <v>87.32</v>
      </c>
      <c r="AT1553" s="3">
        <v>83.55</v>
      </c>
      <c r="AU1553" s="3">
        <v>77.8</v>
      </c>
      <c r="AV1553" s="3">
        <v>78.58</v>
      </c>
      <c r="AW1553" s="3">
        <v>84.5</v>
      </c>
      <c r="AX1553" s="3">
        <v>89.25</v>
      </c>
      <c r="AY1553" s="3">
        <v>93.75</v>
      </c>
    </row>
    <row r="1554" spans="1:51" x14ac:dyDescent="0.35">
      <c r="A1554" s="5">
        <f t="shared" si="25"/>
        <v>44901</v>
      </c>
      <c r="B1554" t="s">
        <v>2418</v>
      </c>
      <c r="C1554" s="2">
        <v>44901</v>
      </c>
      <c r="D1554" s="3">
        <v>346.32</v>
      </c>
      <c r="E1554" s="3">
        <v>349.62</v>
      </c>
      <c r="F1554" s="3">
        <v>348.37</v>
      </c>
      <c r="G1554" s="3">
        <v>344.37</v>
      </c>
      <c r="H1554" s="3">
        <v>340.49</v>
      </c>
      <c r="I1554" s="3">
        <v>337.89</v>
      </c>
      <c r="J1554" s="3">
        <v>334.79</v>
      </c>
      <c r="K1554" s="3">
        <v>335.06</v>
      </c>
      <c r="L1554" s="3">
        <v>336.15</v>
      </c>
      <c r="M1554" s="3">
        <v>336.57</v>
      </c>
      <c r="N1554" s="3">
        <v>343.56</v>
      </c>
      <c r="O1554" s="3">
        <v>356.58</v>
      </c>
      <c r="P1554" s="3">
        <v>359.83</v>
      </c>
      <c r="Q1554" s="3">
        <v>355.82</v>
      </c>
      <c r="R1554" s="3">
        <v>321.8</v>
      </c>
      <c r="S1554" s="3">
        <v>275.8</v>
      </c>
      <c r="T1554" s="3">
        <v>240.8</v>
      </c>
      <c r="U1554" s="3">
        <v>232.05</v>
      </c>
      <c r="V1554" s="3">
        <v>226.05</v>
      </c>
      <c r="W1554" s="3">
        <v>228.21</v>
      </c>
      <c r="X1554" s="3">
        <v>232.21</v>
      </c>
      <c r="Y1554" s="3">
        <v>235.71</v>
      </c>
      <c r="Z1554" s="3">
        <v>239.93</v>
      </c>
      <c r="AA1554" s="3">
        <v>248</v>
      </c>
      <c r="AB1554" s="3">
        <v>253.34</v>
      </c>
      <c r="AC1554" s="3">
        <v>248.89</v>
      </c>
      <c r="AD1554" s="3">
        <v>232.71</v>
      </c>
      <c r="AE1554" s="3">
        <v>191.21</v>
      </c>
      <c r="AF1554" s="3">
        <v>161.71</v>
      </c>
      <c r="AG1554" s="3">
        <v>151.56</v>
      </c>
      <c r="AH1554" s="3">
        <v>151.22999999999999</v>
      </c>
      <c r="AI1554" s="3">
        <v>151.94999999999999</v>
      </c>
      <c r="AJ1554" s="3">
        <v>155.07</v>
      </c>
      <c r="AK1554" s="3">
        <v>163.1</v>
      </c>
      <c r="AL1554" s="3">
        <v>166.35</v>
      </c>
      <c r="AM1554" s="3">
        <v>168.56</v>
      </c>
      <c r="AN1554" s="3">
        <v>169.56</v>
      </c>
      <c r="AO1554" s="3">
        <v>170.39</v>
      </c>
      <c r="AP1554" s="3">
        <v>161.21</v>
      </c>
      <c r="AQ1554" s="3">
        <v>117.21</v>
      </c>
      <c r="AR1554" s="3">
        <v>86.96</v>
      </c>
      <c r="AS1554" s="3">
        <v>84.9</v>
      </c>
      <c r="AT1554" s="3">
        <v>81.13</v>
      </c>
      <c r="AU1554" s="3">
        <v>75.38</v>
      </c>
      <c r="AV1554" s="3">
        <v>76.16</v>
      </c>
      <c r="AW1554" s="3">
        <v>82.16</v>
      </c>
      <c r="AX1554" s="3">
        <v>86.91</v>
      </c>
      <c r="AY1554" s="3">
        <v>91.41</v>
      </c>
    </row>
    <row r="1555" spans="1:51" x14ac:dyDescent="0.35">
      <c r="A1555" s="5">
        <f t="shared" si="25"/>
        <v>44902</v>
      </c>
      <c r="B1555" t="s">
        <v>2419</v>
      </c>
      <c r="C1555" s="2">
        <v>44902</v>
      </c>
      <c r="D1555" s="3">
        <v>374.49</v>
      </c>
      <c r="E1555" s="3">
        <v>377.73</v>
      </c>
      <c r="F1555" s="3">
        <v>376.57</v>
      </c>
      <c r="G1555" s="3">
        <v>371.58</v>
      </c>
      <c r="H1555" s="3">
        <v>367.32</v>
      </c>
      <c r="I1555" s="3">
        <v>365.07</v>
      </c>
      <c r="J1555" s="3">
        <v>360.32</v>
      </c>
      <c r="K1555" s="3">
        <v>361.07</v>
      </c>
      <c r="L1555" s="3">
        <v>361.82</v>
      </c>
      <c r="M1555" s="3">
        <v>362.5</v>
      </c>
      <c r="N1555" s="3">
        <v>372</v>
      </c>
      <c r="O1555" s="3">
        <v>384.4</v>
      </c>
      <c r="P1555" s="3">
        <v>385.38</v>
      </c>
      <c r="Q1555" s="3">
        <v>381.36</v>
      </c>
      <c r="R1555" s="3">
        <v>347.34</v>
      </c>
      <c r="S1555" s="3">
        <v>286.61</v>
      </c>
      <c r="T1555" s="3">
        <v>244.61</v>
      </c>
      <c r="U1555" s="3">
        <v>235.86</v>
      </c>
      <c r="V1555" s="3">
        <v>229.81</v>
      </c>
      <c r="W1555" s="3">
        <v>231.97</v>
      </c>
      <c r="X1555" s="3">
        <v>235.98</v>
      </c>
      <c r="Y1555" s="3">
        <v>239.69</v>
      </c>
      <c r="Z1555" s="3">
        <v>243.91</v>
      </c>
      <c r="AA1555" s="3">
        <v>251.98</v>
      </c>
      <c r="AB1555" s="3">
        <v>257.33</v>
      </c>
      <c r="AC1555" s="3">
        <v>252.88</v>
      </c>
      <c r="AD1555" s="3">
        <v>236.7</v>
      </c>
      <c r="AE1555" s="3">
        <v>194.7</v>
      </c>
      <c r="AF1555" s="3">
        <v>165.2</v>
      </c>
      <c r="AG1555" s="3">
        <v>155.05000000000001</v>
      </c>
      <c r="AH1555" s="3">
        <v>154.72</v>
      </c>
      <c r="AI1555" s="3">
        <v>155.44</v>
      </c>
      <c r="AJ1555" s="3">
        <v>158.56</v>
      </c>
      <c r="AK1555" s="3">
        <v>166.58</v>
      </c>
      <c r="AL1555" s="3">
        <v>169.84</v>
      </c>
      <c r="AM1555" s="3">
        <v>172.04</v>
      </c>
      <c r="AN1555" s="3">
        <v>173.04</v>
      </c>
      <c r="AO1555" s="3">
        <v>173.87</v>
      </c>
      <c r="AP1555" s="3">
        <v>164.69</v>
      </c>
      <c r="AQ1555" s="3">
        <v>120.69</v>
      </c>
      <c r="AR1555" s="3">
        <v>90.44</v>
      </c>
      <c r="AS1555" s="3">
        <v>88.38</v>
      </c>
      <c r="AT1555" s="3">
        <v>84.61</v>
      </c>
      <c r="AU1555" s="3">
        <v>78.86</v>
      </c>
      <c r="AV1555" s="3">
        <v>79.64</v>
      </c>
      <c r="AW1555" s="3">
        <v>85.64</v>
      </c>
      <c r="AX1555" s="3">
        <v>90.39</v>
      </c>
      <c r="AY1555" s="3">
        <v>94.89</v>
      </c>
    </row>
    <row r="1556" spans="1:51" x14ac:dyDescent="0.35">
      <c r="A1556" s="5">
        <f t="shared" si="25"/>
        <v>44903</v>
      </c>
      <c r="B1556" t="s">
        <v>2420</v>
      </c>
      <c r="C1556" s="2">
        <v>44903</v>
      </c>
      <c r="D1556" s="3">
        <v>349.59</v>
      </c>
      <c r="E1556" s="3">
        <v>353.07</v>
      </c>
      <c r="F1556" s="3">
        <v>352.66</v>
      </c>
      <c r="G1556" s="3">
        <v>349.91</v>
      </c>
      <c r="H1556" s="3">
        <v>346.16</v>
      </c>
      <c r="I1556" s="3">
        <v>343.91</v>
      </c>
      <c r="J1556" s="3">
        <v>339.21</v>
      </c>
      <c r="K1556" s="3">
        <v>339.46</v>
      </c>
      <c r="L1556" s="3">
        <v>340.42</v>
      </c>
      <c r="M1556" s="3">
        <v>342.43</v>
      </c>
      <c r="N1556" s="3">
        <v>351.93</v>
      </c>
      <c r="O1556" s="3">
        <v>364.33</v>
      </c>
      <c r="P1556" s="3">
        <v>365.31</v>
      </c>
      <c r="Q1556" s="3">
        <v>361.29</v>
      </c>
      <c r="R1556" s="3">
        <v>327.29000000000002</v>
      </c>
      <c r="S1556" s="3">
        <v>278.29000000000002</v>
      </c>
      <c r="T1556" s="3">
        <v>241.29</v>
      </c>
      <c r="U1556" s="3">
        <v>232.54</v>
      </c>
      <c r="V1556" s="3">
        <v>226.49</v>
      </c>
      <c r="W1556" s="3">
        <v>228.65</v>
      </c>
      <c r="X1556" s="3">
        <v>232.66</v>
      </c>
      <c r="Y1556" s="3">
        <v>237.66</v>
      </c>
      <c r="Z1556" s="3">
        <v>241.88</v>
      </c>
      <c r="AA1556" s="3">
        <v>249.95</v>
      </c>
      <c r="AB1556" s="3">
        <v>255.3</v>
      </c>
      <c r="AC1556" s="3">
        <v>250.85</v>
      </c>
      <c r="AD1556" s="3">
        <v>234.67</v>
      </c>
      <c r="AE1556" s="3">
        <v>192.67</v>
      </c>
      <c r="AF1556" s="3">
        <v>163.16999999999999</v>
      </c>
      <c r="AG1556" s="3">
        <v>153.02000000000001</v>
      </c>
      <c r="AH1556" s="3">
        <v>152.69</v>
      </c>
      <c r="AI1556" s="3">
        <v>153.41</v>
      </c>
      <c r="AJ1556" s="3">
        <v>156.53</v>
      </c>
      <c r="AK1556" s="3">
        <v>165.03</v>
      </c>
      <c r="AL1556" s="3">
        <v>168.29</v>
      </c>
      <c r="AM1556" s="3">
        <v>170.49</v>
      </c>
      <c r="AN1556" s="3">
        <v>171.49</v>
      </c>
      <c r="AO1556" s="3">
        <v>172.32</v>
      </c>
      <c r="AP1556" s="3">
        <v>163.13999999999999</v>
      </c>
      <c r="AQ1556" s="3">
        <v>120.14</v>
      </c>
      <c r="AR1556" s="3">
        <v>89.89</v>
      </c>
      <c r="AS1556" s="3">
        <v>87.83</v>
      </c>
      <c r="AT1556" s="3">
        <v>84.06</v>
      </c>
      <c r="AU1556" s="3">
        <v>78.31</v>
      </c>
      <c r="AV1556" s="3">
        <v>79.09</v>
      </c>
      <c r="AW1556" s="3">
        <v>85.09</v>
      </c>
      <c r="AX1556" s="3">
        <v>89.84</v>
      </c>
      <c r="AY1556" s="3">
        <v>94.34</v>
      </c>
    </row>
    <row r="1557" spans="1:51" x14ac:dyDescent="0.35">
      <c r="A1557" s="5">
        <f t="shared" si="25"/>
        <v>44904</v>
      </c>
      <c r="B1557" t="s">
        <v>2421</v>
      </c>
      <c r="C1557" s="2">
        <v>44904</v>
      </c>
      <c r="D1557" s="3">
        <v>345.91</v>
      </c>
      <c r="E1557" s="3">
        <v>349.4</v>
      </c>
      <c r="F1557" s="3">
        <v>349.09</v>
      </c>
      <c r="G1557" s="3">
        <v>346.78</v>
      </c>
      <c r="H1557" s="3">
        <v>343.66</v>
      </c>
      <c r="I1557" s="3">
        <v>341.43</v>
      </c>
      <c r="J1557" s="3">
        <v>338.43</v>
      </c>
      <c r="K1557" s="3">
        <v>338.73</v>
      </c>
      <c r="L1557" s="3">
        <v>340.07</v>
      </c>
      <c r="M1557" s="3">
        <v>341.25</v>
      </c>
      <c r="N1557" s="3">
        <v>350.97</v>
      </c>
      <c r="O1557" s="3">
        <v>364.74</v>
      </c>
      <c r="P1557" s="3">
        <v>365.68</v>
      </c>
      <c r="Q1557" s="3">
        <v>361.34</v>
      </c>
      <c r="R1557" s="3">
        <v>328.64</v>
      </c>
      <c r="S1557" s="3">
        <v>281.39</v>
      </c>
      <c r="T1557" s="3">
        <v>244.46</v>
      </c>
      <c r="U1557" s="3">
        <v>235.7</v>
      </c>
      <c r="V1557" s="3">
        <v>229.64</v>
      </c>
      <c r="W1557" s="3">
        <v>231.8</v>
      </c>
      <c r="X1557" s="3">
        <v>235.81</v>
      </c>
      <c r="Y1557" s="3">
        <v>239.91</v>
      </c>
      <c r="Z1557" s="3">
        <v>244.13</v>
      </c>
      <c r="AA1557" s="3">
        <v>252.2</v>
      </c>
      <c r="AB1557" s="3">
        <v>257.95</v>
      </c>
      <c r="AC1557" s="3">
        <v>253.5</v>
      </c>
      <c r="AD1557" s="3">
        <v>237.32</v>
      </c>
      <c r="AE1557" s="3">
        <v>192.33</v>
      </c>
      <c r="AF1557" s="3">
        <v>161.33000000000001</v>
      </c>
      <c r="AG1557" s="3">
        <v>151.18</v>
      </c>
      <c r="AH1557" s="3">
        <v>150.85</v>
      </c>
      <c r="AI1557" s="3">
        <v>151.57</v>
      </c>
      <c r="AJ1557" s="3">
        <v>154.69</v>
      </c>
      <c r="AK1557" s="3">
        <v>163.09</v>
      </c>
      <c r="AL1557" s="3">
        <v>166.35</v>
      </c>
      <c r="AM1557" s="3">
        <v>168.55</v>
      </c>
      <c r="AN1557" s="3">
        <v>169.31</v>
      </c>
      <c r="AO1557" s="3">
        <v>170.14</v>
      </c>
      <c r="AP1557" s="3">
        <v>160.96</v>
      </c>
      <c r="AQ1557" s="3">
        <v>118.31</v>
      </c>
      <c r="AR1557" s="3">
        <v>88.06</v>
      </c>
      <c r="AS1557" s="3">
        <v>86</v>
      </c>
      <c r="AT1557" s="3">
        <v>82.23</v>
      </c>
      <c r="AU1557" s="3">
        <v>76.48</v>
      </c>
      <c r="AV1557" s="3">
        <v>77.260000000000005</v>
      </c>
      <c r="AW1557" s="3">
        <v>83.18</v>
      </c>
      <c r="AX1557" s="3">
        <v>87.93</v>
      </c>
      <c r="AY1557" s="3">
        <v>92.43</v>
      </c>
    </row>
    <row r="1558" spans="1:51" x14ac:dyDescent="0.35">
      <c r="A1558" s="5">
        <f t="shared" si="25"/>
        <v>44907</v>
      </c>
      <c r="B1558" t="s">
        <v>2422</v>
      </c>
      <c r="C1558" s="2">
        <v>44907</v>
      </c>
      <c r="D1558" s="3">
        <v>339.05</v>
      </c>
      <c r="E1558" s="3">
        <v>343.76</v>
      </c>
      <c r="F1558" s="3">
        <v>343.06</v>
      </c>
      <c r="G1558" s="3">
        <v>341.76</v>
      </c>
      <c r="H1558" s="3">
        <v>339.49</v>
      </c>
      <c r="I1558" s="3">
        <v>336.76</v>
      </c>
      <c r="J1558" s="3">
        <v>334.41</v>
      </c>
      <c r="K1558" s="3">
        <v>334.71</v>
      </c>
      <c r="L1558" s="3">
        <v>336.05</v>
      </c>
      <c r="M1558" s="3">
        <v>337.25</v>
      </c>
      <c r="N1558" s="3">
        <v>346.97</v>
      </c>
      <c r="O1558" s="3">
        <v>360.74</v>
      </c>
      <c r="P1558" s="3">
        <v>361.68</v>
      </c>
      <c r="Q1558" s="3">
        <v>357.34</v>
      </c>
      <c r="R1558" s="3">
        <v>324.64</v>
      </c>
      <c r="S1558" s="3">
        <v>279.74</v>
      </c>
      <c r="T1558" s="3">
        <v>242.82</v>
      </c>
      <c r="U1558" s="3">
        <v>234.07</v>
      </c>
      <c r="V1558" s="3">
        <v>226.34</v>
      </c>
      <c r="W1558" s="3">
        <v>228.52</v>
      </c>
      <c r="X1558" s="3">
        <v>232.55</v>
      </c>
      <c r="Y1558" s="3">
        <v>237.55</v>
      </c>
      <c r="Z1558" s="3">
        <v>241.8</v>
      </c>
      <c r="AA1558" s="3">
        <v>249.99</v>
      </c>
      <c r="AB1558" s="3">
        <v>255.78</v>
      </c>
      <c r="AC1558" s="3">
        <v>251.38</v>
      </c>
      <c r="AD1558" s="3">
        <v>235.29</v>
      </c>
      <c r="AE1558" s="3">
        <v>193.29</v>
      </c>
      <c r="AF1558" s="3">
        <v>162.29</v>
      </c>
      <c r="AG1558" s="3">
        <v>152.13999999999999</v>
      </c>
      <c r="AH1558" s="3">
        <v>151.81</v>
      </c>
      <c r="AI1558" s="3">
        <v>152.53</v>
      </c>
      <c r="AJ1558" s="3">
        <v>155.65</v>
      </c>
      <c r="AK1558" s="3">
        <v>163.65</v>
      </c>
      <c r="AL1558" s="3">
        <v>166.91</v>
      </c>
      <c r="AM1558" s="3">
        <v>169.11</v>
      </c>
      <c r="AN1558" s="3">
        <v>169.87</v>
      </c>
      <c r="AO1558" s="3">
        <v>170.7</v>
      </c>
      <c r="AP1558" s="3">
        <v>161.52000000000001</v>
      </c>
      <c r="AQ1558" s="3">
        <v>118.62</v>
      </c>
      <c r="AR1558" s="3">
        <v>88.37</v>
      </c>
      <c r="AS1558" s="3">
        <v>86.31</v>
      </c>
      <c r="AT1558" s="3">
        <v>82.54</v>
      </c>
      <c r="AU1558" s="3">
        <v>76.790000000000006</v>
      </c>
      <c r="AV1558" s="3">
        <v>77.569999999999993</v>
      </c>
      <c r="AW1558" s="3">
        <v>83.49</v>
      </c>
      <c r="AX1558" s="3">
        <v>88.24</v>
      </c>
      <c r="AY1558" s="3">
        <v>92.74</v>
      </c>
    </row>
    <row r="1559" spans="1:51" x14ac:dyDescent="0.35">
      <c r="A1559" s="5">
        <f t="shared" si="25"/>
        <v>44908</v>
      </c>
      <c r="B1559" t="s">
        <v>2424</v>
      </c>
      <c r="C1559" s="2">
        <v>44908</v>
      </c>
      <c r="D1559" s="3">
        <v>341.32</v>
      </c>
      <c r="E1559" s="3">
        <v>345.81</v>
      </c>
      <c r="F1559" s="3">
        <v>344.56</v>
      </c>
      <c r="G1559" s="3">
        <v>341.07</v>
      </c>
      <c r="H1559" s="3">
        <v>337.9</v>
      </c>
      <c r="I1559" s="3">
        <v>335.14</v>
      </c>
      <c r="J1559" s="3">
        <v>331.96</v>
      </c>
      <c r="K1559" s="3">
        <v>332.75</v>
      </c>
      <c r="L1559" s="3">
        <v>334.44</v>
      </c>
      <c r="M1559" s="3">
        <v>335.44</v>
      </c>
      <c r="N1559" s="3">
        <v>345</v>
      </c>
      <c r="O1559" s="3">
        <v>359.41</v>
      </c>
      <c r="P1559" s="3">
        <v>362.22</v>
      </c>
      <c r="Q1559" s="3">
        <v>357.88</v>
      </c>
      <c r="R1559" s="3">
        <v>326.52999999999997</v>
      </c>
      <c r="S1559" s="3">
        <v>282.66000000000003</v>
      </c>
      <c r="T1559" s="3">
        <v>245.74</v>
      </c>
      <c r="U1559" s="3">
        <v>236.99</v>
      </c>
      <c r="V1559" s="3">
        <v>229.54</v>
      </c>
      <c r="W1559" s="3">
        <v>231.72</v>
      </c>
      <c r="X1559" s="3">
        <v>235.75</v>
      </c>
      <c r="Y1559" s="3">
        <v>239.86</v>
      </c>
      <c r="Z1559" s="3">
        <v>244.11</v>
      </c>
      <c r="AA1559" s="3">
        <v>252.3</v>
      </c>
      <c r="AB1559" s="3">
        <v>257.91000000000003</v>
      </c>
      <c r="AC1559" s="3">
        <v>253.51</v>
      </c>
      <c r="AD1559" s="3">
        <v>237.42</v>
      </c>
      <c r="AE1559" s="3">
        <v>191.35</v>
      </c>
      <c r="AF1559" s="3">
        <v>160.05000000000001</v>
      </c>
      <c r="AG1559" s="3">
        <v>150</v>
      </c>
      <c r="AH1559" s="3">
        <v>150.34</v>
      </c>
      <c r="AI1559" s="3">
        <v>151.16</v>
      </c>
      <c r="AJ1559" s="3">
        <v>155.25</v>
      </c>
      <c r="AK1559" s="3">
        <v>163.74</v>
      </c>
      <c r="AL1559" s="3">
        <v>167.34</v>
      </c>
      <c r="AM1559" s="3">
        <v>170.75</v>
      </c>
      <c r="AN1559" s="3">
        <v>172.41</v>
      </c>
      <c r="AO1559" s="3">
        <v>173.31</v>
      </c>
      <c r="AP1559" s="3">
        <v>164.13</v>
      </c>
      <c r="AQ1559" s="3">
        <v>121.6</v>
      </c>
      <c r="AR1559" s="3">
        <v>88.63</v>
      </c>
      <c r="AS1559" s="3">
        <v>85.63</v>
      </c>
      <c r="AT1559" s="3">
        <v>80.63</v>
      </c>
      <c r="AU1559" s="3">
        <v>72.63</v>
      </c>
      <c r="AV1559" s="3">
        <v>72.86</v>
      </c>
      <c r="AW1559" s="3">
        <v>79.069999999999993</v>
      </c>
      <c r="AX1559" s="3">
        <v>83.96</v>
      </c>
      <c r="AY1559" s="3">
        <v>88.52</v>
      </c>
    </row>
    <row r="1560" spans="1:51" x14ac:dyDescent="0.35">
      <c r="A1560" s="5">
        <f t="shared" si="25"/>
        <v>44909</v>
      </c>
      <c r="B1560" t="s">
        <v>2425</v>
      </c>
      <c r="C1560" s="2">
        <v>44909</v>
      </c>
      <c r="D1560" s="3">
        <v>324.89</v>
      </c>
      <c r="E1560" s="3">
        <v>329.79</v>
      </c>
      <c r="F1560" s="3">
        <v>327.74</v>
      </c>
      <c r="G1560" s="3">
        <v>322.82</v>
      </c>
      <c r="H1560" s="3">
        <v>319.62</v>
      </c>
      <c r="I1560" s="3">
        <v>316.92</v>
      </c>
      <c r="J1560" s="3">
        <v>313.99</v>
      </c>
      <c r="K1560" s="3">
        <v>314.97000000000003</v>
      </c>
      <c r="L1560" s="3">
        <v>317.83999999999997</v>
      </c>
      <c r="M1560" s="3">
        <v>318.48</v>
      </c>
      <c r="N1560" s="3">
        <v>327.55</v>
      </c>
      <c r="O1560" s="3">
        <v>341.38</v>
      </c>
      <c r="P1560" s="3">
        <v>346.08</v>
      </c>
      <c r="Q1560" s="3">
        <v>342.11</v>
      </c>
      <c r="R1560" s="3">
        <v>310.77999999999997</v>
      </c>
      <c r="S1560" s="3">
        <v>273.89</v>
      </c>
      <c r="T1560" s="3">
        <v>239.87</v>
      </c>
      <c r="U1560" s="3">
        <v>231.11</v>
      </c>
      <c r="V1560" s="3">
        <v>223.3</v>
      </c>
      <c r="W1560" s="3">
        <v>225.73</v>
      </c>
      <c r="X1560" s="3">
        <v>230.53</v>
      </c>
      <c r="Y1560" s="3">
        <v>236.74</v>
      </c>
      <c r="Z1560" s="3">
        <v>242.69</v>
      </c>
      <c r="AA1560" s="3">
        <v>250.88</v>
      </c>
      <c r="AB1560" s="3">
        <v>256.47000000000003</v>
      </c>
      <c r="AC1560" s="3">
        <v>252.07</v>
      </c>
      <c r="AD1560" s="3">
        <v>235.98</v>
      </c>
      <c r="AE1560" s="3">
        <v>190.29</v>
      </c>
      <c r="AF1560" s="3">
        <v>159.04</v>
      </c>
      <c r="AG1560" s="3">
        <v>148.99</v>
      </c>
      <c r="AH1560" s="3">
        <v>149.33000000000001</v>
      </c>
      <c r="AI1560" s="3">
        <v>150.15</v>
      </c>
      <c r="AJ1560" s="3">
        <v>154.24</v>
      </c>
      <c r="AK1560" s="3">
        <v>161.38</v>
      </c>
      <c r="AL1560" s="3">
        <v>164.69</v>
      </c>
      <c r="AM1560" s="3">
        <v>167.89</v>
      </c>
      <c r="AN1560" s="3">
        <v>168.03</v>
      </c>
      <c r="AO1560" s="3">
        <v>168.93</v>
      </c>
      <c r="AP1560" s="3">
        <v>159.75</v>
      </c>
      <c r="AQ1560" s="3">
        <v>120.58</v>
      </c>
      <c r="AR1560" s="3">
        <v>89.07</v>
      </c>
      <c r="AS1560" s="3">
        <v>86.06</v>
      </c>
      <c r="AT1560" s="3">
        <v>81.06</v>
      </c>
      <c r="AU1560" s="3">
        <v>73.06</v>
      </c>
      <c r="AV1560" s="3">
        <v>73.3</v>
      </c>
      <c r="AW1560" s="3">
        <v>81.3</v>
      </c>
      <c r="AX1560" s="3">
        <v>86.3</v>
      </c>
      <c r="AY1560" s="3">
        <v>90.3</v>
      </c>
    </row>
    <row r="1561" spans="1:51" x14ac:dyDescent="0.35">
      <c r="A1561" s="5">
        <f t="shared" si="25"/>
        <v>44910</v>
      </c>
      <c r="B1561" t="s">
        <v>2426</v>
      </c>
      <c r="C1561" s="2">
        <v>44910</v>
      </c>
      <c r="D1561" s="3">
        <v>337.13</v>
      </c>
      <c r="E1561" s="3">
        <v>341.56</v>
      </c>
      <c r="F1561" s="3">
        <v>337.31</v>
      </c>
      <c r="G1561" s="3">
        <v>332.56</v>
      </c>
      <c r="H1561" s="3">
        <v>328.31</v>
      </c>
      <c r="I1561" s="3">
        <v>325.61</v>
      </c>
      <c r="J1561" s="3">
        <v>322.3</v>
      </c>
      <c r="K1561" s="3">
        <v>322.86</v>
      </c>
      <c r="L1561" s="3">
        <v>325.62</v>
      </c>
      <c r="M1561" s="3">
        <v>326.08999999999997</v>
      </c>
      <c r="N1561" s="3">
        <v>335.16</v>
      </c>
      <c r="O1561" s="3">
        <v>348.99</v>
      </c>
      <c r="P1561" s="3">
        <v>353.69</v>
      </c>
      <c r="Q1561" s="3">
        <v>349.72</v>
      </c>
      <c r="R1561" s="3">
        <v>318.39</v>
      </c>
      <c r="S1561" s="3">
        <v>279.52</v>
      </c>
      <c r="T1561" s="3">
        <v>243.52</v>
      </c>
      <c r="U1561" s="3">
        <v>234.76</v>
      </c>
      <c r="V1561" s="3">
        <v>226.95</v>
      </c>
      <c r="W1561" s="3">
        <v>229.38</v>
      </c>
      <c r="X1561" s="3">
        <v>234.18</v>
      </c>
      <c r="Y1561" s="3">
        <v>240.39</v>
      </c>
      <c r="Z1561" s="3">
        <v>246.34</v>
      </c>
      <c r="AA1561" s="3">
        <v>254.53</v>
      </c>
      <c r="AB1561" s="3">
        <v>260.12</v>
      </c>
      <c r="AC1561" s="3">
        <v>255.72</v>
      </c>
      <c r="AD1561" s="3">
        <v>239.63</v>
      </c>
      <c r="AE1561" s="3">
        <v>192.63</v>
      </c>
      <c r="AF1561" s="3">
        <v>161.13</v>
      </c>
      <c r="AG1561" s="3">
        <v>151.08000000000001</v>
      </c>
      <c r="AH1561" s="3">
        <v>151.41999999999999</v>
      </c>
      <c r="AI1561" s="3">
        <v>152.24</v>
      </c>
      <c r="AJ1561" s="3">
        <v>156.33000000000001</v>
      </c>
      <c r="AK1561" s="3">
        <v>163.93</v>
      </c>
      <c r="AL1561" s="3">
        <v>167.24</v>
      </c>
      <c r="AM1561" s="3">
        <v>170.44</v>
      </c>
      <c r="AN1561" s="3">
        <v>170.58</v>
      </c>
      <c r="AO1561" s="3">
        <v>171.48</v>
      </c>
      <c r="AP1561" s="3">
        <v>162.30000000000001</v>
      </c>
      <c r="AQ1561" s="3">
        <v>120.63</v>
      </c>
      <c r="AR1561" s="3">
        <v>89.12</v>
      </c>
      <c r="AS1561" s="3">
        <v>86.11</v>
      </c>
      <c r="AT1561" s="3">
        <v>81.11</v>
      </c>
      <c r="AU1561" s="3">
        <v>73.11</v>
      </c>
      <c r="AV1561" s="3">
        <v>73.349999999999994</v>
      </c>
      <c r="AW1561" s="3">
        <v>81.14</v>
      </c>
      <c r="AX1561" s="3">
        <v>86.14</v>
      </c>
      <c r="AY1561" s="3">
        <v>90.14</v>
      </c>
    </row>
    <row r="1562" spans="1:51" x14ac:dyDescent="0.35">
      <c r="A1562" s="5">
        <f t="shared" si="25"/>
        <v>44911</v>
      </c>
      <c r="B1562" t="s">
        <v>2427</v>
      </c>
      <c r="C1562" s="2">
        <v>44911</v>
      </c>
      <c r="D1562" s="3">
        <v>288.42</v>
      </c>
      <c r="E1562" s="3">
        <v>293.17</v>
      </c>
      <c r="F1562" s="3">
        <v>290.47000000000003</v>
      </c>
      <c r="G1562" s="3">
        <v>288.67</v>
      </c>
      <c r="H1562" s="3">
        <v>286.17</v>
      </c>
      <c r="I1562" s="3">
        <v>282.14999999999998</v>
      </c>
      <c r="J1562" s="3">
        <v>278.93</v>
      </c>
      <c r="K1562" s="3">
        <v>279.68</v>
      </c>
      <c r="L1562" s="3">
        <v>282.08</v>
      </c>
      <c r="M1562" s="3">
        <v>283.07</v>
      </c>
      <c r="N1562" s="3">
        <v>292.17</v>
      </c>
      <c r="O1562" s="3">
        <v>306.02</v>
      </c>
      <c r="P1562" s="3">
        <v>310.97000000000003</v>
      </c>
      <c r="Q1562" s="3">
        <v>308.97000000000003</v>
      </c>
      <c r="R1562" s="3">
        <v>277.64</v>
      </c>
      <c r="S1562" s="3">
        <v>247.64</v>
      </c>
      <c r="T1562" s="3">
        <v>218.64</v>
      </c>
      <c r="U1562" s="3">
        <v>209.88</v>
      </c>
      <c r="V1562" s="3">
        <v>202.07</v>
      </c>
      <c r="W1562" s="3">
        <v>204.5</v>
      </c>
      <c r="X1562" s="3">
        <v>209.3</v>
      </c>
      <c r="Y1562" s="3">
        <v>219.25</v>
      </c>
      <c r="Z1562" s="3">
        <v>227.25</v>
      </c>
      <c r="AA1562" s="3">
        <v>235.44</v>
      </c>
      <c r="AB1562" s="3">
        <v>241.11</v>
      </c>
      <c r="AC1562" s="3">
        <v>236.71</v>
      </c>
      <c r="AD1562" s="3">
        <v>220.62</v>
      </c>
      <c r="AE1562" s="3">
        <v>182.62</v>
      </c>
      <c r="AF1562" s="3">
        <v>151.13</v>
      </c>
      <c r="AG1562" s="3">
        <v>141.07</v>
      </c>
      <c r="AH1562" s="3">
        <v>141.41</v>
      </c>
      <c r="AI1562" s="3">
        <v>142.22999999999999</v>
      </c>
      <c r="AJ1562" s="3">
        <v>146.32</v>
      </c>
      <c r="AK1562" s="3">
        <v>156.33000000000001</v>
      </c>
      <c r="AL1562" s="3">
        <v>159.63999999999999</v>
      </c>
      <c r="AM1562" s="3">
        <v>162.84</v>
      </c>
      <c r="AN1562" s="3">
        <v>162.97999999999999</v>
      </c>
      <c r="AO1562" s="3">
        <v>163.88</v>
      </c>
      <c r="AP1562" s="3">
        <v>154.69999999999999</v>
      </c>
      <c r="AQ1562" s="3">
        <v>116.7</v>
      </c>
      <c r="AR1562" s="3">
        <v>86.7</v>
      </c>
      <c r="AS1562" s="3">
        <v>83.69</v>
      </c>
      <c r="AT1562" s="3">
        <v>78.69</v>
      </c>
      <c r="AU1562" s="3">
        <v>70.69</v>
      </c>
      <c r="AV1562" s="3">
        <v>70.930000000000007</v>
      </c>
      <c r="AW1562" s="3">
        <v>79.430000000000007</v>
      </c>
      <c r="AX1562" s="3">
        <v>84.43</v>
      </c>
      <c r="AY1562" s="3">
        <v>88.43</v>
      </c>
    </row>
    <row r="1563" spans="1:51" x14ac:dyDescent="0.35">
      <c r="A1563" s="5">
        <f t="shared" si="25"/>
        <v>44914</v>
      </c>
      <c r="B1563" t="s">
        <v>2428</v>
      </c>
      <c r="C1563" s="2">
        <v>44914</v>
      </c>
      <c r="D1563" s="3">
        <v>270.07</v>
      </c>
      <c r="E1563" s="3">
        <v>274.64</v>
      </c>
      <c r="F1563" s="3">
        <v>272.95</v>
      </c>
      <c r="G1563" s="3">
        <v>272.60000000000002</v>
      </c>
      <c r="H1563" s="3">
        <v>270.52</v>
      </c>
      <c r="I1563" s="3">
        <v>267.2</v>
      </c>
      <c r="J1563" s="3">
        <v>264.25</v>
      </c>
      <c r="K1563" s="3">
        <v>265.2</v>
      </c>
      <c r="L1563" s="3">
        <v>267.7</v>
      </c>
      <c r="M1563" s="3">
        <v>269.29000000000002</v>
      </c>
      <c r="N1563" s="3">
        <v>278.83999999999997</v>
      </c>
      <c r="O1563" s="3">
        <v>292.04000000000002</v>
      </c>
      <c r="P1563" s="3">
        <v>296.99</v>
      </c>
      <c r="Q1563" s="3">
        <v>294.99</v>
      </c>
      <c r="R1563" s="3">
        <v>263.66000000000003</v>
      </c>
      <c r="S1563" s="3">
        <v>237.16</v>
      </c>
      <c r="T1563" s="3">
        <v>212.16</v>
      </c>
      <c r="U1563" s="3">
        <v>203.4</v>
      </c>
      <c r="V1563" s="3">
        <v>195.59</v>
      </c>
      <c r="W1563" s="3">
        <v>198.02</v>
      </c>
      <c r="X1563" s="3">
        <v>202.82</v>
      </c>
      <c r="Y1563" s="3">
        <v>212.77</v>
      </c>
      <c r="Z1563" s="3">
        <v>220.77</v>
      </c>
      <c r="AA1563" s="3">
        <v>228.96</v>
      </c>
      <c r="AB1563" s="3">
        <v>234.62</v>
      </c>
      <c r="AC1563" s="3">
        <v>230.22</v>
      </c>
      <c r="AD1563" s="3">
        <v>214.13</v>
      </c>
      <c r="AE1563" s="3">
        <v>178.13</v>
      </c>
      <c r="AF1563" s="3">
        <v>146.63999999999999</v>
      </c>
      <c r="AG1563" s="3">
        <v>136.58000000000001</v>
      </c>
      <c r="AH1563" s="3">
        <v>136.91999999999999</v>
      </c>
      <c r="AI1563" s="3">
        <v>137.74</v>
      </c>
      <c r="AJ1563" s="3">
        <v>141.83000000000001</v>
      </c>
      <c r="AK1563" s="3">
        <v>151.84</v>
      </c>
      <c r="AL1563" s="3">
        <v>155.15</v>
      </c>
      <c r="AM1563" s="3">
        <v>158.35</v>
      </c>
      <c r="AN1563" s="3">
        <v>158.49</v>
      </c>
      <c r="AO1563" s="3">
        <v>159.38999999999999</v>
      </c>
      <c r="AP1563" s="3">
        <v>150.21</v>
      </c>
      <c r="AQ1563" s="3">
        <v>112.21</v>
      </c>
      <c r="AR1563" s="3">
        <v>82.21</v>
      </c>
      <c r="AS1563" s="3">
        <v>79.2</v>
      </c>
      <c r="AT1563" s="3">
        <v>74.2</v>
      </c>
      <c r="AU1563" s="3">
        <v>66.2</v>
      </c>
      <c r="AV1563" s="3">
        <v>66.44</v>
      </c>
      <c r="AW1563" s="3">
        <v>74.94</v>
      </c>
      <c r="AX1563" s="3">
        <v>79.94</v>
      </c>
      <c r="AY1563" s="3">
        <v>83.94</v>
      </c>
    </row>
    <row r="1564" spans="1:51" x14ac:dyDescent="0.35">
      <c r="A1564" s="5">
        <f t="shared" si="25"/>
        <v>44915</v>
      </c>
      <c r="B1564" t="s">
        <v>2429</v>
      </c>
      <c r="C1564" s="2">
        <v>44915</v>
      </c>
      <c r="D1564" s="3">
        <v>262.56</v>
      </c>
      <c r="E1564" s="3">
        <v>268.16000000000003</v>
      </c>
      <c r="F1564" s="3">
        <v>267.45999999999998</v>
      </c>
      <c r="G1564" s="3">
        <v>267.33</v>
      </c>
      <c r="H1564" s="3">
        <v>265.33</v>
      </c>
      <c r="I1564" s="3">
        <v>262.33</v>
      </c>
      <c r="J1564" s="3">
        <v>259.33</v>
      </c>
      <c r="K1564" s="3">
        <v>260.08</v>
      </c>
      <c r="L1564" s="3">
        <v>260.58</v>
      </c>
      <c r="M1564" s="3">
        <v>262.52999999999997</v>
      </c>
      <c r="N1564" s="3">
        <v>272.89999999999998</v>
      </c>
      <c r="O1564" s="3">
        <v>286.44</v>
      </c>
      <c r="P1564" s="3">
        <v>292.17</v>
      </c>
      <c r="Q1564" s="3">
        <v>290.13</v>
      </c>
      <c r="R1564" s="3">
        <v>258.70999999999998</v>
      </c>
      <c r="S1564" s="3">
        <v>232.88</v>
      </c>
      <c r="T1564" s="3">
        <v>208.66</v>
      </c>
      <c r="U1564" s="3">
        <v>199.75</v>
      </c>
      <c r="V1564" s="3">
        <v>191.76</v>
      </c>
      <c r="W1564" s="3">
        <v>194.03</v>
      </c>
      <c r="X1564" s="3">
        <v>198.67</v>
      </c>
      <c r="Y1564" s="3">
        <v>206.46</v>
      </c>
      <c r="Z1564" s="3">
        <v>214.46</v>
      </c>
      <c r="AA1564" s="3">
        <v>222.65</v>
      </c>
      <c r="AB1564" s="3">
        <v>228.31</v>
      </c>
      <c r="AC1564" s="3">
        <v>223.91</v>
      </c>
      <c r="AD1564" s="3">
        <v>207.82</v>
      </c>
      <c r="AE1564" s="3">
        <v>174.32</v>
      </c>
      <c r="AF1564" s="3">
        <v>142.83000000000001</v>
      </c>
      <c r="AG1564" s="3">
        <v>132.77000000000001</v>
      </c>
      <c r="AH1564" s="3">
        <v>133.11000000000001</v>
      </c>
      <c r="AI1564" s="3">
        <v>133.93</v>
      </c>
      <c r="AJ1564" s="3">
        <v>138.02000000000001</v>
      </c>
      <c r="AK1564" s="3">
        <v>148.03</v>
      </c>
      <c r="AL1564" s="3">
        <v>151.34</v>
      </c>
      <c r="AM1564" s="3">
        <v>154.54</v>
      </c>
      <c r="AN1564" s="3">
        <v>154.68</v>
      </c>
      <c r="AO1564" s="3">
        <v>155.58000000000001</v>
      </c>
      <c r="AP1564" s="3">
        <v>146.4</v>
      </c>
      <c r="AQ1564" s="3">
        <v>108.4</v>
      </c>
      <c r="AR1564" s="3">
        <v>78.400000000000006</v>
      </c>
      <c r="AS1564" s="3">
        <v>75.39</v>
      </c>
      <c r="AT1564" s="3">
        <v>70.39</v>
      </c>
      <c r="AU1564" s="3">
        <v>62.39</v>
      </c>
      <c r="AV1564" s="3">
        <v>62.63</v>
      </c>
      <c r="AW1564" s="3">
        <v>71.13</v>
      </c>
      <c r="AX1564" s="3">
        <v>76.13</v>
      </c>
      <c r="AY1564" s="3">
        <v>80.13</v>
      </c>
    </row>
    <row r="1565" spans="1:51" x14ac:dyDescent="0.35">
      <c r="A1565" s="5">
        <f t="shared" si="25"/>
        <v>44916</v>
      </c>
      <c r="B1565" t="s">
        <v>2430</v>
      </c>
      <c r="C1565" s="2">
        <v>44916</v>
      </c>
      <c r="D1565" s="3">
        <v>241.95</v>
      </c>
      <c r="E1565" s="3">
        <v>247.68</v>
      </c>
      <c r="F1565" s="3">
        <v>246.99</v>
      </c>
      <c r="G1565" s="3">
        <v>247.22</v>
      </c>
      <c r="H1565" s="3">
        <v>246.42</v>
      </c>
      <c r="I1565" s="3">
        <v>244.92</v>
      </c>
      <c r="J1565" s="3">
        <v>242.42</v>
      </c>
      <c r="K1565" s="3">
        <v>242.97</v>
      </c>
      <c r="L1565" s="3">
        <v>243.22</v>
      </c>
      <c r="M1565" s="3">
        <v>245.42</v>
      </c>
      <c r="N1565" s="3">
        <v>255.79</v>
      </c>
      <c r="O1565" s="3">
        <v>269.33</v>
      </c>
      <c r="P1565" s="3">
        <v>275.06</v>
      </c>
      <c r="Q1565" s="3">
        <v>273.02</v>
      </c>
      <c r="R1565" s="3">
        <v>248.52</v>
      </c>
      <c r="S1565" s="3">
        <v>228.32</v>
      </c>
      <c r="T1565" s="3">
        <v>208.32</v>
      </c>
      <c r="U1565" s="3">
        <v>199.24</v>
      </c>
      <c r="V1565" s="3">
        <v>191.09</v>
      </c>
      <c r="W1565" s="3">
        <v>193.18</v>
      </c>
      <c r="X1565" s="3">
        <v>197.56</v>
      </c>
      <c r="Y1565" s="3">
        <v>200.7</v>
      </c>
      <c r="Z1565" s="3">
        <v>205.69</v>
      </c>
      <c r="AA1565" s="3">
        <v>213.88</v>
      </c>
      <c r="AB1565" s="3">
        <v>219.54</v>
      </c>
      <c r="AC1565" s="3">
        <v>215.14</v>
      </c>
      <c r="AD1565" s="3">
        <v>199.06</v>
      </c>
      <c r="AE1565" s="3">
        <v>170.15</v>
      </c>
      <c r="AF1565" s="3">
        <v>138.83000000000001</v>
      </c>
      <c r="AG1565" s="3">
        <v>128.85</v>
      </c>
      <c r="AH1565" s="3">
        <v>129.22</v>
      </c>
      <c r="AI1565" s="3">
        <v>130.57</v>
      </c>
      <c r="AJ1565" s="3">
        <v>134.79</v>
      </c>
      <c r="AK1565" s="3">
        <v>147.5</v>
      </c>
      <c r="AL1565" s="3">
        <v>150.81</v>
      </c>
      <c r="AM1565" s="3">
        <v>154.01</v>
      </c>
      <c r="AN1565" s="3">
        <v>154.15</v>
      </c>
      <c r="AO1565" s="3">
        <v>155.05000000000001</v>
      </c>
      <c r="AP1565" s="3">
        <v>145.87</v>
      </c>
      <c r="AQ1565" s="3">
        <v>114.87</v>
      </c>
      <c r="AR1565" s="3">
        <v>84.87</v>
      </c>
      <c r="AS1565" s="3">
        <v>81.86</v>
      </c>
      <c r="AT1565" s="3">
        <v>76.86</v>
      </c>
      <c r="AU1565" s="3">
        <v>68.86</v>
      </c>
      <c r="AV1565" s="3">
        <v>69.099999999999994</v>
      </c>
      <c r="AW1565" s="3">
        <v>77.599999999999994</v>
      </c>
      <c r="AX1565" s="3">
        <v>82.6</v>
      </c>
      <c r="AY1565" s="3">
        <v>86.6</v>
      </c>
    </row>
    <row r="1566" spans="1:51" x14ac:dyDescent="0.35">
      <c r="A1566" s="5">
        <f t="shared" si="25"/>
        <v>44917</v>
      </c>
      <c r="B1566" t="s">
        <v>2431</v>
      </c>
      <c r="C1566" s="2">
        <v>44917</v>
      </c>
      <c r="D1566" s="3">
        <v>226.9</v>
      </c>
      <c r="E1566" s="3">
        <v>233.16</v>
      </c>
      <c r="F1566" s="3">
        <v>233.87</v>
      </c>
      <c r="G1566" s="3">
        <v>234.88</v>
      </c>
      <c r="H1566" s="3">
        <v>234.86</v>
      </c>
      <c r="I1566" s="3">
        <v>232.86</v>
      </c>
      <c r="J1566" s="3">
        <v>230.81</v>
      </c>
      <c r="K1566" s="3">
        <v>231.56</v>
      </c>
      <c r="L1566" s="3">
        <v>231.81</v>
      </c>
      <c r="M1566" s="3">
        <v>233.51</v>
      </c>
      <c r="N1566" s="3">
        <v>243.88</v>
      </c>
      <c r="O1566" s="3">
        <v>257.42</v>
      </c>
      <c r="P1566" s="3">
        <v>263.14999999999998</v>
      </c>
      <c r="Q1566" s="3">
        <v>261.11</v>
      </c>
      <c r="R1566" s="3">
        <v>236.61</v>
      </c>
      <c r="S1566" s="3">
        <v>220.41</v>
      </c>
      <c r="T1566" s="3">
        <v>205.01</v>
      </c>
      <c r="U1566" s="3">
        <v>195.93</v>
      </c>
      <c r="V1566" s="3">
        <v>187.78</v>
      </c>
      <c r="W1566" s="3">
        <v>189.87</v>
      </c>
      <c r="X1566" s="3">
        <v>194.25</v>
      </c>
      <c r="Y1566" s="3">
        <v>197.39</v>
      </c>
      <c r="Z1566" s="3">
        <v>202.38</v>
      </c>
      <c r="AA1566" s="3">
        <v>210.57</v>
      </c>
      <c r="AB1566" s="3">
        <v>216.23</v>
      </c>
      <c r="AC1566" s="3">
        <v>211.83</v>
      </c>
      <c r="AD1566" s="3">
        <v>195.75</v>
      </c>
      <c r="AE1566" s="3">
        <v>168.84</v>
      </c>
      <c r="AF1566" s="3">
        <v>143.02000000000001</v>
      </c>
      <c r="AG1566" s="3">
        <v>133.04</v>
      </c>
      <c r="AH1566" s="3">
        <v>133.41</v>
      </c>
      <c r="AI1566" s="3">
        <v>134.76</v>
      </c>
      <c r="AJ1566" s="3">
        <v>138.97999999999999</v>
      </c>
      <c r="AK1566" s="3">
        <v>149.69</v>
      </c>
      <c r="AL1566" s="3">
        <v>153</v>
      </c>
      <c r="AM1566" s="3">
        <v>156.19999999999999</v>
      </c>
      <c r="AN1566" s="3">
        <v>156.34</v>
      </c>
      <c r="AO1566" s="3">
        <v>157.24</v>
      </c>
      <c r="AP1566" s="3">
        <v>148.06</v>
      </c>
      <c r="AQ1566" s="3">
        <v>117.06</v>
      </c>
      <c r="AR1566" s="3">
        <v>87.06</v>
      </c>
      <c r="AS1566" s="3">
        <v>84.05</v>
      </c>
      <c r="AT1566" s="3">
        <v>79.05</v>
      </c>
      <c r="AU1566" s="3">
        <v>71.05</v>
      </c>
      <c r="AV1566" s="3">
        <v>71.290000000000006</v>
      </c>
      <c r="AW1566" s="3">
        <v>79.790000000000006</v>
      </c>
      <c r="AX1566" s="3">
        <v>84.79</v>
      </c>
      <c r="AY1566" s="3">
        <v>88.79</v>
      </c>
    </row>
    <row r="1567" spans="1:51" x14ac:dyDescent="0.35">
      <c r="A1567" s="5">
        <f t="shared" si="25"/>
        <v>44918</v>
      </c>
      <c r="B1567" t="s">
        <v>2432</v>
      </c>
      <c r="C1567" s="2">
        <v>44918</v>
      </c>
      <c r="D1567" s="3">
        <v>200.11</v>
      </c>
      <c r="E1567" s="3">
        <v>211.07</v>
      </c>
      <c r="F1567" s="3">
        <v>212.22</v>
      </c>
      <c r="G1567" s="3">
        <v>221.22</v>
      </c>
      <c r="H1567" s="3">
        <v>221.92</v>
      </c>
      <c r="I1567" s="3">
        <v>220.36</v>
      </c>
      <c r="J1567" s="3">
        <v>218.16</v>
      </c>
      <c r="K1567" s="3">
        <v>218.94</v>
      </c>
      <c r="L1567" s="3">
        <v>219.24</v>
      </c>
      <c r="M1567" s="3">
        <v>221.39</v>
      </c>
      <c r="N1567" s="3">
        <v>231.76</v>
      </c>
      <c r="O1567" s="3">
        <v>243.3</v>
      </c>
      <c r="P1567" s="3">
        <v>249.15</v>
      </c>
      <c r="Q1567" s="3">
        <v>246.65</v>
      </c>
      <c r="R1567" s="3">
        <v>224.4</v>
      </c>
      <c r="S1567" s="3">
        <v>211.33</v>
      </c>
      <c r="T1567" s="3">
        <v>199.95</v>
      </c>
      <c r="U1567" s="3">
        <v>190.9</v>
      </c>
      <c r="V1567" s="3">
        <v>182.76</v>
      </c>
      <c r="W1567" s="3">
        <v>184.87</v>
      </c>
      <c r="X1567" s="3">
        <v>189.3</v>
      </c>
      <c r="Y1567" s="3">
        <v>195.41</v>
      </c>
      <c r="Z1567" s="3">
        <v>201.56</v>
      </c>
      <c r="AA1567" s="3">
        <v>210.16</v>
      </c>
      <c r="AB1567" s="3">
        <v>215.85</v>
      </c>
      <c r="AC1567" s="3">
        <v>211.49</v>
      </c>
      <c r="AD1567" s="3">
        <v>195.63</v>
      </c>
      <c r="AE1567" s="3">
        <v>168.75</v>
      </c>
      <c r="AF1567" s="3">
        <v>143.97</v>
      </c>
      <c r="AG1567" s="3">
        <v>134.02000000000001</v>
      </c>
      <c r="AH1567" s="3">
        <v>134.41</v>
      </c>
      <c r="AI1567" s="3">
        <v>135.77000000000001</v>
      </c>
      <c r="AJ1567" s="3">
        <v>140</v>
      </c>
      <c r="AK1567" s="3">
        <v>150.71</v>
      </c>
      <c r="AL1567" s="3">
        <v>154.02000000000001</v>
      </c>
      <c r="AM1567" s="3">
        <v>157.22</v>
      </c>
      <c r="AN1567" s="3">
        <v>157.37</v>
      </c>
      <c r="AO1567" s="3">
        <v>158.27000000000001</v>
      </c>
      <c r="AP1567" s="3">
        <v>149.12</v>
      </c>
      <c r="AQ1567" s="3">
        <v>119.62</v>
      </c>
      <c r="AR1567" s="3">
        <v>90.62</v>
      </c>
      <c r="AS1567" s="3">
        <v>87.61</v>
      </c>
      <c r="AT1567" s="3">
        <v>82.61</v>
      </c>
      <c r="AU1567" s="3">
        <v>74.61</v>
      </c>
      <c r="AV1567" s="3">
        <v>74.849999999999994</v>
      </c>
      <c r="AW1567" s="3">
        <v>83.35</v>
      </c>
      <c r="AX1567" s="3">
        <v>88.35</v>
      </c>
      <c r="AY1567" s="3">
        <v>92.35</v>
      </c>
    </row>
    <row r="1568" spans="1:51" x14ac:dyDescent="0.35">
      <c r="A1568" s="5">
        <f t="shared" si="25"/>
        <v>44921</v>
      </c>
      <c r="B1568" t="s">
        <v>2433</v>
      </c>
      <c r="C1568" s="2">
        <v>44921</v>
      </c>
      <c r="D1568" s="3" t="e">
        <v>#N/A</v>
      </c>
      <c r="E1568" s="3" t="e">
        <v>#N/A</v>
      </c>
      <c r="F1568" s="3" t="e">
        <v>#N/A</v>
      </c>
      <c r="G1568" s="3" t="e">
        <v>#N/A</v>
      </c>
      <c r="H1568" s="3" t="e">
        <v>#N/A</v>
      </c>
      <c r="I1568" s="3" t="e">
        <v>#N/A</v>
      </c>
      <c r="J1568" s="3" t="e">
        <v>#N/A</v>
      </c>
      <c r="K1568" s="3" t="e">
        <v>#N/A</v>
      </c>
      <c r="L1568" s="3" t="e">
        <v>#N/A</v>
      </c>
      <c r="M1568" s="3" t="e">
        <v>#N/A</v>
      </c>
      <c r="N1568" s="3" t="e">
        <v>#N/A</v>
      </c>
      <c r="O1568" s="3" t="e">
        <v>#N/A</v>
      </c>
      <c r="P1568" s="3" t="e">
        <v>#N/A</v>
      </c>
      <c r="Q1568" s="3" t="e">
        <v>#N/A</v>
      </c>
      <c r="R1568" s="3" t="e">
        <v>#N/A</v>
      </c>
      <c r="S1568" s="3" t="e">
        <v>#N/A</v>
      </c>
      <c r="T1568" s="3" t="e">
        <v>#N/A</v>
      </c>
      <c r="U1568" s="3" t="e">
        <v>#N/A</v>
      </c>
      <c r="V1568" s="3" t="e">
        <v>#N/A</v>
      </c>
      <c r="W1568" s="3" t="e">
        <v>#N/A</v>
      </c>
      <c r="X1568" s="3" t="e">
        <v>#N/A</v>
      </c>
      <c r="Y1568" s="3" t="e">
        <v>#N/A</v>
      </c>
      <c r="Z1568" s="3" t="e">
        <v>#N/A</v>
      </c>
      <c r="AA1568" s="3" t="e">
        <v>#N/A</v>
      </c>
      <c r="AB1568" s="3" t="e">
        <v>#N/A</v>
      </c>
      <c r="AC1568" s="3" t="e">
        <v>#N/A</v>
      </c>
      <c r="AD1568" s="3" t="e">
        <v>#N/A</v>
      </c>
      <c r="AE1568" s="3" t="e">
        <v>#N/A</v>
      </c>
      <c r="AF1568" s="3" t="e">
        <v>#N/A</v>
      </c>
      <c r="AG1568" s="3" t="e">
        <v>#N/A</v>
      </c>
      <c r="AH1568" s="3" t="e">
        <v>#N/A</v>
      </c>
      <c r="AI1568" s="3" t="e">
        <v>#N/A</v>
      </c>
      <c r="AJ1568" s="3" t="e">
        <v>#N/A</v>
      </c>
      <c r="AK1568" s="3" t="e">
        <v>#N/A</v>
      </c>
      <c r="AL1568" s="3" t="e">
        <v>#N/A</v>
      </c>
      <c r="AM1568" s="3" t="e">
        <v>#N/A</v>
      </c>
      <c r="AN1568" s="3" t="e">
        <v>#N/A</v>
      </c>
      <c r="AO1568" s="3" t="e">
        <v>#N/A</v>
      </c>
      <c r="AP1568" s="3" t="e">
        <v>#N/A</v>
      </c>
      <c r="AQ1568" s="3" t="e">
        <v>#N/A</v>
      </c>
      <c r="AR1568" s="3" t="e">
        <v>#N/A</v>
      </c>
      <c r="AS1568" s="3" t="e">
        <v>#N/A</v>
      </c>
      <c r="AT1568" s="3" t="e">
        <v>#N/A</v>
      </c>
      <c r="AU1568" s="3" t="e">
        <v>#N/A</v>
      </c>
      <c r="AV1568" s="3" t="e">
        <v>#N/A</v>
      </c>
      <c r="AW1568" s="3" t="e">
        <v>#N/A</v>
      </c>
      <c r="AX1568" s="3" t="e">
        <v>#N/A</v>
      </c>
      <c r="AY1568" s="3" t="e">
        <v>#N/A</v>
      </c>
    </row>
    <row r="1569" spans="1:51" x14ac:dyDescent="0.35">
      <c r="A1569" s="5">
        <f t="shared" si="25"/>
        <v>44922</v>
      </c>
      <c r="B1569" t="s">
        <v>2434</v>
      </c>
      <c r="C1569" s="2">
        <v>44922</v>
      </c>
      <c r="D1569" s="3">
        <v>200.11</v>
      </c>
      <c r="E1569" s="3">
        <v>211.07</v>
      </c>
      <c r="F1569" s="3">
        <v>212.22</v>
      </c>
      <c r="G1569" s="3">
        <v>221.22</v>
      </c>
      <c r="H1569" s="3">
        <v>221.92</v>
      </c>
      <c r="I1569" s="3">
        <v>220.36</v>
      </c>
      <c r="J1569" s="3">
        <v>218.16</v>
      </c>
      <c r="K1569" s="3">
        <v>218.94</v>
      </c>
      <c r="L1569" s="3">
        <v>219.24</v>
      </c>
      <c r="M1569" s="3">
        <v>221.39</v>
      </c>
      <c r="N1569" s="3">
        <v>231.76</v>
      </c>
      <c r="O1569" s="3">
        <v>243.3</v>
      </c>
      <c r="P1569" s="3">
        <v>249.15</v>
      </c>
      <c r="Q1569" s="3">
        <v>246.65</v>
      </c>
      <c r="R1569" s="3">
        <v>224.4</v>
      </c>
      <c r="S1569" s="3">
        <v>211.33</v>
      </c>
      <c r="T1569" s="3">
        <v>199.95</v>
      </c>
      <c r="U1569" s="3">
        <v>190.9</v>
      </c>
      <c r="V1569" s="3">
        <v>182.76</v>
      </c>
      <c r="W1569" s="3">
        <v>184.87</v>
      </c>
      <c r="X1569" s="3">
        <v>189.3</v>
      </c>
      <c r="Y1569" s="3">
        <v>195.41</v>
      </c>
      <c r="Z1569" s="3">
        <v>201.56</v>
      </c>
      <c r="AA1569" s="3">
        <v>210.16</v>
      </c>
      <c r="AB1569" s="3">
        <v>215.85</v>
      </c>
      <c r="AC1569" s="3">
        <v>211.49</v>
      </c>
      <c r="AD1569" s="3">
        <v>195.63</v>
      </c>
      <c r="AE1569" s="3">
        <v>168.75</v>
      </c>
      <c r="AF1569" s="3">
        <v>143.97</v>
      </c>
      <c r="AG1569" s="3">
        <v>134.02000000000001</v>
      </c>
      <c r="AH1569" s="3">
        <v>134.41</v>
      </c>
      <c r="AI1569" s="3">
        <v>135.77000000000001</v>
      </c>
      <c r="AJ1569" s="3">
        <v>140</v>
      </c>
      <c r="AK1569" s="3">
        <v>150.71</v>
      </c>
      <c r="AL1569" s="3">
        <v>154.02000000000001</v>
      </c>
      <c r="AM1569" s="3">
        <v>157.22</v>
      </c>
      <c r="AN1569" s="3">
        <v>157.37</v>
      </c>
      <c r="AO1569" s="3">
        <v>158.27000000000001</v>
      </c>
      <c r="AP1569" s="3">
        <v>149.12</v>
      </c>
      <c r="AQ1569" s="3">
        <v>119.62</v>
      </c>
      <c r="AR1569" s="3">
        <v>90.62</v>
      </c>
      <c r="AS1569" s="3">
        <v>87.61</v>
      </c>
      <c r="AT1569" s="3">
        <v>82.61</v>
      </c>
      <c r="AU1569" s="3">
        <v>74.61</v>
      </c>
      <c r="AV1569" s="3">
        <v>74.849999999999994</v>
      </c>
      <c r="AW1569" s="3">
        <v>83.35</v>
      </c>
      <c r="AX1569" s="3">
        <v>88.35</v>
      </c>
      <c r="AY1569" s="3">
        <v>92.35</v>
      </c>
    </row>
    <row r="1570" spans="1:51" x14ac:dyDescent="0.35">
      <c r="A1570" s="5">
        <f t="shared" si="25"/>
        <v>44923</v>
      </c>
      <c r="B1570" t="s">
        <v>2435</v>
      </c>
      <c r="C1570" s="2">
        <v>44923</v>
      </c>
      <c r="D1570" s="3">
        <v>188.5</v>
      </c>
      <c r="E1570" s="3">
        <v>203.85</v>
      </c>
      <c r="F1570" s="3">
        <v>203.93</v>
      </c>
      <c r="G1570" s="3">
        <v>212.58</v>
      </c>
      <c r="H1570" s="3">
        <v>212.68</v>
      </c>
      <c r="I1570" s="3">
        <v>212.48</v>
      </c>
      <c r="J1570" s="3">
        <v>210.48</v>
      </c>
      <c r="K1570" s="3">
        <v>211.18</v>
      </c>
      <c r="L1570" s="3">
        <v>211.53</v>
      </c>
      <c r="M1570" s="3">
        <v>213.06</v>
      </c>
      <c r="N1570" s="3">
        <v>222.56</v>
      </c>
      <c r="O1570" s="3">
        <v>234.32</v>
      </c>
      <c r="P1570" s="3">
        <v>240.32</v>
      </c>
      <c r="Q1570" s="3">
        <v>237.08</v>
      </c>
      <c r="R1570" s="3">
        <v>220.11</v>
      </c>
      <c r="S1570" s="3">
        <v>209.38</v>
      </c>
      <c r="T1570" s="3">
        <v>198.88</v>
      </c>
      <c r="U1570" s="3">
        <v>189.89</v>
      </c>
      <c r="V1570" s="3">
        <v>181.76</v>
      </c>
      <c r="W1570" s="3">
        <v>183.87</v>
      </c>
      <c r="X1570" s="3">
        <v>188.31</v>
      </c>
      <c r="Y1570" s="3">
        <v>194.31</v>
      </c>
      <c r="Z1570" s="3">
        <v>200.46</v>
      </c>
      <c r="AA1570" s="3">
        <v>207.46</v>
      </c>
      <c r="AB1570" s="3">
        <v>212.51</v>
      </c>
      <c r="AC1570" s="3">
        <v>208.17</v>
      </c>
      <c r="AD1570" s="3">
        <v>192.31</v>
      </c>
      <c r="AE1570" s="3">
        <v>168.28</v>
      </c>
      <c r="AF1570" s="3">
        <v>148.28</v>
      </c>
      <c r="AG1570" s="3">
        <v>138.33000000000001</v>
      </c>
      <c r="AH1570" s="3">
        <v>138.72</v>
      </c>
      <c r="AI1570" s="3">
        <v>140.08000000000001</v>
      </c>
      <c r="AJ1570" s="3">
        <v>144.32</v>
      </c>
      <c r="AK1570" s="3">
        <v>155.25</v>
      </c>
      <c r="AL1570" s="3">
        <v>158.74</v>
      </c>
      <c r="AM1570" s="3">
        <v>161.94</v>
      </c>
      <c r="AN1570" s="3">
        <v>162.86000000000001</v>
      </c>
      <c r="AO1570" s="3">
        <v>163.76</v>
      </c>
      <c r="AP1570" s="3">
        <v>154.61000000000001</v>
      </c>
      <c r="AQ1570" s="3">
        <v>125.11</v>
      </c>
      <c r="AR1570" s="3">
        <v>96.11</v>
      </c>
      <c r="AS1570" s="3">
        <v>93.1</v>
      </c>
      <c r="AT1570" s="3">
        <v>88.1</v>
      </c>
      <c r="AU1570" s="3">
        <v>80.099999999999994</v>
      </c>
      <c r="AV1570" s="3">
        <v>80.34</v>
      </c>
      <c r="AW1570" s="3">
        <v>89.05</v>
      </c>
      <c r="AX1570" s="3">
        <v>94.05</v>
      </c>
      <c r="AY1570" s="3">
        <v>98.05</v>
      </c>
    </row>
    <row r="1571" spans="1:51" x14ac:dyDescent="0.35">
      <c r="A1571" s="5">
        <f t="shared" si="25"/>
        <v>44924</v>
      </c>
      <c r="B1571" t="s">
        <v>2436</v>
      </c>
      <c r="C1571" s="2">
        <v>44924</v>
      </c>
      <c r="D1571" s="3">
        <v>194.21</v>
      </c>
      <c r="E1571" s="3">
        <v>210.04</v>
      </c>
      <c r="F1571" s="3">
        <v>211.36</v>
      </c>
      <c r="G1571" s="3">
        <v>220.86</v>
      </c>
      <c r="H1571" s="3">
        <v>221.05</v>
      </c>
      <c r="I1571" s="3">
        <v>220.85</v>
      </c>
      <c r="J1571" s="3">
        <v>217.85</v>
      </c>
      <c r="K1571" s="3">
        <v>218.85</v>
      </c>
      <c r="L1571" s="3">
        <v>220.1</v>
      </c>
      <c r="M1571" s="3">
        <v>222.1</v>
      </c>
      <c r="N1571" s="3">
        <v>232.1</v>
      </c>
      <c r="O1571" s="3">
        <v>243.1</v>
      </c>
      <c r="P1571" s="3">
        <v>248.6</v>
      </c>
      <c r="Q1571" s="3">
        <v>245.85</v>
      </c>
      <c r="R1571" s="3">
        <v>228.85</v>
      </c>
      <c r="S1571" s="3">
        <v>216.9</v>
      </c>
      <c r="T1571" s="3">
        <v>205.9</v>
      </c>
      <c r="U1571" s="3">
        <v>196.91</v>
      </c>
      <c r="V1571" s="3">
        <v>188.81</v>
      </c>
      <c r="W1571" s="3">
        <v>190.92</v>
      </c>
      <c r="X1571" s="3">
        <v>193.92</v>
      </c>
      <c r="Y1571" s="3">
        <v>197.92</v>
      </c>
      <c r="Z1571" s="3">
        <v>202.92</v>
      </c>
      <c r="AA1571" s="3">
        <v>209.92</v>
      </c>
      <c r="AB1571" s="3">
        <v>214.42</v>
      </c>
      <c r="AC1571" s="3">
        <v>210.07</v>
      </c>
      <c r="AD1571" s="3">
        <v>194.21</v>
      </c>
      <c r="AE1571" s="3">
        <v>169.32</v>
      </c>
      <c r="AF1571" s="3">
        <v>149.32</v>
      </c>
      <c r="AG1571" s="3">
        <v>139.37</v>
      </c>
      <c r="AH1571" s="3">
        <v>139.5</v>
      </c>
      <c r="AI1571" s="3">
        <v>140.86000000000001</v>
      </c>
      <c r="AJ1571" s="3">
        <v>145.1</v>
      </c>
      <c r="AK1571" s="3">
        <v>155.12</v>
      </c>
      <c r="AL1571" s="3">
        <v>158.61000000000001</v>
      </c>
      <c r="AM1571" s="3">
        <v>161.81</v>
      </c>
      <c r="AN1571" s="3">
        <v>162.9</v>
      </c>
      <c r="AO1571" s="3">
        <v>163.80000000000001</v>
      </c>
      <c r="AP1571" s="3">
        <v>154.65</v>
      </c>
      <c r="AQ1571" s="3">
        <v>126.15</v>
      </c>
      <c r="AR1571" s="3">
        <v>98.15</v>
      </c>
      <c r="AS1571" s="3">
        <v>95.14</v>
      </c>
      <c r="AT1571" s="3">
        <v>90.14</v>
      </c>
      <c r="AU1571" s="3">
        <v>82.14</v>
      </c>
      <c r="AV1571" s="3">
        <v>83.14</v>
      </c>
      <c r="AW1571" s="3">
        <v>91.85</v>
      </c>
      <c r="AX1571" s="3">
        <v>96.85</v>
      </c>
      <c r="AY1571" s="3">
        <v>100.85</v>
      </c>
    </row>
    <row r="1572" spans="1:51" x14ac:dyDescent="0.35">
      <c r="A1572" s="5">
        <f t="shared" si="25"/>
        <v>44925</v>
      </c>
      <c r="B1572" t="s">
        <v>2437</v>
      </c>
      <c r="C1572" s="2">
        <v>44925</v>
      </c>
      <c r="D1572" s="3">
        <v>186.05</v>
      </c>
      <c r="E1572" s="3">
        <v>188.2</v>
      </c>
      <c r="F1572" s="3">
        <v>200.73</v>
      </c>
      <c r="G1572" s="3">
        <v>201.74</v>
      </c>
      <c r="H1572" s="3">
        <v>201.73</v>
      </c>
      <c r="I1572" s="3">
        <v>200.02</v>
      </c>
      <c r="J1572" s="3">
        <v>200.77</v>
      </c>
      <c r="K1572" s="3">
        <v>201.77</v>
      </c>
      <c r="L1572" s="3">
        <v>203.27</v>
      </c>
      <c r="M1572" s="3">
        <v>214.77</v>
      </c>
      <c r="N1572" s="3">
        <v>226.77</v>
      </c>
      <c r="O1572" s="3">
        <v>232.77</v>
      </c>
      <c r="P1572" s="3">
        <v>230.02</v>
      </c>
      <c r="Q1572" s="3">
        <v>212.87</v>
      </c>
      <c r="R1572" s="3">
        <v>202.12</v>
      </c>
      <c r="S1572" s="3">
        <v>191.12</v>
      </c>
      <c r="T1572" s="3">
        <v>182.14</v>
      </c>
      <c r="U1572" s="3">
        <v>174.03</v>
      </c>
      <c r="V1572" s="3">
        <v>176.14</v>
      </c>
      <c r="W1572" s="3">
        <v>179.49</v>
      </c>
      <c r="X1572" s="3">
        <v>186.34</v>
      </c>
      <c r="Y1572" s="3">
        <v>192.34</v>
      </c>
      <c r="Z1572" s="3">
        <v>199.34</v>
      </c>
      <c r="AA1572" s="3">
        <v>203.9</v>
      </c>
      <c r="AB1572" s="3">
        <v>199.55</v>
      </c>
      <c r="AC1572" s="3">
        <v>183.69</v>
      </c>
      <c r="AD1572" s="3">
        <v>162.69</v>
      </c>
      <c r="AE1572" s="3">
        <v>144.69</v>
      </c>
      <c r="AF1572" s="3">
        <v>134.74</v>
      </c>
      <c r="AG1572" s="3">
        <v>134.87</v>
      </c>
      <c r="AH1572" s="3">
        <v>136.22999999999999</v>
      </c>
      <c r="AI1572" s="3">
        <v>140.47</v>
      </c>
      <c r="AJ1572" s="3">
        <v>150.5</v>
      </c>
      <c r="AK1572" s="3">
        <v>153.99</v>
      </c>
      <c r="AL1572" s="3">
        <v>157.19</v>
      </c>
      <c r="AM1572" s="3">
        <v>158.47999999999999</v>
      </c>
      <c r="AN1572" s="3">
        <v>159.38</v>
      </c>
      <c r="AO1572" s="3">
        <v>150.22999999999999</v>
      </c>
      <c r="AP1572" s="3">
        <v>121.87</v>
      </c>
      <c r="AQ1572" s="3">
        <v>93.87</v>
      </c>
      <c r="AR1572" s="3">
        <v>90.86</v>
      </c>
      <c r="AS1572" s="3">
        <v>85.86</v>
      </c>
      <c r="AT1572" s="3">
        <v>77.86</v>
      </c>
      <c r="AU1572" s="3">
        <v>78.86</v>
      </c>
      <c r="AV1572" s="3">
        <v>87.12</v>
      </c>
      <c r="AW1572" s="3">
        <v>92.12</v>
      </c>
      <c r="AX1572" s="3">
        <v>96.12</v>
      </c>
      <c r="AY1572" s="3">
        <v>118.12</v>
      </c>
    </row>
    <row r="1573" spans="1:51" x14ac:dyDescent="0.35">
      <c r="A1573" s="5">
        <f t="shared" si="25"/>
        <v>44928</v>
      </c>
      <c r="B1573" t="s">
        <v>2438</v>
      </c>
      <c r="C1573" s="2">
        <v>44928</v>
      </c>
      <c r="D1573" s="3" t="e">
        <v>#N/A</v>
      </c>
      <c r="E1573" s="3" t="e">
        <v>#N/A</v>
      </c>
      <c r="F1573" s="3" t="e">
        <v>#N/A</v>
      </c>
      <c r="G1573" s="3" t="e">
        <v>#N/A</v>
      </c>
      <c r="H1573" s="3" t="e">
        <v>#N/A</v>
      </c>
      <c r="I1573" s="3" t="e">
        <v>#N/A</v>
      </c>
      <c r="J1573" s="3" t="e">
        <v>#N/A</v>
      </c>
      <c r="K1573" s="3" t="e">
        <v>#N/A</v>
      </c>
      <c r="L1573" s="3" t="e">
        <v>#N/A</v>
      </c>
      <c r="M1573" s="3" t="e">
        <v>#N/A</v>
      </c>
      <c r="N1573" s="3" t="e">
        <v>#N/A</v>
      </c>
      <c r="O1573" s="3" t="e">
        <v>#N/A</v>
      </c>
      <c r="P1573" s="3" t="e">
        <v>#N/A</v>
      </c>
      <c r="Q1573" s="3" t="e">
        <v>#N/A</v>
      </c>
      <c r="R1573" s="3" t="e">
        <v>#N/A</v>
      </c>
      <c r="S1573" s="3" t="e">
        <v>#N/A</v>
      </c>
      <c r="T1573" s="3" t="e">
        <v>#N/A</v>
      </c>
      <c r="U1573" s="3" t="e">
        <v>#N/A</v>
      </c>
      <c r="V1573" s="3" t="e">
        <v>#N/A</v>
      </c>
      <c r="W1573" s="3" t="e">
        <v>#N/A</v>
      </c>
      <c r="X1573" s="3" t="e">
        <v>#N/A</v>
      </c>
      <c r="Y1573" s="3" t="e">
        <v>#N/A</v>
      </c>
      <c r="Z1573" s="3" t="e">
        <v>#N/A</v>
      </c>
      <c r="AA1573" s="3" t="e">
        <v>#N/A</v>
      </c>
      <c r="AB1573" s="3" t="e">
        <v>#N/A</v>
      </c>
      <c r="AC1573" s="3" t="e">
        <v>#N/A</v>
      </c>
      <c r="AD1573" s="3" t="e">
        <v>#N/A</v>
      </c>
      <c r="AE1573" s="3" t="e">
        <v>#N/A</v>
      </c>
      <c r="AF1573" s="3" t="e">
        <v>#N/A</v>
      </c>
      <c r="AG1573" s="3" t="e">
        <v>#N/A</v>
      </c>
      <c r="AH1573" s="3" t="e">
        <v>#N/A</v>
      </c>
      <c r="AI1573" s="3" t="e">
        <v>#N/A</v>
      </c>
      <c r="AJ1573" s="3" t="e">
        <v>#N/A</v>
      </c>
      <c r="AK1573" s="3" t="e">
        <v>#N/A</v>
      </c>
      <c r="AL1573" s="3" t="e">
        <v>#N/A</v>
      </c>
      <c r="AM1573" s="3" t="e">
        <v>#N/A</v>
      </c>
      <c r="AN1573" s="3" t="e">
        <v>#N/A</v>
      </c>
      <c r="AO1573" s="3" t="e">
        <v>#N/A</v>
      </c>
      <c r="AP1573" s="3" t="e">
        <v>#N/A</v>
      </c>
      <c r="AQ1573" s="3" t="e">
        <v>#N/A</v>
      </c>
      <c r="AR1573" s="3" t="e">
        <v>#N/A</v>
      </c>
      <c r="AS1573" s="3" t="e">
        <v>#N/A</v>
      </c>
      <c r="AT1573" s="3" t="e">
        <v>#N/A</v>
      </c>
      <c r="AU1573" s="3" t="e">
        <v>#N/A</v>
      </c>
      <c r="AV1573" s="3" t="e">
        <v>#N/A</v>
      </c>
      <c r="AW1573" s="3" t="e">
        <v>#N/A</v>
      </c>
      <c r="AX1573" s="3" t="e">
        <v>#N/A</v>
      </c>
      <c r="AY1573" s="3" t="e">
        <v>#N/A</v>
      </c>
    </row>
    <row r="1574" spans="1:51" x14ac:dyDescent="0.35">
      <c r="A1574" s="5">
        <f t="shared" si="25"/>
        <v>44929</v>
      </c>
      <c r="B1574" t="s">
        <v>2441</v>
      </c>
      <c r="C1574" s="2">
        <v>44929</v>
      </c>
      <c r="D1574" s="3">
        <v>171.18</v>
      </c>
      <c r="E1574" s="3">
        <v>174.03</v>
      </c>
      <c r="F1574" s="3">
        <v>187.53</v>
      </c>
      <c r="G1574" s="3">
        <v>191.1</v>
      </c>
      <c r="H1574" s="3">
        <v>190.52</v>
      </c>
      <c r="I1574" s="3">
        <v>188.52</v>
      </c>
      <c r="J1574" s="3">
        <v>189.62</v>
      </c>
      <c r="K1574" s="3">
        <v>190.97</v>
      </c>
      <c r="L1574" s="3">
        <v>193.97</v>
      </c>
      <c r="M1574" s="3">
        <v>207.37</v>
      </c>
      <c r="N1574" s="3">
        <v>222.37</v>
      </c>
      <c r="O1574" s="3">
        <v>228.37</v>
      </c>
      <c r="P1574" s="3">
        <v>225.62</v>
      </c>
      <c r="Q1574" s="3">
        <v>211.47</v>
      </c>
      <c r="R1574" s="3">
        <v>200.75</v>
      </c>
      <c r="S1574" s="3">
        <v>190.75</v>
      </c>
      <c r="T1574" s="3">
        <v>181.77</v>
      </c>
      <c r="U1574" s="3">
        <v>173.66</v>
      </c>
      <c r="V1574" s="3">
        <v>175.77</v>
      </c>
      <c r="W1574" s="3">
        <v>179.12</v>
      </c>
      <c r="X1574" s="3">
        <v>186.97</v>
      </c>
      <c r="Y1574" s="3">
        <v>192.97</v>
      </c>
      <c r="Z1574" s="3">
        <v>199.97</v>
      </c>
      <c r="AA1574" s="3">
        <v>204.53</v>
      </c>
      <c r="AB1574" s="3">
        <v>200.18</v>
      </c>
      <c r="AC1574" s="3">
        <v>184.32</v>
      </c>
      <c r="AD1574" s="3">
        <v>163.32</v>
      </c>
      <c r="AE1574" s="3">
        <v>145.32</v>
      </c>
      <c r="AF1574" s="3">
        <v>135.37</v>
      </c>
      <c r="AG1574" s="3">
        <v>135.5</v>
      </c>
      <c r="AH1574" s="3">
        <v>136.86000000000001</v>
      </c>
      <c r="AI1574" s="3">
        <v>141.1</v>
      </c>
      <c r="AJ1574" s="3">
        <v>151.13</v>
      </c>
      <c r="AK1574" s="3">
        <v>154.62</v>
      </c>
      <c r="AL1574" s="3">
        <v>157.82</v>
      </c>
      <c r="AM1574" s="3">
        <v>159.11000000000001</v>
      </c>
      <c r="AN1574" s="3">
        <v>160.01</v>
      </c>
      <c r="AO1574" s="3">
        <v>150.86000000000001</v>
      </c>
      <c r="AP1574" s="3">
        <v>122.5</v>
      </c>
      <c r="AQ1574" s="3">
        <v>94.5</v>
      </c>
      <c r="AR1574" s="3">
        <v>91.49</v>
      </c>
      <c r="AS1574" s="3">
        <v>86.49</v>
      </c>
      <c r="AT1574" s="3">
        <v>78.489999999999995</v>
      </c>
      <c r="AU1574" s="3">
        <v>79.489999999999995</v>
      </c>
      <c r="AV1574" s="3">
        <v>87.75</v>
      </c>
      <c r="AW1574" s="3">
        <v>92.75</v>
      </c>
      <c r="AX1574" s="3">
        <v>96.75</v>
      </c>
      <c r="AY1574" s="3">
        <v>118.75</v>
      </c>
    </row>
    <row r="1575" spans="1:51" x14ac:dyDescent="0.35">
      <c r="A1575" s="5">
        <f t="shared" si="25"/>
        <v>44930</v>
      </c>
      <c r="B1575" t="s">
        <v>2442</v>
      </c>
      <c r="C1575" s="2">
        <v>44930</v>
      </c>
      <c r="D1575" s="3">
        <v>153.08000000000001</v>
      </c>
      <c r="E1575" s="3">
        <v>154.86000000000001</v>
      </c>
      <c r="F1575" s="3">
        <v>165.85</v>
      </c>
      <c r="G1575" s="3">
        <v>168.47</v>
      </c>
      <c r="H1575" s="3">
        <v>168.9</v>
      </c>
      <c r="I1575" s="3">
        <v>167.9</v>
      </c>
      <c r="J1575" s="3">
        <v>169.15</v>
      </c>
      <c r="K1575" s="3">
        <v>171.4</v>
      </c>
      <c r="L1575" s="3">
        <v>174.5</v>
      </c>
      <c r="M1575" s="3">
        <v>187</v>
      </c>
      <c r="N1575" s="3">
        <v>199.16</v>
      </c>
      <c r="O1575" s="3">
        <v>203.96</v>
      </c>
      <c r="P1575" s="3">
        <v>201.46</v>
      </c>
      <c r="Q1575" s="3">
        <v>186.92</v>
      </c>
      <c r="R1575" s="3">
        <v>178.46</v>
      </c>
      <c r="S1575" s="3">
        <v>171.43</v>
      </c>
      <c r="T1575" s="3">
        <v>164.4</v>
      </c>
      <c r="U1575" s="3">
        <v>156.22</v>
      </c>
      <c r="V1575" s="3">
        <v>158.24</v>
      </c>
      <c r="W1575" s="3">
        <v>162.51</v>
      </c>
      <c r="X1575" s="3">
        <v>171.91</v>
      </c>
      <c r="Y1575" s="3">
        <v>179.91</v>
      </c>
      <c r="Z1575" s="3">
        <v>186.91</v>
      </c>
      <c r="AA1575" s="3">
        <v>191.47</v>
      </c>
      <c r="AB1575" s="3">
        <v>187.12</v>
      </c>
      <c r="AC1575" s="3">
        <v>171.26</v>
      </c>
      <c r="AD1575" s="3">
        <v>153.26</v>
      </c>
      <c r="AE1575" s="3">
        <v>137.26</v>
      </c>
      <c r="AF1575" s="3">
        <v>127.31</v>
      </c>
      <c r="AG1575" s="3">
        <v>127.44</v>
      </c>
      <c r="AH1575" s="3">
        <v>128.80000000000001</v>
      </c>
      <c r="AI1575" s="3">
        <v>133.04</v>
      </c>
      <c r="AJ1575" s="3">
        <v>143.07</v>
      </c>
      <c r="AK1575" s="3">
        <v>146.56</v>
      </c>
      <c r="AL1575" s="3">
        <v>149.76</v>
      </c>
      <c r="AM1575" s="3">
        <v>151.05000000000001</v>
      </c>
      <c r="AN1575" s="3">
        <v>151.94999999999999</v>
      </c>
      <c r="AO1575" s="3">
        <v>142.80000000000001</v>
      </c>
      <c r="AP1575" s="3">
        <v>114.44</v>
      </c>
      <c r="AQ1575" s="3">
        <v>86.44</v>
      </c>
      <c r="AR1575" s="3">
        <v>83.43</v>
      </c>
      <c r="AS1575" s="3">
        <v>78.430000000000007</v>
      </c>
      <c r="AT1575" s="3">
        <v>70.430000000000007</v>
      </c>
      <c r="AU1575" s="3">
        <v>71.430000000000007</v>
      </c>
      <c r="AV1575" s="3">
        <v>79.69</v>
      </c>
      <c r="AW1575" s="3">
        <v>84.69</v>
      </c>
      <c r="AX1575" s="3">
        <v>88.69</v>
      </c>
      <c r="AY1575" s="3">
        <v>110.69</v>
      </c>
    </row>
    <row r="1576" spans="1:51" x14ac:dyDescent="0.35">
      <c r="A1576" s="5">
        <f t="shared" si="25"/>
        <v>44931</v>
      </c>
      <c r="B1576" t="s">
        <v>2443</v>
      </c>
      <c r="C1576" s="2">
        <v>44931</v>
      </c>
      <c r="D1576" s="3">
        <v>182.73</v>
      </c>
      <c r="E1576" s="3">
        <v>182.05</v>
      </c>
      <c r="F1576" s="3">
        <v>186.55</v>
      </c>
      <c r="G1576" s="3">
        <v>189.15</v>
      </c>
      <c r="H1576" s="3">
        <v>189.27</v>
      </c>
      <c r="I1576" s="3">
        <v>188.27</v>
      </c>
      <c r="J1576" s="3">
        <v>189.87</v>
      </c>
      <c r="K1576" s="3">
        <v>192.17</v>
      </c>
      <c r="L1576" s="3">
        <v>194.7</v>
      </c>
      <c r="M1576" s="3">
        <v>207.2</v>
      </c>
      <c r="N1576" s="3">
        <v>217.95</v>
      </c>
      <c r="O1576" s="3">
        <v>222.75</v>
      </c>
      <c r="P1576" s="3">
        <v>220.25</v>
      </c>
      <c r="Q1576" s="3">
        <v>205.71</v>
      </c>
      <c r="R1576" s="3">
        <v>197.25</v>
      </c>
      <c r="S1576" s="3">
        <v>190.22</v>
      </c>
      <c r="T1576" s="3">
        <v>183.19</v>
      </c>
      <c r="U1576" s="3">
        <v>175.01</v>
      </c>
      <c r="V1576" s="3">
        <v>177.03</v>
      </c>
      <c r="W1576" s="3">
        <v>181.3</v>
      </c>
      <c r="X1576" s="3">
        <v>187.8</v>
      </c>
      <c r="Y1576" s="3">
        <v>193.3</v>
      </c>
      <c r="Z1576" s="3">
        <v>198.8</v>
      </c>
      <c r="AA1576" s="3">
        <v>203.36</v>
      </c>
      <c r="AB1576" s="3">
        <v>199.01</v>
      </c>
      <c r="AC1576" s="3">
        <v>183.15</v>
      </c>
      <c r="AD1576" s="3">
        <v>164.15</v>
      </c>
      <c r="AE1576" s="3">
        <v>148.15</v>
      </c>
      <c r="AF1576" s="3">
        <v>138.19999999999999</v>
      </c>
      <c r="AG1576" s="3">
        <v>138.33000000000001</v>
      </c>
      <c r="AH1576" s="3">
        <v>139.69</v>
      </c>
      <c r="AI1576" s="3">
        <v>143.93</v>
      </c>
      <c r="AJ1576" s="3">
        <v>150.96</v>
      </c>
      <c r="AK1576" s="3">
        <v>154.44999999999999</v>
      </c>
      <c r="AL1576" s="3">
        <v>157.65</v>
      </c>
      <c r="AM1576" s="3">
        <v>158.94</v>
      </c>
      <c r="AN1576" s="3">
        <v>159.84</v>
      </c>
      <c r="AO1576" s="3">
        <v>150.69</v>
      </c>
      <c r="AP1576" s="3">
        <v>124.33</v>
      </c>
      <c r="AQ1576" s="3">
        <v>98.33</v>
      </c>
      <c r="AR1576" s="3">
        <v>95.32</v>
      </c>
      <c r="AS1576" s="3">
        <v>90.32</v>
      </c>
      <c r="AT1576" s="3">
        <v>82.32</v>
      </c>
      <c r="AU1576" s="3">
        <v>83.32</v>
      </c>
      <c r="AV1576" s="3">
        <v>91.58</v>
      </c>
      <c r="AW1576" s="3">
        <v>96.58</v>
      </c>
      <c r="AX1576" s="3">
        <v>100.58</v>
      </c>
      <c r="AY1576" s="3">
        <v>122.58</v>
      </c>
    </row>
    <row r="1577" spans="1:51" x14ac:dyDescent="0.35">
      <c r="A1577" s="5">
        <f t="shared" si="25"/>
        <v>44932</v>
      </c>
      <c r="B1577" t="s">
        <v>2444</v>
      </c>
      <c r="C1577" s="2">
        <v>44932</v>
      </c>
      <c r="D1577" s="3">
        <v>170</v>
      </c>
      <c r="E1577" s="3">
        <v>171.4</v>
      </c>
      <c r="F1577" s="3">
        <v>180.56</v>
      </c>
      <c r="G1577" s="3">
        <v>183.81</v>
      </c>
      <c r="H1577" s="3">
        <v>184.11</v>
      </c>
      <c r="I1577" s="3">
        <v>182.86</v>
      </c>
      <c r="J1577" s="3">
        <v>184.46</v>
      </c>
      <c r="K1577" s="3">
        <v>186.86</v>
      </c>
      <c r="L1577" s="3">
        <v>190.61</v>
      </c>
      <c r="M1577" s="3">
        <v>203.11</v>
      </c>
      <c r="N1577" s="3">
        <v>213.11</v>
      </c>
      <c r="O1577" s="3">
        <v>216.26</v>
      </c>
      <c r="P1577" s="3">
        <v>213.76</v>
      </c>
      <c r="Q1577" s="3">
        <v>199.22</v>
      </c>
      <c r="R1577" s="3">
        <v>189.72</v>
      </c>
      <c r="S1577" s="3">
        <v>182.69</v>
      </c>
      <c r="T1577" s="3">
        <v>175.66</v>
      </c>
      <c r="U1577" s="3">
        <v>167.48</v>
      </c>
      <c r="V1577" s="3">
        <v>169.5</v>
      </c>
      <c r="W1577" s="3">
        <v>173.77</v>
      </c>
      <c r="X1577" s="3">
        <v>180.27</v>
      </c>
      <c r="Y1577" s="3">
        <v>185.77</v>
      </c>
      <c r="Z1577" s="3">
        <v>191.27</v>
      </c>
      <c r="AA1577" s="3">
        <v>195.83</v>
      </c>
      <c r="AB1577" s="3">
        <v>191.48</v>
      </c>
      <c r="AC1577" s="3">
        <v>175.62</v>
      </c>
      <c r="AD1577" s="3">
        <v>156.62</v>
      </c>
      <c r="AE1577" s="3">
        <v>140.62</v>
      </c>
      <c r="AF1577" s="3">
        <v>130.66999999999999</v>
      </c>
      <c r="AG1577" s="3">
        <v>130.80000000000001</v>
      </c>
      <c r="AH1577" s="3">
        <v>132.16</v>
      </c>
      <c r="AI1577" s="3">
        <v>136.4</v>
      </c>
      <c r="AJ1577" s="3">
        <v>143.43</v>
      </c>
      <c r="AK1577" s="3">
        <v>146.91999999999999</v>
      </c>
      <c r="AL1577" s="3">
        <v>150.12</v>
      </c>
      <c r="AM1577" s="3">
        <v>151.41</v>
      </c>
      <c r="AN1577" s="3">
        <v>152.31</v>
      </c>
      <c r="AO1577" s="3">
        <v>143.16</v>
      </c>
      <c r="AP1577" s="3">
        <v>116.8</v>
      </c>
      <c r="AQ1577" s="3">
        <v>90.8</v>
      </c>
      <c r="AR1577" s="3">
        <v>87.79</v>
      </c>
      <c r="AS1577" s="3">
        <v>82.79</v>
      </c>
      <c r="AT1577" s="3">
        <v>74.790000000000006</v>
      </c>
      <c r="AU1577" s="3">
        <v>75.790000000000006</v>
      </c>
      <c r="AV1577" s="3">
        <v>84.05</v>
      </c>
      <c r="AW1577" s="3">
        <v>89.05</v>
      </c>
      <c r="AX1577" s="3">
        <v>93.05</v>
      </c>
      <c r="AY1577" s="3">
        <v>115.05</v>
      </c>
    </row>
    <row r="1578" spans="1:51" x14ac:dyDescent="0.35">
      <c r="A1578" s="5">
        <f t="shared" si="25"/>
        <v>44935</v>
      </c>
      <c r="B1578" t="s">
        <v>2445</v>
      </c>
      <c r="C1578" s="2">
        <v>44935</v>
      </c>
      <c r="D1578" s="3">
        <v>183.64</v>
      </c>
      <c r="E1578" s="3">
        <v>185.91</v>
      </c>
      <c r="F1578" s="3">
        <v>190.35</v>
      </c>
      <c r="G1578" s="3">
        <v>192.34</v>
      </c>
      <c r="H1578" s="3">
        <v>192.21</v>
      </c>
      <c r="I1578" s="3">
        <v>191.18</v>
      </c>
      <c r="J1578" s="3">
        <v>192.78</v>
      </c>
      <c r="K1578" s="3">
        <v>194.78</v>
      </c>
      <c r="L1578" s="3">
        <v>197.98</v>
      </c>
      <c r="M1578" s="3">
        <v>211.03</v>
      </c>
      <c r="N1578" s="3">
        <v>220.28</v>
      </c>
      <c r="O1578" s="3">
        <v>224.08</v>
      </c>
      <c r="P1578" s="3">
        <v>223.58</v>
      </c>
      <c r="Q1578" s="3">
        <v>209.58</v>
      </c>
      <c r="R1578" s="3">
        <v>198.08</v>
      </c>
      <c r="S1578" s="3">
        <v>190.05</v>
      </c>
      <c r="T1578" s="3">
        <v>183.02</v>
      </c>
      <c r="U1578" s="3">
        <v>174.84</v>
      </c>
      <c r="V1578" s="3">
        <v>176.86</v>
      </c>
      <c r="W1578" s="3">
        <v>181.13</v>
      </c>
      <c r="X1578" s="3">
        <v>187.63</v>
      </c>
      <c r="Y1578" s="3">
        <v>193.13</v>
      </c>
      <c r="Z1578" s="3">
        <v>198.63</v>
      </c>
      <c r="AA1578" s="3">
        <v>203.19</v>
      </c>
      <c r="AB1578" s="3">
        <v>198.84</v>
      </c>
      <c r="AC1578" s="3">
        <v>182.98</v>
      </c>
      <c r="AD1578" s="3">
        <v>160.47999999999999</v>
      </c>
      <c r="AE1578" s="3">
        <v>142.97999999999999</v>
      </c>
      <c r="AF1578" s="3">
        <v>133.03</v>
      </c>
      <c r="AG1578" s="3">
        <v>133.16</v>
      </c>
      <c r="AH1578" s="3">
        <v>134.52000000000001</v>
      </c>
      <c r="AI1578" s="3">
        <v>138.76</v>
      </c>
      <c r="AJ1578" s="3">
        <v>145.79</v>
      </c>
      <c r="AK1578" s="3">
        <v>149.28</v>
      </c>
      <c r="AL1578" s="3">
        <v>152.47999999999999</v>
      </c>
      <c r="AM1578" s="3">
        <v>153.77000000000001</v>
      </c>
      <c r="AN1578" s="3">
        <v>154.66999999999999</v>
      </c>
      <c r="AO1578" s="3">
        <v>145.52000000000001</v>
      </c>
      <c r="AP1578" s="3">
        <v>122.52</v>
      </c>
      <c r="AQ1578" s="3">
        <v>99.52</v>
      </c>
      <c r="AR1578" s="3">
        <v>96.51</v>
      </c>
      <c r="AS1578" s="3">
        <v>91.51</v>
      </c>
      <c r="AT1578" s="3">
        <v>83.51</v>
      </c>
      <c r="AU1578" s="3">
        <v>84.51</v>
      </c>
      <c r="AV1578" s="3">
        <v>92.77</v>
      </c>
      <c r="AW1578" s="3">
        <v>97.77</v>
      </c>
      <c r="AX1578" s="3">
        <v>101.77</v>
      </c>
      <c r="AY1578" s="3">
        <v>123.77</v>
      </c>
    </row>
    <row r="1579" spans="1:51" x14ac:dyDescent="0.35">
      <c r="A1579" s="5">
        <f t="shared" si="25"/>
        <v>44936</v>
      </c>
      <c r="B1579" t="s">
        <v>2446</v>
      </c>
      <c r="C1579" s="2">
        <v>44936</v>
      </c>
      <c r="D1579" s="3">
        <v>171.3</v>
      </c>
      <c r="E1579" s="3">
        <v>174.15</v>
      </c>
      <c r="F1579" s="3">
        <v>179.85</v>
      </c>
      <c r="G1579" s="3">
        <v>181.35</v>
      </c>
      <c r="H1579" s="3">
        <v>181.15</v>
      </c>
      <c r="I1579" s="3">
        <v>180.53</v>
      </c>
      <c r="J1579" s="3">
        <v>182.13</v>
      </c>
      <c r="K1579" s="3">
        <v>184.63</v>
      </c>
      <c r="L1579" s="3">
        <v>189.38</v>
      </c>
      <c r="M1579" s="3">
        <v>202.98</v>
      </c>
      <c r="N1579" s="3">
        <v>211.58</v>
      </c>
      <c r="O1579" s="3">
        <v>215.65</v>
      </c>
      <c r="P1579" s="3">
        <v>215.15</v>
      </c>
      <c r="Q1579" s="3">
        <v>201.15</v>
      </c>
      <c r="R1579" s="3">
        <v>190.5</v>
      </c>
      <c r="S1579" s="3">
        <v>182.47</v>
      </c>
      <c r="T1579" s="3">
        <v>175.44</v>
      </c>
      <c r="U1579" s="3">
        <v>167.26</v>
      </c>
      <c r="V1579" s="3">
        <v>169.28</v>
      </c>
      <c r="W1579" s="3">
        <v>173.55</v>
      </c>
      <c r="X1579" s="3">
        <v>178.47</v>
      </c>
      <c r="Y1579" s="3">
        <v>183.47</v>
      </c>
      <c r="Z1579" s="3">
        <v>188.97</v>
      </c>
      <c r="AA1579" s="3">
        <v>193.53</v>
      </c>
      <c r="AB1579" s="3">
        <v>189.18</v>
      </c>
      <c r="AC1579" s="3">
        <v>173.32</v>
      </c>
      <c r="AD1579" s="3">
        <v>154.32</v>
      </c>
      <c r="AE1579" s="3">
        <v>138.32</v>
      </c>
      <c r="AF1579" s="3">
        <v>128.37</v>
      </c>
      <c r="AG1579" s="3">
        <v>128.5</v>
      </c>
      <c r="AH1579" s="3">
        <v>129.86000000000001</v>
      </c>
      <c r="AI1579" s="3">
        <v>134.1</v>
      </c>
      <c r="AJ1579" s="3">
        <v>141.13</v>
      </c>
      <c r="AK1579" s="3">
        <v>144.62</v>
      </c>
      <c r="AL1579" s="3">
        <v>147.82</v>
      </c>
      <c r="AM1579" s="3">
        <v>149.11000000000001</v>
      </c>
      <c r="AN1579" s="3">
        <v>150.01</v>
      </c>
      <c r="AO1579" s="3">
        <v>140.86000000000001</v>
      </c>
      <c r="AP1579" s="3">
        <v>117.86</v>
      </c>
      <c r="AQ1579" s="3">
        <v>94.86</v>
      </c>
      <c r="AR1579" s="3">
        <v>91.85</v>
      </c>
      <c r="AS1579" s="3">
        <v>86.85</v>
      </c>
      <c r="AT1579" s="3">
        <v>78.849999999999994</v>
      </c>
      <c r="AU1579" s="3">
        <v>79.849999999999994</v>
      </c>
      <c r="AV1579" s="3">
        <v>88.11</v>
      </c>
      <c r="AW1579" s="3">
        <v>93.11</v>
      </c>
      <c r="AX1579" s="3">
        <v>97.11</v>
      </c>
      <c r="AY1579" s="3">
        <v>119.11</v>
      </c>
    </row>
    <row r="1580" spans="1:51" x14ac:dyDescent="0.35">
      <c r="A1580" s="5">
        <f t="shared" si="25"/>
        <v>44937</v>
      </c>
      <c r="B1580" t="s">
        <v>2447</v>
      </c>
      <c r="C1580" s="2">
        <v>44937</v>
      </c>
      <c r="D1580" s="3">
        <v>160.63</v>
      </c>
      <c r="E1580" s="3">
        <v>163.4</v>
      </c>
      <c r="F1580" s="3">
        <v>169.39</v>
      </c>
      <c r="G1580" s="3">
        <v>170.9</v>
      </c>
      <c r="H1580" s="3">
        <v>170.94</v>
      </c>
      <c r="I1580" s="3">
        <v>170.48</v>
      </c>
      <c r="J1580" s="3">
        <v>172.13</v>
      </c>
      <c r="K1580" s="3">
        <v>174.69</v>
      </c>
      <c r="L1580" s="3">
        <v>181.89</v>
      </c>
      <c r="M1580" s="3">
        <v>195.49</v>
      </c>
      <c r="N1580" s="3">
        <v>203.99</v>
      </c>
      <c r="O1580" s="3">
        <v>208.06</v>
      </c>
      <c r="P1580" s="3">
        <v>207.56</v>
      </c>
      <c r="Q1580" s="3">
        <v>193.56</v>
      </c>
      <c r="R1580" s="3">
        <v>184.56</v>
      </c>
      <c r="S1580" s="3">
        <v>177.03</v>
      </c>
      <c r="T1580" s="3">
        <v>170</v>
      </c>
      <c r="U1580" s="3">
        <v>161.82</v>
      </c>
      <c r="V1580" s="3">
        <v>163.84</v>
      </c>
      <c r="W1580" s="3">
        <v>168.11</v>
      </c>
      <c r="X1580" s="3">
        <v>173.61</v>
      </c>
      <c r="Y1580" s="3">
        <v>178.61</v>
      </c>
      <c r="Z1580" s="3">
        <v>184.11</v>
      </c>
      <c r="AA1580" s="3">
        <v>188.67</v>
      </c>
      <c r="AB1580" s="3">
        <v>184.32</v>
      </c>
      <c r="AC1580" s="3">
        <v>168.46</v>
      </c>
      <c r="AD1580" s="3">
        <v>152.46</v>
      </c>
      <c r="AE1580" s="3">
        <v>137.46</v>
      </c>
      <c r="AF1580" s="3">
        <v>127.51</v>
      </c>
      <c r="AG1580" s="3">
        <v>127.64</v>
      </c>
      <c r="AH1580" s="3">
        <v>129</v>
      </c>
      <c r="AI1580" s="3">
        <v>133.24</v>
      </c>
      <c r="AJ1580" s="3">
        <v>140.27000000000001</v>
      </c>
      <c r="AK1580" s="3">
        <v>143.76</v>
      </c>
      <c r="AL1580" s="3">
        <v>146.96</v>
      </c>
      <c r="AM1580" s="3">
        <v>148.25</v>
      </c>
      <c r="AN1580" s="3">
        <v>149.15</v>
      </c>
      <c r="AO1580" s="3">
        <v>140</v>
      </c>
      <c r="AP1580" s="3">
        <v>118</v>
      </c>
      <c r="AQ1580" s="3">
        <v>96.5</v>
      </c>
      <c r="AR1580" s="3">
        <v>93.49</v>
      </c>
      <c r="AS1580" s="3">
        <v>88.49</v>
      </c>
      <c r="AT1580" s="3">
        <v>80.489999999999995</v>
      </c>
      <c r="AU1580" s="3">
        <v>81.489999999999995</v>
      </c>
      <c r="AV1580" s="3">
        <v>89.75</v>
      </c>
      <c r="AW1580" s="3">
        <v>94.75</v>
      </c>
      <c r="AX1580" s="3">
        <v>98.75</v>
      </c>
      <c r="AY1580" s="3">
        <v>120.75</v>
      </c>
    </row>
    <row r="1581" spans="1:51" x14ac:dyDescent="0.35">
      <c r="A1581" s="5">
        <f t="shared" si="25"/>
        <v>44938</v>
      </c>
      <c r="B1581" t="s">
        <v>2448</v>
      </c>
      <c r="C1581" s="2">
        <v>44938</v>
      </c>
      <c r="D1581" s="3">
        <v>167.42</v>
      </c>
      <c r="E1581" s="3">
        <v>168.67</v>
      </c>
      <c r="F1581" s="3">
        <v>172.65</v>
      </c>
      <c r="G1581" s="3">
        <v>174</v>
      </c>
      <c r="H1581" s="3">
        <v>174.36</v>
      </c>
      <c r="I1581" s="3">
        <v>173.76</v>
      </c>
      <c r="J1581" s="3">
        <v>174.86</v>
      </c>
      <c r="K1581" s="3">
        <v>177.41</v>
      </c>
      <c r="L1581" s="3">
        <v>182.51</v>
      </c>
      <c r="M1581" s="3">
        <v>195.91</v>
      </c>
      <c r="N1581" s="3">
        <v>204.41</v>
      </c>
      <c r="O1581" s="3">
        <v>209.98</v>
      </c>
      <c r="P1581" s="3">
        <v>209.98</v>
      </c>
      <c r="Q1581" s="3">
        <v>195.98</v>
      </c>
      <c r="R1581" s="3">
        <v>181.38</v>
      </c>
      <c r="S1581" s="3">
        <v>172.18</v>
      </c>
      <c r="T1581" s="3">
        <v>165.23</v>
      </c>
      <c r="U1581" s="3">
        <v>157.05000000000001</v>
      </c>
      <c r="V1581" s="3">
        <v>159.08000000000001</v>
      </c>
      <c r="W1581" s="3">
        <v>163.35</v>
      </c>
      <c r="X1581" s="3">
        <v>169.05</v>
      </c>
      <c r="Y1581" s="3">
        <v>174.05</v>
      </c>
      <c r="Z1581" s="3">
        <v>179.55</v>
      </c>
      <c r="AA1581" s="3">
        <v>184.11</v>
      </c>
      <c r="AB1581" s="3">
        <v>179.76</v>
      </c>
      <c r="AC1581" s="3">
        <v>163.9</v>
      </c>
      <c r="AD1581" s="3">
        <v>149.4</v>
      </c>
      <c r="AE1581" s="3">
        <v>135.4</v>
      </c>
      <c r="AF1581" s="3">
        <v>125.45</v>
      </c>
      <c r="AG1581" s="3">
        <v>125.58</v>
      </c>
      <c r="AH1581" s="3">
        <v>126.94</v>
      </c>
      <c r="AI1581" s="3">
        <v>131.18</v>
      </c>
      <c r="AJ1581" s="3">
        <v>135.18</v>
      </c>
      <c r="AK1581" s="3">
        <v>138.66999999999999</v>
      </c>
      <c r="AL1581" s="3">
        <v>141.87</v>
      </c>
      <c r="AM1581" s="3">
        <v>143.16</v>
      </c>
      <c r="AN1581" s="3">
        <v>144.06</v>
      </c>
      <c r="AO1581" s="3">
        <v>134.91</v>
      </c>
      <c r="AP1581" s="3">
        <v>115.66</v>
      </c>
      <c r="AQ1581" s="3">
        <v>97.41</v>
      </c>
      <c r="AR1581" s="3">
        <v>94.4</v>
      </c>
      <c r="AS1581" s="3">
        <v>89.4</v>
      </c>
      <c r="AT1581" s="3">
        <v>81.400000000000006</v>
      </c>
      <c r="AU1581" s="3">
        <v>82.4</v>
      </c>
      <c r="AV1581" s="3">
        <v>90.66</v>
      </c>
      <c r="AW1581" s="3">
        <v>95.66</v>
      </c>
      <c r="AX1581" s="3">
        <v>99.66</v>
      </c>
      <c r="AY1581" s="3">
        <v>118.66</v>
      </c>
    </row>
    <row r="1582" spans="1:51" x14ac:dyDescent="0.35">
      <c r="A1582" s="5">
        <f t="shared" si="25"/>
        <v>44939</v>
      </c>
      <c r="B1582" t="s">
        <v>2450</v>
      </c>
      <c r="C1582" s="2">
        <v>44939</v>
      </c>
      <c r="D1582" s="3">
        <v>162.54</v>
      </c>
      <c r="E1582" s="3">
        <v>163.05000000000001</v>
      </c>
      <c r="F1582" s="3">
        <v>166.17</v>
      </c>
      <c r="G1582" s="3">
        <v>168.07</v>
      </c>
      <c r="H1582" s="3">
        <v>168.47</v>
      </c>
      <c r="I1582" s="3">
        <v>167.87</v>
      </c>
      <c r="J1582" s="3">
        <v>168.91</v>
      </c>
      <c r="K1582" s="3">
        <v>171.22</v>
      </c>
      <c r="L1582" s="3">
        <v>176.12</v>
      </c>
      <c r="M1582" s="3">
        <v>189.52</v>
      </c>
      <c r="N1582" s="3">
        <v>198.02</v>
      </c>
      <c r="O1582" s="3">
        <v>203.02</v>
      </c>
      <c r="P1582" s="3">
        <v>203.02</v>
      </c>
      <c r="Q1582" s="3">
        <v>189.02</v>
      </c>
      <c r="R1582" s="3">
        <v>177.51</v>
      </c>
      <c r="S1582" s="3">
        <v>168.31</v>
      </c>
      <c r="T1582" s="3">
        <v>161.33000000000001</v>
      </c>
      <c r="U1582" s="3">
        <v>152.13</v>
      </c>
      <c r="V1582" s="3">
        <v>154.15</v>
      </c>
      <c r="W1582" s="3">
        <v>158.41999999999999</v>
      </c>
      <c r="X1582" s="3">
        <v>164.56</v>
      </c>
      <c r="Y1582" s="3">
        <v>169.56</v>
      </c>
      <c r="Z1582" s="3">
        <v>175.06</v>
      </c>
      <c r="AA1582" s="3">
        <v>179.62</v>
      </c>
      <c r="AB1582" s="3">
        <v>175.27</v>
      </c>
      <c r="AC1582" s="3">
        <v>159.41</v>
      </c>
      <c r="AD1582" s="3">
        <v>146.41</v>
      </c>
      <c r="AE1582" s="3">
        <v>133.41</v>
      </c>
      <c r="AF1582" s="3">
        <v>123.46</v>
      </c>
      <c r="AG1582" s="3">
        <v>123.59</v>
      </c>
      <c r="AH1582" s="3">
        <v>124.95</v>
      </c>
      <c r="AI1582" s="3">
        <v>129.19</v>
      </c>
      <c r="AJ1582" s="3">
        <v>133.19</v>
      </c>
      <c r="AK1582" s="3">
        <v>136.68</v>
      </c>
      <c r="AL1582" s="3">
        <v>139.88</v>
      </c>
      <c r="AM1582" s="3">
        <v>141.16999999999999</v>
      </c>
      <c r="AN1582" s="3">
        <v>142.07</v>
      </c>
      <c r="AO1582" s="3">
        <v>132.91999999999999</v>
      </c>
      <c r="AP1582" s="3">
        <v>113.67</v>
      </c>
      <c r="AQ1582" s="3">
        <v>95.42</v>
      </c>
      <c r="AR1582" s="3">
        <v>92.41</v>
      </c>
      <c r="AS1582" s="3">
        <v>87.41</v>
      </c>
      <c r="AT1582" s="3">
        <v>79.41</v>
      </c>
      <c r="AU1582" s="3">
        <v>80.41</v>
      </c>
      <c r="AV1582" s="3">
        <v>88.67</v>
      </c>
      <c r="AW1582" s="3">
        <v>93.67</v>
      </c>
      <c r="AX1582" s="3">
        <v>97.67</v>
      </c>
      <c r="AY1582" s="3">
        <v>113.67</v>
      </c>
    </row>
    <row r="1583" spans="1:51" x14ac:dyDescent="0.35">
      <c r="A1583" s="5">
        <f t="shared" si="25"/>
        <v>44942</v>
      </c>
      <c r="B1583" t="s">
        <v>2451</v>
      </c>
      <c r="C1583" s="2">
        <v>44942</v>
      </c>
      <c r="D1583" s="3">
        <v>136.76</v>
      </c>
      <c r="E1583" s="3">
        <v>138.25</v>
      </c>
      <c r="F1583" s="3">
        <v>142.13</v>
      </c>
      <c r="G1583" s="3">
        <v>144.12</v>
      </c>
      <c r="H1583" s="3">
        <v>144.13</v>
      </c>
      <c r="I1583" s="3">
        <v>144.13</v>
      </c>
      <c r="J1583" s="3">
        <v>145.61000000000001</v>
      </c>
      <c r="K1583" s="3">
        <v>147.91999999999999</v>
      </c>
      <c r="L1583" s="3">
        <v>153.54</v>
      </c>
      <c r="M1583" s="3">
        <v>166.94</v>
      </c>
      <c r="N1583" s="3">
        <v>175.44</v>
      </c>
      <c r="O1583" s="3">
        <v>180.55</v>
      </c>
      <c r="P1583" s="3">
        <v>181.05</v>
      </c>
      <c r="Q1583" s="3">
        <v>169.05</v>
      </c>
      <c r="R1583" s="3">
        <v>159.05000000000001</v>
      </c>
      <c r="S1583" s="3">
        <v>149.85</v>
      </c>
      <c r="T1583" s="3">
        <v>142.87</v>
      </c>
      <c r="U1583" s="3">
        <v>133.66999999999999</v>
      </c>
      <c r="V1583" s="3">
        <v>135.69</v>
      </c>
      <c r="W1583" s="3">
        <v>139.96</v>
      </c>
      <c r="X1583" s="3">
        <v>147.1</v>
      </c>
      <c r="Y1583" s="3">
        <v>152.1</v>
      </c>
      <c r="Z1583" s="3">
        <v>157.6</v>
      </c>
      <c r="AA1583" s="3">
        <v>162.16</v>
      </c>
      <c r="AB1583" s="3">
        <v>157.81</v>
      </c>
      <c r="AC1583" s="3">
        <v>143.81</v>
      </c>
      <c r="AD1583" s="3">
        <v>133.81</v>
      </c>
      <c r="AE1583" s="3">
        <v>124.31</v>
      </c>
      <c r="AF1583" s="3">
        <v>114.36</v>
      </c>
      <c r="AG1583" s="3">
        <v>114.49</v>
      </c>
      <c r="AH1583" s="3">
        <v>115.85</v>
      </c>
      <c r="AI1583" s="3">
        <v>120.09</v>
      </c>
      <c r="AJ1583" s="3">
        <v>123.09</v>
      </c>
      <c r="AK1583" s="3">
        <v>126.08</v>
      </c>
      <c r="AL1583" s="3">
        <v>129.28</v>
      </c>
      <c r="AM1583" s="3">
        <v>130.57</v>
      </c>
      <c r="AN1583" s="3">
        <v>131.47</v>
      </c>
      <c r="AO1583" s="3">
        <v>122.32</v>
      </c>
      <c r="AP1583" s="3">
        <v>105.07</v>
      </c>
      <c r="AQ1583" s="3">
        <v>88.82</v>
      </c>
      <c r="AR1583" s="3">
        <v>85.81</v>
      </c>
      <c r="AS1583" s="3">
        <v>80.81</v>
      </c>
      <c r="AT1583" s="3">
        <v>72.81</v>
      </c>
      <c r="AU1583" s="3">
        <v>73.81</v>
      </c>
      <c r="AV1583" s="3">
        <v>82.07</v>
      </c>
      <c r="AW1583" s="3">
        <v>87.07</v>
      </c>
      <c r="AX1583" s="3">
        <v>94.07</v>
      </c>
      <c r="AY1583" s="3">
        <v>107.07</v>
      </c>
    </row>
    <row r="1584" spans="1:51" x14ac:dyDescent="0.35">
      <c r="A1584" s="5">
        <f t="shared" si="25"/>
        <v>44943</v>
      </c>
      <c r="B1584" t="s">
        <v>2452</v>
      </c>
      <c r="C1584" s="2">
        <v>44943</v>
      </c>
      <c r="D1584" s="3">
        <v>150.74</v>
      </c>
      <c r="E1584" s="3">
        <v>151</v>
      </c>
      <c r="F1584" s="3">
        <v>153.41999999999999</v>
      </c>
      <c r="G1584" s="3">
        <v>155.52000000000001</v>
      </c>
      <c r="H1584" s="3">
        <v>155.41999999999999</v>
      </c>
      <c r="I1584" s="3">
        <v>154.75</v>
      </c>
      <c r="J1584" s="3">
        <v>156.44999999999999</v>
      </c>
      <c r="K1584" s="3">
        <v>158.84</v>
      </c>
      <c r="L1584" s="3">
        <v>163.52000000000001</v>
      </c>
      <c r="M1584" s="3">
        <v>176.92</v>
      </c>
      <c r="N1584" s="3">
        <v>185.42</v>
      </c>
      <c r="O1584" s="3">
        <v>189.03</v>
      </c>
      <c r="P1584" s="3">
        <v>189.53</v>
      </c>
      <c r="Q1584" s="3">
        <v>179.53</v>
      </c>
      <c r="R1584" s="3">
        <v>167.03</v>
      </c>
      <c r="S1584" s="3">
        <v>155.03</v>
      </c>
      <c r="T1584" s="3">
        <v>148.06</v>
      </c>
      <c r="U1584" s="3">
        <v>138.88</v>
      </c>
      <c r="V1584" s="3">
        <v>140.91999999999999</v>
      </c>
      <c r="W1584" s="3">
        <v>145.21</v>
      </c>
      <c r="X1584" s="3">
        <v>152.37</v>
      </c>
      <c r="Y1584" s="3">
        <v>157.38999999999999</v>
      </c>
      <c r="Z1584" s="3">
        <v>162.91999999999999</v>
      </c>
      <c r="AA1584" s="3">
        <v>167.5</v>
      </c>
      <c r="AB1584" s="3">
        <v>163.16999999999999</v>
      </c>
      <c r="AC1584" s="3">
        <v>149.19999999999999</v>
      </c>
      <c r="AD1584" s="3">
        <v>136.22</v>
      </c>
      <c r="AE1584" s="3">
        <v>124.07</v>
      </c>
      <c r="AF1584" s="3">
        <v>114.19</v>
      </c>
      <c r="AG1584" s="3">
        <v>114.45</v>
      </c>
      <c r="AH1584" s="3">
        <v>115.97</v>
      </c>
      <c r="AI1584" s="3">
        <v>120.44</v>
      </c>
      <c r="AJ1584" s="3">
        <v>125.08</v>
      </c>
      <c r="AK1584" s="3">
        <v>128.07</v>
      </c>
      <c r="AL1584" s="3">
        <v>131.27000000000001</v>
      </c>
      <c r="AM1584" s="3">
        <v>132.56</v>
      </c>
      <c r="AN1584" s="3">
        <v>133.46</v>
      </c>
      <c r="AO1584" s="3">
        <v>124.31</v>
      </c>
      <c r="AP1584" s="3">
        <v>106.56</v>
      </c>
      <c r="AQ1584" s="3">
        <v>89.81</v>
      </c>
      <c r="AR1584" s="3">
        <v>86.8</v>
      </c>
      <c r="AS1584" s="3">
        <v>81.8</v>
      </c>
      <c r="AT1584" s="3">
        <v>76.8</v>
      </c>
      <c r="AU1584" s="3">
        <v>78.8</v>
      </c>
      <c r="AV1584" s="3">
        <v>87.06</v>
      </c>
      <c r="AW1584" s="3">
        <v>92.06</v>
      </c>
      <c r="AX1584" s="3">
        <v>99.06</v>
      </c>
      <c r="AY1584" s="3">
        <v>109.06</v>
      </c>
    </row>
    <row r="1585" spans="1:51" x14ac:dyDescent="0.35">
      <c r="A1585" s="5">
        <f t="shared" si="25"/>
        <v>44944</v>
      </c>
      <c r="B1585" t="s">
        <v>2453</v>
      </c>
      <c r="C1585" s="2">
        <v>44944</v>
      </c>
      <c r="D1585" s="3">
        <v>153.88</v>
      </c>
      <c r="E1585" s="3">
        <v>153.88999999999999</v>
      </c>
      <c r="F1585" s="3">
        <v>156.69</v>
      </c>
      <c r="G1585" s="3">
        <v>158.33000000000001</v>
      </c>
      <c r="H1585" s="3">
        <v>158.69</v>
      </c>
      <c r="I1585" s="3">
        <v>157.79</v>
      </c>
      <c r="J1585" s="3">
        <v>159.29</v>
      </c>
      <c r="K1585" s="3">
        <v>162.11000000000001</v>
      </c>
      <c r="L1585" s="3">
        <v>166.01</v>
      </c>
      <c r="M1585" s="3">
        <v>179.21</v>
      </c>
      <c r="N1585" s="3">
        <v>187.71</v>
      </c>
      <c r="O1585" s="3">
        <v>192.46</v>
      </c>
      <c r="P1585" s="3">
        <v>192.46</v>
      </c>
      <c r="Q1585" s="3">
        <v>182.46</v>
      </c>
      <c r="R1585" s="3">
        <v>170.96</v>
      </c>
      <c r="S1585" s="3">
        <v>159.96</v>
      </c>
      <c r="T1585" s="3">
        <v>152.99</v>
      </c>
      <c r="U1585" s="3">
        <v>143.81</v>
      </c>
      <c r="V1585" s="3">
        <v>145.85</v>
      </c>
      <c r="W1585" s="3">
        <v>150.13999999999999</v>
      </c>
      <c r="X1585" s="3">
        <v>157.51</v>
      </c>
      <c r="Y1585" s="3">
        <v>162.53</v>
      </c>
      <c r="Z1585" s="3">
        <v>168.06</v>
      </c>
      <c r="AA1585" s="3">
        <v>172.64</v>
      </c>
      <c r="AB1585" s="3">
        <v>168.31</v>
      </c>
      <c r="AC1585" s="3">
        <v>154.34</v>
      </c>
      <c r="AD1585" s="3">
        <v>139.26</v>
      </c>
      <c r="AE1585" s="3">
        <v>126.11</v>
      </c>
      <c r="AF1585" s="3">
        <v>116.23</v>
      </c>
      <c r="AG1585" s="3">
        <v>116.49</v>
      </c>
      <c r="AH1585" s="3">
        <v>118.01</v>
      </c>
      <c r="AI1585" s="3">
        <v>122.48</v>
      </c>
      <c r="AJ1585" s="3">
        <v>125.38</v>
      </c>
      <c r="AK1585" s="3">
        <v>126.78</v>
      </c>
      <c r="AL1585" s="3">
        <v>129.97999999999999</v>
      </c>
      <c r="AM1585" s="3">
        <v>131.27000000000001</v>
      </c>
      <c r="AN1585" s="3">
        <v>132.16999999999999</v>
      </c>
      <c r="AO1585" s="3">
        <v>123.02</v>
      </c>
      <c r="AP1585" s="3">
        <v>105.27</v>
      </c>
      <c r="AQ1585" s="3">
        <v>88.52</v>
      </c>
      <c r="AR1585" s="3">
        <v>85.51</v>
      </c>
      <c r="AS1585" s="3">
        <v>82.51</v>
      </c>
      <c r="AT1585" s="3">
        <v>79.510000000000005</v>
      </c>
      <c r="AU1585" s="3">
        <v>81.510000000000005</v>
      </c>
      <c r="AV1585" s="3">
        <v>88.77</v>
      </c>
      <c r="AW1585" s="3">
        <v>96.77</v>
      </c>
      <c r="AX1585" s="3">
        <v>103.77</v>
      </c>
      <c r="AY1585" s="3">
        <v>110.77</v>
      </c>
    </row>
    <row r="1586" spans="1:51" x14ac:dyDescent="0.35">
      <c r="A1586" s="5">
        <f t="shared" si="25"/>
        <v>44945</v>
      </c>
      <c r="B1586" t="s">
        <v>2454</v>
      </c>
      <c r="C1586" s="2">
        <v>44945</v>
      </c>
      <c r="D1586" s="3">
        <v>152.52000000000001</v>
      </c>
      <c r="E1586" s="3">
        <v>152.32</v>
      </c>
      <c r="F1586" s="3">
        <v>154.83000000000001</v>
      </c>
      <c r="G1586" s="3">
        <v>156.83000000000001</v>
      </c>
      <c r="H1586" s="3">
        <v>157.41</v>
      </c>
      <c r="I1586" s="3">
        <v>156.41</v>
      </c>
      <c r="J1586" s="3">
        <v>157.91</v>
      </c>
      <c r="K1586" s="3">
        <v>160.83000000000001</v>
      </c>
      <c r="L1586" s="3">
        <v>164.83</v>
      </c>
      <c r="M1586" s="3">
        <v>177.9</v>
      </c>
      <c r="N1586" s="3">
        <v>186.4</v>
      </c>
      <c r="O1586" s="3">
        <v>191.19</v>
      </c>
      <c r="P1586" s="3">
        <v>191.19</v>
      </c>
      <c r="Q1586" s="3">
        <v>182.89</v>
      </c>
      <c r="R1586" s="3">
        <v>171.89</v>
      </c>
      <c r="S1586" s="3">
        <v>161.38999999999999</v>
      </c>
      <c r="T1586" s="3">
        <v>154.41999999999999</v>
      </c>
      <c r="U1586" s="3">
        <v>149.13999999999999</v>
      </c>
      <c r="V1586" s="3">
        <v>151.43</v>
      </c>
      <c r="W1586" s="3">
        <v>155.72</v>
      </c>
      <c r="X1586" s="3">
        <v>159.79</v>
      </c>
      <c r="Y1586" s="3">
        <v>163.71</v>
      </c>
      <c r="Z1586" s="3">
        <v>169.13</v>
      </c>
      <c r="AA1586" s="3">
        <v>173.57</v>
      </c>
      <c r="AB1586" s="3">
        <v>168.98</v>
      </c>
      <c r="AC1586" s="3">
        <v>154.88</v>
      </c>
      <c r="AD1586" s="3">
        <v>137.38999999999999</v>
      </c>
      <c r="AE1586" s="3">
        <v>122.89</v>
      </c>
      <c r="AF1586" s="3">
        <v>113.01</v>
      </c>
      <c r="AG1586" s="3">
        <v>113.27</v>
      </c>
      <c r="AH1586" s="3">
        <v>114.79</v>
      </c>
      <c r="AI1586" s="3">
        <v>119.26</v>
      </c>
      <c r="AJ1586" s="3">
        <v>123.16</v>
      </c>
      <c r="AK1586" s="3">
        <v>125.56</v>
      </c>
      <c r="AL1586" s="3">
        <v>128.76</v>
      </c>
      <c r="AM1586" s="3">
        <v>130.05000000000001</v>
      </c>
      <c r="AN1586" s="3">
        <v>130.94999999999999</v>
      </c>
      <c r="AO1586" s="3">
        <v>121.8</v>
      </c>
      <c r="AP1586" s="3">
        <v>106.8</v>
      </c>
      <c r="AQ1586" s="3">
        <v>92.8</v>
      </c>
      <c r="AR1586" s="3">
        <v>89.79</v>
      </c>
      <c r="AS1586" s="3">
        <v>86.79</v>
      </c>
      <c r="AT1586" s="3">
        <v>83.79</v>
      </c>
      <c r="AU1586" s="3">
        <v>85.79</v>
      </c>
      <c r="AV1586" s="3">
        <v>91.05</v>
      </c>
      <c r="AW1586" s="3">
        <v>99.05</v>
      </c>
      <c r="AX1586" s="3">
        <v>106.05</v>
      </c>
      <c r="AY1586" s="3">
        <v>113.05</v>
      </c>
    </row>
    <row r="1587" spans="1:51" x14ac:dyDescent="0.35">
      <c r="A1587" s="5">
        <f t="shared" si="25"/>
        <v>44946</v>
      </c>
      <c r="B1587" t="s">
        <v>2455</v>
      </c>
      <c r="C1587" s="2">
        <v>44946</v>
      </c>
      <c r="D1587" s="3">
        <v>168.9</v>
      </c>
      <c r="E1587" s="3">
        <v>169.09</v>
      </c>
      <c r="F1587" s="3">
        <v>171.09</v>
      </c>
      <c r="G1587" s="3">
        <v>173.26</v>
      </c>
      <c r="H1587" s="3">
        <v>173.44</v>
      </c>
      <c r="I1587" s="3">
        <v>172.59</v>
      </c>
      <c r="J1587" s="3">
        <v>173.89</v>
      </c>
      <c r="K1587" s="3">
        <v>175.44</v>
      </c>
      <c r="L1587" s="3">
        <v>180.14</v>
      </c>
      <c r="M1587" s="3">
        <v>192.92</v>
      </c>
      <c r="N1587" s="3">
        <v>201.14</v>
      </c>
      <c r="O1587" s="3">
        <v>206.49</v>
      </c>
      <c r="P1587" s="3">
        <v>205.99</v>
      </c>
      <c r="Q1587" s="3">
        <v>197.69</v>
      </c>
      <c r="R1587" s="3">
        <v>183.69</v>
      </c>
      <c r="S1587" s="3">
        <v>171.19</v>
      </c>
      <c r="T1587" s="3">
        <v>164.22</v>
      </c>
      <c r="U1587" s="3">
        <v>159.56</v>
      </c>
      <c r="V1587" s="3">
        <v>161.85</v>
      </c>
      <c r="W1587" s="3">
        <v>166.14</v>
      </c>
      <c r="X1587" s="3">
        <v>169.21</v>
      </c>
      <c r="Y1587" s="3">
        <v>173.13</v>
      </c>
      <c r="Z1587" s="3">
        <v>176.55</v>
      </c>
      <c r="AA1587" s="3">
        <v>180.99</v>
      </c>
      <c r="AB1587" s="3">
        <v>176.4</v>
      </c>
      <c r="AC1587" s="3">
        <v>162.30000000000001</v>
      </c>
      <c r="AD1587" s="3">
        <v>142.31</v>
      </c>
      <c r="AE1587" s="3">
        <v>125.81</v>
      </c>
      <c r="AF1587" s="3">
        <v>115.93</v>
      </c>
      <c r="AG1587" s="3">
        <v>116.19</v>
      </c>
      <c r="AH1587" s="3">
        <v>117.71</v>
      </c>
      <c r="AI1587" s="3">
        <v>122.18</v>
      </c>
      <c r="AJ1587" s="3">
        <v>126.08</v>
      </c>
      <c r="AK1587" s="3">
        <v>128.47999999999999</v>
      </c>
      <c r="AL1587" s="3">
        <v>131.68</v>
      </c>
      <c r="AM1587" s="3">
        <v>132.97</v>
      </c>
      <c r="AN1587" s="3">
        <v>133.87</v>
      </c>
      <c r="AO1587" s="3">
        <v>124.72</v>
      </c>
      <c r="AP1587" s="3">
        <v>109.72</v>
      </c>
      <c r="AQ1587" s="3">
        <v>95.72</v>
      </c>
      <c r="AR1587" s="3">
        <v>92.71</v>
      </c>
      <c r="AS1587" s="3">
        <v>89.71</v>
      </c>
      <c r="AT1587" s="3">
        <v>86.71</v>
      </c>
      <c r="AU1587" s="3">
        <v>88.71</v>
      </c>
      <c r="AV1587" s="3">
        <v>93.97</v>
      </c>
      <c r="AW1587" s="3">
        <v>101.97</v>
      </c>
      <c r="AX1587" s="3">
        <v>108.97</v>
      </c>
      <c r="AY1587" s="3">
        <v>115.97</v>
      </c>
    </row>
    <row r="1588" spans="1:51" x14ac:dyDescent="0.35">
      <c r="A1588" s="5">
        <f t="shared" si="25"/>
        <v>44949</v>
      </c>
      <c r="B1588" t="s">
        <v>2456</v>
      </c>
      <c r="C1588" s="2">
        <v>44949</v>
      </c>
      <c r="D1588" s="3">
        <v>166.72</v>
      </c>
      <c r="E1588" s="3">
        <v>167.42</v>
      </c>
      <c r="F1588" s="3">
        <v>169</v>
      </c>
      <c r="G1588" s="3">
        <v>171.15</v>
      </c>
      <c r="H1588" s="3">
        <v>171.26</v>
      </c>
      <c r="I1588" s="3">
        <v>170.41</v>
      </c>
      <c r="J1588" s="3">
        <v>172.34</v>
      </c>
      <c r="K1588" s="3">
        <v>174.54</v>
      </c>
      <c r="L1588" s="3">
        <v>180.04</v>
      </c>
      <c r="M1588" s="3">
        <v>193.04</v>
      </c>
      <c r="N1588" s="3">
        <v>202.04</v>
      </c>
      <c r="O1588" s="3">
        <v>205.09</v>
      </c>
      <c r="P1588" s="3">
        <v>203.89</v>
      </c>
      <c r="Q1588" s="3">
        <v>195.59</v>
      </c>
      <c r="R1588" s="3">
        <v>182.69</v>
      </c>
      <c r="S1588" s="3">
        <v>171.19</v>
      </c>
      <c r="T1588" s="3">
        <v>166.22</v>
      </c>
      <c r="U1588" s="3">
        <v>161.56</v>
      </c>
      <c r="V1588" s="3">
        <v>163.85</v>
      </c>
      <c r="W1588" s="3">
        <v>168.14</v>
      </c>
      <c r="X1588" s="3">
        <v>171.21</v>
      </c>
      <c r="Y1588" s="3">
        <v>175.13</v>
      </c>
      <c r="Z1588" s="3">
        <v>178.55</v>
      </c>
      <c r="AA1588" s="3">
        <v>182.99</v>
      </c>
      <c r="AB1588" s="3">
        <v>178.4</v>
      </c>
      <c r="AC1588" s="3">
        <v>164.3</v>
      </c>
      <c r="AD1588" s="3">
        <v>141.31</v>
      </c>
      <c r="AE1588" s="3">
        <v>121.81</v>
      </c>
      <c r="AF1588" s="3">
        <v>111.94</v>
      </c>
      <c r="AG1588" s="3">
        <v>112.2</v>
      </c>
      <c r="AH1588" s="3">
        <v>113.72</v>
      </c>
      <c r="AI1588" s="3">
        <v>118.19</v>
      </c>
      <c r="AJ1588" s="3">
        <v>122.09</v>
      </c>
      <c r="AK1588" s="3">
        <v>124.49</v>
      </c>
      <c r="AL1588" s="3">
        <v>127.69</v>
      </c>
      <c r="AM1588" s="3">
        <v>128.97999999999999</v>
      </c>
      <c r="AN1588" s="3">
        <v>129.88</v>
      </c>
      <c r="AO1588" s="3">
        <v>120.73</v>
      </c>
      <c r="AP1588" s="3">
        <v>105.73</v>
      </c>
      <c r="AQ1588" s="3">
        <v>92.73</v>
      </c>
      <c r="AR1588" s="3">
        <v>89.72</v>
      </c>
      <c r="AS1588" s="3">
        <v>86.72</v>
      </c>
      <c r="AT1588" s="3">
        <v>83.72</v>
      </c>
      <c r="AU1588" s="3">
        <v>85.72</v>
      </c>
      <c r="AV1588" s="3">
        <v>90.98</v>
      </c>
      <c r="AW1588" s="3">
        <v>98.98</v>
      </c>
      <c r="AX1588" s="3">
        <v>105.98</v>
      </c>
      <c r="AY1588" s="3">
        <v>112.98</v>
      </c>
    </row>
    <row r="1589" spans="1:51" x14ac:dyDescent="0.35">
      <c r="A1589" s="5">
        <f t="shared" si="25"/>
        <v>44950</v>
      </c>
      <c r="B1589" t="s">
        <v>2457</v>
      </c>
      <c r="C1589" s="2">
        <v>44950</v>
      </c>
      <c r="D1589" s="3">
        <v>147.66</v>
      </c>
      <c r="E1589" s="3">
        <v>148.19</v>
      </c>
      <c r="F1589" s="3">
        <v>150.41</v>
      </c>
      <c r="G1589" s="3">
        <v>152.16</v>
      </c>
      <c r="H1589" s="3">
        <v>152.27000000000001</v>
      </c>
      <c r="I1589" s="3">
        <v>151.5</v>
      </c>
      <c r="J1589" s="3">
        <v>153.15</v>
      </c>
      <c r="K1589" s="3">
        <v>155.65</v>
      </c>
      <c r="L1589" s="3">
        <v>161.36000000000001</v>
      </c>
      <c r="M1589" s="3">
        <v>174.48</v>
      </c>
      <c r="N1589" s="3">
        <v>183.61</v>
      </c>
      <c r="O1589" s="3">
        <v>187.25</v>
      </c>
      <c r="P1589" s="3">
        <v>186.05</v>
      </c>
      <c r="Q1589" s="3">
        <v>177.75</v>
      </c>
      <c r="R1589" s="3">
        <v>167.34</v>
      </c>
      <c r="S1589" s="3">
        <v>157.34</v>
      </c>
      <c r="T1589" s="3">
        <v>152.37</v>
      </c>
      <c r="U1589" s="3">
        <v>147.07</v>
      </c>
      <c r="V1589" s="3">
        <v>149.36000000000001</v>
      </c>
      <c r="W1589" s="3">
        <v>153.63999999999999</v>
      </c>
      <c r="X1589" s="3">
        <v>157.69999999999999</v>
      </c>
      <c r="Y1589" s="3">
        <v>161.62</v>
      </c>
      <c r="Z1589" s="3">
        <v>165.03</v>
      </c>
      <c r="AA1589" s="3">
        <v>169.46</v>
      </c>
      <c r="AB1589" s="3">
        <v>164.87</v>
      </c>
      <c r="AC1589" s="3">
        <v>152.87</v>
      </c>
      <c r="AD1589" s="3">
        <v>135.87</v>
      </c>
      <c r="AE1589" s="3">
        <v>120.37</v>
      </c>
      <c r="AF1589" s="3">
        <v>110.5</v>
      </c>
      <c r="AG1589" s="3">
        <v>110.76</v>
      </c>
      <c r="AH1589" s="3">
        <v>112.28</v>
      </c>
      <c r="AI1589" s="3">
        <v>116.75</v>
      </c>
      <c r="AJ1589" s="3">
        <v>120.65</v>
      </c>
      <c r="AK1589" s="3">
        <v>123.05</v>
      </c>
      <c r="AL1589" s="3">
        <v>126.25</v>
      </c>
      <c r="AM1589" s="3">
        <v>127.54</v>
      </c>
      <c r="AN1589" s="3">
        <v>128.44</v>
      </c>
      <c r="AO1589" s="3">
        <v>119.29</v>
      </c>
      <c r="AP1589" s="3">
        <v>104.29</v>
      </c>
      <c r="AQ1589" s="3">
        <v>91.29</v>
      </c>
      <c r="AR1589" s="3">
        <v>88.28</v>
      </c>
      <c r="AS1589" s="3">
        <v>85.28</v>
      </c>
      <c r="AT1589" s="3">
        <v>82.28</v>
      </c>
      <c r="AU1589" s="3">
        <v>84.28</v>
      </c>
      <c r="AV1589" s="3">
        <v>89.54</v>
      </c>
      <c r="AW1589" s="3">
        <v>97.54</v>
      </c>
      <c r="AX1589" s="3">
        <v>104.54</v>
      </c>
      <c r="AY1589" s="3">
        <v>111.54</v>
      </c>
    </row>
    <row r="1590" spans="1:51" x14ac:dyDescent="0.35">
      <c r="A1590" s="5">
        <f t="shared" si="25"/>
        <v>44951</v>
      </c>
      <c r="B1590" t="s">
        <v>2458</v>
      </c>
      <c r="C1590" s="2">
        <v>44951</v>
      </c>
      <c r="D1590" s="3">
        <v>143.22999999999999</v>
      </c>
      <c r="E1590" s="3">
        <v>142.94</v>
      </c>
      <c r="F1590" s="3">
        <v>145.9</v>
      </c>
      <c r="G1590" s="3">
        <v>147.24</v>
      </c>
      <c r="H1590" s="3">
        <v>147.11000000000001</v>
      </c>
      <c r="I1590" s="3">
        <v>146.72999999999999</v>
      </c>
      <c r="J1590" s="3">
        <v>148.47</v>
      </c>
      <c r="K1590" s="3">
        <v>151.1</v>
      </c>
      <c r="L1590" s="3">
        <v>156.51</v>
      </c>
      <c r="M1590" s="3">
        <v>169.51</v>
      </c>
      <c r="N1590" s="3">
        <v>178.51</v>
      </c>
      <c r="O1590" s="3">
        <v>182.15</v>
      </c>
      <c r="P1590" s="3">
        <v>180.95</v>
      </c>
      <c r="Q1590" s="3">
        <v>172.65</v>
      </c>
      <c r="R1590" s="3">
        <v>161.82</v>
      </c>
      <c r="S1590" s="3">
        <v>151.72999999999999</v>
      </c>
      <c r="T1590" s="3">
        <v>146.65</v>
      </c>
      <c r="U1590" s="3">
        <v>141.24</v>
      </c>
      <c r="V1590" s="3">
        <v>143.41999999999999</v>
      </c>
      <c r="W1590" s="3">
        <v>147.59</v>
      </c>
      <c r="X1590" s="3">
        <v>152.56</v>
      </c>
      <c r="Y1590" s="3">
        <v>156.37</v>
      </c>
      <c r="Z1590" s="3">
        <v>159.65</v>
      </c>
      <c r="AA1590" s="3">
        <v>163.54</v>
      </c>
      <c r="AB1590" s="3">
        <v>158.94999999999999</v>
      </c>
      <c r="AC1590" s="3">
        <v>146.94999999999999</v>
      </c>
      <c r="AD1590" s="3">
        <v>132.65</v>
      </c>
      <c r="AE1590" s="3">
        <v>118.55</v>
      </c>
      <c r="AF1590" s="3">
        <v>108.97</v>
      </c>
      <c r="AG1590" s="3">
        <v>109.44</v>
      </c>
      <c r="AH1590" s="3">
        <v>111.21</v>
      </c>
      <c r="AI1590" s="3">
        <v>115.97</v>
      </c>
      <c r="AJ1590" s="3">
        <v>119.51</v>
      </c>
      <c r="AK1590" s="3">
        <v>121.91</v>
      </c>
      <c r="AL1590" s="3">
        <v>125.12</v>
      </c>
      <c r="AM1590" s="3">
        <v>126.41</v>
      </c>
      <c r="AN1590" s="3">
        <v>127.31</v>
      </c>
      <c r="AO1590" s="3">
        <v>118.16</v>
      </c>
      <c r="AP1590" s="3">
        <v>103.16</v>
      </c>
      <c r="AQ1590" s="3">
        <v>90.16</v>
      </c>
      <c r="AR1590" s="3">
        <v>87.15</v>
      </c>
      <c r="AS1590" s="3">
        <v>84.15</v>
      </c>
      <c r="AT1590" s="3">
        <v>81.14</v>
      </c>
      <c r="AU1590" s="3">
        <v>83.14</v>
      </c>
      <c r="AV1590" s="3">
        <v>88.4</v>
      </c>
      <c r="AW1590" s="3">
        <v>96.4</v>
      </c>
      <c r="AX1590" s="3">
        <v>103.4</v>
      </c>
      <c r="AY1590" s="3">
        <v>110.4</v>
      </c>
    </row>
    <row r="1591" spans="1:51" x14ac:dyDescent="0.35">
      <c r="A1591" s="5">
        <f t="shared" si="25"/>
        <v>44952</v>
      </c>
      <c r="B1591" t="s">
        <v>2459</v>
      </c>
      <c r="C1591" s="2">
        <v>44952</v>
      </c>
      <c r="D1591" s="3">
        <v>139.22</v>
      </c>
      <c r="E1591" s="3">
        <v>138.63</v>
      </c>
      <c r="F1591" s="3">
        <v>140.75</v>
      </c>
      <c r="G1591" s="3">
        <v>142.72</v>
      </c>
      <c r="H1591" s="3">
        <v>142.72</v>
      </c>
      <c r="I1591" s="3">
        <v>141.97</v>
      </c>
      <c r="J1591" s="3">
        <v>143.52000000000001</v>
      </c>
      <c r="K1591" s="3">
        <v>146.80000000000001</v>
      </c>
      <c r="L1591" s="3">
        <v>152.80000000000001</v>
      </c>
      <c r="M1591" s="3">
        <v>166.05</v>
      </c>
      <c r="N1591" s="3">
        <v>174.8</v>
      </c>
      <c r="O1591" s="3">
        <v>178.52</v>
      </c>
      <c r="P1591" s="3">
        <v>177.33</v>
      </c>
      <c r="Q1591" s="3">
        <v>169.3</v>
      </c>
      <c r="R1591" s="3">
        <v>159.1</v>
      </c>
      <c r="S1591" s="3">
        <v>151.47999999999999</v>
      </c>
      <c r="T1591" s="3">
        <v>146.4</v>
      </c>
      <c r="U1591" s="3">
        <v>140.99</v>
      </c>
      <c r="V1591" s="3">
        <v>143.16999999999999</v>
      </c>
      <c r="W1591" s="3">
        <v>147.34</v>
      </c>
      <c r="X1591" s="3">
        <v>154.34</v>
      </c>
      <c r="Y1591" s="3">
        <v>158.15</v>
      </c>
      <c r="Z1591" s="3">
        <v>161.43</v>
      </c>
      <c r="AA1591" s="3">
        <v>165.32</v>
      </c>
      <c r="AB1591" s="3">
        <v>160.72999999999999</v>
      </c>
      <c r="AC1591" s="3">
        <v>148.72999999999999</v>
      </c>
      <c r="AD1591" s="3">
        <v>133.63999999999999</v>
      </c>
      <c r="AE1591" s="3">
        <v>119.54</v>
      </c>
      <c r="AF1591" s="3">
        <v>109.96</v>
      </c>
      <c r="AG1591" s="3">
        <v>110.43</v>
      </c>
      <c r="AH1591" s="3">
        <v>112.2</v>
      </c>
      <c r="AI1591" s="3">
        <v>116.96</v>
      </c>
      <c r="AJ1591" s="3">
        <v>120.5</v>
      </c>
      <c r="AK1591" s="3">
        <v>122.9</v>
      </c>
      <c r="AL1591" s="3">
        <v>126.11</v>
      </c>
      <c r="AM1591" s="3">
        <v>127.4</v>
      </c>
      <c r="AN1591" s="3">
        <v>128.30000000000001</v>
      </c>
      <c r="AO1591" s="3">
        <v>119.15</v>
      </c>
      <c r="AP1591" s="3">
        <v>104.15</v>
      </c>
      <c r="AQ1591" s="3">
        <v>91.15</v>
      </c>
      <c r="AR1591" s="3">
        <v>88.14</v>
      </c>
      <c r="AS1591" s="3">
        <v>85.14</v>
      </c>
      <c r="AT1591" s="3">
        <v>82.13</v>
      </c>
      <c r="AU1591" s="3">
        <v>84.13</v>
      </c>
      <c r="AV1591" s="3">
        <v>89.39</v>
      </c>
      <c r="AW1591" s="3">
        <v>97.39</v>
      </c>
      <c r="AX1591" s="3">
        <v>104.39</v>
      </c>
      <c r="AY1591" s="3">
        <v>111.39</v>
      </c>
    </row>
    <row r="1592" spans="1:51" x14ac:dyDescent="0.35">
      <c r="A1592" s="5">
        <f t="shared" si="25"/>
        <v>44953</v>
      </c>
      <c r="B1592" t="s">
        <v>2460</v>
      </c>
      <c r="C1592" s="2">
        <v>44953</v>
      </c>
      <c r="D1592" s="3">
        <v>140.88999999999999</v>
      </c>
      <c r="E1592" s="3">
        <v>140.46</v>
      </c>
      <c r="F1592" s="3">
        <v>140.96</v>
      </c>
      <c r="G1592" s="3">
        <v>142.46</v>
      </c>
      <c r="H1592" s="3">
        <v>142.22</v>
      </c>
      <c r="I1592" s="3">
        <v>141.66</v>
      </c>
      <c r="J1592" s="3">
        <v>143.21</v>
      </c>
      <c r="K1592" s="3">
        <v>146.74</v>
      </c>
      <c r="L1592" s="3">
        <v>152.99</v>
      </c>
      <c r="M1592" s="3">
        <v>166.24</v>
      </c>
      <c r="N1592" s="3">
        <v>174.99</v>
      </c>
      <c r="O1592" s="3">
        <v>179.02</v>
      </c>
      <c r="P1592" s="3">
        <v>177.83</v>
      </c>
      <c r="Q1592" s="3">
        <v>169.8</v>
      </c>
      <c r="R1592" s="3">
        <v>160.65</v>
      </c>
      <c r="S1592" s="3">
        <v>153.65</v>
      </c>
      <c r="T1592" s="3">
        <v>148.57</v>
      </c>
      <c r="U1592" s="3">
        <v>143.16</v>
      </c>
      <c r="V1592" s="3">
        <v>145.34</v>
      </c>
      <c r="W1592" s="3">
        <v>149.51</v>
      </c>
      <c r="X1592" s="3">
        <v>155.51</v>
      </c>
      <c r="Y1592" s="3">
        <v>159.32</v>
      </c>
      <c r="Z1592" s="3">
        <v>162.6</v>
      </c>
      <c r="AA1592" s="3">
        <v>166.49</v>
      </c>
      <c r="AB1592" s="3">
        <v>161.9</v>
      </c>
      <c r="AC1592" s="3">
        <v>149.9</v>
      </c>
      <c r="AD1592" s="3">
        <v>133.81</v>
      </c>
      <c r="AE1592" s="3">
        <v>119.71</v>
      </c>
      <c r="AF1592" s="3">
        <v>110.13</v>
      </c>
      <c r="AG1592" s="3">
        <v>110.6</v>
      </c>
      <c r="AH1592" s="3">
        <v>112.37</v>
      </c>
      <c r="AI1592" s="3">
        <v>117.13</v>
      </c>
      <c r="AJ1592" s="3">
        <v>120.67</v>
      </c>
      <c r="AK1592" s="3">
        <v>123.07</v>
      </c>
      <c r="AL1592" s="3">
        <v>126.28</v>
      </c>
      <c r="AM1592" s="3">
        <v>127.57</v>
      </c>
      <c r="AN1592" s="3">
        <v>128.47</v>
      </c>
      <c r="AO1592" s="3">
        <v>119.32</v>
      </c>
      <c r="AP1592" s="3">
        <v>104.32</v>
      </c>
      <c r="AQ1592" s="3">
        <v>91.32</v>
      </c>
      <c r="AR1592" s="3">
        <v>88.31</v>
      </c>
      <c r="AS1592" s="3">
        <v>85.31</v>
      </c>
      <c r="AT1592" s="3">
        <v>82.3</v>
      </c>
      <c r="AU1592" s="3">
        <v>84.3</v>
      </c>
      <c r="AV1592" s="3">
        <v>89.56</v>
      </c>
      <c r="AW1592" s="3">
        <v>97.56</v>
      </c>
      <c r="AX1592" s="3">
        <v>104.56</v>
      </c>
      <c r="AY1592" s="3">
        <v>111.56</v>
      </c>
    </row>
    <row r="1593" spans="1:51" x14ac:dyDescent="0.35">
      <c r="A1593" s="5">
        <f t="shared" si="25"/>
        <v>44956</v>
      </c>
      <c r="B1593" t="s">
        <v>2461</v>
      </c>
      <c r="C1593" s="2">
        <v>44956</v>
      </c>
      <c r="D1593" s="3">
        <v>139.81</v>
      </c>
      <c r="E1593" s="3">
        <v>139.4</v>
      </c>
      <c r="F1593" s="3">
        <v>140.41</v>
      </c>
      <c r="G1593" s="3">
        <v>142.24</v>
      </c>
      <c r="H1593" s="3">
        <v>142.74</v>
      </c>
      <c r="I1593" s="3">
        <v>141.87</v>
      </c>
      <c r="J1593" s="3">
        <v>143.41999999999999</v>
      </c>
      <c r="K1593" s="3">
        <v>146.94999999999999</v>
      </c>
      <c r="L1593" s="3">
        <v>153.30000000000001</v>
      </c>
      <c r="M1593" s="3">
        <v>166.78</v>
      </c>
      <c r="N1593" s="3">
        <v>175.52</v>
      </c>
      <c r="O1593" s="3">
        <v>179.85</v>
      </c>
      <c r="P1593" s="3">
        <v>178.66</v>
      </c>
      <c r="Q1593" s="3">
        <v>171.25</v>
      </c>
      <c r="R1593" s="3">
        <v>162.15</v>
      </c>
      <c r="S1593" s="3">
        <v>156.36000000000001</v>
      </c>
      <c r="T1593" s="3">
        <v>151.28</v>
      </c>
      <c r="U1593" s="3">
        <v>145.87</v>
      </c>
      <c r="V1593" s="3">
        <v>148.05000000000001</v>
      </c>
      <c r="W1593" s="3">
        <v>152.22</v>
      </c>
      <c r="X1593" s="3">
        <v>158.77000000000001</v>
      </c>
      <c r="Y1593" s="3">
        <v>162.58000000000001</v>
      </c>
      <c r="Z1593" s="3">
        <v>165.86</v>
      </c>
      <c r="AA1593" s="3">
        <v>169.75</v>
      </c>
      <c r="AB1593" s="3">
        <v>165.16</v>
      </c>
      <c r="AC1593" s="3">
        <v>153.16</v>
      </c>
      <c r="AD1593" s="3">
        <v>136.07</v>
      </c>
      <c r="AE1593" s="3">
        <v>121.97</v>
      </c>
      <c r="AF1593" s="3">
        <v>112.39</v>
      </c>
      <c r="AG1593" s="3">
        <v>112.86</v>
      </c>
      <c r="AH1593" s="3">
        <v>114.63</v>
      </c>
      <c r="AI1593" s="3">
        <v>119.39</v>
      </c>
      <c r="AJ1593" s="3">
        <v>123.43</v>
      </c>
      <c r="AK1593" s="3">
        <v>125.83</v>
      </c>
      <c r="AL1593" s="3">
        <v>129.04</v>
      </c>
      <c r="AM1593" s="3">
        <v>130.33000000000001</v>
      </c>
      <c r="AN1593" s="3">
        <v>131.22999999999999</v>
      </c>
      <c r="AO1593" s="3">
        <v>122.08</v>
      </c>
      <c r="AP1593" s="3">
        <v>107.08</v>
      </c>
      <c r="AQ1593" s="3">
        <v>94.08</v>
      </c>
      <c r="AR1593" s="3">
        <v>91.07</v>
      </c>
      <c r="AS1593" s="3">
        <v>88.07</v>
      </c>
      <c r="AT1593" s="3">
        <v>85.06</v>
      </c>
      <c r="AU1593" s="3">
        <v>87.06</v>
      </c>
      <c r="AV1593" s="3">
        <v>92.32</v>
      </c>
      <c r="AW1593" s="3">
        <v>100.32</v>
      </c>
      <c r="AX1593" s="3">
        <v>107.32</v>
      </c>
      <c r="AY1593" s="3">
        <v>114.32</v>
      </c>
    </row>
    <row r="1594" spans="1:51" x14ac:dyDescent="0.35">
      <c r="A1594" s="5">
        <f t="shared" si="25"/>
        <v>44957</v>
      </c>
      <c r="B1594" t="s">
        <v>2462</v>
      </c>
      <c r="C1594" s="2">
        <v>44957</v>
      </c>
      <c r="D1594" s="3">
        <v>145.51</v>
      </c>
      <c r="E1594" s="3">
        <v>146.30000000000001</v>
      </c>
      <c r="F1594" s="3">
        <v>148.5</v>
      </c>
      <c r="G1594" s="3">
        <v>148.9</v>
      </c>
      <c r="H1594" s="3">
        <v>148.44999999999999</v>
      </c>
      <c r="I1594" s="3">
        <v>149.85</v>
      </c>
      <c r="J1594" s="3">
        <v>152.75</v>
      </c>
      <c r="K1594" s="3">
        <v>160.07</v>
      </c>
      <c r="L1594" s="3">
        <v>173.23</v>
      </c>
      <c r="M1594" s="3">
        <v>181.72</v>
      </c>
      <c r="N1594" s="3">
        <v>185.3</v>
      </c>
      <c r="O1594" s="3">
        <v>184.6</v>
      </c>
      <c r="P1594" s="3">
        <v>177.19</v>
      </c>
      <c r="Q1594" s="3">
        <v>166.59</v>
      </c>
      <c r="R1594" s="3">
        <v>159.79</v>
      </c>
      <c r="S1594" s="3">
        <v>154.71</v>
      </c>
      <c r="T1594" s="3">
        <v>149.30000000000001</v>
      </c>
      <c r="U1594" s="3">
        <v>151.47999999999999</v>
      </c>
      <c r="V1594" s="3">
        <v>155.65</v>
      </c>
      <c r="W1594" s="3">
        <v>163.02000000000001</v>
      </c>
      <c r="X1594" s="3">
        <v>166.83</v>
      </c>
      <c r="Y1594" s="3">
        <v>170.11</v>
      </c>
      <c r="Z1594" s="3">
        <v>174</v>
      </c>
      <c r="AA1594" s="3">
        <v>169.41</v>
      </c>
      <c r="AB1594" s="3">
        <v>157.41</v>
      </c>
      <c r="AC1594" s="3">
        <v>137.56</v>
      </c>
      <c r="AD1594" s="3">
        <v>122.45</v>
      </c>
      <c r="AE1594" s="3">
        <v>112.87</v>
      </c>
      <c r="AF1594" s="3">
        <v>113.34</v>
      </c>
      <c r="AG1594" s="3">
        <v>115.11</v>
      </c>
      <c r="AH1594" s="3">
        <v>119.87</v>
      </c>
      <c r="AI1594" s="3">
        <v>122.91</v>
      </c>
      <c r="AJ1594" s="3">
        <v>125.31</v>
      </c>
      <c r="AK1594" s="3">
        <v>128.52000000000001</v>
      </c>
      <c r="AL1594" s="3">
        <v>129.81</v>
      </c>
      <c r="AM1594" s="3">
        <v>130.69999999999999</v>
      </c>
      <c r="AN1594" s="3">
        <v>121.55</v>
      </c>
      <c r="AO1594" s="3">
        <v>104.55</v>
      </c>
      <c r="AP1594" s="3">
        <v>89.54</v>
      </c>
      <c r="AQ1594" s="3">
        <v>86.53</v>
      </c>
      <c r="AR1594" s="3">
        <v>83.53</v>
      </c>
      <c r="AS1594" s="3">
        <v>80.52</v>
      </c>
      <c r="AT1594" s="3">
        <v>82.52</v>
      </c>
      <c r="AU1594" s="3">
        <v>87.77</v>
      </c>
      <c r="AV1594" s="3">
        <v>94.97</v>
      </c>
      <c r="AW1594" s="3">
        <v>101.97</v>
      </c>
      <c r="AX1594" s="3">
        <v>108.97</v>
      </c>
      <c r="AY1594" s="3">
        <v>109.07</v>
      </c>
    </row>
    <row r="1595" spans="1:51" x14ac:dyDescent="0.35">
      <c r="A1595" s="5">
        <f t="shared" si="25"/>
        <v>44958</v>
      </c>
      <c r="B1595" t="s">
        <v>2465</v>
      </c>
      <c r="C1595" s="2">
        <v>44958</v>
      </c>
      <c r="D1595" s="3">
        <v>152.07</v>
      </c>
      <c r="E1595" s="3">
        <v>153.82</v>
      </c>
      <c r="F1595" s="3">
        <v>155.57</v>
      </c>
      <c r="G1595" s="3">
        <v>156.46</v>
      </c>
      <c r="H1595" s="3">
        <v>155.94999999999999</v>
      </c>
      <c r="I1595" s="3">
        <v>157.16999999999999</v>
      </c>
      <c r="J1595" s="3">
        <v>160.08000000000001</v>
      </c>
      <c r="K1595" s="3">
        <v>165.83</v>
      </c>
      <c r="L1595" s="3">
        <v>178.51</v>
      </c>
      <c r="M1595" s="3">
        <v>187</v>
      </c>
      <c r="N1595" s="3">
        <v>189.76</v>
      </c>
      <c r="O1595" s="3">
        <v>189.36</v>
      </c>
      <c r="P1595" s="3">
        <v>181.95</v>
      </c>
      <c r="Q1595" s="3">
        <v>169.35</v>
      </c>
      <c r="R1595" s="3">
        <v>162.05000000000001</v>
      </c>
      <c r="S1595" s="3">
        <v>156.97</v>
      </c>
      <c r="T1595" s="3">
        <v>151.56</v>
      </c>
      <c r="U1595" s="3">
        <v>153.74</v>
      </c>
      <c r="V1595" s="3">
        <v>157.91</v>
      </c>
      <c r="W1595" s="3">
        <v>167.28</v>
      </c>
      <c r="X1595" s="3">
        <v>171.59</v>
      </c>
      <c r="Y1595" s="3">
        <v>174.87</v>
      </c>
      <c r="Z1595" s="3">
        <v>178.76</v>
      </c>
      <c r="AA1595" s="3">
        <v>174.17</v>
      </c>
      <c r="AB1595" s="3">
        <v>162.16999999999999</v>
      </c>
      <c r="AC1595" s="3">
        <v>141.16999999999999</v>
      </c>
      <c r="AD1595" s="3">
        <v>126.06</v>
      </c>
      <c r="AE1595" s="3">
        <v>116.48</v>
      </c>
      <c r="AF1595" s="3">
        <v>116.95</v>
      </c>
      <c r="AG1595" s="3">
        <v>118.72</v>
      </c>
      <c r="AH1595" s="3">
        <v>123.48</v>
      </c>
      <c r="AI1595" s="3">
        <v>126.52</v>
      </c>
      <c r="AJ1595" s="3">
        <v>128.91999999999999</v>
      </c>
      <c r="AK1595" s="3">
        <v>132.13</v>
      </c>
      <c r="AL1595" s="3">
        <v>133.41999999999999</v>
      </c>
      <c r="AM1595" s="3">
        <v>134.31</v>
      </c>
      <c r="AN1595" s="3">
        <v>125.16</v>
      </c>
      <c r="AO1595" s="3">
        <v>107.16</v>
      </c>
      <c r="AP1595" s="3">
        <v>90.65</v>
      </c>
      <c r="AQ1595" s="3">
        <v>87.64</v>
      </c>
      <c r="AR1595" s="3">
        <v>84.64</v>
      </c>
      <c r="AS1595" s="3">
        <v>81.63</v>
      </c>
      <c r="AT1595" s="3">
        <v>83.63</v>
      </c>
      <c r="AU1595" s="3">
        <v>88.88</v>
      </c>
      <c r="AV1595" s="3">
        <v>96.08</v>
      </c>
      <c r="AW1595" s="3">
        <v>103.08</v>
      </c>
      <c r="AX1595" s="3">
        <v>110.08</v>
      </c>
      <c r="AY1595" s="3">
        <v>110.18</v>
      </c>
    </row>
    <row r="1596" spans="1:51" x14ac:dyDescent="0.35">
      <c r="A1596" s="5">
        <f t="shared" si="25"/>
        <v>44959</v>
      </c>
      <c r="B1596" t="s">
        <v>2466</v>
      </c>
      <c r="C1596" s="2">
        <v>44959</v>
      </c>
      <c r="D1596" s="3">
        <v>143.97</v>
      </c>
      <c r="E1596" s="3">
        <v>147.22</v>
      </c>
      <c r="F1596" s="3">
        <v>149.47</v>
      </c>
      <c r="G1596" s="3">
        <v>150.87</v>
      </c>
      <c r="H1596" s="3">
        <v>150.38</v>
      </c>
      <c r="I1596" s="3">
        <v>151.83000000000001</v>
      </c>
      <c r="J1596" s="3">
        <v>154.74</v>
      </c>
      <c r="K1596" s="3">
        <v>161.96</v>
      </c>
      <c r="L1596" s="3">
        <v>174.64</v>
      </c>
      <c r="M1596" s="3">
        <v>183.13</v>
      </c>
      <c r="N1596" s="3">
        <v>186.12</v>
      </c>
      <c r="O1596" s="3">
        <v>185.72</v>
      </c>
      <c r="P1596" s="3">
        <v>178.31</v>
      </c>
      <c r="Q1596" s="3">
        <v>168.31</v>
      </c>
      <c r="R1596" s="3">
        <v>163.09</v>
      </c>
      <c r="S1596" s="3">
        <v>158.01</v>
      </c>
      <c r="T1596" s="3">
        <v>152.6</v>
      </c>
      <c r="U1596" s="3">
        <v>154.78</v>
      </c>
      <c r="V1596" s="3">
        <v>158.94999999999999</v>
      </c>
      <c r="W1596" s="3">
        <v>166.32</v>
      </c>
      <c r="X1596" s="3">
        <v>169.43</v>
      </c>
      <c r="Y1596" s="3">
        <v>172.71</v>
      </c>
      <c r="Z1596" s="3">
        <v>176.6</v>
      </c>
      <c r="AA1596" s="3">
        <v>172.01</v>
      </c>
      <c r="AB1596" s="3">
        <v>160.01</v>
      </c>
      <c r="AC1596" s="3">
        <v>140.28</v>
      </c>
      <c r="AD1596" s="3">
        <v>125.17</v>
      </c>
      <c r="AE1596" s="3">
        <v>115.59</v>
      </c>
      <c r="AF1596" s="3">
        <v>116.06</v>
      </c>
      <c r="AG1596" s="3">
        <v>117.83</v>
      </c>
      <c r="AH1596" s="3">
        <v>122.59</v>
      </c>
      <c r="AI1596" s="3">
        <v>125.11</v>
      </c>
      <c r="AJ1596" s="3">
        <v>127.14</v>
      </c>
      <c r="AK1596" s="3">
        <v>130.35</v>
      </c>
      <c r="AL1596" s="3">
        <v>131.63999999999999</v>
      </c>
      <c r="AM1596" s="3">
        <v>132.53</v>
      </c>
      <c r="AN1596" s="3">
        <v>123.38</v>
      </c>
      <c r="AO1596" s="3">
        <v>104.38</v>
      </c>
      <c r="AP1596" s="3">
        <v>87.87</v>
      </c>
      <c r="AQ1596" s="3">
        <v>84.86</v>
      </c>
      <c r="AR1596" s="3">
        <v>81.86</v>
      </c>
      <c r="AS1596" s="3">
        <v>78.849999999999994</v>
      </c>
      <c r="AT1596" s="3">
        <v>80.849999999999994</v>
      </c>
      <c r="AU1596" s="3">
        <v>86.1</v>
      </c>
      <c r="AV1596" s="3">
        <v>93.3</v>
      </c>
      <c r="AW1596" s="3">
        <v>100.3</v>
      </c>
      <c r="AX1596" s="3">
        <v>107.3</v>
      </c>
      <c r="AY1596" s="3">
        <v>107.4</v>
      </c>
    </row>
    <row r="1597" spans="1:51" x14ac:dyDescent="0.35">
      <c r="A1597" s="5">
        <f t="shared" si="25"/>
        <v>44960</v>
      </c>
      <c r="B1597" t="s">
        <v>2467</v>
      </c>
      <c r="C1597" s="2">
        <v>44960</v>
      </c>
      <c r="D1597" s="3">
        <v>147.88999999999999</v>
      </c>
      <c r="E1597" s="3">
        <v>150.94</v>
      </c>
      <c r="F1597" s="3">
        <v>153.19</v>
      </c>
      <c r="G1597" s="3">
        <v>154.25</v>
      </c>
      <c r="H1597" s="3">
        <v>153.69999999999999</v>
      </c>
      <c r="I1597" s="3">
        <v>155.15</v>
      </c>
      <c r="J1597" s="3">
        <v>158.02000000000001</v>
      </c>
      <c r="K1597" s="3">
        <v>164.01</v>
      </c>
      <c r="L1597" s="3">
        <v>176.82</v>
      </c>
      <c r="M1597" s="3">
        <v>185.31</v>
      </c>
      <c r="N1597" s="3">
        <v>188.71</v>
      </c>
      <c r="O1597" s="3">
        <v>188.31</v>
      </c>
      <c r="P1597" s="3">
        <v>180.21</v>
      </c>
      <c r="Q1597" s="3">
        <v>170.96</v>
      </c>
      <c r="R1597" s="3">
        <v>166.7</v>
      </c>
      <c r="S1597" s="3">
        <v>161.62</v>
      </c>
      <c r="T1597" s="3">
        <v>156.21</v>
      </c>
      <c r="U1597" s="3">
        <v>158.38999999999999</v>
      </c>
      <c r="V1597" s="3">
        <v>162.56</v>
      </c>
      <c r="W1597" s="3">
        <v>169.93</v>
      </c>
      <c r="X1597" s="3">
        <v>173.04</v>
      </c>
      <c r="Y1597" s="3">
        <v>176.32</v>
      </c>
      <c r="Z1597" s="3">
        <v>180.21</v>
      </c>
      <c r="AA1597" s="3">
        <v>175.62</v>
      </c>
      <c r="AB1597" s="3">
        <v>163.62</v>
      </c>
      <c r="AC1597" s="3">
        <v>144.88999999999999</v>
      </c>
      <c r="AD1597" s="3">
        <v>129.78</v>
      </c>
      <c r="AE1597" s="3">
        <v>120.2</v>
      </c>
      <c r="AF1597" s="3">
        <v>120.67</v>
      </c>
      <c r="AG1597" s="3">
        <v>122.44</v>
      </c>
      <c r="AH1597" s="3">
        <v>125.6</v>
      </c>
      <c r="AI1597" s="3">
        <v>128.12</v>
      </c>
      <c r="AJ1597" s="3">
        <v>130.15</v>
      </c>
      <c r="AK1597" s="3">
        <v>133.36000000000001</v>
      </c>
      <c r="AL1597" s="3">
        <v>134.65</v>
      </c>
      <c r="AM1597" s="3">
        <v>135.54</v>
      </c>
      <c r="AN1597" s="3">
        <v>126.19</v>
      </c>
      <c r="AO1597" s="3">
        <v>105.19</v>
      </c>
      <c r="AP1597" s="3">
        <v>87.18</v>
      </c>
      <c r="AQ1597" s="3">
        <v>84.17</v>
      </c>
      <c r="AR1597" s="3">
        <v>81.17</v>
      </c>
      <c r="AS1597" s="3">
        <v>78.16</v>
      </c>
      <c r="AT1597" s="3">
        <v>80.16</v>
      </c>
      <c r="AU1597" s="3">
        <v>85.41</v>
      </c>
      <c r="AV1597" s="3">
        <v>92.61</v>
      </c>
      <c r="AW1597" s="3">
        <v>99.61</v>
      </c>
      <c r="AX1597" s="3">
        <v>106.61</v>
      </c>
      <c r="AY1597" s="3">
        <v>106.71</v>
      </c>
    </row>
    <row r="1598" spans="1:51" x14ac:dyDescent="0.35">
      <c r="A1598" s="5">
        <f t="shared" si="25"/>
        <v>44963</v>
      </c>
      <c r="B1598" t="s">
        <v>2468</v>
      </c>
      <c r="C1598" s="2">
        <v>44963</v>
      </c>
      <c r="D1598" s="3">
        <v>146.97999999999999</v>
      </c>
      <c r="E1598" s="3">
        <v>148.74</v>
      </c>
      <c r="F1598" s="3">
        <v>150.34</v>
      </c>
      <c r="G1598" s="3">
        <v>151.09</v>
      </c>
      <c r="H1598" s="3">
        <v>150.69</v>
      </c>
      <c r="I1598" s="3">
        <v>152.18</v>
      </c>
      <c r="J1598" s="3">
        <v>155.04</v>
      </c>
      <c r="K1598" s="3">
        <v>160.4</v>
      </c>
      <c r="L1598" s="3">
        <v>173.21</v>
      </c>
      <c r="M1598" s="3">
        <v>181.7</v>
      </c>
      <c r="N1598" s="3">
        <v>184.82</v>
      </c>
      <c r="O1598" s="3">
        <v>184.42</v>
      </c>
      <c r="P1598" s="3">
        <v>176.32</v>
      </c>
      <c r="Q1598" s="3">
        <v>167.51</v>
      </c>
      <c r="R1598" s="3">
        <v>163.25</v>
      </c>
      <c r="S1598" s="3">
        <v>158.16999999999999</v>
      </c>
      <c r="T1598" s="3">
        <v>152.76</v>
      </c>
      <c r="U1598" s="3">
        <v>154.94</v>
      </c>
      <c r="V1598" s="3">
        <v>159.11000000000001</v>
      </c>
      <c r="W1598" s="3">
        <v>166.42</v>
      </c>
      <c r="X1598" s="3">
        <v>169.53</v>
      </c>
      <c r="Y1598" s="3">
        <v>172.81</v>
      </c>
      <c r="Z1598" s="3">
        <v>176.7</v>
      </c>
      <c r="AA1598" s="3">
        <v>172.11</v>
      </c>
      <c r="AB1598" s="3">
        <v>160.11000000000001</v>
      </c>
      <c r="AC1598" s="3">
        <v>142.18</v>
      </c>
      <c r="AD1598" s="3">
        <v>127.07</v>
      </c>
      <c r="AE1598" s="3">
        <v>117.49</v>
      </c>
      <c r="AF1598" s="3">
        <v>117.96</v>
      </c>
      <c r="AG1598" s="3">
        <v>119.73</v>
      </c>
      <c r="AH1598" s="3">
        <v>122.89</v>
      </c>
      <c r="AI1598" s="3">
        <v>125.41</v>
      </c>
      <c r="AJ1598" s="3">
        <v>127.44</v>
      </c>
      <c r="AK1598" s="3">
        <v>130.65</v>
      </c>
      <c r="AL1598" s="3">
        <v>131.94</v>
      </c>
      <c r="AM1598" s="3">
        <v>132.83000000000001</v>
      </c>
      <c r="AN1598" s="3">
        <v>123.48</v>
      </c>
      <c r="AO1598" s="3">
        <v>102.48</v>
      </c>
      <c r="AP1598" s="3">
        <v>84.47</v>
      </c>
      <c r="AQ1598" s="3">
        <v>81.459999999999994</v>
      </c>
      <c r="AR1598" s="3">
        <v>78.459999999999994</v>
      </c>
      <c r="AS1598" s="3">
        <v>75.45</v>
      </c>
      <c r="AT1598" s="3">
        <v>77.45</v>
      </c>
      <c r="AU1598" s="3">
        <v>82.7</v>
      </c>
      <c r="AV1598" s="3">
        <v>89.9</v>
      </c>
      <c r="AW1598" s="3">
        <v>96.9</v>
      </c>
      <c r="AX1598" s="3">
        <v>103.9</v>
      </c>
      <c r="AY1598" s="3">
        <v>104</v>
      </c>
    </row>
    <row r="1599" spans="1:51" x14ac:dyDescent="0.35">
      <c r="A1599" s="5">
        <f t="shared" si="25"/>
        <v>44964</v>
      </c>
      <c r="B1599" t="s">
        <v>2469</v>
      </c>
      <c r="C1599" s="2">
        <v>44964</v>
      </c>
      <c r="D1599" s="3">
        <v>140.04</v>
      </c>
      <c r="E1599" s="3">
        <v>141.94</v>
      </c>
      <c r="F1599" s="3">
        <v>144.03</v>
      </c>
      <c r="G1599" s="3">
        <v>144.94999999999999</v>
      </c>
      <c r="H1599" s="3">
        <v>144.62</v>
      </c>
      <c r="I1599" s="3">
        <v>146.09</v>
      </c>
      <c r="J1599" s="3">
        <v>148.93</v>
      </c>
      <c r="K1599" s="3">
        <v>155.01</v>
      </c>
      <c r="L1599" s="3">
        <v>167.82</v>
      </c>
      <c r="M1599" s="3">
        <v>176.52</v>
      </c>
      <c r="N1599" s="3">
        <v>179.97</v>
      </c>
      <c r="O1599" s="3">
        <v>179.87</v>
      </c>
      <c r="P1599" s="3">
        <v>171.59</v>
      </c>
      <c r="Q1599" s="3">
        <v>162.13999999999999</v>
      </c>
      <c r="R1599" s="3">
        <v>157.56</v>
      </c>
      <c r="S1599" s="3">
        <v>152.49</v>
      </c>
      <c r="T1599" s="3">
        <v>147.08000000000001</v>
      </c>
      <c r="U1599" s="3">
        <v>149.26</v>
      </c>
      <c r="V1599" s="3">
        <v>153.43</v>
      </c>
      <c r="W1599" s="3">
        <v>161</v>
      </c>
      <c r="X1599" s="3">
        <v>164.11</v>
      </c>
      <c r="Y1599" s="3">
        <v>167.39</v>
      </c>
      <c r="Z1599" s="3">
        <v>171.28</v>
      </c>
      <c r="AA1599" s="3">
        <v>166.69</v>
      </c>
      <c r="AB1599" s="3">
        <v>154.69</v>
      </c>
      <c r="AC1599" s="3">
        <v>138.76</v>
      </c>
      <c r="AD1599" s="3">
        <v>125.65</v>
      </c>
      <c r="AE1599" s="3">
        <v>116.07</v>
      </c>
      <c r="AF1599" s="3">
        <v>116.54</v>
      </c>
      <c r="AG1599" s="3">
        <v>118.31</v>
      </c>
      <c r="AH1599" s="3">
        <v>121.47</v>
      </c>
      <c r="AI1599" s="3">
        <v>125.19</v>
      </c>
      <c r="AJ1599" s="3">
        <v>128.22</v>
      </c>
      <c r="AK1599" s="3">
        <v>131.43</v>
      </c>
      <c r="AL1599" s="3">
        <v>132.72</v>
      </c>
      <c r="AM1599" s="3">
        <v>133.61000000000001</v>
      </c>
      <c r="AN1599" s="3">
        <v>124.26</v>
      </c>
      <c r="AO1599" s="3">
        <v>103.26</v>
      </c>
      <c r="AP1599" s="3">
        <v>85.25</v>
      </c>
      <c r="AQ1599" s="3">
        <v>82.24</v>
      </c>
      <c r="AR1599" s="3">
        <v>79.239999999999995</v>
      </c>
      <c r="AS1599" s="3">
        <v>76.23</v>
      </c>
      <c r="AT1599" s="3">
        <v>78.23</v>
      </c>
      <c r="AU1599" s="3">
        <v>83.48</v>
      </c>
      <c r="AV1599" s="3">
        <v>90.68</v>
      </c>
      <c r="AW1599" s="3">
        <v>97.68</v>
      </c>
      <c r="AX1599" s="3">
        <v>104.68</v>
      </c>
      <c r="AY1599" s="3">
        <v>104.78</v>
      </c>
    </row>
    <row r="1600" spans="1:51" x14ac:dyDescent="0.35">
      <c r="A1600" s="5">
        <f t="shared" si="25"/>
        <v>44965</v>
      </c>
      <c r="B1600" t="s">
        <v>2470</v>
      </c>
      <c r="C1600" s="2">
        <v>44965</v>
      </c>
      <c r="D1600" s="3">
        <v>134.61000000000001</v>
      </c>
      <c r="E1600" s="3">
        <v>137.06</v>
      </c>
      <c r="F1600" s="3">
        <v>138.76</v>
      </c>
      <c r="G1600" s="3">
        <v>139.66</v>
      </c>
      <c r="H1600" s="3">
        <v>139.38</v>
      </c>
      <c r="I1600" s="3">
        <v>140.88</v>
      </c>
      <c r="J1600" s="3">
        <v>143.72</v>
      </c>
      <c r="K1600" s="3">
        <v>149.15</v>
      </c>
      <c r="L1600" s="3">
        <v>162.1</v>
      </c>
      <c r="M1600" s="3">
        <v>170.8</v>
      </c>
      <c r="N1600" s="3">
        <v>174.83</v>
      </c>
      <c r="O1600" s="3">
        <v>174.7</v>
      </c>
      <c r="P1600" s="3">
        <v>166.39</v>
      </c>
      <c r="Q1600" s="3">
        <v>157.55000000000001</v>
      </c>
      <c r="R1600" s="3">
        <v>153.21</v>
      </c>
      <c r="S1600" s="3">
        <v>148.12</v>
      </c>
      <c r="T1600" s="3">
        <v>142.69</v>
      </c>
      <c r="U1600" s="3">
        <v>144.85</v>
      </c>
      <c r="V1600" s="3">
        <v>149.01</v>
      </c>
      <c r="W1600" s="3">
        <v>156.69</v>
      </c>
      <c r="X1600" s="3">
        <v>159.80000000000001</v>
      </c>
      <c r="Y1600" s="3">
        <v>163.08000000000001</v>
      </c>
      <c r="Z1600" s="3">
        <v>166.97</v>
      </c>
      <c r="AA1600" s="3">
        <v>162.38</v>
      </c>
      <c r="AB1600" s="3">
        <v>150.38</v>
      </c>
      <c r="AC1600" s="3">
        <v>135.44999999999999</v>
      </c>
      <c r="AD1600" s="3">
        <v>122.34</v>
      </c>
      <c r="AE1600" s="3">
        <v>112.76</v>
      </c>
      <c r="AF1600" s="3">
        <v>113.23</v>
      </c>
      <c r="AG1600" s="3">
        <v>115</v>
      </c>
      <c r="AH1600" s="3">
        <v>118.16</v>
      </c>
      <c r="AI1600" s="3">
        <v>122.88</v>
      </c>
      <c r="AJ1600" s="3">
        <v>126.4</v>
      </c>
      <c r="AK1600" s="3">
        <v>129.61000000000001</v>
      </c>
      <c r="AL1600" s="3">
        <v>130.9</v>
      </c>
      <c r="AM1600" s="3">
        <v>131.79</v>
      </c>
      <c r="AN1600" s="3">
        <v>122.44</v>
      </c>
      <c r="AO1600" s="3">
        <v>101.44</v>
      </c>
      <c r="AP1600" s="3">
        <v>83.43</v>
      </c>
      <c r="AQ1600" s="3">
        <v>80.42</v>
      </c>
      <c r="AR1600" s="3">
        <v>77.42</v>
      </c>
      <c r="AS1600" s="3">
        <v>74.41</v>
      </c>
      <c r="AT1600" s="3">
        <v>76.41</v>
      </c>
      <c r="AU1600" s="3">
        <v>81.66</v>
      </c>
      <c r="AV1600" s="3">
        <v>88.86</v>
      </c>
      <c r="AW1600" s="3">
        <v>95.86</v>
      </c>
      <c r="AX1600" s="3">
        <v>102.86</v>
      </c>
      <c r="AY1600" s="3">
        <v>102.96</v>
      </c>
    </row>
    <row r="1601" spans="1:51" x14ac:dyDescent="0.35">
      <c r="A1601" s="5">
        <f t="shared" si="25"/>
        <v>44966</v>
      </c>
      <c r="B1601" t="s">
        <v>2471</v>
      </c>
      <c r="C1601" s="2">
        <v>44966</v>
      </c>
      <c r="D1601" s="3">
        <v>131.53</v>
      </c>
      <c r="E1601" s="3">
        <v>133.86000000000001</v>
      </c>
      <c r="F1601" s="3">
        <v>135.55000000000001</v>
      </c>
      <c r="G1601" s="3">
        <v>136.65</v>
      </c>
      <c r="H1601" s="3">
        <v>136.27000000000001</v>
      </c>
      <c r="I1601" s="3">
        <v>137.88</v>
      </c>
      <c r="J1601" s="3">
        <v>140.63999999999999</v>
      </c>
      <c r="K1601" s="3">
        <v>146.13999999999999</v>
      </c>
      <c r="L1601" s="3">
        <v>159.11000000000001</v>
      </c>
      <c r="M1601" s="3">
        <v>167.77</v>
      </c>
      <c r="N1601" s="3">
        <v>171.69</v>
      </c>
      <c r="O1601" s="3">
        <v>171.54</v>
      </c>
      <c r="P1601" s="3">
        <v>163.24</v>
      </c>
      <c r="Q1601" s="3">
        <v>154.66999999999999</v>
      </c>
      <c r="R1601" s="3">
        <v>150.71</v>
      </c>
      <c r="S1601" s="3">
        <v>145.62</v>
      </c>
      <c r="T1601" s="3">
        <v>140.62</v>
      </c>
      <c r="U1601" s="3">
        <v>142.78</v>
      </c>
      <c r="V1601" s="3">
        <v>146.94</v>
      </c>
      <c r="W1601" s="3">
        <v>153.79</v>
      </c>
      <c r="X1601" s="3">
        <v>156.9</v>
      </c>
      <c r="Y1601" s="3">
        <v>160.18</v>
      </c>
      <c r="Z1601" s="3">
        <v>164.07</v>
      </c>
      <c r="AA1601" s="3">
        <v>159.47999999999999</v>
      </c>
      <c r="AB1601" s="3">
        <v>147.47999999999999</v>
      </c>
      <c r="AC1601" s="3">
        <v>133.44</v>
      </c>
      <c r="AD1601" s="3">
        <v>120.33</v>
      </c>
      <c r="AE1601" s="3">
        <v>110.75</v>
      </c>
      <c r="AF1601" s="3">
        <v>111.22</v>
      </c>
      <c r="AG1601" s="3">
        <v>112.99</v>
      </c>
      <c r="AH1601" s="3">
        <v>116.15</v>
      </c>
      <c r="AI1601" s="3">
        <v>120.87</v>
      </c>
      <c r="AJ1601" s="3">
        <v>124.39</v>
      </c>
      <c r="AK1601" s="3">
        <v>127.6</v>
      </c>
      <c r="AL1601" s="3">
        <v>128.88999999999999</v>
      </c>
      <c r="AM1601" s="3">
        <v>129.78</v>
      </c>
      <c r="AN1601" s="3">
        <v>120.43</v>
      </c>
      <c r="AO1601" s="3">
        <v>100.43</v>
      </c>
      <c r="AP1601" s="3">
        <v>82.42</v>
      </c>
      <c r="AQ1601" s="3">
        <v>79.41</v>
      </c>
      <c r="AR1601" s="3">
        <v>76.41</v>
      </c>
      <c r="AS1601" s="3">
        <v>73.400000000000006</v>
      </c>
      <c r="AT1601" s="3">
        <v>75.400000000000006</v>
      </c>
      <c r="AU1601" s="3">
        <v>80.650000000000006</v>
      </c>
      <c r="AV1601" s="3">
        <v>87.85</v>
      </c>
      <c r="AW1601" s="3">
        <v>94.85</v>
      </c>
      <c r="AX1601" s="3">
        <v>101.85</v>
      </c>
      <c r="AY1601" s="3">
        <v>101.95</v>
      </c>
    </row>
    <row r="1602" spans="1:51" x14ac:dyDescent="0.35">
      <c r="A1602" s="5">
        <f t="shared" si="25"/>
        <v>44967</v>
      </c>
      <c r="B1602" t="s">
        <v>2472</v>
      </c>
      <c r="C1602" s="2">
        <v>44967</v>
      </c>
      <c r="D1602" s="3">
        <v>134.51</v>
      </c>
      <c r="E1602" s="3">
        <v>135.81</v>
      </c>
      <c r="F1602" s="3">
        <v>137.11000000000001</v>
      </c>
      <c r="G1602" s="3">
        <v>137.82</v>
      </c>
      <c r="H1602" s="3">
        <v>137.09</v>
      </c>
      <c r="I1602" s="3">
        <v>138.83000000000001</v>
      </c>
      <c r="J1602" s="3">
        <v>141.66</v>
      </c>
      <c r="K1602" s="3">
        <v>146.36000000000001</v>
      </c>
      <c r="L1602" s="3">
        <v>159.19</v>
      </c>
      <c r="M1602" s="3">
        <v>167.76</v>
      </c>
      <c r="N1602" s="3">
        <v>172.01</v>
      </c>
      <c r="O1602" s="3">
        <v>171.86</v>
      </c>
      <c r="P1602" s="3">
        <v>163.61000000000001</v>
      </c>
      <c r="Q1602" s="3">
        <v>155.11000000000001</v>
      </c>
      <c r="R1602" s="3">
        <v>151.33000000000001</v>
      </c>
      <c r="S1602" s="3">
        <v>146.24</v>
      </c>
      <c r="T1602" s="3">
        <v>141.24</v>
      </c>
      <c r="U1602" s="3">
        <v>143.4</v>
      </c>
      <c r="V1602" s="3">
        <v>147.56</v>
      </c>
      <c r="W1602" s="3">
        <v>153.87</v>
      </c>
      <c r="X1602" s="3">
        <v>156.97999999999999</v>
      </c>
      <c r="Y1602" s="3">
        <v>160.26</v>
      </c>
      <c r="Z1602" s="3">
        <v>164.15</v>
      </c>
      <c r="AA1602" s="3">
        <v>159.56</v>
      </c>
      <c r="AB1602" s="3">
        <v>147.56</v>
      </c>
      <c r="AC1602" s="3">
        <v>134.06</v>
      </c>
      <c r="AD1602" s="3">
        <v>121.45</v>
      </c>
      <c r="AE1602" s="3">
        <v>111.87</v>
      </c>
      <c r="AF1602" s="3">
        <v>112.34</v>
      </c>
      <c r="AG1602" s="3">
        <v>114.11</v>
      </c>
      <c r="AH1602" s="3">
        <v>117.27</v>
      </c>
      <c r="AI1602" s="3">
        <v>122.39</v>
      </c>
      <c r="AJ1602" s="3">
        <v>125.91</v>
      </c>
      <c r="AK1602" s="3">
        <v>129.12</v>
      </c>
      <c r="AL1602" s="3">
        <v>130.41</v>
      </c>
      <c r="AM1602" s="3">
        <v>131.30000000000001</v>
      </c>
      <c r="AN1602" s="3">
        <v>121.95</v>
      </c>
      <c r="AO1602" s="3">
        <v>101.95</v>
      </c>
      <c r="AP1602" s="3">
        <v>83.94</v>
      </c>
      <c r="AQ1602" s="3">
        <v>80.930000000000007</v>
      </c>
      <c r="AR1602" s="3">
        <v>77.930000000000007</v>
      </c>
      <c r="AS1602" s="3">
        <v>74.92</v>
      </c>
      <c r="AT1602" s="3">
        <v>76.92</v>
      </c>
      <c r="AU1602" s="3">
        <v>82.17</v>
      </c>
      <c r="AV1602" s="3">
        <v>89.37</v>
      </c>
      <c r="AW1602" s="3">
        <v>96.37</v>
      </c>
      <c r="AX1602" s="3">
        <v>103.37</v>
      </c>
      <c r="AY1602" s="3">
        <v>103.47</v>
      </c>
    </row>
    <row r="1603" spans="1:51" x14ac:dyDescent="0.35">
      <c r="A1603" s="5">
        <f t="shared" si="25"/>
        <v>44970</v>
      </c>
      <c r="B1603" t="s">
        <v>2473</v>
      </c>
      <c r="C1603" s="2">
        <v>44970</v>
      </c>
      <c r="D1603" s="3">
        <v>128.94</v>
      </c>
      <c r="E1603" s="3">
        <v>129.78</v>
      </c>
      <c r="F1603" s="3">
        <v>131.27000000000001</v>
      </c>
      <c r="G1603" s="3">
        <v>132.22</v>
      </c>
      <c r="H1603" s="3">
        <v>131.72</v>
      </c>
      <c r="I1603" s="3">
        <v>133.66999999999999</v>
      </c>
      <c r="J1603" s="3">
        <v>136.77000000000001</v>
      </c>
      <c r="K1603" s="3">
        <v>142.32</v>
      </c>
      <c r="L1603" s="3">
        <v>154.16999999999999</v>
      </c>
      <c r="M1603" s="3">
        <v>163.01</v>
      </c>
      <c r="N1603" s="3">
        <v>167.17</v>
      </c>
      <c r="O1603" s="3">
        <v>167.08</v>
      </c>
      <c r="P1603" s="3">
        <v>159.13999999999999</v>
      </c>
      <c r="Q1603" s="3">
        <v>150.05000000000001</v>
      </c>
      <c r="R1603" s="3">
        <v>146.28</v>
      </c>
      <c r="S1603" s="3">
        <v>141.19</v>
      </c>
      <c r="T1603" s="3">
        <v>136.19</v>
      </c>
      <c r="U1603" s="3">
        <v>138.36000000000001</v>
      </c>
      <c r="V1603" s="3">
        <v>142.99</v>
      </c>
      <c r="W1603" s="3">
        <v>149.77000000000001</v>
      </c>
      <c r="X1603" s="3">
        <v>153.52000000000001</v>
      </c>
      <c r="Y1603" s="3">
        <v>156.80000000000001</v>
      </c>
      <c r="Z1603" s="3">
        <v>160.56</v>
      </c>
      <c r="AA1603" s="3">
        <v>155.97999999999999</v>
      </c>
      <c r="AB1603" s="3">
        <v>144.6</v>
      </c>
      <c r="AC1603" s="3">
        <v>131.75</v>
      </c>
      <c r="AD1603" s="3">
        <v>119.39</v>
      </c>
      <c r="AE1603" s="3">
        <v>109.82</v>
      </c>
      <c r="AF1603" s="3">
        <v>110.29</v>
      </c>
      <c r="AG1603" s="3">
        <v>112.08</v>
      </c>
      <c r="AH1603" s="3">
        <v>115.26</v>
      </c>
      <c r="AI1603" s="3">
        <v>120.82</v>
      </c>
      <c r="AJ1603" s="3">
        <v>124.79</v>
      </c>
      <c r="AK1603" s="3">
        <v>128.16</v>
      </c>
      <c r="AL1603" s="3">
        <v>129.74</v>
      </c>
      <c r="AM1603" s="3">
        <v>130.63</v>
      </c>
      <c r="AN1603" s="3">
        <v>121.28</v>
      </c>
      <c r="AO1603" s="3">
        <v>101.46</v>
      </c>
      <c r="AP1603" s="3">
        <v>83.45</v>
      </c>
      <c r="AQ1603" s="3">
        <v>80.44</v>
      </c>
      <c r="AR1603" s="3">
        <v>77.44</v>
      </c>
      <c r="AS1603" s="3">
        <v>74.430000000000007</v>
      </c>
      <c r="AT1603" s="3">
        <v>76.430000000000007</v>
      </c>
      <c r="AU1603" s="3">
        <v>81.22</v>
      </c>
      <c r="AV1603" s="3">
        <v>88.42</v>
      </c>
      <c r="AW1603" s="3">
        <v>95.42</v>
      </c>
      <c r="AX1603" s="3">
        <v>102.3</v>
      </c>
      <c r="AY1603" s="3">
        <v>102.4</v>
      </c>
    </row>
    <row r="1604" spans="1:51" x14ac:dyDescent="0.35">
      <c r="A1604" s="5">
        <f t="shared" si="25"/>
        <v>44971</v>
      </c>
      <c r="B1604" t="s">
        <v>2474</v>
      </c>
      <c r="C1604" s="2">
        <v>44971</v>
      </c>
      <c r="D1604" s="3">
        <v>129.59</v>
      </c>
      <c r="E1604" s="3">
        <v>129.22</v>
      </c>
      <c r="F1604" s="3">
        <v>130.81</v>
      </c>
      <c r="G1604" s="3">
        <v>131.80000000000001</v>
      </c>
      <c r="H1604" s="3">
        <v>131.05000000000001</v>
      </c>
      <c r="I1604" s="3">
        <v>132.81</v>
      </c>
      <c r="J1604" s="3">
        <v>136.04</v>
      </c>
      <c r="K1604" s="3">
        <v>140.78</v>
      </c>
      <c r="L1604" s="3">
        <v>153.72999999999999</v>
      </c>
      <c r="M1604" s="3">
        <v>162.18</v>
      </c>
      <c r="N1604" s="3">
        <v>166.94</v>
      </c>
      <c r="O1604" s="3">
        <v>166.85</v>
      </c>
      <c r="P1604" s="3">
        <v>159.04</v>
      </c>
      <c r="Q1604" s="3">
        <v>150.58000000000001</v>
      </c>
      <c r="R1604" s="3">
        <v>146.81</v>
      </c>
      <c r="S1604" s="3">
        <v>141.72</v>
      </c>
      <c r="T1604" s="3">
        <v>136.72</v>
      </c>
      <c r="U1604" s="3">
        <v>138.88999999999999</v>
      </c>
      <c r="V1604" s="3">
        <v>143.52000000000001</v>
      </c>
      <c r="W1604" s="3">
        <v>150.34</v>
      </c>
      <c r="X1604" s="3">
        <v>154.94999999999999</v>
      </c>
      <c r="Y1604" s="3">
        <v>158.41999999999999</v>
      </c>
      <c r="Z1604" s="3">
        <v>162.18</v>
      </c>
      <c r="AA1604" s="3">
        <v>157.6</v>
      </c>
      <c r="AB1604" s="3">
        <v>146.22</v>
      </c>
      <c r="AC1604" s="3">
        <v>133.37</v>
      </c>
      <c r="AD1604" s="3">
        <v>121.01</v>
      </c>
      <c r="AE1604" s="3">
        <v>111.44</v>
      </c>
      <c r="AF1604" s="3">
        <v>111.91</v>
      </c>
      <c r="AG1604" s="3">
        <v>113.7</v>
      </c>
      <c r="AH1604" s="3">
        <v>116.88</v>
      </c>
      <c r="AI1604" s="3">
        <v>122.44</v>
      </c>
      <c r="AJ1604" s="3">
        <v>126.41</v>
      </c>
      <c r="AK1604" s="3">
        <v>129.78</v>
      </c>
      <c r="AL1604" s="3">
        <v>131.36000000000001</v>
      </c>
      <c r="AM1604" s="3">
        <v>132.25</v>
      </c>
      <c r="AN1604" s="3">
        <v>122.9</v>
      </c>
      <c r="AO1604" s="3">
        <v>103.08</v>
      </c>
      <c r="AP1604" s="3">
        <v>85.07</v>
      </c>
      <c r="AQ1604" s="3">
        <v>82.06</v>
      </c>
      <c r="AR1604" s="3">
        <v>79.06</v>
      </c>
      <c r="AS1604" s="3">
        <v>76.05</v>
      </c>
      <c r="AT1604" s="3">
        <v>78.05</v>
      </c>
      <c r="AU1604" s="3">
        <v>82.84</v>
      </c>
      <c r="AV1604" s="3">
        <v>90.04</v>
      </c>
      <c r="AW1604" s="3">
        <v>97.04</v>
      </c>
      <c r="AX1604" s="3">
        <v>103.92</v>
      </c>
      <c r="AY1604" s="3">
        <v>104.02</v>
      </c>
    </row>
    <row r="1605" spans="1:51" x14ac:dyDescent="0.35">
      <c r="A1605" s="5">
        <f t="shared" si="25"/>
        <v>44972</v>
      </c>
      <c r="B1605" t="s">
        <v>2475</v>
      </c>
      <c r="C1605" s="2">
        <v>44972</v>
      </c>
      <c r="D1605" s="3">
        <v>137.25</v>
      </c>
      <c r="E1605" s="3">
        <v>136.18</v>
      </c>
      <c r="F1605" s="3">
        <v>137.25</v>
      </c>
      <c r="G1605" s="3">
        <v>138.05000000000001</v>
      </c>
      <c r="H1605" s="3">
        <v>137.25</v>
      </c>
      <c r="I1605" s="3">
        <v>138.55000000000001</v>
      </c>
      <c r="J1605" s="3">
        <v>141.30000000000001</v>
      </c>
      <c r="K1605" s="3">
        <v>144.65</v>
      </c>
      <c r="L1605" s="3">
        <v>156.94999999999999</v>
      </c>
      <c r="M1605" s="3">
        <v>165.44</v>
      </c>
      <c r="N1605" s="3">
        <v>169.1</v>
      </c>
      <c r="O1605" s="3">
        <v>170.44</v>
      </c>
      <c r="P1605" s="3">
        <v>162.63</v>
      </c>
      <c r="Q1605" s="3">
        <v>153.47999999999999</v>
      </c>
      <c r="R1605" s="3">
        <v>149.71</v>
      </c>
      <c r="S1605" s="3">
        <v>144.61000000000001</v>
      </c>
      <c r="T1605" s="3">
        <v>139.61000000000001</v>
      </c>
      <c r="U1605" s="3">
        <v>141.78</v>
      </c>
      <c r="V1605" s="3">
        <v>146.13999999999999</v>
      </c>
      <c r="W1605" s="3">
        <v>152.63999999999999</v>
      </c>
      <c r="X1605" s="3">
        <v>157.07</v>
      </c>
      <c r="Y1605" s="3">
        <v>160.53</v>
      </c>
      <c r="Z1605" s="3">
        <v>164.2</v>
      </c>
      <c r="AA1605" s="3">
        <v>159.61000000000001</v>
      </c>
      <c r="AB1605" s="3">
        <v>147.94</v>
      </c>
      <c r="AC1605" s="3">
        <v>133.83000000000001</v>
      </c>
      <c r="AD1605" s="3">
        <v>120.92</v>
      </c>
      <c r="AE1605" s="3">
        <v>111.35</v>
      </c>
      <c r="AF1605" s="3">
        <v>111.82</v>
      </c>
      <c r="AG1605" s="3">
        <v>113.62</v>
      </c>
      <c r="AH1605" s="3">
        <v>117.45</v>
      </c>
      <c r="AI1605" s="3">
        <v>123.41</v>
      </c>
      <c r="AJ1605" s="3">
        <v>127.38</v>
      </c>
      <c r="AK1605" s="3">
        <v>130.75</v>
      </c>
      <c r="AL1605" s="3">
        <v>131.97999999999999</v>
      </c>
      <c r="AM1605" s="3">
        <v>132.87</v>
      </c>
      <c r="AN1605" s="3">
        <v>123.52</v>
      </c>
      <c r="AO1605" s="3">
        <v>103.57</v>
      </c>
      <c r="AP1605" s="3">
        <v>85.56</v>
      </c>
      <c r="AQ1605" s="3">
        <v>82.55</v>
      </c>
      <c r="AR1605" s="3">
        <v>79.55</v>
      </c>
      <c r="AS1605" s="3">
        <v>76.540000000000006</v>
      </c>
      <c r="AT1605" s="3">
        <v>78.540000000000006</v>
      </c>
      <c r="AU1605" s="3">
        <v>83.72</v>
      </c>
      <c r="AV1605" s="3">
        <v>90.92</v>
      </c>
      <c r="AW1605" s="3">
        <v>97.92</v>
      </c>
      <c r="AX1605" s="3">
        <v>105.58</v>
      </c>
      <c r="AY1605" s="3">
        <v>105.68</v>
      </c>
    </row>
    <row r="1606" spans="1:51" x14ac:dyDescent="0.35">
      <c r="A1606" s="5">
        <f t="shared" si="25"/>
        <v>44973</v>
      </c>
      <c r="B1606" t="s">
        <v>2476</v>
      </c>
      <c r="C1606" s="2">
        <v>44973</v>
      </c>
      <c r="D1606" s="3">
        <v>129.51</v>
      </c>
      <c r="E1606" s="3">
        <v>129.5</v>
      </c>
      <c r="F1606" s="3">
        <v>131.53</v>
      </c>
      <c r="G1606" s="3">
        <v>132.9</v>
      </c>
      <c r="H1606" s="3">
        <v>131.94</v>
      </c>
      <c r="I1606" s="3">
        <v>133.36000000000001</v>
      </c>
      <c r="J1606" s="3">
        <v>136.37</v>
      </c>
      <c r="K1606" s="3">
        <v>140.03</v>
      </c>
      <c r="L1606" s="3">
        <v>152.37</v>
      </c>
      <c r="M1606" s="3">
        <v>161.96</v>
      </c>
      <c r="N1606" s="3">
        <v>165.36</v>
      </c>
      <c r="O1606" s="3">
        <v>165.71</v>
      </c>
      <c r="P1606" s="3">
        <v>159.99</v>
      </c>
      <c r="Q1606" s="3">
        <v>151.21</v>
      </c>
      <c r="R1606" s="3">
        <v>147.11000000000001</v>
      </c>
      <c r="S1606" s="3">
        <v>142.22999999999999</v>
      </c>
      <c r="T1606" s="3">
        <v>137.44</v>
      </c>
      <c r="U1606" s="3">
        <v>139.61000000000001</v>
      </c>
      <c r="V1606" s="3">
        <v>143.84</v>
      </c>
      <c r="W1606" s="3">
        <v>149.49</v>
      </c>
      <c r="X1606" s="3">
        <v>153.44</v>
      </c>
      <c r="Y1606" s="3">
        <v>156.9</v>
      </c>
      <c r="Z1606" s="3">
        <v>161.84</v>
      </c>
      <c r="AA1606" s="3">
        <v>157.25</v>
      </c>
      <c r="AB1606" s="3">
        <v>145.58000000000001</v>
      </c>
      <c r="AC1606" s="3">
        <v>132.58000000000001</v>
      </c>
      <c r="AD1606" s="3">
        <v>120.66</v>
      </c>
      <c r="AE1606" s="3">
        <v>111.08</v>
      </c>
      <c r="AF1606" s="3">
        <v>111.55</v>
      </c>
      <c r="AG1606" s="3">
        <v>113.35</v>
      </c>
      <c r="AH1606" s="3">
        <v>117.18</v>
      </c>
      <c r="AI1606" s="3">
        <v>122.69</v>
      </c>
      <c r="AJ1606" s="3">
        <v>126.66</v>
      </c>
      <c r="AK1606" s="3">
        <v>130.04</v>
      </c>
      <c r="AL1606" s="3">
        <v>131.12</v>
      </c>
      <c r="AM1606" s="3">
        <v>132.01</v>
      </c>
      <c r="AN1606" s="3">
        <v>122.66</v>
      </c>
      <c r="AO1606" s="3">
        <v>102.79</v>
      </c>
      <c r="AP1606" s="3">
        <v>84.78</v>
      </c>
      <c r="AQ1606" s="3">
        <v>81.77</v>
      </c>
      <c r="AR1606" s="3">
        <v>78.77</v>
      </c>
      <c r="AS1606" s="3">
        <v>75.760000000000005</v>
      </c>
      <c r="AT1606" s="3">
        <v>77.760000000000005</v>
      </c>
      <c r="AU1606" s="3">
        <v>82.91</v>
      </c>
      <c r="AV1606" s="3">
        <v>90.11</v>
      </c>
      <c r="AW1606" s="3">
        <v>97.11</v>
      </c>
      <c r="AX1606" s="3">
        <v>104.62</v>
      </c>
      <c r="AY1606" s="3">
        <v>104.72</v>
      </c>
    </row>
    <row r="1607" spans="1:51" x14ac:dyDescent="0.35">
      <c r="A1607" s="5">
        <f t="shared" si="25"/>
        <v>44974</v>
      </c>
      <c r="B1607" t="s">
        <v>2477</v>
      </c>
      <c r="C1607" s="2">
        <v>44974</v>
      </c>
      <c r="D1607" s="3">
        <v>120.96</v>
      </c>
      <c r="E1607" s="3">
        <v>121.79</v>
      </c>
      <c r="F1607" s="3">
        <v>124.74</v>
      </c>
      <c r="G1607" s="3">
        <v>126.14</v>
      </c>
      <c r="H1607" s="3">
        <v>125.29</v>
      </c>
      <c r="I1607" s="3">
        <v>126.93</v>
      </c>
      <c r="J1607" s="3">
        <v>130.29</v>
      </c>
      <c r="K1607" s="3">
        <v>134.46</v>
      </c>
      <c r="L1607" s="3">
        <v>147.06</v>
      </c>
      <c r="M1607" s="3">
        <v>156.05000000000001</v>
      </c>
      <c r="N1607" s="3">
        <v>161.51</v>
      </c>
      <c r="O1607" s="3">
        <v>158.51</v>
      </c>
      <c r="P1607" s="3">
        <v>154.69999999999999</v>
      </c>
      <c r="Q1607" s="3">
        <v>146.43</v>
      </c>
      <c r="R1607" s="3">
        <v>143.27000000000001</v>
      </c>
      <c r="S1607" s="3">
        <v>137</v>
      </c>
      <c r="T1607" s="3">
        <v>132.38999999999999</v>
      </c>
      <c r="U1607" s="3">
        <v>134.61000000000001</v>
      </c>
      <c r="V1607" s="3">
        <v>138.88999999999999</v>
      </c>
      <c r="W1607" s="3">
        <v>145.34</v>
      </c>
      <c r="X1607" s="3">
        <v>149.55000000000001</v>
      </c>
      <c r="Y1607" s="3">
        <v>152.77000000000001</v>
      </c>
      <c r="Z1607" s="3">
        <v>157.81</v>
      </c>
      <c r="AA1607" s="3">
        <v>153.22</v>
      </c>
      <c r="AB1607" s="3">
        <v>141.56</v>
      </c>
      <c r="AC1607" s="3">
        <v>129.61000000000001</v>
      </c>
      <c r="AD1607" s="3">
        <v>117.69</v>
      </c>
      <c r="AE1607" s="3">
        <v>108.11</v>
      </c>
      <c r="AF1607" s="3">
        <v>108.58</v>
      </c>
      <c r="AG1607" s="3">
        <v>110.38</v>
      </c>
      <c r="AH1607" s="3">
        <v>114.21</v>
      </c>
      <c r="AI1607" s="3">
        <v>119.73</v>
      </c>
      <c r="AJ1607" s="3">
        <v>123.73</v>
      </c>
      <c r="AK1607" s="3">
        <v>127.11</v>
      </c>
      <c r="AL1607" s="3">
        <v>127.59</v>
      </c>
      <c r="AM1607" s="3">
        <v>128.47999999999999</v>
      </c>
      <c r="AN1607" s="3">
        <v>119.13</v>
      </c>
      <c r="AO1607" s="3">
        <v>98.81</v>
      </c>
      <c r="AP1607" s="3">
        <v>82.1</v>
      </c>
      <c r="AQ1607" s="3">
        <v>79.010000000000005</v>
      </c>
      <c r="AR1607" s="3">
        <v>76.05</v>
      </c>
      <c r="AS1607" s="3">
        <v>73.12</v>
      </c>
      <c r="AT1607" s="3">
        <v>75.06</v>
      </c>
      <c r="AU1607" s="3">
        <v>79.27</v>
      </c>
      <c r="AV1607" s="3">
        <v>85.86</v>
      </c>
      <c r="AW1607" s="3">
        <v>92.86</v>
      </c>
      <c r="AX1607" s="3">
        <v>100.82</v>
      </c>
      <c r="AY1607" s="3">
        <v>101.23</v>
      </c>
    </row>
    <row r="1608" spans="1:51" x14ac:dyDescent="0.35">
      <c r="A1608" s="5">
        <f t="shared" si="25"/>
        <v>44977</v>
      </c>
      <c r="B1608" t="s">
        <v>2478</v>
      </c>
      <c r="C1608" s="2">
        <v>44977</v>
      </c>
      <c r="D1608" s="3">
        <v>123.9</v>
      </c>
      <c r="E1608" s="3">
        <v>123.3</v>
      </c>
      <c r="F1608" s="3">
        <v>124.88</v>
      </c>
      <c r="G1608" s="3">
        <v>125.78</v>
      </c>
      <c r="H1608" s="3">
        <v>124.94</v>
      </c>
      <c r="I1608" s="3">
        <v>126.65</v>
      </c>
      <c r="J1608" s="3">
        <v>130.28</v>
      </c>
      <c r="K1608" s="3">
        <v>133.94</v>
      </c>
      <c r="L1608" s="3">
        <v>145.66</v>
      </c>
      <c r="M1608" s="3">
        <v>155.43</v>
      </c>
      <c r="N1608" s="3">
        <v>159.63</v>
      </c>
      <c r="O1608" s="3">
        <v>159.19</v>
      </c>
      <c r="P1608" s="3">
        <v>153.91999999999999</v>
      </c>
      <c r="Q1608" s="3">
        <v>143.29</v>
      </c>
      <c r="R1608" s="3">
        <v>141.34</v>
      </c>
      <c r="S1608" s="3">
        <v>134.96</v>
      </c>
      <c r="T1608" s="3">
        <v>129.47</v>
      </c>
      <c r="U1608" s="3">
        <v>131.69999999999999</v>
      </c>
      <c r="V1608" s="3">
        <v>137.63</v>
      </c>
      <c r="W1608" s="3">
        <v>143.41999999999999</v>
      </c>
      <c r="X1608" s="3">
        <v>147.65</v>
      </c>
      <c r="Y1608" s="3">
        <v>150.88</v>
      </c>
      <c r="Z1608" s="3">
        <v>155.76</v>
      </c>
      <c r="AA1608" s="3">
        <v>151.18</v>
      </c>
      <c r="AB1608" s="3">
        <v>139.53</v>
      </c>
      <c r="AC1608" s="3">
        <v>127.78</v>
      </c>
      <c r="AD1608" s="3">
        <v>115.86</v>
      </c>
      <c r="AE1608" s="3">
        <v>106.29</v>
      </c>
      <c r="AF1608" s="3">
        <v>106.77</v>
      </c>
      <c r="AG1608" s="3">
        <v>108.59</v>
      </c>
      <c r="AH1608" s="3">
        <v>112.53</v>
      </c>
      <c r="AI1608" s="3">
        <v>118.08</v>
      </c>
      <c r="AJ1608" s="3">
        <v>122.09</v>
      </c>
      <c r="AK1608" s="3">
        <v>125.47</v>
      </c>
      <c r="AL1608" s="3">
        <v>126.02</v>
      </c>
      <c r="AM1608" s="3">
        <v>126.91</v>
      </c>
      <c r="AN1608" s="3">
        <v>117.56</v>
      </c>
      <c r="AO1608" s="3">
        <v>97.79</v>
      </c>
      <c r="AP1608" s="3">
        <v>81.08</v>
      </c>
      <c r="AQ1608" s="3">
        <v>77.989999999999995</v>
      </c>
      <c r="AR1608" s="3">
        <v>75.03</v>
      </c>
      <c r="AS1608" s="3">
        <v>72.099999999999994</v>
      </c>
      <c r="AT1608" s="3">
        <v>74.040000000000006</v>
      </c>
      <c r="AU1608" s="3">
        <v>78.25</v>
      </c>
      <c r="AV1608" s="3">
        <v>84.84</v>
      </c>
      <c r="AW1608" s="3">
        <v>91.85</v>
      </c>
      <c r="AX1608" s="3">
        <v>99.81</v>
      </c>
      <c r="AY1608" s="3">
        <v>100.22</v>
      </c>
    </row>
    <row r="1609" spans="1:51" x14ac:dyDescent="0.35">
      <c r="A1609" s="5">
        <f t="shared" si="25"/>
        <v>44978</v>
      </c>
      <c r="B1609" t="s">
        <v>2481</v>
      </c>
      <c r="C1609" s="2">
        <v>44978</v>
      </c>
      <c r="D1609" s="3">
        <v>120.06</v>
      </c>
      <c r="E1609" s="3">
        <v>119.33</v>
      </c>
      <c r="F1609" s="3">
        <v>120.52</v>
      </c>
      <c r="G1609" s="3">
        <v>121.4</v>
      </c>
      <c r="H1609" s="3">
        <v>120.87</v>
      </c>
      <c r="I1609" s="3">
        <v>122.46</v>
      </c>
      <c r="J1609" s="3">
        <v>126.41</v>
      </c>
      <c r="K1609" s="3">
        <v>129.47999999999999</v>
      </c>
      <c r="L1609" s="3">
        <v>141.76</v>
      </c>
      <c r="M1609" s="3">
        <v>150.97</v>
      </c>
      <c r="N1609" s="3">
        <v>155.29</v>
      </c>
      <c r="O1609" s="3">
        <v>155.07</v>
      </c>
      <c r="P1609" s="3">
        <v>149.80000000000001</v>
      </c>
      <c r="Q1609" s="3">
        <v>139.86000000000001</v>
      </c>
      <c r="R1609" s="3">
        <v>137.91</v>
      </c>
      <c r="S1609" s="3">
        <v>131.53</v>
      </c>
      <c r="T1609" s="3">
        <v>125.95</v>
      </c>
      <c r="U1609" s="3">
        <v>128.18</v>
      </c>
      <c r="V1609" s="3">
        <v>134.03</v>
      </c>
      <c r="W1609" s="3">
        <v>139.99</v>
      </c>
      <c r="X1609" s="3">
        <v>144.22</v>
      </c>
      <c r="Y1609" s="3">
        <v>145.51</v>
      </c>
      <c r="Z1609" s="3">
        <v>148.91</v>
      </c>
      <c r="AA1609" s="3">
        <v>147.9</v>
      </c>
      <c r="AB1609" s="3">
        <v>136.25</v>
      </c>
      <c r="AC1609" s="3">
        <v>124.84</v>
      </c>
      <c r="AD1609" s="3">
        <v>114.66</v>
      </c>
      <c r="AE1609" s="3">
        <v>103.35</v>
      </c>
      <c r="AF1609" s="3">
        <v>103.83</v>
      </c>
      <c r="AG1609" s="3">
        <v>105.65</v>
      </c>
      <c r="AH1609" s="3">
        <v>109.92</v>
      </c>
      <c r="AI1609" s="3">
        <v>115.63</v>
      </c>
      <c r="AJ1609" s="3">
        <v>119.64</v>
      </c>
      <c r="AK1609" s="3">
        <v>123.02</v>
      </c>
      <c r="AL1609" s="3">
        <v>123.24</v>
      </c>
      <c r="AM1609" s="3">
        <v>124.13</v>
      </c>
      <c r="AN1609" s="3">
        <v>115.01</v>
      </c>
      <c r="AO1609" s="3">
        <v>96.18</v>
      </c>
      <c r="AP1609" s="3">
        <v>79.47</v>
      </c>
      <c r="AQ1609" s="3">
        <v>76.38</v>
      </c>
      <c r="AR1609" s="3">
        <v>73.42</v>
      </c>
      <c r="AS1609" s="3">
        <v>70.489999999999995</v>
      </c>
      <c r="AT1609" s="3">
        <v>72.430000000000007</v>
      </c>
      <c r="AU1609" s="3">
        <v>76.64</v>
      </c>
      <c r="AV1609" s="3">
        <v>83.23</v>
      </c>
      <c r="AW1609" s="3">
        <v>90.24</v>
      </c>
      <c r="AX1609" s="3">
        <v>98.19</v>
      </c>
      <c r="AY1609" s="3">
        <v>98.6</v>
      </c>
    </row>
    <row r="1610" spans="1:51" x14ac:dyDescent="0.35">
      <c r="A1610" s="5">
        <f t="shared" si="25"/>
        <v>44979</v>
      </c>
      <c r="B1610" t="s">
        <v>2482</v>
      </c>
      <c r="C1610" s="2">
        <v>44979</v>
      </c>
      <c r="D1610" s="3">
        <v>125.4</v>
      </c>
      <c r="E1610" s="3">
        <v>123.76</v>
      </c>
      <c r="F1610" s="3">
        <v>124.16</v>
      </c>
      <c r="G1610" s="3">
        <v>124.93</v>
      </c>
      <c r="H1610" s="3">
        <v>124.2</v>
      </c>
      <c r="I1610" s="3">
        <v>126.56</v>
      </c>
      <c r="J1610" s="3">
        <v>129.77000000000001</v>
      </c>
      <c r="K1610" s="3">
        <v>133.03</v>
      </c>
      <c r="L1610" s="3">
        <v>144.99</v>
      </c>
      <c r="M1610" s="3">
        <v>154.1</v>
      </c>
      <c r="N1610" s="3">
        <v>158.47</v>
      </c>
      <c r="O1610" s="3">
        <v>158.25</v>
      </c>
      <c r="P1610" s="3">
        <v>151.74</v>
      </c>
      <c r="Q1610" s="3">
        <v>141.43</v>
      </c>
      <c r="R1610" s="3">
        <v>139.44999999999999</v>
      </c>
      <c r="S1610" s="3">
        <v>132.97999999999999</v>
      </c>
      <c r="T1610" s="3">
        <v>127.58</v>
      </c>
      <c r="U1610" s="3">
        <v>129.83000000000001</v>
      </c>
      <c r="V1610" s="3">
        <v>135.97999999999999</v>
      </c>
      <c r="W1610" s="3">
        <v>141.75</v>
      </c>
      <c r="X1610" s="3">
        <v>145.77000000000001</v>
      </c>
      <c r="Y1610" s="3">
        <v>147.07</v>
      </c>
      <c r="Z1610" s="3">
        <v>150.30000000000001</v>
      </c>
      <c r="AA1610" s="3">
        <v>149.29</v>
      </c>
      <c r="AB1610" s="3">
        <v>137.63999999999999</v>
      </c>
      <c r="AC1610" s="3">
        <v>125.56</v>
      </c>
      <c r="AD1610" s="3">
        <v>115.39</v>
      </c>
      <c r="AE1610" s="3">
        <v>104.09</v>
      </c>
      <c r="AF1610" s="3">
        <v>104.69</v>
      </c>
      <c r="AG1610" s="3">
        <v>106.52</v>
      </c>
      <c r="AH1610" s="3">
        <v>110.8</v>
      </c>
      <c r="AI1610" s="3">
        <v>117.02</v>
      </c>
      <c r="AJ1610" s="3">
        <v>121.03</v>
      </c>
      <c r="AK1610" s="3">
        <v>124.43</v>
      </c>
      <c r="AL1610" s="3">
        <v>124.32</v>
      </c>
      <c r="AM1610" s="3">
        <v>125.23</v>
      </c>
      <c r="AN1610" s="3">
        <v>115.59</v>
      </c>
      <c r="AO1610" s="3">
        <v>96.76</v>
      </c>
      <c r="AP1610" s="3">
        <v>80.05</v>
      </c>
      <c r="AQ1610" s="3">
        <v>77.41</v>
      </c>
      <c r="AR1610" s="3">
        <v>74.81</v>
      </c>
      <c r="AS1610" s="3">
        <v>71.88</v>
      </c>
      <c r="AT1610" s="3">
        <v>73.819999999999993</v>
      </c>
      <c r="AU1610" s="3">
        <v>78.03</v>
      </c>
      <c r="AV1610" s="3">
        <v>84.62</v>
      </c>
      <c r="AW1610" s="3">
        <v>91.63</v>
      </c>
      <c r="AX1610" s="3">
        <v>99.27</v>
      </c>
      <c r="AY1610" s="3">
        <v>99.67</v>
      </c>
    </row>
    <row r="1611" spans="1:51" x14ac:dyDescent="0.35">
      <c r="A1611" s="5">
        <f t="shared" si="25"/>
        <v>44980</v>
      </c>
      <c r="B1611" t="s">
        <v>2483</v>
      </c>
      <c r="C1611" s="2">
        <v>44980</v>
      </c>
      <c r="D1611" s="3">
        <v>126.22</v>
      </c>
      <c r="E1611" s="3">
        <v>124.43</v>
      </c>
      <c r="F1611" s="3">
        <v>124.84</v>
      </c>
      <c r="G1611" s="3">
        <v>126.19</v>
      </c>
      <c r="H1611" s="3">
        <v>125.18</v>
      </c>
      <c r="I1611" s="3">
        <v>127.33</v>
      </c>
      <c r="J1611" s="3">
        <v>130.08000000000001</v>
      </c>
      <c r="K1611" s="3">
        <v>133.11000000000001</v>
      </c>
      <c r="L1611" s="3">
        <v>144.97999999999999</v>
      </c>
      <c r="M1611" s="3">
        <v>155.11000000000001</v>
      </c>
      <c r="N1611" s="3">
        <v>157.78</v>
      </c>
      <c r="O1611" s="3">
        <v>157.76</v>
      </c>
      <c r="P1611" s="3">
        <v>151.38999999999999</v>
      </c>
      <c r="Q1611" s="3">
        <v>141.99</v>
      </c>
      <c r="R1611" s="3">
        <v>140.75</v>
      </c>
      <c r="S1611" s="3">
        <v>134.72999999999999</v>
      </c>
      <c r="T1611" s="3">
        <v>130.19999999999999</v>
      </c>
      <c r="U1611" s="3">
        <v>132.46</v>
      </c>
      <c r="V1611" s="3">
        <v>138.47</v>
      </c>
      <c r="W1611" s="3">
        <v>144.66999999999999</v>
      </c>
      <c r="X1611" s="3">
        <v>148.55000000000001</v>
      </c>
      <c r="Y1611" s="3">
        <v>149.91999999999999</v>
      </c>
      <c r="Z1611" s="3">
        <v>152.97</v>
      </c>
      <c r="AA1611" s="3">
        <v>151.96</v>
      </c>
      <c r="AB1611" s="3">
        <v>140.31</v>
      </c>
      <c r="AC1611" s="3">
        <v>128.29</v>
      </c>
      <c r="AD1611" s="3">
        <v>118.11</v>
      </c>
      <c r="AE1611" s="3">
        <v>106.82</v>
      </c>
      <c r="AF1611" s="3">
        <v>107.51</v>
      </c>
      <c r="AG1611" s="3">
        <v>109.34</v>
      </c>
      <c r="AH1611" s="3">
        <v>113.62</v>
      </c>
      <c r="AI1611" s="3">
        <v>119.27</v>
      </c>
      <c r="AJ1611" s="3">
        <v>123.28</v>
      </c>
      <c r="AK1611" s="3">
        <v>126.68</v>
      </c>
      <c r="AL1611" s="3">
        <v>125.57</v>
      </c>
      <c r="AM1611" s="3">
        <v>126.48</v>
      </c>
      <c r="AN1611" s="3">
        <v>116.84</v>
      </c>
      <c r="AO1611" s="3">
        <v>98.01</v>
      </c>
      <c r="AP1611" s="3">
        <v>81.11</v>
      </c>
      <c r="AQ1611" s="3">
        <v>78.47</v>
      </c>
      <c r="AR1611" s="3">
        <v>75.88</v>
      </c>
      <c r="AS1611" s="3">
        <v>72.94</v>
      </c>
      <c r="AT1611" s="3">
        <v>74.89</v>
      </c>
      <c r="AU1611" s="3">
        <v>79.27</v>
      </c>
      <c r="AV1611" s="3">
        <v>85.86</v>
      </c>
      <c r="AW1611" s="3">
        <v>92.87</v>
      </c>
      <c r="AX1611" s="3">
        <v>100.71</v>
      </c>
      <c r="AY1611" s="3">
        <v>101.11</v>
      </c>
    </row>
    <row r="1612" spans="1:51" x14ac:dyDescent="0.35">
      <c r="A1612" s="5">
        <f t="shared" si="25"/>
        <v>44981</v>
      </c>
      <c r="B1612" t="s">
        <v>2484</v>
      </c>
      <c r="C1612" s="2">
        <v>44981</v>
      </c>
      <c r="D1612" s="3">
        <v>127.69</v>
      </c>
      <c r="E1612" s="3">
        <v>125.52</v>
      </c>
      <c r="F1612" s="3">
        <v>126.51</v>
      </c>
      <c r="G1612" s="3">
        <v>128.06</v>
      </c>
      <c r="H1612" s="3">
        <v>127.22</v>
      </c>
      <c r="I1612" s="3">
        <v>129.31</v>
      </c>
      <c r="J1612" s="3">
        <v>132.36000000000001</v>
      </c>
      <c r="K1612" s="3">
        <v>135.19</v>
      </c>
      <c r="L1612" s="3">
        <v>146.24</v>
      </c>
      <c r="M1612" s="3">
        <v>157.51</v>
      </c>
      <c r="N1612" s="3">
        <v>160.34</v>
      </c>
      <c r="O1612" s="3">
        <v>160.29</v>
      </c>
      <c r="P1612" s="3">
        <v>153.69</v>
      </c>
      <c r="Q1612" s="3">
        <v>145.71</v>
      </c>
      <c r="R1612" s="3">
        <v>144.12</v>
      </c>
      <c r="S1612" s="3">
        <v>138.24</v>
      </c>
      <c r="T1612" s="3">
        <v>132.37</v>
      </c>
      <c r="U1612" s="3">
        <v>134.63</v>
      </c>
      <c r="V1612" s="3">
        <v>140.63999999999999</v>
      </c>
      <c r="W1612" s="3">
        <v>147.85</v>
      </c>
      <c r="X1612" s="3">
        <v>151.15</v>
      </c>
      <c r="Y1612" s="3">
        <v>153.24</v>
      </c>
      <c r="Z1612" s="3">
        <v>153.19999999999999</v>
      </c>
      <c r="AA1612" s="3">
        <v>152.19</v>
      </c>
      <c r="AB1612" s="3">
        <v>140.54</v>
      </c>
      <c r="AC1612" s="3">
        <v>131.94999999999999</v>
      </c>
      <c r="AD1612" s="3">
        <v>121.77</v>
      </c>
      <c r="AE1612" s="3">
        <v>110.48</v>
      </c>
      <c r="AF1612" s="3">
        <v>111.17</v>
      </c>
      <c r="AG1612" s="3">
        <v>113</v>
      </c>
      <c r="AH1612" s="3">
        <v>117.49</v>
      </c>
      <c r="AI1612" s="3">
        <v>120.96</v>
      </c>
      <c r="AJ1612" s="3">
        <v>124.97</v>
      </c>
      <c r="AK1612" s="3">
        <v>128.32</v>
      </c>
      <c r="AL1612" s="3">
        <v>127.21</v>
      </c>
      <c r="AM1612" s="3">
        <v>128.12</v>
      </c>
      <c r="AN1612" s="3">
        <v>118.48</v>
      </c>
      <c r="AO1612" s="3">
        <v>98.96</v>
      </c>
      <c r="AP1612" s="3">
        <v>82.06</v>
      </c>
      <c r="AQ1612" s="3">
        <v>79.42</v>
      </c>
      <c r="AR1612" s="3">
        <v>76.83</v>
      </c>
      <c r="AS1612" s="3">
        <v>73.89</v>
      </c>
      <c r="AT1612" s="3">
        <v>75.84</v>
      </c>
      <c r="AU1612" s="3">
        <v>80.37</v>
      </c>
      <c r="AV1612" s="3">
        <v>86.96</v>
      </c>
      <c r="AW1612" s="3">
        <v>93.97</v>
      </c>
      <c r="AX1612" s="3">
        <v>101.81</v>
      </c>
      <c r="AY1612" s="3">
        <v>102.21</v>
      </c>
    </row>
    <row r="1613" spans="1:51" x14ac:dyDescent="0.35">
      <c r="A1613" s="5">
        <f t="shared" si="25"/>
        <v>44984</v>
      </c>
      <c r="B1613" t="s">
        <v>2486</v>
      </c>
      <c r="C1613" s="2">
        <v>44984</v>
      </c>
      <c r="D1613" s="3">
        <v>118.19</v>
      </c>
      <c r="E1613" s="3">
        <v>116.84</v>
      </c>
      <c r="F1613" s="3">
        <v>118.28</v>
      </c>
      <c r="G1613" s="3">
        <v>119.78</v>
      </c>
      <c r="H1613" s="3">
        <v>118.77</v>
      </c>
      <c r="I1613" s="3">
        <v>120.92</v>
      </c>
      <c r="J1613" s="3">
        <v>124.27</v>
      </c>
      <c r="K1613" s="3">
        <v>127.29</v>
      </c>
      <c r="L1613" s="3">
        <v>138.9</v>
      </c>
      <c r="M1613" s="3">
        <v>149.80000000000001</v>
      </c>
      <c r="N1613" s="3">
        <v>152.80000000000001</v>
      </c>
      <c r="O1613" s="3">
        <v>152.78</v>
      </c>
      <c r="P1613" s="3">
        <v>146.24</v>
      </c>
      <c r="Q1613" s="3">
        <v>138.38</v>
      </c>
      <c r="R1613" s="3">
        <v>136.9</v>
      </c>
      <c r="S1613" s="3">
        <v>131.02000000000001</v>
      </c>
      <c r="T1613" s="3">
        <v>126.77</v>
      </c>
      <c r="U1613" s="3">
        <v>129.03</v>
      </c>
      <c r="V1613" s="3">
        <v>135.04</v>
      </c>
      <c r="W1613" s="3">
        <v>141.04</v>
      </c>
      <c r="X1613" s="3">
        <v>144.47999999999999</v>
      </c>
      <c r="Y1613" s="3">
        <v>146.47999999999999</v>
      </c>
      <c r="Z1613" s="3">
        <v>146.44</v>
      </c>
      <c r="AA1613" s="3">
        <v>145.54</v>
      </c>
      <c r="AB1613" s="3">
        <v>135.04</v>
      </c>
      <c r="AC1613" s="3">
        <v>127.04</v>
      </c>
      <c r="AD1613" s="3">
        <v>117.54</v>
      </c>
      <c r="AE1613" s="3">
        <v>106.25</v>
      </c>
      <c r="AF1613" s="3">
        <v>106.96</v>
      </c>
      <c r="AG1613" s="3">
        <v>108.79</v>
      </c>
      <c r="AH1613" s="3">
        <v>113.28</v>
      </c>
      <c r="AI1613" s="3">
        <v>116.38</v>
      </c>
      <c r="AJ1613" s="3">
        <v>120.42</v>
      </c>
      <c r="AK1613" s="3">
        <v>123.74</v>
      </c>
      <c r="AL1613" s="3">
        <v>122.67</v>
      </c>
      <c r="AM1613" s="3">
        <v>123.58</v>
      </c>
      <c r="AN1613" s="3">
        <v>113.94</v>
      </c>
      <c r="AO1613" s="3">
        <v>96.27</v>
      </c>
      <c r="AP1613" s="3">
        <v>80.52</v>
      </c>
      <c r="AQ1613" s="3">
        <v>77.92</v>
      </c>
      <c r="AR1613" s="3">
        <v>75.33</v>
      </c>
      <c r="AS1613" s="3">
        <v>72.34</v>
      </c>
      <c r="AT1613" s="3">
        <v>74.319999999999993</v>
      </c>
      <c r="AU1613" s="3">
        <v>78.819999999999993</v>
      </c>
      <c r="AV1613" s="3">
        <v>85.41</v>
      </c>
      <c r="AW1613" s="3">
        <v>92.42</v>
      </c>
      <c r="AX1613" s="3">
        <v>100.23</v>
      </c>
      <c r="AY1613" s="3">
        <v>100.64</v>
      </c>
    </row>
    <row r="1614" spans="1:51" x14ac:dyDescent="0.35">
      <c r="A1614" s="5">
        <f t="shared" si="25"/>
        <v>44985</v>
      </c>
      <c r="B1614" t="s">
        <v>2487</v>
      </c>
      <c r="C1614" s="2">
        <v>44985</v>
      </c>
      <c r="D1614" s="3">
        <v>115.54</v>
      </c>
      <c r="E1614" s="3">
        <v>116.21</v>
      </c>
      <c r="F1614" s="3">
        <v>117.37</v>
      </c>
      <c r="G1614" s="3">
        <v>116.35</v>
      </c>
      <c r="H1614" s="3">
        <v>118.45</v>
      </c>
      <c r="I1614" s="3">
        <v>122.3</v>
      </c>
      <c r="J1614" s="3">
        <v>125.3</v>
      </c>
      <c r="K1614" s="3">
        <v>136.74</v>
      </c>
      <c r="L1614" s="3">
        <v>147.63</v>
      </c>
      <c r="M1614" s="3">
        <v>150.62</v>
      </c>
      <c r="N1614" s="3">
        <v>150.6</v>
      </c>
      <c r="O1614" s="3">
        <v>144.04</v>
      </c>
      <c r="P1614" s="3">
        <v>136.62</v>
      </c>
      <c r="Q1614" s="3">
        <v>135.13</v>
      </c>
      <c r="R1614" s="3">
        <v>129.22</v>
      </c>
      <c r="S1614" s="3">
        <v>124.94</v>
      </c>
      <c r="T1614" s="3">
        <v>127.16</v>
      </c>
      <c r="U1614" s="3">
        <v>133.12</v>
      </c>
      <c r="V1614" s="3">
        <v>138.91999999999999</v>
      </c>
      <c r="W1614" s="3">
        <v>142.36000000000001</v>
      </c>
      <c r="X1614" s="3">
        <v>144.36000000000001</v>
      </c>
      <c r="Y1614" s="3">
        <v>144.32</v>
      </c>
      <c r="Z1614" s="3">
        <v>143.41999999999999</v>
      </c>
      <c r="AA1614" s="3">
        <v>132.91999999999999</v>
      </c>
      <c r="AB1614" s="3">
        <v>124.92</v>
      </c>
      <c r="AC1614" s="3">
        <v>115.42</v>
      </c>
      <c r="AD1614" s="3">
        <v>104.13</v>
      </c>
      <c r="AE1614" s="3">
        <v>104.84</v>
      </c>
      <c r="AF1614" s="3">
        <v>106.67</v>
      </c>
      <c r="AG1614" s="3">
        <v>111.16</v>
      </c>
      <c r="AH1614" s="3">
        <v>115.66</v>
      </c>
      <c r="AI1614" s="3">
        <v>119.7</v>
      </c>
      <c r="AJ1614" s="3">
        <v>123.02</v>
      </c>
      <c r="AK1614" s="3">
        <v>121.95</v>
      </c>
      <c r="AL1614" s="3">
        <v>122.86</v>
      </c>
      <c r="AM1614" s="3">
        <v>113.22</v>
      </c>
      <c r="AN1614" s="3">
        <v>96.22</v>
      </c>
      <c r="AO1614" s="3">
        <v>81.22</v>
      </c>
      <c r="AP1614" s="3">
        <v>78.62</v>
      </c>
      <c r="AQ1614" s="3">
        <v>76.03</v>
      </c>
      <c r="AR1614" s="3">
        <v>73.040000000000006</v>
      </c>
      <c r="AS1614" s="3">
        <v>75.02</v>
      </c>
      <c r="AT1614" s="3">
        <v>79.52</v>
      </c>
      <c r="AU1614" s="3">
        <v>86.11</v>
      </c>
      <c r="AV1614" s="3">
        <v>93.12</v>
      </c>
      <c r="AW1614" s="3">
        <v>100.93</v>
      </c>
      <c r="AX1614" s="3">
        <v>101.34</v>
      </c>
      <c r="AY1614" s="3">
        <v>94.76</v>
      </c>
    </row>
    <row r="1615" spans="1:51" x14ac:dyDescent="0.35">
      <c r="A1615" s="5">
        <f t="shared" ref="A1615:A1678" si="26">+A1610+7</f>
        <v>44986</v>
      </c>
      <c r="B1615" t="s">
        <v>2488</v>
      </c>
      <c r="C1615" s="2">
        <v>44986</v>
      </c>
      <c r="D1615" s="3">
        <v>118.69</v>
      </c>
      <c r="E1615" s="3">
        <v>119.41</v>
      </c>
      <c r="F1615" s="3">
        <v>120.59</v>
      </c>
      <c r="G1615" s="3">
        <v>119.69</v>
      </c>
      <c r="H1615" s="3">
        <v>121.73</v>
      </c>
      <c r="I1615" s="3">
        <v>125.35</v>
      </c>
      <c r="J1615" s="3">
        <v>127.85</v>
      </c>
      <c r="K1615" s="3">
        <v>139.31</v>
      </c>
      <c r="L1615" s="3">
        <v>150.12</v>
      </c>
      <c r="M1615" s="3">
        <v>152.9</v>
      </c>
      <c r="N1615" s="3">
        <v>152.88</v>
      </c>
      <c r="O1615" s="3">
        <v>146.27000000000001</v>
      </c>
      <c r="P1615" s="3">
        <v>139.07</v>
      </c>
      <c r="Q1615" s="3">
        <v>134.28</v>
      </c>
      <c r="R1615" s="3">
        <v>128.38999999999999</v>
      </c>
      <c r="S1615" s="3">
        <v>124.15</v>
      </c>
      <c r="T1615" s="3">
        <v>126.45</v>
      </c>
      <c r="U1615" s="3">
        <v>131.83000000000001</v>
      </c>
      <c r="V1615" s="3">
        <v>138.1</v>
      </c>
      <c r="W1615" s="3">
        <v>141.91999999999999</v>
      </c>
      <c r="X1615" s="3">
        <v>143.91999999999999</v>
      </c>
      <c r="Y1615" s="3">
        <v>143.88</v>
      </c>
      <c r="Z1615" s="3">
        <v>142.97999999999999</v>
      </c>
      <c r="AA1615" s="3">
        <v>132.47999999999999</v>
      </c>
      <c r="AB1615" s="3">
        <v>122.73</v>
      </c>
      <c r="AC1615" s="3">
        <v>113.05</v>
      </c>
      <c r="AD1615" s="3">
        <v>101.6</v>
      </c>
      <c r="AE1615" s="3">
        <v>102.3</v>
      </c>
      <c r="AF1615" s="3">
        <v>104.13</v>
      </c>
      <c r="AG1615" s="3">
        <v>108.62</v>
      </c>
      <c r="AH1615" s="3">
        <v>114.24</v>
      </c>
      <c r="AI1615" s="3">
        <v>118.59</v>
      </c>
      <c r="AJ1615" s="3">
        <v>121.91</v>
      </c>
      <c r="AK1615" s="3">
        <v>121.62</v>
      </c>
      <c r="AL1615" s="3">
        <v>122.53</v>
      </c>
      <c r="AM1615" s="3">
        <v>112.89</v>
      </c>
      <c r="AN1615" s="3">
        <v>96.56</v>
      </c>
      <c r="AO1615" s="3">
        <v>81.56</v>
      </c>
      <c r="AP1615" s="3">
        <v>78.959999999999994</v>
      </c>
      <c r="AQ1615" s="3">
        <v>76.37</v>
      </c>
      <c r="AR1615" s="3">
        <v>73.38</v>
      </c>
      <c r="AS1615" s="3">
        <v>75.36</v>
      </c>
      <c r="AT1615" s="3">
        <v>79.86</v>
      </c>
      <c r="AU1615" s="3">
        <v>86.45</v>
      </c>
      <c r="AV1615" s="3">
        <v>93.46</v>
      </c>
      <c r="AW1615" s="3">
        <v>101.27</v>
      </c>
      <c r="AX1615" s="3">
        <v>101.68</v>
      </c>
      <c r="AY1615" s="3">
        <v>95.1</v>
      </c>
    </row>
    <row r="1616" spans="1:51" x14ac:dyDescent="0.35">
      <c r="A1616" s="5">
        <f t="shared" si="26"/>
        <v>44987</v>
      </c>
      <c r="B1616" t="s">
        <v>2489</v>
      </c>
      <c r="C1616" s="2">
        <v>44987</v>
      </c>
      <c r="D1616" s="3">
        <v>118.1</v>
      </c>
      <c r="E1616" s="3">
        <v>118.99</v>
      </c>
      <c r="F1616" s="3">
        <v>120.15</v>
      </c>
      <c r="G1616" s="3">
        <v>119.07</v>
      </c>
      <c r="H1616" s="3">
        <v>121.17</v>
      </c>
      <c r="I1616" s="3">
        <v>124.65</v>
      </c>
      <c r="J1616" s="3">
        <v>126.63</v>
      </c>
      <c r="K1616" s="3">
        <v>138.08000000000001</v>
      </c>
      <c r="L1616" s="3">
        <v>149.22</v>
      </c>
      <c r="M1616" s="3">
        <v>152.06</v>
      </c>
      <c r="N1616" s="3">
        <v>152.11000000000001</v>
      </c>
      <c r="O1616" s="3">
        <v>145.46</v>
      </c>
      <c r="P1616" s="3">
        <v>137.85</v>
      </c>
      <c r="Q1616" s="3">
        <v>132.72</v>
      </c>
      <c r="R1616" s="3">
        <v>126.81</v>
      </c>
      <c r="S1616" s="3">
        <v>122.57</v>
      </c>
      <c r="T1616" s="3">
        <v>124.87</v>
      </c>
      <c r="U1616" s="3">
        <v>130.25</v>
      </c>
      <c r="V1616" s="3">
        <v>136.52000000000001</v>
      </c>
      <c r="W1616" s="3">
        <v>140.35</v>
      </c>
      <c r="X1616" s="3">
        <v>142.35</v>
      </c>
      <c r="Y1616" s="3">
        <v>142.25</v>
      </c>
      <c r="Z1616" s="3">
        <v>141.35</v>
      </c>
      <c r="AA1616" s="3">
        <v>130.85</v>
      </c>
      <c r="AB1616" s="3">
        <v>120.4</v>
      </c>
      <c r="AC1616" s="3">
        <v>110.72</v>
      </c>
      <c r="AD1616" s="3">
        <v>99.27</v>
      </c>
      <c r="AE1616" s="3">
        <v>99.96</v>
      </c>
      <c r="AF1616" s="3">
        <v>101.79</v>
      </c>
      <c r="AG1616" s="3">
        <v>106.28</v>
      </c>
      <c r="AH1616" s="3">
        <v>112.75</v>
      </c>
      <c r="AI1616" s="3">
        <v>117.82</v>
      </c>
      <c r="AJ1616" s="3">
        <v>121.14</v>
      </c>
      <c r="AK1616" s="3">
        <v>120.85</v>
      </c>
      <c r="AL1616" s="3">
        <v>121.76</v>
      </c>
      <c r="AM1616" s="3">
        <v>112.12</v>
      </c>
      <c r="AN1616" s="3">
        <v>95.79</v>
      </c>
      <c r="AO1616" s="3">
        <v>80.790000000000006</v>
      </c>
      <c r="AP1616" s="3">
        <v>78.180000000000007</v>
      </c>
      <c r="AQ1616" s="3">
        <v>75.59</v>
      </c>
      <c r="AR1616" s="3">
        <v>72.599999999999994</v>
      </c>
      <c r="AS1616" s="3">
        <v>74.59</v>
      </c>
      <c r="AT1616" s="3">
        <v>79.11</v>
      </c>
      <c r="AU1616" s="3">
        <v>85.7</v>
      </c>
      <c r="AV1616" s="3">
        <v>92.71</v>
      </c>
      <c r="AW1616" s="3">
        <v>100.53</v>
      </c>
      <c r="AX1616" s="3">
        <v>100.94</v>
      </c>
      <c r="AY1616" s="3">
        <v>94.36</v>
      </c>
    </row>
    <row r="1617" spans="1:51" x14ac:dyDescent="0.35">
      <c r="A1617" s="5">
        <f t="shared" si="26"/>
        <v>44988</v>
      </c>
      <c r="B1617" t="s">
        <v>2491</v>
      </c>
      <c r="C1617" s="2">
        <v>44988</v>
      </c>
      <c r="D1617" s="3">
        <v>113.18</v>
      </c>
      <c r="E1617" s="3">
        <v>113.93</v>
      </c>
      <c r="F1617" s="3">
        <v>115.26</v>
      </c>
      <c r="G1617" s="3">
        <v>114.18</v>
      </c>
      <c r="H1617" s="3">
        <v>115.84</v>
      </c>
      <c r="I1617" s="3">
        <v>119.35</v>
      </c>
      <c r="J1617" s="3">
        <v>121.38</v>
      </c>
      <c r="K1617" s="3">
        <v>133.56</v>
      </c>
      <c r="L1617" s="3">
        <v>144.78</v>
      </c>
      <c r="M1617" s="3">
        <v>146.74</v>
      </c>
      <c r="N1617" s="3">
        <v>146.49</v>
      </c>
      <c r="O1617" s="3">
        <v>139.88</v>
      </c>
      <c r="P1617" s="3">
        <v>132.19999999999999</v>
      </c>
      <c r="Q1617" s="3">
        <v>127.18</v>
      </c>
      <c r="R1617" s="3">
        <v>121.66</v>
      </c>
      <c r="S1617" s="3">
        <v>118.32</v>
      </c>
      <c r="T1617" s="3">
        <v>121.4</v>
      </c>
      <c r="U1617" s="3">
        <v>126.78</v>
      </c>
      <c r="V1617" s="3">
        <v>131.65</v>
      </c>
      <c r="W1617" s="3">
        <v>135.5</v>
      </c>
      <c r="X1617" s="3">
        <v>137.51</v>
      </c>
      <c r="Y1617" s="3">
        <v>138.33000000000001</v>
      </c>
      <c r="Z1617" s="3">
        <v>137.46</v>
      </c>
      <c r="AA1617" s="3">
        <v>127</v>
      </c>
      <c r="AB1617" s="3">
        <v>117.48</v>
      </c>
      <c r="AC1617" s="3">
        <v>108.03</v>
      </c>
      <c r="AD1617" s="3">
        <v>96.5</v>
      </c>
      <c r="AE1617" s="3">
        <v>97.19</v>
      </c>
      <c r="AF1617" s="3">
        <v>99.02</v>
      </c>
      <c r="AG1617" s="3">
        <v>103.51</v>
      </c>
      <c r="AH1617" s="3">
        <v>109.14</v>
      </c>
      <c r="AI1617" s="3">
        <v>114.21</v>
      </c>
      <c r="AJ1617" s="3">
        <v>117.5</v>
      </c>
      <c r="AK1617" s="3">
        <v>117.19</v>
      </c>
      <c r="AL1617" s="3">
        <v>118.1</v>
      </c>
      <c r="AM1617" s="3">
        <v>108.46</v>
      </c>
      <c r="AN1617" s="3">
        <v>93.12</v>
      </c>
      <c r="AO1617" s="3">
        <v>78.33</v>
      </c>
      <c r="AP1617" s="3">
        <v>75.73</v>
      </c>
      <c r="AQ1617" s="3">
        <v>73.14</v>
      </c>
      <c r="AR1617" s="3">
        <v>70.16</v>
      </c>
      <c r="AS1617" s="3">
        <v>72.13</v>
      </c>
      <c r="AT1617" s="3">
        <v>77.349999999999994</v>
      </c>
      <c r="AU1617" s="3">
        <v>83.94</v>
      </c>
      <c r="AV1617" s="3">
        <v>90.95</v>
      </c>
      <c r="AW1617" s="3">
        <v>98.61</v>
      </c>
      <c r="AX1617" s="3">
        <v>99.02</v>
      </c>
      <c r="AY1617" s="3">
        <v>92.44</v>
      </c>
    </row>
    <row r="1618" spans="1:51" x14ac:dyDescent="0.35">
      <c r="A1618" s="5">
        <f t="shared" si="26"/>
        <v>44991</v>
      </c>
      <c r="B1618" t="s">
        <v>2492</v>
      </c>
      <c r="C1618" s="2">
        <v>44991</v>
      </c>
      <c r="D1618" s="3">
        <v>105.66</v>
      </c>
      <c r="E1618" s="3">
        <v>106.9</v>
      </c>
      <c r="F1618" s="3">
        <v>108.06</v>
      </c>
      <c r="G1618" s="3">
        <v>107.27</v>
      </c>
      <c r="H1618" s="3">
        <v>109</v>
      </c>
      <c r="I1618" s="3">
        <v>111.76</v>
      </c>
      <c r="J1618" s="3">
        <v>114.16</v>
      </c>
      <c r="K1618" s="3">
        <v>126.09</v>
      </c>
      <c r="L1618" s="3">
        <v>137.31</v>
      </c>
      <c r="M1618" s="3">
        <v>139.41</v>
      </c>
      <c r="N1618" s="3">
        <v>139.16</v>
      </c>
      <c r="O1618" s="3">
        <v>133.09</v>
      </c>
      <c r="P1618" s="3">
        <v>126.31</v>
      </c>
      <c r="Q1618" s="3">
        <v>122.28</v>
      </c>
      <c r="R1618" s="3">
        <v>117.26</v>
      </c>
      <c r="S1618" s="3">
        <v>113.92</v>
      </c>
      <c r="T1618" s="3">
        <v>117</v>
      </c>
      <c r="U1618" s="3">
        <v>122.38</v>
      </c>
      <c r="V1618" s="3">
        <v>126.38</v>
      </c>
      <c r="W1618" s="3">
        <v>130.22999999999999</v>
      </c>
      <c r="X1618" s="3">
        <v>132.24</v>
      </c>
      <c r="Y1618" s="3">
        <v>133.06</v>
      </c>
      <c r="Z1618" s="3">
        <v>132.19</v>
      </c>
      <c r="AA1618" s="3">
        <v>122.73</v>
      </c>
      <c r="AB1618" s="3">
        <v>113.21</v>
      </c>
      <c r="AC1618" s="3">
        <v>104.76</v>
      </c>
      <c r="AD1618" s="3">
        <v>95.23</v>
      </c>
      <c r="AE1618" s="3">
        <v>95.92</v>
      </c>
      <c r="AF1618" s="3">
        <v>97.75</v>
      </c>
      <c r="AG1618" s="3">
        <v>102.24</v>
      </c>
      <c r="AH1618" s="3">
        <v>106.87</v>
      </c>
      <c r="AI1618" s="3">
        <v>111.93</v>
      </c>
      <c r="AJ1618" s="3">
        <v>115.22</v>
      </c>
      <c r="AK1618" s="3">
        <v>114.91</v>
      </c>
      <c r="AL1618" s="3">
        <v>115.82</v>
      </c>
      <c r="AM1618" s="3">
        <v>106.18</v>
      </c>
      <c r="AN1618" s="3">
        <v>91.34</v>
      </c>
      <c r="AO1618" s="3">
        <v>77.05</v>
      </c>
      <c r="AP1618" s="3">
        <v>74.45</v>
      </c>
      <c r="AQ1618" s="3">
        <v>71.86</v>
      </c>
      <c r="AR1618" s="3">
        <v>68.88</v>
      </c>
      <c r="AS1618" s="3">
        <v>70.849999999999994</v>
      </c>
      <c r="AT1618" s="3">
        <v>76.069999999999993</v>
      </c>
      <c r="AU1618" s="3">
        <v>82.66</v>
      </c>
      <c r="AV1618" s="3">
        <v>89.67</v>
      </c>
      <c r="AW1618" s="3">
        <v>97.33</v>
      </c>
      <c r="AX1618" s="3">
        <v>97.74</v>
      </c>
      <c r="AY1618" s="3">
        <v>91.16</v>
      </c>
    </row>
    <row r="1619" spans="1:51" x14ac:dyDescent="0.35">
      <c r="A1619" s="5">
        <f t="shared" si="26"/>
        <v>44992</v>
      </c>
      <c r="B1619" t="s">
        <v>2493</v>
      </c>
      <c r="C1619" s="2">
        <v>44992</v>
      </c>
      <c r="D1619" s="3">
        <v>108.75</v>
      </c>
      <c r="E1619" s="3">
        <v>109.67</v>
      </c>
      <c r="F1619" s="3">
        <v>110.02</v>
      </c>
      <c r="G1619" s="3">
        <v>109.47</v>
      </c>
      <c r="H1619" s="3">
        <v>111.97</v>
      </c>
      <c r="I1619" s="3">
        <v>114.95</v>
      </c>
      <c r="J1619" s="3">
        <v>117.23</v>
      </c>
      <c r="K1619" s="3">
        <v>128.56</v>
      </c>
      <c r="L1619" s="3">
        <v>139.13</v>
      </c>
      <c r="M1619" s="3">
        <v>141.41</v>
      </c>
      <c r="N1619" s="3">
        <v>141.22999999999999</v>
      </c>
      <c r="O1619" s="3">
        <v>135.21</v>
      </c>
      <c r="P1619" s="3">
        <v>127.54</v>
      </c>
      <c r="Q1619" s="3">
        <v>123.64</v>
      </c>
      <c r="R1619" s="3">
        <v>118.75</v>
      </c>
      <c r="S1619" s="3">
        <v>115.53</v>
      </c>
      <c r="T1619" s="3">
        <v>118.73</v>
      </c>
      <c r="U1619" s="3">
        <v>124.23</v>
      </c>
      <c r="V1619" s="3">
        <v>128.44999999999999</v>
      </c>
      <c r="W1619" s="3">
        <v>132.30000000000001</v>
      </c>
      <c r="X1619" s="3">
        <v>134.31</v>
      </c>
      <c r="Y1619" s="3">
        <v>135.13</v>
      </c>
      <c r="Z1619" s="3">
        <v>134.26</v>
      </c>
      <c r="AA1619" s="3">
        <v>124.8</v>
      </c>
      <c r="AB1619" s="3">
        <v>114.22</v>
      </c>
      <c r="AC1619" s="3">
        <v>105.76</v>
      </c>
      <c r="AD1619" s="3">
        <v>96.23</v>
      </c>
      <c r="AE1619" s="3">
        <v>96.92</v>
      </c>
      <c r="AF1619" s="3">
        <v>98.75</v>
      </c>
      <c r="AG1619" s="3">
        <v>103.24</v>
      </c>
      <c r="AH1619" s="3">
        <v>107.87</v>
      </c>
      <c r="AI1619" s="3">
        <v>112.93</v>
      </c>
      <c r="AJ1619" s="3">
        <v>116.22</v>
      </c>
      <c r="AK1619" s="3">
        <v>115.91</v>
      </c>
      <c r="AL1619" s="3">
        <v>116.82</v>
      </c>
      <c r="AM1619" s="3">
        <v>107.18</v>
      </c>
      <c r="AN1619" s="3">
        <v>92.34</v>
      </c>
      <c r="AO1619" s="3">
        <v>78.05</v>
      </c>
      <c r="AP1619" s="3">
        <v>75.45</v>
      </c>
      <c r="AQ1619" s="3">
        <v>72.86</v>
      </c>
      <c r="AR1619" s="3">
        <v>69.88</v>
      </c>
      <c r="AS1619" s="3">
        <v>71.849999999999994</v>
      </c>
      <c r="AT1619" s="3">
        <v>77.069999999999993</v>
      </c>
      <c r="AU1619" s="3">
        <v>83.66</v>
      </c>
      <c r="AV1619" s="3">
        <v>90.67</v>
      </c>
      <c r="AW1619" s="3">
        <v>98.33</v>
      </c>
      <c r="AX1619" s="3">
        <v>98.74</v>
      </c>
      <c r="AY1619" s="3">
        <v>92.16</v>
      </c>
    </row>
    <row r="1620" spans="1:51" x14ac:dyDescent="0.35">
      <c r="A1620" s="5">
        <f t="shared" si="26"/>
        <v>44993</v>
      </c>
      <c r="B1620" t="s">
        <v>2494</v>
      </c>
      <c r="C1620" s="2">
        <v>44993</v>
      </c>
      <c r="D1620" s="3">
        <v>106.85</v>
      </c>
      <c r="E1620" s="3">
        <v>108.32</v>
      </c>
      <c r="F1620" s="3">
        <v>108.85</v>
      </c>
      <c r="G1620" s="3">
        <v>108.26</v>
      </c>
      <c r="H1620" s="3">
        <v>110.52</v>
      </c>
      <c r="I1620" s="3">
        <v>113.26</v>
      </c>
      <c r="J1620" s="3">
        <v>116.02</v>
      </c>
      <c r="K1620" s="3">
        <v>127.35</v>
      </c>
      <c r="L1620" s="3">
        <v>137.91999999999999</v>
      </c>
      <c r="M1620" s="3">
        <v>140.18</v>
      </c>
      <c r="N1620" s="3">
        <v>139.97</v>
      </c>
      <c r="O1620" s="3">
        <v>133.91999999999999</v>
      </c>
      <c r="P1620" s="3">
        <v>127.65</v>
      </c>
      <c r="Q1620" s="3">
        <v>123.75</v>
      </c>
      <c r="R1620" s="3">
        <v>118.86</v>
      </c>
      <c r="S1620" s="3">
        <v>115.64</v>
      </c>
      <c r="T1620" s="3">
        <v>118.84</v>
      </c>
      <c r="U1620" s="3">
        <v>124.34</v>
      </c>
      <c r="V1620" s="3">
        <v>128.56</v>
      </c>
      <c r="W1620" s="3">
        <v>132.41</v>
      </c>
      <c r="X1620" s="3">
        <v>134.41999999999999</v>
      </c>
      <c r="Y1620" s="3">
        <v>135.24</v>
      </c>
      <c r="Z1620" s="3">
        <v>134.37</v>
      </c>
      <c r="AA1620" s="3">
        <v>124.91</v>
      </c>
      <c r="AB1620" s="3">
        <v>112.33</v>
      </c>
      <c r="AC1620" s="3">
        <v>103.87</v>
      </c>
      <c r="AD1620" s="3">
        <v>94.34</v>
      </c>
      <c r="AE1620" s="3">
        <v>95.03</v>
      </c>
      <c r="AF1620" s="3">
        <v>96.86</v>
      </c>
      <c r="AG1620" s="3">
        <v>101.35</v>
      </c>
      <c r="AH1620" s="3">
        <v>105.98</v>
      </c>
      <c r="AI1620" s="3">
        <v>111.04</v>
      </c>
      <c r="AJ1620" s="3">
        <v>114.33</v>
      </c>
      <c r="AK1620" s="3">
        <v>114.02</v>
      </c>
      <c r="AL1620" s="3">
        <v>114.93</v>
      </c>
      <c r="AM1620" s="3">
        <v>105.29</v>
      </c>
      <c r="AN1620" s="3">
        <v>90.45</v>
      </c>
      <c r="AO1620" s="3">
        <v>76.16</v>
      </c>
      <c r="AP1620" s="3">
        <v>73.56</v>
      </c>
      <c r="AQ1620" s="3">
        <v>70.97</v>
      </c>
      <c r="AR1620" s="3">
        <v>67.989999999999995</v>
      </c>
      <c r="AS1620" s="3">
        <v>69.959999999999994</v>
      </c>
      <c r="AT1620" s="3">
        <v>75.180000000000007</v>
      </c>
      <c r="AU1620" s="3">
        <v>81.77</v>
      </c>
      <c r="AV1620" s="3">
        <v>88.78</v>
      </c>
      <c r="AW1620" s="3">
        <v>96.44</v>
      </c>
      <c r="AX1620" s="3">
        <v>96.85</v>
      </c>
      <c r="AY1620" s="3">
        <v>90.27</v>
      </c>
    </row>
    <row r="1621" spans="1:51" x14ac:dyDescent="0.35">
      <c r="A1621" s="5">
        <f t="shared" si="26"/>
        <v>44994</v>
      </c>
      <c r="B1621" t="s">
        <v>2495</v>
      </c>
      <c r="C1621" s="2">
        <v>44994</v>
      </c>
      <c r="D1621" s="3">
        <v>109.59</v>
      </c>
      <c r="E1621" s="3">
        <v>111.05</v>
      </c>
      <c r="F1621" s="3">
        <v>111.85</v>
      </c>
      <c r="G1621" s="3">
        <v>111.2</v>
      </c>
      <c r="H1621" s="3">
        <v>113.48</v>
      </c>
      <c r="I1621" s="3">
        <v>116.13</v>
      </c>
      <c r="J1621" s="3">
        <v>118.58</v>
      </c>
      <c r="K1621" s="3">
        <v>129.88</v>
      </c>
      <c r="L1621" s="3">
        <v>140.44999999999999</v>
      </c>
      <c r="M1621" s="3">
        <v>142.71</v>
      </c>
      <c r="N1621" s="3">
        <v>142.5</v>
      </c>
      <c r="O1621" s="3">
        <v>136.44</v>
      </c>
      <c r="P1621" s="3">
        <v>129.63999999999999</v>
      </c>
      <c r="Q1621" s="3">
        <v>125.74</v>
      </c>
      <c r="R1621" s="3">
        <v>121.85</v>
      </c>
      <c r="S1621" s="3">
        <v>119.83</v>
      </c>
      <c r="T1621" s="3">
        <v>123.03</v>
      </c>
      <c r="U1621" s="3">
        <v>127.03</v>
      </c>
      <c r="V1621" s="3">
        <v>131.25</v>
      </c>
      <c r="W1621" s="3">
        <v>134.30000000000001</v>
      </c>
      <c r="X1621" s="3">
        <v>136.31</v>
      </c>
      <c r="Y1621" s="3">
        <v>137.13</v>
      </c>
      <c r="Z1621" s="3">
        <v>136.26</v>
      </c>
      <c r="AA1621" s="3">
        <v>126.8</v>
      </c>
      <c r="AB1621" s="3">
        <v>113.48</v>
      </c>
      <c r="AC1621" s="3">
        <v>103.02</v>
      </c>
      <c r="AD1621" s="3">
        <v>93.49</v>
      </c>
      <c r="AE1621" s="3">
        <v>94.18</v>
      </c>
      <c r="AF1621" s="3">
        <v>96.01</v>
      </c>
      <c r="AG1621" s="3">
        <v>100.5</v>
      </c>
      <c r="AH1621" s="3">
        <v>105.13</v>
      </c>
      <c r="AI1621" s="3">
        <v>110.19</v>
      </c>
      <c r="AJ1621" s="3">
        <v>113.48</v>
      </c>
      <c r="AK1621" s="3">
        <v>113.17</v>
      </c>
      <c r="AL1621" s="3">
        <v>114.08</v>
      </c>
      <c r="AM1621" s="3">
        <v>104.44</v>
      </c>
      <c r="AN1621" s="3">
        <v>89.6</v>
      </c>
      <c r="AO1621" s="3">
        <v>75.31</v>
      </c>
      <c r="AP1621" s="3">
        <v>72.709999999999994</v>
      </c>
      <c r="AQ1621" s="3">
        <v>70.12</v>
      </c>
      <c r="AR1621" s="3">
        <v>67.14</v>
      </c>
      <c r="AS1621" s="3">
        <v>69.11</v>
      </c>
      <c r="AT1621" s="3">
        <v>74.33</v>
      </c>
      <c r="AU1621" s="3">
        <v>80.92</v>
      </c>
      <c r="AV1621" s="3">
        <v>87.93</v>
      </c>
      <c r="AW1621" s="3">
        <v>95.59</v>
      </c>
      <c r="AX1621" s="3">
        <v>96</v>
      </c>
      <c r="AY1621" s="3">
        <v>89.42</v>
      </c>
    </row>
    <row r="1622" spans="1:51" x14ac:dyDescent="0.35">
      <c r="A1622" s="5">
        <f t="shared" si="26"/>
        <v>44995</v>
      </c>
      <c r="B1622" t="s">
        <v>2496</v>
      </c>
      <c r="C1622" s="2">
        <v>44995</v>
      </c>
      <c r="D1622" s="3">
        <v>133.56</v>
      </c>
      <c r="E1622" s="3">
        <v>134.51</v>
      </c>
      <c r="F1622" s="3">
        <v>135.16</v>
      </c>
      <c r="G1622" s="3">
        <v>134.36000000000001</v>
      </c>
      <c r="H1622" s="3">
        <v>136.66</v>
      </c>
      <c r="I1622" s="3">
        <v>139.16</v>
      </c>
      <c r="J1622" s="3">
        <v>140.66</v>
      </c>
      <c r="K1622" s="3">
        <v>151.96</v>
      </c>
      <c r="L1622" s="3">
        <v>162.66</v>
      </c>
      <c r="M1622" s="3">
        <v>164.78</v>
      </c>
      <c r="N1622" s="3">
        <v>164.85</v>
      </c>
      <c r="O1622" s="3">
        <v>158.80000000000001</v>
      </c>
      <c r="P1622" s="3">
        <v>148.49</v>
      </c>
      <c r="Q1622" s="3">
        <v>143.59</v>
      </c>
      <c r="R1622" s="3">
        <v>139.71</v>
      </c>
      <c r="S1622" s="3">
        <v>137.69</v>
      </c>
      <c r="T1622" s="3">
        <v>140.88999999999999</v>
      </c>
      <c r="U1622" s="3">
        <v>144.88999999999999</v>
      </c>
      <c r="V1622" s="3">
        <v>149.11000000000001</v>
      </c>
      <c r="W1622" s="3">
        <v>152.16</v>
      </c>
      <c r="X1622" s="3">
        <v>154.16999999999999</v>
      </c>
      <c r="Y1622" s="3">
        <v>154.99</v>
      </c>
      <c r="Z1622" s="3">
        <v>154.11000000000001</v>
      </c>
      <c r="AA1622" s="3">
        <v>144.65</v>
      </c>
      <c r="AB1622" s="3">
        <v>127.3</v>
      </c>
      <c r="AC1622" s="3">
        <v>115.84</v>
      </c>
      <c r="AD1622" s="3">
        <v>106.31</v>
      </c>
      <c r="AE1622" s="3">
        <v>107</v>
      </c>
      <c r="AF1622" s="3">
        <v>108.82</v>
      </c>
      <c r="AG1622" s="3">
        <v>112.31</v>
      </c>
      <c r="AH1622" s="3">
        <v>115.94</v>
      </c>
      <c r="AI1622" s="3">
        <v>119</v>
      </c>
      <c r="AJ1622" s="3">
        <v>122.29</v>
      </c>
      <c r="AK1622" s="3">
        <v>121.98</v>
      </c>
      <c r="AL1622" s="3">
        <v>122.89</v>
      </c>
      <c r="AM1622" s="3">
        <v>113.25</v>
      </c>
      <c r="AN1622" s="3">
        <v>97.41</v>
      </c>
      <c r="AO1622" s="3">
        <v>82.12</v>
      </c>
      <c r="AP1622" s="3">
        <v>79.52</v>
      </c>
      <c r="AQ1622" s="3">
        <v>76.930000000000007</v>
      </c>
      <c r="AR1622" s="3">
        <v>73.95</v>
      </c>
      <c r="AS1622" s="3">
        <v>75.92</v>
      </c>
      <c r="AT1622" s="3">
        <v>81.14</v>
      </c>
      <c r="AU1622" s="3">
        <v>87.73</v>
      </c>
      <c r="AV1622" s="3">
        <v>94.74</v>
      </c>
      <c r="AW1622" s="3">
        <v>102.4</v>
      </c>
      <c r="AX1622" s="3">
        <v>102.81</v>
      </c>
      <c r="AY1622" s="3">
        <v>96.23</v>
      </c>
    </row>
    <row r="1623" spans="1:51" x14ac:dyDescent="0.35">
      <c r="A1623" s="5">
        <f t="shared" si="26"/>
        <v>44998</v>
      </c>
      <c r="B1623" t="s">
        <v>2497</v>
      </c>
      <c r="C1623" s="2">
        <v>44998</v>
      </c>
      <c r="D1623" s="3">
        <v>125.08</v>
      </c>
      <c r="E1623" s="3">
        <v>126.32</v>
      </c>
      <c r="F1623" s="3">
        <v>127.32</v>
      </c>
      <c r="G1623" s="3">
        <v>126.52</v>
      </c>
      <c r="H1623" s="3">
        <v>128.84</v>
      </c>
      <c r="I1623" s="3">
        <v>130.9</v>
      </c>
      <c r="J1623" s="3">
        <v>133.77000000000001</v>
      </c>
      <c r="K1623" s="3">
        <v>145.07</v>
      </c>
      <c r="L1623" s="3">
        <v>155.65</v>
      </c>
      <c r="M1623" s="3">
        <v>157.52000000000001</v>
      </c>
      <c r="N1623" s="3">
        <v>156.79</v>
      </c>
      <c r="O1623" s="3">
        <v>147.62</v>
      </c>
      <c r="P1623" s="3">
        <v>141.02000000000001</v>
      </c>
      <c r="Q1623" s="3">
        <v>141</v>
      </c>
      <c r="R1623" s="3">
        <v>134.06</v>
      </c>
      <c r="S1623" s="3">
        <v>131.61000000000001</v>
      </c>
      <c r="T1623" s="3">
        <v>134.78</v>
      </c>
      <c r="U1623" s="3">
        <v>138.46</v>
      </c>
      <c r="V1623" s="3">
        <v>143.30000000000001</v>
      </c>
      <c r="W1623" s="3">
        <v>146.35</v>
      </c>
      <c r="X1623" s="3">
        <v>148.46</v>
      </c>
      <c r="Y1623" s="3">
        <v>149.43</v>
      </c>
      <c r="Z1623" s="3">
        <v>148.55000000000001</v>
      </c>
      <c r="AA1623" s="3">
        <v>139.09</v>
      </c>
      <c r="AB1623" s="3">
        <v>122.8</v>
      </c>
      <c r="AC1623" s="3">
        <v>112.15</v>
      </c>
      <c r="AD1623" s="3">
        <v>102.62</v>
      </c>
      <c r="AE1623" s="3">
        <v>103.31</v>
      </c>
      <c r="AF1623" s="3">
        <v>105.13</v>
      </c>
      <c r="AG1623" s="3">
        <v>108.51</v>
      </c>
      <c r="AH1623" s="3">
        <v>111.93</v>
      </c>
      <c r="AI1623" s="3">
        <v>114.99</v>
      </c>
      <c r="AJ1623" s="3">
        <v>118.28</v>
      </c>
      <c r="AK1623" s="3">
        <v>118.2</v>
      </c>
      <c r="AL1623" s="3">
        <v>119.11</v>
      </c>
      <c r="AM1623" s="3">
        <v>108.98</v>
      </c>
      <c r="AN1623" s="3">
        <v>92.7</v>
      </c>
      <c r="AO1623" s="3">
        <v>77.41</v>
      </c>
      <c r="AP1623" s="3">
        <v>74.81</v>
      </c>
      <c r="AQ1623" s="3">
        <v>72.22</v>
      </c>
      <c r="AR1623" s="3">
        <v>69.25</v>
      </c>
      <c r="AS1623" s="3">
        <v>71.22</v>
      </c>
      <c r="AT1623" s="3">
        <v>75.73</v>
      </c>
      <c r="AU1623" s="3">
        <v>82.31</v>
      </c>
      <c r="AV1623" s="3">
        <v>89.35</v>
      </c>
      <c r="AW1623" s="3">
        <v>95.67</v>
      </c>
      <c r="AX1623" s="3">
        <v>96.08</v>
      </c>
      <c r="AY1623" s="3">
        <v>89.5</v>
      </c>
    </row>
    <row r="1624" spans="1:51" x14ac:dyDescent="0.35">
      <c r="A1624" s="5">
        <f t="shared" si="26"/>
        <v>44999</v>
      </c>
      <c r="B1624" t="s">
        <v>2498</v>
      </c>
      <c r="C1624" s="2">
        <v>44999</v>
      </c>
      <c r="D1624" s="3">
        <v>110.52</v>
      </c>
      <c r="E1624" s="3">
        <v>111.92</v>
      </c>
      <c r="F1624" s="3">
        <v>113.13</v>
      </c>
      <c r="G1624" s="3">
        <v>112.52</v>
      </c>
      <c r="H1624" s="3">
        <v>114.72</v>
      </c>
      <c r="I1624" s="3">
        <v>117.2</v>
      </c>
      <c r="J1624" s="3">
        <v>118.96</v>
      </c>
      <c r="K1624" s="3">
        <v>130.22</v>
      </c>
      <c r="L1624" s="3">
        <v>141.12</v>
      </c>
      <c r="M1624" s="3">
        <v>143.25</v>
      </c>
      <c r="N1624" s="3">
        <v>143.5</v>
      </c>
      <c r="O1624" s="3">
        <v>137.30000000000001</v>
      </c>
      <c r="P1624" s="3">
        <v>131.71</v>
      </c>
      <c r="Q1624" s="3">
        <v>126.6</v>
      </c>
      <c r="R1624" s="3">
        <v>122.04</v>
      </c>
      <c r="S1624" s="3">
        <v>119.75</v>
      </c>
      <c r="T1624" s="3">
        <v>123.14</v>
      </c>
      <c r="U1624" s="3">
        <v>126.64</v>
      </c>
      <c r="V1624" s="3">
        <v>131.08000000000001</v>
      </c>
      <c r="W1624" s="3">
        <v>134</v>
      </c>
      <c r="X1624" s="3">
        <v>136.11000000000001</v>
      </c>
      <c r="Y1624" s="3">
        <v>137.05000000000001</v>
      </c>
      <c r="Z1624" s="3">
        <v>136.16</v>
      </c>
      <c r="AA1624" s="3">
        <v>127.33</v>
      </c>
      <c r="AB1624" s="3">
        <v>113.66</v>
      </c>
      <c r="AC1624" s="3">
        <v>104.26</v>
      </c>
      <c r="AD1624" s="3">
        <v>94.73</v>
      </c>
      <c r="AE1624" s="3">
        <v>95.42</v>
      </c>
      <c r="AF1624" s="3">
        <v>97.24</v>
      </c>
      <c r="AG1624" s="3">
        <v>100.62</v>
      </c>
      <c r="AH1624" s="3">
        <v>104.72</v>
      </c>
      <c r="AI1624" s="3">
        <v>108.35</v>
      </c>
      <c r="AJ1624" s="3">
        <v>111.64</v>
      </c>
      <c r="AK1624" s="3">
        <v>111.57</v>
      </c>
      <c r="AL1624" s="3">
        <v>112.48</v>
      </c>
      <c r="AM1624" s="3">
        <v>102.35</v>
      </c>
      <c r="AN1624" s="3">
        <v>86.57</v>
      </c>
      <c r="AO1624" s="3">
        <v>71.28</v>
      </c>
      <c r="AP1624" s="3">
        <v>68.680000000000007</v>
      </c>
      <c r="AQ1624" s="3">
        <v>66.09</v>
      </c>
      <c r="AR1624" s="3">
        <v>63.12</v>
      </c>
      <c r="AS1624" s="3">
        <v>65.09</v>
      </c>
      <c r="AT1624" s="3">
        <v>69.22</v>
      </c>
      <c r="AU1624" s="3">
        <v>75.8</v>
      </c>
      <c r="AV1624" s="3">
        <v>82.83</v>
      </c>
      <c r="AW1624" s="3">
        <v>89.5</v>
      </c>
      <c r="AX1624" s="3">
        <v>89.91</v>
      </c>
      <c r="AY1624" s="3">
        <v>83.31</v>
      </c>
    </row>
    <row r="1625" spans="1:51" x14ac:dyDescent="0.35">
      <c r="A1625" s="5">
        <f t="shared" si="26"/>
        <v>45000</v>
      </c>
      <c r="B1625" t="s">
        <v>2499</v>
      </c>
      <c r="C1625" s="2">
        <v>45000</v>
      </c>
      <c r="D1625" s="3">
        <v>106.3</v>
      </c>
      <c r="E1625" s="3">
        <v>107.74</v>
      </c>
      <c r="F1625" s="3">
        <v>109.33</v>
      </c>
      <c r="G1625" s="3">
        <v>108.93</v>
      </c>
      <c r="H1625" s="3">
        <v>110.95</v>
      </c>
      <c r="I1625" s="3">
        <v>113.41</v>
      </c>
      <c r="J1625" s="3">
        <v>115.41</v>
      </c>
      <c r="K1625" s="3">
        <v>126.5</v>
      </c>
      <c r="L1625" s="3">
        <v>137.6</v>
      </c>
      <c r="M1625" s="3">
        <v>139.5</v>
      </c>
      <c r="N1625" s="3">
        <v>139.91</v>
      </c>
      <c r="O1625" s="3">
        <v>134.01</v>
      </c>
      <c r="P1625" s="3">
        <v>127.63</v>
      </c>
      <c r="Q1625" s="3">
        <v>121.46</v>
      </c>
      <c r="R1625" s="3">
        <v>116.85</v>
      </c>
      <c r="S1625" s="3">
        <v>114.71</v>
      </c>
      <c r="T1625" s="3">
        <v>118.11</v>
      </c>
      <c r="U1625" s="3">
        <v>121.22</v>
      </c>
      <c r="V1625" s="3">
        <v>126.05</v>
      </c>
      <c r="W1625" s="3">
        <v>128.97</v>
      </c>
      <c r="X1625" s="3">
        <v>131.09</v>
      </c>
      <c r="Y1625" s="3">
        <v>132.24</v>
      </c>
      <c r="Z1625" s="3">
        <v>131.36000000000001</v>
      </c>
      <c r="AA1625" s="3">
        <v>122.54</v>
      </c>
      <c r="AB1625" s="3">
        <v>111.14</v>
      </c>
      <c r="AC1625" s="3">
        <v>101.75</v>
      </c>
      <c r="AD1625" s="3">
        <v>92.25</v>
      </c>
      <c r="AE1625" s="3">
        <v>93.03</v>
      </c>
      <c r="AF1625" s="3">
        <v>94.86</v>
      </c>
      <c r="AG1625" s="3">
        <v>98.26</v>
      </c>
      <c r="AH1625" s="3">
        <v>103.88</v>
      </c>
      <c r="AI1625" s="3">
        <v>107.52</v>
      </c>
      <c r="AJ1625" s="3">
        <v>110.82</v>
      </c>
      <c r="AK1625" s="3">
        <v>109.76</v>
      </c>
      <c r="AL1625" s="3">
        <v>110.68</v>
      </c>
      <c r="AM1625" s="3">
        <v>100.57</v>
      </c>
      <c r="AN1625" s="3">
        <v>86.87</v>
      </c>
      <c r="AO1625" s="3">
        <v>74.88</v>
      </c>
      <c r="AP1625" s="3">
        <v>72.28</v>
      </c>
      <c r="AQ1625" s="3">
        <v>69.69</v>
      </c>
      <c r="AR1625" s="3">
        <v>66.72</v>
      </c>
      <c r="AS1625" s="3">
        <v>68.69</v>
      </c>
      <c r="AT1625" s="3">
        <v>73.62</v>
      </c>
      <c r="AU1625" s="3">
        <v>80.2</v>
      </c>
      <c r="AV1625" s="3">
        <v>87.23</v>
      </c>
      <c r="AW1625" s="3">
        <v>93.48</v>
      </c>
      <c r="AX1625" s="3">
        <v>93.89</v>
      </c>
      <c r="AY1625" s="3">
        <v>87.29</v>
      </c>
    </row>
    <row r="1626" spans="1:51" x14ac:dyDescent="0.35">
      <c r="A1626" s="5">
        <f t="shared" si="26"/>
        <v>45001</v>
      </c>
      <c r="B1626" t="s">
        <v>2500</v>
      </c>
      <c r="C1626" s="2">
        <v>45001</v>
      </c>
      <c r="D1626" s="3">
        <v>109.19</v>
      </c>
      <c r="E1626" s="3">
        <v>111.12</v>
      </c>
      <c r="F1626" s="3">
        <v>113.58</v>
      </c>
      <c r="G1626" s="3">
        <v>112.91</v>
      </c>
      <c r="H1626" s="3">
        <v>114.91</v>
      </c>
      <c r="I1626" s="3">
        <v>117.41</v>
      </c>
      <c r="J1626" s="3">
        <v>119.9</v>
      </c>
      <c r="K1626" s="3">
        <v>131.1</v>
      </c>
      <c r="L1626" s="3">
        <v>142.19999999999999</v>
      </c>
      <c r="M1626" s="3">
        <v>144.1</v>
      </c>
      <c r="N1626" s="3">
        <v>144.51</v>
      </c>
      <c r="O1626" s="3">
        <v>138.62</v>
      </c>
      <c r="P1626" s="3">
        <v>132.56</v>
      </c>
      <c r="Q1626" s="3">
        <v>127.14</v>
      </c>
      <c r="R1626" s="3">
        <v>122.53</v>
      </c>
      <c r="S1626" s="3">
        <v>120.39</v>
      </c>
      <c r="T1626" s="3">
        <v>123.8</v>
      </c>
      <c r="U1626" s="3">
        <v>126.91</v>
      </c>
      <c r="V1626" s="3">
        <v>131.74</v>
      </c>
      <c r="W1626" s="3">
        <v>134.66</v>
      </c>
      <c r="X1626" s="3">
        <v>136.79</v>
      </c>
      <c r="Y1626" s="3">
        <v>137.94999999999999</v>
      </c>
      <c r="Z1626" s="3">
        <v>136.94</v>
      </c>
      <c r="AA1626" s="3">
        <v>126.79</v>
      </c>
      <c r="AB1626" s="3">
        <v>114.06</v>
      </c>
      <c r="AC1626" s="3">
        <v>103.89</v>
      </c>
      <c r="AD1626" s="3">
        <v>94.2</v>
      </c>
      <c r="AE1626" s="3">
        <v>94.53</v>
      </c>
      <c r="AF1626" s="3">
        <v>96.43</v>
      </c>
      <c r="AG1626" s="3">
        <v>99.95</v>
      </c>
      <c r="AH1626" s="3">
        <v>106.73</v>
      </c>
      <c r="AI1626" s="3">
        <v>110.37</v>
      </c>
      <c r="AJ1626" s="3">
        <v>113.67</v>
      </c>
      <c r="AK1626" s="3">
        <v>112.61</v>
      </c>
      <c r="AL1626" s="3">
        <v>113.53</v>
      </c>
      <c r="AM1626" s="3">
        <v>103.42</v>
      </c>
      <c r="AN1626" s="3">
        <v>89.72</v>
      </c>
      <c r="AO1626" s="3">
        <v>77.73</v>
      </c>
      <c r="AP1626" s="3">
        <v>75.13</v>
      </c>
      <c r="AQ1626" s="3">
        <v>72.540000000000006</v>
      </c>
      <c r="AR1626" s="3">
        <v>69.569999999999993</v>
      </c>
      <c r="AS1626" s="3">
        <v>71.540000000000006</v>
      </c>
      <c r="AT1626" s="3">
        <v>76.47</v>
      </c>
      <c r="AU1626" s="3">
        <v>83.05</v>
      </c>
      <c r="AV1626" s="3">
        <v>90.08</v>
      </c>
      <c r="AW1626" s="3">
        <v>96.33</v>
      </c>
      <c r="AX1626" s="3">
        <v>96.74</v>
      </c>
      <c r="AY1626" s="3">
        <v>90.14</v>
      </c>
    </row>
    <row r="1627" spans="1:51" x14ac:dyDescent="0.35">
      <c r="A1627" s="5">
        <f t="shared" si="26"/>
        <v>45002</v>
      </c>
      <c r="B1627" t="s">
        <v>2501</v>
      </c>
      <c r="C1627" s="2">
        <v>45002</v>
      </c>
      <c r="D1627" s="3">
        <v>103.97</v>
      </c>
      <c r="E1627" s="3">
        <v>106.62</v>
      </c>
      <c r="F1627" s="3">
        <v>108.99</v>
      </c>
      <c r="G1627" s="3">
        <v>108.53</v>
      </c>
      <c r="H1627" s="3">
        <v>110.25</v>
      </c>
      <c r="I1627" s="3">
        <v>112.75</v>
      </c>
      <c r="J1627" s="3">
        <v>116.25</v>
      </c>
      <c r="K1627" s="3">
        <v>127.52</v>
      </c>
      <c r="L1627" s="3">
        <v>138.62</v>
      </c>
      <c r="M1627" s="3">
        <v>140.83000000000001</v>
      </c>
      <c r="N1627" s="3">
        <v>141.43</v>
      </c>
      <c r="O1627" s="3">
        <v>136.18</v>
      </c>
      <c r="P1627" s="3">
        <v>130.56</v>
      </c>
      <c r="Q1627" s="3">
        <v>125.43</v>
      </c>
      <c r="R1627" s="3">
        <v>120.82</v>
      </c>
      <c r="S1627" s="3">
        <v>118.68</v>
      </c>
      <c r="T1627" s="3">
        <v>122.09</v>
      </c>
      <c r="U1627" s="3">
        <v>125.2</v>
      </c>
      <c r="V1627" s="3">
        <v>130.9</v>
      </c>
      <c r="W1627" s="3">
        <v>134.22</v>
      </c>
      <c r="X1627" s="3">
        <v>136.35</v>
      </c>
      <c r="Y1627" s="3">
        <v>137.51</v>
      </c>
      <c r="Z1627" s="3">
        <v>136.5</v>
      </c>
      <c r="AA1627" s="3">
        <v>126.35</v>
      </c>
      <c r="AB1627" s="3">
        <v>113.17</v>
      </c>
      <c r="AC1627" s="3">
        <v>102.74</v>
      </c>
      <c r="AD1627" s="3">
        <v>93.05</v>
      </c>
      <c r="AE1627" s="3">
        <v>93.38</v>
      </c>
      <c r="AF1627" s="3">
        <v>95.28</v>
      </c>
      <c r="AG1627" s="3">
        <v>98.8</v>
      </c>
      <c r="AH1627" s="3">
        <v>105.47</v>
      </c>
      <c r="AI1627" s="3">
        <v>109.06</v>
      </c>
      <c r="AJ1627" s="3">
        <v>112.36</v>
      </c>
      <c r="AK1627" s="3">
        <v>111.3</v>
      </c>
      <c r="AL1627" s="3">
        <v>112.22</v>
      </c>
      <c r="AM1627" s="3">
        <v>102.11</v>
      </c>
      <c r="AN1627" s="3">
        <v>88.41</v>
      </c>
      <c r="AO1627" s="3">
        <v>76.42</v>
      </c>
      <c r="AP1627" s="3">
        <v>73.819999999999993</v>
      </c>
      <c r="AQ1627" s="3">
        <v>71.23</v>
      </c>
      <c r="AR1627" s="3">
        <v>68.260000000000005</v>
      </c>
      <c r="AS1627" s="3">
        <v>70.23</v>
      </c>
      <c r="AT1627" s="3">
        <v>75.16</v>
      </c>
      <c r="AU1627" s="3">
        <v>81.739999999999995</v>
      </c>
      <c r="AV1627" s="3">
        <v>88.77</v>
      </c>
      <c r="AW1627" s="3">
        <v>95.02</v>
      </c>
      <c r="AX1627" s="3">
        <v>95.43</v>
      </c>
      <c r="AY1627" s="3">
        <v>88.83</v>
      </c>
    </row>
    <row r="1628" spans="1:51" x14ac:dyDescent="0.35">
      <c r="A1628" s="5">
        <f t="shared" si="26"/>
        <v>45005</v>
      </c>
      <c r="B1628" t="s">
        <v>2502</v>
      </c>
      <c r="C1628" s="2">
        <v>45005</v>
      </c>
      <c r="D1628" s="3">
        <v>94.28</v>
      </c>
      <c r="E1628" s="3">
        <v>96.87</v>
      </c>
      <c r="F1628" s="3">
        <v>99.2</v>
      </c>
      <c r="G1628" s="3">
        <v>99</v>
      </c>
      <c r="H1628" s="3">
        <v>101.18</v>
      </c>
      <c r="I1628" s="3">
        <v>104.15</v>
      </c>
      <c r="J1628" s="3">
        <v>107.65</v>
      </c>
      <c r="K1628" s="3">
        <v>119.37</v>
      </c>
      <c r="L1628" s="3">
        <v>130.37</v>
      </c>
      <c r="M1628" s="3">
        <v>132.69999999999999</v>
      </c>
      <c r="N1628" s="3">
        <v>132.69999999999999</v>
      </c>
      <c r="O1628" s="3">
        <v>127.52</v>
      </c>
      <c r="P1628" s="3">
        <v>122.61</v>
      </c>
      <c r="Q1628" s="3">
        <v>118.34</v>
      </c>
      <c r="R1628" s="3">
        <v>114.24</v>
      </c>
      <c r="S1628" s="3">
        <v>111.98</v>
      </c>
      <c r="T1628" s="3">
        <v>114.98</v>
      </c>
      <c r="U1628" s="3">
        <v>116.58</v>
      </c>
      <c r="V1628" s="3">
        <v>119.18</v>
      </c>
      <c r="W1628" s="3">
        <v>128.18</v>
      </c>
      <c r="X1628" s="3">
        <v>129.99</v>
      </c>
      <c r="Y1628" s="3">
        <v>131.02000000000001</v>
      </c>
      <c r="Z1628" s="3">
        <v>130.01</v>
      </c>
      <c r="AA1628" s="3">
        <v>120.01</v>
      </c>
      <c r="AB1628" s="3">
        <v>108.6</v>
      </c>
      <c r="AC1628" s="3">
        <v>99.03</v>
      </c>
      <c r="AD1628" s="3">
        <v>89.8</v>
      </c>
      <c r="AE1628" s="3">
        <v>90.95</v>
      </c>
      <c r="AF1628" s="3">
        <v>92.85</v>
      </c>
      <c r="AG1628" s="3">
        <v>96.39</v>
      </c>
      <c r="AH1628" s="3">
        <v>103.1</v>
      </c>
      <c r="AI1628" s="3">
        <v>108.6</v>
      </c>
      <c r="AJ1628" s="3">
        <v>111.9</v>
      </c>
      <c r="AK1628" s="3">
        <v>110.01</v>
      </c>
      <c r="AL1628" s="3">
        <v>110.93</v>
      </c>
      <c r="AM1628" s="3">
        <v>100.82</v>
      </c>
      <c r="AN1628" s="3">
        <v>88.44</v>
      </c>
      <c r="AO1628" s="3">
        <v>78.44</v>
      </c>
      <c r="AP1628" s="3">
        <v>75.84</v>
      </c>
      <c r="AQ1628" s="3">
        <v>73.260000000000005</v>
      </c>
      <c r="AR1628" s="3">
        <v>70.28</v>
      </c>
      <c r="AS1628" s="3">
        <v>72.25</v>
      </c>
      <c r="AT1628" s="3">
        <v>77.489999999999995</v>
      </c>
      <c r="AU1628" s="3">
        <v>84.07</v>
      </c>
      <c r="AV1628" s="3">
        <v>91.1</v>
      </c>
      <c r="AW1628" s="3">
        <v>97.34</v>
      </c>
      <c r="AX1628" s="3">
        <v>97.75</v>
      </c>
      <c r="AY1628" s="3">
        <v>91.15</v>
      </c>
    </row>
    <row r="1629" spans="1:51" x14ac:dyDescent="0.35">
      <c r="A1629" s="5">
        <f t="shared" si="26"/>
        <v>45006</v>
      </c>
      <c r="B1629" t="s">
        <v>2503</v>
      </c>
      <c r="C1629" s="2">
        <v>45006</v>
      </c>
      <c r="D1629" s="3">
        <v>103.37</v>
      </c>
      <c r="E1629" s="3">
        <v>105.64</v>
      </c>
      <c r="F1629" s="3">
        <v>107.34</v>
      </c>
      <c r="G1629" s="3">
        <v>107.14</v>
      </c>
      <c r="H1629" s="3">
        <v>110.31</v>
      </c>
      <c r="I1629" s="3">
        <v>113.25</v>
      </c>
      <c r="J1629" s="3">
        <v>116.45</v>
      </c>
      <c r="K1629" s="3">
        <v>128</v>
      </c>
      <c r="L1629" s="3">
        <v>139.05000000000001</v>
      </c>
      <c r="M1629" s="3">
        <v>141.09</v>
      </c>
      <c r="N1629" s="3">
        <v>140.66999999999999</v>
      </c>
      <c r="O1629" s="3">
        <v>134.88999999999999</v>
      </c>
      <c r="P1629" s="3">
        <v>129.19999999999999</v>
      </c>
      <c r="Q1629" s="3">
        <v>124.94</v>
      </c>
      <c r="R1629" s="3">
        <v>121.35</v>
      </c>
      <c r="S1629" s="3">
        <v>119.39</v>
      </c>
      <c r="T1629" s="3">
        <v>122.37</v>
      </c>
      <c r="U1629" s="3">
        <v>123.88</v>
      </c>
      <c r="V1629" s="3">
        <v>126.81</v>
      </c>
      <c r="W1629" s="3">
        <v>135.27000000000001</v>
      </c>
      <c r="X1629" s="3">
        <v>137.07</v>
      </c>
      <c r="Y1629" s="3">
        <v>138.1</v>
      </c>
      <c r="Z1629" s="3">
        <v>137.09</v>
      </c>
      <c r="AA1629" s="3">
        <v>127.09</v>
      </c>
      <c r="AB1629" s="3">
        <v>113.58</v>
      </c>
      <c r="AC1629" s="3">
        <v>102.55</v>
      </c>
      <c r="AD1629" s="3">
        <v>93.32</v>
      </c>
      <c r="AE1629" s="3">
        <v>94.47</v>
      </c>
      <c r="AF1629" s="3">
        <v>96.37</v>
      </c>
      <c r="AG1629" s="3">
        <v>99.91</v>
      </c>
      <c r="AH1629" s="3">
        <v>105.49</v>
      </c>
      <c r="AI1629" s="3">
        <v>110.99</v>
      </c>
      <c r="AJ1629" s="3">
        <v>114.29</v>
      </c>
      <c r="AK1629" s="3">
        <v>113.68</v>
      </c>
      <c r="AL1629" s="3">
        <v>114.6</v>
      </c>
      <c r="AM1629" s="3">
        <v>104.49</v>
      </c>
      <c r="AN1629" s="3">
        <v>91.43</v>
      </c>
      <c r="AO1629" s="3">
        <v>81.430000000000007</v>
      </c>
      <c r="AP1629" s="3">
        <v>78.83</v>
      </c>
      <c r="AQ1629" s="3">
        <v>76.25</v>
      </c>
      <c r="AR1629" s="3">
        <v>73.27</v>
      </c>
      <c r="AS1629" s="3">
        <v>75.239999999999995</v>
      </c>
      <c r="AT1629" s="3">
        <v>80.599999999999994</v>
      </c>
      <c r="AU1629" s="3">
        <v>87.18</v>
      </c>
      <c r="AV1629" s="3">
        <v>94.21</v>
      </c>
      <c r="AW1629" s="3">
        <v>100.49</v>
      </c>
      <c r="AX1629" s="3">
        <v>100.9</v>
      </c>
      <c r="AY1629" s="3">
        <v>94.3</v>
      </c>
    </row>
    <row r="1630" spans="1:51" x14ac:dyDescent="0.35">
      <c r="A1630" s="5">
        <f t="shared" si="26"/>
        <v>45007</v>
      </c>
      <c r="B1630" t="s">
        <v>2504</v>
      </c>
      <c r="C1630" s="2">
        <v>45007</v>
      </c>
      <c r="D1630" s="3">
        <v>97.72</v>
      </c>
      <c r="E1630" s="3">
        <v>100.33</v>
      </c>
      <c r="F1630" s="3">
        <v>102.33</v>
      </c>
      <c r="G1630" s="3">
        <v>102.11</v>
      </c>
      <c r="H1630" s="3">
        <v>104.69</v>
      </c>
      <c r="I1630" s="3">
        <v>108.31</v>
      </c>
      <c r="J1630" s="3">
        <v>111.11</v>
      </c>
      <c r="K1630" s="3">
        <v>121.99</v>
      </c>
      <c r="L1630" s="3">
        <v>133.38</v>
      </c>
      <c r="M1630" s="3">
        <v>135.58000000000001</v>
      </c>
      <c r="N1630" s="3">
        <v>135.57</v>
      </c>
      <c r="O1630" s="3">
        <v>130.44</v>
      </c>
      <c r="P1630" s="3">
        <v>126.22</v>
      </c>
      <c r="Q1630" s="3">
        <v>122.43</v>
      </c>
      <c r="R1630" s="3">
        <v>118.86</v>
      </c>
      <c r="S1630" s="3">
        <v>116.53</v>
      </c>
      <c r="T1630" s="3">
        <v>119.88</v>
      </c>
      <c r="U1630" s="3">
        <v>122.19</v>
      </c>
      <c r="V1630" s="3">
        <v>124.33</v>
      </c>
      <c r="W1630" s="3">
        <v>132.19999999999999</v>
      </c>
      <c r="X1630" s="3">
        <v>133.97999999999999</v>
      </c>
      <c r="Y1630" s="3">
        <v>134.96</v>
      </c>
      <c r="Z1630" s="3">
        <v>133.94</v>
      </c>
      <c r="AA1630" s="3">
        <v>123.94</v>
      </c>
      <c r="AB1630" s="3">
        <v>110.8</v>
      </c>
      <c r="AC1630" s="3">
        <v>99.77</v>
      </c>
      <c r="AD1630" s="3">
        <v>90.54</v>
      </c>
      <c r="AE1630" s="3">
        <v>91.6</v>
      </c>
      <c r="AF1630" s="3">
        <v>93.49</v>
      </c>
      <c r="AG1630" s="3">
        <v>97.03</v>
      </c>
      <c r="AH1630" s="3">
        <v>102.49</v>
      </c>
      <c r="AI1630" s="3">
        <v>107.92</v>
      </c>
      <c r="AJ1630" s="3">
        <v>111.23</v>
      </c>
      <c r="AK1630" s="3">
        <v>110.62</v>
      </c>
      <c r="AL1630" s="3">
        <v>111.55</v>
      </c>
      <c r="AM1630" s="3">
        <v>101.64</v>
      </c>
      <c r="AN1630" s="3">
        <v>89.2</v>
      </c>
      <c r="AO1630" s="3">
        <v>79.2</v>
      </c>
      <c r="AP1630" s="3">
        <v>76.599999999999994</v>
      </c>
      <c r="AQ1630" s="3">
        <v>74.02</v>
      </c>
      <c r="AR1630" s="3">
        <v>71.040000000000006</v>
      </c>
      <c r="AS1630" s="3">
        <v>73.010000000000005</v>
      </c>
      <c r="AT1630" s="3">
        <v>78.45</v>
      </c>
      <c r="AU1630" s="3">
        <v>85.03</v>
      </c>
      <c r="AV1630" s="3">
        <v>92.06</v>
      </c>
      <c r="AW1630" s="3">
        <v>98.65</v>
      </c>
      <c r="AX1630" s="3">
        <v>99.06</v>
      </c>
      <c r="AY1630" s="3">
        <v>92.46</v>
      </c>
    </row>
    <row r="1631" spans="1:51" x14ac:dyDescent="0.35">
      <c r="A1631" s="5">
        <f t="shared" si="26"/>
        <v>45008</v>
      </c>
      <c r="B1631" t="s">
        <v>2505</v>
      </c>
      <c r="C1631" s="2">
        <v>45008</v>
      </c>
      <c r="D1631" s="3">
        <v>106.54</v>
      </c>
      <c r="E1631" s="3">
        <v>108.6</v>
      </c>
      <c r="F1631" s="3">
        <v>110.05</v>
      </c>
      <c r="G1631" s="3">
        <v>109.19</v>
      </c>
      <c r="H1631" s="3">
        <v>111.1</v>
      </c>
      <c r="I1631" s="3">
        <v>114.51</v>
      </c>
      <c r="J1631" s="3">
        <v>117.71</v>
      </c>
      <c r="K1631" s="3">
        <v>129.41</v>
      </c>
      <c r="L1631" s="3">
        <v>141.07</v>
      </c>
      <c r="M1631" s="3">
        <v>143.07</v>
      </c>
      <c r="N1631" s="3">
        <v>142.91999999999999</v>
      </c>
      <c r="O1631" s="3">
        <v>137.91999999999999</v>
      </c>
      <c r="P1631" s="3">
        <v>132.33000000000001</v>
      </c>
      <c r="Q1631" s="3">
        <v>127.62</v>
      </c>
      <c r="R1631" s="3">
        <v>123.77</v>
      </c>
      <c r="S1631" s="3">
        <v>121.77</v>
      </c>
      <c r="T1631" s="3">
        <v>124.64</v>
      </c>
      <c r="U1631" s="3">
        <v>126.95</v>
      </c>
      <c r="V1631" s="3">
        <v>129.69999999999999</v>
      </c>
      <c r="W1631" s="3">
        <v>137.69999999999999</v>
      </c>
      <c r="X1631" s="3">
        <v>139.47999999999999</v>
      </c>
      <c r="Y1631" s="3">
        <v>140.47999999999999</v>
      </c>
      <c r="Z1631" s="3">
        <v>139.46</v>
      </c>
      <c r="AA1631" s="3">
        <v>129.46</v>
      </c>
      <c r="AB1631" s="3">
        <v>114.96</v>
      </c>
      <c r="AC1631" s="3">
        <v>103.02</v>
      </c>
      <c r="AD1631" s="3">
        <v>93.79</v>
      </c>
      <c r="AE1631" s="3">
        <v>94.89</v>
      </c>
      <c r="AF1631" s="3">
        <v>96.78</v>
      </c>
      <c r="AG1631" s="3">
        <v>100.32</v>
      </c>
      <c r="AH1631" s="3">
        <v>105.61</v>
      </c>
      <c r="AI1631" s="3">
        <v>111.31</v>
      </c>
      <c r="AJ1631" s="3">
        <v>114.62</v>
      </c>
      <c r="AK1631" s="3">
        <v>114.01</v>
      </c>
      <c r="AL1631" s="3">
        <v>114.94</v>
      </c>
      <c r="AM1631" s="3">
        <v>105.03</v>
      </c>
      <c r="AN1631" s="3">
        <v>92.54</v>
      </c>
      <c r="AO1631" s="3">
        <v>82.54</v>
      </c>
      <c r="AP1631" s="3">
        <v>79.95</v>
      </c>
      <c r="AQ1631" s="3">
        <v>77.37</v>
      </c>
      <c r="AR1631" s="3">
        <v>74.38</v>
      </c>
      <c r="AS1631" s="3">
        <v>76.349999999999994</v>
      </c>
      <c r="AT1631" s="3">
        <v>81.77</v>
      </c>
      <c r="AU1631" s="3">
        <v>88.35</v>
      </c>
      <c r="AV1631" s="3">
        <v>95.38</v>
      </c>
      <c r="AW1631" s="3">
        <v>101.9</v>
      </c>
      <c r="AX1631" s="3">
        <v>102.31</v>
      </c>
      <c r="AY1631" s="3">
        <v>95.71</v>
      </c>
    </row>
    <row r="1632" spans="1:51" x14ac:dyDescent="0.35">
      <c r="A1632" s="5">
        <f t="shared" si="26"/>
        <v>45009</v>
      </c>
      <c r="B1632" t="s">
        <v>2506</v>
      </c>
      <c r="C1632" s="2">
        <v>45009</v>
      </c>
      <c r="D1632" s="3">
        <v>100.71</v>
      </c>
      <c r="E1632" s="3">
        <v>102.7</v>
      </c>
      <c r="F1632" s="3">
        <v>104.45</v>
      </c>
      <c r="G1632" s="3">
        <v>104.12</v>
      </c>
      <c r="H1632" s="3">
        <v>106.62</v>
      </c>
      <c r="I1632" s="3">
        <v>110.42</v>
      </c>
      <c r="J1632" s="3">
        <v>114.11</v>
      </c>
      <c r="K1632" s="3">
        <v>126.34</v>
      </c>
      <c r="L1632" s="3">
        <v>137.38</v>
      </c>
      <c r="M1632" s="3">
        <v>139.58000000000001</v>
      </c>
      <c r="N1632" s="3">
        <v>139.43</v>
      </c>
      <c r="O1632" s="3">
        <v>134.55000000000001</v>
      </c>
      <c r="P1632" s="3">
        <v>129.22</v>
      </c>
      <c r="Q1632" s="3">
        <v>124.6</v>
      </c>
      <c r="R1632" s="3">
        <v>121.05</v>
      </c>
      <c r="S1632" s="3">
        <v>119.55</v>
      </c>
      <c r="T1632" s="3">
        <v>122.41</v>
      </c>
      <c r="U1632" s="3">
        <v>124.72</v>
      </c>
      <c r="V1632" s="3">
        <v>126.94</v>
      </c>
      <c r="W1632" s="3">
        <v>134.66</v>
      </c>
      <c r="X1632" s="3">
        <v>136.44</v>
      </c>
      <c r="Y1632" s="3">
        <v>137.49</v>
      </c>
      <c r="Z1632" s="3">
        <v>136.47</v>
      </c>
      <c r="AA1632" s="3">
        <v>126.49</v>
      </c>
      <c r="AB1632" s="3">
        <v>112.86</v>
      </c>
      <c r="AC1632" s="3">
        <v>101.33</v>
      </c>
      <c r="AD1632" s="3">
        <v>92.1</v>
      </c>
      <c r="AE1632" s="3">
        <v>93.2</v>
      </c>
      <c r="AF1632" s="3">
        <v>95.09</v>
      </c>
      <c r="AG1632" s="3">
        <v>98.63</v>
      </c>
      <c r="AH1632" s="3">
        <v>103.13</v>
      </c>
      <c r="AI1632" s="3">
        <v>108.83</v>
      </c>
      <c r="AJ1632" s="3">
        <v>112.14</v>
      </c>
      <c r="AK1632" s="3">
        <v>111.53</v>
      </c>
      <c r="AL1632" s="3">
        <v>112.46</v>
      </c>
      <c r="AM1632" s="3">
        <v>102.55</v>
      </c>
      <c r="AN1632" s="3">
        <v>91.36</v>
      </c>
      <c r="AO1632" s="3">
        <v>81.36</v>
      </c>
      <c r="AP1632" s="3">
        <v>78.77</v>
      </c>
      <c r="AQ1632" s="3">
        <v>76.19</v>
      </c>
      <c r="AR1632" s="3">
        <v>73.209999999999994</v>
      </c>
      <c r="AS1632" s="3">
        <v>75.180000000000007</v>
      </c>
      <c r="AT1632" s="3">
        <v>80.58</v>
      </c>
      <c r="AU1632" s="3">
        <v>87.16</v>
      </c>
      <c r="AV1632" s="3">
        <v>94.19</v>
      </c>
      <c r="AW1632" s="3">
        <v>100.62</v>
      </c>
      <c r="AX1632" s="3">
        <v>101.03</v>
      </c>
      <c r="AY1632" s="3">
        <v>94.43</v>
      </c>
    </row>
    <row r="1633" spans="1:51" x14ac:dyDescent="0.35">
      <c r="A1633" s="5">
        <f t="shared" si="26"/>
        <v>45012</v>
      </c>
      <c r="B1633" t="s">
        <v>2507</v>
      </c>
      <c r="C1633" s="2">
        <v>45012</v>
      </c>
      <c r="D1633" s="3">
        <v>104.75</v>
      </c>
      <c r="E1633" s="3">
        <v>105.54</v>
      </c>
      <c r="F1633" s="3">
        <v>106.55</v>
      </c>
      <c r="G1633" s="3">
        <v>106.1</v>
      </c>
      <c r="H1633" s="3">
        <v>108.49</v>
      </c>
      <c r="I1633" s="3">
        <v>112.29</v>
      </c>
      <c r="J1633" s="3">
        <v>115.97</v>
      </c>
      <c r="K1633" s="3">
        <v>127.95</v>
      </c>
      <c r="L1633" s="3">
        <v>138.99</v>
      </c>
      <c r="M1633" s="3">
        <v>141.19</v>
      </c>
      <c r="N1633" s="3">
        <v>141.04</v>
      </c>
      <c r="O1633" s="3">
        <v>136.16</v>
      </c>
      <c r="P1633" s="3">
        <v>130.54</v>
      </c>
      <c r="Q1633" s="3">
        <v>126.07</v>
      </c>
      <c r="R1633" s="3">
        <v>122.59</v>
      </c>
      <c r="S1633" s="3">
        <v>121.13</v>
      </c>
      <c r="T1633" s="3">
        <v>124.03</v>
      </c>
      <c r="U1633" s="3">
        <v>126.37</v>
      </c>
      <c r="V1633" s="3">
        <v>128.43</v>
      </c>
      <c r="W1633" s="3">
        <v>136.15</v>
      </c>
      <c r="X1633" s="3">
        <v>137.93</v>
      </c>
      <c r="Y1633" s="3">
        <v>138.97999999999999</v>
      </c>
      <c r="Z1633" s="3">
        <v>137.96</v>
      </c>
      <c r="AA1633" s="3">
        <v>127.98</v>
      </c>
      <c r="AB1633" s="3">
        <v>114.28</v>
      </c>
      <c r="AC1633" s="3">
        <v>102.75</v>
      </c>
      <c r="AD1633" s="3">
        <v>93.52</v>
      </c>
      <c r="AE1633" s="3">
        <v>94.62</v>
      </c>
      <c r="AF1633" s="3">
        <v>96.51</v>
      </c>
      <c r="AG1633" s="3">
        <v>100.05</v>
      </c>
      <c r="AH1633" s="3">
        <v>104.55</v>
      </c>
      <c r="AI1633" s="3">
        <v>110.25</v>
      </c>
      <c r="AJ1633" s="3">
        <v>113.56</v>
      </c>
      <c r="AK1633" s="3">
        <v>112.95</v>
      </c>
      <c r="AL1633" s="3">
        <v>113.88</v>
      </c>
      <c r="AM1633" s="3">
        <v>103.97</v>
      </c>
      <c r="AN1633" s="3">
        <v>92.28</v>
      </c>
      <c r="AO1633" s="3">
        <v>82.28</v>
      </c>
      <c r="AP1633" s="3">
        <v>79.69</v>
      </c>
      <c r="AQ1633" s="3">
        <v>77.11</v>
      </c>
      <c r="AR1633" s="3">
        <v>74.13</v>
      </c>
      <c r="AS1633" s="3">
        <v>76.099999999999994</v>
      </c>
      <c r="AT1633" s="3">
        <v>83</v>
      </c>
      <c r="AU1633" s="3">
        <v>90.58</v>
      </c>
      <c r="AV1633" s="3">
        <v>97.61</v>
      </c>
      <c r="AW1633" s="3">
        <v>104.04</v>
      </c>
      <c r="AX1633" s="3">
        <v>104.45</v>
      </c>
      <c r="AY1633" s="3">
        <v>97.85</v>
      </c>
    </row>
    <row r="1634" spans="1:51" x14ac:dyDescent="0.35">
      <c r="A1634" s="5">
        <f t="shared" si="26"/>
        <v>45013</v>
      </c>
      <c r="B1634" t="s">
        <v>2508</v>
      </c>
      <c r="C1634" s="2">
        <v>45013</v>
      </c>
      <c r="D1634" s="3">
        <v>105.88</v>
      </c>
      <c r="E1634" s="3">
        <v>106.57</v>
      </c>
      <c r="F1634" s="3">
        <v>107.63</v>
      </c>
      <c r="G1634" s="3">
        <v>107.3</v>
      </c>
      <c r="H1634" s="3">
        <v>109.85</v>
      </c>
      <c r="I1634" s="3">
        <v>113.64</v>
      </c>
      <c r="J1634" s="3">
        <v>117.1</v>
      </c>
      <c r="K1634" s="3">
        <v>129.01</v>
      </c>
      <c r="L1634" s="3">
        <v>140.44999999999999</v>
      </c>
      <c r="M1634" s="3">
        <v>142.30000000000001</v>
      </c>
      <c r="N1634" s="3">
        <v>142.26</v>
      </c>
      <c r="O1634" s="3">
        <v>137.38</v>
      </c>
      <c r="P1634" s="3">
        <v>132.13</v>
      </c>
      <c r="Q1634" s="3">
        <v>127.7</v>
      </c>
      <c r="R1634" s="3">
        <v>124.24</v>
      </c>
      <c r="S1634" s="3">
        <v>122.8</v>
      </c>
      <c r="T1634" s="3">
        <v>125.71</v>
      </c>
      <c r="U1634" s="3">
        <v>128.06</v>
      </c>
      <c r="V1634" s="3">
        <v>129.77000000000001</v>
      </c>
      <c r="W1634" s="3">
        <v>137.49</v>
      </c>
      <c r="X1634" s="3">
        <v>139.27000000000001</v>
      </c>
      <c r="Y1634" s="3">
        <v>140.32</v>
      </c>
      <c r="Z1634" s="3">
        <v>139.30000000000001</v>
      </c>
      <c r="AA1634" s="3">
        <v>129.32</v>
      </c>
      <c r="AB1634" s="3">
        <v>115.07</v>
      </c>
      <c r="AC1634" s="3">
        <v>103.54</v>
      </c>
      <c r="AD1634" s="3">
        <v>94.31</v>
      </c>
      <c r="AE1634" s="3">
        <v>95.41</v>
      </c>
      <c r="AF1634" s="3">
        <v>97.3</v>
      </c>
      <c r="AG1634" s="3">
        <v>100.84</v>
      </c>
      <c r="AH1634" s="3">
        <v>105.36</v>
      </c>
      <c r="AI1634" s="3">
        <v>111.06</v>
      </c>
      <c r="AJ1634" s="3">
        <v>114.37</v>
      </c>
      <c r="AK1634" s="3">
        <v>113.76</v>
      </c>
      <c r="AL1634" s="3">
        <v>114.69</v>
      </c>
      <c r="AM1634" s="3">
        <v>104.78</v>
      </c>
      <c r="AN1634" s="3">
        <v>93.09</v>
      </c>
      <c r="AO1634" s="3">
        <v>83.09</v>
      </c>
      <c r="AP1634" s="3">
        <v>80.5</v>
      </c>
      <c r="AQ1634" s="3">
        <v>77.92</v>
      </c>
      <c r="AR1634" s="3">
        <v>74.94</v>
      </c>
      <c r="AS1634" s="3">
        <v>76.91</v>
      </c>
      <c r="AT1634" s="3">
        <v>83.81</v>
      </c>
      <c r="AU1634" s="3">
        <v>91.39</v>
      </c>
      <c r="AV1634" s="3">
        <v>98.42</v>
      </c>
      <c r="AW1634" s="3">
        <v>104.85</v>
      </c>
      <c r="AX1634" s="3">
        <v>105.26</v>
      </c>
      <c r="AY1634" s="3">
        <v>98.66</v>
      </c>
    </row>
    <row r="1635" spans="1:51" x14ac:dyDescent="0.35">
      <c r="A1635" s="5">
        <f t="shared" si="26"/>
        <v>45014</v>
      </c>
      <c r="B1635" t="s">
        <v>2509</v>
      </c>
      <c r="C1635" s="2">
        <v>45014</v>
      </c>
      <c r="D1635" s="3">
        <v>105.63</v>
      </c>
      <c r="E1635" s="3">
        <v>105.72</v>
      </c>
      <c r="F1635" s="3">
        <v>107.28</v>
      </c>
      <c r="G1635" s="3">
        <v>106.92</v>
      </c>
      <c r="H1635" s="3">
        <v>109.57</v>
      </c>
      <c r="I1635" s="3">
        <v>113.47</v>
      </c>
      <c r="J1635" s="3">
        <v>117.5</v>
      </c>
      <c r="K1635" s="3">
        <v>129.25</v>
      </c>
      <c r="L1635" s="3">
        <v>140.63</v>
      </c>
      <c r="M1635" s="3">
        <v>142.66</v>
      </c>
      <c r="N1635" s="3">
        <v>142.58000000000001</v>
      </c>
      <c r="O1635" s="3">
        <v>137.63</v>
      </c>
      <c r="P1635" s="3">
        <v>131.46</v>
      </c>
      <c r="Q1635" s="3">
        <v>126.03</v>
      </c>
      <c r="R1635" s="3">
        <v>122.57</v>
      </c>
      <c r="S1635" s="3">
        <v>121.13</v>
      </c>
      <c r="T1635" s="3">
        <v>124.04</v>
      </c>
      <c r="U1635" s="3">
        <v>126.39</v>
      </c>
      <c r="V1635" s="3">
        <v>128.16</v>
      </c>
      <c r="W1635" s="3">
        <v>135.88</v>
      </c>
      <c r="X1635" s="3">
        <v>137.66</v>
      </c>
      <c r="Y1635" s="3">
        <v>138.69999999999999</v>
      </c>
      <c r="Z1635" s="3">
        <v>137.69</v>
      </c>
      <c r="AA1635" s="3">
        <v>127.71</v>
      </c>
      <c r="AB1635" s="3">
        <v>114.71</v>
      </c>
      <c r="AC1635" s="3">
        <v>104.18</v>
      </c>
      <c r="AD1635" s="3">
        <v>94.94</v>
      </c>
      <c r="AE1635" s="3">
        <v>96.04</v>
      </c>
      <c r="AF1635" s="3">
        <v>97.93</v>
      </c>
      <c r="AG1635" s="3">
        <v>101.47</v>
      </c>
      <c r="AH1635" s="3">
        <v>106.15</v>
      </c>
      <c r="AI1635" s="3">
        <v>111.85</v>
      </c>
      <c r="AJ1635" s="3">
        <v>115.16</v>
      </c>
      <c r="AK1635" s="3">
        <v>114.55</v>
      </c>
      <c r="AL1635" s="3">
        <v>115.48</v>
      </c>
      <c r="AM1635" s="3">
        <v>105.57</v>
      </c>
      <c r="AN1635" s="3">
        <v>93.88</v>
      </c>
      <c r="AO1635" s="3">
        <v>83.88</v>
      </c>
      <c r="AP1635" s="3">
        <v>81.290000000000006</v>
      </c>
      <c r="AQ1635" s="3">
        <v>78.709999999999994</v>
      </c>
      <c r="AR1635" s="3">
        <v>75.73</v>
      </c>
      <c r="AS1635" s="3">
        <v>77.7</v>
      </c>
      <c r="AT1635" s="3">
        <v>84.6</v>
      </c>
      <c r="AU1635" s="3">
        <v>92.18</v>
      </c>
      <c r="AV1635" s="3">
        <v>99.21</v>
      </c>
      <c r="AW1635" s="3">
        <v>105.64</v>
      </c>
      <c r="AX1635" s="3">
        <v>106.05</v>
      </c>
      <c r="AY1635" s="3">
        <v>99.45</v>
      </c>
    </row>
    <row r="1636" spans="1:51" x14ac:dyDescent="0.35">
      <c r="A1636" s="5">
        <f t="shared" si="26"/>
        <v>45015</v>
      </c>
      <c r="B1636" t="s">
        <v>2510</v>
      </c>
      <c r="C1636" s="2">
        <v>45015</v>
      </c>
      <c r="D1636" s="3">
        <v>107.41</v>
      </c>
      <c r="E1636" s="3">
        <v>108.1</v>
      </c>
      <c r="F1636" s="3">
        <v>109.94</v>
      </c>
      <c r="G1636" s="3">
        <v>109.59</v>
      </c>
      <c r="H1636" s="3">
        <v>112.22</v>
      </c>
      <c r="I1636" s="3">
        <v>116.12</v>
      </c>
      <c r="J1636" s="3">
        <v>121.62</v>
      </c>
      <c r="K1636" s="3">
        <v>135.44</v>
      </c>
      <c r="L1636" s="3">
        <v>146.82</v>
      </c>
      <c r="M1636" s="3">
        <v>148.79</v>
      </c>
      <c r="N1636" s="3">
        <v>148.71</v>
      </c>
      <c r="O1636" s="3">
        <v>143.76</v>
      </c>
      <c r="P1636" s="3">
        <v>136.59</v>
      </c>
      <c r="Q1636" s="3">
        <v>131.16</v>
      </c>
      <c r="R1636" s="3">
        <v>127.7</v>
      </c>
      <c r="S1636" s="3">
        <v>126.26</v>
      </c>
      <c r="T1636" s="3">
        <v>129.16999999999999</v>
      </c>
      <c r="U1636" s="3">
        <v>131.52000000000001</v>
      </c>
      <c r="V1636" s="3">
        <v>134.03</v>
      </c>
      <c r="W1636" s="3">
        <v>141.75</v>
      </c>
      <c r="X1636" s="3">
        <v>143.53</v>
      </c>
      <c r="Y1636" s="3">
        <v>144.57</v>
      </c>
      <c r="Z1636" s="3">
        <v>143.56</v>
      </c>
      <c r="AA1636" s="3">
        <v>133.58000000000001</v>
      </c>
      <c r="AB1636" s="3">
        <v>120.61</v>
      </c>
      <c r="AC1636" s="3">
        <v>110.08</v>
      </c>
      <c r="AD1636" s="3">
        <v>100.84</v>
      </c>
      <c r="AE1636" s="3">
        <v>101.94</v>
      </c>
      <c r="AF1636" s="3">
        <v>103.83</v>
      </c>
      <c r="AG1636" s="3">
        <v>107.37</v>
      </c>
      <c r="AH1636" s="3">
        <v>111.85</v>
      </c>
      <c r="AI1636" s="3">
        <v>117.55</v>
      </c>
      <c r="AJ1636" s="3">
        <v>120.86</v>
      </c>
      <c r="AK1636" s="3">
        <v>120.25</v>
      </c>
      <c r="AL1636" s="3">
        <v>121.18</v>
      </c>
      <c r="AM1636" s="3">
        <v>111.27</v>
      </c>
      <c r="AN1636" s="3">
        <v>99.58</v>
      </c>
      <c r="AO1636" s="3">
        <v>89.58</v>
      </c>
      <c r="AP1636" s="3">
        <v>86.99</v>
      </c>
      <c r="AQ1636" s="3">
        <v>84.41</v>
      </c>
      <c r="AR1636" s="3">
        <v>81.430000000000007</v>
      </c>
      <c r="AS1636" s="3">
        <v>83.4</v>
      </c>
      <c r="AT1636" s="3">
        <v>90.3</v>
      </c>
      <c r="AU1636" s="3">
        <v>97.88</v>
      </c>
      <c r="AV1636" s="3">
        <v>104.91</v>
      </c>
      <c r="AW1636" s="3">
        <v>111.34</v>
      </c>
      <c r="AX1636" s="3">
        <v>111.75</v>
      </c>
      <c r="AY1636" s="3">
        <v>105.15</v>
      </c>
    </row>
    <row r="1637" spans="1:51" x14ac:dyDescent="0.35">
      <c r="A1637" s="5">
        <f t="shared" si="26"/>
        <v>45016</v>
      </c>
      <c r="B1637" t="s">
        <v>2511</v>
      </c>
      <c r="C1637" s="2">
        <v>45016</v>
      </c>
      <c r="D1637" s="3">
        <v>118.03</v>
      </c>
      <c r="E1637" s="3">
        <v>119.4</v>
      </c>
      <c r="F1637" s="3">
        <v>119.14</v>
      </c>
      <c r="G1637" s="3">
        <v>121.88</v>
      </c>
      <c r="H1637" s="3">
        <v>126.06</v>
      </c>
      <c r="I1637" s="3">
        <v>132.66999999999999</v>
      </c>
      <c r="J1637" s="3">
        <v>146.36000000000001</v>
      </c>
      <c r="K1637" s="3">
        <v>157.58000000000001</v>
      </c>
      <c r="L1637" s="3">
        <v>159.91999999999999</v>
      </c>
      <c r="M1637" s="3">
        <v>159.84</v>
      </c>
      <c r="N1637" s="3">
        <v>154.88999999999999</v>
      </c>
      <c r="O1637" s="3">
        <v>146.57</v>
      </c>
      <c r="P1637" s="3">
        <v>141.13999999999999</v>
      </c>
      <c r="Q1637" s="3">
        <v>137.68</v>
      </c>
      <c r="R1637" s="3">
        <v>136.24</v>
      </c>
      <c r="S1637" s="3">
        <v>139.15</v>
      </c>
      <c r="T1637" s="3">
        <v>141.5</v>
      </c>
      <c r="U1637" s="3">
        <v>143.91999999999999</v>
      </c>
      <c r="V1637" s="3">
        <v>151.63999999999999</v>
      </c>
      <c r="W1637" s="3">
        <v>153.41999999999999</v>
      </c>
      <c r="X1637" s="3">
        <v>154.46</v>
      </c>
      <c r="Y1637" s="3">
        <v>153.44999999999999</v>
      </c>
      <c r="Z1637" s="3">
        <v>143.47</v>
      </c>
      <c r="AA1637" s="3">
        <v>129.1</v>
      </c>
      <c r="AB1637" s="3">
        <v>118.17</v>
      </c>
      <c r="AC1637" s="3">
        <v>108.93</v>
      </c>
      <c r="AD1637" s="3">
        <v>110.03</v>
      </c>
      <c r="AE1637" s="3">
        <v>111.92</v>
      </c>
      <c r="AF1637" s="3">
        <v>115.46</v>
      </c>
      <c r="AG1637" s="3">
        <v>118.94</v>
      </c>
      <c r="AH1637" s="3">
        <v>123.64</v>
      </c>
      <c r="AI1637" s="3">
        <v>126.95</v>
      </c>
      <c r="AJ1637" s="3">
        <v>126.34</v>
      </c>
      <c r="AK1637" s="3">
        <v>127.27</v>
      </c>
      <c r="AL1637" s="3">
        <v>117.36</v>
      </c>
      <c r="AM1637" s="3">
        <v>104.67</v>
      </c>
      <c r="AN1637" s="3">
        <v>93.67</v>
      </c>
      <c r="AO1637" s="3">
        <v>91.08</v>
      </c>
      <c r="AP1637" s="3">
        <v>88.5</v>
      </c>
      <c r="AQ1637" s="3">
        <v>85.52</v>
      </c>
      <c r="AR1637" s="3">
        <v>87.49</v>
      </c>
      <c r="AS1637" s="3">
        <v>94.39</v>
      </c>
      <c r="AT1637" s="3">
        <v>101.97</v>
      </c>
      <c r="AU1637" s="3">
        <v>109</v>
      </c>
      <c r="AV1637" s="3">
        <v>115.43</v>
      </c>
      <c r="AW1637" s="3">
        <v>115.84</v>
      </c>
      <c r="AX1637" s="3">
        <v>109.24</v>
      </c>
      <c r="AY1637" s="3">
        <v>98.85</v>
      </c>
    </row>
    <row r="1638" spans="1:51" x14ac:dyDescent="0.35">
      <c r="A1638" s="5">
        <f t="shared" si="26"/>
        <v>45019</v>
      </c>
      <c r="B1638" t="s">
        <v>2513</v>
      </c>
      <c r="C1638" s="2">
        <v>45019</v>
      </c>
      <c r="D1638" s="3">
        <v>128.27000000000001</v>
      </c>
      <c r="E1638" s="3">
        <v>130.09</v>
      </c>
      <c r="F1638" s="3">
        <v>129.79</v>
      </c>
      <c r="G1638" s="3">
        <v>133.11000000000001</v>
      </c>
      <c r="H1638" s="3">
        <v>137.01</v>
      </c>
      <c r="I1638" s="3">
        <v>143.51</v>
      </c>
      <c r="J1638" s="3">
        <v>159.30000000000001</v>
      </c>
      <c r="K1638" s="3">
        <v>172.47</v>
      </c>
      <c r="L1638" s="3">
        <v>174.53</v>
      </c>
      <c r="M1638" s="3">
        <v>173.69</v>
      </c>
      <c r="N1638" s="3">
        <v>168.54</v>
      </c>
      <c r="O1638" s="3">
        <v>159.52000000000001</v>
      </c>
      <c r="P1638" s="3">
        <v>153.87</v>
      </c>
      <c r="Q1638" s="3">
        <v>150.4</v>
      </c>
      <c r="R1638" s="3">
        <v>149.91999999999999</v>
      </c>
      <c r="S1638" s="3">
        <v>151.27000000000001</v>
      </c>
      <c r="T1638" s="3">
        <v>153.6</v>
      </c>
      <c r="U1638" s="3">
        <v>156.97</v>
      </c>
      <c r="V1638" s="3">
        <v>164.68</v>
      </c>
      <c r="W1638" s="3">
        <v>166.04</v>
      </c>
      <c r="X1638" s="3">
        <v>166.66</v>
      </c>
      <c r="Y1638" s="3">
        <v>165.35</v>
      </c>
      <c r="Z1638" s="3">
        <v>155.35</v>
      </c>
      <c r="AA1638" s="3">
        <v>139.54</v>
      </c>
      <c r="AB1638" s="3">
        <v>127.52</v>
      </c>
      <c r="AC1638" s="3">
        <v>117.51</v>
      </c>
      <c r="AD1638" s="3">
        <v>118.5</v>
      </c>
      <c r="AE1638" s="3">
        <v>120.28</v>
      </c>
      <c r="AF1638" s="3">
        <v>123.79</v>
      </c>
      <c r="AG1638" s="3">
        <v>126.3</v>
      </c>
      <c r="AH1638" s="3">
        <v>130.12</v>
      </c>
      <c r="AI1638" s="3">
        <v>133.09</v>
      </c>
      <c r="AJ1638" s="3">
        <v>133.29</v>
      </c>
      <c r="AK1638" s="3">
        <v>134.09</v>
      </c>
      <c r="AL1638" s="3">
        <v>123.54</v>
      </c>
      <c r="AM1638" s="3">
        <v>109.52</v>
      </c>
      <c r="AN1638" s="3">
        <v>98.52</v>
      </c>
      <c r="AO1638" s="3">
        <v>92.92</v>
      </c>
      <c r="AP1638" s="3">
        <v>89.91</v>
      </c>
      <c r="AQ1638" s="3">
        <v>86.93</v>
      </c>
      <c r="AR1638" s="3">
        <v>88.9</v>
      </c>
      <c r="AS1638" s="3">
        <v>95.8</v>
      </c>
      <c r="AT1638" s="3">
        <v>103.38</v>
      </c>
      <c r="AU1638" s="3">
        <v>110.41</v>
      </c>
      <c r="AV1638" s="3">
        <v>117.08</v>
      </c>
      <c r="AW1638" s="3">
        <v>117.49</v>
      </c>
      <c r="AX1638" s="3">
        <v>110.89</v>
      </c>
      <c r="AY1638" s="3">
        <v>100.5</v>
      </c>
    </row>
    <row r="1639" spans="1:51" x14ac:dyDescent="0.35">
      <c r="A1639" s="5">
        <f t="shared" si="26"/>
        <v>45020</v>
      </c>
      <c r="B1639" t="s">
        <v>2514</v>
      </c>
      <c r="C1639" s="2">
        <v>45020</v>
      </c>
      <c r="D1639" s="3">
        <v>114.86</v>
      </c>
      <c r="E1639" s="3">
        <v>117.37</v>
      </c>
      <c r="F1639" s="3">
        <v>116.97</v>
      </c>
      <c r="G1639" s="3">
        <v>120.9</v>
      </c>
      <c r="H1639" s="3">
        <v>125</v>
      </c>
      <c r="I1639" s="3">
        <v>132.86000000000001</v>
      </c>
      <c r="J1639" s="3">
        <v>150.05000000000001</v>
      </c>
      <c r="K1639" s="3">
        <v>162.30000000000001</v>
      </c>
      <c r="L1639" s="3">
        <v>164.67</v>
      </c>
      <c r="M1639" s="3">
        <v>163.72</v>
      </c>
      <c r="N1639" s="3">
        <v>158.44</v>
      </c>
      <c r="O1639" s="3">
        <v>150.72999999999999</v>
      </c>
      <c r="P1639" s="3">
        <v>144.53</v>
      </c>
      <c r="Q1639" s="3">
        <v>141.06</v>
      </c>
      <c r="R1639" s="3">
        <v>140.69999999999999</v>
      </c>
      <c r="S1639" s="3">
        <v>142.36000000000001</v>
      </c>
      <c r="T1639" s="3">
        <v>144.80000000000001</v>
      </c>
      <c r="U1639" s="3">
        <v>148.91999999999999</v>
      </c>
      <c r="V1639" s="3">
        <v>155.08000000000001</v>
      </c>
      <c r="W1639" s="3">
        <v>156.36000000000001</v>
      </c>
      <c r="X1639" s="3">
        <v>157.4</v>
      </c>
      <c r="Y1639" s="3">
        <v>156.09</v>
      </c>
      <c r="Z1639" s="3">
        <v>146.21</v>
      </c>
      <c r="AA1639" s="3">
        <v>133.11000000000001</v>
      </c>
      <c r="AB1639" s="3">
        <v>121.36</v>
      </c>
      <c r="AC1639" s="3">
        <v>111.35</v>
      </c>
      <c r="AD1639" s="3">
        <v>112.41</v>
      </c>
      <c r="AE1639" s="3">
        <v>114.19</v>
      </c>
      <c r="AF1639" s="3">
        <v>116.97</v>
      </c>
      <c r="AG1639" s="3">
        <v>120.45</v>
      </c>
      <c r="AH1639" s="3">
        <v>124.34</v>
      </c>
      <c r="AI1639" s="3">
        <v>127.31</v>
      </c>
      <c r="AJ1639" s="3">
        <v>129.08000000000001</v>
      </c>
      <c r="AK1639" s="3">
        <v>129.88</v>
      </c>
      <c r="AL1639" s="3">
        <v>119.33</v>
      </c>
      <c r="AM1639" s="3">
        <v>104.31</v>
      </c>
      <c r="AN1639" s="3">
        <v>93.3</v>
      </c>
      <c r="AO1639" s="3">
        <v>87.72</v>
      </c>
      <c r="AP1639" s="3">
        <v>84.7</v>
      </c>
      <c r="AQ1639" s="3">
        <v>81.72</v>
      </c>
      <c r="AR1639" s="3">
        <v>83.69</v>
      </c>
      <c r="AS1639" s="3">
        <v>90.59</v>
      </c>
      <c r="AT1639" s="3">
        <v>98.17</v>
      </c>
      <c r="AU1639" s="3">
        <v>105.2</v>
      </c>
      <c r="AV1639" s="3">
        <v>111.13</v>
      </c>
      <c r="AW1639" s="3">
        <v>111.54</v>
      </c>
      <c r="AX1639" s="3">
        <v>104.94</v>
      </c>
      <c r="AY1639" s="3">
        <v>93.49</v>
      </c>
    </row>
    <row r="1640" spans="1:51" x14ac:dyDescent="0.35">
      <c r="A1640" s="5">
        <f t="shared" si="26"/>
        <v>45021</v>
      </c>
      <c r="B1640" t="s">
        <v>2515</v>
      </c>
      <c r="C1640" s="2">
        <v>45021</v>
      </c>
      <c r="D1640" s="3">
        <v>106.64</v>
      </c>
      <c r="E1640" s="3">
        <v>109.64</v>
      </c>
      <c r="F1640" s="3">
        <v>109.64</v>
      </c>
      <c r="G1640" s="3">
        <v>114.53</v>
      </c>
      <c r="H1640" s="3">
        <v>119.27</v>
      </c>
      <c r="I1640" s="3">
        <v>125.78</v>
      </c>
      <c r="J1640" s="3">
        <v>142.31</v>
      </c>
      <c r="K1640" s="3">
        <v>154.30000000000001</v>
      </c>
      <c r="L1640" s="3">
        <v>156.66</v>
      </c>
      <c r="M1640" s="3">
        <v>155.69999999999999</v>
      </c>
      <c r="N1640" s="3">
        <v>151.09</v>
      </c>
      <c r="O1640" s="3">
        <v>143.4</v>
      </c>
      <c r="P1640" s="3">
        <v>136.4</v>
      </c>
      <c r="Q1640" s="3">
        <v>132.91999999999999</v>
      </c>
      <c r="R1640" s="3">
        <v>132.56</v>
      </c>
      <c r="S1640" s="3">
        <v>134.22</v>
      </c>
      <c r="T1640" s="3">
        <v>136.66</v>
      </c>
      <c r="U1640" s="3">
        <v>140.52000000000001</v>
      </c>
      <c r="V1640" s="3">
        <v>146.68</v>
      </c>
      <c r="W1640" s="3">
        <v>147.96</v>
      </c>
      <c r="X1640" s="3">
        <v>149</v>
      </c>
      <c r="Y1640" s="3">
        <v>147.69</v>
      </c>
      <c r="Z1640" s="3">
        <v>138.47</v>
      </c>
      <c r="AA1640" s="3">
        <v>126.5</v>
      </c>
      <c r="AB1640" s="3">
        <v>114.76</v>
      </c>
      <c r="AC1640" s="3">
        <v>104.77</v>
      </c>
      <c r="AD1640" s="3">
        <v>105.84</v>
      </c>
      <c r="AE1640" s="3">
        <v>107.62</v>
      </c>
      <c r="AF1640" s="3">
        <v>111.01</v>
      </c>
      <c r="AG1640" s="3">
        <v>115.18</v>
      </c>
      <c r="AH1640" s="3">
        <v>119.63</v>
      </c>
      <c r="AI1640" s="3">
        <v>122.6</v>
      </c>
      <c r="AJ1640" s="3">
        <v>124.38</v>
      </c>
      <c r="AK1640" s="3">
        <v>125.19</v>
      </c>
      <c r="AL1640" s="3">
        <v>114.64</v>
      </c>
      <c r="AM1640" s="3">
        <v>99.63</v>
      </c>
      <c r="AN1640" s="3">
        <v>88.62</v>
      </c>
      <c r="AO1640" s="3">
        <v>83.05</v>
      </c>
      <c r="AP1640" s="3">
        <v>80.03</v>
      </c>
      <c r="AQ1640" s="3">
        <v>77.06</v>
      </c>
      <c r="AR1640" s="3">
        <v>79.03</v>
      </c>
      <c r="AS1640" s="3">
        <v>85.93</v>
      </c>
      <c r="AT1640" s="3">
        <v>93.52</v>
      </c>
      <c r="AU1640" s="3">
        <v>100.55</v>
      </c>
      <c r="AV1640" s="3">
        <v>106.48</v>
      </c>
      <c r="AW1640" s="3">
        <v>107.36</v>
      </c>
      <c r="AX1640" s="3">
        <v>101.91</v>
      </c>
      <c r="AY1640" s="3">
        <v>92.14</v>
      </c>
    </row>
    <row r="1641" spans="1:51" x14ac:dyDescent="0.35">
      <c r="A1641" s="5">
        <f t="shared" si="26"/>
        <v>45022</v>
      </c>
      <c r="B1641" t="s">
        <v>2516</v>
      </c>
      <c r="C1641" s="2">
        <v>45022</v>
      </c>
      <c r="D1641" s="3">
        <v>102.31</v>
      </c>
      <c r="E1641" s="3">
        <v>105.31</v>
      </c>
      <c r="F1641" s="3">
        <v>104.91</v>
      </c>
      <c r="G1641" s="3">
        <v>110.34</v>
      </c>
      <c r="H1641" s="3">
        <v>114.57</v>
      </c>
      <c r="I1641" s="3">
        <v>120.97</v>
      </c>
      <c r="J1641" s="3">
        <v>137.97</v>
      </c>
      <c r="K1641" s="3">
        <v>150.16999999999999</v>
      </c>
      <c r="L1641" s="3">
        <v>152.63</v>
      </c>
      <c r="M1641" s="3">
        <v>151.66999999999999</v>
      </c>
      <c r="N1641" s="3">
        <v>147.56</v>
      </c>
      <c r="O1641" s="3">
        <v>140.93</v>
      </c>
      <c r="P1641" s="3">
        <v>134.44</v>
      </c>
      <c r="Q1641" s="3">
        <v>130.96</v>
      </c>
      <c r="R1641" s="3">
        <v>130.37</v>
      </c>
      <c r="S1641" s="3">
        <v>131.99</v>
      </c>
      <c r="T1641" s="3">
        <v>134.56</v>
      </c>
      <c r="U1641" s="3">
        <v>139.13999999999999</v>
      </c>
      <c r="V1641" s="3">
        <v>145.30000000000001</v>
      </c>
      <c r="W1641" s="3">
        <v>146.78</v>
      </c>
      <c r="X1641" s="3">
        <v>148.02000000000001</v>
      </c>
      <c r="Y1641" s="3">
        <v>146.71</v>
      </c>
      <c r="Z1641" s="3">
        <v>137.49</v>
      </c>
      <c r="AA1641" s="3">
        <v>125.69</v>
      </c>
      <c r="AB1641" s="3">
        <v>114.06</v>
      </c>
      <c r="AC1641" s="3">
        <v>104.07</v>
      </c>
      <c r="AD1641" s="3">
        <v>105.14</v>
      </c>
      <c r="AE1641" s="3">
        <v>106.92</v>
      </c>
      <c r="AF1641" s="3">
        <v>110.1</v>
      </c>
      <c r="AG1641" s="3">
        <v>113.39</v>
      </c>
      <c r="AH1641" s="3">
        <v>116.88</v>
      </c>
      <c r="AI1641" s="3">
        <v>119.85</v>
      </c>
      <c r="AJ1641" s="3">
        <v>121.63</v>
      </c>
      <c r="AK1641" s="3">
        <v>122.44</v>
      </c>
      <c r="AL1641" s="3">
        <v>111.89</v>
      </c>
      <c r="AM1641" s="3">
        <v>96.88</v>
      </c>
      <c r="AN1641" s="3">
        <v>85.87</v>
      </c>
      <c r="AO1641" s="3">
        <v>80.3</v>
      </c>
      <c r="AP1641" s="3">
        <v>77.28</v>
      </c>
      <c r="AQ1641" s="3">
        <v>74.31</v>
      </c>
      <c r="AR1641" s="3">
        <v>76.28</v>
      </c>
      <c r="AS1641" s="3">
        <v>83.18</v>
      </c>
      <c r="AT1641" s="3">
        <v>90.77</v>
      </c>
      <c r="AU1641" s="3">
        <v>97.8</v>
      </c>
      <c r="AV1641" s="3">
        <v>103.73</v>
      </c>
      <c r="AW1641" s="3">
        <v>104.61</v>
      </c>
      <c r="AX1641" s="3">
        <v>99.16</v>
      </c>
      <c r="AY1641" s="3">
        <v>89.39</v>
      </c>
    </row>
    <row r="1642" spans="1:51" x14ac:dyDescent="0.35">
      <c r="A1642" s="5">
        <f t="shared" si="26"/>
        <v>45023</v>
      </c>
      <c r="B1642" t="s">
        <v>2517</v>
      </c>
      <c r="C1642" s="2">
        <v>45023</v>
      </c>
      <c r="D1642" s="3" t="e">
        <v>#N/A</v>
      </c>
      <c r="E1642" s="3" t="e">
        <v>#N/A</v>
      </c>
      <c r="F1642" s="3" t="e">
        <v>#N/A</v>
      </c>
      <c r="G1642" s="3" t="e">
        <v>#N/A</v>
      </c>
      <c r="H1642" s="3" t="e">
        <v>#N/A</v>
      </c>
      <c r="I1642" s="3" t="e">
        <v>#N/A</v>
      </c>
      <c r="J1642" s="3" t="e">
        <v>#N/A</v>
      </c>
      <c r="K1642" s="3" t="e">
        <v>#N/A</v>
      </c>
      <c r="L1642" s="3" t="e">
        <v>#N/A</v>
      </c>
      <c r="M1642" s="3" t="e">
        <v>#N/A</v>
      </c>
      <c r="N1642" s="3" t="e">
        <v>#N/A</v>
      </c>
      <c r="O1642" s="3" t="e">
        <v>#N/A</v>
      </c>
      <c r="P1642" s="3" t="e">
        <v>#N/A</v>
      </c>
      <c r="Q1642" s="3" t="e">
        <v>#N/A</v>
      </c>
      <c r="R1642" s="3" t="e">
        <v>#N/A</v>
      </c>
      <c r="S1642" s="3" t="e">
        <v>#N/A</v>
      </c>
      <c r="T1642" s="3" t="e">
        <v>#N/A</v>
      </c>
      <c r="U1642" s="3" t="e">
        <v>#N/A</v>
      </c>
      <c r="V1642" s="3" t="e">
        <v>#N/A</v>
      </c>
      <c r="W1642" s="3" t="e">
        <v>#N/A</v>
      </c>
      <c r="X1642" s="3" t="e">
        <v>#N/A</v>
      </c>
      <c r="Y1642" s="3" t="e">
        <v>#N/A</v>
      </c>
      <c r="Z1642" s="3" t="e">
        <v>#N/A</v>
      </c>
      <c r="AA1642" s="3" t="e">
        <v>#N/A</v>
      </c>
      <c r="AB1642" s="3" t="e">
        <v>#N/A</v>
      </c>
      <c r="AC1642" s="3" t="e">
        <v>#N/A</v>
      </c>
      <c r="AD1642" s="3" t="e">
        <v>#N/A</v>
      </c>
      <c r="AE1642" s="3" t="e">
        <v>#N/A</v>
      </c>
      <c r="AF1642" s="3" t="e">
        <v>#N/A</v>
      </c>
      <c r="AG1642" s="3" t="e">
        <v>#N/A</v>
      </c>
      <c r="AH1642" s="3" t="e">
        <v>#N/A</v>
      </c>
      <c r="AI1642" s="3" t="e">
        <v>#N/A</v>
      </c>
      <c r="AJ1642" s="3" t="e">
        <v>#N/A</v>
      </c>
      <c r="AK1642" s="3" t="e">
        <v>#N/A</v>
      </c>
      <c r="AL1642" s="3" t="e">
        <v>#N/A</v>
      </c>
      <c r="AM1642" s="3" t="e">
        <v>#N/A</v>
      </c>
      <c r="AN1642" s="3" t="e">
        <v>#N/A</v>
      </c>
      <c r="AO1642" s="3" t="e">
        <v>#N/A</v>
      </c>
      <c r="AP1642" s="3" t="e">
        <v>#N/A</v>
      </c>
      <c r="AQ1642" s="3" t="e">
        <v>#N/A</v>
      </c>
      <c r="AR1642" s="3" t="e">
        <v>#N/A</v>
      </c>
      <c r="AS1642" s="3" t="e">
        <v>#N/A</v>
      </c>
      <c r="AT1642" s="3" t="e">
        <v>#N/A</v>
      </c>
      <c r="AU1642" s="3" t="e">
        <v>#N/A</v>
      </c>
      <c r="AV1642" s="3" t="e">
        <v>#N/A</v>
      </c>
      <c r="AW1642" s="3" t="e">
        <v>#N/A</v>
      </c>
      <c r="AX1642" s="3" t="e">
        <v>#N/A</v>
      </c>
      <c r="AY1642" s="3" t="e">
        <v>#N/A</v>
      </c>
    </row>
    <row r="1643" spans="1:51" x14ac:dyDescent="0.35">
      <c r="A1643" s="5">
        <f t="shared" si="26"/>
        <v>45026</v>
      </c>
      <c r="B1643" t="s">
        <v>2518</v>
      </c>
      <c r="C1643" s="2">
        <v>45026</v>
      </c>
      <c r="D1643" s="3">
        <v>102.31</v>
      </c>
      <c r="E1643" s="3">
        <v>105.31</v>
      </c>
      <c r="F1643" s="3">
        <v>104.91</v>
      </c>
      <c r="G1643" s="3">
        <v>110.34</v>
      </c>
      <c r="H1643" s="3">
        <v>114.57</v>
      </c>
      <c r="I1643" s="3">
        <v>120.97</v>
      </c>
      <c r="J1643" s="3">
        <v>137.97</v>
      </c>
      <c r="K1643" s="3">
        <v>150.16999999999999</v>
      </c>
      <c r="L1643" s="3">
        <v>152.63</v>
      </c>
      <c r="M1643" s="3">
        <v>151.66999999999999</v>
      </c>
      <c r="N1643" s="3">
        <v>147.56</v>
      </c>
      <c r="O1643" s="3">
        <v>140.93</v>
      </c>
      <c r="P1643" s="3">
        <v>134.44</v>
      </c>
      <c r="Q1643" s="3">
        <v>130.96</v>
      </c>
      <c r="R1643" s="3">
        <v>130.37</v>
      </c>
      <c r="S1643" s="3">
        <v>131.99</v>
      </c>
      <c r="T1643" s="3">
        <v>134.56</v>
      </c>
      <c r="U1643" s="3">
        <v>139.13999999999999</v>
      </c>
      <c r="V1643" s="3">
        <v>145.30000000000001</v>
      </c>
      <c r="W1643" s="3">
        <v>146.78</v>
      </c>
      <c r="X1643" s="3">
        <v>148.02000000000001</v>
      </c>
      <c r="Y1643" s="3">
        <v>146.71</v>
      </c>
      <c r="Z1643" s="3">
        <v>137.49</v>
      </c>
      <c r="AA1643" s="3">
        <v>125.69</v>
      </c>
      <c r="AB1643" s="3">
        <v>114.06</v>
      </c>
      <c r="AC1643" s="3">
        <v>104.07</v>
      </c>
      <c r="AD1643" s="3">
        <v>105.14</v>
      </c>
      <c r="AE1643" s="3">
        <v>106.92</v>
      </c>
      <c r="AF1643" s="3">
        <v>110.1</v>
      </c>
      <c r="AG1643" s="3">
        <v>113.39</v>
      </c>
      <c r="AH1643" s="3">
        <v>116.88</v>
      </c>
      <c r="AI1643" s="3">
        <v>119.85</v>
      </c>
      <c r="AJ1643" s="3">
        <v>121.63</v>
      </c>
      <c r="AK1643" s="3">
        <v>122.44</v>
      </c>
      <c r="AL1643" s="3">
        <v>111.89</v>
      </c>
      <c r="AM1643" s="3">
        <v>96.88</v>
      </c>
      <c r="AN1643" s="3">
        <v>85.87</v>
      </c>
      <c r="AO1643" s="3">
        <v>80.3</v>
      </c>
      <c r="AP1643" s="3">
        <v>77.28</v>
      </c>
      <c r="AQ1643" s="3">
        <v>74.31</v>
      </c>
      <c r="AR1643" s="3">
        <v>76.28</v>
      </c>
      <c r="AS1643" s="3">
        <v>83.18</v>
      </c>
      <c r="AT1643" s="3">
        <v>90.77</v>
      </c>
      <c r="AU1643" s="3">
        <v>97.8</v>
      </c>
      <c r="AV1643" s="3">
        <v>103.73</v>
      </c>
      <c r="AW1643" s="3">
        <v>104.61</v>
      </c>
      <c r="AX1643" s="3">
        <v>99.16</v>
      </c>
      <c r="AY1643" s="3">
        <v>89.39</v>
      </c>
    </row>
    <row r="1644" spans="1:51" x14ac:dyDescent="0.35">
      <c r="A1644" s="5">
        <f t="shared" si="26"/>
        <v>45027</v>
      </c>
      <c r="B1644" t="s">
        <v>2519</v>
      </c>
      <c r="C1644" s="2">
        <v>45027</v>
      </c>
      <c r="D1644" s="3">
        <v>102.63</v>
      </c>
      <c r="E1644" s="3">
        <v>105.59</v>
      </c>
      <c r="F1644" s="3">
        <v>105.3</v>
      </c>
      <c r="G1644" s="3">
        <v>112.38</v>
      </c>
      <c r="H1644" s="3">
        <v>117.36</v>
      </c>
      <c r="I1644" s="3">
        <v>124.27</v>
      </c>
      <c r="J1644" s="3">
        <v>141.77000000000001</v>
      </c>
      <c r="K1644" s="3">
        <v>154.47</v>
      </c>
      <c r="L1644" s="3">
        <v>157.62</v>
      </c>
      <c r="M1644" s="3">
        <v>156.81</v>
      </c>
      <c r="N1644" s="3">
        <v>152.68</v>
      </c>
      <c r="O1644" s="3">
        <v>146.66</v>
      </c>
      <c r="P1644" s="3">
        <v>140.06</v>
      </c>
      <c r="Q1644" s="3">
        <v>136.61000000000001</v>
      </c>
      <c r="R1644" s="3">
        <v>135.26</v>
      </c>
      <c r="S1644" s="3">
        <v>136.88999999999999</v>
      </c>
      <c r="T1644" s="3">
        <v>139.47</v>
      </c>
      <c r="U1644" s="3">
        <v>144.38</v>
      </c>
      <c r="V1644" s="3">
        <v>150.66999999999999</v>
      </c>
      <c r="W1644" s="3">
        <v>152.15</v>
      </c>
      <c r="X1644" s="3">
        <v>153.21</v>
      </c>
      <c r="Y1644" s="3">
        <v>151.83000000000001</v>
      </c>
      <c r="Z1644" s="3">
        <v>142.56</v>
      </c>
      <c r="AA1644" s="3">
        <v>130.41999999999999</v>
      </c>
      <c r="AB1644" s="3">
        <v>118.67</v>
      </c>
      <c r="AC1644" s="3">
        <v>108.62</v>
      </c>
      <c r="AD1644" s="3">
        <v>109.69</v>
      </c>
      <c r="AE1644" s="3">
        <v>111.47</v>
      </c>
      <c r="AF1644" s="3">
        <v>114.65</v>
      </c>
      <c r="AG1644" s="3">
        <v>117.75</v>
      </c>
      <c r="AH1644" s="3">
        <v>121.14</v>
      </c>
      <c r="AI1644" s="3">
        <v>124.11</v>
      </c>
      <c r="AJ1644" s="3">
        <v>126.18</v>
      </c>
      <c r="AK1644" s="3">
        <v>127.15</v>
      </c>
      <c r="AL1644" s="3">
        <v>116.6</v>
      </c>
      <c r="AM1644" s="3">
        <v>101.8</v>
      </c>
      <c r="AN1644" s="3">
        <v>90.79</v>
      </c>
      <c r="AO1644" s="3">
        <v>85.22</v>
      </c>
      <c r="AP1644" s="3">
        <v>82.2</v>
      </c>
      <c r="AQ1644" s="3">
        <v>79.23</v>
      </c>
      <c r="AR1644" s="3">
        <v>81.2</v>
      </c>
      <c r="AS1644" s="3">
        <v>88.01</v>
      </c>
      <c r="AT1644" s="3">
        <v>95.6</v>
      </c>
      <c r="AU1644" s="3">
        <v>102.63</v>
      </c>
      <c r="AV1644" s="3">
        <v>108.74</v>
      </c>
      <c r="AW1644" s="3">
        <v>109.62</v>
      </c>
      <c r="AX1644" s="3">
        <v>104.17</v>
      </c>
      <c r="AY1644" s="3">
        <v>94.16</v>
      </c>
    </row>
    <row r="1645" spans="1:51" x14ac:dyDescent="0.35">
      <c r="A1645" s="5">
        <f t="shared" si="26"/>
        <v>45028</v>
      </c>
      <c r="B1645" t="s">
        <v>2520</v>
      </c>
      <c r="C1645" s="2">
        <v>45028</v>
      </c>
      <c r="D1645" s="3">
        <v>100.8</v>
      </c>
      <c r="E1645" s="3">
        <v>103.94</v>
      </c>
      <c r="F1645" s="3">
        <v>103.62</v>
      </c>
      <c r="G1645" s="3">
        <v>110.66</v>
      </c>
      <c r="H1645" s="3">
        <v>116.66</v>
      </c>
      <c r="I1645" s="3">
        <v>123.87</v>
      </c>
      <c r="J1645" s="3">
        <v>142.38</v>
      </c>
      <c r="K1645" s="3">
        <v>157.38</v>
      </c>
      <c r="L1645" s="3">
        <v>160.51</v>
      </c>
      <c r="M1645" s="3">
        <v>159.4</v>
      </c>
      <c r="N1645" s="3">
        <v>154.4</v>
      </c>
      <c r="O1645" s="3">
        <v>148.62</v>
      </c>
      <c r="P1645" s="3">
        <v>142.49</v>
      </c>
      <c r="Q1645" s="3">
        <v>139.02000000000001</v>
      </c>
      <c r="R1645" s="3">
        <v>137.65</v>
      </c>
      <c r="S1645" s="3">
        <v>139.29</v>
      </c>
      <c r="T1645" s="3">
        <v>142.16</v>
      </c>
      <c r="U1645" s="3">
        <v>147.77000000000001</v>
      </c>
      <c r="V1645" s="3">
        <v>153.78</v>
      </c>
      <c r="W1645" s="3">
        <v>155.06</v>
      </c>
      <c r="X1645" s="3">
        <v>155.97999999999999</v>
      </c>
      <c r="Y1645" s="3">
        <v>154.53</v>
      </c>
      <c r="Z1645" s="3">
        <v>145.03</v>
      </c>
      <c r="AA1645" s="3">
        <v>131.88</v>
      </c>
      <c r="AB1645" s="3">
        <v>119.73</v>
      </c>
      <c r="AC1645" s="3">
        <v>109.51</v>
      </c>
      <c r="AD1645" s="3">
        <v>110.51</v>
      </c>
      <c r="AE1645" s="3">
        <v>112.29</v>
      </c>
      <c r="AF1645" s="3">
        <v>115.47</v>
      </c>
      <c r="AG1645" s="3">
        <v>120.57</v>
      </c>
      <c r="AH1645" s="3">
        <v>124.31</v>
      </c>
      <c r="AI1645" s="3">
        <v>127.42</v>
      </c>
      <c r="AJ1645" s="3">
        <v>129.53</v>
      </c>
      <c r="AK1645" s="3">
        <v>130.53</v>
      </c>
      <c r="AL1645" s="3">
        <v>120.05</v>
      </c>
      <c r="AM1645" s="3">
        <v>104.41</v>
      </c>
      <c r="AN1645" s="3">
        <v>92.63</v>
      </c>
      <c r="AO1645" s="3">
        <v>87.06</v>
      </c>
      <c r="AP1645" s="3">
        <v>84.04</v>
      </c>
      <c r="AQ1645" s="3">
        <v>81.02</v>
      </c>
      <c r="AR1645" s="3">
        <v>82.99</v>
      </c>
      <c r="AS1645" s="3">
        <v>89.25</v>
      </c>
      <c r="AT1645" s="3">
        <v>96.65</v>
      </c>
      <c r="AU1645" s="3">
        <v>103.63</v>
      </c>
      <c r="AV1645" s="3">
        <v>109.72</v>
      </c>
      <c r="AW1645" s="3">
        <v>110.64</v>
      </c>
      <c r="AX1645" s="3">
        <v>105.18</v>
      </c>
      <c r="AY1645" s="3">
        <v>95.12</v>
      </c>
    </row>
    <row r="1646" spans="1:51" x14ac:dyDescent="0.35">
      <c r="A1646" s="5">
        <f t="shared" si="26"/>
        <v>45029</v>
      </c>
      <c r="B1646" t="s">
        <v>2521</v>
      </c>
      <c r="C1646" s="2">
        <v>45029</v>
      </c>
      <c r="D1646" s="3">
        <v>99.88</v>
      </c>
      <c r="E1646" s="3">
        <v>102.37</v>
      </c>
      <c r="F1646" s="3">
        <v>102.23</v>
      </c>
      <c r="G1646" s="3">
        <v>108.41</v>
      </c>
      <c r="H1646" s="3">
        <v>114.5</v>
      </c>
      <c r="I1646" s="3">
        <v>121.28</v>
      </c>
      <c r="J1646" s="3">
        <v>141.28</v>
      </c>
      <c r="K1646" s="3">
        <v>155.28</v>
      </c>
      <c r="L1646" s="3">
        <v>158.63</v>
      </c>
      <c r="M1646" s="3">
        <v>157.54</v>
      </c>
      <c r="N1646" s="3">
        <v>152.57</v>
      </c>
      <c r="O1646" s="3">
        <v>147.02000000000001</v>
      </c>
      <c r="P1646" s="3">
        <v>140.88999999999999</v>
      </c>
      <c r="Q1646" s="3">
        <v>137.43</v>
      </c>
      <c r="R1646" s="3">
        <v>136.07</v>
      </c>
      <c r="S1646" s="3">
        <v>137.71</v>
      </c>
      <c r="T1646" s="3">
        <v>140.58000000000001</v>
      </c>
      <c r="U1646" s="3">
        <v>146.02000000000001</v>
      </c>
      <c r="V1646" s="3">
        <v>152.03</v>
      </c>
      <c r="W1646" s="3">
        <v>153.30000000000001</v>
      </c>
      <c r="X1646" s="3">
        <v>154.49</v>
      </c>
      <c r="Y1646" s="3">
        <v>153.30000000000001</v>
      </c>
      <c r="Z1646" s="3">
        <v>143.80000000000001</v>
      </c>
      <c r="AA1646" s="3">
        <v>130.65</v>
      </c>
      <c r="AB1646" s="3">
        <v>118.49</v>
      </c>
      <c r="AC1646" s="3">
        <v>108.27</v>
      </c>
      <c r="AD1646" s="3">
        <v>109.27</v>
      </c>
      <c r="AE1646" s="3">
        <v>111.05</v>
      </c>
      <c r="AF1646" s="3">
        <v>114.23</v>
      </c>
      <c r="AG1646" s="3">
        <v>119.84</v>
      </c>
      <c r="AH1646" s="3">
        <v>123.58</v>
      </c>
      <c r="AI1646" s="3">
        <v>126.69</v>
      </c>
      <c r="AJ1646" s="3">
        <v>128.80000000000001</v>
      </c>
      <c r="AK1646" s="3">
        <v>129.80000000000001</v>
      </c>
      <c r="AL1646" s="3">
        <v>119.32</v>
      </c>
      <c r="AM1646" s="3">
        <v>104.27</v>
      </c>
      <c r="AN1646" s="3">
        <v>92.49</v>
      </c>
      <c r="AO1646" s="3">
        <v>86.92</v>
      </c>
      <c r="AP1646" s="3">
        <v>83.9</v>
      </c>
      <c r="AQ1646" s="3">
        <v>80.88</v>
      </c>
      <c r="AR1646" s="3">
        <v>82.85</v>
      </c>
      <c r="AS1646" s="3">
        <v>88.95</v>
      </c>
      <c r="AT1646" s="3">
        <v>96.35</v>
      </c>
      <c r="AU1646" s="3">
        <v>103.33</v>
      </c>
      <c r="AV1646" s="3">
        <v>109.42</v>
      </c>
      <c r="AW1646" s="3">
        <v>110.34</v>
      </c>
      <c r="AX1646" s="3">
        <v>104.88</v>
      </c>
      <c r="AY1646" s="3">
        <v>94.98</v>
      </c>
    </row>
    <row r="1647" spans="1:51" x14ac:dyDescent="0.35">
      <c r="A1647" s="5">
        <f t="shared" si="26"/>
        <v>45030</v>
      </c>
      <c r="B1647" t="s">
        <v>2522</v>
      </c>
      <c r="C1647" s="2">
        <v>45030</v>
      </c>
      <c r="D1647" s="3">
        <v>98.46</v>
      </c>
      <c r="E1647" s="3">
        <v>100</v>
      </c>
      <c r="F1647" s="3">
        <v>100.04</v>
      </c>
      <c r="G1647" s="3">
        <v>106.82</v>
      </c>
      <c r="H1647" s="3">
        <v>112.75</v>
      </c>
      <c r="I1647" s="3">
        <v>120.54</v>
      </c>
      <c r="J1647" s="3">
        <v>142.04</v>
      </c>
      <c r="K1647" s="3">
        <v>155.19</v>
      </c>
      <c r="L1647" s="3">
        <v>158.30000000000001</v>
      </c>
      <c r="M1647" s="3">
        <v>157.19</v>
      </c>
      <c r="N1647" s="3">
        <v>152.22</v>
      </c>
      <c r="O1647" s="3">
        <v>146.33000000000001</v>
      </c>
      <c r="P1647" s="3">
        <v>140.6</v>
      </c>
      <c r="Q1647" s="3">
        <v>137.13999999999999</v>
      </c>
      <c r="R1647" s="3">
        <v>135.80000000000001</v>
      </c>
      <c r="S1647" s="3">
        <v>137.4</v>
      </c>
      <c r="T1647" s="3">
        <v>140.30000000000001</v>
      </c>
      <c r="U1647" s="3">
        <v>145.51</v>
      </c>
      <c r="V1647" s="3">
        <v>151.51</v>
      </c>
      <c r="W1647" s="3">
        <v>152.78</v>
      </c>
      <c r="X1647" s="3">
        <v>154.08000000000001</v>
      </c>
      <c r="Y1647" s="3">
        <v>152.88999999999999</v>
      </c>
      <c r="Z1647" s="3">
        <v>143.56</v>
      </c>
      <c r="AA1647" s="3">
        <v>130.59</v>
      </c>
      <c r="AB1647" s="3">
        <v>118.61</v>
      </c>
      <c r="AC1647" s="3">
        <v>108.39</v>
      </c>
      <c r="AD1647" s="3">
        <v>109.39</v>
      </c>
      <c r="AE1647" s="3">
        <v>111.17</v>
      </c>
      <c r="AF1647" s="3">
        <v>114.35</v>
      </c>
      <c r="AG1647" s="3">
        <v>119.35</v>
      </c>
      <c r="AH1647" s="3">
        <v>123.09</v>
      </c>
      <c r="AI1647" s="3">
        <v>126.2</v>
      </c>
      <c r="AJ1647" s="3">
        <v>128.31</v>
      </c>
      <c r="AK1647" s="3">
        <v>129.31</v>
      </c>
      <c r="AL1647" s="3">
        <v>118.91</v>
      </c>
      <c r="AM1647" s="3">
        <v>103.87</v>
      </c>
      <c r="AN1647" s="3">
        <v>92.09</v>
      </c>
      <c r="AO1647" s="3">
        <v>86.52</v>
      </c>
      <c r="AP1647" s="3">
        <v>83.5</v>
      </c>
      <c r="AQ1647" s="3">
        <v>80.48</v>
      </c>
      <c r="AR1647" s="3">
        <v>82.45</v>
      </c>
      <c r="AS1647" s="3">
        <v>88.54</v>
      </c>
      <c r="AT1647" s="3">
        <v>95.75</v>
      </c>
      <c r="AU1647" s="3">
        <v>102.73</v>
      </c>
      <c r="AV1647" s="3">
        <v>108.81</v>
      </c>
      <c r="AW1647" s="3">
        <v>109.73</v>
      </c>
      <c r="AX1647" s="3">
        <v>104.27</v>
      </c>
      <c r="AY1647" s="3">
        <v>94.29</v>
      </c>
    </row>
    <row r="1648" spans="1:51" x14ac:dyDescent="0.35">
      <c r="A1648" s="5">
        <f t="shared" si="26"/>
        <v>45033</v>
      </c>
      <c r="B1648" t="s">
        <v>2523</v>
      </c>
      <c r="C1648" s="2">
        <v>45033</v>
      </c>
      <c r="D1648" s="3">
        <v>98.76</v>
      </c>
      <c r="E1648" s="3">
        <v>100.23</v>
      </c>
      <c r="F1648" s="3">
        <v>100</v>
      </c>
      <c r="G1648" s="3">
        <v>106.21</v>
      </c>
      <c r="H1648" s="3">
        <v>112.04</v>
      </c>
      <c r="I1648" s="3">
        <v>119.53</v>
      </c>
      <c r="J1648" s="3">
        <v>141.29</v>
      </c>
      <c r="K1648" s="3">
        <v>154.44</v>
      </c>
      <c r="L1648" s="3">
        <v>157.55000000000001</v>
      </c>
      <c r="M1648" s="3">
        <v>156.44</v>
      </c>
      <c r="N1648" s="3">
        <v>151.47</v>
      </c>
      <c r="O1648" s="3">
        <v>145.58000000000001</v>
      </c>
      <c r="P1648" s="3">
        <v>139.85</v>
      </c>
      <c r="Q1648" s="3">
        <v>136.38999999999999</v>
      </c>
      <c r="R1648" s="3">
        <v>135.05000000000001</v>
      </c>
      <c r="S1648" s="3">
        <v>136.65</v>
      </c>
      <c r="T1648" s="3">
        <v>139.55000000000001</v>
      </c>
      <c r="U1648" s="3">
        <v>144.76</v>
      </c>
      <c r="V1648" s="3">
        <v>150.76</v>
      </c>
      <c r="W1648" s="3">
        <v>152.03</v>
      </c>
      <c r="X1648" s="3">
        <v>153.33000000000001</v>
      </c>
      <c r="Y1648" s="3">
        <v>152.13999999999999</v>
      </c>
      <c r="Z1648" s="3">
        <v>142.81</v>
      </c>
      <c r="AA1648" s="3">
        <v>130.84</v>
      </c>
      <c r="AB1648" s="3">
        <v>119.86</v>
      </c>
      <c r="AC1648" s="3">
        <v>109.64</v>
      </c>
      <c r="AD1648" s="3">
        <v>110.64</v>
      </c>
      <c r="AE1648" s="3">
        <v>112.42</v>
      </c>
      <c r="AF1648" s="3">
        <v>115.6</v>
      </c>
      <c r="AG1648" s="3">
        <v>119.6</v>
      </c>
      <c r="AH1648" s="3">
        <v>122.64</v>
      </c>
      <c r="AI1648" s="3">
        <v>125.75</v>
      </c>
      <c r="AJ1648" s="3">
        <v>127.85</v>
      </c>
      <c r="AK1648" s="3">
        <v>128.85</v>
      </c>
      <c r="AL1648" s="3">
        <v>118.45</v>
      </c>
      <c r="AM1648" s="3">
        <v>103.41</v>
      </c>
      <c r="AN1648" s="3">
        <v>91.63</v>
      </c>
      <c r="AO1648" s="3">
        <v>86.06</v>
      </c>
      <c r="AP1648" s="3">
        <v>83.04</v>
      </c>
      <c r="AQ1648" s="3">
        <v>80.02</v>
      </c>
      <c r="AR1648" s="3">
        <v>81.99</v>
      </c>
      <c r="AS1648" s="3">
        <v>88.08</v>
      </c>
      <c r="AT1648" s="3">
        <v>95.29</v>
      </c>
      <c r="AU1648" s="3">
        <v>102.27</v>
      </c>
      <c r="AV1648" s="3">
        <v>108.35</v>
      </c>
      <c r="AW1648" s="3">
        <v>109.27</v>
      </c>
      <c r="AX1648" s="3">
        <v>103.81</v>
      </c>
      <c r="AY1648" s="3">
        <v>93.83</v>
      </c>
    </row>
    <row r="1649" spans="1:51" x14ac:dyDescent="0.35">
      <c r="A1649" s="5">
        <f t="shared" si="26"/>
        <v>45034</v>
      </c>
      <c r="B1649" t="s">
        <v>2524</v>
      </c>
      <c r="C1649" s="2">
        <v>45034</v>
      </c>
      <c r="D1649" s="3">
        <v>101.92</v>
      </c>
      <c r="E1649" s="3">
        <v>103.28</v>
      </c>
      <c r="F1649" s="3">
        <v>103.18</v>
      </c>
      <c r="G1649" s="3">
        <v>109.6</v>
      </c>
      <c r="H1649" s="3">
        <v>115.21</v>
      </c>
      <c r="I1649" s="3">
        <v>121.44</v>
      </c>
      <c r="J1649" s="3">
        <v>143.19</v>
      </c>
      <c r="K1649" s="3">
        <v>156.38</v>
      </c>
      <c r="L1649" s="3">
        <v>158.80000000000001</v>
      </c>
      <c r="M1649" s="3">
        <v>157.69</v>
      </c>
      <c r="N1649" s="3">
        <v>152.71</v>
      </c>
      <c r="O1649" s="3">
        <v>147.02000000000001</v>
      </c>
      <c r="P1649" s="3">
        <v>141.38999999999999</v>
      </c>
      <c r="Q1649" s="3">
        <v>137.93</v>
      </c>
      <c r="R1649" s="3">
        <v>136.59</v>
      </c>
      <c r="S1649" s="3">
        <v>138.19</v>
      </c>
      <c r="T1649" s="3">
        <v>141.09</v>
      </c>
      <c r="U1649" s="3">
        <v>146.30000000000001</v>
      </c>
      <c r="V1649" s="3">
        <v>152.29</v>
      </c>
      <c r="W1649" s="3">
        <v>153.56</v>
      </c>
      <c r="X1649" s="3">
        <v>154.86000000000001</v>
      </c>
      <c r="Y1649" s="3">
        <v>153.66999999999999</v>
      </c>
      <c r="Z1649" s="3">
        <v>144.34</v>
      </c>
      <c r="AA1649" s="3">
        <v>131.37</v>
      </c>
      <c r="AB1649" s="3">
        <v>119.39</v>
      </c>
      <c r="AC1649" s="3">
        <v>109.17</v>
      </c>
      <c r="AD1649" s="3">
        <v>110.16</v>
      </c>
      <c r="AE1649" s="3">
        <v>111.94</v>
      </c>
      <c r="AF1649" s="3">
        <v>115.12</v>
      </c>
      <c r="AG1649" s="3">
        <v>119.42</v>
      </c>
      <c r="AH1649" s="3">
        <v>122.46</v>
      </c>
      <c r="AI1649" s="3">
        <v>125.57</v>
      </c>
      <c r="AJ1649" s="3">
        <v>127.67</v>
      </c>
      <c r="AK1649" s="3">
        <v>128.66999999999999</v>
      </c>
      <c r="AL1649" s="3">
        <v>118.27</v>
      </c>
      <c r="AM1649" s="3">
        <v>105.13</v>
      </c>
      <c r="AN1649" s="3">
        <v>93.35</v>
      </c>
      <c r="AO1649" s="3">
        <v>87.78</v>
      </c>
      <c r="AP1649" s="3">
        <v>84.76</v>
      </c>
      <c r="AQ1649" s="3">
        <v>81.739999999999995</v>
      </c>
      <c r="AR1649" s="3">
        <v>83.71</v>
      </c>
      <c r="AS1649" s="3">
        <v>88.8</v>
      </c>
      <c r="AT1649" s="3">
        <v>95.01</v>
      </c>
      <c r="AU1649" s="3">
        <v>100.99</v>
      </c>
      <c r="AV1649" s="3">
        <v>107.07</v>
      </c>
      <c r="AW1649" s="3">
        <v>107.99</v>
      </c>
      <c r="AX1649" s="3">
        <v>102.53</v>
      </c>
      <c r="AY1649" s="3">
        <v>92.55</v>
      </c>
    </row>
    <row r="1650" spans="1:51" x14ac:dyDescent="0.35">
      <c r="A1650" s="5">
        <f t="shared" si="26"/>
        <v>45035</v>
      </c>
      <c r="B1650" t="s">
        <v>2525</v>
      </c>
      <c r="C1650" s="2">
        <v>45035</v>
      </c>
      <c r="D1650" s="3">
        <v>96.11</v>
      </c>
      <c r="E1650" s="3">
        <v>97.69</v>
      </c>
      <c r="F1650" s="3">
        <v>97.41</v>
      </c>
      <c r="G1650" s="3">
        <v>103.78</v>
      </c>
      <c r="H1650" s="3">
        <v>110.11</v>
      </c>
      <c r="I1650" s="3">
        <v>116.36</v>
      </c>
      <c r="J1650" s="3">
        <v>138.86000000000001</v>
      </c>
      <c r="K1650" s="3">
        <v>152.16</v>
      </c>
      <c r="L1650" s="3">
        <v>154.88</v>
      </c>
      <c r="M1650" s="3">
        <v>153.77000000000001</v>
      </c>
      <c r="N1650" s="3">
        <v>148.79</v>
      </c>
      <c r="O1650" s="3">
        <v>143.1</v>
      </c>
      <c r="P1650" s="3">
        <v>137.47</v>
      </c>
      <c r="Q1650" s="3">
        <v>134.01</v>
      </c>
      <c r="R1650" s="3">
        <v>133.66999999999999</v>
      </c>
      <c r="S1650" s="3">
        <v>135.27000000000001</v>
      </c>
      <c r="T1650" s="3">
        <v>138.16999999999999</v>
      </c>
      <c r="U1650" s="3">
        <v>143.38</v>
      </c>
      <c r="V1650" s="3">
        <v>149.37</v>
      </c>
      <c r="W1650" s="3">
        <v>150.63999999999999</v>
      </c>
      <c r="X1650" s="3">
        <v>151.94</v>
      </c>
      <c r="Y1650" s="3">
        <v>150.75</v>
      </c>
      <c r="Z1650" s="3">
        <v>141.41999999999999</v>
      </c>
      <c r="AA1650" s="3">
        <v>129.94999999999999</v>
      </c>
      <c r="AB1650" s="3">
        <v>118.97</v>
      </c>
      <c r="AC1650" s="3">
        <v>108.75</v>
      </c>
      <c r="AD1650" s="3">
        <v>109.74</v>
      </c>
      <c r="AE1650" s="3">
        <v>111.52</v>
      </c>
      <c r="AF1650" s="3">
        <v>114.7</v>
      </c>
      <c r="AG1650" s="3">
        <v>119.76</v>
      </c>
      <c r="AH1650" s="3">
        <v>122.8</v>
      </c>
      <c r="AI1650" s="3">
        <v>125.91</v>
      </c>
      <c r="AJ1650" s="3">
        <v>128.01</v>
      </c>
      <c r="AK1650" s="3">
        <v>129.01</v>
      </c>
      <c r="AL1650" s="3">
        <v>118.61</v>
      </c>
      <c r="AM1650" s="3">
        <v>105.47</v>
      </c>
      <c r="AN1650" s="3">
        <v>93.69</v>
      </c>
      <c r="AO1650" s="3">
        <v>88.12</v>
      </c>
      <c r="AP1650" s="3">
        <v>85.1</v>
      </c>
      <c r="AQ1650" s="3">
        <v>82.08</v>
      </c>
      <c r="AR1650" s="3">
        <v>84.05</v>
      </c>
      <c r="AS1650" s="3">
        <v>89.14</v>
      </c>
      <c r="AT1650" s="3">
        <v>95.35</v>
      </c>
      <c r="AU1650" s="3">
        <v>101.33</v>
      </c>
      <c r="AV1650" s="3">
        <v>107.41</v>
      </c>
      <c r="AW1650" s="3">
        <v>108.33</v>
      </c>
      <c r="AX1650" s="3">
        <v>102.87</v>
      </c>
      <c r="AY1650" s="3">
        <v>92.89</v>
      </c>
    </row>
    <row r="1651" spans="1:51" x14ac:dyDescent="0.35">
      <c r="A1651" s="5">
        <f t="shared" si="26"/>
        <v>45036</v>
      </c>
      <c r="B1651" t="s">
        <v>2526</v>
      </c>
      <c r="C1651" s="2">
        <v>45036</v>
      </c>
      <c r="D1651" s="3">
        <v>95.6</v>
      </c>
      <c r="E1651" s="3">
        <v>97.16</v>
      </c>
      <c r="F1651" s="3">
        <v>97.16</v>
      </c>
      <c r="G1651" s="3">
        <v>103.79</v>
      </c>
      <c r="H1651" s="3">
        <v>110.29</v>
      </c>
      <c r="I1651" s="3">
        <v>116.12</v>
      </c>
      <c r="J1651" s="3">
        <v>138.55000000000001</v>
      </c>
      <c r="K1651" s="3">
        <v>151.79</v>
      </c>
      <c r="L1651" s="3">
        <v>153.91999999999999</v>
      </c>
      <c r="M1651" s="3">
        <v>152.80000000000001</v>
      </c>
      <c r="N1651" s="3">
        <v>147.82</v>
      </c>
      <c r="O1651" s="3">
        <v>142.33000000000001</v>
      </c>
      <c r="P1651" s="3">
        <v>136.69999999999999</v>
      </c>
      <c r="Q1651" s="3">
        <v>133.22999999999999</v>
      </c>
      <c r="R1651" s="3">
        <v>132.88999999999999</v>
      </c>
      <c r="S1651" s="3">
        <v>134.47999999999999</v>
      </c>
      <c r="T1651" s="3">
        <v>137.37</v>
      </c>
      <c r="U1651" s="3">
        <v>142.01</v>
      </c>
      <c r="V1651" s="3">
        <v>147</v>
      </c>
      <c r="W1651" s="3">
        <v>148.27000000000001</v>
      </c>
      <c r="X1651" s="3">
        <v>149.97</v>
      </c>
      <c r="Y1651" s="3">
        <v>148.78</v>
      </c>
      <c r="Z1651" s="3">
        <v>139.44999999999999</v>
      </c>
      <c r="AA1651" s="3">
        <v>127.98</v>
      </c>
      <c r="AB1651" s="3">
        <v>118</v>
      </c>
      <c r="AC1651" s="3">
        <v>108.78</v>
      </c>
      <c r="AD1651" s="3">
        <v>109.77</v>
      </c>
      <c r="AE1651" s="3">
        <v>111.55</v>
      </c>
      <c r="AF1651" s="3">
        <v>114.73</v>
      </c>
      <c r="AG1651" s="3">
        <v>119.79</v>
      </c>
      <c r="AH1651" s="3">
        <v>122.83</v>
      </c>
      <c r="AI1651" s="3">
        <v>125.94</v>
      </c>
      <c r="AJ1651" s="3">
        <v>128.04</v>
      </c>
      <c r="AK1651" s="3">
        <v>129.04</v>
      </c>
      <c r="AL1651" s="3">
        <v>118.64</v>
      </c>
      <c r="AM1651" s="3">
        <v>105.5</v>
      </c>
      <c r="AN1651" s="3">
        <v>93.72</v>
      </c>
      <c r="AO1651" s="3">
        <v>88.15</v>
      </c>
      <c r="AP1651" s="3">
        <v>85.13</v>
      </c>
      <c r="AQ1651" s="3">
        <v>82.11</v>
      </c>
      <c r="AR1651" s="3">
        <v>84.08</v>
      </c>
      <c r="AS1651" s="3">
        <v>89.17</v>
      </c>
      <c r="AT1651" s="3">
        <v>95.38</v>
      </c>
      <c r="AU1651" s="3">
        <v>101.36</v>
      </c>
      <c r="AV1651" s="3">
        <v>107.44</v>
      </c>
      <c r="AW1651" s="3">
        <v>108.36</v>
      </c>
      <c r="AX1651" s="3">
        <v>102.9</v>
      </c>
      <c r="AY1651" s="3">
        <v>92.92</v>
      </c>
    </row>
    <row r="1652" spans="1:51" x14ac:dyDescent="0.35">
      <c r="A1652" s="5">
        <f t="shared" si="26"/>
        <v>45037</v>
      </c>
      <c r="B1652" t="s">
        <v>2527</v>
      </c>
      <c r="C1652" s="2">
        <v>45037</v>
      </c>
      <c r="D1652" s="3">
        <v>96.09</v>
      </c>
      <c r="E1652" s="3">
        <v>97.53</v>
      </c>
      <c r="F1652" s="3">
        <v>97.52</v>
      </c>
      <c r="G1652" s="3">
        <v>103.87</v>
      </c>
      <c r="H1652" s="3">
        <v>109.67</v>
      </c>
      <c r="I1652" s="3">
        <v>116.27</v>
      </c>
      <c r="J1652" s="3">
        <v>138.87</v>
      </c>
      <c r="K1652" s="3">
        <v>152.11000000000001</v>
      </c>
      <c r="L1652" s="3">
        <v>154.24</v>
      </c>
      <c r="M1652" s="3">
        <v>153.12</v>
      </c>
      <c r="N1652" s="3">
        <v>148.13999999999999</v>
      </c>
      <c r="O1652" s="3">
        <v>140.52000000000001</v>
      </c>
      <c r="P1652" s="3">
        <v>134.88999999999999</v>
      </c>
      <c r="Q1652" s="3">
        <v>131.41999999999999</v>
      </c>
      <c r="R1652" s="3">
        <v>131.08000000000001</v>
      </c>
      <c r="S1652" s="3">
        <v>132.66999999999999</v>
      </c>
      <c r="T1652" s="3">
        <v>136.06</v>
      </c>
      <c r="U1652" s="3">
        <v>141</v>
      </c>
      <c r="V1652" s="3">
        <v>145.99</v>
      </c>
      <c r="W1652" s="3">
        <v>147.26</v>
      </c>
      <c r="X1652" s="3">
        <v>148.96</v>
      </c>
      <c r="Y1652" s="3">
        <v>147.77000000000001</v>
      </c>
      <c r="Z1652" s="3">
        <v>138.44</v>
      </c>
      <c r="AA1652" s="3">
        <v>127.97</v>
      </c>
      <c r="AB1652" s="3">
        <v>117.99</v>
      </c>
      <c r="AC1652" s="3">
        <v>108.77</v>
      </c>
      <c r="AD1652" s="3">
        <v>109.76</v>
      </c>
      <c r="AE1652" s="3">
        <v>111.54</v>
      </c>
      <c r="AF1652" s="3">
        <v>114.72</v>
      </c>
      <c r="AG1652" s="3">
        <v>118.78</v>
      </c>
      <c r="AH1652" s="3">
        <v>121.82</v>
      </c>
      <c r="AI1652" s="3">
        <v>124.93</v>
      </c>
      <c r="AJ1652" s="3">
        <v>127.03</v>
      </c>
      <c r="AK1652" s="3">
        <v>128.03</v>
      </c>
      <c r="AL1652" s="3">
        <v>117.63</v>
      </c>
      <c r="AM1652" s="3">
        <v>104.49</v>
      </c>
      <c r="AN1652" s="3">
        <v>92.71</v>
      </c>
      <c r="AO1652" s="3">
        <v>87.14</v>
      </c>
      <c r="AP1652" s="3">
        <v>84.12</v>
      </c>
      <c r="AQ1652" s="3">
        <v>81.099999999999994</v>
      </c>
      <c r="AR1652" s="3">
        <v>83.07</v>
      </c>
      <c r="AS1652" s="3">
        <v>88.16</v>
      </c>
      <c r="AT1652" s="3">
        <v>94.37</v>
      </c>
      <c r="AU1652" s="3">
        <v>100.35</v>
      </c>
      <c r="AV1652" s="3">
        <v>106.43</v>
      </c>
      <c r="AW1652" s="3">
        <v>107.35</v>
      </c>
      <c r="AX1652" s="3">
        <v>101.89</v>
      </c>
      <c r="AY1652" s="3">
        <v>91.91</v>
      </c>
    </row>
    <row r="1653" spans="1:51" x14ac:dyDescent="0.35">
      <c r="A1653" s="5">
        <f t="shared" si="26"/>
        <v>45040</v>
      </c>
      <c r="B1653" t="s">
        <v>2528</v>
      </c>
      <c r="C1653" s="2">
        <v>45040</v>
      </c>
      <c r="D1653" s="3">
        <v>95.3</v>
      </c>
      <c r="E1653" s="3">
        <v>96.5</v>
      </c>
      <c r="F1653" s="3">
        <v>96.37</v>
      </c>
      <c r="G1653" s="3">
        <v>102.25</v>
      </c>
      <c r="H1653" s="3">
        <v>108.51</v>
      </c>
      <c r="I1653" s="3">
        <v>114.56</v>
      </c>
      <c r="J1653" s="3">
        <v>137.66</v>
      </c>
      <c r="K1653" s="3">
        <v>151.06</v>
      </c>
      <c r="L1653" s="3">
        <v>153.26</v>
      </c>
      <c r="M1653" s="3">
        <v>152.58000000000001</v>
      </c>
      <c r="N1653" s="3">
        <v>147.63</v>
      </c>
      <c r="O1653" s="3">
        <v>139.51</v>
      </c>
      <c r="P1653" s="3">
        <v>133.88</v>
      </c>
      <c r="Q1653" s="3">
        <v>130.41</v>
      </c>
      <c r="R1653" s="3">
        <v>129.68</v>
      </c>
      <c r="S1653" s="3">
        <v>131.27000000000001</v>
      </c>
      <c r="T1653" s="3">
        <v>134.66</v>
      </c>
      <c r="U1653" s="3">
        <v>139.24</v>
      </c>
      <c r="V1653" s="3">
        <v>144.22999999999999</v>
      </c>
      <c r="W1653" s="3">
        <v>145.5</v>
      </c>
      <c r="X1653" s="3">
        <v>148.4</v>
      </c>
      <c r="Y1653" s="3">
        <v>147.21</v>
      </c>
      <c r="Z1653" s="3">
        <v>137.88</v>
      </c>
      <c r="AA1653" s="3">
        <v>126.56</v>
      </c>
      <c r="AB1653" s="3">
        <v>116.58</v>
      </c>
      <c r="AC1653" s="3">
        <v>107.36</v>
      </c>
      <c r="AD1653" s="3">
        <v>108.35</v>
      </c>
      <c r="AE1653" s="3">
        <v>110.13</v>
      </c>
      <c r="AF1653" s="3">
        <v>113.31</v>
      </c>
      <c r="AG1653" s="3">
        <v>118.37</v>
      </c>
      <c r="AH1653" s="3">
        <v>121.41</v>
      </c>
      <c r="AI1653" s="3">
        <v>124.52</v>
      </c>
      <c r="AJ1653" s="3">
        <v>126.62</v>
      </c>
      <c r="AK1653" s="3">
        <v>127.62</v>
      </c>
      <c r="AL1653" s="3">
        <v>117.22</v>
      </c>
      <c r="AM1653" s="3">
        <v>106.08</v>
      </c>
      <c r="AN1653" s="3">
        <v>95.8</v>
      </c>
      <c r="AO1653" s="3">
        <v>90.23</v>
      </c>
      <c r="AP1653" s="3">
        <v>87.21</v>
      </c>
      <c r="AQ1653" s="3">
        <v>84.19</v>
      </c>
      <c r="AR1653" s="3">
        <v>86.16</v>
      </c>
      <c r="AS1653" s="3">
        <v>92.25</v>
      </c>
      <c r="AT1653" s="3">
        <v>98.46</v>
      </c>
      <c r="AU1653" s="3">
        <v>104.44</v>
      </c>
      <c r="AV1653" s="3">
        <v>110.52</v>
      </c>
      <c r="AW1653" s="3">
        <v>111.44</v>
      </c>
      <c r="AX1653" s="3">
        <v>105.98</v>
      </c>
      <c r="AY1653" s="3">
        <v>96</v>
      </c>
    </row>
    <row r="1654" spans="1:51" x14ac:dyDescent="0.35">
      <c r="A1654" s="5">
        <f t="shared" si="26"/>
        <v>45041</v>
      </c>
      <c r="B1654" t="s">
        <v>2529</v>
      </c>
      <c r="C1654" s="2">
        <v>45041</v>
      </c>
      <c r="D1654" s="3">
        <v>94.84</v>
      </c>
      <c r="E1654" s="3">
        <v>96.53</v>
      </c>
      <c r="F1654" s="3">
        <v>96.27</v>
      </c>
      <c r="G1654" s="3">
        <v>101.57</v>
      </c>
      <c r="H1654" s="3">
        <v>107.87</v>
      </c>
      <c r="I1654" s="3">
        <v>113.97</v>
      </c>
      <c r="J1654" s="3">
        <v>138.16999999999999</v>
      </c>
      <c r="K1654" s="3">
        <v>152.81</v>
      </c>
      <c r="L1654" s="3">
        <v>155.21</v>
      </c>
      <c r="M1654" s="3">
        <v>154.53</v>
      </c>
      <c r="N1654" s="3">
        <v>149.57</v>
      </c>
      <c r="O1654" s="3">
        <v>142.11000000000001</v>
      </c>
      <c r="P1654" s="3">
        <v>136.41999999999999</v>
      </c>
      <c r="Q1654" s="3">
        <v>132.94999999999999</v>
      </c>
      <c r="R1654" s="3">
        <v>131.71</v>
      </c>
      <c r="S1654" s="3">
        <v>133.30000000000001</v>
      </c>
      <c r="T1654" s="3">
        <v>136.69</v>
      </c>
      <c r="U1654" s="3">
        <v>141.32</v>
      </c>
      <c r="V1654" s="3">
        <v>146.11000000000001</v>
      </c>
      <c r="W1654" s="3">
        <v>147.38</v>
      </c>
      <c r="X1654" s="3">
        <v>150.85</v>
      </c>
      <c r="Y1654" s="3">
        <v>149.66</v>
      </c>
      <c r="Z1654" s="3">
        <v>140.33000000000001</v>
      </c>
      <c r="AA1654" s="3">
        <v>128.91</v>
      </c>
      <c r="AB1654" s="3">
        <v>118.93</v>
      </c>
      <c r="AC1654" s="3">
        <v>109.71</v>
      </c>
      <c r="AD1654" s="3">
        <v>110.7</v>
      </c>
      <c r="AE1654" s="3">
        <v>112.48</v>
      </c>
      <c r="AF1654" s="3">
        <v>115.66</v>
      </c>
      <c r="AG1654" s="3">
        <v>119.72</v>
      </c>
      <c r="AH1654" s="3">
        <v>122.76</v>
      </c>
      <c r="AI1654" s="3">
        <v>125.87</v>
      </c>
      <c r="AJ1654" s="3">
        <v>127.97</v>
      </c>
      <c r="AK1654" s="3">
        <v>128.97</v>
      </c>
      <c r="AL1654" s="3">
        <v>118.57</v>
      </c>
      <c r="AM1654" s="3">
        <v>107.43</v>
      </c>
      <c r="AN1654" s="3">
        <v>97.15</v>
      </c>
      <c r="AO1654" s="3">
        <v>91.58</v>
      </c>
      <c r="AP1654" s="3">
        <v>88.56</v>
      </c>
      <c r="AQ1654" s="3">
        <v>85.54</v>
      </c>
      <c r="AR1654" s="3">
        <v>87.51</v>
      </c>
      <c r="AS1654" s="3">
        <v>93.6</v>
      </c>
      <c r="AT1654" s="3">
        <v>99.81</v>
      </c>
      <c r="AU1654" s="3">
        <v>105.79</v>
      </c>
      <c r="AV1654" s="3">
        <v>111.87</v>
      </c>
      <c r="AW1654" s="3">
        <v>112.79</v>
      </c>
      <c r="AX1654" s="3">
        <v>107.33</v>
      </c>
      <c r="AY1654" s="3">
        <v>97.35</v>
      </c>
    </row>
    <row r="1655" spans="1:51" x14ac:dyDescent="0.35">
      <c r="A1655" s="5">
        <f t="shared" si="26"/>
        <v>45042</v>
      </c>
      <c r="B1655" t="s">
        <v>2530</v>
      </c>
      <c r="C1655" s="2">
        <v>45042</v>
      </c>
      <c r="D1655" s="3">
        <v>90.41</v>
      </c>
      <c r="E1655" s="3">
        <v>90.82</v>
      </c>
      <c r="F1655" s="3">
        <v>90.81</v>
      </c>
      <c r="G1655" s="3">
        <v>96.7</v>
      </c>
      <c r="H1655" s="3">
        <v>104.1</v>
      </c>
      <c r="I1655" s="3">
        <v>112.35</v>
      </c>
      <c r="J1655" s="3">
        <v>137.35</v>
      </c>
      <c r="K1655" s="3">
        <v>152.30000000000001</v>
      </c>
      <c r="L1655" s="3">
        <v>155.56</v>
      </c>
      <c r="M1655" s="3">
        <v>154.88</v>
      </c>
      <c r="N1655" s="3">
        <v>149.91999999999999</v>
      </c>
      <c r="O1655" s="3">
        <v>141.9</v>
      </c>
      <c r="P1655" s="3">
        <v>136.21</v>
      </c>
      <c r="Q1655" s="3">
        <v>132.74</v>
      </c>
      <c r="R1655" s="3">
        <v>132.5</v>
      </c>
      <c r="S1655" s="3">
        <v>134.09</v>
      </c>
      <c r="T1655" s="3">
        <v>137.47999999999999</v>
      </c>
      <c r="U1655" s="3">
        <v>140.79</v>
      </c>
      <c r="V1655" s="3">
        <v>145.58000000000001</v>
      </c>
      <c r="W1655" s="3">
        <v>146.85</v>
      </c>
      <c r="X1655" s="3">
        <v>151.02000000000001</v>
      </c>
      <c r="Y1655" s="3">
        <v>149.83000000000001</v>
      </c>
      <c r="Z1655" s="3">
        <v>140.5</v>
      </c>
      <c r="AA1655" s="3">
        <v>129.01</v>
      </c>
      <c r="AB1655" s="3">
        <v>119.03</v>
      </c>
      <c r="AC1655" s="3">
        <v>109.81</v>
      </c>
      <c r="AD1655" s="3">
        <v>110.8</v>
      </c>
      <c r="AE1655" s="3">
        <v>112.58</v>
      </c>
      <c r="AF1655" s="3">
        <v>115.76</v>
      </c>
      <c r="AG1655" s="3">
        <v>118.96</v>
      </c>
      <c r="AH1655" s="3">
        <v>122</v>
      </c>
      <c r="AI1655" s="3">
        <v>125.11</v>
      </c>
      <c r="AJ1655" s="3">
        <v>127.21</v>
      </c>
      <c r="AK1655" s="3">
        <v>128.21</v>
      </c>
      <c r="AL1655" s="3">
        <v>117.81</v>
      </c>
      <c r="AM1655" s="3">
        <v>106.67</v>
      </c>
      <c r="AN1655" s="3">
        <v>96.39</v>
      </c>
      <c r="AO1655" s="3">
        <v>90.82</v>
      </c>
      <c r="AP1655" s="3">
        <v>87.8</v>
      </c>
      <c r="AQ1655" s="3">
        <v>84.78</v>
      </c>
      <c r="AR1655" s="3">
        <v>86.75</v>
      </c>
      <c r="AS1655" s="3">
        <v>92.84</v>
      </c>
      <c r="AT1655" s="3">
        <v>99.05</v>
      </c>
      <c r="AU1655" s="3">
        <v>105.03</v>
      </c>
      <c r="AV1655" s="3">
        <v>111.11</v>
      </c>
      <c r="AW1655" s="3">
        <v>112.03</v>
      </c>
      <c r="AX1655" s="3">
        <v>106.57</v>
      </c>
      <c r="AY1655" s="3">
        <v>96.59</v>
      </c>
    </row>
    <row r="1656" spans="1:51" x14ac:dyDescent="0.35">
      <c r="A1656" s="5">
        <f t="shared" si="26"/>
        <v>45043</v>
      </c>
      <c r="B1656" t="s">
        <v>2531</v>
      </c>
      <c r="C1656" s="2">
        <v>45043</v>
      </c>
      <c r="D1656" s="3">
        <v>90.53</v>
      </c>
      <c r="E1656" s="3">
        <v>91.76</v>
      </c>
      <c r="F1656" s="3">
        <v>92</v>
      </c>
      <c r="G1656" s="3">
        <v>98.7</v>
      </c>
      <c r="H1656" s="3">
        <v>105.95</v>
      </c>
      <c r="I1656" s="3">
        <v>114.75</v>
      </c>
      <c r="J1656" s="3">
        <v>141.16999999999999</v>
      </c>
      <c r="K1656" s="3">
        <v>156.66999999999999</v>
      </c>
      <c r="L1656" s="3">
        <v>159.9</v>
      </c>
      <c r="M1656" s="3">
        <v>159.41999999999999</v>
      </c>
      <c r="N1656" s="3">
        <v>154.46</v>
      </c>
      <c r="O1656" s="3">
        <v>146.91</v>
      </c>
      <c r="P1656" s="3">
        <v>141.22</v>
      </c>
      <c r="Q1656" s="3">
        <v>137.75</v>
      </c>
      <c r="R1656" s="3">
        <v>137.51</v>
      </c>
      <c r="S1656" s="3">
        <v>139.1</v>
      </c>
      <c r="T1656" s="3">
        <v>142.49</v>
      </c>
      <c r="U1656" s="3">
        <v>144.97</v>
      </c>
      <c r="V1656" s="3">
        <v>149.76</v>
      </c>
      <c r="W1656" s="3">
        <v>151.03</v>
      </c>
      <c r="X1656" s="3">
        <v>156.19999999999999</v>
      </c>
      <c r="Y1656" s="3">
        <v>155.41</v>
      </c>
      <c r="Z1656" s="3">
        <v>146.08000000000001</v>
      </c>
      <c r="AA1656" s="3">
        <v>133.22999999999999</v>
      </c>
      <c r="AB1656" s="3">
        <v>123.15</v>
      </c>
      <c r="AC1656" s="3">
        <v>113.93</v>
      </c>
      <c r="AD1656" s="3">
        <v>114.92</v>
      </c>
      <c r="AE1656" s="3">
        <v>116.7</v>
      </c>
      <c r="AF1656" s="3">
        <v>119.88</v>
      </c>
      <c r="AG1656" s="3">
        <v>123.08</v>
      </c>
      <c r="AH1656" s="3">
        <v>126.12</v>
      </c>
      <c r="AI1656" s="3">
        <v>129.22999999999999</v>
      </c>
      <c r="AJ1656" s="3">
        <v>131.33000000000001</v>
      </c>
      <c r="AK1656" s="3">
        <v>132.33000000000001</v>
      </c>
      <c r="AL1656" s="3">
        <v>121.93</v>
      </c>
      <c r="AM1656" s="3">
        <v>108.79</v>
      </c>
      <c r="AN1656" s="3">
        <v>97.51</v>
      </c>
      <c r="AO1656" s="3">
        <v>91.94</v>
      </c>
      <c r="AP1656" s="3">
        <v>88.92</v>
      </c>
      <c r="AQ1656" s="3">
        <v>85.9</v>
      </c>
      <c r="AR1656" s="3">
        <v>87.87</v>
      </c>
      <c r="AS1656" s="3">
        <v>92.96</v>
      </c>
      <c r="AT1656" s="3">
        <v>98.17</v>
      </c>
      <c r="AU1656" s="3">
        <v>104.15</v>
      </c>
      <c r="AV1656" s="3">
        <v>110.23</v>
      </c>
      <c r="AW1656" s="3">
        <v>111.15</v>
      </c>
      <c r="AX1656" s="3">
        <v>105.69</v>
      </c>
      <c r="AY1656" s="3">
        <v>95.71</v>
      </c>
    </row>
    <row r="1657" spans="1:51" x14ac:dyDescent="0.35">
      <c r="A1657" s="5">
        <f t="shared" si="26"/>
        <v>45044</v>
      </c>
      <c r="B1657" t="s">
        <v>2532</v>
      </c>
      <c r="C1657" s="2">
        <v>45044</v>
      </c>
      <c r="D1657" s="3">
        <v>88.53</v>
      </c>
      <c r="E1657" s="3">
        <v>88.87</v>
      </c>
      <c r="F1657" s="3">
        <v>97.62</v>
      </c>
      <c r="G1657" s="3">
        <v>105.62</v>
      </c>
      <c r="H1657" s="3">
        <v>113.67</v>
      </c>
      <c r="I1657" s="3">
        <v>139.33000000000001</v>
      </c>
      <c r="J1657" s="3">
        <v>154.82</v>
      </c>
      <c r="K1657" s="3">
        <v>158.35</v>
      </c>
      <c r="L1657" s="3">
        <v>157.87</v>
      </c>
      <c r="M1657" s="3">
        <v>152.9</v>
      </c>
      <c r="N1657" s="3">
        <v>146.16999999999999</v>
      </c>
      <c r="O1657" s="3">
        <v>140.47999999999999</v>
      </c>
      <c r="P1657" s="3">
        <v>137.01</v>
      </c>
      <c r="Q1657" s="3">
        <v>136.77000000000001</v>
      </c>
      <c r="R1657" s="3">
        <v>138.36000000000001</v>
      </c>
      <c r="S1657" s="3">
        <v>141.75</v>
      </c>
      <c r="T1657" s="3">
        <v>145.16999999999999</v>
      </c>
      <c r="U1657" s="3">
        <v>149.96</v>
      </c>
      <c r="V1657" s="3">
        <v>151.22999999999999</v>
      </c>
      <c r="W1657" s="3">
        <v>156.4</v>
      </c>
      <c r="X1657" s="3">
        <v>155.61000000000001</v>
      </c>
      <c r="Y1657" s="3">
        <v>146.28</v>
      </c>
      <c r="Z1657" s="3">
        <v>132.53</v>
      </c>
      <c r="AA1657" s="3">
        <v>121.95</v>
      </c>
      <c r="AB1657" s="3">
        <v>112.73</v>
      </c>
      <c r="AC1657" s="3">
        <v>113.72</v>
      </c>
      <c r="AD1657" s="3">
        <v>115.5</v>
      </c>
      <c r="AE1657" s="3">
        <v>118.68</v>
      </c>
      <c r="AF1657" s="3">
        <v>122.38</v>
      </c>
      <c r="AG1657" s="3">
        <v>125.42</v>
      </c>
      <c r="AH1657" s="3">
        <v>128.53</v>
      </c>
      <c r="AI1657" s="3">
        <v>130.63</v>
      </c>
      <c r="AJ1657" s="3">
        <v>131.63</v>
      </c>
      <c r="AK1657" s="3">
        <v>121.23</v>
      </c>
      <c r="AL1657" s="3">
        <v>108.09</v>
      </c>
      <c r="AM1657" s="3">
        <v>96.81</v>
      </c>
      <c r="AN1657" s="3">
        <v>91.24</v>
      </c>
      <c r="AO1657" s="3">
        <v>88.22</v>
      </c>
      <c r="AP1657" s="3">
        <v>85.2</v>
      </c>
      <c r="AQ1657" s="3">
        <v>87.17</v>
      </c>
      <c r="AR1657" s="3">
        <v>92.26</v>
      </c>
      <c r="AS1657" s="3">
        <v>97.47</v>
      </c>
      <c r="AT1657" s="3">
        <v>103.45</v>
      </c>
      <c r="AU1657" s="3">
        <v>109.53</v>
      </c>
      <c r="AV1657" s="3">
        <v>110.45</v>
      </c>
      <c r="AW1657" s="3">
        <v>104.99</v>
      </c>
      <c r="AX1657" s="3">
        <v>95.01</v>
      </c>
      <c r="AY1657" s="3">
        <v>89.12</v>
      </c>
    </row>
    <row r="1658" spans="1:51" x14ac:dyDescent="0.35">
      <c r="A1658" s="5">
        <f t="shared" si="26"/>
        <v>45047</v>
      </c>
      <c r="B1658" t="s">
        <v>2533</v>
      </c>
      <c r="C1658" s="2">
        <v>45047</v>
      </c>
      <c r="D1658" s="3">
        <v>88.53</v>
      </c>
      <c r="E1658" s="3">
        <v>88.87</v>
      </c>
      <c r="F1658" s="3">
        <v>97.62</v>
      </c>
      <c r="G1658" s="3">
        <v>105.62</v>
      </c>
      <c r="H1658" s="3">
        <v>113.67</v>
      </c>
      <c r="I1658" s="3">
        <v>139.33000000000001</v>
      </c>
      <c r="J1658" s="3">
        <v>154.82</v>
      </c>
      <c r="K1658" s="3">
        <v>158.35</v>
      </c>
      <c r="L1658" s="3">
        <v>157.87</v>
      </c>
      <c r="M1658" s="3">
        <v>152.9</v>
      </c>
      <c r="N1658" s="3">
        <v>146.16999999999999</v>
      </c>
      <c r="O1658" s="3">
        <v>140.47999999999999</v>
      </c>
      <c r="P1658" s="3">
        <v>137.01</v>
      </c>
      <c r="Q1658" s="3">
        <v>136.77000000000001</v>
      </c>
      <c r="R1658" s="3">
        <v>138.36000000000001</v>
      </c>
      <c r="S1658" s="3">
        <v>141.75</v>
      </c>
      <c r="T1658" s="3">
        <v>145.16999999999999</v>
      </c>
      <c r="U1658" s="3">
        <v>149.96</v>
      </c>
      <c r="V1658" s="3">
        <v>151.22999999999999</v>
      </c>
      <c r="W1658" s="3">
        <v>156.4</v>
      </c>
      <c r="X1658" s="3">
        <v>155.61000000000001</v>
      </c>
      <c r="Y1658" s="3">
        <v>146.28</v>
      </c>
      <c r="Z1658" s="3">
        <v>132.53</v>
      </c>
      <c r="AA1658" s="3">
        <v>121.95</v>
      </c>
      <c r="AB1658" s="3">
        <v>112.73</v>
      </c>
      <c r="AC1658" s="3">
        <v>113.72</v>
      </c>
      <c r="AD1658" s="3">
        <v>115.5</v>
      </c>
      <c r="AE1658" s="3">
        <v>118.68</v>
      </c>
      <c r="AF1658" s="3">
        <v>122.38</v>
      </c>
      <c r="AG1658" s="3">
        <v>125.42</v>
      </c>
      <c r="AH1658" s="3">
        <v>128.53</v>
      </c>
      <c r="AI1658" s="3">
        <v>130.63</v>
      </c>
      <c r="AJ1658" s="3">
        <v>131.63</v>
      </c>
      <c r="AK1658" s="3">
        <v>121.23</v>
      </c>
      <c r="AL1658" s="3">
        <v>108.09</v>
      </c>
      <c r="AM1658" s="3">
        <v>96.81</v>
      </c>
      <c r="AN1658" s="3">
        <v>91.24</v>
      </c>
      <c r="AO1658" s="3">
        <v>88.22</v>
      </c>
      <c r="AP1658" s="3">
        <v>85.2</v>
      </c>
      <c r="AQ1658" s="3">
        <v>87.17</v>
      </c>
      <c r="AR1658" s="3">
        <v>92.26</v>
      </c>
      <c r="AS1658" s="3">
        <v>97.47</v>
      </c>
      <c r="AT1658" s="3">
        <v>103.45</v>
      </c>
      <c r="AU1658" s="3">
        <v>109.53</v>
      </c>
      <c r="AV1658" s="3">
        <v>110.45</v>
      </c>
      <c r="AW1658" s="3">
        <v>104.99</v>
      </c>
      <c r="AX1658" s="3">
        <v>95.01</v>
      </c>
      <c r="AY1658" s="3">
        <v>89.12</v>
      </c>
    </row>
    <row r="1659" spans="1:51" x14ac:dyDescent="0.35">
      <c r="A1659" s="5">
        <f t="shared" si="26"/>
        <v>45048</v>
      </c>
      <c r="B1659" t="s">
        <v>2534</v>
      </c>
      <c r="C1659" s="2">
        <v>45048</v>
      </c>
      <c r="D1659" s="3">
        <v>85.36</v>
      </c>
      <c r="E1659" s="3">
        <v>85.53</v>
      </c>
      <c r="F1659" s="3">
        <v>93.49</v>
      </c>
      <c r="G1659" s="3">
        <v>101.49</v>
      </c>
      <c r="H1659" s="3">
        <v>110.79</v>
      </c>
      <c r="I1659" s="3">
        <v>139.44999999999999</v>
      </c>
      <c r="J1659" s="3">
        <v>154.94</v>
      </c>
      <c r="K1659" s="3">
        <v>158.37</v>
      </c>
      <c r="L1659" s="3">
        <v>157.49</v>
      </c>
      <c r="M1659" s="3">
        <v>152.52000000000001</v>
      </c>
      <c r="N1659" s="3">
        <v>144.19</v>
      </c>
      <c r="O1659" s="3">
        <v>137.82</v>
      </c>
      <c r="P1659" s="3">
        <v>134.31</v>
      </c>
      <c r="Q1659" s="3">
        <v>134.05000000000001</v>
      </c>
      <c r="R1659" s="3">
        <v>135.63</v>
      </c>
      <c r="S1659" s="3">
        <v>139.01</v>
      </c>
      <c r="T1659" s="3">
        <v>143.91999999999999</v>
      </c>
      <c r="U1659" s="3">
        <v>148.71</v>
      </c>
      <c r="V1659" s="3">
        <v>149.97999999999999</v>
      </c>
      <c r="W1659" s="3">
        <v>154.65</v>
      </c>
      <c r="X1659" s="3">
        <v>153.86000000000001</v>
      </c>
      <c r="Y1659" s="3">
        <v>144.53</v>
      </c>
      <c r="Z1659" s="3">
        <v>130.78</v>
      </c>
      <c r="AA1659" s="3">
        <v>119.2</v>
      </c>
      <c r="AB1659" s="3">
        <v>109.98</v>
      </c>
      <c r="AC1659" s="3">
        <v>110.97</v>
      </c>
      <c r="AD1659" s="3">
        <v>112.75</v>
      </c>
      <c r="AE1659" s="3">
        <v>115.93</v>
      </c>
      <c r="AF1659" s="3">
        <v>120.88</v>
      </c>
      <c r="AG1659" s="3">
        <v>124.52</v>
      </c>
      <c r="AH1659" s="3">
        <v>127.63</v>
      </c>
      <c r="AI1659" s="3">
        <v>129.72999999999999</v>
      </c>
      <c r="AJ1659" s="3">
        <v>130.72999999999999</v>
      </c>
      <c r="AK1659" s="3">
        <v>120.33</v>
      </c>
      <c r="AL1659" s="3">
        <v>107.19</v>
      </c>
      <c r="AM1659" s="3">
        <v>95.91</v>
      </c>
      <c r="AN1659" s="3">
        <v>90.34</v>
      </c>
      <c r="AO1659" s="3">
        <v>87.32</v>
      </c>
      <c r="AP1659" s="3">
        <v>84.3</v>
      </c>
      <c r="AQ1659" s="3">
        <v>86.27</v>
      </c>
      <c r="AR1659" s="3">
        <v>91.36</v>
      </c>
      <c r="AS1659" s="3">
        <v>96.57</v>
      </c>
      <c r="AT1659" s="3">
        <v>102.55</v>
      </c>
      <c r="AU1659" s="3">
        <v>108.63</v>
      </c>
      <c r="AV1659" s="3">
        <v>109.55</v>
      </c>
      <c r="AW1659" s="3">
        <v>104.09</v>
      </c>
      <c r="AX1659" s="3">
        <v>94.11</v>
      </c>
      <c r="AY1659" s="3">
        <v>88.22</v>
      </c>
    </row>
    <row r="1660" spans="1:51" x14ac:dyDescent="0.35">
      <c r="A1660" s="5">
        <f t="shared" si="26"/>
        <v>45049</v>
      </c>
      <c r="B1660" t="s">
        <v>2535</v>
      </c>
      <c r="C1660" s="2">
        <v>45049</v>
      </c>
      <c r="D1660" s="3">
        <v>83.6</v>
      </c>
      <c r="E1660" s="3">
        <v>83.85</v>
      </c>
      <c r="F1660" s="3">
        <v>91.83</v>
      </c>
      <c r="G1660" s="3">
        <v>99.83</v>
      </c>
      <c r="H1660" s="3">
        <v>108.63</v>
      </c>
      <c r="I1660" s="3">
        <v>138.33000000000001</v>
      </c>
      <c r="J1660" s="3">
        <v>153.56</v>
      </c>
      <c r="K1660" s="3">
        <v>156.61000000000001</v>
      </c>
      <c r="L1660" s="3">
        <v>155.72999999999999</v>
      </c>
      <c r="M1660" s="3">
        <v>150.72999999999999</v>
      </c>
      <c r="N1660" s="3">
        <v>142.09</v>
      </c>
      <c r="O1660" s="3">
        <v>135.68</v>
      </c>
      <c r="P1660" s="3">
        <v>132.09</v>
      </c>
      <c r="Q1660" s="3">
        <v>131.79</v>
      </c>
      <c r="R1660" s="3">
        <v>133.32</v>
      </c>
      <c r="S1660" s="3">
        <v>136.66</v>
      </c>
      <c r="T1660" s="3">
        <v>141.52000000000001</v>
      </c>
      <c r="U1660" s="3">
        <v>146.27000000000001</v>
      </c>
      <c r="V1660" s="3">
        <v>147.5</v>
      </c>
      <c r="W1660" s="3">
        <v>152.13</v>
      </c>
      <c r="X1660" s="3">
        <v>151.30000000000001</v>
      </c>
      <c r="Y1660" s="3">
        <v>141.91999999999999</v>
      </c>
      <c r="Z1660" s="3">
        <v>129.22</v>
      </c>
      <c r="AA1660" s="3">
        <v>117.64</v>
      </c>
      <c r="AB1660" s="3">
        <v>108.42</v>
      </c>
      <c r="AC1660" s="3">
        <v>109.41</v>
      </c>
      <c r="AD1660" s="3">
        <v>111.19</v>
      </c>
      <c r="AE1660" s="3">
        <v>114.37</v>
      </c>
      <c r="AF1660" s="3">
        <v>119.32</v>
      </c>
      <c r="AG1660" s="3">
        <v>122.96</v>
      </c>
      <c r="AH1660" s="3">
        <v>126.07</v>
      </c>
      <c r="AI1660" s="3">
        <v>128.16999999999999</v>
      </c>
      <c r="AJ1660" s="3">
        <v>129.16999999999999</v>
      </c>
      <c r="AK1660" s="3">
        <v>118.77</v>
      </c>
      <c r="AL1660" s="3">
        <v>105.63</v>
      </c>
      <c r="AM1660" s="3">
        <v>94.35</v>
      </c>
      <c r="AN1660" s="3">
        <v>88.78</v>
      </c>
      <c r="AO1660" s="3">
        <v>85.76</v>
      </c>
      <c r="AP1660" s="3">
        <v>82.74</v>
      </c>
      <c r="AQ1660" s="3">
        <v>84.71</v>
      </c>
      <c r="AR1660" s="3">
        <v>89.8</v>
      </c>
      <c r="AS1660" s="3">
        <v>95.01</v>
      </c>
      <c r="AT1660" s="3">
        <v>100.99</v>
      </c>
      <c r="AU1660" s="3">
        <v>107.07</v>
      </c>
      <c r="AV1660" s="3">
        <v>107.99</v>
      </c>
      <c r="AW1660" s="3">
        <v>102.53</v>
      </c>
      <c r="AX1660" s="3">
        <v>92.55</v>
      </c>
      <c r="AY1660" s="3">
        <v>86.66</v>
      </c>
    </row>
    <row r="1661" spans="1:51" x14ac:dyDescent="0.35">
      <c r="A1661" s="5">
        <f t="shared" si="26"/>
        <v>45050</v>
      </c>
      <c r="B1661" t="s">
        <v>2536</v>
      </c>
      <c r="C1661" s="2">
        <v>45050</v>
      </c>
      <c r="D1661" s="3">
        <v>80.510000000000005</v>
      </c>
      <c r="E1661" s="3">
        <v>80.7</v>
      </c>
      <c r="F1661" s="3">
        <v>88.84</v>
      </c>
      <c r="G1661" s="3">
        <v>96.98</v>
      </c>
      <c r="H1661" s="3">
        <v>104.78</v>
      </c>
      <c r="I1661" s="3">
        <v>134.28</v>
      </c>
      <c r="J1661" s="3">
        <v>150.28</v>
      </c>
      <c r="K1661" s="3">
        <v>153.08000000000001</v>
      </c>
      <c r="L1661" s="3">
        <v>152.41999999999999</v>
      </c>
      <c r="M1661" s="3">
        <v>146.41999999999999</v>
      </c>
      <c r="N1661" s="3">
        <v>138.5</v>
      </c>
      <c r="O1661" s="3">
        <v>132.49</v>
      </c>
      <c r="P1661" s="3">
        <v>128.9</v>
      </c>
      <c r="Q1661" s="3">
        <v>128.6</v>
      </c>
      <c r="R1661" s="3">
        <v>130.13</v>
      </c>
      <c r="S1661" s="3">
        <v>133.47</v>
      </c>
      <c r="T1661" s="3">
        <v>139.03</v>
      </c>
      <c r="U1661" s="3">
        <v>143.78</v>
      </c>
      <c r="V1661" s="3">
        <v>145.01</v>
      </c>
      <c r="W1661" s="3">
        <v>149.63999999999999</v>
      </c>
      <c r="X1661" s="3">
        <v>148.81</v>
      </c>
      <c r="Y1661" s="3">
        <v>139.43</v>
      </c>
      <c r="Z1661" s="3">
        <v>127.77</v>
      </c>
      <c r="AA1661" s="3">
        <v>116.19</v>
      </c>
      <c r="AB1661" s="3">
        <v>106.98</v>
      </c>
      <c r="AC1661" s="3">
        <v>107.97</v>
      </c>
      <c r="AD1661" s="3">
        <v>109.75</v>
      </c>
      <c r="AE1661" s="3">
        <v>112.93</v>
      </c>
      <c r="AF1661" s="3">
        <v>117.38</v>
      </c>
      <c r="AG1661" s="3">
        <v>121.02</v>
      </c>
      <c r="AH1661" s="3">
        <v>124.13</v>
      </c>
      <c r="AI1661" s="3">
        <v>126.23</v>
      </c>
      <c r="AJ1661" s="3">
        <v>127.23</v>
      </c>
      <c r="AK1661" s="3">
        <v>116.83</v>
      </c>
      <c r="AL1661" s="3">
        <v>104.69</v>
      </c>
      <c r="AM1661" s="3">
        <v>94.41</v>
      </c>
      <c r="AN1661" s="3">
        <v>88.84</v>
      </c>
      <c r="AO1661" s="3">
        <v>85.82</v>
      </c>
      <c r="AP1661" s="3">
        <v>82.8</v>
      </c>
      <c r="AQ1661" s="3">
        <v>84.77</v>
      </c>
      <c r="AR1661" s="3">
        <v>89.86</v>
      </c>
      <c r="AS1661" s="3">
        <v>95.07</v>
      </c>
      <c r="AT1661" s="3">
        <v>101.05</v>
      </c>
      <c r="AU1661" s="3">
        <v>107.13</v>
      </c>
      <c r="AV1661" s="3">
        <v>108.05</v>
      </c>
      <c r="AW1661" s="3">
        <v>102.59</v>
      </c>
      <c r="AX1661" s="3">
        <v>92.61</v>
      </c>
      <c r="AY1661" s="3">
        <v>86.72</v>
      </c>
    </row>
    <row r="1662" spans="1:51" x14ac:dyDescent="0.35">
      <c r="A1662" s="5">
        <f t="shared" si="26"/>
        <v>45051</v>
      </c>
      <c r="B1662" t="s">
        <v>2537</v>
      </c>
      <c r="C1662" s="2">
        <v>45051</v>
      </c>
      <c r="D1662" s="3">
        <v>83.35</v>
      </c>
      <c r="E1662" s="3">
        <v>83</v>
      </c>
      <c r="F1662" s="3">
        <v>90.53</v>
      </c>
      <c r="G1662" s="3">
        <v>98.43</v>
      </c>
      <c r="H1662" s="3">
        <v>106.03</v>
      </c>
      <c r="I1662" s="3">
        <v>135.83000000000001</v>
      </c>
      <c r="J1662" s="3">
        <v>151.53</v>
      </c>
      <c r="K1662" s="3">
        <v>154.63999999999999</v>
      </c>
      <c r="L1662" s="3">
        <v>153.97999999999999</v>
      </c>
      <c r="M1662" s="3">
        <v>146.97999999999999</v>
      </c>
      <c r="N1662" s="3">
        <v>139.06</v>
      </c>
      <c r="O1662" s="3">
        <v>133.35</v>
      </c>
      <c r="P1662" s="3">
        <v>129.76</v>
      </c>
      <c r="Q1662" s="3">
        <v>129.46</v>
      </c>
      <c r="R1662" s="3">
        <v>130.99</v>
      </c>
      <c r="S1662" s="3">
        <v>134.33000000000001</v>
      </c>
      <c r="T1662" s="3">
        <v>139.88999999999999</v>
      </c>
      <c r="U1662" s="3">
        <v>144.63999999999999</v>
      </c>
      <c r="V1662" s="3">
        <v>145.87</v>
      </c>
      <c r="W1662" s="3">
        <v>150.5</v>
      </c>
      <c r="X1662" s="3">
        <v>149.66999999999999</v>
      </c>
      <c r="Y1662" s="3">
        <v>140.29</v>
      </c>
      <c r="Z1662" s="3">
        <v>128.63</v>
      </c>
      <c r="AA1662" s="3">
        <v>117.05</v>
      </c>
      <c r="AB1662" s="3">
        <v>107.84</v>
      </c>
      <c r="AC1662" s="3">
        <v>108.83</v>
      </c>
      <c r="AD1662" s="3">
        <v>110.61</v>
      </c>
      <c r="AE1662" s="3">
        <v>113.79</v>
      </c>
      <c r="AF1662" s="3">
        <v>118.84</v>
      </c>
      <c r="AG1662" s="3">
        <v>122.48</v>
      </c>
      <c r="AH1662" s="3">
        <v>125.59</v>
      </c>
      <c r="AI1662" s="3">
        <v>127.69</v>
      </c>
      <c r="AJ1662" s="3">
        <v>128.69</v>
      </c>
      <c r="AK1662" s="3">
        <v>118.29</v>
      </c>
      <c r="AL1662" s="3">
        <v>106.15</v>
      </c>
      <c r="AM1662" s="3">
        <v>95.87</v>
      </c>
      <c r="AN1662" s="3">
        <v>90.3</v>
      </c>
      <c r="AO1662" s="3">
        <v>87.28</v>
      </c>
      <c r="AP1662" s="3">
        <v>84.26</v>
      </c>
      <c r="AQ1662" s="3">
        <v>86.23</v>
      </c>
      <c r="AR1662" s="3">
        <v>91.32</v>
      </c>
      <c r="AS1662" s="3">
        <v>96.53</v>
      </c>
      <c r="AT1662" s="3">
        <v>102.51</v>
      </c>
      <c r="AU1662" s="3">
        <v>108.59</v>
      </c>
      <c r="AV1662" s="3">
        <v>109.51</v>
      </c>
      <c r="AW1662" s="3">
        <v>104.05</v>
      </c>
      <c r="AX1662" s="3">
        <v>94.07</v>
      </c>
      <c r="AY1662" s="3">
        <v>88.18</v>
      </c>
    </row>
    <row r="1663" spans="1:51" x14ac:dyDescent="0.35">
      <c r="A1663" s="5">
        <f t="shared" si="26"/>
        <v>45054</v>
      </c>
      <c r="B1663" t="s">
        <v>2538</v>
      </c>
      <c r="C1663" s="2">
        <v>45054</v>
      </c>
      <c r="D1663" s="3">
        <v>83.35</v>
      </c>
      <c r="E1663" s="3">
        <v>83</v>
      </c>
      <c r="F1663" s="3">
        <v>90.53</v>
      </c>
      <c r="G1663" s="3">
        <v>98.43</v>
      </c>
      <c r="H1663" s="3">
        <v>106.03</v>
      </c>
      <c r="I1663" s="3">
        <v>135.83000000000001</v>
      </c>
      <c r="J1663" s="3">
        <v>151.53</v>
      </c>
      <c r="K1663" s="3">
        <v>154.63999999999999</v>
      </c>
      <c r="L1663" s="3">
        <v>153.97999999999999</v>
      </c>
      <c r="M1663" s="3">
        <v>146.97999999999999</v>
      </c>
      <c r="N1663" s="3">
        <v>139.06</v>
      </c>
      <c r="O1663" s="3">
        <v>133.35</v>
      </c>
      <c r="P1663" s="3">
        <v>129.76</v>
      </c>
      <c r="Q1663" s="3">
        <v>129.46</v>
      </c>
      <c r="R1663" s="3">
        <v>130.99</v>
      </c>
      <c r="S1663" s="3">
        <v>134.33000000000001</v>
      </c>
      <c r="T1663" s="3">
        <v>139.88999999999999</v>
      </c>
      <c r="U1663" s="3">
        <v>144.63999999999999</v>
      </c>
      <c r="V1663" s="3">
        <v>145.87</v>
      </c>
      <c r="W1663" s="3">
        <v>150.5</v>
      </c>
      <c r="X1663" s="3">
        <v>149.66999999999999</v>
      </c>
      <c r="Y1663" s="3">
        <v>140.29</v>
      </c>
      <c r="Z1663" s="3">
        <v>128.63</v>
      </c>
      <c r="AA1663" s="3">
        <v>117.05</v>
      </c>
      <c r="AB1663" s="3">
        <v>107.84</v>
      </c>
      <c r="AC1663" s="3">
        <v>108.83</v>
      </c>
      <c r="AD1663" s="3">
        <v>110.61</v>
      </c>
      <c r="AE1663" s="3">
        <v>113.79</v>
      </c>
      <c r="AF1663" s="3">
        <v>118.84</v>
      </c>
      <c r="AG1663" s="3">
        <v>122.48</v>
      </c>
      <c r="AH1663" s="3">
        <v>125.59</v>
      </c>
      <c r="AI1663" s="3">
        <v>127.69</v>
      </c>
      <c r="AJ1663" s="3">
        <v>128.69</v>
      </c>
      <c r="AK1663" s="3">
        <v>118.29</v>
      </c>
      <c r="AL1663" s="3">
        <v>106.15</v>
      </c>
      <c r="AM1663" s="3">
        <v>95.87</v>
      </c>
      <c r="AN1663" s="3">
        <v>90.3</v>
      </c>
      <c r="AO1663" s="3">
        <v>87.28</v>
      </c>
      <c r="AP1663" s="3">
        <v>84.26</v>
      </c>
      <c r="AQ1663" s="3">
        <v>86.23</v>
      </c>
      <c r="AR1663" s="3">
        <v>91.32</v>
      </c>
      <c r="AS1663" s="3">
        <v>96.53</v>
      </c>
      <c r="AT1663" s="3">
        <v>102.51</v>
      </c>
      <c r="AU1663" s="3">
        <v>108.59</v>
      </c>
      <c r="AV1663" s="3">
        <v>109.51</v>
      </c>
      <c r="AW1663" s="3">
        <v>104.05</v>
      </c>
      <c r="AX1663" s="3">
        <v>94.07</v>
      </c>
      <c r="AY1663" s="3">
        <v>88.18</v>
      </c>
    </row>
    <row r="1664" spans="1:51" x14ac:dyDescent="0.35">
      <c r="A1664" s="5">
        <f t="shared" si="26"/>
        <v>45055</v>
      </c>
      <c r="B1664" t="s">
        <v>2539</v>
      </c>
      <c r="C1664" s="2">
        <v>45055</v>
      </c>
      <c r="D1664" s="3">
        <v>82.23</v>
      </c>
      <c r="E1664" s="3">
        <v>82.1</v>
      </c>
      <c r="F1664" s="3">
        <v>89.22</v>
      </c>
      <c r="G1664" s="3">
        <v>97.69</v>
      </c>
      <c r="H1664" s="3">
        <v>105.08</v>
      </c>
      <c r="I1664" s="3">
        <v>134.88</v>
      </c>
      <c r="J1664" s="3">
        <v>153.1</v>
      </c>
      <c r="K1664" s="3">
        <v>156.38</v>
      </c>
      <c r="L1664" s="3">
        <v>155.71</v>
      </c>
      <c r="M1664" s="3">
        <v>148.69999999999999</v>
      </c>
      <c r="N1664" s="3">
        <v>140.77000000000001</v>
      </c>
      <c r="O1664" s="3">
        <v>135.05000000000001</v>
      </c>
      <c r="P1664" s="3">
        <v>131.46</v>
      </c>
      <c r="Q1664" s="3">
        <v>131.16</v>
      </c>
      <c r="R1664" s="3">
        <v>132.69</v>
      </c>
      <c r="S1664" s="3">
        <v>136.03</v>
      </c>
      <c r="T1664" s="3">
        <v>141.59</v>
      </c>
      <c r="U1664" s="3">
        <v>146.34</v>
      </c>
      <c r="V1664" s="3">
        <v>147.57</v>
      </c>
      <c r="W1664" s="3">
        <v>152.19999999999999</v>
      </c>
      <c r="X1664" s="3">
        <v>151.37</v>
      </c>
      <c r="Y1664" s="3">
        <v>141.99</v>
      </c>
      <c r="Z1664" s="3">
        <v>130.33000000000001</v>
      </c>
      <c r="AA1664" s="3">
        <v>118.75</v>
      </c>
      <c r="AB1664" s="3">
        <v>110.16</v>
      </c>
      <c r="AC1664" s="3">
        <v>111.59</v>
      </c>
      <c r="AD1664" s="3">
        <v>113.7</v>
      </c>
      <c r="AE1664" s="3">
        <v>116.88</v>
      </c>
      <c r="AF1664" s="3">
        <v>121.93</v>
      </c>
      <c r="AG1664" s="3">
        <v>125.57</v>
      </c>
      <c r="AH1664" s="3">
        <v>128.68</v>
      </c>
      <c r="AI1664" s="3">
        <v>130.78</v>
      </c>
      <c r="AJ1664" s="3">
        <v>131.78</v>
      </c>
      <c r="AK1664" s="3">
        <v>121.38</v>
      </c>
      <c r="AL1664" s="3">
        <v>109.24</v>
      </c>
      <c r="AM1664" s="3">
        <v>98.96</v>
      </c>
      <c r="AN1664" s="3">
        <v>93.39</v>
      </c>
      <c r="AO1664" s="3">
        <v>90.37</v>
      </c>
      <c r="AP1664" s="3">
        <v>87.35</v>
      </c>
      <c r="AQ1664" s="3">
        <v>89.32</v>
      </c>
      <c r="AR1664" s="3">
        <v>94.41</v>
      </c>
      <c r="AS1664" s="3">
        <v>99.62</v>
      </c>
      <c r="AT1664" s="3">
        <v>105.6</v>
      </c>
      <c r="AU1664" s="3">
        <v>111.68</v>
      </c>
      <c r="AV1664" s="3">
        <v>112.6</v>
      </c>
      <c r="AW1664" s="3">
        <v>107.14</v>
      </c>
      <c r="AX1664" s="3">
        <v>97.16</v>
      </c>
      <c r="AY1664" s="3">
        <v>91.27</v>
      </c>
    </row>
    <row r="1665" spans="1:51" x14ac:dyDescent="0.35">
      <c r="A1665" s="5">
        <f t="shared" si="26"/>
        <v>45056</v>
      </c>
      <c r="B1665" t="s">
        <v>2540</v>
      </c>
      <c r="C1665" s="2">
        <v>45056</v>
      </c>
      <c r="D1665" s="3">
        <v>80.56</v>
      </c>
      <c r="E1665" s="3">
        <v>80.459999999999994</v>
      </c>
      <c r="F1665" s="3">
        <v>86.91</v>
      </c>
      <c r="G1665" s="3">
        <v>95.38</v>
      </c>
      <c r="H1665" s="3">
        <v>102.38</v>
      </c>
      <c r="I1665" s="3">
        <v>133.38</v>
      </c>
      <c r="J1665" s="3">
        <v>152.38</v>
      </c>
      <c r="K1665" s="3">
        <v>156.38</v>
      </c>
      <c r="L1665" s="3">
        <v>156.26</v>
      </c>
      <c r="M1665" s="3">
        <v>148.66</v>
      </c>
      <c r="N1665" s="3">
        <v>141.11000000000001</v>
      </c>
      <c r="O1665" s="3">
        <v>136.43</v>
      </c>
      <c r="P1665" s="3">
        <v>132.87</v>
      </c>
      <c r="Q1665" s="3">
        <v>132.62</v>
      </c>
      <c r="R1665" s="3">
        <v>134.19</v>
      </c>
      <c r="S1665" s="3">
        <v>137.69</v>
      </c>
      <c r="T1665" s="3">
        <v>143.66</v>
      </c>
      <c r="U1665" s="3">
        <v>148.41</v>
      </c>
      <c r="V1665" s="3">
        <v>149.63</v>
      </c>
      <c r="W1665" s="3">
        <v>153.97999999999999</v>
      </c>
      <c r="X1665" s="3">
        <v>152.82</v>
      </c>
      <c r="Y1665" s="3">
        <v>143.44</v>
      </c>
      <c r="Z1665" s="3">
        <v>129.57</v>
      </c>
      <c r="AA1665" s="3">
        <v>117.99</v>
      </c>
      <c r="AB1665" s="3">
        <v>109.4</v>
      </c>
      <c r="AC1665" s="3">
        <v>111.04</v>
      </c>
      <c r="AD1665" s="3">
        <v>113.15</v>
      </c>
      <c r="AE1665" s="3">
        <v>116.33</v>
      </c>
      <c r="AF1665" s="3">
        <v>121.21</v>
      </c>
      <c r="AG1665" s="3">
        <v>124.64</v>
      </c>
      <c r="AH1665" s="3">
        <v>127.38</v>
      </c>
      <c r="AI1665" s="3">
        <v>129.29</v>
      </c>
      <c r="AJ1665" s="3">
        <v>130.18</v>
      </c>
      <c r="AK1665" s="3">
        <v>119.78</v>
      </c>
      <c r="AL1665" s="3">
        <v>107.64</v>
      </c>
      <c r="AM1665" s="3">
        <v>97.36</v>
      </c>
      <c r="AN1665" s="3">
        <v>91.79</v>
      </c>
      <c r="AO1665" s="3">
        <v>88.77</v>
      </c>
      <c r="AP1665" s="3">
        <v>85.75</v>
      </c>
      <c r="AQ1665" s="3">
        <v>87.72</v>
      </c>
      <c r="AR1665" s="3">
        <v>92.81</v>
      </c>
      <c r="AS1665" s="3">
        <v>98.02</v>
      </c>
      <c r="AT1665" s="3">
        <v>104</v>
      </c>
      <c r="AU1665" s="3">
        <v>110.08</v>
      </c>
      <c r="AV1665" s="3">
        <v>111</v>
      </c>
      <c r="AW1665" s="3">
        <v>105.54</v>
      </c>
      <c r="AX1665" s="3">
        <v>95.56</v>
      </c>
      <c r="AY1665" s="3">
        <v>89.67</v>
      </c>
    </row>
    <row r="1666" spans="1:51" x14ac:dyDescent="0.35">
      <c r="A1666" s="5">
        <f t="shared" si="26"/>
        <v>45057</v>
      </c>
      <c r="B1666" t="s">
        <v>2541</v>
      </c>
      <c r="C1666" s="2">
        <v>45057</v>
      </c>
      <c r="D1666" s="3">
        <v>80.75</v>
      </c>
      <c r="E1666" s="3">
        <v>80.510000000000005</v>
      </c>
      <c r="F1666" s="3">
        <v>86.99</v>
      </c>
      <c r="G1666" s="3">
        <v>95.29</v>
      </c>
      <c r="H1666" s="3">
        <v>102.09</v>
      </c>
      <c r="I1666" s="3">
        <v>131.57</v>
      </c>
      <c r="J1666" s="3">
        <v>153.34</v>
      </c>
      <c r="K1666" s="3">
        <v>157.28</v>
      </c>
      <c r="L1666" s="3">
        <v>157.22999999999999</v>
      </c>
      <c r="M1666" s="3">
        <v>150</v>
      </c>
      <c r="N1666" s="3">
        <v>142.43</v>
      </c>
      <c r="O1666" s="3">
        <v>137.15</v>
      </c>
      <c r="P1666" s="3">
        <v>133.59</v>
      </c>
      <c r="Q1666" s="3">
        <v>132.54</v>
      </c>
      <c r="R1666" s="3">
        <v>134.12</v>
      </c>
      <c r="S1666" s="3">
        <v>137.61000000000001</v>
      </c>
      <c r="T1666" s="3">
        <v>143.58000000000001</v>
      </c>
      <c r="U1666" s="3">
        <v>148.32</v>
      </c>
      <c r="V1666" s="3">
        <v>149.76</v>
      </c>
      <c r="W1666" s="3">
        <v>154.11000000000001</v>
      </c>
      <c r="X1666" s="3">
        <v>153.19999999999999</v>
      </c>
      <c r="Y1666" s="3">
        <v>143.80000000000001</v>
      </c>
      <c r="Z1666" s="3">
        <v>129.30000000000001</v>
      </c>
      <c r="AA1666" s="3">
        <v>117.72</v>
      </c>
      <c r="AB1666" s="3">
        <v>109.13</v>
      </c>
      <c r="AC1666" s="3">
        <v>110.77</v>
      </c>
      <c r="AD1666" s="3">
        <v>112.88</v>
      </c>
      <c r="AE1666" s="3">
        <v>116.06</v>
      </c>
      <c r="AF1666" s="3">
        <v>120.94</v>
      </c>
      <c r="AG1666" s="3">
        <v>124.37</v>
      </c>
      <c r="AH1666" s="3">
        <v>127.11</v>
      </c>
      <c r="AI1666" s="3">
        <v>129.02000000000001</v>
      </c>
      <c r="AJ1666" s="3">
        <v>129.91</v>
      </c>
      <c r="AK1666" s="3">
        <v>119.51</v>
      </c>
      <c r="AL1666" s="3">
        <v>107.37</v>
      </c>
      <c r="AM1666" s="3">
        <v>97.09</v>
      </c>
      <c r="AN1666" s="3">
        <v>91.52</v>
      </c>
      <c r="AO1666" s="3">
        <v>88.5</v>
      </c>
      <c r="AP1666" s="3">
        <v>85.48</v>
      </c>
      <c r="AQ1666" s="3">
        <v>87.45</v>
      </c>
      <c r="AR1666" s="3">
        <v>92.54</v>
      </c>
      <c r="AS1666" s="3">
        <v>97.75</v>
      </c>
      <c r="AT1666" s="3">
        <v>103.73</v>
      </c>
      <c r="AU1666" s="3">
        <v>109.81</v>
      </c>
      <c r="AV1666" s="3">
        <v>110.73</v>
      </c>
      <c r="AW1666" s="3">
        <v>105.27</v>
      </c>
      <c r="AX1666" s="3">
        <v>95.29</v>
      </c>
      <c r="AY1666" s="3">
        <v>89.4</v>
      </c>
    </row>
    <row r="1667" spans="1:51" x14ac:dyDescent="0.35">
      <c r="A1667" s="5">
        <f t="shared" si="26"/>
        <v>45058</v>
      </c>
      <c r="B1667" t="s">
        <v>2542</v>
      </c>
      <c r="C1667" s="2">
        <v>45058</v>
      </c>
      <c r="D1667" s="3">
        <v>75.930000000000007</v>
      </c>
      <c r="E1667" s="3">
        <v>75.86</v>
      </c>
      <c r="F1667" s="3">
        <v>82.14</v>
      </c>
      <c r="G1667" s="3">
        <v>88.59</v>
      </c>
      <c r="H1667" s="3">
        <v>94.69</v>
      </c>
      <c r="I1667" s="3">
        <v>124.69</v>
      </c>
      <c r="J1667" s="3">
        <v>146.07</v>
      </c>
      <c r="K1667" s="3">
        <v>149.4</v>
      </c>
      <c r="L1667" s="3">
        <v>149.35</v>
      </c>
      <c r="M1667" s="3">
        <v>142.12</v>
      </c>
      <c r="N1667" s="3">
        <v>137.15</v>
      </c>
      <c r="O1667" s="3">
        <v>131.9</v>
      </c>
      <c r="P1667" s="3">
        <v>129.84</v>
      </c>
      <c r="Q1667" s="3">
        <v>128.85</v>
      </c>
      <c r="R1667" s="3">
        <v>130.46</v>
      </c>
      <c r="S1667" s="3">
        <v>133.97999999999999</v>
      </c>
      <c r="T1667" s="3">
        <v>139.99</v>
      </c>
      <c r="U1667" s="3">
        <v>144.76</v>
      </c>
      <c r="V1667" s="3">
        <v>146.24</v>
      </c>
      <c r="W1667" s="3">
        <v>150.63</v>
      </c>
      <c r="X1667" s="3">
        <v>149.76</v>
      </c>
      <c r="Y1667" s="3">
        <v>140.41</v>
      </c>
      <c r="Z1667" s="3">
        <v>125.96</v>
      </c>
      <c r="AA1667" s="3">
        <v>114.59</v>
      </c>
      <c r="AB1667" s="3">
        <v>106.38</v>
      </c>
      <c r="AC1667" s="3">
        <v>108.4</v>
      </c>
      <c r="AD1667" s="3">
        <v>110.51</v>
      </c>
      <c r="AE1667" s="3">
        <v>113.69</v>
      </c>
      <c r="AF1667" s="3">
        <v>118.57</v>
      </c>
      <c r="AG1667" s="3">
        <v>122</v>
      </c>
      <c r="AH1667" s="3">
        <v>124.74</v>
      </c>
      <c r="AI1667" s="3">
        <v>126.65</v>
      </c>
      <c r="AJ1667" s="3">
        <v>127.54</v>
      </c>
      <c r="AK1667" s="3">
        <v>117.14</v>
      </c>
      <c r="AL1667" s="3">
        <v>105</v>
      </c>
      <c r="AM1667" s="3">
        <v>94.72</v>
      </c>
      <c r="AN1667" s="3">
        <v>89.15</v>
      </c>
      <c r="AO1667" s="3">
        <v>86.13</v>
      </c>
      <c r="AP1667" s="3">
        <v>83.11</v>
      </c>
      <c r="AQ1667" s="3">
        <v>85.08</v>
      </c>
      <c r="AR1667" s="3">
        <v>90.17</v>
      </c>
      <c r="AS1667" s="3">
        <v>95.38</v>
      </c>
      <c r="AT1667" s="3">
        <v>101.36</v>
      </c>
      <c r="AU1667" s="3">
        <v>107.44</v>
      </c>
      <c r="AV1667" s="3">
        <v>108.36</v>
      </c>
      <c r="AW1667" s="3">
        <v>102.9</v>
      </c>
      <c r="AX1667" s="3">
        <v>92.92</v>
      </c>
      <c r="AY1667" s="3">
        <v>87.03</v>
      </c>
    </row>
    <row r="1668" spans="1:51" x14ac:dyDescent="0.35">
      <c r="A1668" s="5">
        <f t="shared" si="26"/>
        <v>45061</v>
      </c>
      <c r="B1668" t="s">
        <v>2543</v>
      </c>
      <c r="C1668" s="2">
        <v>45061</v>
      </c>
      <c r="D1668" s="3">
        <v>74.45</v>
      </c>
      <c r="E1668" s="3">
        <v>74.09</v>
      </c>
      <c r="F1668" s="3">
        <v>80.83</v>
      </c>
      <c r="G1668" s="3">
        <v>86.03</v>
      </c>
      <c r="H1668" s="3">
        <v>90.48</v>
      </c>
      <c r="I1668" s="3">
        <v>115.48</v>
      </c>
      <c r="J1668" s="3">
        <v>135.47999999999999</v>
      </c>
      <c r="K1668" s="3">
        <v>139.4</v>
      </c>
      <c r="L1668" s="3">
        <v>139.35</v>
      </c>
      <c r="M1668" s="3">
        <v>133.12</v>
      </c>
      <c r="N1668" s="3">
        <v>128.59</v>
      </c>
      <c r="O1668" s="3">
        <v>123.34</v>
      </c>
      <c r="P1668" s="3">
        <v>121.28</v>
      </c>
      <c r="Q1668" s="3">
        <v>120.59</v>
      </c>
      <c r="R1668" s="3">
        <v>122.2</v>
      </c>
      <c r="S1668" s="3">
        <v>125.72</v>
      </c>
      <c r="T1668" s="3">
        <v>132.72999999999999</v>
      </c>
      <c r="U1668" s="3">
        <v>137.5</v>
      </c>
      <c r="V1668" s="3">
        <v>138.97999999999999</v>
      </c>
      <c r="W1668" s="3">
        <v>143.37</v>
      </c>
      <c r="X1668" s="3">
        <v>142.5</v>
      </c>
      <c r="Y1668" s="3">
        <v>133.15</v>
      </c>
      <c r="Z1668" s="3">
        <v>122.6</v>
      </c>
      <c r="AA1668" s="3">
        <v>113.23</v>
      </c>
      <c r="AB1668" s="3">
        <v>105.02</v>
      </c>
      <c r="AC1668" s="3">
        <v>107.04</v>
      </c>
      <c r="AD1668" s="3">
        <v>109.15</v>
      </c>
      <c r="AE1668" s="3">
        <v>112.33</v>
      </c>
      <c r="AF1668" s="3">
        <v>116.21</v>
      </c>
      <c r="AG1668" s="3">
        <v>119.64</v>
      </c>
      <c r="AH1668" s="3">
        <v>122.38</v>
      </c>
      <c r="AI1668" s="3">
        <v>124.29</v>
      </c>
      <c r="AJ1668" s="3">
        <v>125.18</v>
      </c>
      <c r="AK1668" s="3">
        <v>114.78</v>
      </c>
      <c r="AL1668" s="3">
        <v>103.64</v>
      </c>
      <c r="AM1668" s="3">
        <v>93.36</v>
      </c>
      <c r="AN1668" s="3">
        <v>87.79</v>
      </c>
      <c r="AO1668" s="3">
        <v>84.77</v>
      </c>
      <c r="AP1668" s="3">
        <v>81.75</v>
      </c>
      <c r="AQ1668" s="3">
        <v>83.72</v>
      </c>
      <c r="AR1668" s="3">
        <v>88.81</v>
      </c>
      <c r="AS1668" s="3">
        <v>94.02</v>
      </c>
      <c r="AT1668" s="3">
        <v>100</v>
      </c>
      <c r="AU1668" s="3">
        <v>106.08</v>
      </c>
      <c r="AV1668" s="3">
        <v>107</v>
      </c>
      <c r="AW1668" s="3">
        <v>101.54</v>
      </c>
      <c r="AX1668" s="3">
        <v>91.56</v>
      </c>
      <c r="AY1668" s="3">
        <v>85.67</v>
      </c>
    </row>
    <row r="1669" spans="1:51" x14ac:dyDescent="0.35">
      <c r="A1669" s="5">
        <f t="shared" si="26"/>
        <v>45062</v>
      </c>
      <c r="B1669" t="s">
        <v>2544</v>
      </c>
      <c r="C1669" s="2">
        <v>45062</v>
      </c>
      <c r="D1669" s="3">
        <v>73.650000000000006</v>
      </c>
      <c r="E1669" s="3">
        <v>73.180000000000007</v>
      </c>
      <c r="F1669" s="3">
        <v>79.63</v>
      </c>
      <c r="G1669" s="3">
        <v>84.16</v>
      </c>
      <c r="H1669" s="3">
        <v>88.46</v>
      </c>
      <c r="I1669" s="3">
        <v>111.56</v>
      </c>
      <c r="J1669" s="3">
        <v>130.56</v>
      </c>
      <c r="K1669" s="3">
        <v>135.41</v>
      </c>
      <c r="L1669" s="3">
        <v>135.47</v>
      </c>
      <c r="M1669" s="3">
        <v>129.4</v>
      </c>
      <c r="N1669" s="3">
        <v>123.74</v>
      </c>
      <c r="O1669" s="3">
        <v>118.78</v>
      </c>
      <c r="P1669" s="3">
        <v>115.83</v>
      </c>
      <c r="Q1669" s="3">
        <v>115.74</v>
      </c>
      <c r="R1669" s="3">
        <v>117.36</v>
      </c>
      <c r="S1669" s="3">
        <v>120.88</v>
      </c>
      <c r="T1669" s="3">
        <v>127.95</v>
      </c>
      <c r="U1669" s="3">
        <v>132.72</v>
      </c>
      <c r="V1669" s="3">
        <v>134.19999999999999</v>
      </c>
      <c r="W1669" s="3">
        <v>138.59</v>
      </c>
      <c r="X1669" s="3">
        <v>137.72</v>
      </c>
      <c r="Y1669" s="3">
        <v>128.37</v>
      </c>
      <c r="Z1669" s="3">
        <v>118.82</v>
      </c>
      <c r="AA1669" s="3">
        <v>111.45</v>
      </c>
      <c r="AB1669" s="3">
        <v>104.24</v>
      </c>
      <c r="AC1669" s="3">
        <v>106.26</v>
      </c>
      <c r="AD1669" s="3">
        <v>108.37</v>
      </c>
      <c r="AE1669" s="3">
        <v>111.55</v>
      </c>
      <c r="AF1669" s="3">
        <v>115.23</v>
      </c>
      <c r="AG1669" s="3">
        <v>118.66</v>
      </c>
      <c r="AH1669" s="3">
        <v>121.4</v>
      </c>
      <c r="AI1669" s="3">
        <v>123.31</v>
      </c>
      <c r="AJ1669" s="3">
        <v>124.2</v>
      </c>
      <c r="AK1669" s="3">
        <v>113.8</v>
      </c>
      <c r="AL1669" s="3">
        <v>102.66</v>
      </c>
      <c r="AM1669" s="3">
        <v>92.38</v>
      </c>
      <c r="AN1669" s="3">
        <v>86.81</v>
      </c>
      <c r="AO1669" s="3">
        <v>83.79</v>
      </c>
      <c r="AP1669" s="3">
        <v>80.77</v>
      </c>
      <c r="AQ1669" s="3">
        <v>82.74</v>
      </c>
      <c r="AR1669" s="3">
        <v>87.83</v>
      </c>
      <c r="AS1669" s="3">
        <v>93.04</v>
      </c>
      <c r="AT1669" s="3">
        <v>99.02</v>
      </c>
      <c r="AU1669" s="3">
        <v>105.1</v>
      </c>
      <c r="AV1669" s="3">
        <v>106.02</v>
      </c>
      <c r="AW1669" s="3">
        <v>100.56</v>
      </c>
      <c r="AX1669" s="3">
        <v>90.58</v>
      </c>
      <c r="AY1669" s="3">
        <v>84.69</v>
      </c>
    </row>
    <row r="1670" spans="1:51" x14ac:dyDescent="0.35">
      <c r="A1670" s="5">
        <f t="shared" si="26"/>
        <v>45063</v>
      </c>
      <c r="B1670" t="s">
        <v>2545</v>
      </c>
      <c r="C1670" s="2">
        <v>45063</v>
      </c>
      <c r="D1670" s="3">
        <v>72.95</v>
      </c>
      <c r="E1670" s="3">
        <v>72.34</v>
      </c>
      <c r="F1670" s="3">
        <v>80.349999999999994</v>
      </c>
      <c r="G1670" s="3">
        <v>85.6</v>
      </c>
      <c r="H1670" s="3">
        <v>91.5</v>
      </c>
      <c r="I1670" s="3">
        <v>115.6</v>
      </c>
      <c r="J1670" s="3">
        <v>136.15</v>
      </c>
      <c r="K1670" s="3">
        <v>140.19999999999999</v>
      </c>
      <c r="L1670" s="3">
        <v>140.26</v>
      </c>
      <c r="M1670" s="3">
        <v>134.19</v>
      </c>
      <c r="N1670" s="3">
        <v>128.13</v>
      </c>
      <c r="O1670" s="3">
        <v>123.17</v>
      </c>
      <c r="P1670" s="3">
        <v>120.22</v>
      </c>
      <c r="Q1670" s="3">
        <v>120.22</v>
      </c>
      <c r="R1670" s="3">
        <v>121.84</v>
      </c>
      <c r="S1670" s="3">
        <v>125.36</v>
      </c>
      <c r="T1670" s="3">
        <v>130.93</v>
      </c>
      <c r="U1670" s="3">
        <v>135.69999999999999</v>
      </c>
      <c r="V1670" s="3">
        <v>139.18</v>
      </c>
      <c r="W1670" s="3">
        <v>143.57</v>
      </c>
      <c r="X1670" s="3">
        <v>142.69999999999999</v>
      </c>
      <c r="Y1670" s="3">
        <v>131.35</v>
      </c>
      <c r="Z1670" s="3">
        <v>119.6</v>
      </c>
      <c r="AA1670" s="3">
        <v>112.23</v>
      </c>
      <c r="AB1670" s="3">
        <v>106.02</v>
      </c>
      <c r="AC1670" s="3">
        <v>107.54</v>
      </c>
      <c r="AD1670" s="3">
        <v>109.65</v>
      </c>
      <c r="AE1670" s="3">
        <v>112.83</v>
      </c>
      <c r="AF1670" s="3">
        <v>116.51</v>
      </c>
      <c r="AG1670" s="3">
        <v>119.94</v>
      </c>
      <c r="AH1670" s="3">
        <v>122.68</v>
      </c>
      <c r="AI1670" s="3">
        <v>124.59</v>
      </c>
      <c r="AJ1670" s="3">
        <v>125.48</v>
      </c>
      <c r="AK1670" s="3">
        <v>115.08</v>
      </c>
      <c r="AL1670" s="3">
        <v>103.94</v>
      </c>
      <c r="AM1670" s="3">
        <v>93.66</v>
      </c>
      <c r="AN1670" s="3">
        <v>88.09</v>
      </c>
      <c r="AO1670" s="3">
        <v>85.07</v>
      </c>
      <c r="AP1670" s="3">
        <v>82.05</v>
      </c>
      <c r="AQ1670" s="3">
        <v>84.02</v>
      </c>
      <c r="AR1670" s="3">
        <v>89.11</v>
      </c>
      <c r="AS1670" s="3">
        <v>94.32</v>
      </c>
      <c r="AT1670" s="3">
        <v>100.3</v>
      </c>
      <c r="AU1670" s="3">
        <v>106.38</v>
      </c>
      <c r="AV1670" s="3">
        <v>107.3</v>
      </c>
      <c r="AW1670" s="3">
        <v>101.84</v>
      </c>
      <c r="AX1670" s="3">
        <v>91.86</v>
      </c>
      <c r="AY1670" s="3">
        <v>85.97</v>
      </c>
    </row>
    <row r="1671" spans="1:51" x14ac:dyDescent="0.35">
      <c r="A1671" s="5">
        <f t="shared" si="26"/>
        <v>45064</v>
      </c>
      <c r="B1671" t="s">
        <v>2546</v>
      </c>
      <c r="C1671" s="2">
        <v>45064</v>
      </c>
      <c r="D1671" s="3">
        <v>67.78</v>
      </c>
      <c r="E1671" s="3">
        <v>67.12</v>
      </c>
      <c r="F1671" s="3">
        <v>74.62</v>
      </c>
      <c r="G1671" s="3">
        <v>80.47</v>
      </c>
      <c r="H1671" s="3">
        <v>86.67</v>
      </c>
      <c r="I1671" s="3">
        <v>112.37</v>
      </c>
      <c r="J1671" s="3">
        <v>133.77000000000001</v>
      </c>
      <c r="K1671" s="3">
        <v>137.27000000000001</v>
      </c>
      <c r="L1671" s="3">
        <v>137.33000000000001</v>
      </c>
      <c r="M1671" s="3">
        <v>131.26</v>
      </c>
      <c r="N1671" s="3">
        <v>124.98</v>
      </c>
      <c r="O1671" s="3">
        <v>120.62</v>
      </c>
      <c r="P1671" s="3">
        <v>116.94</v>
      </c>
      <c r="Q1671" s="3">
        <v>117.24</v>
      </c>
      <c r="R1671" s="3">
        <v>118.86</v>
      </c>
      <c r="S1671" s="3">
        <v>122.38</v>
      </c>
      <c r="T1671" s="3">
        <v>127.14</v>
      </c>
      <c r="U1671" s="3">
        <v>131.94</v>
      </c>
      <c r="V1671" s="3">
        <v>135.44</v>
      </c>
      <c r="W1671" s="3">
        <v>139.85</v>
      </c>
      <c r="X1671" s="3">
        <v>138.99</v>
      </c>
      <c r="Y1671" s="3">
        <v>127.55</v>
      </c>
      <c r="Z1671" s="3">
        <v>115.41</v>
      </c>
      <c r="AA1671" s="3">
        <v>108.05</v>
      </c>
      <c r="AB1671" s="3">
        <v>101.85</v>
      </c>
      <c r="AC1671" s="3">
        <v>103.37</v>
      </c>
      <c r="AD1671" s="3">
        <v>105.49</v>
      </c>
      <c r="AE1671" s="3">
        <v>108.68</v>
      </c>
      <c r="AF1671" s="3">
        <v>112.66</v>
      </c>
      <c r="AG1671" s="3">
        <v>116.09</v>
      </c>
      <c r="AH1671" s="3">
        <v>118.83</v>
      </c>
      <c r="AI1671" s="3">
        <v>120.74</v>
      </c>
      <c r="AJ1671" s="3">
        <v>121.63</v>
      </c>
      <c r="AK1671" s="3">
        <v>111.23</v>
      </c>
      <c r="AL1671" s="3">
        <v>100.09</v>
      </c>
      <c r="AM1671" s="3">
        <v>89.81</v>
      </c>
      <c r="AN1671" s="3">
        <v>84.24</v>
      </c>
      <c r="AO1671" s="3">
        <v>81.22</v>
      </c>
      <c r="AP1671" s="3">
        <v>78.2</v>
      </c>
      <c r="AQ1671" s="3">
        <v>80.17</v>
      </c>
      <c r="AR1671" s="3">
        <v>85.26</v>
      </c>
      <c r="AS1671" s="3">
        <v>90.47</v>
      </c>
      <c r="AT1671" s="3">
        <v>96.45</v>
      </c>
      <c r="AU1671" s="3">
        <v>102.53</v>
      </c>
      <c r="AV1671" s="3">
        <v>103.45</v>
      </c>
      <c r="AW1671" s="3">
        <v>97.99</v>
      </c>
      <c r="AX1671" s="3">
        <v>88.01</v>
      </c>
      <c r="AY1671" s="3">
        <v>82.12</v>
      </c>
    </row>
    <row r="1672" spans="1:51" x14ac:dyDescent="0.35">
      <c r="A1672" s="5">
        <f t="shared" si="26"/>
        <v>45065</v>
      </c>
      <c r="B1672" t="s">
        <v>2547</v>
      </c>
      <c r="C1672" s="2">
        <v>45065</v>
      </c>
      <c r="D1672" s="3">
        <v>68.36</v>
      </c>
      <c r="E1672" s="3">
        <v>67.63</v>
      </c>
      <c r="F1672" s="3">
        <v>74.680000000000007</v>
      </c>
      <c r="G1672" s="3">
        <v>81.39</v>
      </c>
      <c r="H1672" s="3">
        <v>87.91</v>
      </c>
      <c r="I1672" s="3">
        <v>114.41</v>
      </c>
      <c r="J1672" s="3">
        <v>135.81</v>
      </c>
      <c r="K1672" s="3">
        <v>139.21</v>
      </c>
      <c r="L1672" s="3">
        <v>139.27000000000001</v>
      </c>
      <c r="M1672" s="3">
        <v>132.87</v>
      </c>
      <c r="N1672" s="3">
        <v>126.41</v>
      </c>
      <c r="O1672" s="3">
        <v>122.15</v>
      </c>
      <c r="P1672" s="3">
        <v>118.37</v>
      </c>
      <c r="Q1672" s="3">
        <v>118.97</v>
      </c>
      <c r="R1672" s="3">
        <v>120.59</v>
      </c>
      <c r="S1672" s="3">
        <v>124.11</v>
      </c>
      <c r="T1672" s="3">
        <v>129.88</v>
      </c>
      <c r="U1672" s="3">
        <v>134.68</v>
      </c>
      <c r="V1672" s="3">
        <v>138.18</v>
      </c>
      <c r="W1672" s="3">
        <v>142.59</v>
      </c>
      <c r="X1672" s="3">
        <v>141.72999999999999</v>
      </c>
      <c r="Y1672" s="3">
        <v>128.29</v>
      </c>
      <c r="Z1672" s="3">
        <v>115.15</v>
      </c>
      <c r="AA1672" s="3">
        <v>107.79</v>
      </c>
      <c r="AB1672" s="3">
        <v>101.59</v>
      </c>
      <c r="AC1672" s="3">
        <v>103.11</v>
      </c>
      <c r="AD1672" s="3">
        <v>105.23</v>
      </c>
      <c r="AE1672" s="3">
        <v>108.42</v>
      </c>
      <c r="AF1672" s="3">
        <v>112.4</v>
      </c>
      <c r="AG1672" s="3">
        <v>115.83</v>
      </c>
      <c r="AH1672" s="3">
        <v>118.57</v>
      </c>
      <c r="AI1672" s="3">
        <v>120.48</v>
      </c>
      <c r="AJ1672" s="3">
        <v>121.37</v>
      </c>
      <c r="AK1672" s="3">
        <v>110.97</v>
      </c>
      <c r="AL1672" s="3">
        <v>99.83</v>
      </c>
      <c r="AM1672" s="3">
        <v>89.55</v>
      </c>
      <c r="AN1672" s="3">
        <v>83.98</v>
      </c>
      <c r="AO1672" s="3">
        <v>80.959999999999994</v>
      </c>
      <c r="AP1672" s="3">
        <v>77.94</v>
      </c>
      <c r="AQ1672" s="3">
        <v>79.91</v>
      </c>
      <c r="AR1672" s="3">
        <v>85</v>
      </c>
      <c r="AS1672" s="3">
        <v>90.21</v>
      </c>
      <c r="AT1672" s="3">
        <v>96.19</v>
      </c>
      <c r="AU1672" s="3">
        <v>102.27</v>
      </c>
      <c r="AV1672" s="3">
        <v>103.19</v>
      </c>
      <c r="AW1672" s="3">
        <v>97.73</v>
      </c>
      <c r="AX1672" s="3">
        <v>87.75</v>
      </c>
      <c r="AY1672" s="3">
        <v>81.86</v>
      </c>
    </row>
    <row r="1673" spans="1:51" x14ac:dyDescent="0.35">
      <c r="A1673" s="5">
        <f t="shared" si="26"/>
        <v>45068</v>
      </c>
      <c r="B1673" t="s">
        <v>2548</v>
      </c>
      <c r="C1673" s="2">
        <v>45068</v>
      </c>
      <c r="D1673" s="3">
        <v>66.36</v>
      </c>
      <c r="E1673" s="3">
        <v>66.17</v>
      </c>
      <c r="F1673" s="3">
        <v>72.36</v>
      </c>
      <c r="G1673" s="3">
        <v>80.52</v>
      </c>
      <c r="H1673" s="3">
        <v>87.71</v>
      </c>
      <c r="I1673" s="3">
        <v>117.37</v>
      </c>
      <c r="J1673" s="3">
        <v>137.07</v>
      </c>
      <c r="K1673" s="3">
        <v>138.68</v>
      </c>
      <c r="L1673" s="3">
        <v>138.97999999999999</v>
      </c>
      <c r="M1673" s="3">
        <v>132.58000000000001</v>
      </c>
      <c r="N1673" s="3">
        <v>127.59</v>
      </c>
      <c r="O1673" s="3">
        <v>123.14</v>
      </c>
      <c r="P1673" s="3">
        <v>119.64</v>
      </c>
      <c r="Q1673" s="3">
        <v>119.78</v>
      </c>
      <c r="R1673" s="3">
        <v>121.4</v>
      </c>
      <c r="S1673" s="3">
        <v>124.92</v>
      </c>
      <c r="T1673" s="3">
        <v>130.69</v>
      </c>
      <c r="U1673" s="3">
        <v>135.49</v>
      </c>
      <c r="V1673" s="3">
        <v>138.99</v>
      </c>
      <c r="W1673" s="3">
        <v>143.4</v>
      </c>
      <c r="X1673" s="3">
        <v>142.54</v>
      </c>
      <c r="Y1673" s="3">
        <v>129.1</v>
      </c>
      <c r="Z1673" s="3">
        <v>115.96</v>
      </c>
      <c r="AA1673" s="3">
        <v>108.6</v>
      </c>
      <c r="AB1673" s="3">
        <v>102.4</v>
      </c>
      <c r="AC1673" s="3">
        <v>103.92</v>
      </c>
      <c r="AD1673" s="3">
        <v>106.04</v>
      </c>
      <c r="AE1673" s="3">
        <v>109.23</v>
      </c>
      <c r="AF1673" s="3">
        <v>113.21</v>
      </c>
      <c r="AG1673" s="3">
        <v>116.64</v>
      </c>
      <c r="AH1673" s="3">
        <v>119.38</v>
      </c>
      <c r="AI1673" s="3">
        <v>121.29</v>
      </c>
      <c r="AJ1673" s="3">
        <v>122.18</v>
      </c>
      <c r="AK1673" s="3">
        <v>111.78</v>
      </c>
      <c r="AL1673" s="3">
        <v>100.64</v>
      </c>
      <c r="AM1673" s="3">
        <v>90.36</v>
      </c>
      <c r="AN1673" s="3">
        <v>84.79</v>
      </c>
      <c r="AO1673" s="3">
        <v>81.77</v>
      </c>
      <c r="AP1673" s="3">
        <v>78.75</v>
      </c>
      <c r="AQ1673" s="3">
        <v>80.72</v>
      </c>
      <c r="AR1673" s="3">
        <v>85.81</v>
      </c>
      <c r="AS1673" s="3">
        <v>91.02</v>
      </c>
      <c r="AT1673" s="3">
        <v>97</v>
      </c>
      <c r="AU1673" s="3">
        <v>103.08</v>
      </c>
      <c r="AV1673" s="3">
        <v>104</v>
      </c>
      <c r="AW1673" s="3">
        <v>98.54</v>
      </c>
      <c r="AX1673" s="3">
        <v>88.56</v>
      </c>
      <c r="AY1673" s="3">
        <v>82.67</v>
      </c>
    </row>
    <row r="1674" spans="1:51" x14ac:dyDescent="0.35">
      <c r="A1674" s="5">
        <f t="shared" si="26"/>
        <v>45069</v>
      </c>
      <c r="B1674" t="s">
        <v>2551</v>
      </c>
      <c r="C1674" s="2">
        <v>45069</v>
      </c>
      <c r="D1674" s="3">
        <v>66.19</v>
      </c>
      <c r="E1674" s="3">
        <v>65.89</v>
      </c>
      <c r="F1674" s="3">
        <v>71.760000000000005</v>
      </c>
      <c r="G1674" s="3">
        <v>79.86</v>
      </c>
      <c r="H1674" s="3">
        <v>87.66</v>
      </c>
      <c r="I1674" s="3">
        <v>116.34</v>
      </c>
      <c r="J1674" s="3">
        <v>136.36000000000001</v>
      </c>
      <c r="K1674" s="3">
        <v>138.19</v>
      </c>
      <c r="L1674" s="3">
        <v>138.34</v>
      </c>
      <c r="M1674" s="3">
        <v>132.01</v>
      </c>
      <c r="N1674" s="3">
        <v>127.52</v>
      </c>
      <c r="O1674" s="3">
        <v>123.3</v>
      </c>
      <c r="P1674" s="3">
        <v>119.79</v>
      </c>
      <c r="Q1674" s="3">
        <v>119.91</v>
      </c>
      <c r="R1674" s="3">
        <v>121.51</v>
      </c>
      <c r="S1674" s="3">
        <v>125.01</v>
      </c>
      <c r="T1674" s="3">
        <v>130.77000000000001</v>
      </c>
      <c r="U1674" s="3">
        <v>135.56</v>
      </c>
      <c r="V1674" s="3">
        <v>139.05000000000001</v>
      </c>
      <c r="W1674" s="3">
        <v>143.44999999999999</v>
      </c>
      <c r="X1674" s="3">
        <v>142.58000000000001</v>
      </c>
      <c r="Y1674" s="3">
        <v>129.13</v>
      </c>
      <c r="Z1674" s="3">
        <v>115.98</v>
      </c>
      <c r="AA1674" s="3">
        <v>108.61</v>
      </c>
      <c r="AB1674" s="3">
        <v>102.4</v>
      </c>
      <c r="AC1674" s="3">
        <v>103.91</v>
      </c>
      <c r="AD1674" s="3">
        <v>106.02</v>
      </c>
      <c r="AE1674" s="3">
        <v>109.21</v>
      </c>
      <c r="AF1674" s="3">
        <v>113.18</v>
      </c>
      <c r="AG1674" s="3">
        <v>116.6</v>
      </c>
      <c r="AH1674" s="3">
        <v>119.33</v>
      </c>
      <c r="AI1674" s="3">
        <v>121.24</v>
      </c>
      <c r="AJ1674" s="3">
        <v>122.12</v>
      </c>
      <c r="AK1674" s="3">
        <v>111.72</v>
      </c>
      <c r="AL1674" s="3">
        <v>100.57</v>
      </c>
      <c r="AM1674" s="3">
        <v>90.28</v>
      </c>
      <c r="AN1674" s="3">
        <v>84.71</v>
      </c>
      <c r="AO1674" s="3">
        <v>81.680000000000007</v>
      </c>
      <c r="AP1674" s="3">
        <v>78.66</v>
      </c>
      <c r="AQ1674" s="3">
        <v>80.62</v>
      </c>
      <c r="AR1674" s="3">
        <v>85.7</v>
      </c>
      <c r="AS1674" s="3">
        <v>90.91</v>
      </c>
      <c r="AT1674" s="3">
        <v>96.88</v>
      </c>
      <c r="AU1674" s="3">
        <v>102.96</v>
      </c>
      <c r="AV1674" s="3">
        <v>103.87</v>
      </c>
      <c r="AW1674" s="3">
        <v>98.4</v>
      </c>
      <c r="AX1674" s="3">
        <v>88.41</v>
      </c>
      <c r="AY1674" s="3">
        <v>82.52</v>
      </c>
    </row>
    <row r="1675" spans="1:51" x14ac:dyDescent="0.35">
      <c r="A1675" s="5">
        <f t="shared" si="26"/>
        <v>45070</v>
      </c>
      <c r="B1675" t="s">
        <v>2552</v>
      </c>
      <c r="C1675" s="2">
        <v>45070</v>
      </c>
      <c r="D1675" s="3">
        <v>64.37</v>
      </c>
      <c r="E1675" s="3">
        <v>63.96</v>
      </c>
      <c r="F1675" s="3">
        <v>70.459999999999994</v>
      </c>
      <c r="G1675" s="3">
        <v>78.709999999999994</v>
      </c>
      <c r="H1675" s="3">
        <v>88.13</v>
      </c>
      <c r="I1675" s="3">
        <v>116.48</v>
      </c>
      <c r="J1675" s="3">
        <v>136</v>
      </c>
      <c r="K1675" s="3">
        <v>138.30000000000001</v>
      </c>
      <c r="L1675" s="3">
        <v>138.38999999999999</v>
      </c>
      <c r="M1675" s="3">
        <v>131.86000000000001</v>
      </c>
      <c r="N1675" s="3">
        <v>127.52</v>
      </c>
      <c r="O1675" s="3">
        <v>123.39</v>
      </c>
      <c r="P1675" s="3">
        <v>119.78</v>
      </c>
      <c r="Q1675" s="3">
        <v>119.77</v>
      </c>
      <c r="R1675" s="3">
        <v>121.25</v>
      </c>
      <c r="S1675" s="3">
        <v>124.75</v>
      </c>
      <c r="T1675" s="3">
        <v>130.6</v>
      </c>
      <c r="U1675" s="3">
        <v>135.47999999999999</v>
      </c>
      <c r="V1675" s="3">
        <v>138.88</v>
      </c>
      <c r="W1675" s="3">
        <v>143.11000000000001</v>
      </c>
      <c r="X1675" s="3">
        <v>142.24</v>
      </c>
      <c r="Y1675" s="3">
        <v>128.79</v>
      </c>
      <c r="Z1675" s="3">
        <v>115.64</v>
      </c>
      <c r="AA1675" s="3">
        <v>108.28</v>
      </c>
      <c r="AB1675" s="3">
        <v>102.08</v>
      </c>
      <c r="AC1675" s="3">
        <v>103.6</v>
      </c>
      <c r="AD1675" s="3">
        <v>105.71</v>
      </c>
      <c r="AE1675" s="3">
        <v>108.91</v>
      </c>
      <c r="AF1675" s="3">
        <v>113.36</v>
      </c>
      <c r="AG1675" s="3">
        <v>116.84</v>
      </c>
      <c r="AH1675" s="3">
        <v>119.57</v>
      </c>
      <c r="AI1675" s="3">
        <v>121.63</v>
      </c>
      <c r="AJ1675" s="3">
        <v>122.51</v>
      </c>
      <c r="AK1675" s="3">
        <v>112.05</v>
      </c>
      <c r="AL1675" s="3">
        <v>100.54</v>
      </c>
      <c r="AM1675" s="3">
        <v>90.25</v>
      </c>
      <c r="AN1675" s="3">
        <v>84.68</v>
      </c>
      <c r="AO1675" s="3">
        <v>81.650000000000006</v>
      </c>
      <c r="AP1675" s="3">
        <v>78.63</v>
      </c>
      <c r="AQ1675" s="3">
        <v>80.59</v>
      </c>
      <c r="AR1675" s="3">
        <v>85.61</v>
      </c>
      <c r="AS1675" s="3">
        <v>90.82</v>
      </c>
      <c r="AT1675" s="3">
        <v>96.79</v>
      </c>
      <c r="AU1675" s="3">
        <v>101.51</v>
      </c>
      <c r="AV1675" s="3">
        <v>102.42</v>
      </c>
      <c r="AW1675" s="3">
        <v>96.95</v>
      </c>
      <c r="AX1675" s="3">
        <v>86.96</v>
      </c>
      <c r="AY1675" s="3">
        <v>81.069999999999993</v>
      </c>
    </row>
    <row r="1676" spans="1:51" x14ac:dyDescent="0.35">
      <c r="A1676" s="5">
        <f t="shared" si="26"/>
        <v>45071</v>
      </c>
      <c r="B1676" t="s">
        <v>2553</v>
      </c>
      <c r="C1676" s="2">
        <v>45071</v>
      </c>
      <c r="D1676" s="3">
        <v>58.58</v>
      </c>
      <c r="E1676" s="3">
        <v>57.38</v>
      </c>
      <c r="F1676" s="3">
        <v>65.89</v>
      </c>
      <c r="G1676" s="3">
        <v>73.38</v>
      </c>
      <c r="H1676" s="3">
        <v>81.489999999999995</v>
      </c>
      <c r="I1676" s="3">
        <v>106.88</v>
      </c>
      <c r="J1676" s="3">
        <v>125.37</v>
      </c>
      <c r="K1676" s="3">
        <v>128.57</v>
      </c>
      <c r="L1676" s="3">
        <v>128.56</v>
      </c>
      <c r="M1676" s="3">
        <v>122.24</v>
      </c>
      <c r="N1676" s="3">
        <v>118.04</v>
      </c>
      <c r="O1676" s="3">
        <v>114.45</v>
      </c>
      <c r="P1676" s="3">
        <v>110.57</v>
      </c>
      <c r="Q1676" s="3">
        <v>110.23</v>
      </c>
      <c r="R1676" s="3">
        <v>111.71</v>
      </c>
      <c r="S1676" s="3">
        <v>115.69</v>
      </c>
      <c r="T1676" s="3">
        <v>121.27</v>
      </c>
      <c r="U1676" s="3">
        <v>126.98</v>
      </c>
      <c r="V1676" s="3">
        <v>130.29</v>
      </c>
      <c r="W1676" s="3">
        <v>133.26</v>
      </c>
      <c r="X1676" s="3">
        <v>132.32</v>
      </c>
      <c r="Y1676" s="3">
        <v>121.15</v>
      </c>
      <c r="Z1676" s="3">
        <v>110.14</v>
      </c>
      <c r="AA1676" s="3">
        <v>103.54</v>
      </c>
      <c r="AB1676" s="3">
        <v>97.63</v>
      </c>
      <c r="AC1676" s="3">
        <v>99.15</v>
      </c>
      <c r="AD1676" s="3">
        <v>101.26</v>
      </c>
      <c r="AE1676" s="3">
        <v>104.46</v>
      </c>
      <c r="AF1676" s="3">
        <v>108.91</v>
      </c>
      <c r="AG1676" s="3">
        <v>112.99</v>
      </c>
      <c r="AH1676" s="3">
        <v>115.72</v>
      </c>
      <c r="AI1676" s="3">
        <v>117.79</v>
      </c>
      <c r="AJ1676" s="3">
        <v>118.66</v>
      </c>
      <c r="AK1676" s="3">
        <v>108.21</v>
      </c>
      <c r="AL1676" s="3">
        <v>96.69</v>
      </c>
      <c r="AM1676" s="3">
        <v>86.4</v>
      </c>
      <c r="AN1676" s="3">
        <v>80.83</v>
      </c>
      <c r="AO1676" s="3">
        <v>77.8</v>
      </c>
      <c r="AP1676" s="3">
        <v>74.78</v>
      </c>
      <c r="AQ1676" s="3">
        <v>77.540000000000006</v>
      </c>
      <c r="AR1676" s="3">
        <v>82.78</v>
      </c>
      <c r="AS1676" s="3">
        <v>88.52</v>
      </c>
      <c r="AT1676" s="3">
        <v>94.49</v>
      </c>
      <c r="AU1676" s="3">
        <v>99.21</v>
      </c>
      <c r="AV1676" s="3">
        <v>100.99</v>
      </c>
      <c r="AW1676" s="3">
        <v>95.52</v>
      </c>
      <c r="AX1676" s="3">
        <v>85.53</v>
      </c>
      <c r="AY1676" s="3">
        <v>79.64</v>
      </c>
    </row>
    <row r="1677" spans="1:51" x14ac:dyDescent="0.35">
      <c r="A1677" s="5">
        <f t="shared" si="26"/>
        <v>45072</v>
      </c>
      <c r="B1677" t="s">
        <v>2554</v>
      </c>
      <c r="C1677" s="2">
        <v>45072</v>
      </c>
      <c r="D1677" s="3">
        <v>57.36</v>
      </c>
      <c r="E1677" s="3">
        <v>55.34</v>
      </c>
      <c r="F1677" s="3">
        <v>63.19</v>
      </c>
      <c r="G1677" s="3">
        <v>70.819999999999993</v>
      </c>
      <c r="H1677" s="3">
        <v>80.069999999999993</v>
      </c>
      <c r="I1677" s="3">
        <v>102.08</v>
      </c>
      <c r="J1677" s="3">
        <v>119.88</v>
      </c>
      <c r="K1677" s="3">
        <v>122.38</v>
      </c>
      <c r="L1677" s="3">
        <v>122.37</v>
      </c>
      <c r="M1677" s="3">
        <v>116.43</v>
      </c>
      <c r="N1677" s="3">
        <v>111.69</v>
      </c>
      <c r="O1677" s="3">
        <v>107.32</v>
      </c>
      <c r="P1677" s="3">
        <v>103.57</v>
      </c>
      <c r="Q1677" s="3">
        <v>103.02</v>
      </c>
      <c r="R1677" s="3">
        <v>104.77</v>
      </c>
      <c r="S1677" s="3">
        <v>108.94</v>
      </c>
      <c r="T1677" s="3">
        <v>114.7</v>
      </c>
      <c r="U1677" s="3">
        <v>120.7</v>
      </c>
      <c r="V1677" s="3">
        <v>124.63</v>
      </c>
      <c r="W1677" s="3">
        <v>129.21</v>
      </c>
      <c r="X1677" s="3">
        <v>129.69</v>
      </c>
      <c r="Y1677" s="3">
        <v>118.76</v>
      </c>
      <c r="Z1677" s="3">
        <v>107.75</v>
      </c>
      <c r="AA1677" s="3">
        <v>101.15</v>
      </c>
      <c r="AB1677" s="3">
        <v>95.25</v>
      </c>
      <c r="AC1677" s="3">
        <v>96.77</v>
      </c>
      <c r="AD1677" s="3">
        <v>98.88</v>
      </c>
      <c r="AE1677" s="3">
        <v>102.08</v>
      </c>
      <c r="AF1677" s="3">
        <v>106.53</v>
      </c>
      <c r="AG1677" s="3">
        <v>110.62</v>
      </c>
      <c r="AH1677" s="3">
        <v>113.35</v>
      </c>
      <c r="AI1677" s="3">
        <v>115.42</v>
      </c>
      <c r="AJ1677" s="3">
        <v>116.29</v>
      </c>
      <c r="AK1677" s="3">
        <v>105.84</v>
      </c>
      <c r="AL1677" s="3">
        <v>94.32</v>
      </c>
      <c r="AM1677" s="3">
        <v>84.03</v>
      </c>
      <c r="AN1677" s="3">
        <v>78.47</v>
      </c>
      <c r="AO1677" s="3">
        <v>75.44</v>
      </c>
      <c r="AP1677" s="3">
        <v>72.42</v>
      </c>
      <c r="AQ1677" s="3">
        <v>75.180000000000007</v>
      </c>
      <c r="AR1677" s="3">
        <v>80.42</v>
      </c>
      <c r="AS1677" s="3">
        <v>86.16</v>
      </c>
      <c r="AT1677" s="3">
        <v>92.14</v>
      </c>
      <c r="AU1677" s="3">
        <v>96.86</v>
      </c>
      <c r="AV1677" s="3">
        <v>98.64</v>
      </c>
      <c r="AW1677" s="3">
        <v>93.17</v>
      </c>
      <c r="AX1677" s="3">
        <v>83.18</v>
      </c>
      <c r="AY1677" s="3">
        <v>77.290000000000006</v>
      </c>
    </row>
    <row r="1678" spans="1:51" x14ac:dyDescent="0.35">
      <c r="A1678" s="5">
        <f t="shared" si="26"/>
        <v>45075</v>
      </c>
      <c r="B1678" t="s">
        <v>2555</v>
      </c>
      <c r="C1678" s="2">
        <v>45075</v>
      </c>
      <c r="D1678" s="3">
        <v>57.36</v>
      </c>
      <c r="E1678" s="3">
        <v>55.34</v>
      </c>
      <c r="F1678" s="3">
        <v>63.19</v>
      </c>
      <c r="G1678" s="3">
        <v>70.819999999999993</v>
      </c>
      <c r="H1678" s="3">
        <v>80.069999999999993</v>
      </c>
      <c r="I1678" s="3">
        <v>102.08</v>
      </c>
      <c r="J1678" s="3">
        <v>119.88</v>
      </c>
      <c r="K1678" s="3">
        <v>122.38</v>
      </c>
      <c r="L1678" s="3">
        <v>122.37</v>
      </c>
      <c r="M1678" s="3">
        <v>116.43</v>
      </c>
      <c r="N1678" s="3">
        <v>111.69</v>
      </c>
      <c r="O1678" s="3">
        <v>107.32</v>
      </c>
      <c r="P1678" s="3">
        <v>103.57</v>
      </c>
      <c r="Q1678" s="3">
        <v>103.02</v>
      </c>
      <c r="R1678" s="3">
        <v>104.77</v>
      </c>
      <c r="S1678" s="3">
        <v>108.94</v>
      </c>
      <c r="T1678" s="3">
        <v>114.7</v>
      </c>
      <c r="U1678" s="3">
        <v>120.7</v>
      </c>
      <c r="V1678" s="3">
        <v>124.63</v>
      </c>
      <c r="W1678" s="3">
        <v>129.21</v>
      </c>
      <c r="X1678" s="3">
        <v>129.69</v>
      </c>
      <c r="Y1678" s="3">
        <v>118.76</v>
      </c>
      <c r="Z1678" s="3">
        <v>107.75</v>
      </c>
      <c r="AA1678" s="3">
        <v>101.15</v>
      </c>
      <c r="AB1678" s="3">
        <v>95.25</v>
      </c>
      <c r="AC1678" s="3">
        <v>96.77</v>
      </c>
      <c r="AD1678" s="3">
        <v>98.88</v>
      </c>
      <c r="AE1678" s="3">
        <v>102.08</v>
      </c>
      <c r="AF1678" s="3">
        <v>106.53</v>
      </c>
      <c r="AG1678" s="3">
        <v>110.62</v>
      </c>
      <c r="AH1678" s="3">
        <v>113.35</v>
      </c>
      <c r="AI1678" s="3">
        <v>115.42</v>
      </c>
      <c r="AJ1678" s="3">
        <v>116.29</v>
      </c>
      <c r="AK1678" s="3">
        <v>105.84</v>
      </c>
      <c r="AL1678" s="3">
        <v>94.32</v>
      </c>
      <c r="AM1678" s="3">
        <v>84.03</v>
      </c>
      <c r="AN1678" s="3">
        <v>78.47</v>
      </c>
      <c r="AO1678" s="3">
        <v>75.44</v>
      </c>
      <c r="AP1678" s="3">
        <v>72.42</v>
      </c>
      <c r="AQ1678" s="3">
        <v>75.180000000000007</v>
      </c>
      <c r="AR1678" s="3">
        <v>80.42</v>
      </c>
      <c r="AS1678" s="3">
        <v>86.16</v>
      </c>
      <c r="AT1678" s="3">
        <v>92.14</v>
      </c>
      <c r="AU1678" s="3">
        <v>96.86</v>
      </c>
      <c r="AV1678" s="3">
        <v>98.64</v>
      </c>
      <c r="AW1678" s="3">
        <v>93.17</v>
      </c>
      <c r="AX1678" s="3">
        <v>83.18</v>
      </c>
      <c r="AY1678" s="3">
        <v>77.290000000000006</v>
      </c>
    </row>
    <row r="1679" spans="1:51" x14ac:dyDescent="0.35">
      <c r="A1679" s="5">
        <f t="shared" ref="A1679:A1742" si="27">+A1674+7</f>
        <v>45076</v>
      </c>
      <c r="B1679" t="s">
        <v>2556</v>
      </c>
      <c r="C1679" s="2">
        <v>45076</v>
      </c>
      <c r="D1679" s="3">
        <v>58.29</v>
      </c>
      <c r="E1679" s="3">
        <v>57.59</v>
      </c>
      <c r="F1679" s="3">
        <v>64.2</v>
      </c>
      <c r="G1679" s="3">
        <v>71.45</v>
      </c>
      <c r="H1679" s="3">
        <v>80</v>
      </c>
      <c r="I1679" s="3">
        <v>102.25</v>
      </c>
      <c r="J1679" s="3">
        <v>117.82</v>
      </c>
      <c r="K1679" s="3">
        <v>119.91</v>
      </c>
      <c r="L1679" s="3">
        <v>119.9</v>
      </c>
      <c r="M1679" s="3">
        <v>113.96</v>
      </c>
      <c r="N1679" s="3">
        <v>109.94</v>
      </c>
      <c r="O1679" s="3">
        <v>106.43</v>
      </c>
      <c r="P1679" s="3">
        <v>103.17</v>
      </c>
      <c r="Q1679" s="3">
        <v>102.54</v>
      </c>
      <c r="R1679" s="3">
        <v>104.23</v>
      </c>
      <c r="S1679" s="3">
        <v>108.34</v>
      </c>
      <c r="T1679" s="3">
        <v>113.93</v>
      </c>
      <c r="U1679" s="3">
        <v>119.23</v>
      </c>
      <c r="V1679" s="3">
        <v>123.16</v>
      </c>
      <c r="W1679" s="3">
        <v>127.74</v>
      </c>
      <c r="X1679" s="3">
        <v>128.22</v>
      </c>
      <c r="Y1679" s="3">
        <v>117.29</v>
      </c>
      <c r="Z1679" s="3">
        <v>106.71</v>
      </c>
      <c r="AA1679" s="3">
        <v>100.11</v>
      </c>
      <c r="AB1679" s="3">
        <v>94.21</v>
      </c>
      <c r="AC1679" s="3">
        <v>95.73</v>
      </c>
      <c r="AD1679" s="3">
        <v>97.84</v>
      </c>
      <c r="AE1679" s="3">
        <v>101.04</v>
      </c>
      <c r="AF1679" s="3">
        <v>105.49</v>
      </c>
      <c r="AG1679" s="3">
        <v>109.58</v>
      </c>
      <c r="AH1679" s="3">
        <v>112.31</v>
      </c>
      <c r="AI1679" s="3">
        <v>114.38</v>
      </c>
      <c r="AJ1679" s="3">
        <v>115.25</v>
      </c>
      <c r="AK1679" s="3">
        <v>104.8</v>
      </c>
      <c r="AL1679" s="3">
        <v>93.28</v>
      </c>
      <c r="AM1679" s="3">
        <v>82.99</v>
      </c>
      <c r="AN1679" s="3">
        <v>77.430000000000007</v>
      </c>
      <c r="AO1679" s="3">
        <v>74.400000000000006</v>
      </c>
      <c r="AP1679" s="3">
        <v>71.38</v>
      </c>
      <c r="AQ1679" s="3">
        <v>74.14</v>
      </c>
      <c r="AR1679" s="3">
        <v>79.38</v>
      </c>
      <c r="AS1679" s="3">
        <v>85.12</v>
      </c>
      <c r="AT1679" s="3">
        <v>91.1</v>
      </c>
      <c r="AU1679" s="3">
        <v>95.82</v>
      </c>
      <c r="AV1679" s="3">
        <v>97.6</v>
      </c>
      <c r="AW1679" s="3">
        <v>92.13</v>
      </c>
      <c r="AX1679" s="3">
        <v>82.14</v>
      </c>
      <c r="AY1679" s="3">
        <v>76.25</v>
      </c>
    </row>
    <row r="1680" spans="1:51" x14ac:dyDescent="0.35">
      <c r="A1680" s="5">
        <f t="shared" si="27"/>
        <v>45077</v>
      </c>
      <c r="B1680" t="s">
        <v>2557</v>
      </c>
      <c r="C1680" s="2">
        <v>45077</v>
      </c>
      <c r="D1680" s="3">
        <v>63.53</v>
      </c>
      <c r="E1680" s="3">
        <v>70.14</v>
      </c>
      <c r="F1680" s="3">
        <v>76.19</v>
      </c>
      <c r="G1680" s="3">
        <v>83.97</v>
      </c>
      <c r="H1680" s="3">
        <v>105.96</v>
      </c>
      <c r="I1680" s="3">
        <v>118.75</v>
      </c>
      <c r="J1680" s="3">
        <v>121.06</v>
      </c>
      <c r="K1680" s="3">
        <v>120.57</v>
      </c>
      <c r="L1680" s="3">
        <v>115.07</v>
      </c>
      <c r="M1680" s="3">
        <v>111.47</v>
      </c>
      <c r="N1680" s="3">
        <v>108.79</v>
      </c>
      <c r="O1680" s="3">
        <v>106.23</v>
      </c>
      <c r="P1680" s="3">
        <v>105.09</v>
      </c>
      <c r="Q1680" s="3">
        <v>106.63</v>
      </c>
      <c r="R1680" s="3">
        <v>110.62</v>
      </c>
      <c r="S1680" s="3">
        <v>115.95</v>
      </c>
      <c r="T1680" s="3">
        <v>121.11</v>
      </c>
      <c r="U1680" s="3">
        <v>124.95</v>
      </c>
      <c r="V1680" s="3">
        <v>129.47</v>
      </c>
      <c r="W1680" s="3">
        <v>129.85</v>
      </c>
      <c r="X1680" s="3">
        <v>118.74</v>
      </c>
      <c r="Y1680" s="3">
        <v>106.7</v>
      </c>
      <c r="Z1680" s="3">
        <v>101.61</v>
      </c>
      <c r="AA1680" s="3">
        <v>95.71</v>
      </c>
      <c r="AB1680" s="3">
        <v>97.23</v>
      </c>
      <c r="AC1680" s="3">
        <v>99.34</v>
      </c>
      <c r="AD1680" s="3">
        <v>102.54</v>
      </c>
      <c r="AE1680" s="3">
        <v>107.02</v>
      </c>
      <c r="AF1680" s="3">
        <v>111.11</v>
      </c>
      <c r="AG1680" s="3">
        <v>113.84</v>
      </c>
      <c r="AH1680" s="3">
        <v>115.91</v>
      </c>
      <c r="AI1680" s="3">
        <v>116.78</v>
      </c>
      <c r="AJ1680" s="3">
        <v>106.33</v>
      </c>
      <c r="AK1680" s="3">
        <v>94.81</v>
      </c>
      <c r="AL1680" s="3">
        <v>84.52</v>
      </c>
      <c r="AM1680" s="3">
        <v>78.959999999999994</v>
      </c>
      <c r="AN1680" s="3">
        <v>75.930000000000007</v>
      </c>
      <c r="AO1680" s="3">
        <v>72.91</v>
      </c>
      <c r="AP1680" s="3">
        <v>75.67</v>
      </c>
      <c r="AQ1680" s="3">
        <v>80.91</v>
      </c>
      <c r="AR1680" s="3">
        <v>86.65</v>
      </c>
      <c r="AS1680" s="3">
        <v>92.63</v>
      </c>
      <c r="AT1680" s="3">
        <v>97.35</v>
      </c>
      <c r="AU1680" s="3">
        <v>99.13</v>
      </c>
      <c r="AV1680" s="3">
        <v>93.66</v>
      </c>
      <c r="AW1680" s="3">
        <v>83.67</v>
      </c>
      <c r="AX1680" s="3">
        <v>77.78</v>
      </c>
      <c r="AY1680" s="3">
        <v>74.27</v>
      </c>
    </row>
    <row r="1681" spans="1:51" x14ac:dyDescent="0.35">
      <c r="A1681" s="5">
        <f t="shared" si="27"/>
        <v>45078</v>
      </c>
      <c r="B1681" t="s">
        <v>2558</v>
      </c>
      <c r="C1681" s="2">
        <v>45078</v>
      </c>
      <c r="D1681" s="3">
        <v>54.27</v>
      </c>
      <c r="E1681" s="3">
        <v>60.98</v>
      </c>
      <c r="F1681" s="3">
        <v>68.25</v>
      </c>
      <c r="G1681" s="3">
        <v>78</v>
      </c>
      <c r="H1681" s="3">
        <v>99.98</v>
      </c>
      <c r="I1681" s="3">
        <v>113.4</v>
      </c>
      <c r="J1681" s="3">
        <v>115.63</v>
      </c>
      <c r="K1681" s="3">
        <v>116.02</v>
      </c>
      <c r="L1681" s="3">
        <v>110.02</v>
      </c>
      <c r="M1681" s="3">
        <v>106.11</v>
      </c>
      <c r="N1681" s="3">
        <v>103.61</v>
      </c>
      <c r="O1681" s="3">
        <v>101.5</v>
      </c>
      <c r="P1681" s="3">
        <v>100.44</v>
      </c>
      <c r="Q1681" s="3">
        <v>101.99</v>
      </c>
      <c r="R1681" s="3">
        <v>105.98</v>
      </c>
      <c r="S1681" s="3">
        <v>111.61</v>
      </c>
      <c r="T1681" s="3">
        <v>116.64</v>
      </c>
      <c r="U1681" s="3">
        <v>120.48</v>
      </c>
      <c r="V1681" s="3">
        <v>124.56</v>
      </c>
      <c r="W1681" s="3">
        <v>124.8</v>
      </c>
      <c r="X1681" s="3">
        <v>113.46</v>
      </c>
      <c r="Y1681" s="3">
        <v>102.5</v>
      </c>
      <c r="Z1681" s="3">
        <v>96.75</v>
      </c>
      <c r="AA1681" s="3">
        <v>90.71</v>
      </c>
      <c r="AB1681" s="3">
        <v>92.69</v>
      </c>
      <c r="AC1681" s="3">
        <v>94.69</v>
      </c>
      <c r="AD1681" s="3">
        <v>97.57</v>
      </c>
      <c r="AE1681" s="3">
        <v>101.83</v>
      </c>
      <c r="AF1681" s="3">
        <v>105.72</v>
      </c>
      <c r="AG1681" s="3">
        <v>108.49</v>
      </c>
      <c r="AH1681" s="3">
        <v>111.49</v>
      </c>
      <c r="AI1681" s="3">
        <v>112.36</v>
      </c>
      <c r="AJ1681" s="3">
        <v>102.59</v>
      </c>
      <c r="AK1681" s="3">
        <v>90.57</v>
      </c>
      <c r="AL1681" s="3">
        <v>81.150000000000006</v>
      </c>
      <c r="AM1681" s="3">
        <v>75.66</v>
      </c>
      <c r="AN1681" s="3">
        <v>72.680000000000007</v>
      </c>
      <c r="AO1681" s="3">
        <v>69.7</v>
      </c>
      <c r="AP1681" s="3">
        <v>72.489999999999995</v>
      </c>
      <c r="AQ1681" s="3">
        <v>78.61</v>
      </c>
      <c r="AR1681" s="3">
        <v>84.37</v>
      </c>
      <c r="AS1681" s="3">
        <v>90.39</v>
      </c>
      <c r="AT1681" s="3">
        <v>95.28</v>
      </c>
      <c r="AU1681" s="3">
        <v>97.13</v>
      </c>
      <c r="AV1681" s="3">
        <v>91.79</v>
      </c>
      <c r="AW1681" s="3">
        <v>81.84</v>
      </c>
      <c r="AX1681" s="3">
        <v>75.95</v>
      </c>
      <c r="AY1681" s="3">
        <v>72.44</v>
      </c>
    </row>
    <row r="1682" spans="1:51" x14ac:dyDescent="0.35">
      <c r="A1682" s="5">
        <f t="shared" si="27"/>
        <v>45079</v>
      </c>
      <c r="B1682" t="s">
        <v>2559</v>
      </c>
      <c r="C1682" s="2">
        <v>45079</v>
      </c>
      <c r="D1682" s="3">
        <v>54.95</v>
      </c>
      <c r="E1682" s="3">
        <v>61.65</v>
      </c>
      <c r="F1682" s="3">
        <v>69.31</v>
      </c>
      <c r="G1682" s="3">
        <v>77.819999999999993</v>
      </c>
      <c r="H1682" s="3">
        <v>100.61</v>
      </c>
      <c r="I1682" s="3">
        <v>114.5</v>
      </c>
      <c r="J1682" s="3">
        <v>116.29</v>
      </c>
      <c r="K1682" s="3">
        <v>116.2</v>
      </c>
      <c r="L1682" s="3">
        <v>110.82</v>
      </c>
      <c r="M1682" s="3">
        <v>107.12</v>
      </c>
      <c r="N1682" s="3">
        <v>104.04</v>
      </c>
      <c r="O1682" s="3">
        <v>101.74</v>
      </c>
      <c r="P1682" s="3">
        <v>99.99</v>
      </c>
      <c r="Q1682" s="3">
        <v>101.54</v>
      </c>
      <c r="R1682" s="3">
        <v>105.51</v>
      </c>
      <c r="S1682" s="3">
        <v>111.23</v>
      </c>
      <c r="T1682" s="3">
        <v>116.51</v>
      </c>
      <c r="U1682" s="3">
        <v>119.4</v>
      </c>
      <c r="V1682" s="3">
        <v>124.7</v>
      </c>
      <c r="W1682" s="3">
        <v>124.32</v>
      </c>
      <c r="X1682" s="3">
        <v>112.76</v>
      </c>
      <c r="Y1682" s="3">
        <v>102.7</v>
      </c>
      <c r="Z1682" s="3">
        <v>96.96</v>
      </c>
      <c r="AA1682" s="3">
        <v>90.92</v>
      </c>
      <c r="AB1682" s="3">
        <v>92.92</v>
      </c>
      <c r="AC1682" s="3">
        <v>94.94</v>
      </c>
      <c r="AD1682" s="3">
        <v>97.67</v>
      </c>
      <c r="AE1682" s="3">
        <v>102.4</v>
      </c>
      <c r="AF1682" s="3">
        <v>106.12</v>
      </c>
      <c r="AG1682" s="3">
        <v>108.89</v>
      </c>
      <c r="AH1682" s="3">
        <v>112.03</v>
      </c>
      <c r="AI1682" s="3">
        <v>112.9</v>
      </c>
      <c r="AJ1682" s="3">
        <v>103.13</v>
      </c>
      <c r="AK1682" s="3">
        <v>90.67</v>
      </c>
      <c r="AL1682" s="3">
        <v>81.290000000000006</v>
      </c>
      <c r="AM1682" s="3">
        <v>75.84</v>
      </c>
      <c r="AN1682" s="3">
        <v>72.91</v>
      </c>
      <c r="AO1682" s="3">
        <v>69.97</v>
      </c>
      <c r="AP1682" s="3">
        <v>72.81</v>
      </c>
      <c r="AQ1682" s="3">
        <v>78.819999999999993</v>
      </c>
      <c r="AR1682" s="3">
        <v>84.64</v>
      </c>
      <c r="AS1682" s="3">
        <v>90.72</v>
      </c>
      <c r="AT1682" s="3">
        <v>95.33</v>
      </c>
      <c r="AU1682" s="3">
        <v>97.26</v>
      </c>
      <c r="AV1682" s="3">
        <v>92</v>
      </c>
      <c r="AW1682" s="3">
        <v>81.99</v>
      </c>
      <c r="AX1682" s="3">
        <v>76.099999999999994</v>
      </c>
      <c r="AY1682" s="3">
        <v>72.59</v>
      </c>
    </row>
    <row r="1683" spans="1:51" x14ac:dyDescent="0.35">
      <c r="A1683" s="5">
        <f t="shared" si="27"/>
        <v>45082</v>
      </c>
      <c r="B1683" t="s">
        <v>2560</v>
      </c>
      <c r="C1683" s="2">
        <v>45082</v>
      </c>
      <c r="D1683" s="3">
        <v>67.22</v>
      </c>
      <c r="E1683" s="3">
        <v>72.73</v>
      </c>
      <c r="F1683" s="3">
        <v>78.87</v>
      </c>
      <c r="G1683" s="3">
        <v>85.62</v>
      </c>
      <c r="H1683" s="3">
        <v>109.51</v>
      </c>
      <c r="I1683" s="3">
        <v>121.24</v>
      </c>
      <c r="J1683" s="3">
        <v>122.42</v>
      </c>
      <c r="K1683" s="3">
        <v>122.33</v>
      </c>
      <c r="L1683" s="3">
        <v>116.95</v>
      </c>
      <c r="M1683" s="3">
        <v>112.85</v>
      </c>
      <c r="N1683" s="3">
        <v>109.77</v>
      </c>
      <c r="O1683" s="3">
        <v>107.71</v>
      </c>
      <c r="P1683" s="3">
        <v>106.22</v>
      </c>
      <c r="Q1683" s="3">
        <v>107.77</v>
      </c>
      <c r="R1683" s="3">
        <v>111.53</v>
      </c>
      <c r="S1683" s="3">
        <v>116.88</v>
      </c>
      <c r="T1683" s="3">
        <v>121.8</v>
      </c>
      <c r="U1683" s="3">
        <v>124.6</v>
      </c>
      <c r="V1683" s="3">
        <v>129.9</v>
      </c>
      <c r="W1683" s="3">
        <v>129.52000000000001</v>
      </c>
      <c r="X1683" s="3">
        <v>117.96</v>
      </c>
      <c r="Y1683" s="3">
        <v>107.9</v>
      </c>
      <c r="Z1683" s="3">
        <v>101.8</v>
      </c>
      <c r="AA1683" s="3">
        <v>95.76</v>
      </c>
      <c r="AB1683" s="3">
        <v>97.76</v>
      </c>
      <c r="AC1683" s="3">
        <v>99.78</v>
      </c>
      <c r="AD1683" s="3">
        <v>102.51</v>
      </c>
      <c r="AE1683" s="3">
        <v>107.06</v>
      </c>
      <c r="AF1683" s="3">
        <v>110.61</v>
      </c>
      <c r="AG1683" s="3">
        <v>113.38</v>
      </c>
      <c r="AH1683" s="3">
        <v>116.52</v>
      </c>
      <c r="AI1683" s="3">
        <v>117.39</v>
      </c>
      <c r="AJ1683" s="3">
        <v>107.62</v>
      </c>
      <c r="AK1683" s="3">
        <v>94.89</v>
      </c>
      <c r="AL1683" s="3">
        <v>85.28</v>
      </c>
      <c r="AM1683" s="3">
        <v>79.83</v>
      </c>
      <c r="AN1683" s="3">
        <v>76.900000000000006</v>
      </c>
      <c r="AO1683" s="3">
        <v>73.959999999999994</v>
      </c>
      <c r="AP1683" s="3">
        <v>76.8</v>
      </c>
      <c r="AQ1683" s="3">
        <v>82.81</v>
      </c>
      <c r="AR1683" s="3">
        <v>88.63</v>
      </c>
      <c r="AS1683" s="3">
        <v>94.36</v>
      </c>
      <c r="AT1683" s="3">
        <v>98.97</v>
      </c>
      <c r="AU1683" s="3">
        <v>100.9</v>
      </c>
      <c r="AV1683" s="3">
        <v>95.64</v>
      </c>
      <c r="AW1683" s="3">
        <v>85.63</v>
      </c>
      <c r="AX1683" s="3">
        <v>79.739999999999995</v>
      </c>
      <c r="AY1683" s="3">
        <v>76.23</v>
      </c>
    </row>
    <row r="1684" spans="1:51" x14ac:dyDescent="0.35">
      <c r="A1684" s="5">
        <f t="shared" si="27"/>
        <v>45083</v>
      </c>
      <c r="B1684" t="s">
        <v>2561</v>
      </c>
      <c r="C1684" s="2">
        <v>45083</v>
      </c>
      <c r="D1684" s="3">
        <v>59.15</v>
      </c>
      <c r="E1684" s="3">
        <v>63.79</v>
      </c>
      <c r="F1684" s="3">
        <v>70</v>
      </c>
      <c r="G1684" s="3">
        <v>78.48</v>
      </c>
      <c r="H1684" s="3">
        <v>102.4</v>
      </c>
      <c r="I1684" s="3">
        <v>114.75</v>
      </c>
      <c r="J1684" s="3">
        <v>115.93</v>
      </c>
      <c r="K1684" s="3">
        <v>115.83</v>
      </c>
      <c r="L1684" s="3">
        <v>110.08</v>
      </c>
      <c r="M1684" s="3">
        <v>105.98</v>
      </c>
      <c r="N1684" s="3">
        <v>102.9</v>
      </c>
      <c r="O1684" s="3">
        <v>100.84</v>
      </c>
      <c r="P1684" s="3">
        <v>99.35</v>
      </c>
      <c r="Q1684" s="3">
        <v>100.9</v>
      </c>
      <c r="R1684" s="3">
        <v>104.66</v>
      </c>
      <c r="S1684" s="3">
        <v>110.02</v>
      </c>
      <c r="T1684" s="3">
        <v>114.94</v>
      </c>
      <c r="U1684" s="3">
        <v>117.74</v>
      </c>
      <c r="V1684" s="3">
        <v>123.04</v>
      </c>
      <c r="W1684" s="3">
        <v>122.66</v>
      </c>
      <c r="X1684" s="3">
        <v>112.25</v>
      </c>
      <c r="Y1684" s="3">
        <v>103.8</v>
      </c>
      <c r="Z1684" s="3">
        <v>97.7</v>
      </c>
      <c r="AA1684" s="3">
        <v>91.66</v>
      </c>
      <c r="AB1684" s="3">
        <v>93.66</v>
      </c>
      <c r="AC1684" s="3">
        <v>95.68</v>
      </c>
      <c r="AD1684" s="3">
        <v>98.42</v>
      </c>
      <c r="AE1684" s="3">
        <v>102.41</v>
      </c>
      <c r="AF1684" s="3">
        <v>105.42</v>
      </c>
      <c r="AG1684" s="3">
        <v>108.19</v>
      </c>
      <c r="AH1684" s="3">
        <v>111.03</v>
      </c>
      <c r="AI1684" s="3">
        <v>111.9</v>
      </c>
      <c r="AJ1684" s="3">
        <v>102.94</v>
      </c>
      <c r="AK1684" s="3">
        <v>91.41</v>
      </c>
      <c r="AL1684" s="3">
        <v>82.43</v>
      </c>
      <c r="AM1684" s="3">
        <v>76.989999999999995</v>
      </c>
      <c r="AN1684" s="3">
        <v>74.06</v>
      </c>
      <c r="AO1684" s="3">
        <v>71.12</v>
      </c>
      <c r="AP1684" s="3">
        <v>73.959999999999994</v>
      </c>
      <c r="AQ1684" s="3">
        <v>79.97</v>
      </c>
      <c r="AR1684" s="3">
        <v>85.79</v>
      </c>
      <c r="AS1684" s="3">
        <v>91.52</v>
      </c>
      <c r="AT1684" s="3">
        <v>96.14</v>
      </c>
      <c r="AU1684" s="3">
        <v>98.07</v>
      </c>
      <c r="AV1684" s="3">
        <v>92.81</v>
      </c>
      <c r="AW1684" s="3">
        <v>82.8</v>
      </c>
      <c r="AX1684" s="3">
        <v>77.14</v>
      </c>
      <c r="AY1684" s="3">
        <v>73.63</v>
      </c>
    </row>
    <row r="1685" spans="1:51" x14ac:dyDescent="0.35">
      <c r="A1685" s="5">
        <f t="shared" si="27"/>
        <v>45084</v>
      </c>
      <c r="B1685" t="s">
        <v>2562</v>
      </c>
      <c r="C1685" s="2">
        <v>45084</v>
      </c>
      <c r="D1685" s="3">
        <v>62.27</v>
      </c>
      <c r="E1685" s="3">
        <v>67.260000000000005</v>
      </c>
      <c r="F1685" s="3">
        <v>72.099999999999994</v>
      </c>
      <c r="G1685" s="3">
        <v>79.959999999999994</v>
      </c>
      <c r="H1685" s="3">
        <v>103.56</v>
      </c>
      <c r="I1685" s="3">
        <v>114.92</v>
      </c>
      <c r="J1685" s="3">
        <v>116.47</v>
      </c>
      <c r="K1685" s="3">
        <v>116.42</v>
      </c>
      <c r="L1685" s="3">
        <v>110.76</v>
      </c>
      <c r="M1685" s="3">
        <v>107</v>
      </c>
      <c r="N1685" s="3">
        <v>103.92</v>
      </c>
      <c r="O1685" s="3">
        <v>101.86</v>
      </c>
      <c r="P1685" s="3">
        <v>100.37</v>
      </c>
      <c r="Q1685" s="3">
        <v>101.92</v>
      </c>
      <c r="R1685" s="3">
        <v>105.68</v>
      </c>
      <c r="S1685" s="3">
        <v>111.04</v>
      </c>
      <c r="T1685" s="3">
        <v>115.96</v>
      </c>
      <c r="U1685" s="3">
        <v>118.76</v>
      </c>
      <c r="V1685" s="3">
        <v>124.06</v>
      </c>
      <c r="W1685" s="3">
        <v>123.68</v>
      </c>
      <c r="X1685" s="3">
        <v>113.27</v>
      </c>
      <c r="Y1685" s="3">
        <v>104.82</v>
      </c>
      <c r="Z1685" s="3">
        <v>98.72</v>
      </c>
      <c r="AA1685" s="3">
        <v>92.68</v>
      </c>
      <c r="AB1685" s="3">
        <v>94.68</v>
      </c>
      <c r="AC1685" s="3">
        <v>96.78</v>
      </c>
      <c r="AD1685" s="3">
        <v>99.64</v>
      </c>
      <c r="AE1685" s="3">
        <v>103.76</v>
      </c>
      <c r="AF1685" s="3">
        <v>106.77</v>
      </c>
      <c r="AG1685" s="3">
        <v>109.54</v>
      </c>
      <c r="AH1685" s="3">
        <v>112.38</v>
      </c>
      <c r="AI1685" s="3">
        <v>113.25</v>
      </c>
      <c r="AJ1685" s="3">
        <v>104.29</v>
      </c>
      <c r="AK1685" s="3">
        <v>92.76</v>
      </c>
      <c r="AL1685" s="3">
        <v>83.78</v>
      </c>
      <c r="AM1685" s="3">
        <v>78.34</v>
      </c>
      <c r="AN1685" s="3">
        <v>75.41</v>
      </c>
      <c r="AO1685" s="3">
        <v>72.47</v>
      </c>
      <c r="AP1685" s="3">
        <v>75.31</v>
      </c>
      <c r="AQ1685" s="3">
        <v>81.319999999999993</v>
      </c>
      <c r="AR1685" s="3">
        <v>87.14</v>
      </c>
      <c r="AS1685" s="3">
        <v>92.87</v>
      </c>
      <c r="AT1685" s="3">
        <v>97.49</v>
      </c>
      <c r="AU1685" s="3">
        <v>99.42</v>
      </c>
      <c r="AV1685" s="3">
        <v>94.16</v>
      </c>
      <c r="AW1685" s="3">
        <v>84.15</v>
      </c>
      <c r="AX1685" s="3">
        <v>78.489999999999995</v>
      </c>
      <c r="AY1685" s="3">
        <v>74.98</v>
      </c>
    </row>
    <row r="1686" spans="1:51" x14ac:dyDescent="0.35">
      <c r="A1686" s="5">
        <f t="shared" si="27"/>
        <v>45085</v>
      </c>
      <c r="B1686" t="s">
        <v>2563</v>
      </c>
      <c r="C1686" s="2">
        <v>45085</v>
      </c>
      <c r="D1686" s="3">
        <v>63.39</v>
      </c>
      <c r="E1686" s="3">
        <v>68.73</v>
      </c>
      <c r="F1686" s="3">
        <v>73.63</v>
      </c>
      <c r="G1686" s="3">
        <v>81.97</v>
      </c>
      <c r="H1686" s="3">
        <v>106.37</v>
      </c>
      <c r="I1686" s="3">
        <v>117.82</v>
      </c>
      <c r="J1686" s="3">
        <v>118.72</v>
      </c>
      <c r="K1686" s="3">
        <v>118.48</v>
      </c>
      <c r="L1686" s="3">
        <v>112.63</v>
      </c>
      <c r="M1686" s="3">
        <v>108.45</v>
      </c>
      <c r="N1686" s="3">
        <v>105.36</v>
      </c>
      <c r="O1686" s="3">
        <v>103.3</v>
      </c>
      <c r="P1686" s="3">
        <v>101.81</v>
      </c>
      <c r="Q1686" s="3">
        <v>103.35</v>
      </c>
      <c r="R1686" s="3">
        <v>107.11</v>
      </c>
      <c r="S1686" s="3">
        <v>112.47</v>
      </c>
      <c r="T1686" s="3">
        <v>117.39</v>
      </c>
      <c r="U1686" s="3">
        <v>120.19</v>
      </c>
      <c r="V1686" s="3">
        <v>125.49</v>
      </c>
      <c r="W1686" s="3">
        <v>125.11</v>
      </c>
      <c r="X1686" s="3">
        <v>114.7</v>
      </c>
      <c r="Y1686" s="3">
        <v>106.25</v>
      </c>
      <c r="Z1686" s="3">
        <v>100.15</v>
      </c>
      <c r="AA1686" s="3">
        <v>94.11</v>
      </c>
      <c r="AB1686" s="3">
        <v>96.11</v>
      </c>
      <c r="AC1686" s="3">
        <v>98.21</v>
      </c>
      <c r="AD1686" s="3">
        <v>101.07</v>
      </c>
      <c r="AE1686" s="3">
        <v>105.19</v>
      </c>
      <c r="AF1686" s="3">
        <v>108.2</v>
      </c>
      <c r="AG1686" s="3">
        <v>110.97</v>
      </c>
      <c r="AH1686" s="3">
        <v>113.81</v>
      </c>
      <c r="AI1686" s="3">
        <v>114.68</v>
      </c>
      <c r="AJ1686" s="3">
        <v>105.72</v>
      </c>
      <c r="AK1686" s="3">
        <v>94.44</v>
      </c>
      <c r="AL1686" s="3">
        <v>85.46</v>
      </c>
      <c r="AM1686" s="3">
        <v>80.02</v>
      </c>
      <c r="AN1686" s="3">
        <v>77.09</v>
      </c>
      <c r="AO1686" s="3">
        <v>74.150000000000006</v>
      </c>
      <c r="AP1686" s="3">
        <v>76.989999999999995</v>
      </c>
      <c r="AQ1686" s="3">
        <v>83</v>
      </c>
      <c r="AR1686" s="3">
        <v>88.82</v>
      </c>
      <c r="AS1686" s="3">
        <v>94.55</v>
      </c>
      <c r="AT1686" s="3">
        <v>99.17</v>
      </c>
      <c r="AU1686" s="3">
        <v>101.1</v>
      </c>
      <c r="AV1686" s="3">
        <v>95.84</v>
      </c>
      <c r="AW1686" s="3">
        <v>85.83</v>
      </c>
      <c r="AX1686" s="3">
        <v>80.17</v>
      </c>
      <c r="AY1686" s="3">
        <v>76.66</v>
      </c>
    </row>
    <row r="1687" spans="1:51" x14ac:dyDescent="0.35">
      <c r="A1687" s="5">
        <f t="shared" si="27"/>
        <v>45086</v>
      </c>
      <c r="B1687" t="s">
        <v>2564</v>
      </c>
      <c r="C1687" s="2">
        <v>45086</v>
      </c>
      <c r="D1687" s="3">
        <v>77.760000000000005</v>
      </c>
      <c r="E1687" s="3">
        <v>81.75</v>
      </c>
      <c r="F1687" s="3">
        <v>85.5</v>
      </c>
      <c r="G1687" s="3">
        <v>92.99</v>
      </c>
      <c r="H1687" s="3">
        <v>117.44</v>
      </c>
      <c r="I1687" s="3">
        <v>127.69</v>
      </c>
      <c r="J1687" s="3">
        <v>128.01</v>
      </c>
      <c r="K1687" s="3">
        <v>128.01</v>
      </c>
      <c r="L1687" s="3">
        <v>122.45</v>
      </c>
      <c r="M1687" s="3">
        <v>116.08</v>
      </c>
      <c r="N1687" s="3">
        <v>112.1</v>
      </c>
      <c r="O1687" s="3">
        <v>110</v>
      </c>
      <c r="P1687" s="3">
        <v>108.92</v>
      </c>
      <c r="Q1687" s="3">
        <v>110.58</v>
      </c>
      <c r="R1687" s="3">
        <v>114.01</v>
      </c>
      <c r="S1687" s="3">
        <v>119.58</v>
      </c>
      <c r="T1687" s="3">
        <v>124.41</v>
      </c>
      <c r="U1687" s="3">
        <v>127.21</v>
      </c>
      <c r="V1687" s="3">
        <v>132.54</v>
      </c>
      <c r="W1687" s="3">
        <v>131.72</v>
      </c>
      <c r="X1687" s="3">
        <v>121.04</v>
      </c>
      <c r="Y1687" s="3">
        <v>109.62</v>
      </c>
      <c r="Z1687" s="3">
        <v>102.75</v>
      </c>
      <c r="AA1687" s="3">
        <v>96.71</v>
      </c>
      <c r="AB1687" s="3">
        <v>98.26</v>
      </c>
      <c r="AC1687" s="3">
        <v>100.28</v>
      </c>
      <c r="AD1687" s="3">
        <v>102.97</v>
      </c>
      <c r="AE1687" s="3">
        <v>107.07</v>
      </c>
      <c r="AF1687" s="3">
        <v>109.86</v>
      </c>
      <c r="AG1687" s="3">
        <v>112.63</v>
      </c>
      <c r="AH1687" s="3">
        <v>115.47</v>
      </c>
      <c r="AI1687" s="3">
        <v>116.34</v>
      </c>
      <c r="AJ1687" s="3">
        <v>107.38</v>
      </c>
      <c r="AK1687" s="3">
        <v>98.14</v>
      </c>
      <c r="AL1687" s="3">
        <v>89.16</v>
      </c>
      <c r="AM1687" s="3">
        <v>83.72</v>
      </c>
      <c r="AN1687" s="3">
        <v>80.790000000000006</v>
      </c>
      <c r="AO1687" s="3">
        <v>77.849999999999994</v>
      </c>
      <c r="AP1687" s="3">
        <v>80.69</v>
      </c>
      <c r="AQ1687" s="3">
        <v>86.7</v>
      </c>
      <c r="AR1687" s="3">
        <v>92.52</v>
      </c>
      <c r="AS1687" s="3">
        <v>98.25</v>
      </c>
      <c r="AT1687" s="3">
        <v>102.87</v>
      </c>
      <c r="AU1687" s="3">
        <v>104.8</v>
      </c>
      <c r="AV1687" s="3">
        <v>99.54</v>
      </c>
      <c r="AW1687" s="3">
        <v>89.53</v>
      </c>
      <c r="AX1687" s="3">
        <v>83.87</v>
      </c>
      <c r="AY1687" s="3">
        <v>80.36</v>
      </c>
    </row>
    <row r="1688" spans="1:51" x14ac:dyDescent="0.35">
      <c r="A1688" s="5">
        <f t="shared" si="27"/>
        <v>45089</v>
      </c>
      <c r="B1688" t="s">
        <v>2565</v>
      </c>
      <c r="C1688" s="2">
        <v>45089</v>
      </c>
      <c r="D1688" s="3">
        <v>75.63</v>
      </c>
      <c r="E1688" s="3">
        <v>80.069999999999993</v>
      </c>
      <c r="F1688" s="3">
        <v>84.46</v>
      </c>
      <c r="G1688" s="3">
        <v>92.7</v>
      </c>
      <c r="H1688" s="3">
        <v>118.75</v>
      </c>
      <c r="I1688" s="3">
        <v>130.27000000000001</v>
      </c>
      <c r="J1688" s="3">
        <v>130.30000000000001</v>
      </c>
      <c r="K1688" s="3">
        <v>130.33000000000001</v>
      </c>
      <c r="L1688" s="3">
        <v>124.52</v>
      </c>
      <c r="M1688" s="3">
        <v>119.01</v>
      </c>
      <c r="N1688" s="3">
        <v>113.49</v>
      </c>
      <c r="O1688" s="3">
        <v>111.09</v>
      </c>
      <c r="P1688" s="3">
        <v>110</v>
      </c>
      <c r="Q1688" s="3">
        <v>111.66</v>
      </c>
      <c r="R1688" s="3">
        <v>115.01</v>
      </c>
      <c r="S1688" s="3">
        <v>120.13</v>
      </c>
      <c r="T1688" s="3">
        <v>124.96</v>
      </c>
      <c r="U1688" s="3">
        <v>127.76</v>
      </c>
      <c r="V1688" s="3">
        <v>133.09</v>
      </c>
      <c r="W1688" s="3">
        <v>132.27000000000001</v>
      </c>
      <c r="X1688" s="3">
        <v>121.59</v>
      </c>
      <c r="Y1688" s="3">
        <v>111.02</v>
      </c>
      <c r="Z1688" s="3">
        <v>104.15</v>
      </c>
      <c r="AA1688" s="3">
        <v>98.12</v>
      </c>
      <c r="AB1688" s="3">
        <v>99.68</v>
      </c>
      <c r="AC1688" s="3">
        <v>101.7</v>
      </c>
      <c r="AD1688" s="3">
        <v>104.39</v>
      </c>
      <c r="AE1688" s="3">
        <v>107.49</v>
      </c>
      <c r="AF1688" s="3">
        <v>109.79</v>
      </c>
      <c r="AG1688" s="3">
        <v>112.06</v>
      </c>
      <c r="AH1688" s="3">
        <v>114.4</v>
      </c>
      <c r="AI1688" s="3">
        <v>115.27</v>
      </c>
      <c r="AJ1688" s="3">
        <v>106.32</v>
      </c>
      <c r="AK1688" s="3">
        <v>97.58</v>
      </c>
      <c r="AL1688" s="3">
        <v>89.6</v>
      </c>
      <c r="AM1688" s="3">
        <v>84.16</v>
      </c>
      <c r="AN1688" s="3">
        <v>81.23</v>
      </c>
      <c r="AO1688" s="3">
        <v>78.290000000000006</v>
      </c>
      <c r="AP1688" s="3">
        <v>81.13</v>
      </c>
      <c r="AQ1688" s="3">
        <v>87.14</v>
      </c>
      <c r="AR1688" s="3">
        <v>92.96</v>
      </c>
      <c r="AS1688" s="3">
        <v>98.69</v>
      </c>
      <c r="AT1688" s="3">
        <v>103.31</v>
      </c>
      <c r="AU1688" s="3">
        <v>105.24</v>
      </c>
      <c r="AV1688" s="3">
        <v>99.98</v>
      </c>
      <c r="AW1688" s="3">
        <v>88.97</v>
      </c>
      <c r="AX1688" s="3">
        <v>81.31</v>
      </c>
      <c r="AY1688" s="3">
        <v>77.8</v>
      </c>
    </row>
    <row r="1689" spans="1:51" x14ac:dyDescent="0.35">
      <c r="A1689" s="5">
        <f t="shared" si="27"/>
        <v>45090</v>
      </c>
      <c r="B1689" t="s">
        <v>2566</v>
      </c>
      <c r="C1689" s="2">
        <v>45090</v>
      </c>
      <c r="D1689" s="3">
        <v>91.72</v>
      </c>
      <c r="E1689" s="3">
        <v>92.16</v>
      </c>
      <c r="F1689" s="3">
        <v>96.31</v>
      </c>
      <c r="G1689" s="3">
        <v>103.1</v>
      </c>
      <c r="H1689" s="3">
        <v>128.12</v>
      </c>
      <c r="I1689" s="3">
        <v>139.91999999999999</v>
      </c>
      <c r="J1689" s="3">
        <v>140.44999999999999</v>
      </c>
      <c r="K1689" s="3">
        <v>140.47999999999999</v>
      </c>
      <c r="L1689" s="3">
        <v>133.6</v>
      </c>
      <c r="M1689" s="3">
        <v>125.69</v>
      </c>
      <c r="N1689" s="3">
        <v>119.46</v>
      </c>
      <c r="O1689" s="3">
        <v>117.06</v>
      </c>
      <c r="P1689" s="3">
        <v>115.55</v>
      </c>
      <c r="Q1689" s="3">
        <v>117.18</v>
      </c>
      <c r="R1689" s="3">
        <v>120.52</v>
      </c>
      <c r="S1689" s="3">
        <v>125.87</v>
      </c>
      <c r="T1689" s="3">
        <v>131.69</v>
      </c>
      <c r="U1689" s="3">
        <v>134.47</v>
      </c>
      <c r="V1689" s="3">
        <v>138.78</v>
      </c>
      <c r="W1689" s="3">
        <v>137.91999999999999</v>
      </c>
      <c r="X1689" s="3">
        <v>124.16</v>
      </c>
      <c r="Y1689" s="3">
        <v>110.41</v>
      </c>
      <c r="Z1689" s="3">
        <v>105.37</v>
      </c>
      <c r="AA1689" s="3">
        <v>100.34</v>
      </c>
      <c r="AB1689" s="3">
        <v>101.9</v>
      </c>
      <c r="AC1689" s="3">
        <v>103.92</v>
      </c>
      <c r="AD1689" s="3">
        <v>106.11</v>
      </c>
      <c r="AE1689" s="3">
        <v>108.27</v>
      </c>
      <c r="AF1689" s="3">
        <v>110.21</v>
      </c>
      <c r="AG1689" s="3">
        <v>112.26</v>
      </c>
      <c r="AH1689" s="3">
        <v>114.58</v>
      </c>
      <c r="AI1689" s="3">
        <v>115.44</v>
      </c>
      <c r="AJ1689" s="3">
        <v>106.48</v>
      </c>
      <c r="AK1689" s="3">
        <v>98.74</v>
      </c>
      <c r="AL1689" s="3">
        <v>90.76</v>
      </c>
      <c r="AM1689" s="3">
        <v>85.32</v>
      </c>
      <c r="AN1689" s="3">
        <v>82.39</v>
      </c>
      <c r="AO1689" s="3">
        <v>79.44</v>
      </c>
      <c r="AP1689" s="3">
        <v>82.28</v>
      </c>
      <c r="AQ1689" s="3">
        <v>88.29</v>
      </c>
      <c r="AR1689" s="3">
        <v>94.1</v>
      </c>
      <c r="AS1689" s="3">
        <v>99.83</v>
      </c>
      <c r="AT1689" s="3">
        <v>104.45</v>
      </c>
      <c r="AU1689" s="3">
        <v>106.38</v>
      </c>
      <c r="AV1689" s="3">
        <v>101.11</v>
      </c>
      <c r="AW1689" s="3">
        <v>90.1</v>
      </c>
      <c r="AX1689" s="3">
        <v>82.44</v>
      </c>
      <c r="AY1689" s="3">
        <v>78.930000000000007</v>
      </c>
    </row>
    <row r="1690" spans="1:51" x14ac:dyDescent="0.35">
      <c r="A1690" s="5">
        <f t="shared" si="27"/>
        <v>45091</v>
      </c>
      <c r="B1690" t="s">
        <v>2568</v>
      </c>
      <c r="C1690" s="2">
        <v>45091</v>
      </c>
      <c r="D1690" s="3">
        <v>95.51</v>
      </c>
      <c r="E1690" s="3">
        <v>96.98</v>
      </c>
      <c r="F1690" s="3">
        <v>101.1</v>
      </c>
      <c r="G1690" s="3">
        <v>108.8</v>
      </c>
      <c r="H1690" s="3">
        <v>134.55000000000001</v>
      </c>
      <c r="I1690" s="3">
        <v>146.75</v>
      </c>
      <c r="J1690" s="3">
        <v>148.47999999999999</v>
      </c>
      <c r="K1690" s="3">
        <v>148.65</v>
      </c>
      <c r="L1690" s="3">
        <v>141.37</v>
      </c>
      <c r="M1690" s="3">
        <v>134.36000000000001</v>
      </c>
      <c r="N1690" s="3">
        <v>128.83000000000001</v>
      </c>
      <c r="O1690" s="3">
        <v>126.43</v>
      </c>
      <c r="P1690" s="3">
        <v>124.92</v>
      </c>
      <c r="Q1690" s="3">
        <v>126.55</v>
      </c>
      <c r="R1690" s="3">
        <v>129.88999999999999</v>
      </c>
      <c r="S1690" s="3">
        <v>136.05000000000001</v>
      </c>
      <c r="T1690" s="3">
        <v>141.97</v>
      </c>
      <c r="U1690" s="3">
        <v>144.75</v>
      </c>
      <c r="V1690" s="3">
        <v>149.06</v>
      </c>
      <c r="W1690" s="3">
        <v>147.19999999999999</v>
      </c>
      <c r="X1690" s="3">
        <v>130.44</v>
      </c>
      <c r="Y1690" s="3">
        <v>112.98</v>
      </c>
      <c r="Z1690" s="3">
        <v>108.38</v>
      </c>
      <c r="AA1690" s="3">
        <v>103.85</v>
      </c>
      <c r="AB1690" s="3">
        <v>105.41</v>
      </c>
      <c r="AC1690" s="3">
        <v>107.43</v>
      </c>
      <c r="AD1690" s="3">
        <v>109.62</v>
      </c>
      <c r="AE1690" s="3">
        <v>110.71</v>
      </c>
      <c r="AF1690" s="3">
        <v>112.45</v>
      </c>
      <c r="AG1690" s="3">
        <v>114.5</v>
      </c>
      <c r="AH1690" s="3">
        <v>116.82</v>
      </c>
      <c r="AI1690" s="3">
        <v>117.68</v>
      </c>
      <c r="AJ1690" s="3">
        <v>108.72</v>
      </c>
      <c r="AK1690" s="3">
        <v>100.98</v>
      </c>
      <c r="AL1690" s="3">
        <v>93.4</v>
      </c>
      <c r="AM1690" s="3">
        <v>87.96</v>
      </c>
      <c r="AN1690" s="3">
        <v>85.03</v>
      </c>
      <c r="AO1690" s="3">
        <v>82.08</v>
      </c>
      <c r="AP1690" s="3">
        <v>84.92</v>
      </c>
      <c r="AQ1690" s="3">
        <v>90.13</v>
      </c>
      <c r="AR1690" s="3">
        <v>95.24</v>
      </c>
      <c r="AS1690" s="3">
        <v>100.27</v>
      </c>
      <c r="AT1690" s="3">
        <v>104.89</v>
      </c>
      <c r="AU1690" s="3">
        <v>106.82</v>
      </c>
      <c r="AV1690" s="3">
        <v>101.55</v>
      </c>
      <c r="AW1690" s="3">
        <v>90.54</v>
      </c>
      <c r="AX1690" s="3">
        <v>82.88</v>
      </c>
      <c r="AY1690" s="3">
        <v>79.37</v>
      </c>
    </row>
    <row r="1691" spans="1:51" x14ac:dyDescent="0.35">
      <c r="A1691" s="5">
        <f t="shared" si="27"/>
        <v>45092</v>
      </c>
      <c r="B1691" t="s">
        <v>2569</v>
      </c>
      <c r="C1691" s="2">
        <v>45092</v>
      </c>
      <c r="D1691" s="3">
        <v>103</v>
      </c>
      <c r="E1691" s="3">
        <v>103.72</v>
      </c>
      <c r="F1691" s="3">
        <v>108.23</v>
      </c>
      <c r="G1691" s="3">
        <v>115.91</v>
      </c>
      <c r="H1691" s="3">
        <v>143.4</v>
      </c>
      <c r="I1691" s="3">
        <v>156.68</v>
      </c>
      <c r="J1691" s="3">
        <v>157.52000000000001</v>
      </c>
      <c r="K1691" s="3">
        <v>157.56</v>
      </c>
      <c r="L1691" s="3">
        <v>149.66999999999999</v>
      </c>
      <c r="M1691" s="3">
        <v>140.19999999999999</v>
      </c>
      <c r="N1691" s="3">
        <v>134.66999999999999</v>
      </c>
      <c r="O1691" s="3">
        <v>132.27000000000001</v>
      </c>
      <c r="P1691" s="3">
        <v>130.76</v>
      </c>
      <c r="Q1691" s="3">
        <v>132.38999999999999</v>
      </c>
      <c r="R1691" s="3">
        <v>135.72999999999999</v>
      </c>
      <c r="S1691" s="3">
        <v>140.91999999999999</v>
      </c>
      <c r="T1691" s="3">
        <v>146.88</v>
      </c>
      <c r="U1691" s="3">
        <v>149.69999999999999</v>
      </c>
      <c r="V1691" s="3">
        <v>154.05000000000001</v>
      </c>
      <c r="W1691" s="3">
        <v>152.24</v>
      </c>
      <c r="X1691" s="3">
        <v>134.55000000000001</v>
      </c>
      <c r="Y1691" s="3">
        <v>115.55</v>
      </c>
      <c r="Z1691" s="3">
        <v>110.95</v>
      </c>
      <c r="AA1691" s="3">
        <v>106.42</v>
      </c>
      <c r="AB1691" s="3">
        <v>107.98</v>
      </c>
      <c r="AC1691" s="3">
        <v>110</v>
      </c>
      <c r="AD1691" s="3">
        <v>112.19</v>
      </c>
      <c r="AE1691" s="3">
        <v>114.78</v>
      </c>
      <c r="AF1691" s="3">
        <v>116.92</v>
      </c>
      <c r="AG1691" s="3">
        <v>118.97</v>
      </c>
      <c r="AH1691" s="3">
        <v>121.29</v>
      </c>
      <c r="AI1691" s="3">
        <v>122.15</v>
      </c>
      <c r="AJ1691" s="3">
        <v>111.19</v>
      </c>
      <c r="AK1691" s="3">
        <v>99.65</v>
      </c>
      <c r="AL1691" s="3">
        <v>94.07</v>
      </c>
      <c r="AM1691" s="3">
        <v>88.63</v>
      </c>
      <c r="AN1691" s="3">
        <v>85.7</v>
      </c>
      <c r="AO1691" s="3">
        <v>82.75</v>
      </c>
      <c r="AP1691" s="3">
        <v>85.59</v>
      </c>
      <c r="AQ1691" s="3">
        <v>90.1</v>
      </c>
      <c r="AR1691" s="3">
        <v>94.51</v>
      </c>
      <c r="AS1691" s="3">
        <v>98.84</v>
      </c>
      <c r="AT1691" s="3">
        <v>103.46</v>
      </c>
      <c r="AU1691" s="3">
        <v>105.39</v>
      </c>
      <c r="AV1691" s="3">
        <v>100.12</v>
      </c>
      <c r="AW1691" s="3">
        <v>91.11</v>
      </c>
      <c r="AX1691" s="3">
        <v>83.45</v>
      </c>
      <c r="AY1691" s="3">
        <v>79.94</v>
      </c>
    </row>
    <row r="1692" spans="1:51" x14ac:dyDescent="0.35">
      <c r="A1692" s="5">
        <f t="shared" si="27"/>
        <v>45093</v>
      </c>
      <c r="B1692" t="s">
        <v>2570</v>
      </c>
      <c r="C1692" s="2">
        <v>45093</v>
      </c>
      <c r="D1692" s="3">
        <v>87.2</v>
      </c>
      <c r="E1692" s="3">
        <v>87.93</v>
      </c>
      <c r="F1692" s="3">
        <v>92.83</v>
      </c>
      <c r="G1692" s="3">
        <v>101.24</v>
      </c>
      <c r="H1692" s="3">
        <v>128.47</v>
      </c>
      <c r="I1692" s="3">
        <v>141.25</v>
      </c>
      <c r="J1692" s="3">
        <v>141.99</v>
      </c>
      <c r="K1692" s="3">
        <v>142.03</v>
      </c>
      <c r="L1692" s="3">
        <v>134.49</v>
      </c>
      <c r="M1692" s="3">
        <v>128.62</v>
      </c>
      <c r="N1692" s="3">
        <v>123.09</v>
      </c>
      <c r="O1692" s="3">
        <v>120.69</v>
      </c>
      <c r="P1692" s="3">
        <v>119.18</v>
      </c>
      <c r="Q1692" s="3">
        <v>120.81</v>
      </c>
      <c r="R1692" s="3">
        <v>125.15</v>
      </c>
      <c r="S1692" s="3">
        <v>131.53</v>
      </c>
      <c r="T1692" s="3">
        <v>137.49</v>
      </c>
      <c r="U1692" s="3">
        <v>140.31</v>
      </c>
      <c r="V1692" s="3">
        <v>144.66</v>
      </c>
      <c r="W1692" s="3">
        <v>142.85</v>
      </c>
      <c r="X1692" s="3">
        <v>125.16</v>
      </c>
      <c r="Y1692" s="3">
        <v>107.16</v>
      </c>
      <c r="Z1692" s="3">
        <v>102.56</v>
      </c>
      <c r="AA1692" s="3">
        <v>98.03</v>
      </c>
      <c r="AB1692" s="3">
        <v>99.59</v>
      </c>
      <c r="AC1692" s="3">
        <v>101.61</v>
      </c>
      <c r="AD1692" s="3">
        <v>103.8</v>
      </c>
      <c r="AE1692" s="3">
        <v>106.69</v>
      </c>
      <c r="AF1692" s="3">
        <v>108.83</v>
      </c>
      <c r="AG1692" s="3">
        <v>110.88</v>
      </c>
      <c r="AH1692" s="3">
        <v>113.2</v>
      </c>
      <c r="AI1692" s="3">
        <v>114.06</v>
      </c>
      <c r="AJ1692" s="3">
        <v>103.1</v>
      </c>
      <c r="AK1692" s="3">
        <v>92.56</v>
      </c>
      <c r="AL1692" s="3">
        <v>86.98</v>
      </c>
      <c r="AM1692" s="3">
        <v>81.540000000000006</v>
      </c>
      <c r="AN1692" s="3">
        <v>78.61</v>
      </c>
      <c r="AO1692" s="3">
        <v>75.66</v>
      </c>
      <c r="AP1692" s="3">
        <v>78.5</v>
      </c>
      <c r="AQ1692" s="3">
        <v>83.01</v>
      </c>
      <c r="AR1692" s="3">
        <v>87.42</v>
      </c>
      <c r="AS1692" s="3">
        <v>91.75</v>
      </c>
      <c r="AT1692" s="3">
        <v>96.37</v>
      </c>
      <c r="AU1692" s="3">
        <v>98.3</v>
      </c>
      <c r="AV1692" s="3">
        <v>93.03</v>
      </c>
      <c r="AW1692" s="3">
        <v>85.02</v>
      </c>
      <c r="AX1692" s="3">
        <v>77.36</v>
      </c>
      <c r="AY1692" s="3">
        <v>73.849999999999994</v>
      </c>
    </row>
    <row r="1693" spans="1:51" x14ac:dyDescent="0.35">
      <c r="A1693" s="5">
        <f t="shared" si="27"/>
        <v>45096</v>
      </c>
      <c r="B1693" t="s">
        <v>2571</v>
      </c>
      <c r="C1693" s="2">
        <v>45096</v>
      </c>
      <c r="D1693" s="3">
        <v>86.14</v>
      </c>
      <c r="E1693" s="3">
        <v>87.1</v>
      </c>
      <c r="F1693" s="3">
        <v>92.04</v>
      </c>
      <c r="G1693" s="3">
        <v>100.54</v>
      </c>
      <c r="H1693" s="3">
        <v>127.27</v>
      </c>
      <c r="I1693" s="3">
        <v>139.94</v>
      </c>
      <c r="J1693" s="3">
        <v>140.82</v>
      </c>
      <c r="K1693" s="3">
        <v>141.26</v>
      </c>
      <c r="L1693" s="3">
        <v>134.77000000000001</v>
      </c>
      <c r="M1693" s="3">
        <v>129.94</v>
      </c>
      <c r="N1693" s="3">
        <v>122.95</v>
      </c>
      <c r="O1693" s="3">
        <v>120.55</v>
      </c>
      <c r="P1693" s="3">
        <v>119.06</v>
      </c>
      <c r="Q1693" s="3">
        <v>120.69</v>
      </c>
      <c r="R1693" s="3">
        <v>125</v>
      </c>
      <c r="S1693" s="3">
        <v>130.5</v>
      </c>
      <c r="T1693" s="3">
        <v>134.5</v>
      </c>
      <c r="U1693" s="3">
        <v>137.32</v>
      </c>
      <c r="V1693" s="3">
        <v>141.87</v>
      </c>
      <c r="W1693" s="3">
        <v>140.06</v>
      </c>
      <c r="X1693" s="3">
        <v>125.06</v>
      </c>
      <c r="Y1693" s="3">
        <v>109.06</v>
      </c>
      <c r="Z1693" s="3">
        <v>104.46</v>
      </c>
      <c r="AA1693" s="3">
        <v>100.93</v>
      </c>
      <c r="AB1693" s="3">
        <v>102.49</v>
      </c>
      <c r="AC1693" s="3">
        <v>103.53</v>
      </c>
      <c r="AD1693" s="3">
        <v>104.72</v>
      </c>
      <c r="AE1693" s="3">
        <v>107.61</v>
      </c>
      <c r="AF1693" s="3">
        <v>109.75</v>
      </c>
      <c r="AG1693" s="3">
        <v>111.8</v>
      </c>
      <c r="AH1693" s="3">
        <v>115.01</v>
      </c>
      <c r="AI1693" s="3">
        <v>115.87</v>
      </c>
      <c r="AJ1693" s="3">
        <v>104.91</v>
      </c>
      <c r="AK1693" s="3">
        <v>95.58</v>
      </c>
      <c r="AL1693" s="3">
        <v>90</v>
      </c>
      <c r="AM1693" s="3">
        <v>84.56</v>
      </c>
      <c r="AN1693" s="3">
        <v>81.63</v>
      </c>
      <c r="AO1693" s="3">
        <v>78.680000000000007</v>
      </c>
      <c r="AP1693" s="3">
        <v>81.52</v>
      </c>
      <c r="AQ1693" s="3">
        <v>84.2</v>
      </c>
      <c r="AR1693" s="3">
        <v>88.61</v>
      </c>
      <c r="AS1693" s="3">
        <v>92.94</v>
      </c>
      <c r="AT1693" s="3">
        <v>97.54</v>
      </c>
      <c r="AU1693" s="3">
        <v>99.47</v>
      </c>
      <c r="AV1693" s="3">
        <v>94.2</v>
      </c>
      <c r="AW1693" s="3">
        <v>86.19</v>
      </c>
      <c r="AX1693" s="3">
        <v>78.53</v>
      </c>
      <c r="AY1693" s="3">
        <v>75.02</v>
      </c>
    </row>
    <row r="1694" spans="1:51" x14ac:dyDescent="0.35">
      <c r="A1694" s="5">
        <f t="shared" si="27"/>
        <v>45097</v>
      </c>
      <c r="B1694" t="s">
        <v>2572</v>
      </c>
      <c r="C1694" s="2">
        <v>45097</v>
      </c>
      <c r="D1694" s="3">
        <v>96.46</v>
      </c>
      <c r="E1694" s="3">
        <v>96.74</v>
      </c>
      <c r="F1694" s="3">
        <v>101.1</v>
      </c>
      <c r="G1694" s="3">
        <v>108.93</v>
      </c>
      <c r="H1694" s="3">
        <v>136.11000000000001</v>
      </c>
      <c r="I1694" s="3">
        <v>148.44999999999999</v>
      </c>
      <c r="J1694" s="3">
        <v>149.58000000000001</v>
      </c>
      <c r="K1694" s="3">
        <v>148.65</v>
      </c>
      <c r="L1694" s="3">
        <v>143.19</v>
      </c>
      <c r="M1694" s="3">
        <v>136.21</v>
      </c>
      <c r="N1694" s="3">
        <v>129.07</v>
      </c>
      <c r="O1694" s="3">
        <v>126.19</v>
      </c>
      <c r="P1694" s="3">
        <v>124.86</v>
      </c>
      <c r="Q1694" s="3">
        <v>126.64</v>
      </c>
      <c r="R1694" s="3">
        <v>131.24</v>
      </c>
      <c r="S1694" s="3">
        <v>137.34</v>
      </c>
      <c r="T1694" s="3">
        <v>140.86000000000001</v>
      </c>
      <c r="U1694" s="3">
        <v>143.24</v>
      </c>
      <c r="V1694" s="3">
        <v>147.88999999999999</v>
      </c>
      <c r="W1694" s="3">
        <v>146.08000000000001</v>
      </c>
      <c r="X1694" s="3">
        <v>131.08000000000001</v>
      </c>
      <c r="Y1694" s="3">
        <v>112.46</v>
      </c>
      <c r="Z1694" s="3">
        <v>104.49</v>
      </c>
      <c r="AA1694" s="3">
        <v>100.96</v>
      </c>
      <c r="AB1694" s="3">
        <v>102.52</v>
      </c>
      <c r="AC1694" s="3">
        <v>103.56</v>
      </c>
      <c r="AD1694" s="3">
        <v>104.75</v>
      </c>
      <c r="AE1694" s="3">
        <v>109.3</v>
      </c>
      <c r="AF1694" s="3">
        <v>111.44</v>
      </c>
      <c r="AG1694" s="3">
        <v>113.49</v>
      </c>
      <c r="AH1694" s="3">
        <v>116.31</v>
      </c>
      <c r="AI1694" s="3">
        <v>117.18</v>
      </c>
      <c r="AJ1694" s="3">
        <v>106.22</v>
      </c>
      <c r="AK1694" s="3">
        <v>95.02</v>
      </c>
      <c r="AL1694" s="3">
        <v>89.46</v>
      </c>
      <c r="AM1694" s="3">
        <v>84.03</v>
      </c>
      <c r="AN1694" s="3">
        <v>81.12</v>
      </c>
      <c r="AO1694" s="3">
        <v>78.19</v>
      </c>
      <c r="AP1694" s="3">
        <v>81.08</v>
      </c>
      <c r="AQ1694" s="3">
        <v>85.7</v>
      </c>
      <c r="AR1694" s="3">
        <v>90.12</v>
      </c>
      <c r="AS1694" s="3">
        <v>94.45</v>
      </c>
      <c r="AT1694" s="3">
        <v>99.06</v>
      </c>
      <c r="AU1694" s="3">
        <v>100.99</v>
      </c>
      <c r="AV1694" s="3">
        <v>95.72</v>
      </c>
      <c r="AW1694" s="3">
        <v>86.62</v>
      </c>
      <c r="AX1694" s="3">
        <v>78.959999999999994</v>
      </c>
      <c r="AY1694" s="3">
        <v>75.45</v>
      </c>
    </row>
    <row r="1695" spans="1:51" x14ac:dyDescent="0.35">
      <c r="A1695" s="5">
        <f t="shared" si="27"/>
        <v>45098</v>
      </c>
      <c r="B1695" t="s">
        <v>2573</v>
      </c>
      <c r="C1695" s="2">
        <v>45098</v>
      </c>
      <c r="D1695" s="3">
        <v>91.82</v>
      </c>
      <c r="E1695" s="3">
        <v>91.75</v>
      </c>
      <c r="F1695" s="3">
        <v>96.68</v>
      </c>
      <c r="G1695" s="3">
        <v>105.54</v>
      </c>
      <c r="H1695" s="3">
        <v>133.24</v>
      </c>
      <c r="I1695" s="3">
        <v>146.34</v>
      </c>
      <c r="J1695" s="3">
        <v>147.6</v>
      </c>
      <c r="K1695" s="3">
        <v>146.94999999999999</v>
      </c>
      <c r="L1695" s="3">
        <v>141.44999999999999</v>
      </c>
      <c r="M1695" s="3">
        <v>135.97</v>
      </c>
      <c r="N1695" s="3">
        <v>128.44999999999999</v>
      </c>
      <c r="O1695" s="3">
        <v>125.57</v>
      </c>
      <c r="P1695" s="3">
        <v>124.66</v>
      </c>
      <c r="Q1695" s="3">
        <v>126.44</v>
      </c>
      <c r="R1695" s="3">
        <v>131.04</v>
      </c>
      <c r="S1695" s="3">
        <v>137.13999999999999</v>
      </c>
      <c r="T1695" s="3">
        <v>140.65</v>
      </c>
      <c r="U1695" s="3">
        <v>143.03</v>
      </c>
      <c r="V1695" s="3">
        <v>148.25</v>
      </c>
      <c r="W1695" s="3">
        <v>146.44</v>
      </c>
      <c r="X1695" s="3">
        <v>130.99</v>
      </c>
      <c r="Y1695" s="3">
        <v>109.77</v>
      </c>
      <c r="Z1695" s="3">
        <v>102.21</v>
      </c>
      <c r="AA1695" s="3">
        <v>99.02</v>
      </c>
      <c r="AB1695" s="3">
        <v>100.94</v>
      </c>
      <c r="AC1695" s="3">
        <v>102.32</v>
      </c>
      <c r="AD1695" s="3">
        <v>103.86</v>
      </c>
      <c r="AE1695" s="3">
        <v>108.41</v>
      </c>
      <c r="AF1695" s="3">
        <v>110.55</v>
      </c>
      <c r="AG1695" s="3">
        <v>112.6</v>
      </c>
      <c r="AH1695" s="3">
        <v>115.7</v>
      </c>
      <c r="AI1695" s="3">
        <v>116.57</v>
      </c>
      <c r="AJ1695" s="3">
        <v>105.61</v>
      </c>
      <c r="AK1695" s="3">
        <v>91.91</v>
      </c>
      <c r="AL1695" s="3">
        <v>86.28</v>
      </c>
      <c r="AM1695" s="3">
        <v>80.81</v>
      </c>
      <c r="AN1695" s="3">
        <v>77.87</v>
      </c>
      <c r="AO1695" s="3">
        <v>74.91</v>
      </c>
      <c r="AP1695" s="3">
        <v>77.77</v>
      </c>
      <c r="AQ1695" s="3">
        <v>81.73</v>
      </c>
      <c r="AR1695" s="3">
        <v>86.13</v>
      </c>
      <c r="AS1695" s="3">
        <v>90.43</v>
      </c>
      <c r="AT1695" s="3">
        <v>94.82</v>
      </c>
      <c r="AU1695" s="3">
        <v>96.71</v>
      </c>
      <c r="AV1695" s="3">
        <v>91.38</v>
      </c>
      <c r="AW1695" s="3">
        <v>82.07</v>
      </c>
      <c r="AX1695" s="3">
        <v>74.41</v>
      </c>
      <c r="AY1695" s="3">
        <v>70.900000000000006</v>
      </c>
    </row>
    <row r="1696" spans="1:51" x14ac:dyDescent="0.35">
      <c r="A1696" s="5">
        <f t="shared" si="27"/>
        <v>45099</v>
      </c>
      <c r="B1696" t="s">
        <v>2574</v>
      </c>
      <c r="C1696" s="2">
        <v>45099</v>
      </c>
      <c r="D1696" s="3">
        <v>85.35</v>
      </c>
      <c r="E1696" s="3">
        <v>85.3</v>
      </c>
      <c r="F1696" s="3">
        <v>90.27</v>
      </c>
      <c r="G1696" s="3">
        <v>99.41</v>
      </c>
      <c r="H1696" s="3">
        <v>129.47</v>
      </c>
      <c r="I1696" s="3">
        <v>141.97999999999999</v>
      </c>
      <c r="J1696" s="3">
        <v>144.53</v>
      </c>
      <c r="K1696" s="3">
        <v>143.88</v>
      </c>
      <c r="L1696" s="3">
        <v>138.38</v>
      </c>
      <c r="M1696" s="3">
        <v>134.11000000000001</v>
      </c>
      <c r="N1696" s="3">
        <v>126.44</v>
      </c>
      <c r="O1696" s="3">
        <v>124.26</v>
      </c>
      <c r="P1696" s="3">
        <v>122.95</v>
      </c>
      <c r="Q1696" s="3">
        <v>124.75</v>
      </c>
      <c r="R1696" s="3">
        <v>129.12</v>
      </c>
      <c r="S1696" s="3">
        <v>135.22999999999999</v>
      </c>
      <c r="T1696" s="3">
        <v>138.74</v>
      </c>
      <c r="U1696" s="3">
        <v>141.13999999999999</v>
      </c>
      <c r="V1696" s="3">
        <v>146.81</v>
      </c>
      <c r="W1696" s="3">
        <v>145.01</v>
      </c>
      <c r="X1696" s="3">
        <v>128.94</v>
      </c>
      <c r="Y1696" s="3">
        <v>106.78</v>
      </c>
      <c r="Z1696" s="3">
        <v>99.21</v>
      </c>
      <c r="AA1696" s="3">
        <v>96.02</v>
      </c>
      <c r="AB1696" s="3">
        <v>97.94</v>
      </c>
      <c r="AC1696" s="3">
        <v>99.32</v>
      </c>
      <c r="AD1696" s="3">
        <v>100.86</v>
      </c>
      <c r="AE1696" s="3">
        <v>105.11</v>
      </c>
      <c r="AF1696" s="3">
        <v>107.14</v>
      </c>
      <c r="AG1696" s="3">
        <v>109.1</v>
      </c>
      <c r="AH1696" s="3">
        <v>112.38</v>
      </c>
      <c r="AI1696" s="3">
        <v>113.05</v>
      </c>
      <c r="AJ1696" s="3">
        <v>101.68</v>
      </c>
      <c r="AK1696" s="3">
        <v>87.15</v>
      </c>
      <c r="AL1696" s="3">
        <v>81.52</v>
      </c>
      <c r="AM1696" s="3">
        <v>76.05</v>
      </c>
      <c r="AN1696" s="3">
        <v>73.11</v>
      </c>
      <c r="AO1696" s="3">
        <v>70.150000000000006</v>
      </c>
      <c r="AP1696" s="3">
        <v>73.010000000000005</v>
      </c>
      <c r="AQ1696" s="3">
        <v>82.19</v>
      </c>
      <c r="AR1696" s="3">
        <v>86.59</v>
      </c>
      <c r="AS1696" s="3">
        <v>90.88</v>
      </c>
      <c r="AT1696" s="3">
        <v>92.1</v>
      </c>
      <c r="AU1696" s="3">
        <v>93.99</v>
      </c>
      <c r="AV1696" s="3">
        <v>88.66</v>
      </c>
      <c r="AW1696" s="3">
        <v>81.36</v>
      </c>
      <c r="AX1696" s="3">
        <v>73.45</v>
      </c>
      <c r="AY1696" s="3">
        <v>69.790000000000006</v>
      </c>
    </row>
    <row r="1697" spans="1:51" x14ac:dyDescent="0.35">
      <c r="A1697" s="5">
        <f t="shared" si="27"/>
        <v>45100</v>
      </c>
      <c r="B1697" t="s">
        <v>2575</v>
      </c>
      <c r="C1697" s="2">
        <v>45100</v>
      </c>
      <c r="D1697" s="3">
        <v>80.28</v>
      </c>
      <c r="E1697" s="3">
        <v>80.569999999999993</v>
      </c>
      <c r="F1697" s="3">
        <v>86.76</v>
      </c>
      <c r="G1697" s="3">
        <v>95.43</v>
      </c>
      <c r="H1697" s="3">
        <v>125.78</v>
      </c>
      <c r="I1697" s="3">
        <v>138.97999999999999</v>
      </c>
      <c r="J1697" s="3">
        <v>140.99</v>
      </c>
      <c r="K1697" s="3">
        <v>141.16</v>
      </c>
      <c r="L1697" s="3">
        <v>135.30000000000001</v>
      </c>
      <c r="M1697" s="3">
        <v>130.59</v>
      </c>
      <c r="N1697" s="3">
        <v>122.92</v>
      </c>
      <c r="O1697" s="3">
        <v>120.74</v>
      </c>
      <c r="P1697" s="3">
        <v>119.43</v>
      </c>
      <c r="Q1697" s="3">
        <v>121.23</v>
      </c>
      <c r="R1697" s="3">
        <v>125.69</v>
      </c>
      <c r="S1697" s="3">
        <v>132.22999999999999</v>
      </c>
      <c r="T1697" s="3">
        <v>135.74</v>
      </c>
      <c r="U1697" s="3">
        <v>138.13999999999999</v>
      </c>
      <c r="V1697" s="3">
        <v>143.62</v>
      </c>
      <c r="W1697" s="3">
        <v>141.83000000000001</v>
      </c>
      <c r="X1697" s="3">
        <v>125.76</v>
      </c>
      <c r="Y1697" s="3">
        <v>102.55</v>
      </c>
      <c r="Z1697" s="3">
        <v>97.06</v>
      </c>
      <c r="AA1697" s="3">
        <v>93.9</v>
      </c>
      <c r="AB1697" s="3">
        <v>95.82</v>
      </c>
      <c r="AC1697" s="3">
        <v>97.19</v>
      </c>
      <c r="AD1697" s="3">
        <v>98.73</v>
      </c>
      <c r="AE1697" s="3">
        <v>102.54</v>
      </c>
      <c r="AF1697" s="3">
        <v>104.57</v>
      </c>
      <c r="AG1697" s="3">
        <v>106.53</v>
      </c>
      <c r="AH1697" s="3">
        <v>109.03</v>
      </c>
      <c r="AI1697" s="3">
        <v>109.7</v>
      </c>
      <c r="AJ1697" s="3">
        <v>98.62</v>
      </c>
      <c r="AK1697" s="3">
        <v>83</v>
      </c>
      <c r="AL1697" s="3">
        <v>77.37</v>
      </c>
      <c r="AM1697" s="3">
        <v>71.900000000000006</v>
      </c>
      <c r="AN1697" s="3">
        <v>68.959999999999994</v>
      </c>
      <c r="AO1697" s="3">
        <v>66</v>
      </c>
      <c r="AP1697" s="3">
        <v>68.86</v>
      </c>
      <c r="AQ1697" s="3">
        <v>78.61</v>
      </c>
      <c r="AR1697" s="3">
        <v>83.01</v>
      </c>
      <c r="AS1697" s="3">
        <v>87.3</v>
      </c>
      <c r="AT1697" s="3">
        <v>88.53</v>
      </c>
      <c r="AU1697" s="3">
        <v>90.42</v>
      </c>
      <c r="AV1697" s="3">
        <v>85.09</v>
      </c>
      <c r="AW1697" s="3">
        <v>78.91</v>
      </c>
      <c r="AX1697" s="3">
        <v>71</v>
      </c>
      <c r="AY1697" s="3">
        <v>67.34</v>
      </c>
    </row>
    <row r="1698" spans="1:51" x14ac:dyDescent="0.35">
      <c r="A1698" s="5">
        <f t="shared" si="27"/>
        <v>45103</v>
      </c>
      <c r="B1698" t="s">
        <v>2576</v>
      </c>
      <c r="C1698" s="2">
        <v>45103</v>
      </c>
      <c r="D1698" s="3">
        <v>79.73</v>
      </c>
      <c r="E1698" s="3">
        <v>80.11</v>
      </c>
      <c r="F1698" s="3">
        <v>85.51</v>
      </c>
      <c r="G1698" s="3">
        <v>93.38</v>
      </c>
      <c r="H1698" s="3">
        <v>124.57</v>
      </c>
      <c r="I1698" s="3">
        <v>138.47999999999999</v>
      </c>
      <c r="J1698" s="3">
        <v>139.91999999999999</v>
      </c>
      <c r="K1698" s="3">
        <v>139.36000000000001</v>
      </c>
      <c r="L1698" s="3">
        <v>133.52000000000001</v>
      </c>
      <c r="M1698" s="3">
        <v>128.71</v>
      </c>
      <c r="N1698" s="3">
        <v>121.14</v>
      </c>
      <c r="O1698" s="3">
        <v>118.96</v>
      </c>
      <c r="P1698" s="3">
        <v>117.65</v>
      </c>
      <c r="Q1698" s="3">
        <v>119.45</v>
      </c>
      <c r="R1698" s="3">
        <v>123.91</v>
      </c>
      <c r="S1698" s="3">
        <v>130.6</v>
      </c>
      <c r="T1698" s="3">
        <v>134.11000000000001</v>
      </c>
      <c r="U1698" s="3">
        <v>136.51</v>
      </c>
      <c r="V1698" s="3">
        <v>141.99</v>
      </c>
      <c r="W1698" s="3">
        <v>140.19999999999999</v>
      </c>
      <c r="X1698" s="3">
        <v>124.13</v>
      </c>
      <c r="Y1698" s="3">
        <v>101.92</v>
      </c>
      <c r="Z1698" s="3">
        <v>96.43</v>
      </c>
      <c r="AA1698" s="3">
        <v>93.27</v>
      </c>
      <c r="AB1698" s="3">
        <v>95.19</v>
      </c>
      <c r="AC1698" s="3">
        <v>96.56</v>
      </c>
      <c r="AD1698" s="3">
        <v>98.1</v>
      </c>
      <c r="AE1698" s="3">
        <v>101.91</v>
      </c>
      <c r="AF1698" s="3">
        <v>103.94</v>
      </c>
      <c r="AG1698" s="3">
        <v>105.9</v>
      </c>
      <c r="AH1698" s="3">
        <v>108.4</v>
      </c>
      <c r="AI1698" s="3">
        <v>109.07</v>
      </c>
      <c r="AJ1698" s="3">
        <v>97.99</v>
      </c>
      <c r="AK1698" s="3">
        <v>82.37</v>
      </c>
      <c r="AL1698" s="3">
        <v>76.739999999999995</v>
      </c>
      <c r="AM1698" s="3">
        <v>71.27</v>
      </c>
      <c r="AN1698" s="3">
        <v>68.33</v>
      </c>
      <c r="AO1698" s="3">
        <v>65.37</v>
      </c>
      <c r="AP1698" s="3">
        <v>68.23</v>
      </c>
      <c r="AQ1698" s="3">
        <v>77.98</v>
      </c>
      <c r="AR1698" s="3">
        <v>82.38</v>
      </c>
      <c r="AS1698" s="3">
        <v>86.67</v>
      </c>
      <c r="AT1698" s="3">
        <v>87.9</v>
      </c>
      <c r="AU1698" s="3">
        <v>89.79</v>
      </c>
      <c r="AV1698" s="3">
        <v>84.46</v>
      </c>
      <c r="AW1698" s="3">
        <v>78.28</v>
      </c>
      <c r="AX1698" s="3">
        <v>70.37</v>
      </c>
      <c r="AY1698" s="3">
        <v>66.709999999999994</v>
      </c>
    </row>
    <row r="1699" spans="1:51" x14ac:dyDescent="0.35">
      <c r="A1699" s="5">
        <f t="shared" si="27"/>
        <v>45104</v>
      </c>
      <c r="B1699" t="s">
        <v>2577</v>
      </c>
      <c r="C1699" s="2">
        <v>45104</v>
      </c>
      <c r="D1699" s="3">
        <v>85.16</v>
      </c>
      <c r="E1699" s="3">
        <v>85.32</v>
      </c>
      <c r="F1699" s="3">
        <v>89.92</v>
      </c>
      <c r="G1699" s="3">
        <v>97.54</v>
      </c>
      <c r="H1699" s="3">
        <v>127.14</v>
      </c>
      <c r="I1699" s="3">
        <v>140.81</v>
      </c>
      <c r="J1699" s="3">
        <v>142</v>
      </c>
      <c r="K1699" s="3">
        <v>141.44</v>
      </c>
      <c r="L1699" s="3">
        <v>135.6</v>
      </c>
      <c r="M1699" s="3">
        <v>130.80000000000001</v>
      </c>
      <c r="N1699" s="3">
        <v>123.28</v>
      </c>
      <c r="O1699" s="3">
        <v>121.1</v>
      </c>
      <c r="P1699" s="3">
        <v>119.79</v>
      </c>
      <c r="Q1699" s="3">
        <v>121.59</v>
      </c>
      <c r="R1699" s="3">
        <v>126.05</v>
      </c>
      <c r="S1699" s="3">
        <v>131.74</v>
      </c>
      <c r="T1699" s="3">
        <v>134.53</v>
      </c>
      <c r="U1699" s="3">
        <v>136.93</v>
      </c>
      <c r="V1699" s="3">
        <v>142.41</v>
      </c>
      <c r="W1699" s="3">
        <v>140.62</v>
      </c>
      <c r="X1699" s="3">
        <v>124.55</v>
      </c>
      <c r="Y1699" s="3">
        <v>103.34</v>
      </c>
      <c r="Z1699" s="3">
        <v>98.06</v>
      </c>
      <c r="AA1699" s="3">
        <v>94.9</v>
      </c>
      <c r="AB1699" s="3">
        <v>96.82</v>
      </c>
      <c r="AC1699" s="3">
        <v>98.19</v>
      </c>
      <c r="AD1699" s="3">
        <v>99.74</v>
      </c>
      <c r="AE1699" s="3">
        <v>103.34</v>
      </c>
      <c r="AF1699" s="3">
        <v>105.37</v>
      </c>
      <c r="AG1699" s="3">
        <v>107.33</v>
      </c>
      <c r="AH1699" s="3">
        <v>109.83</v>
      </c>
      <c r="AI1699" s="3">
        <v>110.5</v>
      </c>
      <c r="AJ1699" s="3">
        <v>99.42</v>
      </c>
      <c r="AK1699" s="3">
        <v>83.8</v>
      </c>
      <c r="AL1699" s="3">
        <v>78.17</v>
      </c>
      <c r="AM1699" s="3">
        <v>72.7</v>
      </c>
      <c r="AN1699" s="3">
        <v>69.760000000000005</v>
      </c>
      <c r="AO1699" s="3">
        <v>66.8</v>
      </c>
      <c r="AP1699" s="3">
        <v>69.66</v>
      </c>
      <c r="AQ1699" s="3">
        <v>79.41</v>
      </c>
      <c r="AR1699" s="3">
        <v>83.81</v>
      </c>
      <c r="AS1699" s="3">
        <v>88.1</v>
      </c>
      <c r="AT1699" s="3">
        <v>89.33</v>
      </c>
      <c r="AU1699" s="3">
        <v>91.22</v>
      </c>
      <c r="AV1699" s="3">
        <v>85.89</v>
      </c>
      <c r="AW1699" s="3">
        <v>79.709999999999994</v>
      </c>
      <c r="AX1699" s="3">
        <v>71.8</v>
      </c>
      <c r="AY1699" s="3">
        <v>68.14</v>
      </c>
    </row>
    <row r="1700" spans="1:51" x14ac:dyDescent="0.35">
      <c r="A1700" s="5">
        <f t="shared" si="27"/>
        <v>45105</v>
      </c>
      <c r="B1700" t="s">
        <v>2578</v>
      </c>
      <c r="C1700" s="2">
        <v>45105</v>
      </c>
      <c r="D1700" s="3">
        <v>84.58</v>
      </c>
      <c r="E1700" s="3">
        <v>84.98</v>
      </c>
      <c r="F1700" s="3">
        <v>89.4</v>
      </c>
      <c r="G1700" s="3">
        <v>96.84</v>
      </c>
      <c r="H1700" s="3">
        <v>125.51</v>
      </c>
      <c r="I1700" s="3">
        <v>139.41</v>
      </c>
      <c r="J1700" s="3">
        <v>141.24</v>
      </c>
      <c r="K1700" s="3">
        <v>140.41</v>
      </c>
      <c r="L1700" s="3">
        <v>134.57</v>
      </c>
      <c r="M1700" s="3">
        <v>130.21</v>
      </c>
      <c r="N1700" s="3">
        <v>123.56</v>
      </c>
      <c r="O1700" s="3">
        <v>121.38</v>
      </c>
      <c r="P1700" s="3">
        <v>119.66</v>
      </c>
      <c r="Q1700" s="3">
        <v>121.46</v>
      </c>
      <c r="R1700" s="3">
        <v>125.92</v>
      </c>
      <c r="S1700" s="3">
        <v>132.36000000000001</v>
      </c>
      <c r="T1700" s="3">
        <v>135.15</v>
      </c>
      <c r="U1700" s="3">
        <v>137.55000000000001</v>
      </c>
      <c r="V1700" s="3">
        <v>143.03</v>
      </c>
      <c r="W1700" s="3">
        <v>141.24</v>
      </c>
      <c r="X1700" s="3">
        <v>125.17</v>
      </c>
      <c r="Y1700" s="3">
        <v>104.96</v>
      </c>
      <c r="Z1700" s="3">
        <v>99.76</v>
      </c>
      <c r="AA1700" s="3">
        <v>96.6</v>
      </c>
      <c r="AB1700" s="3">
        <v>98.52</v>
      </c>
      <c r="AC1700" s="3">
        <v>99.89</v>
      </c>
      <c r="AD1700" s="3">
        <v>101.44</v>
      </c>
      <c r="AE1700" s="3">
        <v>104.54</v>
      </c>
      <c r="AF1700" s="3">
        <v>106.57</v>
      </c>
      <c r="AG1700" s="3">
        <v>108.53</v>
      </c>
      <c r="AH1700" s="3">
        <v>111.03</v>
      </c>
      <c r="AI1700" s="3">
        <v>111.7</v>
      </c>
      <c r="AJ1700" s="3">
        <v>100.62</v>
      </c>
      <c r="AK1700" s="3">
        <v>86</v>
      </c>
      <c r="AL1700" s="3">
        <v>80.37</v>
      </c>
      <c r="AM1700" s="3">
        <v>74.900000000000006</v>
      </c>
      <c r="AN1700" s="3">
        <v>71.959999999999994</v>
      </c>
      <c r="AO1700" s="3">
        <v>69</v>
      </c>
      <c r="AP1700" s="3">
        <v>71.86</v>
      </c>
      <c r="AQ1700" s="3">
        <v>81.61</v>
      </c>
      <c r="AR1700" s="3">
        <v>86.01</v>
      </c>
      <c r="AS1700" s="3">
        <v>90.3</v>
      </c>
      <c r="AT1700" s="3">
        <v>91.53</v>
      </c>
      <c r="AU1700" s="3">
        <v>93.42</v>
      </c>
      <c r="AV1700" s="3">
        <v>88.09</v>
      </c>
      <c r="AW1700" s="3">
        <v>81.91</v>
      </c>
      <c r="AX1700" s="3">
        <v>74</v>
      </c>
      <c r="AY1700" s="3">
        <v>70.34</v>
      </c>
    </row>
    <row r="1701" spans="1:51" x14ac:dyDescent="0.35">
      <c r="A1701" s="5">
        <f t="shared" si="27"/>
        <v>45106</v>
      </c>
      <c r="B1701" t="s">
        <v>2579</v>
      </c>
      <c r="C1701" s="2">
        <v>45106</v>
      </c>
      <c r="D1701" s="3">
        <v>86.43</v>
      </c>
      <c r="E1701" s="3">
        <v>87.34</v>
      </c>
      <c r="F1701" s="3">
        <v>91.74</v>
      </c>
      <c r="G1701" s="3">
        <v>99.74</v>
      </c>
      <c r="H1701" s="3">
        <v>127.29</v>
      </c>
      <c r="I1701" s="3">
        <v>140.88999999999999</v>
      </c>
      <c r="J1701" s="3">
        <v>142.72</v>
      </c>
      <c r="K1701" s="3">
        <v>141.88</v>
      </c>
      <c r="L1701" s="3">
        <v>136.04</v>
      </c>
      <c r="M1701" s="3">
        <v>132.25</v>
      </c>
      <c r="N1701" s="3">
        <v>125.6</v>
      </c>
      <c r="O1701" s="3">
        <v>123.41</v>
      </c>
      <c r="P1701" s="3">
        <v>121.68</v>
      </c>
      <c r="Q1701" s="3">
        <v>123.48</v>
      </c>
      <c r="R1701" s="3">
        <v>127.93</v>
      </c>
      <c r="S1701" s="3">
        <v>134.07</v>
      </c>
      <c r="T1701" s="3">
        <v>136.86000000000001</v>
      </c>
      <c r="U1701" s="3">
        <v>139.25</v>
      </c>
      <c r="V1701" s="3">
        <v>144.72999999999999</v>
      </c>
      <c r="W1701" s="3">
        <v>142.93</v>
      </c>
      <c r="X1701" s="3">
        <v>126.86</v>
      </c>
      <c r="Y1701" s="3">
        <v>106.75</v>
      </c>
      <c r="Z1701" s="3">
        <v>101.54</v>
      </c>
      <c r="AA1701" s="3">
        <v>98.38</v>
      </c>
      <c r="AB1701" s="3">
        <v>100.3</v>
      </c>
      <c r="AC1701" s="3">
        <v>101.66</v>
      </c>
      <c r="AD1701" s="3">
        <v>103.21</v>
      </c>
      <c r="AE1701" s="3">
        <v>106.21</v>
      </c>
      <c r="AF1701" s="3">
        <v>108.24</v>
      </c>
      <c r="AG1701" s="3">
        <v>110.19</v>
      </c>
      <c r="AH1701" s="3">
        <v>112.69</v>
      </c>
      <c r="AI1701" s="3">
        <v>113.36</v>
      </c>
      <c r="AJ1701" s="3">
        <v>102.28</v>
      </c>
      <c r="AK1701" s="3">
        <v>88.65</v>
      </c>
      <c r="AL1701" s="3">
        <v>83.02</v>
      </c>
      <c r="AM1701" s="3">
        <v>77.55</v>
      </c>
      <c r="AN1701" s="3">
        <v>74.61</v>
      </c>
      <c r="AO1701" s="3">
        <v>71.64</v>
      </c>
      <c r="AP1701" s="3">
        <v>74.5</v>
      </c>
      <c r="AQ1701" s="3">
        <v>84.25</v>
      </c>
      <c r="AR1701" s="3">
        <v>88.65</v>
      </c>
      <c r="AS1701" s="3">
        <v>92.94</v>
      </c>
      <c r="AT1701" s="3">
        <v>94.16</v>
      </c>
      <c r="AU1701" s="3">
        <v>96.05</v>
      </c>
      <c r="AV1701" s="3">
        <v>90.72</v>
      </c>
      <c r="AW1701" s="3">
        <v>83.54</v>
      </c>
      <c r="AX1701" s="3">
        <v>75.63</v>
      </c>
      <c r="AY1701" s="3">
        <v>71.959999999999994</v>
      </c>
    </row>
    <row r="1702" spans="1:51" x14ac:dyDescent="0.35">
      <c r="A1702" s="5">
        <f t="shared" si="27"/>
        <v>45107</v>
      </c>
      <c r="B1702" t="s">
        <v>2580</v>
      </c>
      <c r="C1702" s="2">
        <v>45107</v>
      </c>
      <c r="D1702" s="3">
        <v>91.22</v>
      </c>
      <c r="E1702" s="3">
        <v>95.81</v>
      </c>
      <c r="F1702" s="3">
        <v>102.71</v>
      </c>
      <c r="G1702" s="3">
        <v>130.21</v>
      </c>
      <c r="H1702" s="3">
        <v>144.21</v>
      </c>
      <c r="I1702" s="3">
        <v>146.21</v>
      </c>
      <c r="J1702" s="3">
        <v>145.37</v>
      </c>
      <c r="K1702" s="3">
        <v>138.87</v>
      </c>
      <c r="L1702" s="3">
        <v>134.77000000000001</v>
      </c>
      <c r="M1702" s="3">
        <v>128.27000000000001</v>
      </c>
      <c r="N1702" s="3">
        <v>126.08</v>
      </c>
      <c r="O1702" s="3">
        <v>123.33</v>
      </c>
      <c r="P1702" s="3">
        <v>125.13</v>
      </c>
      <c r="Q1702" s="3">
        <v>129.58000000000001</v>
      </c>
      <c r="R1702" s="3">
        <v>136.75</v>
      </c>
      <c r="S1702" s="3">
        <v>139.63999999999999</v>
      </c>
      <c r="T1702" s="3">
        <v>142.03</v>
      </c>
      <c r="U1702" s="3">
        <v>147.51</v>
      </c>
      <c r="V1702" s="3">
        <v>145.71</v>
      </c>
      <c r="W1702" s="3">
        <v>129.63999999999999</v>
      </c>
      <c r="X1702" s="3">
        <v>108.43</v>
      </c>
      <c r="Y1702" s="3">
        <v>102.56</v>
      </c>
      <c r="Z1702" s="3">
        <v>99.4</v>
      </c>
      <c r="AA1702" s="3">
        <v>101.32</v>
      </c>
      <c r="AB1702" s="3">
        <v>102.68</v>
      </c>
      <c r="AC1702" s="3">
        <v>104.23</v>
      </c>
      <c r="AD1702" s="3">
        <v>107.73</v>
      </c>
      <c r="AE1702" s="3">
        <v>110.26</v>
      </c>
      <c r="AF1702" s="3">
        <v>112.21</v>
      </c>
      <c r="AG1702" s="3">
        <v>114.71</v>
      </c>
      <c r="AH1702" s="3">
        <v>115.38</v>
      </c>
      <c r="AI1702" s="3">
        <v>104.3</v>
      </c>
      <c r="AJ1702" s="3">
        <v>90.67</v>
      </c>
      <c r="AK1702" s="3">
        <v>85.04</v>
      </c>
      <c r="AL1702" s="3">
        <v>79.569999999999993</v>
      </c>
      <c r="AM1702" s="3">
        <v>76.63</v>
      </c>
      <c r="AN1702" s="3">
        <v>73.66</v>
      </c>
      <c r="AO1702" s="3">
        <v>76.52</v>
      </c>
      <c r="AP1702" s="3">
        <v>86.27</v>
      </c>
      <c r="AQ1702" s="3">
        <v>90.67</v>
      </c>
      <c r="AR1702" s="3">
        <v>94.96</v>
      </c>
      <c r="AS1702" s="3">
        <v>96.18</v>
      </c>
      <c r="AT1702" s="3">
        <v>98.07</v>
      </c>
      <c r="AU1702" s="3">
        <v>92.74</v>
      </c>
      <c r="AV1702" s="3">
        <v>85.56</v>
      </c>
      <c r="AW1702" s="3">
        <v>77.650000000000006</v>
      </c>
      <c r="AX1702" s="3">
        <v>73.98</v>
      </c>
      <c r="AY1702" s="3">
        <v>68.459999999999994</v>
      </c>
    </row>
    <row r="1703" spans="1:51" x14ac:dyDescent="0.35">
      <c r="A1703" s="5">
        <f t="shared" si="27"/>
        <v>45110</v>
      </c>
      <c r="B1703" t="s">
        <v>2581</v>
      </c>
      <c r="C1703" s="2">
        <v>45110</v>
      </c>
      <c r="D1703" s="3">
        <v>83.65</v>
      </c>
      <c r="E1703" s="3">
        <v>88.15</v>
      </c>
      <c r="F1703" s="3">
        <v>96.21</v>
      </c>
      <c r="G1703" s="3">
        <v>124.53</v>
      </c>
      <c r="H1703" s="3">
        <v>138.31</v>
      </c>
      <c r="I1703" s="3">
        <v>140.05000000000001</v>
      </c>
      <c r="J1703" s="3">
        <v>139.15</v>
      </c>
      <c r="K1703" s="3">
        <v>133.15</v>
      </c>
      <c r="L1703" s="3">
        <v>129.5</v>
      </c>
      <c r="M1703" s="3">
        <v>123.37</v>
      </c>
      <c r="N1703" s="3">
        <v>121.28</v>
      </c>
      <c r="O1703" s="3">
        <v>118.73</v>
      </c>
      <c r="P1703" s="3">
        <v>120.53</v>
      </c>
      <c r="Q1703" s="3">
        <v>125.15</v>
      </c>
      <c r="R1703" s="3">
        <v>132.81</v>
      </c>
      <c r="S1703" s="3">
        <v>135.97</v>
      </c>
      <c r="T1703" s="3">
        <v>138.36000000000001</v>
      </c>
      <c r="U1703" s="3">
        <v>143.85</v>
      </c>
      <c r="V1703" s="3">
        <v>142.15</v>
      </c>
      <c r="W1703" s="3">
        <v>126.29</v>
      </c>
      <c r="X1703" s="3">
        <v>106.07</v>
      </c>
      <c r="Y1703" s="3">
        <v>100.94</v>
      </c>
      <c r="Z1703" s="3">
        <v>98.16</v>
      </c>
      <c r="AA1703" s="3">
        <v>100.23</v>
      </c>
      <c r="AB1703" s="3">
        <v>101.75</v>
      </c>
      <c r="AC1703" s="3">
        <v>103.47</v>
      </c>
      <c r="AD1703" s="3">
        <v>106.97</v>
      </c>
      <c r="AE1703" s="3">
        <v>109.5</v>
      </c>
      <c r="AF1703" s="3">
        <v>111.45</v>
      </c>
      <c r="AG1703" s="3">
        <v>113.95</v>
      </c>
      <c r="AH1703" s="3">
        <v>114.63</v>
      </c>
      <c r="AI1703" s="3">
        <v>103.54</v>
      </c>
      <c r="AJ1703" s="3">
        <v>89.91</v>
      </c>
      <c r="AK1703" s="3">
        <v>84.28</v>
      </c>
      <c r="AL1703" s="3">
        <v>78.81</v>
      </c>
      <c r="AM1703" s="3">
        <v>75.87</v>
      </c>
      <c r="AN1703" s="3">
        <v>72.900000000000006</v>
      </c>
      <c r="AO1703" s="3">
        <v>75.760000000000005</v>
      </c>
      <c r="AP1703" s="3">
        <v>85.51</v>
      </c>
      <c r="AQ1703" s="3">
        <v>89.91</v>
      </c>
      <c r="AR1703" s="3">
        <v>94.2</v>
      </c>
      <c r="AS1703" s="3">
        <v>95.42</v>
      </c>
      <c r="AT1703" s="3">
        <v>97.45</v>
      </c>
      <c r="AU1703" s="3">
        <v>92.12</v>
      </c>
      <c r="AV1703" s="3">
        <v>84.94</v>
      </c>
      <c r="AW1703" s="3">
        <v>77.03</v>
      </c>
      <c r="AX1703" s="3">
        <v>73.36</v>
      </c>
      <c r="AY1703" s="3">
        <v>67.84</v>
      </c>
    </row>
    <row r="1704" spans="1:51" x14ac:dyDescent="0.35">
      <c r="A1704" s="5">
        <f t="shared" si="27"/>
        <v>45111</v>
      </c>
      <c r="B1704" t="s">
        <v>2583</v>
      </c>
      <c r="C1704" s="2">
        <v>45111</v>
      </c>
      <c r="D1704" s="3">
        <v>86.78</v>
      </c>
      <c r="E1704" s="3">
        <v>91.11</v>
      </c>
      <c r="F1704" s="3">
        <v>98.85</v>
      </c>
      <c r="G1704" s="3">
        <v>127.54</v>
      </c>
      <c r="H1704" s="3">
        <v>141.66999999999999</v>
      </c>
      <c r="I1704" s="3">
        <v>143.61000000000001</v>
      </c>
      <c r="J1704" s="3">
        <v>143</v>
      </c>
      <c r="K1704" s="3">
        <v>137.86000000000001</v>
      </c>
      <c r="L1704" s="3">
        <v>133.5</v>
      </c>
      <c r="M1704" s="3">
        <v>127.21</v>
      </c>
      <c r="N1704" s="3">
        <v>125.11</v>
      </c>
      <c r="O1704" s="3">
        <v>122.51</v>
      </c>
      <c r="P1704" s="3">
        <v>124.18</v>
      </c>
      <c r="Q1704" s="3">
        <v>128.72</v>
      </c>
      <c r="R1704" s="3">
        <v>136.26</v>
      </c>
      <c r="S1704" s="3">
        <v>139.16999999999999</v>
      </c>
      <c r="T1704" s="3">
        <v>141.31</v>
      </c>
      <c r="U1704" s="3">
        <v>146.66</v>
      </c>
      <c r="V1704" s="3">
        <v>144.71</v>
      </c>
      <c r="W1704" s="3">
        <v>128.57</v>
      </c>
      <c r="X1704" s="3">
        <v>106.51</v>
      </c>
      <c r="Y1704" s="3">
        <v>101.03</v>
      </c>
      <c r="Z1704" s="3">
        <v>98.37</v>
      </c>
      <c r="AA1704" s="3">
        <v>100.47</v>
      </c>
      <c r="AB1704" s="3">
        <v>101.99</v>
      </c>
      <c r="AC1704" s="3">
        <v>103.71</v>
      </c>
      <c r="AD1704" s="3">
        <v>107.09</v>
      </c>
      <c r="AE1704" s="3">
        <v>109.62</v>
      </c>
      <c r="AF1704" s="3">
        <v>111.57</v>
      </c>
      <c r="AG1704" s="3">
        <v>113.96</v>
      </c>
      <c r="AH1704" s="3">
        <v>114.64</v>
      </c>
      <c r="AI1704" s="3">
        <v>103.55</v>
      </c>
      <c r="AJ1704" s="3">
        <v>90.19</v>
      </c>
      <c r="AK1704" s="3">
        <v>84.56</v>
      </c>
      <c r="AL1704" s="3">
        <v>79.09</v>
      </c>
      <c r="AM1704" s="3">
        <v>76.150000000000006</v>
      </c>
      <c r="AN1704" s="3">
        <v>73.180000000000007</v>
      </c>
      <c r="AO1704" s="3">
        <v>76.040000000000006</v>
      </c>
      <c r="AP1704" s="3">
        <v>85.58</v>
      </c>
      <c r="AQ1704" s="3">
        <v>89.98</v>
      </c>
      <c r="AR1704" s="3">
        <v>94.27</v>
      </c>
      <c r="AS1704" s="3">
        <v>95.49</v>
      </c>
      <c r="AT1704" s="3">
        <v>97.53</v>
      </c>
      <c r="AU1704" s="3">
        <v>92.19</v>
      </c>
      <c r="AV1704" s="3">
        <v>85.01</v>
      </c>
      <c r="AW1704" s="3">
        <v>77.11</v>
      </c>
      <c r="AX1704" s="3">
        <v>73.430000000000007</v>
      </c>
      <c r="AY1704" s="3">
        <v>67.91</v>
      </c>
    </row>
    <row r="1705" spans="1:51" x14ac:dyDescent="0.35">
      <c r="A1705" s="5">
        <f t="shared" si="27"/>
        <v>45112</v>
      </c>
      <c r="B1705" t="s">
        <v>2584</v>
      </c>
      <c r="C1705" s="2">
        <v>45112</v>
      </c>
      <c r="D1705" s="3">
        <v>84.49</v>
      </c>
      <c r="E1705" s="3">
        <v>89.23</v>
      </c>
      <c r="F1705" s="3">
        <v>96.98</v>
      </c>
      <c r="G1705" s="3">
        <v>126.98</v>
      </c>
      <c r="H1705" s="3">
        <v>141.97999999999999</v>
      </c>
      <c r="I1705" s="3">
        <v>144.85</v>
      </c>
      <c r="J1705" s="3">
        <v>143.94999999999999</v>
      </c>
      <c r="K1705" s="3">
        <v>137.85</v>
      </c>
      <c r="L1705" s="3">
        <v>134.19999999999999</v>
      </c>
      <c r="M1705" s="3">
        <v>129.41999999999999</v>
      </c>
      <c r="N1705" s="3">
        <v>125.66</v>
      </c>
      <c r="O1705" s="3">
        <v>123.67</v>
      </c>
      <c r="P1705" s="3">
        <v>125.36</v>
      </c>
      <c r="Q1705" s="3">
        <v>129.9</v>
      </c>
      <c r="R1705" s="3">
        <v>137.30000000000001</v>
      </c>
      <c r="S1705" s="3">
        <v>140.13</v>
      </c>
      <c r="T1705" s="3">
        <v>141.96</v>
      </c>
      <c r="U1705" s="3">
        <v>147.02000000000001</v>
      </c>
      <c r="V1705" s="3">
        <v>144.72999999999999</v>
      </c>
      <c r="W1705" s="3">
        <v>129.32</v>
      </c>
      <c r="X1705" s="3">
        <v>109.42</v>
      </c>
      <c r="Y1705" s="3">
        <v>103.95</v>
      </c>
      <c r="Z1705" s="3">
        <v>101.42</v>
      </c>
      <c r="AA1705" s="3">
        <v>103.52</v>
      </c>
      <c r="AB1705" s="3">
        <v>105.04</v>
      </c>
      <c r="AC1705" s="3">
        <v>106.76</v>
      </c>
      <c r="AD1705" s="3">
        <v>110.1</v>
      </c>
      <c r="AE1705" s="3">
        <v>112.63</v>
      </c>
      <c r="AF1705" s="3">
        <v>114.58</v>
      </c>
      <c r="AG1705" s="3">
        <v>117.86</v>
      </c>
      <c r="AH1705" s="3">
        <v>118.54</v>
      </c>
      <c r="AI1705" s="3">
        <v>107.45</v>
      </c>
      <c r="AJ1705" s="3">
        <v>93.02</v>
      </c>
      <c r="AK1705" s="3">
        <v>87.39</v>
      </c>
      <c r="AL1705" s="3">
        <v>81.92</v>
      </c>
      <c r="AM1705" s="3">
        <v>78.98</v>
      </c>
      <c r="AN1705" s="3">
        <v>76.010000000000005</v>
      </c>
      <c r="AO1705" s="3">
        <v>78.87</v>
      </c>
      <c r="AP1705" s="3">
        <v>88.43</v>
      </c>
      <c r="AQ1705" s="3">
        <v>92.83</v>
      </c>
      <c r="AR1705" s="3">
        <v>97.12</v>
      </c>
      <c r="AS1705" s="3">
        <v>97.2</v>
      </c>
      <c r="AT1705" s="3">
        <v>99.24</v>
      </c>
      <c r="AU1705" s="3">
        <v>93.9</v>
      </c>
      <c r="AV1705" s="3">
        <v>85.42</v>
      </c>
      <c r="AW1705" s="3">
        <v>77.52</v>
      </c>
      <c r="AX1705" s="3">
        <v>73.84</v>
      </c>
      <c r="AY1705" s="3">
        <v>68.319999999999993</v>
      </c>
    </row>
    <row r="1706" spans="1:51" x14ac:dyDescent="0.35">
      <c r="A1706" s="5">
        <f t="shared" si="27"/>
        <v>45113</v>
      </c>
      <c r="B1706" t="s">
        <v>2585</v>
      </c>
      <c r="C1706" s="2">
        <v>45113</v>
      </c>
      <c r="D1706" s="3">
        <v>79.25</v>
      </c>
      <c r="E1706" s="3">
        <v>85.32</v>
      </c>
      <c r="F1706" s="3">
        <v>94.22</v>
      </c>
      <c r="G1706" s="3">
        <v>123.46</v>
      </c>
      <c r="H1706" s="3">
        <v>140.84</v>
      </c>
      <c r="I1706" s="3">
        <v>143.94</v>
      </c>
      <c r="J1706" s="3">
        <v>143.09</v>
      </c>
      <c r="K1706" s="3">
        <v>137.44</v>
      </c>
      <c r="L1706" s="3">
        <v>134.11000000000001</v>
      </c>
      <c r="M1706" s="3">
        <v>129.1</v>
      </c>
      <c r="N1706" s="3">
        <v>125.65</v>
      </c>
      <c r="O1706" s="3">
        <v>123.79</v>
      </c>
      <c r="P1706" s="3">
        <v>125.48</v>
      </c>
      <c r="Q1706" s="3">
        <v>130.6</v>
      </c>
      <c r="R1706" s="3">
        <v>138.16999999999999</v>
      </c>
      <c r="S1706" s="3">
        <v>141</v>
      </c>
      <c r="T1706" s="3">
        <v>142.83000000000001</v>
      </c>
      <c r="U1706" s="3">
        <v>148.16999999999999</v>
      </c>
      <c r="V1706" s="3">
        <v>145.88</v>
      </c>
      <c r="W1706" s="3">
        <v>130.47999999999999</v>
      </c>
      <c r="X1706" s="3">
        <v>109.96</v>
      </c>
      <c r="Y1706" s="3">
        <v>104.17</v>
      </c>
      <c r="Z1706" s="3">
        <v>101.64</v>
      </c>
      <c r="AA1706" s="3">
        <v>103.74</v>
      </c>
      <c r="AB1706" s="3">
        <v>105.26</v>
      </c>
      <c r="AC1706" s="3">
        <v>106.98</v>
      </c>
      <c r="AD1706" s="3">
        <v>109.88</v>
      </c>
      <c r="AE1706" s="3">
        <v>112.41</v>
      </c>
      <c r="AF1706" s="3">
        <v>114.36</v>
      </c>
      <c r="AG1706" s="3">
        <v>117.73</v>
      </c>
      <c r="AH1706" s="3">
        <v>118.41</v>
      </c>
      <c r="AI1706" s="3">
        <v>107.31</v>
      </c>
      <c r="AJ1706" s="3">
        <v>92.7</v>
      </c>
      <c r="AK1706" s="3">
        <v>87.07</v>
      </c>
      <c r="AL1706" s="3">
        <v>81.599999999999994</v>
      </c>
      <c r="AM1706" s="3">
        <v>78.66</v>
      </c>
      <c r="AN1706" s="3">
        <v>75.69</v>
      </c>
      <c r="AO1706" s="3">
        <v>78.55</v>
      </c>
      <c r="AP1706" s="3">
        <v>88.15</v>
      </c>
      <c r="AQ1706" s="3">
        <v>92.55</v>
      </c>
      <c r="AR1706" s="3">
        <v>96.84</v>
      </c>
      <c r="AS1706" s="3">
        <v>96.92</v>
      </c>
      <c r="AT1706" s="3">
        <v>98.96</v>
      </c>
      <c r="AU1706" s="3">
        <v>93.62</v>
      </c>
      <c r="AV1706" s="3">
        <v>85.03</v>
      </c>
      <c r="AW1706" s="3">
        <v>77.13</v>
      </c>
      <c r="AX1706" s="3">
        <v>73.45</v>
      </c>
      <c r="AY1706" s="3">
        <v>67.930000000000007</v>
      </c>
    </row>
    <row r="1707" spans="1:51" x14ac:dyDescent="0.35">
      <c r="A1707" s="5">
        <f t="shared" si="27"/>
        <v>45114</v>
      </c>
      <c r="B1707" t="s">
        <v>2586</v>
      </c>
      <c r="C1707" s="2">
        <v>45114</v>
      </c>
      <c r="D1707" s="3">
        <v>81.86</v>
      </c>
      <c r="E1707" s="3">
        <v>88</v>
      </c>
      <c r="F1707" s="3">
        <v>97.22</v>
      </c>
      <c r="G1707" s="3">
        <v>126.97</v>
      </c>
      <c r="H1707" s="3">
        <v>145.65</v>
      </c>
      <c r="I1707" s="3">
        <v>147.41999999999999</v>
      </c>
      <c r="J1707" s="3">
        <v>147.22</v>
      </c>
      <c r="K1707" s="3">
        <v>141.21</v>
      </c>
      <c r="L1707" s="3">
        <v>138.69</v>
      </c>
      <c r="M1707" s="3">
        <v>134.53</v>
      </c>
      <c r="N1707" s="3">
        <v>131.1</v>
      </c>
      <c r="O1707" s="3">
        <v>129.36000000000001</v>
      </c>
      <c r="P1707" s="3">
        <v>131.09</v>
      </c>
      <c r="Q1707" s="3">
        <v>136.22999999999999</v>
      </c>
      <c r="R1707" s="3">
        <v>143.74</v>
      </c>
      <c r="S1707" s="3">
        <v>146.56</v>
      </c>
      <c r="T1707" s="3">
        <v>148.41999999999999</v>
      </c>
      <c r="U1707" s="3">
        <v>153.84</v>
      </c>
      <c r="V1707" s="3">
        <v>151.34</v>
      </c>
      <c r="W1707" s="3">
        <v>135.94999999999999</v>
      </c>
      <c r="X1707" s="3">
        <v>114.07</v>
      </c>
      <c r="Y1707" s="3">
        <v>108.29</v>
      </c>
      <c r="Z1707" s="3">
        <v>105.79</v>
      </c>
      <c r="AA1707" s="3">
        <v>107.92</v>
      </c>
      <c r="AB1707" s="3">
        <v>109.48</v>
      </c>
      <c r="AC1707" s="3">
        <v>111.27</v>
      </c>
      <c r="AD1707" s="3">
        <v>114.49</v>
      </c>
      <c r="AE1707" s="3">
        <v>117.26</v>
      </c>
      <c r="AF1707" s="3">
        <v>119.21</v>
      </c>
      <c r="AG1707" s="3">
        <v>122.42</v>
      </c>
      <c r="AH1707" s="3">
        <v>123.1</v>
      </c>
      <c r="AI1707" s="3">
        <v>111.99</v>
      </c>
      <c r="AJ1707" s="3">
        <v>95.85</v>
      </c>
      <c r="AK1707" s="3">
        <v>90.22</v>
      </c>
      <c r="AL1707" s="3">
        <v>84.75</v>
      </c>
      <c r="AM1707" s="3">
        <v>81.81</v>
      </c>
      <c r="AN1707" s="3">
        <v>78.84</v>
      </c>
      <c r="AO1707" s="3">
        <v>81.7</v>
      </c>
      <c r="AP1707" s="3">
        <v>90.98</v>
      </c>
      <c r="AQ1707" s="3">
        <v>95.38</v>
      </c>
      <c r="AR1707" s="3">
        <v>99.67</v>
      </c>
      <c r="AS1707" s="3">
        <v>99.75</v>
      </c>
      <c r="AT1707" s="3">
        <v>101.79</v>
      </c>
      <c r="AU1707" s="3">
        <v>96.45</v>
      </c>
      <c r="AV1707" s="3">
        <v>87.94</v>
      </c>
      <c r="AW1707" s="3">
        <v>80.040000000000006</v>
      </c>
      <c r="AX1707" s="3">
        <v>76.36</v>
      </c>
      <c r="AY1707" s="3">
        <v>70.84</v>
      </c>
    </row>
    <row r="1708" spans="1:51" x14ac:dyDescent="0.35">
      <c r="A1708" s="5">
        <f t="shared" si="27"/>
        <v>45117</v>
      </c>
      <c r="B1708" t="s">
        <v>2587</v>
      </c>
      <c r="C1708" s="2">
        <v>45117</v>
      </c>
      <c r="D1708" s="3">
        <v>73.53</v>
      </c>
      <c r="E1708" s="3">
        <v>79.94</v>
      </c>
      <c r="F1708" s="3">
        <v>88.86</v>
      </c>
      <c r="G1708" s="3">
        <v>119.28</v>
      </c>
      <c r="H1708" s="3">
        <v>137.59</v>
      </c>
      <c r="I1708" s="3">
        <v>139.77000000000001</v>
      </c>
      <c r="J1708" s="3">
        <v>138.97</v>
      </c>
      <c r="K1708" s="3">
        <v>132.97</v>
      </c>
      <c r="L1708" s="3">
        <v>130.08000000000001</v>
      </c>
      <c r="M1708" s="3">
        <v>126.58</v>
      </c>
      <c r="N1708" s="3">
        <v>122.78</v>
      </c>
      <c r="O1708" s="3">
        <v>121.18</v>
      </c>
      <c r="P1708" s="3">
        <v>122.91</v>
      </c>
      <c r="Q1708" s="3">
        <v>128.05000000000001</v>
      </c>
      <c r="R1708" s="3">
        <v>136.43</v>
      </c>
      <c r="S1708" s="3">
        <v>139.25</v>
      </c>
      <c r="T1708" s="3">
        <v>141.11000000000001</v>
      </c>
      <c r="U1708" s="3">
        <v>146.53</v>
      </c>
      <c r="V1708" s="3">
        <v>144.03</v>
      </c>
      <c r="W1708" s="3">
        <v>128.63999999999999</v>
      </c>
      <c r="X1708" s="3">
        <v>106.7</v>
      </c>
      <c r="Y1708" s="3">
        <v>100.89</v>
      </c>
      <c r="Z1708" s="3">
        <v>98.36</v>
      </c>
      <c r="AA1708" s="3">
        <v>100.45</v>
      </c>
      <c r="AB1708" s="3">
        <v>101.98</v>
      </c>
      <c r="AC1708" s="3">
        <v>103.73</v>
      </c>
      <c r="AD1708" s="3">
        <v>106.81</v>
      </c>
      <c r="AE1708" s="3">
        <v>109.58</v>
      </c>
      <c r="AF1708" s="3">
        <v>111.53</v>
      </c>
      <c r="AG1708" s="3">
        <v>115.1</v>
      </c>
      <c r="AH1708" s="3">
        <v>115.78</v>
      </c>
      <c r="AI1708" s="3">
        <v>104.67</v>
      </c>
      <c r="AJ1708" s="3">
        <v>90.53</v>
      </c>
      <c r="AK1708" s="3">
        <v>86.36</v>
      </c>
      <c r="AL1708" s="3">
        <v>80.95</v>
      </c>
      <c r="AM1708" s="3">
        <v>78.069999999999993</v>
      </c>
      <c r="AN1708" s="3">
        <v>75.16</v>
      </c>
      <c r="AO1708" s="3">
        <v>78.099999999999994</v>
      </c>
      <c r="AP1708" s="3">
        <v>86.89</v>
      </c>
      <c r="AQ1708" s="3">
        <v>91.3</v>
      </c>
      <c r="AR1708" s="3">
        <v>95.58</v>
      </c>
      <c r="AS1708" s="3">
        <v>96.28</v>
      </c>
      <c r="AT1708" s="3">
        <v>98.33</v>
      </c>
      <c r="AU1708" s="3">
        <v>92.99</v>
      </c>
      <c r="AV1708" s="3">
        <v>84.73</v>
      </c>
      <c r="AW1708" s="3">
        <v>76.819999999999993</v>
      </c>
      <c r="AX1708" s="3">
        <v>73.14</v>
      </c>
      <c r="AY1708" s="3">
        <v>67.62</v>
      </c>
    </row>
    <row r="1709" spans="1:51" x14ac:dyDescent="0.35">
      <c r="A1709" s="5">
        <f t="shared" si="27"/>
        <v>45118</v>
      </c>
      <c r="B1709" t="s">
        <v>2588</v>
      </c>
      <c r="C1709" s="2">
        <v>45118</v>
      </c>
      <c r="D1709" s="3">
        <v>70.510000000000005</v>
      </c>
      <c r="E1709" s="3">
        <v>76.53</v>
      </c>
      <c r="F1709" s="3">
        <v>83.83</v>
      </c>
      <c r="G1709" s="3">
        <v>112.82</v>
      </c>
      <c r="H1709" s="3">
        <v>130.01</v>
      </c>
      <c r="I1709" s="3">
        <v>132.31</v>
      </c>
      <c r="J1709" s="3">
        <v>131.51</v>
      </c>
      <c r="K1709" s="3">
        <v>125.36</v>
      </c>
      <c r="L1709" s="3">
        <v>122.86</v>
      </c>
      <c r="M1709" s="3">
        <v>120.06</v>
      </c>
      <c r="N1709" s="3">
        <v>116.91</v>
      </c>
      <c r="O1709" s="3">
        <v>115.26</v>
      </c>
      <c r="P1709" s="3">
        <v>117.13</v>
      </c>
      <c r="Q1709" s="3">
        <v>122.3</v>
      </c>
      <c r="R1709" s="3">
        <v>130.41</v>
      </c>
      <c r="S1709" s="3">
        <v>133.91999999999999</v>
      </c>
      <c r="T1709" s="3">
        <v>135.94</v>
      </c>
      <c r="U1709" s="3">
        <v>141.5</v>
      </c>
      <c r="V1709" s="3">
        <v>139.03</v>
      </c>
      <c r="W1709" s="3">
        <v>123.68</v>
      </c>
      <c r="X1709" s="3">
        <v>104.5</v>
      </c>
      <c r="Y1709" s="3">
        <v>98.21</v>
      </c>
      <c r="Z1709" s="3">
        <v>95.68</v>
      </c>
      <c r="AA1709" s="3">
        <v>97.77</v>
      </c>
      <c r="AB1709" s="3">
        <v>99.3</v>
      </c>
      <c r="AC1709" s="3">
        <v>101.05</v>
      </c>
      <c r="AD1709" s="3">
        <v>104.32</v>
      </c>
      <c r="AE1709" s="3">
        <v>107.1</v>
      </c>
      <c r="AF1709" s="3">
        <v>109.05</v>
      </c>
      <c r="AG1709" s="3">
        <v>112.69</v>
      </c>
      <c r="AH1709" s="3">
        <v>113.37</v>
      </c>
      <c r="AI1709" s="3">
        <v>102.27</v>
      </c>
      <c r="AJ1709" s="3">
        <v>89.28</v>
      </c>
      <c r="AK1709" s="3">
        <v>85.11</v>
      </c>
      <c r="AL1709" s="3">
        <v>79.709999999999994</v>
      </c>
      <c r="AM1709" s="3">
        <v>76.83</v>
      </c>
      <c r="AN1709" s="3">
        <v>73.930000000000007</v>
      </c>
      <c r="AO1709" s="3">
        <v>76.88</v>
      </c>
      <c r="AP1709" s="3">
        <v>85.52</v>
      </c>
      <c r="AQ1709" s="3">
        <v>89.93</v>
      </c>
      <c r="AR1709" s="3">
        <v>94.22</v>
      </c>
      <c r="AS1709" s="3">
        <v>95.73</v>
      </c>
      <c r="AT1709" s="3">
        <v>97.79</v>
      </c>
      <c r="AU1709" s="3">
        <v>92.46</v>
      </c>
      <c r="AV1709" s="3">
        <v>85.03</v>
      </c>
      <c r="AW1709" s="3">
        <v>77.11</v>
      </c>
      <c r="AX1709" s="3">
        <v>73.459999999999994</v>
      </c>
      <c r="AY1709" s="3">
        <v>67.92</v>
      </c>
    </row>
    <row r="1710" spans="1:51" x14ac:dyDescent="0.35">
      <c r="A1710" s="5">
        <f t="shared" si="27"/>
        <v>45119</v>
      </c>
      <c r="B1710" t="s">
        <v>2589</v>
      </c>
      <c r="C1710" s="2">
        <v>45119</v>
      </c>
      <c r="D1710" s="3">
        <v>64.790000000000006</v>
      </c>
      <c r="E1710" s="3">
        <v>70.010000000000005</v>
      </c>
      <c r="F1710" s="3">
        <v>79.62</v>
      </c>
      <c r="G1710" s="3">
        <v>108.59</v>
      </c>
      <c r="H1710" s="3">
        <v>125.19</v>
      </c>
      <c r="I1710" s="3">
        <v>127.94</v>
      </c>
      <c r="J1710" s="3">
        <v>127.25</v>
      </c>
      <c r="K1710" s="3">
        <v>121.42</v>
      </c>
      <c r="L1710" s="3">
        <v>119.07</v>
      </c>
      <c r="M1710" s="3">
        <v>116.72</v>
      </c>
      <c r="N1710" s="3">
        <v>113.95</v>
      </c>
      <c r="O1710" s="3">
        <v>112.7</v>
      </c>
      <c r="P1710" s="3">
        <v>114.57</v>
      </c>
      <c r="Q1710" s="3">
        <v>119.74</v>
      </c>
      <c r="R1710" s="3">
        <v>127.86</v>
      </c>
      <c r="S1710" s="3">
        <v>131.38999999999999</v>
      </c>
      <c r="T1710" s="3">
        <v>133.38999999999999</v>
      </c>
      <c r="U1710" s="3">
        <v>139.24</v>
      </c>
      <c r="V1710" s="3">
        <v>136.77000000000001</v>
      </c>
      <c r="W1710" s="3">
        <v>121.42</v>
      </c>
      <c r="X1710" s="3">
        <v>104.09</v>
      </c>
      <c r="Y1710" s="3">
        <v>97.8</v>
      </c>
      <c r="Z1710" s="3">
        <v>95.27</v>
      </c>
      <c r="AA1710" s="3">
        <v>97.37</v>
      </c>
      <c r="AB1710" s="3">
        <v>98.9</v>
      </c>
      <c r="AC1710" s="3">
        <v>100.65</v>
      </c>
      <c r="AD1710" s="3">
        <v>103.43</v>
      </c>
      <c r="AE1710" s="3">
        <v>106.05</v>
      </c>
      <c r="AF1710" s="3">
        <v>107.98</v>
      </c>
      <c r="AG1710" s="3">
        <v>111.61</v>
      </c>
      <c r="AH1710" s="3">
        <v>112.27</v>
      </c>
      <c r="AI1710" s="3">
        <v>101.15</v>
      </c>
      <c r="AJ1710" s="3">
        <v>89.93</v>
      </c>
      <c r="AK1710" s="3">
        <v>85.87</v>
      </c>
      <c r="AL1710" s="3">
        <v>80.47</v>
      </c>
      <c r="AM1710" s="3">
        <v>77.59</v>
      </c>
      <c r="AN1710" s="3">
        <v>74.69</v>
      </c>
      <c r="AO1710" s="3">
        <v>77.64</v>
      </c>
      <c r="AP1710" s="3">
        <v>85.09</v>
      </c>
      <c r="AQ1710" s="3">
        <v>89.11</v>
      </c>
      <c r="AR1710" s="3">
        <v>93.41</v>
      </c>
      <c r="AS1710" s="3">
        <v>94.93</v>
      </c>
      <c r="AT1710" s="3">
        <v>97.01</v>
      </c>
      <c r="AU1710" s="3">
        <v>91.71</v>
      </c>
      <c r="AV1710" s="3">
        <v>82.77</v>
      </c>
      <c r="AW1710" s="3">
        <v>74.91</v>
      </c>
      <c r="AX1710" s="3">
        <v>71.33</v>
      </c>
      <c r="AY1710" s="3">
        <v>65.87</v>
      </c>
    </row>
    <row r="1711" spans="1:51" x14ac:dyDescent="0.35">
      <c r="A1711" s="5">
        <f t="shared" si="27"/>
        <v>45120</v>
      </c>
      <c r="B1711" t="s">
        <v>2590</v>
      </c>
      <c r="C1711" s="2">
        <v>45120</v>
      </c>
      <c r="D1711" s="3">
        <v>64.459999999999994</v>
      </c>
      <c r="E1711" s="3">
        <v>69.62</v>
      </c>
      <c r="F1711" s="3">
        <v>79.42</v>
      </c>
      <c r="G1711" s="3">
        <v>107.7</v>
      </c>
      <c r="H1711" s="3">
        <v>124.5</v>
      </c>
      <c r="I1711" s="3">
        <v>126.92</v>
      </c>
      <c r="J1711" s="3">
        <v>126.96</v>
      </c>
      <c r="K1711" s="3">
        <v>121.34</v>
      </c>
      <c r="L1711" s="3">
        <v>118.92</v>
      </c>
      <c r="M1711" s="3">
        <v>117.73</v>
      </c>
      <c r="N1711" s="3">
        <v>114.51</v>
      </c>
      <c r="O1711" s="3">
        <v>113.37</v>
      </c>
      <c r="P1711" s="3">
        <v>115.47</v>
      </c>
      <c r="Q1711" s="3">
        <v>120.64</v>
      </c>
      <c r="R1711" s="3">
        <v>127.86</v>
      </c>
      <c r="S1711" s="3">
        <v>131.38999999999999</v>
      </c>
      <c r="T1711" s="3">
        <v>133.38999999999999</v>
      </c>
      <c r="U1711" s="3">
        <v>139.86000000000001</v>
      </c>
      <c r="V1711" s="3">
        <v>137.38999999999999</v>
      </c>
      <c r="W1711" s="3">
        <v>122.04</v>
      </c>
      <c r="X1711" s="3">
        <v>105.09</v>
      </c>
      <c r="Y1711" s="3">
        <v>98.8</v>
      </c>
      <c r="Z1711" s="3">
        <v>96.27</v>
      </c>
      <c r="AA1711" s="3">
        <v>98.37</v>
      </c>
      <c r="AB1711" s="3">
        <v>99.9</v>
      </c>
      <c r="AC1711" s="3">
        <v>101.65</v>
      </c>
      <c r="AD1711" s="3">
        <v>103.93</v>
      </c>
      <c r="AE1711" s="3">
        <v>106.26</v>
      </c>
      <c r="AF1711" s="3">
        <v>108.09</v>
      </c>
      <c r="AG1711" s="3">
        <v>111.78</v>
      </c>
      <c r="AH1711" s="3">
        <v>112.29</v>
      </c>
      <c r="AI1711" s="3">
        <v>101.01</v>
      </c>
      <c r="AJ1711" s="3">
        <v>88.85</v>
      </c>
      <c r="AK1711" s="3">
        <v>84.58</v>
      </c>
      <c r="AL1711" s="3">
        <v>79.03</v>
      </c>
      <c r="AM1711" s="3">
        <v>75.989999999999995</v>
      </c>
      <c r="AN1711" s="3">
        <v>72.95</v>
      </c>
      <c r="AO1711" s="3">
        <v>75.77</v>
      </c>
      <c r="AP1711" s="3">
        <v>83.42</v>
      </c>
      <c r="AQ1711" s="3">
        <v>87.36</v>
      </c>
      <c r="AR1711" s="3">
        <v>91.6</v>
      </c>
      <c r="AS1711" s="3">
        <v>93.08</v>
      </c>
      <c r="AT1711" s="3">
        <v>95.14</v>
      </c>
      <c r="AU1711" s="3">
        <v>89.82</v>
      </c>
      <c r="AV1711" s="3">
        <v>80.83</v>
      </c>
      <c r="AW1711" s="3">
        <v>72.959999999999994</v>
      </c>
      <c r="AX1711" s="3">
        <v>69.36</v>
      </c>
      <c r="AY1711" s="3">
        <v>63.87</v>
      </c>
    </row>
    <row r="1712" spans="1:51" x14ac:dyDescent="0.35">
      <c r="A1712" s="5">
        <f t="shared" si="27"/>
        <v>45121</v>
      </c>
      <c r="B1712" t="s">
        <v>2591</v>
      </c>
      <c r="C1712" s="2">
        <v>45121</v>
      </c>
      <c r="D1712" s="3">
        <v>63.39</v>
      </c>
      <c r="E1712" s="3">
        <v>68.3</v>
      </c>
      <c r="F1712" s="3">
        <v>80.95</v>
      </c>
      <c r="G1712" s="3">
        <v>110.07</v>
      </c>
      <c r="H1712" s="3">
        <v>127.05</v>
      </c>
      <c r="I1712" s="3">
        <v>129.58000000000001</v>
      </c>
      <c r="J1712" s="3">
        <v>129.33000000000001</v>
      </c>
      <c r="K1712" s="3">
        <v>124.4</v>
      </c>
      <c r="L1712" s="3">
        <v>121.45</v>
      </c>
      <c r="M1712" s="3">
        <v>118.5</v>
      </c>
      <c r="N1712" s="3">
        <v>117.35</v>
      </c>
      <c r="O1712" s="3">
        <v>116.28</v>
      </c>
      <c r="P1712" s="3">
        <v>117.6</v>
      </c>
      <c r="Q1712" s="3">
        <v>120.55</v>
      </c>
      <c r="R1712" s="3">
        <v>127.65</v>
      </c>
      <c r="S1712" s="3">
        <v>132.56</v>
      </c>
      <c r="T1712" s="3">
        <v>135.6</v>
      </c>
      <c r="U1712" s="3">
        <v>142.01</v>
      </c>
      <c r="V1712" s="3">
        <v>139.54</v>
      </c>
      <c r="W1712" s="3">
        <v>124.19</v>
      </c>
      <c r="X1712" s="3">
        <v>107</v>
      </c>
      <c r="Y1712" s="3">
        <v>100.39</v>
      </c>
      <c r="Z1712" s="3">
        <v>97.77</v>
      </c>
      <c r="AA1712" s="3">
        <v>99.79</v>
      </c>
      <c r="AB1712" s="3">
        <v>101.24</v>
      </c>
      <c r="AC1712" s="3">
        <v>102.92</v>
      </c>
      <c r="AD1712" s="3">
        <v>105.86</v>
      </c>
      <c r="AE1712" s="3">
        <v>108.81</v>
      </c>
      <c r="AF1712" s="3">
        <v>111.14</v>
      </c>
      <c r="AG1712" s="3">
        <v>114.16</v>
      </c>
      <c r="AH1712" s="3">
        <v>114.51</v>
      </c>
      <c r="AI1712" s="3">
        <v>102.98</v>
      </c>
      <c r="AJ1712" s="3">
        <v>92.58</v>
      </c>
      <c r="AK1712" s="3">
        <v>87.82</v>
      </c>
      <c r="AL1712" s="3">
        <v>81.819999999999993</v>
      </c>
      <c r="AM1712" s="3">
        <v>78.290000000000006</v>
      </c>
      <c r="AN1712" s="3">
        <v>74.72</v>
      </c>
      <c r="AO1712" s="3">
        <v>76.94</v>
      </c>
      <c r="AP1712" s="3">
        <v>84.02</v>
      </c>
      <c r="AQ1712" s="3">
        <v>90.58</v>
      </c>
      <c r="AR1712" s="3">
        <v>95.13</v>
      </c>
      <c r="AS1712" s="3">
        <v>95.64</v>
      </c>
      <c r="AT1712" s="3">
        <v>97.7</v>
      </c>
      <c r="AU1712" s="3">
        <v>92.38</v>
      </c>
      <c r="AV1712" s="3">
        <v>84.49</v>
      </c>
      <c r="AW1712" s="3">
        <v>75.97</v>
      </c>
      <c r="AX1712" s="3">
        <v>71.91</v>
      </c>
      <c r="AY1712" s="3">
        <v>66.069999999999993</v>
      </c>
    </row>
    <row r="1713" spans="1:51" x14ac:dyDescent="0.35">
      <c r="A1713" s="5">
        <f t="shared" si="27"/>
        <v>45124</v>
      </c>
      <c r="B1713" t="s">
        <v>2592</v>
      </c>
      <c r="C1713" s="2">
        <v>45124</v>
      </c>
      <c r="D1713" s="3">
        <v>61.59</v>
      </c>
      <c r="E1713" s="3">
        <v>66.38</v>
      </c>
      <c r="F1713" s="3">
        <v>79.28</v>
      </c>
      <c r="G1713" s="3">
        <v>108.5</v>
      </c>
      <c r="H1713" s="3">
        <v>126.02</v>
      </c>
      <c r="I1713" s="3">
        <v>128.4</v>
      </c>
      <c r="J1713" s="3">
        <v>128.4</v>
      </c>
      <c r="K1713" s="3">
        <v>122.9</v>
      </c>
      <c r="L1713" s="3">
        <v>121.11</v>
      </c>
      <c r="M1713" s="3">
        <v>118.25</v>
      </c>
      <c r="N1713" s="3">
        <v>117.09</v>
      </c>
      <c r="O1713" s="3">
        <v>116</v>
      </c>
      <c r="P1713" s="3">
        <v>117.31</v>
      </c>
      <c r="Q1713" s="3">
        <v>120.25</v>
      </c>
      <c r="R1713" s="3">
        <v>126.96</v>
      </c>
      <c r="S1713" s="3">
        <v>131.87</v>
      </c>
      <c r="T1713" s="3">
        <v>134.91</v>
      </c>
      <c r="U1713" s="3">
        <v>141.49</v>
      </c>
      <c r="V1713" s="3">
        <v>139.02000000000001</v>
      </c>
      <c r="W1713" s="3">
        <v>123.67</v>
      </c>
      <c r="X1713" s="3">
        <v>107.24</v>
      </c>
      <c r="Y1713" s="3">
        <v>100.63</v>
      </c>
      <c r="Z1713" s="3">
        <v>98.01</v>
      </c>
      <c r="AA1713" s="3">
        <v>100.03</v>
      </c>
      <c r="AB1713" s="3">
        <v>101.48</v>
      </c>
      <c r="AC1713" s="3">
        <v>103.16</v>
      </c>
      <c r="AD1713" s="3">
        <v>107.22</v>
      </c>
      <c r="AE1713" s="3">
        <v>110.17</v>
      </c>
      <c r="AF1713" s="3">
        <v>112.5</v>
      </c>
      <c r="AG1713" s="3">
        <v>114.42</v>
      </c>
      <c r="AH1713" s="3">
        <v>114.77</v>
      </c>
      <c r="AI1713" s="3">
        <v>103.25</v>
      </c>
      <c r="AJ1713" s="3">
        <v>93.01</v>
      </c>
      <c r="AK1713" s="3">
        <v>88.25</v>
      </c>
      <c r="AL1713" s="3">
        <v>82.24</v>
      </c>
      <c r="AM1713" s="3">
        <v>78.72</v>
      </c>
      <c r="AN1713" s="3">
        <v>75.150000000000006</v>
      </c>
      <c r="AO1713" s="3">
        <v>77.36</v>
      </c>
      <c r="AP1713" s="3">
        <v>84.45</v>
      </c>
      <c r="AQ1713" s="3">
        <v>91.01</v>
      </c>
      <c r="AR1713" s="3">
        <v>95.56</v>
      </c>
      <c r="AS1713" s="3">
        <v>95.66</v>
      </c>
      <c r="AT1713" s="3">
        <v>97.72</v>
      </c>
      <c r="AU1713" s="3">
        <v>92.4</v>
      </c>
      <c r="AV1713" s="3">
        <v>84.51</v>
      </c>
      <c r="AW1713" s="3">
        <v>75.989999999999995</v>
      </c>
      <c r="AX1713" s="3">
        <v>71.930000000000007</v>
      </c>
      <c r="AY1713" s="3">
        <v>66.09</v>
      </c>
    </row>
    <row r="1714" spans="1:51" x14ac:dyDescent="0.35">
      <c r="A1714" s="5">
        <f t="shared" si="27"/>
        <v>45125</v>
      </c>
      <c r="B1714" t="s">
        <v>2593</v>
      </c>
      <c r="C1714" s="2">
        <v>45125</v>
      </c>
      <c r="D1714" s="3">
        <v>66.69</v>
      </c>
      <c r="E1714" s="3">
        <v>71.39</v>
      </c>
      <c r="F1714" s="3">
        <v>84.79</v>
      </c>
      <c r="G1714" s="3">
        <v>114.39</v>
      </c>
      <c r="H1714" s="3">
        <v>132.75</v>
      </c>
      <c r="I1714" s="3">
        <v>134.94999999999999</v>
      </c>
      <c r="J1714" s="3">
        <v>135.35</v>
      </c>
      <c r="K1714" s="3">
        <v>129.63999999999999</v>
      </c>
      <c r="L1714" s="3">
        <v>127.64</v>
      </c>
      <c r="M1714" s="3">
        <v>124.72</v>
      </c>
      <c r="N1714" s="3">
        <v>123.51</v>
      </c>
      <c r="O1714" s="3">
        <v>122.4</v>
      </c>
      <c r="P1714" s="3">
        <v>122.97</v>
      </c>
      <c r="Q1714" s="3">
        <v>125.87</v>
      </c>
      <c r="R1714" s="3">
        <v>132.27000000000001</v>
      </c>
      <c r="S1714" s="3">
        <v>137.13999999999999</v>
      </c>
      <c r="T1714" s="3">
        <v>140.16</v>
      </c>
      <c r="U1714" s="3">
        <v>146.41999999999999</v>
      </c>
      <c r="V1714" s="3">
        <v>143.94999999999999</v>
      </c>
      <c r="W1714" s="3">
        <v>128.6</v>
      </c>
      <c r="X1714" s="3">
        <v>111.37</v>
      </c>
      <c r="Y1714" s="3">
        <v>104.76</v>
      </c>
      <c r="Z1714" s="3">
        <v>102.14</v>
      </c>
      <c r="AA1714" s="3">
        <v>104.16</v>
      </c>
      <c r="AB1714" s="3">
        <v>105.61</v>
      </c>
      <c r="AC1714" s="3">
        <v>107.29</v>
      </c>
      <c r="AD1714" s="3">
        <v>111.25</v>
      </c>
      <c r="AE1714" s="3">
        <v>114.2</v>
      </c>
      <c r="AF1714" s="3">
        <v>116.53</v>
      </c>
      <c r="AG1714" s="3">
        <v>118.2</v>
      </c>
      <c r="AH1714" s="3">
        <v>118.55</v>
      </c>
      <c r="AI1714" s="3">
        <v>107.03</v>
      </c>
      <c r="AJ1714" s="3">
        <v>95.32</v>
      </c>
      <c r="AK1714" s="3">
        <v>90.56</v>
      </c>
      <c r="AL1714" s="3">
        <v>84.55</v>
      </c>
      <c r="AM1714" s="3">
        <v>81.03</v>
      </c>
      <c r="AN1714" s="3">
        <v>77.459999999999994</v>
      </c>
      <c r="AO1714" s="3">
        <v>79.67</v>
      </c>
      <c r="AP1714" s="3">
        <v>86.4</v>
      </c>
      <c r="AQ1714" s="3">
        <v>92.96</v>
      </c>
      <c r="AR1714" s="3">
        <v>97.51</v>
      </c>
      <c r="AS1714" s="3">
        <v>98.65</v>
      </c>
      <c r="AT1714" s="3">
        <v>100.71</v>
      </c>
      <c r="AU1714" s="3">
        <v>95.39</v>
      </c>
      <c r="AV1714" s="3">
        <v>86.76</v>
      </c>
      <c r="AW1714" s="3">
        <v>78.239999999999995</v>
      </c>
      <c r="AX1714" s="3">
        <v>74.180000000000007</v>
      </c>
      <c r="AY1714" s="3">
        <v>68.34</v>
      </c>
    </row>
    <row r="1715" spans="1:51" x14ac:dyDescent="0.35">
      <c r="A1715" s="5">
        <f t="shared" si="27"/>
        <v>45126</v>
      </c>
      <c r="B1715" t="s">
        <v>2594</v>
      </c>
      <c r="C1715" s="2">
        <v>45126</v>
      </c>
      <c r="D1715" s="3">
        <v>67.87</v>
      </c>
      <c r="E1715" s="3">
        <v>72.42</v>
      </c>
      <c r="F1715" s="3">
        <v>85.83</v>
      </c>
      <c r="G1715" s="3">
        <v>116.64</v>
      </c>
      <c r="H1715" s="3">
        <v>137.38999999999999</v>
      </c>
      <c r="I1715" s="3">
        <v>139.9</v>
      </c>
      <c r="J1715" s="3">
        <v>140.30000000000001</v>
      </c>
      <c r="K1715" s="3">
        <v>134.69</v>
      </c>
      <c r="L1715" s="3">
        <v>131.38999999999999</v>
      </c>
      <c r="M1715" s="3">
        <v>129.54</v>
      </c>
      <c r="N1715" s="3">
        <v>127.29</v>
      </c>
      <c r="O1715" s="3">
        <v>126.81</v>
      </c>
      <c r="P1715" s="3">
        <v>127.38</v>
      </c>
      <c r="Q1715" s="3">
        <v>130.58000000000001</v>
      </c>
      <c r="R1715" s="3">
        <v>136.97999999999999</v>
      </c>
      <c r="S1715" s="3">
        <v>141.84</v>
      </c>
      <c r="T1715" s="3">
        <v>144.79</v>
      </c>
      <c r="U1715" s="3">
        <v>150.72999999999999</v>
      </c>
      <c r="V1715" s="3">
        <v>148.26</v>
      </c>
      <c r="W1715" s="3">
        <v>132.91</v>
      </c>
      <c r="X1715" s="3">
        <v>115.49</v>
      </c>
      <c r="Y1715" s="3">
        <v>108.88</v>
      </c>
      <c r="Z1715" s="3">
        <v>106.26</v>
      </c>
      <c r="AA1715" s="3">
        <v>108.28</v>
      </c>
      <c r="AB1715" s="3">
        <v>109.73</v>
      </c>
      <c r="AC1715" s="3">
        <v>111.41</v>
      </c>
      <c r="AD1715" s="3">
        <v>115.23</v>
      </c>
      <c r="AE1715" s="3">
        <v>118.19</v>
      </c>
      <c r="AF1715" s="3">
        <v>120.52</v>
      </c>
      <c r="AG1715" s="3">
        <v>122.19</v>
      </c>
      <c r="AH1715" s="3">
        <v>122.54</v>
      </c>
      <c r="AI1715" s="3">
        <v>111.02</v>
      </c>
      <c r="AJ1715" s="3">
        <v>98.99</v>
      </c>
      <c r="AK1715" s="3">
        <v>94.23</v>
      </c>
      <c r="AL1715" s="3">
        <v>88.22</v>
      </c>
      <c r="AM1715" s="3">
        <v>84.7</v>
      </c>
      <c r="AN1715" s="3">
        <v>81.13</v>
      </c>
      <c r="AO1715" s="3">
        <v>83.35</v>
      </c>
      <c r="AP1715" s="3">
        <v>90.08</v>
      </c>
      <c r="AQ1715" s="3">
        <v>96.64</v>
      </c>
      <c r="AR1715" s="3">
        <v>101.19</v>
      </c>
      <c r="AS1715" s="3">
        <v>102.33</v>
      </c>
      <c r="AT1715" s="3">
        <v>104.39</v>
      </c>
      <c r="AU1715" s="3">
        <v>99.07</v>
      </c>
      <c r="AV1715" s="3">
        <v>90.44</v>
      </c>
      <c r="AW1715" s="3">
        <v>81.92</v>
      </c>
      <c r="AX1715" s="3">
        <v>77.86</v>
      </c>
      <c r="AY1715" s="3">
        <v>72.02</v>
      </c>
    </row>
    <row r="1716" spans="1:51" x14ac:dyDescent="0.35">
      <c r="A1716" s="5">
        <f t="shared" si="27"/>
        <v>45127</v>
      </c>
      <c r="B1716" t="s">
        <v>2595</v>
      </c>
      <c r="C1716" s="2">
        <v>45127</v>
      </c>
      <c r="D1716" s="3">
        <v>70.36</v>
      </c>
      <c r="E1716" s="3">
        <v>73.84</v>
      </c>
      <c r="F1716" s="3">
        <v>87.42</v>
      </c>
      <c r="G1716" s="3">
        <v>118.33</v>
      </c>
      <c r="H1716" s="3">
        <v>138.36000000000001</v>
      </c>
      <c r="I1716" s="3">
        <v>141.87</v>
      </c>
      <c r="J1716" s="3">
        <v>142.54</v>
      </c>
      <c r="K1716" s="3">
        <v>137.61000000000001</v>
      </c>
      <c r="L1716" s="3">
        <v>134.36000000000001</v>
      </c>
      <c r="M1716" s="3">
        <v>131.96</v>
      </c>
      <c r="N1716" s="3">
        <v>130.31</v>
      </c>
      <c r="O1716" s="3">
        <v>130.31</v>
      </c>
      <c r="P1716" s="3">
        <v>130.41</v>
      </c>
      <c r="Q1716" s="3">
        <v>133.41</v>
      </c>
      <c r="R1716" s="3">
        <v>139.81</v>
      </c>
      <c r="S1716" s="3">
        <v>144.66999999999999</v>
      </c>
      <c r="T1716" s="3">
        <v>147.62</v>
      </c>
      <c r="U1716" s="3">
        <v>153.66</v>
      </c>
      <c r="V1716" s="3">
        <v>151.19999999999999</v>
      </c>
      <c r="W1716" s="3">
        <v>135.85</v>
      </c>
      <c r="X1716" s="3">
        <v>116.88</v>
      </c>
      <c r="Y1716" s="3">
        <v>110.27</v>
      </c>
      <c r="Z1716" s="3">
        <v>107.65</v>
      </c>
      <c r="AA1716" s="3">
        <v>109.67</v>
      </c>
      <c r="AB1716" s="3">
        <v>111.12</v>
      </c>
      <c r="AC1716" s="3">
        <v>112.8</v>
      </c>
      <c r="AD1716" s="3">
        <v>116.6</v>
      </c>
      <c r="AE1716" s="3">
        <v>119.56</v>
      </c>
      <c r="AF1716" s="3">
        <v>121.89</v>
      </c>
      <c r="AG1716" s="3">
        <v>123.43</v>
      </c>
      <c r="AH1716" s="3">
        <v>123.78</v>
      </c>
      <c r="AI1716" s="3">
        <v>111.59</v>
      </c>
      <c r="AJ1716" s="3">
        <v>100.58</v>
      </c>
      <c r="AK1716" s="3">
        <v>95.82</v>
      </c>
      <c r="AL1716" s="3">
        <v>89.81</v>
      </c>
      <c r="AM1716" s="3">
        <v>86.29</v>
      </c>
      <c r="AN1716" s="3">
        <v>82.72</v>
      </c>
      <c r="AO1716" s="3">
        <v>84.94</v>
      </c>
      <c r="AP1716" s="3">
        <v>91.67</v>
      </c>
      <c r="AQ1716" s="3">
        <v>98.23</v>
      </c>
      <c r="AR1716" s="3">
        <v>102.78</v>
      </c>
      <c r="AS1716" s="3">
        <v>103.92</v>
      </c>
      <c r="AT1716" s="3">
        <v>105.98</v>
      </c>
      <c r="AU1716" s="3">
        <v>100.66</v>
      </c>
      <c r="AV1716" s="3">
        <v>91.72</v>
      </c>
      <c r="AW1716" s="3">
        <v>83.32</v>
      </c>
      <c r="AX1716" s="3">
        <v>79.36</v>
      </c>
      <c r="AY1716" s="3">
        <v>73.61</v>
      </c>
    </row>
    <row r="1717" spans="1:51" x14ac:dyDescent="0.35">
      <c r="A1717" s="5">
        <f t="shared" si="27"/>
        <v>45128</v>
      </c>
      <c r="B1717" t="s">
        <v>2596</v>
      </c>
      <c r="C1717" s="2">
        <v>45128</v>
      </c>
      <c r="D1717" s="3">
        <v>70.819999999999993</v>
      </c>
      <c r="E1717" s="3">
        <v>74.09</v>
      </c>
      <c r="F1717" s="3">
        <v>86.33</v>
      </c>
      <c r="G1717" s="3">
        <v>116.18</v>
      </c>
      <c r="H1717" s="3">
        <v>136.77000000000001</v>
      </c>
      <c r="I1717" s="3">
        <v>140.5</v>
      </c>
      <c r="J1717" s="3">
        <v>140.54</v>
      </c>
      <c r="K1717" s="3">
        <v>135.49</v>
      </c>
      <c r="L1717" s="3">
        <v>132.38999999999999</v>
      </c>
      <c r="M1717" s="3">
        <v>130.5</v>
      </c>
      <c r="N1717" s="3">
        <v>127.95</v>
      </c>
      <c r="O1717" s="3">
        <v>127.92</v>
      </c>
      <c r="P1717" s="3">
        <v>127.92</v>
      </c>
      <c r="Q1717" s="3">
        <v>130.91999999999999</v>
      </c>
      <c r="R1717" s="3">
        <v>137.32</v>
      </c>
      <c r="S1717" s="3">
        <v>142.18</v>
      </c>
      <c r="T1717" s="3">
        <v>145.13</v>
      </c>
      <c r="U1717" s="3">
        <v>151.13</v>
      </c>
      <c r="V1717" s="3">
        <v>148.66999999999999</v>
      </c>
      <c r="W1717" s="3">
        <v>133.32</v>
      </c>
      <c r="X1717" s="3">
        <v>115.82</v>
      </c>
      <c r="Y1717" s="3">
        <v>109.32</v>
      </c>
      <c r="Z1717" s="3">
        <v>106.7</v>
      </c>
      <c r="AA1717" s="3">
        <v>108.72</v>
      </c>
      <c r="AB1717" s="3">
        <v>110.17</v>
      </c>
      <c r="AC1717" s="3">
        <v>111.85</v>
      </c>
      <c r="AD1717" s="3">
        <v>116.1</v>
      </c>
      <c r="AE1717" s="3">
        <v>119.06</v>
      </c>
      <c r="AF1717" s="3">
        <v>121.39</v>
      </c>
      <c r="AG1717" s="3">
        <v>122.93</v>
      </c>
      <c r="AH1717" s="3">
        <v>123.28</v>
      </c>
      <c r="AI1717" s="3">
        <v>111.09</v>
      </c>
      <c r="AJ1717" s="3">
        <v>100.09</v>
      </c>
      <c r="AK1717" s="3">
        <v>95.32</v>
      </c>
      <c r="AL1717" s="3">
        <v>89.31</v>
      </c>
      <c r="AM1717" s="3">
        <v>85.79</v>
      </c>
      <c r="AN1717" s="3">
        <v>82.22</v>
      </c>
      <c r="AO1717" s="3">
        <v>84.44</v>
      </c>
      <c r="AP1717" s="3">
        <v>91.17</v>
      </c>
      <c r="AQ1717" s="3">
        <v>97.73</v>
      </c>
      <c r="AR1717" s="3">
        <v>102.28</v>
      </c>
      <c r="AS1717" s="3">
        <v>103.42</v>
      </c>
      <c r="AT1717" s="3">
        <v>105.48</v>
      </c>
      <c r="AU1717" s="3">
        <v>100.16</v>
      </c>
      <c r="AV1717" s="3">
        <v>91.16</v>
      </c>
      <c r="AW1717" s="3">
        <v>82.76</v>
      </c>
      <c r="AX1717" s="3">
        <v>78.8</v>
      </c>
      <c r="AY1717" s="3">
        <v>73.05</v>
      </c>
    </row>
    <row r="1718" spans="1:51" x14ac:dyDescent="0.35">
      <c r="A1718" s="5">
        <f t="shared" si="27"/>
        <v>45131</v>
      </c>
      <c r="B1718" t="s">
        <v>2597</v>
      </c>
      <c r="C1718" s="2">
        <v>45131</v>
      </c>
      <c r="D1718" s="3">
        <v>76.83</v>
      </c>
      <c r="E1718" s="3">
        <v>80.02</v>
      </c>
      <c r="F1718" s="3">
        <v>90.03</v>
      </c>
      <c r="G1718" s="3">
        <v>119.32</v>
      </c>
      <c r="H1718" s="3">
        <v>140.24</v>
      </c>
      <c r="I1718" s="3">
        <v>143.9</v>
      </c>
      <c r="J1718" s="3">
        <v>143.5</v>
      </c>
      <c r="K1718" s="3">
        <v>138.5</v>
      </c>
      <c r="L1718" s="3">
        <v>135.44</v>
      </c>
      <c r="M1718" s="3">
        <v>133.30000000000001</v>
      </c>
      <c r="N1718" s="3">
        <v>130.56</v>
      </c>
      <c r="O1718" s="3">
        <v>130.76</v>
      </c>
      <c r="P1718" s="3">
        <v>131.09</v>
      </c>
      <c r="Q1718" s="3">
        <v>134.09</v>
      </c>
      <c r="R1718" s="3">
        <v>140.77000000000001</v>
      </c>
      <c r="S1718" s="3">
        <v>145.84</v>
      </c>
      <c r="T1718" s="3">
        <v>148.79</v>
      </c>
      <c r="U1718" s="3">
        <v>154.71</v>
      </c>
      <c r="V1718" s="3">
        <v>152.25</v>
      </c>
      <c r="W1718" s="3">
        <v>136.9</v>
      </c>
      <c r="X1718" s="3">
        <v>118.42</v>
      </c>
      <c r="Y1718" s="3">
        <v>111.61</v>
      </c>
      <c r="Z1718" s="3">
        <v>108.98</v>
      </c>
      <c r="AA1718" s="3">
        <v>110.99</v>
      </c>
      <c r="AB1718" s="3">
        <v>112.43</v>
      </c>
      <c r="AC1718" s="3">
        <v>114.11</v>
      </c>
      <c r="AD1718" s="3">
        <v>118.73</v>
      </c>
      <c r="AE1718" s="3">
        <v>121.7</v>
      </c>
      <c r="AF1718" s="3">
        <v>124.03</v>
      </c>
      <c r="AG1718" s="3">
        <v>125.43</v>
      </c>
      <c r="AH1718" s="3">
        <v>125.8</v>
      </c>
      <c r="AI1718" s="3">
        <v>113.59</v>
      </c>
      <c r="AJ1718" s="3">
        <v>102.48</v>
      </c>
      <c r="AK1718" s="3">
        <v>97.71</v>
      </c>
      <c r="AL1718" s="3">
        <v>91.7</v>
      </c>
      <c r="AM1718" s="3">
        <v>88.18</v>
      </c>
      <c r="AN1718" s="3">
        <v>84.6</v>
      </c>
      <c r="AO1718" s="3">
        <v>86.82</v>
      </c>
      <c r="AP1718" s="3">
        <v>93.37</v>
      </c>
      <c r="AQ1718" s="3">
        <v>99.93</v>
      </c>
      <c r="AR1718" s="3">
        <v>104.48</v>
      </c>
      <c r="AS1718" s="3">
        <v>105.45</v>
      </c>
      <c r="AT1718" s="3">
        <v>107.51</v>
      </c>
      <c r="AU1718" s="3">
        <v>101.51</v>
      </c>
      <c r="AV1718" s="3">
        <v>92.06</v>
      </c>
      <c r="AW1718" s="3">
        <v>83.44</v>
      </c>
      <c r="AX1718" s="3">
        <v>79.47</v>
      </c>
      <c r="AY1718" s="3">
        <v>73.72</v>
      </c>
    </row>
    <row r="1719" spans="1:51" x14ac:dyDescent="0.35">
      <c r="A1719" s="5">
        <f t="shared" si="27"/>
        <v>45132</v>
      </c>
      <c r="B1719" t="s">
        <v>2598</v>
      </c>
      <c r="C1719" s="2">
        <v>45132</v>
      </c>
      <c r="D1719" s="3">
        <v>81.39</v>
      </c>
      <c r="E1719" s="3">
        <v>85.16</v>
      </c>
      <c r="F1719" s="3">
        <v>94.1</v>
      </c>
      <c r="G1719" s="3">
        <v>121.62</v>
      </c>
      <c r="H1719" s="3">
        <v>142.21</v>
      </c>
      <c r="I1719" s="3">
        <v>146.08000000000001</v>
      </c>
      <c r="J1719" s="3">
        <v>146.18</v>
      </c>
      <c r="K1719" s="3">
        <v>141.18</v>
      </c>
      <c r="L1719" s="3">
        <v>137.82</v>
      </c>
      <c r="M1719" s="3">
        <v>135.59</v>
      </c>
      <c r="N1719" s="3">
        <v>132.85</v>
      </c>
      <c r="O1719" s="3">
        <v>132.96</v>
      </c>
      <c r="P1719" s="3">
        <v>133.29</v>
      </c>
      <c r="Q1719" s="3">
        <v>136.62</v>
      </c>
      <c r="R1719" s="3">
        <v>142.05000000000001</v>
      </c>
      <c r="S1719" s="3">
        <v>148.24</v>
      </c>
      <c r="T1719" s="3">
        <v>151.15</v>
      </c>
      <c r="U1719" s="3">
        <v>155.88</v>
      </c>
      <c r="V1719" s="3">
        <v>152.36000000000001</v>
      </c>
      <c r="W1719" s="3">
        <v>138.61000000000001</v>
      </c>
      <c r="X1719" s="3">
        <v>119.35</v>
      </c>
      <c r="Y1719" s="3">
        <v>112.25</v>
      </c>
      <c r="Z1719" s="3">
        <v>109.59</v>
      </c>
      <c r="AA1719" s="3">
        <v>111.6</v>
      </c>
      <c r="AB1719" s="3">
        <v>113.04</v>
      </c>
      <c r="AC1719" s="3">
        <v>114.72</v>
      </c>
      <c r="AD1719" s="3">
        <v>119.89</v>
      </c>
      <c r="AE1719" s="3">
        <v>122.88</v>
      </c>
      <c r="AF1719" s="3">
        <v>125.21</v>
      </c>
      <c r="AG1719" s="3">
        <v>126.61</v>
      </c>
      <c r="AH1719" s="3">
        <v>126.98</v>
      </c>
      <c r="AI1719" s="3">
        <v>114.77</v>
      </c>
      <c r="AJ1719" s="3">
        <v>103.71</v>
      </c>
      <c r="AK1719" s="3">
        <v>98.94</v>
      </c>
      <c r="AL1719" s="3">
        <v>92.92</v>
      </c>
      <c r="AM1719" s="3">
        <v>89.4</v>
      </c>
      <c r="AN1719" s="3">
        <v>85.83</v>
      </c>
      <c r="AO1719" s="3">
        <v>88.05</v>
      </c>
      <c r="AP1719" s="3">
        <v>94.6</v>
      </c>
      <c r="AQ1719" s="3">
        <v>101.16</v>
      </c>
      <c r="AR1719" s="3">
        <v>105.71</v>
      </c>
      <c r="AS1719" s="3">
        <v>106.66</v>
      </c>
      <c r="AT1719" s="3">
        <v>108.72</v>
      </c>
      <c r="AU1719" s="3">
        <v>102.72</v>
      </c>
      <c r="AV1719" s="3">
        <v>93.27</v>
      </c>
      <c r="AW1719" s="3">
        <v>84.65</v>
      </c>
      <c r="AX1719" s="3">
        <v>80.680000000000007</v>
      </c>
      <c r="AY1719" s="3">
        <v>74.930000000000007</v>
      </c>
    </row>
    <row r="1720" spans="1:51" x14ac:dyDescent="0.35">
      <c r="A1720" s="5">
        <f t="shared" si="27"/>
        <v>45133</v>
      </c>
      <c r="B1720" t="s">
        <v>2599</v>
      </c>
      <c r="C1720" s="2">
        <v>45133</v>
      </c>
      <c r="D1720" s="3">
        <v>73.239999999999995</v>
      </c>
      <c r="E1720" s="3">
        <v>77.28</v>
      </c>
      <c r="F1720" s="3">
        <v>86.83</v>
      </c>
      <c r="G1720" s="3">
        <v>114.17</v>
      </c>
      <c r="H1720" s="3">
        <v>135.16</v>
      </c>
      <c r="I1720" s="3">
        <v>138.99</v>
      </c>
      <c r="J1720" s="3">
        <v>139.05000000000001</v>
      </c>
      <c r="K1720" s="3">
        <v>134.05000000000001</v>
      </c>
      <c r="L1720" s="3">
        <v>130.72999999999999</v>
      </c>
      <c r="M1720" s="3">
        <v>128.25</v>
      </c>
      <c r="N1720" s="3">
        <v>125.48</v>
      </c>
      <c r="O1720" s="3">
        <v>126.2</v>
      </c>
      <c r="P1720" s="3">
        <v>126.52</v>
      </c>
      <c r="Q1720" s="3">
        <v>129.85</v>
      </c>
      <c r="R1720" s="3">
        <v>135.6</v>
      </c>
      <c r="S1720" s="3">
        <v>142.35</v>
      </c>
      <c r="T1720" s="3">
        <v>145.84</v>
      </c>
      <c r="U1720" s="3">
        <v>151.01</v>
      </c>
      <c r="V1720" s="3">
        <v>147.51</v>
      </c>
      <c r="W1720" s="3">
        <v>135.35</v>
      </c>
      <c r="X1720" s="3">
        <v>115.71</v>
      </c>
      <c r="Y1720" s="3">
        <v>107.77</v>
      </c>
      <c r="Z1720" s="3">
        <v>105.11</v>
      </c>
      <c r="AA1720" s="3">
        <v>107.12</v>
      </c>
      <c r="AB1720" s="3">
        <v>108.56</v>
      </c>
      <c r="AC1720" s="3">
        <v>110.24</v>
      </c>
      <c r="AD1720" s="3">
        <v>116</v>
      </c>
      <c r="AE1720" s="3">
        <v>120.55</v>
      </c>
      <c r="AF1720" s="3">
        <v>122.86</v>
      </c>
      <c r="AG1720" s="3">
        <v>124.26</v>
      </c>
      <c r="AH1720" s="3">
        <v>124.63</v>
      </c>
      <c r="AI1720" s="3">
        <v>112.42</v>
      </c>
      <c r="AJ1720" s="3">
        <v>101.14</v>
      </c>
      <c r="AK1720" s="3">
        <v>96.37</v>
      </c>
      <c r="AL1720" s="3">
        <v>90.35</v>
      </c>
      <c r="AM1720" s="3">
        <v>86.83</v>
      </c>
      <c r="AN1720" s="3">
        <v>83.26</v>
      </c>
      <c r="AO1720" s="3">
        <v>85.48</v>
      </c>
      <c r="AP1720" s="3">
        <v>91.87</v>
      </c>
      <c r="AQ1720" s="3">
        <v>98.43</v>
      </c>
      <c r="AR1720" s="3">
        <v>102.98</v>
      </c>
      <c r="AS1720" s="3">
        <v>103.93</v>
      </c>
      <c r="AT1720" s="3">
        <v>105.99</v>
      </c>
      <c r="AU1720" s="3">
        <v>99.99</v>
      </c>
      <c r="AV1720" s="3">
        <v>90.54</v>
      </c>
      <c r="AW1720" s="3">
        <v>81.92</v>
      </c>
      <c r="AX1720" s="3">
        <v>77.95</v>
      </c>
      <c r="AY1720" s="3">
        <v>72.2</v>
      </c>
    </row>
    <row r="1721" spans="1:51" x14ac:dyDescent="0.35">
      <c r="A1721" s="5">
        <f t="shared" si="27"/>
        <v>45134</v>
      </c>
      <c r="B1721" t="s">
        <v>2600</v>
      </c>
      <c r="C1721" s="2">
        <v>45134</v>
      </c>
      <c r="D1721" s="3">
        <v>70.02</v>
      </c>
      <c r="E1721" s="3">
        <v>72.48</v>
      </c>
      <c r="F1721" s="3">
        <v>84.73</v>
      </c>
      <c r="G1721" s="3">
        <v>112.93</v>
      </c>
      <c r="H1721" s="3">
        <v>133.29</v>
      </c>
      <c r="I1721" s="3">
        <v>137.46</v>
      </c>
      <c r="J1721" s="3">
        <v>137.88</v>
      </c>
      <c r="K1721" s="3">
        <v>132.79</v>
      </c>
      <c r="L1721" s="3">
        <v>130.79</v>
      </c>
      <c r="M1721" s="3">
        <v>128.72999999999999</v>
      </c>
      <c r="N1721" s="3">
        <v>125.14</v>
      </c>
      <c r="O1721" s="3">
        <v>125.86</v>
      </c>
      <c r="P1721" s="3">
        <v>126.39</v>
      </c>
      <c r="Q1721" s="3">
        <v>129.62</v>
      </c>
      <c r="R1721" s="3">
        <v>135.69</v>
      </c>
      <c r="S1721" s="3">
        <v>142.41</v>
      </c>
      <c r="T1721" s="3">
        <v>145.88999999999999</v>
      </c>
      <c r="U1721" s="3">
        <v>151.07</v>
      </c>
      <c r="V1721" s="3">
        <v>147.57</v>
      </c>
      <c r="W1721" s="3">
        <v>136.57</v>
      </c>
      <c r="X1721" s="3">
        <v>116.39</v>
      </c>
      <c r="Y1721" s="3">
        <v>108.14</v>
      </c>
      <c r="Z1721" s="3">
        <v>105.48</v>
      </c>
      <c r="AA1721" s="3">
        <v>107.49</v>
      </c>
      <c r="AB1721" s="3">
        <v>108.93</v>
      </c>
      <c r="AC1721" s="3">
        <v>110.61</v>
      </c>
      <c r="AD1721" s="3">
        <v>115.77</v>
      </c>
      <c r="AE1721" s="3">
        <v>120.2</v>
      </c>
      <c r="AF1721" s="3">
        <v>122.52</v>
      </c>
      <c r="AG1721" s="3">
        <v>123.94</v>
      </c>
      <c r="AH1721" s="3">
        <v>124.31</v>
      </c>
      <c r="AI1721" s="3">
        <v>112.1</v>
      </c>
      <c r="AJ1721" s="3">
        <v>101.63</v>
      </c>
      <c r="AK1721" s="3">
        <v>96.86</v>
      </c>
      <c r="AL1721" s="3">
        <v>90.84</v>
      </c>
      <c r="AM1721" s="3">
        <v>87.32</v>
      </c>
      <c r="AN1721" s="3">
        <v>83.75</v>
      </c>
      <c r="AO1721" s="3">
        <v>85.97</v>
      </c>
      <c r="AP1721" s="3">
        <v>92.32</v>
      </c>
      <c r="AQ1721" s="3">
        <v>98.88</v>
      </c>
      <c r="AR1721" s="3">
        <v>103.43</v>
      </c>
      <c r="AS1721" s="3">
        <v>104.43</v>
      </c>
      <c r="AT1721" s="3">
        <v>106.49</v>
      </c>
      <c r="AU1721" s="3">
        <v>100.47</v>
      </c>
      <c r="AV1721" s="3">
        <v>90.45</v>
      </c>
      <c r="AW1721" s="3">
        <v>81.7</v>
      </c>
      <c r="AX1721" s="3">
        <v>77.73</v>
      </c>
      <c r="AY1721" s="3">
        <v>71.98</v>
      </c>
    </row>
    <row r="1722" spans="1:51" x14ac:dyDescent="0.35">
      <c r="A1722" s="5">
        <f t="shared" si="27"/>
        <v>45135</v>
      </c>
      <c r="B1722" t="s">
        <v>2601</v>
      </c>
      <c r="C1722" s="2">
        <v>45135</v>
      </c>
      <c r="D1722" s="3">
        <v>63.66</v>
      </c>
      <c r="E1722" s="3">
        <v>67.73</v>
      </c>
      <c r="F1722" s="3">
        <v>79.959999999999994</v>
      </c>
      <c r="G1722" s="3">
        <v>106.89</v>
      </c>
      <c r="H1722" s="3">
        <v>126.9</v>
      </c>
      <c r="I1722" s="3">
        <v>131.6</v>
      </c>
      <c r="J1722" s="3">
        <v>132.26</v>
      </c>
      <c r="K1722" s="3">
        <v>127.92</v>
      </c>
      <c r="L1722" s="3">
        <v>126.87</v>
      </c>
      <c r="M1722" s="3">
        <v>124.78</v>
      </c>
      <c r="N1722" s="3">
        <v>121.17</v>
      </c>
      <c r="O1722" s="3">
        <v>122.17</v>
      </c>
      <c r="P1722" s="3">
        <v>123.08</v>
      </c>
      <c r="Q1722" s="3">
        <v>126.42</v>
      </c>
      <c r="R1722" s="3">
        <v>132.16999999999999</v>
      </c>
      <c r="S1722" s="3">
        <v>138.65</v>
      </c>
      <c r="T1722" s="3">
        <v>142.13</v>
      </c>
      <c r="U1722" s="3">
        <v>147.22999999999999</v>
      </c>
      <c r="V1722" s="3">
        <v>143.72999999999999</v>
      </c>
      <c r="W1722" s="3">
        <v>132.72999999999999</v>
      </c>
      <c r="X1722" s="3">
        <v>114.4</v>
      </c>
      <c r="Y1722" s="3">
        <v>106.15</v>
      </c>
      <c r="Z1722" s="3">
        <v>103.49</v>
      </c>
      <c r="AA1722" s="3">
        <v>105.5</v>
      </c>
      <c r="AB1722" s="3">
        <v>106.94</v>
      </c>
      <c r="AC1722" s="3">
        <v>108.62</v>
      </c>
      <c r="AD1722" s="3">
        <v>113.27</v>
      </c>
      <c r="AE1722" s="3">
        <v>117.7</v>
      </c>
      <c r="AF1722" s="3">
        <v>120.02</v>
      </c>
      <c r="AG1722" s="3">
        <v>121.44</v>
      </c>
      <c r="AH1722" s="3">
        <v>121.81</v>
      </c>
      <c r="AI1722" s="3">
        <v>109.6</v>
      </c>
      <c r="AJ1722" s="3">
        <v>99.55</v>
      </c>
      <c r="AK1722" s="3">
        <v>94.78</v>
      </c>
      <c r="AL1722" s="3">
        <v>88.76</v>
      </c>
      <c r="AM1722" s="3">
        <v>85.24</v>
      </c>
      <c r="AN1722" s="3">
        <v>81.67</v>
      </c>
      <c r="AO1722" s="3">
        <v>83.89</v>
      </c>
      <c r="AP1722" s="3">
        <v>90.24</v>
      </c>
      <c r="AQ1722" s="3">
        <v>96.8</v>
      </c>
      <c r="AR1722" s="3">
        <v>101.35</v>
      </c>
      <c r="AS1722" s="3">
        <v>102.35</v>
      </c>
      <c r="AT1722" s="3">
        <v>104.41</v>
      </c>
      <c r="AU1722" s="3">
        <v>98.39</v>
      </c>
      <c r="AV1722" s="3">
        <v>88.37</v>
      </c>
      <c r="AW1722" s="3">
        <v>79.62</v>
      </c>
      <c r="AX1722" s="3">
        <v>75.650000000000006</v>
      </c>
      <c r="AY1722" s="3">
        <v>69.900000000000006</v>
      </c>
    </row>
    <row r="1723" spans="1:51" x14ac:dyDescent="0.35">
      <c r="A1723" s="5">
        <f t="shared" si="27"/>
        <v>45138</v>
      </c>
      <c r="B1723" t="s">
        <v>2602</v>
      </c>
      <c r="C1723" s="2">
        <v>45138</v>
      </c>
      <c r="D1723" s="3">
        <v>70.75</v>
      </c>
      <c r="E1723" s="3">
        <v>82.53</v>
      </c>
      <c r="F1723" s="3">
        <v>109.33</v>
      </c>
      <c r="G1723" s="3">
        <v>130.47999999999999</v>
      </c>
      <c r="H1723" s="3">
        <v>134.88</v>
      </c>
      <c r="I1723" s="3">
        <v>135.44</v>
      </c>
      <c r="J1723" s="3">
        <v>130.9</v>
      </c>
      <c r="K1723" s="3">
        <v>129.24</v>
      </c>
      <c r="L1723" s="3">
        <v>126.94</v>
      </c>
      <c r="M1723" s="3">
        <v>123.26</v>
      </c>
      <c r="N1723" s="3">
        <v>124.22</v>
      </c>
      <c r="O1723" s="3">
        <v>125.09</v>
      </c>
      <c r="P1723" s="3">
        <v>128.38999999999999</v>
      </c>
      <c r="Q1723" s="3">
        <v>134.11000000000001</v>
      </c>
      <c r="R1723" s="3">
        <v>140.55000000000001</v>
      </c>
      <c r="S1723" s="3">
        <v>143.97999999999999</v>
      </c>
      <c r="T1723" s="3">
        <v>149.05000000000001</v>
      </c>
      <c r="U1723" s="3">
        <v>145.5</v>
      </c>
      <c r="V1723" s="3">
        <v>134.41</v>
      </c>
      <c r="W1723" s="3">
        <v>115.42</v>
      </c>
      <c r="X1723" s="3">
        <v>107.17</v>
      </c>
      <c r="Y1723" s="3">
        <v>104.51</v>
      </c>
      <c r="Z1723" s="3">
        <v>106.52</v>
      </c>
      <c r="AA1723" s="3">
        <v>107.96</v>
      </c>
      <c r="AB1723" s="3">
        <v>109.64</v>
      </c>
      <c r="AC1723" s="3">
        <v>116.07</v>
      </c>
      <c r="AD1723" s="3">
        <v>120.61</v>
      </c>
      <c r="AE1723" s="3">
        <v>122.93</v>
      </c>
      <c r="AF1723" s="3">
        <v>124.42</v>
      </c>
      <c r="AG1723" s="3">
        <v>124.83</v>
      </c>
      <c r="AH1723" s="3">
        <v>112.65</v>
      </c>
      <c r="AI1723" s="3">
        <v>99.63</v>
      </c>
      <c r="AJ1723" s="3">
        <v>94.88</v>
      </c>
      <c r="AK1723" s="3">
        <v>88.87</v>
      </c>
      <c r="AL1723" s="3">
        <v>85.37</v>
      </c>
      <c r="AM1723" s="3">
        <v>81.81</v>
      </c>
      <c r="AN1723" s="3">
        <v>84.04</v>
      </c>
      <c r="AO1723" s="3">
        <v>90.4</v>
      </c>
      <c r="AP1723" s="3">
        <v>96.97</v>
      </c>
      <c r="AQ1723" s="3">
        <v>101.52</v>
      </c>
      <c r="AR1723" s="3">
        <v>102.52</v>
      </c>
      <c r="AS1723" s="3">
        <v>104.58</v>
      </c>
      <c r="AT1723" s="3">
        <v>98.56</v>
      </c>
      <c r="AU1723" s="3">
        <v>88.54</v>
      </c>
      <c r="AV1723" s="3">
        <v>79.790000000000006</v>
      </c>
      <c r="AW1723" s="3">
        <v>75.819999999999993</v>
      </c>
      <c r="AX1723" s="3">
        <v>70.069999999999993</v>
      </c>
      <c r="AY1723" s="3">
        <v>70.510000000000005</v>
      </c>
    </row>
    <row r="1724" spans="1:51" x14ac:dyDescent="0.35">
      <c r="A1724" s="5">
        <f t="shared" si="27"/>
        <v>45139</v>
      </c>
      <c r="B1724" t="s">
        <v>2603</v>
      </c>
      <c r="C1724" s="2">
        <v>45139</v>
      </c>
      <c r="D1724" s="3">
        <v>67.900000000000006</v>
      </c>
      <c r="E1724" s="3">
        <v>81.040000000000006</v>
      </c>
      <c r="F1724" s="3">
        <v>106.31</v>
      </c>
      <c r="G1724" s="3">
        <v>127.22</v>
      </c>
      <c r="H1724" s="3">
        <v>131.52000000000001</v>
      </c>
      <c r="I1724" s="3">
        <v>132.41999999999999</v>
      </c>
      <c r="J1724" s="3">
        <v>127.6</v>
      </c>
      <c r="K1724" s="3">
        <v>125.89</v>
      </c>
      <c r="L1724" s="3">
        <v>123.49</v>
      </c>
      <c r="M1724" s="3">
        <v>119.81</v>
      </c>
      <c r="N1724" s="3">
        <v>120.77</v>
      </c>
      <c r="O1724" s="3">
        <v>121.64</v>
      </c>
      <c r="P1724" s="3">
        <v>124.94</v>
      </c>
      <c r="Q1724" s="3">
        <v>131.55000000000001</v>
      </c>
      <c r="R1724" s="3">
        <v>137.99</v>
      </c>
      <c r="S1724" s="3">
        <v>141.41999999999999</v>
      </c>
      <c r="T1724" s="3">
        <v>146.49</v>
      </c>
      <c r="U1724" s="3">
        <v>142.94</v>
      </c>
      <c r="V1724" s="3">
        <v>131.85</v>
      </c>
      <c r="W1724" s="3">
        <v>114.36</v>
      </c>
      <c r="X1724" s="3">
        <v>107.36</v>
      </c>
      <c r="Y1724" s="3">
        <v>104.7</v>
      </c>
      <c r="Z1724" s="3">
        <v>106.71</v>
      </c>
      <c r="AA1724" s="3">
        <v>108.15</v>
      </c>
      <c r="AB1724" s="3">
        <v>109.83</v>
      </c>
      <c r="AC1724" s="3">
        <v>114.66</v>
      </c>
      <c r="AD1724" s="3">
        <v>119.2</v>
      </c>
      <c r="AE1724" s="3">
        <v>121.52</v>
      </c>
      <c r="AF1724" s="3">
        <v>123.01</v>
      </c>
      <c r="AG1724" s="3">
        <v>123.42</v>
      </c>
      <c r="AH1724" s="3">
        <v>111.24</v>
      </c>
      <c r="AI1724" s="3">
        <v>99.22</v>
      </c>
      <c r="AJ1724" s="3">
        <v>94.47</v>
      </c>
      <c r="AK1724" s="3">
        <v>88.46</v>
      </c>
      <c r="AL1724" s="3">
        <v>84.96</v>
      </c>
      <c r="AM1724" s="3">
        <v>81.400000000000006</v>
      </c>
      <c r="AN1724" s="3">
        <v>83.63</v>
      </c>
      <c r="AO1724" s="3">
        <v>89.99</v>
      </c>
      <c r="AP1724" s="3">
        <v>96.56</v>
      </c>
      <c r="AQ1724" s="3">
        <v>101.11</v>
      </c>
      <c r="AR1724" s="3">
        <v>102.11</v>
      </c>
      <c r="AS1724" s="3">
        <v>104.17</v>
      </c>
      <c r="AT1724" s="3">
        <v>98.15</v>
      </c>
      <c r="AU1724" s="3">
        <v>88.13</v>
      </c>
      <c r="AV1724" s="3">
        <v>79.38</v>
      </c>
      <c r="AW1724" s="3">
        <v>75.41</v>
      </c>
      <c r="AX1724" s="3">
        <v>69.66</v>
      </c>
      <c r="AY1724" s="3">
        <v>70.099999999999994</v>
      </c>
    </row>
    <row r="1725" spans="1:51" x14ac:dyDescent="0.35">
      <c r="A1725" s="5">
        <f t="shared" si="27"/>
        <v>45140</v>
      </c>
      <c r="B1725" t="s">
        <v>2604</v>
      </c>
      <c r="C1725" s="2">
        <v>45140</v>
      </c>
      <c r="D1725" s="3">
        <v>72.16</v>
      </c>
      <c r="E1725" s="3">
        <v>84.26</v>
      </c>
      <c r="F1725" s="3">
        <v>105.83</v>
      </c>
      <c r="G1725" s="3">
        <v>125.58</v>
      </c>
      <c r="H1725" s="3">
        <v>129.97</v>
      </c>
      <c r="I1725" s="3">
        <v>130.94999999999999</v>
      </c>
      <c r="J1725" s="3">
        <v>126.57</v>
      </c>
      <c r="K1725" s="3">
        <v>124.94</v>
      </c>
      <c r="L1725" s="3">
        <v>122.61</v>
      </c>
      <c r="M1725" s="3">
        <v>118.94</v>
      </c>
      <c r="N1725" s="3">
        <v>120.12</v>
      </c>
      <c r="O1725" s="3">
        <v>121.23</v>
      </c>
      <c r="P1725" s="3">
        <v>124.63</v>
      </c>
      <c r="Q1725" s="3">
        <v>131.22999999999999</v>
      </c>
      <c r="R1725" s="3">
        <v>137.66999999999999</v>
      </c>
      <c r="S1725" s="3">
        <v>141.1</v>
      </c>
      <c r="T1725" s="3">
        <v>145.66999999999999</v>
      </c>
      <c r="U1725" s="3">
        <v>142.12</v>
      </c>
      <c r="V1725" s="3">
        <v>131.03</v>
      </c>
      <c r="W1725" s="3">
        <v>115.03</v>
      </c>
      <c r="X1725" s="3">
        <v>108.03</v>
      </c>
      <c r="Y1725" s="3">
        <v>105.37</v>
      </c>
      <c r="Z1725" s="3">
        <v>107.38</v>
      </c>
      <c r="AA1725" s="3">
        <v>108.82</v>
      </c>
      <c r="AB1725" s="3">
        <v>110.5</v>
      </c>
      <c r="AC1725" s="3">
        <v>115.13</v>
      </c>
      <c r="AD1725" s="3">
        <v>119.67</v>
      </c>
      <c r="AE1725" s="3">
        <v>121.99</v>
      </c>
      <c r="AF1725" s="3">
        <v>123.48</v>
      </c>
      <c r="AG1725" s="3">
        <v>123.89</v>
      </c>
      <c r="AH1725" s="3">
        <v>111.71</v>
      </c>
      <c r="AI1725" s="3">
        <v>99.69</v>
      </c>
      <c r="AJ1725" s="3">
        <v>94.94</v>
      </c>
      <c r="AK1725" s="3">
        <v>88.93</v>
      </c>
      <c r="AL1725" s="3">
        <v>85.43</v>
      </c>
      <c r="AM1725" s="3">
        <v>81.87</v>
      </c>
      <c r="AN1725" s="3">
        <v>84.1</v>
      </c>
      <c r="AO1725" s="3">
        <v>90.46</v>
      </c>
      <c r="AP1725" s="3">
        <v>97.03</v>
      </c>
      <c r="AQ1725" s="3">
        <v>101.58</v>
      </c>
      <c r="AR1725" s="3">
        <v>102.58</v>
      </c>
      <c r="AS1725" s="3">
        <v>104.64</v>
      </c>
      <c r="AT1725" s="3">
        <v>98.62</v>
      </c>
      <c r="AU1725" s="3">
        <v>87.6</v>
      </c>
      <c r="AV1725" s="3">
        <v>78.849999999999994</v>
      </c>
      <c r="AW1725" s="3">
        <v>74.88</v>
      </c>
      <c r="AX1725" s="3">
        <v>69.13</v>
      </c>
      <c r="AY1725" s="3">
        <v>69.569999999999993</v>
      </c>
    </row>
    <row r="1726" spans="1:51" x14ac:dyDescent="0.35">
      <c r="A1726" s="5">
        <f t="shared" si="27"/>
        <v>45141</v>
      </c>
      <c r="B1726" t="s">
        <v>2605</v>
      </c>
      <c r="C1726" s="2">
        <v>45141</v>
      </c>
      <c r="D1726" s="3">
        <v>76.42</v>
      </c>
      <c r="E1726" s="3">
        <v>87.06</v>
      </c>
      <c r="F1726" s="3">
        <v>107.23</v>
      </c>
      <c r="G1726" s="3">
        <v>125.1</v>
      </c>
      <c r="H1726" s="3">
        <v>129.6</v>
      </c>
      <c r="I1726" s="3">
        <v>130.4</v>
      </c>
      <c r="J1726" s="3">
        <v>126.6</v>
      </c>
      <c r="K1726" s="3">
        <v>125</v>
      </c>
      <c r="L1726" s="3">
        <v>122.74</v>
      </c>
      <c r="M1726" s="3">
        <v>119.07</v>
      </c>
      <c r="N1726" s="3">
        <v>121.9</v>
      </c>
      <c r="O1726" s="3">
        <v>123.01</v>
      </c>
      <c r="P1726" s="3">
        <v>126.41</v>
      </c>
      <c r="Q1726" s="3">
        <v>132.51</v>
      </c>
      <c r="R1726" s="3">
        <v>138.51</v>
      </c>
      <c r="S1726" s="3">
        <v>141.94</v>
      </c>
      <c r="T1726" s="3">
        <v>146.51</v>
      </c>
      <c r="U1726" s="3">
        <v>142.96</v>
      </c>
      <c r="V1726" s="3">
        <v>131.87</v>
      </c>
      <c r="W1726" s="3">
        <v>115.37</v>
      </c>
      <c r="X1726" s="3">
        <v>108.37</v>
      </c>
      <c r="Y1726" s="3">
        <v>105.71</v>
      </c>
      <c r="Z1726" s="3">
        <v>107.72</v>
      </c>
      <c r="AA1726" s="3">
        <v>109.16</v>
      </c>
      <c r="AB1726" s="3">
        <v>110.84</v>
      </c>
      <c r="AC1726" s="3">
        <v>115.47</v>
      </c>
      <c r="AD1726" s="3">
        <v>120.01</v>
      </c>
      <c r="AE1726" s="3">
        <v>122.33</v>
      </c>
      <c r="AF1726" s="3">
        <v>123.82</v>
      </c>
      <c r="AG1726" s="3">
        <v>124.23</v>
      </c>
      <c r="AH1726" s="3">
        <v>112.05</v>
      </c>
      <c r="AI1726" s="3">
        <v>100.03</v>
      </c>
      <c r="AJ1726" s="3">
        <v>95.28</v>
      </c>
      <c r="AK1726" s="3">
        <v>89.27</v>
      </c>
      <c r="AL1726" s="3">
        <v>85.77</v>
      </c>
      <c r="AM1726" s="3">
        <v>82.21</v>
      </c>
      <c r="AN1726" s="3">
        <v>84.44</v>
      </c>
      <c r="AO1726" s="3">
        <v>91.3</v>
      </c>
      <c r="AP1726" s="3">
        <v>97.87</v>
      </c>
      <c r="AQ1726" s="3">
        <v>102.42</v>
      </c>
      <c r="AR1726" s="3">
        <v>103.42</v>
      </c>
      <c r="AS1726" s="3">
        <v>105.48</v>
      </c>
      <c r="AT1726" s="3">
        <v>99.46</v>
      </c>
      <c r="AU1726" s="3">
        <v>88.44</v>
      </c>
      <c r="AV1726" s="3">
        <v>79.69</v>
      </c>
      <c r="AW1726" s="3">
        <v>75.72</v>
      </c>
      <c r="AX1726" s="3">
        <v>69.97</v>
      </c>
      <c r="AY1726" s="3">
        <v>70.41</v>
      </c>
    </row>
    <row r="1727" spans="1:51" x14ac:dyDescent="0.35">
      <c r="A1727" s="5">
        <f t="shared" si="27"/>
        <v>45142</v>
      </c>
      <c r="B1727" t="s">
        <v>2606</v>
      </c>
      <c r="C1727" s="2">
        <v>45142</v>
      </c>
      <c r="D1727" s="3">
        <v>72.930000000000007</v>
      </c>
      <c r="E1727" s="3">
        <v>83.83</v>
      </c>
      <c r="F1727" s="3">
        <v>106.67</v>
      </c>
      <c r="G1727" s="3">
        <v>124.73</v>
      </c>
      <c r="H1727" s="3">
        <v>129.22999999999999</v>
      </c>
      <c r="I1727" s="3">
        <v>129.63</v>
      </c>
      <c r="J1727" s="3">
        <v>125.57</v>
      </c>
      <c r="K1727" s="3">
        <v>124.17</v>
      </c>
      <c r="L1727" s="3">
        <v>121.91</v>
      </c>
      <c r="M1727" s="3">
        <v>118.24</v>
      </c>
      <c r="N1727" s="3">
        <v>121.07</v>
      </c>
      <c r="O1727" s="3">
        <v>122.18</v>
      </c>
      <c r="P1727" s="3">
        <v>125.58</v>
      </c>
      <c r="Q1727" s="3">
        <v>132.18</v>
      </c>
      <c r="R1727" s="3">
        <v>138.18</v>
      </c>
      <c r="S1727" s="3">
        <v>141.61000000000001</v>
      </c>
      <c r="T1727" s="3">
        <v>146.18</v>
      </c>
      <c r="U1727" s="3">
        <v>142.63</v>
      </c>
      <c r="V1727" s="3">
        <v>131.54</v>
      </c>
      <c r="W1727" s="3">
        <v>116.04</v>
      </c>
      <c r="X1727" s="3">
        <v>109.04</v>
      </c>
      <c r="Y1727" s="3">
        <v>106.38</v>
      </c>
      <c r="Z1727" s="3">
        <v>108.39</v>
      </c>
      <c r="AA1727" s="3">
        <v>109.83</v>
      </c>
      <c r="AB1727" s="3">
        <v>111.51</v>
      </c>
      <c r="AC1727" s="3">
        <v>116.14</v>
      </c>
      <c r="AD1727" s="3">
        <v>120.68</v>
      </c>
      <c r="AE1727" s="3">
        <v>123</v>
      </c>
      <c r="AF1727" s="3">
        <v>124.49</v>
      </c>
      <c r="AG1727" s="3">
        <v>124.9</v>
      </c>
      <c r="AH1727" s="3">
        <v>112.72</v>
      </c>
      <c r="AI1727" s="3">
        <v>100.7</v>
      </c>
      <c r="AJ1727" s="3">
        <v>95.95</v>
      </c>
      <c r="AK1727" s="3">
        <v>89.94</v>
      </c>
      <c r="AL1727" s="3">
        <v>86.44</v>
      </c>
      <c r="AM1727" s="3">
        <v>82.88</v>
      </c>
      <c r="AN1727" s="3">
        <v>85.11</v>
      </c>
      <c r="AO1727" s="3">
        <v>91.97</v>
      </c>
      <c r="AP1727" s="3">
        <v>98.54</v>
      </c>
      <c r="AQ1727" s="3">
        <v>103.09</v>
      </c>
      <c r="AR1727" s="3">
        <v>104.09</v>
      </c>
      <c r="AS1727" s="3">
        <v>106.15</v>
      </c>
      <c r="AT1727" s="3">
        <v>100.13</v>
      </c>
      <c r="AU1727" s="3">
        <v>88.11</v>
      </c>
      <c r="AV1727" s="3">
        <v>79.36</v>
      </c>
      <c r="AW1727" s="3">
        <v>75.39</v>
      </c>
      <c r="AX1727" s="3">
        <v>69.64</v>
      </c>
      <c r="AY1727" s="3">
        <v>70.08</v>
      </c>
    </row>
    <row r="1728" spans="1:51" x14ac:dyDescent="0.35">
      <c r="A1728" s="5">
        <f t="shared" si="27"/>
        <v>45145</v>
      </c>
      <c r="B1728" t="s">
        <v>2607</v>
      </c>
      <c r="C1728" s="2">
        <v>45145</v>
      </c>
      <c r="D1728" s="3">
        <v>76.489999999999995</v>
      </c>
      <c r="E1728" s="3">
        <v>86.65</v>
      </c>
      <c r="F1728" s="3">
        <v>108.67</v>
      </c>
      <c r="G1728" s="3">
        <v>126.07</v>
      </c>
      <c r="H1728" s="3">
        <v>130.79</v>
      </c>
      <c r="I1728" s="3">
        <v>131.31</v>
      </c>
      <c r="J1728" s="3">
        <v>127.18</v>
      </c>
      <c r="K1728" s="3">
        <v>125.66</v>
      </c>
      <c r="L1728" s="3">
        <v>123.35</v>
      </c>
      <c r="M1728" s="3">
        <v>119.8</v>
      </c>
      <c r="N1728" s="3">
        <v>122.27</v>
      </c>
      <c r="O1728" s="3">
        <v>123.38</v>
      </c>
      <c r="P1728" s="3">
        <v>126.6</v>
      </c>
      <c r="Q1728" s="3">
        <v>132.36000000000001</v>
      </c>
      <c r="R1728" s="3">
        <v>137.96</v>
      </c>
      <c r="S1728" s="3">
        <v>141.38999999999999</v>
      </c>
      <c r="T1728" s="3">
        <v>145.94999999999999</v>
      </c>
      <c r="U1728" s="3">
        <v>142.38999999999999</v>
      </c>
      <c r="V1728" s="3">
        <v>131.30000000000001</v>
      </c>
      <c r="W1728" s="3">
        <v>115.8</v>
      </c>
      <c r="X1728" s="3">
        <v>108.8</v>
      </c>
      <c r="Y1728" s="3">
        <v>106.14</v>
      </c>
      <c r="Z1728" s="3">
        <v>108.15</v>
      </c>
      <c r="AA1728" s="3">
        <v>109.59</v>
      </c>
      <c r="AB1728" s="3">
        <v>111.27</v>
      </c>
      <c r="AC1728" s="3">
        <v>115.9</v>
      </c>
      <c r="AD1728" s="3">
        <v>120.44</v>
      </c>
      <c r="AE1728" s="3">
        <v>122.76</v>
      </c>
      <c r="AF1728" s="3">
        <v>124.25</v>
      </c>
      <c r="AG1728" s="3">
        <v>124.66</v>
      </c>
      <c r="AH1728" s="3">
        <v>112.48</v>
      </c>
      <c r="AI1728" s="3">
        <v>100.46</v>
      </c>
      <c r="AJ1728" s="3">
        <v>95.71</v>
      </c>
      <c r="AK1728" s="3">
        <v>89.7</v>
      </c>
      <c r="AL1728" s="3">
        <v>86.2</v>
      </c>
      <c r="AM1728" s="3">
        <v>82.64</v>
      </c>
      <c r="AN1728" s="3">
        <v>84.87</v>
      </c>
      <c r="AO1728" s="3">
        <v>91.73</v>
      </c>
      <c r="AP1728" s="3">
        <v>98.3</v>
      </c>
      <c r="AQ1728" s="3">
        <v>102.85</v>
      </c>
      <c r="AR1728" s="3">
        <v>103.85</v>
      </c>
      <c r="AS1728" s="3">
        <v>105.91</v>
      </c>
      <c r="AT1728" s="3">
        <v>99.89</v>
      </c>
      <c r="AU1728" s="3">
        <v>87.87</v>
      </c>
      <c r="AV1728" s="3">
        <v>79.12</v>
      </c>
      <c r="AW1728" s="3">
        <v>75.150000000000006</v>
      </c>
      <c r="AX1728" s="3">
        <v>69.400000000000006</v>
      </c>
      <c r="AY1728" s="3">
        <v>69.84</v>
      </c>
    </row>
    <row r="1729" spans="1:51" x14ac:dyDescent="0.35">
      <c r="A1729" s="5">
        <f t="shared" si="27"/>
        <v>45146</v>
      </c>
      <c r="B1729" t="s">
        <v>2608</v>
      </c>
      <c r="C1729" s="2">
        <v>45146</v>
      </c>
      <c r="D1729" s="3">
        <v>78.14</v>
      </c>
      <c r="E1729" s="3">
        <v>87.39</v>
      </c>
      <c r="F1729" s="3">
        <v>108.37</v>
      </c>
      <c r="G1729" s="3">
        <v>126.33</v>
      </c>
      <c r="H1729" s="3">
        <v>130.83000000000001</v>
      </c>
      <c r="I1729" s="3">
        <v>130.83000000000001</v>
      </c>
      <c r="J1729" s="3">
        <v>127.42</v>
      </c>
      <c r="K1729" s="3">
        <v>125.42</v>
      </c>
      <c r="L1729" s="3">
        <v>123.09</v>
      </c>
      <c r="M1729" s="3">
        <v>119.52</v>
      </c>
      <c r="N1729" s="3">
        <v>121.45</v>
      </c>
      <c r="O1729" s="3">
        <v>122.6</v>
      </c>
      <c r="P1729" s="3">
        <v>125.98</v>
      </c>
      <c r="Q1729" s="3">
        <v>132.24</v>
      </c>
      <c r="R1729" s="3">
        <v>138.07</v>
      </c>
      <c r="S1729" s="3">
        <v>141.93</v>
      </c>
      <c r="T1729" s="3">
        <v>146.5</v>
      </c>
      <c r="U1729" s="3">
        <v>142.94</v>
      </c>
      <c r="V1729" s="3">
        <v>131.85</v>
      </c>
      <c r="W1729" s="3">
        <v>116.35</v>
      </c>
      <c r="X1729" s="3">
        <v>108.75</v>
      </c>
      <c r="Y1729" s="3">
        <v>106.09</v>
      </c>
      <c r="Z1729" s="3">
        <v>108.11</v>
      </c>
      <c r="AA1729" s="3">
        <v>109.56</v>
      </c>
      <c r="AB1729" s="3">
        <v>111.26</v>
      </c>
      <c r="AC1729" s="3">
        <v>116.65</v>
      </c>
      <c r="AD1729" s="3">
        <v>121.19</v>
      </c>
      <c r="AE1729" s="3">
        <v>123.51</v>
      </c>
      <c r="AF1729" s="3">
        <v>125</v>
      </c>
      <c r="AG1729" s="3">
        <v>125.41</v>
      </c>
      <c r="AH1729" s="3">
        <v>113.23</v>
      </c>
      <c r="AI1729" s="3">
        <v>101.21</v>
      </c>
      <c r="AJ1729" s="3">
        <v>96.46</v>
      </c>
      <c r="AK1729" s="3">
        <v>90.45</v>
      </c>
      <c r="AL1729" s="3">
        <v>86.95</v>
      </c>
      <c r="AM1729" s="3">
        <v>83.39</v>
      </c>
      <c r="AN1729" s="3">
        <v>85.62</v>
      </c>
      <c r="AO1729" s="3">
        <v>92.48</v>
      </c>
      <c r="AP1729" s="3">
        <v>99.05</v>
      </c>
      <c r="AQ1729" s="3">
        <v>103.6</v>
      </c>
      <c r="AR1729" s="3">
        <v>104.6</v>
      </c>
      <c r="AS1729" s="3">
        <v>106.66</v>
      </c>
      <c r="AT1729" s="3">
        <v>100.64</v>
      </c>
      <c r="AU1729" s="3">
        <v>88.62</v>
      </c>
      <c r="AV1729" s="3">
        <v>79.87</v>
      </c>
      <c r="AW1729" s="3">
        <v>75.900000000000006</v>
      </c>
      <c r="AX1729" s="3">
        <v>70.150000000000006</v>
      </c>
      <c r="AY1729" s="3">
        <v>70.59</v>
      </c>
    </row>
    <row r="1730" spans="1:51" x14ac:dyDescent="0.35">
      <c r="A1730" s="5">
        <f t="shared" si="27"/>
        <v>45147</v>
      </c>
      <c r="B1730" t="s">
        <v>2609</v>
      </c>
      <c r="C1730" s="2">
        <v>45147</v>
      </c>
      <c r="D1730" s="3">
        <v>101.08</v>
      </c>
      <c r="E1730" s="3">
        <v>108.61</v>
      </c>
      <c r="F1730" s="3">
        <v>123.12</v>
      </c>
      <c r="G1730" s="3">
        <v>135.78</v>
      </c>
      <c r="H1730" s="3">
        <v>140.80000000000001</v>
      </c>
      <c r="I1730" s="3">
        <v>141.49</v>
      </c>
      <c r="J1730" s="3">
        <v>137.21</v>
      </c>
      <c r="K1730" s="3">
        <v>134.63</v>
      </c>
      <c r="L1730" s="3">
        <v>131.22</v>
      </c>
      <c r="M1730" s="3">
        <v>128.72999999999999</v>
      </c>
      <c r="N1730" s="3">
        <v>128.32</v>
      </c>
      <c r="O1730" s="3">
        <v>129.78</v>
      </c>
      <c r="P1730" s="3">
        <v>133.93</v>
      </c>
      <c r="Q1730" s="3">
        <v>138.43</v>
      </c>
      <c r="R1730" s="3">
        <v>144.26</v>
      </c>
      <c r="S1730" s="3">
        <v>148.63999999999999</v>
      </c>
      <c r="T1730" s="3">
        <v>154</v>
      </c>
      <c r="U1730" s="3">
        <v>150.44</v>
      </c>
      <c r="V1730" s="3">
        <v>139.35</v>
      </c>
      <c r="W1730" s="3">
        <v>122.42</v>
      </c>
      <c r="X1730" s="3">
        <v>113</v>
      </c>
      <c r="Y1730" s="3">
        <v>109.52</v>
      </c>
      <c r="Z1730" s="3">
        <v>111.54</v>
      </c>
      <c r="AA1730" s="3">
        <v>112.99</v>
      </c>
      <c r="AB1730" s="3">
        <v>114.69</v>
      </c>
      <c r="AC1730" s="3">
        <v>119.18</v>
      </c>
      <c r="AD1730" s="3">
        <v>123.19</v>
      </c>
      <c r="AE1730" s="3">
        <v>125.51</v>
      </c>
      <c r="AF1730" s="3">
        <v>127</v>
      </c>
      <c r="AG1730" s="3">
        <v>127.41</v>
      </c>
      <c r="AH1730" s="3">
        <v>115.23</v>
      </c>
      <c r="AI1730" s="3">
        <v>103.75</v>
      </c>
      <c r="AJ1730" s="3">
        <v>99</v>
      </c>
      <c r="AK1730" s="3">
        <v>92.99</v>
      </c>
      <c r="AL1730" s="3">
        <v>89.49</v>
      </c>
      <c r="AM1730" s="3">
        <v>85.93</v>
      </c>
      <c r="AN1730" s="3">
        <v>88.16</v>
      </c>
      <c r="AO1730" s="3">
        <v>95.02</v>
      </c>
      <c r="AP1730" s="3">
        <v>101.59</v>
      </c>
      <c r="AQ1730" s="3">
        <v>106.14</v>
      </c>
      <c r="AR1730" s="3">
        <v>107.14</v>
      </c>
      <c r="AS1730" s="3">
        <v>109.2</v>
      </c>
      <c r="AT1730" s="3">
        <v>103.18</v>
      </c>
      <c r="AU1730" s="3">
        <v>91.16</v>
      </c>
      <c r="AV1730" s="3">
        <v>82.41</v>
      </c>
      <c r="AW1730" s="3">
        <v>78.44</v>
      </c>
      <c r="AX1730" s="3">
        <v>72.69</v>
      </c>
      <c r="AY1730" s="3">
        <v>73.13</v>
      </c>
    </row>
    <row r="1731" spans="1:51" x14ac:dyDescent="0.35">
      <c r="A1731" s="5">
        <f t="shared" si="27"/>
        <v>45148</v>
      </c>
      <c r="B1731" t="s">
        <v>2610</v>
      </c>
      <c r="C1731" s="2">
        <v>45148</v>
      </c>
      <c r="D1731" s="3">
        <v>94.25</v>
      </c>
      <c r="E1731" s="3">
        <v>102.01</v>
      </c>
      <c r="F1731" s="3">
        <v>119.25</v>
      </c>
      <c r="G1731" s="3">
        <v>133.46</v>
      </c>
      <c r="H1731" s="3">
        <v>137.96</v>
      </c>
      <c r="I1731" s="3">
        <v>138.41</v>
      </c>
      <c r="J1731" s="3">
        <v>134.84</v>
      </c>
      <c r="K1731" s="3">
        <v>132.12</v>
      </c>
      <c r="L1731" s="3">
        <v>128.09</v>
      </c>
      <c r="M1731" s="3">
        <v>124.97</v>
      </c>
      <c r="N1731" s="3">
        <v>126.9</v>
      </c>
      <c r="O1731" s="3">
        <v>128.03</v>
      </c>
      <c r="P1731" s="3">
        <v>130.97</v>
      </c>
      <c r="Q1731" s="3">
        <v>135.61000000000001</v>
      </c>
      <c r="R1731" s="3">
        <v>141.43</v>
      </c>
      <c r="S1731" s="3">
        <v>145.81</v>
      </c>
      <c r="T1731" s="3">
        <v>151.25</v>
      </c>
      <c r="U1731" s="3">
        <v>147.69</v>
      </c>
      <c r="V1731" s="3">
        <v>136.6</v>
      </c>
      <c r="W1731" s="3">
        <v>119.53</v>
      </c>
      <c r="X1731" s="3">
        <v>109.36</v>
      </c>
      <c r="Y1731" s="3">
        <v>105.31</v>
      </c>
      <c r="Z1731" s="3">
        <v>107.29</v>
      </c>
      <c r="AA1731" s="3">
        <v>108.74</v>
      </c>
      <c r="AB1731" s="3">
        <v>110.42</v>
      </c>
      <c r="AC1731" s="3">
        <v>115.09</v>
      </c>
      <c r="AD1731" s="3">
        <v>119.1</v>
      </c>
      <c r="AE1731" s="3">
        <v>121.44</v>
      </c>
      <c r="AF1731" s="3">
        <v>123.18</v>
      </c>
      <c r="AG1731" s="3">
        <v>123.59</v>
      </c>
      <c r="AH1731" s="3">
        <v>111.41</v>
      </c>
      <c r="AI1731" s="3">
        <v>100.29</v>
      </c>
      <c r="AJ1731" s="3">
        <v>95.54</v>
      </c>
      <c r="AK1731" s="3">
        <v>89.53</v>
      </c>
      <c r="AL1731" s="3">
        <v>86.03</v>
      </c>
      <c r="AM1731" s="3">
        <v>82.47</v>
      </c>
      <c r="AN1731" s="3">
        <v>84.7</v>
      </c>
      <c r="AO1731" s="3">
        <v>91.47</v>
      </c>
      <c r="AP1731" s="3">
        <v>98.04</v>
      </c>
      <c r="AQ1731" s="3">
        <v>102.59</v>
      </c>
      <c r="AR1731" s="3">
        <v>103.51</v>
      </c>
      <c r="AS1731" s="3">
        <v>105.56</v>
      </c>
      <c r="AT1731" s="3">
        <v>99.54</v>
      </c>
      <c r="AU1731" s="3">
        <v>87.66</v>
      </c>
      <c r="AV1731" s="3">
        <v>78.92</v>
      </c>
      <c r="AW1731" s="3">
        <v>74.94</v>
      </c>
      <c r="AX1731" s="3">
        <v>69.2</v>
      </c>
      <c r="AY1731" s="3">
        <v>69.64</v>
      </c>
    </row>
    <row r="1732" spans="1:51" x14ac:dyDescent="0.35">
      <c r="A1732" s="5">
        <f t="shared" si="27"/>
        <v>45149</v>
      </c>
      <c r="B1732" t="s">
        <v>2611</v>
      </c>
      <c r="C1732" s="2">
        <v>45149</v>
      </c>
      <c r="D1732" s="3">
        <v>89.42</v>
      </c>
      <c r="E1732" s="3">
        <v>98.91</v>
      </c>
      <c r="F1732" s="3">
        <v>118.2</v>
      </c>
      <c r="G1732" s="3">
        <v>133.63</v>
      </c>
      <c r="H1732" s="3">
        <v>138.28</v>
      </c>
      <c r="I1732" s="3">
        <v>139.26</v>
      </c>
      <c r="J1732" s="3">
        <v>135.91999999999999</v>
      </c>
      <c r="K1732" s="3">
        <v>132.02000000000001</v>
      </c>
      <c r="L1732" s="3">
        <v>128.52000000000001</v>
      </c>
      <c r="M1732" s="3">
        <v>125.46</v>
      </c>
      <c r="N1732" s="3">
        <v>126.92</v>
      </c>
      <c r="O1732" s="3">
        <v>128.02000000000001</v>
      </c>
      <c r="P1732" s="3">
        <v>130.93</v>
      </c>
      <c r="Q1732" s="3">
        <v>135.46</v>
      </c>
      <c r="R1732" s="3">
        <v>141.28</v>
      </c>
      <c r="S1732" s="3">
        <v>146.02000000000001</v>
      </c>
      <c r="T1732" s="3">
        <v>151.68</v>
      </c>
      <c r="U1732" s="3">
        <v>147.66999999999999</v>
      </c>
      <c r="V1732" s="3">
        <v>136.29</v>
      </c>
      <c r="W1732" s="3">
        <v>118.48</v>
      </c>
      <c r="X1732" s="3">
        <v>110.23</v>
      </c>
      <c r="Y1732" s="3">
        <v>105.69</v>
      </c>
      <c r="Z1732" s="3">
        <v>107.67</v>
      </c>
      <c r="AA1732" s="3">
        <v>109.59</v>
      </c>
      <c r="AB1732" s="3">
        <v>111.43</v>
      </c>
      <c r="AC1732" s="3">
        <v>116.13</v>
      </c>
      <c r="AD1732" s="3">
        <v>120.14</v>
      </c>
      <c r="AE1732" s="3">
        <v>122.48</v>
      </c>
      <c r="AF1732" s="3">
        <v>124.22</v>
      </c>
      <c r="AG1732" s="3">
        <v>124.63</v>
      </c>
      <c r="AH1732" s="3">
        <v>112.45</v>
      </c>
      <c r="AI1732" s="3">
        <v>101.33</v>
      </c>
      <c r="AJ1732" s="3">
        <v>96.58</v>
      </c>
      <c r="AK1732" s="3">
        <v>90.57</v>
      </c>
      <c r="AL1732" s="3">
        <v>87.07</v>
      </c>
      <c r="AM1732" s="3">
        <v>83.51</v>
      </c>
      <c r="AN1732" s="3">
        <v>85.74</v>
      </c>
      <c r="AO1732" s="3">
        <v>92.51</v>
      </c>
      <c r="AP1732" s="3">
        <v>99.08</v>
      </c>
      <c r="AQ1732" s="3">
        <v>103.63</v>
      </c>
      <c r="AR1732" s="3">
        <v>104.55</v>
      </c>
      <c r="AS1732" s="3">
        <v>106.6</v>
      </c>
      <c r="AT1732" s="3">
        <v>100.58</v>
      </c>
      <c r="AU1732" s="3">
        <v>88.7</v>
      </c>
      <c r="AV1732" s="3">
        <v>79.959999999999994</v>
      </c>
      <c r="AW1732" s="3">
        <v>75.98</v>
      </c>
      <c r="AX1732" s="3">
        <v>70.239999999999995</v>
      </c>
      <c r="AY1732" s="3">
        <v>70.680000000000007</v>
      </c>
    </row>
    <row r="1733" spans="1:51" x14ac:dyDescent="0.35">
      <c r="A1733" s="5">
        <f t="shared" si="27"/>
        <v>45152</v>
      </c>
      <c r="B1733" t="s">
        <v>2612</v>
      </c>
      <c r="C1733" s="2">
        <v>45152</v>
      </c>
      <c r="D1733" s="3">
        <v>86.83</v>
      </c>
      <c r="E1733" s="3">
        <v>97.25</v>
      </c>
      <c r="F1733" s="3">
        <v>118.28</v>
      </c>
      <c r="G1733" s="3">
        <v>133.47999999999999</v>
      </c>
      <c r="H1733" s="3">
        <v>138.13</v>
      </c>
      <c r="I1733" s="3">
        <v>138.91</v>
      </c>
      <c r="J1733" s="3">
        <v>135.57</v>
      </c>
      <c r="K1733" s="3">
        <v>132.16999999999999</v>
      </c>
      <c r="L1733" s="3">
        <v>128.66999999999999</v>
      </c>
      <c r="M1733" s="3">
        <v>125.37</v>
      </c>
      <c r="N1733" s="3">
        <v>126.84</v>
      </c>
      <c r="O1733" s="3">
        <v>127.94</v>
      </c>
      <c r="P1733" s="3">
        <v>130.85</v>
      </c>
      <c r="Q1733" s="3">
        <v>135.38</v>
      </c>
      <c r="R1733" s="3">
        <v>141.19999999999999</v>
      </c>
      <c r="S1733" s="3">
        <v>145.94</v>
      </c>
      <c r="T1733" s="3">
        <v>151.6</v>
      </c>
      <c r="U1733" s="3">
        <v>147.59</v>
      </c>
      <c r="V1733" s="3">
        <v>135.21</v>
      </c>
      <c r="W1733" s="3">
        <v>117.4</v>
      </c>
      <c r="X1733" s="3">
        <v>109.65</v>
      </c>
      <c r="Y1733" s="3">
        <v>105.12</v>
      </c>
      <c r="Z1733" s="3">
        <v>107.1</v>
      </c>
      <c r="AA1733" s="3">
        <v>109.02</v>
      </c>
      <c r="AB1733" s="3">
        <v>110.85</v>
      </c>
      <c r="AC1733" s="3">
        <v>115.85</v>
      </c>
      <c r="AD1733" s="3">
        <v>119.86</v>
      </c>
      <c r="AE1733" s="3">
        <v>122.2</v>
      </c>
      <c r="AF1733" s="3">
        <v>123.94</v>
      </c>
      <c r="AG1733" s="3">
        <v>124.35</v>
      </c>
      <c r="AH1733" s="3">
        <v>112.17</v>
      </c>
      <c r="AI1733" s="3">
        <v>101.05</v>
      </c>
      <c r="AJ1733" s="3">
        <v>96.3</v>
      </c>
      <c r="AK1733" s="3">
        <v>90.29</v>
      </c>
      <c r="AL1733" s="3">
        <v>86.79</v>
      </c>
      <c r="AM1733" s="3">
        <v>83.23</v>
      </c>
      <c r="AN1733" s="3">
        <v>85.46</v>
      </c>
      <c r="AO1733" s="3">
        <v>92.23</v>
      </c>
      <c r="AP1733" s="3">
        <v>98.8</v>
      </c>
      <c r="AQ1733" s="3">
        <v>103.35</v>
      </c>
      <c r="AR1733" s="3">
        <v>104.27</v>
      </c>
      <c r="AS1733" s="3">
        <v>106.32</v>
      </c>
      <c r="AT1733" s="3">
        <v>100.3</v>
      </c>
      <c r="AU1733" s="3">
        <v>88.42</v>
      </c>
      <c r="AV1733" s="3">
        <v>79.680000000000007</v>
      </c>
      <c r="AW1733" s="3">
        <v>75.7</v>
      </c>
      <c r="AX1733" s="3">
        <v>69.959999999999994</v>
      </c>
      <c r="AY1733" s="3">
        <v>70.400000000000006</v>
      </c>
    </row>
    <row r="1734" spans="1:51" x14ac:dyDescent="0.35">
      <c r="A1734" s="5">
        <f t="shared" si="27"/>
        <v>45153</v>
      </c>
      <c r="B1734" t="s">
        <v>2614</v>
      </c>
      <c r="C1734" s="2">
        <v>45153</v>
      </c>
      <c r="D1734" s="3">
        <v>98.43</v>
      </c>
      <c r="E1734" s="3">
        <v>109.19</v>
      </c>
      <c r="F1734" s="3">
        <v>129.41999999999999</v>
      </c>
      <c r="G1734" s="3">
        <v>144.26</v>
      </c>
      <c r="H1734" s="3">
        <v>148.83000000000001</v>
      </c>
      <c r="I1734" s="3">
        <v>148.93</v>
      </c>
      <c r="J1734" s="3">
        <v>145.16999999999999</v>
      </c>
      <c r="K1734" s="3">
        <v>140.91999999999999</v>
      </c>
      <c r="L1734" s="3">
        <v>137.41999999999999</v>
      </c>
      <c r="M1734" s="3">
        <v>133.41999999999999</v>
      </c>
      <c r="N1734" s="3">
        <v>134.88999999999999</v>
      </c>
      <c r="O1734" s="3">
        <v>135.99</v>
      </c>
      <c r="P1734" s="3">
        <v>138.9</v>
      </c>
      <c r="Q1734" s="3">
        <v>142.97999999999999</v>
      </c>
      <c r="R1734" s="3">
        <v>147.80000000000001</v>
      </c>
      <c r="S1734" s="3">
        <v>152.54</v>
      </c>
      <c r="T1734" s="3">
        <v>158.5</v>
      </c>
      <c r="U1734" s="3">
        <v>154.49</v>
      </c>
      <c r="V1734" s="3">
        <v>143.11000000000001</v>
      </c>
      <c r="W1734" s="3">
        <v>120.8</v>
      </c>
      <c r="X1734" s="3">
        <v>113.05</v>
      </c>
      <c r="Y1734" s="3">
        <v>108.52</v>
      </c>
      <c r="Z1734" s="3">
        <v>110.5</v>
      </c>
      <c r="AA1734" s="3">
        <v>112.42</v>
      </c>
      <c r="AB1734" s="3">
        <v>114.25</v>
      </c>
      <c r="AC1734" s="3">
        <v>119.25</v>
      </c>
      <c r="AD1734" s="3">
        <v>123.26</v>
      </c>
      <c r="AE1734" s="3">
        <v>125.6</v>
      </c>
      <c r="AF1734" s="3">
        <v>127.34</v>
      </c>
      <c r="AG1734" s="3">
        <v>127.75</v>
      </c>
      <c r="AH1734" s="3">
        <v>115.57</v>
      </c>
      <c r="AI1734" s="3">
        <v>104.45</v>
      </c>
      <c r="AJ1734" s="3">
        <v>99.7</v>
      </c>
      <c r="AK1734" s="3">
        <v>93.69</v>
      </c>
      <c r="AL1734" s="3">
        <v>90.19</v>
      </c>
      <c r="AM1734" s="3">
        <v>86.63</v>
      </c>
      <c r="AN1734" s="3">
        <v>88.86</v>
      </c>
      <c r="AO1734" s="3">
        <v>95.63</v>
      </c>
      <c r="AP1734" s="3">
        <v>102.2</v>
      </c>
      <c r="AQ1734" s="3">
        <v>106.75</v>
      </c>
      <c r="AR1734" s="3">
        <v>107.67</v>
      </c>
      <c r="AS1734" s="3">
        <v>109.72</v>
      </c>
      <c r="AT1734" s="3">
        <v>103.7</v>
      </c>
      <c r="AU1734" s="3">
        <v>91.82</v>
      </c>
      <c r="AV1734" s="3">
        <v>83.08</v>
      </c>
      <c r="AW1734" s="3">
        <v>79.099999999999994</v>
      </c>
      <c r="AX1734" s="3">
        <v>73.36</v>
      </c>
      <c r="AY1734" s="3">
        <v>73.8</v>
      </c>
    </row>
    <row r="1735" spans="1:51" x14ac:dyDescent="0.35">
      <c r="A1735" s="5">
        <f t="shared" si="27"/>
        <v>45154</v>
      </c>
      <c r="B1735" t="s">
        <v>2615</v>
      </c>
      <c r="C1735" s="2">
        <v>45154</v>
      </c>
      <c r="D1735" s="3">
        <v>95.28</v>
      </c>
      <c r="E1735" s="3">
        <v>106.37</v>
      </c>
      <c r="F1735" s="3">
        <v>126.94</v>
      </c>
      <c r="G1735" s="3">
        <v>142.16</v>
      </c>
      <c r="H1735" s="3">
        <v>146.53</v>
      </c>
      <c r="I1735" s="3">
        <v>146.93</v>
      </c>
      <c r="J1735" s="3">
        <v>143.16999999999999</v>
      </c>
      <c r="K1735" s="3">
        <v>138.91999999999999</v>
      </c>
      <c r="L1735" s="3">
        <v>135.41999999999999</v>
      </c>
      <c r="M1735" s="3">
        <v>131.41999999999999</v>
      </c>
      <c r="N1735" s="3">
        <v>133.79</v>
      </c>
      <c r="O1735" s="3">
        <v>134.88999999999999</v>
      </c>
      <c r="P1735" s="3">
        <v>137.80000000000001</v>
      </c>
      <c r="Q1735" s="3">
        <v>142.38</v>
      </c>
      <c r="R1735" s="3">
        <v>146.9</v>
      </c>
      <c r="S1735" s="3">
        <v>152.13999999999999</v>
      </c>
      <c r="T1735" s="3">
        <v>158.1</v>
      </c>
      <c r="U1735" s="3">
        <v>154.09</v>
      </c>
      <c r="V1735" s="3">
        <v>142.71</v>
      </c>
      <c r="W1735" s="3">
        <v>120.4</v>
      </c>
      <c r="X1735" s="3">
        <v>112.65</v>
      </c>
      <c r="Y1735" s="3">
        <v>108.12</v>
      </c>
      <c r="Z1735" s="3">
        <v>110.1</v>
      </c>
      <c r="AA1735" s="3">
        <v>112.02</v>
      </c>
      <c r="AB1735" s="3">
        <v>113.85</v>
      </c>
      <c r="AC1735" s="3">
        <v>118.85</v>
      </c>
      <c r="AD1735" s="3">
        <v>122.86</v>
      </c>
      <c r="AE1735" s="3">
        <v>125.2</v>
      </c>
      <c r="AF1735" s="3">
        <v>126.94</v>
      </c>
      <c r="AG1735" s="3">
        <v>127.35</v>
      </c>
      <c r="AH1735" s="3">
        <v>115.17</v>
      </c>
      <c r="AI1735" s="3">
        <v>104.05</v>
      </c>
      <c r="AJ1735" s="3">
        <v>99.3</v>
      </c>
      <c r="AK1735" s="3">
        <v>93.29</v>
      </c>
      <c r="AL1735" s="3">
        <v>89.79</v>
      </c>
      <c r="AM1735" s="3">
        <v>86.23</v>
      </c>
      <c r="AN1735" s="3">
        <v>88.46</v>
      </c>
      <c r="AO1735" s="3">
        <v>95.23</v>
      </c>
      <c r="AP1735" s="3">
        <v>101.8</v>
      </c>
      <c r="AQ1735" s="3">
        <v>106.35</v>
      </c>
      <c r="AR1735" s="3">
        <v>107.27</v>
      </c>
      <c r="AS1735" s="3">
        <v>109.32</v>
      </c>
      <c r="AT1735" s="3">
        <v>103.3</v>
      </c>
      <c r="AU1735" s="3">
        <v>91.42</v>
      </c>
      <c r="AV1735" s="3">
        <v>82.68</v>
      </c>
      <c r="AW1735" s="3">
        <v>78.7</v>
      </c>
      <c r="AX1735" s="3">
        <v>72.959999999999994</v>
      </c>
      <c r="AY1735" s="3">
        <v>73.400000000000006</v>
      </c>
    </row>
    <row r="1736" spans="1:51" x14ac:dyDescent="0.35">
      <c r="A1736" s="5">
        <f t="shared" si="27"/>
        <v>45155</v>
      </c>
      <c r="B1736" t="s">
        <v>2616</v>
      </c>
      <c r="C1736" s="2">
        <v>45155</v>
      </c>
      <c r="D1736" s="3">
        <v>92.94</v>
      </c>
      <c r="E1736" s="3">
        <v>104.66</v>
      </c>
      <c r="F1736" s="3">
        <v>125.63</v>
      </c>
      <c r="G1736" s="3">
        <v>141.15</v>
      </c>
      <c r="H1736" s="3">
        <v>146</v>
      </c>
      <c r="I1736" s="3">
        <v>146.51</v>
      </c>
      <c r="J1736" s="3">
        <v>142.59</v>
      </c>
      <c r="K1736" s="3">
        <v>138.04</v>
      </c>
      <c r="L1736" s="3">
        <v>134.04</v>
      </c>
      <c r="M1736" s="3">
        <v>130.54</v>
      </c>
      <c r="N1736" s="3">
        <v>132.61000000000001</v>
      </c>
      <c r="O1736" s="3">
        <v>133.61000000000001</v>
      </c>
      <c r="P1736" s="3">
        <v>136.52000000000001</v>
      </c>
      <c r="Q1736" s="3">
        <v>141.71</v>
      </c>
      <c r="R1736" s="3">
        <v>146.53</v>
      </c>
      <c r="S1736" s="3">
        <v>151.77000000000001</v>
      </c>
      <c r="T1736" s="3">
        <v>157.72999999999999</v>
      </c>
      <c r="U1736" s="3">
        <v>153.72</v>
      </c>
      <c r="V1736" s="3">
        <v>142.34</v>
      </c>
      <c r="W1736" s="3">
        <v>120.03</v>
      </c>
      <c r="X1736" s="3">
        <v>112.28</v>
      </c>
      <c r="Y1736" s="3">
        <v>107.75</v>
      </c>
      <c r="Z1736" s="3">
        <v>109.73</v>
      </c>
      <c r="AA1736" s="3">
        <v>111.65</v>
      </c>
      <c r="AB1736" s="3">
        <v>113.48</v>
      </c>
      <c r="AC1736" s="3">
        <v>118.48</v>
      </c>
      <c r="AD1736" s="3">
        <v>122.49</v>
      </c>
      <c r="AE1736" s="3">
        <v>124.83</v>
      </c>
      <c r="AF1736" s="3">
        <v>126.57</v>
      </c>
      <c r="AG1736" s="3">
        <v>126.98</v>
      </c>
      <c r="AH1736" s="3">
        <v>114.8</v>
      </c>
      <c r="AI1736" s="3">
        <v>103.68</v>
      </c>
      <c r="AJ1736" s="3">
        <v>98.93</v>
      </c>
      <c r="AK1736" s="3">
        <v>92.92</v>
      </c>
      <c r="AL1736" s="3">
        <v>89.42</v>
      </c>
      <c r="AM1736" s="3">
        <v>85.86</v>
      </c>
      <c r="AN1736" s="3">
        <v>88.09</v>
      </c>
      <c r="AO1736" s="3">
        <v>94.86</v>
      </c>
      <c r="AP1736" s="3">
        <v>101.43</v>
      </c>
      <c r="AQ1736" s="3">
        <v>105.98</v>
      </c>
      <c r="AR1736" s="3">
        <v>106.9</v>
      </c>
      <c r="AS1736" s="3">
        <v>108.95</v>
      </c>
      <c r="AT1736" s="3">
        <v>102.93</v>
      </c>
      <c r="AU1736" s="3">
        <v>92.05</v>
      </c>
      <c r="AV1736" s="3">
        <v>83.31</v>
      </c>
      <c r="AW1736" s="3">
        <v>79.33</v>
      </c>
      <c r="AX1736" s="3">
        <v>73.59</v>
      </c>
      <c r="AY1736" s="3">
        <v>74.03</v>
      </c>
    </row>
    <row r="1737" spans="1:51" x14ac:dyDescent="0.35">
      <c r="A1737" s="5">
        <f t="shared" si="27"/>
        <v>45156</v>
      </c>
      <c r="B1737" t="s">
        <v>2617</v>
      </c>
      <c r="C1737" s="2">
        <v>45156</v>
      </c>
      <c r="D1737" s="3">
        <v>90.89</v>
      </c>
      <c r="E1737" s="3">
        <v>104.65</v>
      </c>
      <c r="F1737" s="3">
        <v>127.64</v>
      </c>
      <c r="G1737" s="3">
        <v>143.38</v>
      </c>
      <c r="H1737" s="3">
        <v>148.16999999999999</v>
      </c>
      <c r="I1737" s="3">
        <v>148.44999999999999</v>
      </c>
      <c r="J1737" s="3">
        <v>144.72</v>
      </c>
      <c r="K1737" s="3">
        <v>139.49</v>
      </c>
      <c r="L1737" s="3">
        <v>134.99</v>
      </c>
      <c r="M1737" s="3">
        <v>131.49</v>
      </c>
      <c r="N1737" s="3">
        <v>133.56</v>
      </c>
      <c r="O1737" s="3">
        <v>134.56</v>
      </c>
      <c r="P1737" s="3">
        <v>137.47</v>
      </c>
      <c r="Q1737" s="3">
        <v>142.66</v>
      </c>
      <c r="R1737" s="3">
        <v>147.47999999999999</v>
      </c>
      <c r="S1737" s="3">
        <v>152.72</v>
      </c>
      <c r="T1737" s="3">
        <v>158.68</v>
      </c>
      <c r="U1737" s="3">
        <v>154.88</v>
      </c>
      <c r="V1737" s="3">
        <v>142.80000000000001</v>
      </c>
      <c r="W1737" s="3">
        <v>120.49</v>
      </c>
      <c r="X1737" s="3">
        <v>112.74</v>
      </c>
      <c r="Y1737" s="3">
        <v>108.21</v>
      </c>
      <c r="Z1737" s="3">
        <v>110.19</v>
      </c>
      <c r="AA1737" s="3">
        <v>112.11</v>
      </c>
      <c r="AB1737" s="3">
        <v>113.94</v>
      </c>
      <c r="AC1737" s="3">
        <v>119.44</v>
      </c>
      <c r="AD1737" s="3">
        <v>123.45</v>
      </c>
      <c r="AE1737" s="3">
        <v>125.79</v>
      </c>
      <c r="AF1737" s="3">
        <v>127.53</v>
      </c>
      <c r="AG1737" s="3">
        <v>127.94</v>
      </c>
      <c r="AH1737" s="3">
        <v>115.76</v>
      </c>
      <c r="AI1737" s="3">
        <v>104.64</v>
      </c>
      <c r="AJ1737" s="3">
        <v>99.89</v>
      </c>
      <c r="AK1737" s="3">
        <v>93.88</v>
      </c>
      <c r="AL1737" s="3">
        <v>90.38</v>
      </c>
      <c r="AM1737" s="3">
        <v>86.82</v>
      </c>
      <c r="AN1737" s="3">
        <v>89.05</v>
      </c>
      <c r="AO1737" s="3">
        <v>95.82</v>
      </c>
      <c r="AP1737" s="3">
        <v>102.39</v>
      </c>
      <c r="AQ1737" s="3">
        <v>106.94</v>
      </c>
      <c r="AR1737" s="3">
        <v>107.86</v>
      </c>
      <c r="AS1737" s="3">
        <v>109.91</v>
      </c>
      <c r="AT1737" s="3">
        <v>102.89</v>
      </c>
      <c r="AU1737" s="3">
        <v>92.01</v>
      </c>
      <c r="AV1737" s="3">
        <v>83.27</v>
      </c>
      <c r="AW1737" s="3">
        <v>79.290000000000006</v>
      </c>
      <c r="AX1737" s="3">
        <v>73.55</v>
      </c>
      <c r="AY1737" s="3">
        <v>73.989999999999995</v>
      </c>
    </row>
    <row r="1738" spans="1:51" x14ac:dyDescent="0.35">
      <c r="A1738" s="5">
        <f t="shared" si="27"/>
        <v>45159</v>
      </c>
      <c r="B1738" t="s">
        <v>2618</v>
      </c>
      <c r="C1738" s="2">
        <v>45159</v>
      </c>
      <c r="D1738" s="3">
        <v>102.05</v>
      </c>
      <c r="E1738" s="3">
        <v>113.94</v>
      </c>
      <c r="F1738" s="3">
        <v>135.1</v>
      </c>
      <c r="G1738" s="3">
        <v>149.85</v>
      </c>
      <c r="H1738" s="3">
        <v>154</v>
      </c>
      <c r="I1738" s="3">
        <v>154.87</v>
      </c>
      <c r="J1738" s="3">
        <v>150.74</v>
      </c>
      <c r="K1738" s="3">
        <v>146.62</v>
      </c>
      <c r="L1738" s="3">
        <v>142.35</v>
      </c>
      <c r="M1738" s="3">
        <v>136.83000000000001</v>
      </c>
      <c r="N1738" s="3">
        <v>139.04</v>
      </c>
      <c r="O1738" s="3">
        <v>140.03</v>
      </c>
      <c r="P1738" s="3">
        <v>142.19999999999999</v>
      </c>
      <c r="Q1738" s="3">
        <v>146.41999999999999</v>
      </c>
      <c r="R1738" s="3">
        <v>151.31</v>
      </c>
      <c r="S1738" s="3">
        <v>156.47999999999999</v>
      </c>
      <c r="T1738" s="3">
        <v>161.88</v>
      </c>
      <c r="U1738" s="3">
        <v>158.08000000000001</v>
      </c>
      <c r="V1738" s="3">
        <v>146</v>
      </c>
      <c r="W1738" s="3">
        <v>121.74</v>
      </c>
      <c r="X1738" s="3">
        <v>113.75</v>
      </c>
      <c r="Y1738" s="3">
        <v>109.22</v>
      </c>
      <c r="Z1738" s="3">
        <v>111.25</v>
      </c>
      <c r="AA1738" s="3">
        <v>113.17</v>
      </c>
      <c r="AB1738" s="3">
        <v>115</v>
      </c>
      <c r="AC1738" s="3">
        <v>120.46</v>
      </c>
      <c r="AD1738" s="3">
        <v>124.47</v>
      </c>
      <c r="AE1738" s="3">
        <v>126.81</v>
      </c>
      <c r="AF1738" s="3">
        <v>128.69999999999999</v>
      </c>
      <c r="AG1738" s="3">
        <v>129.12</v>
      </c>
      <c r="AH1738" s="3">
        <v>116.94</v>
      </c>
      <c r="AI1738" s="3">
        <v>105.81</v>
      </c>
      <c r="AJ1738" s="3">
        <v>101.06</v>
      </c>
      <c r="AK1738" s="3">
        <v>95.05</v>
      </c>
      <c r="AL1738" s="3">
        <v>91.55</v>
      </c>
      <c r="AM1738" s="3">
        <v>87.99</v>
      </c>
      <c r="AN1738" s="3">
        <v>90.22</v>
      </c>
      <c r="AO1738" s="3">
        <v>96.78</v>
      </c>
      <c r="AP1738" s="3">
        <v>103.35</v>
      </c>
      <c r="AQ1738" s="3">
        <v>107.9</v>
      </c>
      <c r="AR1738" s="3">
        <v>108.82</v>
      </c>
      <c r="AS1738" s="3">
        <v>110.85</v>
      </c>
      <c r="AT1738" s="3">
        <v>103.83</v>
      </c>
      <c r="AU1738" s="3">
        <v>92.83</v>
      </c>
      <c r="AV1738" s="3">
        <v>84.09</v>
      </c>
      <c r="AW1738" s="3">
        <v>80.11</v>
      </c>
      <c r="AX1738" s="3">
        <v>74.37</v>
      </c>
      <c r="AY1738" s="3">
        <v>74.81</v>
      </c>
    </row>
    <row r="1739" spans="1:51" x14ac:dyDescent="0.35">
      <c r="A1739" s="5">
        <f t="shared" si="27"/>
        <v>45160</v>
      </c>
      <c r="B1739" t="s">
        <v>2619</v>
      </c>
      <c r="C1739" s="2">
        <v>45160</v>
      </c>
      <c r="D1739" s="3">
        <v>106.1</v>
      </c>
      <c r="E1739" s="3">
        <v>117.05</v>
      </c>
      <c r="F1739" s="3">
        <v>137.18</v>
      </c>
      <c r="G1739" s="3">
        <v>150.69999999999999</v>
      </c>
      <c r="H1739" s="3">
        <v>155.68</v>
      </c>
      <c r="I1739" s="3">
        <v>156.21</v>
      </c>
      <c r="J1739" s="3">
        <v>152.19</v>
      </c>
      <c r="K1739" s="3">
        <v>144.75</v>
      </c>
      <c r="L1739" s="3">
        <v>141.65</v>
      </c>
      <c r="M1739" s="3">
        <v>137.30000000000001</v>
      </c>
      <c r="N1739" s="3">
        <v>139.26</v>
      </c>
      <c r="O1739" s="3">
        <v>140.22</v>
      </c>
      <c r="P1739" s="3">
        <v>142.34</v>
      </c>
      <c r="Q1739" s="3">
        <v>148.24</v>
      </c>
      <c r="R1739" s="3">
        <v>153.11000000000001</v>
      </c>
      <c r="S1739" s="3">
        <v>158.26</v>
      </c>
      <c r="T1739" s="3">
        <v>163.63999999999999</v>
      </c>
      <c r="U1739" s="3">
        <v>159.82</v>
      </c>
      <c r="V1739" s="3">
        <v>147.54</v>
      </c>
      <c r="W1739" s="3">
        <v>121.79</v>
      </c>
      <c r="X1739" s="3">
        <v>113.79</v>
      </c>
      <c r="Y1739" s="3">
        <v>109.25</v>
      </c>
      <c r="Z1739" s="3">
        <v>111.27</v>
      </c>
      <c r="AA1739" s="3">
        <v>113.18</v>
      </c>
      <c r="AB1739" s="3">
        <v>115</v>
      </c>
      <c r="AC1739" s="3">
        <v>120.65</v>
      </c>
      <c r="AD1739" s="3">
        <v>124.65</v>
      </c>
      <c r="AE1739" s="3">
        <v>126.98</v>
      </c>
      <c r="AF1739" s="3">
        <v>128.86000000000001</v>
      </c>
      <c r="AG1739" s="3">
        <v>129.27000000000001</v>
      </c>
      <c r="AH1739" s="3">
        <v>117.08</v>
      </c>
      <c r="AI1739" s="3">
        <v>106.08</v>
      </c>
      <c r="AJ1739" s="3">
        <v>101.32</v>
      </c>
      <c r="AK1739" s="3">
        <v>95.3</v>
      </c>
      <c r="AL1739" s="3">
        <v>91.79</v>
      </c>
      <c r="AM1739" s="3">
        <v>88.21</v>
      </c>
      <c r="AN1739" s="3">
        <v>90.43</v>
      </c>
      <c r="AO1739" s="3">
        <v>96.97</v>
      </c>
      <c r="AP1739" s="3">
        <v>103.52</v>
      </c>
      <c r="AQ1739" s="3">
        <v>108.05</v>
      </c>
      <c r="AR1739" s="3">
        <v>108.95</v>
      </c>
      <c r="AS1739" s="3">
        <v>110.96</v>
      </c>
      <c r="AT1739" s="3">
        <v>103.91</v>
      </c>
      <c r="AU1739" s="3">
        <v>92.96</v>
      </c>
      <c r="AV1739" s="3">
        <v>84.21</v>
      </c>
      <c r="AW1739" s="3">
        <v>80.22</v>
      </c>
      <c r="AX1739" s="3">
        <v>74.47</v>
      </c>
      <c r="AY1739" s="3">
        <v>74.91</v>
      </c>
    </row>
    <row r="1740" spans="1:51" x14ac:dyDescent="0.35">
      <c r="A1740" s="5">
        <f t="shared" si="27"/>
        <v>45161</v>
      </c>
      <c r="B1740" t="s">
        <v>2620</v>
      </c>
      <c r="C1740" s="2">
        <v>45161</v>
      </c>
      <c r="D1740" s="3">
        <v>92.32</v>
      </c>
      <c r="E1740" s="3">
        <v>103.77</v>
      </c>
      <c r="F1740" s="3">
        <v>127.22</v>
      </c>
      <c r="G1740" s="3">
        <v>142.63</v>
      </c>
      <c r="H1740" s="3">
        <v>147.63</v>
      </c>
      <c r="I1740" s="3">
        <v>148.58000000000001</v>
      </c>
      <c r="J1740" s="3">
        <v>145.13</v>
      </c>
      <c r="K1740" s="3">
        <v>139.43</v>
      </c>
      <c r="L1740" s="3">
        <v>134.78</v>
      </c>
      <c r="M1740" s="3">
        <v>132.22999999999999</v>
      </c>
      <c r="N1740" s="3">
        <v>134.19</v>
      </c>
      <c r="O1740" s="3">
        <v>135.15</v>
      </c>
      <c r="P1740" s="3">
        <v>137.27000000000001</v>
      </c>
      <c r="Q1740" s="3">
        <v>143.16999999999999</v>
      </c>
      <c r="R1740" s="3">
        <v>148.04</v>
      </c>
      <c r="S1740" s="3">
        <v>153.19</v>
      </c>
      <c r="T1740" s="3">
        <v>158.57</v>
      </c>
      <c r="U1740" s="3">
        <v>154.75</v>
      </c>
      <c r="V1740" s="3">
        <v>142.47</v>
      </c>
      <c r="W1740" s="3">
        <v>118.72</v>
      </c>
      <c r="X1740" s="3">
        <v>110.72</v>
      </c>
      <c r="Y1740" s="3">
        <v>106.18</v>
      </c>
      <c r="Z1740" s="3">
        <v>108.2</v>
      </c>
      <c r="AA1740" s="3">
        <v>110.11</v>
      </c>
      <c r="AB1740" s="3">
        <v>111.93</v>
      </c>
      <c r="AC1740" s="3">
        <v>118.58</v>
      </c>
      <c r="AD1740" s="3">
        <v>123.58</v>
      </c>
      <c r="AE1740" s="3">
        <v>125.91</v>
      </c>
      <c r="AF1740" s="3">
        <v>127.79</v>
      </c>
      <c r="AG1740" s="3">
        <v>128.19999999999999</v>
      </c>
      <c r="AH1740" s="3">
        <v>116.01</v>
      </c>
      <c r="AI1740" s="3">
        <v>105.01</v>
      </c>
      <c r="AJ1740" s="3">
        <v>100.25</v>
      </c>
      <c r="AK1740" s="3">
        <v>94.23</v>
      </c>
      <c r="AL1740" s="3">
        <v>90.72</v>
      </c>
      <c r="AM1740" s="3">
        <v>87.14</v>
      </c>
      <c r="AN1740" s="3">
        <v>89.36</v>
      </c>
      <c r="AO1740" s="3">
        <v>95.9</v>
      </c>
      <c r="AP1740" s="3">
        <v>102.45</v>
      </c>
      <c r="AQ1740" s="3">
        <v>106.98</v>
      </c>
      <c r="AR1740" s="3">
        <v>107.88</v>
      </c>
      <c r="AS1740" s="3">
        <v>109.89</v>
      </c>
      <c r="AT1740" s="3">
        <v>102.84</v>
      </c>
      <c r="AU1740" s="3">
        <v>91.89</v>
      </c>
      <c r="AV1740" s="3">
        <v>83.14</v>
      </c>
      <c r="AW1740" s="3">
        <v>79.150000000000006</v>
      </c>
      <c r="AX1740" s="3">
        <v>73.400000000000006</v>
      </c>
      <c r="AY1740" s="3">
        <v>73.84</v>
      </c>
    </row>
    <row r="1741" spans="1:51" x14ac:dyDescent="0.35">
      <c r="A1741" s="5">
        <f t="shared" si="27"/>
        <v>45162</v>
      </c>
      <c r="B1741" t="s">
        <v>2621</v>
      </c>
      <c r="C1741" s="2">
        <v>45162</v>
      </c>
      <c r="D1741" s="3">
        <v>80.319999999999993</v>
      </c>
      <c r="E1741" s="3">
        <v>88.13</v>
      </c>
      <c r="F1741" s="3">
        <v>112.34</v>
      </c>
      <c r="G1741" s="3">
        <v>128.53</v>
      </c>
      <c r="H1741" s="3">
        <v>134.94999999999999</v>
      </c>
      <c r="I1741" s="3">
        <v>136.6</v>
      </c>
      <c r="J1741" s="3">
        <v>133.55000000000001</v>
      </c>
      <c r="K1741" s="3">
        <v>128.58000000000001</v>
      </c>
      <c r="L1741" s="3">
        <v>124.79</v>
      </c>
      <c r="M1741" s="3">
        <v>122.24</v>
      </c>
      <c r="N1741" s="3">
        <v>123.8</v>
      </c>
      <c r="O1741" s="3">
        <v>124.76</v>
      </c>
      <c r="P1741" s="3">
        <v>126.88</v>
      </c>
      <c r="Q1741" s="3">
        <v>133.78</v>
      </c>
      <c r="R1741" s="3">
        <v>138.65</v>
      </c>
      <c r="S1741" s="3">
        <v>143.80000000000001</v>
      </c>
      <c r="T1741" s="3">
        <v>149.18</v>
      </c>
      <c r="U1741" s="3">
        <v>145.36000000000001</v>
      </c>
      <c r="V1741" s="3">
        <v>133.08000000000001</v>
      </c>
      <c r="W1741" s="3">
        <v>114.53</v>
      </c>
      <c r="X1741" s="3">
        <v>106.53</v>
      </c>
      <c r="Y1741" s="3">
        <v>101.99</v>
      </c>
      <c r="Z1741" s="3">
        <v>104.01</v>
      </c>
      <c r="AA1741" s="3">
        <v>105.92</v>
      </c>
      <c r="AB1741" s="3">
        <v>107.74</v>
      </c>
      <c r="AC1741" s="3">
        <v>113.39</v>
      </c>
      <c r="AD1741" s="3">
        <v>117.69</v>
      </c>
      <c r="AE1741" s="3">
        <v>120.02</v>
      </c>
      <c r="AF1741" s="3">
        <v>121.9</v>
      </c>
      <c r="AG1741" s="3">
        <v>122.31</v>
      </c>
      <c r="AH1741" s="3">
        <v>110.12</v>
      </c>
      <c r="AI1741" s="3">
        <v>100.62</v>
      </c>
      <c r="AJ1741" s="3">
        <v>95.86</v>
      </c>
      <c r="AK1741" s="3">
        <v>89.84</v>
      </c>
      <c r="AL1741" s="3">
        <v>86.33</v>
      </c>
      <c r="AM1741" s="3">
        <v>82.75</v>
      </c>
      <c r="AN1741" s="3">
        <v>84.97</v>
      </c>
      <c r="AO1741" s="3">
        <v>91.51</v>
      </c>
      <c r="AP1741" s="3">
        <v>98.06</v>
      </c>
      <c r="AQ1741" s="3">
        <v>102.59</v>
      </c>
      <c r="AR1741" s="3">
        <v>103.49</v>
      </c>
      <c r="AS1741" s="3">
        <v>105.5</v>
      </c>
      <c r="AT1741" s="3">
        <v>98.45</v>
      </c>
      <c r="AU1741" s="3">
        <v>89</v>
      </c>
      <c r="AV1741" s="3">
        <v>80.25</v>
      </c>
      <c r="AW1741" s="3">
        <v>76.260000000000005</v>
      </c>
      <c r="AX1741" s="3">
        <v>70.510000000000005</v>
      </c>
      <c r="AY1741" s="3">
        <v>70.95</v>
      </c>
    </row>
    <row r="1742" spans="1:51" x14ac:dyDescent="0.35">
      <c r="A1742" s="5">
        <f t="shared" si="27"/>
        <v>45163</v>
      </c>
      <c r="B1742" t="s">
        <v>2671</v>
      </c>
      <c r="C1742" s="2">
        <v>45163</v>
      </c>
      <c r="D1742" s="3">
        <v>86.65</v>
      </c>
      <c r="E1742" s="3">
        <v>92.76</v>
      </c>
      <c r="F1742" s="3">
        <v>116.31</v>
      </c>
      <c r="G1742" s="3">
        <v>132.5</v>
      </c>
      <c r="H1742" s="3">
        <v>138.76</v>
      </c>
      <c r="I1742" s="3">
        <v>140.36000000000001</v>
      </c>
      <c r="J1742" s="3">
        <v>136.94</v>
      </c>
      <c r="K1742" s="3">
        <v>131.94</v>
      </c>
      <c r="L1742" s="3">
        <v>128.15</v>
      </c>
      <c r="M1742" s="3">
        <v>125.6</v>
      </c>
      <c r="N1742" s="3">
        <v>127.16</v>
      </c>
      <c r="O1742" s="3">
        <v>128.11000000000001</v>
      </c>
      <c r="P1742" s="3">
        <v>130.22999999999999</v>
      </c>
      <c r="Q1742" s="3">
        <v>137.13</v>
      </c>
      <c r="R1742" s="3">
        <v>142</v>
      </c>
      <c r="S1742" s="3">
        <v>147.44999999999999</v>
      </c>
      <c r="T1742" s="3">
        <v>153.03</v>
      </c>
      <c r="U1742" s="3">
        <v>149.19999999999999</v>
      </c>
      <c r="V1742" s="3">
        <v>136.91999999999999</v>
      </c>
      <c r="W1742" s="3">
        <v>117.13</v>
      </c>
      <c r="X1742" s="3">
        <v>109.38</v>
      </c>
      <c r="Y1742" s="3">
        <v>104.84</v>
      </c>
      <c r="Z1742" s="3">
        <v>106.86</v>
      </c>
      <c r="AA1742" s="3">
        <v>108.77</v>
      </c>
      <c r="AB1742" s="3">
        <v>110.59</v>
      </c>
      <c r="AC1742" s="3">
        <v>117.04</v>
      </c>
      <c r="AD1742" s="3">
        <v>121.34</v>
      </c>
      <c r="AE1742" s="3">
        <v>123.67</v>
      </c>
      <c r="AF1742" s="3">
        <v>125.55</v>
      </c>
      <c r="AG1742" s="3">
        <v>125.96</v>
      </c>
      <c r="AH1742" s="3">
        <v>113.77</v>
      </c>
      <c r="AI1742" s="3">
        <v>103.87</v>
      </c>
      <c r="AJ1742" s="3">
        <v>99.11</v>
      </c>
      <c r="AK1742" s="3">
        <v>93.09</v>
      </c>
      <c r="AL1742" s="3">
        <v>89.58</v>
      </c>
      <c r="AM1742" s="3">
        <v>86</v>
      </c>
      <c r="AN1742" s="3">
        <v>88.22</v>
      </c>
      <c r="AO1742" s="3">
        <v>94.76</v>
      </c>
      <c r="AP1742" s="3">
        <v>101.31</v>
      </c>
      <c r="AQ1742" s="3">
        <v>105.84</v>
      </c>
      <c r="AR1742" s="3">
        <v>106.74</v>
      </c>
      <c r="AS1742" s="3">
        <v>108.75</v>
      </c>
      <c r="AT1742" s="3">
        <v>101.7</v>
      </c>
      <c r="AU1742" s="3">
        <v>91.25</v>
      </c>
      <c r="AV1742" s="3">
        <v>82.5</v>
      </c>
      <c r="AW1742" s="3">
        <v>78.510000000000005</v>
      </c>
      <c r="AX1742" s="3">
        <v>72.760000000000005</v>
      </c>
      <c r="AY1742" s="3">
        <v>73.2</v>
      </c>
    </row>
    <row r="1743" spans="1:51" x14ac:dyDescent="0.35">
      <c r="A1743" s="5">
        <f t="shared" ref="A1743:A1806" si="28">+A1738+7</f>
        <v>45166</v>
      </c>
      <c r="B1743" t="s">
        <v>2672</v>
      </c>
      <c r="C1743" s="2">
        <v>45166</v>
      </c>
      <c r="D1743" s="3">
        <v>86.65</v>
      </c>
      <c r="E1743" s="3">
        <v>92.76</v>
      </c>
      <c r="F1743" s="3">
        <v>116.31</v>
      </c>
      <c r="G1743" s="3">
        <v>132.5</v>
      </c>
      <c r="H1743" s="3">
        <v>138.76</v>
      </c>
      <c r="I1743" s="3">
        <v>140.36000000000001</v>
      </c>
      <c r="J1743" s="3">
        <v>136.94</v>
      </c>
      <c r="K1743" s="3">
        <v>131.94</v>
      </c>
      <c r="L1743" s="3">
        <v>128.15</v>
      </c>
      <c r="M1743" s="3">
        <v>125.6</v>
      </c>
      <c r="N1743" s="3">
        <v>127.16</v>
      </c>
      <c r="O1743" s="3">
        <v>128.11000000000001</v>
      </c>
      <c r="P1743" s="3">
        <v>130.22999999999999</v>
      </c>
      <c r="Q1743" s="3">
        <v>137.13</v>
      </c>
      <c r="R1743" s="3">
        <v>142</v>
      </c>
      <c r="S1743" s="3">
        <v>147.44999999999999</v>
      </c>
      <c r="T1743" s="3">
        <v>153.03</v>
      </c>
      <c r="U1743" s="3">
        <v>149.19999999999999</v>
      </c>
      <c r="V1743" s="3">
        <v>136.91999999999999</v>
      </c>
      <c r="W1743" s="3">
        <v>117.13</v>
      </c>
      <c r="X1743" s="3">
        <v>109.38</v>
      </c>
      <c r="Y1743" s="3">
        <v>104.84</v>
      </c>
      <c r="Z1743" s="3">
        <v>106.86</v>
      </c>
      <c r="AA1743" s="3">
        <v>108.77</v>
      </c>
      <c r="AB1743" s="3">
        <v>110.59</v>
      </c>
      <c r="AC1743" s="3">
        <v>117.04</v>
      </c>
      <c r="AD1743" s="3">
        <v>121.34</v>
      </c>
      <c r="AE1743" s="3">
        <v>123.67</v>
      </c>
      <c r="AF1743" s="3">
        <v>125.55</v>
      </c>
      <c r="AG1743" s="3">
        <v>125.96</v>
      </c>
      <c r="AH1743" s="3">
        <v>113.77</v>
      </c>
      <c r="AI1743" s="3">
        <v>103.87</v>
      </c>
      <c r="AJ1743" s="3">
        <v>99.11</v>
      </c>
      <c r="AK1743" s="3">
        <v>93.09</v>
      </c>
      <c r="AL1743" s="3">
        <v>89.58</v>
      </c>
      <c r="AM1743" s="3">
        <v>86</v>
      </c>
      <c r="AN1743" s="3">
        <v>88.22</v>
      </c>
      <c r="AO1743" s="3">
        <v>94.76</v>
      </c>
      <c r="AP1743" s="3">
        <v>101.31</v>
      </c>
      <c r="AQ1743" s="3">
        <v>105.84</v>
      </c>
      <c r="AR1743" s="3">
        <v>106.74</v>
      </c>
      <c r="AS1743" s="3">
        <v>108.75</v>
      </c>
      <c r="AT1743" s="3">
        <v>101.7</v>
      </c>
      <c r="AU1743" s="3">
        <v>91.25</v>
      </c>
      <c r="AV1743" s="3">
        <v>82.5</v>
      </c>
      <c r="AW1743" s="3">
        <v>78.510000000000005</v>
      </c>
      <c r="AX1743" s="3">
        <v>72.760000000000005</v>
      </c>
      <c r="AY1743" s="3">
        <v>73.2</v>
      </c>
    </row>
    <row r="1744" spans="1:51" x14ac:dyDescent="0.35">
      <c r="A1744" s="5">
        <f t="shared" si="28"/>
        <v>45167</v>
      </c>
      <c r="B1744" t="s">
        <v>2673</v>
      </c>
      <c r="C1744" s="2">
        <v>45167</v>
      </c>
      <c r="D1744" s="3">
        <v>88.3</v>
      </c>
      <c r="E1744" s="3">
        <v>94.59</v>
      </c>
      <c r="F1744" s="3">
        <v>117.44</v>
      </c>
      <c r="G1744" s="3">
        <v>135.34</v>
      </c>
      <c r="H1744" s="3">
        <v>141.80000000000001</v>
      </c>
      <c r="I1744" s="3">
        <v>142.97</v>
      </c>
      <c r="J1744" s="3">
        <v>139.77000000000001</v>
      </c>
      <c r="K1744" s="3">
        <v>134.25</v>
      </c>
      <c r="L1744" s="3">
        <v>130.16999999999999</v>
      </c>
      <c r="M1744" s="3">
        <v>127.62</v>
      </c>
      <c r="N1744" s="3">
        <v>129.12</v>
      </c>
      <c r="O1744" s="3">
        <v>130.06</v>
      </c>
      <c r="P1744" s="3">
        <v>132.18</v>
      </c>
      <c r="Q1744" s="3">
        <v>139.05000000000001</v>
      </c>
      <c r="R1744" s="3">
        <v>143.91</v>
      </c>
      <c r="S1744" s="3">
        <v>149.36000000000001</v>
      </c>
      <c r="T1744" s="3">
        <v>154.94</v>
      </c>
      <c r="U1744" s="3">
        <v>151.11000000000001</v>
      </c>
      <c r="V1744" s="3">
        <v>138.82</v>
      </c>
      <c r="W1744" s="3">
        <v>119.27</v>
      </c>
      <c r="X1744" s="3">
        <v>111.57</v>
      </c>
      <c r="Y1744" s="3">
        <v>107.07</v>
      </c>
      <c r="Z1744" s="3">
        <v>109.09</v>
      </c>
      <c r="AA1744" s="3">
        <v>111</v>
      </c>
      <c r="AB1744" s="3">
        <v>112.82</v>
      </c>
      <c r="AC1744" s="3">
        <v>119.25</v>
      </c>
      <c r="AD1744" s="3">
        <v>123.55</v>
      </c>
      <c r="AE1744" s="3">
        <v>125.88</v>
      </c>
      <c r="AF1744" s="3">
        <v>127.76</v>
      </c>
      <c r="AG1744" s="3">
        <v>128.16999999999999</v>
      </c>
      <c r="AH1744" s="3">
        <v>115.98</v>
      </c>
      <c r="AI1744" s="3">
        <v>106.08</v>
      </c>
      <c r="AJ1744" s="3">
        <v>101.32</v>
      </c>
      <c r="AK1744" s="3">
        <v>95.3</v>
      </c>
      <c r="AL1744" s="3">
        <v>91.79</v>
      </c>
      <c r="AM1744" s="3">
        <v>88.21</v>
      </c>
      <c r="AN1744" s="3">
        <v>90.43</v>
      </c>
      <c r="AO1744" s="3">
        <v>96.95</v>
      </c>
      <c r="AP1744" s="3">
        <v>103.48</v>
      </c>
      <c r="AQ1744" s="3">
        <v>108.01</v>
      </c>
      <c r="AR1744" s="3">
        <v>108.92</v>
      </c>
      <c r="AS1744" s="3">
        <v>110.93</v>
      </c>
      <c r="AT1744" s="3">
        <v>103.88</v>
      </c>
      <c r="AU1744" s="3">
        <v>93.77</v>
      </c>
      <c r="AV1744" s="3">
        <v>85.02</v>
      </c>
      <c r="AW1744" s="3">
        <v>81.03</v>
      </c>
      <c r="AX1744" s="3">
        <v>75.28</v>
      </c>
      <c r="AY1744" s="3">
        <v>75.72</v>
      </c>
    </row>
    <row r="1745" spans="1:51" x14ac:dyDescent="0.35">
      <c r="A1745" s="5">
        <f t="shared" si="28"/>
        <v>45168</v>
      </c>
      <c r="B1745" t="s">
        <v>2674</v>
      </c>
      <c r="C1745" s="2">
        <v>45168</v>
      </c>
      <c r="D1745" s="3">
        <v>89.81</v>
      </c>
      <c r="E1745" s="3">
        <v>97.53</v>
      </c>
      <c r="F1745" s="3">
        <v>120.7</v>
      </c>
      <c r="G1745" s="3">
        <v>138.55000000000001</v>
      </c>
      <c r="H1745" s="3">
        <v>145.05000000000001</v>
      </c>
      <c r="I1745" s="3">
        <v>145.97999999999999</v>
      </c>
      <c r="J1745" s="3">
        <v>143.22999999999999</v>
      </c>
      <c r="K1745" s="3">
        <v>138.19</v>
      </c>
      <c r="L1745" s="3">
        <v>133.76</v>
      </c>
      <c r="M1745" s="3">
        <v>131.4</v>
      </c>
      <c r="N1745" s="3">
        <v>132.38999999999999</v>
      </c>
      <c r="O1745" s="3">
        <v>133.33000000000001</v>
      </c>
      <c r="P1745" s="3">
        <v>135.44999999999999</v>
      </c>
      <c r="Q1745" s="3">
        <v>142.91</v>
      </c>
      <c r="R1745" s="3">
        <v>148.37</v>
      </c>
      <c r="S1745" s="3">
        <v>153.80000000000001</v>
      </c>
      <c r="T1745" s="3">
        <v>158.22999999999999</v>
      </c>
      <c r="U1745" s="3">
        <v>154.38999999999999</v>
      </c>
      <c r="V1745" s="3">
        <v>142.09</v>
      </c>
      <c r="W1745" s="3">
        <v>122.35</v>
      </c>
      <c r="X1745" s="3">
        <v>113.69</v>
      </c>
      <c r="Y1745" s="3">
        <v>109.1</v>
      </c>
      <c r="Z1745" s="3">
        <v>111.12</v>
      </c>
      <c r="AA1745" s="3">
        <v>113.02</v>
      </c>
      <c r="AB1745" s="3">
        <v>114.84</v>
      </c>
      <c r="AC1745" s="3">
        <v>120.46</v>
      </c>
      <c r="AD1745" s="3">
        <v>124.71</v>
      </c>
      <c r="AE1745" s="3">
        <v>127.01</v>
      </c>
      <c r="AF1745" s="3">
        <v>128.86000000000001</v>
      </c>
      <c r="AG1745" s="3">
        <v>129.22999999999999</v>
      </c>
      <c r="AH1745" s="3">
        <v>117.01</v>
      </c>
      <c r="AI1745" s="3">
        <v>107.11</v>
      </c>
      <c r="AJ1745" s="3">
        <v>102.17</v>
      </c>
      <c r="AK1745" s="3">
        <v>96.15</v>
      </c>
      <c r="AL1745" s="3">
        <v>92.64</v>
      </c>
      <c r="AM1745" s="3">
        <v>89.06</v>
      </c>
      <c r="AN1745" s="3">
        <v>91.28</v>
      </c>
      <c r="AO1745" s="3">
        <v>97.66</v>
      </c>
      <c r="AP1745" s="3">
        <v>104.19</v>
      </c>
      <c r="AQ1745" s="3">
        <v>108.72</v>
      </c>
      <c r="AR1745" s="3">
        <v>109.71</v>
      </c>
      <c r="AS1745" s="3">
        <v>111.72</v>
      </c>
      <c r="AT1745" s="3">
        <v>104.67</v>
      </c>
      <c r="AU1745" s="3">
        <v>94.32</v>
      </c>
      <c r="AV1745" s="3">
        <v>85.57</v>
      </c>
      <c r="AW1745" s="3">
        <v>81.58</v>
      </c>
      <c r="AX1745" s="3">
        <v>75.83</v>
      </c>
      <c r="AY1745" s="3">
        <v>76.27</v>
      </c>
    </row>
    <row r="1746" spans="1:51" x14ac:dyDescent="0.35">
      <c r="A1746" s="5">
        <f t="shared" si="28"/>
        <v>45169</v>
      </c>
      <c r="B1746" t="s">
        <v>2675</v>
      </c>
      <c r="C1746" s="2">
        <v>45169</v>
      </c>
      <c r="D1746" s="3">
        <v>85.73</v>
      </c>
      <c r="E1746" s="3">
        <v>112.73</v>
      </c>
      <c r="F1746" s="3">
        <v>131.88999999999999</v>
      </c>
      <c r="G1746" s="3">
        <v>139.16999999999999</v>
      </c>
      <c r="H1746" s="3">
        <v>140.62</v>
      </c>
      <c r="I1746" s="3">
        <v>137.06</v>
      </c>
      <c r="J1746" s="3">
        <v>133.91</v>
      </c>
      <c r="K1746" s="3">
        <v>129.99</v>
      </c>
      <c r="L1746" s="3">
        <v>126.12</v>
      </c>
      <c r="M1746" s="3">
        <v>126.58</v>
      </c>
      <c r="N1746" s="3">
        <v>126.83</v>
      </c>
      <c r="O1746" s="3">
        <v>132.79</v>
      </c>
      <c r="P1746" s="3">
        <v>137.96</v>
      </c>
      <c r="Q1746" s="3">
        <v>143.41</v>
      </c>
      <c r="R1746" s="3">
        <v>148.84</v>
      </c>
      <c r="S1746" s="3">
        <v>153.44</v>
      </c>
      <c r="T1746" s="3">
        <v>149.6</v>
      </c>
      <c r="U1746" s="3">
        <v>137.29</v>
      </c>
      <c r="V1746" s="3">
        <v>119.8</v>
      </c>
      <c r="W1746" s="3">
        <v>112.05</v>
      </c>
      <c r="X1746" s="3">
        <v>107.46</v>
      </c>
      <c r="Y1746" s="3">
        <v>109.47</v>
      </c>
      <c r="Z1746" s="3">
        <v>111.37</v>
      </c>
      <c r="AA1746" s="3">
        <v>113.17</v>
      </c>
      <c r="AB1746" s="3">
        <v>118.99</v>
      </c>
      <c r="AC1746" s="3">
        <v>123.24</v>
      </c>
      <c r="AD1746" s="3">
        <v>125.54</v>
      </c>
      <c r="AE1746" s="3">
        <v>127.4</v>
      </c>
      <c r="AF1746" s="3">
        <v>127.77</v>
      </c>
      <c r="AG1746" s="3">
        <v>115.55</v>
      </c>
      <c r="AH1746" s="3">
        <v>106.01</v>
      </c>
      <c r="AI1746" s="3">
        <v>101.07</v>
      </c>
      <c r="AJ1746" s="3">
        <v>95.04</v>
      </c>
      <c r="AK1746" s="3">
        <v>91.53</v>
      </c>
      <c r="AL1746" s="3">
        <v>87.95</v>
      </c>
      <c r="AM1746" s="3">
        <v>90.17</v>
      </c>
      <c r="AN1746" s="3">
        <v>96.52</v>
      </c>
      <c r="AO1746" s="3">
        <v>103.05</v>
      </c>
      <c r="AP1746" s="3">
        <v>107.58</v>
      </c>
      <c r="AQ1746" s="3">
        <v>109.33</v>
      </c>
      <c r="AR1746" s="3">
        <v>111.34</v>
      </c>
      <c r="AS1746" s="3">
        <v>104.29</v>
      </c>
      <c r="AT1746" s="3">
        <v>93.89</v>
      </c>
      <c r="AU1746" s="3">
        <v>85.14</v>
      </c>
      <c r="AV1746" s="3">
        <v>81.150000000000006</v>
      </c>
      <c r="AW1746" s="3">
        <v>75.400000000000006</v>
      </c>
      <c r="AX1746" s="3">
        <v>75.84</v>
      </c>
      <c r="AY1746" s="3">
        <v>79.89</v>
      </c>
    </row>
    <row r="1747" spans="1:51" x14ac:dyDescent="0.35">
      <c r="A1747" s="5">
        <f t="shared" si="28"/>
        <v>45170</v>
      </c>
      <c r="B1747" t="s">
        <v>2676</v>
      </c>
      <c r="C1747" s="2">
        <v>45170</v>
      </c>
      <c r="D1747" s="3">
        <v>86.76</v>
      </c>
      <c r="E1747" s="3">
        <v>112.84</v>
      </c>
      <c r="F1747" s="3">
        <v>131.77000000000001</v>
      </c>
      <c r="G1747" s="3">
        <v>138.97999999999999</v>
      </c>
      <c r="H1747" s="3">
        <v>140.29</v>
      </c>
      <c r="I1747" s="3">
        <v>137.29</v>
      </c>
      <c r="J1747" s="3">
        <v>133.63</v>
      </c>
      <c r="K1747" s="3">
        <v>130.22999999999999</v>
      </c>
      <c r="L1747" s="3">
        <v>126.86</v>
      </c>
      <c r="M1747" s="3">
        <v>127.32</v>
      </c>
      <c r="N1747" s="3">
        <v>127.83</v>
      </c>
      <c r="O1747" s="3">
        <v>133.79</v>
      </c>
      <c r="P1747" s="3">
        <v>138.72</v>
      </c>
      <c r="Q1747" s="3">
        <v>144.13999999999999</v>
      </c>
      <c r="R1747" s="3">
        <v>149.58000000000001</v>
      </c>
      <c r="S1747" s="3">
        <v>154.24</v>
      </c>
      <c r="T1747" s="3">
        <v>150.41999999999999</v>
      </c>
      <c r="U1747" s="3">
        <v>138.1</v>
      </c>
      <c r="V1747" s="3">
        <v>121.61</v>
      </c>
      <c r="W1747" s="3">
        <v>113.85</v>
      </c>
      <c r="X1747" s="3">
        <v>109.27</v>
      </c>
      <c r="Y1747" s="3">
        <v>111.28</v>
      </c>
      <c r="Z1747" s="3">
        <v>113.17</v>
      </c>
      <c r="AA1747" s="3">
        <v>114.98</v>
      </c>
      <c r="AB1747" s="3">
        <v>120.44</v>
      </c>
      <c r="AC1747" s="3">
        <v>124.49</v>
      </c>
      <c r="AD1747" s="3">
        <v>126.8</v>
      </c>
      <c r="AE1747" s="3">
        <v>128.66999999999999</v>
      </c>
      <c r="AF1747" s="3">
        <v>129.05000000000001</v>
      </c>
      <c r="AG1747" s="3">
        <v>116.88</v>
      </c>
      <c r="AH1747" s="3">
        <v>107.71</v>
      </c>
      <c r="AI1747" s="3">
        <v>102.81</v>
      </c>
      <c r="AJ1747" s="3">
        <v>96.78</v>
      </c>
      <c r="AK1747" s="3">
        <v>93.27</v>
      </c>
      <c r="AL1747" s="3">
        <v>89.69</v>
      </c>
      <c r="AM1747" s="3">
        <v>91.91</v>
      </c>
      <c r="AN1747" s="3">
        <v>97.95</v>
      </c>
      <c r="AO1747" s="3">
        <v>104.18</v>
      </c>
      <c r="AP1747" s="3">
        <v>108.71</v>
      </c>
      <c r="AQ1747" s="3">
        <v>110.46</v>
      </c>
      <c r="AR1747" s="3">
        <v>112.47</v>
      </c>
      <c r="AS1747" s="3">
        <v>105.42</v>
      </c>
      <c r="AT1747" s="3">
        <v>94.94</v>
      </c>
      <c r="AU1747" s="3">
        <v>86.19</v>
      </c>
      <c r="AV1747" s="3">
        <v>82.2</v>
      </c>
      <c r="AW1747" s="3">
        <v>76.45</v>
      </c>
      <c r="AX1747" s="3">
        <v>76.89</v>
      </c>
      <c r="AY1747" s="3">
        <v>80.94</v>
      </c>
    </row>
    <row r="1748" spans="1:51" x14ac:dyDescent="0.35">
      <c r="A1748" s="5">
        <f t="shared" si="28"/>
        <v>45173</v>
      </c>
      <c r="B1748" t="s">
        <v>2677</v>
      </c>
      <c r="C1748" s="2">
        <v>45173</v>
      </c>
      <c r="D1748" s="3">
        <v>81.25</v>
      </c>
      <c r="E1748" s="3">
        <v>107.65</v>
      </c>
      <c r="F1748" s="3">
        <v>127.64</v>
      </c>
      <c r="G1748" s="3">
        <v>136.13999999999999</v>
      </c>
      <c r="H1748" s="3">
        <v>137.72999999999999</v>
      </c>
      <c r="I1748" s="3">
        <v>134.63</v>
      </c>
      <c r="J1748" s="3">
        <v>131.27000000000001</v>
      </c>
      <c r="K1748" s="3">
        <v>127.87</v>
      </c>
      <c r="L1748" s="3">
        <v>124.5</v>
      </c>
      <c r="M1748" s="3">
        <v>124.96</v>
      </c>
      <c r="N1748" s="3">
        <v>125.47</v>
      </c>
      <c r="O1748" s="3">
        <v>130.43</v>
      </c>
      <c r="P1748" s="3">
        <v>135.53</v>
      </c>
      <c r="Q1748" s="3">
        <v>140.94999999999999</v>
      </c>
      <c r="R1748" s="3">
        <v>146.69</v>
      </c>
      <c r="S1748" s="3">
        <v>153.35</v>
      </c>
      <c r="T1748" s="3">
        <v>149.53</v>
      </c>
      <c r="U1748" s="3">
        <v>136.21</v>
      </c>
      <c r="V1748" s="3">
        <v>119.72</v>
      </c>
      <c r="W1748" s="3">
        <v>111.98</v>
      </c>
      <c r="X1748" s="3">
        <v>107.41</v>
      </c>
      <c r="Y1748" s="3">
        <v>109.43</v>
      </c>
      <c r="Z1748" s="3">
        <v>111.33</v>
      </c>
      <c r="AA1748" s="3">
        <v>113.15</v>
      </c>
      <c r="AB1748" s="3">
        <v>119.62</v>
      </c>
      <c r="AC1748" s="3">
        <v>123.67</v>
      </c>
      <c r="AD1748" s="3">
        <v>125.98</v>
      </c>
      <c r="AE1748" s="3">
        <v>127.85</v>
      </c>
      <c r="AF1748" s="3">
        <v>128.22999999999999</v>
      </c>
      <c r="AG1748" s="3">
        <v>116.06</v>
      </c>
      <c r="AH1748" s="3">
        <v>106.89</v>
      </c>
      <c r="AI1748" s="3">
        <v>101.99</v>
      </c>
      <c r="AJ1748" s="3">
        <v>95.96</v>
      </c>
      <c r="AK1748" s="3">
        <v>92.45</v>
      </c>
      <c r="AL1748" s="3">
        <v>88.87</v>
      </c>
      <c r="AM1748" s="3">
        <v>91.09</v>
      </c>
      <c r="AN1748" s="3">
        <v>97.13</v>
      </c>
      <c r="AO1748" s="3">
        <v>103.36</v>
      </c>
      <c r="AP1748" s="3">
        <v>107.89</v>
      </c>
      <c r="AQ1748" s="3">
        <v>109.64</v>
      </c>
      <c r="AR1748" s="3">
        <v>111.65</v>
      </c>
      <c r="AS1748" s="3">
        <v>104.6</v>
      </c>
      <c r="AT1748" s="3">
        <v>94.12</v>
      </c>
      <c r="AU1748" s="3">
        <v>85.37</v>
      </c>
      <c r="AV1748" s="3">
        <v>81.38</v>
      </c>
      <c r="AW1748" s="3">
        <v>75.63</v>
      </c>
      <c r="AX1748" s="3">
        <v>76.069999999999993</v>
      </c>
      <c r="AY1748" s="3">
        <v>80.12</v>
      </c>
    </row>
    <row r="1749" spans="1:51" x14ac:dyDescent="0.35">
      <c r="A1749" s="5">
        <f t="shared" si="28"/>
        <v>45174</v>
      </c>
      <c r="B1749" t="s">
        <v>2678</v>
      </c>
      <c r="C1749" s="2">
        <v>45174</v>
      </c>
      <c r="D1749" s="3">
        <v>83.46</v>
      </c>
      <c r="E1749" s="3">
        <v>110.31</v>
      </c>
      <c r="F1749" s="3">
        <v>130.19</v>
      </c>
      <c r="G1749" s="3">
        <v>138.38</v>
      </c>
      <c r="H1749" s="3">
        <v>139.77000000000001</v>
      </c>
      <c r="I1749" s="3">
        <v>136.19</v>
      </c>
      <c r="J1749" s="3">
        <v>132.61000000000001</v>
      </c>
      <c r="K1749" s="3">
        <v>129.41</v>
      </c>
      <c r="L1749" s="3">
        <v>126.24</v>
      </c>
      <c r="M1749" s="3">
        <v>126.7</v>
      </c>
      <c r="N1749" s="3">
        <v>127.21</v>
      </c>
      <c r="O1749" s="3">
        <v>131.97</v>
      </c>
      <c r="P1749" s="3">
        <v>136.69</v>
      </c>
      <c r="Q1749" s="3">
        <v>141.9</v>
      </c>
      <c r="R1749" s="3">
        <v>147.63999999999999</v>
      </c>
      <c r="S1749" s="3">
        <v>154.30000000000001</v>
      </c>
      <c r="T1749" s="3">
        <v>150.47999999999999</v>
      </c>
      <c r="U1749" s="3">
        <v>137.16</v>
      </c>
      <c r="V1749" s="3">
        <v>121.37</v>
      </c>
      <c r="W1749" s="3">
        <v>113.63</v>
      </c>
      <c r="X1749" s="3">
        <v>109.06</v>
      </c>
      <c r="Y1749" s="3">
        <v>111.08</v>
      </c>
      <c r="Z1749" s="3">
        <v>112.98</v>
      </c>
      <c r="AA1749" s="3">
        <v>114.8</v>
      </c>
      <c r="AB1749" s="3">
        <v>120.87</v>
      </c>
      <c r="AC1749" s="3">
        <v>124.92</v>
      </c>
      <c r="AD1749" s="3">
        <v>127.23</v>
      </c>
      <c r="AE1749" s="3">
        <v>129.1</v>
      </c>
      <c r="AF1749" s="3">
        <v>129.47999999999999</v>
      </c>
      <c r="AG1749" s="3">
        <v>117.31</v>
      </c>
      <c r="AH1749" s="3">
        <v>108.14</v>
      </c>
      <c r="AI1749" s="3">
        <v>103.24</v>
      </c>
      <c r="AJ1749" s="3">
        <v>97.21</v>
      </c>
      <c r="AK1749" s="3">
        <v>93.7</v>
      </c>
      <c r="AL1749" s="3">
        <v>90.12</v>
      </c>
      <c r="AM1749" s="3">
        <v>92.34</v>
      </c>
      <c r="AN1749" s="3">
        <v>98.38</v>
      </c>
      <c r="AO1749" s="3">
        <v>104.61</v>
      </c>
      <c r="AP1749" s="3">
        <v>109.14</v>
      </c>
      <c r="AQ1749" s="3">
        <v>110.89</v>
      </c>
      <c r="AR1749" s="3">
        <v>112.9</v>
      </c>
      <c r="AS1749" s="3">
        <v>105.85</v>
      </c>
      <c r="AT1749" s="3">
        <v>95.37</v>
      </c>
      <c r="AU1749" s="3">
        <v>86.62</v>
      </c>
      <c r="AV1749" s="3">
        <v>82.63</v>
      </c>
      <c r="AW1749" s="3">
        <v>76.88</v>
      </c>
      <c r="AX1749" s="3">
        <v>77.319999999999993</v>
      </c>
      <c r="AY1749" s="3">
        <v>81.37</v>
      </c>
    </row>
    <row r="1750" spans="1:51" x14ac:dyDescent="0.35">
      <c r="A1750" s="5">
        <f t="shared" si="28"/>
        <v>45175</v>
      </c>
      <c r="B1750" t="s">
        <v>2680</v>
      </c>
      <c r="C1750" s="2">
        <v>45175</v>
      </c>
      <c r="D1750" s="3">
        <v>75.31</v>
      </c>
      <c r="E1750" s="3">
        <v>103.63</v>
      </c>
      <c r="F1750" s="3">
        <v>124.25</v>
      </c>
      <c r="G1750" s="3">
        <v>132.5</v>
      </c>
      <c r="H1750" s="3">
        <v>134.36000000000001</v>
      </c>
      <c r="I1750" s="3">
        <v>130.16999999999999</v>
      </c>
      <c r="J1750" s="3">
        <v>127</v>
      </c>
      <c r="K1750" s="3">
        <v>124.32</v>
      </c>
      <c r="L1750" s="3">
        <v>121.51</v>
      </c>
      <c r="M1750" s="3">
        <v>122.57</v>
      </c>
      <c r="N1750" s="3">
        <v>123.15</v>
      </c>
      <c r="O1750" s="3">
        <v>127.94</v>
      </c>
      <c r="P1750" s="3">
        <v>132.68</v>
      </c>
      <c r="Q1750" s="3">
        <v>137.88999999999999</v>
      </c>
      <c r="R1750" s="3">
        <v>143.63</v>
      </c>
      <c r="S1750" s="3">
        <v>150.30000000000001</v>
      </c>
      <c r="T1750" s="3">
        <v>146.47999999999999</v>
      </c>
      <c r="U1750" s="3">
        <v>133.16</v>
      </c>
      <c r="V1750" s="3">
        <v>119.37</v>
      </c>
      <c r="W1750" s="3">
        <v>111.63</v>
      </c>
      <c r="X1750" s="3">
        <v>107.06</v>
      </c>
      <c r="Y1750" s="3">
        <v>109.08</v>
      </c>
      <c r="Z1750" s="3">
        <v>110.98</v>
      </c>
      <c r="AA1750" s="3">
        <v>112.8</v>
      </c>
      <c r="AB1750" s="3">
        <v>119.17</v>
      </c>
      <c r="AC1750" s="3">
        <v>123.22</v>
      </c>
      <c r="AD1750" s="3">
        <v>125.53</v>
      </c>
      <c r="AE1750" s="3">
        <v>127.4</v>
      </c>
      <c r="AF1750" s="3">
        <v>127.78</v>
      </c>
      <c r="AG1750" s="3">
        <v>115.61</v>
      </c>
      <c r="AH1750" s="3">
        <v>106.44</v>
      </c>
      <c r="AI1750" s="3">
        <v>101.54</v>
      </c>
      <c r="AJ1750" s="3">
        <v>95.5</v>
      </c>
      <c r="AK1750" s="3">
        <v>91.99</v>
      </c>
      <c r="AL1750" s="3">
        <v>88.41</v>
      </c>
      <c r="AM1750" s="3">
        <v>90.63</v>
      </c>
      <c r="AN1750" s="3">
        <v>96.67</v>
      </c>
      <c r="AO1750" s="3">
        <v>102.9</v>
      </c>
      <c r="AP1750" s="3">
        <v>107.43</v>
      </c>
      <c r="AQ1750" s="3">
        <v>109.18</v>
      </c>
      <c r="AR1750" s="3">
        <v>111.19</v>
      </c>
      <c r="AS1750" s="3">
        <v>104.14</v>
      </c>
      <c r="AT1750" s="3">
        <v>93.66</v>
      </c>
      <c r="AU1750" s="3">
        <v>84.91</v>
      </c>
      <c r="AV1750" s="3">
        <v>80.92</v>
      </c>
      <c r="AW1750" s="3">
        <v>75.17</v>
      </c>
      <c r="AX1750" s="3">
        <v>75.61</v>
      </c>
      <c r="AY1750" s="3">
        <v>79.66</v>
      </c>
    </row>
    <row r="1751" spans="1:51" x14ac:dyDescent="0.35">
      <c r="A1751" s="5">
        <f t="shared" si="28"/>
        <v>45176</v>
      </c>
      <c r="B1751" t="s">
        <v>2681</v>
      </c>
      <c r="C1751" s="2">
        <v>45176</v>
      </c>
      <c r="D1751" s="3">
        <v>79.48</v>
      </c>
      <c r="E1751" s="3">
        <v>105.03</v>
      </c>
      <c r="F1751" s="3">
        <v>125.34</v>
      </c>
      <c r="G1751" s="3">
        <v>133.79</v>
      </c>
      <c r="H1751" s="3">
        <v>135.78</v>
      </c>
      <c r="I1751" s="3">
        <v>131.34</v>
      </c>
      <c r="J1751" s="3">
        <v>129.53</v>
      </c>
      <c r="K1751" s="3">
        <v>126.23</v>
      </c>
      <c r="L1751" s="3">
        <v>122.92</v>
      </c>
      <c r="M1751" s="3">
        <v>124.42</v>
      </c>
      <c r="N1751" s="3">
        <v>125</v>
      </c>
      <c r="O1751" s="3">
        <v>129.79</v>
      </c>
      <c r="P1751" s="3">
        <v>134.52000000000001</v>
      </c>
      <c r="Q1751" s="3">
        <v>139.52000000000001</v>
      </c>
      <c r="R1751" s="3">
        <v>145.26</v>
      </c>
      <c r="S1751" s="3">
        <v>151.93</v>
      </c>
      <c r="T1751" s="3">
        <v>148.11000000000001</v>
      </c>
      <c r="U1751" s="3">
        <v>134.79</v>
      </c>
      <c r="V1751" s="3">
        <v>121</v>
      </c>
      <c r="W1751" s="3">
        <v>113.26</v>
      </c>
      <c r="X1751" s="3">
        <v>108.69</v>
      </c>
      <c r="Y1751" s="3">
        <v>110.71</v>
      </c>
      <c r="Z1751" s="3">
        <v>112.61</v>
      </c>
      <c r="AA1751" s="3">
        <v>114.43</v>
      </c>
      <c r="AB1751" s="3">
        <v>120.8</v>
      </c>
      <c r="AC1751" s="3">
        <v>124.85</v>
      </c>
      <c r="AD1751" s="3">
        <v>127.16</v>
      </c>
      <c r="AE1751" s="3">
        <v>129.03</v>
      </c>
      <c r="AF1751" s="3">
        <v>129.41</v>
      </c>
      <c r="AG1751" s="3">
        <v>118.24</v>
      </c>
      <c r="AH1751" s="3">
        <v>109.07</v>
      </c>
      <c r="AI1751" s="3">
        <v>104.17</v>
      </c>
      <c r="AJ1751" s="3">
        <v>98.13</v>
      </c>
      <c r="AK1751" s="3">
        <v>94.62</v>
      </c>
      <c r="AL1751" s="3">
        <v>91.04</v>
      </c>
      <c r="AM1751" s="3">
        <v>93.26</v>
      </c>
      <c r="AN1751" s="3">
        <v>99.3</v>
      </c>
      <c r="AO1751" s="3">
        <v>105.53</v>
      </c>
      <c r="AP1751" s="3">
        <v>110.06</v>
      </c>
      <c r="AQ1751" s="3">
        <v>111.81</v>
      </c>
      <c r="AR1751" s="3">
        <v>113.82</v>
      </c>
      <c r="AS1751" s="3">
        <v>106.77</v>
      </c>
      <c r="AT1751" s="3">
        <v>95.29</v>
      </c>
      <c r="AU1751" s="3">
        <v>86.54</v>
      </c>
      <c r="AV1751" s="3">
        <v>82.55</v>
      </c>
      <c r="AW1751" s="3">
        <v>76.8</v>
      </c>
      <c r="AX1751" s="3">
        <v>77.239999999999995</v>
      </c>
      <c r="AY1751" s="3">
        <v>81.290000000000006</v>
      </c>
    </row>
    <row r="1752" spans="1:51" x14ac:dyDescent="0.35">
      <c r="A1752" s="5">
        <f t="shared" si="28"/>
        <v>45177</v>
      </c>
      <c r="B1752" t="s">
        <v>2682</v>
      </c>
      <c r="C1752" s="2">
        <v>45177</v>
      </c>
      <c r="D1752" s="3">
        <v>84.86</v>
      </c>
      <c r="E1752" s="3">
        <v>108.26</v>
      </c>
      <c r="F1752" s="3">
        <v>127.54</v>
      </c>
      <c r="G1752" s="3">
        <v>134.88999999999999</v>
      </c>
      <c r="H1752" s="3">
        <v>136.01</v>
      </c>
      <c r="I1752" s="3">
        <v>132.30000000000001</v>
      </c>
      <c r="J1752" s="3">
        <v>128.85</v>
      </c>
      <c r="K1752" s="3">
        <v>125.55</v>
      </c>
      <c r="L1752" s="3">
        <v>122.24</v>
      </c>
      <c r="M1752" s="3">
        <v>123.74</v>
      </c>
      <c r="N1752" s="3">
        <v>124.32</v>
      </c>
      <c r="O1752" s="3">
        <v>129.11000000000001</v>
      </c>
      <c r="P1752" s="3">
        <v>133.84</v>
      </c>
      <c r="Q1752" s="3">
        <v>138.84</v>
      </c>
      <c r="R1752" s="3">
        <v>144.58000000000001</v>
      </c>
      <c r="S1752" s="3">
        <v>151.25</v>
      </c>
      <c r="T1752" s="3">
        <v>147.43</v>
      </c>
      <c r="U1752" s="3">
        <v>134.11000000000001</v>
      </c>
      <c r="V1752" s="3">
        <v>119.61</v>
      </c>
      <c r="W1752" s="3">
        <v>112.61</v>
      </c>
      <c r="X1752" s="3">
        <v>108.04</v>
      </c>
      <c r="Y1752" s="3">
        <v>110.06</v>
      </c>
      <c r="Z1752" s="3">
        <v>111.96</v>
      </c>
      <c r="AA1752" s="3">
        <v>113.78</v>
      </c>
      <c r="AB1752" s="3">
        <v>118.15</v>
      </c>
      <c r="AC1752" s="3">
        <v>122.2</v>
      </c>
      <c r="AD1752" s="3">
        <v>124.51</v>
      </c>
      <c r="AE1752" s="3">
        <v>126.38</v>
      </c>
      <c r="AF1752" s="3">
        <v>126.76</v>
      </c>
      <c r="AG1752" s="3">
        <v>118.59</v>
      </c>
      <c r="AH1752" s="3">
        <v>109.92</v>
      </c>
      <c r="AI1752" s="3">
        <v>105.02</v>
      </c>
      <c r="AJ1752" s="3">
        <v>98.98</v>
      </c>
      <c r="AK1752" s="3">
        <v>95.47</v>
      </c>
      <c r="AL1752" s="3">
        <v>91.89</v>
      </c>
      <c r="AM1752" s="3">
        <v>94.11</v>
      </c>
      <c r="AN1752" s="3">
        <v>101.15</v>
      </c>
      <c r="AO1752" s="3">
        <v>107.38</v>
      </c>
      <c r="AP1752" s="3">
        <v>111.91</v>
      </c>
      <c r="AQ1752" s="3">
        <v>113.66</v>
      </c>
      <c r="AR1752" s="3">
        <v>115.67</v>
      </c>
      <c r="AS1752" s="3">
        <v>107.62</v>
      </c>
      <c r="AT1752" s="3">
        <v>96.14</v>
      </c>
      <c r="AU1752" s="3">
        <v>87.39</v>
      </c>
      <c r="AV1752" s="3">
        <v>83.4</v>
      </c>
      <c r="AW1752" s="3">
        <v>77.650000000000006</v>
      </c>
      <c r="AX1752" s="3">
        <v>78.09</v>
      </c>
      <c r="AY1752" s="3">
        <v>82.14</v>
      </c>
    </row>
    <row r="1753" spans="1:51" x14ac:dyDescent="0.35">
      <c r="A1753" s="5">
        <f t="shared" si="28"/>
        <v>45180</v>
      </c>
      <c r="B1753" t="s">
        <v>2683</v>
      </c>
      <c r="C1753" s="2">
        <v>45180</v>
      </c>
      <c r="D1753" s="3">
        <v>89.81</v>
      </c>
      <c r="E1753" s="3">
        <v>110.41</v>
      </c>
      <c r="F1753" s="3">
        <v>129.26</v>
      </c>
      <c r="G1753" s="3">
        <v>136.34</v>
      </c>
      <c r="H1753" s="3">
        <v>137.75</v>
      </c>
      <c r="I1753" s="3">
        <v>133.69999999999999</v>
      </c>
      <c r="J1753" s="3">
        <v>129.16</v>
      </c>
      <c r="K1753" s="3">
        <v>125.96</v>
      </c>
      <c r="L1753" s="3">
        <v>122.79</v>
      </c>
      <c r="M1753" s="3">
        <v>124.05</v>
      </c>
      <c r="N1753" s="3">
        <v>124.62</v>
      </c>
      <c r="O1753" s="3">
        <v>129.41</v>
      </c>
      <c r="P1753" s="3">
        <v>133.91</v>
      </c>
      <c r="Q1753" s="3">
        <v>138.88</v>
      </c>
      <c r="R1753" s="3">
        <v>144.77000000000001</v>
      </c>
      <c r="S1753" s="3">
        <v>151.47999999999999</v>
      </c>
      <c r="T1753" s="3">
        <v>147.72</v>
      </c>
      <c r="U1753" s="3">
        <v>134.22999999999999</v>
      </c>
      <c r="V1753" s="3">
        <v>119.82</v>
      </c>
      <c r="W1753" s="3">
        <v>112.82</v>
      </c>
      <c r="X1753" s="3">
        <v>108.25</v>
      </c>
      <c r="Y1753" s="3">
        <v>110.27</v>
      </c>
      <c r="Z1753" s="3">
        <v>112.17</v>
      </c>
      <c r="AA1753" s="3">
        <v>114</v>
      </c>
      <c r="AB1753" s="3">
        <v>119.02</v>
      </c>
      <c r="AC1753" s="3">
        <v>123.37</v>
      </c>
      <c r="AD1753" s="3">
        <v>125.68</v>
      </c>
      <c r="AE1753" s="3">
        <v>127.92</v>
      </c>
      <c r="AF1753" s="3">
        <v>128.30000000000001</v>
      </c>
      <c r="AG1753" s="3">
        <v>120.13</v>
      </c>
      <c r="AH1753" s="3">
        <v>111.37</v>
      </c>
      <c r="AI1753" s="3">
        <v>106.47</v>
      </c>
      <c r="AJ1753" s="3">
        <v>100.43</v>
      </c>
      <c r="AK1753" s="3">
        <v>96.92</v>
      </c>
      <c r="AL1753" s="3">
        <v>93.34</v>
      </c>
      <c r="AM1753" s="3">
        <v>95.56</v>
      </c>
      <c r="AN1753" s="3">
        <v>102.06</v>
      </c>
      <c r="AO1753" s="3">
        <v>108.06</v>
      </c>
      <c r="AP1753" s="3">
        <v>112.59</v>
      </c>
      <c r="AQ1753" s="3">
        <v>114.48</v>
      </c>
      <c r="AR1753" s="3">
        <v>116.49</v>
      </c>
      <c r="AS1753" s="3">
        <v>108.44</v>
      </c>
      <c r="AT1753" s="3">
        <v>97.49</v>
      </c>
      <c r="AU1753" s="3">
        <v>88.74</v>
      </c>
      <c r="AV1753" s="3">
        <v>84.75</v>
      </c>
      <c r="AW1753" s="3">
        <v>79</v>
      </c>
      <c r="AX1753" s="3">
        <v>79.44</v>
      </c>
      <c r="AY1753" s="3">
        <v>83.49</v>
      </c>
    </row>
    <row r="1754" spans="1:51" x14ac:dyDescent="0.35">
      <c r="A1754" s="5">
        <f t="shared" si="28"/>
        <v>45181</v>
      </c>
      <c r="B1754" t="s">
        <v>2684</v>
      </c>
      <c r="C1754" s="2">
        <v>45181</v>
      </c>
      <c r="D1754" s="3">
        <v>86.97</v>
      </c>
      <c r="E1754" s="3">
        <v>109.38</v>
      </c>
      <c r="F1754" s="3">
        <v>127.61</v>
      </c>
      <c r="G1754" s="3">
        <v>135.85</v>
      </c>
      <c r="H1754" s="3">
        <v>137.07</v>
      </c>
      <c r="I1754" s="3">
        <v>133.59</v>
      </c>
      <c r="J1754" s="3">
        <v>129</v>
      </c>
      <c r="K1754" s="3">
        <v>125.72</v>
      </c>
      <c r="L1754" s="3">
        <v>122.5</v>
      </c>
      <c r="M1754" s="3">
        <v>123.55</v>
      </c>
      <c r="N1754" s="3">
        <v>124.12</v>
      </c>
      <c r="O1754" s="3">
        <v>128.91</v>
      </c>
      <c r="P1754" s="3">
        <v>133.35</v>
      </c>
      <c r="Q1754" s="3">
        <v>138.24</v>
      </c>
      <c r="R1754" s="3">
        <v>144.04</v>
      </c>
      <c r="S1754" s="3">
        <v>150.76</v>
      </c>
      <c r="T1754" s="3">
        <v>147.01</v>
      </c>
      <c r="U1754" s="3">
        <v>133.53</v>
      </c>
      <c r="V1754" s="3">
        <v>119.55</v>
      </c>
      <c r="W1754" s="3">
        <v>112.55</v>
      </c>
      <c r="X1754" s="3">
        <v>107.98</v>
      </c>
      <c r="Y1754" s="3">
        <v>110</v>
      </c>
      <c r="Z1754" s="3">
        <v>111.9</v>
      </c>
      <c r="AA1754" s="3">
        <v>113.73</v>
      </c>
      <c r="AB1754" s="3">
        <v>118.4</v>
      </c>
      <c r="AC1754" s="3">
        <v>122.75</v>
      </c>
      <c r="AD1754" s="3">
        <v>125.06</v>
      </c>
      <c r="AE1754" s="3">
        <v>127.32</v>
      </c>
      <c r="AF1754" s="3">
        <v>127.7</v>
      </c>
      <c r="AG1754" s="3">
        <v>119.53</v>
      </c>
      <c r="AH1754" s="3">
        <v>110.87</v>
      </c>
      <c r="AI1754" s="3">
        <v>105.97</v>
      </c>
      <c r="AJ1754" s="3">
        <v>99.93</v>
      </c>
      <c r="AK1754" s="3">
        <v>96.42</v>
      </c>
      <c r="AL1754" s="3">
        <v>92.84</v>
      </c>
      <c r="AM1754" s="3">
        <v>95.06</v>
      </c>
      <c r="AN1754" s="3">
        <v>101.56</v>
      </c>
      <c r="AO1754" s="3">
        <v>107.56</v>
      </c>
      <c r="AP1754" s="3">
        <v>112.09</v>
      </c>
      <c r="AQ1754" s="3">
        <v>113.98</v>
      </c>
      <c r="AR1754" s="3">
        <v>115.99</v>
      </c>
      <c r="AS1754" s="3">
        <v>107.94</v>
      </c>
      <c r="AT1754" s="3">
        <v>97.44</v>
      </c>
      <c r="AU1754" s="3">
        <v>88.69</v>
      </c>
      <c r="AV1754" s="3">
        <v>84.7</v>
      </c>
      <c r="AW1754" s="3">
        <v>78.95</v>
      </c>
      <c r="AX1754" s="3">
        <v>79.400000000000006</v>
      </c>
      <c r="AY1754" s="3">
        <v>83.45</v>
      </c>
    </row>
    <row r="1755" spans="1:51" x14ac:dyDescent="0.35">
      <c r="A1755" s="5">
        <f t="shared" si="28"/>
        <v>45182</v>
      </c>
      <c r="B1755" t="s">
        <v>2685</v>
      </c>
      <c r="C1755" s="2">
        <v>45182</v>
      </c>
      <c r="D1755" s="3">
        <v>92.3</v>
      </c>
      <c r="E1755" s="3">
        <v>113.74</v>
      </c>
      <c r="F1755" s="3">
        <v>131.55000000000001</v>
      </c>
      <c r="G1755" s="3">
        <v>139.13999999999999</v>
      </c>
      <c r="H1755" s="3">
        <v>140.71</v>
      </c>
      <c r="I1755" s="3">
        <v>136.66999999999999</v>
      </c>
      <c r="J1755" s="3">
        <v>132.41</v>
      </c>
      <c r="K1755" s="3">
        <v>128.58000000000001</v>
      </c>
      <c r="L1755" s="3">
        <v>125.15</v>
      </c>
      <c r="M1755" s="3">
        <v>126.26</v>
      </c>
      <c r="N1755" s="3">
        <v>126.83</v>
      </c>
      <c r="O1755" s="3">
        <v>131.52000000000001</v>
      </c>
      <c r="P1755" s="3">
        <v>135.38</v>
      </c>
      <c r="Q1755" s="3">
        <v>140.27000000000001</v>
      </c>
      <c r="R1755" s="3">
        <v>146.13999999999999</v>
      </c>
      <c r="S1755" s="3">
        <v>153.34</v>
      </c>
      <c r="T1755" s="3">
        <v>149.66</v>
      </c>
      <c r="U1755" s="3">
        <v>136.18</v>
      </c>
      <c r="V1755" s="3">
        <v>121.83</v>
      </c>
      <c r="W1755" s="3">
        <v>114.17</v>
      </c>
      <c r="X1755" s="3">
        <v>109.6</v>
      </c>
      <c r="Y1755" s="3">
        <v>111.61</v>
      </c>
      <c r="Z1755" s="3">
        <v>113.51</v>
      </c>
      <c r="AA1755" s="3">
        <v>115.34</v>
      </c>
      <c r="AB1755" s="3">
        <v>119.88</v>
      </c>
      <c r="AC1755" s="3">
        <v>124.23</v>
      </c>
      <c r="AD1755" s="3">
        <v>126.54</v>
      </c>
      <c r="AE1755" s="3">
        <v>128.80000000000001</v>
      </c>
      <c r="AF1755" s="3">
        <v>129.18</v>
      </c>
      <c r="AG1755" s="3">
        <v>121.01</v>
      </c>
      <c r="AH1755" s="3">
        <v>112.12</v>
      </c>
      <c r="AI1755" s="3">
        <v>107.22</v>
      </c>
      <c r="AJ1755" s="3">
        <v>101.18</v>
      </c>
      <c r="AK1755" s="3">
        <v>97.67</v>
      </c>
      <c r="AL1755" s="3">
        <v>94.09</v>
      </c>
      <c r="AM1755" s="3">
        <v>96.31</v>
      </c>
      <c r="AN1755" s="3">
        <v>102.79</v>
      </c>
      <c r="AO1755" s="3">
        <v>108.79</v>
      </c>
      <c r="AP1755" s="3">
        <v>113.32</v>
      </c>
      <c r="AQ1755" s="3">
        <v>115.15</v>
      </c>
      <c r="AR1755" s="3">
        <v>117.17</v>
      </c>
      <c r="AS1755" s="3">
        <v>109.12</v>
      </c>
      <c r="AT1755" s="3">
        <v>98.3</v>
      </c>
      <c r="AU1755" s="3">
        <v>89.55</v>
      </c>
      <c r="AV1755" s="3">
        <v>85.56</v>
      </c>
      <c r="AW1755" s="3">
        <v>79.81</v>
      </c>
      <c r="AX1755" s="3">
        <v>80.260000000000005</v>
      </c>
      <c r="AY1755" s="3">
        <v>84.31</v>
      </c>
    </row>
    <row r="1756" spans="1:51" x14ac:dyDescent="0.35">
      <c r="A1756" s="5">
        <f t="shared" si="28"/>
        <v>45183</v>
      </c>
      <c r="B1756" t="s">
        <v>2686</v>
      </c>
      <c r="C1756" s="2">
        <v>45183</v>
      </c>
      <c r="D1756" s="3">
        <v>89.27</v>
      </c>
      <c r="E1756" s="3">
        <v>110.3</v>
      </c>
      <c r="F1756" s="3">
        <v>128.46</v>
      </c>
      <c r="G1756" s="3">
        <v>136.80000000000001</v>
      </c>
      <c r="H1756" s="3">
        <v>138.30000000000001</v>
      </c>
      <c r="I1756" s="3">
        <v>134.21</v>
      </c>
      <c r="J1756" s="3">
        <v>130.81</v>
      </c>
      <c r="K1756" s="3">
        <v>125.01</v>
      </c>
      <c r="L1756" s="3">
        <v>124.01</v>
      </c>
      <c r="M1756" s="3">
        <v>124.51</v>
      </c>
      <c r="N1756" s="3">
        <v>125.08</v>
      </c>
      <c r="O1756" s="3">
        <v>129.77000000000001</v>
      </c>
      <c r="P1756" s="3">
        <v>134.38999999999999</v>
      </c>
      <c r="Q1756" s="3">
        <v>139.38</v>
      </c>
      <c r="R1756" s="3">
        <v>145.33000000000001</v>
      </c>
      <c r="S1756" s="3">
        <v>152.28</v>
      </c>
      <c r="T1756" s="3">
        <v>148.72999999999999</v>
      </c>
      <c r="U1756" s="3">
        <v>135.25</v>
      </c>
      <c r="V1756" s="3">
        <v>120.12</v>
      </c>
      <c r="W1756" s="3">
        <v>113.27</v>
      </c>
      <c r="X1756" s="3">
        <v>108.27</v>
      </c>
      <c r="Y1756" s="3">
        <v>110.28</v>
      </c>
      <c r="Z1756" s="3">
        <v>112.18</v>
      </c>
      <c r="AA1756" s="3">
        <v>114.01</v>
      </c>
      <c r="AB1756" s="3">
        <v>118.62</v>
      </c>
      <c r="AC1756" s="3">
        <v>123.02</v>
      </c>
      <c r="AD1756" s="3">
        <v>125.38</v>
      </c>
      <c r="AE1756" s="3">
        <v>127.98</v>
      </c>
      <c r="AF1756" s="3">
        <v>128.4</v>
      </c>
      <c r="AG1756" s="3">
        <v>120.28</v>
      </c>
      <c r="AH1756" s="3">
        <v>111.63</v>
      </c>
      <c r="AI1756" s="3">
        <v>105.38</v>
      </c>
      <c r="AJ1756" s="3">
        <v>99.34</v>
      </c>
      <c r="AK1756" s="3">
        <v>95.83</v>
      </c>
      <c r="AL1756" s="3">
        <v>92.25</v>
      </c>
      <c r="AM1756" s="3">
        <v>94.47</v>
      </c>
      <c r="AN1756" s="3">
        <v>101.01</v>
      </c>
      <c r="AO1756" s="3">
        <v>107.01</v>
      </c>
      <c r="AP1756" s="3">
        <v>111.56</v>
      </c>
      <c r="AQ1756" s="3">
        <v>113.41</v>
      </c>
      <c r="AR1756" s="3">
        <v>115.42</v>
      </c>
      <c r="AS1756" s="3">
        <v>107.38</v>
      </c>
      <c r="AT1756" s="3">
        <v>96.57</v>
      </c>
      <c r="AU1756" s="3">
        <v>87.82</v>
      </c>
      <c r="AV1756" s="3">
        <v>83.83</v>
      </c>
      <c r="AW1756" s="3">
        <v>78.08</v>
      </c>
      <c r="AX1756" s="3">
        <v>78.53</v>
      </c>
      <c r="AY1756" s="3">
        <v>82.58</v>
      </c>
    </row>
    <row r="1757" spans="1:51" x14ac:dyDescent="0.35">
      <c r="A1757" s="5">
        <f t="shared" si="28"/>
        <v>45184</v>
      </c>
      <c r="B1757" t="s">
        <v>2687</v>
      </c>
      <c r="C1757" s="2">
        <v>45184</v>
      </c>
      <c r="D1757" s="3">
        <v>92.14</v>
      </c>
      <c r="E1757" s="3">
        <v>111.17</v>
      </c>
      <c r="F1757" s="3">
        <v>130.22999999999999</v>
      </c>
      <c r="G1757" s="3">
        <v>137.81</v>
      </c>
      <c r="H1757" s="3">
        <v>139.37</v>
      </c>
      <c r="I1757" s="3">
        <v>135.72</v>
      </c>
      <c r="J1757" s="3">
        <v>131.93</v>
      </c>
      <c r="K1757" s="3">
        <v>128.18</v>
      </c>
      <c r="L1757" s="3">
        <v>125.35</v>
      </c>
      <c r="M1757" s="3">
        <v>126.34</v>
      </c>
      <c r="N1757" s="3">
        <v>126.91</v>
      </c>
      <c r="O1757" s="3">
        <v>131.59</v>
      </c>
      <c r="P1757" s="3">
        <v>135.59</v>
      </c>
      <c r="Q1757" s="3">
        <v>140.27000000000001</v>
      </c>
      <c r="R1757" s="3">
        <v>146.22</v>
      </c>
      <c r="S1757" s="3">
        <v>153.22</v>
      </c>
      <c r="T1757" s="3">
        <v>149.66999999999999</v>
      </c>
      <c r="U1757" s="3">
        <v>136.19999999999999</v>
      </c>
      <c r="V1757" s="3">
        <v>121.62</v>
      </c>
      <c r="W1757" s="3">
        <v>114.17</v>
      </c>
      <c r="X1757" s="3">
        <v>109.17</v>
      </c>
      <c r="Y1757" s="3">
        <v>111.18</v>
      </c>
      <c r="Z1757" s="3">
        <v>113.08</v>
      </c>
      <c r="AA1757" s="3">
        <v>114.91</v>
      </c>
      <c r="AB1757" s="3">
        <v>118.98</v>
      </c>
      <c r="AC1757" s="3">
        <v>123.27</v>
      </c>
      <c r="AD1757" s="3">
        <v>125.63</v>
      </c>
      <c r="AE1757" s="3">
        <v>128.30000000000001</v>
      </c>
      <c r="AF1757" s="3">
        <v>128.72</v>
      </c>
      <c r="AG1757" s="3">
        <v>120.59</v>
      </c>
      <c r="AH1757" s="3">
        <v>112.34</v>
      </c>
      <c r="AI1757" s="3">
        <v>106.09</v>
      </c>
      <c r="AJ1757" s="3">
        <v>100.05</v>
      </c>
      <c r="AK1757" s="3">
        <v>96.54</v>
      </c>
      <c r="AL1757" s="3">
        <v>92.96</v>
      </c>
      <c r="AM1757" s="3">
        <v>95.2</v>
      </c>
      <c r="AN1757" s="3">
        <v>101.82</v>
      </c>
      <c r="AO1757" s="3">
        <v>107.92</v>
      </c>
      <c r="AP1757" s="3">
        <v>112.47</v>
      </c>
      <c r="AQ1757" s="3">
        <v>114.4</v>
      </c>
      <c r="AR1757" s="3">
        <v>116.41</v>
      </c>
      <c r="AS1757" s="3">
        <v>108.37</v>
      </c>
      <c r="AT1757" s="3">
        <v>97.56</v>
      </c>
      <c r="AU1757" s="3">
        <v>88.81</v>
      </c>
      <c r="AV1757" s="3">
        <v>84.82</v>
      </c>
      <c r="AW1757" s="3">
        <v>79.069999999999993</v>
      </c>
      <c r="AX1757" s="3">
        <v>79.52</v>
      </c>
      <c r="AY1757" s="3">
        <v>83.57</v>
      </c>
    </row>
    <row r="1758" spans="1:51" x14ac:dyDescent="0.35">
      <c r="A1758" s="5">
        <f t="shared" si="28"/>
        <v>45187</v>
      </c>
      <c r="B1758" t="s">
        <v>2688</v>
      </c>
      <c r="C1758" s="2">
        <v>45187</v>
      </c>
      <c r="D1758" s="3">
        <v>87.52</v>
      </c>
      <c r="E1758" s="3">
        <v>106.92</v>
      </c>
      <c r="F1758" s="3">
        <v>125.74</v>
      </c>
      <c r="G1758" s="3">
        <v>133.9</v>
      </c>
      <c r="H1758" s="3">
        <v>135.55000000000001</v>
      </c>
      <c r="I1758" s="3">
        <v>131.99</v>
      </c>
      <c r="J1758" s="3">
        <v>129.37</v>
      </c>
      <c r="K1758" s="3">
        <v>124.46</v>
      </c>
      <c r="L1758" s="3">
        <v>123.08</v>
      </c>
      <c r="M1758" s="3">
        <v>123.51</v>
      </c>
      <c r="N1758" s="3">
        <v>124.02</v>
      </c>
      <c r="O1758" s="3">
        <v>128.41999999999999</v>
      </c>
      <c r="P1758" s="3">
        <v>132.72999999999999</v>
      </c>
      <c r="Q1758" s="3">
        <v>138.99</v>
      </c>
      <c r="R1758" s="3">
        <v>144.49</v>
      </c>
      <c r="S1758" s="3">
        <v>149.86000000000001</v>
      </c>
      <c r="T1758" s="3">
        <v>146.31</v>
      </c>
      <c r="U1758" s="3">
        <v>133</v>
      </c>
      <c r="V1758" s="3">
        <v>119.51</v>
      </c>
      <c r="W1758" s="3">
        <v>112.59</v>
      </c>
      <c r="X1758" s="3">
        <v>107.8</v>
      </c>
      <c r="Y1758" s="3">
        <v>109.86</v>
      </c>
      <c r="Z1758" s="3">
        <v>111.8</v>
      </c>
      <c r="AA1758" s="3">
        <v>113.68</v>
      </c>
      <c r="AB1758" s="3">
        <v>117.85</v>
      </c>
      <c r="AC1758" s="3">
        <v>122.15</v>
      </c>
      <c r="AD1758" s="3">
        <v>124.51</v>
      </c>
      <c r="AE1758" s="3">
        <v>127.78</v>
      </c>
      <c r="AF1758" s="3">
        <v>128.19999999999999</v>
      </c>
      <c r="AG1758" s="3">
        <v>120.07</v>
      </c>
      <c r="AH1758" s="3">
        <v>111.82</v>
      </c>
      <c r="AI1758" s="3">
        <v>105.57</v>
      </c>
      <c r="AJ1758" s="3">
        <v>99.53</v>
      </c>
      <c r="AK1758" s="3">
        <v>96.02</v>
      </c>
      <c r="AL1758" s="3">
        <v>92.44</v>
      </c>
      <c r="AM1758" s="3">
        <v>94.68</v>
      </c>
      <c r="AN1758" s="3">
        <v>101.3</v>
      </c>
      <c r="AO1758" s="3">
        <v>107.4</v>
      </c>
      <c r="AP1758" s="3">
        <v>111.95</v>
      </c>
      <c r="AQ1758" s="3">
        <v>113.88</v>
      </c>
      <c r="AR1758" s="3">
        <v>115.89</v>
      </c>
      <c r="AS1758" s="3">
        <v>107.85</v>
      </c>
      <c r="AT1758" s="3">
        <v>97.36</v>
      </c>
      <c r="AU1758" s="3">
        <v>88.61</v>
      </c>
      <c r="AV1758" s="3">
        <v>84.62</v>
      </c>
      <c r="AW1758" s="3">
        <v>78.87</v>
      </c>
      <c r="AX1758" s="3">
        <v>79.319999999999993</v>
      </c>
      <c r="AY1758" s="3">
        <v>83.37</v>
      </c>
    </row>
    <row r="1759" spans="1:51" x14ac:dyDescent="0.35">
      <c r="A1759" s="5">
        <f t="shared" si="28"/>
        <v>45188</v>
      </c>
      <c r="B1759" t="s">
        <v>2689</v>
      </c>
      <c r="C1759" s="2">
        <v>45188</v>
      </c>
      <c r="D1759" s="3">
        <v>93.59</v>
      </c>
      <c r="E1759" s="3">
        <v>109.98</v>
      </c>
      <c r="F1759" s="3">
        <v>126.64</v>
      </c>
      <c r="G1759" s="3">
        <v>135</v>
      </c>
      <c r="H1759" s="3">
        <v>136.75</v>
      </c>
      <c r="I1759" s="3">
        <v>133.5</v>
      </c>
      <c r="J1759" s="3">
        <v>129.43</v>
      </c>
      <c r="K1759" s="3">
        <v>126.45</v>
      </c>
      <c r="L1759" s="3">
        <v>123.8</v>
      </c>
      <c r="M1759" s="3">
        <v>124.13</v>
      </c>
      <c r="N1759" s="3">
        <v>124.64</v>
      </c>
      <c r="O1759" s="3">
        <v>129</v>
      </c>
      <c r="P1759" s="3">
        <v>133.11000000000001</v>
      </c>
      <c r="Q1759" s="3">
        <v>139.33000000000001</v>
      </c>
      <c r="R1759" s="3">
        <v>144.83000000000001</v>
      </c>
      <c r="S1759" s="3">
        <v>151.35</v>
      </c>
      <c r="T1759" s="3">
        <v>147.80000000000001</v>
      </c>
      <c r="U1759" s="3">
        <v>134.49</v>
      </c>
      <c r="V1759" s="3">
        <v>120.54</v>
      </c>
      <c r="W1759" s="3">
        <v>113.39</v>
      </c>
      <c r="X1759" s="3">
        <v>108.9</v>
      </c>
      <c r="Y1759" s="3">
        <v>110.95</v>
      </c>
      <c r="Z1759" s="3">
        <v>112.82</v>
      </c>
      <c r="AA1759" s="3">
        <v>114.67</v>
      </c>
      <c r="AB1759" s="3">
        <v>119.32</v>
      </c>
      <c r="AC1759" s="3">
        <v>123.62</v>
      </c>
      <c r="AD1759" s="3">
        <v>125.98</v>
      </c>
      <c r="AE1759" s="3">
        <v>128.77000000000001</v>
      </c>
      <c r="AF1759" s="3">
        <v>128.75</v>
      </c>
      <c r="AG1759" s="3">
        <v>120.62</v>
      </c>
      <c r="AH1759" s="3">
        <v>110.45</v>
      </c>
      <c r="AI1759" s="3">
        <v>104.2</v>
      </c>
      <c r="AJ1759" s="3">
        <v>98.16</v>
      </c>
      <c r="AK1759" s="3">
        <v>94.65</v>
      </c>
      <c r="AL1759" s="3">
        <v>91.07</v>
      </c>
      <c r="AM1759" s="3">
        <v>93.31</v>
      </c>
      <c r="AN1759" s="3">
        <v>99.71</v>
      </c>
      <c r="AO1759" s="3">
        <v>105.81</v>
      </c>
      <c r="AP1759" s="3">
        <v>110.36</v>
      </c>
      <c r="AQ1759" s="3">
        <v>112.43</v>
      </c>
      <c r="AR1759" s="3">
        <v>114.44</v>
      </c>
      <c r="AS1759" s="3">
        <v>106.15</v>
      </c>
      <c r="AT1759" s="3">
        <v>95.65</v>
      </c>
      <c r="AU1759" s="3">
        <v>86.9</v>
      </c>
      <c r="AV1759" s="3">
        <v>82.91</v>
      </c>
      <c r="AW1759" s="3">
        <v>77.16</v>
      </c>
      <c r="AX1759" s="3">
        <v>77.61</v>
      </c>
      <c r="AY1759" s="3">
        <v>81.66</v>
      </c>
    </row>
    <row r="1760" spans="1:51" x14ac:dyDescent="0.35">
      <c r="A1760" s="5">
        <f t="shared" si="28"/>
        <v>45189</v>
      </c>
      <c r="B1760" t="s">
        <v>2690</v>
      </c>
      <c r="C1760" s="2">
        <v>45189</v>
      </c>
      <c r="D1760" s="3">
        <v>95.37</v>
      </c>
      <c r="E1760" s="3">
        <v>107.76</v>
      </c>
      <c r="F1760" s="3">
        <v>124.34</v>
      </c>
      <c r="G1760" s="3">
        <v>132.81</v>
      </c>
      <c r="H1760" s="3">
        <v>134.6</v>
      </c>
      <c r="I1760" s="3">
        <v>131.21</v>
      </c>
      <c r="J1760" s="3">
        <v>127.7</v>
      </c>
      <c r="K1760" s="3">
        <v>124.18</v>
      </c>
      <c r="L1760" s="3">
        <v>121.58</v>
      </c>
      <c r="M1760" s="3">
        <v>122.23</v>
      </c>
      <c r="N1760" s="3">
        <v>122.73</v>
      </c>
      <c r="O1760" s="3">
        <v>127.09</v>
      </c>
      <c r="P1760" s="3">
        <v>130.91</v>
      </c>
      <c r="Q1760" s="3">
        <v>137.21</v>
      </c>
      <c r="R1760" s="3">
        <v>142.76</v>
      </c>
      <c r="S1760" s="3">
        <v>149.33000000000001</v>
      </c>
      <c r="T1760" s="3">
        <v>145.69999999999999</v>
      </c>
      <c r="U1760" s="3">
        <v>132.99</v>
      </c>
      <c r="V1760" s="3">
        <v>119</v>
      </c>
      <c r="W1760" s="3">
        <v>111.84</v>
      </c>
      <c r="X1760" s="3">
        <v>107.35</v>
      </c>
      <c r="Y1760" s="3">
        <v>109.4</v>
      </c>
      <c r="Z1760" s="3">
        <v>111.27</v>
      </c>
      <c r="AA1760" s="3">
        <v>113.12</v>
      </c>
      <c r="AB1760" s="3">
        <v>117.77</v>
      </c>
      <c r="AC1760" s="3">
        <v>122.07</v>
      </c>
      <c r="AD1760" s="3">
        <v>124.43</v>
      </c>
      <c r="AE1760" s="3">
        <v>127.22</v>
      </c>
      <c r="AF1760" s="3">
        <v>127.2</v>
      </c>
      <c r="AG1760" s="3">
        <v>119.07</v>
      </c>
      <c r="AH1760" s="3">
        <v>108.9</v>
      </c>
      <c r="AI1760" s="3">
        <v>102.65</v>
      </c>
      <c r="AJ1760" s="3">
        <v>96.61</v>
      </c>
      <c r="AK1760" s="3">
        <v>93.1</v>
      </c>
      <c r="AL1760" s="3">
        <v>89.52</v>
      </c>
      <c r="AM1760" s="3">
        <v>91.76</v>
      </c>
      <c r="AN1760" s="3">
        <v>98.16</v>
      </c>
      <c r="AO1760" s="3">
        <v>104.26</v>
      </c>
      <c r="AP1760" s="3">
        <v>108.81</v>
      </c>
      <c r="AQ1760" s="3">
        <v>110.88</v>
      </c>
      <c r="AR1760" s="3">
        <v>112.89</v>
      </c>
      <c r="AS1760" s="3">
        <v>105.23</v>
      </c>
      <c r="AT1760" s="3">
        <v>96.67</v>
      </c>
      <c r="AU1760" s="3">
        <v>88.68</v>
      </c>
      <c r="AV1760" s="3">
        <v>84.69</v>
      </c>
      <c r="AW1760" s="3">
        <v>78.94</v>
      </c>
      <c r="AX1760" s="3">
        <v>79.39</v>
      </c>
      <c r="AY1760" s="3">
        <v>83.44</v>
      </c>
    </row>
    <row r="1761" spans="1:51" x14ac:dyDescent="0.35">
      <c r="A1761" s="5">
        <f t="shared" si="28"/>
        <v>45190</v>
      </c>
      <c r="B1761" t="s">
        <v>2691</v>
      </c>
      <c r="C1761" s="2">
        <v>45190</v>
      </c>
      <c r="D1761" s="3">
        <v>100.57</v>
      </c>
      <c r="E1761" s="3">
        <v>111.16</v>
      </c>
      <c r="F1761" s="3">
        <v>125.81</v>
      </c>
      <c r="G1761" s="3">
        <v>133.49</v>
      </c>
      <c r="H1761" s="3">
        <v>135.04</v>
      </c>
      <c r="I1761" s="3">
        <v>131.29</v>
      </c>
      <c r="J1761" s="3">
        <v>127.26</v>
      </c>
      <c r="K1761" s="3">
        <v>125.39</v>
      </c>
      <c r="L1761" s="3">
        <v>121.58</v>
      </c>
      <c r="M1761" s="3">
        <v>122.45</v>
      </c>
      <c r="N1761" s="3">
        <v>123.02</v>
      </c>
      <c r="O1761" s="3">
        <v>127.38</v>
      </c>
      <c r="P1761" s="3">
        <v>131.11000000000001</v>
      </c>
      <c r="Q1761" s="3">
        <v>137.41</v>
      </c>
      <c r="R1761" s="3">
        <v>142.97</v>
      </c>
      <c r="S1761" s="3">
        <v>149.36000000000001</v>
      </c>
      <c r="T1761" s="3">
        <v>145.47999999999999</v>
      </c>
      <c r="U1761" s="3">
        <v>132.52000000000001</v>
      </c>
      <c r="V1761" s="3">
        <v>118.27</v>
      </c>
      <c r="W1761" s="3">
        <v>110.8</v>
      </c>
      <c r="X1761" s="3">
        <v>106.31</v>
      </c>
      <c r="Y1761" s="3">
        <v>108.34</v>
      </c>
      <c r="Z1761" s="3">
        <v>110.21</v>
      </c>
      <c r="AA1761" s="3">
        <v>112.06</v>
      </c>
      <c r="AB1761" s="3">
        <v>116.88</v>
      </c>
      <c r="AC1761" s="3">
        <v>121.18</v>
      </c>
      <c r="AD1761" s="3">
        <v>123.54</v>
      </c>
      <c r="AE1761" s="3">
        <v>126.33</v>
      </c>
      <c r="AF1761" s="3">
        <v>126.31</v>
      </c>
      <c r="AG1761" s="3">
        <v>118.17</v>
      </c>
      <c r="AH1761" s="3">
        <v>108.01</v>
      </c>
      <c r="AI1761" s="3">
        <v>101.76</v>
      </c>
      <c r="AJ1761" s="3">
        <v>95.71</v>
      </c>
      <c r="AK1761" s="3">
        <v>92.2</v>
      </c>
      <c r="AL1761" s="3">
        <v>88.62</v>
      </c>
      <c r="AM1761" s="3">
        <v>90.86</v>
      </c>
      <c r="AN1761" s="3">
        <v>97.26</v>
      </c>
      <c r="AO1761" s="3">
        <v>103.36</v>
      </c>
      <c r="AP1761" s="3">
        <v>107.91</v>
      </c>
      <c r="AQ1761" s="3">
        <v>109.98</v>
      </c>
      <c r="AR1761" s="3">
        <v>111.99</v>
      </c>
      <c r="AS1761" s="3">
        <v>104.33</v>
      </c>
      <c r="AT1761" s="3">
        <v>95.77</v>
      </c>
      <c r="AU1761" s="3">
        <v>87.78</v>
      </c>
      <c r="AV1761" s="3">
        <v>83.79</v>
      </c>
      <c r="AW1761" s="3">
        <v>78.040000000000006</v>
      </c>
      <c r="AX1761" s="3">
        <v>78.5</v>
      </c>
      <c r="AY1761" s="3">
        <v>82.55</v>
      </c>
    </row>
    <row r="1762" spans="1:51" x14ac:dyDescent="0.35">
      <c r="A1762" s="5">
        <f t="shared" si="28"/>
        <v>45191</v>
      </c>
      <c r="B1762" t="s">
        <v>2692</v>
      </c>
      <c r="C1762" s="2">
        <v>45191</v>
      </c>
      <c r="D1762" s="3">
        <v>102.16</v>
      </c>
      <c r="E1762" s="3">
        <v>112.21</v>
      </c>
      <c r="F1762" s="3">
        <v>126.7</v>
      </c>
      <c r="G1762" s="3">
        <v>134.19</v>
      </c>
      <c r="H1762" s="3">
        <v>135.94</v>
      </c>
      <c r="I1762" s="3">
        <v>132.37</v>
      </c>
      <c r="J1762" s="3">
        <v>128.27000000000001</v>
      </c>
      <c r="K1762" s="3">
        <v>126.13</v>
      </c>
      <c r="L1762" s="3">
        <v>122.27</v>
      </c>
      <c r="M1762" s="3">
        <v>122.76</v>
      </c>
      <c r="N1762" s="3">
        <v>123.33</v>
      </c>
      <c r="O1762" s="3">
        <v>127.69</v>
      </c>
      <c r="P1762" s="3">
        <v>131.41999999999999</v>
      </c>
      <c r="Q1762" s="3">
        <v>137.72</v>
      </c>
      <c r="R1762" s="3">
        <v>143.33000000000001</v>
      </c>
      <c r="S1762" s="3">
        <v>149.69999999999999</v>
      </c>
      <c r="T1762" s="3">
        <v>145.84</v>
      </c>
      <c r="U1762" s="3">
        <v>132.88</v>
      </c>
      <c r="V1762" s="3">
        <v>118.98</v>
      </c>
      <c r="W1762" s="3">
        <v>111.51</v>
      </c>
      <c r="X1762" s="3">
        <v>107.02</v>
      </c>
      <c r="Y1762" s="3">
        <v>109.11</v>
      </c>
      <c r="Z1762" s="3">
        <v>110.98</v>
      </c>
      <c r="AA1762" s="3">
        <v>112.83</v>
      </c>
      <c r="AB1762" s="3">
        <v>117.65</v>
      </c>
      <c r="AC1762" s="3">
        <v>121.95</v>
      </c>
      <c r="AD1762" s="3">
        <v>124.31</v>
      </c>
      <c r="AE1762" s="3">
        <v>127.12</v>
      </c>
      <c r="AF1762" s="3">
        <v>127.11</v>
      </c>
      <c r="AG1762" s="3">
        <v>118.97</v>
      </c>
      <c r="AH1762" s="3">
        <v>108.26</v>
      </c>
      <c r="AI1762" s="3">
        <v>102.01</v>
      </c>
      <c r="AJ1762" s="3">
        <v>95.96</v>
      </c>
      <c r="AK1762" s="3">
        <v>92.45</v>
      </c>
      <c r="AL1762" s="3">
        <v>88.87</v>
      </c>
      <c r="AM1762" s="3">
        <v>91.11</v>
      </c>
      <c r="AN1762" s="3">
        <v>97.51</v>
      </c>
      <c r="AO1762" s="3">
        <v>103.6</v>
      </c>
      <c r="AP1762" s="3">
        <v>108.16</v>
      </c>
      <c r="AQ1762" s="3">
        <v>110.23</v>
      </c>
      <c r="AR1762" s="3">
        <v>112.24</v>
      </c>
      <c r="AS1762" s="3">
        <v>104.58</v>
      </c>
      <c r="AT1762" s="3">
        <v>96.02</v>
      </c>
      <c r="AU1762" s="3">
        <v>88.03</v>
      </c>
      <c r="AV1762" s="3">
        <v>84.04</v>
      </c>
      <c r="AW1762" s="3">
        <v>78.290000000000006</v>
      </c>
      <c r="AX1762" s="3">
        <v>78.75</v>
      </c>
      <c r="AY1762" s="3">
        <v>82.69</v>
      </c>
    </row>
    <row r="1763" spans="1:51" x14ac:dyDescent="0.35">
      <c r="A1763" s="5">
        <f t="shared" si="28"/>
        <v>45194</v>
      </c>
      <c r="B1763" t="s">
        <v>2693</v>
      </c>
      <c r="C1763" s="2">
        <v>45194</v>
      </c>
      <c r="D1763" s="3">
        <v>112.73</v>
      </c>
      <c r="E1763" s="3">
        <v>120.29</v>
      </c>
      <c r="F1763" s="3">
        <v>131.77000000000001</v>
      </c>
      <c r="G1763" s="3">
        <v>138.63999999999999</v>
      </c>
      <c r="H1763" s="3">
        <v>140.37</v>
      </c>
      <c r="I1763" s="3">
        <v>136.77000000000001</v>
      </c>
      <c r="J1763" s="3">
        <v>132.1</v>
      </c>
      <c r="K1763" s="3">
        <v>128.82</v>
      </c>
      <c r="L1763" s="3">
        <v>125.16</v>
      </c>
      <c r="M1763" s="3">
        <v>125.64</v>
      </c>
      <c r="N1763" s="3">
        <v>126.2</v>
      </c>
      <c r="O1763" s="3">
        <v>130.53</v>
      </c>
      <c r="P1763" s="3">
        <v>134.58000000000001</v>
      </c>
      <c r="Q1763" s="3">
        <v>140.85</v>
      </c>
      <c r="R1763" s="3">
        <v>146.44999999999999</v>
      </c>
      <c r="S1763" s="3">
        <v>151.80000000000001</v>
      </c>
      <c r="T1763" s="3">
        <v>147.93</v>
      </c>
      <c r="U1763" s="3">
        <v>136.01</v>
      </c>
      <c r="V1763" s="3">
        <v>121.86</v>
      </c>
      <c r="W1763" s="3">
        <v>114.35</v>
      </c>
      <c r="X1763" s="3">
        <v>109.83</v>
      </c>
      <c r="Y1763" s="3">
        <v>111.89</v>
      </c>
      <c r="Z1763" s="3">
        <v>113.72</v>
      </c>
      <c r="AA1763" s="3">
        <v>115.52</v>
      </c>
      <c r="AB1763" s="3">
        <v>120.26</v>
      </c>
      <c r="AC1763" s="3">
        <v>124.56</v>
      </c>
      <c r="AD1763" s="3">
        <v>126.92</v>
      </c>
      <c r="AE1763" s="3">
        <v>129.72999999999999</v>
      </c>
      <c r="AF1763" s="3">
        <v>129.72</v>
      </c>
      <c r="AG1763" s="3">
        <v>121.58</v>
      </c>
      <c r="AH1763" s="3">
        <v>110.87</v>
      </c>
      <c r="AI1763" s="3">
        <v>104.62</v>
      </c>
      <c r="AJ1763" s="3">
        <v>98.57</v>
      </c>
      <c r="AK1763" s="3">
        <v>95.06</v>
      </c>
      <c r="AL1763" s="3">
        <v>91.48</v>
      </c>
      <c r="AM1763" s="3">
        <v>93.72</v>
      </c>
      <c r="AN1763" s="3">
        <v>100.12</v>
      </c>
      <c r="AO1763" s="3">
        <v>106.21</v>
      </c>
      <c r="AP1763" s="3">
        <v>110.77</v>
      </c>
      <c r="AQ1763" s="3">
        <v>112.84</v>
      </c>
      <c r="AR1763" s="3">
        <v>114.85</v>
      </c>
      <c r="AS1763" s="3">
        <v>107.19</v>
      </c>
      <c r="AT1763" s="3">
        <v>96.63</v>
      </c>
      <c r="AU1763" s="3">
        <v>88.64</v>
      </c>
      <c r="AV1763" s="3">
        <v>84.65</v>
      </c>
      <c r="AW1763" s="3">
        <v>78.900000000000006</v>
      </c>
      <c r="AX1763" s="3">
        <v>79.36</v>
      </c>
      <c r="AY1763" s="3">
        <v>83.3</v>
      </c>
    </row>
    <row r="1764" spans="1:51" x14ac:dyDescent="0.35">
      <c r="A1764" s="5">
        <f t="shared" si="28"/>
        <v>45195</v>
      </c>
      <c r="B1764" t="s">
        <v>2694</v>
      </c>
      <c r="C1764" s="2">
        <v>45195</v>
      </c>
      <c r="D1764" s="3">
        <v>102.23</v>
      </c>
      <c r="E1764" s="3">
        <v>111.78</v>
      </c>
      <c r="F1764" s="3">
        <v>123.57</v>
      </c>
      <c r="G1764" s="3">
        <v>130.77000000000001</v>
      </c>
      <c r="H1764" s="3">
        <v>132.36000000000001</v>
      </c>
      <c r="I1764" s="3">
        <v>128.71</v>
      </c>
      <c r="J1764" s="3">
        <v>124.64</v>
      </c>
      <c r="K1764" s="3">
        <v>122.14</v>
      </c>
      <c r="L1764" s="3">
        <v>119.04</v>
      </c>
      <c r="M1764" s="3">
        <v>119.52</v>
      </c>
      <c r="N1764" s="3">
        <v>120.08</v>
      </c>
      <c r="O1764" s="3">
        <v>124.41</v>
      </c>
      <c r="P1764" s="3">
        <v>128.68</v>
      </c>
      <c r="Q1764" s="3">
        <v>135.07</v>
      </c>
      <c r="R1764" s="3">
        <v>140.78</v>
      </c>
      <c r="S1764" s="3">
        <v>146.28</v>
      </c>
      <c r="T1764" s="3">
        <v>142.41</v>
      </c>
      <c r="U1764" s="3">
        <v>130.49</v>
      </c>
      <c r="V1764" s="3">
        <v>117.98</v>
      </c>
      <c r="W1764" s="3">
        <v>110.45</v>
      </c>
      <c r="X1764" s="3">
        <v>105.91</v>
      </c>
      <c r="Y1764" s="3">
        <v>107.96</v>
      </c>
      <c r="Z1764" s="3">
        <v>109.77</v>
      </c>
      <c r="AA1764" s="3">
        <v>111.55</v>
      </c>
      <c r="AB1764" s="3">
        <v>115.73</v>
      </c>
      <c r="AC1764" s="3">
        <v>119.73</v>
      </c>
      <c r="AD1764" s="3">
        <v>122.08</v>
      </c>
      <c r="AE1764" s="3">
        <v>125.39</v>
      </c>
      <c r="AF1764" s="3">
        <v>125.38</v>
      </c>
      <c r="AG1764" s="3">
        <v>117.24</v>
      </c>
      <c r="AH1764" s="3">
        <v>106.53</v>
      </c>
      <c r="AI1764" s="3">
        <v>100.28</v>
      </c>
      <c r="AJ1764" s="3">
        <v>94.23</v>
      </c>
      <c r="AK1764" s="3">
        <v>90.72</v>
      </c>
      <c r="AL1764" s="3">
        <v>87.14</v>
      </c>
      <c r="AM1764" s="3">
        <v>89.38</v>
      </c>
      <c r="AN1764" s="3">
        <v>95.78</v>
      </c>
      <c r="AO1764" s="3">
        <v>101.87</v>
      </c>
      <c r="AP1764" s="3">
        <v>106.43</v>
      </c>
      <c r="AQ1764" s="3">
        <v>108.5</v>
      </c>
      <c r="AR1764" s="3">
        <v>110.51</v>
      </c>
      <c r="AS1764" s="3">
        <v>102.85</v>
      </c>
      <c r="AT1764" s="3">
        <v>92.29</v>
      </c>
      <c r="AU1764" s="3">
        <v>84.3</v>
      </c>
      <c r="AV1764" s="3">
        <v>80.31</v>
      </c>
      <c r="AW1764" s="3">
        <v>74.56</v>
      </c>
      <c r="AX1764" s="3">
        <v>75.03</v>
      </c>
      <c r="AY1764" s="3">
        <v>78.97</v>
      </c>
    </row>
    <row r="1765" spans="1:51" x14ac:dyDescent="0.35">
      <c r="A1765" s="5">
        <f t="shared" si="28"/>
        <v>45196</v>
      </c>
      <c r="B1765" t="s">
        <v>2695</v>
      </c>
      <c r="C1765" s="2">
        <v>45196</v>
      </c>
      <c r="D1765" s="3">
        <v>99.41</v>
      </c>
      <c r="E1765" s="3">
        <v>109.96</v>
      </c>
      <c r="F1765" s="3">
        <v>122.36</v>
      </c>
      <c r="G1765" s="3">
        <v>129.79</v>
      </c>
      <c r="H1765" s="3">
        <v>131.29</v>
      </c>
      <c r="I1765" s="3">
        <v>127.59</v>
      </c>
      <c r="J1765" s="3">
        <v>122.97</v>
      </c>
      <c r="K1765" s="3">
        <v>120.37</v>
      </c>
      <c r="L1765" s="3">
        <v>117.27</v>
      </c>
      <c r="M1765" s="3">
        <v>117.75</v>
      </c>
      <c r="N1765" s="3">
        <v>118.31</v>
      </c>
      <c r="O1765" s="3">
        <v>122.64</v>
      </c>
      <c r="P1765" s="3">
        <v>126.71</v>
      </c>
      <c r="Q1765" s="3">
        <v>133.1</v>
      </c>
      <c r="R1765" s="3">
        <v>138.81</v>
      </c>
      <c r="S1765" s="3">
        <v>144.31</v>
      </c>
      <c r="T1765" s="3">
        <v>140.44</v>
      </c>
      <c r="U1765" s="3">
        <v>128.52000000000001</v>
      </c>
      <c r="V1765" s="3">
        <v>116.81</v>
      </c>
      <c r="W1765" s="3">
        <v>109.59</v>
      </c>
      <c r="X1765" s="3">
        <v>105.22</v>
      </c>
      <c r="Y1765" s="3">
        <v>107.25</v>
      </c>
      <c r="Z1765" s="3">
        <v>109.04</v>
      </c>
      <c r="AA1765" s="3">
        <v>110.8</v>
      </c>
      <c r="AB1765" s="3">
        <v>113.87</v>
      </c>
      <c r="AC1765" s="3">
        <v>116.87</v>
      </c>
      <c r="AD1765" s="3">
        <v>118.87</v>
      </c>
      <c r="AE1765" s="3">
        <v>124.47</v>
      </c>
      <c r="AF1765" s="3">
        <v>125.97</v>
      </c>
      <c r="AG1765" s="3">
        <v>118.97</v>
      </c>
      <c r="AH1765" s="3">
        <v>106.97</v>
      </c>
      <c r="AI1765" s="3">
        <v>99.97</v>
      </c>
      <c r="AJ1765" s="3">
        <v>93.92</v>
      </c>
      <c r="AK1765" s="3">
        <v>90.41</v>
      </c>
      <c r="AL1765" s="3">
        <v>86.83</v>
      </c>
      <c r="AM1765" s="3">
        <v>89.07</v>
      </c>
      <c r="AN1765" s="3">
        <v>94.97</v>
      </c>
      <c r="AO1765" s="3">
        <v>100.47</v>
      </c>
      <c r="AP1765" s="3">
        <v>105.03</v>
      </c>
      <c r="AQ1765" s="3">
        <v>107.1</v>
      </c>
      <c r="AR1765" s="3">
        <v>109.11</v>
      </c>
      <c r="AS1765" s="3">
        <v>101.45</v>
      </c>
      <c r="AT1765" s="3">
        <v>91.25</v>
      </c>
      <c r="AU1765" s="3">
        <v>83.26</v>
      </c>
      <c r="AV1765" s="3">
        <v>79.27</v>
      </c>
      <c r="AW1765" s="3">
        <v>73.52</v>
      </c>
      <c r="AX1765" s="3">
        <v>73.989999999999995</v>
      </c>
      <c r="AY1765" s="3">
        <v>77.930000000000007</v>
      </c>
    </row>
    <row r="1766" spans="1:51" x14ac:dyDescent="0.35">
      <c r="A1766" s="5">
        <f t="shared" si="28"/>
        <v>45197</v>
      </c>
      <c r="B1766" t="s">
        <v>2696</v>
      </c>
      <c r="C1766" s="2">
        <v>45197</v>
      </c>
      <c r="D1766" s="3">
        <v>100.35</v>
      </c>
      <c r="E1766" s="3">
        <v>109.76</v>
      </c>
      <c r="F1766" s="3">
        <v>120.37</v>
      </c>
      <c r="G1766" s="3">
        <v>127.35</v>
      </c>
      <c r="H1766" s="3">
        <v>128.88999999999999</v>
      </c>
      <c r="I1766" s="3">
        <v>125.2</v>
      </c>
      <c r="J1766" s="3">
        <v>121.45</v>
      </c>
      <c r="K1766" s="3">
        <v>118.48</v>
      </c>
      <c r="L1766" s="3">
        <v>115.11</v>
      </c>
      <c r="M1766" s="3">
        <v>115.81</v>
      </c>
      <c r="N1766" s="3">
        <v>116.58</v>
      </c>
      <c r="O1766" s="3">
        <v>120.97</v>
      </c>
      <c r="P1766" s="3">
        <v>125.17</v>
      </c>
      <c r="Q1766" s="3">
        <v>131.56</v>
      </c>
      <c r="R1766" s="3">
        <v>137.27000000000001</v>
      </c>
      <c r="S1766" s="3">
        <v>141.86000000000001</v>
      </c>
      <c r="T1766" s="3">
        <v>137.99</v>
      </c>
      <c r="U1766" s="3">
        <v>127.19</v>
      </c>
      <c r="V1766" s="3">
        <v>116.63</v>
      </c>
      <c r="W1766" s="3">
        <v>109.44</v>
      </c>
      <c r="X1766" s="3">
        <v>105.1</v>
      </c>
      <c r="Y1766" s="3">
        <v>107.16</v>
      </c>
      <c r="Z1766" s="3">
        <v>108.98</v>
      </c>
      <c r="AA1766" s="3">
        <v>110.78</v>
      </c>
      <c r="AB1766" s="3">
        <v>113.9</v>
      </c>
      <c r="AC1766" s="3">
        <v>116.9</v>
      </c>
      <c r="AD1766" s="3">
        <v>118.9</v>
      </c>
      <c r="AE1766" s="3">
        <v>124.5</v>
      </c>
      <c r="AF1766" s="3">
        <v>126</v>
      </c>
      <c r="AG1766" s="3">
        <v>119</v>
      </c>
      <c r="AH1766" s="3">
        <v>107</v>
      </c>
      <c r="AI1766" s="3">
        <v>100</v>
      </c>
      <c r="AJ1766" s="3">
        <v>93.95</v>
      </c>
      <c r="AK1766" s="3">
        <v>90.75</v>
      </c>
      <c r="AL1766" s="3">
        <v>87.17</v>
      </c>
      <c r="AM1766" s="3">
        <v>89.41</v>
      </c>
      <c r="AN1766" s="3">
        <v>95.31</v>
      </c>
      <c r="AO1766" s="3">
        <v>100.81</v>
      </c>
      <c r="AP1766" s="3">
        <v>105.37</v>
      </c>
      <c r="AQ1766" s="3">
        <v>107.44</v>
      </c>
      <c r="AR1766" s="3">
        <v>109.45</v>
      </c>
      <c r="AS1766" s="3">
        <v>101.79</v>
      </c>
      <c r="AT1766" s="3">
        <v>91.59</v>
      </c>
      <c r="AU1766" s="3">
        <v>83.6</v>
      </c>
      <c r="AV1766" s="3">
        <v>79.61</v>
      </c>
      <c r="AW1766" s="3">
        <v>73.86</v>
      </c>
      <c r="AX1766" s="3">
        <v>74.33</v>
      </c>
      <c r="AY1766" s="3">
        <v>78.27</v>
      </c>
    </row>
    <row r="1767" spans="1:51" x14ac:dyDescent="0.35">
      <c r="A1767" s="5">
        <f t="shared" si="28"/>
        <v>45198</v>
      </c>
      <c r="B1767" t="s">
        <v>2697</v>
      </c>
      <c r="C1767" s="2">
        <v>45198</v>
      </c>
      <c r="D1767" s="3">
        <v>105.4</v>
      </c>
      <c r="E1767" s="3">
        <v>118.35</v>
      </c>
      <c r="F1767" s="3">
        <v>125.77</v>
      </c>
      <c r="G1767" s="3">
        <v>127.37</v>
      </c>
      <c r="H1767" s="3">
        <v>124.19</v>
      </c>
      <c r="I1767" s="3">
        <v>120.98</v>
      </c>
      <c r="J1767" s="3">
        <v>118.16</v>
      </c>
      <c r="K1767" s="3">
        <v>114.73</v>
      </c>
      <c r="L1767" s="3">
        <v>115.39</v>
      </c>
      <c r="M1767" s="3">
        <v>116.13</v>
      </c>
      <c r="N1767" s="3">
        <v>120.5</v>
      </c>
      <c r="O1767" s="3">
        <v>125.4</v>
      </c>
      <c r="P1767" s="3">
        <v>131.79</v>
      </c>
      <c r="Q1767" s="3">
        <v>137.5</v>
      </c>
      <c r="R1767" s="3">
        <v>142.09</v>
      </c>
      <c r="S1767" s="3">
        <v>138.22</v>
      </c>
      <c r="T1767" s="3">
        <v>127.42</v>
      </c>
      <c r="U1767" s="3">
        <v>116.97</v>
      </c>
      <c r="V1767" s="3">
        <v>109.78</v>
      </c>
      <c r="W1767" s="3">
        <v>105.44</v>
      </c>
      <c r="X1767" s="3">
        <v>107.5</v>
      </c>
      <c r="Y1767" s="3">
        <v>109.32</v>
      </c>
      <c r="Z1767" s="3">
        <v>111.12</v>
      </c>
      <c r="AA1767" s="3">
        <v>113.92</v>
      </c>
      <c r="AB1767" s="3">
        <v>116.72</v>
      </c>
      <c r="AC1767" s="3">
        <v>118.72</v>
      </c>
      <c r="AD1767" s="3">
        <v>124.32</v>
      </c>
      <c r="AE1767" s="3">
        <v>125.82</v>
      </c>
      <c r="AF1767" s="3">
        <v>118.82</v>
      </c>
      <c r="AG1767" s="3">
        <v>106.82</v>
      </c>
      <c r="AH1767" s="3">
        <v>99.82</v>
      </c>
      <c r="AI1767" s="3">
        <v>93.77</v>
      </c>
      <c r="AJ1767" s="3">
        <v>90.57</v>
      </c>
      <c r="AK1767" s="3">
        <v>86.99</v>
      </c>
      <c r="AL1767" s="3">
        <v>89.23</v>
      </c>
      <c r="AM1767" s="3">
        <v>94.73</v>
      </c>
      <c r="AN1767" s="3">
        <v>100.03</v>
      </c>
      <c r="AO1767" s="3">
        <v>104.59</v>
      </c>
      <c r="AP1767" s="3">
        <v>106.66</v>
      </c>
      <c r="AQ1767" s="3">
        <v>108.67</v>
      </c>
      <c r="AR1767" s="3">
        <v>101.01</v>
      </c>
      <c r="AS1767" s="3">
        <v>91.21</v>
      </c>
      <c r="AT1767" s="3">
        <v>83.22</v>
      </c>
      <c r="AU1767" s="3">
        <v>79.23</v>
      </c>
      <c r="AV1767" s="3">
        <v>73.48</v>
      </c>
      <c r="AW1767" s="3">
        <v>73.95</v>
      </c>
      <c r="AX1767" s="3">
        <v>77.89</v>
      </c>
      <c r="AY1767" s="3">
        <v>82.14</v>
      </c>
    </row>
    <row r="1768" spans="1:51" x14ac:dyDescent="0.35">
      <c r="A1768" s="5">
        <f t="shared" si="28"/>
        <v>45201</v>
      </c>
      <c r="B1768" t="s">
        <v>2699</v>
      </c>
      <c r="C1768" s="2">
        <v>45201</v>
      </c>
      <c r="D1768" s="3">
        <v>98.36</v>
      </c>
      <c r="E1768" s="3">
        <v>113.6</v>
      </c>
      <c r="F1768" s="3">
        <v>121.63</v>
      </c>
      <c r="G1768" s="3">
        <v>123.2</v>
      </c>
      <c r="H1768" s="3">
        <v>120.08</v>
      </c>
      <c r="I1768" s="3">
        <v>116.18</v>
      </c>
      <c r="J1768" s="3">
        <v>112.48</v>
      </c>
      <c r="K1768" s="3">
        <v>110.8</v>
      </c>
      <c r="L1768" s="3">
        <v>111.64</v>
      </c>
      <c r="M1768" s="3">
        <v>112.39</v>
      </c>
      <c r="N1768" s="3">
        <v>116.76</v>
      </c>
      <c r="O1768" s="3">
        <v>122.19</v>
      </c>
      <c r="P1768" s="3">
        <v>128.58000000000001</v>
      </c>
      <c r="Q1768" s="3">
        <v>134.29</v>
      </c>
      <c r="R1768" s="3">
        <v>138.97</v>
      </c>
      <c r="S1768" s="3">
        <v>135.11000000000001</v>
      </c>
      <c r="T1768" s="3">
        <v>124.31</v>
      </c>
      <c r="U1768" s="3">
        <v>114.53</v>
      </c>
      <c r="V1768" s="3">
        <v>107.34</v>
      </c>
      <c r="W1768" s="3">
        <v>103</v>
      </c>
      <c r="X1768" s="3">
        <v>105.06</v>
      </c>
      <c r="Y1768" s="3">
        <v>106.88</v>
      </c>
      <c r="Z1768" s="3">
        <v>108.68</v>
      </c>
      <c r="AA1768" s="3">
        <v>111.52</v>
      </c>
      <c r="AB1768" s="3">
        <v>114.32</v>
      </c>
      <c r="AC1768" s="3">
        <v>116.32</v>
      </c>
      <c r="AD1768" s="3">
        <v>122.16</v>
      </c>
      <c r="AE1768" s="3">
        <v>123.66</v>
      </c>
      <c r="AF1768" s="3">
        <v>116.66</v>
      </c>
      <c r="AG1768" s="3">
        <v>104.61</v>
      </c>
      <c r="AH1768" s="3">
        <v>97.61</v>
      </c>
      <c r="AI1768" s="3">
        <v>91.56</v>
      </c>
      <c r="AJ1768" s="3">
        <v>88.36</v>
      </c>
      <c r="AK1768" s="3">
        <v>84.78</v>
      </c>
      <c r="AL1768" s="3">
        <v>87.02</v>
      </c>
      <c r="AM1768" s="3">
        <v>92.63</v>
      </c>
      <c r="AN1768" s="3">
        <v>97.93</v>
      </c>
      <c r="AO1768" s="3">
        <v>102.49</v>
      </c>
      <c r="AP1768" s="3">
        <v>104.54</v>
      </c>
      <c r="AQ1768" s="3">
        <v>106.55</v>
      </c>
      <c r="AR1768" s="3">
        <v>98.89</v>
      </c>
      <c r="AS1768" s="3">
        <v>89.1</v>
      </c>
      <c r="AT1768" s="3">
        <v>81.11</v>
      </c>
      <c r="AU1768" s="3">
        <v>77.12</v>
      </c>
      <c r="AV1768" s="3">
        <v>71.37</v>
      </c>
      <c r="AW1768" s="3">
        <v>71.84</v>
      </c>
      <c r="AX1768" s="3">
        <v>75.78</v>
      </c>
      <c r="AY1768" s="3">
        <v>79.83</v>
      </c>
    </row>
    <row r="1769" spans="1:51" x14ac:dyDescent="0.35">
      <c r="A1769" s="5">
        <f t="shared" si="28"/>
        <v>45202</v>
      </c>
      <c r="B1769" t="s">
        <v>2700</v>
      </c>
      <c r="C1769" s="2">
        <v>45202</v>
      </c>
      <c r="D1769" s="3">
        <v>92.23</v>
      </c>
      <c r="E1769" s="3">
        <v>108.75</v>
      </c>
      <c r="F1769" s="3">
        <v>116.75</v>
      </c>
      <c r="G1769" s="3">
        <v>118.29</v>
      </c>
      <c r="H1769" s="3">
        <v>114.49</v>
      </c>
      <c r="I1769" s="3">
        <v>110.67</v>
      </c>
      <c r="J1769" s="3">
        <v>107.36</v>
      </c>
      <c r="K1769" s="3">
        <v>104.85</v>
      </c>
      <c r="L1769" s="3">
        <v>106.25</v>
      </c>
      <c r="M1769" s="3">
        <v>107</v>
      </c>
      <c r="N1769" s="3">
        <v>111.37</v>
      </c>
      <c r="O1769" s="3">
        <v>116.75</v>
      </c>
      <c r="P1769" s="3">
        <v>123.45</v>
      </c>
      <c r="Q1769" s="3">
        <v>129.21</v>
      </c>
      <c r="R1769" s="3">
        <v>134.13</v>
      </c>
      <c r="S1769" s="3">
        <v>130.27000000000001</v>
      </c>
      <c r="T1769" s="3">
        <v>119.48</v>
      </c>
      <c r="U1769" s="3">
        <v>109.88</v>
      </c>
      <c r="V1769" s="3">
        <v>102.69</v>
      </c>
      <c r="W1769" s="3">
        <v>98.35</v>
      </c>
      <c r="X1769" s="3">
        <v>100.4</v>
      </c>
      <c r="Y1769" s="3">
        <v>102.22</v>
      </c>
      <c r="Z1769" s="3">
        <v>104.3</v>
      </c>
      <c r="AA1769" s="3">
        <v>107.88</v>
      </c>
      <c r="AB1769" s="3">
        <v>110.9</v>
      </c>
      <c r="AC1769" s="3">
        <v>112.9</v>
      </c>
      <c r="AD1769" s="3">
        <v>119.02</v>
      </c>
      <c r="AE1769" s="3">
        <v>120.53</v>
      </c>
      <c r="AF1769" s="3">
        <v>113.53</v>
      </c>
      <c r="AG1769" s="3">
        <v>101.65</v>
      </c>
      <c r="AH1769" s="3">
        <v>94.66</v>
      </c>
      <c r="AI1769" s="3">
        <v>88.62</v>
      </c>
      <c r="AJ1769" s="3">
        <v>85.54</v>
      </c>
      <c r="AK1769" s="3">
        <v>82.04</v>
      </c>
      <c r="AL1769" s="3">
        <v>84.49</v>
      </c>
      <c r="AM1769" s="3">
        <v>91</v>
      </c>
      <c r="AN1769" s="3">
        <v>96.32</v>
      </c>
      <c r="AO1769" s="3">
        <v>100.88</v>
      </c>
      <c r="AP1769" s="3">
        <v>102.88</v>
      </c>
      <c r="AQ1769" s="3">
        <v>104.89</v>
      </c>
      <c r="AR1769" s="3">
        <v>97.23</v>
      </c>
      <c r="AS1769" s="3">
        <v>87.5</v>
      </c>
      <c r="AT1769" s="3">
        <v>79.510000000000005</v>
      </c>
      <c r="AU1769" s="3">
        <v>75.52</v>
      </c>
      <c r="AV1769" s="3">
        <v>69.77</v>
      </c>
      <c r="AW1769" s="3">
        <v>70.239999999999995</v>
      </c>
      <c r="AX1769" s="3">
        <v>74.180000000000007</v>
      </c>
      <c r="AY1769" s="3">
        <v>78.19</v>
      </c>
    </row>
    <row r="1770" spans="1:51" x14ac:dyDescent="0.35">
      <c r="A1770" s="5">
        <f t="shared" si="28"/>
        <v>45203</v>
      </c>
      <c r="B1770" t="s">
        <v>2701</v>
      </c>
      <c r="C1770" s="2">
        <v>45203</v>
      </c>
      <c r="D1770" s="3">
        <v>95.95</v>
      </c>
      <c r="E1770" s="3">
        <v>111.84</v>
      </c>
      <c r="F1770" s="3">
        <v>119.34</v>
      </c>
      <c r="G1770" s="3">
        <v>121.18</v>
      </c>
      <c r="H1770" s="3">
        <v>117.59</v>
      </c>
      <c r="I1770" s="3">
        <v>114</v>
      </c>
      <c r="J1770" s="3">
        <v>110.6</v>
      </c>
      <c r="K1770" s="3">
        <v>108.13</v>
      </c>
      <c r="L1770" s="3">
        <v>108.96</v>
      </c>
      <c r="M1770" s="3">
        <v>109.7</v>
      </c>
      <c r="N1770" s="3">
        <v>114.07</v>
      </c>
      <c r="O1770" s="3">
        <v>119.32</v>
      </c>
      <c r="P1770" s="3">
        <v>125.8</v>
      </c>
      <c r="Q1770" s="3">
        <v>131.51</v>
      </c>
      <c r="R1770" s="3">
        <v>136.36000000000001</v>
      </c>
      <c r="S1770" s="3">
        <v>132.44999999999999</v>
      </c>
      <c r="T1770" s="3">
        <v>121.61</v>
      </c>
      <c r="U1770" s="3">
        <v>111.94</v>
      </c>
      <c r="V1770" s="3">
        <v>104.71</v>
      </c>
      <c r="W1770" s="3">
        <v>100.32</v>
      </c>
      <c r="X1770" s="3">
        <v>102.31</v>
      </c>
      <c r="Y1770" s="3">
        <v>104.05</v>
      </c>
      <c r="Z1770" s="3">
        <v>106.01</v>
      </c>
      <c r="AA1770" s="3">
        <v>109.26</v>
      </c>
      <c r="AB1770" s="3">
        <v>112.17</v>
      </c>
      <c r="AC1770" s="3">
        <v>114.1</v>
      </c>
      <c r="AD1770" s="3">
        <v>119.94</v>
      </c>
      <c r="AE1770" s="3">
        <v>121.4</v>
      </c>
      <c r="AF1770" s="3">
        <v>114</v>
      </c>
      <c r="AG1770" s="3">
        <v>101.48</v>
      </c>
      <c r="AH1770" s="3">
        <v>94.49</v>
      </c>
      <c r="AI1770" s="3">
        <v>88.45</v>
      </c>
      <c r="AJ1770" s="3">
        <v>85.58</v>
      </c>
      <c r="AK1770" s="3">
        <v>82.28</v>
      </c>
      <c r="AL1770" s="3">
        <v>84.73</v>
      </c>
      <c r="AM1770" s="3">
        <v>91.29</v>
      </c>
      <c r="AN1770" s="3">
        <v>96.61</v>
      </c>
      <c r="AO1770" s="3">
        <v>101.17</v>
      </c>
      <c r="AP1770" s="3">
        <v>103.17</v>
      </c>
      <c r="AQ1770" s="3">
        <v>105.18</v>
      </c>
      <c r="AR1770" s="3">
        <v>97.52</v>
      </c>
      <c r="AS1770" s="3">
        <v>87.39</v>
      </c>
      <c r="AT1770" s="3">
        <v>79.400000000000006</v>
      </c>
      <c r="AU1770" s="3">
        <v>75.41</v>
      </c>
      <c r="AV1770" s="3">
        <v>69.66</v>
      </c>
      <c r="AW1770" s="3">
        <v>70.13</v>
      </c>
      <c r="AX1770" s="3">
        <v>74.069999999999993</v>
      </c>
      <c r="AY1770" s="3">
        <v>77.34</v>
      </c>
    </row>
    <row r="1771" spans="1:51" x14ac:dyDescent="0.35">
      <c r="A1771" s="5">
        <f t="shared" si="28"/>
        <v>45204</v>
      </c>
      <c r="B1771" t="s">
        <v>2702</v>
      </c>
      <c r="C1771" s="2">
        <v>45204</v>
      </c>
      <c r="D1771" s="3">
        <v>89.87</v>
      </c>
      <c r="E1771" s="3">
        <v>107.49</v>
      </c>
      <c r="F1771" s="3">
        <v>115.65</v>
      </c>
      <c r="G1771" s="3">
        <v>117.81</v>
      </c>
      <c r="H1771" s="3">
        <v>114.65</v>
      </c>
      <c r="I1771" s="3">
        <v>111.4</v>
      </c>
      <c r="J1771" s="3">
        <v>108.34</v>
      </c>
      <c r="K1771" s="3">
        <v>105.9</v>
      </c>
      <c r="L1771" s="3">
        <v>106.54</v>
      </c>
      <c r="M1771" s="3">
        <v>107.29</v>
      </c>
      <c r="N1771" s="3">
        <v>111.62</v>
      </c>
      <c r="O1771" s="3">
        <v>117</v>
      </c>
      <c r="P1771" s="3">
        <v>122.89</v>
      </c>
      <c r="Q1771" s="3">
        <v>129.30000000000001</v>
      </c>
      <c r="R1771" s="3">
        <v>134.30000000000001</v>
      </c>
      <c r="S1771" s="3">
        <v>130.38999999999999</v>
      </c>
      <c r="T1771" s="3">
        <v>119.55</v>
      </c>
      <c r="U1771" s="3">
        <v>110.23</v>
      </c>
      <c r="V1771" s="3">
        <v>102.99</v>
      </c>
      <c r="W1771" s="3">
        <v>98.61</v>
      </c>
      <c r="X1771" s="3">
        <v>100.6</v>
      </c>
      <c r="Y1771" s="3">
        <v>102.34</v>
      </c>
      <c r="Z1771" s="3">
        <v>104.43</v>
      </c>
      <c r="AA1771" s="3">
        <v>108.09</v>
      </c>
      <c r="AB1771" s="3">
        <v>110.99</v>
      </c>
      <c r="AC1771" s="3">
        <v>112.92</v>
      </c>
      <c r="AD1771" s="3">
        <v>118.83</v>
      </c>
      <c r="AE1771" s="3">
        <v>120.3</v>
      </c>
      <c r="AF1771" s="3">
        <v>112.9</v>
      </c>
      <c r="AG1771" s="3">
        <v>100.87</v>
      </c>
      <c r="AH1771" s="3">
        <v>93.75</v>
      </c>
      <c r="AI1771" s="3">
        <v>87.92</v>
      </c>
      <c r="AJ1771" s="3">
        <v>85.05</v>
      </c>
      <c r="AK1771" s="3">
        <v>81.75</v>
      </c>
      <c r="AL1771" s="3">
        <v>84.2</v>
      </c>
      <c r="AM1771" s="3">
        <v>90.87</v>
      </c>
      <c r="AN1771" s="3">
        <v>96.19</v>
      </c>
      <c r="AO1771" s="3">
        <v>100.75</v>
      </c>
      <c r="AP1771" s="3">
        <v>102.61</v>
      </c>
      <c r="AQ1771" s="3">
        <v>104.62</v>
      </c>
      <c r="AR1771" s="3">
        <v>96.96</v>
      </c>
      <c r="AS1771" s="3">
        <v>86.83</v>
      </c>
      <c r="AT1771" s="3">
        <v>78.84</v>
      </c>
      <c r="AU1771" s="3">
        <v>74.849999999999994</v>
      </c>
      <c r="AV1771" s="3">
        <v>69.099999999999994</v>
      </c>
      <c r="AW1771" s="3">
        <v>69.569999999999993</v>
      </c>
      <c r="AX1771" s="3">
        <v>73.53</v>
      </c>
      <c r="AY1771" s="3">
        <v>76.55</v>
      </c>
    </row>
    <row r="1772" spans="1:51" x14ac:dyDescent="0.35">
      <c r="A1772" s="5">
        <f t="shared" si="28"/>
        <v>45205</v>
      </c>
      <c r="B1772" t="s">
        <v>2703</v>
      </c>
      <c r="C1772" s="2">
        <v>45205</v>
      </c>
      <c r="D1772" s="3">
        <v>94.49</v>
      </c>
      <c r="E1772" s="3">
        <v>110.87</v>
      </c>
      <c r="F1772" s="3">
        <v>118.77</v>
      </c>
      <c r="G1772" s="3">
        <v>120.51</v>
      </c>
      <c r="H1772" s="3">
        <v>117.02</v>
      </c>
      <c r="I1772" s="3">
        <v>113.6</v>
      </c>
      <c r="J1772" s="3">
        <v>110.51</v>
      </c>
      <c r="K1772" s="3">
        <v>107.77</v>
      </c>
      <c r="L1772" s="3">
        <v>108.69</v>
      </c>
      <c r="M1772" s="3">
        <v>109.64</v>
      </c>
      <c r="N1772" s="3">
        <v>113.97</v>
      </c>
      <c r="O1772" s="3">
        <v>119.35</v>
      </c>
      <c r="P1772" s="3">
        <v>125.24</v>
      </c>
      <c r="Q1772" s="3">
        <v>131.65</v>
      </c>
      <c r="R1772" s="3">
        <v>136.57</v>
      </c>
      <c r="S1772" s="3">
        <v>132.66</v>
      </c>
      <c r="T1772" s="3">
        <v>121.82</v>
      </c>
      <c r="U1772" s="3">
        <v>110.83</v>
      </c>
      <c r="V1772" s="3">
        <v>103.59</v>
      </c>
      <c r="W1772" s="3">
        <v>99.21</v>
      </c>
      <c r="X1772" s="3">
        <v>101.2</v>
      </c>
      <c r="Y1772" s="3">
        <v>102.94</v>
      </c>
      <c r="Z1772" s="3">
        <v>105.03</v>
      </c>
      <c r="AA1772" s="3">
        <v>108.86</v>
      </c>
      <c r="AB1772" s="3">
        <v>111.76</v>
      </c>
      <c r="AC1772" s="3">
        <v>113.69</v>
      </c>
      <c r="AD1772" s="3">
        <v>119.55</v>
      </c>
      <c r="AE1772" s="3">
        <v>121.02</v>
      </c>
      <c r="AF1772" s="3">
        <v>113.62</v>
      </c>
      <c r="AG1772" s="3">
        <v>101.52</v>
      </c>
      <c r="AH1772" s="3">
        <v>94.4</v>
      </c>
      <c r="AI1772" s="3">
        <v>88.57</v>
      </c>
      <c r="AJ1772" s="3">
        <v>85.7</v>
      </c>
      <c r="AK1772" s="3">
        <v>82.4</v>
      </c>
      <c r="AL1772" s="3">
        <v>84.85</v>
      </c>
      <c r="AM1772" s="3">
        <v>91.23</v>
      </c>
      <c r="AN1772" s="3">
        <v>96.55</v>
      </c>
      <c r="AO1772" s="3">
        <v>101.11</v>
      </c>
      <c r="AP1772" s="3">
        <v>103.06</v>
      </c>
      <c r="AQ1772" s="3">
        <v>105.07</v>
      </c>
      <c r="AR1772" s="3">
        <v>97.41</v>
      </c>
      <c r="AS1772" s="3">
        <v>87.55</v>
      </c>
      <c r="AT1772" s="3">
        <v>79.56</v>
      </c>
      <c r="AU1772" s="3">
        <v>75.569999999999993</v>
      </c>
      <c r="AV1772" s="3">
        <v>69.819999999999993</v>
      </c>
      <c r="AW1772" s="3">
        <v>70.290000000000006</v>
      </c>
      <c r="AX1772" s="3">
        <v>74.25</v>
      </c>
      <c r="AY1772" s="3">
        <v>77.27</v>
      </c>
    </row>
    <row r="1773" spans="1:51" x14ac:dyDescent="0.35">
      <c r="A1773" s="5">
        <f t="shared" si="28"/>
        <v>45208</v>
      </c>
      <c r="B1773" t="s">
        <v>2704</v>
      </c>
      <c r="C1773" s="2">
        <v>45208</v>
      </c>
      <c r="D1773" s="3">
        <v>109.29</v>
      </c>
      <c r="E1773" s="3">
        <v>122.2</v>
      </c>
      <c r="F1773" s="3">
        <v>129.35</v>
      </c>
      <c r="G1773" s="3">
        <v>130.77000000000001</v>
      </c>
      <c r="H1773" s="3">
        <v>126.77</v>
      </c>
      <c r="I1773" s="3">
        <v>122.32</v>
      </c>
      <c r="J1773" s="3">
        <v>119.25</v>
      </c>
      <c r="K1773" s="3">
        <v>116.52</v>
      </c>
      <c r="L1773" s="3">
        <v>117.45</v>
      </c>
      <c r="M1773" s="3">
        <v>118.4</v>
      </c>
      <c r="N1773" s="3">
        <v>122.74</v>
      </c>
      <c r="O1773" s="3">
        <v>127.03</v>
      </c>
      <c r="P1773" s="3">
        <v>132.91999999999999</v>
      </c>
      <c r="Q1773" s="3">
        <v>139.33000000000001</v>
      </c>
      <c r="R1773" s="3">
        <v>144.25</v>
      </c>
      <c r="S1773" s="3">
        <v>140.34</v>
      </c>
      <c r="T1773" s="3">
        <v>129.5</v>
      </c>
      <c r="U1773" s="3">
        <v>116.69</v>
      </c>
      <c r="V1773" s="3">
        <v>108.69</v>
      </c>
      <c r="W1773" s="3">
        <v>104.31</v>
      </c>
      <c r="X1773" s="3">
        <v>106.3</v>
      </c>
      <c r="Y1773" s="3">
        <v>108.04</v>
      </c>
      <c r="Z1773" s="3">
        <v>110.13</v>
      </c>
      <c r="AA1773" s="3">
        <v>113.24</v>
      </c>
      <c r="AB1773" s="3">
        <v>116.09</v>
      </c>
      <c r="AC1773" s="3">
        <v>118.02</v>
      </c>
      <c r="AD1773" s="3">
        <v>123.88</v>
      </c>
      <c r="AE1773" s="3">
        <v>125.35</v>
      </c>
      <c r="AF1773" s="3">
        <v>117.95</v>
      </c>
      <c r="AG1773" s="3">
        <v>105.85</v>
      </c>
      <c r="AH1773" s="3">
        <v>98.73</v>
      </c>
      <c r="AI1773" s="3">
        <v>92.9</v>
      </c>
      <c r="AJ1773" s="3">
        <v>90.03</v>
      </c>
      <c r="AK1773" s="3">
        <v>86.73</v>
      </c>
      <c r="AL1773" s="3">
        <v>89.18</v>
      </c>
      <c r="AM1773" s="3">
        <v>94.98</v>
      </c>
      <c r="AN1773" s="3">
        <v>100.3</v>
      </c>
      <c r="AO1773" s="3">
        <v>104.86</v>
      </c>
      <c r="AP1773" s="3">
        <v>106.81</v>
      </c>
      <c r="AQ1773" s="3">
        <v>108.82</v>
      </c>
      <c r="AR1773" s="3">
        <v>101.16</v>
      </c>
      <c r="AS1773" s="3">
        <v>89.96</v>
      </c>
      <c r="AT1773" s="3">
        <v>81.459999999999994</v>
      </c>
      <c r="AU1773" s="3">
        <v>77.459999999999994</v>
      </c>
      <c r="AV1773" s="3">
        <v>71.709999999999994</v>
      </c>
      <c r="AW1773" s="3">
        <v>72.180000000000007</v>
      </c>
      <c r="AX1773" s="3">
        <v>76.14</v>
      </c>
      <c r="AY1773" s="3">
        <v>79.16</v>
      </c>
    </row>
    <row r="1774" spans="1:51" x14ac:dyDescent="0.35">
      <c r="A1774" s="5">
        <f t="shared" si="28"/>
        <v>45209</v>
      </c>
      <c r="B1774" t="s">
        <v>2705</v>
      </c>
      <c r="C1774" s="2">
        <v>45209</v>
      </c>
      <c r="D1774" s="3">
        <v>124.71</v>
      </c>
      <c r="E1774" s="3">
        <v>135.26</v>
      </c>
      <c r="F1774" s="3">
        <v>141.07</v>
      </c>
      <c r="G1774" s="3">
        <v>142.22999999999999</v>
      </c>
      <c r="H1774" s="3">
        <v>138.99</v>
      </c>
      <c r="I1774" s="3">
        <v>133.38</v>
      </c>
      <c r="J1774" s="3">
        <v>130.13999999999999</v>
      </c>
      <c r="K1774" s="3">
        <v>127.41</v>
      </c>
      <c r="L1774" s="3">
        <v>128.16</v>
      </c>
      <c r="M1774" s="3">
        <v>129.11000000000001</v>
      </c>
      <c r="N1774" s="3">
        <v>131.91</v>
      </c>
      <c r="O1774" s="3">
        <v>135.72999999999999</v>
      </c>
      <c r="P1774" s="3">
        <v>141.13</v>
      </c>
      <c r="Q1774" s="3">
        <v>147.6</v>
      </c>
      <c r="R1774" s="3">
        <v>152.54</v>
      </c>
      <c r="S1774" s="3">
        <v>148.65</v>
      </c>
      <c r="T1774" s="3">
        <v>137.82</v>
      </c>
      <c r="U1774" s="3">
        <v>121.74</v>
      </c>
      <c r="V1774" s="3">
        <v>113.75</v>
      </c>
      <c r="W1774" s="3">
        <v>109.39</v>
      </c>
      <c r="X1774" s="3">
        <v>111.4</v>
      </c>
      <c r="Y1774" s="3">
        <v>113.16</v>
      </c>
      <c r="Z1774" s="3">
        <v>114.69</v>
      </c>
      <c r="AA1774" s="3">
        <v>116.73</v>
      </c>
      <c r="AB1774" s="3">
        <v>119.59</v>
      </c>
      <c r="AC1774" s="3">
        <v>121.52</v>
      </c>
      <c r="AD1774" s="3">
        <v>127.38</v>
      </c>
      <c r="AE1774" s="3">
        <v>128.85</v>
      </c>
      <c r="AF1774" s="3">
        <v>121.45</v>
      </c>
      <c r="AG1774" s="3">
        <v>107.95</v>
      </c>
      <c r="AH1774" s="3">
        <v>100.83</v>
      </c>
      <c r="AI1774" s="3">
        <v>95</v>
      </c>
      <c r="AJ1774" s="3">
        <v>92.13</v>
      </c>
      <c r="AK1774" s="3">
        <v>88.83</v>
      </c>
      <c r="AL1774" s="3">
        <v>91.28</v>
      </c>
      <c r="AM1774" s="3">
        <v>97.08</v>
      </c>
      <c r="AN1774" s="3">
        <v>102.4</v>
      </c>
      <c r="AO1774" s="3">
        <v>106.96</v>
      </c>
      <c r="AP1774" s="3">
        <v>108.91</v>
      </c>
      <c r="AQ1774" s="3">
        <v>110.92</v>
      </c>
      <c r="AR1774" s="3">
        <v>103.26</v>
      </c>
      <c r="AS1774" s="3">
        <v>92.06</v>
      </c>
      <c r="AT1774" s="3">
        <v>83.56</v>
      </c>
      <c r="AU1774" s="3">
        <v>79.56</v>
      </c>
      <c r="AV1774" s="3">
        <v>73.81</v>
      </c>
      <c r="AW1774" s="3">
        <v>74.28</v>
      </c>
      <c r="AX1774" s="3">
        <v>78.239999999999995</v>
      </c>
      <c r="AY1774" s="3">
        <v>81.260000000000005</v>
      </c>
    </row>
    <row r="1775" spans="1:51" x14ac:dyDescent="0.35">
      <c r="A1775" s="5">
        <f t="shared" si="28"/>
        <v>45210</v>
      </c>
      <c r="B1775" t="s">
        <v>2706</v>
      </c>
      <c r="C1775" s="2">
        <v>45210</v>
      </c>
      <c r="D1775" s="3">
        <v>116.62</v>
      </c>
      <c r="E1775" s="3">
        <v>127.25</v>
      </c>
      <c r="F1775" s="3">
        <v>133.61000000000001</v>
      </c>
      <c r="G1775" s="3">
        <v>135.38</v>
      </c>
      <c r="H1775" s="3">
        <v>132.63999999999999</v>
      </c>
      <c r="I1775" s="3">
        <v>128.33000000000001</v>
      </c>
      <c r="J1775" s="3">
        <v>125.09</v>
      </c>
      <c r="K1775" s="3">
        <v>122.36</v>
      </c>
      <c r="L1775" s="3">
        <v>123.15</v>
      </c>
      <c r="M1775" s="3">
        <v>124.1</v>
      </c>
      <c r="N1775" s="3">
        <v>127.1</v>
      </c>
      <c r="O1775" s="3">
        <v>131.55000000000001</v>
      </c>
      <c r="P1775" s="3">
        <v>137.52000000000001</v>
      </c>
      <c r="Q1775" s="3">
        <v>143.88999999999999</v>
      </c>
      <c r="R1775" s="3">
        <v>148.74</v>
      </c>
      <c r="S1775" s="3">
        <v>144.79</v>
      </c>
      <c r="T1775" s="3">
        <v>133.91</v>
      </c>
      <c r="U1775" s="3">
        <v>117.61</v>
      </c>
      <c r="V1775" s="3">
        <v>111.11</v>
      </c>
      <c r="W1775" s="3">
        <v>106.11</v>
      </c>
      <c r="X1775" s="3">
        <v>108.12</v>
      </c>
      <c r="Y1775" s="3">
        <v>109.88</v>
      </c>
      <c r="Z1775" s="3">
        <v>111.41</v>
      </c>
      <c r="AA1775" s="3">
        <v>113.91</v>
      </c>
      <c r="AB1775" s="3">
        <v>116.77</v>
      </c>
      <c r="AC1775" s="3">
        <v>118.7</v>
      </c>
      <c r="AD1775" s="3">
        <v>124.56</v>
      </c>
      <c r="AE1775" s="3">
        <v>126.03</v>
      </c>
      <c r="AF1775" s="3">
        <v>118.63</v>
      </c>
      <c r="AG1775" s="3">
        <v>105.98</v>
      </c>
      <c r="AH1775" s="3">
        <v>98.86</v>
      </c>
      <c r="AI1775" s="3">
        <v>93.03</v>
      </c>
      <c r="AJ1775" s="3">
        <v>90.16</v>
      </c>
      <c r="AK1775" s="3">
        <v>86.87</v>
      </c>
      <c r="AL1775" s="3">
        <v>89.32</v>
      </c>
      <c r="AM1775" s="3">
        <v>94.62</v>
      </c>
      <c r="AN1775" s="3">
        <v>98.92</v>
      </c>
      <c r="AO1775" s="3">
        <v>103.48</v>
      </c>
      <c r="AP1775" s="3">
        <v>105.43</v>
      </c>
      <c r="AQ1775" s="3">
        <v>107.44</v>
      </c>
      <c r="AR1775" s="3">
        <v>99.78</v>
      </c>
      <c r="AS1775" s="3">
        <v>88.38</v>
      </c>
      <c r="AT1775" s="3">
        <v>79.88</v>
      </c>
      <c r="AU1775" s="3">
        <v>75.88</v>
      </c>
      <c r="AV1775" s="3">
        <v>70.13</v>
      </c>
      <c r="AW1775" s="3">
        <v>70.599999999999994</v>
      </c>
      <c r="AX1775" s="3">
        <v>74.56</v>
      </c>
      <c r="AY1775" s="3">
        <v>77.06</v>
      </c>
    </row>
    <row r="1776" spans="1:51" x14ac:dyDescent="0.35">
      <c r="A1776" s="5">
        <f t="shared" si="28"/>
        <v>45211</v>
      </c>
      <c r="B1776" t="s">
        <v>2707</v>
      </c>
      <c r="C1776" s="2">
        <v>45211</v>
      </c>
      <c r="D1776" s="3">
        <v>133.96</v>
      </c>
      <c r="E1776" s="3">
        <v>142.22999999999999</v>
      </c>
      <c r="F1776" s="3">
        <v>147.69</v>
      </c>
      <c r="G1776" s="3">
        <v>149.08000000000001</v>
      </c>
      <c r="H1776" s="3">
        <v>145.96</v>
      </c>
      <c r="I1776" s="3">
        <v>141.83000000000001</v>
      </c>
      <c r="J1776" s="3">
        <v>136.91999999999999</v>
      </c>
      <c r="K1776" s="3">
        <v>135.12</v>
      </c>
      <c r="L1776" s="3">
        <v>134.96</v>
      </c>
      <c r="M1776" s="3">
        <v>135.91</v>
      </c>
      <c r="N1776" s="3">
        <v>138.91</v>
      </c>
      <c r="O1776" s="3">
        <v>141.47999999999999</v>
      </c>
      <c r="P1776" s="3">
        <v>147.44999999999999</v>
      </c>
      <c r="Q1776" s="3">
        <v>153.77000000000001</v>
      </c>
      <c r="R1776" s="3">
        <v>158.53</v>
      </c>
      <c r="S1776" s="3">
        <v>154.38</v>
      </c>
      <c r="T1776" s="3">
        <v>143.43</v>
      </c>
      <c r="U1776" s="3">
        <v>123.74</v>
      </c>
      <c r="V1776" s="3">
        <v>115.24</v>
      </c>
      <c r="W1776" s="3">
        <v>110.23</v>
      </c>
      <c r="X1776" s="3">
        <v>112.18</v>
      </c>
      <c r="Y1776" s="3">
        <v>113.94</v>
      </c>
      <c r="Z1776" s="3">
        <v>115.46</v>
      </c>
      <c r="AA1776" s="3">
        <v>117.46</v>
      </c>
      <c r="AB1776" s="3">
        <v>120.32</v>
      </c>
      <c r="AC1776" s="3">
        <v>122.25</v>
      </c>
      <c r="AD1776" s="3">
        <v>128.11000000000001</v>
      </c>
      <c r="AE1776" s="3">
        <v>129.58000000000001</v>
      </c>
      <c r="AF1776" s="3">
        <v>122.18</v>
      </c>
      <c r="AG1776" s="3">
        <v>107.18</v>
      </c>
      <c r="AH1776" s="3">
        <v>99.38</v>
      </c>
      <c r="AI1776" s="3">
        <v>93.55</v>
      </c>
      <c r="AJ1776" s="3">
        <v>91.54</v>
      </c>
      <c r="AK1776" s="3">
        <v>89.03</v>
      </c>
      <c r="AL1776" s="3">
        <v>91.46</v>
      </c>
      <c r="AM1776" s="3">
        <v>96.46</v>
      </c>
      <c r="AN1776" s="3">
        <v>100.76</v>
      </c>
      <c r="AO1776" s="3">
        <v>105.32</v>
      </c>
      <c r="AP1776" s="3">
        <v>107.27</v>
      </c>
      <c r="AQ1776" s="3">
        <v>109.28</v>
      </c>
      <c r="AR1776" s="3">
        <v>101.62</v>
      </c>
      <c r="AS1776" s="3">
        <v>90.22</v>
      </c>
      <c r="AT1776" s="3">
        <v>81.72</v>
      </c>
      <c r="AU1776" s="3">
        <v>77.72</v>
      </c>
      <c r="AV1776" s="3">
        <v>71.97</v>
      </c>
      <c r="AW1776" s="3">
        <v>72.44</v>
      </c>
      <c r="AX1776" s="3">
        <v>76.400000000000006</v>
      </c>
      <c r="AY1776" s="3">
        <v>78.900000000000006</v>
      </c>
    </row>
    <row r="1777" spans="1:51" x14ac:dyDescent="0.35">
      <c r="A1777" s="5">
        <f t="shared" si="28"/>
        <v>45212</v>
      </c>
      <c r="B1777" t="s">
        <v>2708</v>
      </c>
      <c r="C1777" s="2">
        <v>45212</v>
      </c>
      <c r="D1777" s="3">
        <v>136.69999999999999</v>
      </c>
      <c r="E1777" s="3">
        <v>146.25</v>
      </c>
      <c r="F1777" s="3">
        <v>151.88</v>
      </c>
      <c r="G1777" s="3">
        <v>153</v>
      </c>
      <c r="H1777" s="3">
        <v>149.80000000000001</v>
      </c>
      <c r="I1777" s="3">
        <v>144.80000000000001</v>
      </c>
      <c r="J1777" s="3">
        <v>141</v>
      </c>
      <c r="K1777" s="3">
        <v>139.19999999999999</v>
      </c>
      <c r="L1777" s="3">
        <v>139.04</v>
      </c>
      <c r="M1777" s="3">
        <v>139.99</v>
      </c>
      <c r="N1777" s="3">
        <v>142.99</v>
      </c>
      <c r="O1777" s="3">
        <v>145.56</v>
      </c>
      <c r="P1777" s="3">
        <v>151.53</v>
      </c>
      <c r="Q1777" s="3">
        <v>157.85</v>
      </c>
      <c r="R1777" s="3">
        <v>162.61000000000001</v>
      </c>
      <c r="S1777" s="3">
        <v>158.46</v>
      </c>
      <c r="T1777" s="3">
        <v>147.51</v>
      </c>
      <c r="U1777" s="3">
        <v>124.11</v>
      </c>
      <c r="V1777" s="3">
        <v>116.11</v>
      </c>
      <c r="W1777" s="3">
        <v>109.41</v>
      </c>
      <c r="X1777" s="3">
        <v>111.36</v>
      </c>
      <c r="Y1777" s="3">
        <v>113.12</v>
      </c>
      <c r="Z1777" s="3">
        <v>114.64</v>
      </c>
      <c r="AA1777" s="3">
        <v>117.64</v>
      </c>
      <c r="AB1777" s="3">
        <v>120.89</v>
      </c>
      <c r="AC1777" s="3">
        <v>122.82</v>
      </c>
      <c r="AD1777" s="3">
        <v>128.68</v>
      </c>
      <c r="AE1777" s="3">
        <v>130.15</v>
      </c>
      <c r="AF1777" s="3">
        <v>122.75</v>
      </c>
      <c r="AG1777" s="3">
        <v>106.25</v>
      </c>
      <c r="AH1777" s="3">
        <v>98.45</v>
      </c>
      <c r="AI1777" s="3">
        <v>92.95</v>
      </c>
      <c r="AJ1777" s="3">
        <v>90.94</v>
      </c>
      <c r="AK1777" s="3">
        <v>88.43</v>
      </c>
      <c r="AL1777" s="3">
        <v>90.86</v>
      </c>
      <c r="AM1777" s="3">
        <v>95.86</v>
      </c>
      <c r="AN1777" s="3">
        <v>100.16</v>
      </c>
      <c r="AO1777" s="3">
        <v>104.72</v>
      </c>
      <c r="AP1777" s="3">
        <v>106.67</v>
      </c>
      <c r="AQ1777" s="3">
        <v>108.68</v>
      </c>
      <c r="AR1777" s="3">
        <v>101.02</v>
      </c>
      <c r="AS1777" s="3">
        <v>89.62</v>
      </c>
      <c r="AT1777" s="3">
        <v>81.12</v>
      </c>
      <c r="AU1777" s="3">
        <v>77.12</v>
      </c>
      <c r="AV1777" s="3">
        <v>71.37</v>
      </c>
      <c r="AW1777" s="3">
        <v>71.84</v>
      </c>
      <c r="AX1777" s="3">
        <v>75.8</v>
      </c>
      <c r="AY1777" s="3">
        <v>78.3</v>
      </c>
    </row>
    <row r="1778" spans="1:51" x14ac:dyDescent="0.35">
      <c r="A1778" s="5">
        <f t="shared" si="28"/>
        <v>45215</v>
      </c>
      <c r="B1778" t="s">
        <v>2709</v>
      </c>
      <c r="C1778" s="2">
        <v>45215</v>
      </c>
      <c r="D1778" s="3">
        <v>121.17</v>
      </c>
      <c r="E1778" s="3">
        <v>135.72</v>
      </c>
      <c r="F1778" s="3">
        <v>142.06</v>
      </c>
      <c r="G1778" s="3">
        <v>143.83000000000001</v>
      </c>
      <c r="H1778" s="3">
        <v>140.79</v>
      </c>
      <c r="I1778" s="3">
        <v>136.22</v>
      </c>
      <c r="J1778" s="3">
        <v>132.41</v>
      </c>
      <c r="K1778" s="3">
        <v>130.59</v>
      </c>
      <c r="L1778" s="3">
        <v>130.41999999999999</v>
      </c>
      <c r="M1778" s="3">
        <v>131.36000000000001</v>
      </c>
      <c r="N1778" s="3">
        <v>134.75</v>
      </c>
      <c r="O1778" s="3">
        <v>137.35</v>
      </c>
      <c r="P1778" s="3">
        <v>143.31</v>
      </c>
      <c r="Q1778" s="3">
        <v>149.63</v>
      </c>
      <c r="R1778" s="3">
        <v>154.38999999999999</v>
      </c>
      <c r="S1778" s="3">
        <v>150.24</v>
      </c>
      <c r="T1778" s="3">
        <v>139.29</v>
      </c>
      <c r="U1778" s="3">
        <v>119.15</v>
      </c>
      <c r="V1778" s="3">
        <v>111.15</v>
      </c>
      <c r="W1778" s="3">
        <v>104.45</v>
      </c>
      <c r="X1778" s="3">
        <v>106.4</v>
      </c>
      <c r="Y1778" s="3">
        <v>108.16</v>
      </c>
      <c r="Z1778" s="3">
        <v>109.68</v>
      </c>
      <c r="AA1778" s="3">
        <v>112.68</v>
      </c>
      <c r="AB1778" s="3">
        <v>115.93</v>
      </c>
      <c r="AC1778" s="3">
        <v>117.86</v>
      </c>
      <c r="AD1778" s="3">
        <v>123.72</v>
      </c>
      <c r="AE1778" s="3">
        <v>125.19</v>
      </c>
      <c r="AF1778" s="3">
        <v>117.79</v>
      </c>
      <c r="AG1778" s="3">
        <v>103.64</v>
      </c>
      <c r="AH1778" s="3">
        <v>95.84</v>
      </c>
      <c r="AI1778" s="3">
        <v>90.34</v>
      </c>
      <c r="AJ1778" s="3">
        <v>88.33</v>
      </c>
      <c r="AK1778" s="3">
        <v>85.82</v>
      </c>
      <c r="AL1778" s="3">
        <v>88.25</v>
      </c>
      <c r="AM1778" s="3">
        <v>93.18</v>
      </c>
      <c r="AN1778" s="3">
        <v>97.97</v>
      </c>
      <c r="AO1778" s="3">
        <v>102.53</v>
      </c>
      <c r="AP1778" s="3">
        <v>104.48</v>
      </c>
      <c r="AQ1778" s="3">
        <v>106.49</v>
      </c>
      <c r="AR1778" s="3">
        <v>98.83</v>
      </c>
      <c r="AS1778" s="3">
        <v>87.43</v>
      </c>
      <c r="AT1778" s="3">
        <v>78.930000000000007</v>
      </c>
      <c r="AU1778" s="3">
        <v>74.930000000000007</v>
      </c>
      <c r="AV1778" s="3">
        <v>69.180000000000007</v>
      </c>
      <c r="AW1778" s="3">
        <v>69.650000000000006</v>
      </c>
      <c r="AX1778" s="3">
        <v>73.61</v>
      </c>
      <c r="AY1778" s="3">
        <v>76.11</v>
      </c>
    </row>
    <row r="1779" spans="1:51" x14ac:dyDescent="0.35">
      <c r="A1779" s="5">
        <f t="shared" si="28"/>
        <v>45216</v>
      </c>
      <c r="B1779" t="s">
        <v>2710</v>
      </c>
      <c r="C1779" s="2">
        <v>45216</v>
      </c>
      <c r="D1779" s="3">
        <v>122.03</v>
      </c>
      <c r="E1779" s="3">
        <v>137.22999999999999</v>
      </c>
      <c r="F1779" s="3">
        <v>143.82</v>
      </c>
      <c r="G1779" s="3">
        <v>145.65</v>
      </c>
      <c r="H1779" s="3">
        <v>142.61000000000001</v>
      </c>
      <c r="I1779" s="3">
        <v>137.81</v>
      </c>
      <c r="J1779" s="3">
        <v>133.79</v>
      </c>
      <c r="K1779" s="3">
        <v>132.09</v>
      </c>
      <c r="L1779" s="3">
        <v>132</v>
      </c>
      <c r="M1779" s="3">
        <v>132.94</v>
      </c>
      <c r="N1779" s="3">
        <v>136.54</v>
      </c>
      <c r="O1779" s="3">
        <v>139.22</v>
      </c>
      <c r="P1779" s="3">
        <v>145.18</v>
      </c>
      <c r="Q1779" s="3">
        <v>151.5</v>
      </c>
      <c r="R1779" s="3">
        <v>155.5</v>
      </c>
      <c r="S1779" s="3">
        <v>151.35</v>
      </c>
      <c r="T1779" s="3">
        <v>140.4</v>
      </c>
      <c r="U1779" s="3">
        <v>120.27</v>
      </c>
      <c r="V1779" s="3">
        <v>112.28</v>
      </c>
      <c r="W1779" s="3">
        <v>105.59</v>
      </c>
      <c r="X1779" s="3">
        <v>107.56</v>
      </c>
      <c r="Y1779" s="3">
        <v>109.33</v>
      </c>
      <c r="Z1779" s="3">
        <v>110.88</v>
      </c>
      <c r="AA1779" s="3">
        <v>113.91</v>
      </c>
      <c r="AB1779" s="3">
        <v>117.16</v>
      </c>
      <c r="AC1779" s="3">
        <v>119.09</v>
      </c>
      <c r="AD1779" s="3">
        <v>124.95</v>
      </c>
      <c r="AE1779" s="3">
        <v>126.42</v>
      </c>
      <c r="AF1779" s="3">
        <v>119.02</v>
      </c>
      <c r="AG1779" s="3">
        <v>104.42</v>
      </c>
      <c r="AH1779" s="3">
        <v>96.22</v>
      </c>
      <c r="AI1779" s="3">
        <v>90.72</v>
      </c>
      <c r="AJ1779" s="3">
        <v>88.7</v>
      </c>
      <c r="AK1779" s="3">
        <v>86.19</v>
      </c>
      <c r="AL1779" s="3">
        <v>88.61</v>
      </c>
      <c r="AM1779" s="3">
        <v>93.41</v>
      </c>
      <c r="AN1779" s="3">
        <v>98.06</v>
      </c>
      <c r="AO1779" s="3">
        <v>102.62</v>
      </c>
      <c r="AP1779" s="3">
        <v>104.57</v>
      </c>
      <c r="AQ1779" s="3">
        <v>106.58</v>
      </c>
      <c r="AR1779" s="3">
        <v>98.92</v>
      </c>
      <c r="AS1779" s="3">
        <v>87.42</v>
      </c>
      <c r="AT1779" s="3">
        <v>78.62</v>
      </c>
      <c r="AU1779" s="3">
        <v>74.62</v>
      </c>
      <c r="AV1779" s="3">
        <v>68.87</v>
      </c>
      <c r="AW1779" s="3">
        <v>69.34</v>
      </c>
      <c r="AX1779" s="3">
        <v>73.3</v>
      </c>
      <c r="AY1779" s="3">
        <v>75.8</v>
      </c>
    </row>
    <row r="1780" spans="1:51" x14ac:dyDescent="0.35">
      <c r="A1780" s="5">
        <f t="shared" si="28"/>
        <v>45217</v>
      </c>
      <c r="B1780" t="s">
        <v>2711</v>
      </c>
      <c r="C1780" s="2">
        <v>45217</v>
      </c>
      <c r="D1780" s="3">
        <v>125.83</v>
      </c>
      <c r="E1780" s="3">
        <v>142.18</v>
      </c>
      <c r="F1780" s="3">
        <v>149.31</v>
      </c>
      <c r="G1780" s="3">
        <v>151.27000000000001</v>
      </c>
      <c r="H1780" s="3">
        <v>147.59</v>
      </c>
      <c r="I1780" s="3">
        <v>143.34</v>
      </c>
      <c r="J1780" s="3">
        <v>139.27000000000001</v>
      </c>
      <c r="K1780" s="3">
        <v>137.57</v>
      </c>
      <c r="L1780" s="3">
        <v>137.47999999999999</v>
      </c>
      <c r="M1780" s="3">
        <v>138.41999999999999</v>
      </c>
      <c r="N1780" s="3">
        <v>142.02000000000001</v>
      </c>
      <c r="O1780" s="3">
        <v>145.02000000000001</v>
      </c>
      <c r="P1780" s="3">
        <v>150.97999999999999</v>
      </c>
      <c r="Q1780" s="3">
        <v>157.30000000000001</v>
      </c>
      <c r="R1780" s="3">
        <v>160.80000000000001</v>
      </c>
      <c r="S1780" s="3">
        <v>156.63999999999999</v>
      </c>
      <c r="T1780" s="3">
        <v>145.24</v>
      </c>
      <c r="U1780" s="3">
        <v>122.64</v>
      </c>
      <c r="V1780" s="3">
        <v>114.65</v>
      </c>
      <c r="W1780" s="3">
        <v>107.65</v>
      </c>
      <c r="X1780" s="3">
        <v>109.62</v>
      </c>
      <c r="Y1780" s="3">
        <v>111.39</v>
      </c>
      <c r="Z1780" s="3">
        <v>112.94</v>
      </c>
      <c r="AA1780" s="3">
        <v>116.28</v>
      </c>
      <c r="AB1780" s="3">
        <v>118.78</v>
      </c>
      <c r="AC1780" s="3">
        <v>120.71</v>
      </c>
      <c r="AD1780" s="3">
        <v>126.57</v>
      </c>
      <c r="AE1780" s="3">
        <v>128.04</v>
      </c>
      <c r="AF1780" s="3">
        <v>120.64</v>
      </c>
      <c r="AG1780" s="3">
        <v>105.66</v>
      </c>
      <c r="AH1780" s="3">
        <v>97.44</v>
      </c>
      <c r="AI1780" s="3">
        <v>91.92</v>
      </c>
      <c r="AJ1780" s="3">
        <v>89.88</v>
      </c>
      <c r="AK1780" s="3">
        <v>87.36</v>
      </c>
      <c r="AL1780" s="3">
        <v>89.76</v>
      </c>
      <c r="AM1780" s="3">
        <v>94.28</v>
      </c>
      <c r="AN1780" s="3">
        <v>98.93</v>
      </c>
      <c r="AO1780" s="3">
        <v>103.49</v>
      </c>
      <c r="AP1780" s="3">
        <v>105.44</v>
      </c>
      <c r="AQ1780" s="3">
        <v>107.45</v>
      </c>
      <c r="AR1780" s="3">
        <v>99.79</v>
      </c>
      <c r="AS1780" s="3">
        <v>88.29</v>
      </c>
      <c r="AT1780" s="3">
        <v>79.489999999999995</v>
      </c>
      <c r="AU1780" s="3">
        <v>75.489999999999995</v>
      </c>
      <c r="AV1780" s="3">
        <v>69.739999999999995</v>
      </c>
      <c r="AW1780" s="3">
        <v>70.209999999999994</v>
      </c>
      <c r="AX1780" s="3">
        <v>74.17</v>
      </c>
      <c r="AY1780" s="3">
        <v>76.67</v>
      </c>
    </row>
    <row r="1781" spans="1:51" x14ac:dyDescent="0.35">
      <c r="A1781" s="5">
        <f t="shared" si="28"/>
        <v>45218</v>
      </c>
      <c r="B1781" t="s">
        <v>2712</v>
      </c>
      <c r="C1781" s="2">
        <v>45218</v>
      </c>
      <c r="D1781" s="3">
        <v>123.63</v>
      </c>
      <c r="E1781" s="3">
        <v>141.80000000000001</v>
      </c>
      <c r="F1781" s="3">
        <v>149.53</v>
      </c>
      <c r="G1781" s="3">
        <v>151.56</v>
      </c>
      <c r="H1781" s="3">
        <v>148.81</v>
      </c>
      <c r="I1781" s="3">
        <v>143.9</v>
      </c>
      <c r="J1781" s="3">
        <v>139.9</v>
      </c>
      <c r="K1781" s="3">
        <v>137.4</v>
      </c>
      <c r="L1781" s="3">
        <v>137.31</v>
      </c>
      <c r="M1781" s="3">
        <v>138.25</v>
      </c>
      <c r="N1781" s="3">
        <v>141.85</v>
      </c>
      <c r="O1781" s="3">
        <v>144.41</v>
      </c>
      <c r="P1781" s="3">
        <v>150.97</v>
      </c>
      <c r="Q1781" s="3">
        <v>157.41</v>
      </c>
      <c r="R1781" s="3">
        <v>160.91</v>
      </c>
      <c r="S1781" s="3">
        <v>156.75</v>
      </c>
      <c r="T1781" s="3">
        <v>145.35</v>
      </c>
      <c r="U1781" s="3">
        <v>123.26</v>
      </c>
      <c r="V1781" s="3">
        <v>115.27</v>
      </c>
      <c r="W1781" s="3">
        <v>108.27</v>
      </c>
      <c r="X1781" s="3">
        <v>110.24</v>
      </c>
      <c r="Y1781" s="3">
        <v>112.01</v>
      </c>
      <c r="Z1781" s="3">
        <v>113.56</v>
      </c>
      <c r="AA1781" s="3">
        <v>116.28</v>
      </c>
      <c r="AB1781" s="3">
        <v>118.78</v>
      </c>
      <c r="AC1781" s="3">
        <v>120.71</v>
      </c>
      <c r="AD1781" s="3">
        <v>126.57</v>
      </c>
      <c r="AE1781" s="3">
        <v>128.04</v>
      </c>
      <c r="AF1781" s="3">
        <v>120.64</v>
      </c>
      <c r="AG1781" s="3">
        <v>105.04</v>
      </c>
      <c r="AH1781" s="3">
        <v>96.82</v>
      </c>
      <c r="AI1781" s="3">
        <v>91.3</v>
      </c>
      <c r="AJ1781" s="3">
        <v>89.26</v>
      </c>
      <c r="AK1781" s="3">
        <v>86.74</v>
      </c>
      <c r="AL1781" s="3">
        <v>89.14</v>
      </c>
      <c r="AM1781" s="3">
        <v>94.8</v>
      </c>
      <c r="AN1781" s="3">
        <v>99.45</v>
      </c>
      <c r="AO1781" s="3">
        <v>104.01</v>
      </c>
      <c r="AP1781" s="3">
        <v>105.96</v>
      </c>
      <c r="AQ1781" s="3">
        <v>107.97</v>
      </c>
      <c r="AR1781" s="3">
        <v>100.31</v>
      </c>
      <c r="AS1781" s="3">
        <v>88.31</v>
      </c>
      <c r="AT1781" s="3">
        <v>79.510000000000005</v>
      </c>
      <c r="AU1781" s="3">
        <v>75.510000000000005</v>
      </c>
      <c r="AV1781" s="3">
        <v>69.760000000000005</v>
      </c>
      <c r="AW1781" s="3">
        <v>70.23</v>
      </c>
      <c r="AX1781" s="3">
        <v>74.19</v>
      </c>
      <c r="AY1781" s="3">
        <v>76.69</v>
      </c>
    </row>
    <row r="1782" spans="1:51" x14ac:dyDescent="0.35">
      <c r="A1782" s="5">
        <f t="shared" si="28"/>
        <v>45219</v>
      </c>
      <c r="B1782" t="s">
        <v>2713</v>
      </c>
      <c r="C1782" s="2">
        <v>45219</v>
      </c>
      <c r="D1782" s="3">
        <v>126.19</v>
      </c>
      <c r="E1782" s="3">
        <v>144.16999999999999</v>
      </c>
      <c r="F1782" s="3">
        <v>151.91</v>
      </c>
      <c r="G1782" s="3">
        <v>153.38999999999999</v>
      </c>
      <c r="H1782" s="3">
        <v>150.63999999999999</v>
      </c>
      <c r="I1782" s="3">
        <v>145.61000000000001</v>
      </c>
      <c r="J1782" s="3">
        <v>141.61000000000001</v>
      </c>
      <c r="K1782" s="3">
        <v>139.11000000000001</v>
      </c>
      <c r="L1782" s="3">
        <v>139.52000000000001</v>
      </c>
      <c r="M1782" s="3">
        <v>140.46</v>
      </c>
      <c r="N1782" s="3">
        <v>143.41</v>
      </c>
      <c r="O1782" s="3">
        <v>144.97999999999999</v>
      </c>
      <c r="P1782" s="3">
        <v>151.99</v>
      </c>
      <c r="Q1782" s="3">
        <v>158.99</v>
      </c>
      <c r="R1782" s="3">
        <v>162.49</v>
      </c>
      <c r="S1782" s="3">
        <v>158.33000000000001</v>
      </c>
      <c r="T1782" s="3">
        <v>146.33000000000001</v>
      </c>
      <c r="U1782" s="3">
        <v>123.03</v>
      </c>
      <c r="V1782" s="3">
        <v>114.03</v>
      </c>
      <c r="W1782" s="3">
        <v>107.03</v>
      </c>
      <c r="X1782" s="3">
        <v>109</v>
      </c>
      <c r="Y1782" s="3">
        <v>110.77</v>
      </c>
      <c r="Z1782" s="3">
        <v>112.32</v>
      </c>
      <c r="AA1782" s="3">
        <v>115.04</v>
      </c>
      <c r="AB1782" s="3">
        <v>117.54</v>
      </c>
      <c r="AC1782" s="3">
        <v>119.47</v>
      </c>
      <c r="AD1782" s="3">
        <v>125.33</v>
      </c>
      <c r="AE1782" s="3">
        <v>126.8</v>
      </c>
      <c r="AF1782" s="3">
        <v>119.4</v>
      </c>
      <c r="AG1782" s="3">
        <v>104.6</v>
      </c>
      <c r="AH1782" s="3">
        <v>96.38</v>
      </c>
      <c r="AI1782" s="3">
        <v>90.86</v>
      </c>
      <c r="AJ1782" s="3">
        <v>88.82</v>
      </c>
      <c r="AK1782" s="3">
        <v>86.3</v>
      </c>
      <c r="AL1782" s="3">
        <v>88.7</v>
      </c>
      <c r="AM1782" s="3">
        <v>94.36</v>
      </c>
      <c r="AN1782" s="3">
        <v>99.01</v>
      </c>
      <c r="AO1782" s="3">
        <v>103.57</v>
      </c>
      <c r="AP1782" s="3">
        <v>105.52</v>
      </c>
      <c r="AQ1782" s="3">
        <v>107.53</v>
      </c>
      <c r="AR1782" s="3">
        <v>99.87</v>
      </c>
      <c r="AS1782" s="3">
        <v>87.87</v>
      </c>
      <c r="AT1782" s="3">
        <v>79.069999999999993</v>
      </c>
      <c r="AU1782" s="3">
        <v>75.069999999999993</v>
      </c>
      <c r="AV1782" s="3">
        <v>69.319999999999993</v>
      </c>
      <c r="AW1782" s="3">
        <v>69.790000000000006</v>
      </c>
      <c r="AX1782" s="3">
        <v>73.75</v>
      </c>
      <c r="AY1782" s="3">
        <v>76.55</v>
      </c>
    </row>
    <row r="1783" spans="1:51" x14ac:dyDescent="0.35">
      <c r="A1783" s="5">
        <f t="shared" si="28"/>
        <v>45222</v>
      </c>
      <c r="B1783" t="s">
        <v>2714</v>
      </c>
      <c r="C1783" s="2">
        <v>45222</v>
      </c>
      <c r="D1783" s="3">
        <v>126.75</v>
      </c>
      <c r="E1783" s="3">
        <v>144.28</v>
      </c>
      <c r="F1783" s="3">
        <v>152.07</v>
      </c>
      <c r="G1783" s="3">
        <v>153.99</v>
      </c>
      <c r="H1783" s="3">
        <v>151.24</v>
      </c>
      <c r="I1783" s="3">
        <v>145.76</v>
      </c>
      <c r="J1783" s="3">
        <v>141.76</v>
      </c>
      <c r="K1783" s="3">
        <v>139.26</v>
      </c>
      <c r="L1783" s="3">
        <v>139.66999999999999</v>
      </c>
      <c r="M1783" s="3">
        <v>140.61000000000001</v>
      </c>
      <c r="N1783" s="3">
        <v>143.56</v>
      </c>
      <c r="O1783" s="3">
        <v>145.13</v>
      </c>
      <c r="P1783" s="3">
        <v>152.13999999999999</v>
      </c>
      <c r="Q1783" s="3">
        <v>159.13999999999999</v>
      </c>
      <c r="R1783" s="3">
        <v>162.63999999999999</v>
      </c>
      <c r="S1783" s="3">
        <v>158.47999999999999</v>
      </c>
      <c r="T1783" s="3">
        <v>146.47999999999999</v>
      </c>
      <c r="U1783" s="3">
        <v>123.48</v>
      </c>
      <c r="V1783" s="3">
        <v>114.48</v>
      </c>
      <c r="W1783" s="3">
        <v>107.48</v>
      </c>
      <c r="X1783" s="3">
        <v>109.45</v>
      </c>
      <c r="Y1783" s="3">
        <v>111.22</v>
      </c>
      <c r="Z1783" s="3">
        <v>112.77</v>
      </c>
      <c r="AA1783" s="3">
        <v>116.03</v>
      </c>
      <c r="AB1783" s="3">
        <v>118.53</v>
      </c>
      <c r="AC1783" s="3">
        <v>120.46</v>
      </c>
      <c r="AD1783" s="3">
        <v>126.32</v>
      </c>
      <c r="AE1783" s="3">
        <v>127.79</v>
      </c>
      <c r="AF1783" s="3">
        <v>120.39</v>
      </c>
      <c r="AG1783" s="3">
        <v>105.49</v>
      </c>
      <c r="AH1783" s="3">
        <v>97.27</v>
      </c>
      <c r="AI1783" s="3">
        <v>91.75</v>
      </c>
      <c r="AJ1783" s="3">
        <v>89.71</v>
      </c>
      <c r="AK1783" s="3">
        <v>87.19</v>
      </c>
      <c r="AL1783" s="3">
        <v>89.59</v>
      </c>
      <c r="AM1783" s="3">
        <v>94.59</v>
      </c>
      <c r="AN1783" s="3">
        <v>99.24</v>
      </c>
      <c r="AO1783" s="3">
        <v>103.8</v>
      </c>
      <c r="AP1783" s="3">
        <v>105.75</v>
      </c>
      <c r="AQ1783" s="3">
        <v>107.76</v>
      </c>
      <c r="AR1783" s="3">
        <v>100.1</v>
      </c>
      <c r="AS1783" s="3">
        <v>88.1</v>
      </c>
      <c r="AT1783" s="3">
        <v>79.3</v>
      </c>
      <c r="AU1783" s="3">
        <v>75.3</v>
      </c>
      <c r="AV1783" s="3">
        <v>69.55</v>
      </c>
      <c r="AW1783" s="3">
        <v>70.02</v>
      </c>
      <c r="AX1783" s="3">
        <v>73.98</v>
      </c>
      <c r="AY1783" s="3">
        <v>76.58</v>
      </c>
    </row>
    <row r="1784" spans="1:51" x14ac:dyDescent="0.35">
      <c r="A1784" s="5">
        <f t="shared" si="28"/>
        <v>45223</v>
      </c>
      <c r="B1784" t="s">
        <v>2715</v>
      </c>
      <c r="C1784" s="2">
        <v>45223</v>
      </c>
      <c r="D1784" s="3">
        <v>122.15</v>
      </c>
      <c r="E1784" s="3">
        <v>137.38</v>
      </c>
      <c r="F1784" s="3">
        <v>145.16</v>
      </c>
      <c r="G1784" s="3">
        <v>146.78</v>
      </c>
      <c r="H1784" s="3">
        <v>143.75</v>
      </c>
      <c r="I1784" s="3">
        <v>138.65</v>
      </c>
      <c r="J1784" s="3">
        <v>135.05000000000001</v>
      </c>
      <c r="K1784" s="3">
        <v>132.55000000000001</v>
      </c>
      <c r="L1784" s="3">
        <v>132.96</v>
      </c>
      <c r="M1784" s="3">
        <v>133.9</v>
      </c>
      <c r="N1784" s="3">
        <v>136.85</v>
      </c>
      <c r="O1784" s="3">
        <v>137.78</v>
      </c>
      <c r="P1784" s="3">
        <v>145.97999999999999</v>
      </c>
      <c r="Q1784" s="3">
        <v>153.38</v>
      </c>
      <c r="R1784" s="3">
        <v>156.88</v>
      </c>
      <c r="S1784" s="3">
        <v>152.72</v>
      </c>
      <c r="T1784" s="3">
        <v>141.52000000000001</v>
      </c>
      <c r="U1784" s="3">
        <v>121.52</v>
      </c>
      <c r="V1784" s="3">
        <v>113.52</v>
      </c>
      <c r="W1784" s="3">
        <v>106.52</v>
      </c>
      <c r="X1784" s="3">
        <v>108.49</v>
      </c>
      <c r="Y1784" s="3">
        <v>110.25</v>
      </c>
      <c r="Z1784" s="3">
        <v>111.8</v>
      </c>
      <c r="AA1784" s="3">
        <v>115.05</v>
      </c>
      <c r="AB1784" s="3">
        <v>117.53</v>
      </c>
      <c r="AC1784" s="3">
        <v>119.45</v>
      </c>
      <c r="AD1784" s="3">
        <v>125.29</v>
      </c>
      <c r="AE1784" s="3">
        <v>126.75</v>
      </c>
      <c r="AF1784" s="3">
        <v>119.34</v>
      </c>
      <c r="AG1784" s="3">
        <v>105.33</v>
      </c>
      <c r="AH1784" s="3">
        <v>97.09</v>
      </c>
      <c r="AI1784" s="3">
        <v>91.56</v>
      </c>
      <c r="AJ1784" s="3">
        <v>89.5</v>
      </c>
      <c r="AK1784" s="3">
        <v>86.94</v>
      </c>
      <c r="AL1784" s="3">
        <v>89.29</v>
      </c>
      <c r="AM1784" s="3">
        <v>95.8</v>
      </c>
      <c r="AN1784" s="3">
        <v>100.45</v>
      </c>
      <c r="AO1784" s="3">
        <v>105.01</v>
      </c>
      <c r="AP1784" s="3">
        <v>106.96</v>
      </c>
      <c r="AQ1784" s="3">
        <v>108.97</v>
      </c>
      <c r="AR1784" s="3">
        <v>101.31</v>
      </c>
      <c r="AS1784" s="3">
        <v>89.31</v>
      </c>
      <c r="AT1784" s="3">
        <v>80.510000000000005</v>
      </c>
      <c r="AU1784" s="3">
        <v>76.510000000000005</v>
      </c>
      <c r="AV1784" s="3">
        <v>70.760000000000005</v>
      </c>
      <c r="AW1784" s="3">
        <v>71.23</v>
      </c>
      <c r="AX1784" s="3">
        <v>75.19</v>
      </c>
      <c r="AY1784" s="3">
        <v>77.790000000000006</v>
      </c>
    </row>
    <row r="1785" spans="1:51" x14ac:dyDescent="0.35">
      <c r="A1785" s="5">
        <f t="shared" si="28"/>
        <v>45224</v>
      </c>
      <c r="B1785" t="s">
        <v>2716</v>
      </c>
      <c r="C1785" s="2">
        <v>45224</v>
      </c>
      <c r="D1785" s="3">
        <v>124.21</v>
      </c>
      <c r="E1785" s="3">
        <v>136.15</v>
      </c>
      <c r="F1785" s="3">
        <v>143.68</v>
      </c>
      <c r="G1785" s="3">
        <v>144.94</v>
      </c>
      <c r="H1785" s="3">
        <v>141.69999999999999</v>
      </c>
      <c r="I1785" s="3">
        <v>136.6</v>
      </c>
      <c r="J1785" s="3">
        <v>133</v>
      </c>
      <c r="K1785" s="3">
        <v>130.5</v>
      </c>
      <c r="L1785" s="3">
        <v>130.91</v>
      </c>
      <c r="M1785" s="3">
        <v>131.85</v>
      </c>
      <c r="N1785" s="3">
        <v>134.80000000000001</v>
      </c>
      <c r="O1785" s="3">
        <v>135.84</v>
      </c>
      <c r="P1785" s="3">
        <v>144.49</v>
      </c>
      <c r="Q1785" s="3">
        <v>151.94</v>
      </c>
      <c r="R1785" s="3">
        <v>155.5</v>
      </c>
      <c r="S1785" s="3">
        <v>151.38999999999999</v>
      </c>
      <c r="T1785" s="3">
        <v>140.25</v>
      </c>
      <c r="U1785" s="3">
        <v>120.51</v>
      </c>
      <c r="V1785" s="3">
        <v>112.52</v>
      </c>
      <c r="W1785" s="3">
        <v>107.02</v>
      </c>
      <c r="X1785" s="3">
        <v>109</v>
      </c>
      <c r="Y1785" s="3">
        <v>110.76</v>
      </c>
      <c r="Z1785" s="3">
        <v>112.31</v>
      </c>
      <c r="AA1785" s="3">
        <v>116.06</v>
      </c>
      <c r="AB1785" s="3">
        <v>118.54</v>
      </c>
      <c r="AC1785" s="3">
        <v>120.47</v>
      </c>
      <c r="AD1785" s="3">
        <v>126.31</v>
      </c>
      <c r="AE1785" s="3">
        <v>127.77</v>
      </c>
      <c r="AF1785" s="3">
        <v>120.36</v>
      </c>
      <c r="AG1785" s="3">
        <v>104.87</v>
      </c>
      <c r="AH1785" s="3">
        <v>97.47</v>
      </c>
      <c r="AI1785" s="3">
        <v>91.95</v>
      </c>
      <c r="AJ1785" s="3">
        <v>89.89</v>
      </c>
      <c r="AK1785" s="3">
        <v>87.9</v>
      </c>
      <c r="AL1785" s="3">
        <v>90.27</v>
      </c>
      <c r="AM1785" s="3">
        <v>94.98</v>
      </c>
      <c r="AN1785" s="3">
        <v>99.18</v>
      </c>
      <c r="AO1785" s="3">
        <v>103.28</v>
      </c>
      <c r="AP1785" s="3">
        <v>105.23</v>
      </c>
      <c r="AQ1785" s="3">
        <v>107.24</v>
      </c>
      <c r="AR1785" s="3">
        <v>99.58</v>
      </c>
      <c r="AS1785" s="3">
        <v>88.38</v>
      </c>
      <c r="AT1785" s="3">
        <v>79.58</v>
      </c>
      <c r="AU1785" s="3">
        <v>75.58</v>
      </c>
      <c r="AV1785" s="3">
        <v>69.83</v>
      </c>
      <c r="AW1785" s="3">
        <v>70.3</v>
      </c>
      <c r="AX1785" s="3">
        <v>74.260000000000005</v>
      </c>
      <c r="AY1785" s="3">
        <v>77.36</v>
      </c>
    </row>
    <row r="1786" spans="1:51" x14ac:dyDescent="0.35">
      <c r="A1786" s="5">
        <f t="shared" si="28"/>
        <v>45225</v>
      </c>
      <c r="B1786" t="s">
        <v>2717</v>
      </c>
      <c r="C1786" s="2">
        <v>45225</v>
      </c>
      <c r="D1786" s="3">
        <v>126.12</v>
      </c>
      <c r="E1786" s="3">
        <v>137.41999999999999</v>
      </c>
      <c r="F1786" s="3">
        <v>144.38999999999999</v>
      </c>
      <c r="G1786" s="3">
        <v>146.38999999999999</v>
      </c>
      <c r="H1786" s="3">
        <v>142.99</v>
      </c>
      <c r="I1786" s="3">
        <v>137.4</v>
      </c>
      <c r="J1786" s="3">
        <v>133.30000000000001</v>
      </c>
      <c r="K1786" s="3">
        <v>130.9</v>
      </c>
      <c r="L1786" s="3">
        <v>131.31</v>
      </c>
      <c r="M1786" s="3">
        <v>132.25</v>
      </c>
      <c r="N1786" s="3">
        <v>135.19999999999999</v>
      </c>
      <c r="O1786" s="3">
        <v>136.62</v>
      </c>
      <c r="P1786" s="3">
        <v>145.31</v>
      </c>
      <c r="Q1786" s="3">
        <v>152.91999999999999</v>
      </c>
      <c r="R1786" s="3">
        <v>156.66</v>
      </c>
      <c r="S1786" s="3">
        <v>152.54</v>
      </c>
      <c r="T1786" s="3">
        <v>141.4</v>
      </c>
      <c r="U1786" s="3">
        <v>121.24</v>
      </c>
      <c r="V1786" s="3">
        <v>113.25</v>
      </c>
      <c r="W1786" s="3">
        <v>107.75</v>
      </c>
      <c r="X1786" s="3">
        <v>109.25</v>
      </c>
      <c r="Y1786" s="3">
        <v>111.01</v>
      </c>
      <c r="Z1786" s="3">
        <v>112.56</v>
      </c>
      <c r="AA1786" s="3">
        <v>116.46</v>
      </c>
      <c r="AB1786" s="3">
        <v>118.94</v>
      </c>
      <c r="AC1786" s="3">
        <v>120.87</v>
      </c>
      <c r="AD1786" s="3">
        <v>126.76</v>
      </c>
      <c r="AE1786" s="3">
        <v>128.22</v>
      </c>
      <c r="AF1786" s="3">
        <v>120.81</v>
      </c>
      <c r="AG1786" s="3">
        <v>103.48</v>
      </c>
      <c r="AH1786" s="3">
        <v>96.08</v>
      </c>
      <c r="AI1786" s="3">
        <v>90.57</v>
      </c>
      <c r="AJ1786" s="3">
        <v>90.13</v>
      </c>
      <c r="AK1786" s="3">
        <v>89.83</v>
      </c>
      <c r="AL1786" s="3">
        <v>92.2</v>
      </c>
      <c r="AM1786" s="3">
        <v>96.85</v>
      </c>
      <c r="AN1786" s="3">
        <v>101.05</v>
      </c>
      <c r="AO1786" s="3">
        <v>105.15</v>
      </c>
      <c r="AP1786" s="3">
        <v>106.77</v>
      </c>
      <c r="AQ1786" s="3">
        <v>108.78</v>
      </c>
      <c r="AR1786" s="3">
        <v>101.12</v>
      </c>
      <c r="AS1786" s="3">
        <v>90.22</v>
      </c>
      <c r="AT1786" s="3">
        <v>81.42</v>
      </c>
      <c r="AU1786" s="3">
        <v>77.42</v>
      </c>
      <c r="AV1786" s="3">
        <v>71.67</v>
      </c>
      <c r="AW1786" s="3">
        <v>72.14</v>
      </c>
      <c r="AX1786" s="3">
        <v>76.099999999999994</v>
      </c>
      <c r="AY1786" s="3">
        <v>79.5</v>
      </c>
    </row>
    <row r="1787" spans="1:51" x14ac:dyDescent="0.35">
      <c r="A1787" s="5">
        <f t="shared" si="28"/>
        <v>45226</v>
      </c>
      <c r="B1787" t="s">
        <v>2718</v>
      </c>
      <c r="C1787" s="2">
        <v>45226</v>
      </c>
      <c r="D1787" s="3">
        <v>125.78</v>
      </c>
      <c r="E1787" s="3">
        <v>137.72999999999999</v>
      </c>
      <c r="F1787" s="3">
        <v>144.66</v>
      </c>
      <c r="G1787" s="3">
        <v>146.38999999999999</v>
      </c>
      <c r="H1787" s="3">
        <v>142.99</v>
      </c>
      <c r="I1787" s="3">
        <v>137.49</v>
      </c>
      <c r="J1787" s="3">
        <v>133.38999999999999</v>
      </c>
      <c r="K1787" s="3">
        <v>130.99</v>
      </c>
      <c r="L1787" s="3">
        <v>131.34</v>
      </c>
      <c r="M1787" s="3">
        <v>132.28</v>
      </c>
      <c r="N1787" s="3">
        <v>135.22999999999999</v>
      </c>
      <c r="O1787" s="3">
        <v>136.66</v>
      </c>
      <c r="P1787" s="3">
        <v>145.35</v>
      </c>
      <c r="Q1787" s="3">
        <v>152.96</v>
      </c>
      <c r="R1787" s="3">
        <v>156.71</v>
      </c>
      <c r="S1787" s="3">
        <v>152.59</v>
      </c>
      <c r="T1787" s="3">
        <v>141.44999999999999</v>
      </c>
      <c r="U1787" s="3">
        <v>122.35</v>
      </c>
      <c r="V1787" s="3">
        <v>114.36</v>
      </c>
      <c r="W1787" s="3">
        <v>108.86</v>
      </c>
      <c r="X1787" s="3">
        <v>110.36</v>
      </c>
      <c r="Y1787" s="3">
        <v>112.12</v>
      </c>
      <c r="Z1787" s="3">
        <v>113.67</v>
      </c>
      <c r="AA1787" s="3">
        <v>117.57</v>
      </c>
      <c r="AB1787" s="3">
        <v>120.05</v>
      </c>
      <c r="AC1787" s="3">
        <v>121.98</v>
      </c>
      <c r="AD1787" s="3">
        <v>126.98</v>
      </c>
      <c r="AE1787" s="3">
        <v>128.44</v>
      </c>
      <c r="AF1787" s="3">
        <v>121.03</v>
      </c>
      <c r="AG1787" s="3">
        <v>103.53</v>
      </c>
      <c r="AH1787" s="3">
        <v>96.13</v>
      </c>
      <c r="AI1787" s="3">
        <v>90.62</v>
      </c>
      <c r="AJ1787" s="3">
        <v>90.18</v>
      </c>
      <c r="AK1787" s="3">
        <v>89.88</v>
      </c>
      <c r="AL1787" s="3">
        <v>92.25</v>
      </c>
      <c r="AM1787" s="3">
        <v>96.35</v>
      </c>
      <c r="AN1787" s="3">
        <v>100.55</v>
      </c>
      <c r="AO1787" s="3">
        <v>104.66</v>
      </c>
      <c r="AP1787" s="3">
        <v>106.28</v>
      </c>
      <c r="AQ1787" s="3">
        <v>108.29</v>
      </c>
      <c r="AR1787" s="3">
        <v>100.63</v>
      </c>
      <c r="AS1787" s="3">
        <v>90.03</v>
      </c>
      <c r="AT1787" s="3">
        <v>81.23</v>
      </c>
      <c r="AU1787" s="3">
        <v>77.23</v>
      </c>
      <c r="AV1787" s="3">
        <v>71.48</v>
      </c>
      <c r="AW1787" s="3">
        <v>71.959999999999994</v>
      </c>
      <c r="AX1787" s="3">
        <v>75.92</v>
      </c>
      <c r="AY1787" s="3">
        <v>79.319999999999993</v>
      </c>
    </row>
    <row r="1788" spans="1:51" x14ac:dyDescent="0.35">
      <c r="A1788" s="5">
        <f t="shared" si="28"/>
        <v>45229</v>
      </c>
      <c r="B1788" t="s">
        <v>2719</v>
      </c>
      <c r="C1788" s="2">
        <v>45229</v>
      </c>
      <c r="D1788" s="3">
        <v>127.86</v>
      </c>
      <c r="E1788" s="3">
        <v>137.99</v>
      </c>
      <c r="F1788" s="3">
        <v>144.94</v>
      </c>
      <c r="G1788" s="3">
        <v>147.21</v>
      </c>
      <c r="H1788" s="3">
        <v>143.47</v>
      </c>
      <c r="I1788" s="3">
        <v>137.83000000000001</v>
      </c>
      <c r="J1788" s="3">
        <v>133.51</v>
      </c>
      <c r="K1788" s="3">
        <v>131.11000000000001</v>
      </c>
      <c r="L1788" s="3">
        <v>131.46</v>
      </c>
      <c r="M1788" s="3">
        <v>132.4</v>
      </c>
      <c r="N1788" s="3">
        <v>135.35</v>
      </c>
      <c r="O1788" s="3">
        <v>136.47999999999999</v>
      </c>
      <c r="P1788" s="3">
        <v>144.91999999999999</v>
      </c>
      <c r="Q1788" s="3">
        <v>152.53</v>
      </c>
      <c r="R1788" s="3">
        <v>156.28</v>
      </c>
      <c r="S1788" s="3">
        <v>152.16</v>
      </c>
      <c r="T1788" s="3">
        <v>141.02000000000001</v>
      </c>
      <c r="U1788" s="3">
        <v>121.75</v>
      </c>
      <c r="V1788" s="3">
        <v>113.76</v>
      </c>
      <c r="W1788" s="3">
        <v>108.26</v>
      </c>
      <c r="X1788" s="3">
        <v>109.76</v>
      </c>
      <c r="Y1788" s="3">
        <v>111.52</v>
      </c>
      <c r="Z1788" s="3">
        <v>113.07</v>
      </c>
      <c r="AA1788" s="3">
        <v>117.33</v>
      </c>
      <c r="AB1788" s="3">
        <v>119.81</v>
      </c>
      <c r="AC1788" s="3">
        <v>121.74</v>
      </c>
      <c r="AD1788" s="3">
        <v>126.74</v>
      </c>
      <c r="AE1788" s="3">
        <v>128.19999999999999</v>
      </c>
      <c r="AF1788" s="3">
        <v>120.79</v>
      </c>
      <c r="AG1788" s="3">
        <v>103.79</v>
      </c>
      <c r="AH1788" s="3">
        <v>96.39</v>
      </c>
      <c r="AI1788" s="3">
        <v>90.88</v>
      </c>
      <c r="AJ1788" s="3">
        <v>90.44</v>
      </c>
      <c r="AK1788" s="3">
        <v>90.14</v>
      </c>
      <c r="AL1788" s="3">
        <v>92.51</v>
      </c>
      <c r="AM1788" s="3">
        <v>96.51</v>
      </c>
      <c r="AN1788" s="3">
        <v>100.71</v>
      </c>
      <c r="AO1788" s="3">
        <v>104.82</v>
      </c>
      <c r="AP1788" s="3">
        <v>106.44</v>
      </c>
      <c r="AQ1788" s="3">
        <v>108.45</v>
      </c>
      <c r="AR1788" s="3">
        <v>100.79</v>
      </c>
      <c r="AS1788" s="3">
        <v>90.09</v>
      </c>
      <c r="AT1788" s="3">
        <v>81.290000000000006</v>
      </c>
      <c r="AU1788" s="3">
        <v>77.290000000000006</v>
      </c>
      <c r="AV1788" s="3">
        <v>71.540000000000006</v>
      </c>
      <c r="AW1788" s="3">
        <v>72.02</v>
      </c>
      <c r="AX1788" s="3">
        <v>75.98</v>
      </c>
      <c r="AY1788" s="3">
        <v>79.38</v>
      </c>
    </row>
    <row r="1789" spans="1:51" x14ac:dyDescent="0.35">
      <c r="A1789" s="5">
        <f t="shared" si="28"/>
        <v>45230</v>
      </c>
      <c r="B1789" t="s">
        <v>2720</v>
      </c>
      <c r="C1789" s="2">
        <v>45230</v>
      </c>
      <c r="D1789" s="3">
        <v>124.07</v>
      </c>
      <c r="E1789" s="3">
        <v>131.51</v>
      </c>
      <c r="F1789" s="3">
        <v>133.91</v>
      </c>
      <c r="G1789" s="3">
        <v>130.56</v>
      </c>
      <c r="H1789" s="3">
        <v>125.76</v>
      </c>
      <c r="I1789" s="3">
        <v>121.36</v>
      </c>
      <c r="J1789" s="3">
        <v>119.06</v>
      </c>
      <c r="K1789" s="3">
        <v>119.41</v>
      </c>
      <c r="L1789" s="3">
        <v>120.35</v>
      </c>
      <c r="M1789" s="3">
        <v>123.75</v>
      </c>
      <c r="N1789" s="3">
        <v>126.37</v>
      </c>
      <c r="O1789" s="3">
        <v>135.11000000000001</v>
      </c>
      <c r="P1789" s="3">
        <v>142.72</v>
      </c>
      <c r="Q1789" s="3">
        <v>146.02000000000001</v>
      </c>
      <c r="R1789" s="3">
        <v>141.9</v>
      </c>
      <c r="S1789" s="3">
        <v>130.9</v>
      </c>
      <c r="T1789" s="3">
        <v>114.64</v>
      </c>
      <c r="U1789" s="3">
        <v>107.64</v>
      </c>
      <c r="V1789" s="3">
        <v>102.14</v>
      </c>
      <c r="W1789" s="3">
        <v>103.64</v>
      </c>
      <c r="X1789" s="3">
        <v>105.4</v>
      </c>
      <c r="Y1789" s="3">
        <v>106.95</v>
      </c>
      <c r="Z1789" s="3">
        <v>112.23</v>
      </c>
      <c r="AA1789" s="3">
        <v>114.71</v>
      </c>
      <c r="AB1789" s="3">
        <v>116.64</v>
      </c>
      <c r="AC1789" s="3">
        <v>121.64</v>
      </c>
      <c r="AD1789" s="3">
        <v>123.1</v>
      </c>
      <c r="AE1789" s="3">
        <v>115.69</v>
      </c>
      <c r="AF1789" s="3">
        <v>101.29</v>
      </c>
      <c r="AG1789" s="3">
        <v>93.89</v>
      </c>
      <c r="AH1789" s="3">
        <v>88.38</v>
      </c>
      <c r="AI1789" s="3">
        <v>87.94</v>
      </c>
      <c r="AJ1789" s="3">
        <v>87.64</v>
      </c>
      <c r="AK1789" s="3">
        <v>90.01</v>
      </c>
      <c r="AL1789" s="3">
        <v>94.01</v>
      </c>
      <c r="AM1789" s="3">
        <v>98.21</v>
      </c>
      <c r="AN1789" s="3">
        <v>102.32</v>
      </c>
      <c r="AO1789" s="3">
        <v>103.94</v>
      </c>
      <c r="AP1789" s="3">
        <v>105.95</v>
      </c>
      <c r="AQ1789" s="3">
        <v>98.29</v>
      </c>
      <c r="AR1789" s="3">
        <v>88.09</v>
      </c>
      <c r="AS1789" s="3">
        <v>79.290000000000006</v>
      </c>
      <c r="AT1789" s="3">
        <v>75.290000000000006</v>
      </c>
      <c r="AU1789" s="3">
        <v>69.540000000000006</v>
      </c>
      <c r="AV1789" s="3">
        <v>70.02</v>
      </c>
      <c r="AW1789" s="3">
        <v>73.98</v>
      </c>
      <c r="AX1789" s="3">
        <v>77.38</v>
      </c>
      <c r="AY1789" s="3">
        <v>80.88</v>
      </c>
    </row>
    <row r="1790" spans="1:51" x14ac:dyDescent="0.35">
      <c r="A1790" s="5">
        <f t="shared" si="28"/>
        <v>45231</v>
      </c>
      <c r="B1790" t="s">
        <v>2721</v>
      </c>
      <c r="C1790" s="2">
        <v>45231</v>
      </c>
      <c r="D1790" s="3">
        <v>122.31</v>
      </c>
      <c r="E1790" s="3">
        <v>130.34</v>
      </c>
      <c r="F1790" s="3">
        <v>132.56</v>
      </c>
      <c r="G1790" s="3">
        <v>129.43</v>
      </c>
      <c r="H1790" s="3">
        <v>124.84</v>
      </c>
      <c r="I1790" s="3">
        <v>120.74</v>
      </c>
      <c r="J1790" s="3">
        <v>118.74</v>
      </c>
      <c r="K1790" s="3">
        <v>119.09</v>
      </c>
      <c r="L1790" s="3">
        <v>120.03</v>
      </c>
      <c r="M1790" s="3">
        <v>123.43</v>
      </c>
      <c r="N1790" s="3">
        <v>125.43</v>
      </c>
      <c r="O1790" s="3">
        <v>133.88999999999999</v>
      </c>
      <c r="P1790" s="3">
        <v>141.76</v>
      </c>
      <c r="Q1790" s="3">
        <v>145.1</v>
      </c>
      <c r="R1790" s="3">
        <v>140.99</v>
      </c>
      <c r="S1790" s="3">
        <v>130.01</v>
      </c>
      <c r="T1790" s="3">
        <v>113.67</v>
      </c>
      <c r="U1790" s="3">
        <v>106.67</v>
      </c>
      <c r="V1790" s="3">
        <v>101.17</v>
      </c>
      <c r="W1790" s="3">
        <v>102.67</v>
      </c>
      <c r="X1790" s="3">
        <v>104.43</v>
      </c>
      <c r="Y1790" s="3">
        <v>105.98</v>
      </c>
      <c r="Z1790" s="3">
        <v>110.72</v>
      </c>
      <c r="AA1790" s="3">
        <v>113.2</v>
      </c>
      <c r="AB1790" s="3">
        <v>115.13</v>
      </c>
      <c r="AC1790" s="3">
        <v>120.13</v>
      </c>
      <c r="AD1790" s="3">
        <v>121.59</v>
      </c>
      <c r="AE1790" s="3">
        <v>114.18</v>
      </c>
      <c r="AF1790" s="3">
        <v>99.78</v>
      </c>
      <c r="AG1790" s="3">
        <v>92.78</v>
      </c>
      <c r="AH1790" s="3">
        <v>87.27</v>
      </c>
      <c r="AI1790" s="3">
        <v>86.83</v>
      </c>
      <c r="AJ1790" s="3">
        <v>86.53</v>
      </c>
      <c r="AK1790" s="3">
        <v>88.9</v>
      </c>
      <c r="AL1790" s="3">
        <v>93</v>
      </c>
      <c r="AM1790" s="3">
        <v>97.2</v>
      </c>
      <c r="AN1790" s="3">
        <v>101.31</v>
      </c>
      <c r="AO1790" s="3">
        <v>102.93</v>
      </c>
      <c r="AP1790" s="3">
        <v>104.94</v>
      </c>
      <c r="AQ1790" s="3">
        <v>97.28</v>
      </c>
      <c r="AR1790" s="3">
        <v>87.48</v>
      </c>
      <c r="AS1790" s="3">
        <v>78.680000000000007</v>
      </c>
      <c r="AT1790" s="3">
        <v>74.680000000000007</v>
      </c>
      <c r="AU1790" s="3">
        <v>68.930000000000007</v>
      </c>
      <c r="AV1790" s="3">
        <v>69.41</v>
      </c>
      <c r="AW1790" s="3">
        <v>73.37</v>
      </c>
      <c r="AX1790" s="3">
        <v>76.87</v>
      </c>
      <c r="AY1790" s="3">
        <v>80.47</v>
      </c>
    </row>
    <row r="1791" spans="1:51" x14ac:dyDescent="0.35">
      <c r="A1791" s="5">
        <f t="shared" si="28"/>
        <v>45232</v>
      </c>
      <c r="B1791" t="s">
        <v>2722</v>
      </c>
      <c r="C1791" s="2">
        <v>45232</v>
      </c>
      <c r="D1791" s="3">
        <v>124.47</v>
      </c>
      <c r="E1791" s="3">
        <v>131.91999999999999</v>
      </c>
      <c r="F1791" s="3">
        <v>134.21</v>
      </c>
      <c r="G1791" s="3">
        <v>130.93</v>
      </c>
      <c r="H1791" s="3">
        <v>126.43</v>
      </c>
      <c r="I1791" s="3">
        <v>122.38</v>
      </c>
      <c r="J1791" s="3">
        <v>120.43</v>
      </c>
      <c r="K1791" s="3">
        <v>120.78</v>
      </c>
      <c r="L1791" s="3">
        <v>121.72</v>
      </c>
      <c r="M1791" s="3">
        <v>125.12</v>
      </c>
      <c r="N1791" s="3">
        <v>126.55</v>
      </c>
      <c r="O1791" s="3">
        <v>135.01</v>
      </c>
      <c r="P1791" s="3">
        <v>142.88</v>
      </c>
      <c r="Q1791" s="3">
        <v>146.22</v>
      </c>
      <c r="R1791" s="3">
        <v>142.11000000000001</v>
      </c>
      <c r="S1791" s="3">
        <v>131.13</v>
      </c>
      <c r="T1791" s="3">
        <v>115.13</v>
      </c>
      <c r="U1791" s="3">
        <v>108.13</v>
      </c>
      <c r="V1791" s="3">
        <v>102.63</v>
      </c>
      <c r="W1791" s="3">
        <v>104.13</v>
      </c>
      <c r="X1791" s="3">
        <v>105.89</v>
      </c>
      <c r="Y1791" s="3">
        <v>107.44</v>
      </c>
      <c r="Z1791" s="3">
        <v>111.94</v>
      </c>
      <c r="AA1791" s="3">
        <v>114.42</v>
      </c>
      <c r="AB1791" s="3">
        <v>116.35</v>
      </c>
      <c r="AC1791" s="3">
        <v>121.35</v>
      </c>
      <c r="AD1791" s="3">
        <v>122.81</v>
      </c>
      <c r="AE1791" s="3">
        <v>115.4</v>
      </c>
      <c r="AF1791" s="3">
        <v>100.6</v>
      </c>
      <c r="AG1791" s="3">
        <v>94.1</v>
      </c>
      <c r="AH1791" s="3">
        <v>88.59</v>
      </c>
      <c r="AI1791" s="3">
        <v>88.39</v>
      </c>
      <c r="AJ1791" s="3">
        <v>88.39</v>
      </c>
      <c r="AK1791" s="3">
        <v>90.76</v>
      </c>
      <c r="AL1791" s="3">
        <v>94.86</v>
      </c>
      <c r="AM1791" s="3">
        <v>99.06</v>
      </c>
      <c r="AN1791" s="3">
        <v>103.17</v>
      </c>
      <c r="AO1791" s="3">
        <v>104.79</v>
      </c>
      <c r="AP1791" s="3">
        <v>106.8</v>
      </c>
      <c r="AQ1791" s="3">
        <v>99.14</v>
      </c>
      <c r="AR1791" s="3">
        <v>88.94</v>
      </c>
      <c r="AS1791" s="3">
        <v>80.14</v>
      </c>
      <c r="AT1791" s="3">
        <v>76.14</v>
      </c>
      <c r="AU1791" s="3">
        <v>70.39</v>
      </c>
      <c r="AV1791" s="3">
        <v>70.87</v>
      </c>
      <c r="AW1791" s="3">
        <v>74.83</v>
      </c>
      <c r="AX1791" s="3">
        <v>78.03</v>
      </c>
      <c r="AY1791" s="3">
        <v>81.63</v>
      </c>
    </row>
    <row r="1792" spans="1:51" x14ac:dyDescent="0.35">
      <c r="A1792" s="5">
        <f t="shared" si="28"/>
        <v>45233</v>
      </c>
      <c r="B1792" t="s">
        <v>2723</v>
      </c>
      <c r="C1792" s="2">
        <v>45233</v>
      </c>
      <c r="D1792" s="3">
        <v>122.55</v>
      </c>
      <c r="E1792" s="3">
        <v>130.41999999999999</v>
      </c>
      <c r="F1792" s="3">
        <v>133.26</v>
      </c>
      <c r="G1792" s="3">
        <v>129.85</v>
      </c>
      <c r="H1792" s="3">
        <v>125.61</v>
      </c>
      <c r="I1792" s="3">
        <v>121.58</v>
      </c>
      <c r="J1792" s="3">
        <v>119.63</v>
      </c>
      <c r="K1792" s="3">
        <v>121.17</v>
      </c>
      <c r="L1792" s="3">
        <v>122.11</v>
      </c>
      <c r="M1792" s="3">
        <v>125.51</v>
      </c>
      <c r="N1792" s="3">
        <v>126.56</v>
      </c>
      <c r="O1792" s="3">
        <v>135.02000000000001</v>
      </c>
      <c r="P1792" s="3">
        <v>142.88999999999999</v>
      </c>
      <c r="Q1792" s="3">
        <v>146.09</v>
      </c>
      <c r="R1792" s="3">
        <v>141.97999999999999</v>
      </c>
      <c r="S1792" s="3">
        <v>131</v>
      </c>
      <c r="T1792" s="3">
        <v>115.87</v>
      </c>
      <c r="U1792" s="3">
        <v>108.87</v>
      </c>
      <c r="V1792" s="3">
        <v>103.37</v>
      </c>
      <c r="W1792" s="3">
        <v>104.87</v>
      </c>
      <c r="X1792" s="3">
        <v>106.63</v>
      </c>
      <c r="Y1792" s="3">
        <v>108.18</v>
      </c>
      <c r="Z1792" s="3">
        <v>111.98</v>
      </c>
      <c r="AA1792" s="3">
        <v>114.46</v>
      </c>
      <c r="AB1792" s="3">
        <v>116.39</v>
      </c>
      <c r="AC1792" s="3">
        <v>121.39</v>
      </c>
      <c r="AD1792" s="3">
        <v>122.85</v>
      </c>
      <c r="AE1792" s="3">
        <v>115.44</v>
      </c>
      <c r="AF1792" s="3">
        <v>100.57</v>
      </c>
      <c r="AG1792" s="3">
        <v>94.07</v>
      </c>
      <c r="AH1792" s="3">
        <v>88.56</v>
      </c>
      <c r="AI1792" s="3">
        <v>88.36</v>
      </c>
      <c r="AJ1792" s="3">
        <v>88.36</v>
      </c>
      <c r="AK1792" s="3">
        <v>90.73</v>
      </c>
      <c r="AL1792" s="3">
        <v>94.86</v>
      </c>
      <c r="AM1792" s="3">
        <v>99.06</v>
      </c>
      <c r="AN1792" s="3">
        <v>103.17</v>
      </c>
      <c r="AO1792" s="3">
        <v>104.79</v>
      </c>
      <c r="AP1792" s="3">
        <v>106.8</v>
      </c>
      <c r="AQ1792" s="3">
        <v>99.14</v>
      </c>
      <c r="AR1792" s="3">
        <v>88.94</v>
      </c>
      <c r="AS1792" s="3">
        <v>80.14</v>
      </c>
      <c r="AT1792" s="3">
        <v>76.14</v>
      </c>
      <c r="AU1792" s="3">
        <v>70.39</v>
      </c>
      <c r="AV1792" s="3">
        <v>70.87</v>
      </c>
      <c r="AW1792" s="3">
        <v>74.83</v>
      </c>
      <c r="AX1792" s="3">
        <v>78.03</v>
      </c>
      <c r="AY1792" s="3">
        <v>81.63</v>
      </c>
    </row>
    <row r="1793" spans="1:51" x14ac:dyDescent="0.35">
      <c r="A1793" s="5">
        <f t="shared" si="28"/>
        <v>45236</v>
      </c>
      <c r="B1793" t="s">
        <v>2724</v>
      </c>
      <c r="C1793" s="2">
        <v>45236</v>
      </c>
      <c r="D1793" s="3">
        <v>113.66</v>
      </c>
      <c r="E1793" s="3">
        <v>121.45</v>
      </c>
      <c r="F1793" s="3">
        <v>124.27</v>
      </c>
      <c r="G1793" s="3">
        <v>121.22</v>
      </c>
      <c r="H1793" s="3">
        <v>117.26</v>
      </c>
      <c r="I1793" s="3">
        <v>113.28</v>
      </c>
      <c r="J1793" s="3">
        <v>111.29</v>
      </c>
      <c r="K1793" s="3">
        <v>112.48</v>
      </c>
      <c r="L1793" s="3">
        <v>113.38</v>
      </c>
      <c r="M1793" s="3">
        <v>116.84</v>
      </c>
      <c r="N1793" s="3">
        <v>119.18</v>
      </c>
      <c r="O1793" s="3">
        <v>127.82</v>
      </c>
      <c r="P1793" s="3">
        <v>135.68</v>
      </c>
      <c r="Q1793" s="3">
        <v>138.68</v>
      </c>
      <c r="R1793" s="3">
        <v>134.56</v>
      </c>
      <c r="S1793" s="3">
        <v>123.54</v>
      </c>
      <c r="T1793" s="3">
        <v>111.42</v>
      </c>
      <c r="U1793" s="3">
        <v>104.42</v>
      </c>
      <c r="V1793" s="3">
        <v>98.92</v>
      </c>
      <c r="W1793" s="3">
        <v>100.42</v>
      </c>
      <c r="X1793" s="3">
        <v>102.18</v>
      </c>
      <c r="Y1793" s="3">
        <v>103.73</v>
      </c>
      <c r="Z1793" s="3">
        <v>108.97</v>
      </c>
      <c r="AA1793" s="3">
        <v>111.45</v>
      </c>
      <c r="AB1793" s="3">
        <v>113.39</v>
      </c>
      <c r="AC1793" s="3">
        <v>118.39</v>
      </c>
      <c r="AD1793" s="3">
        <v>119.85</v>
      </c>
      <c r="AE1793" s="3">
        <v>112.44</v>
      </c>
      <c r="AF1793" s="3">
        <v>98.95</v>
      </c>
      <c r="AG1793" s="3">
        <v>92.45</v>
      </c>
      <c r="AH1793" s="3">
        <v>87.05</v>
      </c>
      <c r="AI1793" s="3">
        <v>86.85</v>
      </c>
      <c r="AJ1793" s="3">
        <v>86.85</v>
      </c>
      <c r="AK1793" s="3">
        <v>89.22</v>
      </c>
      <c r="AL1793" s="3">
        <v>93.13</v>
      </c>
      <c r="AM1793" s="3">
        <v>97.33</v>
      </c>
      <c r="AN1793" s="3">
        <v>101.44</v>
      </c>
      <c r="AO1793" s="3">
        <v>103.06</v>
      </c>
      <c r="AP1793" s="3">
        <v>105.08</v>
      </c>
      <c r="AQ1793" s="3">
        <v>97.42</v>
      </c>
      <c r="AR1793" s="3">
        <v>87.82</v>
      </c>
      <c r="AS1793" s="3">
        <v>79.02</v>
      </c>
      <c r="AT1793" s="3">
        <v>75.02</v>
      </c>
      <c r="AU1793" s="3">
        <v>69.27</v>
      </c>
      <c r="AV1793" s="3">
        <v>69.75</v>
      </c>
      <c r="AW1793" s="3">
        <v>73.709999999999994</v>
      </c>
      <c r="AX1793" s="3">
        <v>77.81</v>
      </c>
      <c r="AY1793" s="3">
        <v>81.61</v>
      </c>
    </row>
    <row r="1794" spans="1:51" x14ac:dyDescent="0.35">
      <c r="A1794" s="5">
        <f t="shared" si="28"/>
        <v>45237</v>
      </c>
      <c r="B1794" t="s">
        <v>2725</v>
      </c>
      <c r="C1794" s="2">
        <v>45237</v>
      </c>
      <c r="D1794" s="3">
        <v>116.57</v>
      </c>
      <c r="E1794" s="3">
        <v>124.41</v>
      </c>
      <c r="F1794" s="3">
        <v>126.95</v>
      </c>
      <c r="G1794" s="3">
        <v>124</v>
      </c>
      <c r="H1794" s="3">
        <v>120.05</v>
      </c>
      <c r="I1794" s="3">
        <v>116.18</v>
      </c>
      <c r="J1794" s="3">
        <v>114.3</v>
      </c>
      <c r="K1794" s="3">
        <v>115.49</v>
      </c>
      <c r="L1794" s="3">
        <v>116.39</v>
      </c>
      <c r="M1794" s="3">
        <v>119.85</v>
      </c>
      <c r="N1794" s="3">
        <v>121.05</v>
      </c>
      <c r="O1794" s="3">
        <v>129.69</v>
      </c>
      <c r="P1794" s="3">
        <v>137.55000000000001</v>
      </c>
      <c r="Q1794" s="3">
        <v>140.57</v>
      </c>
      <c r="R1794" s="3">
        <v>136.44999999999999</v>
      </c>
      <c r="S1794" s="3">
        <v>125.43</v>
      </c>
      <c r="T1794" s="3">
        <v>112.43</v>
      </c>
      <c r="U1794" s="3">
        <v>105.43</v>
      </c>
      <c r="V1794" s="3">
        <v>99.93</v>
      </c>
      <c r="W1794" s="3">
        <v>101.43</v>
      </c>
      <c r="X1794" s="3">
        <v>103.19</v>
      </c>
      <c r="Y1794" s="3">
        <v>104.74</v>
      </c>
      <c r="Z1794" s="3">
        <v>109.47</v>
      </c>
      <c r="AA1794" s="3">
        <v>111.95</v>
      </c>
      <c r="AB1794" s="3">
        <v>113.89</v>
      </c>
      <c r="AC1794" s="3">
        <v>118.89</v>
      </c>
      <c r="AD1794" s="3">
        <v>120.35</v>
      </c>
      <c r="AE1794" s="3">
        <v>112.94</v>
      </c>
      <c r="AF1794" s="3">
        <v>99.04</v>
      </c>
      <c r="AG1794" s="3">
        <v>92.54</v>
      </c>
      <c r="AH1794" s="3">
        <v>87.14</v>
      </c>
      <c r="AI1794" s="3">
        <v>86.94</v>
      </c>
      <c r="AJ1794" s="3">
        <v>86.94</v>
      </c>
      <c r="AK1794" s="3">
        <v>89.31</v>
      </c>
      <c r="AL1794" s="3">
        <v>93.22</v>
      </c>
      <c r="AM1794" s="3">
        <v>97.42</v>
      </c>
      <c r="AN1794" s="3">
        <v>101.53</v>
      </c>
      <c r="AO1794" s="3">
        <v>103.15</v>
      </c>
      <c r="AP1794" s="3">
        <v>105.17</v>
      </c>
      <c r="AQ1794" s="3">
        <v>97.51</v>
      </c>
      <c r="AR1794" s="3">
        <v>87.91</v>
      </c>
      <c r="AS1794" s="3">
        <v>79.11</v>
      </c>
      <c r="AT1794" s="3">
        <v>75.11</v>
      </c>
      <c r="AU1794" s="3">
        <v>69.36</v>
      </c>
      <c r="AV1794" s="3">
        <v>69.84</v>
      </c>
      <c r="AW1794" s="3">
        <v>73.8</v>
      </c>
      <c r="AX1794" s="3">
        <v>77.900000000000006</v>
      </c>
      <c r="AY1794" s="3">
        <v>81.7</v>
      </c>
    </row>
    <row r="1795" spans="1:51" x14ac:dyDescent="0.35">
      <c r="A1795" s="5">
        <f t="shared" si="28"/>
        <v>45238</v>
      </c>
      <c r="B1795" t="s">
        <v>2726</v>
      </c>
      <c r="C1795" s="2">
        <v>45238</v>
      </c>
      <c r="D1795" s="3">
        <v>116.12</v>
      </c>
      <c r="E1795" s="3">
        <v>123.78</v>
      </c>
      <c r="F1795" s="3">
        <v>126.33</v>
      </c>
      <c r="G1795" s="3">
        <v>123.3</v>
      </c>
      <c r="H1795" s="3">
        <v>119</v>
      </c>
      <c r="I1795" s="3">
        <v>115.16</v>
      </c>
      <c r="J1795" s="3">
        <v>113.28</v>
      </c>
      <c r="K1795" s="3">
        <v>114.47</v>
      </c>
      <c r="L1795" s="3">
        <v>115.37</v>
      </c>
      <c r="M1795" s="3">
        <v>118.83</v>
      </c>
      <c r="N1795" s="3">
        <v>120.03</v>
      </c>
      <c r="O1795" s="3">
        <v>128.66999999999999</v>
      </c>
      <c r="P1795" s="3">
        <v>136.53</v>
      </c>
      <c r="Q1795" s="3">
        <v>139.55000000000001</v>
      </c>
      <c r="R1795" s="3">
        <v>135.56</v>
      </c>
      <c r="S1795" s="3">
        <v>124.56</v>
      </c>
      <c r="T1795" s="3">
        <v>111.93</v>
      </c>
      <c r="U1795" s="3">
        <v>104.93</v>
      </c>
      <c r="V1795" s="3">
        <v>99.43</v>
      </c>
      <c r="W1795" s="3">
        <v>100.93</v>
      </c>
      <c r="X1795" s="3">
        <v>102.69</v>
      </c>
      <c r="Y1795" s="3">
        <v>104.24</v>
      </c>
      <c r="Z1795" s="3">
        <v>108.97</v>
      </c>
      <c r="AA1795" s="3">
        <v>111.45</v>
      </c>
      <c r="AB1795" s="3">
        <v>113.39</v>
      </c>
      <c r="AC1795" s="3">
        <v>118.39</v>
      </c>
      <c r="AD1795" s="3">
        <v>119.85</v>
      </c>
      <c r="AE1795" s="3">
        <v>112.44</v>
      </c>
      <c r="AF1795" s="3">
        <v>98.59</v>
      </c>
      <c r="AG1795" s="3">
        <v>92.09</v>
      </c>
      <c r="AH1795" s="3">
        <v>86.69</v>
      </c>
      <c r="AI1795" s="3">
        <v>86.69</v>
      </c>
      <c r="AJ1795" s="3">
        <v>86.89</v>
      </c>
      <c r="AK1795" s="3">
        <v>89.26</v>
      </c>
      <c r="AL1795" s="3">
        <v>93.34</v>
      </c>
      <c r="AM1795" s="3">
        <v>97.74</v>
      </c>
      <c r="AN1795" s="3">
        <v>102.05</v>
      </c>
      <c r="AO1795" s="3">
        <v>103.67</v>
      </c>
      <c r="AP1795" s="3">
        <v>105.69</v>
      </c>
      <c r="AQ1795" s="3">
        <v>98.03</v>
      </c>
      <c r="AR1795" s="3">
        <v>88.13</v>
      </c>
      <c r="AS1795" s="3">
        <v>79.33</v>
      </c>
      <c r="AT1795" s="3">
        <v>75.33</v>
      </c>
      <c r="AU1795" s="3">
        <v>69.58</v>
      </c>
      <c r="AV1795" s="3">
        <v>70.06</v>
      </c>
      <c r="AW1795" s="3">
        <v>74.02</v>
      </c>
      <c r="AX1795" s="3">
        <v>78.12</v>
      </c>
      <c r="AY1795" s="3">
        <v>81.92</v>
      </c>
    </row>
    <row r="1796" spans="1:51" x14ac:dyDescent="0.35">
      <c r="A1796" s="5">
        <f t="shared" si="28"/>
        <v>45239</v>
      </c>
      <c r="B1796" t="s">
        <v>2727</v>
      </c>
      <c r="C1796" s="2">
        <v>45239</v>
      </c>
      <c r="D1796" s="3">
        <v>122.06</v>
      </c>
      <c r="E1796" s="3">
        <v>129.93</v>
      </c>
      <c r="F1796" s="3">
        <v>132.57</v>
      </c>
      <c r="G1796" s="3">
        <v>129.63</v>
      </c>
      <c r="H1796" s="3">
        <v>124.83</v>
      </c>
      <c r="I1796" s="3">
        <v>120.93</v>
      </c>
      <c r="J1796" s="3">
        <v>119.05</v>
      </c>
      <c r="K1796" s="3">
        <v>119.65</v>
      </c>
      <c r="L1796" s="3">
        <v>120.45</v>
      </c>
      <c r="M1796" s="3">
        <v>123.91</v>
      </c>
      <c r="N1796" s="3">
        <v>125.28</v>
      </c>
      <c r="O1796" s="3">
        <v>133.91999999999999</v>
      </c>
      <c r="P1796" s="3">
        <v>141.78</v>
      </c>
      <c r="Q1796" s="3">
        <v>144.80000000000001</v>
      </c>
      <c r="R1796" s="3">
        <v>140.81</v>
      </c>
      <c r="S1796" s="3">
        <v>129.81</v>
      </c>
      <c r="T1796" s="3">
        <v>116.58</v>
      </c>
      <c r="U1796" s="3">
        <v>108.78</v>
      </c>
      <c r="V1796" s="3">
        <v>103.28</v>
      </c>
      <c r="W1796" s="3">
        <v>104.78</v>
      </c>
      <c r="X1796" s="3">
        <v>106.54</v>
      </c>
      <c r="Y1796" s="3">
        <v>108.09</v>
      </c>
      <c r="Z1796" s="3">
        <v>111.47</v>
      </c>
      <c r="AA1796" s="3">
        <v>113.95</v>
      </c>
      <c r="AB1796" s="3">
        <v>115.89</v>
      </c>
      <c r="AC1796" s="3">
        <v>120.89</v>
      </c>
      <c r="AD1796" s="3">
        <v>122.35</v>
      </c>
      <c r="AE1796" s="3">
        <v>114.93</v>
      </c>
      <c r="AF1796" s="3">
        <v>99.83</v>
      </c>
      <c r="AG1796" s="3">
        <v>93.03</v>
      </c>
      <c r="AH1796" s="3">
        <v>87.63</v>
      </c>
      <c r="AI1796" s="3">
        <v>87.63</v>
      </c>
      <c r="AJ1796" s="3">
        <v>87.83</v>
      </c>
      <c r="AK1796" s="3">
        <v>90.2</v>
      </c>
      <c r="AL1796" s="3">
        <v>94</v>
      </c>
      <c r="AM1796" s="3">
        <v>98.4</v>
      </c>
      <c r="AN1796" s="3">
        <v>102.71</v>
      </c>
      <c r="AO1796" s="3">
        <v>104.33</v>
      </c>
      <c r="AP1796" s="3">
        <v>106.35</v>
      </c>
      <c r="AQ1796" s="3">
        <v>98.69</v>
      </c>
      <c r="AR1796" s="3">
        <v>88.79</v>
      </c>
      <c r="AS1796" s="3">
        <v>79.790000000000006</v>
      </c>
      <c r="AT1796" s="3">
        <v>75.790000000000006</v>
      </c>
      <c r="AU1796" s="3">
        <v>70.040000000000006</v>
      </c>
      <c r="AV1796" s="3">
        <v>70.52</v>
      </c>
      <c r="AW1796" s="3">
        <v>74.48</v>
      </c>
      <c r="AX1796" s="3">
        <v>78.38</v>
      </c>
      <c r="AY1796" s="3">
        <v>82.18</v>
      </c>
    </row>
    <row r="1797" spans="1:51" x14ac:dyDescent="0.35">
      <c r="A1797" s="5">
        <f t="shared" si="28"/>
        <v>45240</v>
      </c>
      <c r="B1797" t="s">
        <v>2728</v>
      </c>
      <c r="C1797" s="2">
        <v>45240</v>
      </c>
      <c r="D1797" s="3">
        <v>117.77</v>
      </c>
      <c r="E1797" s="3">
        <v>126.11</v>
      </c>
      <c r="F1797" s="3">
        <v>128.91999999999999</v>
      </c>
      <c r="G1797" s="3">
        <v>126.34</v>
      </c>
      <c r="H1797" s="3">
        <v>121.54</v>
      </c>
      <c r="I1797" s="3">
        <v>117.87</v>
      </c>
      <c r="J1797" s="3">
        <v>115.99</v>
      </c>
      <c r="K1797" s="3">
        <v>115.74</v>
      </c>
      <c r="L1797" s="3">
        <v>116.54</v>
      </c>
      <c r="M1797" s="3">
        <v>120</v>
      </c>
      <c r="N1797" s="3">
        <v>121.4</v>
      </c>
      <c r="O1797" s="3">
        <v>130.04</v>
      </c>
      <c r="P1797" s="3">
        <v>137.9</v>
      </c>
      <c r="Q1797" s="3">
        <v>140.91999999999999</v>
      </c>
      <c r="R1797" s="3">
        <v>136.93</v>
      </c>
      <c r="S1797" s="3">
        <v>126.73</v>
      </c>
      <c r="T1797" s="3">
        <v>113.51</v>
      </c>
      <c r="U1797" s="3">
        <v>106.11</v>
      </c>
      <c r="V1797" s="3">
        <v>100.61</v>
      </c>
      <c r="W1797" s="3">
        <v>102.11</v>
      </c>
      <c r="X1797" s="3">
        <v>103.87</v>
      </c>
      <c r="Y1797" s="3">
        <v>105.42</v>
      </c>
      <c r="Z1797" s="3">
        <v>109.85</v>
      </c>
      <c r="AA1797" s="3">
        <v>112.33</v>
      </c>
      <c r="AB1797" s="3">
        <v>114.27</v>
      </c>
      <c r="AC1797" s="3">
        <v>119.27</v>
      </c>
      <c r="AD1797" s="3">
        <v>120.73</v>
      </c>
      <c r="AE1797" s="3">
        <v>113.73</v>
      </c>
      <c r="AF1797" s="3">
        <v>99.36</v>
      </c>
      <c r="AG1797" s="3">
        <v>93.06</v>
      </c>
      <c r="AH1797" s="3">
        <v>87.66</v>
      </c>
      <c r="AI1797" s="3">
        <v>87.76</v>
      </c>
      <c r="AJ1797" s="3">
        <v>87.97</v>
      </c>
      <c r="AK1797" s="3">
        <v>90.34</v>
      </c>
      <c r="AL1797" s="3">
        <v>94.14</v>
      </c>
      <c r="AM1797" s="3">
        <v>98.54</v>
      </c>
      <c r="AN1797" s="3">
        <v>102.85</v>
      </c>
      <c r="AO1797" s="3">
        <v>104.47</v>
      </c>
      <c r="AP1797" s="3">
        <v>106.49</v>
      </c>
      <c r="AQ1797" s="3">
        <v>98.83</v>
      </c>
      <c r="AR1797" s="3">
        <v>88.93</v>
      </c>
      <c r="AS1797" s="3">
        <v>79.930000000000007</v>
      </c>
      <c r="AT1797" s="3">
        <v>75.930000000000007</v>
      </c>
      <c r="AU1797" s="3">
        <v>70.180000000000007</v>
      </c>
      <c r="AV1797" s="3">
        <v>70.66</v>
      </c>
      <c r="AW1797" s="3">
        <v>74.62</v>
      </c>
      <c r="AX1797" s="3">
        <v>78.52</v>
      </c>
      <c r="AY1797" s="3">
        <v>82.32</v>
      </c>
    </row>
    <row r="1798" spans="1:51" x14ac:dyDescent="0.35">
      <c r="A1798" s="5">
        <f t="shared" si="28"/>
        <v>45243</v>
      </c>
      <c r="B1798" t="s">
        <v>2729</v>
      </c>
      <c r="C1798" s="2">
        <v>45243</v>
      </c>
      <c r="D1798" s="3">
        <v>119.66</v>
      </c>
      <c r="E1798" s="3">
        <v>127.92</v>
      </c>
      <c r="F1798" s="3">
        <v>130.72999999999999</v>
      </c>
      <c r="G1798" s="3">
        <v>127.74</v>
      </c>
      <c r="H1798" s="3">
        <v>123.39</v>
      </c>
      <c r="I1798" s="3">
        <v>119.72</v>
      </c>
      <c r="J1798" s="3">
        <v>117.98</v>
      </c>
      <c r="K1798" s="3">
        <v>117.98</v>
      </c>
      <c r="L1798" s="3">
        <v>118.78</v>
      </c>
      <c r="M1798" s="3">
        <v>122.24</v>
      </c>
      <c r="N1798" s="3">
        <v>123.44</v>
      </c>
      <c r="O1798" s="3">
        <v>132.19</v>
      </c>
      <c r="P1798" s="3">
        <v>140.05000000000001</v>
      </c>
      <c r="Q1798" s="3">
        <v>143.07</v>
      </c>
      <c r="R1798" s="3">
        <v>139.08000000000001</v>
      </c>
      <c r="S1798" s="3">
        <v>128.88</v>
      </c>
      <c r="T1798" s="3">
        <v>114.51</v>
      </c>
      <c r="U1798" s="3">
        <v>107.11</v>
      </c>
      <c r="V1798" s="3">
        <v>101.61</v>
      </c>
      <c r="W1798" s="3">
        <v>103.11</v>
      </c>
      <c r="X1798" s="3">
        <v>104.87</v>
      </c>
      <c r="Y1798" s="3">
        <v>106.42</v>
      </c>
      <c r="Z1798" s="3">
        <v>110.42</v>
      </c>
      <c r="AA1798" s="3">
        <v>112.9</v>
      </c>
      <c r="AB1798" s="3">
        <v>114.84</v>
      </c>
      <c r="AC1798" s="3">
        <v>119.84</v>
      </c>
      <c r="AD1798" s="3">
        <v>121.3</v>
      </c>
      <c r="AE1798" s="3">
        <v>114.3</v>
      </c>
      <c r="AF1798" s="3">
        <v>99.36</v>
      </c>
      <c r="AG1798" s="3">
        <v>93.06</v>
      </c>
      <c r="AH1798" s="3">
        <v>87.66</v>
      </c>
      <c r="AI1798" s="3">
        <v>87.76</v>
      </c>
      <c r="AJ1798" s="3">
        <v>87.97</v>
      </c>
      <c r="AK1798" s="3">
        <v>90.34</v>
      </c>
      <c r="AL1798" s="3">
        <v>94.33</v>
      </c>
      <c r="AM1798" s="3">
        <v>98.73</v>
      </c>
      <c r="AN1798" s="3">
        <v>103.04</v>
      </c>
      <c r="AO1798" s="3">
        <v>104.66</v>
      </c>
      <c r="AP1798" s="3">
        <v>106.68</v>
      </c>
      <c r="AQ1798" s="3">
        <v>99.02</v>
      </c>
      <c r="AR1798" s="3">
        <v>89.02</v>
      </c>
      <c r="AS1798" s="3">
        <v>80.02</v>
      </c>
      <c r="AT1798" s="3">
        <v>76.02</v>
      </c>
      <c r="AU1798" s="3">
        <v>70.27</v>
      </c>
      <c r="AV1798" s="3">
        <v>70.75</v>
      </c>
      <c r="AW1798" s="3">
        <v>74.709999999999994</v>
      </c>
      <c r="AX1798" s="3">
        <v>78.56</v>
      </c>
      <c r="AY1798" s="3">
        <v>82.36</v>
      </c>
    </row>
    <row r="1799" spans="1:51" x14ac:dyDescent="0.35">
      <c r="A1799" s="5">
        <f t="shared" si="28"/>
        <v>45244</v>
      </c>
      <c r="B1799" t="s">
        <v>2730</v>
      </c>
      <c r="C1799" s="2">
        <v>45244</v>
      </c>
      <c r="D1799" s="3">
        <v>119.11</v>
      </c>
      <c r="E1799" s="3">
        <v>127.01</v>
      </c>
      <c r="F1799" s="3">
        <v>130</v>
      </c>
      <c r="G1799" s="3">
        <v>127.62</v>
      </c>
      <c r="H1799" s="3">
        <v>123.43</v>
      </c>
      <c r="I1799" s="3">
        <v>119.76</v>
      </c>
      <c r="J1799" s="3">
        <v>118.02</v>
      </c>
      <c r="K1799" s="3">
        <v>118.24</v>
      </c>
      <c r="L1799" s="3">
        <v>119.04</v>
      </c>
      <c r="M1799" s="3">
        <v>122.5</v>
      </c>
      <c r="N1799" s="3">
        <v>123.37</v>
      </c>
      <c r="O1799" s="3">
        <v>131.87</v>
      </c>
      <c r="P1799" s="3">
        <v>139.72999999999999</v>
      </c>
      <c r="Q1799" s="3">
        <v>142.75</v>
      </c>
      <c r="R1799" s="3">
        <v>138.76</v>
      </c>
      <c r="S1799" s="3">
        <v>128.56</v>
      </c>
      <c r="T1799" s="3">
        <v>114.76</v>
      </c>
      <c r="U1799" s="3">
        <v>107.36</v>
      </c>
      <c r="V1799" s="3">
        <v>101.86</v>
      </c>
      <c r="W1799" s="3">
        <v>103.36</v>
      </c>
      <c r="X1799" s="3">
        <v>105.12</v>
      </c>
      <c r="Y1799" s="3">
        <v>106.67</v>
      </c>
      <c r="Z1799" s="3">
        <v>110.65</v>
      </c>
      <c r="AA1799" s="3">
        <v>113.13</v>
      </c>
      <c r="AB1799" s="3">
        <v>115.07</v>
      </c>
      <c r="AC1799" s="3">
        <v>120.07</v>
      </c>
      <c r="AD1799" s="3">
        <v>121.53</v>
      </c>
      <c r="AE1799" s="3">
        <v>114.53</v>
      </c>
      <c r="AF1799" s="3">
        <v>99.59</v>
      </c>
      <c r="AG1799" s="3">
        <v>92.89</v>
      </c>
      <c r="AH1799" s="3">
        <v>87.49</v>
      </c>
      <c r="AI1799" s="3">
        <v>87.89</v>
      </c>
      <c r="AJ1799" s="3">
        <v>88.35</v>
      </c>
      <c r="AK1799" s="3">
        <v>90.73</v>
      </c>
      <c r="AL1799" s="3">
        <v>94.67</v>
      </c>
      <c r="AM1799" s="3">
        <v>98.97</v>
      </c>
      <c r="AN1799" s="3">
        <v>103.28</v>
      </c>
      <c r="AO1799" s="3">
        <v>104.9</v>
      </c>
      <c r="AP1799" s="3">
        <v>106.92</v>
      </c>
      <c r="AQ1799" s="3">
        <v>99.26</v>
      </c>
      <c r="AR1799" s="3">
        <v>89.16</v>
      </c>
      <c r="AS1799" s="3">
        <v>80.16</v>
      </c>
      <c r="AT1799" s="3">
        <v>76.16</v>
      </c>
      <c r="AU1799" s="3">
        <v>70.41</v>
      </c>
      <c r="AV1799" s="3">
        <v>70.89</v>
      </c>
      <c r="AW1799" s="3">
        <v>74.849999999999994</v>
      </c>
      <c r="AX1799" s="3">
        <v>78.7</v>
      </c>
      <c r="AY1799" s="3">
        <v>82.5</v>
      </c>
    </row>
    <row r="1800" spans="1:51" x14ac:dyDescent="0.35">
      <c r="A1800" s="5">
        <f t="shared" si="28"/>
        <v>45245</v>
      </c>
      <c r="B1800" t="s">
        <v>2731</v>
      </c>
      <c r="C1800" s="2">
        <v>45245</v>
      </c>
      <c r="D1800" s="3">
        <v>118.15</v>
      </c>
      <c r="E1800" s="3">
        <v>126.13</v>
      </c>
      <c r="F1800" s="3">
        <v>128.81</v>
      </c>
      <c r="G1800" s="3">
        <v>126.93</v>
      </c>
      <c r="H1800" s="3">
        <v>122.93</v>
      </c>
      <c r="I1800" s="3">
        <v>119.23</v>
      </c>
      <c r="J1800" s="3">
        <v>117.18</v>
      </c>
      <c r="K1800" s="3">
        <v>117.68</v>
      </c>
      <c r="L1800" s="3">
        <v>118.68</v>
      </c>
      <c r="M1800" s="3">
        <v>122.14</v>
      </c>
      <c r="N1800" s="3">
        <v>123.44</v>
      </c>
      <c r="O1800" s="3">
        <v>131.94</v>
      </c>
      <c r="P1800" s="3">
        <v>139.80000000000001</v>
      </c>
      <c r="Q1800" s="3">
        <v>142.82</v>
      </c>
      <c r="R1800" s="3">
        <v>138.83000000000001</v>
      </c>
      <c r="S1800" s="3">
        <v>128.63</v>
      </c>
      <c r="T1800" s="3">
        <v>114.76</v>
      </c>
      <c r="U1800" s="3">
        <v>107.36</v>
      </c>
      <c r="V1800" s="3">
        <v>101.86</v>
      </c>
      <c r="W1800" s="3">
        <v>103.36</v>
      </c>
      <c r="X1800" s="3">
        <v>105.12</v>
      </c>
      <c r="Y1800" s="3">
        <v>106.67</v>
      </c>
      <c r="Z1800" s="3">
        <v>111.17</v>
      </c>
      <c r="AA1800" s="3">
        <v>113.65</v>
      </c>
      <c r="AB1800" s="3">
        <v>115.59</v>
      </c>
      <c r="AC1800" s="3">
        <v>120.59</v>
      </c>
      <c r="AD1800" s="3">
        <v>122.05</v>
      </c>
      <c r="AE1800" s="3">
        <v>115.05</v>
      </c>
      <c r="AF1800" s="3">
        <v>99.75</v>
      </c>
      <c r="AG1800" s="3">
        <v>93.25</v>
      </c>
      <c r="AH1800" s="3">
        <v>87.85</v>
      </c>
      <c r="AI1800" s="3">
        <v>88.25</v>
      </c>
      <c r="AJ1800" s="3">
        <v>88.71</v>
      </c>
      <c r="AK1800" s="3">
        <v>91.09</v>
      </c>
      <c r="AL1800" s="3">
        <v>94.42</v>
      </c>
      <c r="AM1800" s="3">
        <v>98.72</v>
      </c>
      <c r="AN1800" s="3">
        <v>103.03</v>
      </c>
      <c r="AO1800" s="3">
        <v>104.65</v>
      </c>
      <c r="AP1800" s="3">
        <v>106.67</v>
      </c>
      <c r="AQ1800" s="3">
        <v>99.01</v>
      </c>
      <c r="AR1800" s="3">
        <v>89.01</v>
      </c>
      <c r="AS1800" s="3">
        <v>80.010000000000005</v>
      </c>
      <c r="AT1800" s="3">
        <v>76.010000000000005</v>
      </c>
      <c r="AU1800" s="3">
        <v>70.260000000000005</v>
      </c>
      <c r="AV1800" s="3">
        <v>70.739999999999995</v>
      </c>
      <c r="AW1800" s="3">
        <v>74.7</v>
      </c>
      <c r="AX1800" s="3">
        <v>78.55</v>
      </c>
      <c r="AY1800" s="3">
        <v>82.35</v>
      </c>
    </row>
    <row r="1801" spans="1:51" x14ac:dyDescent="0.35">
      <c r="A1801" s="5">
        <f t="shared" si="28"/>
        <v>45246</v>
      </c>
      <c r="B1801" t="s">
        <v>2732</v>
      </c>
      <c r="C1801" s="2">
        <v>45246</v>
      </c>
      <c r="D1801" s="3">
        <v>115.47</v>
      </c>
      <c r="E1801" s="3">
        <v>122.79</v>
      </c>
      <c r="F1801" s="3">
        <v>125.27</v>
      </c>
      <c r="G1801" s="3">
        <v>122.79</v>
      </c>
      <c r="H1801" s="3">
        <v>119.77</v>
      </c>
      <c r="I1801" s="3">
        <v>116.96</v>
      </c>
      <c r="J1801" s="3">
        <v>115.36</v>
      </c>
      <c r="K1801" s="3">
        <v>115.66</v>
      </c>
      <c r="L1801" s="3">
        <v>116.26</v>
      </c>
      <c r="M1801" s="3">
        <v>119.72</v>
      </c>
      <c r="N1801" s="3">
        <v>121.32</v>
      </c>
      <c r="O1801" s="3">
        <v>130.32</v>
      </c>
      <c r="P1801" s="3">
        <v>138.32</v>
      </c>
      <c r="Q1801" s="3">
        <v>141.35</v>
      </c>
      <c r="R1801" s="3">
        <v>138.5</v>
      </c>
      <c r="S1801" s="3">
        <v>127.19</v>
      </c>
      <c r="T1801" s="3">
        <v>114.04</v>
      </c>
      <c r="U1801" s="3">
        <v>106.64</v>
      </c>
      <c r="V1801" s="3">
        <v>101.14</v>
      </c>
      <c r="W1801" s="3">
        <v>102.64</v>
      </c>
      <c r="X1801" s="3">
        <v>104.4</v>
      </c>
      <c r="Y1801" s="3">
        <v>105.95</v>
      </c>
      <c r="Z1801" s="3">
        <v>110.45</v>
      </c>
      <c r="AA1801" s="3">
        <v>112.93</v>
      </c>
      <c r="AB1801" s="3">
        <v>114.87</v>
      </c>
      <c r="AC1801" s="3">
        <v>119.87</v>
      </c>
      <c r="AD1801" s="3">
        <v>121.33</v>
      </c>
      <c r="AE1801" s="3">
        <v>114.33</v>
      </c>
      <c r="AF1801" s="3">
        <v>99.03</v>
      </c>
      <c r="AG1801" s="3">
        <v>92.84</v>
      </c>
      <c r="AH1801" s="3">
        <v>87.44</v>
      </c>
      <c r="AI1801" s="3">
        <v>87.84</v>
      </c>
      <c r="AJ1801" s="3">
        <v>88.3</v>
      </c>
      <c r="AK1801" s="3">
        <v>90.68</v>
      </c>
      <c r="AL1801" s="3">
        <v>93.92</v>
      </c>
      <c r="AM1801" s="3">
        <v>98.22</v>
      </c>
      <c r="AN1801" s="3">
        <v>102.53</v>
      </c>
      <c r="AO1801" s="3">
        <v>104.15</v>
      </c>
      <c r="AP1801" s="3">
        <v>106.17</v>
      </c>
      <c r="AQ1801" s="3">
        <v>98.51</v>
      </c>
      <c r="AR1801" s="3">
        <v>89.11</v>
      </c>
      <c r="AS1801" s="3">
        <v>80.11</v>
      </c>
      <c r="AT1801" s="3">
        <v>76.11</v>
      </c>
      <c r="AU1801" s="3">
        <v>70.36</v>
      </c>
      <c r="AV1801" s="3">
        <v>70.84</v>
      </c>
      <c r="AW1801" s="3">
        <v>75.040000000000006</v>
      </c>
      <c r="AX1801" s="3">
        <v>79.040000000000006</v>
      </c>
      <c r="AY1801" s="3">
        <v>82.84</v>
      </c>
    </row>
    <row r="1802" spans="1:51" x14ac:dyDescent="0.35">
      <c r="A1802" s="5">
        <f t="shared" si="28"/>
        <v>45247</v>
      </c>
      <c r="B1802" t="s">
        <v>2733</v>
      </c>
      <c r="C1802" s="2">
        <v>45247</v>
      </c>
      <c r="D1802" s="3">
        <v>113.74</v>
      </c>
      <c r="E1802" s="3">
        <v>120.6</v>
      </c>
      <c r="F1802" s="3">
        <v>123.55</v>
      </c>
      <c r="G1802" s="3">
        <v>121.2</v>
      </c>
      <c r="H1802" s="3">
        <v>118.18</v>
      </c>
      <c r="I1802" s="3">
        <v>115.72</v>
      </c>
      <c r="J1802" s="3">
        <v>114.12</v>
      </c>
      <c r="K1802" s="3">
        <v>113.71</v>
      </c>
      <c r="L1802" s="3">
        <v>114.33</v>
      </c>
      <c r="M1802" s="3">
        <v>117.7</v>
      </c>
      <c r="N1802" s="3">
        <v>119.72</v>
      </c>
      <c r="O1802" s="3">
        <v>128.72</v>
      </c>
      <c r="P1802" s="3">
        <v>136.72</v>
      </c>
      <c r="Q1802" s="3">
        <v>139.74</v>
      </c>
      <c r="R1802" s="3">
        <v>136.84</v>
      </c>
      <c r="S1802" s="3">
        <v>125.42</v>
      </c>
      <c r="T1802" s="3">
        <v>113.92</v>
      </c>
      <c r="U1802" s="3">
        <v>106.71</v>
      </c>
      <c r="V1802" s="3">
        <v>101.21</v>
      </c>
      <c r="W1802" s="3">
        <v>102.71</v>
      </c>
      <c r="X1802" s="3">
        <v>104.46</v>
      </c>
      <c r="Y1802" s="3">
        <v>106</v>
      </c>
      <c r="Z1802" s="3">
        <v>110.7</v>
      </c>
      <c r="AA1802" s="3">
        <v>113.17</v>
      </c>
      <c r="AB1802" s="3">
        <v>115.1</v>
      </c>
      <c r="AC1802" s="3">
        <v>120.09</v>
      </c>
      <c r="AD1802" s="3">
        <v>121.54</v>
      </c>
      <c r="AE1802" s="3">
        <v>114.52</v>
      </c>
      <c r="AF1802" s="3">
        <v>98.82</v>
      </c>
      <c r="AG1802" s="3">
        <v>92.63</v>
      </c>
      <c r="AH1802" s="3">
        <v>87.23</v>
      </c>
      <c r="AI1802" s="3">
        <v>87.63</v>
      </c>
      <c r="AJ1802" s="3">
        <v>88.09</v>
      </c>
      <c r="AK1802" s="3">
        <v>90.47</v>
      </c>
      <c r="AL1802" s="3">
        <v>93.82</v>
      </c>
      <c r="AM1802" s="3">
        <v>98.12</v>
      </c>
      <c r="AN1802" s="3">
        <v>102.43</v>
      </c>
      <c r="AO1802" s="3">
        <v>104.05</v>
      </c>
      <c r="AP1802" s="3">
        <v>106.07</v>
      </c>
      <c r="AQ1802" s="3">
        <v>98.41</v>
      </c>
      <c r="AR1802" s="3">
        <v>89.06</v>
      </c>
      <c r="AS1802" s="3">
        <v>80.06</v>
      </c>
      <c r="AT1802" s="3">
        <v>76.06</v>
      </c>
      <c r="AU1802" s="3">
        <v>70.31</v>
      </c>
      <c r="AV1802" s="3">
        <v>70.790000000000006</v>
      </c>
      <c r="AW1802" s="3">
        <v>74.989999999999995</v>
      </c>
      <c r="AX1802" s="3">
        <v>78.989999999999995</v>
      </c>
      <c r="AY1802" s="3">
        <v>82.79</v>
      </c>
    </row>
    <row r="1803" spans="1:51" x14ac:dyDescent="0.35">
      <c r="A1803" s="5">
        <f t="shared" si="28"/>
        <v>45250</v>
      </c>
      <c r="B1803" t="s">
        <v>2734</v>
      </c>
      <c r="C1803" s="2">
        <v>45250</v>
      </c>
      <c r="D1803" s="3">
        <v>116.27</v>
      </c>
      <c r="E1803" s="3">
        <v>122</v>
      </c>
      <c r="F1803" s="3">
        <v>124.13</v>
      </c>
      <c r="G1803" s="3">
        <v>122.21</v>
      </c>
      <c r="H1803" s="3">
        <v>119.06</v>
      </c>
      <c r="I1803" s="3">
        <v>116.68</v>
      </c>
      <c r="J1803" s="3">
        <v>115.08</v>
      </c>
      <c r="K1803" s="3">
        <v>114.79</v>
      </c>
      <c r="L1803" s="3">
        <v>115.49</v>
      </c>
      <c r="M1803" s="3">
        <v>118.87</v>
      </c>
      <c r="N1803" s="3">
        <v>120.93</v>
      </c>
      <c r="O1803" s="3">
        <v>129.94</v>
      </c>
      <c r="P1803" s="3">
        <v>138.01</v>
      </c>
      <c r="Q1803" s="3">
        <v>140.99</v>
      </c>
      <c r="R1803" s="3">
        <v>138.03</v>
      </c>
      <c r="S1803" s="3">
        <v>126.58</v>
      </c>
      <c r="T1803" s="3">
        <v>114.86</v>
      </c>
      <c r="U1803" s="3">
        <v>107.6</v>
      </c>
      <c r="V1803" s="3">
        <v>102.07</v>
      </c>
      <c r="W1803" s="3">
        <v>103.51</v>
      </c>
      <c r="X1803" s="3">
        <v>105.32</v>
      </c>
      <c r="Y1803" s="3">
        <v>106.87</v>
      </c>
      <c r="Z1803" s="3">
        <v>111.77</v>
      </c>
      <c r="AA1803" s="3">
        <v>114.23</v>
      </c>
      <c r="AB1803" s="3">
        <v>116.25</v>
      </c>
      <c r="AC1803" s="3">
        <v>121.25</v>
      </c>
      <c r="AD1803" s="3">
        <v>122.7</v>
      </c>
      <c r="AE1803" s="3">
        <v>115.57</v>
      </c>
      <c r="AF1803" s="3">
        <v>99.34</v>
      </c>
      <c r="AG1803" s="3">
        <v>93.19</v>
      </c>
      <c r="AH1803" s="3">
        <v>87.79</v>
      </c>
      <c r="AI1803" s="3">
        <v>88.19</v>
      </c>
      <c r="AJ1803" s="3">
        <v>88.65</v>
      </c>
      <c r="AK1803" s="3">
        <v>91.04</v>
      </c>
      <c r="AL1803" s="3">
        <v>94.24</v>
      </c>
      <c r="AM1803" s="3">
        <v>98.54</v>
      </c>
      <c r="AN1803" s="3">
        <v>102.85</v>
      </c>
      <c r="AO1803" s="3">
        <v>104.47</v>
      </c>
      <c r="AP1803" s="3">
        <v>106.49</v>
      </c>
      <c r="AQ1803" s="3">
        <v>98.84</v>
      </c>
      <c r="AR1803" s="3">
        <v>89.45</v>
      </c>
      <c r="AS1803" s="3">
        <v>80.45</v>
      </c>
      <c r="AT1803" s="3">
        <v>76.45</v>
      </c>
      <c r="AU1803" s="3">
        <v>70.7</v>
      </c>
      <c r="AV1803" s="3">
        <v>71.16</v>
      </c>
      <c r="AW1803" s="3">
        <v>75.36</v>
      </c>
      <c r="AX1803" s="3">
        <v>79.36</v>
      </c>
      <c r="AY1803" s="3">
        <v>83.16</v>
      </c>
    </row>
    <row r="1804" spans="1:51" x14ac:dyDescent="0.35">
      <c r="A1804" s="5">
        <f t="shared" si="28"/>
        <v>45251</v>
      </c>
      <c r="B1804" t="s">
        <v>2735</v>
      </c>
      <c r="C1804" s="2">
        <v>45251</v>
      </c>
      <c r="D1804" s="3">
        <v>111.82</v>
      </c>
      <c r="E1804" s="3">
        <v>117.01</v>
      </c>
      <c r="F1804" s="3">
        <v>119.06</v>
      </c>
      <c r="G1804" s="3">
        <v>117.61</v>
      </c>
      <c r="H1804" s="3">
        <v>115.35</v>
      </c>
      <c r="I1804" s="3">
        <v>113.21</v>
      </c>
      <c r="J1804" s="3">
        <v>111.74</v>
      </c>
      <c r="K1804" s="3">
        <v>111.31</v>
      </c>
      <c r="L1804" s="3">
        <v>112.08</v>
      </c>
      <c r="M1804" s="3">
        <v>115.58</v>
      </c>
      <c r="N1804" s="3">
        <v>117.67</v>
      </c>
      <c r="O1804" s="3">
        <v>126.76</v>
      </c>
      <c r="P1804" s="3">
        <v>134.83000000000001</v>
      </c>
      <c r="Q1804" s="3">
        <v>137.81</v>
      </c>
      <c r="R1804" s="3">
        <v>134.85</v>
      </c>
      <c r="S1804" s="3">
        <v>123.71</v>
      </c>
      <c r="T1804" s="3">
        <v>113.21</v>
      </c>
      <c r="U1804" s="3">
        <v>105.95</v>
      </c>
      <c r="V1804" s="3">
        <v>100.41</v>
      </c>
      <c r="W1804" s="3">
        <v>101.9</v>
      </c>
      <c r="X1804" s="3">
        <v>103.71</v>
      </c>
      <c r="Y1804" s="3">
        <v>105.27</v>
      </c>
      <c r="Z1804" s="3">
        <v>109.35</v>
      </c>
      <c r="AA1804" s="3">
        <v>111.79</v>
      </c>
      <c r="AB1804" s="3">
        <v>113.79</v>
      </c>
      <c r="AC1804" s="3">
        <v>118.76</v>
      </c>
      <c r="AD1804" s="3">
        <v>120.18</v>
      </c>
      <c r="AE1804" s="3">
        <v>113.02</v>
      </c>
      <c r="AF1804" s="3">
        <v>98</v>
      </c>
      <c r="AG1804" s="3">
        <v>92.1</v>
      </c>
      <c r="AH1804" s="3">
        <v>86.71</v>
      </c>
      <c r="AI1804" s="3">
        <v>87.23</v>
      </c>
      <c r="AJ1804" s="3">
        <v>87.7</v>
      </c>
      <c r="AK1804" s="3">
        <v>90.08</v>
      </c>
      <c r="AL1804" s="3">
        <v>93.28</v>
      </c>
      <c r="AM1804" s="3">
        <v>97.59</v>
      </c>
      <c r="AN1804" s="3">
        <v>101.9</v>
      </c>
      <c r="AO1804" s="3">
        <v>103.52</v>
      </c>
      <c r="AP1804" s="3">
        <v>105.54</v>
      </c>
      <c r="AQ1804" s="3">
        <v>97.89</v>
      </c>
      <c r="AR1804" s="3">
        <v>88.5</v>
      </c>
      <c r="AS1804" s="3">
        <v>79.5</v>
      </c>
      <c r="AT1804" s="3">
        <v>75.5</v>
      </c>
      <c r="AU1804" s="3">
        <v>69.75</v>
      </c>
      <c r="AV1804" s="3">
        <v>70.22</v>
      </c>
      <c r="AW1804" s="3">
        <v>74.42</v>
      </c>
      <c r="AX1804" s="3">
        <v>78.42</v>
      </c>
      <c r="AY1804" s="3">
        <v>82.22</v>
      </c>
    </row>
    <row r="1805" spans="1:51" x14ac:dyDescent="0.35">
      <c r="A1805" s="5">
        <f t="shared" si="28"/>
        <v>45252</v>
      </c>
      <c r="B1805" t="s">
        <v>2736</v>
      </c>
      <c r="C1805" s="2">
        <v>45252</v>
      </c>
      <c r="D1805" s="3">
        <v>113.05</v>
      </c>
      <c r="E1805" s="3">
        <v>117.74</v>
      </c>
      <c r="F1805" s="3">
        <v>119.57</v>
      </c>
      <c r="G1805" s="3">
        <v>117.9</v>
      </c>
      <c r="H1805" s="3">
        <v>115.67</v>
      </c>
      <c r="I1805" s="3">
        <v>113.68</v>
      </c>
      <c r="J1805" s="3">
        <v>112.24</v>
      </c>
      <c r="K1805" s="3">
        <v>111.41</v>
      </c>
      <c r="L1805" s="3">
        <v>112.1</v>
      </c>
      <c r="M1805" s="3">
        <v>115.48</v>
      </c>
      <c r="N1805" s="3">
        <v>117.48</v>
      </c>
      <c r="O1805" s="3">
        <v>126.36</v>
      </c>
      <c r="P1805" s="3">
        <v>134.38</v>
      </c>
      <c r="Q1805" s="3">
        <v>137.28</v>
      </c>
      <c r="R1805" s="3">
        <v>134.24</v>
      </c>
      <c r="S1805" s="3">
        <v>124.77</v>
      </c>
      <c r="T1805" s="3">
        <v>114.2</v>
      </c>
      <c r="U1805" s="3">
        <v>106.88</v>
      </c>
      <c r="V1805" s="3">
        <v>101.26</v>
      </c>
      <c r="W1805" s="3">
        <v>102.68</v>
      </c>
      <c r="X1805" s="3">
        <v>104.42</v>
      </c>
      <c r="Y1805" s="3">
        <v>106.09</v>
      </c>
      <c r="Z1805" s="3">
        <v>110.11</v>
      </c>
      <c r="AA1805" s="3">
        <v>112.56</v>
      </c>
      <c r="AB1805" s="3">
        <v>114.56</v>
      </c>
      <c r="AC1805" s="3">
        <v>119.53</v>
      </c>
      <c r="AD1805" s="3">
        <v>120.95</v>
      </c>
      <c r="AE1805" s="3">
        <v>113.79</v>
      </c>
      <c r="AF1805" s="3">
        <v>98.77</v>
      </c>
      <c r="AG1805" s="3">
        <v>92.87</v>
      </c>
      <c r="AH1805" s="3">
        <v>87.48</v>
      </c>
      <c r="AI1805" s="3">
        <v>88</v>
      </c>
      <c r="AJ1805" s="3">
        <v>88.47</v>
      </c>
      <c r="AK1805" s="3">
        <v>90.85</v>
      </c>
      <c r="AL1805" s="3">
        <v>94.05</v>
      </c>
      <c r="AM1805" s="3">
        <v>98.36</v>
      </c>
      <c r="AN1805" s="3">
        <v>102.67</v>
      </c>
      <c r="AO1805" s="3">
        <v>104.29</v>
      </c>
      <c r="AP1805" s="3">
        <v>106.31</v>
      </c>
      <c r="AQ1805" s="3">
        <v>98.66</v>
      </c>
      <c r="AR1805" s="3">
        <v>89.27</v>
      </c>
      <c r="AS1805" s="3">
        <v>80.27</v>
      </c>
      <c r="AT1805" s="3">
        <v>76.27</v>
      </c>
      <c r="AU1805" s="3">
        <v>70.52</v>
      </c>
      <c r="AV1805" s="3">
        <v>70.989999999999995</v>
      </c>
      <c r="AW1805" s="3">
        <v>75.19</v>
      </c>
      <c r="AX1805" s="3">
        <v>79.19</v>
      </c>
      <c r="AY1805" s="3">
        <v>82.99</v>
      </c>
    </row>
    <row r="1806" spans="1:51" x14ac:dyDescent="0.35">
      <c r="A1806" s="5">
        <f t="shared" si="28"/>
        <v>45253</v>
      </c>
      <c r="B1806" t="s">
        <v>2743</v>
      </c>
      <c r="C1806" s="2">
        <v>45253</v>
      </c>
      <c r="D1806" s="3">
        <v>119.87</v>
      </c>
      <c r="E1806" s="3">
        <v>123.67</v>
      </c>
      <c r="F1806" s="3">
        <v>125.09</v>
      </c>
      <c r="G1806" s="3">
        <v>123.17</v>
      </c>
      <c r="H1806" s="3">
        <v>120.54</v>
      </c>
      <c r="I1806" s="3">
        <v>118.79</v>
      </c>
      <c r="J1806" s="3">
        <v>115.55</v>
      </c>
      <c r="K1806" s="3">
        <v>115.59</v>
      </c>
      <c r="L1806" s="3">
        <v>116.21</v>
      </c>
      <c r="M1806" s="3">
        <v>119.55</v>
      </c>
      <c r="N1806" s="3">
        <v>121.06</v>
      </c>
      <c r="O1806" s="3">
        <v>129.85</v>
      </c>
      <c r="P1806" s="3">
        <v>137.78</v>
      </c>
      <c r="Q1806" s="3">
        <v>140.25</v>
      </c>
      <c r="R1806" s="3">
        <v>136.91</v>
      </c>
      <c r="S1806" s="3">
        <v>127.07</v>
      </c>
      <c r="T1806" s="3">
        <v>116.13</v>
      </c>
      <c r="U1806" s="3">
        <v>107.8</v>
      </c>
      <c r="V1806" s="3">
        <v>102.02</v>
      </c>
      <c r="W1806" s="3">
        <v>103</v>
      </c>
      <c r="X1806" s="3">
        <v>104.83</v>
      </c>
      <c r="Y1806" s="3">
        <v>106.49</v>
      </c>
      <c r="Z1806" s="3">
        <v>111.22</v>
      </c>
      <c r="AA1806" s="3">
        <v>114.21</v>
      </c>
      <c r="AB1806" s="3">
        <v>115.97</v>
      </c>
      <c r="AC1806" s="3">
        <v>120.76</v>
      </c>
      <c r="AD1806" s="3">
        <v>122.24</v>
      </c>
      <c r="AE1806" s="3">
        <v>115.08</v>
      </c>
      <c r="AF1806" s="3">
        <v>99.67</v>
      </c>
      <c r="AG1806" s="3">
        <v>93.77</v>
      </c>
      <c r="AH1806" s="3">
        <v>88.37</v>
      </c>
      <c r="AI1806" s="3">
        <v>88.89</v>
      </c>
      <c r="AJ1806" s="3">
        <v>89.38</v>
      </c>
      <c r="AK1806" s="3">
        <v>91.76</v>
      </c>
      <c r="AL1806" s="3">
        <v>95.01</v>
      </c>
      <c r="AM1806" s="3">
        <v>99.32</v>
      </c>
      <c r="AN1806" s="3">
        <v>103.64</v>
      </c>
      <c r="AO1806" s="3">
        <v>102.62</v>
      </c>
      <c r="AP1806" s="3">
        <v>104.64</v>
      </c>
      <c r="AQ1806" s="3">
        <v>96.99</v>
      </c>
      <c r="AR1806" s="3">
        <v>87.51</v>
      </c>
      <c r="AS1806" s="3">
        <v>78.510000000000005</v>
      </c>
      <c r="AT1806" s="3">
        <v>74.510000000000005</v>
      </c>
      <c r="AU1806" s="3">
        <v>68.760000000000005</v>
      </c>
      <c r="AV1806" s="3">
        <v>69.23</v>
      </c>
      <c r="AW1806" s="3">
        <v>73.430000000000007</v>
      </c>
      <c r="AX1806" s="3">
        <v>77.12</v>
      </c>
      <c r="AY1806" s="3">
        <v>80.92</v>
      </c>
    </row>
    <row r="1807" spans="1:51" x14ac:dyDescent="0.35">
      <c r="A1807" s="5">
        <f t="shared" ref="A1807:A1870" si="29">+A1802+7</f>
        <v>45254</v>
      </c>
      <c r="B1807" t="s">
        <v>2744</v>
      </c>
      <c r="C1807" s="2">
        <v>45254</v>
      </c>
      <c r="D1807" s="3">
        <v>119.79</v>
      </c>
      <c r="E1807" s="3">
        <v>122.91</v>
      </c>
      <c r="F1807" s="3">
        <v>124.39</v>
      </c>
      <c r="G1807" s="3">
        <v>122.19</v>
      </c>
      <c r="H1807" s="3">
        <v>119.51</v>
      </c>
      <c r="I1807" s="3">
        <v>116.96</v>
      </c>
      <c r="J1807" s="3">
        <v>114.83</v>
      </c>
      <c r="K1807" s="3">
        <v>114.51</v>
      </c>
      <c r="L1807" s="3">
        <v>115.27</v>
      </c>
      <c r="M1807" s="3">
        <v>118.56</v>
      </c>
      <c r="N1807" s="3">
        <v>120.16</v>
      </c>
      <c r="O1807" s="3">
        <v>128.9</v>
      </c>
      <c r="P1807" s="3">
        <v>136.79</v>
      </c>
      <c r="Q1807" s="3">
        <v>139.21</v>
      </c>
      <c r="R1807" s="3">
        <v>135.99</v>
      </c>
      <c r="S1807" s="3">
        <v>126.29</v>
      </c>
      <c r="T1807" s="3">
        <v>115.5</v>
      </c>
      <c r="U1807" s="3">
        <v>107.35</v>
      </c>
      <c r="V1807" s="3">
        <v>101.49</v>
      </c>
      <c r="W1807" s="3">
        <v>102.36</v>
      </c>
      <c r="X1807" s="3">
        <v>104.19</v>
      </c>
      <c r="Y1807" s="3">
        <v>105.85</v>
      </c>
      <c r="Z1807" s="3">
        <v>110.68</v>
      </c>
      <c r="AA1807" s="3">
        <v>113.67</v>
      </c>
      <c r="AB1807" s="3">
        <v>115.41</v>
      </c>
      <c r="AC1807" s="3">
        <v>120.4</v>
      </c>
      <c r="AD1807" s="3">
        <v>121.88</v>
      </c>
      <c r="AE1807" s="3">
        <v>114.72</v>
      </c>
      <c r="AF1807" s="3">
        <v>98.87</v>
      </c>
      <c r="AG1807" s="3">
        <v>92.97</v>
      </c>
      <c r="AH1807" s="3">
        <v>87.57</v>
      </c>
      <c r="AI1807" s="3">
        <v>88.09</v>
      </c>
      <c r="AJ1807" s="3">
        <v>88.58</v>
      </c>
      <c r="AK1807" s="3">
        <v>90.95</v>
      </c>
      <c r="AL1807" s="3">
        <v>94.37</v>
      </c>
      <c r="AM1807" s="3">
        <v>98.67</v>
      </c>
      <c r="AN1807" s="3">
        <v>102.99</v>
      </c>
      <c r="AO1807" s="3">
        <v>102.06</v>
      </c>
      <c r="AP1807" s="3">
        <v>104.08</v>
      </c>
      <c r="AQ1807" s="3">
        <v>96.43</v>
      </c>
      <c r="AR1807" s="3">
        <v>86.95</v>
      </c>
      <c r="AS1807" s="3">
        <v>77.95</v>
      </c>
      <c r="AT1807" s="3">
        <v>73.95</v>
      </c>
      <c r="AU1807" s="3">
        <v>68.2</v>
      </c>
      <c r="AV1807" s="3">
        <v>68.67</v>
      </c>
      <c r="AW1807" s="3">
        <v>72.86</v>
      </c>
      <c r="AX1807" s="3">
        <v>76.77</v>
      </c>
      <c r="AY1807" s="3">
        <v>80.569999999999993</v>
      </c>
    </row>
    <row r="1808" spans="1:51" x14ac:dyDescent="0.35">
      <c r="A1808" s="5">
        <f t="shared" si="29"/>
        <v>45257</v>
      </c>
      <c r="B1808" t="s">
        <v>2745</v>
      </c>
      <c r="C1808" s="2">
        <v>45257</v>
      </c>
      <c r="D1808" s="3">
        <v>112.21</v>
      </c>
      <c r="E1808" s="3">
        <v>116.03</v>
      </c>
      <c r="F1808" s="3">
        <v>117.46</v>
      </c>
      <c r="G1808" s="3">
        <v>115.52</v>
      </c>
      <c r="H1808" s="3">
        <v>113.77</v>
      </c>
      <c r="I1808" s="3">
        <v>111.7</v>
      </c>
      <c r="J1808" s="3">
        <v>109.78</v>
      </c>
      <c r="K1808" s="3">
        <v>109.01</v>
      </c>
      <c r="L1808" s="3">
        <v>109.74</v>
      </c>
      <c r="M1808" s="3">
        <v>113.02</v>
      </c>
      <c r="N1808" s="3">
        <v>114.69</v>
      </c>
      <c r="O1808" s="3">
        <v>123.43</v>
      </c>
      <c r="P1808" s="3">
        <v>131.32</v>
      </c>
      <c r="Q1808" s="3">
        <v>134.12</v>
      </c>
      <c r="R1808" s="3">
        <v>130.9</v>
      </c>
      <c r="S1808" s="3">
        <v>121.9</v>
      </c>
      <c r="T1808" s="3">
        <v>112.5</v>
      </c>
      <c r="U1808" s="3">
        <v>104.9</v>
      </c>
      <c r="V1808" s="3">
        <v>99.04</v>
      </c>
      <c r="W1808" s="3">
        <v>99.91</v>
      </c>
      <c r="X1808" s="3">
        <v>101.74</v>
      </c>
      <c r="Y1808" s="3">
        <v>103.4</v>
      </c>
      <c r="Z1808" s="3">
        <v>108.23</v>
      </c>
      <c r="AA1808" s="3">
        <v>111.22</v>
      </c>
      <c r="AB1808" s="3">
        <v>112.96</v>
      </c>
      <c r="AC1808" s="3">
        <v>117.95</v>
      </c>
      <c r="AD1808" s="3">
        <v>119.43</v>
      </c>
      <c r="AE1808" s="3">
        <v>112.27</v>
      </c>
      <c r="AF1808" s="3">
        <v>96.42</v>
      </c>
      <c r="AG1808" s="3">
        <v>90.52</v>
      </c>
      <c r="AH1808" s="3">
        <v>85.12</v>
      </c>
      <c r="AI1808" s="3">
        <v>85.64</v>
      </c>
      <c r="AJ1808" s="3">
        <v>86.13</v>
      </c>
      <c r="AK1808" s="3">
        <v>88.5</v>
      </c>
      <c r="AL1808" s="3">
        <v>91.92</v>
      </c>
      <c r="AM1808" s="3">
        <v>96.22</v>
      </c>
      <c r="AN1808" s="3">
        <v>100.54</v>
      </c>
      <c r="AO1808" s="3">
        <v>99.61</v>
      </c>
      <c r="AP1808" s="3">
        <v>101.63</v>
      </c>
      <c r="AQ1808" s="3">
        <v>93.98</v>
      </c>
      <c r="AR1808" s="3">
        <v>85.78</v>
      </c>
      <c r="AS1808" s="3">
        <v>77.88</v>
      </c>
      <c r="AT1808" s="3">
        <v>73.88</v>
      </c>
      <c r="AU1808" s="3">
        <v>68.13</v>
      </c>
      <c r="AV1808" s="3">
        <v>68.599999999999994</v>
      </c>
      <c r="AW1808" s="3">
        <v>72.790000000000006</v>
      </c>
      <c r="AX1808" s="3">
        <v>76.7</v>
      </c>
      <c r="AY1808" s="3">
        <v>80.5</v>
      </c>
    </row>
    <row r="1809" spans="1:51" x14ac:dyDescent="0.35">
      <c r="A1809" s="5">
        <f t="shared" si="29"/>
        <v>45258</v>
      </c>
      <c r="B1809" t="s">
        <v>2746</v>
      </c>
      <c r="C1809" s="2">
        <v>45258</v>
      </c>
      <c r="D1809" s="3">
        <v>108.68</v>
      </c>
      <c r="E1809" s="3">
        <v>111.95</v>
      </c>
      <c r="F1809" s="3">
        <v>113.62</v>
      </c>
      <c r="G1809" s="3">
        <v>111.85</v>
      </c>
      <c r="H1809" s="3">
        <v>110.17</v>
      </c>
      <c r="I1809" s="3">
        <v>108.66</v>
      </c>
      <c r="J1809" s="3">
        <v>106.72</v>
      </c>
      <c r="K1809" s="3">
        <v>105.94</v>
      </c>
      <c r="L1809" s="3">
        <v>106.67</v>
      </c>
      <c r="M1809" s="3">
        <v>109.93</v>
      </c>
      <c r="N1809" s="3">
        <v>111.83</v>
      </c>
      <c r="O1809" s="3">
        <v>120.56</v>
      </c>
      <c r="P1809" s="3">
        <v>128.43</v>
      </c>
      <c r="Q1809" s="3">
        <v>131.19</v>
      </c>
      <c r="R1809" s="3">
        <v>127.91</v>
      </c>
      <c r="S1809" s="3">
        <v>119.43</v>
      </c>
      <c r="T1809" s="3">
        <v>110.62</v>
      </c>
      <c r="U1809" s="3">
        <v>103.42</v>
      </c>
      <c r="V1809" s="3">
        <v>97.56</v>
      </c>
      <c r="W1809" s="3">
        <v>98.43</v>
      </c>
      <c r="X1809" s="3">
        <v>100.26</v>
      </c>
      <c r="Y1809" s="3">
        <v>101.92</v>
      </c>
      <c r="Z1809" s="3">
        <v>106.92</v>
      </c>
      <c r="AA1809" s="3">
        <v>110.12</v>
      </c>
      <c r="AB1809" s="3">
        <v>111.86</v>
      </c>
      <c r="AC1809" s="3">
        <v>116.85</v>
      </c>
      <c r="AD1809" s="3">
        <v>118.33</v>
      </c>
      <c r="AE1809" s="3">
        <v>111.17</v>
      </c>
      <c r="AF1809" s="3">
        <v>96.37</v>
      </c>
      <c r="AG1809" s="3">
        <v>90.87</v>
      </c>
      <c r="AH1809" s="3">
        <v>85.47</v>
      </c>
      <c r="AI1809" s="3">
        <v>85.99</v>
      </c>
      <c r="AJ1809" s="3">
        <v>86.48</v>
      </c>
      <c r="AK1809" s="3">
        <v>88.85</v>
      </c>
      <c r="AL1809" s="3">
        <v>92.55</v>
      </c>
      <c r="AM1809" s="3">
        <v>96.85</v>
      </c>
      <c r="AN1809" s="3">
        <v>101.17</v>
      </c>
      <c r="AO1809" s="3">
        <v>100.24</v>
      </c>
      <c r="AP1809" s="3">
        <v>101.24</v>
      </c>
      <c r="AQ1809" s="3">
        <v>94.59</v>
      </c>
      <c r="AR1809" s="3">
        <v>86.31</v>
      </c>
      <c r="AS1809" s="3">
        <v>78.41</v>
      </c>
      <c r="AT1809" s="3">
        <v>74.41</v>
      </c>
      <c r="AU1809" s="3">
        <v>68.66</v>
      </c>
      <c r="AV1809" s="3">
        <v>69.13</v>
      </c>
      <c r="AW1809" s="3">
        <v>73.319999999999993</v>
      </c>
      <c r="AX1809" s="3">
        <v>77.12</v>
      </c>
      <c r="AY1809" s="3">
        <v>80.92</v>
      </c>
    </row>
    <row r="1810" spans="1:51" x14ac:dyDescent="0.35">
      <c r="A1810" s="5">
        <f t="shared" si="29"/>
        <v>45259</v>
      </c>
      <c r="B1810" t="s">
        <v>2747</v>
      </c>
      <c r="C1810" s="2">
        <v>45259</v>
      </c>
      <c r="D1810" s="3">
        <v>102.34</v>
      </c>
      <c r="E1810" s="3">
        <v>105.66</v>
      </c>
      <c r="F1810" s="3">
        <v>107.51</v>
      </c>
      <c r="G1810" s="3">
        <v>106.09</v>
      </c>
      <c r="H1810" s="3">
        <v>104.34</v>
      </c>
      <c r="I1810" s="3">
        <v>103.06</v>
      </c>
      <c r="J1810" s="3">
        <v>101.15</v>
      </c>
      <c r="K1810" s="3">
        <v>100.51</v>
      </c>
      <c r="L1810" s="3">
        <v>101.24</v>
      </c>
      <c r="M1810" s="3">
        <v>104.5</v>
      </c>
      <c r="N1810" s="3">
        <v>106.38</v>
      </c>
      <c r="O1810" s="3">
        <v>115.11</v>
      </c>
      <c r="P1810" s="3">
        <v>122.98</v>
      </c>
      <c r="Q1810" s="3">
        <v>125.74</v>
      </c>
      <c r="R1810" s="3">
        <v>122.46</v>
      </c>
      <c r="S1810" s="3">
        <v>114.74</v>
      </c>
      <c r="T1810" s="3">
        <v>106.69</v>
      </c>
      <c r="U1810" s="3">
        <v>99.69</v>
      </c>
      <c r="V1810" s="3">
        <v>93.83</v>
      </c>
      <c r="W1810" s="3">
        <v>94.7</v>
      </c>
      <c r="X1810" s="3">
        <v>96.53</v>
      </c>
      <c r="Y1810" s="3">
        <v>98.19</v>
      </c>
      <c r="Z1810" s="3">
        <v>102.89</v>
      </c>
      <c r="AA1810" s="3">
        <v>105.89</v>
      </c>
      <c r="AB1810" s="3">
        <v>107.63</v>
      </c>
      <c r="AC1810" s="3">
        <v>112.62</v>
      </c>
      <c r="AD1810" s="3">
        <v>114.1</v>
      </c>
      <c r="AE1810" s="3">
        <v>106.94</v>
      </c>
      <c r="AF1810" s="3">
        <v>93.64</v>
      </c>
      <c r="AG1810" s="3">
        <v>88.14</v>
      </c>
      <c r="AH1810" s="3">
        <v>82.74</v>
      </c>
      <c r="AI1810" s="3">
        <v>83.26</v>
      </c>
      <c r="AJ1810" s="3">
        <v>83.75</v>
      </c>
      <c r="AK1810" s="3">
        <v>86.15</v>
      </c>
      <c r="AL1810" s="3">
        <v>90.35</v>
      </c>
      <c r="AM1810" s="3">
        <v>94.65</v>
      </c>
      <c r="AN1810" s="3">
        <v>98.97</v>
      </c>
      <c r="AO1810" s="3">
        <v>98.04</v>
      </c>
      <c r="AP1810" s="3">
        <v>99.04</v>
      </c>
      <c r="AQ1810" s="3">
        <v>92.39</v>
      </c>
      <c r="AR1810" s="3">
        <v>83.89</v>
      </c>
      <c r="AS1810" s="3">
        <v>75.989999999999995</v>
      </c>
      <c r="AT1810" s="3">
        <v>71.989999999999995</v>
      </c>
      <c r="AU1810" s="3">
        <v>66.239999999999995</v>
      </c>
      <c r="AV1810" s="3">
        <v>66.709999999999994</v>
      </c>
      <c r="AW1810" s="3">
        <v>70.900000000000006</v>
      </c>
      <c r="AX1810" s="3">
        <v>75.099999999999994</v>
      </c>
      <c r="AY1810" s="3">
        <v>78.900000000000006</v>
      </c>
    </row>
    <row r="1811" spans="1:51" x14ac:dyDescent="0.35">
      <c r="A1811" s="5">
        <f t="shared" si="29"/>
        <v>45260</v>
      </c>
      <c r="B1811" t="s">
        <v>2748</v>
      </c>
      <c r="C1811" s="2">
        <v>45260</v>
      </c>
      <c r="D1811" s="3">
        <v>107.13</v>
      </c>
      <c r="E1811" s="3">
        <v>108.98</v>
      </c>
      <c r="F1811" s="3">
        <v>107.58</v>
      </c>
      <c r="G1811" s="3">
        <v>105.64</v>
      </c>
      <c r="H1811" s="3">
        <v>104.36</v>
      </c>
      <c r="I1811" s="3">
        <v>102.45</v>
      </c>
      <c r="J1811" s="3">
        <v>102.45</v>
      </c>
      <c r="K1811" s="3">
        <v>102.95</v>
      </c>
      <c r="L1811" s="3">
        <v>105.95</v>
      </c>
      <c r="M1811" s="3">
        <v>107.46</v>
      </c>
      <c r="N1811" s="3">
        <v>116.39</v>
      </c>
      <c r="O1811" s="3">
        <v>124.46</v>
      </c>
      <c r="P1811" s="3">
        <v>127.22</v>
      </c>
      <c r="Q1811" s="3">
        <v>123.94</v>
      </c>
      <c r="R1811" s="3">
        <v>116.14</v>
      </c>
      <c r="S1811" s="3">
        <v>107.84</v>
      </c>
      <c r="T1811" s="3">
        <v>100.84</v>
      </c>
      <c r="U1811" s="3">
        <v>94.98</v>
      </c>
      <c r="V1811" s="3">
        <v>95.85</v>
      </c>
      <c r="W1811" s="3">
        <v>97.68</v>
      </c>
      <c r="X1811" s="3">
        <v>99.34</v>
      </c>
      <c r="Y1811" s="3">
        <v>103.24</v>
      </c>
      <c r="Z1811" s="3">
        <v>106.04</v>
      </c>
      <c r="AA1811" s="3">
        <v>107.78</v>
      </c>
      <c r="AB1811" s="3">
        <v>112.77</v>
      </c>
      <c r="AC1811" s="3">
        <v>114.25</v>
      </c>
      <c r="AD1811" s="3">
        <v>107.09</v>
      </c>
      <c r="AE1811" s="3">
        <v>93.88</v>
      </c>
      <c r="AF1811" s="3">
        <v>88.38</v>
      </c>
      <c r="AG1811" s="3">
        <v>82.98</v>
      </c>
      <c r="AH1811" s="3">
        <v>83.5</v>
      </c>
      <c r="AI1811" s="3">
        <v>83.99</v>
      </c>
      <c r="AJ1811" s="3">
        <v>86.39</v>
      </c>
      <c r="AK1811" s="3">
        <v>90.64</v>
      </c>
      <c r="AL1811" s="3">
        <v>94.94</v>
      </c>
      <c r="AM1811" s="3">
        <v>99.26</v>
      </c>
      <c r="AN1811" s="3">
        <v>98.33</v>
      </c>
      <c r="AO1811" s="3">
        <v>99.33</v>
      </c>
      <c r="AP1811" s="3">
        <v>92.68</v>
      </c>
      <c r="AQ1811" s="3">
        <v>84.18</v>
      </c>
      <c r="AR1811" s="3">
        <v>76.48</v>
      </c>
      <c r="AS1811" s="3">
        <v>72.48</v>
      </c>
      <c r="AT1811" s="3">
        <v>66.73</v>
      </c>
      <c r="AU1811" s="3">
        <v>67.2</v>
      </c>
      <c r="AV1811" s="3">
        <v>71.39</v>
      </c>
      <c r="AW1811" s="3">
        <v>75.58</v>
      </c>
      <c r="AX1811" s="3">
        <v>79.38</v>
      </c>
      <c r="AY1811" s="3">
        <v>83.51</v>
      </c>
    </row>
    <row r="1812" spans="1:51" x14ac:dyDescent="0.35">
      <c r="A1812" s="5">
        <f t="shared" si="29"/>
        <v>45261</v>
      </c>
      <c r="B1812" t="s">
        <v>2750</v>
      </c>
      <c r="C1812" s="2">
        <v>45261</v>
      </c>
      <c r="D1812" s="3">
        <v>109.65</v>
      </c>
      <c r="E1812" s="3">
        <v>111.65</v>
      </c>
      <c r="F1812" s="3">
        <v>110.73</v>
      </c>
      <c r="G1812" s="3">
        <v>108.54</v>
      </c>
      <c r="H1812" s="3">
        <v>107.14</v>
      </c>
      <c r="I1812" s="3">
        <v>105.74</v>
      </c>
      <c r="J1812" s="3">
        <v>105.95</v>
      </c>
      <c r="K1812" s="3">
        <v>105.72</v>
      </c>
      <c r="L1812" s="3">
        <v>108.2</v>
      </c>
      <c r="M1812" s="3">
        <v>109.79</v>
      </c>
      <c r="N1812" s="3">
        <v>118.72</v>
      </c>
      <c r="O1812" s="3">
        <v>126.79</v>
      </c>
      <c r="P1812" s="3">
        <v>129.55000000000001</v>
      </c>
      <c r="Q1812" s="3">
        <v>126.27</v>
      </c>
      <c r="R1812" s="3">
        <v>118.47</v>
      </c>
      <c r="S1812" s="3">
        <v>109.69</v>
      </c>
      <c r="T1812" s="3">
        <v>102.66</v>
      </c>
      <c r="U1812" s="3">
        <v>96.78</v>
      </c>
      <c r="V1812" s="3">
        <v>97.63</v>
      </c>
      <c r="W1812" s="3">
        <v>99.45</v>
      </c>
      <c r="X1812" s="3">
        <v>101.11</v>
      </c>
      <c r="Y1812" s="3">
        <v>104.8</v>
      </c>
      <c r="Z1812" s="3">
        <v>107.6</v>
      </c>
      <c r="AA1812" s="3">
        <v>109.34</v>
      </c>
      <c r="AB1812" s="3">
        <v>114.33</v>
      </c>
      <c r="AC1812" s="3">
        <v>115.81</v>
      </c>
      <c r="AD1812" s="3">
        <v>108.65</v>
      </c>
      <c r="AE1812" s="3">
        <v>95.44</v>
      </c>
      <c r="AF1812" s="3">
        <v>89.94</v>
      </c>
      <c r="AG1812" s="3">
        <v>84.54</v>
      </c>
      <c r="AH1812" s="3">
        <v>85.06</v>
      </c>
      <c r="AI1812" s="3">
        <v>85.55</v>
      </c>
      <c r="AJ1812" s="3">
        <v>87.95</v>
      </c>
      <c r="AK1812" s="3">
        <v>91.75</v>
      </c>
      <c r="AL1812" s="3">
        <v>96.05</v>
      </c>
      <c r="AM1812" s="3">
        <v>100.37</v>
      </c>
      <c r="AN1812" s="3">
        <v>99.44</v>
      </c>
      <c r="AO1812" s="3">
        <v>100.44</v>
      </c>
      <c r="AP1812" s="3">
        <v>93.79</v>
      </c>
      <c r="AQ1812" s="3">
        <v>84.89</v>
      </c>
      <c r="AR1812" s="3">
        <v>77.19</v>
      </c>
      <c r="AS1812" s="3">
        <v>73.19</v>
      </c>
      <c r="AT1812" s="3">
        <v>67.44</v>
      </c>
      <c r="AU1812" s="3">
        <v>67.91</v>
      </c>
      <c r="AV1812" s="3">
        <v>72.099999999999994</v>
      </c>
      <c r="AW1812" s="3">
        <v>76.099999999999994</v>
      </c>
      <c r="AX1812" s="3">
        <v>79.900000000000006</v>
      </c>
      <c r="AY1812" s="3">
        <v>84.03</v>
      </c>
    </row>
    <row r="1813" spans="1:51" x14ac:dyDescent="0.35">
      <c r="A1813" s="5">
        <f t="shared" si="29"/>
        <v>45264</v>
      </c>
      <c r="B1813" t="s">
        <v>2751</v>
      </c>
      <c r="C1813" s="2">
        <v>45264</v>
      </c>
      <c r="D1813" s="3">
        <v>100.76</v>
      </c>
      <c r="E1813" s="3">
        <v>102.84</v>
      </c>
      <c r="F1813" s="3">
        <v>102.18</v>
      </c>
      <c r="G1813" s="3">
        <v>100.92</v>
      </c>
      <c r="H1813" s="3">
        <v>99.74</v>
      </c>
      <c r="I1813" s="3">
        <v>98.16</v>
      </c>
      <c r="J1813" s="3">
        <v>100.29</v>
      </c>
      <c r="K1813" s="3">
        <v>99.34</v>
      </c>
      <c r="L1813" s="3">
        <v>97.34</v>
      </c>
      <c r="M1813" s="3">
        <v>102.26</v>
      </c>
      <c r="N1813" s="3">
        <v>113.45</v>
      </c>
      <c r="O1813" s="3">
        <v>121.86</v>
      </c>
      <c r="P1813" s="3">
        <v>122.24</v>
      </c>
      <c r="Q1813" s="3">
        <v>119.04</v>
      </c>
      <c r="R1813" s="3">
        <v>111.54</v>
      </c>
      <c r="S1813" s="3">
        <v>105.3</v>
      </c>
      <c r="T1813" s="3">
        <v>99.37</v>
      </c>
      <c r="U1813" s="3">
        <v>93.52</v>
      </c>
      <c r="V1813" s="3">
        <v>94.38</v>
      </c>
      <c r="W1813" s="3">
        <v>96.19</v>
      </c>
      <c r="X1813" s="3">
        <v>97.86</v>
      </c>
      <c r="Y1813" s="3">
        <v>101.78</v>
      </c>
      <c r="Z1813" s="3">
        <v>104.75</v>
      </c>
      <c r="AA1813" s="3">
        <v>106.68</v>
      </c>
      <c r="AB1813" s="3">
        <v>111.9</v>
      </c>
      <c r="AC1813" s="3">
        <v>113.38</v>
      </c>
      <c r="AD1813" s="3">
        <v>106.22</v>
      </c>
      <c r="AE1813" s="3">
        <v>93.48</v>
      </c>
      <c r="AF1813" s="3">
        <v>87.98</v>
      </c>
      <c r="AG1813" s="3">
        <v>82.58</v>
      </c>
      <c r="AH1813" s="3">
        <v>83.32</v>
      </c>
      <c r="AI1813" s="3">
        <v>83.81</v>
      </c>
      <c r="AJ1813" s="3">
        <v>86.21</v>
      </c>
      <c r="AK1813" s="3">
        <v>90.3</v>
      </c>
      <c r="AL1813" s="3">
        <v>94.6</v>
      </c>
      <c r="AM1813" s="3">
        <v>98.91</v>
      </c>
      <c r="AN1813" s="3">
        <v>98.23</v>
      </c>
      <c r="AO1813" s="3">
        <v>99.22</v>
      </c>
      <c r="AP1813" s="3">
        <v>92.57</v>
      </c>
      <c r="AQ1813" s="3">
        <v>83.97</v>
      </c>
      <c r="AR1813" s="3">
        <v>76.27</v>
      </c>
      <c r="AS1813" s="3">
        <v>72.27</v>
      </c>
      <c r="AT1813" s="3">
        <v>66.52</v>
      </c>
      <c r="AU1813" s="3">
        <v>66.989999999999995</v>
      </c>
      <c r="AV1813" s="3">
        <v>71.180000000000007</v>
      </c>
      <c r="AW1813" s="3">
        <v>75.180000000000007</v>
      </c>
      <c r="AX1813" s="3">
        <v>78.98</v>
      </c>
      <c r="AY1813" s="3">
        <v>83.11</v>
      </c>
    </row>
    <row r="1814" spans="1:51" x14ac:dyDescent="0.35">
      <c r="A1814" s="5">
        <f t="shared" si="29"/>
        <v>45265</v>
      </c>
      <c r="B1814" t="s">
        <v>2752</v>
      </c>
      <c r="C1814" s="2">
        <v>45265</v>
      </c>
      <c r="D1814" s="3">
        <v>95.38</v>
      </c>
      <c r="E1814" s="3">
        <v>97.91</v>
      </c>
      <c r="F1814" s="3">
        <v>97.13</v>
      </c>
      <c r="G1814" s="3">
        <v>95.8</v>
      </c>
      <c r="H1814" s="3">
        <v>94.3</v>
      </c>
      <c r="I1814" s="3">
        <v>92.7</v>
      </c>
      <c r="J1814" s="3">
        <v>93.2</v>
      </c>
      <c r="K1814" s="3">
        <v>93.52</v>
      </c>
      <c r="L1814" s="3">
        <v>94.54</v>
      </c>
      <c r="M1814" s="3">
        <v>97.56</v>
      </c>
      <c r="N1814" s="3">
        <v>108.98</v>
      </c>
      <c r="O1814" s="3">
        <v>117.39</v>
      </c>
      <c r="P1814" s="3">
        <v>117.77</v>
      </c>
      <c r="Q1814" s="3">
        <v>114.57</v>
      </c>
      <c r="R1814" s="3">
        <v>107.07</v>
      </c>
      <c r="S1814" s="3">
        <v>100.84</v>
      </c>
      <c r="T1814" s="3">
        <v>94.92</v>
      </c>
      <c r="U1814" s="3">
        <v>89.08</v>
      </c>
      <c r="V1814" s="3">
        <v>89.94</v>
      </c>
      <c r="W1814" s="3">
        <v>92.38</v>
      </c>
      <c r="X1814" s="3">
        <v>94.43</v>
      </c>
      <c r="Y1814" s="3">
        <v>98.35</v>
      </c>
      <c r="Z1814" s="3">
        <v>101.33</v>
      </c>
      <c r="AA1814" s="3">
        <v>103.26</v>
      </c>
      <c r="AB1814" s="3">
        <v>108.48</v>
      </c>
      <c r="AC1814" s="3">
        <v>109.96</v>
      </c>
      <c r="AD1814" s="3">
        <v>103.12</v>
      </c>
      <c r="AE1814" s="3">
        <v>91.54</v>
      </c>
      <c r="AF1814" s="3">
        <v>86.04</v>
      </c>
      <c r="AG1814" s="3">
        <v>81.28</v>
      </c>
      <c r="AH1814" s="3">
        <v>82.02</v>
      </c>
      <c r="AI1814" s="3">
        <v>82.51</v>
      </c>
      <c r="AJ1814" s="3">
        <v>85.13</v>
      </c>
      <c r="AK1814" s="3">
        <v>89.41</v>
      </c>
      <c r="AL1814" s="3">
        <v>94.11</v>
      </c>
      <c r="AM1814" s="3">
        <v>98.42</v>
      </c>
      <c r="AN1814" s="3">
        <v>97.74</v>
      </c>
      <c r="AO1814" s="3">
        <v>98.73</v>
      </c>
      <c r="AP1814" s="3">
        <v>92.08</v>
      </c>
      <c r="AQ1814" s="3">
        <v>83.48</v>
      </c>
      <c r="AR1814" s="3">
        <v>75.78</v>
      </c>
      <c r="AS1814" s="3">
        <v>71.78</v>
      </c>
      <c r="AT1814" s="3">
        <v>66.03</v>
      </c>
      <c r="AU1814" s="3">
        <v>66.5</v>
      </c>
      <c r="AV1814" s="3">
        <v>70.69</v>
      </c>
      <c r="AW1814" s="3">
        <v>74.69</v>
      </c>
      <c r="AX1814" s="3">
        <v>78.489999999999995</v>
      </c>
      <c r="AY1814" s="3">
        <v>82.62</v>
      </c>
    </row>
    <row r="1815" spans="1:51" x14ac:dyDescent="0.35">
      <c r="A1815" s="5">
        <f t="shared" si="29"/>
        <v>45266</v>
      </c>
      <c r="B1815" t="s">
        <v>2753</v>
      </c>
      <c r="C1815" s="2">
        <v>45266</v>
      </c>
      <c r="D1815" s="3">
        <v>98.25</v>
      </c>
      <c r="E1815" s="3">
        <v>100.45</v>
      </c>
      <c r="F1815" s="3">
        <v>99.93</v>
      </c>
      <c r="G1815" s="3">
        <v>98.5</v>
      </c>
      <c r="H1815" s="3">
        <v>96.89</v>
      </c>
      <c r="I1815" s="3">
        <v>95.54</v>
      </c>
      <c r="J1815" s="3">
        <v>95.79</v>
      </c>
      <c r="K1815" s="3">
        <v>96.04</v>
      </c>
      <c r="L1815" s="3">
        <v>97.58</v>
      </c>
      <c r="M1815" s="3">
        <v>99.98</v>
      </c>
      <c r="N1815" s="3">
        <v>111.78</v>
      </c>
      <c r="O1815" s="3">
        <v>119.78</v>
      </c>
      <c r="P1815" s="3">
        <v>120.84</v>
      </c>
      <c r="Q1815" s="3">
        <v>117.92</v>
      </c>
      <c r="R1815" s="3">
        <v>110.42</v>
      </c>
      <c r="S1815" s="3">
        <v>101.17</v>
      </c>
      <c r="T1815" s="3">
        <v>95.74</v>
      </c>
      <c r="U1815" s="3">
        <v>91.48</v>
      </c>
      <c r="V1815" s="3">
        <v>92.34</v>
      </c>
      <c r="W1815" s="3">
        <v>94.78</v>
      </c>
      <c r="X1815" s="3">
        <v>96.76</v>
      </c>
      <c r="Y1815" s="3">
        <v>100.14</v>
      </c>
      <c r="Z1815" s="3">
        <v>103.06</v>
      </c>
      <c r="AA1815" s="3">
        <v>104.88</v>
      </c>
      <c r="AB1815" s="3">
        <v>109.8</v>
      </c>
      <c r="AC1815" s="3">
        <v>111.28</v>
      </c>
      <c r="AD1815" s="3">
        <v>104.44</v>
      </c>
      <c r="AE1815" s="3">
        <v>92.31</v>
      </c>
      <c r="AF1815" s="3">
        <v>86.81</v>
      </c>
      <c r="AG1815" s="3">
        <v>82.05</v>
      </c>
      <c r="AH1815" s="3">
        <v>82.79</v>
      </c>
      <c r="AI1815" s="3">
        <v>83.28</v>
      </c>
      <c r="AJ1815" s="3">
        <v>85.9</v>
      </c>
      <c r="AK1815" s="3">
        <v>90</v>
      </c>
      <c r="AL1815" s="3">
        <v>94.7</v>
      </c>
      <c r="AM1815" s="3">
        <v>99.01</v>
      </c>
      <c r="AN1815" s="3">
        <v>99.1</v>
      </c>
      <c r="AO1815" s="3">
        <v>100.09</v>
      </c>
      <c r="AP1815" s="3">
        <v>93.44</v>
      </c>
      <c r="AQ1815" s="3">
        <v>84.84</v>
      </c>
      <c r="AR1815" s="3">
        <v>77.14</v>
      </c>
      <c r="AS1815" s="3">
        <v>73.14</v>
      </c>
      <c r="AT1815" s="3">
        <v>67.39</v>
      </c>
      <c r="AU1815" s="3">
        <v>67.86</v>
      </c>
      <c r="AV1815" s="3">
        <v>72.05</v>
      </c>
      <c r="AW1815" s="3">
        <v>76.05</v>
      </c>
      <c r="AX1815" s="3">
        <v>79.849999999999994</v>
      </c>
      <c r="AY1815" s="3">
        <v>83.98</v>
      </c>
    </row>
    <row r="1816" spans="1:51" x14ac:dyDescent="0.35">
      <c r="A1816" s="5">
        <f t="shared" si="29"/>
        <v>45267</v>
      </c>
      <c r="B1816" t="s">
        <v>2754</v>
      </c>
      <c r="C1816" s="2">
        <v>45267</v>
      </c>
      <c r="D1816" s="3">
        <v>99.94</v>
      </c>
      <c r="E1816" s="3">
        <v>101.84</v>
      </c>
      <c r="F1816" s="3">
        <v>101.44</v>
      </c>
      <c r="G1816" s="3">
        <v>99.84</v>
      </c>
      <c r="H1816" s="3">
        <v>98.17</v>
      </c>
      <c r="I1816" s="3">
        <v>96.89</v>
      </c>
      <c r="J1816" s="3">
        <v>96.98</v>
      </c>
      <c r="K1816" s="3">
        <v>97.68</v>
      </c>
      <c r="L1816" s="3">
        <v>98.95</v>
      </c>
      <c r="M1816" s="3">
        <v>100.84</v>
      </c>
      <c r="N1816" s="3">
        <v>112.44</v>
      </c>
      <c r="O1816" s="3">
        <v>120.58</v>
      </c>
      <c r="P1816" s="3">
        <v>121.92</v>
      </c>
      <c r="Q1816" s="3">
        <v>119.17</v>
      </c>
      <c r="R1816" s="3">
        <v>111.67</v>
      </c>
      <c r="S1816" s="3">
        <v>101.43</v>
      </c>
      <c r="T1816" s="3">
        <v>95.95</v>
      </c>
      <c r="U1816" s="3">
        <v>91.66</v>
      </c>
      <c r="V1816" s="3">
        <v>92.11</v>
      </c>
      <c r="W1816" s="3">
        <v>94.38</v>
      </c>
      <c r="X1816" s="3">
        <v>96.4</v>
      </c>
      <c r="Y1816" s="3">
        <v>99.83</v>
      </c>
      <c r="Z1816" s="3">
        <v>102.73</v>
      </c>
      <c r="AA1816" s="3">
        <v>104.64</v>
      </c>
      <c r="AB1816" s="3">
        <v>109.66</v>
      </c>
      <c r="AC1816" s="3">
        <v>111.14</v>
      </c>
      <c r="AD1816" s="3">
        <v>104.3</v>
      </c>
      <c r="AE1816" s="3">
        <v>90.36</v>
      </c>
      <c r="AF1816" s="3">
        <v>87.06</v>
      </c>
      <c r="AG1816" s="3">
        <v>84.66</v>
      </c>
      <c r="AH1816" s="3">
        <v>83.58</v>
      </c>
      <c r="AI1816" s="3">
        <v>83.75</v>
      </c>
      <c r="AJ1816" s="3">
        <v>86.37</v>
      </c>
      <c r="AK1816" s="3">
        <v>90.47</v>
      </c>
      <c r="AL1816" s="3">
        <v>95.17</v>
      </c>
      <c r="AM1816" s="3">
        <v>99.48</v>
      </c>
      <c r="AN1816" s="3">
        <v>99.57</v>
      </c>
      <c r="AO1816" s="3">
        <v>100.56</v>
      </c>
      <c r="AP1816" s="3">
        <v>93.91</v>
      </c>
      <c r="AQ1816" s="3">
        <v>85.31</v>
      </c>
      <c r="AR1816" s="3">
        <v>77.61</v>
      </c>
      <c r="AS1816" s="3">
        <v>73.61</v>
      </c>
      <c r="AT1816" s="3">
        <v>67.86</v>
      </c>
      <c r="AU1816" s="3">
        <v>68.33</v>
      </c>
      <c r="AV1816" s="3">
        <v>72.52</v>
      </c>
      <c r="AW1816" s="3">
        <v>76.52</v>
      </c>
      <c r="AX1816" s="3">
        <v>80.319999999999993</v>
      </c>
      <c r="AY1816" s="3">
        <v>84.45</v>
      </c>
    </row>
    <row r="1817" spans="1:51" x14ac:dyDescent="0.35">
      <c r="A1817" s="5">
        <f t="shared" si="29"/>
        <v>45268</v>
      </c>
      <c r="B1817" t="s">
        <v>2755</v>
      </c>
      <c r="C1817" s="2">
        <v>45268</v>
      </c>
      <c r="D1817" s="3">
        <v>97.1</v>
      </c>
      <c r="E1817" s="3">
        <v>98.3</v>
      </c>
      <c r="F1817" s="3">
        <v>98.01</v>
      </c>
      <c r="G1817" s="3">
        <v>97.45</v>
      </c>
      <c r="H1817" s="3">
        <v>95.79</v>
      </c>
      <c r="I1817" s="3">
        <v>94.52</v>
      </c>
      <c r="J1817" s="3">
        <v>94.16</v>
      </c>
      <c r="K1817" s="3">
        <v>95.1</v>
      </c>
      <c r="L1817" s="3">
        <v>97.26</v>
      </c>
      <c r="M1817" s="3">
        <v>99.19</v>
      </c>
      <c r="N1817" s="3">
        <v>109.65</v>
      </c>
      <c r="O1817" s="3">
        <v>117.83</v>
      </c>
      <c r="P1817" s="3">
        <v>119.22</v>
      </c>
      <c r="Q1817" s="3">
        <v>116.64</v>
      </c>
      <c r="R1817" s="3">
        <v>109.14</v>
      </c>
      <c r="S1817" s="3">
        <v>99.8</v>
      </c>
      <c r="T1817" s="3">
        <v>94.48</v>
      </c>
      <c r="U1817" s="3">
        <v>90.48</v>
      </c>
      <c r="V1817" s="3">
        <v>90.93</v>
      </c>
      <c r="W1817" s="3">
        <v>93.2</v>
      </c>
      <c r="X1817" s="3">
        <v>95.22</v>
      </c>
      <c r="Y1817" s="3">
        <v>98.65</v>
      </c>
      <c r="Z1817" s="3">
        <v>101.55</v>
      </c>
      <c r="AA1817" s="3">
        <v>103.46</v>
      </c>
      <c r="AB1817" s="3">
        <v>108.48</v>
      </c>
      <c r="AC1817" s="3">
        <v>109.96</v>
      </c>
      <c r="AD1817" s="3">
        <v>103.12</v>
      </c>
      <c r="AE1817" s="3">
        <v>89.18</v>
      </c>
      <c r="AF1817" s="3">
        <v>85.88</v>
      </c>
      <c r="AG1817" s="3">
        <v>83.48</v>
      </c>
      <c r="AH1817" s="3">
        <v>82.4</v>
      </c>
      <c r="AI1817" s="3">
        <v>82.57</v>
      </c>
      <c r="AJ1817" s="3">
        <v>85.19</v>
      </c>
      <c r="AK1817" s="3">
        <v>89.29</v>
      </c>
      <c r="AL1817" s="3">
        <v>93.99</v>
      </c>
      <c r="AM1817" s="3">
        <v>98.3</v>
      </c>
      <c r="AN1817" s="3">
        <v>98.39</v>
      </c>
      <c r="AO1817" s="3">
        <v>99.38</v>
      </c>
      <c r="AP1817" s="3">
        <v>92.73</v>
      </c>
      <c r="AQ1817" s="3">
        <v>84.13</v>
      </c>
      <c r="AR1817" s="3">
        <v>76.430000000000007</v>
      </c>
      <c r="AS1817" s="3">
        <v>72.430000000000007</v>
      </c>
      <c r="AT1817" s="3">
        <v>66.680000000000007</v>
      </c>
      <c r="AU1817" s="3">
        <v>67.150000000000006</v>
      </c>
      <c r="AV1817" s="3">
        <v>71.34</v>
      </c>
      <c r="AW1817" s="3">
        <v>75.34</v>
      </c>
      <c r="AX1817" s="3">
        <v>79.14</v>
      </c>
      <c r="AY1817" s="3">
        <v>83.27</v>
      </c>
    </row>
    <row r="1818" spans="1:51" x14ac:dyDescent="0.35">
      <c r="A1818" s="5">
        <f t="shared" si="29"/>
        <v>45271</v>
      </c>
      <c r="B1818" t="s">
        <v>2756</v>
      </c>
      <c r="C1818" s="2">
        <v>45271</v>
      </c>
      <c r="D1818" s="3">
        <v>90.18</v>
      </c>
      <c r="E1818" s="3">
        <v>91.42</v>
      </c>
      <c r="F1818" s="3">
        <v>91.32</v>
      </c>
      <c r="G1818" s="3">
        <v>90.9</v>
      </c>
      <c r="H1818" s="3">
        <v>90.85</v>
      </c>
      <c r="I1818" s="3">
        <v>88.32</v>
      </c>
      <c r="J1818" s="3">
        <v>88.66</v>
      </c>
      <c r="K1818" s="3">
        <v>89.6</v>
      </c>
      <c r="L1818" s="3">
        <v>91.79</v>
      </c>
      <c r="M1818" s="3">
        <v>93.74</v>
      </c>
      <c r="N1818" s="3">
        <v>104.01</v>
      </c>
      <c r="O1818" s="3">
        <v>112.4</v>
      </c>
      <c r="P1818" s="3">
        <v>114.23</v>
      </c>
      <c r="Q1818" s="3">
        <v>111.65</v>
      </c>
      <c r="R1818" s="3">
        <v>104.34</v>
      </c>
      <c r="S1818" s="3">
        <v>95.82</v>
      </c>
      <c r="T1818" s="3">
        <v>90.82</v>
      </c>
      <c r="U1818" s="3">
        <v>86.85</v>
      </c>
      <c r="V1818" s="3">
        <v>87.43</v>
      </c>
      <c r="W1818" s="3">
        <v>89.81</v>
      </c>
      <c r="X1818" s="3">
        <v>91.96</v>
      </c>
      <c r="Y1818" s="3">
        <v>95.32</v>
      </c>
      <c r="Z1818" s="3">
        <v>98.23</v>
      </c>
      <c r="AA1818" s="3">
        <v>100.13</v>
      </c>
      <c r="AB1818" s="3">
        <v>105.39</v>
      </c>
      <c r="AC1818" s="3">
        <v>106.87</v>
      </c>
      <c r="AD1818" s="3">
        <v>100.57</v>
      </c>
      <c r="AE1818" s="3">
        <v>87.57</v>
      </c>
      <c r="AF1818" s="3">
        <v>84.33</v>
      </c>
      <c r="AG1818" s="3">
        <v>81.93</v>
      </c>
      <c r="AH1818" s="3">
        <v>80.73</v>
      </c>
      <c r="AI1818" s="3">
        <v>80.900000000000006</v>
      </c>
      <c r="AJ1818" s="3">
        <v>83.54</v>
      </c>
      <c r="AK1818" s="3">
        <v>87.79</v>
      </c>
      <c r="AL1818" s="3">
        <v>92.49</v>
      </c>
      <c r="AM1818" s="3">
        <v>96.82</v>
      </c>
      <c r="AN1818" s="3">
        <v>96.45</v>
      </c>
      <c r="AO1818" s="3">
        <v>97.44</v>
      </c>
      <c r="AP1818" s="3">
        <v>90.77</v>
      </c>
      <c r="AQ1818" s="3">
        <v>82.36</v>
      </c>
      <c r="AR1818" s="3">
        <v>76.39</v>
      </c>
      <c r="AS1818" s="3">
        <v>72.39</v>
      </c>
      <c r="AT1818" s="3">
        <v>64.91</v>
      </c>
      <c r="AU1818" s="3">
        <v>65.38</v>
      </c>
      <c r="AV1818" s="3">
        <v>69.569999999999993</v>
      </c>
      <c r="AW1818" s="3">
        <v>74.069999999999993</v>
      </c>
      <c r="AX1818" s="3">
        <v>77.87</v>
      </c>
      <c r="AY1818" s="3">
        <v>81.99</v>
      </c>
    </row>
    <row r="1819" spans="1:51" x14ac:dyDescent="0.35">
      <c r="A1819" s="5">
        <f t="shared" si="29"/>
        <v>45272</v>
      </c>
      <c r="B1819" t="s">
        <v>2757</v>
      </c>
      <c r="C1819" s="2">
        <v>45272</v>
      </c>
      <c r="D1819" s="3">
        <v>86.7</v>
      </c>
      <c r="E1819" s="3">
        <v>88.01</v>
      </c>
      <c r="F1819" s="3">
        <v>87.98</v>
      </c>
      <c r="G1819" s="3">
        <v>87.75</v>
      </c>
      <c r="H1819" s="3">
        <v>86.95</v>
      </c>
      <c r="I1819" s="3">
        <v>85.47</v>
      </c>
      <c r="J1819" s="3">
        <v>85.18</v>
      </c>
      <c r="K1819" s="3">
        <v>86.15</v>
      </c>
      <c r="L1819" s="3">
        <v>88.19</v>
      </c>
      <c r="M1819" s="3">
        <v>90.55</v>
      </c>
      <c r="N1819" s="3">
        <v>100.98</v>
      </c>
      <c r="O1819" s="3">
        <v>110.02</v>
      </c>
      <c r="P1819" s="3">
        <v>111.19</v>
      </c>
      <c r="Q1819" s="3">
        <v>108.61</v>
      </c>
      <c r="R1819" s="3">
        <v>101.3</v>
      </c>
      <c r="S1819" s="3">
        <v>93.5</v>
      </c>
      <c r="T1819" s="3">
        <v>88.73</v>
      </c>
      <c r="U1819" s="3">
        <v>84.91</v>
      </c>
      <c r="V1819" s="3">
        <v>85.25</v>
      </c>
      <c r="W1819" s="3">
        <v>87.69</v>
      </c>
      <c r="X1819" s="3">
        <v>89.86</v>
      </c>
      <c r="Y1819" s="3">
        <v>93.36</v>
      </c>
      <c r="Z1819" s="3">
        <v>96.29</v>
      </c>
      <c r="AA1819" s="3">
        <v>98.19</v>
      </c>
      <c r="AB1819" s="3">
        <v>104.02</v>
      </c>
      <c r="AC1819" s="3">
        <v>105.52</v>
      </c>
      <c r="AD1819" s="3">
        <v>98.83</v>
      </c>
      <c r="AE1819" s="3">
        <v>85.13</v>
      </c>
      <c r="AF1819" s="3">
        <v>81.89</v>
      </c>
      <c r="AG1819" s="3">
        <v>79.48</v>
      </c>
      <c r="AH1819" s="3">
        <v>78.260000000000005</v>
      </c>
      <c r="AI1819" s="3">
        <v>78.42</v>
      </c>
      <c r="AJ1819" s="3">
        <v>81.05</v>
      </c>
      <c r="AK1819" s="3">
        <v>85.42</v>
      </c>
      <c r="AL1819" s="3">
        <v>90.13</v>
      </c>
      <c r="AM1819" s="3">
        <v>94.48</v>
      </c>
      <c r="AN1819" s="3">
        <v>94.32</v>
      </c>
      <c r="AO1819" s="3">
        <v>95.34</v>
      </c>
      <c r="AP1819" s="3">
        <v>88.69</v>
      </c>
      <c r="AQ1819" s="3">
        <v>81.14</v>
      </c>
      <c r="AR1819" s="3">
        <v>75.849999999999994</v>
      </c>
      <c r="AS1819" s="3">
        <v>71.89</v>
      </c>
      <c r="AT1819" s="3">
        <v>63.8</v>
      </c>
      <c r="AU1819" s="3">
        <v>64.31</v>
      </c>
      <c r="AV1819" s="3">
        <v>68.569999999999993</v>
      </c>
      <c r="AW1819" s="3">
        <v>75.349999999999994</v>
      </c>
      <c r="AX1819" s="3">
        <v>79.150000000000006</v>
      </c>
      <c r="AY1819" s="3">
        <v>83.26</v>
      </c>
    </row>
    <row r="1820" spans="1:51" x14ac:dyDescent="0.35">
      <c r="A1820" s="5">
        <f t="shared" si="29"/>
        <v>45273</v>
      </c>
      <c r="B1820" t="s">
        <v>2758</v>
      </c>
      <c r="C1820" s="2">
        <v>45273</v>
      </c>
      <c r="D1820" s="3">
        <v>89.65</v>
      </c>
      <c r="E1820" s="3">
        <v>90.89</v>
      </c>
      <c r="F1820" s="3">
        <v>91.03</v>
      </c>
      <c r="G1820" s="3">
        <v>90.42</v>
      </c>
      <c r="H1820" s="3">
        <v>89.24</v>
      </c>
      <c r="I1820" s="3">
        <v>88.03</v>
      </c>
      <c r="J1820" s="3">
        <v>87.76</v>
      </c>
      <c r="K1820" s="3">
        <v>88.73</v>
      </c>
      <c r="L1820" s="3">
        <v>90.76</v>
      </c>
      <c r="M1820" s="3">
        <v>93.12</v>
      </c>
      <c r="N1820" s="3">
        <v>103.55</v>
      </c>
      <c r="O1820" s="3">
        <v>112.59</v>
      </c>
      <c r="P1820" s="3">
        <v>114.2</v>
      </c>
      <c r="Q1820" s="3">
        <v>111.6</v>
      </c>
      <c r="R1820" s="3">
        <v>104.28</v>
      </c>
      <c r="S1820" s="3">
        <v>95.87</v>
      </c>
      <c r="T1820" s="3">
        <v>91.09</v>
      </c>
      <c r="U1820" s="3">
        <v>87.27</v>
      </c>
      <c r="V1820" s="3">
        <v>87.6</v>
      </c>
      <c r="W1820" s="3">
        <v>90.04</v>
      </c>
      <c r="X1820" s="3">
        <v>92.21</v>
      </c>
      <c r="Y1820" s="3">
        <v>94.2</v>
      </c>
      <c r="Z1820" s="3">
        <v>97.13</v>
      </c>
      <c r="AA1820" s="3">
        <v>99.03</v>
      </c>
      <c r="AB1820" s="3">
        <v>104.85</v>
      </c>
      <c r="AC1820" s="3">
        <v>106.35</v>
      </c>
      <c r="AD1820" s="3">
        <v>99.66</v>
      </c>
      <c r="AE1820" s="3">
        <v>85.86</v>
      </c>
      <c r="AF1820" s="3">
        <v>82.62</v>
      </c>
      <c r="AG1820" s="3">
        <v>80.2</v>
      </c>
      <c r="AH1820" s="3">
        <v>78.98</v>
      </c>
      <c r="AI1820" s="3">
        <v>79.14</v>
      </c>
      <c r="AJ1820" s="3">
        <v>81.77</v>
      </c>
      <c r="AK1820" s="3">
        <v>86.14</v>
      </c>
      <c r="AL1820" s="3">
        <v>90.55</v>
      </c>
      <c r="AM1820" s="3">
        <v>94.9</v>
      </c>
      <c r="AN1820" s="3">
        <v>94.74</v>
      </c>
      <c r="AO1820" s="3">
        <v>95.76</v>
      </c>
      <c r="AP1820" s="3">
        <v>89.11</v>
      </c>
      <c r="AQ1820" s="3">
        <v>81.56</v>
      </c>
      <c r="AR1820" s="3">
        <v>76.27</v>
      </c>
      <c r="AS1820" s="3">
        <v>72.31</v>
      </c>
      <c r="AT1820" s="3">
        <v>64.22</v>
      </c>
      <c r="AU1820" s="3">
        <v>64.73</v>
      </c>
      <c r="AV1820" s="3">
        <v>68.989999999999995</v>
      </c>
      <c r="AW1820" s="3">
        <v>75.77</v>
      </c>
      <c r="AX1820" s="3">
        <v>79.569999999999993</v>
      </c>
      <c r="AY1820" s="3">
        <v>83.68</v>
      </c>
    </row>
    <row r="1821" spans="1:51" x14ac:dyDescent="0.35">
      <c r="A1821" s="5">
        <f t="shared" si="29"/>
        <v>45274</v>
      </c>
      <c r="B1821" t="s">
        <v>2759</v>
      </c>
      <c r="C1821" s="2">
        <v>45274</v>
      </c>
      <c r="D1821" s="3">
        <v>86.8</v>
      </c>
      <c r="E1821" s="3">
        <v>88.01</v>
      </c>
      <c r="F1821" s="3">
        <v>88.36</v>
      </c>
      <c r="G1821" s="3">
        <v>88.07</v>
      </c>
      <c r="H1821" s="3">
        <v>87.6</v>
      </c>
      <c r="I1821" s="3">
        <v>86.07</v>
      </c>
      <c r="J1821" s="3">
        <v>86.22</v>
      </c>
      <c r="K1821" s="3">
        <v>87.09</v>
      </c>
      <c r="L1821" s="3">
        <v>88.32</v>
      </c>
      <c r="M1821" s="3">
        <v>91.12</v>
      </c>
      <c r="N1821" s="3">
        <v>102.55</v>
      </c>
      <c r="O1821" s="3">
        <v>111.59</v>
      </c>
      <c r="P1821" s="3">
        <v>113.2</v>
      </c>
      <c r="Q1821" s="3">
        <v>110.6</v>
      </c>
      <c r="R1821" s="3">
        <v>103.28</v>
      </c>
      <c r="S1821" s="3">
        <v>94.71</v>
      </c>
      <c r="T1821" s="3">
        <v>89.97</v>
      </c>
      <c r="U1821" s="3">
        <v>86.19</v>
      </c>
      <c r="V1821" s="3">
        <v>86.55</v>
      </c>
      <c r="W1821" s="3">
        <v>89.01</v>
      </c>
      <c r="X1821" s="3">
        <v>91.2</v>
      </c>
      <c r="Y1821" s="3">
        <v>93.21</v>
      </c>
      <c r="Z1821" s="3">
        <v>96.16</v>
      </c>
      <c r="AA1821" s="3">
        <v>98.08</v>
      </c>
      <c r="AB1821" s="3">
        <v>103.91</v>
      </c>
      <c r="AC1821" s="3">
        <v>105.43</v>
      </c>
      <c r="AD1821" s="3">
        <v>98.76</v>
      </c>
      <c r="AE1821" s="3">
        <v>84.99</v>
      </c>
      <c r="AF1821" s="3">
        <v>81.78</v>
      </c>
      <c r="AG1821" s="3">
        <v>79.39</v>
      </c>
      <c r="AH1821" s="3">
        <v>78.22</v>
      </c>
      <c r="AI1821" s="3">
        <v>78.44</v>
      </c>
      <c r="AJ1821" s="3">
        <v>81.150000000000006</v>
      </c>
      <c r="AK1821" s="3">
        <v>85.43</v>
      </c>
      <c r="AL1821" s="3">
        <v>89.44</v>
      </c>
      <c r="AM1821" s="3">
        <v>93.49</v>
      </c>
      <c r="AN1821" s="3">
        <v>93.33</v>
      </c>
      <c r="AO1821" s="3">
        <v>94.35</v>
      </c>
      <c r="AP1821" s="3">
        <v>87.7</v>
      </c>
      <c r="AQ1821" s="3">
        <v>80.650000000000006</v>
      </c>
      <c r="AR1821" s="3">
        <v>75.36</v>
      </c>
      <c r="AS1821" s="3">
        <v>71.400000000000006</v>
      </c>
      <c r="AT1821" s="3">
        <v>63.31</v>
      </c>
      <c r="AU1821" s="3">
        <v>63.82</v>
      </c>
      <c r="AV1821" s="3">
        <v>68.08</v>
      </c>
      <c r="AW1821" s="3">
        <v>74.86</v>
      </c>
      <c r="AX1821" s="3">
        <v>78.66</v>
      </c>
      <c r="AY1821" s="3">
        <v>82.77</v>
      </c>
    </row>
    <row r="1822" spans="1:51" x14ac:dyDescent="0.35">
      <c r="A1822" s="5">
        <f t="shared" si="29"/>
        <v>45275</v>
      </c>
      <c r="B1822" t="s">
        <v>2760</v>
      </c>
      <c r="C1822" s="2">
        <v>45275</v>
      </c>
      <c r="D1822" s="3">
        <v>82.55</v>
      </c>
      <c r="E1822" s="3">
        <v>83.64</v>
      </c>
      <c r="F1822" s="3">
        <v>84</v>
      </c>
      <c r="G1822" s="3">
        <v>83.85</v>
      </c>
      <c r="H1822" s="3">
        <v>83.31</v>
      </c>
      <c r="I1822" s="3">
        <v>82.31</v>
      </c>
      <c r="J1822" s="3">
        <v>82.46</v>
      </c>
      <c r="K1822" s="3">
        <v>83.23</v>
      </c>
      <c r="L1822" s="3">
        <v>84.26</v>
      </c>
      <c r="M1822" s="3">
        <v>87.76</v>
      </c>
      <c r="N1822" s="3">
        <v>99.19</v>
      </c>
      <c r="O1822" s="3">
        <v>108.22</v>
      </c>
      <c r="P1822" s="3">
        <v>109.8</v>
      </c>
      <c r="Q1822" s="3">
        <v>107.2</v>
      </c>
      <c r="R1822" s="3">
        <v>100.18</v>
      </c>
      <c r="S1822" s="3">
        <v>92.71</v>
      </c>
      <c r="T1822" s="3">
        <v>87.97</v>
      </c>
      <c r="U1822" s="3">
        <v>84.19</v>
      </c>
      <c r="V1822" s="3">
        <v>84.25</v>
      </c>
      <c r="W1822" s="3">
        <v>86.71</v>
      </c>
      <c r="X1822" s="3">
        <v>88.9</v>
      </c>
      <c r="Y1822" s="3">
        <v>91.31</v>
      </c>
      <c r="Z1822" s="3">
        <v>93.36</v>
      </c>
      <c r="AA1822" s="3">
        <v>95.28</v>
      </c>
      <c r="AB1822" s="3">
        <v>101.11</v>
      </c>
      <c r="AC1822" s="3">
        <v>102.63</v>
      </c>
      <c r="AD1822" s="3">
        <v>95.96</v>
      </c>
      <c r="AE1822" s="3">
        <v>83.19</v>
      </c>
      <c r="AF1822" s="3">
        <v>79.98</v>
      </c>
      <c r="AG1822" s="3">
        <v>77.59</v>
      </c>
      <c r="AH1822" s="3">
        <v>76.42</v>
      </c>
      <c r="AI1822" s="3">
        <v>76.64</v>
      </c>
      <c r="AJ1822" s="3">
        <v>79.349999999999994</v>
      </c>
      <c r="AK1822" s="3">
        <v>83.63</v>
      </c>
      <c r="AL1822" s="3">
        <v>87.64</v>
      </c>
      <c r="AM1822" s="3">
        <v>91.69</v>
      </c>
      <c r="AN1822" s="3">
        <v>91.53</v>
      </c>
      <c r="AO1822" s="3">
        <v>92.55</v>
      </c>
      <c r="AP1822" s="3">
        <v>86.4</v>
      </c>
      <c r="AQ1822" s="3">
        <v>79.849999999999994</v>
      </c>
      <c r="AR1822" s="3">
        <v>74.56</v>
      </c>
      <c r="AS1822" s="3">
        <v>70.599999999999994</v>
      </c>
      <c r="AT1822" s="3">
        <v>62.51</v>
      </c>
      <c r="AU1822" s="3">
        <v>63.02</v>
      </c>
      <c r="AV1822" s="3">
        <v>67.28</v>
      </c>
      <c r="AW1822" s="3">
        <v>74.06</v>
      </c>
      <c r="AX1822" s="3">
        <v>77.86</v>
      </c>
      <c r="AY1822" s="3">
        <v>81.97</v>
      </c>
    </row>
    <row r="1823" spans="1:51" x14ac:dyDescent="0.35">
      <c r="A1823" s="5">
        <f t="shared" si="29"/>
        <v>45278</v>
      </c>
      <c r="B1823" t="s">
        <v>2761</v>
      </c>
      <c r="C1823" s="2">
        <v>45278</v>
      </c>
      <c r="D1823" s="3">
        <v>88.74</v>
      </c>
      <c r="E1823" s="3">
        <v>89.57</v>
      </c>
      <c r="F1823" s="3">
        <v>89.81</v>
      </c>
      <c r="G1823" s="3">
        <v>89.12</v>
      </c>
      <c r="H1823" s="3">
        <v>88.31</v>
      </c>
      <c r="I1823" s="3">
        <v>87.78</v>
      </c>
      <c r="J1823" s="3">
        <v>87.76</v>
      </c>
      <c r="K1823" s="3">
        <v>88.18</v>
      </c>
      <c r="L1823" s="3">
        <v>89.27</v>
      </c>
      <c r="M1823" s="3">
        <v>92.66</v>
      </c>
      <c r="N1823" s="3">
        <v>103.78</v>
      </c>
      <c r="O1823" s="3">
        <v>112.55</v>
      </c>
      <c r="P1823" s="3">
        <v>114.75</v>
      </c>
      <c r="Q1823" s="3">
        <v>111.71</v>
      </c>
      <c r="R1823" s="3">
        <v>104.56</v>
      </c>
      <c r="S1823" s="3">
        <v>96.28</v>
      </c>
      <c r="T1823" s="3">
        <v>91.24</v>
      </c>
      <c r="U1823" s="3">
        <v>87.46</v>
      </c>
      <c r="V1823" s="3">
        <v>87.52</v>
      </c>
      <c r="W1823" s="3">
        <v>89.98</v>
      </c>
      <c r="X1823" s="3">
        <v>92.17</v>
      </c>
      <c r="Y1823" s="3">
        <v>94.58</v>
      </c>
      <c r="Z1823" s="3">
        <v>96.63</v>
      </c>
      <c r="AA1823" s="3">
        <v>98.55</v>
      </c>
      <c r="AB1823" s="3">
        <v>102.58</v>
      </c>
      <c r="AC1823" s="3">
        <v>104.1</v>
      </c>
      <c r="AD1823" s="3">
        <v>97.43</v>
      </c>
      <c r="AE1823" s="3">
        <v>84.66</v>
      </c>
      <c r="AF1823" s="3">
        <v>81.45</v>
      </c>
      <c r="AG1823" s="3">
        <v>79.06</v>
      </c>
      <c r="AH1823" s="3">
        <v>77.89</v>
      </c>
      <c r="AI1823" s="3">
        <v>78.11</v>
      </c>
      <c r="AJ1823" s="3">
        <v>80.819999999999993</v>
      </c>
      <c r="AK1823" s="3">
        <v>85.1</v>
      </c>
      <c r="AL1823" s="3">
        <v>89.11</v>
      </c>
      <c r="AM1823" s="3">
        <v>93.16</v>
      </c>
      <c r="AN1823" s="3">
        <v>93</v>
      </c>
      <c r="AO1823" s="3">
        <v>94.02</v>
      </c>
      <c r="AP1823" s="3">
        <v>87.87</v>
      </c>
      <c r="AQ1823" s="3">
        <v>81.319999999999993</v>
      </c>
      <c r="AR1823" s="3">
        <v>76.03</v>
      </c>
      <c r="AS1823" s="3">
        <v>72.069999999999993</v>
      </c>
      <c r="AT1823" s="3">
        <v>63.98</v>
      </c>
      <c r="AU1823" s="3">
        <v>64.489999999999995</v>
      </c>
      <c r="AV1823" s="3">
        <v>68.75</v>
      </c>
      <c r="AW1823" s="3">
        <v>75.53</v>
      </c>
      <c r="AX1823" s="3">
        <v>79.33</v>
      </c>
      <c r="AY1823" s="3">
        <v>83.44</v>
      </c>
    </row>
    <row r="1824" spans="1:51" x14ac:dyDescent="0.35">
      <c r="A1824" s="5">
        <f t="shared" si="29"/>
        <v>45279</v>
      </c>
      <c r="B1824" t="s">
        <v>2763</v>
      </c>
      <c r="C1824" s="2">
        <v>45279</v>
      </c>
      <c r="D1824" s="3">
        <v>80.55</v>
      </c>
      <c r="E1824" s="3">
        <v>82.16</v>
      </c>
      <c r="F1824" s="3">
        <v>82.16</v>
      </c>
      <c r="G1824" s="3">
        <v>82</v>
      </c>
      <c r="H1824" s="3">
        <v>81.66</v>
      </c>
      <c r="I1824" s="3">
        <v>81.349999999999994</v>
      </c>
      <c r="J1824" s="3">
        <v>81.63</v>
      </c>
      <c r="K1824" s="3">
        <v>82.05</v>
      </c>
      <c r="L1824" s="3">
        <v>83.14</v>
      </c>
      <c r="M1824" s="3">
        <v>86.06</v>
      </c>
      <c r="N1824" s="3">
        <v>97.18</v>
      </c>
      <c r="O1824" s="3">
        <v>105.95</v>
      </c>
      <c r="P1824" s="3">
        <v>108.15</v>
      </c>
      <c r="Q1824" s="3">
        <v>105.11</v>
      </c>
      <c r="R1824" s="3">
        <v>98.32</v>
      </c>
      <c r="S1824" s="3">
        <v>90.65</v>
      </c>
      <c r="T1824" s="3">
        <v>85.61</v>
      </c>
      <c r="U1824" s="3">
        <v>81.83</v>
      </c>
      <c r="V1824" s="3">
        <v>81.97</v>
      </c>
      <c r="W1824" s="3">
        <v>84.43</v>
      </c>
      <c r="X1824" s="3">
        <v>87.1</v>
      </c>
      <c r="Y1824" s="3">
        <v>90.18</v>
      </c>
      <c r="Z1824" s="3">
        <v>92.42</v>
      </c>
      <c r="AA1824" s="3">
        <v>94.73</v>
      </c>
      <c r="AB1824" s="3">
        <v>98.76</v>
      </c>
      <c r="AC1824" s="3">
        <v>100.28</v>
      </c>
      <c r="AD1824" s="3">
        <v>94.04</v>
      </c>
      <c r="AE1824" s="3">
        <v>81.96</v>
      </c>
      <c r="AF1824" s="3">
        <v>78.73</v>
      </c>
      <c r="AG1824" s="3">
        <v>76.319999999999993</v>
      </c>
      <c r="AH1824" s="3">
        <v>75.13</v>
      </c>
      <c r="AI1824" s="3">
        <v>75.33</v>
      </c>
      <c r="AJ1824" s="3">
        <v>77.849999999999994</v>
      </c>
      <c r="AK1824" s="3">
        <v>81.91</v>
      </c>
      <c r="AL1824" s="3">
        <v>85.91</v>
      </c>
      <c r="AM1824" s="3">
        <v>89.95</v>
      </c>
      <c r="AN1824" s="3">
        <v>90.38</v>
      </c>
      <c r="AO1824" s="3">
        <v>91.39</v>
      </c>
      <c r="AP1824" s="3">
        <v>85.39</v>
      </c>
      <c r="AQ1824" s="3">
        <v>79.150000000000006</v>
      </c>
      <c r="AR1824" s="3">
        <v>74</v>
      </c>
      <c r="AS1824" s="3">
        <v>70.040000000000006</v>
      </c>
      <c r="AT1824" s="3">
        <v>61.95</v>
      </c>
      <c r="AU1824" s="3">
        <v>62.46</v>
      </c>
      <c r="AV1824" s="3">
        <v>66.72</v>
      </c>
      <c r="AW1824" s="3">
        <v>73.5</v>
      </c>
      <c r="AX1824" s="3">
        <v>77.3</v>
      </c>
      <c r="AY1824" s="3">
        <v>81.41</v>
      </c>
    </row>
    <row r="1825" spans="1:51" x14ac:dyDescent="0.35">
      <c r="A1825" s="5">
        <f t="shared" si="29"/>
        <v>45280</v>
      </c>
      <c r="B1825" t="s">
        <v>2764</v>
      </c>
      <c r="C1825" s="2">
        <v>45280</v>
      </c>
      <c r="D1825" s="3">
        <v>83.4</v>
      </c>
      <c r="E1825" s="3">
        <v>84.59</v>
      </c>
      <c r="F1825" s="3">
        <v>84.42</v>
      </c>
      <c r="G1825" s="3">
        <v>84.34</v>
      </c>
      <c r="H1825" s="3">
        <v>83.76</v>
      </c>
      <c r="I1825" s="3">
        <v>83.59</v>
      </c>
      <c r="J1825" s="3">
        <v>84.06</v>
      </c>
      <c r="K1825" s="3">
        <v>84.42</v>
      </c>
      <c r="L1825" s="3">
        <v>84.97</v>
      </c>
      <c r="M1825" s="3">
        <v>88.42</v>
      </c>
      <c r="N1825" s="3">
        <v>99.59</v>
      </c>
      <c r="O1825" s="3">
        <v>108.29</v>
      </c>
      <c r="P1825" s="3">
        <v>110.22</v>
      </c>
      <c r="Q1825" s="3">
        <v>107.23</v>
      </c>
      <c r="R1825" s="3">
        <v>100.49</v>
      </c>
      <c r="S1825" s="3">
        <v>92.6</v>
      </c>
      <c r="T1825" s="3">
        <v>87.36</v>
      </c>
      <c r="U1825" s="3">
        <v>83.33</v>
      </c>
      <c r="V1825" s="3">
        <v>83.24</v>
      </c>
      <c r="W1825" s="3">
        <v>85.4</v>
      </c>
      <c r="X1825" s="3">
        <v>87.89</v>
      </c>
      <c r="Y1825" s="3">
        <v>90.67</v>
      </c>
      <c r="Z1825" s="3">
        <v>92.84</v>
      </c>
      <c r="AA1825" s="3">
        <v>95.15</v>
      </c>
      <c r="AB1825" s="3">
        <v>99.13</v>
      </c>
      <c r="AC1825" s="3">
        <v>100.65</v>
      </c>
      <c r="AD1825" s="3">
        <v>94.41</v>
      </c>
      <c r="AE1825" s="3">
        <v>82.33</v>
      </c>
      <c r="AF1825" s="3">
        <v>79.099999999999994</v>
      </c>
      <c r="AG1825" s="3">
        <v>76.680000000000007</v>
      </c>
      <c r="AH1825" s="3">
        <v>75.489999999999995</v>
      </c>
      <c r="AI1825" s="3">
        <v>75.69</v>
      </c>
      <c r="AJ1825" s="3">
        <v>78.2</v>
      </c>
      <c r="AK1825" s="3">
        <v>82.26</v>
      </c>
      <c r="AL1825" s="3">
        <v>86.26</v>
      </c>
      <c r="AM1825" s="3">
        <v>90.3</v>
      </c>
      <c r="AN1825" s="3">
        <v>90.73</v>
      </c>
      <c r="AO1825" s="3">
        <v>91.72</v>
      </c>
      <c r="AP1825" s="3">
        <v>85.72</v>
      </c>
      <c r="AQ1825" s="3">
        <v>79.37</v>
      </c>
      <c r="AR1825" s="3">
        <v>74.02</v>
      </c>
      <c r="AS1825" s="3">
        <v>69.97</v>
      </c>
      <c r="AT1825" s="3">
        <v>61.7</v>
      </c>
      <c r="AU1825" s="3">
        <v>62.01</v>
      </c>
      <c r="AV1825" s="3">
        <v>65.510000000000005</v>
      </c>
      <c r="AW1825" s="3">
        <v>72.010000000000005</v>
      </c>
      <c r="AX1825" s="3">
        <v>75.540000000000006</v>
      </c>
      <c r="AY1825" s="3">
        <v>79.459999999999994</v>
      </c>
    </row>
    <row r="1826" spans="1:51" x14ac:dyDescent="0.35">
      <c r="A1826" s="5">
        <f t="shared" si="29"/>
        <v>45281</v>
      </c>
      <c r="B1826" t="s">
        <v>2765</v>
      </c>
      <c r="C1826" s="2">
        <v>45281</v>
      </c>
      <c r="D1826" s="3">
        <v>85.55</v>
      </c>
      <c r="E1826" s="3">
        <v>86.56</v>
      </c>
      <c r="F1826" s="3">
        <v>86.04</v>
      </c>
      <c r="G1826" s="3">
        <v>85.5</v>
      </c>
      <c r="H1826" s="3">
        <v>85</v>
      </c>
      <c r="I1826" s="3">
        <v>84.74</v>
      </c>
      <c r="J1826" s="3">
        <v>84.75</v>
      </c>
      <c r="K1826" s="3">
        <v>85.11</v>
      </c>
      <c r="L1826" s="3">
        <v>85.76</v>
      </c>
      <c r="M1826" s="3">
        <v>88.96</v>
      </c>
      <c r="N1826" s="3">
        <v>99.7</v>
      </c>
      <c r="O1826" s="3">
        <v>108.26</v>
      </c>
      <c r="P1826" s="3">
        <v>110.49</v>
      </c>
      <c r="Q1826" s="3">
        <v>107.5</v>
      </c>
      <c r="R1826" s="3">
        <v>100.95</v>
      </c>
      <c r="S1826" s="3">
        <v>93.23</v>
      </c>
      <c r="T1826" s="3">
        <v>88.21</v>
      </c>
      <c r="U1826" s="3">
        <v>84.33</v>
      </c>
      <c r="V1826" s="3">
        <v>84.24</v>
      </c>
      <c r="W1826" s="3">
        <v>86.4</v>
      </c>
      <c r="X1826" s="3">
        <v>88.89</v>
      </c>
      <c r="Y1826" s="3">
        <v>91.66</v>
      </c>
      <c r="Z1826" s="3">
        <v>93.83</v>
      </c>
      <c r="AA1826" s="3">
        <v>96.13</v>
      </c>
      <c r="AB1826" s="3">
        <v>99.97</v>
      </c>
      <c r="AC1826" s="3">
        <v>101.39</v>
      </c>
      <c r="AD1826" s="3">
        <v>95.04</v>
      </c>
      <c r="AE1826" s="3">
        <v>82.94</v>
      </c>
      <c r="AF1826" s="3">
        <v>79.7</v>
      </c>
      <c r="AG1826" s="3">
        <v>77.28</v>
      </c>
      <c r="AH1826" s="3">
        <v>76.09</v>
      </c>
      <c r="AI1826" s="3">
        <v>76.290000000000006</v>
      </c>
      <c r="AJ1826" s="3">
        <v>78.8</v>
      </c>
      <c r="AK1826" s="3">
        <v>82.86</v>
      </c>
      <c r="AL1826" s="3">
        <v>86.86</v>
      </c>
      <c r="AM1826" s="3">
        <v>90.9</v>
      </c>
      <c r="AN1826" s="3">
        <v>91.33</v>
      </c>
      <c r="AO1826" s="3">
        <v>92.32</v>
      </c>
      <c r="AP1826" s="3">
        <v>86.32</v>
      </c>
      <c r="AQ1826" s="3">
        <v>79.97</v>
      </c>
      <c r="AR1826" s="3">
        <v>74.62</v>
      </c>
      <c r="AS1826" s="3">
        <v>70.569999999999993</v>
      </c>
      <c r="AT1826" s="3">
        <v>62.3</v>
      </c>
      <c r="AU1826" s="3">
        <v>62.61</v>
      </c>
      <c r="AV1826" s="3">
        <v>65.900000000000006</v>
      </c>
      <c r="AW1826" s="3">
        <v>72.36</v>
      </c>
      <c r="AX1826" s="3">
        <v>75.89</v>
      </c>
      <c r="AY1826" s="3">
        <v>79.81</v>
      </c>
    </row>
    <row r="1827" spans="1:51" x14ac:dyDescent="0.35">
      <c r="A1827" s="5">
        <f t="shared" si="29"/>
        <v>45282</v>
      </c>
      <c r="B1827" t="s">
        <v>2766</v>
      </c>
      <c r="C1827" s="2">
        <v>45282</v>
      </c>
      <c r="D1827" s="3">
        <v>85.32</v>
      </c>
      <c r="E1827" s="3">
        <v>86.44</v>
      </c>
      <c r="F1827" s="3">
        <v>85.93</v>
      </c>
      <c r="G1827" s="3">
        <v>85.71</v>
      </c>
      <c r="H1827" s="3">
        <v>85.45</v>
      </c>
      <c r="I1827" s="3">
        <v>85.06</v>
      </c>
      <c r="J1827" s="3">
        <v>84.15</v>
      </c>
      <c r="K1827" s="3">
        <v>85.46</v>
      </c>
      <c r="L1827" s="3">
        <v>86.08</v>
      </c>
      <c r="M1827" s="3">
        <v>89.03</v>
      </c>
      <c r="N1827" s="3">
        <v>99.27</v>
      </c>
      <c r="O1827" s="3">
        <v>107.94</v>
      </c>
      <c r="P1827" s="3">
        <v>110.21</v>
      </c>
      <c r="Q1827" s="3">
        <v>107.28</v>
      </c>
      <c r="R1827" s="3">
        <v>100.46</v>
      </c>
      <c r="S1827" s="3">
        <v>93.13</v>
      </c>
      <c r="T1827" s="3">
        <v>88.11</v>
      </c>
      <c r="U1827" s="3">
        <v>84.21</v>
      </c>
      <c r="V1827" s="3">
        <v>84.32</v>
      </c>
      <c r="W1827" s="3">
        <v>86.48</v>
      </c>
      <c r="X1827" s="3">
        <v>88.98</v>
      </c>
      <c r="Y1827" s="3">
        <v>91.57</v>
      </c>
      <c r="Z1827" s="3">
        <v>93.8</v>
      </c>
      <c r="AA1827" s="3">
        <v>96.39</v>
      </c>
      <c r="AB1827" s="3">
        <v>99.88</v>
      </c>
      <c r="AC1827" s="3">
        <v>101.3</v>
      </c>
      <c r="AD1827" s="3">
        <v>94.96</v>
      </c>
      <c r="AE1827" s="3">
        <v>82.99</v>
      </c>
      <c r="AF1827" s="3">
        <v>79.739999999999995</v>
      </c>
      <c r="AG1827" s="3">
        <v>77.319999999999993</v>
      </c>
      <c r="AH1827" s="3">
        <v>76.13</v>
      </c>
      <c r="AI1827" s="3">
        <v>76.33</v>
      </c>
      <c r="AJ1827" s="3">
        <v>78.84</v>
      </c>
      <c r="AK1827" s="3">
        <v>83.31</v>
      </c>
      <c r="AL1827" s="3">
        <v>87.31</v>
      </c>
      <c r="AM1827" s="3">
        <v>91.35</v>
      </c>
      <c r="AN1827" s="3">
        <v>91.78</v>
      </c>
      <c r="AO1827" s="3">
        <v>92.77</v>
      </c>
      <c r="AP1827" s="3">
        <v>86.79</v>
      </c>
      <c r="AQ1827" s="3">
        <v>80.209999999999994</v>
      </c>
      <c r="AR1827" s="3">
        <v>74.86</v>
      </c>
      <c r="AS1827" s="3">
        <v>70.81</v>
      </c>
      <c r="AT1827" s="3">
        <v>62.52</v>
      </c>
      <c r="AU1827" s="3">
        <v>62.83</v>
      </c>
      <c r="AV1827" s="3">
        <v>66.12</v>
      </c>
      <c r="AW1827" s="3">
        <v>72.64</v>
      </c>
      <c r="AX1827" s="3">
        <v>76.17</v>
      </c>
      <c r="AY1827" s="3">
        <v>80.11</v>
      </c>
    </row>
    <row r="1828" spans="1:51" x14ac:dyDescent="0.35">
      <c r="A1828" s="5">
        <f t="shared" si="29"/>
        <v>45285</v>
      </c>
      <c r="B1828" t="s">
        <v>2767</v>
      </c>
      <c r="C1828" s="2">
        <v>45285</v>
      </c>
      <c r="D1828" s="3" t="e">
        <v>#N/A</v>
      </c>
      <c r="E1828" s="3" t="e">
        <v>#N/A</v>
      </c>
      <c r="F1828" s="3" t="e">
        <v>#N/A</v>
      </c>
      <c r="G1828" s="3" t="e">
        <v>#N/A</v>
      </c>
      <c r="H1828" s="3" t="e">
        <v>#N/A</v>
      </c>
      <c r="I1828" s="3" t="e">
        <v>#N/A</v>
      </c>
      <c r="J1828" s="3" t="e">
        <v>#N/A</v>
      </c>
      <c r="K1828" s="3" t="e">
        <v>#N/A</v>
      </c>
      <c r="L1828" s="3" t="e">
        <v>#N/A</v>
      </c>
      <c r="M1828" s="3" t="e">
        <v>#N/A</v>
      </c>
      <c r="N1828" s="3" t="e">
        <v>#N/A</v>
      </c>
      <c r="O1828" s="3" t="e">
        <v>#N/A</v>
      </c>
      <c r="P1828" s="3" t="e">
        <v>#N/A</v>
      </c>
      <c r="Q1828" s="3" t="e">
        <v>#N/A</v>
      </c>
      <c r="R1828" s="3" t="e">
        <v>#N/A</v>
      </c>
      <c r="S1828" s="3" t="e">
        <v>#N/A</v>
      </c>
      <c r="T1828" s="3" t="e">
        <v>#N/A</v>
      </c>
      <c r="U1828" s="3" t="e">
        <v>#N/A</v>
      </c>
      <c r="V1828" s="3" t="e">
        <v>#N/A</v>
      </c>
      <c r="W1828" s="3" t="e">
        <v>#N/A</v>
      </c>
      <c r="X1828" s="3" t="e">
        <v>#N/A</v>
      </c>
      <c r="Y1828" s="3" t="e">
        <v>#N/A</v>
      </c>
      <c r="Z1828" s="3" t="e">
        <v>#N/A</v>
      </c>
      <c r="AA1828" s="3" t="e">
        <v>#N/A</v>
      </c>
      <c r="AB1828" s="3" t="e">
        <v>#N/A</v>
      </c>
      <c r="AC1828" s="3" t="e">
        <v>#N/A</v>
      </c>
      <c r="AD1828" s="3" t="e">
        <v>#N/A</v>
      </c>
      <c r="AE1828" s="3" t="e">
        <v>#N/A</v>
      </c>
      <c r="AF1828" s="3" t="e">
        <v>#N/A</v>
      </c>
      <c r="AG1828" s="3" t="e">
        <v>#N/A</v>
      </c>
      <c r="AH1828" s="3" t="e">
        <v>#N/A</v>
      </c>
      <c r="AI1828" s="3" t="e">
        <v>#N/A</v>
      </c>
      <c r="AJ1828" s="3" t="e">
        <v>#N/A</v>
      </c>
      <c r="AK1828" s="3" t="e">
        <v>#N/A</v>
      </c>
      <c r="AL1828" s="3" t="e">
        <v>#N/A</v>
      </c>
      <c r="AM1828" s="3" t="e">
        <v>#N/A</v>
      </c>
      <c r="AN1828" s="3" t="e">
        <v>#N/A</v>
      </c>
      <c r="AO1828" s="3" t="e">
        <v>#N/A</v>
      </c>
      <c r="AP1828" s="3" t="e">
        <v>#N/A</v>
      </c>
      <c r="AQ1828" s="3" t="e">
        <v>#N/A</v>
      </c>
      <c r="AR1828" s="3" t="e">
        <v>#N/A</v>
      </c>
      <c r="AS1828" s="3" t="e">
        <v>#N/A</v>
      </c>
      <c r="AT1828" s="3" t="e">
        <v>#N/A</v>
      </c>
      <c r="AU1828" s="3" t="e">
        <v>#N/A</v>
      </c>
      <c r="AV1828" s="3" t="e">
        <v>#N/A</v>
      </c>
      <c r="AW1828" s="3" t="e">
        <v>#N/A</v>
      </c>
      <c r="AX1828" s="3" t="e">
        <v>#N/A</v>
      </c>
      <c r="AY1828" s="3" t="e">
        <v>#N/A</v>
      </c>
    </row>
    <row r="1829" spans="1:51" x14ac:dyDescent="0.35">
      <c r="A1829" s="5">
        <f t="shared" si="29"/>
        <v>45286</v>
      </c>
      <c r="B1829" t="s">
        <v>2768</v>
      </c>
      <c r="C1829" s="2">
        <v>45286</v>
      </c>
      <c r="D1829" s="3">
        <v>85.32</v>
      </c>
      <c r="E1829" s="3">
        <v>86.44</v>
      </c>
      <c r="F1829" s="3">
        <v>85.93</v>
      </c>
      <c r="G1829" s="3">
        <v>85.71</v>
      </c>
      <c r="H1829" s="3">
        <v>85.45</v>
      </c>
      <c r="I1829" s="3">
        <v>85.06</v>
      </c>
      <c r="J1829" s="3">
        <v>84.15</v>
      </c>
      <c r="K1829" s="3">
        <v>85.46</v>
      </c>
      <c r="L1829" s="3">
        <v>86.08</v>
      </c>
      <c r="M1829" s="3">
        <v>89.03</v>
      </c>
      <c r="N1829" s="3">
        <v>99.27</v>
      </c>
      <c r="O1829" s="3">
        <v>107.94</v>
      </c>
      <c r="P1829" s="3">
        <v>110.21</v>
      </c>
      <c r="Q1829" s="3">
        <v>107.28</v>
      </c>
      <c r="R1829" s="3">
        <v>100.46</v>
      </c>
      <c r="S1829" s="3">
        <v>93.13</v>
      </c>
      <c r="T1829" s="3">
        <v>88.11</v>
      </c>
      <c r="U1829" s="3">
        <v>84.21</v>
      </c>
      <c r="V1829" s="3">
        <v>84.32</v>
      </c>
      <c r="W1829" s="3">
        <v>86.48</v>
      </c>
      <c r="X1829" s="3">
        <v>88.98</v>
      </c>
      <c r="Y1829" s="3">
        <v>91.57</v>
      </c>
      <c r="Z1829" s="3">
        <v>93.8</v>
      </c>
      <c r="AA1829" s="3">
        <v>96.39</v>
      </c>
      <c r="AB1829" s="3">
        <v>99.88</v>
      </c>
      <c r="AC1829" s="3">
        <v>101.3</v>
      </c>
      <c r="AD1829" s="3">
        <v>94.96</v>
      </c>
      <c r="AE1829" s="3">
        <v>82.99</v>
      </c>
      <c r="AF1829" s="3">
        <v>79.739999999999995</v>
      </c>
      <c r="AG1829" s="3">
        <v>77.319999999999993</v>
      </c>
      <c r="AH1829" s="3">
        <v>76.13</v>
      </c>
      <c r="AI1829" s="3">
        <v>76.33</v>
      </c>
      <c r="AJ1829" s="3">
        <v>78.84</v>
      </c>
      <c r="AK1829" s="3">
        <v>83.31</v>
      </c>
      <c r="AL1829" s="3">
        <v>87.31</v>
      </c>
      <c r="AM1829" s="3">
        <v>91.35</v>
      </c>
      <c r="AN1829" s="3">
        <v>91.78</v>
      </c>
      <c r="AO1829" s="3">
        <v>92.77</v>
      </c>
      <c r="AP1829" s="3">
        <v>86.79</v>
      </c>
      <c r="AQ1829" s="3">
        <v>80.209999999999994</v>
      </c>
      <c r="AR1829" s="3">
        <v>74.86</v>
      </c>
      <c r="AS1829" s="3">
        <v>70.81</v>
      </c>
      <c r="AT1829" s="3">
        <v>62.52</v>
      </c>
      <c r="AU1829" s="3">
        <v>62.83</v>
      </c>
      <c r="AV1829" s="3">
        <v>66.12</v>
      </c>
      <c r="AW1829" s="3">
        <v>72.64</v>
      </c>
      <c r="AX1829" s="3">
        <v>76.17</v>
      </c>
      <c r="AY1829" s="3">
        <v>80.11</v>
      </c>
    </row>
    <row r="1830" spans="1:51" x14ac:dyDescent="0.35">
      <c r="A1830" s="5">
        <f t="shared" si="29"/>
        <v>45287</v>
      </c>
      <c r="B1830" t="s">
        <v>2769</v>
      </c>
      <c r="C1830" s="2">
        <v>45287</v>
      </c>
      <c r="D1830" s="3">
        <v>90.03</v>
      </c>
      <c r="E1830" s="3">
        <v>90.81</v>
      </c>
      <c r="F1830" s="3">
        <v>90.01</v>
      </c>
      <c r="G1830" s="3">
        <v>89.54</v>
      </c>
      <c r="H1830" s="3">
        <v>89.11</v>
      </c>
      <c r="I1830" s="3">
        <v>88.84</v>
      </c>
      <c r="J1830" s="3">
        <v>87.72</v>
      </c>
      <c r="K1830" s="3">
        <v>88.88</v>
      </c>
      <c r="L1830" s="3">
        <v>89.74</v>
      </c>
      <c r="M1830" s="3">
        <v>92.18</v>
      </c>
      <c r="N1830" s="3">
        <v>101.83</v>
      </c>
      <c r="O1830" s="3">
        <v>110.49</v>
      </c>
      <c r="P1830" s="3">
        <v>112.62</v>
      </c>
      <c r="Q1830" s="3">
        <v>109.65</v>
      </c>
      <c r="R1830" s="3">
        <v>102.8</v>
      </c>
      <c r="S1830" s="3">
        <v>95.08</v>
      </c>
      <c r="T1830" s="3">
        <v>89.96</v>
      </c>
      <c r="U1830" s="3">
        <v>85.83</v>
      </c>
      <c r="V1830" s="3">
        <v>85.77</v>
      </c>
      <c r="W1830" s="3">
        <v>87.93</v>
      </c>
      <c r="X1830" s="3">
        <v>90.45</v>
      </c>
      <c r="Y1830" s="3">
        <v>92.97</v>
      </c>
      <c r="Z1830" s="3">
        <v>95.21</v>
      </c>
      <c r="AA1830" s="3">
        <v>97.8</v>
      </c>
      <c r="AB1830" s="3">
        <v>101.45</v>
      </c>
      <c r="AC1830" s="3">
        <v>103.23</v>
      </c>
      <c r="AD1830" s="3">
        <v>96.38</v>
      </c>
      <c r="AE1830" s="3">
        <v>83.66</v>
      </c>
      <c r="AF1830" s="3">
        <v>80.400000000000006</v>
      </c>
      <c r="AG1830" s="3">
        <v>77.98</v>
      </c>
      <c r="AH1830" s="3">
        <v>76.790000000000006</v>
      </c>
      <c r="AI1830" s="3">
        <v>76.989999999999995</v>
      </c>
      <c r="AJ1830" s="3">
        <v>79.5</v>
      </c>
      <c r="AK1830" s="3">
        <v>83.66</v>
      </c>
      <c r="AL1830" s="3">
        <v>87.66</v>
      </c>
      <c r="AM1830" s="3">
        <v>91.69</v>
      </c>
      <c r="AN1830" s="3">
        <v>92.01</v>
      </c>
      <c r="AO1830" s="3">
        <v>93</v>
      </c>
      <c r="AP1830" s="3">
        <v>87.02</v>
      </c>
      <c r="AQ1830" s="3">
        <v>80.44</v>
      </c>
      <c r="AR1830" s="3">
        <v>75.09</v>
      </c>
      <c r="AS1830" s="3">
        <v>71.040000000000006</v>
      </c>
      <c r="AT1830" s="3">
        <v>62.75</v>
      </c>
      <c r="AU1830" s="3">
        <v>63.06</v>
      </c>
      <c r="AV1830" s="3">
        <v>66.33</v>
      </c>
      <c r="AW1830" s="3">
        <v>72.849999999999994</v>
      </c>
      <c r="AX1830" s="3">
        <v>76.38</v>
      </c>
      <c r="AY1830" s="3">
        <v>80.319999999999993</v>
      </c>
    </row>
    <row r="1831" spans="1:51" x14ac:dyDescent="0.35">
      <c r="A1831" s="5">
        <f t="shared" si="29"/>
        <v>45288</v>
      </c>
      <c r="B1831" t="s">
        <v>2770</v>
      </c>
      <c r="C1831" s="2">
        <v>45288</v>
      </c>
      <c r="D1831" s="3">
        <v>83.56</v>
      </c>
      <c r="E1831" s="3">
        <v>84.65</v>
      </c>
      <c r="F1831" s="3">
        <v>84.43</v>
      </c>
      <c r="G1831" s="3">
        <v>83.96</v>
      </c>
      <c r="H1831" s="3">
        <v>83.84</v>
      </c>
      <c r="I1831" s="3">
        <v>83.74</v>
      </c>
      <c r="J1831" s="3">
        <v>83.85</v>
      </c>
      <c r="K1831" s="3">
        <v>84.08</v>
      </c>
      <c r="L1831" s="3">
        <v>85.02</v>
      </c>
      <c r="M1831" s="3">
        <v>88.49</v>
      </c>
      <c r="N1831" s="3">
        <v>98.27</v>
      </c>
      <c r="O1831" s="3">
        <v>106.95</v>
      </c>
      <c r="P1831" s="3">
        <v>109.14</v>
      </c>
      <c r="Q1831" s="3">
        <v>106.17</v>
      </c>
      <c r="R1831" s="3">
        <v>99.15</v>
      </c>
      <c r="S1831" s="3">
        <v>91.78</v>
      </c>
      <c r="T1831" s="3">
        <v>86.84</v>
      </c>
      <c r="U1831" s="3">
        <v>82.72</v>
      </c>
      <c r="V1831" s="3">
        <v>82.53</v>
      </c>
      <c r="W1831" s="3">
        <v>84.69</v>
      </c>
      <c r="X1831" s="3">
        <v>87.13</v>
      </c>
      <c r="Y1831" s="3">
        <v>89.64</v>
      </c>
      <c r="Z1831" s="3">
        <v>91.88</v>
      </c>
      <c r="AA1831" s="3">
        <v>94.47</v>
      </c>
      <c r="AB1831" s="3">
        <v>98.12</v>
      </c>
      <c r="AC1831" s="3">
        <v>99.9</v>
      </c>
      <c r="AD1831" s="3">
        <v>93.05</v>
      </c>
      <c r="AE1831" s="3">
        <v>80.05</v>
      </c>
      <c r="AF1831" s="3">
        <v>76.81</v>
      </c>
      <c r="AG1831" s="3">
        <v>74.39</v>
      </c>
      <c r="AH1831" s="3">
        <v>73.2</v>
      </c>
      <c r="AI1831" s="3">
        <v>73.41</v>
      </c>
      <c r="AJ1831" s="3">
        <v>75.92</v>
      </c>
      <c r="AK1831" s="3">
        <v>80.28</v>
      </c>
      <c r="AL1831" s="3">
        <v>84.26</v>
      </c>
      <c r="AM1831" s="3">
        <v>88.29</v>
      </c>
      <c r="AN1831" s="3">
        <v>88.58</v>
      </c>
      <c r="AO1831" s="3">
        <v>89.57</v>
      </c>
      <c r="AP1831" s="3">
        <v>83.6</v>
      </c>
      <c r="AQ1831" s="3">
        <v>77.41</v>
      </c>
      <c r="AR1831" s="3">
        <v>72.069999999999993</v>
      </c>
      <c r="AS1831" s="3">
        <v>68.02</v>
      </c>
      <c r="AT1831" s="3">
        <v>59.75</v>
      </c>
      <c r="AU1831" s="3">
        <v>60.06</v>
      </c>
      <c r="AV1831" s="3">
        <v>63.33</v>
      </c>
      <c r="AW1831" s="3">
        <v>70.39</v>
      </c>
      <c r="AX1831" s="3">
        <v>73.930000000000007</v>
      </c>
      <c r="AY1831" s="3">
        <v>77.87</v>
      </c>
    </row>
    <row r="1832" spans="1:51" x14ac:dyDescent="0.35">
      <c r="A1832" s="5">
        <f t="shared" si="29"/>
        <v>45289</v>
      </c>
      <c r="B1832" t="s">
        <v>2771</v>
      </c>
      <c r="C1832" s="2">
        <v>45289</v>
      </c>
      <c r="D1832" s="3">
        <v>80.709999999999994</v>
      </c>
      <c r="E1832" s="3">
        <v>80.81</v>
      </c>
      <c r="F1832" s="3">
        <v>81.010000000000005</v>
      </c>
      <c r="G1832" s="3">
        <v>80.75</v>
      </c>
      <c r="H1832" s="3">
        <v>80.650000000000006</v>
      </c>
      <c r="I1832" s="3">
        <v>80.91</v>
      </c>
      <c r="J1832" s="3">
        <v>80.849999999999994</v>
      </c>
      <c r="K1832" s="3">
        <v>81.84</v>
      </c>
      <c r="L1832" s="3">
        <v>85.35</v>
      </c>
      <c r="M1832" s="3">
        <v>95.16</v>
      </c>
      <c r="N1832" s="3">
        <v>104.01</v>
      </c>
      <c r="O1832" s="3">
        <v>106.41</v>
      </c>
      <c r="P1832" s="3">
        <v>103.63</v>
      </c>
      <c r="Q1832" s="3">
        <v>96.54</v>
      </c>
      <c r="R1832" s="3">
        <v>89.8</v>
      </c>
      <c r="S1832" s="3">
        <v>85.22</v>
      </c>
      <c r="T1832" s="3">
        <v>80.760000000000005</v>
      </c>
      <c r="U1832" s="3">
        <v>81.53</v>
      </c>
      <c r="V1832" s="3">
        <v>83.66</v>
      </c>
      <c r="W1832" s="3">
        <v>86.08</v>
      </c>
      <c r="X1832" s="3">
        <v>88.69</v>
      </c>
      <c r="Y1832" s="3">
        <v>90.91</v>
      </c>
      <c r="Z1832" s="3">
        <v>93.47</v>
      </c>
      <c r="AA1832" s="3">
        <v>96.95</v>
      </c>
      <c r="AB1832" s="3">
        <v>98.69</v>
      </c>
      <c r="AC1832" s="3">
        <v>91.75</v>
      </c>
      <c r="AD1832" s="3">
        <v>79.06</v>
      </c>
      <c r="AE1832" s="3">
        <v>75.819999999999993</v>
      </c>
      <c r="AF1832" s="3">
        <v>73.400000000000006</v>
      </c>
      <c r="AG1832" s="3">
        <v>72.19</v>
      </c>
      <c r="AH1832" s="3">
        <v>72.41</v>
      </c>
      <c r="AI1832" s="3">
        <v>74.92</v>
      </c>
      <c r="AJ1832" s="3">
        <v>78.98</v>
      </c>
      <c r="AK1832" s="3">
        <v>83</v>
      </c>
      <c r="AL1832" s="3">
        <v>87.07</v>
      </c>
      <c r="AM1832" s="3">
        <v>87.15</v>
      </c>
      <c r="AN1832" s="3">
        <v>88.18</v>
      </c>
      <c r="AO1832" s="3">
        <v>82.25</v>
      </c>
      <c r="AP1832" s="3">
        <v>76.44</v>
      </c>
      <c r="AQ1832" s="3">
        <v>71.13</v>
      </c>
      <c r="AR1832" s="3">
        <v>67.13</v>
      </c>
      <c r="AS1832" s="3">
        <v>58.9</v>
      </c>
      <c r="AT1832" s="3">
        <v>59.27</v>
      </c>
      <c r="AU1832" s="3">
        <v>62.59</v>
      </c>
      <c r="AV1832" s="3">
        <v>69.400000000000006</v>
      </c>
      <c r="AW1832" s="3">
        <v>73.010000000000005</v>
      </c>
      <c r="AX1832" s="3">
        <v>77.010000000000005</v>
      </c>
      <c r="AY1832" s="3">
        <v>81.239999999999995</v>
      </c>
    </row>
    <row r="1833" spans="1:51" x14ac:dyDescent="0.35">
      <c r="A1833" s="5">
        <f t="shared" si="29"/>
        <v>45292</v>
      </c>
      <c r="B1833" t="s">
        <v>2772</v>
      </c>
      <c r="C1833" s="2">
        <v>45292</v>
      </c>
      <c r="D1833" s="3" t="e">
        <v>#N/A</v>
      </c>
      <c r="E1833" s="3" t="e">
        <v>#N/A</v>
      </c>
      <c r="F1833" s="3" t="e">
        <v>#N/A</v>
      </c>
      <c r="G1833" s="3" t="e">
        <v>#N/A</v>
      </c>
      <c r="H1833" s="3" t="e">
        <v>#N/A</v>
      </c>
      <c r="I1833" s="3" t="e">
        <v>#N/A</v>
      </c>
      <c r="J1833" s="3" t="e">
        <v>#N/A</v>
      </c>
      <c r="K1833" s="3" t="e">
        <v>#N/A</v>
      </c>
      <c r="L1833" s="3" t="e">
        <v>#N/A</v>
      </c>
      <c r="M1833" s="3" t="e">
        <v>#N/A</v>
      </c>
      <c r="N1833" s="3" t="e">
        <v>#N/A</v>
      </c>
      <c r="O1833" s="3" t="e">
        <v>#N/A</v>
      </c>
      <c r="P1833" s="3" t="e">
        <v>#N/A</v>
      </c>
      <c r="Q1833" s="3" t="e">
        <v>#N/A</v>
      </c>
      <c r="R1833" s="3" t="e">
        <v>#N/A</v>
      </c>
      <c r="S1833" s="3" t="e">
        <v>#N/A</v>
      </c>
      <c r="T1833" s="3" t="e">
        <v>#N/A</v>
      </c>
      <c r="U1833" s="3" t="e">
        <v>#N/A</v>
      </c>
      <c r="V1833" s="3" t="e">
        <v>#N/A</v>
      </c>
      <c r="W1833" s="3" t="e">
        <v>#N/A</v>
      </c>
      <c r="X1833" s="3" t="e">
        <v>#N/A</v>
      </c>
      <c r="Y1833" s="3" t="e">
        <v>#N/A</v>
      </c>
      <c r="Z1833" s="3" t="e">
        <v>#N/A</v>
      </c>
      <c r="AA1833" s="3" t="e">
        <v>#N/A</v>
      </c>
      <c r="AB1833" s="3" t="e">
        <v>#N/A</v>
      </c>
      <c r="AC1833" s="3" t="e">
        <v>#N/A</v>
      </c>
      <c r="AD1833" s="3" t="e">
        <v>#N/A</v>
      </c>
      <c r="AE1833" s="3" t="e">
        <v>#N/A</v>
      </c>
      <c r="AF1833" s="3" t="e">
        <v>#N/A</v>
      </c>
      <c r="AG1833" s="3" t="e">
        <v>#N/A</v>
      </c>
      <c r="AH1833" s="3" t="e">
        <v>#N/A</v>
      </c>
      <c r="AI1833" s="3" t="e">
        <v>#N/A</v>
      </c>
      <c r="AJ1833" s="3" t="e">
        <v>#N/A</v>
      </c>
      <c r="AK1833" s="3" t="e">
        <v>#N/A</v>
      </c>
      <c r="AL1833" s="3" t="e">
        <v>#N/A</v>
      </c>
      <c r="AM1833" s="3" t="e">
        <v>#N/A</v>
      </c>
      <c r="AN1833" s="3" t="e">
        <v>#N/A</v>
      </c>
      <c r="AO1833" s="3" t="e">
        <v>#N/A</v>
      </c>
      <c r="AP1833" s="3" t="e">
        <v>#N/A</v>
      </c>
      <c r="AQ1833" s="3" t="e">
        <v>#N/A</v>
      </c>
      <c r="AR1833" s="3" t="e">
        <v>#N/A</v>
      </c>
      <c r="AS1833" s="3" t="e">
        <v>#N/A</v>
      </c>
      <c r="AT1833" s="3" t="e">
        <v>#N/A</v>
      </c>
      <c r="AU1833" s="3" t="e">
        <v>#N/A</v>
      </c>
      <c r="AV1833" s="3" t="e">
        <v>#N/A</v>
      </c>
      <c r="AW1833" s="3" t="e">
        <v>#N/A</v>
      </c>
      <c r="AX1833" s="3" t="e">
        <v>#N/A</v>
      </c>
      <c r="AY1833" s="3" t="e">
        <v>#N/A</v>
      </c>
    </row>
    <row r="1834" spans="1:51" x14ac:dyDescent="0.35">
      <c r="A1834" s="5">
        <f t="shared" si="29"/>
        <v>45293</v>
      </c>
      <c r="B1834" t="s">
        <v>2773</v>
      </c>
      <c r="C1834" s="2">
        <v>45293</v>
      </c>
      <c r="D1834" s="3">
        <v>76.27</v>
      </c>
      <c r="E1834" s="3">
        <v>76.19</v>
      </c>
      <c r="F1834" s="3">
        <v>76.2</v>
      </c>
      <c r="G1834" s="3">
        <v>76.180000000000007</v>
      </c>
      <c r="H1834" s="3">
        <v>76.260000000000005</v>
      </c>
      <c r="I1834" s="3">
        <v>76.02</v>
      </c>
      <c r="J1834" s="3">
        <v>76.27</v>
      </c>
      <c r="K1834" s="3">
        <v>77.37</v>
      </c>
      <c r="L1834" s="3">
        <v>80.650000000000006</v>
      </c>
      <c r="M1834" s="3">
        <v>90.49</v>
      </c>
      <c r="N1834" s="3">
        <v>99.33</v>
      </c>
      <c r="O1834" s="3">
        <v>101.94</v>
      </c>
      <c r="P1834" s="3">
        <v>99.16</v>
      </c>
      <c r="Q1834" s="3">
        <v>92.08</v>
      </c>
      <c r="R1834" s="3">
        <v>85.74</v>
      </c>
      <c r="S1834" s="3">
        <v>81.62</v>
      </c>
      <c r="T1834" s="3">
        <v>77.98</v>
      </c>
      <c r="U1834" s="3">
        <v>77.84</v>
      </c>
      <c r="V1834" s="3">
        <v>79.97</v>
      </c>
      <c r="W1834" s="3">
        <v>82.39</v>
      </c>
      <c r="X1834" s="3">
        <v>85</v>
      </c>
      <c r="Y1834" s="3">
        <v>87.22</v>
      </c>
      <c r="Z1834" s="3">
        <v>89.78</v>
      </c>
      <c r="AA1834" s="3">
        <v>93.26</v>
      </c>
      <c r="AB1834" s="3">
        <v>95</v>
      </c>
      <c r="AC1834" s="3">
        <v>88.16</v>
      </c>
      <c r="AD1834" s="3">
        <v>76.58</v>
      </c>
      <c r="AE1834" s="3">
        <v>73.34</v>
      </c>
      <c r="AF1834" s="3">
        <v>70.92</v>
      </c>
      <c r="AG1834" s="3">
        <v>69.709999999999994</v>
      </c>
      <c r="AH1834" s="3">
        <v>69.930000000000007</v>
      </c>
      <c r="AI1834" s="3">
        <v>72.44</v>
      </c>
      <c r="AJ1834" s="3">
        <v>76.5</v>
      </c>
      <c r="AK1834" s="3">
        <v>80.52</v>
      </c>
      <c r="AL1834" s="3">
        <v>84.59</v>
      </c>
      <c r="AM1834" s="3">
        <v>84.67</v>
      </c>
      <c r="AN1834" s="3">
        <v>85.7</v>
      </c>
      <c r="AO1834" s="3">
        <v>79.77</v>
      </c>
      <c r="AP1834" s="3">
        <v>73.959999999999994</v>
      </c>
      <c r="AQ1834" s="3">
        <v>68.650000000000006</v>
      </c>
      <c r="AR1834" s="3">
        <v>64.650000000000006</v>
      </c>
      <c r="AS1834" s="3">
        <v>56.42</v>
      </c>
      <c r="AT1834" s="3">
        <v>56.79</v>
      </c>
      <c r="AU1834" s="3">
        <v>60.11</v>
      </c>
      <c r="AV1834" s="3">
        <v>66.92</v>
      </c>
      <c r="AW1834" s="3">
        <v>70.53</v>
      </c>
      <c r="AX1834" s="3">
        <v>74.55</v>
      </c>
      <c r="AY1834" s="3">
        <v>79.11</v>
      </c>
    </row>
    <row r="1835" spans="1:51" x14ac:dyDescent="0.35">
      <c r="A1835" s="5">
        <f t="shared" si="29"/>
        <v>45294</v>
      </c>
      <c r="B1835" t="s">
        <v>2775</v>
      </c>
      <c r="C1835" s="2">
        <v>45294</v>
      </c>
      <c r="D1835" s="3">
        <v>81.489999999999995</v>
      </c>
      <c r="E1835" s="3">
        <v>80.97</v>
      </c>
      <c r="F1835" s="3">
        <v>80.650000000000006</v>
      </c>
      <c r="G1835" s="3">
        <v>80.569999999999993</v>
      </c>
      <c r="H1835" s="3">
        <v>80.63</v>
      </c>
      <c r="I1835" s="3">
        <v>79.959999999999994</v>
      </c>
      <c r="J1835" s="3">
        <v>80.11</v>
      </c>
      <c r="K1835" s="3">
        <v>81.11</v>
      </c>
      <c r="L1835" s="3">
        <v>83.58</v>
      </c>
      <c r="M1835" s="3">
        <v>93.26</v>
      </c>
      <c r="N1835" s="3">
        <v>102</v>
      </c>
      <c r="O1835" s="3">
        <v>104.61</v>
      </c>
      <c r="P1835" s="3">
        <v>101.7</v>
      </c>
      <c r="Q1835" s="3">
        <v>94.26</v>
      </c>
      <c r="R1835" s="3">
        <v>87.62</v>
      </c>
      <c r="S1835" s="3">
        <v>83.03</v>
      </c>
      <c r="T1835" s="3">
        <v>79.430000000000007</v>
      </c>
      <c r="U1835" s="3">
        <v>79.239999999999995</v>
      </c>
      <c r="V1835" s="3">
        <v>81.400000000000006</v>
      </c>
      <c r="W1835" s="3">
        <v>83.85</v>
      </c>
      <c r="X1835" s="3">
        <v>86.49</v>
      </c>
      <c r="Y1835" s="3">
        <v>88.88</v>
      </c>
      <c r="Z1835" s="3">
        <v>91.46</v>
      </c>
      <c r="AA1835" s="3">
        <v>94.98</v>
      </c>
      <c r="AB1835" s="3">
        <v>96.75</v>
      </c>
      <c r="AC1835" s="3">
        <v>89.96</v>
      </c>
      <c r="AD1835" s="3">
        <v>78.44</v>
      </c>
      <c r="AE1835" s="3">
        <v>75.2</v>
      </c>
      <c r="AF1835" s="3">
        <v>72.78</v>
      </c>
      <c r="AG1835" s="3">
        <v>71.569999999999993</v>
      </c>
      <c r="AH1835" s="3">
        <v>71.790000000000006</v>
      </c>
      <c r="AI1835" s="3">
        <v>74.3</v>
      </c>
      <c r="AJ1835" s="3">
        <v>78.36</v>
      </c>
      <c r="AK1835" s="3">
        <v>82.38</v>
      </c>
      <c r="AL1835" s="3">
        <v>86.45</v>
      </c>
      <c r="AM1835" s="3">
        <v>86.53</v>
      </c>
      <c r="AN1835" s="3">
        <v>87.56</v>
      </c>
      <c r="AO1835" s="3">
        <v>81.63</v>
      </c>
      <c r="AP1835" s="3">
        <v>75.819999999999993</v>
      </c>
      <c r="AQ1835" s="3">
        <v>70.510000000000005</v>
      </c>
      <c r="AR1835" s="3">
        <v>66.510000000000005</v>
      </c>
      <c r="AS1835" s="3">
        <v>58.28</v>
      </c>
      <c r="AT1835" s="3">
        <v>58.65</v>
      </c>
      <c r="AU1835" s="3">
        <v>61.97</v>
      </c>
      <c r="AV1835" s="3">
        <v>68.78</v>
      </c>
      <c r="AW1835" s="3">
        <v>72.39</v>
      </c>
      <c r="AX1835" s="3">
        <v>76.41</v>
      </c>
      <c r="AY1835" s="3">
        <v>80.97</v>
      </c>
    </row>
    <row r="1836" spans="1:51" x14ac:dyDescent="0.35">
      <c r="A1836" s="5">
        <f t="shared" si="29"/>
        <v>45295</v>
      </c>
      <c r="B1836" t="s">
        <v>2776</v>
      </c>
      <c r="C1836" s="2">
        <v>45295</v>
      </c>
      <c r="D1836" s="3">
        <v>83.86</v>
      </c>
      <c r="E1836" s="3">
        <v>83.35</v>
      </c>
      <c r="F1836" s="3">
        <v>82.75</v>
      </c>
      <c r="G1836" s="3">
        <v>82.26</v>
      </c>
      <c r="H1836" s="3">
        <v>82.06</v>
      </c>
      <c r="I1836" s="3">
        <v>81.72</v>
      </c>
      <c r="J1836" s="3">
        <v>82.2</v>
      </c>
      <c r="K1836" s="3">
        <v>83.75</v>
      </c>
      <c r="L1836" s="3">
        <v>85.75</v>
      </c>
      <c r="M1836" s="3">
        <v>94.95</v>
      </c>
      <c r="N1836" s="3">
        <v>104</v>
      </c>
      <c r="O1836" s="3">
        <v>106.66</v>
      </c>
      <c r="P1836" s="3">
        <v>103.75</v>
      </c>
      <c r="Q1836" s="3">
        <v>96.31</v>
      </c>
      <c r="R1836" s="3">
        <v>89.84</v>
      </c>
      <c r="S1836" s="3">
        <v>85.29</v>
      </c>
      <c r="T1836" s="3">
        <v>81.72</v>
      </c>
      <c r="U1836" s="3">
        <v>81.55</v>
      </c>
      <c r="V1836" s="3">
        <v>83.73</v>
      </c>
      <c r="W1836" s="3">
        <v>86.2</v>
      </c>
      <c r="X1836" s="3">
        <v>88.8</v>
      </c>
      <c r="Y1836" s="3">
        <v>91.12</v>
      </c>
      <c r="Z1836" s="3">
        <v>93.66</v>
      </c>
      <c r="AA1836" s="3">
        <v>97.11</v>
      </c>
      <c r="AB1836" s="3">
        <v>98.81</v>
      </c>
      <c r="AC1836" s="3">
        <v>91.89</v>
      </c>
      <c r="AD1836" s="3">
        <v>80.27</v>
      </c>
      <c r="AE1836" s="3">
        <v>76.94</v>
      </c>
      <c r="AF1836" s="3">
        <v>74.45</v>
      </c>
      <c r="AG1836" s="3">
        <v>73.239999999999995</v>
      </c>
      <c r="AH1836" s="3">
        <v>73.459999999999994</v>
      </c>
      <c r="AI1836" s="3">
        <v>75.97</v>
      </c>
      <c r="AJ1836" s="3">
        <v>80.03</v>
      </c>
      <c r="AK1836" s="3">
        <v>84.05</v>
      </c>
      <c r="AL1836" s="3">
        <v>88.12</v>
      </c>
      <c r="AM1836" s="3">
        <v>88.2</v>
      </c>
      <c r="AN1836" s="3">
        <v>89.23</v>
      </c>
      <c r="AO1836" s="3">
        <v>83.3</v>
      </c>
      <c r="AP1836" s="3">
        <v>77.489999999999995</v>
      </c>
      <c r="AQ1836" s="3">
        <v>72.180000000000007</v>
      </c>
      <c r="AR1836" s="3">
        <v>68.180000000000007</v>
      </c>
      <c r="AS1836" s="3">
        <v>59.95</v>
      </c>
      <c r="AT1836" s="3">
        <v>60.32</v>
      </c>
      <c r="AU1836" s="3">
        <v>63.64</v>
      </c>
      <c r="AV1836" s="3">
        <v>70.45</v>
      </c>
      <c r="AW1836" s="3">
        <v>74.06</v>
      </c>
      <c r="AX1836" s="3">
        <v>78.08</v>
      </c>
      <c r="AY1836" s="3">
        <v>82.64</v>
      </c>
    </row>
    <row r="1837" spans="1:51" x14ac:dyDescent="0.35">
      <c r="A1837" s="5">
        <f t="shared" si="29"/>
        <v>45296</v>
      </c>
      <c r="B1837" t="s">
        <v>2778</v>
      </c>
      <c r="C1837" s="2">
        <v>45296</v>
      </c>
      <c r="D1837" s="3">
        <v>87.02</v>
      </c>
      <c r="E1837" s="3">
        <v>86.39</v>
      </c>
      <c r="F1837" s="3">
        <v>85.67</v>
      </c>
      <c r="G1837" s="3">
        <v>85.17</v>
      </c>
      <c r="H1837" s="3">
        <v>84.65</v>
      </c>
      <c r="I1837" s="3">
        <v>84.88</v>
      </c>
      <c r="J1837" s="3">
        <v>85.28</v>
      </c>
      <c r="K1837" s="3">
        <v>86.43</v>
      </c>
      <c r="L1837" s="3">
        <v>87.7</v>
      </c>
      <c r="M1837" s="3">
        <v>96.46</v>
      </c>
      <c r="N1837" s="3">
        <v>105.42</v>
      </c>
      <c r="O1837" s="3">
        <v>108.08</v>
      </c>
      <c r="P1837" s="3">
        <v>105.17</v>
      </c>
      <c r="Q1837" s="3">
        <v>98.17</v>
      </c>
      <c r="R1837" s="3">
        <v>91.7</v>
      </c>
      <c r="S1837" s="3">
        <v>87.15</v>
      </c>
      <c r="T1837" s="3">
        <v>83.58</v>
      </c>
      <c r="U1837" s="3">
        <v>82.96</v>
      </c>
      <c r="V1837" s="3">
        <v>85.14</v>
      </c>
      <c r="W1837" s="3">
        <v>87.61</v>
      </c>
      <c r="X1837" s="3">
        <v>90.21</v>
      </c>
      <c r="Y1837" s="3">
        <v>92.53</v>
      </c>
      <c r="Z1837" s="3">
        <v>95.07</v>
      </c>
      <c r="AA1837" s="3">
        <v>98.52</v>
      </c>
      <c r="AB1837" s="3">
        <v>100.22</v>
      </c>
      <c r="AC1837" s="3">
        <v>93.3</v>
      </c>
      <c r="AD1837" s="3">
        <v>81.680000000000007</v>
      </c>
      <c r="AE1837" s="3">
        <v>78.349999999999994</v>
      </c>
      <c r="AF1837" s="3">
        <v>75.86</v>
      </c>
      <c r="AG1837" s="3">
        <v>74.650000000000006</v>
      </c>
      <c r="AH1837" s="3">
        <v>74.87</v>
      </c>
      <c r="AI1837" s="3">
        <v>77.38</v>
      </c>
      <c r="AJ1837" s="3">
        <v>81.44</v>
      </c>
      <c r="AK1837" s="3">
        <v>85.46</v>
      </c>
      <c r="AL1837" s="3">
        <v>89.53</v>
      </c>
      <c r="AM1837" s="3">
        <v>89.61</v>
      </c>
      <c r="AN1837" s="3">
        <v>90.64</v>
      </c>
      <c r="AO1837" s="3">
        <v>84.71</v>
      </c>
      <c r="AP1837" s="3">
        <v>78.900000000000006</v>
      </c>
      <c r="AQ1837" s="3">
        <v>73.59</v>
      </c>
      <c r="AR1837" s="3">
        <v>69.59</v>
      </c>
      <c r="AS1837" s="3">
        <v>61.36</v>
      </c>
      <c r="AT1837" s="3">
        <v>61.73</v>
      </c>
      <c r="AU1837" s="3">
        <v>65.05</v>
      </c>
      <c r="AV1837" s="3">
        <v>71.86</v>
      </c>
      <c r="AW1837" s="3">
        <v>75.47</v>
      </c>
      <c r="AX1837" s="3">
        <v>79.489999999999995</v>
      </c>
      <c r="AY1837" s="3">
        <v>84.05</v>
      </c>
    </row>
    <row r="1838" spans="1:51" x14ac:dyDescent="0.35">
      <c r="A1838" s="5">
        <f t="shared" si="29"/>
        <v>45299</v>
      </c>
      <c r="B1838" t="s">
        <v>2779</v>
      </c>
      <c r="C1838" s="2">
        <v>45299</v>
      </c>
      <c r="D1838" s="3">
        <v>78.760000000000005</v>
      </c>
      <c r="E1838" s="3">
        <v>78.430000000000007</v>
      </c>
      <c r="F1838" s="3">
        <v>78.09</v>
      </c>
      <c r="G1838" s="3">
        <v>78.37</v>
      </c>
      <c r="H1838" s="3">
        <v>77.989999999999995</v>
      </c>
      <c r="I1838" s="3">
        <v>77.66</v>
      </c>
      <c r="J1838" s="3">
        <v>78.209999999999994</v>
      </c>
      <c r="K1838" s="3">
        <v>79.709999999999994</v>
      </c>
      <c r="L1838" s="3">
        <v>81.510000000000005</v>
      </c>
      <c r="M1838" s="3">
        <v>89.8</v>
      </c>
      <c r="N1838" s="3">
        <v>99.41</v>
      </c>
      <c r="O1838" s="3">
        <v>102.14</v>
      </c>
      <c r="P1838" s="3">
        <v>99.64</v>
      </c>
      <c r="Q1838" s="3">
        <v>93.2</v>
      </c>
      <c r="R1838" s="3">
        <v>87.09</v>
      </c>
      <c r="S1838" s="3">
        <v>82.6</v>
      </c>
      <c r="T1838" s="3">
        <v>79.11</v>
      </c>
      <c r="U1838" s="3">
        <v>78.31</v>
      </c>
      <c r="V1838" s="3">
        <v>80.5</v>
      </c>
      <c r="W1838" s="3">
        <v>82.96</v>
      </c>
      <c r="X1838" s="3">
        <v>85.82</v>
      </c>
      <c r="Y1838" s="3">
        <v>88.25</v>
      </c>
      <c r="Z1838" s="3">
        <v>90.79</v>
      </c>
      <c r="AA1838" s="3">
        <v>94.04</v>
      </c>
      <c r="AB1838" s="3">
        <v>95.75</v>
      </c>
      <c r="AC1838" s="3">
        <v>88.81</v>
      </c>
      <c r="AD1838" s="3">
        <v>78.010000000000005</v>
      </c>
      <c r="AE1838" s="3">
        <v>74.709999999999994</v>
      </c>
      <c r="AF1838" s="3">
        <v>72.22</v>
      </c>
      <c r="AG1838" s="3">
        <v>71.55</v>
      </c>
      <c r="AH1838" s="3">
        <v>71.77</v>
      </c>
      <c r="AI1838" s="3">
        <v>74.3</v>
      </c>
      <c r="AJ1838" s="3">
        <v>78.8</v>
      </c>
      <c r="AK1838" s="3">
        <v>82.83</v>
      </c>
      <c r="AL1838" s="3">
        <v>86.88</v>
      </c>
      <c r="AM1838" s="3">
        <v>86.38</v>
      </c>
      <c r="AN1838" s="3">
        <v>87.4</v>
      </c>
      <c r="AO1838" s="3">
        <v>81.47</v>
      </c>
      <c r="AP1838" s="3">
        <v>76.22</v>
      </c>
      <c r="AQ1838" s="3">
        <v>70.91</v>
      </c>
      <c r="AR1838" s="3">
        <v>66.900000000000006</v>
      </c>
      <c r="AS1838" s="3">
        <v>58.67</v>
      </c>
      <c r="AT1838" s="3">
        <v>59.04</v>
      </c>
      <c r="AU1838" s="3">
        <v>62.36</v>
      </c>
      <c r="AV1838" s="3">
        <v>69.19</v>
      </c>
      <c r="AW1838" s="3">
        <v>72.8</v>
      </c>
      <c r="AX1838" s="3">
        <v>76.83</v>
      </c>
      <c r="AY1838" s="3">
        <v>81.8</v>
      </c>
    </row>
    <row r="1839" spans="1:51" x14ac:dyDescent="0.35">
      <c r="A1839" s="5">
        <f t="shared" si="29"/>
        <v>45300</v>
      </c>
      <c r="B1839" t="s">
        <v>2780</v>
      </c>
      <c r="C1839" s="2">
        <v>45300</v>
      </c>
      <c r="D1839" s="3">
        <v>76.45</v>
      </c>
      <c r="E1839" s="3">
        <v>75.89</v>
      </c>
      <c r="F1839" s="3">
        <v>75.42</v>
      </c>
      <c r="G1839" s="3">
        <v>75.67</v>
      </c>
      <c r="H1839" s="3">
        <v>75.569999999999993</v>
      </c>
      <c r="I1839" s="3">
        <v>75.489999999999995</v>
      </c>
      <c r="J1839" s="3">
        <v>76.38</v>
      </c>
      <c r="K1839" s="3">
        <v>77.430000000000007</v>
      </c>
      <c r="L1839" s="3">
        <v>79.23</v>
      </c>
      <c r="M1839" s="3">
        <v>87.89</v>
      </c>
      <c r="N1839" s="3">
        <v>97.46</v>
      </c>
      <c r="O1839" s="3">
        <v>100.09</v>
      </c>
      <c r="P1839" s="3">
        <v>97.8</v>
      </c>
      <c r="Q1839" s="3">
        <v>91.43</v>
      </c>
      <c r="R1839" s="3">
        <v>84.93</v>
      </c>
      <c r="S1839" s="3">
        <v>81.78</v>
      </c>
      <c r="T1839" s="3">
        <v>78.290000000000006</v>
      </c>
      <c r="U1839" s="3">
        <v>77.489999999999995</v>
      </c>
      <c r="V1839" s="3">
        <v>79.680000000000007</v>
      </c>
      <c r="W1839" s="3">
        <v>82.14</v>
      </c>
      <c r="X1839" s="3">
        <v>84.72</v>
      </c>
      <c r="Y1839" s="3">
        <v>87.19</v>
      </c>
      <c r="Z1839" s="3">
        <v>89.73</v>
      </c>
      <c r="AA1839" s="3">
        <v>92.99</v>
      </c>
      <c r="AB1839" s="3">
        <v>94.7</v>
      </c>
      <c r="AC1839" s="3">
        <v>87.76</v>
      </c>
      <c r="AD1839" s="3">
        <v>76.819999999999993</v>
      </c>
      <c r="AE1839" s="3">
        <v>74.31</v>
      </c>
      <c r="AF1839" s="3">
        <v>71.819999999999993</v>
      </c>
      <c r="AG1839" s="3">
        <v>71.150000000000006</v>
      </c>
      <c r="AH1839" s="3">
        <v>71.37</v>
      </c>
      <c r="AI1839" s="3">
        <v>73.900000000000006</v>
      </c>
      <c r="AJ1839" s="3">
        <v>78.489999999999995</v>
      </c>
      <c r="AK1839" s="3">
        <v>82.52</v>
      </c>
      <c r="AL1839" s="3">
        <v>86.57</v>
      </c>
      <c r="AM1839" s="3">
        <v>86.05</v>
      </c>
      <c r="AN1839" s="3">
        <v>87.07</v>
      </c>
      <c r="AO1839" s="3">
        <v>81.14</v>
      </c>
      <c r="AP1839" s="3">
        <v>76.02</v>
      </c>
      <c r="AQ1839" s="3">
        <v>70.709999999999994</v>
      </c>
      <c r="AR1839" s="3">
        <v>66.7</v>
      </c>
      <c r="AS1839" s="3">
        <v>58.47</v>
      </c>
      <c r="AT1839" s="3">
        <v>58.84</v>
      </c>
      <c r="AU1839" s="3">
        <v>62.16</v>
      </c>
      <c r="AV1839" s="3">
        <v>68.989999999999995</v>
      </c>
      <c r="AW1839" s="3">
        <v>72.599999999999994</v>
      </c>
      <c r="AX1839" s="3">
        <v>76.63</v>
      </c>
      <c r="AY1839" s="3">
        <v>81.599999999999994</v>
      </c>
    </row>
    <row r="1840" spans="1:51" x14ac:dyDescent="0.35">
      <c r="A1840" s="5">
        <f t="shared" si="29"/>
        <v>45301</v>
      </c>
      <c r="B1840" t="s">
        <v>2781</v>
      </c>
      <c r="C1840" s="2">
        <v>45301</v>
      </c>
      <c r="D1840" s="3">
        <v>77.13</v>
      </c>
      <c r="E1840" s="3">
        <v>76.55</v>
      </c>
      <c r="F1840" s="3">
        <v>76.05</v>
      </c>
      <c r="G1840" s="3">
        <v>76.23</v>
      </c>
      <c r="H1840" s="3">
        <v>76.260000000000005</v>
      </c>
      <c r="I1840" s="3">
        <v>76.16</v>
      </c>
      <c r="J1840" s="3">
        <v>77</v>
      </c>
      <c r="K1840" s="3">
        <v>78.11</v>
      </c>
      <c r="L1840" s="3">
        <v>79.849999999999994</v>
      </c>
      <c r="M1840" s="3">
        <v>88.5</v>
      </c>
      <c r="N1840" s="3">
        <v>97.95</v>
      </c>
      <c r="O1840" s="3">
        <v>100.53</v>
      </c>
      <c r="P1840" s="3">
        <v>98.18</v>
      </c>
      <c r="Q1840" s="3">
        <v>92.42</v>
      </c>
      <c r="R1840" s="3">
        <v>85.83</v>
      </c>
      <c r="S1840" s="3">
        <v>82.64</v>
      </c>
      <c r="T1840" s="3">
        <v>79.150000000000006</v>
      </c>
      <c r="U1840" s="3">
        <v>78.41</v>
      </c>
      <c r="V1840" s="3">
        <v>80.47</v>
      </c>
      <c r="W1840" s="3">
        <v>82.66</v>
      </c>
      <c r="X1840" s="3">
        <v>85.59</v>
      </c>
      <c r="Y1840" s="3">
        <v>88.03</v>
      </c>
      <c r="Z1840" s="3">
        <v>90.54</v>
      </c>
      <c r="AA1840" s="3">
        <v>93.87</v>
      </c>
      <c r="AB1840" s="3">
        <v>95.57</v>
      </c>
      <c r="AC1840" s="3">
        <v>88.63</v>
      </c>
      <c r="AD1840" s="3">
        <v>77.63</v>
      </c>
      <c r="AE1840" s="3">
        <v>75.040000000000006</v>
      </c>
      <c r="AF1840" s="3">
        <v>72.55</v>
      </c>
      <c r="AG1840" s="3">
        <v>71.86</v>
      </c>
      <c r="AH1840" s="3">
        <v>72.06</v>
      </c>
      <c r="AI1840" s="3">
        <v>74.59</v>
      </c>
      <c r="AJ1840" s="3">
        <v>79.5</v>
      </c>
      <c r="AK1840" s="3">
        <v>83.53</v>
      </c>
      <c r="AL1840" s="3">
        <v>87.58</v>
      </c>
      <c r="AM1840" s="3">
        <v>87.27</v>
      </c>
      <c r="AN1840" s="3">
        <v>88.29</v>
      </c>
      <c r="AO1840" s="3">
        <v>82.34</v>
      </c>
      <c r="AP1840" s="3">
        <v>77.08</v>
      </c>
      <c r="AQ1840" s="3">
        <v>71.77</v>
      </c>
      <c r="AR1840" s="3">
        <v>67.75</v>
      </c>
      <c r="AS1840" s="3">
        <v>59.52</v>
      </c>
      <c r="AT1840" s="3">
        <v>59.89</v>
      </c>
      <c r="AU1840" s="3">
        <v>63.21</v>
      </c>
      <c r="AV1840" s="3">
        <v>70.12</v>
      </c>
      <c r="AW1840" s="3">
        <v>73.73</v>
      </c>
      <c r="AX1840" s="3">
        <v>77.760000000000005</v>
      </c>
      <c r="AY1840" s="3">
        <v>82.94</v>
      </c>
    </row>
    <row r="1841" spans="1:51" x14ac:dyDescent="0.35">
      <c r="A1841" s="5">
        <f t="shared" si="29"/>
        <v>45302</v>
      </c>
      <c r="B1841" t="s">
        <v>2782</v>
      </c>
      <c r="C1841" s="2">
        <v>45302</v>
      </c>
      <c r="D1841" s="3">
        <v>76.73</v>
      </c>
      <c r="E1841" s="3">
        <v>76.02</v>
      </c>
      <c r="F1841" s="3">
        <v>75.64</v>
      </c>
      <c r="G1841" s="3">
        <v>75.83</v>
      </c>
      <c r="H1841" s="3">
        <v>76.14</v>
      </c>
      <c r="I1841" s="3">
        <v>76.09</v>
      </c>
      <c r="J1841" s="3">
        <v>76.680000000000007</v>
      </c>
      <c r="K1841" s="3">
        <v>77.45</v>
      </c>
      <c r="L1841" s="3">
        <v>79.25</v>
      </c>
      <c r="M1841" s="3">
        <v>88.43</v>
      </c>
      <c r="N1841" s="3">
        <v>97.43</v>
      </c>
      <c r="O1841" s="3">
        <v>100.01</v>
      </c>
      <c r="P1841" s="3">
        <v>97.93</v>
      </c>
      <c r="Q1841" s="3">
        <v>92.68</v>
      </c>
      <c r="R1841" s="3">
        <v>85.98</v>
      </c>
      <c r="S1841" s="3">
        <v>82.27</v>
      </c>
      <c r="T1841" s="3">
        <v>78.790000000000006</v>
      </c>
      <c r="U1841" s="3">
        <v>78.05</v>
      </c>
      <c r="V1841" s="3">
        <v>80.12</v>
      </c>
      <c r="W1841" s="3">
        <v>82.31</v>
      </c>
      <c r="X1841" s="3">
        <v>85.23</v>
      </c>
      <c r="Y1841" s="3">
        <v>87.67</v>
      </c>
      <c r="Z1841" s="3">
        <v>90.18</v>
      </c>
      <c r="AA1841" s="3">
        <v>93.51</v>
      </c>
      <c r="AB1841" s="3">
        <v>95.21</v>
      </c>
      <c r="AC1841" s="3">
        <v>88.27</v>
      </c>
      <c r="AD1841" s="3">
        <v>77.31</v>
      </c>
      <c r="AE1841" s="3">
        <v>74.72</v>
      </c>
      <c r="AF1841" s="3">
        <v>72.23</v>
      </c>
      <c r="AG1841" s="3">
        <v>71.55</v>
      </c>
      <c r="AH1841" s="3">
        <v>71.75</v>
      </c>
      <c r="AI1841" s="3">
        <v>74.28</v>
      </c>
      <c r="AJ1841" s="3">
        <v>78.849999999999994</v>
      </c>
      <c r="AK1841" s="3">
        <v>82.88</v>
      </c>
      <c r="AL1841" s="3">
        <v>86.93</v>
      </c>
      <c r="AM1841" s="3">
        <v>86.44</v>
      </c>
      <c r="AN1841" s="3">
        <v>87.46</v>
      </c>
      <c r="AO1841" s="3">
        <v>81.510000000000005</v>
      </c>
      <c r="AP1841" s="3">
        <v>76.260000000000005</v>
      </c>
      <c r="AQ1841" s="3">
        <v>70.95</v>
      </c>
      <c r="AR1841" s="3">
        <v>66.930000000000007</v>
      </c>
      <c r="AS1841" s="3">
        <v>58.68</v>
      </c>
      <c r="AT1841" s="3">
        <v>59.05</v>
      </c>
      <c r="AU1841" s="3">
        <v>62.39</v>
      </c>
      <c r="AV1841" s="3">
        <v>69.28</v>
      </c>
      <c r="AW1841" s="3">
        <v>72.89</v>
      </c>
      <c r="AX1841" s="3">
        <v>76.92</v>
      </c>
      <c r="AY1841" s="3">
        <v>82.1</v>
      </c>
    </row>
    <row r="1842" spans="1:51" x14ac:dyDescent="0.35">
      <c r="A1842" s="5">
        <f t="shared" si="29"/>
        <v>45303</v>
      </c>
      <c r="B1842" t="s">
        <v>2783</v>
      </c>
      <c r="C1842" s="2">
        <v>45303</v>
      </c>
      <c r="D1842" s="3">
        <v>79.92</v>
      </c>
      <c r="E1842" s="3">
        <v>78.66</v>
      </c>
      <c r="F1842" s="3">
        <v>77.91</v>
      </c>
      <c r="G1842" s="3">
        <v>78.069999999999993</v>
      </c>
      <c r="H1842" s="3">
        <v>78.27</v>
      </c>
      <c r="I1842" s="3">
        <v>78.12</v>
      </c>
      <c r="J1842" s="3">
        <v>78.62</v>
      </c>
      <c r="K1842" s="3">
        <v>80.78</v>
      </c>
      <c r="L1842" s="3">
        <v>82.03</v>
      </c>
      <c r="M1842" s="3">
        <v>90.72</v>
      </c>
      <c r="N1842" s="3">
        <v>99.22</v>
      </c>
      <c r="O1842" s="3">
        <v>101.79</v>
      </c>
      <c r="P1842" s="3">
        <v>99.34</v>
      </c>
      <c r="Q1842" s="3">
        <v>94.34</v>
      </c>
      <c r="R1842" s="3">
        <v>87.07</v>
      </c>
      <c r="S1842" s="3">
        <v>83.35</v>
      </c>
      <c r="T1842" s="3">
        <v>79.87</v>
      </c>
      <c r="U1842" s="3">
        <v>79.13</v>
      </c>
      <c r="V1842" s="3">
        <v>81.2</v>
      </c>
      <c r="W1842" s="3">
        <v>83.39</v>
      </c>
      <c r="X1842" s="3">
        <v>86.41</v>
      </c>
      <c r="Y1842" s="3">
        <v>88.85</v>
      </c>
      <c r="Z1842" s="3">
        <v>91.35</v>
      </c>
      <c r="AA1842" s="3">
        <v>94.88</v>
      </c>
      <c r="AB1842" s="3">
        <v>96.58</v>
      </c>
      <c r="AC1842" s="3">
        <v>89.64</v>
      </c>
      <c r="AD1842" s="3">
        <v>78.3</v>
      </c>
      <c r="AE1842" s="3">
        <v>75.7</v>
      </c>
      <c r="AF1842" s="3">
        <v>73.209999999999994</v>
      </c>
      <c r="AG1842" s="3">
        <v>72.53</v>
      </c>
      <c r="AH1842" s="3">
        <v>72.73</v>
      </c>
      <c r="AI1842" s="3">
        <v>75.260000000000005</v>
      </c>
      <c r="AJ1842" s="3">
        <v>79.81</v>
      </c>
      <c r="AK1842" s="3">
        <v>83.84</v>
      </c>
      <c r="AL1842" s="3">
        <v>87.89</v>
      </c>
      <c r="AM1842" s="3">
        <v>88.42</v>
      </c>
      <c r="AN1842" s="3">
        <v>87.4</v>
      </c>
      <c r="AO1842" s="3">
        <v>82.47</v>
      </c>
      <c r="AP1842" s="3">
        <v>76.61</v>
      </c>
      <c r="AQ1842" s="3">
        <v>71.28</v>
      </c>
      <c r="AR1842" s="3">
        <v>67.260000000000005</v>
      </c>
      <c r="AS1842" s="3">
        <v>59.01</v>
      </c>
      <c r="AT1842" s="3">
        <v>59.38</v>
      </c>
      <c r="AU1842" s="3">
        <v>62.72</v>
      </c>
      <c r="AV1842" s="3">
        <v>69.599999999999994</v>
      </c>
      <c r="AW1842" s="3">
        <v>73.209999999999994</v>
      </c>
      <c r="AX1842" s="3">
        <v>77.239999999999995</v>
      </c>
      <c r="AY1842" s="3">
        <v>82.42</v>
      </c>
    </row>
    <row r="1843" spans="1:51" x14ac:dyDescent="0.35">
      <c r="A1843" s="5">
        <f t="shared" si="29"/>
        <v>45306</v>
      </c>
      <c r="B1843" t="s">
        <v>2784</v>
      </c>
      <c r="C1843" s="2">
        <v>45306</v>
      </c>
      <c r="D1843" s="3">
        <v>74.12</v>
      </c>
      <c r="E1843" s="3">
        <v>73.23</v>
      </c>
      <c r="F1843" s="3">
        <v>72.81</v>
      </c>
      <c r="G1843" s="3">
        <v>73.150000000000006</v>
      </c>
      <c r="H1843" s="3">
        <v>73.459999999999994</v>
      </c>
      <c r="I1843" s="3">
        <v>73.31</v>
      </c>
      <c r="J1843" s="3">
        <v>73.81</v>
      </c>
      <c r="K1843" s="3">
        <v>76.27</v>
      </c>
      <c r="L1843" s="3">
        <v>77.739999999999995</v>
      </c>
      <c r="M1843" s="3">
        <v>86.41</v>
      </c>
      <c r="N1843" s="3">
        <v>94.89</v>
      </c>
      <c r="O1843" s="3">
        <v>97.24</v>
      </c>
      <c r="P1843" s="3">
        <v>95.29</v>
      </c>
      <c r="Q1843" s="3">
        <v>90.29</v>
      </c>
      <c r="R1843" s="3">
        <v>84.02</v>
      </c>
      <c r="S1843" s="3">
        <v>80.3</v>
      </c>
      <c r="T1843" s="3">
        <v>76.819999999999993</v>
      </c>
      <c r="U1843" s="3">
        <v>76.38</v>
      </c>
      <c r="V1843" s="3">
        <v>78.45</v>
      </c>
      <c r="W1843" s="3">
        <v>80.64</v>
      </c>
      <c r="X1843" s="3">
        <v>83.81</v>
      </c>
      <c r="Y1843" s="3">
        <v>86.25</v>
      </c>
      <c r="Z1843" s="3">
        <v>88.75</v>
      </c>
      <c r="AA1843" s="3">
        <v>92.28</v>
      </c>
      <c r="AB1843" s="3">
        <v>93.98</v>
      </c>
      <c r="AC1843" s="3">
        <v>87.04</v>
      </c>
      <c r="AD1843" s="3">
        <v>76.2</v>
      </c>
      <c r="AE1843" s="3">
        <v>73.599999999999994</v>
      </c>
      <c r="AF1843" s="3">
        <v>71.11</v>
      </c>
      <c r="AG1843" s="3">
        <v>70.430000000000007</v>
      </c>
      <c r="AH1843" s="3">
        <v>70.63</v>
      </c>
      <c r="AI1843" s="3">
        <v>73.16</v>
      </c>
      <c r="AJ1843" s="3">
        <v>77.709999999999994</v>
      </c>
      <c r="AK1843" s="3">
        <v>81.739999999999995</v>
      </c>
      <c r="AL1843" s="3">
        <v>85.79</v>
      </c>
      <c r="AM1843" s="3">
        <v>86.32</v>
      </c>
      <c r="AN1843" s="3">
        <v>85.3</v>
      </c>
      <c r="AO1843" s="3">
        <v>80.37</v>
      </c>
      <c r="AP1843" s="3">
        <v>74.81</v>
      </c>
      <c r="AQ1843" s="3">
        <v>69.78</v>
      </c>
      <c r="AR1843" s="3">
        <v>65.760000000000005</v>
      </c>
      <c r="AS1843" s="3">
        <v>57.51</v>
      </c>
      <c r="AT1843" s="3">
        <v>57.88</v>
      </c>
      <c r="AU1843" s="3">
        <v>61.22</v>
      </c>
      <c r="AV1843" s="3">
        <v>68.099999999999994</v>
      </c>
      <c r="AW1843" s="3">
        <v>71.709999999999994</v>
      </c>
      <c r="AX1843" s="3">
        <v>75.739999999999995</v>
      </c>
      <c r="AY1843" s="3">
        <v>80.92</v>
      </c>
    </row>
    <row r="1844" spans="1:51" x14ac:dyDescent="0.35">
      <c r="A1844" s="5">
        <f t="shared" si="29"/>
        <v>45307</v>
      </c>
      <c r="B1844" t="s">
        <v>2785</v>
      </c>
      <c r="C1844" s="2">
        <v>45307</v>
      </c>
      <c r="D1844" s="3">
        <v>73.52</v>
      </c>
      <c r="E1844" s="3">
        <v>72.569999999999993</v>
      </c>
      <c r="F1844" s="3">
        <v>72.3</v>
      </c>
      <c r="G1844" s="3">
        <v>72.59</v>
      </c>
      <c r="H1844" s="3">
        <v>72.790000000000006</v>
      </c>
      <c r="I1844" s="3">
        <v>72.56</v>
      </c>
      <c r="J1844" s="3">
        <v>73.040000000000006</v>
      </c>
      <c r="K1844" s="3">
        <v>75.42</v>
      </c>
      <c r="L1844" s="3">
        <v>77.12</v>
      </c>
      <c r="M1844" s="3">
        <v>86.32</v>
      </c>
      <c r="N1844" s="3">
        <v>94.22</v>
      </c>
      <c r="O1844" s="3">
        <v>96.56</v>
      </c>
      <c r="P1844" s="3">
        <v>94.61</v>
      </c>
      <c r="Q1844" s="3">
        <v>89.61</v>
      </c>
      <c r="R1844" s="3">
        <v>83.94</v>
      </c>
      <c r="S1844" s="3">
        <v>80.22</v>
      </c>
      <c r="T1844" s="3">
        <v>76.739999999999995</v>
      </c>
      <c r="U1844" s="3">
        <v>76.3</v>
      </c>
      <c r="V1844" s="3">
        <v>78.37</v>
      </c>
      <c r="W1844" s="3">
        <v>80.56</v>
      </c>
      <c r="X1844" s="3">
        <v>83.73</v>
      </c>
      <c r="Y1844" s="3">
        <v>86.17</v>
      </c>
      <c r="Z1844" s="3">
        <v>88.67</v>
      </c>
      <c r="AA1844" s="3">
        <v>92.2</v>
      </c>
      <c r="AB1844" s="3">
        <v>93.9</v>
      </c>
      <c r="AC1844" s="3">
        <v>86.96</v>
      </c>
      <c r="AD1844" s="3">
        <v>76.12</v>
      </c>
      <c r="AE1844" s="3">
        <v>73.52</v>
      </c>
      <c r="AF1844" s="3">
        <v>71.03</v>
      </c>
      <c r="AG1844" s="3">
        <v>70.349999999999994</v>
      </c>
      <c r="AH1844" s="3">
        <v>70.55</v>
      </c>
      <c r="AI1844" s="3">
        <v>73.08</v>
      </c>
      <c r="AJ1844" s="3">
        <v>77.63</v>
      </c>
      <c r="AK1844" s="3">
        <v>81.66</v>
      </c>
      <c r="AL1844" s="3">
        <v>85.71</v>
      </c>
      <c r="AM1844" s="3">
        <v>86.24</v>
      </c>
      <c r="AN1844" s="3">
        <v>85.22</v>
      </c>
      <c r="AO1844" s="3">
        <v>80.290000000000006</v>
      </c>
      <c r="AP1844" s="3">
        <v>75.73</v>
      </c>
      <c r="AQ1844" s="3">
        <v>71.7</v>
      </c>
      <c r="AR1844" s="3">
        <v>67.680000000000007</v>
      </c>
      <c r="AS1844" s="3">
        <v>59.43</v>
      </c>
      <c r="AT1844" s="3">
        <v>59.8</v>
      </c>
      <c r="AU1844" s="3">
        <v>63.14</v>
      </c>
      <c r="AV1844" s="3">
        <v>70.02</v>
      </c>
      <c r="AW1844" s="3">
        <v>73.63</v>
      </c>
      <c r="AX1844" s="3">
        <v>77.66</v>
      </c>
      <c r="AY1844" s="3">
        <v>82.84</v>
      </c>
    </row>
    <row r="1845" spans="1:51" x14ac:dyDescent="0.35">
      <c r="A1845" s="5">
        <f t="shared" si="29"/>
        <v>45308</v>
      </c>
      <c r="B1845" t="s">
        <v>2786</v>
      </c>
      <c r="C1845" s="2">
        <v>45308</v>
      </c>
      <c r="D1845" s="3">
        <v>68.36</v>
      </c>
      <c r="E1845" s="3">
        <v>67.22</v>
      </c>
      <c r="F1845" s="3">
        <v>66.86</v>
      </c>
      <c r="G1845" s="3">
        <v>67.290000000000006</v>
      </c>
      <c r="H1845" s="3">
        <v>67.739999999999995</v>
      </c>
      <c r="I1845" s="3">
        <v>67.739999999999995</v>
      </c>
      <c r="J1845" s="3">
        <v>68.319999999999993</v>
      </c>
      <c r="K1845" s="3">
        <v>70.7</v>
      </c>
      <c r="L1845" s="3">
        <v>72.260000000000005</v>
      </c>
      <c r="M1845" s="3">
        <v>82.06</v>
      </c>
      <c r="N1845" s="3">
        <v>89.96</v>
      </c>
      <c r="O1845" s="3">
        <v>91.96</v>
      </c>
      <c r="P1845" s="3">
        <v>90.49</v>
      </c>
      <c r="Q1845" s="3">
        <v>85.49</v>
      </c>
      <c r="R1845" s="3">
        <v>80.349999999999994</v>
      </c>
      <c r="S1845" s="3">
        <v>76.63</v>
      </c>
      <c r="T1845" s="3">
        <v>73.150000000000006</v>
      </c>
      <c r="U1845" s="3">
        <v>72.709999999999994</v>
      </c>
      <c r="V1845" s="3">
        <v>74.78</v>
      </c>
      <c r="W1845" s="3">
        <v>76.97</v>
      </c>
      <c r="X1845" s="3">
        <v>80.25</v>
      </c>
      <c r="Y1845" s="3">
        <v>82.69</v>
      </c>
      <c r="Z1845" s="3">
        <v>85.19</v>
      </c>
      <c r="AA1845" s="3">
        <v>88.72</v>
      </c>
      <c r="AB1845" s="3">
        <v>90.42</v>
      </c>
      <c r="AC1845" s="3">
        <v>83.48</v>
      </c>
      <c r="AD1845" s="3">
        <v>73.64</v>
      </c>
      <c r="AE1845" s="3">
        <v>71.040000000000006</v>
      </c>
      <c r="AF1845" s="3">
        <v>68.55</v>
      </c>
      <c r="AG1845" s="3">
        <v>67.87</v>
      </c>
      <c r="AH1845" s="3">
        <v>68.069999999999993</v>
      </c>
      <c r="AI1845" s="3">
        <v>70.599999999999994</v>
      </c>
      <c r="AJ1845" s="3">
        <v>75.150000000000006</v>
      </c>
      <c r="AK1845" s="3">
        <v>79.180000000000007</v>
      </c>
      <c r="AL1845" s="3">
        <v>83.23</v>
      </c>
      <c r="AM1845" s="3">
        <v>83.76</v>
      </c>
      <c r="AN1845" s="3">
        <v>82.74</v>
      </c>
      <c r="AO1845" s="3">
        <v>78.489999999999995</v>
      </c>
      <c r="AP1845" s="3">
        <v>74.239999999999995</v>
      </c>
      <c r="AQ1845" s="3">
        <v>70.209999999999994</v>
      </c>
      <c r="AR1845" s="3">
        <v>66.19</v>
      </c>
      <c r="AS1845" s="3">
        <v>57.94</v>
      </c>
      <c r="AT1845" s="3">
        <v>58.31</v>
      </c>
      <c r="AU1845" s="3">
        <v>61.65</v>
      </c>
      <c r="AV1845" s="3">
        <v>68.53</v>
      </c>
      <c r="AW1845" s="3">
        <v>72.14</v>
      </c>
      <c r="AX1845" s="3">
        <v>76.17</v>
      </c>
      <c r="AY1845" s="3">
        <v>81.349999999999994</v>
      </c>
    </row>
    <row r="1846" spans="1:51" x14ac:dyDescent="0.35">
      <c r="A1846" s="5">
        <f t="shared" si="29"/>
        <v>45309</v>
      </c>
      <c r="B1846" t="s">
        <v>2787</v>
      </c>
      <c r="C1846" s="2">
        <v>45309</v>
      </c>
      <c r="D1846" s="3">
        <v>68.42</v>
      </c>
      <c r="E1846" s="3">
        <v>67.28</v>
      </c>
      <c r="F1846" s="3">
        <v>67.36</v>
      </c>
      <c r="G1846" s="3">
        <v>67.81</v>
      </c>
      <c r="H1846" s="3">
        <v>68.31</v>
      </c>
      <c r="I1846" s="3">
        <v>68.66</v>
      </c>
      <c r="J1846" s="3">
        <v>69.06</v>
      </c>
      <c r="K1846" s="3">
        <v>71.11</v>
      </c>
      <c r="L1846" s="3">
        <v>72.81</v>
      </c>
      <c r="M1846" s="3">
        <v>82.97</v>
      </c>
      <c r="N1846" s="3">
        <v>90.87</v>
      </c>
      <c r="O1846" s="3">
        <v>92.98</v>
      </c>
      <c r="P1846" s="3">
        <v>91.5</v>
      </c>
      <c r="Q1846" s="3">
        <v>86.53</v>
      </c>
      <c r="R1846" s="3">
        <v>81.040000000000006</v>
      </c>
      <c r="S1846" s="3">
        <v>77.2</v>
      </c>
      <c r="T1846" s="3">
        <v>73.72</v>
      </c>
      <c r="U1846" s="3">
        <v>73.569999999999993</v>
      </c>
      <c r="V1846" s="3">
        <v>75.66</v>
      </c>
      <c r="W1846" s="3">
        <v>77.849999999999994</v>
      </c>
      <c r="X1846" s="3">
        <v>81.260000000000005</v>
      </c>
      <c r="Y1846" s="3">
        <v>83.8</v>
      </c>
      <c r="Z1846" s="3">
        <v>86.27</v>
      </c>
      <c r="AA1846" s="3">
        <v>89.83</v>
      </c>
      <c r="AB1846" s="3">
        <v>91.53</v>
      </c>
      <c r="AC1846" s="3">
        <v>84.58</v>
      </c>
      <c r="AD1846" s="3">
        <v>74.150000000000006</v>
      </c>
      <c r="AE1846" s="3">
        <v>71.55</v>
      </c>
      <c r="AF1846" s="3">
        <v>69.06</v>
      </c>
      <c r="AG1846" s="3">
        <v>68.38</v>
      </c>
      <c r="AH1846" s="3">
        <v>68.58</v>
      </c>
      <c r="AI1846" s="3">
        <v>70.930000000000007</v>
      </c>
      <c r="AJ1846" s="3">
        <v>75.48</v>
      </c>
      <c r="AK1846" s="3">
        <v>79.510000000000005</v>
      </c>
      <c r="AL1846" s="3">
        <v>83.56</v>
      </c>
      <c r="AM1846" s="3">
        <v>84.09</v>
      </c>
      <c r="AN1846" s="3">
        <v>83.08</v>
      </c>
      <c r="AO1846" s="3">
        <v>78.83</v>
      </c>
      <c r="AP1846" s="3">
        <v>74.58</v>
      </c>
      <c r="AQ1846" s="3">
        <v>70.55</v>
      </c>
      <c r="AR1846" s="3">
        <v>66.53</v>
      </c>
      <c r="AS1846" s="3">
        <v>58.28</v>
      </c>
      <c r="AT1846" s="3">
        <v>58.65</v>
      </c>
      <c r="AU1846" s="3">
        <v>62</v>
      </c>
      <c r="AV1846" s="3">
        <v>68.739999999999995</v>
      </c>
      <c r="AW1846" s="3">
        <v>72.349999999999994</v>
      </c>
      <c r="AX1846" s="3">
        <v>76.38</v>
      </c>
      <c r="AY1846" s="3">
        <v>81.56</v>
      </c>
    </row>
    <row r="1847" spans="1:51" x14ac:dyDescent="0.35">
      <c r="A1847" s="5">
        <f t="shared" si="29"/>
        <v>45310</v>
      </c>
      <c r="B1847" t="s">
        <v>2788</v>
      </c>
      <c r="C1847" s="2">
        <v>45310</v>
      </c>
      <c r="D1847" s="3">
        <v>69.86</v>
      </c>
      <c r="E1847" s="3">
        <v>68.849999999999994</v>
      </c>
      <c r="F1847" s="3">
        <v>69.05</v>
      </c>
      <c r="G1847" s="3">
        <v>69.63</v>
      </c>
      <c r="H1847" s="3">
        <v>70.13</v>
      </c>
      <c r="I1847" s="3">
        <v>70.41</v>
      </c>
      <c r="J1847" s="3">
        <v>70.790000000000006</v>
      </c>
      <c r="K1847" s="3">
        <v>72.78</v>
      </c>
      <c r="L1847" s="3">
        <v>74.63</v>
      </c>
      <c r="M1847" s="3">
        <v>84.73</v>
      </c>
      <c r="N1847" s="3">
        <v>92.63</v>
      </c>
      <c r="O1847" s="3">
        <v>94.74</v>
      </c>
      <c r="P1847" s="3">
        <v>93.26</v>
      </c>
      <c r="Q1847" s="3">
        <v>88.29</v>
      </c>
      <c r="R1847" s="3">
        <v>82.2</v>
      </c>
      <c r="S1847" s="3">
        <v>78.36</v>
      </c>
      <c r="T1847" s="3">
        <v>74.88</v>
      </c>
      <c r="U1847" s="3">
        <v>74.73</v>
      </c>
      <c r="V1847" s="3">
        <v>76.819999999999993</v>
      </c>
      <c r="W1847" s="3">
        <v>79.010000000000005</v>
      </c>
      <c r="X1847" s="3">
        <v>82.42</v>
      </c>
      <c r="Y1847" s="3">
        <v>84.96</v>
      </c>
      <c r="Z1847" s="3">
        <v>87.43</v>
      </c>
      <c r="AA1847" s="3">
        <v>90.99</v>
      </c>
      <c r="AB1847" s="3">
        <v>92.69</v>
      </c>
      <c r="AC1847" s="3">
        <v>85.74</v>
      </c>
      <c r="AD1847" s="3">
        <v>75.010000000000005</v>
      </c>
      <c r="AE1847" s="3">
        <v>72.41</v>
      </c>
      <c r="AF1847" s="3">
        <v>69.92</v>
      </c>
      <c r="AG1847" s="3">
        <v>69.239999999999995</v>
      </c>
      <c r="AH1847" s="3">
        <v>69.44</v>
      </c>
      <c r="AI1847" s="3">
        <v>71.790000000000006</v>
      </c>
      <c r="AJ1847" s="3">
        <v>76.34</v>
      </c>
      <c r="AK1847" s="3">
        <v>80.37</v>
      </c>
      <c r="AL1847" s="3">
        <v>84.42</v>
      </c>
      <c r="AM1847" s="3">
        <v>84.95</v>
      </c>
      <c r="AN1847" s="3">
        <v>83.94</v>
      </c>
      <c r="AO1847" s="3">
        <v>79.69</v>
      </c>
      <c r="AP1847" s="3">
        <v>75.44</v>
      </c>
      <c r="AQ1847" s="3">
        <v>71.41</v>
      </c>
      <c r="AR1847" s="3">
        <v>67.39</v>
      </c>
      <c r="AS1847" s="3">
        <v>59.14</v>
      </c>
      <c r="AT1847" s="3">
        <v>59.51</v>
      </c>
      <c r="AU1847" s="3">
        <v>62.86</v>
      </c>
      <c r="AV1847" s="3">
        <v>69.599999999999994</v>
      </c>
      <c r="AW1847" s="3">
        <v>73.209999999999994</v>
      </c>
      <c r="AX1847" s="3">
        <v>77.239999999999995</v>
      </c>
      <c r="AY1847" s="3">
        <v>82.42</v>
      </c>
    </row>
    <row r="1848" spans="1:51" x14ac:dyDescent="0.35">
      <c r="A1848" s="5">
        <f t="shared" si="29"/>
        <v>45313</v>
      </c>
      <c r="B1848" t="s">
        <v>2789</v>
      </c>
      <c r="C1848" s="2">
        <v>45313</v>
      </c>
      <c r="D1848" s="3">
        <v>66.91</v>
      </c>
      <c r="E1848" s="3">
        <v>65.72</v>
      </c>
      <c r="F1848" s="3">
        <v>66.45</v>
      </c>
      <c r="G1848" s="3">
        <v>67.209999999999994</v>
      </c>
      <c r="H1848" s="3">
        <v>67.489999999999995</v>
      </c>
      <c r="I1848" s="3">
        <v>67.89</v>
      </c>
      <c r="J1848" s="3">
        <v>68.400000000000006</v>
      </c>
      <c r="K1848" s="3">
        <v>70.790000000000006</v>
      </c>
      <c r="L1848" s="3">
        <v>72.94</v>
      </c>
      <c r="M1848" s="3">
        <v>82.61</v>
      </c>
      <c r="N1848" s="3">
        <v>90.46</v>
      </c>
      <c r="O1848" s="3">
        <v>92.55</v>
      </c>
      <c r="P1848" s="3">
        <v>91.08</v>
      </c>
      <c r="Q1848" s="3">
        <v>86.06</v>
      </c>
      <c r="R1848" s="3">
        <v>79.86</v>
      </c>
      <c r="S1848" s="3">
        <v>76.23</v>
      </c>
      <c r="T1848" s="3">
        <v>72.89</v>
      </c>
      <c r="U1848" s="3">
        <v>72.760000000000005</v>
      </c>
      <c r="V1848" s="3">
        <v>74.89</v>
      </c>
      <c r="W1848" s="3">
        <v>77.12</v>
      </c>
      <c r="X1848" s="3">
        <v>80.489999999999995</v>
      </c>
      <c r="Y1848" s="3">
        <v>83.23</v>
      </c>
      <c r="Z1848" s="3">
        <v>85.63</v>
      </c>
      <c r="AA1848" s="3">
        <v>89.1</v>
      </c>
      <c r="AB1848" s="3">
        <v>90.78</v>
      </c>
      <c r="AC1848" s="3">
        <v>83.83</v>
      </c>
      <c r="AD1848" s="3">
        <v>73.510000000000005</v>
      </c>
      <c r="AE1848" s="3">
        <v>70.91</v>
      </c>
      <c r="AF1848" s="3">
        <v>68.42</v>
      </c>
      <c r="AG1848" s="3">
        <v>67.739999999999995</v>
      </c>
      <c r="AH1848" s="3">
        <v>67.94</v>
      </c>
      <c r="AI1848" s="3">
        <v>70.290000000000006</v>
      </c>
      <c r="AJ1848" s="3">
        <v>74.42</v>
      </c>
      <c r="AK1848" s="3">
        <v>78.45</v>
      </c>
      <c r="AL1848" s="3">
        <v>82.52</v>
      </c>
      <c r="AM1848" s="3">
        <v>83.18</v>
      </c>
      <c r="AN1848" s="3">
        <v>82.17</v>
      </c>
      <c r="AO1848" s="3">
        <v>77.92</v>
      </c>
      <c r="AP1848" s="3">
        <v>73.680000000000007</v>
      </c>
      <c r="AQ1848" s="3">
        <v>70.040000000000006</v>
      </c>
      <c r="AR1848" s="3">
        <v>66.02</v>
      </c>
      <c r="AS1848" s="3">
        <v>57.8</v>
      </c>
      <c r="AT1848" s="3">
        <v>58.17</v>
      </c>
      <c r="AU1848" s="3">
        <v>61.52</v>
      </c>
      <c r="AV1848" s="3">
        <v>68.28</v>
      </c>
      <c r="AW1848" s="3">
        <v>71.89</v>
      </c>
      <c r="AX1848" s="3">
        <v>75.92</v>
      </c>
      <c r="AY1848" s="3">
        <v>81.14</v>
      </c>
    </row>
    <row r="1849" spans="1:51" x14ac:dyDescent="0.35">
      <c r="A1849" s="5">
        <f t="shared" si="29"/>
        <v>45314</v>
      </c>
      <c r="B1849" t="s">
        <v>2790</v>
      </c>
      <c r="C1849" s="2">
        <v>45314</v>
      </c>
      <c r="D1849" s="3">
        <v>66.75</v>
      </c>
      <c r="E1849" s="3">
        <v>65.430000000000007</v>
      </c>
      <c r="F1849" s="3">
        <v>66.39</v>
      </c>
      <c r="G1849" s="3">
        <v>67.37</v>
      </c>
      <c r="H1849" s="3">
        <v>68.14</v>
      </c>
      <c r="I1849" s="3">
        <v>68.37</v>
      </c>
      <c r="J1849" s="3">
        <v>69.14</v>
      </c>
      <c r="K1849" s="3">
        <v>70.989999999999995</v>
      </c>
      <c r="L1849" s="3">
        <v>72.819999999999993</v>
      </c>
      <c r="M1849" s="3">
        <v>83.37</v>
      </c>
      <c r="N1849" s="3">
        <v>91.31</v>
      </c>
      <c r="O1849" s="3">
        <v>93.35</v>
      </c>
      <c r="P1849" s="3">
        <v>91.88</v>
      </c>
      <c r="Q1849" s="3">
        <v>86.86</v>
      </c>
      <c r="R1849" s="3">
        <v>80.430000000000007</v>
      </c>
      <c r="S1849" s="3">
        <v>76.78</v>
      </c>
      <c r="T1849" s="3">
        <v>73.42</v>
      </c>
      <c r="U1849" s="3">
        <v>73.27</v>
      </c>
      <c r="V1849" s="3">
        <v>74.900000000000006</v>
      </c>
      <c r="W1849" s="3">
        <v>77.11</v>
      </c>
      <c r="X1849" s="3">
        <v>80.540000000000006</v>
      </c>
      <c r="Y1849" s="3">
        <v>83.28</v>
      </c>
      <c r="Z1849" s="3">
        <v>85.68</v>
      </c>
      <c r="AA1849" s="3">
        <v>89.15</v>
      </c>
      <c r="AB1849" s="3">
        <v>90.83</v>
      </c>
      <c r="AC1849" s="3">
        <v>83.88</v>
      </c>
      <c r="AD1849" s="3">
        <v>73.56</v>
      </c>
      <c r="AE1849" s="3">
        <v>70.959999999999994</v>
      </c>
      <c r="AF1849" s="3">
        <v>68.47</v>
      </c>
      <c r="AG1849" s="3">
        <v>67.790000000000006</v>
      </c>
      <c r="AH1849" s="3">
        <v>67.989999999999995</v>
      </c>
      <c r="AI1849" s="3">
        <v>70.34</v>
      </c>
      <c r="AJ1849" s="3">
        <v>74.47</v>
      </c>
      <c r="AK1849" s="3">
        <v>78.45</v>
      </c>
      <c r="AL1849" s="3">
        <v>81.93</v>
      </c>
      <c r="AM1849" s="3">
        <v>82.59</v>
      </c>
      <c r="AN1849" s="3">
        <v>81.58</v>
      </c>
      <c r="AO1849" s="3">
        <v>78.16</v>
      </c>
      <c r="AP1849" s="3">
        <v>74.34</v>
      </c>
      <c r="AQ1849" s="3">
        <v>70.7</v>
      </c>
      <c r="AR1849" s="3">
        <v>66.680000000000007</v>
      </c>
      <c r="AS1849" s="3">
        <v>59.49</v>
      </c>
      <c r="AT1849" s="3">
        <v>59.86</v>
      </c>
      <c r="AU1849" s="3">
        <v>63.21</v>
      </c>
      <c r="AV1849" s="3">
        <v>69.8</v>
      </c>
      <c r="AW1849" s="3">
        <v>73.41</v>
      </c>
      <c r="AX1849" s="3">
        <v>77.44</v>
      </c>
      <c r="AY1849" s="3">
        <v>82.66</v>
      </c>
    </row>
    <row r="1850" spans="1:51" x14ac:dyDescent="0.35">
      <c r="A1850" s="5">
        <f t="shared" si="29"/>
        <v>45315</v>
      </c>
      <c r="B1850" t="s">
        <v>2791</v>
      </c>
      <c r="C1850" s="2">
        <v>45315</v>
      </c>
      <c r="D1850" s="3">
        <v>71.37</v>
      </c>
      <c r="E1850" s="3">
        <v>70.349999999999994</v>
      </c>
      <c r="F1850" s="3">
        <v>70.75</v>
      </c>
      <c r="G1850" s="3">
        <v>71.38</v>
      </c>
      <c r="H1850" s="3">
        <v>72.03</v>
      </c>
      <c r="I1850" s="3">
        <v>72.209999999999994</v>
      </c>
      <c r="J1850" s="3">
        <v>72.650000000000006</v>
      </c>
      <c r="K1850" s="3">
        <v>74.599999999999994</v>
      </c>
      <c r="L1850" s="3">
        <v>76.239999999999995</v>
      </c>
      <c r="M1850" s="3">
        <v>86.52</v>
      </c>
      <c r="N1850" s="3">
        <v>94.45</v>
      </c>
      <c r="O1850" s="3">
        <v>96.36</v>
      </c>
      <c r="P1850" s="3">
        <v>94.89</v>
      </c>
      <c r="Q1850" s="3">
        <v>89.97</v>
      </c>
      <c r="R1850" s="3">
        <v>83.59</v>
      </c>
      <c r="S1850" s="3">
        <v>79.97</v>
      </c>
      <c r="T1850" s="3">
        <v>76.650000000000006</v>
      </c>
      <c r="U1850" s="3">
        <v>76.53</v>
      </c>
      <c r="V1850" s="3">
        <v>78.06</v>
      </c>
      <c r="W1850" s="3">
        <v>80.09</v>
      </c>
      <c r="X1850" s="3">
        <v>83.37</v>
      </c>
      <c r="Y1850" s="3">
        <v>86.07</v>
      </c>
      <c r="Z1850" s="3">
        <v>88.49</v>
      </c>
      <c r="AA1850" s="3">
        <v>91.88</v>
      </c>
      <c r="AB1850" s="3">
        <v>93.49</v>
      </c>
      <c r="AC1850" s="3">
        <v>86.35</v>
      </c>
      <c r="AD1850" s="3">
        <v>75.67</v>
      </c>
      <c r="AE1850" s="3">
        <v>72.53</v>
      </c>
      <c r="AF1850" s="3">
        <v>70.03</v>
      </c>
      <c r="AG1850" s="3">
        <v>69.239999999999995</v>
      </c>
      <c r="AH1850" s="3">
        <v>69.38</v>
      </c>
      <c r="AI1850" s="3">
        <v>71.64</v>
      </c>
      <c r="AJ1850" s="3">
        <v>75.7</v>
      </c>
      <c r="AK1850" s="3">
        <v>79.650000000000006</v>
      </c>
      <c r="AL1850" s="3">
        <v>83.13</v>
      </c>
      <c r="AM1850" s="3">
        <v>83.63</v>
      </c>
      <c r="AN1850" s="3">
        <v>82.62</v>
      </c>
      <c r="AO1850" s="3">
        <v>79.64</v>
      </c>
      <c r="AP1850" s="3">
        <v>75.98</v>
      </c>
      <c r="AQ1850" s="3">
        <v>72.34</v>
      </c>
      <c r="AR1850" s="3">
        <v>68.28</v>
      </c>
      <c r="AS1850" s="3">
        <v>61.03</v>
      </c>
      <c r="AT1850" s="3">
        <v>61.29</v>
      </c>
      <c r="AU1850" s="3">
        <v>64.44</v>
      </c>
      <c r="AV1850" s="3">
        <v>70.94</v>
      </c>
      <c r="AW1850" s="3">
        <v>74.55</v>
      </c>
      <c r="AX1850" s="3">
        <v>78.569999999999993</v>
      </c>
      <c r="AY1850" s="3">
        <v>84.04</v>
      </c>
    </row>
    <row r="1851" spans="1:51" x14ac:dyDescent="0.35">
      <c r="A1851" s="5">
        <f t="shared" si="29"/>
        <v>45316</v>
      </c>
      <c r="B1851" t="s">
        <v>2792</v>
      </c>
      <c r="C1851" s="2">
        <v>45316</v>
      </c>
      <c r="D1851" s="3">
        <v>68.48</v>
      </c>
      <c r="E1851" s="3">
        <v>67.239999999999995</v>
      </c>
      <c r="F1851" s="3">
        <v>68.099999999999994</v>
      </c>
      <c r="G1851" s="3">
        <v>68.92</v>
      </c>
      <c r="H1851" s="3">
        <v>69.83</v>
      </c>
      <c r="I1851" s="3">
        <v>70.03</v>
      </c>
      <c r="J1851" s="3">
        <v>70.34</v>
      </c>
      <c r="K1851" s="3">
        <v>72.23</v>
      </c>
      <c r="L1851" s="3">
        <v>74.06</v>
      </c>
      <c r="M1851" s="3">
        <v>84.46</v>
      </c>
      <c r="N1851" s="3">
        <v>92.31</v>
      </c>
      <c r="O1851" s="3">
        <v>94.05</v>
      </c>
      <c r="P1851" s="3">
        <v>92.59</v>
      </c>
      <c r="Q1851" s="3">
        <v>87.93</v>
      </c>
      <c r="R1851" s="3">
        <v>82.49</v>
      </c>
      <c r="S1851" s="3">
        <v>78.12</v>
      </c>
      <c r="T1851" s="3">
        <v>74.650000000000006</v>
      </c>
      <c r="U1851" s="3">
        <v>74.64</v>
      </c>
      <c r="V1851" s="3">
        <v>76.16</v>
      </c>
      <c r="W1851" s="3">
        <v>78.180000000000007</v>
      </c>
      <c r="X1851" s="3">
        <v>81.540000000000006</v>
      </c>
      <c r="Y1851" s="3">
        <v>84.28</v>
      </c>
      <c r="Z1851" s="3">
        <v>86.89</v>
      </c>
      <c r="AA1851" s="3">
        <v>90.39</v>
      </c>
      <c r="AB1851" s="3">
        <v>92.08</v>
      </c>
      <c r="AC1851" s="3">
        <v>85.27</v>
      </c>
      <c r="AD1851" s="3">
        <v>74.819999999999993</v>
      </c>
      <c r="AE1851" s="3">
        <v>71.75</v>
      </c>
      <c r="AF1851" s="3">
        <v>69.12</v>
      </c>
      <c r="AG1851" s="3">
        <v>68.349999999999994</v>
      </c>
      <c r="AH1851" s="3">
        <v>68.510000000000005</v>
      </c>
      <c r="AI1851" s="3">
        <v>70.88</v>
      </c>
      <c r="AJ1851" s="3">
        <v>75</v>
      </c>
      <c r="AK1851" s="3">
        <v>78.94</v>
      </c>
      <c r="AL1851" s="3">
        <v>82.42</v>
      </c>
      <c r="AM1851" s="3">
        <v>82.71</v>
      </c>
      <c r="AN1851" s="3">
        <v>81.72</v>
      </c>
      <c r="AO1851" s="3">
        <v>78.739999999999995</v>
      </c>
      <c r="AP1851" s="3">
        <v>75.11</v>
      </c>
      <c r="AQ1851" s="3">
        <v>71.47</v>
      </c>
      <c r="AR1851" s="3">
        <v>67.41</v>
      </c>
      <c r="AS1851" s="3">
        <v>60.17</v>
      </c>
      <c r="AT1851" s="3">
        <v>60.42</v>
      </c>
      <c r="AU1851" s="3">
        <v>63.56</v>
      </c>
      <c r="AV1851" s="3">
        <v>70.19</v>
      </c>
      <c r="AW1851" s="3">
        <v>73.790000000000006</v>
      </c>
      <c r="AX1851" s="3">
        <v>77.81</v>
      </c>
      <c r="AY1851" s="3">
        <v>82.54</v>
      </c>
    </row>
    <row r="1852" spans="1:51" x14ac:dyDescent="0.35">
      <c r="A1852" s="5">
        <f t="shared" si="29"/>
        <v>45317</v>
      </c>
      <c r="B1852" t="s">
        <v>2793</v>
      </c>
      <c r="C1852" s="2">
        <v>45317</v>
      </c>
      <c r="D1852" s="3">
        <v>69.349999999999994</v>
      </c>
      <c r="E1852" s="3">
        <v>68.150000000000006</v>
      </c>
      <c r="F1852" s="3">
        <v>69</v>
      </c>
      <c r="G1852" s="3">
        <v>69.790000000000006</v>
      </c>
      <c r="H1852" s="3">
        <v>70.430000000000007</v>
      </c>
      <c r="I1852" s="3">
        <v>70.63</v>
      </c>
      <c r="J1852" s="3">
        <v>71.19</v>
      </c>
      <c r="K1852" s="3">
        <v>72.91</v>
      </c>
      <c r="L1852" s="3">
        <v>74.44</v>
      </c>
      <c r="M1852" s="3">
        <v>85.39</v>
      </c>
      <c r="N1852" s="3">
        <v>92.99</v>
      </c>
      <c r="O1852" s="3">
        <v>93.23</v>
      </c>
      <c r="P1852" s="3">
        <v>92.32</v>
      </c>
      <c r="Q1852" s="3">
        <v>88.21</v>
      </c>
      <c r="R1852" s="3">
        <v>82.62</v>
      </c>
      <c r="S1852" s="3">
        <v>77.900000000000006</v>
      </c>
      <c r="T1852" s="3">
        <v>74.37</v>
      </c>
      <c r="U1852" s="3">
        <v>74.260000000000005</v>
      </c>
      <c r="V1852" s="3">
        <v>75.97</v>
      </c>
      <c r="W1852" s="3">
        <v>78.19</v>
      </c>
      <c r="X1852" s="3">
        <v>81.88</v>
      </c>
      <c r="Y1852" s="3">
        <v>84.43</v>
      </c>
      <c r="Z1852" s="3">
        <v>87.14</v>
      </c>
      <c r="AA1852" s="3">
        <v>90.72</v>
      </c>
      <c r="AB1852" s="3">
        <v>92.56</v>
      </c>
      <c r="AC1852" s="3">
        <v>85.74</v>
      </c>
      <c r="AD1852" s="3">
        <v>74.92</v>
      </c>
      <c r="AE1852" s="3">
        <v>71.84</v>
      </c>
      <c r="AF1852" s="3">
        <v>69.209999999999994</v>
      </c>
      <c r="AG1852" s="3">
        <v>68.44</v>
      </c>
      <c r="AH1852" s="3">
        <v>68.599999999999994</v>
      </c>
      <c r="AI1852" s="3">
        <v>70.97</v>
      </c>
      <c r="AJ1852" s="3">
        <v>75.069999999999993</v>
      </c>
      <c r="AK1852" s="3">
        <v>79.010000000000005</v>
      </c>
      <c r="AL1852" s="3">
        <v>82.49</v>
      </c>
      <c r="AM1852" s="3">
        <v>82.79</v>
      </c>
      <c r="AN1852" s="3">
        <v>81.8</v>
      </c>
      <c r="AO1852" s="3">
        <v>78.819999999999993</v>
      </c>
      <c r="AP1852" s="3">
        <v>75.41</v>
      </c>
      <c r="AQ1852" s="3">
        <v>71.77</v>
      </c>
      <c r="AR1852" s="3">
        <v>67.709999999999994</v>
      </c>
      <c r="AS1852" s="3">
        <v>60.46</v>
      </c>
      <c r="AT1852" s="3">
        <v>60.71</v>
      </c>
      <c r="AU1852" s="3">
        <v>63.85</v>
      </c>
      <c r="AV1852" s="3">
        <v>70.48</v>
      </c>
      <c r="AW1852" s="3">
        <v>74.069999999999993</v>
      </c>
      <c r="AX1852" s="3">
        <v>78.09</v>
      </c>
      <c r="AY1852" s="3">
        <v>83.41</v>
      </c>
    </row>
    <row r="1853" spans="1:51" x14ac:dyDescent="0.35">
      <c r="A1853" s="5">
        <f t="shared" si="29"/>
        <v>45320</v>
      </c>
      <c r="B1853" t="s">
        <v>2794</v>
      </c>
      <c r="C1853" s="2">
        <v>45320</v>
      </c>
      <c r="D1853" s="3">
        <v>69.48</v>
      </c>
      <c r="E1853" s="3">
        <v>68.319999999999993</v>
      </c>
      <c r="F1853" s="3">
        <v>69.11</v>
      </c>
      <c r="G1853" s="3">
        <v>69.709999999999994</v>
      </c>
      <c r="H1853" s="3">
        <v>70.239999999999995</v>
      </c>
      <c r="I1853" s="3">
        <v>70.61</v>
      </c>
      <c r="J1853" s="3">
        <v>71.2</v>
      </c>
      <c r="K1853" s="3">
        <v>72.92</v>
      </c>
      <c r="L1853" s="3">
        <v>74.349999999999994</v>
      </c>
      <c r="M1853" s="3">
        <v>85.2</v>
      </c>
      <c r="N1853" s="3">
        <v>92.7</v>
      </c>
      <c r="O1853" s="3">
        <v>93.34</v>
      </c>
      <c r="P1853" s="3">
        <v>92.43</v>
      </c>
      <c r="Q1853" s="3">
        <v>88.32</v>
      </c>
      <c r="R1853" s="3">
        <v>82.6</v>
      </c>
      <c r="S1853" s="3">
        <v>77.72</v>
      </c>
      <c r="T1853" s="3">
        <v>74.47</v>
      </c>
      <c r="U1853" s="3">
        <v>74.400000000000006</v>
      </c>
      <c r="V1853" s="3">
        <v>76.11</v>
      </c>
      <c r="W1853" s="3">
        <v>78.33</v>
      </c>
      <c r="X1853" s="3">
        <v>81.55</v>
      </c>
      <c r="Y1853" s="3">
        <v>84.1</v>
      </c>
      <c r="Z1853" s="3">
        <v>86.81</v>
      </c>
      <c r="AA1853" s="3">
        <v>90.39</v>
      </c>
      <c r="AB1853" s="3">
        <v>92.23</v>
      </c>
      <c r="AC1853" s="3">
        <v>85.41</v>
      </c>
      <c r="AD1853" s="3">
        <v>74.819999999999993</v>
      </c>
      <c r="AE1853" s="3">
        <v>71.739999999999995</v>
      </c>
      <c r="AF1853" s="3">
        <v>69.11</v>
      </c>
      <c r="AG1853" s="3">
        <v>68.34</v>
      </c>
      <c r="AH1853" s="3">
        <v>68.5</v>
      </c>
      <c r="AI1853" s="3">
        <v>70.87</v>
      </c>
      <c r="AJ1853" s="3">
        <v>75.34</v>
      </c>
      <c r="AK1853" s="3">
        <v>79.28</v>
      </c>
      <c r="AL1853" s="3">
        <v>82.76</v>
      </c>
      <c r="AM1853" s="3">
        <v>83.06</v>
      </c>
      <c r="AN1853" s="3">
        <v>82.07</v>
      </c>
      <c r="AO1853" s="3">
        <v>79.09</v>
      </c>
      <c r="AP1853" s="3">
        <v>75.510000000000005</v>
      </c>
      <c r="AQ1853" s="3">
        <v>71.87</v>
      </c>
      <c r="AR1853" s="3">
        <v>67.81</v>
      </c>
      <c r="AS1853" s="3">
        <v>60.56</v>
      </c>
      <c r="AT1853" s="3">
        <v>60.81</v>
      </c>
      <c r="AU1853" s="3">
        <v>63.95</v>
      </c>
      <c r="AV1853" s="3">
        <v>70.459999999999994</v>
      </c>
      <c r="AW1853" s="3">
        <v>74.05</v>
      </c>
      <c r="AX1853" s="3">
        <v>78.069999999999993</v>
      </c>
      <c r="AY1853" s="3">
        <v>83.39</v>
      </c>
    </row>
    <row r="1854" spans="1:51" x14ac:dyDescent="0.35">
      <c r="A1854" s="5">
        <f t="shared" si="29"/>
        <v>45321</v>
      </c>
      <c r="B1854" t="s">
        <v>2795</v>
      </c>
      <c r="C1854" s="2">
        <v>45321</v>
      </c>
      <c r="D1854" s="3">
        <v>73.09</v>
      </c>
      <c r="E1854" s="3">
        <v>72.45</v>
      </c>
      <c r="F1854" s="3">
        <v>72.790000000000006</v>
      </c>
      <c r="G1854" s="3">
        <v>73.09</v>
      </c>
      <c r="H1854" s="3">
        <v>73.36</v>
      </c>
      <c r="I1854" s="3">
        <v>73.44</v>
      </c>
      <c r="J1854" s="3">
        <v>74</v>
      </c>
      <c r="K1854" s="3">
        <v>75.790000000000006</v>
      </c>
      <c r="L1854" s="3">
        <v>77.06</v>
      </c>
      <c r="M1854" s="3">
        <v>86.92</v>
      </c>
      <c r="N1854" s="3">
        <v>93.75</v>
      </c>
      <c r="O1854" s="3">
        <v>95.07</v>
      </c>
      <c r="P1854" s="3">
        <v>93.77</v>
      </c>
      <c r="Q1854" s="3">
        <v>89.65</v>
      </c>
      <c r="R1854" s="3">
        <v>83.38</v>
      </c>
      <c r="S1854" s="3">
        <v>78.510000000000005</v>
      </c>
      <c r="T1854" s="3">
        <v>75.28</v>
      </c>
      <c r="U1854" s="3">
        <v>75.31</v>
      </c>
      <c r="V1854" s="3">
        <v>77.03</v>
      </c>
      <c r="W1854" s="3">
        <v>79.260000000000005</v>
      </c>
      <c r="X1854" s="3">
        <v>82.26</v>
      </c>
      <c r="Y1854" s="3">
        <v>84.65</v>
      </c>
      <c r="Z1854" s="3">
        <v>87.36</v>
      </c>
      <c r="AA1854" s="3">
        <v>90.94</v>
      </c>
      <c r="AB1854" s="3">
        <v>92.78</v>
      </c>
      <c r="AC1854" s="3">
        <v>85.96</v>
      </c>
      <c r="AD1854" s="3">
        <v>75.14</v>
      </c>
      <c r="AE1854" s="3">
        <v>71.94</v>
      </c>
      <c r="AF1854" s="3">
        <v>69.31</v>
      </c>
      <c r="AG1854" s="3">
        <v>68.540000000000006</v>
      </c>
      <c r="AH1854" s="3">
        <v>68.7</v>
      </c>
      <c r="AI1854" s="3">
        <v>71.069999999999993</v>
      </c>
      <c r="AJ1854" s="3">
        <v>75.540000000000006</v>
      </c>
      <c r="AK1854" s="3">
        <v>79.48</v>
      </c>
      <c r="AL1854" s="3">
        <v>82.96</v>
      </c>
      <c r="AM1854" s="3">
        <v>83.26</v>
      </c>
      <c r="AN1854" s="3">
        <v>82.27</v>
      </c>
      <c r="AO1854" s="3">
        <v>79.290000000000006</v>
      </c>
      <c r="AP1854" s="3">
        <v>75.709999999999994</v>
      </c>
      <c r="AQ1854" s="3">
        <v>72.069999999999993</v>
      </c>
      <c r="AR1854" s="3">
        <v>68.010000000000005</v>
      </c>
      <c r="AS1854" s="3">
        <v>60.76</v>
      </c>
      <c r="AT1854" s="3">
        <v>61.01</v>
      </c>
      <c r="AU1854" s="3">
        <v>64.150000000000006</v>
      </c>
      <c r="AV1854" s="3">
        <v>70.66</v>
      </c>
      <c r="AW1854" s="3">
        <v>74.25</v>
      </c>
      <c r="AX1854" s="3">
        <v>78.27</v>
      </c>
      <c r="AY1854" s="3">
        <v>83.59</v>
      </c>
    </row>
    <row r="1855" spans="1:51" x14ac:dyDescent="0.35">
      <c r="A1855" s="5">
        <f t="shared" si="29"/>
        <v>45322</v>
      </c>
      <c r="B1855" t="s">
        <v>2796</v>
      </c>
      <c r="C1855" s="2">
        <v>45322</v>
      </c>
      <c r="D1855" s="3">
        <v>74.3</v>
      </c>
      <c r="E1855" s="3">
        <v>74.53</v>
      </c>
      <c r="F1855" s="3">
        <v>74.55</v>
      </c>
      <c r="G1855" s="3">
        <v>74.77</v>
      </c>
      <c r="H1855" s="3">
        <v>74.819999999999993</v>
      </c>
      <c r="I1855" s="3">
        <v>75.28</v>
      </c>
      <c r="J1855" s="3">
        <v>77.08</v>
      </c>
      <c r="K1855" s="3">
        <v>78.430000000000007</v>
      </c>
      <c r="L1855" s="3">
        <v>87.81</v>
      </c>
      <c r="M1855" s="3">
        <v>94.64</v>
      </c>
      <c r="N1855" s="3">
        <v>95.89</v>
      </c>
      <c r="O1855" s="3">
        <v>94.74</v>
      </c>
      <c r="P1855" s="3">
        <v>90.62</v>
      </c>
      <c r="Q1855" s="3">
        <v>85.28</v>
      </c>
      <c r="R1855" s="3">
        <v>80.41</v>
      </c>
      <c r="S1855" s="3">
        <v>77.180000000000007</v>
      </c>
      <c r="T1855" s="3">
        <v>77.209999999999994</v>
      </c>
      <c r="U1855" s="3">
        <v>78.930000000000007</v>
      </c>
      <c r="V1855" s="3">
        <v>81.16</v>
      </c>
      <c r="W1855" s="3">
        <v>83.66</v>
      </c>
      <c r="X1855" s="3">
        <v>86.05</v>
      </c>
      <c r="Y1855" s="3">
        <v>88.76</v>
      </c>
      <c r="Z1855" s="3">
        <v>92.34</v>
      </c>
      <c r="AA1855" s="3">
        <v>94.18</v>
      </c>
      <c r="AB1855" s="3">
        <v>87.36</v>
      </c>
      <c r="AC1855" s="3">
        <v>75.84</v>
      </c>
      <c r="AD1855" s="3">
        <v>72.64</v>
      </c>
      <c r="AE1855" s="3">
        <v>70.010000000000005</v>
      </c>
      <c r="AF1855" s="3">
        <v>69.239999999999995</v>
      </c>
      <c r="AG1855" s="3">
        <v>69.400000000000006</v>
      </c>
      <c r="AH1855" s="3">
        <v>71.77</v>
      </c>
      <c r="AI1855" s="3">
        <v>75.69</v>
      </c>
      <c r="AJ1855" s="3">
        <v>79.23</v>
      </c>
      <c r="AK1855" s="3">
        <v>82.71</v>
      </c>
      <c r="AL1855" s="3">
        <v>84.88</v>
      </c>
      <c r="AM1855" s="3">
        <v>83.9</v>
      </c>
      <c r="AN1855" s="3">
        <v>80.92</v>
      </c>
      <c r="AO1855" s="3">
        <v>76.34</v>
      </c>
      <c r="AP1855" s="3">
        <v>72.7</v>
      </c>
      <c r="AQ1855" s="3">
        <v>68.64</v>
      </c>
      <c r="AR1855" s="3">
        <v>61.39</v>
      </c>
      <c r="AS1855" s="3">
        <v>61.64</v>
      </c>
      <c r="AT1855" s="3">
        <v>64.78</v>
      </c>
      <c r="AU1855" s="3">
        <v>70.790000000000006</v>
      </c>
      <c r="AV1855" s="3">
        <v>74.38</v>
      </c>
      <c r="AW1855" s="3">
        <v>78.400000000000006</v>
      </c>
      <c r="AX1855" s="3">
        <v>83.72</v>
      </c>
      <c r="AY1855" s="3">
        <v>84.64</v>
      </c>
    </row>
    <row r="1856" spans="1:51" x14ac:dyDescent="0.35">
      <c r="A1856" s="5">
        <f t="shared" si="29"/>
        <v>45323</v>
      </c>
      <c r="B1856" t="s">
        <v>2797</v>
      </c>
      <c r="C1856" s="2">
        <v>45323</v>
      </c>
      <c r="D1856" s="3">
        <v>71.25</v>
      </c>
      <c r="E1856" s="3">
        <v>71.84</v>
      </c>
      <c r="F1856" s="3">
        <v>72.33</v>
      </c>
      <c r="G1856" s="3">
        <v>72.59</v>
      </c>
      <c r="H1856" s="3">
        <v>72.75</v>
      </c>
      <c r="I1856" s="3">
        <v>73.28</v>
      </c>
      <c r="J1856" s="3">
        <v>74.81</v>
      </c>
      <c r="K1856" s="3">
        <v>76.89</v>
      </c>
      <c r="L1856" s="3">
        <v>86.27</v>
      </c>
      <c r="M1856" s="3">
        <v>93.23</v>
      </c>
      <c r="N1856" s="3">
        <v>94.46</v>
      </c>
      <c r="O1856" s="3">
        <v>93.42</v>
      </c>
      <c r="P1856" s="3">
        <v>89.28</v>
      </c>
      <c r="Q1856" s="3">
        <v>84.02</v>
      </c>
      <c r="R1856" s="3">
        <v>79.64</v>
      </c>
      <c r="S1856" s="3">
        <v>76.400000000000006</v>
      </c>
      <c r="T1856" s="3">
        <v>76.42</v>
      </c>
      <c r="U1856" s="3">
        <v>78.14</v>
      </c>
      <c r="V1856" s="3">
        <v>80.36</v>
      </c>
      <c r="W1856" s="3">
        <v>83.91</v>
      </c>
      <c r="X1856" s="3">
        <v>86.3</v>
      </c>
      <c r="Y1856" s="3">
        <v>89.01</v>
      </c>
      <c r="Z1856" s="3">
        <v>92.02</v>
      </c>
      <c r="AA1856" s="3">
        <v>93.86</v>
      </c>
      <c r="AB1856" s="3">
        <v>87.04</v>
      </c>
      <c r="AC1856" s="3">
        <v>76.08</v>
      </c>
      <c r="AD1856" s="3">
        <v>72.88</v>
      </c>
      <c r="AE1856" s="3">
        <v>70.25</v>
      </c>
      <c r="AF1856" s="3">
        <v>69.75</v>
      </c>
      <c r="AG1856" s="3">
        <v>69.91</v>
      </c>
      <c r="AH1856" s="3">
        <v>72.28</v>
      </c>
      <c r="AI1856" s="3">
        <v>76.58</v>
      </c>
      <c r="AJ1856" s="3">
        <v>80.12</v>
      </c>
      <c r="AK1856" s="3">
        <v>83.6</v>
      </c>
      <c r="AL1856" s="3">
        <v>86.27</v>
      </c>
      <c r="AM1856" s="3">
        <v>85.29</v>
      </c>
      <c r="AN1856" s="3">
        <v>82.31</v>
      </c>
      <c r="AO1856" s="3">
        <v>77.23</v>
      </c>
      <c r="AP1856" s="3">
        <v>73.59</v>
      </c>
      <c r="AQ1856" s="3">
        <v>69.53</v>
      </c>
      <c r="AR1856" s="3">
        <v>62.28</v>
      </c>
      <c r="AS1856" s="3">
        <v>62.53</v>
      </c>
      <c r="AT1856" s="3">
        <v>65.67</v>
      </c>
      <c r="AU1856" s="3">
        <v>71.680000000000007</v>
      </c>
      <c r="AV1856" s="3">
        <v>75.27</v>
      </c>
      <c r="AW1856" s="3">
        <v>79.290000000000006</v>
      </c>
      <c r="AX1856" s="3">
        <v>84.61</v>
      </c>
      <c r="AY1856" s="3">
        <v>85.53</v>
      </c>
    </row>
    <row r="1857" spans="1:51" x14ac:dyDescent="0.35">
      <c r="A1857" s="5">
        <f t="shared" si="29"/>
        <v>45324</v>
      </c>
      <c r="B1857" t="s">
        <v>2798</v>
      </c>
      <c r="C1857" s="2">
        <v>45324</v>
      </c>
      <c r="D1857" s="3">
        <v>71.48</v>
      </c>
      <c r="E1857" s="3">
        <v>71.989999999999995</v>
      </c>
      <c r="F1857" s="3">
        <v>72.459999999999994</v>
      </c>
      <c r="G1857" s="3">
        <v>72.7</v>
      </c>
      <c r="H1857" s="3">
        <v>72.91</v>
      </c>
      <c r="I1857" s="3">
        <v>73.37</v>
      </c>
      <c r="J1857" s="3">
        <v>74.900000000000006</v>
      </c>
      <c r="K1857" s="3">
        <v>76.81</v>
      </c>
      <c r="L1857" s="3">
        <v>86.19</v>
      </c>
      <c r="M1857" s="3">
        <v>93.15</v>
      </c>
      <c r="N1857" s="3">
        <v>94.5</v>
      </c>
      <c r="O1857" s="3">
        <v>93.46</v>
      </c>
      <c r="P1857" s="3">
        <v>89.32</v>
      </c>
      <c r="Q1857" s="3">
        <v>83.82</v>
      </c>
      <c r="R1857" s="3">
        <v>79.44</v>
      </c>
      <c r="S1857" s="3">
        <v>76.2</v>
      </c>
      <c r="T1857" s="3">
        <v>76.22</v>
      </c>
      <c r="U1857" s="3">
        <v>77.94</v>
      </c>
      <c r="V1857" s="3">
        <v>80.16</v>
      </c>
      <c r="W1857" s="3">
        <v>83.56</v>
      </c>
      <c r="X1857" s="3">
        <v>85.95</v>
      </c>
      <c r="Y1857" s="3">
        <v>88.66</v>
      </c>
      <c r="Z1857" s="3">
        <v>91.67</v>
      </c>
      <c r="AA1857" s="3">
        <v>93.51</v>
      </c>
      <c r="AB1857" s="3">
        <v>86.69</v>
      </c>
      <c r="AC1857" s="3">
        <v>76.849999999999994</v>
      </c>
      <c r="AD1857" s="3">
        <v>73.650000000000006</v>
      </c>
      <c r="AE1857" s="3">
        <v>71.02</v>
      </c>
      <c r="AF1857" s="3">
        <v>70.31</v>
      </c>
      <c r="AG1857" s="3">
        <v>70.47</v>
      </c>
      <c r="AH1857" s="3">
        <v>72.84</v>
      </c>
      <c r="AI1857" s="3">
        <v>76.739999999999995</v>
      </c>
      <c r="AJ1857" s="3">
        <v>80.28</v>
      </c>
      <c r="AK1857" s="3">
        <v>83.76</v>
      </c>
      <c r="AL1857" s="3">
        <v>86.43</v>
      </c>
      <c r="AM1857" s="3">
        <v>85.45</v>
      </c>
      <c r="AN1857" s="3">
        <v>82.47</v>
      </c>
      <c r="AO1857" s="3">
        <v>77.39</v>
      </c>
      <c r="AP1857" s="3">
        <v>73.75</v>
      </c>
      <c r="AQ1857" s="3">
        <v>69.69</v>
      </c>
      <c r="AR1857" s="3">
        <v>62.44</v>
      </c>
      <c r="AS1857" s="3">
        <v>62.69</v>
      </c>
      <c r="AT1857" s="3">
        <v>65.83</v>
      </c>
      <c r="AU1857" s="3">
        <v>71.34</v>
      </c>
      <c r="AV1857" s="3">
        <v>74.930000000000007</v>
      </c>
      <c r="AW1857" s="3">
        <v>78.95</v>
      </c>
      <c r="AX1857" s="3">
        <v>84.27</v>
      </c>
      <c r="AY1857" s="3">
        <v>85.19</v>
      </c>
    </row>
    <row r="1858" spans="1:51" x14ac:dyDescent="0.35">
      <c r="A1858" s="5">
        <f t="shared" si="29"/>
        <v>45327</v>
      </c>
      <c r="B1858" t="s">
        <v>2799</v>
      </c>
      <c r="C1858" s="2">
        <v>45327</v>
      </c>
      <c r="D1858" s="3">
        <v>69.33</v>
      </c>
      <c r="E1858" s="3">
        <v>69.81</v>
      </c>
      <c r="F1858" s="3">
        <v>70.33</v>
      </c>
      <c r="G1858" s="3">
        <v>70.64</v>
      </c>
      <c r="H1858" s="3">
        <v>70.81</v>
      </c>
      <c r="I1858" s="3">
        <v>71.239999999999995</v>
      </c>
      <c r="J1858" s="3">
        <v>72.77</v>
      </c>
      <c r="K1858" s="3">
        <v>74.709999999999994</v>
      </c>
      <c r="L1858" s="3">
        <v>83.96</v>
      </c>
      <c r="M1858" s="3">
        <v>90.96</v>
      </c>
      <c r="N1858" s="3">
        <v>92.34</v>
      </c>
      <c r="O1858" s="3">
        <v>91.3</v>
      </c>
      <c r="P1858" s="3">
        <v>87.18</v>
      </c>
      <c r="Q1858" s="3">
        <v>81.77</v>
      </c>
      <c r="R1858" s="3">
        <v>77.39</v>
      </c>
      <c r="S1858" s="3">
        <v>74.209999999999994</v>
      </c>
      <c r="T1858" s="3">
        <v>74.31</v>
      </c>
      <c r="U1858" s="3">
        <v>76.099999999999994</v>
      </c>
      <c r="V1858" s="3">
        <v>78.180000000000007</v>
      </c>
      <c r="W1858" s="3">
        <v>81.760000000000005</v>
      </c>
      <c r="X1858" s="3">
        <v>84.15</v>
      </c>
      <c r="Y1858" s="3">
        <v>86.86</v>
      </c>
      <c r="Z1858" s="3">
        <v>89.87</v>
      </c>
      <c r="AA1858" s="3">
        <v>91.71</v>
      </c>
      <c r="AB1858" s="3">
        <v>84.88</v>
      </c>
      <c r="AC1858" s="3">
        <v>75.41</v>
      </c>
      <c r="AD1858" s="3">
        <v>71.959999999999994</v>
      </c>
      <c r="AE1858" s="3">
        <v>69.33</v>
      </c>
      <c r="AF1858" s="3">
        <v>68.709999999999994</v>
      </c>
      <c r="AG1858" s="3">
        <v>68.87</v>
      </c>
      <c r="AH1858" s="3">
        <v>71.239999999999995</v>
      </c>
      <c r="AI1858" s="3">
        <v>75.56</v>
      </c>
      <c r="AJ1858" s="3">
        <v>79.099999999999994</v>
      </c>
      <c r="AK1858" s="3">
        <v>82.58</v>
      </c>
      <c r="AL1858" s="3">
        <v>85.34</v>
      </c>
      <c r="AM1858" s="3">
        <v>84.75</v>
      </c>
      <c r="AN1858" s="3">
        <v>82.12</v>
      </c>
      <c r="AO1858" s="3">
        <v>77.489999999999995</v>
      </c>
      <c r="AP1858" s="3">
        <v>73.849999999999994</v>
      </c>
      <c r="AQ1858" s="3">
        <v>69.790000000000006</v>
      </c>
      <c r="AR1858" s="3">
        <v>62.54</v>
      </c>
      <c r="AS1858" s="3">
        <v>62.79</v>
      </c>
      <c r="AT1858" s="3">
        <v>65.930000000000007</v>
      </c>
      <c r="AU1858" s="3">
        <v>71.44</v>
      </c>
      <c r="AV1858" s="3">
        <v>75.03</v>
      </c>
      <c r="AW1858" s="3">
        <v>79.05</v>
      </c>
      <c r="AX1858" s="3">
        <v>84.37</v>
      </c>
      <c r="AY1858" s="3">
        <v>85.29</v>
      </c>
    </row>
    <row r="1859" spans="1:51" x14ac:dyDescent="0.35">
      <c r="A1859" s="5">
        <f t="shared" si="29"/>
        <v>45328</v>
      </c>
      <c r="B1859" t="s">
        <v>2800</v>
      </c>
      <c r="C1859" s="2">
        <v>45328</v>
      </c>
      <c r="D1859" s="3">
        <v>70.09</v>
      </c>
      <c r="E1859" s="3">
        <v>70.47</v>
      </c>
      <c r="F1859" s="3">
        <v>70.69</v>
      </c>
      <c r="G1859" s="3">
        <v>70.930000000000007</v>
      </c>
      <c r="H1859" s="3">
        <v>71</v>
      </c>
      <c r="I1859" s="3">
        <v>71.400000000000006</v>
      </c>
      <c r="J1859" s="3">
        <v>72.95</v>
      </c>
      <c r="K1859" s="3">
        <v>74.239999999999995</v>
      </c>
      <c r="L1859" s="3">
        <v>83.67</v>
      </c>
      <c r="M1859" s="3">
        <v>90.62</v>
      </c>
      <c r="N1859" s="3">
        <v>91.98</v>
      </c>
      <c r="O1859" s="3">
        <v>90.88</v>
      </c>
      <c r="P1859" s="3">
        <v>86.68</v>
      </c>
      <c r="Q1859" s="3">
        <v>81.38</v>
      </c>
      <c r="R1859" s="3">
        <v>76.81</v>
      </c>
      <c r="S1859" s="3">
        <v>73.61</v>
      </c>
      <c r="T1859" s="3">
        <v>73.930000000000007</v>
      </c>
      <c r="U1859" s="3">
        <v>75.430000000000007</v>
      </c>
      <c r="V1859" s="3">
        <v>77.53</v>
      </c>
      <c r="W1859" s="3">
        <v>81</v>
      </c>
      <c r="X1859" s="3">
        <v>83.41</v>
      </c>
      <c r="Y1859" s="3">
        <v>86.13</v>
      </c>
      <c r="Z1859" s="3">
        <v>89.21</v>
      </c>
      <c r="AA1859" s="3">
        <v>91.25</v>
      </c>
      <c r="AB1859" s="3">
        <v>84.65</v>
      </c>
      <c r="AC1859" s="3">
        <v>75.569999999999993</v>
      </c>
      <c r="AD1859" s="3">
        <v>72.12</v>
      </c>
      <c r="AE1859" s="3">
        <v>69.489999999999995</v>
      </c>
      <c r="AF1859" s="3">
        <v>68.989999999999995</v>
      </c>
      <c r="AG1859" s="3">
        <v>69.16</v>
      </c>
      <c r="AH1859" s="3">
        <v>71.3</v>
      </c>
      <c r="AI1859" s="3">
        <v>75.28</v>
      </c>
      <c r="AJ1859" s="3">
        <v>78.819999999999993</v>
      </c>
      <c r="AK1859" s="3">
        <v>82.3</v>
      </c>
      <c r="AL1859" s="3">
        <v>84.55</v>
      </c>
      <c r="AM1859" s="3">
        <v>83.96</v>
      </c>
      <c r="AN1859" s="3">
        <v>81.33</v>
      </c>
      <c r="AO1859" s="3">
        <v>76.7</v>
      </c>
      <c r="AP1859" s="3">
        <v>73.06</v>
      </c>
      <c r="AQ1859" s="3">
        <v>69</v>
      </c>
      <c r="AR1859" s="3">
        <v>61.75</v>
      </c>
      <c r="AS1859" s="3">
        <v>62</v>
      </c>
      <c r="AT1859" s="3">
        <v>65.14</v>
      </c>
      <c r="AU1859" s="3">
        <v>70.650000000000006</v>
      </c>
      <c r="AV1859" s="3">
        <v>74.239999999999995</v>
      </c>
      <c r="AW1859" s="3">
        <v>78.28</v>
      </c>
      <c r="AX1859" s="3">
        <v>83.6</v>
      </c>
      <c r="AY1859" s="3">
        <v>84.52</v>
      </c>
    </row>
    <row r="1860" spans="1:51" x14ac:dyDescent="0.35">
      <c r="A1860" s="5">
        <f t="shared" si="29"/>
        <v>45329</v>
      </c>
      <c r="B1860" t="s">
        <v>2801</v>
      </c>
      <c r="C1860" s="2">
        <v>45329</v>
      </c>
      <c r="D1860" s="3">
        <v>68.98</v>
      </c>
      <c r="E1860" s="3">
        <v>69.290000000000006</v>
      </c>
      <c r="F1860" s="3">
        <v>69.510000000000005</v>
      </c>
      <c r="G1860" s="3">
        <v>69.72</v>
      </c>
      <c r="H1860" s="3">
        <v>69.77</v>
      </c>
      <c r="I1860" s="3">
        <v>70.17</v>
      </c>
      <c r="J1860" s="3">
        <v>71.81</v>
      </c>
      <c r="K1860" s="3">
        <v>73.52</v>
      </c>
      <c r="L1860" s="3">
        <v>81.52</v>
      </c>
      <c r="M1860" s="3">
        <v>88.02</v>
      </c>
      <c r="N1860" s="3">
        <v>89.77</v>
      </c>
      <c r="O1860" s="3">
        <v>89.28</v>
      </c>
      <c r="P1860" s="3">
        <v>85.48</v>
      </c>
      <c r="Q1860" s="3">
        <v>80.180000000000007</v>
      </c>
      <c r="R1860" s="3">
        <v>75.66</v>
      </c>
      <c r="S1860" s="3">
        <v>72.459999999999994</v>
      </c>
      <c r="T1860" s="3">
        <v>72.78</v>
      </c>
      <c r="U1860" s="3">
        <v>74.28</v>
      </c>
      <c r="V1860" s="3">
        <v>76.38</v>
      </c>
      <c r="W1860" s="3">
        <v>79.97</v>
      </c>
      <c r="X1860" s="3">
        <v>82.38</v>
      </c>
      <c r="Y1860" s="3">
        <v>85.1</v>
      </c>
      <c r="Z1860" s="3">
        <v>88.22</v>
      </c>
      <c r="AA1860" s="3">
        <v>90.26</v>
      </c>
      <c r="AB1860" s="3">
        <v>83.66</v>
      </c>
      <c r="AC1860" s="3">
        <v>74.58</v>
      </c>
      <c r="AD1860" s="3">
        <v>71.13</v>
      </c>
      <c r="AE1860" s="3">
        <v>68.5</v>
      </c>
      <c r="AF1860" s="3">
        <v>68.28</v>
      </c>
      <c r="AG1860" s="3">
        <v>68.31</v>
      </c>
      <c r="AH1860" s="3">
        <v>70.040000000000006</v>
      </c>
      <c r="AI1860" s="3">
        <v>74.459999999999994</v>
      </c>
      <c r="AJ1860" s="3">
        <v>78</v>
      </c>
      <c r="AK1860" s="3">
        <v>81.48</v>
      </c>
      <c r="AL1860" s="3">
        <v>83.73</v>
      </c>
      <c r="AM1860" s="3">
        <v>83.14</v>
      </c>
      <c r="AN1860" s="3">
        <v>80.510000000000005</v>
      </c>
      <c r="AO1860" s="3">
        <v>75.989999999999995</v>
      </c>
      <c r="AP1860" s="3">
        <v>72.349999999999994</v>
      </c>
      <c r="AQ1860" s="3">
        <v>68.290000000000006</v>
      </c>
      <c r="AR1860" s="3">
        <v>61.04</v>
      </c>
      <c r="AS1860" s="3">
        <v>61.29</v>
      </c>
      <c r="AT1860" s="3">
        <v>64.430000000000007</v>
      </c>
      <c r="AU1860" s="3">
        <v>69.94</v>
      </c>
      <c r="AV1860" s="3">
        <v>73.53</v>
      </c>
      <c r="AW1860" s="3">
        <v>77.569999999999993</v>
      </c>
      <c r="AX1860" s="3">
        <v>82.89</v>
      </c>
      <c r="AY1860" s="3">
        <v>83.81</v>
      </c>
    </row>
    <row r="1861" spans="1:51" x14ac:dyDescent="0.35">
      <c r="A1861" s="5">
        <f t="shared" si="29"/>
        <v>45330</v>
      </c>
      <c r="B1861" t="s">
        <v>2802</v>
      </c>
      <c r="C1861" s="2">
        <v>45330</v>
      </c>
      <c r="D1861" s="3">
        <v>68.349999999999994</v>
      </c>
      <c r="E1861" s="3">
        <v>68.42</v>
      </c>
      <c r="F1861" s="3">
        <v>68.510000000000005</v>
      </c>
      <c r="G1861" s="3">
        <v>68.77</v>
      </c>
      <c r="H1861" s="3">
        <v>68.89</v>
      </c>
      <c r="I1861" s="3">
        <v>69.37</v>
      </c>
      <c r="J1861" s="3">
        <v>70.87</v>
      </c>
      <c r="K1861" s="3">
        <v>72.12</v>
      </c>
      <c r="L1861" s="3">
        <v>80.13</v>
      </c>
      <c r="M1861" s="3">
        <v>86.67</v>
      </c>
      <c r="N1861" s="3">
        <v>87.97</v>
      </c>
      <c r="O1861" s="3">
        <v>86.97</v>
      </c>
      <c r="P1861" s="3">
        <v>82.97</v>
      </c>
      <c r="Q1861" s="3">
        <v>77.67</v>
      </c>
      <c r="R1861" s="3">
        <v>73.209999999999994</v>
      </c>
      <c r="S1861" s="3">
        <v>70.010000000000005</v>
      </c>
      <c r="T1861" s="3">
        <v>70.14</v>
      </c>
      <c r="U1861" s="3">
        <v>71.680000000000007</v>
      </c>
      <c r="V1861" s="3">
        <v>74.069999999999993</v>
      </c>
      <c r="W1861" s="3">
        <v>78.19</v>
      </c>
      <c r="X1861" s="3">
        <v>80.790000000000006</v>
      </c>
      <c r="Y1861" s="3">
        <v>83.17</v>
      </c>
      <c r="Z1861" s="3">
        <v>86.06</v>
      </c>
      <c r="AA1861" s="3">
        <v>87.91</v>
      </c>
      <c r="AB1861" s="3">
        <v>81.31</v>
      </c>
      <c r="AC1861" s="3">
        <v>72.709999999999994</v>
      </c>
      <c r="AD1861" s="3">
        <v>69.260000000000005</v>
      </c>
      <c r="AE1861" s="3">
        <v>66.63</v>
      </c>
      <c r="AF1861" s="3">
        <v>66.430000000000007</v>
      </c>
      <c r="AG1861" s="3">
        <v>66.459999999999994</v>
      </c>
      <c r="AH1861" s="3">
        <v>68.430000000000007</v>
      </c>
      <c r="AI1861" s="3">
        <v>72.94</v>
      </c>
      <c r="AJ1861" s="3">
        <v>76.7</v>
      </c>
      <c r="AK1861" s="3">
        <v>80.180000000000007</v>
      </c>
      <c r="AL1861" s="3">
        <v>82.66</v>
      </c>
      <c r="AM1861" s="3">
        <v>82.07</v>
      </c>
      <c r="AN1861" s="3">
        <v>79.44</v>
      </c>
      <c r="AO1861" s="3">
        <v>75.02</v>
      </c>
      <c r="AP1861" s="3">
        <v>71.38</v>
      </c>
      <c r="AQ1861" s="3">
        <v>67.319999999999993</v>
      </c>
      <c r="AR1861" s="3">
        <v>60.07</v>
      </c>
      <c r="AS1861" s="3">
        <v>60.83</v>
      </c>
      <c r="AT1861" s="3">
        <v>63.97</v>
      </c>
      <c r="AU1861" s="3">
        <v>69.48</v>
      </c>
      <c r="AV1861" s="3">
        <v>73.650000000000006</v>
      </c>
      <c r="AW1861" s="3">
        <v>77.69</v>
      </c>
      <c r="AX1861" s="3">
        <v>83.01</v>
      </c>
      <c r="AY1861" s="3">
        <v>83.93</v>
      </c>
    </row>
    <row r="1862" spans="1:51" x14ac:dyDescent="0.35">
      <c r="A1862" s="5">
        <f t="shared" si="29"/>
        <v>45331</v>
      </c>
      <c r="B1862" t="s">
        <v>2824</v>
      </c>
      <c r="C1862" s="2">
        <v>45331</v>
      </c>
      <c r="D1862" s="3">
        <v>66.42</v>
      </c>
      <c r="E1862" s="3">
        <v>66.540000000000006</v>
      </c>
      <c r="F1862" s="3">
        <v>66.77</v>
      </c>
      <c r="G1862" s="3">
        <v>67.010000000000005</v>
      </c>
      <c r="H1862" s="3">
        <v>67.22</v>
      </c>
      <c r="I1862" s="3">
        <v>67.59</v>
      </c>
      <c r="J1862" s="3">
        <v>69.12</v>
      </c>
      <c r="K1862" s="3">
        <v>70.31</v>
      </c>
      <c r="L1862" s="3">
        <v>78.08</v>
      </c>
      <c r="M1862" s="3">
        <v>84.34</v>
      </c>
      <c r="N1862" s="3">
        <v>85.26</v>
      </c>
      <c r="O1862" s="3">
        <v>84.3</v>
      </c>
      <c r="P1862" s="3">
        <v>80.39</v>
      </c>
      <c r="Q1862" s="3">
        <v>75.41</v>
      </c>
      <c r="R1862" s="3">
        <v>71.069999999999993</v>
      </c>
      <c r="S1862" s="3">
        <v>67.73</v>
      </c>
      <c r="T1862" s="3">
        <v>67.8</v>
      </c>
      <c r="U1862" s="3">
        <v>69.34</v>
      </c>
      <c r="V1862" s="3">
        <v>71.8</v>
      </c>
      <c r="W1862" s="3">
        <v>75.92</v>
      </c>
      <c r="X1862" s="3">
        <v>78.52</v>
      </c>
      <c r="Y1862" s="3">
        <v>80.900000000000006</v>
      </c>
      <c r="Z1862" s="3">
        <v>83.79</v>
      </c>
      <c r="AA1862" s="3">
        <v>85.64</v>
      </c>
      <c r="AB1862" s="3">
        <v>79.290000000000006</v>
      </c>
      <c r="AC1862" s="3">
        <v>71.290000000000006</v>
      </c>
      <c r="AD1862" s="3">
        <v>68.010000000000005</v>
      </c>
      <c r="AE1862" s="3">
        <v>65.38</v>
      </c>
      <c r="AF1862" s="3">
        <v>65.180000000000007</v>
      </c>
      <c r="AG1862" s="3">
        <v>65.209999999999994</v>
      </c>
      <c r="AH1862" s="3">
        <v>67.180000000000007</v>
      </c>
      <c r="AI1862" s="3">
        <v>71.760000000000005</v>
      </c>
      <c r="AJ1862" s="3">
        <v>75.52</v>
      </c>
      <c r="AK1862" s="3">
        <v>78.78</v>
      </c>
      <c r="AL1862" s="3">
        <v>80.98</v>
      </c>
      <c r="AM1862" s="3">
        <v>80.39</v>
      </c>
      <c r="AN1862" s="3">
        <v>77.900000000000006</v>
      </c>
      <c r="AO1862" s="3">
        <v>73.72</v>
      </c>
      <c r="AP1862" s="3">
        <v>70.17</v>
      </c>
      <c r="AQ1862" s="3">
        <v>66.11</v>
      </c>
      <c r="AR1862" s="3">
        <v>58.86</v>
      </c>
      <c r="AS1862" s="3">
        <v>59.62</v>
      </c>
      <c r="AT1862" s="3">
        <v>62.76</v>
      </c>
      <c r="AU1862" s="3">
        <v>68.27</v>
      </c>
      <c r="AV1862" s="3">
        <v>72.44</v>
      </c>
      <c r="AW1862" s="3">
        <v>76.48</v>
      </c>
      <c r="AX1862" s="3">
        <v>81.8</v>
      </c>
      <c r="AY1862" s="3">
        <v>82.72</v>
      </c>
    </row>
    <row r="1863" spans="1:51" x14ac:dyDescent="0.35">
      <c r="A1863" s="5">
        <f t="shared" si="29"/>
        <v>45334</v>
      </c>
      <c r="B1863" t="s">
        <v>2829</v>
      </c>
      <c r="C1863" s="2">
        <v>45334</v>
      </c>
      <c r="D1863" s="3">
        <v>62.65</v>
      </c>
      <c r="E1863" s="3">
        <v>62.81</v>
      </c>
      <c r="F1863" s="3">
        <v>63.37</v>
      </c>
      <c r="G1863" s="3">
        <v>63.87</v>
      </c>
      <c r="H1863" s="3">
        <v>64.209999999999994</v>
      </c>
      <c r="I1863" s="3">
        <v>64.930000000000007</v>
      </c>
      <c r="J1863" s="3">
        <v>66.62</v>
      </c>
      <c r="K1863" s="3">
        <v>68.08</v>
      </c>
      <c r="L1863" s="3">
        <v>76.150000000000006</v>
      </c>
      <c r="M1863" s="3">
        <v>82.41</v>
      </c>
      <c r="N1863" s="3">
        <v>83.72</v>
      </c>
      <c r="O1863" s="3">
        <v>82.76</v>
      </c>
      <c r="P1863" s="3">
        <v>78.459999999999994</v>
      </c>
      <c r="Q1863" s="3">
        <v>74.56</v>
      </c>
      <c r="R1863" s="3">
        <v>70.22</v>
      </c>
      <c r="S1863" s="3">
        <v>66.88</v>
      </c>
      <c r="T1863" s="3">
        <v>66.95</v>
      </c>
      <c r="U1863" s="3">
        <v>68.489999999999995</v>
      </c>
      <c r="V1863" s="3">
        <v>70.95</v>
      </c>
      <c r="W1863" s="3">
        <v>74.95</v>
      </c>
      <c r="X1863" s="3">
        <v>77.55</v>
      </c>
      <c r="Y1863" s="3">
        <v>79.930000000000007</v>
      </c>
      <c r="Z1863" s="3">
        <v>82.82</v>
      </c>
      <c r="AA1863" s="3">
        <v>84.67</v>
      </c>
      <c r="AB1863" s="3">
        <v>78.319999999999993</v>
      </c>
      <c r="AC1863" s="3">
        <v>70.72</v>
      </c>
      <c r="AD1863" s="3">
        <v>67.44</v>
      </c>
      <c r="AE1863" s="3">
        <v>64.81</v>
      </c>
      <c r="AF1863" s="3">
        <v>64.61</v>
      </c>
      <c r="AG1863" s="3">
        <v>64.64</v>
      </c>
      <c r="AH1863" s="3">
        <v>66.61</v>
      </c>
      <c r="AI1863" s="3">
        <v>71.59</v>
      </c>
      <c r="AJ1863" s="3">
        <v>75.349999999999994</v>
      </c>
      <c r="AK1863" s="3">
        <v>78.61</v>
      </c>
      <c r="AL1863" s="3">
        <v>80.81</v>
      </c>
      <c r="AM1863" s="3">
        <v>80.22</v>
      </c>
      <c r="AN1863" s="3">
        <v>77.73</v>
      </c>
      <c r="AO1863" s="3">
        <v>73.55</v>
      </c>
      <c r="AP1863" s="3">
        <v>70</v>
      </c>
      <c r="AQ1863" s="3">
        <v>65.94</v>
      </c>
      <c r="AR1863" s="3">
        <v>58.69</v>
      </c>
      <c r="AS1863" s="3">
        <v>59.45</v>
      </c>
      <c r="AT1863" s="3">
        <v>62.59</v>
      </c>
      <c r="AU1863" s="3">
        <v>68.099999999999994</v>
      </c>
      <c r="AV1863" s="3">
        <v>72.27</v>
      </c>
      <c r="AW1863" s="3">
        <v>76.31</v>
      </c>
      <c r="AX1863" s="3">
        <v>81.63</v>
      </c>
      <c r="AY1863" s="3">
        <v>82.55</v>
      </c>
    </row>
    <row r="1864" spans="1:51" x14ac:dyDescent="0.35">
      <c r="A1864" s="5">
        <f t="shared" si="29"/>
        <v>45335</v>
      </c>
      <c r="B1864" t="s">
        <v>2835</v>
      </c>
      <c r="C1864" s="2">
        <v>45335</v>
      </c>
      <c r="D1864" s="3">
        <v>62.19</v>
      </c>
      <c r="E1864" s="3">
        <v>61.86</v>
      </c>
      <c r="F1864" s="3">
        <v>62.39</v>
      </c>
      <c r="G1864" s="3">
        <v>62.98</v>
      </c>
      <c r="H1864" s="3">
        <v>63.13</v>
      </c>
      <c r="I1864" s="3">
        <v>63.85</v>
      </c>
      <c r="J1864" s="3">
        <v>65.540000000000006</v>
      </c>
      <c r="K1864" s="3">
        <v>66.680000000000007</v>
      </c>
      <c r="L1864" s="3">
        <v>74.53</v>
      </c>
      <c r="M1864" s="3">
        <v>80.790000000000006</v>
      </c>
      <c r="N1864" s="3">
        <v>82.24</v>
      </c>
      <c r="O1864" s="3">
        <v>81.78</v>
      </c>
      <c r="P1864" s="3">
        <v>77.78</v>
      </c>
      <c r="Q1864" s="3">
        <v>73.680000000000007</v>
      </c>
      <c r="R1864" s="3">
        <v>69.64</v>
      </c>
      <c r="S1864" s="3">
        <v>66.3</v>
      </c>
      <c r="T1864" s="3">
        <v>67.010000000000005</v>
      </c>
      <c r="U1864" s="3">
        <v>68.55</v>
      </c>
      <c r="V1864" s="3">
        <v>71.010000000000005</v>
      </c>
      <c r="W1864" s="3">
        <v>74.64</v>
      </c>
      <c r="X1864" s="3">
        <v>77.260000000000005</v>
      </c>
      <c r="Y1864" s="3">
        <v>79.650000000000006</v>
      </c>
      <c r="Z1864" s="3">
        <v>82.54</v>
      </c>
      <c r="AA1864" s="3">
        <v>84.39</v>
      </c>
      <c r="AB1864" s="3">
        <v>78.040000000000006</v>
      </c>
      <c r="AC1864" s="3">
        <v>70.44</v>
      </c>
      <c r="AD1864" s="3">
        <v>67.16</v>
      </c>
      <c r="AE1864" s="3">
        <v>64.53</v>
      </c>
      <c r="AF1864" s="3">
        <v>64.34</v>
      </c>
      <c r="AG1864" s="3">
        <v>64.37</v>
      </c>
      <c r="AH1864" s="3">
        <v>66.34</v>
      </c>
      <c r="AI1864" s="3">
        <v>71.319999999999993</v>
      </c>
      <c r="AJ1864" s="3">
        <v>75.08</v>
      </c>
      <c r="AK1864" s="3">
        <v>78.349999999999994</v>
      </c>
      <c r="AL1864" s="3">
        <v>80.55</v>
      </c>
      <c r="AM1864" s="3">
        <v>79.959999999999994</v>
      </c>
      <c r="AN1864" s="3">
        <v>77.47</v>
      </c>
      <c r="AO1864" s="3">
        <v>73.3</v>
      </c>
      <c r="AP1864" s="3">
        <v>69.75</v>
      </c>
      <c r="AQ1864" s="3">
        <v>65.69</v>
      </c>
      <c r="AR1864" s="3">
        <v>58.44</v>
      </c>
      <c r="AS1864" s="3">
        <v>59.21</v>
      </c>
      <c r="AT1864" s="3">
        <v>62.35</v>
      </c>
      <c r="AU1864" s="3">
        <v>67.86</v>
      </c>
      <c r="AV1864" s="3">
        <v>72.040000000000006</v>
      </c>
      <c r="AW1864" s="3">
        <v>76.08</v>
      </c>
      <c r="AX1864" s="3">
        <v>81.41</v>
      </c>
      <c r="AY1864" s="3">
        <v>82.33</v>
      </c>
    </row>
    <row r="1865" spans="1:51" x14ac:dyDescent="0.35">
      <c r="A1865" s="5">
        <f t="shared" si="29"/>
        <v>45336</v>
      </c>
      <c r="B1865" t="s">
        <v>2836</v>
      </c>
      <c r="C1865" s="2">
        <v>45336</v>
      </c>
      <c r="D1865" s="3">
        <v>61.07</v>
      </c>
      <c r="E1865" s="3">
        <v>60.63</v>
      </c>
      <c r="F1865" s="3">
        <v>61.25</v>
      </c>
      <c r="G1865" s="3">
        <v>61.83</v>
      </c>
      <c r="H1865" s="3">
        <v>62.11</v>
      </c>
      <c r="I1865" s="3">
        <v>62.71</v>
      </c>
      <c r="J1865" s="3">
        <v>64.599999999999994</v>
      </c>
      <c r="K1865" s="3">
        <v>65.739999999999995</v>
      </c>
      <c r="L1865" s="3">
        <v>73.09</v>
      </c>
      <c r="M1865" s="3">
        <v>79.349999999999994</v>
      </c>
      <c r="N1865" s="3">
        <v>80.5</v>
      </c>
      <c r="O1865" s="3">
        <v>80.040000000000006</v>
      </c>
      <c r="P1865" s="3">
        <v>76.14</v>
      </c>
      <c r="Q1865" s="3">
        <v>72.14</v>
      </c>
      <c r="R1865" s="3">
        <v>68.290000000000006</v>
      </c>
      <c r="S1865" s="3">
        <v>64.95</v>
      </c>
      <c r="T1865" s="3">
        <v>65.66</v>
      </c>
      <c r="U1865" s="3">
        <v>67.2</v>
      </c>
      <c r="V1865" s="3">
        <v>69.66</v>
      </c>
      <c r="W1865" s="3">
        <v>72.89</v>
      </c>
      <c r="X1865" s="3">
        <v>75.510000000000005</v>
      </c>
      <c r="Y1865" s="3">
        <v>78.400000000000006</v>
      </c>
      <c r="Z1865" s="3">
        <v>81.290000000000006</v>
      </c>
      <c r="AA1865" s="3">
        <v>83.14</v>
      </c>
      <c r="AB1865" s="3">
        <v>76.790000000000006</v>
      </c>
      <c r="AC1865" s="3">
        <v>69.790000000000006</v>
      </c>
      <c r="AD1865" s="3">
        <v>66.510000000000005</v>
      </c>
      <c r="AE1865" s="3">
        <v>63.88</v>
      </c>
      <c r="AF1865" s="3">
        <v>64.09</v>
      </c>
      <c r="AG1865" s="3">
        <v>64.42</v>
      </c>
      <c r="AH1865" s="3">
        <v>66.39</v>
      </c>
      <c r="AI1865" s="3">
        <v>71.37</v>
      </c>
      <c r="AJ1865" s="3">
        <v>75.13</v>
      </c>
      <c r="AK1865" s="3">
        <v>78.400000000000006</v>
      </c>
      <c r="AL1865" s="3">
        <v>80.8</v>
      </c>
      <c r="AM1865" s="3">
        <v>80.209999999999994</v>
      </c>
      <c r="AN1865" s="3">
        <v>77.72</v>
      </c>
      <c r="AO1865" s="3">
        <v>73.55</v>
      </c>
      <c r="AP1865" s="3">
        <v>70</v>
      </c>
      <c r="AQ1865" s="3">
        <v>65.94</v>
      </c>
      <c r="AR1865" s="3">
        <v>58.69</v>
      </c>
      <c r="AS1865" s="3">
        <v>59.46</v>
      </c>
      <c r="AT1865" s="3">
        <v>62.6</v>
      </c>
      <c r="AU1865" s="3">
        <v>68.11</v>
      </c>
      <c r="AV1865" s="3">
        <v>72.290000000000006</v>
      </c>
      <c r="AW1865" s="3">
        <v>76.33</v>
      </c>
      <c r="AX1865" s="3">
        <v>81.66</v>
      </c>
      <c r="AY1865" s="3">
        <v>82.58</v>
      </c>
    </row>
    <row r="1866" spans="1:51" x14ac:dyDescent="0.35">
      <c r="A1866" s="5">
        <f t="shared" si="29"/>
        <v>45337</v>
      </c>
      <c r="B1866" t="s">
        <v>2837</v>
      </c>
      <c r="C1866" s="2">
        <v>45337</v>
      </c>
      <c r="D1866" s="3">
        <v>61.1</v>
      </c>
      <c r="E1866" s="3">
        <v>60.84</v>
      </c>
      <c r="F1866" s="3">
        <v>61.53</v>
      </c>
      <c r="G1866" s="3">
        <v>62.04</v>
      </c>
      <c r="H1866" s="3">
        <v>62.33</v>
      </c>
      <c r="I1866" s="3">
        <v>62.92</v>
      </c>
      <c r="J1866" s="3">
        <v>64.8</v>
      </c>
      <c r="K1866" s="3">
        <v>65.97</v>
      </c>
      <c r="L1866" s="3">
        <v>73.88</v>
      </c>
      <c r="M1866" s="3">
        <v>80.16</v>
      </c>
      <c r="N1866" s="3">
        <v>81.099999999999994</v>
      </c>
      <c r="O1866" s="3">
        <v>80.569999999999993</v>
      </c>
      <c r="P1866" s="3">
        <v>76.69</v>
      </c>
      <c r="Q1866" s="3">
        <v>72.540000000000006</v>
      </c>
      <c r="R1866" s="3">
        <v>68.7</v>
      </c>
      <c r="S1866" s="3">
        <v>65.39</v>
      </c>
      <c r="T1866" s="3">
        <v>66.13</v>
      </c>
      <c r="U1866" s="3">
        <v>67.7</v>
      </c>
      <c r="V1866" s="3">
        <v>70.2</v>
      </c>
      <c r="W1866" s="3">
        <v>73.739999999999995</v>
      </c>
      <c r="X1866" s="3">
        <v>76.36</v>
      </c>
      <c r="Y1866" s="3">
        <v>79.25</v>
      </c>
      <c r="Z1866" s="3">
        <v>82.14</v>
      </c>
      <c r="AA1866" s="3">
        <v>83.99</v>
      </c>
      <c r="AB1866" s="3">
        <v>77.64</v>
      </c>
      <c r="AC1866" s="3">
        <v>70.97</v>
      </c>
      <c r="AD1866" s="3">
        <v>67.69</v>
      </c>
      <c r="AE1866" s="3">
        <v>65.06</v>
      </c>
      <c r="AF1866" s="3">
        <v>65.27</v>
      </c>
      <c r="AG1866" s="3">
        <v>65.599999999999994</v>
      </c>
      <c r="AH1866" s="3">
        <v>67.569999999999993</v>
      </c>
      <c r="AI1866" s="3">
        <v>71.650000000000006</v>
      </c>
      <c r="AJ1866" s="3">
        <v>75.41</v>
      </c>
      <c r="AK1866" s="3">
        <v>78.680000000000007</v>
      </c>
      <c r="AL1866" s="3">
        <v>81.08</v>
      </c>
      <c r="AM1866" s="3">
        <v>80.489999999999995</v>
      </c>
      <c r="AN1866" s="3">
        <v>78</v>
      </c>
      <c r="AO1866" s="3">
        <v>74.33</v>
      </c>
      <c r="AP1866" s="3">
        <v>70.78</v>
      </c>
      <c r="AQ1866" s="3">
        <v>66.72</v>
      </c>
      <c r="AR1866" s="3">
        <v>59.47</v>
      </c>
      <c r="AS1866" s="3">
        <v>60.24</v>
      </c>
      <c r="AT1866" s="3">
        <v>63.38</v>
      </c>
      <c r="AU1866" s="3">
        <v>69.39</v>
      </c>
      <c r="AV1866" s="3">
        <v>73.569999999999993</v>
      </c>
      <c r="AW1866" s="3">
        <v>77.61</v>
      </c>
      <c r="AX1866" s="3">
        <v>82.94</v>
      </c>
      <c r="AY1866" s="3">
        <v>83.86</v>
      </c>
    </row>
    <row r="1867" spans="1:51" x14ac:dyDescent="0.35">
      <c r="A1867" s="5">
        <f t="shared" si="29"/>
        <v>45338</v>
      </c>
      <c r="B1867" t="s">
        <v>2838</v>
      </c>
      <c r="C1867" s="2">
        <v>45338</v>
      </c>
      <c r="D1867" s="3">
        <v>60.56</v>
      </c>
      <c r="E1867" s="3">
        <v>60.31</v>
      </c>
      <c r="F1867" s="3">
        <v>60.98</v>
      </c>
      <c r="G1867" s="3">
        <v>61.64</v>
      </c>
      <c r="H1867" s="3">
        <v>61.99</v>
      </c>
      <c r="I1867" s="3">
        <v>62.94</v>
      </c>
      <c r="J1867" s="3">
        <v>64.64</v>
      </c>
      <c r="K1867" s="3">
        <v>65.92</v>
      </c>
      <c r="L1867" s="3">
        <v>73.8</v>
      </c>
      <c r="M1867" s="3">
        <v>80.05</v>
      </c>
      <c r="N1867" s="3">
        <v>81.290000000000006</v>
      </c>
      <c r="O1867" s="3">
        <v>80.569999999999993</v>
      </c>
      <c r="P1867" s="3">
        <v>76.510000000000005</v>
      </c>
      <c r="Q1867" s="3">
        <v>72.56</v>
      </c>
      <c r="R1867" s="3">
        <v>68.72</v>
      </c>
      <c r="S1867" s="3">
        <v>65.41</v>
      </c>
      <c r="T1867" s="3">
        <v>66.150000000000006</v>
      </c>
      <c r="U1867" s="3">
        <v>67.72</v>
      </c>
      <c r="V1867" s="3">
        <v>70.22</v>
      </c>
      <c r="W1867" s="3">
        <v>73.67</v>
      </c>
      <c r="X1867" s="3">
        <v>76.290000000000006</v>
      </c>
      <c r="Y1867" s="3">
        <v>79.180000000000007</v>
      </c>
      <c r="Z1867" s="3">
        <v>82.07</v>
      </c>
      <c r="AA1867" s="3">
        <v>83.92</v>
      </c>
      <c r="AB1867" s="3">
        <v>77.569999999999993</v>
      </c>
      <c r="AC1867" s="3">
        <v>70.45</v>
      </c>
      <c r="AD1867" s="3">
        <v>67.17</v>
      </c>
      <c r="AE1867" s="3">
        <v>64.540000000000006</v>
      </c>
      <c r="AF1867" s="3">
        <v>64.75</v>
      </c>
      <c r="AG1867" s="3">
        <v>65.08</v>
      </c>
      <c r="AH1867" s="3">
        <v>67.05</v>
      </c>
      <c r="AI1867" s="3">
        <v>70.63</v>
      </c>
      <c r="AJ1867" s="3">
        <v>74.19</v>
      </c>
      <c r="AK1867" s="3">
        <v>77.459999999999994</v>
      </c>
      <c r="AL1867" s="3">
        <v>79.86</v>
      </c>
      <c r="AM1867" s="3">
        <v>79.27</v>
      </c>
      <c r="AN1867" s="3">
        <v>76.78</v>
      </c>
      <c r="AO1867" s="3">
        <v>74.11</v>
      </c>
      <c r="AP1867" s="3">
        <v>70.56</v>
      </c>
      <c r="AQ1867" s="3">
        <v>66.5</v>
      </c>
      <c r="AR1867" s="3">
        <v>59.25</v>
      </c>
      <c r="AS1867" s="3">
        <v>60.02</v>
      </c>
      <c r="AT1867" s="3">
        <v>63.16</v>
      </c>
      <c r="AU1867" s="3">
        <v>70.17</v>
      </c>
      <c r="AV1867" s="3">
        <v>74.349999999999994</v>
      </c>
      <c r="AW1867" s="3">
        <v>78.39</v>
      </c>
      <c r="AX1867" s="3">
        <v>83.72</v>
      </c>
      <c r="AY1867" s="3">
        <v>84.64</v>
      </c>
    </row>
    <row r="1868" spans="1:51" x14ac:dyDescent="0.35">
      <c r="A1868" s="5">
        <f t="shared" si="29"/>
        <v>45341</v>
      </c>
      <c r="B1868" t="s">
        <v>2839</v>
      </c>
      <c r="C1868" s="2">
        <v>45341</v>
      </c>
      <c r="D1868" s="3">
        <v>57.93</v>
      </c>
      <c r="E1868" s="3">
        <v>57.61</v>
      </c>
      <c r="F1868" s="3">
        <v>58.16</v>
      </c>
      <c r="G1868" s="3">
        <v>58.82</v>
      </c>
      <c r="H1868" s="3">
        <v>59.2</v>
      </c>
      <c r="I1868" s="3">
        <v>60.32</v>
      </c>
      <c r="J1868" s="3">
        <v>62.02</v>
      </c>
      <c r="K1868" s="3">
        <v>63.43</v>
      </c>
      <c r="L1868" s="3">
        <v>71.819999999999993</v>
      </c>
      <c r="M1868" s="3">
        <v>78.02</v>
      </c>
      <c r="N1868" s="3">
        <v>79.58</v>
      </c>
      <c r="O1868" s="3">
        <v>78.69</v>
      </c>
      <c r="P1868" s="3">
        <v>74.66</v>
      </c>
      <c r="Q1868" s="3">
        <v>70.8</v>
      </c>
      <c r="R1868" s="3">
        <v>66.97</v>
      </c>
      <c r="S1868" s="3">
        <v>63.67</v>
      </c>
      <c r="T1868" s="3">
        <v>64.430000000000007</v>
      </c>
      <c r="U1868" s="3">
        <v>66.02</v>
      </c>
      <c r="V1868" s="3">
        <v>68.52</v>
      </c>
      <c r="W1868" s="3">
        <v>72.099999999999994</v>
      </c>
      <c r="X1868" s="3">
        <v>74.73</v>
      </c>
      <c r="Y1868" s="3">
        <v>77.64</v>
      </c>
      <c r="Z1868" s="3">
        <v>80.489999999999995</v>
      </c>
      <c r="AA1868" s="3">
        <v>82.45</v>
      </c>
      <c r="AB1868" s="3">
        <v>76</v>
      </c>
      <c r="AC1868" s="3">
        <v>69.16</v>
      </c>
      <c r="AD1868" s="3">
        <v>65.900000000000006</v>
      </c>
      <c r="AE1868" s="3">
        <v>63.27</v>
      </c>
      <c r="AF1868" s="3">
        <v>63.67</v>
      </c>
      <c r="AG1868" s="3">
        <v>64</v>
      </c>
      <c r="AH1868" s="3">
        <v>65.98</v>
      </c>
      <c r="AI1868" s="3">
        <v>70.040000000000006</v>
      </c>
      <c r="AJ1868" s="3">
        <v>73.599999999999994</v>
      </c>
      <c r="AK1868" s="3">
        <v>76.87</v>
      </c>
      <c r="AL1868" s="3">
        <v>79.290000000000006</v>
      </c>
      <c r="AM1868" s="3">
        <v>78.7</v>
      </c>
      <c r="AN1868" s="3">
        <v>76.22</v>
      </c>
      <c r="AO1868" s="3">
        <v>73.489999999999995</v>
      </c>
      <c r="AP1868" s="3">
        <v>69.94</v>
      </c>
      <c r="AQ1868" s="3">
        <v>65.88</v>
      </c>
      <c r="AR1868" s="3">
        <v>58.62</v>
      </c>
      <c r="AS1868" s="3">
        <v>59.39</v>
      </c>
      <c r="AT1868" s="3">
        <v>62.53</v>
      </c>
      <c r="AU1868" s="3">
        <v>68.83</v>
      </c>
      <c r="AV1868" s="3">
        <v>73.010000000000005</v>
      </c>
      <c r="AW1868" s="3">
        <v>77.05</v>
      </c>
      <c r="AX1868" s="3">
        <v>82.37</v>
      </c>
      <c r="AY1868" s="3">
        <v>83.29</v>
      </c>
    </row>
    <row r="1869" spans="1:51" x14ac:dyDescent="0.35">
      <c r="A1869" s="5">
        <f t="shared" si="29"/>
        <v>45342</v>
      </c>
      <c r="B1869" t="s">
        <v>2840</v>
      </c>
      <c r="C1869" s="2">
        <v>45342</v>
      </c>
      <c r="D1869" s="3">
        <v>59.29</v>
      </c>
      <c r="E1869" s="3">
        <v>58.94</v>
      </c>
      <c r="F1869" s="3">
        <v>59.2</v>
      </c>
      <c r="G1869" s="3">
        <v>59.76</v>
      </c>
      <c r="H1869" s="3">
        <v>60.24</v>
      </c>
      <c r="I1869" s="3">
        <v>61.16</v>
      </c>
      <c r="J1869" s="3">
        <v>63.16</v>
      </c>
      <c r="K1869" s="3">
        <v>64.709999999999994</v>
      </c>
      <c r="L1869" s="3">
        <v>73.209999999999994</v>
      </c>
      <c r="M1869" s="3">
        <v>79.77</v>
      </c>
      <c r="N1869" s="3">
        <v>81.37</v>
      </c>
      <c r="O1869" s="3">
        <v>80.66</v>
      </c>
      <c r="P1869" s="3">
        <v>76.83</v>
      </c>
      <c r="Q1869" s="3">
        <v>72.28</v>
      </c>
      <c r="R1869" s="3">
        <v>68.5</v>
      </c>
      <c r="S1869" s="3">
        <v>65.16</v>
      </c>
      <c r="T1869" s="3">
        <v>65.959999999999994</v>
      </c>
      <c r="U1869" s="3">
        <v>67.569999999999993</v>
      </c>
      <c r="V1869" s="3">
        <v>70.010000000000005</v>
      </c>
      <c r="W1869" s="3">
        <v>73.66</v>
      </c>
      <c r="X1869" s="3">
        <v>76.150000000000006</v>
      </c>
      <c r="Y1869" s="3">
        <v>79.13</v>
      </c>
      <c r="Z1869" s="3">
        <v>81.83</v>
      </c>
      <c r="AA1869" s="3">
        <v>83.82</v>
      </c>
      <c r="AB1869" s="3">
        <v>77.349999999999994</v>
      </c>
      <c r="AC1869" s="3">
        <v>69.84</v>
      </c>
      <c r="AD1869" s="3">
        <v>66.569999999999993</v>
      </c>
      <c r="AE1869" s="3">
        <v>63.93</v>
      </c>
      <c r="AF1869" s="3">
        <v>64.56</v>
      </c>
      <c r="AG1869" s="3">
        <v>64.87</v>
      </c>
      <c r="AH1869" s="3">
        <v>66.83</v>
      </c>
      <c r="AI1869" s="3">
        <v>70.760000000000005</v>
      </c>
      <c r="AJ1869" s="3">
        <v>74.319999999999993</v>
      </c>
      <c r="AK1869" s="3">
        <v>77.58</v>
      </c>
      <c r="AL1869" s="3">
        <v>79.67</v>
      </c>
      <c r="AM1869" s="3">
        <v>79.09</v>
      </c>
      <c r="AN1869" s="3">
        <v>76.61</v>
      </c>
      <c r="AO1869" s="3">
        <v>73.61</v>
      </c>
      <c r="AP1869" s="3">
        <v>70.06</v>
      </c>
      <c r="AQ1869" s="3">
        <v>66</v>
      </c>
      <c r="AR1869" s="3">
        <v>58.73</v>
      </c>
      <c r="AS1869" s="3">
        <v>59.49</v>
      </c>
      <c r="AT1869" s="3">
        <v>62.63</v>
      </c>
      <c r="AU1869" s="3">
        <v>68.930000000000007</v>
      </c>
      <c r="AV1869" s="3">
        <v>73.12</v>
      </c>
      <c r="AW1869" s="3">
        <v>77.150000000000006</v>
      </c>
      <c r="AX1869" s="3">
        <v>82.55</v>
      </c>
      <c r="AY1869" s="3">
        <v>83.47</v>
      </c>
    </row>
    <row r="1870" spans="1:51" x14ac:dyDescent="0.35">
      <c r="A1870" s="5">
        <f t="shared" si="29"/>
        <v>45343</v>
      </c>
      <c r="B1870" t="s">
        <v>2841</v>
      </c>
      <c r="C1870" s="2">
        <v>45343</v>
      </c>
      <c r="D1870" s="3">
        <v>59.12</v>
      </c>
      <c r="E1870" s="3">
        <v>58.55</v>
      </c>
      <c r="F1870" s="3">
        <v>58.61</v>
      </c>
      <c r="G1870" s="3">
        <v>59.12</v>
      </c>
      <c r="H1870" s="3">
        <v>59.67</v>
      </c>
      <c r="I1870" s="3">
        <v>60.59</v>
      </c>
      <c r="J1870" s="3">
        <v>63.04</v>
      </c>
      <c r="K1870" s="3">
        <v>64.510000000000005</v>
      </c>
      <c r="L1870" s="3">
        <v>73.010000000000005</v>
      </c>
      <c r="M1870" s="3">
        <v>79.569999999999993</v>
      </c>
      <c r="N1870" s="3">
        <v>80.97</v>
      </c>
      <c r="O1870" s="3">
        <v>80.260000000000005</v>
      </c>
      <c r="P1870" s="3">
        <v>76.430000000000007</v>
      </c>
      <c r="Q1870" s="3">
        <v>72.38</v>
      </c>
      <c r="R1870" s="3">
        <v>68.599999999999994</v>
      </c>
      <c r="S1870" s="3">
        <v>65.25</v>
      </c>
      <c r="T1870" s="3">
        <v>66.05</v>
      </c>
      <c r="U1870" s="3">
        <v>67.66</v>
      </c>
      <c r="V1870" s="3">
        <v>70.099999999999994</v>
      </c>
      <c r="W1870" s="3">
        <v>73.81</v>
      </c>
      <c r="X1870" s="3">
        <v>76.3</v>
      </c>
      <c r="Y1870" s="3">
        <v>79.28</v>
      </c>
      <c r="Z1870" s="3">
        <v>81.98</v>
      </c>
      <c r="AA1870" s="3">
        <v>83.97</v>
      </c>
      <c r="AB1870" s="3">
        <v>77.5</v>
      </c>
      <c r="AC1870" s="3">
        <v>69.95</v>
      </c>
      <c r="AD1870" s="3">
        <v>66.680000000000007</v>
      </c>
      <c r="AE1870" s="3">
        <v>64.040000000000006</v>
      </c>
      <c r="AF1870" s="3">
        <v>64.67</v>
      </c>
      <c r="AG1870" s="3">
        <v>64.98</v>
      </c>
      <c r="AH1870" s="3">
        <v>66.94</v>
      </c>
      <c r="AI1870" s="3">
        <v>70.67</v>
      </c>
      <c r="AJ1870" s="3">
        <v>74.23</v>
      </c>
      <c r="AK1870" s="3">
        <v>77.489999999999995</v>
      </c>
      <c r="AL1870" s="3">
        <v>79.58</v>
      </c>
      <c r="AM1870" s="3">
        <v>79</v>
      </c>
      <c r="AN1870" s="3">
        <v>76.52</v>
      </c>
      <c r="AO1870" s="3">
        <v>73.52</v>
      </c>
      <c r="AP1870" s="3">
        <v>69.97</v>
      </c>
      <c r="AQ1870" s="3">
        <v>65.91</v>
      </c>
      <c r="AR1870" s="3">
        <v>58.64</v>
      </c>
      <c r="AS1870" s="3">
        <v>59.4</v>
      </c>
      <c r="AT1870" s="3">
        <v>62.54</v>
      </c>
      <c r="AU1870" s="3">
        <v>68.84</v>
      </c>
      <c r="AV1870" s="3">
        <v>73.03</v>
      </c>
      <c r="AW1870" s="3">
        <v>77.06</v>
      </c>
      <c r="AX1870" s="3">
        <v>82.46</v>
      </c>
      <c r="AY1870" s="3">
        <v>83.38</v>
      </c>
    </row>
    <row r="1871" spans="1:51" x14ac:dyDescent="0.35">
      <c r="A1871" s="5">
        <f t="shared" ref="A1871:A1934" si="30">+A1866+7</f>
        <v>45344</v>
      </c>
      <c r="B1871" t="s">
        <v>2842</v>
      </c>
      <c r="C1871" s="2">
        <v>45344</v>
      </c>
      <c r="D1871" s="3">
        <v>57.3</v>
      </c>
      <c r="E1871" s="3">
        <v>56.72</v>
      </c>
      <c r="F1871" s="3">
        <v>56.85</v>
      </c>
      <c r="G1871" s="3">
        <v>57.39</v>
      </c>
      <c r="H1871" s="3">
        <v>57.95</v>
      </c>
      <c r="I1871" s="3">
        <v>58.85</v>
      </c>
      <c r="J1871" s="3">
        <v>60.93</v>
      </c>
      <c r="K1871" s="3">
        <v>62.62</v>
      </c>
      <c r="L1871" s="3">
        <v>71.42</v>
      </c>
      <c r="M1871" s="3">
        <v>77.98</v>
      </c>
      <c r="N1871" s="3">
        <v>79.11</v>
      </c>
      <c r="O1871" s="3">
        <v>78.39</v>
      </c>
      <c r="P1871" s="3">
        <v>74.739999999999995</v>
      </c>
      <c r="Q1871" s="3">
        <v>70.87</v>
      </c>
      <c r="R1871" s="3">
        <v>67.19</v>
      </c>
      <c r="S1871" s="3">
        <v>63.94</v>
      </c>
      <c r="T1871" s="3">
        <v>64.45</v>
      </c>
      <c r="U1871" s="3">
        <v>66.19</v>
      </c>
      <c r="V1871" s="3">
        <v>68.680000000000007</v>
      </c>
      <c r="W1871" s="3">
        <v>72.47</v>
      </c>
      <c r="X1871" s="3">
        <v>75.02</v>
      </c>
      <c r="Y1871" s="3">
        <v>78</v>
      </c>
      <c r="Z1871" s="3">
        <v>80.760000000000005</v>
      </c>
      <c r="AA1871" s="3">
        <v>82.75</v>
      </c>
      <c r="AB1871" s="3">
        <v>76.41</v>
      </c>
      <c r="AC1871" s="3">
        <v>68.989999999999995</v>
      </c>
      <c r="AD1871" s="3">
        <v>65.86</v>
      </c>
      <c r="AE1871" s="3">
        <v>63.1</v>
      </c>
      <c r="AF1871" s="3">
        <v>63.71</v>
      </c>
      <c r="AG1871" s="3">
        <v>64.02</v>
      </c>
      <c r="AH1871" s="3">
        <v>65.98</v>
      </c>
      <c r="AI1871" s="3">
        <v>69.849999999999994</v>
      </c>
      <c r="AJ1871" s="3">
        <v>73.41</v>
      </c>
      <c r="AK1871" s="3">
        <v>76.650000000000006</v>
      </c>
      <c r="AL1871" s="3">
        <v>78.819999999999993</v>
      </c>
      <c r="AM1871" s="3">
        <v>78.23</v>
      </c>
      <c r="AN1871" s="3">
        <v>75.75</v>
      </c>
      <c r="AO1871" s="3">
        <v>72.2</v>
      </c>
      <c r="AP1871" s="3">
        <v>68.650000000000006</v>
      </c>
      <c r="AQ1871" s="3">
        <v>64.59</v>
      </c>
      <c r="AR1871" s="3">
        <v>57.32</v>
      </c>
      <c r="AS1871" s="3">
        <v>58.08</v>
      </c>
      <c r="AT1871" s="3">
        <v>61.2</v>
      </c>
      <c r="AU1871" s="3">
        <v>67.5</v>
      </c>
      <c r="AV1871" s="3">
        <v>71.69</v>
      </c>
      <c r="AW1871" s="3">
        <v>75.73</v>
      </c>
      <c r="AX1871" s="3">
        <v>81.13</v>
      </c>
      <c r="AY1871" s="3">
        <v>82.04</v>
      </c>
    </row>
    <row r="1872" spans="1:51" x14ac:dyDescent="0.35">
      <c r="A1872" s="5">
        <f t="shared" si="30"/>
        <v>45345</v>
      </c>
      <c r="B1872" t="s">
        <v>2843</v>
      </c>
      <c r="C1872" s="2">
        <v>45345</v>
      </c>
      <c r="D1872" s="3">
        <v>56.46</v>
      </c>
      <c r="E1872" s="3">
        <v>56.2</v>
      </c>
      <c r="F1872" s="3">
        <v>56.09</v>
      </c>
      <c r="G1872" s="3">
        <v>56.56</v>
      </c>
      <c r="H1872" s="3">
        <v>57.21</v>
      </c>
      <c r="I1872" s="3">
        <v>58.01</v>
      </c>
      <c r="J1872" s="3">
        <v>59.71</v>
      </c>
      <c r="K1872" s="3">
        <v>60.91</v>
      </c>
      <c r="L1872" s="3">
        <v>69.42</v>
      </c>
      <c r="M1872" s="3">
        <v>75.98</v>
      </c>
      <c r="N1872" s="3">
        <v>77.03</v>
      </c>
      <c r="O1872" s="3">
        <v>76.31</v>
      </c>
      <c r="P1872" s="3">
        <v>72.66</v>
      </c>
      <c r="Q1872" s="3">
        <v>69.12</v>
      </c>
      <c r="R1872" s="3">
        <v>65.66</v>
      </c>
      <c r="S1872" s="3">
        <v>62.43</v>
      </c>
      <c r="T1872" s="3">
        <v>62.96</v>
      </c>
      <c r="U1872" s="3">
        <v>64.709999999999994</v>
      </c>
      <c r="V1872" s="3">
        <v>67.209999999999994</v>
      </c>
      <c r="W1872" s="3">
        <v>70.650000000000006</v>
      </c>
      <c r="X1872" s="3">
        <v>73.2</v>
      </c>
      <c r="Y1872" s="3">
        <v>76.180000000000007</v>
      </c>
      <c r="Z1872" s="3">
        <v>78.94</v>
      </c>
      <c r="AA1872" s="3">
        <v>80.930000000000007</v>
      </c>
      <c r="AB1872" s="3">
        <v>74.59</v>
      </c>
      <c r="AC1872" s="3">
        <v>67.37</v>
      </c>
      <c r="AD1872" s="3">
        <v>64.239999999999995</v>
      </c>
      <c r="AE1872" s="3">
        <v>61.48</v>
      </c>
      <c r="AF1872" s="3">
        <v>62.09</v>
      </c>
      <c r="AG1872" s="3">
        <v>62.4</v>
      </c>
      <c r="AH1872" s="3">
        <v>64.36</v>
      </c>
      <c r="AI1872" s="3">
        <v>68.23</v>
      </c>
      <c r="AJ1872" s="3">
        <v>71.790000000000006</v>
      </c>
      <c r="AK1872" s="3">
        <v>75.03</v>
      </c>
      <c r="AL1872" s="3">
        <v>77.2</v>
      </c>
      <c r="AM1872" s="3">
        <v>76.61</v>
      </c>
      <c r="AN1872" s="3">
        <v>74.13</v>
      </c>
      <c r="AO1872" s="3">
        <v>69.58</v>
      </c>
      <c r="AP1872" s="3">
        <v>66.03</v>
      </c>
      <c r="AQ1872" s="3">
        <v>61.97</v>
      </c>
      <c r="AR1872" s="3">
        <v>56.7</v>
      </c>
      <c r="AS1872" s="3">
        <v>57.46</v>
      </c>
      <c r="AT1872" s="3">
        <v>60.58</v>
      </c>
      <c r="AU1872" s="3">
        <v>66.88</v>
      </c>
      <c r="AV1872" s="3">
        <v>71.069999999999993</v>
      </c>
      <c r="AW1872" s="3">
        <v>75.11</v>
      </c>
      <c r="AX1872" s="3">
        <v>80.510000000000005</v>
      </c>
      <c r="AY1872" s="3">
        <v>81.42</v>
      </c>
    </row>
    <row r="1873" spans="1:51" x14ac:dyDescent="0.35">
      <c r="A1873" s="5">
        <f t="shared" si="30"/>
        <v>45348</v>
      </c>
      <c r="B1873" t="s">
        <v>2844</v>
      </c>
      <c r="C1873" s="2">
        <v>45348</v>
      </c>
      <c r="D1873" s="3">
        <v>59.3</v>
      </c>
      <c r="E1873" s="3">
        <v>58.93</v>
      </c>
      <c r="F1873" s="3">
        <v>58.84</v>
      </c>
      <c r="G1873" s="3">
        <v>59.04</v>
      </c>
      <c r="H1873" s="3">
        <v>59.64</v>
      </c>
      <c r="I1873" s="3">
        <v>60.51</v>
      </c>
      <c r="J1873" s="3">
        <v>61.8</v>
      </c>
      <c r="K1873" s="3">
        <v>62.95</v>
      </c>
      <c r="L1873" s="3">
        <v>71.319999999999993</v>
      </c>
      <c r="M1873" s="3">
        <v>77.75</v>
      </c>
      <c r="N1873" s="3">
        <v>79.09</v>
      </c>
      <c r="O1873" s="3">
        <v>78.61</v>
      </c>
      <c r="P1873" s="3">
        <v>75.11</v>
      </c>
      <c r="Q1873" s="3">
        <v>70.72</v>
      </c>
      <c r="R1873" s="3">
        <v>67.06</v>
      </c>
      <c r="S1873" s="3">
        <v>63.83</v>
      </c>
      <c r="T1873" s="3">
        <v>63.83</v>
      </c>
      <c r="U1873" s="3">
        <v>65.58</v>
      </c>
      <c r="V1873" s="3">
        <v>68.08</v>
      </c>
      <c r="W1873" s="3">
        <v>71.67</v>
      </c>
      <c r="X1873" s="3">
        <v>74.22</v>
      </c>
      <c r="Y1873" s="3">
        <v>77.2</v>
      </c>
      <c r="Z1873" s="3">
        <v>79.959999999999994</v>
      </c>
      <c r="AA1873" s="3">
        <v>81.95</v>
      </c>
      <c r="AB1873" s="3">
        <v>75.61</v>
      </c>
      <c r="AC1873" s="3">
        <v>68.09</v>
      </c>
      <c r="AD1873" s="3">
        <v>64.959999999999994</v>
      </c>
      <c r="AE1873" s="3">
        <v>62.2</v>
      </c>
      <c r="AF1873" s="3">
        <v>62.81</v>
      </c>
      <c r="AG1873" s="3">
        <v>63.12</v>
      </c>
      <c r="AH1873" s="3">
        <v>65.08</v>
      </c>
      <c r="AI1873" s="3">
        <v>68.05</v>
      </c>
      <c r="AJ1873" s="3">
        <v>71.61</v>
      </c>
      <c r="AK1873" s="3">
        <v>74.849999999999994</v>
      </c>
      <c r="AL1873" s="3">
        <v>77.02</v>
      </c>
      <c r="AM1873" s="3">
        <v>76.430000000000007</v>
      </c>
      <c r="AN1873" s="3">
        <v>73.95</v>
      </c>
      <c r="AO1873" s="3">
        <v>69.400000000000006</v>
      </c>
      <c r="AP1873" s="3">
        <v>65.849999999999994</v>
      </c>
      <c r="AQ1873" s="3">
        <v>61.79</v>
      </c>
      <c r="AR1873" s="3">
        <v>56.52</v>
      </c>
      <c r="AS1873" s="3">
        <v>57.28</v>
      </c>
      <c r="AT1873" s="3">
        <v>60.4</v>
      </c>
      <c r="AU1873" s="3">
        <v>66.7</v>
      </c>
      <c r="AV1873" s="3">
        <v>70.89</v>
      </c>
      <c r="AW1873" s="3">
        <v>74.930000000000007</v>
      </c>
      <c r="AX1873" s="3">
        <v>80.33</v>
      </c>
      <c r="AY1873" s="3">
        <v>81.239999999999995</v>
      </c>
    </row>
    <row r="1874" spans="1:51" x14ac:dyDescent="0.35">
      <c r="A1874" s="5">
        <f t="shared" si="30"/>
        <v>45349</v>
      </c>
      <c r="B1874" t="s">
        <v>2845</v>
      </c>
      <c r="C1874" s="2">
        <v>45349</v>
      </c>
      <c r="D1874" s="3">
        <v>60.6</v>
      </c>
      <c r="E1874" s="3">
        <v>59.94</v>
      </c>
      <c r="F1874" s="3">
        <v>60.06</v>
      </c>
      <c r="G1874" s="3">
        <v>60.4</v>
      </c>
      <c r="H1874" s="3">
        <v>60.9</v>
      </c>
      <c r="I1874" s="3">
        <v>61.86</v>
      </c>
      <c r="J1874" s="3">
        <v>63.15</v>
      </c>
      <c r="K1874" s="3">
        <v>64.349999999999994</v>
      </c>
      <c r="L1874" s="3">
        <v>72.55</v>
      </c>
      <c r="M1874" s="3">
        <v>79</v>
      </c>
      <c r="N1874" s="3">
        <v>80.3</v>
      </c>
      <c r="O1874" s="3">
        <v>79.959999999999994</v>
      </c>
      <c r="P1874" s="3">
        <v>76.489999999999995</v>
      </c>
      <c r="Q1874" s="3">
        <v>72.239999999999995</v>
      </c>
      <c r="R1874" s="3">
        <v>69.09</v>
      </c>
      <c r="S1874" s="3">
        <v>65.86</v>
      </c>
      <c r="T1874" s="3">
        <v>65.489999999999995</v>
      </c>
      <c r="U1874" s="3">
        <v>67.239999999999995</v>
      </c>
      <c r="V1874" s="3">
        <v>69.739999999999995</v>
      </c>
      <c r="W1874" s="3">
        <v>73.69</v>
      </c>
      <c r="X1874" s="3">
        <v>76.239999999999995</v>
      </c>
      <c r="Y1874" s="3">
        <v>79.22</v>
      </c>
      <c r="Z1874" s="3">
        <v>81.98</v>
      </c>
      <c r="AA1874" s="3">
        <v>83.97</v>
      </c>
      <c r="AB1874" s="3">
        <v>77.63</v>
      </c>
      <c r="AC1874" s="3">
        <v>69.36</v>
      </c>
      <c r="AD1874" s="3">
        <v>66.23</v>
      </c>
      <c r="AE1874" s="3">
        <v>63.47</v>
      </c>
      <c r="AF1874" s="3">
        <v>64.08</v>
      </c>
      <c r="AG1874" s="3">
        <v>64.39</v>
      </c>
      <c r="AH1874" s="3">
        <v>66.349999999999994</v>
      </c>
      <c r="AI1874" s="3">
        <v>68.52</v>
      </c>
      <c r="AJ1874" s="3">
        <v>72.08</v>
      </c>
      <c r="AK1874" s="3">
        <v>75.319999999999993</v>
      </c>
      <c r="AL1874" s="3">
        <v>77.489999999999995</v>
      </c>
      <c r="AM1874" s="3">
        <v>76.900000000000006</v>
      </c>
      <c r="AN1874" s="3">
        <v>74.42</v>
      </c>
      <c r="AO1874" s="3">
        <v>69.87</v>
      </c>
      <c r="AP1874" s="3">
        <v>66.319999999999993</v>
      </c>
      <c r="AQ1874" s="3">
        <v>62.26</v>
      </c>
      <c r="AR1874" s="3">
        <v>56.99</v>
      </c>
      <c r="AS1874" s="3">
        <v>57.75</v>
      </c>
      <c r="AT1874" s="3">
        <v>60.87</v>
      </c>
      <c r="AU1874" s="3">
        <v>67.17</v>
      </c>
      <c r="AV1874" s="3">
        <v>71.36</v>
      </c>
      <c r="AW1874" s="3">
        <v>75.400000000000006</v>
      </c>
      <c r="AX1874" s="3">
        <v>80.8</v>
      </c>
      <c r="AY1874" s="3">
        <v>81.709999999999994</v>
      </c>
    </row>
    <row r="1875" spans="1:51" x14ac:dyDescent="0.35">
      <c r="A1875" s="5">
        <f t="shared" si="30"/>
        <v>45350</v>
      </c>
      <c r="B1875" t="s">
        <v>2846</v>
      </c>
      <c r="C1875" s="2">
        <v>45350</v>
      </c>
      <c r="D1875" s="3">
        <v>64.069999999999993</v>
      </c>
      <c r="E1875" s="3">
        <v>63.67</v>
      </c>
      <c r="F1875" s="3">
        <v>63.59</v>
      </c>
      <c r="G1875" s="3">
        <v>63.6</v>
      </c>
      <c r="H1875" s="3">
        <v>63.91</v>
      </c>
      <c r="I1875" s="3">
        <v>64.709999999999994</v>
      </c>
      <c r="J1875" s="3">
        <v>65.91</v>
      </c>
      <c r="K1875" s="3">
        <v>67.11</v>
      </c>
      <c r="L1875" s="3">
        <v>75.2</v>
      </c>
      <c r="M1875" s="3">
        <v>81.94</v>
      </c>
      <c r="N1875" s="3">
        <v>83.44</v>
      </c>
      <c r="O1875" s="3">
        <v>83.36</v>
      </c>
      <c r="P1875" s="3">
        <v>79.89</v>
      </c>
      <c r="Q1875" s="3">
        <v>75.260000000000005</v>
      </c>
      <c r="R1875" s="3">
        <v>72.11</v>
      </c>
      <c r="S1875" s="3">
        <v>68.88</v>
      </c>
      <c r="T1875" s="3">
        <v>69.5</v>
      </c>
      <c r="U1875" s="3">
        <v>71.25</v>
      </c>
      <c r="V1875" s="3">
        <v>73.75</v>
      </c>
      <c r="W1875" s="3">
        <v>76.05</v>
      </c>
      <c r="X1875" s="3">
        <v>78.599999999999994</v>
      </c>
      <c r="Y1875" s="3">
        <v>81.58</v>
      </c>
      <c r="Z1875" s="3">
        <v>84.34</v>
      </c>
      <c r="AA1875" s="3">
        <v>86.33</v>
      </c>
      <c r="AB1875" s="3">
        <v>79.989999999999995</v>
      </c>
      <c r="AC1875" s="3">
        <v>71.510000000000005</v>
      </c>
      <c r="AD1875" s="3">
        <v>68.38</v>
      </c>
      <c r="AE1875" s="3">
        <v>65.62</v>
      </c>
      <c r="AF1875" s="3">
        <v>66.23</v>
      </c>
      <c r="AG1875" s="3">
        <v>66.540000000000006</v>
      </c>
      <c r="AH1875" s="3">
        <v>68.5</v>
      </c>
      <c r="AI1875" s="3">
        <v>71.17</v>
      </c>
      <c r="AJ1875" s="3">
        <v>74.73</v>
      </c>
      <c r="AK1875" s="3">
        <v>77.97</v>
      </c>
      <c r="AL1875" s="3">
        <v>80.14</v>
      </c>
      <c r="AM1875" s="3">
        <v>79.55</v>
      </c>
      <c r="AN1875" s="3">
        <v>77.069999999999993</v>
      </c>
      <c r="AO1875" s="3">
        <v>71.52</v>
      </c>
      <c r="AP1875" s="3">
        <v>67.97</v>
      </c>
      <c r="AQ1875" s="3">
        <v>63.91</v>
      </c>
      <c r="AR1875" s="3">
        <v>58.64</v>
      </c>
      <c r="AS1875" s="3">
        <v>59.4</v>
      </c>
      <c r="AT1875" s="3">
        <v>62.52</v>
      </c>
      <c r="AU1875" s="3">
        <v>68.819999999999993</v>
      </c>
      <c r="AV1875" s="3">
        <v>73.010000000000005</v>
      </c>
      <c r="AW1875" s="3">
        <v>77.05</v>
      </c>
      <c r="AX1875" s="3">
        <v>82.45</v>
      </c>
      <c r="AY1875" s="3">
        <v>83.36</v>
      </c>
    </row>
    <row r="1876" spans="1:51" x14ac:dyDescent="0.35">
      <c r="A1876" s="5">
        <f t="shared" si="30"/>
        <v>45351</v>
      </c>
      <c r="B1876" t="s">
        <v>2847</v>
      </c>
      <c r="C1876" s="2">
        <v>45351</v>
      </c>
      <c r="D1876" s="3">
        <v>61.58</v>
      </c>
      <c r="E1876" s="3">
        <v>61.46</v>
      </c>
      <c r="F1876" s="3">
        <v>61.71</v>
      </c>
      <c r="G1876" s="3">
        <v>62.06</v>
      </c>
      <c r="H1876" s="3">
        <v>62.9</v>
      </c>
      <c r="I1876" s="3">
        <v>64.45</v>
      </c>
      <c r="J1876" s="3">
        <v>65.75</v>
      </c>
      <c r="K1876" s="3">
        <v>74.05</v>
      </c>
      <c r="L1876" s="3">
        <v>80.55</v>
      </c>
      <c r="M1876" s="3">
        <v>81.849999999999994</v>
      </c>
      <c r="N1876" s="3">
        <v>81.75</v>
      </c>
      <c r="O1876" s="3">
        <v>78.349999999999994</v>
      </c>
      <c r="P1876" s="3">
        <v>74.760000000000005</v>
      </c>
      <c r="Q1876" s="3">
        <v>71.61</v>
      </c>
      <c r="R1876" s="3">
        <v>68.37</v>
      </c>
      <c r="S1876" s="3">
        <v>68.59</v>
      </c>
      <c r="T1876" s="3">
        <v>70.34</v>
      </c>
      <c r="U1876" s="3">
        <v>72.84</v>
      </c>
      <c r="V1876" s="3">
        <v>75.790000000000006</v>
      </c>
      <c r="W1876" s="3">
        <v>78.34</v>
      </c>
      <c r="X1876" s="3">
        <v>81.319999999999993</v>
      </c>
      <c r="Y1876" s="3">
        <v>84.08</v>
      </c>
      <c r="Z1876" s="3">
        <v>86.07</v>
      </c>
      <c r="AA1876" s="3">
        <v>79.73</v>
      </c>
      <c r="AB1876" s="3">
        <v>71.760000000000005</v>
      </c>
      <c r="AC1876" s="3">
        <v>68.63</v>
      </c>
      <c r="AD1876" s="3">
        <v>65.87</v>
      </c>
      <c r="AE1876" s="3">
        <v>66.48</v>
      </c>
      <c r="AF1876" s="3">
        <v>66.790000000000006</v>
      </c>
      <c r="AG1876" s="3">
        <v>68.75</v>
      </c>
      <c r="AH1876" s="3">
        <v>72.05</v>
      </c>
      <c r="AI1876" s="3">
        <v>75.61</v>
      </c>
      <c r="AJ1876" s="3">
        <v>78.849999999999994</v>
      </c>
      <c r="AK1876" s="3">
        <v>81.02</v>
      </c>
      <c r="AL1876" s="3">
        <v>80.430000000000007</v>
      </c>
      <c r="AM1876" s="3">
        <v>77.95</v>
      </c>
      <c r="AN1876" s="3">
        <v>71.599999999999994</v>
      </c>
      <c r="AO1876" s="3">
        <v>68.05</v>
      </c>
      <c r="AP1876" s="3">
        <v>63.99</v>
      </c>
      <c r="AQ1876" s="3">
        <v>58.72</v>
      </c>
      <c r="AR1876" s="3">
        <v>59.48</v>
      </c>
      <c r="AS1876" s="3">
        <v>62.6</v>
      </c>
      <c r="AT1876" s="3">
        <v>68.900000000000006</v>
      </c>
      <c r="AU1876" s="3">
        <v>73.09</v>
      </c>
      <c r="AV1876" s="3">
        <v>77.13</v>
      </c>
      <c r="AW1876" s="3">
        <v>82.53</v>
      </c>
      <c r="AX1876" s="3">
        <v>83.44</v>
      </c>
      <c r="AY1876" s="3">
        <v>81.180000000000007</v>
      </c>
    </row>
    <row r="1877" spans="1:51" x14ac:dyDescent="0.35">
      <c r="A1877" s="5">
        <f t="shared" si="30"/>
        <v>45352</v>
      </c>
      <c r="B1877" t="s">
        <v>2848</v>
      </c>
      <c r="C1877" s="2">
        <v>45352</v>
      </c>
      <c r="D1877" s="3">
        <v>64.28</v>
      </c>
      <c r="E1877" s="3">
        <v>64.010000000000005</v>
      </c>
      <c r="F1877" s="3">
        <v>64.19</v>
      </c>
      <c r="G1877" s="3">
        <v>64.45</v>
      </c>
      <c r="H1877" s="3">
        <v>65.22</v>
      </c>
      <c r="I1877" s="3">
        <v>67.02</v>
      </c>
      <c r="J1877" s="3">
        <v>67.900000000000006</v>
      </c>
      <c r="K1877" s="3">
        <v>76.099999999999994</v>
      </c>
      <c r="L1877" s="3">
        <v>82.47</v>
      </c>
      <c r="M1877" s="3">
        <v>83.67</v>
      </c>
      <c r="N1877" s="3">
        <v>83.52</v>
      </c>
      <c r="O1877" s="3">
        <v>80.12</v>
      </c>
      <c r="P1877" s="3">
        <v>75.94</v>
      </c>
      <c r="Q1877" s="3">
        <v>72.790000000000006</v>
      </c>
      <c r="R1877" s="3">
        <v>69.55</v>
      </c>
      <c r="S1877" s="3">
        <v>69.77</v>
      </c>
      <c r="T1877" s="3">
        <v>71.52</v>
      </c>
      <c r="U1877" s="3">
        <v>74.02</v>
      </c>
      <c r="V1877" s="3">
        <v>76.98</v>
      </c>
      <c r="W1877" s="3">
        <v>79.53</v>
      </c>
      <c r="X1877" s="3">
        <v>82.51</v>
      </c>
      <c r="Y1877" s="3">
        <v>85.27</v>
      </c>
      <c r="Z1877" s="3">
        <v>87.26</v>
      </c>
      <c r="AA1877" s="3">
        <v>80.92</v>
      </c>
      <c r="AB1877" s="3">
        <v>72</v>
      </c>
      <c r="AC1877" s="3">
        <v>68.67</v>
      </c>
      <c r="AD1877" s="3">
        <v>65.91</v>
      </c>
      <c r="AE1877" s="3">
        <v>66.52</v>
      </c>
      <c r="AF1877" s="3">
        <v>66.83</v>
      </c>
      <c r="AG1877" s="3">
        <v>68.790000000000006</v>
      </c>
      <c r="AH1877" s="3">
        <v>73.09</v>
      </c>
      <c r="AI1877" s="3">
        <v>76.650000000000006</v>
      </c>
      <c r="AJ1877" s="3">
        <v>79.89</v>
      </c>
      <c r="AK1877" s="3">
        <v>82.06</v>
      </c>
      <c r="AL1877" s="3">
        <v>81.47</v>
      </c>
      <c r="AM1877" s="3">
        <v>78.989999999999995</v>
      </c>
      <c r="AN1877" s="3">
        <v>73.64</v>
      </c>
      <c r="AO1877" s="3">
        <v>70.09</v>
      </c>
      <c r="AP1877" s="3">
        <v>66.03</v>
      </c>
      <c r="AQ1877" s="3">
        <v>60.76</v>
      </c>
      <c r="AR1877" s="3">
        <v>61.52</v>
      </c>
      <c r="AS1877" s="3">
        <v>64.64</v>
      </c>
      <c r="AT1877" s="3">
        <v>69.94</v>
      </c>
      <c r="AU1877" s="3">
        <v>73.63</v>
      </c>
      <c r="AV1877" s="3">
        <v>77.67</v>
      </c>
      <c r="AW1877" s="3">
        <v>83.07</v>
      </c>
      <c r="AX1877" s="3">
        <v>83.98</v>
      </c>
      <c r="AY1877" s="3">
        <v>81.72</v>
      </c>
    </row>
    <row r="1878" spans="1:51" x14ac:dyDescent="0.35">
      <c r="A1878" s="5">
        <f t="shared" si="30"/>
        <v>45355</v>
      </c>
      <c r="B1878" t="s">
        <v>2849</v>
      </c>
      <c r="C1878" s="2">
        <v>45355</v>
      </c>
      <c r="D1878" s="3">
        <v>67.36</v>
      </c>
      <c r="E1878" s="3">
        <v>67.010000000000005</v>
      </c>
      <c r="F1878" s="3">
        <v>67.150000000000006</v>
      </c>
      <c r="G1878" s="3">
        <v>67.260000000000005</v>
      </c>
      <c r="H1878" s="3">
        <v>67.78</v>
      </c>
      <c r="I1878" s="3">
        <v>69.53</v>
      </c>
      <c r="J1878" s="3">
        <v>69.88</v>
      </c>
      <c r="K1878" s="3">
        <v>77.8</v>
      </c>
      <c r="L1878" s="3">
        <v>83.78</v>
      </c>
      <c r="M1878" s="3">
        <v>85.14</v>
      </c>
      <c r="N1878" s="3">
        <v>85.05</v>
      </c>
      <c r="O1878" s="3">
        <v>81.709999999999994</v>
      </c>
      <c r="P1878" s="3">
        <v>77.540000000000006</v>
      </c>
      <c r="Q1878" s="3">
        <v>74.39</v>
      </c>
      <c r="R1878" s="3">
        <v>71.16</v>
      </c>
      <c r="S1878" s="3">
        <v>71.319999999999993</v>
      </c>
      <c r="T1878" s="3">
        <v>73.03</v>
      </c>
      <c r="U1878" s="3">
        <v>75.510000000000005</v>
      </c>
      <c r="V1878" s="3">
        <v>78.48</v>
      </c>
      <c r="W1878" s="3">
        <v>81.03</v>
      </c>
      <c r="X1878" s="3">
        <v>84.01</v>
      </c>
      <c r="Y1878" s="3">
        <v>86.77</v>
      </c>
      <c r="Z1878" s="3">
        <v>88.76</v>
      </c>
      <c r="AA1878" s="3">
        <v>82.42</v>
      </c>
      <c r="AB1878" s="3">
        <v>73.42</v>
      </c>
      <c r="AC1878" s="3">
        <v>69.92</v>
      </c>
      <c r="AD1878" s="3">
        <v>67.16</v>
      </c>
      <c r="AE1878" s="3">
        <v>67.77</v>
      </c>
      <c r="AF1878" s="3">
        <v>68.08</v>
      </c>
      <c r="AG1878" s="3">
        <v>70.040000000000006</v>
      </c>
      <c r="AH1878" s="3">
        <v>73.540000000000006</v>
      </c>
      <c r="AI1878" s="3">
        <v>76.84</v>
      </c>
      <c r="AJ1878" s="3">
        <v>80.040000000000006</v>
      </c>
      <c r="AK1878" s="3">
        <v>82.21</v>
      </c>
      <c r="AL1878" s="3">
        <v>81.62</v>
      </c>
      <c r="AM1878" s="3">
        <v>79.14</v>
      </c>
      <c r="AN1878" s="3">
        <v>73.790000000000006</v>
      </c>
      <c r="AO1878" s="3">
        <v>70.239999999999995</v>
      </c>
      <c r="AP1878" s="3">
        <v>66.180000000000007</v>
      </c>
      <c r="AQ1878" s="3">
        <v>60.91</v>
      </c>
      <c r="AR1878" s="3">
        <v>61.67</v>
      </c>
      <c r="AS1878" s="3">
        <v>64.790000000000006</v>
      </c>
      <c r="AT1878" s="3">
        <v>70.09</v>
      </c>
      <c r="AU1878" s="3">
        <v>73.78</v>
      </c>
      <c r="AV1878" s="3">
        <v>77.819999999999993</v>
      </c>
      <c r="AW1878" s="3">
        <v>83.22</v>
      </c>
      <c r="AX1878" s="3">
        <v>84.13</v>
      </c>
      <c r="AY1878" s="3">
        <v>81.87</v>
      </c>
    </row>
    <row r="1879" spans="1:51" x14ac:dyDescent="0.35">
      <c r="A1879" s="5">
        <f t="shared" si="30"/>
        <v>45356</v>
      </c>
      <c r="B1879" t="s">
        <v>2850</v>
      </c>
      <c r="C1879" s="2">
        <v>45356</v>
      </c>
      <c r="D1879" s="3">
        <v>68.7</v>
      </c>
      <c r="E1879" s="3">
        <v>68.34</v>
      </c>
      <c r="F1879" s="3">
        <v>68.41</v>
      </c>
      <c r="G1879" s="3">
        <v>68.290000000000006</v>
      </c>
      <c r="H1879" s="3">
        <v>68.92</v>
      </c>
      <c r="I1879" s="3">
        <v>70.67</v>
      </c>
      <c r="J1879" s="3">
        <v>71.02</v>
      </c>
      <c r="K1879" s="3">
        <v>78.78</v>
      </c>
      <c r="L1879" s="3">
        <v>84.76</v>
      </c>
      <c r="M1879" s="3">
        <v>86.01</v>
      </c>
      <c r="N1879" s="3">
        <v>86.01</v>
      </c>
      <c r="O1879" s="3">
        <v>82.67</v>
      </c>
      <c r="P1879" s="3">
        <v>78.83</v>
      </c>
      <c r="Q1879" s="3">
        <v>75.73</v>
      </c>
      <c r="R1879" s="3">
        <v>72.5</v>
      </c>
      <c r="S1879" s="3">
        <v>72.599999999999994</v>
      </c>
      <c r="T1879" s="3">
        <v>74.3</v>
      </c>
      <c r="U1879" s="3">
        <v>76.78</v>
      </c>
      <c r="V1879" s="3">
        <v>79.78</v>
      </c>
      <c r="W1879" s="3">
        <v>82.33</v>
      </c>
      <c r="X1879" s="3">
        <v>85.31</v>
      </c>
      <c r="Y1879" s="3">
        <v>88.07</v>
      </c>
      <c r="Z1879" s="3">
        <v>90.06</v>
      </c>
      <c r="AA1879" s="3">
        <v>83.72</v>
      </c>
      <c r="AB1879" s="3">
        <v>74.62</v>
      </c>
      <c r="AC1879" s="3">
        <v>70.819999999999993</v>
      </c>
      <c r="AD1879" s="3">
        <v>68.06</v>
      </c>
      <c r="AE1879" s="3">
        <v>68.67</v>
      </c>
      <c r="AF1879" s="3">
        <v>68.98</v>
      </c>
      <c r="AG1879" s="3">
        <v>70.94</v>
      </c>
      <c r="AH1879" s="3">
        <v>74.84</v>
      </c>
      <c r="AI1879" s="3">
        <v>78.14</v>
      </c>
      <c r="AJ1879" s="3">
        <v>81.34</v>
      </c>
      <c r="AK1879" s="3">
        <v>83.51</v>
      </c>
      <c r="AL1879" s="3">
        <v>82.92</v>
      </c>
      <c r="AM1879" s="3">
        <v>80.44</v>
      </c>
      <c r="AN1879" s="3">
        <v>74.64</v>
      </c>
      <c r="AO1879" s="3">
        <v>71.09</v>
      </c>
      <c r="AP1879" s="3">
        <v>67.03</v>
      </c>
      <c r="AQ1879" s="3">
        <v>61.76</v>
      </c>
      <c r="AR1879" s="3">
        <v>62.52</v>
      </c>
      <c r="AS1879" s="3">
        <v>65.64</v>
      </c>
      <c r="AT1879" s="3">
        <v>70.64</v>
      </c>
      <c r="AU1879" s="3">
        <v>74.33</v>
      </c>
      <c r="AV1879" s="3">
        <v>78.37</v>
      </c>
      <c r="AW1879" s="3">
        <v>83.77</v>
      </c>
      <c r="AX1879" s="3">
        <v>84.68</v>
      </c>
      <c r="AY1879" s="3">
        <v>82.42</v>
      </c>
    </row>
    <row r="1880" spans="1:51" x14ac:dyDescent="0.35">
      <c r="A1880" s="5">
        <f t="shared" si="30"/>
        <v>45357</v>
      </c>
      <c r="B1880" t="s">
        <v>2851</v>
      </c>
      <c r="C1880" s="2">
        <v>45357</v>
      </c>
      <c r="D1880" s="3">
        <v>66.47</v>
      </c>
      <c r="E1880" s="3">
        <v>66.13</v>
      </c>
      <c r="F1880" s="3">
        <v>66.37</v>
      </c>
      <c r="G1880" s="3">
        <v>66.349999999999994</v>
      </c>
      <c r="H1880" s="3">
        <v>67.099999999999994</v>
      </c>
      <c r="I1880" s="3">
        <v>68.92</v>
      </c>
      <c r="J1880" s="3">
        <v>69.28</v>
      </c>
      <c r="K1880" s="3">
        <v>77.400000000000006</v>
      </c>
      <c r="L1880" s="3">
        <v>83.38</v>
      </c>
      <c r="M1880" s="3">
        <v>84.68</v>
      </c>
      <c r="N1880" s="3">
        <v>84.69</v>
      </c>
      <c r="O1880" s="3">
        <v>81.41</v>
      </c>
      <c r="P1880" s="3">
        <v>78.19</v>
      </c>
      <c r="Q1880" s="3">
        <v>75.09</v>
      </c>
      <c r="R1880" s="3">
        <v>71.86</v>
      </c>
      <c r="S1880" s="3">
        <v>71.959999999999994</v>
      </c>
      <c r="T1880" s="3">
        <v>73.66</v>
      </c>
      <c r="U1880" s="3">
        <v>76.14</v>
      </c>
      <c r="V1880" s="3">
        <v>78.86</v>
      </c>
      <c r="W1880" s="3">
        <v>81.36</v>
      </c>
      <c r="X1880" s="3">
        <v>84.34</v>
      </c>
      <c r="Y1880" s="3">
        <v>87.1</v>
      </c>
      <c r="Z1880" s="3">
        <v>89.09</v>
      </c>
      <c r="AA1880" s="3">
        <v>82.75</v>
      </c>
      <c r="AB1880" s="3">
        <v>73.849999999999994</v>
      </c>
      <c r="AC1880" s="3">
        <v>70.349999999999994</v>
      </c>
      <c r="AD1880" s="3">
        <v>67.59</v>
      </c>
      <c r="AE1880" s="3">
        <v>68.2</v>
      </c>
      <c r="AF1880" s="3">
        <v>68.510000000000005</v>
      </c>
      <c r="AG1880" s="3">
        <v>70.47</v>
      </c>
      <c r="AH1880" s="3">
        <v>74.47</v>
      </c>
      <c r="AI1880" s="3">
        <v>77.77</v>
      </c>
      <c r="AJ1880" s="3">
        <v>80.97</v>
      </c>
      <c r="AK1880" s="3">
        <v>83.14</v>
      </c>
      <c r="AL1880" s="3">
        <v>82.55</v>
      </c>
      <c r="AM1880" s="3">
        <v>80.069999999999993</v>
      </c>
      <c r="AN1880" s="3">
        <v>74.37</v>
      </c>
      <c r="AO1880" s="3">
        <v>70.819999999999993</v>
      </c>
      <c r="AP1880" s="3">
        <v>66.760000000000005</v>
      </c>
      <c r="AQ1880" s="3">
        <v>61.49</v>
      </c>
      <c r="AR1880" s="3">
        <v>62.25</v>
      </c>
      <c r="AS1880" s="3">
        <v>65.37</v>
      </c>
      <c r="AT1880" s="3">
        <v>70.37</v>
      </c>
      <c r="AU1880" s="3">
        <v>74.06</v>
      </c>
      <c r="AV1880" s="3">
        <v>78.099999999999994</v>
      </c>
      <c r="AW1880" s="3">
        <v>83.5</v>
      </c>
      <c r="AX1880" s="3">
        <v>84.41</v>
      </c>
      <c r="AY1880" s="3">
        <v>82.15</v>
      </c>
    </row>
    <row r="1881" spans="1:51" x14ac:dyDescent="0.35">
      <c r="A1881" s="5">
        <f t="shared" si="30"/>
        <v>45358</v>
      </c>
      <c r="B1881" t="s">
        <v>2855</v>
      </c>
      <c r="C1881" s="2">
        <v>45358</v>
      </c>
      <c r="D1881" s="3">
        <v>65.3</v>
      </c>
      <c r="E1881" s="3">
        <v>64.61</v>
      </c>
      <c r="F1881" s="3">
        <v>64.8</v>
      </c>
      <c r="G1881" s="3">
        <v>64.849999999999994</v>
      </c>
      <c r="H1881" s="3">
        <v>65.510000000000005</v>
      </c>
      <c r="I1881" s="3">
        <v>67.069999999999993</v>
      </c>
      <c r="J1881" s="3">
        <v>67.56</v>
      </c>
      <c r="K1881" s="3">
        <v>75.86</v>
      </c>
      <c r="L1881" s="3">
        <v>81.81</v>
      </c>
      <c r="M1881" s="3">
        <v>82.97</v>
      </c>
      <c r="N1881" s="3">
        <v>83.04</v>
      </c>
      <c r="O1881" s="3">
        <v>79.84</v>
      </c>
      <c r="P1881" s="3">
        <v>76.77</v>
      </c>
      <c r="Q1881" s="3">
        <v>73.67</v>
      </c>
      <c r="R1881" s="3">
        <v>70.44</v>
      </c>
      <c r="S1881" s="3">
        <v>70.53</v>
      </c>
      <c r="T1881" s="3">
        <v>72.13</v>
      </c>
      <c r="U1881" s="3">
        <v>74.53</v>
      </c>
      <c r="V1881" s="3">
        <v>77.349999999999994</v>
      </c>
      <c r="W1881" s="3">
        <v>80.05</v>
      </c>
      <c r="X1881" s="3">
        <v>83.03</v>
      </c>
      <c r="Y1881" s="3">
        <v>85.79</v>
      </c>
      <c r="Z1881" s="3">
        <v>87.78</v>
      </c>
      <c r="AA1881" s="3">
        <v>81.44</v>
      </c>
      <c r="AB1881" s="3">
        <v>72.94</v>
      </c>
      <c r="AC1881" s="3">
        <v>69.540000000000006</v>
      </c>
      <c r="AD1881" s="3">
        <v>66.78</v>
      </c>
      <c r="AE1881" s="3">
        <v>67.39</v>
      </c>
      <c r="AF1881" s="3">
        <v>67.7</v>
      </c>
      <c r="AG1881" s="3">
        <v>69.66</v>
      </c>
      <c r="AH1881" s="3">
        <v>73.66</v>
      </c>
      <c r="AI1881" s="3">
        <v>76.959999999999994</v>
      </c>
      <c r="AJ1881" s="3">
        <v>80.16</v>
      </c>
      <c r="AK1881" s="3">
        <v>82.33</v>
      </c>
      <c r="AL1881" s="3">
        <v>81.739999999999995</v>
      </c>
      <c r="AM1881" s="3">
        <v>79.260000000000005</v>
      </c>
      <c r="AN1881" s="3">
        <v>74.56</v>
      </c>
      <c r="AO1881" s="3">
        <v>71.010000000000005</v>
      </c>
      <c r="AP1881" s="3">
        <v>66.95</v>
      </c>
      <c r="AQ1881" s="3">
        <v>61.68</v>
      </c>
      <c r="AR1881" s="3">
        <v>62.44</v>
      </c>
      <c r="AS1881" s="3">
        <v>65.56</v>
      </c>
      <c r="AT1881" s="3">
        <v>70.56</v>
      </c>
      <c r="AU1881" s="3">
        <v>74.25</v>
      </c>
      <c r="AV1881" s="3">
        <v>78.290000000000006</v>
      </c>
      <c r="AW1881" s="3">
        <v>83.69</v>
      </c>
      <c r="AX1881" s="3">
        <v>84.6</v>
      </c>
      <c r="AY1881" s="3">
        <v>82.34</v>
      </c>
    </row>
    <row r="1882" spans="1:51" x14ac:dyDescent="0.35">
      <c r="A1882" s="5">
        <f t="shared" si="30"/>
        <v>45359</v>
      </c>
      <c r="B1882" t="s">
        <v>2856</v>
      </c>
      <c r="C1882" s="2">
        <v>45359</v>
      </c>
      <c r="D1882" s="3">
        <v>65.790000000000006</v>
      </c>
      <c r="E1882" s="3">
        <v>65.180000000000007</v>
      </c>
      <c r="F1882" s="3">
        <v>65.37</v>
      </c>
      <c r="G1882" s="3">
        <v>65.489999999999995</v>
      </c>
      <c r="H1882" s="3">
        <v>66.17</v>
      </c>
      <c r="I1882" s="3">
        <v>67.73</v>
      </c>
      <c r="J1882" s="3">
        <v>68.180000000000007</v>
      </c>
      <c r="K1882" s="3">
        <v>76.33</v>
      </c>
      <c r="L1882" s="3">
        <v>82.08</v>
      </c>
      <c r="M1882" s="3">
        <v>83.38</v>
      </c>
      <c r="N1882" s="3">
        <v>83.38</v>
      </c>
      <c r="O1882" s="3">
        <v>80.23</v>
      </c>
      <c r="P1882" s="3">
        <v>76.67</v>
      </c>
      <c r="Q1882" s="3">
        <v>73.569999999999993</v>
      </c>
      <c r="R1882" s="3">
        <v>70.34</v>
      </c>
      <c r="S1882" s="3">
        <v>70.45</v>
      </c>
      <c r="T1882" s="3">
        <v>71.650000000000006</v>
      </c>
      <c r="U1882" s="3">
        <v>74.05</v>
      </c>
      <c r="V1882" s="3">
        <v>76.91</v>
      </c>
      <c r="W1882" s="3">
        <v>79.540000000000006</v>
      </c>
      <c r="X1882" s="3">
        <v>82.52</v>
      </c>
      <c r="Y1882" s="3">
        <v>85.28</v>
      </c>
      <c r="Z1882" s="3">
        <v>87.27</v>
      </c>
      <c r="AA1882" s="3">
        <v>80.930000000000007</v>
      </c>
      <c r="AB1882" s="3">
        <v>72.83</v>
      </c>
      <c r="AC1882" s="3">
        <v>69.33</v>
      </c>
      <c r="AD1882" s="3">
        <v>66.569999999999993</v>
      </c>
      <c r="AE1882" s="3">
        <v>67.180000000000007</v>
      </c>
      <c r="AF1882" s="3">
        <v>67.510000000000005</v>
      </c>
      <c r="AG1882" s="3">
        <v>69.47</v>
      </c>
      <c r="AH1882" s="3">
        <v>73.47</v>
      </c>
      <c r="AI1882" s="3">
        <v>76.77</v>
      </c>
      <c r="AJ1882" s="3">
        <v>79.97</v>
      </c>
      <c r="AK1882" s="3">
        <v>82.14</v>
      </c>
      <c r="AL1882" s="3">
        <v>81.55</v>
      </c>
      <c r="AM1882" s="3">
        <v>79.069999999999993</v>
      </c>
      <c r="AN1882" s="3">
        <v>74.47</v>
      </c>
      <c r="AO1882" s="3">
        <v>70.92</v>
      </c>
      <c r="AP1882" s="3">
        <v>66.86</v>
      </c>
      <c r="AQ1882" s="3">
        <v>61.59</v>
      </c>
      <c r="AR1882" s="3">
        <v>62.35</v>
      </c>
      <c r="AS1882" s="3">
        <v>65.47</v>
      </c>
      <c r="AT1882" s="3">
        <v>70.47</v>
      </c>
      <c r="AU1882" s="3">
        <v>74.16</v>
      </c>
      <c r="AV1882" s="3">
        <v>78.2</v>
      </c>
      <c r="AW1882" s="3">
        <v>83.6</v>
      </c>
      <c r="AX1882" s="3">
        <v>84.51</v>
      </c>
      <c r="AY1882" s="3">
        <v>82.25</v>
      </c>
    </row>
    <row r="1883" spans="1:51" x14ac:dyDescent="0.35">
      <c r="A1883" s="5">
        <f t="shared" si="30"/>
        <v>45362</v>
      </c>
      <c r="B1883" t="s">
        <v>2857</v>
      </c>
      <c r="C1883" s="2">
        <v>45362</v>
      </c>
      <c r="D1883" s="3">
        <v>62.37</v>
      </c>
      <c r="E1883" s="3">
        <v>61.87</v>
      </c>
      <c r="F1883" s="3">
        <v>62.02</v>
      </c>
      <c r="G1883" s="3">
        <v>62.19</v>
      </c>
      <c r="H1883" s="3">
        <v>62.78</v>
      </c>
      <c r="I1883" s="3">
        <v>64.680000000000007</v>
      </c>
      <c r="J1883" s="3">
        <v>65.33</v>
      </c>
      <c r="K1883" s="3">
        <v>73.53</v>
      </c>
      <c r="L1883" s="3">
        <v>79.28</v>
      </c>
      <c r="M1883" s="3">
        <v>80.680000000000007</v>
      </c>
      <c r="N1883" s="3">
        <v>80.78</v>
      </c>
      <c r="O1883" s="3">
        <v>77.63</v>
      </c>
      <c r="P1883" s="3">
        <v>74.73</v>
      </c>
      <c r="Q1883" s="3">
        <v>71.63</v>
      </c>
      <c r="R1883" s="3">
        <v>68.400000000000006</v>
      </c>
      <c r="S1883" s="3">
        <v>68.510000000000005</v>
      </c>
      <c r="T1883" s="3">
        <v>69.709999999999994</v>
      </c>
      <c r="U1883" s="3">
        <v>72.11</v>
      </c>
      <c r="V1883" s="3">
        <v>74.75</v>
      </c>
      <c r="W1883" s="3">
        <v>77.45</v>
      </c>
      <c r="X1883" s="3">
        <v>80.430000000000007</v>
      </c>
      <c r="Y1883" s="3">
        <v>83.19</v>
      </c>
      <c r="Z1883" s="3">
        <v>85.18</v>
      </c>
      <c r="AA1883" s="3">
        <v>78.84</v>
      </c>
      <c r="AB1883" s="3">
        <v>71.28</v>
      </c>
      <c r="AC1883" s="3">
        <v>67.78</v>
      </c>
      <c r="AD1883" s="3">
        <v>65.02</v>
      </c>
      <c r="AE1883" s="3">
        <v>65.63</v>
      </c>
      <c r="AF1883" s="3">
        <v>65.959999999999994</v>
      </c>
      <c r="AG1883" s="3">
        <v>67.92</v>
      </c>
      <c r="AH1883" s="3">
        <v>71.92</v>
      </c>
      <c r="AI1883" s="3">
        <v>75.22</v>
      </c>
      <c r="AJ1883" s="3">
        <v>78.42</v>
      </c>
      <c r="AK1883" s="3">
        <v>80.59</v>
      </c>
      <c r="AL1883" s="3">
        <v>80</v>
      </c>
      <c r="AM1883" s="3">
        <v>77.52</v>
      </c>
      <c r="AN1883" s="3">
        <v>73.72</v>
      </c>
      <c r="AO1883" s="3">
        <v>70.52</v>
      </c>
      <c r="AP1883" s="3">
        <v>66.459999999999994</v>
      </c>
      <c r="AQ1883" s="3">
        <v>61.19</v>
      </c>
      <c r="AR1883" s="3">
        <v>61.95</v>
      </c>
      <c r="AS1883" s="3">
        <v>65.069999999999993</v>
      </c>
      <c r="AT1883" s="3">
        <v>70.069999999999993</v>
      </c>
      <c r="AU1883" s="3">
        <v>73.760000000000005</v>
      </c>
      <c r="AV1883" s="3">
        <v>77.8</v>
      </c>
      <c r="AW1883" s="3">
        <v>83.2</v>
      </c>
      <c r="AX1883" s="3">
        <v>84.11</v>
      </c>
      <c r="AY1883" s="3">
        <v>81.849999999999994</v>
      </c>
    </row>
    <row r="1884" spans="1:51" x14ac:dyDescent="0.35">
      <c r="A1884" s="5">
        <f t="shared" si="30"/>
        <v>45363</v>
      </c>
      <c r="B1884" t="s">
        <v>2858</v>
      </c>
      <c r="C1884" s="2">
        <v>45363</v>
      </c>
      <c r="D1884" s="3">
        <v>62.5</v>
      </c>
      <c r="E1884" s="3">
        <v>61.7</v>
      </c>
      <c r="F1884" s="3">
        <v>61.74</v>
      </c>
      <c r="G1884" s="3">
        <v>61.81</v>
      </c>
      <c r="H1884" s="3">
        <v>62.3</v>
      </c>
      <c r="I1884" s="3">
        <v>64.099999999999994</v>
      </c>
      <c r="J1884" s="3">
        <v>64.61</v>
      </c>
      <c r="K1884" s="3">
        <v>72.91</v>
      </c>
      <c r="L1884" s="3">
        <v>78.67</v>
      </c>
      <c r="M1884" s="3">
        <v>79.819999999999993</v>
      </c>
      <c r="N1884" s="3">
        <v>79.88</v>
      </c>
      <c r="O1884" s="3">
        <v>76.8</v>
      </c>
      <c r="P1884" s="3">
        <v>73.62</v>
      </c>
      <c r="Q1884" s="3">
        <v>70.33</v>
      </c>
      <c r="R1884" s="3">
        <v>66.989999999999995</v>
      </c>
      <c r="S1884" s="3">
        <v>67.11</v>
      </c>
      <c r="T1884" s="3">
        <v>68.319999999999993</v>
      </c>
      <c r="U1884" s="3">
        <v>70.73</v>
      </c>
      <c r="V1884" s="3">
        <v>73.7</v>
      </c>
      <c r="W1884" s="3">
        <v>76.510000000000005</v>
      </c>
      <c r="X1884" s="3">
        <v>79.53</v>
      </c>
      <c r="Y1884" s="3">
        <v>82.34</v>
      </c>
      <c r="Z1884" s="3">
        <v>84.34</v>
      </c>
      <c r="AA1884" s="3">
        <v>78.02</v>
      </c>
      <c r="AB1884" s="3">
        <v>70.42</v>
      </c>
      <c r="AC1884" s="3">
        <v>66.930000000000007</v>
      </c>
      <c r="AD1884" s="3">
        <v>64.19</v>
      </c>
      <c r="AE1884" s="3">
        <v>64.81</v>
      </c>
      <c r="AF1884" s="3">
        <v>65.16</v>
      </c>
      <c r="AG1884" s="3">
        <v>67.14</v>
      </c>
      <c r="AH1884" s="3">
        <v>71.17</v>
      </c>
      <c r="AI1884" s="3">
        <v>74.489999999999995</v>
      </c>
      <c r="AJ1884" s="3">
        <v>77.73</v>
      </c>
      <c r="AK1884" s="3">
        <v>79.94</v>
      </c>
      <c r="AL1884" s="3">
        <v>79.39</v>
      </c>
      <c r="AM1884" s="3">
        <v>76.95</v>
      </c>
      <c r="AN1884" s="3">
        <v>73.260000000000005</v>
      </c>
      <c r="AO1884" s="3">
        <v>70.06</v>
      </c>
      <c r="AP1884" s="3">
        <v>66</v>
      </c>
      <c r="AQ1884" s="3">
        <v>60.73</v>
      </c>
      <c r="AR1884" s="3">
        <v>61.49</v>
      </c>
      <c r="AS1884" s="3">
        <v>64.61</v>
      </c>
      <c r="AT1884" s="3">
        <v>69.61</v>
      </c>
      <c r="AU1884" s="3">
        <v>73.3</v>
      </c>
      <c r="AV1884" s="3">
        <v>77.34</v>
      </c>
      <c r="AW1884" s="3">
        <v>82.74</v>
      </c>
      <c r="AX1884" s="3">
        <v>83.65</v>
      </c>
      <c r="AY1884" s="3">
        <v>81.39</v>
      </c>
    </row>
    <row r="1885" spans="1:51" x14ac:dyDescent="0.35">
      <c r="A1885" s="5">
        <f t="shared" si="30"/>
        <v>45364</v>
      </c>
      <c r="B1885" t="s">
        <v>2859</v>
      </c>
      <c r="C1885" s="2">
        <v>45364</v>
      </c>
      <c r="D1885" s="3">
        <v>62.4</v>
      </c>
      <c r="E1885" s="3">
        <v>61.78</v>
      </c>
      <c r="F1885" s="3">
        <v>61.81</v>
      </c>
      <c r="G1885" s="3">
        <v>61.9</v>
      </c>
      <c r="H1885" s="3">
        <v>62.41</v>
      </c>
      <c r="I1885" s="3">
        <v>64.260000000000005</v>
      </c>
      <c r="J1885" s="3">
        <v>64.72</v>
      </c>
      <c r="K1885" s="3">
        <v>73.12</v>
      </c>
      <c r="L1885" s="3">
        <v>78.75</v>
      </c>
      <c r="M1885" s="3">
        <v>79.98</v>
      </c>
      <c r="N1885" s="3">
        <v>79.98</v>
      </c>
      <c r="O1885" s="3">
        <v>76.88</v>
      </c>
      <c r="P1885" s="3">
        <v>73.400000000000006</v>
      </c>
      <c r="Q1885" s="3">
        <v>70.260000000000005</v>
      </c>
      <c r="R1885" s="3">
        <v>67.02</v>
      </c>
      <c r="S1885" s="3">
        <v>67.17</v>
      </c>
      <c r="T1885" s="3">
        <v>68.47</v>
      </c>
      <c r="U1885" s="3">
        <v>70.88</v>
      </c>
      <c r="V1885" s="3">
        <v>73.8</v>
      </c>
      <c r="W1885" s="3">
        <v>76.61</v>
      </c>
      <c r="X1885" s="3">
        <v>79.63</v>
      </c>
      <c r="Y1885" s="3">
        <v>82.44</v>
      </c>
      <c r="Z1885" s="3">
        <v>84.44</v>
      </c>
      <c r="AA1885" s="3">
        <v>78.12</v>
      </c>
      <c r="AB1885" s="3">
        <v>70.14</v>
      </c>
      <c r="AC1885" s="3">
        <v>66.540000000000006</v>
      </c>
      <c r="AD1885" s="3">
        <v>63.76</v>
      </c>
      <c r="AE1885" s="3">
        <v>64.38</v>
      </c>
      <c r="AF1885" s="3">
        <v>64.73</v>
      </c>
      <c r="AG1885" s="3">
        <v>66.709999999999994</v>
      </c>
      <c r="AH1885" s="3">
        <v>70.61</v>
      </c>
      <c r="AI1885" s="3">
        <v>73.930000000000007</v>
      </c>
      <c r="AJ1885" s="3">
        <v>77.17</v>
      </c>
      <c r="AK1885" s="3">
        <v>79.38</v>
      </c>
      <c r="AL1885" s="3">
        <v>78.83</v>
      </c>
      <c r="AM1885" s="3">
        <v>76.39</v>
      </c>
      <c r="AN1885" s="3">
        <v>72.599999999999994</v>
      </c>
      <c r="AO1885" s="3">
        <v>69.3</v>
      </c>
      <c r="AP1885" s="3">
        <v>65.239999999999995</v>
      </c>
      <c r="AQ1885" s="3">
        <v>59.97</v>
      </c>
      <c r="AR1885" s="3">
        <v>60.73</v>
      </c>
      <c r="AS1885" s="3">
        <v>63.85</v>
      </c>
      <c r="AT1885" s="3">
        <v>69.05</v>
      </c>
      <c r="AU1885" s="3">
        <v>72.739999999999995</v>
      </c>
      <c r="AV1885" s="3">
        <v>76.78</v>
      </c>
      <c r="AW1885" s="3">
        <v>82.18</v>
      </c>
      <c r="AX1885" s="3">
        <v>83.09</v>
      </c>
      <c r="AY1885" s="3">
        <v>80.83</v>
      </c>
    </row>
    <row r="1886" spans="1:51" x14ac:dyDescent="0.35">
      <c r="A1886" s="5">
        <f t="shared" si="30"/>
        <v>45365</v>
      </c>
      <c r="B1886" t="s">
        <v>2860</v>
      </c>
      <c r="C1886" s="2">
        <v>45365</v>
      </c>
      <c r="D1886" s="3">
        <v>65.27</v>
      </c>
      <c r="E1886" s="3">
        <v>64.7</v>
      </c>
      <c r="F1886" s="3">
        <v>64.599999999999994</v>
      </c>
      <c r="G1886" s="3">
        <v>64.56</v>
      </c>
      <c r="H1886" s="3">
        <v>64.97</v>
      </c>
      <c r="I1886" s="3">
        <v>66.760000000000005</v>
      </c>
      <c r="J1886" s="3">
        <v>67.08</v>
      </c>
      <c r="K1886" s="3">
        <v>75.47</v>
      </c>
      <c r="L1886" s="3">
        <v>81.099999999999994</v>
      </c>
      <c r="M1886" s="3">
        <v>82.32</v>
      </c>
      <c r="N1886" s="3">
        <v>82.32</v>
      </c>
      <c r="O1886" s="3">
        <v>79.319999999999993</v>
      </c>
      <c r="P1886" s="3">
        <v>75.61</v>
      </c>
      <c r="Q1886" s="3">
        <v>72.31</v>
      </c>
      <c r="R1886" s="3">
        <v>69.069999999999993</v>
      </c>
      <c r="S1886" s="3">
        <v>69.22</v>
      </c>
      <c r="T1886" s="3">
        <v>70.52</v>
      </c>
      <c r="U1886" s="3">
        <v>72.930000000000007</v>
      </c>
      <c r="V1886" s="3">
        <v>75.75</v>
      </c>
      <c r="W1886" s="3">
        <v>78.56</v>
      </c>
      <c r="X1886" s="3">
        <v>81.58</v>
      </c>
      <c r="Y1886" s="3">
        <v>84.39</v>
      </c>
      <c r="Z1886" s="3">
        <v>86.39</v>
      </c>
      <c r="AA1886" s="3">
        <v>80.06</v>
      </c>
      <c r="AB1886" s="3">
        <v>71.81</v>
      </c>
      <c r="AC1886" s="3">
        <v>67.959999999999994</v>
      </c>
      <c r="AD1886" s="3">
        <v>65.180000000000007</v>
      </c>
      <c r="AE1886" s="3">
        <v>65.8</v>
      </c>
      <c r="AF1886" s="3">
        <v>66.150000000000006</v>
      </c>
      <c r="AG1886" s="3">
        <v>68.13</v>
      </c>
      <c r="AH1886" s="3">
        <v>71.63</v>
      </c>
      <c r="AI1886" s="3">
        <v>74.930000000000007</v>
      </c>
      <c r="AJ1886" s="3">
        <v>78.17</v>
      </c>
      <c r="AK1886" s="3">
        <v>80.38</v>
      </c>
      <c r="AL1886" s="3">
        <v>79.83</v>
      </c>
      <c r="AM1886" s="3">
        <v>77.39</v>
      </c>
      <c r="AN1886" s="3">
        <v>73.39</v>
      </c>
      <c r="AO1886" s="3">
        <v>70.09</v>
      </c>
      <c r="AP1886" s="3">
        <v>66.03</v>
      </c>
      <c r="AQ1886" s="3">
        <v>60.76</v>
      </c>
      <c r="AR1886" s="3">
        <v>61.52</v>
      </c>
      <c r="AS1886" s="3">
        <v>64.63</v>
      </c>
      <c r="AT1886" s="3">
        <v>69.63</v>
      </c>
      <c r="AU1886" s="3">
        <v>73.319999999999993</v>
      </c>
      <c r="AV1886" s="3">
        <v>77.36</v>
      </c>
      <c r="AW1886" s="3">
        <v>82.76</v>
      </c>
      <c r="AX1886" s="3">
        <v>83.67</v>
      </c>
      <c r="AY1886" s="3">
        <v>81.41</v>
      </c>
    </row>
    <row r="1887" spans="1:51" x14ac:dyDescent="0.35">
      <c r="A1887" s="5">
        <f t="shared" si="30"/>
        <v>45366</v>
      </c>
      <c r="B1887" t="s">
        <v>2861</v>
      </c>
      <c r="C1887" s="2">
        <v>45366</v>
      </c>
      <c r="D1887" s="3">
        <v>68.010000000000005</v>
      </c>
      <c r="E1887" s="3">
        <v>67.19</v>
      </c>
      <c r="F1887" s="3">
        <v>66.77</v>
      </c>
      <c r="G1887" s="3">
        <v>66.63</v>
      </c>
      <c r="H1887" s="3">
        <v>67.13</v>
      </c>
      <c r="I1887" s="3">
        <v>69.23</v>
      </c>
      <c r="J1887" s="3">
        <v>69.53</v>
      </c>
      <c r="K1887" s="3">
        <v>77.83</v>
      </c>
      <c r="L1887" s="3">
        <v>83.13</v>
      </c>
      <c r="M1887" s="3">
        <v>84.23</v>
      </c>
      <c r="N1887" s="3">
        <v>84.18</v>
      </c>
      <c r="O1887" s="3">
        <v>81.13</v>
      </c>
      <c r="P1887" s="3">
        <v>77.23</v>
      </c>
      <c r="Q1887" s="3">
        <v>73.78</v>
      </c>
      <c r="R1887" s="3">
        <v>70.5</v>
      </c>
      <c r="S1887" s="3">
        <v>70.5</v>
      </c>
      <c r="T1887" s="3">
        <v>71.8</v>
      </c>
      <c r="U1887" s="3">
        <v>74.209999999999994</v>
      </c>
      <c r="V1887" s="3">
        <v>76.709999999999994</v>
      </c>
      <c r="W1887" s="3">
        <v>79.41</v>
      </c>
      <c r="X1887" s="3">
        <v>82.41</v>
      </c>
      <c r="Y1887" s="3">
        <v>85.22</v>
      </c>
      <c r="Z1887" s="3">
        <v>87.22</v>
      </c>
      <c r="AA1887" s="3">
        <v>80.89</v>
      </c>
      <c r="AB1887" s="3">
        <v>72.39</v>
      </c>
      <c r="AC1887" s="3">
        <v>68.540000000000006</v>
      </c>
      <c r="AD1887" s="3">
        <v>65.760000000000005</v>
      </c>
      <c r="AE1887" s="3">
        <v>66.38</v>
      </c>
      <c r="AF1887" s="3">
        <v>66.73</v>
      </c>
      <c r="AG1887" s="3">
        <v>68.709999999999994</v>
      </c>
      <c r="AH1887" s="3">
        <v>72.209999999999994</v>
      </c>
      <c r="AI1887" s="3">
        <v>75.510000000000005</v>
      </c>
      <c r="AJ1887" s="3">
        <v>78.75</v>
      </c>
      <c r="AK1887" s="3">
        <v>80.959999999999994</v>
      </c>
      <c r="AL1887" s="3">
        <v>80.41</v>
      </c>
      <c r="AM1887" s="3">
        <v>77.97</v>
      </c>
      <c r="AN1887" s="3">
        <v>73.77</v>
      </c>
      <c r="AO1887" s="3">
        <v>70.47</v>
      </c>
      <c r="AP1887" s="3">
        <v>66.41</v>
      </c>
      <c r="AQ1887" s="3">
        <v>61.14</v>
      </c>
      <c r="AR1887" s="3">
        <v>61.9</v>
      </c>
      <c r="AS1887" s="3">
        <v>65.010000000000005</v>
      </c>
      <c r="AT1887" s="3">
        <v>70.010000000000005</v>
      </c>
      <c r="AU1887" s="3">
        <v>73.7</v>
      </c>
      <c r="AV1887" s="3">
        <v>77.739999999999995</v>
      </c>
      <c r="AW1887" s="3">
        <v>83.14</v>
      </c>
      <c r="AX1887" s="3">
        <v>84.05</v>
      </c>
      <c r="AY1887" s="3">
        <v>81.790000000000006</v>
      </c>
    </row>
    <row r="1888" spans="1:51" x14ac:dyDescent="0.35">
      <c r="A1888" s="5">
        <f t="shared" si="30"/>
        <v>45369</v>
      </c>
      <c r="B1888" t="s">
        <v>2862</v>
      </c>
      <c r="C1888" s="2">
        <v>45369</v>
      </c>
      <c r="D1888" s="3">
        <v>73.260000000000005</v>
      </c>
      <c r="E1888" s="3">
        <v>72</v>
      </c>
      <c r="F1888" s="3">
        <v>71.290000000000006</v>
      </c>
      <c r="G1888" s="3">
        <v>70.98</v>
      </c>
      <c r="H1888" s="3">
        <v>71.5</v>
      </c>
      <c r="I1888" s="3">
        <v>73.599999999999994</v>
      </c>
      <c r="J1888" s="3">
        <v>73.849999999999994</v>
      </c>
      <c r="K1888" s="3">
        <v>81.7</v>
      </c>
      <c r="L1888" s="3">
        <v>86.44</v>
      </c>
      <c r="M1888" s="3">
        <v>87.73</v>
      </c>
      <c r="N1888" s="3">
        <v>87.76</v>
      </c>
      <c r="O1888" s="3">
        <v>84.7</v>
      </c>
      <c r="P1888" s="3">
        <v>79.83</v>
      </c>
      <c r="Q1888" s="3">
        <v>76.38</v>
      </c>
      <c r="R1888" s="3">
        <v>73.099999999999994</v>
      </c>
      <c r="S1888" s="3">
        <v>73.099999999999994</v>
      </c>
      <c r="T1888" s="3">
        <v>74.400000000000006</v>
      </c>
      <c r="U1888" s="3">
        <v>76.81</v>
      </c>
      <c r="V1888" s="3">
        <v>80.11</v>
      </c>
      <c r="W1888" s="3">
        <v>82.81</v>
      </c>
      <c r="X1888" s="3">
        <v>85.81</v>
      </c>
      <c r="Y1888" s="3">
        <v>88.62</v>
      </c>
      <c r="Z1888" s="3">
        <v>90.62</v>
      </c>
      <c r="AA1888" s="3">
        <v>84.29</v>
      </c>
      <c r="AB1888" s="3">
        <v>74.59</v>
      </c>
      <c r="AC1888" s="3">
        <v>70.14</v>
      </c>
      <c r="AD1888" s="3">
        <v>67.36</v>
      </c>
      <c r="AE1888" s="3">
        <v>67.98</v>
      </c>
      <c r="AF1888" s="3">
        <v>68.33</v>
      </c>
      <c r="AG1888" s="3">
        <v>70.31</v>
      </c>
      <c r="AH1888" s="3">
        <v>73.31</v>
      </c>
      <c r="AI1888" s="3">
        <v>76.61</v>
      </c>
      <c r="AJ1888" s="3">
        <v>79.849999999999994</v>
      </c>
      <c r="AK1888" s="3">
        <v>82.06</v>
      </c>
      <c r="AL1888" s="3">
        <v>81.510000000000005</v>
      </c>
      <c r="AM1888" s="3">
        <v>79.069999999999993</v>
      </c>
      <c r="AN1888" s="3">
        <v>74.87</v>
      </c>
      <c r="AO1888" s="3">
        <v>71.569999999999993</v>
      </c>
      <c r="AP1888" s="3">
        <v>67.510000000000005</v>
      </c>
      <c r="AQ1888" s="3">
        <v>62.24</v>
      </c>
      <c r="AR1888" s="3">
        <v>63</v>
      </c>
      <c r="AS1888" s="3">
        <v>66.11</v>
      </c>
      <c r="AT1888" s="3">
        <v>71.11</v>
      </c>
      <c r="AU1888" s="3">
        <v>74.8</v>
      </c>
      <c r="AV1888" s="3">
        <v>78.84</v>
      </c>
      <c r="AW1888" s="3">
        <v>84.24</v>
      </c>
      <c r="AX1888" s="3">
        <v>85.15</v>
      </c>
      <c r="AY1888" s="3">
        <v>82.89</v>
      </c>
    </row>
    <row r="1889" spans="1:51" x14ac:dyDescent="0.35">
      <c r="A1889" s="5">
        <f t="shared" si="30"/>
        <v>45370</v>
      </c>
      <c r="B1889" t="s">
        <v>2863</v>
      </c>
      <c r="C1889" s="2">
        <v>45370</v>
      </c>
      <c r="D1889" s="3">
        <v>73.7</v>
      </c>
      <c r="E1889" s="3">
        <v>72.22</v>
      </c>
      <c r="F1889" s="3">
        <v>71.44</v>
      </c>
      <c r="G1889" s="3">
        <v>71.06</v>
      </c>
      <c r="H1889" s="3">
        <v>71.52</v>
      </c>
      <c r="I1889" s="3">
        <v>73.59</v>
      </c>
      <c r="J1889" s="3">
        <v>73.83</v>
      </c>
      <c r="K1889" s="3">
        <v>82.1</v>
      </c>
      <c r="L1889" s="3">
        <v>86.94</v>
      </c>
      <c r="M1889" s="3">
        <v>87.76</v>
      </c>
      <c r="N1889" s="3">
        <v>87.79</v>
      </c>
      <c r="O1889" s="3">
        <v>84.72</v>
      </c>
      <c r="P1889" s="3">
        <v>79.92</v>
      </c>
      <c r="Q1889" s="3">
        <v>76.47</v>
      </c>
      <c r="R1889" s="3">
        <v>73.19</v>
      </c>
      <c r="S1889" s="3">
        <v>73.19</v>
      </c>
      <c r="T1889" s="3">
        <v>74.489999999999995</v>
      </c>
      <c r="U1889" s="3">
        <v>76.900000000000006</v>
      </c>
      <c r="V1889" s="3">
        <v>80.06</v>
      </c>
      <c r="W1889" s="3">
        <v>82.76</v>
      </c>
      <c r="X1889" s="3">
        <v>85.76</v>
      </c>
      <c r="Y1889" s="3">
        <v>88.57</v>
      </c>
      <c r="Z1889" s="3">
        <v>90.57</v>
      </c>
      <c r="AA1889" s="3">
        <v>84.24</v>
      </c>
      <c r="AB1889" s="3">
        <v>73.849999999999994</v>
      </c>
      <c r="AC1889" s="3">
        <v>69.599999999999994</v>
      </c>
      <c r="AD1889" s="3">
        <v>66.819999999999993</v>
      </c>
      <c r="AE1889" s="3">
        <v>67.44</v>
      </c>
      <c r="AF1889" s="3">
        <v>67.790000000000006</v>
      </c>
      <c r="AG1889" s="3">
        <v>69.77</v>
      </c>
      <c r="AH1889" s="3">
        <v>73.17</v>
      </c>
      <c r="AI1889" s="3">
        <v>76.47</v>
      </c>
      <c r="AJ1889" s="3">
        <v>79.709999999999994</v>
      </c>
      <c r="AK1889" s="3">
        <v>81.92</v>
      </c>
      <c r="AL1889" s="3">
        <v>81.37</v>
      </c>
      <c r="AM1889" s="3">
        <v>78.930000000000007</v>
      </c>
      <c r="AN1889" s="3">
        <v>74.73</v>
      </c>
      <c r="AO1889" s="3">
        <v>71.430000000000007</v>
      </c>
      <c r="AP1889" s="3">
        <v>67.37</v>
      </c>
      <c r="AQ1889" s="3">
        <v>62.1</v>
      </c>
      <c r="AR1889" s="3">
        <v>62.86</v>
      </c>
      <c r="AS1889" s="3">
        <v>65.97</v>
      </c>
      <c r="AT1889" s="3">
        <v>70.97</v>
      </c>
      <c r="AU1889" s="3">
        <v>74.66</v>
      </c>
      <c r="AV1889" s="3">
        <v>78.7</v>
      </c>
      <c r="AW1889" s="3">
        <v>84.1</v>
      </c>
      <c r="AX1889" s="3">
        <v>85.01</v>
      </c>
      <c r="AY1889" s="3">
        <v>82.75</v>
      </c>
    </row>
    <row r="1890" spans="1:51" x14ac:dyDescent="0.35">
      <c r="A1890" s="5">
        <f t="shared" si="30"/>
        <v>45371</v>
      </c>
      <c r="B1890" t="s">
        <v>2866</v>
      </c>
      <c r="C1890" s="2">
        <v>45371</v>
      </c>
      <c r="D1890" s="3">
        <v>71.38</v>
      </c>
      <c r="E1890" s="3">
        <v>69.84</v>
      </c>
      <c r="F1890" s="3">
        <v>68.59</v>
      </c>
      <c r="G1890" s="3">
        <v>68.099999999999994</v>
      </c>
      <c r="H1890" s="3">
        <v>68.48</v>
      </c>
      <c r="I1890" s="3">
        <v>70.78</v>
      </c>
      <c r="J1890" s="3">
        <v>71.13</v>
      </c>
      <c r="K1890" s="3">
        <v>79.8</v>
      </c>
      <c r="L1890" s="3">
        <v>84.63</v>
      </c>
      <c r="M1890" s="3">
        <v>85.53</v>
      </c>
      <c r="N1890" s="3">
        <v>85.53</v>
      </c>
      <c r="O1890" s="3">
        <v>82.43</v>
      </c>
      <c r="P1890" s="3">
        <v>78.650000000000006</v>
      </c>
      <c r="Q1890" s="3">
        <v>75.19</v>
      </c>
      <c r="R1890" s="3">
        <v>71.91</v>
      </c>
      <c r="S1890" s="3">
        <v>71.91</v>
      </c>
      <c r="T1890" s="3">
        <v>73.209999999999994</v>
      </c>
      <c r="U1890" s="3">
        <v>75.62</v>
      </c>
      <c r="V1890" s="3">
        <v>78.73</v>
      </c>
      <c r="W1890" s="3">
        <v>81.41</v>
      </c>
      <c r="X1890" s="3">
        <v>84.39</v>
      </c>
      <c r="Y1890" s="3">
        <v>87.17</v>
      </c>
      <c r="Z1890" s="3">
        <v>89.13</v>
      </c>
      <c r="AA1890" s="3">
        <v>82.72</v>
      </c>
      <c r="AB1890" s="3">
        <v>72.17</v>
      </c>
      <c r="AC1890" s="3">
        <v>68.02</v>
      </c>
      <c r="AD1890" s="3">
        <v>65.23</v>
      </c>
      <c r="AE1890" s="3">
        <v>65.849999999999994</v>
      </c>
      <c r="AF1890" s="3">
        <v>66.2</v>
      </c>
      <c r="AG1890" s="3">
        <v>68.180000000000007</v>
      </c>
      <c r="AH1890" s="3">
        <v>72.12</v>
      </c>
      <c r="AI1890" s="3">
        <v>75.42</v>
      </c>
      <c r="AJ1890" s="3">
        <v>78.66</v>
      </c>
      <c r="AK1890" s="3">
        <v>80.87</v>
      </c>
      <c r="AL1890" s="3">
        <v>80.319999999999993</v>
      </c>
      <c r="AM1890" s="3">
        <v>77.88</v>
      </c>
      <c r="AN1890" s="3">
        <v>74.680000000000007</v>
      </c>
      <c r="AO1890" s="3">
        <v>71.59</v>
      </c>
      <c r="AP1890" s="3">
        <v>67.53</v>
      </c>
      <c r="AQ1890" s="3">
        <v>62.26</v>
      </c>
      <c r="AR1890" s="3">
        <v>63.02</v>
      </c>
      <c r="AS1890" s="3">
        <v>66.13</v>
      </c>
      <c r="AT1890" s="3">
        <v>71.14</v>
      </c>
      <c r="AU1890" s="3">
        <v>74.83</v>
      </c>
      <c r="AV1890" s="3">
        <v>78.87</v>
      </c>
      <c r="AW1890" s="3">
        <v>84.27</v>
      </c>
      <c r="AX1890" s="3">
        <v>85.18</v>
      </c>
      <c r="AY1890" s="3">
        <v>82.92</v>
      </c>
    </row>
    <row r="1891" spans="1:51" x14ac:dyDescent="0.35">
      <c r="A1891" s="5">
        <f t="shared" si="30"/>
        <v>45372</v>
      </c>
      <c r="B1891" t="s">
        <v>2867</v>
      </c>
      <c r="C1891" s="2">
        <v>45372</v>
      </c>
      <c r="D1891" s="3">
        <v>68.37</v>
      </c>
      <c r="E1891" s="3">
        <v>67.03</v>
      </c>
      <c r="F1891" s="3">
        <v>65.930000000000007</v>
      </c>
      <c r="G1891" s="3">
        <v>65.180000000000007</v>
      </c>
      <c r="H1891" s="3">
        <v>66.02</v>
      </c>
      <c r="I1891" s="3">
        <v>68.540000000000006</v>
      </c>
      <c r="J1891" s="3">
        <v>68.66</v>
      </c>
      <c r="K1891" s="3">
        <v>77.680000000000007</v>
      </c>
      <c r="L1891" s="3">
        <v>82.51</v>
      </c>
      <c r="M1891" s="3">
        <v>83.66</v>
      </c>
      <c r="N1891" s="3">
        <v>83.71</v>
      </c>
      <c r="O1891" s="3">
        <v>80.56</v>
      </c>
      <c r="P1891" s="3">
        <v>76.95</v>
      </c>
      <c r="Q1891" s="3">
        <v>73.489999999999995</v>
      </c>
      <c r="R1891" s="3">
        <v>70.209999999999994</v>
      </c>
      <c r="S1891" s="3">
        <v>70.209999999999994</v>
      </c>
      <c r="T1891" s="3">
        <v>71.510000000000005</v>
      </c>
      <c r="U1891" s="3">
        <v>73.92</v>
      </c>
      <c r="V1891" s="3">
        <v>77.38</v>
      </c>
      <c r="W1891" s="3">
        <v>80.06</v>
      </c>
      <c r="X1891" s="3">
        <v>83.04</v>
      </c>
      <c r="Y1891" s="3">
        <v>85.82</v>
      </c>
      <c r="Z1891" s="3">
        <v>87.78</v>
      </c>
      <c r="AA1891" s="3">
        <v>81.37</v>
      </c>
      <c r="AB1891" s="3">
        <v>71.819999999999993</v>
      </c>
      <c r="AC1891" s="3">
        <v>67.97</v>
      </c>
      <c r="AD1891" s="3">
        <v>65.180000000000007</v>
      </c>
      <c r="AE1891" s="3">
        <v>65.8</v>
      </c>
      <c r="AF1891" s="3">
        <v>66.150000000000006</v>
      </c>
      <c r="AG1891" s="3">
        <v>68.13</v>
      </c>
      <c r="AH1891" s="3">
        <v>71.819999999999993</v>
      </c>
      <c r="AI1891" s="3">
        <v>75.12</v>
      </c>
      <c r="AJ1891" s="3">
        <v>78.36</v>
      </c>
      <c r="AK1891" s="3">
        <v>80.569999999999993</v>
      </c>
      <c r="AL1891" s="3">
        <v>80.02</v>
      </c>
      <c r="AM1891" s="3">
        <v>77.58</v>
      </c>
      <c r="AN1891" s="3">
        <v>73.88</v>
      </c>
      <c r="AO1891" s="3">
        <v>70.790000000000006</v>
      </c>
      <c r="AP1891" s="3">
        <v>66.73</v>
      </c>
      <c r="AQ1891" s="3">
        <v>61.46</v>
      </c>
      <c r="AR1891" s="3">
        <v>62.22</v>
      </c>
      <c r="AS1891" s="3">
        <v>65.33</v>
      </c>
      <c r="AT1891" s="3">
        <v>70.34</v>
      </c>
      <c r="AU1891" s="3">
        <v>74.03</v>
      </c>
      <c r="AV1891" s="3">
        <v>78.069999999999993</v>
      </c>
      <c r="AW1891" s="3">
        <v>83.47</v>
      </c>
      <c r="AX1891" s="3">
        <v>84.38</v>
      </c>
      <c r="AY1891" s="3">
        <v>82.12</v>
      </c>
    </row>
    <row r="1892" spans="1:51" x14ac:dyDescent="0.35">
      <c r="A1892" s="5">
        <f t="shared" si="30"/>
        <v>45373</v>
      </c>
      <c r="B1892" t="s">
        <v>2868</v>
      </c>
      <c r="C1892" s="2">
        <v>45373</v>
      </c>
      <c r="D1892" s="3">
        <v>71.739999999999995</v>
      </c>
      <c r="E1892" s="3">
        <v>70.52</v>
      </c>
      <c r="F1892" s="3">
        <v>69.13</v>
      </c>
      <c r="G1892" s="3">
        <v>68.430000000000007</v>
      </c>
      <c r="H1892" s="3">
        <v>69.27</v>
      </c>
      <c r="I1892" s="3">
        <v>71.81</v>
      </c>
      <c r="J1892" s="3">
        <v>71.930000000000007</v>
      </c>
      <c r="K1892" s="3">
        <v>80.930000000000007</v>
      </c>
      <c r="L1892" s="3">
        <v>85.73</v>
      </c>
      <c r="M1892" s="3">
        <v>86.88</v>
      </c>
      <c r="N1892" s="3">
        <v>86.88</v>
      </c>
      <c r="O1892" s="3">
        <v>83.78</v>
      </c>
      <c r="P1892" s="3">
        <v>79.72</v>
      </c>
      <c r="Q1892" s="3">
        <v>76.260000000000005</v>
      </c>
      <c r="R1892" s="3">
        <v>72.98</v>
      </c>
      <c r="S1892" s="3">
        <v>72.98</v>
      </c>
      <c r="T1892" s="3">
        <v>74.28</v>
      </c>
      <c r="U1892" s="3">
        <v>76.69</v>
      </c>
      <c r="V1892" s="3">
        <v>79.86</v>
      </c>
      <c r="W1892" s="3">
        <v>82.54</v>
      </c>
      <c r="X1892" s="3">
        <v>85.52</v>
      </c>
      <c r="Y1892" s="3">
        <v>88.3</v>
      </c>
      <c r="Z1892" s="3">
        <v>90.26</v>
      </c>
      <c r="AA1892" s="3">
        <v>83.85</v>
      </c>
      <c r="AB1892" s="3">
        <v>73.2</v>
      </c>
      <c r="AC1892" s="3">
        <v>69.349999999999994</v>
      </c>
      <c r="AD1892" s="3">
        <v>66.56</v>
      </c>
      <c r="AE1892" s="3">
        <v>67.180000000000007</v>
      </c>
      <c r="AF1892" s="3">
        <v>67.53</v>
      </c>
      <c r="AG1892" s="3">
        <v>69.510000000000005</v>
      </c>
      <c r="AH1892" s="3">
        <v>72.73</v>
      </c>
      <c r="AI1892" s="3">
        <v>76.03</v>
      </c>
      <c r="AJ1892" s="3">
        <v>79.27</v>
      </c>
      <c r="AK1892" s="3">
        <v>81.48</v>
      </c>
      <c r="AL1892" s="3">
        <v>80.930000000000007</v>
      </c>
      <c r="AM1892" s="3">
        <v>78.489999999999995</v>
      </c>
      <c r="AN1892" s="3">
        <v>74.790000000000006</v>
      </c>
      <c r="AO1892" s="3">
        <v>71.7</v>
      </c>
      <c r="AP1892" s="3">
        <v>67.64</v>
      </c>
      <c r="AQ1892" s="3">
        <v>62.37</v>
      </c>
      <c r="AR1892" s="3">
        <v>63.13</v>
      </c>
      <c r="AS1892" s="3">
        <v>66.239999999999995</v>
      </c>
      <c r="AT1892" s="3">
        <v>71.25</v>
      </c>
      <c r="AU1892" s="3">
        <v>74.94</v>
      </c>
      <c r="AV1892" s="3">
        <v>78.98</v>
      </c>
      <c r="AW1892" s="3">
        <v>84.38</v>
      </c>
      <c r="AX1892" s="3">
        <v>85.29</v>
      </c>
      <c r="AY1892" s="3">
        <v>83.03</v>
      </c>
    </row>
    <row r="1893" spans="1:51" x14ac:dyDescent="0.35">
      <c r="A1893" s="5">
        <f t="shared" si="30"/>
        <v>45376</v>
      </c>
      <c r="B1893" t="s">
        <v>2869</v>
      </c>
      <c r="C1893" s="2">
        <v>45376</v>
      </c>
      <c r="D1893" s="3">
        <v>73.41</v>
      </c>
      <c r="E1893" s="3">
        <v>72.36</v>
      </c>
      <c r="F1893" s="3">
        <v>71.02</v>
      </c>
      <c r="G1893" s="3">
        <v>70.27</v>
      </c>
      <c r="H1893" s="3">
        <v>71.05</v>
      </c>
      <c r="I1893" s="3">
        <v>73.569999999999993</v>
      </c>
      <c r="J1893" s="3">
        <v>73.849999999999994</v>
      </c>
      <c r="K1893" s="3">
        <v>83.25</v>
      </c>
      <c r="L1893" s="3">
        <v>88.04</v>
      </c>
      <c r="M1893" s="3">
        <v>89.15</v>
      </c>
      <c r="N1893" s="3">
        <v>89.08</v>
      </c>
      <c r="O1893" s="3">
        <v>85.98</v>
      </c>
      <c r="P1893" s="3">
        <v>81.75</v>
      </c>
      <c r="Q1893" s="3">
        <v>78.290000000000006</v>
      </c>
      <c r="R1893" s="3">
        <v>75.010000000000005</v>
      </c>
      <c r="S1893" s="3">
        <v>75.010000000000005</v>
      </c>
      <c r="T1893" s="3">
        <v>76.31</v>
      </c>
      <c r="U1893" s="3">
        <v>78.72</v>
      </c>
      <c r="V1893" s="3">
        <v>81.75</v>
      </c>
      <c r="W1893" s="3">
        <v>84.43</v>
      </c>
      <c r="X1893" s="3">
        <v>87.41</v>
      </c>
      <c r="Y1893" s="3">
        <v>90.19</v>
      </c>
      <c r="Z1893" s="3">
        <v>92.15</v>
      </c>
      <c r="AA1893" s="3">
        <v>85.74</v>
      </c>
      <c r="AB1893" s="3">
        <v>74.64</v>
      </c>
      <c r="AC1893" s="3">
        <v>70.739999999999995</v>
      </c>
      <c r="AD1893" s="3">
        <v>67.84</v>
      </c>
      <c r="AE1893" s="3">
        <v>68.459999999999994</v>
      </c>
      <c r="AF1893" s="3">
        <v>68.81</v>
      </c>
      <c r="AG1893" s="3">
        <v>70.790000000000006</v>
      </c>
      <c r="AH1893" s="3">
        <v>74.290000000000006</v>
      </c>
      <c r="AI1893" s="3">
        <v>77.73</v>
      </c>
      <c r="AJ1893" s="3">
        <v>80.97</v>
      </c>
      <c r="AK1893" s="3">
        <v>83.18</v>
      </c>
      <c r="AL1893" s="3">
        <v>82.63</v>
      </c>
      <c r="AM1893" s="3">
        <v>80.19</v>
      </c>
      <c r="AN1893" s="3">
        <v>76.09</v>
      </c>
      <c r="AO1893" s="3">
        <v>73</v>
      </c>
      <c r="AP1893" s="3">
        <v>68.94</v>
      </c>
      <c r="AQ1893" s="3">
        <v>63.67</v>
      </c>
      <c r="AR1893" s="3">
        <v>64.430000000000007</v>
      </c>
      <c r="AS1893" s="3">
        <v>67.540000000000006</v>
      </c>
      <c r="AT1893" s="3">
        <v>72.14</v>
      </c>
      <c r="AU1893" s="3">
        <v>75.83</v>
      </c>
      <c r="AV1893" s="3">
        <v>79.87</v>
      </c>
      <c r="AW1893" s="3">
        <v>85.27</v>
      </c>
      <c r="AX1893" s="3">
        <v>86.18</v>
      </c>
      <c r="AY1893" s="3">
        <v>83.92</v>
      </c>
    </row>
    <row r="1894" spans="1:51" x14ac:dyDescent="0.35">
      <c r="A1894" s="5">
        <f t="shared" si="30"/>
        <v>45377</v>
      </c>
      <c r="B1894" t="s">
        <v>2870</v>
      </c>
      <c r="C1894" s="2">
        <v>45377</v>
      </c>
      <c r="D1894" s="3">
        <v>69.14</v>
      </c>
      <c r="E1894" s="3">
        <v>68.81</v>
      </c>
      <c r="F1894" s="3">
        <v>67.8</v>
      </c>
      <c r="G1894" s="3">
        <v>67.2</v>
      </c>
      <c r="H1894" s="3">
        <v>68.040000000000006</v>
      </c>
      <c r="I1894" s="3">
        <v>70.56</v>
      </c>
      <c r="J1894" s="3">
        <v>71.010000000000005</v>
      </c>
      <c r="K1894" s="3">
        <v>80.489999999999995</v>
      </c>
      <c r="L1894" s="3">
        <v>85.29</v>
      </c>
      <c r="M1894" s="3">
        <v>86.41</v>
      </c>
      <c r="N1894" s="3">
        <v>86.35</v>
      </c>
      <c r="O1894" s="3">
        <v>83.25</v>
      </c>
      <c r="P1894" s="3">
        <v>79.55</v>
      </c>
      <c r="Q1894" s="3">
        <v>76.239999999999995</v>
      </c>
      <c r="R1894" s="3">
        <v>73.040000000000006</v>
      </c>
      <c r="S1894" s="3">
        <v>73.040000000000006</v>
      </c>
      <c r="T1894" s="3">
        <v>74.349999999999994</v>
      </c>
      <c r="U1894" s="3">
        <v>76.760000000000005</v>
      </c>
      <c r="V1894" s="3">
        <v>79.959999999999994</v>
      </c>
      <c r="W1894" s="3">
        <v>82.67</v>
      </c>
      <c r="X1894" s="3">
        <v>85.65</v>
      </c>
      <c r="Y1894" s="3">
        <v>88.43</v>
      </c>
      <c r="Z1894" s="3">
        <v>90.4</v>
      </c>
      <c r="AA1894" s="3">
        <v>83.99</v>
      </c>
      <c r="AB1894" s="3">
        <v>73.260000000000005</v>
      </c>
      <c r="AC1894" s="3">
        <v>69.459999999999994</v>
      </c>
      <c r="AD1894" s="3">
        <v>66.56</v>
      </c>
      <c r="AE1894" s="3">
        <v>67.180000000000007</v>
      </c>
      <c r="AF1894" s="3">
        <v>67.53</v>
      </c>
      <c r="AG1894" s="3">
        <v>69.510000000000005</v>
      </c>
      <c r="AH1894" s="3">
        <v>73.31</v>
      </c>
      <c r="AI1894" s="3">
        <v>76.75</v>
      </c>
      <c r="AJ1894" s="3">
        <v>79.989999999999995</v>
      </c>
      <c r="AK1894" s="3">
        <v>82.2</v>
      </c>
      <c r="AL1894" s="3">
        <v>81.650000000000006</v>
      </c>
      <c r="AM1894" s="3">
        <v>79.209999999999994</v>
      </c>
      <c r="AN1894" s="3">
        <v>75.41</v>
      </c>
      <c r="AO1894" s="3">
        <v>72.319999999999993</v>
      </c>
      <c r="AP1894" s="3">
        <v>68.260000000000005</v>
      </c>
      <c r="AQ1894" s="3">
        <v>62.99</v>
      </c>
      <c r="AR1894" s="3">
        <v>63.75</v>
      </c>
      <c r="AS1894" s="3">
        <v>66.86</v>
      </c>
      <c r="AT1894" s="3">
        <v>71.459999999999994</v>
      </c>
      <c r="AU1894" s="3">
        <v>75.150000000000006</v>
      </c>
      <c r="AV1894" s="3">
        <v>79.19</v>
      </c>
      <c r="AW1894" s="3">
        <v>84.59</v>
      </c>
      <c r="AX1894" s="3">
        <v>85.5</v>
      </c>
      <c r="AY1894" s="3">
        <v>83.24</v>
      </c>
    </row>
    <row r="1895" spans="1:51" x14ac:dyDescent="0.35">
      <c r="A1895" s="5">
        <f t="shared" si="30"/>
        <v>45378</v>
      </c>
      <c r="B1895" t="s">
        <v>2871</v>
      </c>
      <c r="C1895" s="2">
        <v>45378</v>
      </c>
      <c r="D1895" s="3">
        <v>69.22</v>
      </c>
      <c r="E1895" s="3">
        <v>69.56</v>
      </c>
      <c r="F1895" s="3">
        <v>68.900000000000006</v>
      </c>
      <c r="G1895" s="3">
        <v>68.39</v>
      </c>
      <c r="H1895" s="3">
        <v>69.010000000000005</v>
      </c>
      <c r="I1895" s="3">
        <v>71.56</v>
      </c>
      <c r="J1895" s="3">
        <v>72.510000000000005</v>
      </c>
      <c r="K1895" s="3">
        <v>81.75</v>
      </c>
      <c r="L1895" s="3">
        <v>86.41</v>
      </c>
      <c r="M1895" s="3">
        <v>87.82</v>
      </c>
      <c r="N1895" s="3">
        <v>87.76</v>
      </c>
      <c r="O1895" s="3">
        <v>84.66</v>
      </c>
      <c r="P1895" s="3">
        <v>81</v>
      </c>
      <c r="Q1895" s="3">
        <v>77.69</v>
      </c>
      <c r="R1895" s="3">
        <v>74.489999999999995</v>
      </c>
      <c r="S1895" s="3">
        <v>74.489999999999995</v>
      </c>
      <c r="T1895" s="3">
        <v>75.8</v>
      </c>
      <c r="U1895" s="3">
        <v>78.209999999999994</v>
      </c>
      <c r="V1895" s="3">
        <v>81.41</v>
      </c>
      <c r="W1895" s="3">
        <v>84.12</v>
      </c>
      <c r="X1895" s="3">
        <v>87.1</v>
      </c>
      <c r="Y1895" s="3">
        <v>89.88</v>
      </c>
      <c r="Z1895" s="3">
        <v>91.85</v>
      </c>
      <c r="AA1895" s="3">
        <v>85.44</v>
      </c>
      <c r="AB1895" s="3">
        <v>74.709999999999994</v>
      </c>
      <c r="AC1895" s="3">
        <v>71.11</v>
      </c>
      <c r="AD1895" s="3">
        <v>68.209999999999994</v>
      </c>
      <c r="AE1895" s="3">
        <v>68.83</v>
      </c>
      <c r="AF1895" s="3">
        <v>69.180000000000007</v>
      </c>
      <c r="AG1895" s="3">
        <v>71.16</v>
      </c>
      <c r="AH1895" s="3">
        <v>74.66</v>
      </c>
      <c r="AI1895" s="3">
        <v>78.099999999999994</v>
      </c>
      <c r="AJ1895" s="3">
        <v>81.34</v>
      </c>
      <c r="AK1895" s="3">
        <v>83.55</v>
      </c>
      <c r="AL1895" s="3">
        <v>83</v>
      </c>
      <c r="AM1895" s="3">
        <v>80.56</v>
      </c>
      <c r="AN1895" s="3">
        <v>76.16</v>
      </c>
      <c r="AO1895" s="3">
        <v>73.069999999999993</v>
      </c>
      <c r="AP1895" s="3">
        <v>69.010000000000005</v>
      </c>
      <c r="AQ1895" s="3">
        <v>63.74</v>
      </c>
      <c r="AR1895" s="3">
        <v>64.5</v>
      </c>
      <c r="AS1895" s="3">
        <v>67.61</v>
      </c>
      <c r="AT1895" s="3">
        <v>72.209999999999994</v>
      </c>
      <c r="AU1895" s="3">
        <v>75.900000000000006</v>
      </c>
      <c r="AV1895" s="3">
        <v>79.94</v>
      </c>
      <c r="AW1895" s="3">
        <v>85.34</v>
      </c>
      <c r="AX1895" s="3">
        <v>86.25</v>
      </c>
      <c r="AY1895" s="3">
        <v>83.99</v>
      </c>
    </row>
    <row r="1896" spans="1:51" x14ac:dyDescent="0.35">
      <c r="A1896" s="5">
        <f t="shared" si="30"/>
        <v>45379</v>
      </c>
      <c r="B1896" t="s">
        <v>2872</v>
      </c>
      <c r="C1896" s="2">
        <v>45379</v>
      </c>
      <c r="D1896" s="3">
        <v>68.05</v>
      </c>
      <c r="E1896" s="3">
        <v>67.650000000000006</v>
      </c>
      <c r="F1896" s="3">
        <v>67.38</v>
      </c>
      <c r="G1896" s="3">
        <v>67.98</v>
      </c>
      <c r="H1896" s="3">
        <v>70.78</v>
      </c>
      <c r="I1896" s="3">
        <v>71.62</v>
      </c>
      <c r="J1896" s="3">
        <v>80.959999999999994</v>
      </c>
      <c r="K1896" s="3">
        <v>85.8</v>
      </c>
      <c r="L1896" s="3">
        <v>87.1</v>
      </c>
      <c r="M1896" s="3">
        <v>87</v>
      </c>
      <c r="N1896" s="3">
        <v>83.85</v>
      </c>
      <c r="O1896" s="3">
        <v>80.34</v>
      </c>
      <c r="P1896" s="3">
        <v>77.040000000000006</v>
      </c>
      <c r="Q1896" s="3">
        <v>73.84</v>
      </c>
      <c r="R1896" s="3">
        <v>73.84</v>
      </c>
      <c r="S1896" s="3">
        <v>75.150000000000006</v>
      </c>
      <c r="T1896" s="3">
        <v>77.56</v>
      </c>
      <c r="U1896" s="3">
        <v>80.540000000000006</v>
      </c>
      <c r="V1896" s="3">
        <v>83.05</v>
      </c>
      <c r="W1896" s="3">
        <v>85.99</v>
      </c>
      <c r="X1896" s="3">
        <v>88.77</v>
      </c>
      <c r="Y1896" s="3">
        <v>90.74</v>
      </c>
      <c r="Z1896" s="3">
        <v>84.33</v>
      </c>
      <c r="AA1896" s="3">
        <v>73.599999999999994</v>
      </c>
      <c r="AB1896" s="3">
        <v>70</v>
      </c>
      <c r="AC1896" s="3">
        <v>67.099999999999994</v>
      </c>
      <c r="AD1896" s="3">
        <v>67.72</v>
      </c>
      <c r="AE1896" s="3">
        <v>68.069999999999993</v>
      </c>
      <c r="AF1896" s="3">
        <v>70.05</v>
      </c>
      <c r="AG1896" s="3">
        <v>73.75</v>
      </c>
      <c r="AH1896" s="3">
        <v>77.19</v>
      </c>
      <c r="AI1896" s="3">
        <v>80.430000000000007</v>
      </c>
      <c r="AJ1896" s="3">
        <v>82.64</v>
      </c>
      <c r="AK1896" s="3">
        <v>82.09</v>
      </c>
      <c r="AL1896" s="3">
        <v>79.650000000000006</v>
      </c>
      <c r="AM1896" s="3">
        <v>75.650000000000006</v>
      </c>
      <c r="AN1896" s="3">
        <v>72.56</v>
      </c>
      <c r="AO1896" s="3">
        <v>68.5</v>
      </c>
      <c r="AP1896" s="3">
        <v>63.23</v>
      </c>
      <c r="AQ1896" s="3">
        <v>63.99</v>
      </c>
      <c r="AR1896" s="3">
        <v>67.099999999999994</v>
      </c>
      <c r="AS1896" s="3">
        <v>71.7</v>
      </c>
      <c r="AT1896" s="3">
        <v>75.39</v>
      </c>
      <c r="AU1896" s="3">
        <v>79.430000000000007</v>
      </c>
      <c r="AV1896" s="3">
        <v>84.83</v>
      </c>
      <c r="AW1896" s="3">
        <v>85.74</v>
      </c>
      <c r="AX1896" s="3">
        <v>83.48</v>
      </c>
      <c r="AY1896" s="3">
        <v>77.78</v>
      </c>
    </row>
    <row r="1897" spans="1:51" x14ac:dyDescent="0.35">
      <c r="A1897" s="5">
        <f t="shared" si="30"/>
        <v>45380</v>
      </c>
      <c r="B1897" t="s">
        <v>2873</v>
      </c>
      <c r="C1897" s="2">
        <v>45380</v>
      </c>
      <c r="D1897" s="3" t="e">
        <v>#N/A</v>
      </c>
      <c r="E1897" s="3" t="e">
        <v>#N/A</v>
      </c>
      <c r="F1897" s="3" t="e">
        <v>#N/A</v>
      </c>
      <c r="G1897" s="3" t="e">
        <v>#N/A</v>
      </c>
      <c r="H1897" s="3" t="e">
        <v>#N/A</v>
      </c>
      <c r="I1897" s="3" t="e">
        <v>#N/A</v>
      </c>
      <c r="J1897" s="3" t="e">
        <v>#N/A</v>
      </c>
      <c r="K1897" s="3" t="e">
        <v>#N/A</v>
      </c>
      <c r="L1897" s="3" t="e">
        <v>#N/A</v>
      </c>
      <c r="M1897" s="3" t="e">
        <v>#N/A</v>
      </c>
      <c r="N1897" s="3" t="e">
        <v>#N/A</v>
      </c>
      <c r="O1897" s="3" t="e">
        <v>#N/A</v>
      </c>
      <c r="P1897" s="3" t="e">
        <v>#N/A</v>
      </c>
      <c r="Q1897" s="3" t="e">
        <v>#N/A</v>
      </c>
      <c r="R1897" s="3" t="e">
        <v>#N/A</v>
      </c>
      <c r="S1897" s="3" t="e">
        <v>#N/A</v>
      </c>
      <c r="T1897" s="3" t="e">
        <v>#N/A</v>
      </c>
      <c r="U1897" s="3" t="e">
        <v>#N/A</v>
      </c>
      <c r="V1897" s="3" t="e">
        <v>#N/A</v>
      </c>
      <c r="W1897" s="3" t="e">
        <v>#N/A</v>
      </c>
      <c r="X1897" s="3" t="e">
        <v>#N/A</v>
      </c>
      <c r="Y1897" s="3" t="e">
        <v>#N/A</v>
      </c>
      <c r="Z1897" s="3" t="e">
        <v>#N/A</v>
      </c>
      <c r="AA1897" s="3" t="e">
        <v>#N/A</v>
      </c>
      <c r="AB1897" s="3" t="e">
        <v>#N/A</v>
      </c>
      <c r="AC1897" s="3" t="e">
        <v>#N/A</v>
      </c>
      <c r="AD1897" s="3" t="e">
        <v>#N/A</v>
      </c>
      <c r="AE1897" s="3" t="e">
        <v>#N/A</v>
      </c>
      <c r="AF1897" s="3" t="e">
        <v>#N/A</v>
      </c>
      <c r="AG1897" s="3" t="e">
        <v>#N/A</v>
      </c>
      <c r="AH1897" s="3" t="e">
        <v>#N/A</v>
      </c>
      <c r="AI1897" s="3" t="e">
        <v>#N/A</v>
      </c>
      <c r="AJ1897" s="3" t="e">
        <v>#N/A</v>
      </c>
      <c r="AK1897" s="3" t="e">
        <v>#N/A</v>
      </c>
      <c r="AL1897" s="3" t="e">
        <v>#N/A</v>
      </c>
      <c r="AM1897" s="3" t="e">
        <v>#N/A</v>
      </c>
      <c r="AN1897" s="3" t="e">
        <v>#N/A</v>
      </c>
      <c r="AO1897" s="3" t="e">
        <v>#N/A</v>
      </c>
      <c r="AP1897" s="3" t="e">
        <v>#N/A</v>
      </c>
      <c r="AQ1897" s="3" t="e">
        <v>#N/A</v>
      </c>
      <c r="AR1897" s="3" t="e">
        <v>#N/A</v>
      </c>
      <c r="AS1897" s="3" t="e">
        <v>#N/A</v>
      </c>
      <c r="AT1897" s="3" t="e">
        <v>#N/A</v>
      </c>
      <c r="AU1897" s="3" t="e">
        <v>#N/A</v>
      </c>
      <c r="AV1897" s="3" t="e">
        <v>#N/A</v>
      </c>
      <c r="AW1897" s="3" t="e">
        <v>#N/A</v>
      </c>
      <c r="AX1897" s="3" t="e">
        <v>#N/A</v>
      </c>
      <c r="AY1897" s="3" t="e">
        <v>#N/A</v>
      </c>
    </row>
    <row r="1898" spans="1:51" x14ac:dyDescent="0.35">
      <c r="A1898" s="5">
        <f t="shared" si="30"/>
        <v>45383</v>
      </c>
      <c r="B1898" t="s">
        <v>2874</v>
      </c>
      <c r="C1898" s="2">
        <v>45383</v>
      </c>
      <c r="D1898" s="3">
        <v>68.05</v>
      </c>
      <c r="E1898" s="3">
        <v>67.650000000000006</v>
      </c>
      <c r="F1898" s="3">
        <v>67.38</v>
      </c>
      <c r="G1898" s="3">
        <v>67.98</v>
      </c>
      <c r="H1898" s="3">
        <v>70.78</v>
      </c>
      <c r="I1898" s="3">
        <v>71.62</v>
      </c>
      <c r="J1898" s="3">
        <v>80.959999999999994</v>
      </c>
      <c r="K1898" s="3">
        <v>85.8</v>
      </c>
      <c r="L1898" s="3">
        <v>87.1</v>
      </c>
      <c r="M1898" s="3">
        <v>87</v>
      </c>
      <c r="N1898" s="3">
        <v>83.85</v>
      </c>
      <c r="O1898" s="3">
        <v>80.34</v>
      </c>
      <c r="P1898" s="3">
        <v>77.040000000000006</v>
      </c>
      <c r="Q1898" s="3">
        <v>73.84</v>
      </c>
      <c r="R1898" s="3">
        <v>73.84</v>
      </c>
      <c r="S1898" s="3">
        <v>75.150000000000006</v>
      </c>
      <c r="T1898" s="3">
        <v>77.56</v>
      </c>
      <c r="U1898" s="3">
        <v>80.540000000000006</v>
      </c>
      <c r="V1898" s="3">
        <v>83.05</v>
      </c>
      <c r="W1898" s="3">
        <v>85.99</v>
      </c>
      <c r="X1898" s="3">
        <v>88.77</v>
      </c>
      <c r="Y1898" s="3">
        <v>90.74</v>
      </c>
      <c r="Z1898" s="3">
        <v>84.33</v>
      </c>
      <c r="AA1898" s="3">
        <v>73.599999999999994</v>
      </c>
      <c r="AB1898" s="3">
        <v>70</v>
      </c>
      <c r="AC1898" s="3">
        <v>67.099999999999994</v>
      </c>
      <c r="AD1898" s="3">
        <v>67.72</v>
      </c>
      <c r="AE1898" s="3">
        <v>68.069999999999993</v>
      </c>
      <c r="AF1898" s="3">
        <v>70.05</v>
      </c>
      <c r="AG1898" s="3">
        <v>73.75</v>
      </c>
      <c r="AH1898" s="3">
        <v>77.19</v>
      </c>
      <c r="AI1898" s="3">
        <v>80.430000000000007</v>
      </c>
      <c r="AJ1898" s="3">
        <v>82.64</v>
      </c>
      <c r="AK1898" s="3">
        <v>82.09</v>
      </c>
      <c r="AL1898" s="3">
        <v>79.650000000000006</v>
      </c>
      <c r="AM1898" s="3">
        <v>75.650000000000006</v>
      </c>
      <c r="AN1898" s="3">
        <v>72.56</v>
      </c>
      <c r="AO1898" s="3">
        <v>68.5</v>
      </c>
      <c r="AP1898" s="3">
        <v>63.23</v>
      </c>
      <c r="AQ1898" s="3">
        <v>63.99</v>
      </c>
      <c r="AR1898" s="3">
        <v>67.099999999999994</v>
      </c>
      <c r="AS1898" s="3">
        <v>71.7</v>
      </c>
      <c r="AT1898" s="3">
        <v>75.39</v>
      </c>
      <c r="AU1898" s="3">
        <v>79.430000000000007</v>
      </c>
      <c r="AV1898" s="3">
        <v>84.83</v>
      </c>
      <c r="AW1898" s="3">
        <v>85.74</v>
      </c>
      <c r="AX1898" s="3">
        <v>83.48</v>
      </c>
      <c r="AY1898" s="3">
        <v>77.78</v>
      </c>
    </row>
    <row r="1899" spans="1:51" x14ac:dyDescent="0.35">
      <c r="A1899" s="5">
        <f t="shared" si="30"/>
        <v>45384</v>
      </c>
      <c r="B1899" t="s">
        <v>2875</v>
      </c>
      <c r="C1899" s="2">
        <v>45384</v>
      </c>
      <c r="D1899" s="3">
        <v>64.680000000000007</v>
      </c>
      <c r="E1899" s="3">
        <v>64.47</v>
      </c>
      <c r="F1899" s="3">
        <v>64.209999999999994</v>
      </c>
      <c r="G1899" s="3">
        <v>65.34</v>
      </c>
      <c r="H1899" s="3">
        <v>68.459999999999994</v>
      </c>
      <c r="I1899" s="3">
        <v>69.52</v>
      </c>
      <c r="J1899" s="3">
        <v>78.86</v>
      </c>
      <c r="K1899" s="3">
        <v>83.77</v>
      </c>
      <c r="L1899" s="3">
        <v>85.12</v>
      </c>
      <c r="M1899" s="3">
        <v>85.02</v>
      </c>
      <c r="N1899" s="3">
        <v>81.87</v>
      </c>
      <c r="O1899" s="3">
        <v>78.16</v>
      </c>
      <c r="P1899" s="3">
        <v>74.86</v>
      </c>
      <c r="Q1899" s="3">
        <v>71.86</v>
      </c>
      <c r="R1899" s="3">
        <v>71.86</v>
      </c>
      <c r="S1899" s="3">
        <v>73.17</v>
      </c>
      <c r="T1899" s="3">
        <v>75.58</v>
      </c>
      <c r="U1899" s="3">
        <v>78.66</v>
      </c>
      <c r="V1899" s="3">
        <v>81.17</v>
      </c>
      <c r="W1899" s="3">
        <v>84.11</v>
      </c>
      <c r="X1899" s="3">
        <v>86.89</v>
      </c>
      <c r="Y1899" s="3">
        <v>88.86</v>
      </c>
      <c r="Z1899" s="3">
        <v>82.45</v>
      </c>
      <c r="AA1899" s="3">
        <v>71.92</v>
      </c>
      <c r="AB1899" s="3">
        <v>68.42</v>
      </c>
      <c r="AC1899" s="3">
        <v>65.52</v>
      </c>
      <c r="AD1899" s="3">
        <v>66.14</v>
      </c>
      <c r="AE1899" s="3">
        <v>66.489999999999995</v>
      </c>
      <c r="AF1899" s="3">
        <v>68.47</v>
      </c>
      <c r="AG1899" s="3">
        <v>71.97</v>
      </c>
      <c r="AH1899" s="3">
        <v>75.31</v>
      </c>
      <c r="AI1899" s="3">
        <v>78.55</v>
      </c>
      <c r="AJ1899" s="3">
        <v>80.760000000000005</v>
      </c>
      <c r="AK1899" s="3">
        <v>80.209999999999994</v>
      </c>
      <c r="AL1899" s="3">
        <v>77.77</v>
      </c>
      <c r="AM1899" s="3">
        <v>74.27</v>
      </c>
      <c r="AN1899" s="3">
        <v>71.180000000000007</v>
      </c>
      <c r="AO1899" s="3">
        <v>67.62</v>
      </c>
      <c r="AP1899" s="3">
        <v>63.55</v>
      </c>
      <c r="AQ1899" s="3">
        <v>64.31</v>
      </c>
      <c r="AR1899" s="3">
        <v>67.42</v>
      </c>
      <c r="AS1899" s="3">
        <v>72.02</v>
      </c>
      <c r="AT1899" s="3">
        <v>75.709999999999994</v>
      </c>
      <c r="AU1899" s="3">
        <v>79.75</v>
      </c>
      <c r="AV1899" s="3">
        <v>85.15</v>
      </c>
      <c r="AW1899" s="3">
        <v>86.06</v>
      </c>
      <c r="AX1899" s="3">
        <v>83.8</v>
      </c>
      <c r="AY1899" s="3">
        <v>78.099999999999994</v>
      </c>
    </row>
    <row r="1900" spans="1:51" x14ac:dyDescent="0.35">
      <c r="A1900" s="5">
        <f t="shared" si="30"/>
        <v>45385</v>
      </c>
      <c r="B1900" t="s">
        <v>3216</v>
      </c>
      <c r="C1900" s="2">
        <v>45385</v>
      </c>
      <c r="D1900" s="3">
        <v>63.14</v>
      </c>
      <c r="E1900" s="3">
        <v>62.86</v>
      </c>
      <c r="F1900" s="3">
        <v>62.79</v>
      </c>
      <c r="G1900" s="3">
        <v>64.239999999999995</v>
      </c>
      <c r="H1900" s="3">
        <v>67.36</v>
      </c>
      <c r="I1900" s="3">
        <v>68.42</v>
      </c>
      <c r="J1900" s="3">
        <v>77.760000000000005</v>
      </c>
      <c r="K1900" s="3">
        <v>82.66</v>
      </c>
      <c r="L1900" s="3">
        <v>84.26</v>
      </c>
      <c r="M1900" s="3">
        <v>84.06</v>
      </c>
      <c r="N1900" s="3">
        <v>81.06</v>
      </c>
      <c r="O1900" s="3">
        <v>77.569999999999993</v>
      </c>
      <c r="P1900" s="3">
        <v>74.27</v>
      </c>
      <c r="Q1900" s="3">
        <v>71.27</v>
      </c>
      <c r="R1900" s="3">
        <v>71.209999999999994</v>
      </c>
      <c r="S1900" s="3">
        <v>72.52</v>
      </c>
      <c r="T1900" s="3">
        <v>74.930000000000007</v>
      </c>
      <c r="U1900" s="3">
        <v>78.61</v>
      </c>
      <c r="V1900" s="3">
        <v>81.12</v>
      </c>
      <c r="W1900" s="3">
        <v>83.76</v>
      </c>
      <c r="X1900" s="3">
        <v>86.34</v>
      </c>
      <c r="Y1900" s="3">
        <v>88.31</v>
      </c>
      <c r="Z1900" s="3">
        <v>81.900000000000006</v>
      </c>
      <c r="AA1900" s="3">
        <v>71.67</v>
      </c>
      <c r="AB1900" s="3">
        <v>68.17</v>
      </c>
      <c r="AC1900" s="3">
        <v>65.27</v>
      </c>
      <c r="AD1900" s="3">
        <v>65.89</v>
      </c>
      <c r="AE1900" s="3">
        <v>66.239999999999995</v>
      </c>
      <c r="AF1900" s="3">
        <v>68.22</v>
      </c>
      <c r="AG1900" s="3">
        <v>72.02</v>
      </c>
      <c r="AH1900" s="3">
        <v>75.36</v>
      </c>
      <c r="AI1900" s="3">
        <v>78.599999999999994</v>
      </c>
      <c r="AJ1900" s="3">
        <v>80.81</v>
      </c>
      <c r="AK1900" s="3">
        <v>80.260000000000005</v>
      </c>
      <c r="AL1900" s="3">
        <v>77.819999999999993</v>
      </c>
      <c r="AM1900" s="3">
        <v>73.819999999999993</v>
      </c>
      <c r="AN1900" s="3">
        <v>70.23</v>
      </c>
      <c r="AO1900" s="3">
        <v>66.67</v>
      </c>
      <c r="AP1900" s="3">
        <v>62.6</v>
      </c>
      <c r="AQ1900" s="3">
        <v>63.36</v>
      </c>
      <c r="AR1900" s="3">
        <v>66.47</v>
      </c>
      <c r="AS1900" s="3">
        <v>69.77</v>
      </c>
      <c r="AT1900" s="3">
        <v>72.86</v>
      </c>
      <c r="AU1900" s="3">
        <v>75.900000000000006</v>
      </c>
      <c r="AV1900" s="3">
        <v>81.3</v>
      </c>
      <c r="AW1900" s="3">
        <v>82.21</v>
      </c>
      <c r="AX1900" s="3">
        <v>79.95</v>
      </c>
      <c r="AY1900" s="3">
        <v>74.75</v>
      </c>
    </row>
    <row r="1901" spans="1:51" x14ac:dyDescent="0.35">
      <c r="A1901" s="5">
        <f t="shared" si="30"/>
        <v>45386</v>
      </c>
      <c r="B1901" t="s">
        <v>3217</v>
      </c>
      <c r="C1901" s="2">
        <v>45386</v>
      </c>
      <c r="D1901" s="3">
        <v>64.84</v>
      </c>
      <c r="E1901" s="3">
        <v>64.56</v>
      </c>
      <c r="F1901" s="3">
        <v>64.680000000000007</v>
      </c>
      <c r="G1901" s="3">
        <v>65.98</v>
      </c>
      <c r="H1901" s="3">
        <v>68.97</v>
      </c>
      <c r="I1901" s="3">
        <v>69.97</v>
      </c>
      <c r="J1901" s="3">
        <v>78.95</v>
      </c>
      <c r="K1901" s="3">
        <v>83.75</v>
      </c>
      <c r="L1901" s="3">
        <v>85.35</v>
      </c>
      <c r="M1901" s="3">
        <v>85.15</v>
      </c>
      <c r="N1901" s="3">
        <v>82.15</v>
      </c>
      <c r="O1901" s="3">
        <v>78.650000000000006</v>
      </c>
      <c r="P1901" s="3">
        <v>75.349999999999994</v>
      </c>
      <c r="Q1901" s="3">
        <v>72.349999999999994</v>
      </c>
      <c r="R1901" s="3">
        <v>72.290000000000006</v>
      </c>
      <c r="S1901" s="3">
        <v>73.599999999999994</v>
      </c>
      <c r="T1901" s="3">
        <v>76.010000000000005</v>
      </c>
      <c r="U1901" s="3">
        <v>80.02</v>
      </c>
      <c r="V1901" s="3">
        <v>82.53</v>
      </c>
      <c r="W1901" s="3">
        <v>84.97</v>
      </c>
      <c r="X1901" s="3">
        <v>87.55</v>
      </c>
      <c r="Y1901" s="3">
        <v>89.52</v>
      </c>
      <c r="Z1901" s="3">
        <v>83.11</v>
      </c>
      <c r="AA1901" s="3">
        <v>72.88</v>
      </c>
      <c r="AB1901" s="3">
        <v>69.38</v>
      </c>
      <c r="AC1901" s="3">
        <v>66.48</v>
      </c>
      <c r="AD1901" s="3">
        <v>67.099999999999994</v>
      </c>
      <c r="AE1901" s="3">
        <v>67.45</v>
      </c>
      <c r="AF1901" s="3">
        <v>69.430000000000007</v>
      </c>
      <c r="AG1901" s="3">
        <v>73.73</v>
      </c>
      <c r="AH1901" s="3">
        <v>77.069999999999993</v>
      </c>
      <c r="AI1901" s="3">
        <v>80.31</v>
      </c>
      <c r="AJ1901" s="3">
        <v>82.52</v>
      </c>
      <c r="AK1901" s="3">
        <v>81.97</v>
      </c>
      <c r="AL1901" s="3">
        <v>79.53</v>
      </c>
      <c r="AM1901" s="3">
        <v>74.53</v>
      </c>
      <c r="AN1901" s="3">
        <v>70.34</v>
      </c>
      <c r="AO1901" s="3">
        <v>66.78</v>
      </c>
      <c r="AP1901" s="3">
        <v>62.71</v>
      </c>
      <c r="AQ1901" s="3">
        <v>63.47</v>
      </c>
      <c r="AR1901" s="3">
        <v>66.58</v>
      </c>
      <c r="AS1901" s="3">
        <v>69.88</v>
      </c>
      <c r="AT1901" s="3">
        <v>72.97</v>
      </c>
      <c r="AU1901" s="3">
        <v>76.010000000000005</v>
      </c>
      <c r="AV1901" s="3">
        <v>81.41</v>
      </c>
      <c r="AW1901" s="3">
        <v>82.32</v>
      </c>
      <c r="AX1901" s="3">
        <v>80.06</v>
      </c>
      <c r="AY1901" s="3">
        <v>74.86</v>
      </c>
    </row>
    <row r="1902" spans="1:51" x14ac:dyDescent="0.35">
      <c r="A1902" s="5">
        <f t="shared" si="30"/>
        <v>45387</v>
      </c>
      <c r="B1902" t="s">
        <v>3218</v>
      </c>
      <c r="C1902" s="2">
        <v>45387</v>
      </c>
      <c r="D1902" s="3">
        <v>66.08</v>
      </c>
      <c r="E1902" s="3">
        <v>65.67</v>
      </c>
      <c r="F1902" s="3">
        <v>65.87</v>
      </c>
      <c r="G1902" s="3">
        <v>66.98</v>
      </c>
      <c r="H1902" s="3">
        <v>69.98</v>
      </c>
      <c r="I1902" s="3">
        <v>71.23</v>
      </c>
      <c r="J1902" s="3">
        <v>80.73</v>
      </c>
      <c r="K1902" s="3">
        <v>85.53</v>
      </c>
      <c r="L1902" s="3">
        <v>86.78</v>
      </c>
      <c r="M1902" s="3">
        <v>86.63</v>
      </c>
      <c r="N1902" s="3">
        <v>83.63</v>
      </c>
      <c r="O1902" s="3">
        <v>80.36</v>
      </c>
      <c r="P1902" s="3">
        <v>77.260000000000005</v>
      </c>
      <c r="Q1902" s="3">
        <v>74.260000000000005</v>
      </c>
      <c r="R1902" s="3">
        <v>74.2</v>
      </c>
      <c r="S1902" s="3">
        <v>75.510000000000005</v>
      </c>
      <c r="T1902" s="3">
        <v>77.92</v>
      </c>
      <c r="U1902" s="3">
        <v>81.41</v>
      </c>
      <c r="V1902" s="3">
        <v>84.37</v>
      </c>
      <c r="W1902" s="3">
        <v>86.81</v>
      </c>
      <c r="X1902" s="3">
        <v>89.26</v>
      </c>
      <c r="Y1902" s="3">
        <v>91.23</v>
      </c>
      <c r="Z1902" s="3">
        <v>84.82</v>
      </c>
      <c r="AA1902" s="3">
        <v>74.569999999999993</v>
      </c>
      <c r="AB1902" s="3">
        <v>71.069999999999993</v>
      </c>
      <c r="AC1902" s="3">
        <v>68.17</v>
      </c>
      <c r="AD1902" s="3">
        <v>68.790000000000006</v>
      </c>
      <c r="AE1902" s="3">
        <v>69.14</v>
      </c>
      <c r="AF1902" s="3">
        <v>71.12</v>
      </c>
      <c r="AG1902" s="3">
        <v>75.12</v>
      </c>
      <c r="AH1902" s="3">
        <v>78.459999999999994</v>
      </c>
      <c r="AI1902" s="3">
        <v>81.7</v>
      </c>
      <c r="AJ1902" s="3">
        <v>83.91</v>
      </c>
      <c r="AK1902" s="3">
        <v>83.36</v>
      </c>
      <c r="AL1902" s="3">
        <v>80.92</v>
      </c>
      <c r="AM1902" s="3">
        <v>75.42</v>
      </c>
      <c r="AN1902" s="3">
        <v>71.23</v>
      </c>
      <c r="AO1902" s="3">
        <v>67.67</v>
      </c>
      <c r="AP1902" s="3">
        <v>63.6</v>
      </c>
      <c r="AQ1902" s="3">
        <v>64.36</v>
      </c>
      <c r="AR1902" s="3">
        <v>67.47</v>
      </c>
      <c r="AS1902" s="3">
        <v>70.77</v>
      </c>
      <c r="AT1902" s="3">
        <v>73.86</v>
      </c>
      <c r="AU1902" s="3">
        <v>76.900000000000006</v>
      </c>
      <c r="AV1902" s="3">
        <v>82.3</v>
      </c>
      <c r="AW1902" s="3">
        <v>83.21</v>
      </c>
      <c r="AX1902" s="3">
        <v>80.95</v>
      </c>
      <c r="AY1902" s="3">
        <v>75.45</v>
      </c>
    </row>
    <row r="1903" spans="1:51" x14ac:dyDescent="0.35">
      <c r="A1903" s="5">
        <f t="shared" si="30"/>
        <v>45390</v>
      </c>
      <c r="B1903" t="s">
        <v>3219</v>
      </c>
      <c r="C1903" s="2">
        <v>45390</v>
      </c>
      <c r="D1903" s="3">
        <v>69.709999999999994</v>
      </c>
      <c r="E1903" s="3">
        <v>69.22</v>
      </c>
      <c r="F1903" s="3">
        <v>69.239999999999995</v>
      </c>
      <c r="G1903" s="3">
        <v>70.28</v>
      </c>
      <c r="H1903" s="3">
        <v>73.34</v>
      </c>
      <c r="I1903" s="3">
        <v>74.94</v>
      </c>
      <c r="J1903" s="3">
        <v>84.47</v>
      </c>
      <c r="K1903" s="3">
        <v>89.25</v>
      </c>
      <c r="L1903" s="3">
        <v>90.74</v>
      </c>
      <c r="M1903" s="3">
        <v>90.73</v>
      </c>
      <c r="N1903" s="3">
        <v>87.59</v>
      </c>
      <c r="O1903" s="3">
        <v>84.09</v>
      </c>
      <c r="P1903" s="3">
        <v>80.59</v>
      </c>
      <c r="Q1903" s="3">
        <v>77.59</v>
      </c>
      <c r="R1903" s="3">
        <v>77.53</v>
      </c>
      <c r="S1903" s="3">
        <v>78.84</v>
      </c>
      <c r="T1903" s="3">
        <v>81.25</v>
      </c>
      <c r="U1903" s="3">
        <v>84.5</v>
      </c>
      <c r="V1903" s="3">
        <v>87.43</v>
      </c>
      <c r="W1903" s="3">
        <v>89.85</v>
      </c>
      <c r="X1903" s="3">
        <v>92.29</v>
      </c>
      <c r="Y1903" s="3">
        <v>94.25</v>
      </c>
      <c r="Z1903" s="3">
        <v>87.83</v>
      </c>
      <c r="AA1903" s="3">
        <v>76.23</v>
      </c>
      <c r="AB1903" s="3">
        <v>72.430000000000007</v>
      </c>
      <c r="AC1903" s="3">
        <v>69.53</v>
      </c>
      <c r="AD1903" s="3">
        <v>70.14</v>
      </c>
      <c r="AE1903" s="3">
        <v>70.48</v>
      </c>
      <c r="AF1903" s="3">
        <v>72.459999999999994</v>
      </c>
      <c r="AG1903" s="3">
        <v>76.23</v>
      </c>
      <c r="AH1903" s="3">
        <v>79.569999999999993</v>
      </c>
      <c r="AI1903" s="3">
        <v>82.81</v>
      </c>
      <c r="AJ1903" s="3">
        <v>85.02</v>
      </c>
      <c r="AK1903" s="3">
        <v>84.47</v>
      </c>
      <c r="AL1903" s="3">
        <v>82.03</v>
      </c>
      <c r="AM1903" s="3">
        <v>76.23</v>
      </c>
      <c r="AN1903" s="3">
        <v>72.040000000000006</v>
      </c>
      <c r="AO1903" s="3">
        <v>68.48</v>
      </c>
      <c r="AP1903" s="3">
        <v>64.41</v>
      </c>
      <c r="AQ1903" s="3">
        <v>65.17</v>
      </c>
      <c r="AR1903" s="3">
        <v>68.28</v>
      </c>
      <c r="AS1903" s="3">
        <v>71.58</v>
      </c>
      <c r="AT1903" s="3">
        <v>74.67</v>
      </c>
      <c r="AU1903" s="3">
        <v>77.709999999999994</v>
      </c>
      <c r="AV1903" s="3">
        <v>83.11</v>
      </c>
      <c r="AW1903" s="3">
        <v>84.02</v>
      </c>
      <c r="AX1903" s="3">
        <v>81.760000000000005</v>
      </c>
      <c r="AY1903" s="3">
        <v>75.959999999999994</v>
      </c>
    </row>
    <row r="1904" spans="1:51" x14ac:dyDescent="0.35">
      <c r="A1904" s="5">
        <f t="shared" si="30"/>
        <v>45391</v>
      </c>
      <c r="B1904" t="s">
        <v>3220</v>
      </c>
      <c r="C1904" s="2">
        <v>45391</v>
      </c>
      <c r="D1904" s="3">
        <v>68</v>
      </c>
      <c r="E1904" s="3">
        <v>67.52</v>
      </c>
      <c r="F1904" s="3">
        <v>67.569999999999993</v>
      </c>
      <c r="G1904" s="3">
        <v>68.84</v>
      </c>
      <c r="H1904" s="3">
        <v>72.540000000000006</v>
      </c>
      <c r="I1904" s="3">
        <v>74.31</v>
      </c>
      <c r="J1904" s="3">
        <v>83.66</v>
      </c>
      <c r="K1904" s="3">
        <v>88.36</v>
      </c>
      <c r="L1904" s="3">
        <v>89.72</v>
      </c>
      <c r="M1904" s="3">
        <v>89.57</v>
      </c>
      <c r="N1904" s="3">
        <v>86.64</v>
      </c>
      <c r="O1904" s="3">
        <v>83.54</v>
      </c>
      <c r="P1904" s="3">
        <v>80.44</v>
      </c>
      <c r="Q1904" s="3">
        <v>77.44</v>
      </c>
      <c r="R1904" s="3">
        <v>77.38</v>
      </c>
      <c r="S1904" s="3">
        <v>78.69</v>
      </c>
      <c r="T1904" s="3">
        <v>81.099999999999994</v>
      </c>
      <c r="U1904" s="3">
        <v>84.39</v>
      </c>
      <c r="V1904" s="3">
        <v>87.32</v>
      </c>
      <c r="W1904" s="3">
        <v>89.72</v>
      </c>
      <c r="X1904" s="3">
        <v>92.14</v>
      </c>
      <c r="Y1904" s="3">
        <v>94.06</v>
      </c>
      <c r="Z1904" s="3">
        <v>87.59</v>
      </c>
      <c r="AA1904" s="3">
        <v>75.87</v>
      </c>
      <c r="AB1904" s="3">
        <v>72.069999999999993</v>
      </c>
      <c r="AC1904" s="3">
        <v>69.17</v>
      </c>
      <c r="AD1904" s="3">
        <v>69.78</v>
      </c>
      <c r="AE1904" s="3">
        <v>70.12</v>
      </c>
      <c r="AF1904" s="3">
        <v>72.099999999999994</v>
      </c>
      <c r="AG1904" s="3">
        <v>75.78</v>
      </c>
      <c r="AH1904" s="3">
        <v>79.12</v>
      </c>
      <c r="AI1904" s="3">
        <v>82.36</v>
      </c>
      <c r="AJ1904" s="3">
        <v>84.57</v>
      </c>
      <c r="AK1904" s="3">
        <v>84.02</v>
      </c>
      <c r="AL1904" s="3">
        <v>81.58</v>
      </c>
      <c r="AM1904" s="3">
        <v>76.180000000000007</v>
      </c>
      <c r="AN1904" s="3">
        <v>71.989999999999995</v>
      </c>
      <c r="AO1904" s="3">
        <v>68.430000000000007</v>
      </c>
      <c r="AP1904" s="3">
        <v>64.36</v>
      </c>
      <c r="AQ1904" s="3">
        <v>65.12</v>
      </c>
      <c r="AR1904" s="3">
        <v>68.23</v>
      </c>
      <c r="AS1904" s="3">
        <v>71.53</v>
      </c>
      <c r="AT1904" s="3">
        <v>74.62</v>
      </c>
      <c r="AU1904" s="3">
        <v>77.66</v>
      </c>
      <c r="AV1904" s="3">
        <v>83.06</v>
      </c>
      <c r="AW1904" s="3">
        <v>83.97</v>
      </c>
      <c r="AX1904" s="3">
        <v>81.709999999999994</v>
      </c>
      <c r="AY1904" s="3">
        <v>75.91</v>
      </c>
    </row>
    <row r="1905" spans="1:1" x14ac:dyDescent="0.35">
      <c r="A1905" s="5">
        <f t="shared" si="30"/>
        <v>45392</v>
      </c>
    </row>
    <row r="1906" spans="1:1" x14ac:dyDescent="0.35">
      <c r="A1906" s="5">
        <f t="shared" si="30"/>
        <v>45393</v>
      </c>
    </row>
    <row r="1907" spans="1:1" x14ac:dyDescent="0.35">
      <c r="A1907" s="5">
        <f t="shared" si="30"/>
        <v>45394</v>
      </c>
    </row>
    <row r="1908" spans="1:1" x14ac:dyDescent="0.35">
      <c r="A1908" s="5">
        <f t="shared" si="30"/>
        <v>45397</v>
      </c>
    </row>
    <row r="1909" spans="1:1" x14ac:dyDescent="0.35">
      <c r="A1909" s="5">
        <f t="shared" si="30"/>
        <v>45398</v>
      </c>
    </row>
    <row r="1910" spans="1:1" x14ac:dyDescent="0.35">
      <c r="A1910" s="5">
        <f t="shared" si="30"/>
        <v>45399</v>
      </c>
    </row>
    <row r="1911" spans="1:1" x14ac:dyDescent="0.35">
      <c r="A1911" s="5">
        <f t="shared" si="30"/>
        <v>45400</v>
      </c>
    </row>
    <row r="1912" spans="1:1" x14ac:dyDescent="0.35">
      <c r="A1912" s="5">
        <f t="shared" si="30"/>
        <v>45401</v>
      </c>
    </row>
    <row r="1913" spans="1:1" x14ac:dyDescent="0.35">
      <c r="A1913" s="5">
        <f t="shared" si="30"/>
        <v>45404</v>
      </c>
    </row>
    <row r="1914" spans="1:1" x14ac:dyDescent="0.35">
      <c r="A1914" s="5">
        <f t="shared" si="30"/>
        <v>45405</v>
      </c>
    </row>
    <row r="1915" spans="1:1" x14ac:dyDescent="0.35">
      <c r="A1915" s="5">
        <f t="shared" si="30"/>
        <v>45406</v>
      </c>
    </row>
    <row r="1916" spans="1:1" x14ac:dyDescent="0.35">
      <c r="A1916" s="5">
        <f t="shared" si="30"/>
        <v>45407</v>
      </c>
    </row>
    <row r="1917" spans="1:1" x14ac:dyDescent="0.35">
      <c r="A1917" s="5">
        <f t="shared" si="30"/>
        <v>45408</v>
      </c>
    </row>
    <row r="1918" spans="1:1" x14ac:dyDescent="0.35">
      <c r="A1918" s="5">
        <f t="shared" si="30"/>
        <v>45411</v>
      </c>
    </row>
    <row r="1919" spans="1:1" x14ac:dyDescent="0.35">
      <c r="A1919" s="5">
        <f t="shared" si="30"/>
        <v>45412</v>
      </c>
    </row>
    <row r="1920" spans="1:1" x14ac:dyDescent="0.35">
      <c r="A1920" s="5">
        <f t="shared" si="30"/>
        <v>45413</v>
      </c>
    </row>
    <row r="1921" spans="1:1" x14ac:dyDescent="0.35">
      <c r="A1921" s="5">
        <f t="shared" si="30"/>
        <v>45414</v>
      </c>
    </row>
    <row r="1922" spans="1:1" x14ac:dyDescent="0.35">
      <c r="A1922" s="5">
        <f t="shared" si="30"/>
        <v>45415</v>
      </c>
    </row>
    <row r="1923" spans="1:1" x14ac:dyDescent="0.35">
      <c r="A1923" s="5">
        <f t="shared" si="30"/>
        <v>45418</v>
      </c>
    </row>
    <row r="1924" spans="1:1" x14ac:dyDescent="0.35">
      <c r="A1924" s="5">
        <f t="shared" si="30"/>
        <v>45419</v>
      </c>
    </row>
    <row r="1925" spans="1:1" x14ac:dyDescent="0.35">
      <c r="A1925" s="5">
        <f t="shared" si="30"/>
        <v>45420</v>
      </c>
    </row>
    <row r="1926" spans="1:1" x14ac:dyDescent="0.35">
      <c r="A1926" s="5">
        <f t="shared" si="30"/>
        <v>45421</v>
      </c>
    </row>
    <row r="1927" spans="1:1" x14ac:dyDescent="0.35">
      <c r="A1927" s="5">
        <f t="shared" si="30"/>
        <v>45422</v>
      </c>
    </row>
    <row r="1928" spans="1:1" x14ac:dyDescent="0.35">
      <c r="A1928" s="5">
        <f t="shared" si="30"/>
        <v>45425</v>
      </c>
    </row>
    <row r="1929" spans="1:1" x14ac:dyDescent="0.35">
      <c r="A1929" s="5">
        <f t="shared" si="30"/>
        <v>45426</v>
      </c>
    </row>
    <row r="1930" spans="1:1" x14ac:dyDescent="0.35">
      <c r="A1930" s="5">
        <f t="shared" si="30"/>
        <v>45427</v>
      </c>
    </row>
    <row r="1931" spans="1:1" x14ac:dyDescent="0.35">
      <c r="A1931" s="5">
        <f t="shared" si="30"/>
        <v>45428</v>
      </c>
    </row>
    <row r="1932" spans="1:1" x14ac:dyDescent="0.35">
      <c r="A1932" s="5">
        <f t="shared" si="30"/>
        <v>45429</v>
      </c>
    </row>
    <row r="1933" spans="1:1" x14ac:dyDescent="0.35">
      <c r="A1933" s="5">
        <f t="shared" si="30"/>
        <v>45432</v>
      </c>
    </row>
    <row r="1934" spans="1:1" x14ac:dyDescent="0.35">
      <c r="A1934" s="5">
        <f t="shared" si="30"/>
        <v>45433</v>
      </c>
    </row>
    <row r="1935" spans="1:1" x14ac:dyDescent="0.35">
      <c r="A1935" s="5">
        <f t="shared" ref="A1935:A1998" si="31">+A1930+7</f>
        <v>45434</v>
      </c>
    </row>
    <row r="1936" spans="1:1" x14ac:dyDescent="0.35">
      <c r="A1936" s="5">
        <f t="shared" si="31"/>
        <v>45435</v>
      </c>
    </row>
    <row r="1937" spans="1:1" x14ac:dyDescent="0.35">
      <c r="A1937" s="5">
        <f t="shared" si="31"/>
        <v>45436</v>
      </c>
    </row>
    <row r="1938" spans="1:1" x14ac:dyDescent="0.35">
      <c r="A1938" s="5">
        <f t="shared" si="31"/>
        <v>45439</v>
      </c>
    </row>
    <row r="1939" spans="1:1" x14ac:dyDescent="0.35">
      <c r="A1939" s="5">
        <f t="shared" si="31"/>
        <v>45440</v>
      </c>
    </row>
    <row r="1940" spans="1:1" x14ac:dyDescent="0.35">
      <c r="A1940" s="5">
        <f t="shared" si="31"/>
        <v>45441</v>
      </c>
    </row>
    <row r="1941" spans="1:1" x14ac:dyDescent="0.35">
      <c r="A1941" s="5">
        <f t="shared" si="31"/>
        <v>45442</v>
      </c>
    </row>
    <row r="1942" spans="1:1" x14ac:dyDescent="0.35">
      <c r="A1942" s="5">
        <f t="shared" si="31"/>
        <v>45443</v>
      </c>
    </row>
    <row r="1943" spans="1:1" x14ac:dyDescent="0.35">
      <c r="A1943" s="5">
        <f t="shared" si="31"/>
        <v>45446</v>
      </c>
    </row>
    <row r="1944" spans="1:1" x14ac:dyDescent="0.35">
      <c r="A1944" s="5">
        <f t="shared" si="31"/>
        <v>45447</v>
      </c>
    </row>
    <row r="1945" spans="1:1" x14ac:dyDescent="0.35">
      <c r="A1945" s="5">
        <f t="shared" si="31"/>
        <v>45448</v>
      </c>
    </row>
    <row r="1946" spans="1:1" x14ac:dyDescent="0.35">
      <c r="A1946" s="5">
        <f t="shared" si="31"/>
        <v>45449</v>
      </c>
    </row>
    <row r="1947" spans="1:1" x14ac:dyDescent="0.35">
      <c r="A1947" s="5">
        <f t="shared" si="31"/>
        <v>45450</v>
      </c>
    </row>
    <row r="1948" spans="1:1" x14ac:dyDescent="0.35">
      <c r="A1948" s="5">
        <f t="shared" si="31"/>
        <v>45453</v>
      </c>
    </row>
    <row r="1949" spans="1:1" x14ac:dyDescent="0.35">
      <c r="A1949" s="5">
        <f t="shared" si="31"/>
        <v>45454</v>
      </c>
    </row>
    <row r="1950" spans="1:1" x14ac:dyDescent="0.35">
      <c r="A1950" s="5">
        <f t="shared" si="31"/>
        <v>45455</v>
      </c>
    </row>
    <row r="1951" spans="1:1" x14ac:dyDescent="0.35">
      <c r="A1951" s="5">
        <f t="shared" si="31"/>
        <v>45456</v>
      </c>
    </row>
    <row r="1952" spans="1:1" x14ac:dyDescent="0.35">
      <c r="A1952" s="5">
        <f t="shared" si="31"/>
        <v>45457</v>
      </c>
    </row>
    <row r="1953" spans="1:1" x14ac:dyDescent="0.35">
      <c r="A1953" s="5">
        <f t="shared" si="31"/>
        <v>45460</v>
      </c>
    </row>
    <row r="1954" spans="1:1" x14ac:dyDescent="0.35">
      <c r="A1954" s="5">
        <f t="shared" si="31"/>
        <v>45461</v>
      </c>
    </row>
    <row r="1955" spans="1:1" x14ac:dyDescent="0.35">
      <c r="A1955" s="5">
        <f t="shared" si="31"/>
        <v>45462</v>
      </c>
    </row>
    <row r="1956" spans="1:1" x14ac:dyDescent="0.35">
      <c r="A1956" s="5">
        <f t="shared" si="31"/>
        <v>45463</v>
      </c>
    </row>
    <row r="1957" spans="1:1" x14ac:dyDescent="0.35">
      <c r="A1957" s="5">
        <f t="shared" si="31"/>
        <v>45464</v>
      </c>
    </row>
    <row r="1958" spans="1:1" x14ac:dyDescent="0.35">
      <c r="A1958" s="5">
        <f t="shared" si="31"/>
        <v>45467</v>
      </c>
    </row>
    <row r="1959" spans="1:1" x14ac:dyDescent="0.35">
      <c r="A1959" s="5">
        <f t="shared" si="31"/>
        <v>45468</v>
      </c>
    </row>
    <row r="1960" spans="1:1" x14ac:dyDescent="0.35">
      <c r="A1960" s="5">
        <f t="shared" si="31"/>
        <v>45469</v>
      </c>
    </row>
    <row r="1961" spans="1:1" x14ac:dyDescent="0.35">
      <c r="A1961" s="5">
        <f t="shared" si="31"/>
        <v>45470</v>
      </c>
    </row>
    <row r="1962" spans="1:1" x14ac:dyDescent="0.35">
      <c r="A1962" s="5">
        <f t="shared" si="31"/>
        <v>45471</v>
      </c>
    </row>
    <row r="1963" spans="1:1" x14ac:dyDescent="0.35">
      <c r="A1963" s="5">
        <f t="shared" si="31"/>
        <v>45474</v>
      </c>
    </row>
    <row r="1964" spans="1:1" x14ac:dyDescent="0.35">
      <c r="A1964" s="5">
        <f t="shared" si="31"/>
        <v>45475</v>
      </c>
    </row>
    <row r="1965" spans="1:1" x14ac:dyDescent="0.35">
      <c r="A1965" s="5">
        <f t="shared" si="31"/>
        <v>45476</v>
      </c>
    </row>
    <row r="1966" spans="1:1" x14ac:dyDescent="0.35">
      <c r="A1966" s="5">
        <f t="shared" si="31"/>
        <v>45477</v>
      </c>
    </row>
    <row r="1967" spans="1:1" x14ac:dyDescent="0.35">
      <c r="A1967" s="5">
        <f t="shared" si="31"/>
        <v>45478</v>
      </c>
    </row>
    <row r="1968" spans="1:1" x14ac:dyDescent="0.35">
      <c r="A1968" s="5">
        <f t="shared" si="31"/>
        <v>45481</v>
      </c>
    </row>
    <row r="1969" spans="1:1" x14ac:dyDescent="0.35">
      <c r="A1969" s="5">
        <f t="shared" si="31"/>
        <v>45482</v>
      </c>
    </row>
    <row r="1970" spans="1:1" x14ac:dyDescent="0.35">
      <c r="A1970" s="5">
        <f t="shared" si="31"/>
        <v>45483</v>
      </c>
    </row>
    <row r="1971" spans="1:1" x14ac:dyDescent="0.35">
      <c r="A1971" s="5">
        <f t="shared" si="31"/>
        <v>45484</v>
      </c>
    </row>
    <row r="1972" spans="1:1" x14ac:dyDescent="0.35">
      <c r="A1972" s="5">
        <f t="shared" si="31"/>
        <v>45485</v>
      </c>
    </row>
    <row r="1973" spans="1:1" x14ac:dyDescent="0.35">
      <c r="A1973" s="5">
        <f t="shared" si="31"/>
        <v>45488</v>
      </c>
    </row>
    <row r="1974" spans="1:1" x14ac:dyDescent="0.35">
      <c r="A1974" s="5">
        <f t="shared" si="31"/>
        <v>45489</v>
      </c>
    </row>
    <row r="1975" spans="1:1" x14ac:dyDescent="0.35">
      <c r="A1975" s="5">
        <f t="shared" si="31"/>
        <v>45490</v>
      </c>
    </row>
    <row r="1976" spans="1:1" x14ac:dyDescent="0.35">
      <c r="A1976" s="5">
        <f t="shared" si="31"/>
        <v>45491</v>
      </c>
    </row>
    <row r="1977" spans="1:1" x14ac:dyDescent="0.35">
      <c r="A1977" s="5">
        <f t="shared" si="31"/>
        <v>45492</v>
      </c>
    </row>
    <row r="1978" spans="1:1" x14ac:dyDescent="0.35">
      <c r="A1978" s="5">
        <f t="shared" si="31"/>
        <v>45495</v>
      </c>
    </row>
    <row r="1979" spans="1:1" x14ac:dyDescent="0.35">
      <c r="A1979" s="5">
        <f t="shared" si="31"/>
        <v>45496</v>
      </c>
    </row>
    <row r="1980" spans="1:1" x14ac:dyDescent="0.35">
      <c r="A1980" s="5">
        <f t="shared" si="31"/>
        <v>45497</v>
      </c>
    </row>
    <row r="1981" spans="1:1" x14ac:dyDescent="0.35">
      <c r="A1981" s="5">
        <f t="shared" si="31"/>
        <v>45498</v>
      </c>
    </row>
    <row r="1982" spans="1:1" x14ac:dyDescent="0.35">
      <c r="A1982" s="5">
        <f t="shared" si="31"/>
        <v>45499</v>
      </c>
    </row>
    <row r="1983" spans="1:1" x14ac:dyDescent="0.35">
      <c r="A1983" s="5">
        <f t="shared" si="31"/>
        <v>45502</v>
      </c>
    </row>
    <row r="1984" spans="1:1" x14ac:dyDescent="0.35">
      <c r="A1984" s="5">
        <f t="shared" si="31"/>
        <v>45503</v>
      </c>
    </row>
    <row r="1985" spans="1:1" x14ac:dyDescent="0.35">
      <c r="A1985" s="5">
        <f t="shared" si="31"/>
        <v>45504</v>
      </c>
    </row>
    <row r="1986" spans="1:1" x14ac:dyDescent="0.35">
      <c r="A1986" s="5">
        <f t="shared" si="31"/>
        <v>45505</v>
      </c>
    </row>
    <row r="1987" spans="1:1" x14ac:dyDescent="0.35">
      <c r="A1987" s="5">
        <f t="shared" si="31"/>
        <v>45506</v>
      </c>
    </row>
    <row r="1988" spans="1:1" x14ac:dyDescent="0.35">
      <c r="A1988" s="5">
        <f t="shared" si="31"/>
        <v>45509</v>
      </c>
    </row>
    <row r="1989" spans="1:1" x14ac:dyDescent="0.35">
      <c r="A1989" s="5">
        <f t="shared" si="31"/>
        <v>45510</v>
      </c>
    </row>
    <row r="1990" spans="1:1" x14ac:dyDescent="0.35">
      <c r="A1990" s="5">
        <f t="shared" si="31"/>
        <v>45511</v>
      </c>
    </row>
    <row r="1991" spans="1:1" x14ac:dyDescent="0.35">
      <c r="A1991" s="5">
        <f t="shared" si="31"/>
        <v>45512</v>
      </c>
    </row>
    <row r="1992" spans="1:1" x14ac:dyDescent="0.35">
      <c r="A1992" s="5">
        <f t="shared" si="31"/>
        <v>45513</v>
      </c>
    </row>
    <row r="1993" spans="1:1" x14ac:dyDescent="0.35">
      <c r="A1993" s="5">
        <f t="shared" si="31"/>
        <v>45516</v>
      </c>
    </row>
    <row r="1994" spans="1:1" x14ac:dyDescent="0.35">
      <c r="A1994" s="5">
        <f t="shared" si="31"/>
        <v>45517</v>
      </c>
    </row>
    <row r="1995" spans="1:1" x14ac:dyDescent="0.35">
      <c r="A1995" s="5">
        <f t="shared" si="31"/>
        <v>45518</v>
      </c>
    </row>
    <row r="1996" spans="1:1" x14ac:dyDescent="0.35">
      <c r="A1996" s="5">
        <f t="shared" si="31"/>
        <v>45519</v>
      </c>
    </row>
    <row r="1997" spans="1:1" x14ac:dyDescent="0.35">
      <c r="A1997" s="5">
        <f t="shared" si="31"/>
        <v>45520</v>
      </c>
    </row>
    <row r="1998" spans="1:1" x14ac:dyDescent="0.35">
      <c r="A1998" s="5">
        <f t="shared" si="31"/>
        <v>45523</v>
      </c>
    </row>
    <row r="1999" spans="1:1" x14ac:dyDescent="0.35">
      <c r="A1999" s="5">
        <f t="shared" ref="A1999:A2007" si="32">+A1994+7</f>
        <v>45524</v>
      </c>
    </row>
    <row r="2000" spans="1:1" x14ac:dyDescent="0.35">
      <c r="A2000" s="5">
        <f t="shared" si="32"/>
        <v>45525</v>
      </c>
    </row>
    <row r="2001" spans="1:1" x14ac:dyDescent="0.35">
      <c r="A2001" s="5">
        <f t="shared" si="32"/>
        <v>45526</v>
      </c>
    </row>
    <row r="2002" spans="1:1" x14ac:dyDescent="0.35">
      <c r="A2002" s="5">
        <f t="shared" si="32"/>
        <v>45527</v>
      </c>
    </row>
    <row r="2003" spans="1:1" x14ac:dyDescent="0.35">
      <c r="A2003" s="5">
        <f t="shared" si="32"/>
        <v>45530</v>
      </c>
    </row>
    <row r="2004" spans="1:1" x14ac:dyDescent="0.35">
      <c r="A2004" s="5">
        <f t="shared" si="32"/>
        <v>45531</v>
      </c>
    </row>
    <row r="2005" spans="1:1" x14ac:dyDescent="0.35">
      <c r="A2005" s="5">
        <f t="shared" si="32"/>
        <v>45532</v>
      </c>
    </row>
    <row r="2006" spans="1:1" x14ac:dyDescent="0.35">
      <c r="A2006" s="5">
        <f t="shared" si="32"/>
        <v>45533</v>
      </c>
    </row>
    <row r="2007" spans="1:1" x14ac:dyDescent="0.35">
      <c r="A2007" s="5">
        <f t="shared" si="32"/>
        <v>45534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4AF0-CCD3-41CA-A2C3-A19CF551F246}">
  <dimension ref="A1:V62"/>
  <sheetViews>
    <sheetView workbookViewId="0">
      <pane ySplit="6" topLeftCell="A7" activePane="bottomLeft" state="frozen"/>
      <selection pane="bottomLeft" activeCell="V17" sqref="V17"/>
    </sheetView>
  </sheetViews>
  <sheetFormatPr defaultColWidth="8.7265625" defaultRowHeight="14.5" x14ac:dyDescent="0.35"/>
  <cols>
    <col min="1" max="1" width="16.36328125" style="104" customWidth="1" collapsed="1"/>
    <col min="2" max="13" width="8.81640625" style="104" customWidth="1" collapsed="1"/>
    <col min="14" max="15" width="8.7265625" style="104"/>
    <col min="16" max="16" width="22.90625" style="104" customWidth="1"/>
    <col min="17" max="16384" width="8.7265625" style="104"/>
  </cols>
  <sheetData>
    <row r="1" spans="1:22" x14ac:dyDescent="0.35">
      <c r="A1" s="103" t="s">
        <v>3161</v>
      </c>
      <c r="O1" s="112" t="s">
        <v>3197</v>
      </c>
      <c r="P1" s="96" t="s">
        <v>3206</v>
      </c>
    </row>
    <row r="2" spans="1:22" x14ac:dyDescent="0.35">
      <c r="O2" s="104" t="s">
        <v>78</v>
      </c>
      <c r="P2" s="104" t="s">
        <v>3210</v>
      </c>
    </row>
    <row r="3" spans="1:22" x14ac:dyDescent="0.35">
      <c r="A3" s="105" t="s">
        <v>3162</v>
      </c>
      <c r="O3" s="104" t="s">
        <v>77</v>
      </c>
      <c r="P3" s="104" t="s">
        <v>3209</v>
      </c>
    </row>
    <row r="4" spans="1:22" x14ac:dyDescent="0.35">
      <c r="O4" s="104" t="s">
        <v>76</v>
      </c>
      <c r="P4" s="104" t="s">
        <v>3208</v>
      </c>
    </row>
    <row r="5" spans="1:22" x14ac:dyDescent="0.35">
      <c r="B5" s="114" t="s">
        <v>3163</v>
      </c>
      <c r="C5" s="115"/>
      <c r="D5" s="115"/>
      <c r="E5" s="115"/>
      <c r="F5" s="115"/>
      <c r="H5" s="114" t="s">
        <v>3164</v>
      </c>
      <c r="I5" s="115"/>
      <c r="J5" s="115"/>
      <c r="K5" s="115"/>
      <c r="L5" s="115"/>
      <c r="M5" s="115"/>
      <c r="O5" s="104" t="s">
        <v>1587</v>
      </c>
      <c r="P5" s="104" t="s">
        <v>3115</v>
      </c>
    </row>
    <row r="6" spans="1:22" ht="30" customHeight="1" x14ac:dyDescent="0.35">
      <c r="A6" s="106" t="s">
        <v>3119</v>
      </c>
      <c r="B6" s="106" t="s">
        <v>3165</v>
      </c>
      <c r="C6" s="106" t="s">
        <v>3166</v>
      </c>
      <c r="D6" s="106" t="s">
        <v>3167</v>
      </c>
      <c r="E6" s="106" t="s">
        <v>3168</v>
      </c>
      <c r="F6" s="106" t="s">
        <v>3169</v>
      </c>
      <c r="G6" s="106" t="s">
        <v>3170</v>
      </c>
      <c r="H6" s="106" t="s">
        <v>3165</v>
      </c>
      <c r="I6" s="106" t="s">
        <v>3166</v>
      </c>
      <c r="J6" s="106" t="s">
        <v>3167</v>
      </c>
      <c r="K6" s="106" t="s">
        <v>3168</v>
      </c>
      <c r="L6" s="106" t="s">
        <v>3169</v>
      </c>
      <c r="M6" s="107" t="s">
        <v>3171</v>
      </c>
      <c r="O6" s="104" t="s">
        <v>1588</v>
      </c>
      <c r="P6" s="104" t="s">
        <v>3207</v>
      </c>
    </row>
    <row r="7" spans="1:22" x14ac:dyDescent="0.35">
      <c r="A7" s="108">
        <v>43831</v>
      </c>
      <c r="B7" s="109">
        <v>1.1000000000000001</v>
      </c>
      <c r="C7" s="109">
        <v>0.1</v>
      </c>
      <c r="D7" s="109">
        <v>0.2</v>
      </c>
      <c r="E7" s="109">
        <v>0.1</v>
      </c>
      <c r="F7" s="109">
        <v>0.2</v>
      </c>
      <c r="G7" s="109" t="s">
        <v>3170</v>
      </c>
      <c r="H7" s="109">
        <v>2.2999999999999998</v>
      </c>
      <c r="I7" s="109">
        <v>1.4</v>
      </c>
      <c r="J7" s="109">
        <v>4.9000000000000004</v>
      </c>
      <c r="K7" s="109">
        <v>4.7</v>
      </c>
      <c r="L7" s="109">
        <v>0.6</v>
      </c>
      <c r="M7" s="109">
        <v>1.8</v>
      </c>
      <c r="O7" s="104" t="s">
        <v>3181</v>
      </c>
      <c r="P7" s="113" t="e">
        <v>#N/A</v>
      </c>
    </row>
    <row r="8" spans="1:22" x14ac:dyDescent="0.35">
      <c r="A8" s="108">
        <v>43862</v>
      </c>
      <c r="B8" s="109">
        <v>1.2</v>
      </c>
      <c r="C8" s="109">
        <v>0.1</v>
      </c>
      <c r="D8" s="109">
        <v>0.1</v>
      </c>
      <c r="E8" s="109">
        <v>0.1</v>
      </c>
      <c r="F8" s="109">
        <v>0.2</v>
      </c>
      <c r="G8" s="109" t="s">
        <v>3170</v>
      </c>
      <c r="H8" s="109">
        <v>2.5</v>
      </c>
      <c r="I8" s="109">
        <v>1.2</v>
      </c>
      <c r="J8" s="109">
        <v>4.4000000000000004</v>
      </c>
      <c r="K8" s="109">
        <v>2.8</v>
      </c>
      <c r="L8" s="109">
        <v>0.5</v>
      </c>
      <c r="M8" s="109">
        <v>1.7</v>
      </c>
      <c r="O8" s="104" t="s">
        <v>3182</v>
      </c>
      <c r="P8" s="113" t="e">
        <v>#N/A</v>
      </c>
    </row>
    <row r="9" spans="1:22" x14ac:dyDescent="0.35">
      <c r="A9" s="108">
        <v>43891</v>
      </c>
      <c r="B9" s="109">
        <v>1.2</v>
      </c>
      <c r="C9" s="109">
        <v>0.1</v>
      </c>
      <c r="D9" s="109">
        <v>0.1</v>
      </c>
      <c r="E9" s="109">
        <v>-0.1</v>
      </c>
      <c r="F9" s="109">
        <v>0.1</v>
      </c>
      <c r="G9" s="109" t="s">
        <v>3170</v>
      </c>
      <c r="H9" s="109">
        <v>2.5</v>
      </c>
      <c r="I9" s="109">
        <v>1.3</v>
      </c>
      <c r="J9" s="109">
        <v>3.9</v>
      </c>
      <c r="K9" s="109">
        <v>-2.4</v>
      </c>
      <c r="L9" s="109">
        <v>0.4</v>
      </c>
      <c r="M9" s="109">
        <v>1.5</v>
      </c>
      <c r="O9" s="104" t="s">
        <v>3183</v>
      </c>
      <c r="P9" s="113" t="e">
        <v>#N/A</v>
      </c>
    </row>
    <row r="10" spans="1:22" x14ac:dyDescent="0.35">
      <c r="A10" s="108">
        <v>43922</v>
      </c>
      <c r="B10" s="109">
        <v>1</v>
      </c>
      <c r="C10" s="109">
        <v>0.1</v>
      </c>
      <c r="D10" s="109">
        <v>-0.2</v>
      </c>
      <c r="E10" s="109">
        <v>-0.4</v>
      </c>
      <c r="F10" s="109">
        <v>0.3</v>
      </c>
      <c r="G10" s="109" t="s">
        <v>3170</v>
      </c>
      <c r="H10" s="109">
        <v>2</v>
      </c>
      <c r="I10" s="109">
        <v>1.3</v>
      </c>
      <c r="J10" s="109">
        <v>-6.8</v>
      </c>
      <c r="K10" s="109">
        <v>-12.2</v>
      </c>
      <c r="L10" s="109">
        <v>0.7</v>
      </c>
      <c r="M10" s="109">
        <v>0.8</v>
      </c>
      <c r="O10" s="104" t="s">
        <v>3184</v>
      </c>
      <c r="P10" s="113" t="e">
        <v>#N/A</v>
      </c>
    </row>
    <row r="11" spans="1:22" x14ac:dyDescent="0.35">
      <c r="A11" s="108">
        <v>43952</v>
      </c>
      <c r="B11" s="109">
        <v>0.9</v>
      </c>
      <c r="C11" s="109">
        <v>0.2</v>
      </c>
      <c r="D11" s="109">
        <v>-0.2</v>
      </c>
      <c r="E11" s="109">
        <v>-0.5</v>
      </c>
      <c r="F11" s="109">
        <v>0.1</v>
      </c>
      <c r="G11" s="109" t="s">
        <v>3170</v>
      </c>
      <c r="H11" s="109">
        <v>1.9</v>
      </c>
      <c r="I11" s="109">
        <v>1.8</v>
      </c>
      <c r="J11" s="109">
        <v>-7</v>
      </c>
      <c r="K11" s="109">
        <v>-16.7</v>
      </c>
      <c r="L11" s="109">
        <v>0.4</v>
      </c>
      <c r="M11" s="109">
        <v>0.5</v>
      </c>
      <c r="O11" s="104" t="s">
        <v>3185</v>
      </c>
      <c r="P11" s="113">
        <v>3.6</v>
      </c>
    </row>
    <row r="12" spans="1:22" x14ac:dyDescent="0.35">
      <c r="A12" s="108">
        <v>43983</v>
      </c>
      <c r="B12" s="109">
        <v>0.9</v>
      </c>
      <c r="C12" s="109">
        <v>0.1</v>
      </c>
      <c r="D12" s="109">
        <v>-0.2</v>
      </c>
      <c r="E12" s="109">
        <v>-0.5</v>
      </c>
      <c r="F12" s="109">
        <v>0.4</v>
      </c>
      <c r="G12" s="109" t="s">
        <v>3170</v>
      </c>
      <c r="H12" s="109">
        <v>1.8</v>
      </c>
      <c r="I12" s="109">
        <v>1.1000000000000001</v>
      </c>
      <c r="J12" s="109">
        <v>-6.6</v>
      </c>
      <c r="K12" s="109">
        <v>-16.399999999999999</v>
      </c>
      <c r="L12" s="109">
        <v>1</v>
      </c>
      <c r="M12" s="109">
        <v>0.6</v>
      </c>
      <c r="O12" s="104" t="s">
        <v>3186</v>
      </c>
      <c r="P12" s="113">
        <v>2</v>
      </c>
    </row>
    <row r="13" spans="1:22" x14ac:dyDescent="0.35">
      <c r="A13" s="108">
        <v>44013</v>
      </c>
      <c r="B13" s="109">
        <v>1</v>
      </c>
      <c r="C13" s="109">
        <v>0.1</v>
      </c>
      <c r="D13" s="109">
        <v>-0.2</v>
      </c>
      <c r="E13" s="109">
        <v>-0.4</v>
      </c>
      <c r="F13" s="109">
        <v>0.5</v>
      </c>
      <c r="G13" s="109" t="s">
        <v>3170</v>
      </c>
      <c r="H13" s="109">
        <v>2.1</v>
      </c>
      <c r="I13" s="109">
        <v>0.8</v>
      </c>
      <c r="J13" s="109">
        <v>-6.6</v>
      </c>
      <c r="K13" s="109">
        <v>-12</v>
      </c>
      <c r="L13" s="109">
        <v>1.5</v>
      </c>
      <c r="M13" s="109">
        <v>1</v>
      </c>
      <c r="O13" s="104" t="s">
        <v>3187</v>
      </c>
      <c r="P13" s="113">
        <v>2.2000000000000002</v>
      </c>
    </row>
    <row r="14" spans="1:22" x14ac:dyDescent="0.35">
      <c r="A14" s="108">
        <v>44044</v>
      </c>
      <c r="B14" s="109">
        <v>0.3</v>
      </c>
      <c r="C14" s="109">
        <v>0</v>
      </c>
      <c r="D14" s="109">
        <v>-0.2</v>
      </c>
      <c r="E14" s="109">
        <v>-0.4</v>
      </c>
      <c r="F14" s="109">
        <v>0.5</v>
      </c>
      <c r="G14" s="109" t="s">
        <v>3170</v>
      </c>
      <c r="H14" s="109">
        <v>0.6</v>
      </c>
      <c r="I14" s="109">
        <v>0.4</v>
      </c>
      <c r="J14" s="109">
        <v>-6.7</v>
      </c>
      <c r="K14" s="109">
        <v>-11.4</v>
      </c>
      <c r="L14" s="109">
        <v>1.3</v>
      </c>
      <c r="M14" s="109">
        <v>0.2</v>
      </c>
      <c r="O14" s="104" t="s">
        <v>3188</v>
      </c>
      <c r="P14" s="113">
        <v>2.7</v>
      </c>
      <c r="T14" s="104">
        <v>1129.3399999999999</v>
      </c>
      <c r="V14" s="104">
        <v>1141.19</v>
      </c>
    </row>
    <row r="15" spans="1:22" x14ac:dyDescent="0.35">
      <c r="A15" s="108">
        <v>44075</v>
      </c>
      <c r="B15" s="109">
        <v>0.7</v>
      </c>
      <c r="C15" s="109">
        <v>0</v>
      </c>
      <c r="D15" s="109">
        <v>-0.2</v>
      </c>
      <c r="E15" s="109">
        <v>-0.3</v>
      </c>
      <c r="F15" s="109">
        <v>0.4</v>
      </c>
      <c r="G15" s="109" t="s">
        <v>3170</v>
      </c>
      <c r="H15" s="109">
        <v>1.4</v>
      </c>
      <c r="I15" s="109">
        <v>-0.1</v>
      </c>
      <c r="J15" s="109">
        <v>-6.8</v>
      </c>
      <c r="K15" s="109">
        <v>-10.6</v>
      </c>
      <c r="L15" s="109">
        <v>1.1000000000000001</v>
      </c>
      <c r="M15" s="109">
        <v>0.5</v>
      </c>
      <c r="O15" s="104" t="s">
        <v>3189</v>
      </c>
      <c r="P15" s="113">
        <v>2.8</v>
      </c>
      <c r="T15" s="104">
        <v>673.72</v>
      </c>
      <c r="V15" s="104">
        <v>665.81</v>
      </c>
    </row>
    <row r="16" spans="1:22" x14ac:dyDescent="0.35">
      <c r="A16" s="108">
        <v>44105</v>
      </c>
      <c r="B16" s="109">
        <v>0.7</v>
      </c>
      <c r="C16" s="109">
        <v>0.1</v>
      </c>
      <c r="D16" s="109">
        <v>-0.3</v>
      </c>
      <c r="E16" s="109">
        <v>-0.3</v>
      </c>
      <c r="F16" s="109">
        <v>0.6</v>
      </c>
      <c r="G16" s="109" t="s">
        <v>3170</v>
      </c>
      <c r="H16" s="109">
        <v>1.4</v>
      </c>
      <c r="I16" s="109">
        <v>0.6</v>
      </c>
      <c r="J16" s="109">
        <v>-8.8000000000000007</v>
      </c>
      <c r="K16" s="109">
        <v>-10.199999999999999</v>
      </c>
      <c r="L16" s="109">
        <v>1.6</v>
      </c>
      <c r="M16" s="109">
        <v>0.7</v>
      </c>
      <c r="O16" s="104" t="s">
        <v>3190</v>
      </c>
      <c r="P16" s="113">
        <v>2.7</v>
      </c>
    </row>
    <row r="17" spans="1:22" x14ac:dyDescent="0.35">
      <c r="A17" s="108">
        <v>44136</v>
      </c>
      <c r="B17" s="109">
        <v>0.7</v>
      </c>
      <c r="C17" s="109">
        <v>-0.1</v>
      </c>
      <c r="D17" s="109">
        <v>-0.3</v>
      </c>
      <c r="E17" s="109">
        <v>-0.3</v>
      </c>
      <c r="F17" s="109">
        <v>0.3</v>
      </c>
      <c r="G17" s="109" t="s">
        <v>3170</v>
      </c>
      <c r="H17" s="109">
        <v>1.4</v>
      </c>
      <c r="I17" s="109">
        <v>-0.6</v>
      </c>
      <c r="J17" s="109">
        <v>-8.8000000000000007</v>
      </c>
      <c r="K17" s="109">
        <v>-10</v>
      </c>
      <c r="L17" s="109">
        <v>0.8</v>
      </c>
      <c r="M17" s="109">
        <v>0.3</v>
      </c>
      <c r="O17" s="104" t="s">
        <v>3191</v>
      </c>
      <c r="P17" s="113">
        <v>2.7</v>
      </c>
      <c r="T17" s="116">
        <f>(T15/T14)*100</f>
        <v>59.656082313563687</v>
      </c>
      <c r="V17" s="116">
        <f>(V15/V14)*100</f>
        <v>58.34348355663824</v>
      </c>
    </row>
    <row r="18" spans="1:22" x14ac:dyDescent="0.35">
      <c r="A18" s="108">
        <v>44166</v>
      </c>
      <c r="B18" s="109">
        <v>0.7</v>
      </c>
      <c r="C18" s="109">
        <v>-0.1</v>
      </c>
      <c r="D18" s="109">
        <v>-0.3</v>
      </c>
      <c r="E18" s="109">
        <v>-0.3</v>
      </c>
      <c r="F18" s="109">
        <v>0.5</v>
      </c>
      <c r="G18" s="109" t="s">
        <v>3170</v>
      </c>
      <c r="H18" s="109">
        <v>1.5</v>
      </c>
      <c r="I18" s="109">
        <v>-1.4</v>
      </c>
      <c r="J18" s="109">
        <v>-8.5</v>
      </c>
      <c r="K18" s="109">
        <v>-8.3000000000000007</v>
      </c>
      <c r="L18" s="109">
        <v>1.5</v>
      </c>
      <c r="M18" s="109">
        <v>0.6</v>
      </c>
      <c r="O18" s="104" t="s">
        <v>3192</v>
      </c>
      <c r="P18" s="113">
        <v>2.5</v>
      </c>
    </row>
    <row r="19" spans="1:22" x14ac:dyDescent="0.35">
      <c r="A19" s="108">
        <v>44197</v>
      </c>
      <c r="B19" s="109">
        <v>0.8</v>
      </c>
      <c r="C19" s="109">
        <v>-0.1</v>
      </c>
      <c r="D19" s="109">
        <v>-0.3</v>
      </c>
      <c r="E19" s="109">
        <v>-0.3</v>
      </c>
      <c r="F19" s="109">
        <v>0.4</v>
      </c>
      <c r="G19" s="109" t="s">
        <v>3170</v>
      </c>
      <c r="H19" s="109">
        <v>1.7</v>
      </c>
      <c r="I19" s="109">
        <v>-0.7</v>
      </c>
      <c r="J19" s="109">
        <v>-8.4</v>
      </c>
      <c r="K19" s="109">
        <v>-8.1999999999999993</v>
      </c>
      <c r="L19" s="109">
        <v>1.4</v>
      </c>
      <c r="M19" s="109">
        <v>0.7</v>
      </c>
      <c r="O19" s="104" t="s">
        <v>3193</v>
      </c>
      <c r="P19" s="113">
        <v>2.2999999999999998</v>
      </c>
    </row>
    <row r="20" spans="1:22" x14ac:dyDescent="0.35">
      <c r="A20" s="108">
        <v>44228</v>
      </c>
      <c r="B20" s="109">
        <v>0.7</v>
      </c>
      <c r="C20" s="109">
        <v>0</v>
      </c>
      <c r="D20" s="109">
        <v>-0.3</v>
      </c>
      <c r="E20" s="109">
        <v>-0.1</v>
      </c>
      <c r="F20" s="109">
        <v>0.1</v>
      </c>
      <c r="G20" s="109" t="s">
        <v>3170</v>
      </c>
      <c r="H20" s="109">
        <v>1.5</v>
      </c>
      <c r="I20" s="109">
        <v>-0.6</v>
      </c>
      <c r="J20" s="109">
        <v>-7.9</v>
      </c>
      <c r="K20" s="109">
        <v>-3.5</v>
      </c>
      <c r="L20" s="109">
        <v>0.5</v>
      </c>
      <c r="M20" s="109">
        <v>0.4</v>
      </c>
      <c r="O20" s="104" t="s">
        <v>3194</v>
      </c>
      <c r="P20" s="113">
        <v>2.2000000000000002</v>
      </c>
    </row>
    <row r="21" spans="1:22" x14ac:dyDescent="0.35">
      <c r="A21" s="108">
        <v>44256</v>
      </c>
      <c r="B21" s="109">
        <v>0.7</v>
      </c>
      <c r="C21" s="109">
        <v>-0.1</v>
      </c>
      <c r="D21" s="109">
        <v>-0.2</v>
      </c>
      <c r="E21" s="109">
        <v>0.1</v>
      </c>
      <c r="F21" s="109">
        <v>0.3</v>
      </c>
      <c r="G21" s="109" t="s">
        <v>3170</v>
      </c>
      <c r="H21" s="109">
        <v>1.5</v>
      </c>
      <c r="I21" s="109">
        <v>-1.4</v>
      </c>
      <c r="J21" s="109">
        <v>-7.3</v>
      </c>
      <c r="K21" s="109">
        <v>3.5</v>
      </c>
      <c r="L21" s="109">
        <v>0.9</v>
      </c>
      <c r="M21" s="109">
        <v>0.7</v>
      </c>
      <c r="O21" s="104" t="s">
        <v>3195</v>
      </c>
      <c r="P21" s="113">
        <v>2.1</v>
      </c>
    </row>
    <row r="22" spans="1:22" x14ac:dyDescent="0.35">
      <c r="A22" s="108">
        <v>44287</v>
      </c>
      <c r="B22" s="109">
        <v>0.7</v>
      </c>
      <c r="C22" s="109">
        <v>0</v>
      </c>
      <c r="D22" s="109">
        <v>0.1</v>
      </c>
      <c r="E22" s="109">
        <v>0.4</v>
      </c>
      <c r="F22" s="109">
        <v>0.4</v>
      </c>
      <c r="G22" s="109" t="s">
        <v>3170</v>
      </c>
      <c r="H22" s="109">
        <v>1.6</v>
      </c>
      <c r="I22" s="109">
        <v>-0.4</v>
      </c>
      <c r="J22" s="109">
        <v>2.4</v>
      </c>
      <c r="K22" s="109">
        <v>13.6</v>
      </c>
      <c r="L22" s="109">
        <v>1.2</v>
      </c>
      <c r="M22" s="109">
        <v>1.5</v>
      </c>
      <c r="O22" s="104" t="s">
        <v>3196</v>
      </c>
      <c r="P22" s="113">
        <v>2</v>
      </c>
    </row>
    <row r="23" spans="1:22" x14ac:dyDescent="0.35">
      <c r="A23" s="108">
        <v>44317</v>
      </c>
      <c r="B23" s="109">
        <v>0.9</v>
      </c>
      <c r="C23" s="109">
        <v>-0.1</v>
      </c>
      <c r="D23" s="109">
        <v>0.1</v>
      </c>
      <c r="E23" s="109">
        <v>0.5</v>
      </c>
      <c r="F23" s="109">
        <v>0.8</v>
      </c>
      <c r="G23" s="109" t="s">
        <v>3170</v>
      </c>
      <c r="H23" s="109">
        <v>1.9</v>
      </c>
      <c r="I23" s="109">
        <v>-1.3</v>
      </c>
      <c r="J23" s="109">
        <v>2.6</v>
      </c>
      <c r="K23" s="109">
        <v>17.899999999999999</v>
      </c>
      <c r="L23" s="109">
        <v>2.2000000000000002</v>
      </c>
      <c r="M23" s="109">
        <v>2.1</v>
      </c>
      <c r="O23" s="104" t="s">
        <v>3211</v>
      </c>
      <c r="P23" s="113">
        <v>1.9</v>
      </c>
    </row>
    <row r="24" spans="1:22" x14ac:dyDescent="0.35">
      <c r="A24" s="108">
        <v>44348</v>
      </c>
      <c r="B24" s="109">
        <v>0.9</v>
      </c>
      <c r="C24" s="109">
        <v>0</v>
      </c>
      <c r="D24" s="109">
        <v>0.1</v>
      </c>
      <c r="E24" s="109">
        <v>0.5</v>
      </c>
      <c r="F24" s="109">
        <v>1</v>
      </c>
      <c r="G24" s="109" t="s">
        <v>3170</v>
      </c>
      <c r="H24" s="109">
        <v>2.1</v>
      </c>
      <c r="I24" s="109">
        <v>-0.6</v>
      </c>
      <c r="J24" s="109">
        <v>2.5</v>
      </c>
      <c r="K24" s="109">
        <v>20.3</v>
      </c>
      <c r="L24" s="109">
        <v>2.7</v>
      </c>
      <c r="M24" s="109">
        <v>2.5</v>
      </c>
      <c r="P24" s="113"/>
    </row>
    <row r="25" spans="1:22" x14ac:dyDescent="0.35">
      <c r="A25" s="108">
        <v>44378</v>
      </c>
      <c r="B25" s="109">
        <v>0.7</v>
      </c>
      <c r="C25" s="109">
        <v>-0.1</v>
      </c>
      <c r="D25" s="109">
        <v>0.1</v>
      </c>
      <c r="E25" s="109">
        <v>0.5</v>
      </c>
      <c r="F25" s="109">
        <v>0.8</v>
      </c>
      <c r="G25" s="109" t="s">
        <v>3170</v>
      </c>
      <c r="H25" s="109">
        <v>1.6</v>
      </c>
      <c r="I25" s="109">
        <v>-0.6</v>
      </c>
      <c r="J25" s="109">
        <v>2.6</v>
      </c>
      <c r="K25" s="109">
        <v>17.7</v>
      </c>
      <c r="L25" s="109">
        <v>2.2999999999999998</v>
      </c>
      <c r="M25" s="109">
        <v>2</v>
      </c>
      <c r="P25" s="113"/>
    </row>
    <row r="26" spans="1:22" x14ac:dyDescent="0.35">
      <c r="A26" s="108">
        <v>44409</v>
      </c>
      <c r="B26" s="109">
        <v>1.4</v>
      </c>
      <c r="C26" s="109">
        <v>0.1</v>
      </c>
      <c r="D26" s="109">
        <v>0.1</v>
      </c>
      <c r="E26" s="109">
        <v>0.5</v>
      </c>
      <c r="F26" s="109">
        <v>1.2</v>
      </c>
      <c r="G26" s="109" t="s">
        <v>3170</v>
      </c>
      <c r="H26" s="109">
        <v>3</v>
      </c>
      <c r="I26" s="109">
        <v>0.3</v>
      </c>
      <c r="J26" s="109">
        <v>2.6</v>
      </c>
      <c r="K26" s="109">
        <v>17.7</v>
      </c>
      <c r="L26" s="109">
        <v>3.2</v>
      </c>
      <c r="M26" s="109">
        <v>3.2</v>
      </c>
      <c r="P26" s="113"/>
    </row>
    <row r="27" spans="1:22" x14ac:dyDescent="0.35">
      <c r="A27" s="108">
        <v>44440</v>
      </c>
      <c r="B27" s="109">
        <v>1.1000000000000001</v>
      </c>
      <c r="C27" s="109">
        <v>0.1</v>
      </c>
      <c r="D27" s="109">
        <v>0.1</v>
      </c>
      <c r="E27" s="109">
        <v>0.5</v>
      </c>
      <c r="F27" s="109">
        <v>1.3</v>
      </c>
      <c r="G27" s="109" t="s">
        <v>3170</v>
      </c>
      <c r="H27" s="109">
        <v>2.6</v>
      </c>
      <c r="I27" s="109">
        <v>0.8</v>
      </c>
      <c r="J27" s="109">
        <v>2.8</v>
      </c>
      <c r="K27" s="109">
        <v>17.8</v>
      </c>
      <c r="L27" s="109">
        <v>3.3</v>
      </c>
      <c r="M27" s="109">
        <v>3.1</v>
      </c>
      <c r="P27" s="113"/>
    </row>
    <row r="28" spans="1:22" x14ac:dyDescent="0.35">
      <c r="A28" s="108">
        <v>44470</v>
      </c>
      <c r="B28" s="109">
        <v>1.4</v>
      </c>
      <c r="C28" s="109">
        <v>0.2</v>
      </c>
      <c r="D28" s="109">
        <v>0.8</v>
      </c>
      <c r="E28" s="109">
        <v>0.6</v>
      </c>
      <c r="F28" s="109">
        <v>1.3</v>
      </c>
      <c r="G28" s="109" t="s">
        <v>3170</v>
      </c>
      <c r="H28" s="109">
        <v>3.2</v>
      </c>
      <c r="I28" s="109">
        <v>1.2</v>
      </c>
      <c r="J28" s="109">
        <v>22.9</v>
      </c>
      <c r="K28" s="109">
        <v>21.5</v>
      </c>
      <c r="L28" s="109">
        <v>3.4</v>
      </c>
      <c r="M28" s="109">
        <v>4.2</v>
      </c>
      <c r="P28" s="113"/>
    </row>
    <row r="29" spans="1:22" x14ac:dyDescent="0.35">
      <c r="A29" s="108">
        <v>44501</v>
      </c>
      <c r="B29" s="109">
        <v>1.5</v>
      </c>
      <c r="C29" s="109">
        <v>0.3</v>
      </c>
      <c r="D29" s="109">
        <v>0.8</v>
      </c>
      <c r="E29" s="109">
        <v>0.7</v>
      </c>
      <c r="F29" s="109">
        <v>1.9</v>
      </c>
      <c r="G29" s="109" t="s">
        <v>3170</v>
      </c>
      <c r="H29" s="109">
        <v>3.3</v>
      </c>
      <c r="I29" s="109">
        <v>2.5</v>
      </c>
      <c r="J29" s="109">
        <v>23.2</v>
      </c>
      <c r="K29" s="109">
        <v>28.5</v>
      </c>
      <c r="L29" s="109">
        <v>4.8</v>
      </c>
      <c r="M29" s="109">
        <v>5.0999999999999996</v>
      </c>
      <c r="P29" s="113"/>
    </row>
    <row r="30" spans="1:22" x14ac:dyDescent="0.35">
      <c r="A30" s="108">
        <v>44531</v>
      </c>
      <c r="B30" s="109">
        <v>1.5</v>
      </c>
      <c r="C30" s="109">
        <v>0.5</v>
      </c>
      <c r="D30" s="109">
        <v>0.7</v>
      </c>
      <c r="E30" s="109">
        <v>0.7</v>
      </c>
      <c r="F30" s="109">
        <v>2</v>
      </c>
      <c r="G30" s="109" t="s">
        <v>3170</v>
      </c>
      <c r="H30" s="109">
        <v>3.4</v>
      </c>
      <c r="I30" s="109">
        <v>4.2</v>
      </c>
      <c r="J30" s="109">
        <v>22.7</v>
      </c>
      <c r="K30" s="109">
        <v>26.8</v>
      </c>
      <c r="L30" s="109">
        <v>5</v>
      </c>
      <c r="M30" s="109">
        <v>5.4</v>
      </c>
      <c r="P30" s="113"/>
    </row>
    <row r="31" spans="1:22" x14ac:dyDescent="0.35">
      <c r="A31" s="108">
        <v>44562</v>
      </c>
      <c r="B31" s="109">
        <v>1.4</v>
      </c>
      <c r="C31" s="109">
        <v>0.5</v>
      </c>
      <c r="D31" s="109">
        <v>0.8</v>
      </c>
      <c r="E31" s="109">
        <v>0.6</v>
      </c>
      <c r="F31" s="109">
        <v>2.2000000000000002</v>
      </c>
      <c r="G31" s="109" t="s">
        <v>3170</v>
      </c>
      <c r="H31" s="109">
        <v>3.2</v>
      </c>
      <c r="I31" s="109">
        <v>4.3</v>
      </c>
      <c r="J31" s="109">
        <v>22.9</v>
      </c>
      <c r="K31" s="109">
        <v>23.6</v>
      </c>
      <c r="L31" s="109">
        <v>5.5</v>
      </c>
      <c r="M31" s="109">
        <v>5.5</v>
      </c>
      <c r="P31" s="113"/>
    </row>
    <row r="32" spans="1:22" x14ac:dyDescent="0.35">
      <c r="A32" s="108">
        <v>44593</v>
      </c>
      <c r="B32" s="109">
        <v>1.5</v>
      </c>
      <c r="C32" s="109">
        <v>0.6</v>
      </c>
      <c r="D32" s="109">
        <v>0.8</v>
      </c>
      <c r="E32" s="109">
        <v>0.6</v>
      </c>
      <c r="F32" s="109">
        <v>2.7</v>
      </c>
      <c r="G32" s="109" t="s">
        <v>3170</v>
      </c>
      <c r="H32" s="109">
        <v>3.5</v>
      </c>
      <c r="I32" s="109">
        <v>5.0999999999999996</v>
      </c>
      <c r="J32" s="109">
        <v>23.1</v>
      </c>
      <c r="K32" s="109">
        <v>22.3</v>
      </c>
      <c r="L32" s="109">
        <v>6.9</v>
      </c>
      <c r="M32" s="109">
        <v>6.2</v>
      </c>
      <c r="P32" s="113"/>
    </row>
    <row r="33" spans="1:16" x14ac:dyDescent="0.35">
      <c r="A33" s="108">
        <v>44621</v>
      </c>
      <c r="B33" s="109">
        <v>1.8</v>
      </c>
      <c r="C33" s="109">
        <v>0.7</v>
      </c>
      <c r="D33" s="109">
        <v>0.8</v>
      </c>
      <c r="E33" s="109">
        <v>0.9</v>
      </c>
      <c r="F33" s="109">
        <v>2.9</v>
      </c>
      <c r="G33" s="109" t="s">
        <v>3170</v>
      </c>
      <c r="H33" s="109">
        <v>4</v>
      </c>
      <c r="I33" s="109">
        <v>5.9</v>
      </c>
      <c r="J33" s="109">
        <v>24.8</v>
      </c>
      <c r="K33" s="109">
        <v>30.7</v>
      </c>
      <c r="L33" s="109">
        <v>7.5</v>
      </c>
      <c r="M33" s="109">
        <v>7</v>
      </c>
      <c r="P33" s="113"/>
    </row>
    <row r="34" spans="1:16" x14ac:dyDescent="0.35">
      <c r="A34" s="108">
        <v>44652</v>
      </c>
      <c r="B34" s="109">
        <v>2.1</v>
      </c>
      <c r="C34" s="109">
        <v>0.8</v>
      </c>
      <c r="D34" s="109">
        <v>2.2999999999999998</v>
      </c>
      <c r="E34" s="109">
        <v>0.9</v>
      </c>
      <c r="F34" s="109">
        <v>2.9</v>
      </c>
      <c r="G34" s="109" t="s">
        <v>3170</v>
      </c>
      <c r="H34" s="109">
        <v>4.7</v>
      </c>
      <c r="I34" s="109">
        <v>6.7</v>
      </c>
      <c r="J34" s="109">
        <v>69.599999999999994</v>
      </c>
      <c r="K34" s="109">
        <v>31.4</v>
      </c>
      <c r="L34" s="109">
        <v>7.6</v>
      </c>
      <c r="M34" s="109">
        <v>9</v>
      </c>
      <c r="P34" s="113"/>
    </row>
    <row r="35" spans="1:16" x14ac:dyDescent="0.35">
      <c r="A35" s="108">
        <v>44682</v>
      </c>
      <c r="B35" s="109">
        <v>2.1</v>
      </c>
      <c r="C35" s="109">
        <v>1</v>
      </c>
      <c r="D35" s="109">
        <v>2.2999999999999998</v>
      </c>
      <c r="E35" s="109">
        <v>0.9</v>
      </c>
      <c r="F35" s="109">
        <v>2.7</v>
      </c>
      <c r="G35" s="109" t="s">
        <v>3170</v>
      </c>
      <c r="H35" s="109">
        <v>4.9000000000000004</v>
      </c>
      <c r="I35" s="109">
        <v>8.6</v>
      </c>
      <c r="J35" s="109">
        <v>69.900000000000006</v>
      </c>
      <c r="K35" s="109">
        <v>32.799999999999997</v>
      </c>
      <c r="L35" s="109">
        <v>6.9</v>
      </c>
      <c r="M35" s="109">
        <v>9.1</v>
      </c>
      <c r="P35" s="113"/>
    </row>
    <row r="36" spans="1:16" x14ac:dyDescent="0.35">
      <c r="A36" s="108">
        <v>44713</v>
      </c>
      <c r="B36" s="109">
        <v>2.2999999999999998</v>
      </c>
      <c r="C36" s="109">
        <v>1.1000000000000001</v>
      </c>
      <c r="D36" s="109">
        <v>2.2999999999999998</v>
      </c>
      <c r="E36" s="109">
        <v>1.2</v>
      </c>
      <c r="F36" s="109">
        <v>2.4</v>
      </c>
      <c r="G36" s="109" t="s">
        <v>3170</v>
      </c>
      <c r="H36" s="109">
        <v>5.2</v>
      </c>
      <c r="I36" s="109">
        <v>9.8000000000000007</v>
      </c>
      <c r="J36" s="109">
        <v>70.2</v>
      </c>
      <c r="K36" s="109">
        <v>42.3</v>
      </c>
      <c r="L36" s="109">
        <v>6.3</v>
      </c>
      <c r="M36" s="109">
        <v>9.4</v>
      </c>
      <c r="P36" s="113"/>
    </row>
    <row r="37" spans="1:16" x14ac:dyDescent="0.35">
      <c r="A37" s="108">
        <v>44743</v>
      </c>
      <c r="B37" s="109">
        <v>2.5</v>
      </c>
      <c r="C37" s="109">
        <v>1.4</v>
      </c>
      <c r="D37" s="109">
        <v>2.2999999999999998</v>
      </c>
      <c r="E37" s="109">
        <v>1.3</v>
      </c>
      <c r="F37" s="109">
        <v>2.5</v>
      </c>
      <c r="G37" s="109" t="s">
        <v>3170</v>
      </c>
      <c r="H37" s="109">
        <v>5.7</v>
      </c>
      <c r="I37" s="109">
        <v>12.6</v>
      </c>
      <c r="J37" s="109">
        <v>70.3</v>
      </c>
      <c r="K37" s="109">
        <v>43.7</v>
      </c>
      <c r="L37" s="109">
        <v>6.5</v>
      </c>
      <c r="M37" s="109">
        <v>10.1</v>
      </c>
      <c r="P37" s="113"/>
    </row>
    <row r="38" spans="1:16" x14ac:dyDescent="0.35">
      <c r="A38" s="108">
        <v>44774</v>
      </c>
      <c r="B38" s="109">
        <v>2.6</v>
      </c>
      <c r="C38" s="109">
        <v>1.5</v>
      </c>
      <c r="D38" s="109">
        <v>2.2999999999999998</v>
      </c>
      <c r="E38" s="109">
        <v>1</v>
      </c>
      <c r="F38" s="109">
        <v>2.5</v>
      </c>
      <c r="G38" s="109" t="s">
        <v>3170</v>
      </c>
      <c r="H38" s="109">
        <v>5.9</v>
      </c>
      <c r="I38" s="109">
        <v>13.1</v>
      </c>
      <c r="J38" s="109">
        <v>69.7</v>
      </c>
      <c r="K38" s="109">
        <v>32.1</v>
      </c>
      <c r="L38" s="109">
        <v>6.5</v>
      </c>
      <c r="M38" s="109">
        <v>9.9</v>
      </c>
      <c r="P38" s="113"/>
    </row>
    <row r="39" spans="1:16" x14ac:dyDescent="0.35">
      <c r="A39" s="108">
        <v>44805</v>
      </c>
      <c r="B39" s="109">
        <v>2.7</v>
      </c>
      <c r="C39" s="109">
        <v>1.7</v>
      </c>
      <c r="D39" s="109">
        <v>2.2999999999999998</v>
      </c>
      <c r="E39" s="109">
        <v>0.8</v>
      </c>
      <c r="F39" s="109">
        <v>2.6</v>
      </c>
      <c r="G39" s="109" t="s">
        <v>3170</v>
      </c>
      <c r="H39" s="109">
        <v>6.1</v>
      </c>
      <c r="I39" s="109">
        <v>14.5</v>
      </c>
      <c r="J39" s="109">
        <v>70.099999999999994</v>
      </c>
      <c r="K39" s="109">
        <v>26.5</v>
      </c>
      <c r="L39" s="109">
        <v>6.8</v>
      </c>
      <c r="M39" s="109">
        <v>10.1</v>
      </c>
      <c r="P39" s="113"/>
    </row>
    <row r="40" spans="1:16" x14ac:dyDescent="0.35">
      <c r="A40" s="108">
        <v>44835</v>
      </c>
      <c r="B40" s="109">
        <v>2.8</v>
      </c>
      <c r="C40" s="109">
        <v>1.8</v>
      </c>
      <c r="D40" s="109">
        <v>3.2</v>
      </c>
      <c r="E40" s="109">
        <v>0.7</v>
      </c>
      <c r="F40" s="109">
        <v>2.5</v>
      </c>
      <c r="G40" s="109" t="s">
        <v>3170</v>
      </c>
      <c r="H40" s="109">
        <v>6.3</v>
      </c>
      <c r="I40" s="109">
        <v>16.2</v>
      </c>
      <c r="J40" s="109">
        <v>89.7</v>
      </c>
      <c r="K40" s="109">
        <v>22.2</v>
      </c>
      <c r="L40" s="109">
        <v>6.6</v>
      </c>
      <c r="M40" s="109">
        <v>11.1</v>
      </c>
      <c r="P40" s="113"/>
    </row>
    <row r="41" spans="1:16" x14ac:dyDescent="0.35">
      <c r="A41" s="108">
        <v>44866</v>
      </c>
      <c r="B41" s="109">
        <v>2.8</v>
      </c>
      <c r="C41" s="109">
        <v>1.9</v>
      </c>
      <c r="D41" s="109">
        <v>3.2</v>
      </c>
      <c r="E41" s="109">
        <v>0.5</v>
      </c>
      <c r="F41" s="109">
        <v>2.2999999999999998</v>
      </c>
      <c r="G41" s="109" t="s">
        <v>3170</v>
      </c>
      <c r="H41" s="109">
        <v>6.3</v>
      </c>
      <c r="I41" s="109">
        <v>16.399999999999999</v>
      </c>
      <c r="J41" s="109">
        <v>89</v>
      </c>
      <c r="K41" s="109">
        <v>17.2</v>
      </c>
      <c r="L41" s="109">
        <v>6</v>
      </c>
      <c r="M41" s="109">
        <v>10.7</v>
      </c>
      <c r="P41" s="113"/>
    </row>
    <row r="42" spans="1:16" x14ac:dyDescent="0.35">
      <c r="A42" s="108">
        <v>44896</v>
      </c>
      <c r="B42" s="109">
        <v>3</v>
      </c>
      <c r="C42" s="109">
        <v>1.9</v>
      </c>
      <c r="D42" s="109">
        <v>3.2</v>
      </c>
      <c r="E42" s="109">
        <v>0.4</v>
      </c>
      <c r="F42" s="109">
        <v>2.1</v>
      </c>
      <c r="G42" s="109" t="s">
        <v>3170</v>
      </c>
      <c r="H42" s="109">
        <v>6.8</v>
      </c>
      <c r="I42" s="109">
        <v>16.8</v>
      </c>
      <c r="J42" s="109">
        <v>88.7</v>
      </c>
      <c r="K42" s="109">
        <v>11.5</v>
      </c>
      <c r="L42" s="109">
        <v>5.5</v>
      </c>
      <c r="M42" s="109">
        <v>10.5</v>
      </c>
      <c r="P42" s="113"/>
    </row>
    <row r="43" spans="1:16" x14ac:dyDescent="0.35">
      <c r="A43" s="108">
        <v>44927</v>
      </c>
      <c r="B43" s="109">
        <v>2.6</v>
      </c>
      <c r="C43" s="109">
        <v>1.9</v>
      </c>
      <c r="D43" s="109">
        <v>3.2</v>
      </c>
      <c r="E43" s="109">
        <v>0.2</v>
      </c>
      <c r="F43" s="109">
        <v>2.1</v>
      </c>
      <c r="G43" s="109" t="s">
        <v>3170</v>
      </c>
      <c r="H43" s="109">
        <v>6</v>
      </c>
      <c r="I43" s="109">
        <v>16.7</v>
      </c>
      <c r="J43" s="109">
        <v>89.5</v>
      </c>
      <c r="K43" s="109">
        <v>7.7</v>
      </c>
      <c r="L43" s="109">
        <v>5.5</v>
      </c>
      <c r="M43" s="109">
        <v>10.1</v>
      </c>
    </row>
    <row r="44" spans="1:16" x14ac:dyDescent="0.35">
      <c r="A44" s="108">
        <v>44958</v>
      </c>
      <c r="B44" s="109">
        <v>2.9</v>
      </c>
      <c r="C44" s="109">
        <v>2.1</v>
      </c>
      <c r="D44" s="109">
        <v>3.2</v>
      </c>
      <c r="E44" s="109">
        <v>0.1</v>
      </c>
      <c r="F44" s="109">
        <v>2.1</v>
      </c>
      <c r="G44" s="109" t="s">
        <v>3170</v>
      </c>
      <c r="H44" s="109">
        <v>6.6</v>
      </c>
      <c r="I44" s="109">
        <v>18</v>
      </c>
      <c r="J44" s="109">
        <v>88.6</v>
      </c>
      <c r="K44" s="109">
        <v>4.5999999999999996</v>
      </c>
      <c r="L44" s="109">
        <v>5.7</v>
      </c>
      <c r="M44" s="109">
        <v>10.4</v>
      </c>
    </row>
    <row r="45" spans="1:16" x14ac:dyDescent="0.35">
      <c r="A45" s="108">
        <v>44986</v>
      </c>
      <c r="B45" s="109">
        <v>2.9</v>
      </c>
      <c r="C45" s="109">
        <v>2.2000000000000002</v>
      </c>
      <c r="D45" s="109">
        <v>3.1</v>
      </c>
      <c r="E45" s="109">
        <v>-0.2</v>
      </c>
      <c r="F45" s="109">
        <v>2.1</v>
      </c>
      <c r="G45" s="109" t="s">
        <v>3170</v>
      </c>
      <c r="H45" s="109">
        <v>6.6</v>
      </c>
      <c r="I45" s="109">
        <v>19.100000000000001</v>
      </c>
      <c r="J45" s="109">
        <v>85.6</v>
      </c>
      <c r="K45" s="109">
        <v>-5.9</v>
      </c>
      <c r="L45" s="109">
        <v>5.6</v>
      </c>
      <c r="M45" s="109">
        <v>10.1</v>
      </c>
    </row>
    <row r="46" spans="1:16" x14ac:dyDescent="0.35">
      <c r="A46" s="108">
        <v>45017</v>
      </c>
      <c r="B46" s="109">
        <v>3.1</v>
      </c>
      <c r="C46" s="109">
        <v>2.1</v>
      </c>
      <c r="D46" s="109">
        <v>1.3</v>
      </c>
      <c r="E46" s="109">
        <v>-0.3</v>
      </c>
      <c r="F46" s="109">
        <v>2.5</v>
      </c>
      <c r="G46" s="109" t="s">
        <v>3170</v>
      </c>
      <c r="H46" s="109">
        <v>6.9</v>
      </c>
      <c r="I46" s="109">
        <v>19</v>
      </c>
      <c r="J46" s="109">
        <v>24.3</v>
      </c>
      <c r="K46" s="109">
        <v>-8.9</v>
      </c>
      <c r="L46" s="109">
        <v>6.9</v>
      </c>
      <c r="M46" s="109">
        <v>8.6999999999999993</v>
      </c>
    </row>
    <row r="47" spans="1:16" x14ac:dyDescent="0.35">
      <c r="A47" s="108">
        <v>45047</v>
      </c>
      <c r="B47" s="109">
        <v>3.3</v>
      </c>
      <c r="C47" s="109">
        <v>2.1</v>
      </c>
      <c r="D47" s="109">
        <v>1.2</v>
      </c>
      <c r="E47" s="109">
        <v>-0.5</v>
      </c>
      <c r="F47" s="109">
        <v>2.5</v>
      </c>
      <c r="G47" s="109" t="s">
        <v>3170</v>
      </c>
      <c r="H47" s="109">
        <v>7.4</v>
      </c>
      <c r="I47" s="109">
        <v>18.3</v>
      </c>
      <c r="J47" s="109">
        <v>23.7</v>
      </c>
      <c r="K47" s="109">
        <v>-13.1</v>
      </c>
      <c r="L47" s="109">
        <v>7.1</v>
      </c>
      <c r="M47" s="109">
        <v>8.6999999999999993</v>
      </c>
    </row>
    <row r="48" spans="1:16" x14ac:dyDescent="0.35">
      <c r="A48" s="108">
        <v>45078</v>
      </c>
      <c r="B48" s="109">
        <v>3.2</v>
      </c>
      <c r="C48" s="109">
        <v>2</v>
      </c>
      <c r="D48" s="109">
        <v>1.2</v>
      </c>
      <c r="E48" s="109">
        <v>-0.9</v>
      </c>
      <c r="F48" s="109">
        <v>2.4</v>
      </c>
      <c r="G48" s="109" t="s">
        <v>3170</v>
      </c>
      <c r="H48" s="109">
        <v>7.2</v>
      </c>
      <c r="I48" s="109">
        <v>17.3</v>
      </c>
      <c r="J48" s="109">
        <v>23.3</v>
      </c>
      <c r="K48" s="109">
        <v>-22.7</v>
      </c>
      <c r="L48" s="109">
        <v>6.8</v>
      </c>
      <c r="M48" s="109">
        <v>7.9</v>
      </c>
    </row>
    <row r="49" spans="1:13" x14ac:dyDescent="0.35">
      <c r="A49" s="108">
        <v>45108</v>
      </c>
      <c r="B49" s="109">
        <v>3.4</v>
      </c>
      <c r="C49" s="109">
        <v>1.7</v>
      </c>
      <c r="D49" s="109">
        <v>0.4</v>
      </c>
      <c r="E49" s="109">
        <v>-1</v>
      </c>
      <c r="F49" s="109">
        <v>2.2000000000000002</v>
      </c>
      <c r="G49" s="109" t="s">
        <v>3170</v>
      </c>
      <c r="H49" s="109">
        <v>7.4</v>
      </c>
      <c r="I49" s="109">
        <v>14.8</v>
      </c>
      <c r="J49" s="109">
        <v>4.5</v>
      </c>
      <c r="K49" s="109">
        <v>-24.9</v>
      </c>
      <c r="L49" s="109">
        <v>6.3</v>
      </c>
      <c r="M49" s="109">
        <v>6.8</v>
      </c>
    </row>
    <row r="50" spans="1:13" x14ac:dyDescent="0.35">
      <c r="A50" s="108">
        <v>45139</v>
      </c>
      <c r="B50" s="109">
        <v>3.2</v>
      </c>
      <c r="C50" s="109">
        <v>1.6</v>
      </c>
      <c r="D50" s="109">
        <v>0.5</v>
      </c>
      <c r="E50" s="109">
        <v>-0.6</v>
      </c>
      <c r="F50" s="109">
        <v>2</v>
      </c>
      <c r="G50" s="109" t="s">
        <v>3170</v>
      </c>
      <c r="H50" s="109">
        <v>6.8</v>
      </c>
      <c r="I50" s="109">
        <v>13.6</v>
      </c>
      <c r="J50" s="109">
        <v>5.3</v>
      </c>
      <c r="K50" s="109">
        <v>-16.399999999999999</v>
      </c>
      <c r="L50" s="109">
        <v>5.8</v>
      </c>
      <c r="M50" s="109">
        <v>6.7</v>
      </c>
    </row>
    <row r="51" spans="1:13" x14ac:dyDescent="0.35">
      <c r="A51" s="108">
        <v>45170</v>
      </c>
      <c r="B51" s="109">
        <v>3.2</v>
      </c>
      <c r="C51" s="109">
        <v>1.4</v>
      </c>
      <c r="D51" s="109">
        <v>0.5</v>
      </c>
      <c r="E51" s="109">
        <v>-0.3</v>
      </c>
      <c r="F51" s="109">
        <v>1.9</v>
      </c>
      <c r="G51" s="109" t="s">
        <v>3170</v>
      </c>
      <c r="H51" s="109">
        <v>6.9</v>
      </c>
      <c r="I51" s="109">
        <v>12.1</v>
      </c>
      <c r="J51" s="109">
        <v>5</v>
      </c>
      <c r="K51" s="109">
        <v>-9.6999999999999993</v>
      </c>
      <c r="L51" s="109">
        <v>5.5</v>
      </c>
      <c r="M51" s="109">
        <v>6.7</v>
      </c>
    </row>
    <row r="52" spans="1:13" x14ac:dyDescent="0.35">
      <c r="A52" s="108">
        <v>45200</v>
      </c>
      <c r="B52" s="109">
        <v>3</v>
      </c>
      <c r="C52" s="109">
        <v>1.2</v>
      </c>
      <c r="D52" s="109">
        <v>-1.1000000000000001</v>
      </c>
      <c r="E52" s="109">
        <v>-0.3</v>
      </c>
      <c r="F52" s="109">
        <v>1.7</v>
      </c>
      <c r="G52" s="109" t="s">
        <v>3170</v>
      </c>
      <c r="H52" s="109">
        <v>6.6</v>
      </c>
      <c r="I52" s="109">
        <v>10.1</v>
      </c>
      <c r="J52" s="109">
        <v>-21.6</v>
      </c>
      <c r="K52" s="109">
        <v>-7.6</v>
      </c>
      <c r="L52" s="109">
        <v>5.0999999999999996</v>
      </c>
      <c r="M52" s="109">
        <v>4.5999999999999996</v>
      </c>
    </row>
    <row r="53" spans="1:13" x14ac:dyDescent="0.35">
      <c r="A53" s="108">
        <v>45231</v>
      </c>
      <c r="B53" s="109">
        <v>2.9</v>
      </c>
      <c r="C53" s="109">
        <v>1.1000000000000001</v>
      </c>
      <c r="D53" s="109">
        <v>-1.1000000000000001</v>
      </c>
      <c r="E53" s="109">
        <v>-0.4</v>
      </c>
      <c r="F53" s="109">
        <v>1.4</v>
      </c>
      <c r="G53" s="109" t="s">
        <v>3170</v>
      </c>
      <c r="H53" s="109">
        <v>6.3</v>
      </c>
      <c r="I53" s="109">
        <v>9.1999999999999993</v>
      </c>
      <c r="J53" s="109">
        <v>-21.6</v>
      </c>
      <c r="K53" s="109">
        <v>-10.6</v>
      </c>
      <c r="L53" s="109">
        <v>4.0999999999999996</v>
      </c>
      <c r="M53" s="109">
        <v>3.9</v>
      </c>
    </row>
    <row r="54" spans="1:13" x14ac:dyDescent="0.35">
      <c r="A54" s="108">
        <v>45261</v>
      </c>
      <c r="B54" s="109">
        <v>3</v>
      </c>
      <c r="C54" s="109">
        <v>0.9</v>
      </c>
      <c r="D54" s="109">
        <v>-1</v>
      </c>
      <c r="E54" s="109">
        <v>-0.3</v>
      </c>
      <c r="F54" s="109">
        <v>1.4</v>
      </c>
      <c r="G54" s="109" t="s">
        <v>3170</v>
      </c>
      <c r="H54" s="109">
        <v>6.4</v>
      </c>
      <c r="I54" s="109">
        <v>8</v>
      </c>
      <c r="J54" s="109">
        <v>-21.5</v>
      </c>
      <c r="K54" s="109">
        <v>-10.8</v>
      </c>
      <c r="L54" s="109">
        <v>4.3</v>
      </c>
      <c r="M54" s="109">
        <v>4</v>
      </c>
    </row>
    <row r="55" spans="1:13" ht="45.5" customHeight="1" x14ac:dyDescent="0.35">
      <c r="A55" s="110" t="s">
        <v>3172</v>
      </c>
      <c r="B55" s="109">
        <v>3.1</v>
      </c>
      <c r="C55" s="109">
        <v>0.8</v>
      </c>
      <c r="D55" s="109">
        <v>-0.9</v>
      </c>
      <c r="E55" s="109">
        <v>-0.3</v>
      </c>
      <c r="F55" s="109">
        <v>1.4</v>
      </c>
      <c r="G55" s="109" t="s">
        <v>3170</v>
      </c>
      <c r="H55" s="109">
        <v>6.6</v>
      </c>
      <c r="I55" s="109">
        <v>7</v>
      </c>
      <c r="J55" s="109">
        <v>-17.8</v>
      </c>
      <c r="K55" s="109">
        <v>-9.1999999999999993</v>
      </c>
      <c r="L55" s="109">
        <v>4.0999999999999996</v>
      </c>
      <c r="M55" s="109">
        <v>4.0999999999999996</v>
      </c>
    </row>
    <row r="56" spans="1:13" ht="45.5" customHeight="1" x14ac:dyDescent="0.35">
      <c r="A56" s="110" t="s">
        <v>3173</v>
      </c>
      <c r="B56" s="109">
        <v>2.9</v>
      </c>
      <c r="C56" s="109">
        <v>0.6</v>
      </c>
      <c r="D56" s="109">
        <v>-0.8</v>
      </c>
      <c r="E56" s="109">
        <v>-0.2</v>
      </c>
      <c r="F56" s="109">
        <v>1.1000000000000001</v>
      </c>
      <c r="G56" s="109" t="s">
        <v>3170</v>
      </c>
      <c r="H56" s="109">
        <v>6.1</v>
      </c>
      <c r="I56" s="109">
        <v>5</v>
      </c>
      <c r="J56" s="109">
        <v>-17.7</v>
      </c>
      <c r="K56" s="109">
        <v>-7</v>
      </c>
      <c r="L56" s="109">
        <v>3.3</v>
      </c>
      <c r="M56" s="109">
        <v>3.5</v>
      </c>
    </row>
    <row r="57" spans="1:13" ht="45.5" customHeight="1" x14ac:dyDescent="0.35">
      <c r="A57" s="110" t="s">
        <v>3174</v>
      </c>
      <c r="B57" s="109">
        <v>2.7</v>
      </c>
      <c r="C57" s="109">
        <v>0.4</v>
      </c>
      <c r="D57" s="109">
        <v>-0.8</v>
      </c>
      <c r="E57" s="109">
        <v>-0.1</v>
      </c>
      <c r="F57" s="109">
        <v>1</v>
      </c>
      <c r="G57" s="109" t="s">
        <v>3170</v>
      </c>
      <c r="H57" s="109">
        <v>5.8</v>
      </c>
      <c r="I57" s="109">
        <v>3.3</v>
      </c>
      <c r="J57" s="109">
        <v>-17.600000000000001</v>
      </c>
      <c r="K57" s="109">
        <v>-4.2</v>
      </c>
      <c r="L57" s="109">
        <v>2.9</v>
      </c>
      <c r="M57" s="109">
        <v>3.1</v>
      </c>
    </row>
    <row r="58" spans="1:13" ht="45.5" customHeight="1" x14ac:dyDescent="0.35">
      <c r="A58" s="110" t="s">
        <v>3175</v>
      </c>
      <c r="B58" s="109">
        <v>2.5</v>
      </c>
      <c r="C58" s="109">
        <v>0.2</v>
      </c>
      <c r="D58" s="109">
        <v>-1.3</v>
      </c>
      <c r="E58" s="109">
        <v>0.1</v>
      </c>
      <c r="F58" s="109">
        <v>0.6</v>
      </c>
      <c r="G58" s="109" t="s">
        <v>3170</v>
      </c>
      <c r="H58" s="109">
        <v>5.3</v>
      </c>
      <c r="I58" s="109">
        <v>1.9</v>
      </c>
      <c r="J58" s="109">
        <v>-27.3</v>
      </c>
      <c r="K58" s="109">
        <v>3.3</v>
      </c>
      <c r="L58" s="109">
        <v>1.7</v>
      </c>
      <c r="M58" s="109">
        <v>2.1</v>
      </c>
    </row>
    <row r="59" spans="1:13" ht="45.5" customHeight="1" x14ac:dyDescent="0.35">
      <c r="A59" s="110" t="s">
        <v>3176</v>
      </c>
      <c r="B59" s="109">
        <v>2.2999999999999998</v>
      </c>
      <c r="C59" s="109">
        <v>0.1</v>
      </c>
      <c r="D59" s="109">
        <v>-1.3</v>
      </c>
      <c r="E59" s="109">
        <v>0.2</v>
      </c>
      <c r="F59" s="109">
        <v>0.5</v>
      </c>
      <c r="G59" s="109" t="s">
        <v>3170</v>
      </c>
      <c r="H59" s="109">
        <v>4.9000000000000004</v>
      </c>
      <c r="I59" s="109">
        <v>1</v>
      </c>
      <c r="J59" s="109">
        <v>-27.2</v>
      </c>
      <c r="K59" s="109">
        <v>6.5</v>
      </c>
      <c r="L59" s="109">
        <v>1.5</v>
      </c>
      <c r="M59" s="109">
        <v>1.9</v>
      </c>
    </row>
    <row r="60" spans="1:13" ht="45.5" customHeight="1" x14ac:dyDescent="0.35">
      <c r="A60" s="110" t="s">
        <v>3177</v>
      </c>
      <c r="B60" s="109">
        <v>2.2999999999999998</v>
      </c>
      <c r="C60" s="109">
        <v>0.1</v>
      </c>
      <c r="D60" s="109">
        <v>-1.3</v>
      </c>
      <c r="E60" s="109">
        <v>0.3</v>
      </c>
      <c r="F60" s="109">
        <v>0.5</v>
      </c>
      <c r="G60" s="109" t="s">
        <v>3170</v>
      </c>
      <c r="H60" s="109">
        <v>4.9000000000000004</v>
      </c>
      <c r="I60" s="109">
        <v>0.7</v>
      </c>
      <c r="J60" s="109">
        <v>-27.1</v>
      </c>
      <c r="K60" s="109">
        <v>9.8000000000000007</v>
      </c>
      <c r="L60" s="109">
        <v>1.5</v>
      </c>
      <c r="M60" s="109">
        <v>1.9</v>
      </c>
    </row>
    <row r="61" spans="1:13" ht="45.5" customHeight="1" x14ac:dyDescent="0.35">
      <c r="A61" s="110" t="s">
        <v>3178</v>
      </c>
      <c r="B61" s="111" t="s">
        <v>3179</v>
      </c>
      <c r="C61" s="111" t="s">
        <v>3179</v>
      </c>
      <c r="D61" s="111" t="s">
        <v>3179</v>
      </c>
      <c r="E61" s="111" t="s">
        <v>3179</v>
      </c>
      <c r="F61" s="111" t="s">
        <v>3179</v>
      </c>
      <c r="G61"/>
      <c r="H61" s="111" t="s">
        <v>3179</v>
      </c>
      <c r="I61" s="111" t="s">
        <v>3179</v>
      </c>
      <c r="J61" s="111" t="s">
        <v>3179</v>
      </c>
      <c r="K61" s="111" t="s">
        <v>3179</v>
      </c>
      <c r="L61" s="111" t="s">
        <v>3179</v>
      </c>
      <c r="M61" s="111">
        <v>2.2000000000000002</v>
      </c>
    </row>
    <row r="62" spans="1:13" ht="45.5" customHeight="1" x14ac:dyDescent="0.35">
      <c r="A62" s="110" t="s">
        <v>3180</v>
      </c>
      <c r="B62" s="111" t="s">
        <v>3179</v>
      </c>
      <c r="C62" s="111" t="s">
        <v>3179</v>
      </c>
      <c r="D62" s="111" t="s">
        <v>3179</v>
      </c>
      <c r="E62" s="111" t="s">
        <v>3179</v>
      </c>
      <c r="F62" s="111" t="s">
        <v>3179</v>
      </c>
      <c r="G62"/>
      <c r="H62" s="111" t="s">
        <v>3179</v>
      </c>
      <c r="I62" s="111" t="s">
        <v>3179</v>
      </c>
      <c r="J62" s="111" t="s">
        <v>3179</v>
      </c>
      <c r="K62" s="111" t="s">
        <v>3179</v>
      </c>
      <c r="L62" s="111" t="s">
        <v>3179</v>
      </c>
      <c r="M62" s="111">
        <v>2.7</v>
      </c>
    </row>
  </sheetData>
  <mergeCells count="2">
    <mergeCell ref="B5:F5"/>
    <mergeCell ref="H5:M5"/>
  </mergeCells>
  <hyperlinks>
    <hyperlink ref="P1" r:id="rId1" xr:uid="{F371F34D-FD26-4929-908E-E6A3C895B08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3294-D5B1-44C5-8CB5-8C0966017F71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0043-626E-49E4-A50D-EC377C306B87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6CB3-5774-4905-AFD2-023A2480EBB3}">
  <dimension ref="A1:S21"/>
  <sheetViews>
    <sheetView workbookViewId="0">
      <selection activeCell="P13" sqref="P13"/>
    </sheetView>
  </sheetViews>
  <sheetFormatPr defaultRowHeight="14.5" x14ac:dyDescent="0.35"/>
  <cols>
    <col min="1" max="1" width="10.1796875" bestFit="1" customWidth="1"/>
    <col min="2" max="2" width="10.7265625" bestFit="1" customWidth="1"/>
    <col min="3" max="4" width="15.7265625" style="15" customWidth="1"/>
    <col min="5" max="5" width="2.54296875" customWidth="1"/>
    <col min="6" max="7" width="15.7265625" style="15" customWidth="1"/>
    <col min="8" max="8" width="2.54296875" customWidth="1"/>
    <col min="9" max="10" width="15.7265625" style="15" customWidth="1"/>
    <col min="11" max="11" width="2.54296875" customWidth="1"/>
    <col min="12" max="13" width="15.7265625" style="15" customWidth="1"/>
    <col min="14" max="14" width="2.54296875" customWidth="1"/>
    <col min="15" max="16" width="10.7265625" customWidth="1"/>
    <col min="17" max="17" width="2.54296875" customWidth="1"/>
  </cols>
  <sheetData>
    <row r="1" spans="1:19" x14ac:dyDescent="0.35">
      <c r="B1" s="6" t="s">
        <v>1621</v>
      </c>
      <c r="R1" t="s">
        <v>2830</v>
      </c>
    </row>
    <row r="2" spans="1:19" x14ac:dyDescent="0.35">
      <c r="B2" s="6"/>
      <c r="C2" s="16" t="s">
        <v>1622</v>
      </c>
      <c r="F2" s="16" t="s">
        <v>1593</v>
      </c>
      <c r="I2" s="16" t="s">
        <v>1623</v>
      </c>
      <c r="L2" s="16" t="s">
        <v>1593</v>
      </c>
      <c r="O2" s="6" t="s">
        <v>1624</v>
      </c>
    </row>
    <row r="3" spans="1:19" s="4" customFormat="1" ht="29" x14ac:dyDescent="0.35">
      <c r="C3" s="13" t="s">
        <v>1625</v>
      </c>
      <c r="D3" s="13" t="s">
        <v>1626</v>
      </c>
      <c r="F3" s="13" t="s">
        <v>1625</v>
      </c>
      <c r="G3" s="13" t="s">
        <v>1626</v>
      </c>
      <c r="I3" s="13" t="s">
        <v>1592</v>
      </c>
      <c r="J3" s="13" t="s">
        <v>1607</v>
      </c>
      <c r="L3" s="13" t="s">
        <v>1592</v>
      </c>
      <c r="M3" s="13" t="s">
        <v>1607</v>
      </c>
      <c r="O3" s="4" t="s">
        <v>1592</v>
      </c>
      <c r="P3" s="4" t="s">
        <v>1607</v>
      </c>
    </row>
    <row r="4" spans="1:19" x14ac:dyDescent="0.35">
      <c r="A4" t="s">
        <v>2739</v>
      </c>
      <c r="B4" s="5">
        <v>43466</v>
      </c>
      <c r="C4" s="15">
        <f>1254-117</f>
        <v>1137</v>
      </c>
      <c r="D4" s="15">
        <f>1242-106</f>
        <v>1136</v>
      </c>
    </row>
    <row r="5" spans="1:19" x14ac:dyDescent="0.35">
      <c r="B5" s="5">
        <v>43556</v>
      </c>
      <c r="C5" s="15">
        <v>1254</v>
      </c>
      <c r="D5" s="15">
        <v>1242</v>
      </c>
      <c r="F5" s="17">
        <f t="shared" ref="F5:G7" si="0">100*((C5/C4)-1)</f>
        <v>10.290237467018471</v>
      </c>
      <c r="G5" s="17">
        <f t="shared" si="0"/>
        <v>9.3309859154929509</v>
      </c>
      <c r="L5" s="17"/>
      <c r="M5" s="17"/>
      <c r="O5" s="10">
        <f>100*((HAVERM!B22/HAVERM!B21)-1)</f>
        <v>9.3659942363112378</v>
      </c>
      <c r="P5" s="10">
        <f>100*((HAVERM!C22/HAVERM!C21)-1)</f>
        <v>10.843373493975882</v>
      </c>
      <c r="R5" t="s">
        <v>1627</v>
      </c>
    </row>
    <row r="6" spans="1:19" x14ac:dyDescent="0.35">
      <c r="B6" s="5">
        <v>43739</v>
      </c>
      <c r="C6" s="15">
        <v>1179</v>
      </c>
      <c r="D6" s="15">
        <v>1217</v>
      </c>
      <c r="F6" s="17">
        <f t="shared" si="0"/>
        <v>-5.9808612440191418</v>
      </c>
      <c r="G6" s="17">
        <f t="shared" si="0"/>
        <v>-2.0128824476650542</v>
      </c>
      <c r="L6" s="17"/>
      <c r="M6" s="17"/>
      <c r="O6" s="10">
        <f>100*((HAVERM!B28/HAVERM!B27)-1)</f>
        <v>-8.9064558629776016</v>
      </c>
      <c r="P6" s="10">
        <f>100*((HAVERM!C28/HAVERM!C27)-1)</f>
        <v>-2.14803312629398</v>
      </c>
      <c r="R6" t="s">
        <v>1628</v>
      </c>
    </row>
    <row r="7" spans="1:19" x14ac:dyDescent="0.35">
      <c r="B7" s="5">
        <v>43922</v>
      </c>
      <c r="C7" s="15">
        <v>1162</v>
      </c>
      <c r="D7" s="15">
        <v>1200</v>
      </c>
      <c r="F7" s="17">
        <f t="shared" si="0"/>
        <v>-1.4418999151823542</v>
      </c>
      <c r="G7" s="17">
        <f t="shared" si="0"/>
        <v>-1.396877567789645</v>
      </c>
      <c r="L7" s="17"/>
      <c r="M7" s="17"/>
      <c r="O7" s="10">
        <f>100*((HAVERM!B34/HAVERM!B33)-1)</f>
        <v>-3.61585189470639</v>
      </c>
      <c r="P7" s="10">
        <f>100*((HAVERM!C34/HAVERM!C33)-1)</f>
        <v>0.1851362073525431</v>
      </c>
      <c r="R7" t="s">
        <v>1629</v>
      </c>
    </row>
    <row r="8" spans="1:19" x14ac:dyDescent="0.35">
      <c r="B8" s="5"/>
      <c r="C8" s="15">
        <v>1126</v>
      </c>
      <c r="D8" s="15">
        <v>1164</v>
      </c>
      <c r="F8" s="17"/>
      <c r="G8" s="17"/>
      <c r="I8" s="15">
        <v>545.78</v>
      </c>
      <c r="J8" s="15">
        <v>645.47</v>
      </c>
      <c r="L8" s="17"/>
      <c r="M8" s="17"/>
      <c r="O8" s="10"/>
      <c r="P8" s="10"/>
    </row>
    <row r="9" spans="1:19" x14ac:dyDescent="0.35">
      <c r="B9" s="5">
        <v>44105</v>
      </c>
      <c r="C9" s="15">
        <v>1042</v>
      </c>
      <c r="D9" s="15">
        <v>1070</v>
      </c>
      <c r="F9" s="17">
        <f t="shared" ref="F9:G12" si="1">100*((C9/C8)-1)</f>
        <v>-7.4600355239786804</v>
      </c>
      <c r="G9" s="17">
        <f t="shared" si="1"/>
        <v>-8.0756013745704518</v>
      </c>
      <c r="I9" s="15">
        <v>445.37</v>
      </c>
      <c r="J9" s="15">
        <v>583.16</v>
      </c>
      <c r="L9" s="17"/>
      <c r="M9" s="17"/>
      <c r="O9" s="10">
        <f>100*((HAVERM!B40/HAVERM!B39)-1)</f>
        <v>-12.575030012004795</v>
      </c>
      <c r="P9" s="10">
        <f>100*((HAVERM!C40/HAVERM!C39)-1)</f>
        <v>-3.1976744186046457</v>
      </c>
      <c r="R9" t="s">
        <v>1630</v>
      </c>
    </row>
    <row r="10" spans="1:19" x14ac:dyDescent="0.35">
      <c r="B10" s="5">
        <v>44287</v>
      </c>
      <c r="C10" s="15">
        <v>1138</v>
      </c>
      <c r="D10" s="15">
        <v>1156</v>
      </c>
      <c r="F10" s="17">
        <f t="shared" si="1"/>
        <v>9.213051823416496</v>
      </c>
      <c r="G10" s="17">
        <f t="shared" si="1"/>
        <v>8.037383177570101</v>
      </c>
      <c r="I10" s="15">
        <v>487.81</v>
      </c>
      <c r="J10" s="15">
        <v>639.16</v>
      </c>
      <c r="L10" s="17"/>
      <c r="M10" s="17"/>
      <c r="O10" s="10">
        <f>100*((HAVERM!B46/HAVERM!B45)-1)</f>
        <v>9.5090971507037381</v>
      </c>
      <c r="P10" s="10">
        <f>100*((HAVERM!C46/HAVERM!C45)-1)</f>
        <v>9.1182091182091085</v>
      </c>
      <c r="R10" t="s">
        <v>1631</v>
      </c>
      <c r="S10" t="s">
        <v>1632</v>
      </c>
    </row>
    <row r="11" spans="1:19" x14ac:dyDescent="0.35">
      <c r="B11" s="5">
        <v>44470</v>
      </c>
      <c r="C11" s="15">
        <v>1277</v>
      </c>
      <c r="D11" s="15">
        <v>1309</v>
      </c>
      <c r="F11" s="17">
        <f t="shared" si="1"/>
        <v>12.214411247803159</v>
      </c>
      <c r="G11" s="17">
        <f t="shared" si="1"/>
        <v>13.235294117647056</v>
      </c>
      <c r="I11" s="15">
        <v>569.35</v>
      </c>
      <c r="J11" s="15">
        <v>694.31</v>
      </c>
      <c r="L11" s="17">
        <f t="shared" ref="L11:M12" si="2">100*((I11/I10)-1)</f>
        <v>16.715524486992894</v>
      </c>
      <c r="M11" s="17">
        <f t="shared" si="2"/>
        <v>8.6285124225546017</v>
      </c>
      <c r="O11" s="10">
        <f>100*((HAVERM!B52/HAVERM!B51)-1)</f>
        <v>17.586206896551726</v>
      </c>
      <c r="P11" s="10">
        <f>100*((HAVERM!C52/HAVERM!C51)-1)</f>
        <v>8.6956521739130377</v>
      </c>
      <c r="R11" t="s">
        <v>1633</v>
      </c>
    </row>
    <row r="12" spans="1:19" x14ac:dyDescent="0.35">
      <c r="B12" s="5">
        <v>44652</v>
      </c>
      <c r="C12" s="15">
        <v>1971</v>
      </c>
      <c r="D12" s="15">
        <v>2017</v>
      </c>
      <c r="F12" s="17">
        <f t="shared" si="1"/>
        <v>54.346123727486308</v>
      </c>
      <c r="G12" s="17">
        <f t="shared" si="1"/>
        <v>54.087089381207029</v>
      </c>
      <c r="I12" s="15">
        <v>953.74</v>
      </c>
      <c r="J12" s="15">
        <v>986.6</v>
      </c>
      <c r="L12" s="17">
        <f t="shared" si="2"/>
        <v>67.513831562307885</v>
      </c>
      <c r="M12" s="17">
        <f t="shared" si="2"/>
        <v>42.09791015540609</v>
      </c>
      <c r="O12" s="10">
        <f>100*((HAVERM!B58/HAVERM!B57)-1)</f>
        <v>68.808317781924828</v>
      </c>
      <c r="P12" s="10">
        <f>100*((HAVERM!C58/HAVERM!C57)-1)</f>
        <v>40.531257155942299</v>
      </c>
      <c r="R12" t="s">
        <v>1620</v>
      </c>
    </row>
    <row r="13" spans="1:19" x14ac:dyDescent="0.35">
      <c r="B13" s="5">
        <v>44835</v>
      </c>
      <c r="C13" s="15">
        <v>3549</v>
      </c>
      <c r="D13" s="15">
        <v>3608</v>
      </c>
      <c r="F13" s="17">
        <f t="shared" ref="F13" si="3">100*((C13/C12)-1)</f>
        <v>80.060882800608837</v>
      </c>
      <c r="G13" s="17">
        <f t="shared" ref="G13" si="4">100*((D13/D12)-1)</f>
        <v>78.8795240456123</v>
      </c>
      <c r="I13" s="15">
        <v>1806.1</v>
      </c>
      <c r="J13" s="15">
        <v>1699.08</v>
      </c>
      <c r="L13" s="17">
        <f t="shared" ref="L13" si="5">100*((I13/I12)-1)</f>
        <v>89.370268626669727</v>
      </c>
      <c r="M13" s="17">
        <f t="shared" ref="M13" si="6">100*((J13/J12)-1)</f>
        <v>72.215690249341151</v>
      </c>
      <c r="O13" s="10">
        <f>100*((HAVERM!B64/HAVERM!B63)-1)</f>
        <v>37.539481996209709</v>
      </c>
      <c r="P13" s="10">
        <f>100*((HAVERM!C64/HAVERM!C63)-1)</f>
        <v>16.918085969180851</v>
      </c>
      <c r="R13" t="s">
        <v>2334</v>
      </c>
    </row>
    <row r="14" spans="1:19" x14ac:dyDescent="0.35">
      <c r="B14" s="5">
        <v>44927</v>
      </c>
      <c r="C14" s="15">
        <v>4279</v>
      </c>
      <c r="D14" s="15">
        <v>4358</v>
      </c>
      <c r="F14" s="17">
        <f t="shared" ref="F14" si="7">100*((C14/C13)-1)</f>
        <v>20.569174415328263</v>
      </c>
      <c r="G14" s="17">
        <f t="shared" ref="G14" si="8">100*((D14/D13)-1)</f>
        <v>20.787139689578705</v>
      </c>
      <c r="I14" s="15">
        <v>2193.62</v>
      </c>
      <c r="J14" s="15">
        <v>2167.46</v>
      </c>
      <c r="L14" s="17">
        <f t="shared" ref="L14" si="9">100*((I14/I13)-1)</f>
        <v>21.456176291456728</v>
      </c>
      <c r="M14" s="17">
        <f t="shared" ref="M14" si="10">100*((J14/J13)-1)</f>
        <v>27.566683146173233</v>
      </c>
      <c r="O14" s="10">
        <f>100*((HAVERM!B67/HAVERM!B66)-1)</f>
        <v>0.32150648754163402</v>
      </c>
      <c r="P14" s="10">
        <f>100*((HAVERM!C67/HAVERM!C66)-1)</f>
        <v>1.1815401723658692</v>
      </c>
      <c r="R14" t="s">
        <v>2409</v>
      </c>
    </row>
    <row r="15" spans="1:19" x14ac:dyDescent="0.35">
      <c r="B15" s="5">
        <v>45017</v>
      </c>
      <c r="C15" s="15">
        <v>3280</v>
      </c>
      <c r="D15" s="15">
        <v>3325</v>
      </c>
      <c r="F15" s="17">
        <f t="shared" ref="F15" si="11">100*((C15/C14)-1)</f>
        <v>-23.346576302874499</v>
      </c>
      <c r="G15" s="17">
        <f t="shared" ref="G15" si="12">100*((D15/D14)-1)</f>
        <v>-23.703533731069292</v>
      </c>
      <c r="I15" s="15">
        <v>1542.46</v>
      </c>
      <c r="J15" s="15">
        <v>1670.42</v>
      </c>
      <c r="L15" s="17">
        <f t="shared" ref="L15" si="13">100*((I15/I14)-1)</f>
        <v>-29.684266190133201</v>
      </c>
      <c r="M15" s="17">
        <f t="shared" ref="M15" si="14">100*((J15/J14)-1)</f>
        <v>-22.931911084864311</v>
      </c>
      <c r="O15" s="10">
        <f>100*((HAVERM!B70/HAVERM!B67)-1)</f>
        <v>-1.0186562893441775</v>
      </c>
      <c r="P15" s="10">
        <f>100*((HAVERM!C70/HAVERM!C67)-1)</f>
        <v>-1.112790218436599</v>
      </c>
      <c r="R15" t="s">
        <v>2485</v>
      </c>
    </row>
    <row r="16" spans="1:19" x14ac:dyDescent="0.35">
      <c r="B16" s="5">
        <v>45108</v>
      </c>
      <c r="C16" s="15">
        <v>2074</v>
      </c>
      <c r="D16" s="15">
        <v>2077</v>
      </c>
      <c r="F16" s="17">
        <f t="shared" ref="F16" si="15">100*((C16/C15)-1)</f>
        <v>-36.768292682926827</v>
      </c>
      <c r="G16" s="17">
        <f t="shared" ref="G16" si="16">100*((D16/D15)-1)</f>
        <v>-37.533834586466163</v>
      </c>
      <c r="I16" s="15">
        <v>959.65</v>
      </c>
      <c r="J16" s="15">
        <v>1053.6199999999999</v>
      </c>
      <c r="L16" s="17">
        <f t="shared" ref="L16" si="17">100*((I16/I15)-1)</f>
        <v>-37.784448219078612</v>
      </c>
      <c r="M16" s="17">
        <f t="shared" ref="M16" si="18">100*((J16/J15)-1)</f>
        <v>-36.924845248500382</v>
      </c>
      <c r="O16" s="10">
        <f>100*((HAVERM!B73/HAVERM!B70)-1)</f>
        <v>-25.763182238667891</v>
      </c>
      <c r="P16" s="10">
        <f>100*((HAVERM!C73/HAVERM!C70)-1)</f>
        <v>-8.6135037510419625</v>
      </c>
      <c r="R16" t="s">
        <v>2550</v>
      </c>
    </row>
    <row r="17" spans="1:18" x14ac:dyDescent="0.35">
      <c r="B17" s="5">
        <v>45200</v>
      </c>
      <c r="C17" s="15">
        <v>1923</v>
      </c>
      <c r="D17" s="15">
        <v>1949</v>
      </c>
      <c r="F17" s="17">
        <f t="shared" ref="F17" si="19">100*((C17/C16)-1)</f>
        <v>-7.2806171648987501</v>
      </c>
      <c r="G17" s="17">
        <f t="shared" ref="G17" si="20">100*((D17/D16)-1)</f>
        <v>-6.1627347135291277</v>
      </c>
      <c r="I17" s="15">
        <v>891.17</v>
      </c>
      <c r="J17" s="15">
        <v>973.2</v>
      </c>
      <c r="L17" s="17">
        <f t="shared" ref="L17" si="21">100*((I17/I16)-1)</f>
        <v>-7.135934976293445</v>
      </c>
      <c r="M17" s="17">
        <f t="shared" ref="M17" si="22">100*((J17/J16)-1)</f>
        <v>-7.6327328638408414</v>
      </c>
      <c r="O17" s="10">
        <f>100*((HAVERM!B76/HAVERM!B73)-1)</f>
        <v>-7.2585669781931479</v>
      </c>
      <c r="P17" s="10">
        <f>100*((HAVERM!C76/HAVERM!C73)-1)</f>
        <v>-7.479477044694427</v>
      </c>
      <c r="R17" t="s">
        <v>2622</v>
      </c>
    </row>
    <row r="18" spans="1:18" x14ac:dyDescent="0.35">
      <c r="B18" s="5"/>
      <c r="F18" s="17"/>
      <c r="G18" s="17"/>
      <c r="L18" s="17"/>
      <c r="M18" s="17"/>
    </row>
    <row r="19" spans="1:18" x14ac:dyDescent="0.35">
      <c r="A19" t="s">
        <v>2740</v>
      </c>
      <c r="B19" s="5">
        <v>45200</v>
      </c>
      <c r="C19" s="15">
        <v>1834</v>
      </c>
      <c r="D19" s="15">
        <v>1861</v>
      </c>
      <c r="F19" s="17"/>
      <c r="G19" s="17"/>
      <c r="I19" s="85">
        <v>891.17</v>
      </c>
      <c r="J19" s="85">
        <v>973.2</v>
      </c>
      <c r="L19" s="17"/>
      <c r="M19" s="17"/>
    </row>
    <row r="20" spans="1:18" x14ac:dyDescent="0.35">
      <c r="B20" s="5">
        <v>45292</v>
      </c>
      <c r="C20" s="15">
        <v>1928</v>
      </c>
      <c r="D20" s="15">
        <v>1960</v>
      </c>
      <c r="F20" s="17">
        <f t="shared" ref="F20:G21" si="23">100*((C20/C19)-1)</f>
        <v>5.1254089422028359</v>
      </c>
      <c r="G20" s="17">
        <f t="shared" ref="G20" si="24">100*((D20/D19)-1)</f>
        <v>5.3197205803331649</v>
      </c>
      <c r="I20" s="85">
        <v>951.06</v>
      </c>
      <c r="J20" s="85">
        <v>1011.52</v>
      </c>
      <c r="L20" s="17">
        <f t="shared" ref="L20" si="25">100*((I20/I19)-1)</f>
        <v>6.7203788278330734</v>
      </c>
      <c r="M20" s="17">
        <f t="shared" ref="M20" si="26">100*((J20/J19)-1)</f>
        <v>3.9375256884504717</v>
      </c>
      <c r="O20" s="10">
        <f>100*((HAVERM!B79/HAVERM!B76)-1)</f>
        <v>6.9197178367484069</v>
      </c>
      <c r="P20" s="10">
        <f>100*((HAVERM!C79/HAVERM!C76)-1)</f>
        <v>4.0256325994084685</v>
      </c>
      <c r="R20" t="s">
        <v>2738</v>
      </c>
    </row>
    <row r="21" spans="1:18" x14ac:dyDescent="0.35">
      <c r="B21" s="5">
        <v>45383</v>
      </c>
      <c r="C21" s="15">
        <v>1690</v>
      </c>
      <c r="D21" s="15">
        <f>C21</f>
        <v>1690</v>
      </c>
      <c r="F21" s="17">
        <f t="shared" si="23"/>
        <v>-12.344398340248963</v>
      </c>
      <c r="G21" s="17">
        <f t="shared" si="23"/>
        <v>-13.77551020408163</v>
      </c>
      <c r="I21" s="15">
        <v>809.82</v>
      </c>
      <c r="J21" s="15">
        <v>901.17</v>
      </c>
      <c r="L21" s="17">
        <f t="shared" ref="L21" si="27">100*((I21/I20)-1)</f>
        <v>-14.850798056904912</v>
      </c>
      <c r="M21" s="17">
        <f t="shared" ref="M21" si="28">100*((J21/J20)-1)</f>
        <v>-10.90932458082885</v>
      </c>
      <c r="R21" t="s">
        <v>2831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1C39-A342-4159-AD7A-4B1C173CF95F}">
  <dimension ref="A1:CB69"/>
  <sheetViews>
    <sheetView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B16" sqref="B16"/>
    </sheetView>
  </sheetViews>
  <sheetFormatPr defaultRowHeight="14.5" x14ac:dyDescent="0.35"/>
  <cols>
    <col min="1" max="1" width="12" bestFit="1" customWidth="1"/>
    <col min="2" max="2" width="16.54296875" bestFit="1" customWidth="1"/>
    <col min="3" max="3" width="12.7265625" customWidth="1"/>
    <col min="4" max="5" width="12.7265625" style="42" customWidth="1"/>
    <col min="6" max="17" width="12.7265625" customWidth="1"/>
    <col min="18" max="18" width="13.453125" style="15" customWidth="1"/>
    <col min="19" max="19" width="3.7265625" customWidth="1"/>
    <col min="20" max="20" width="8.54296875" customWidth="1"/>
    <col min="21" max="21" width="3.7265625" customWidth="1"/>
    <col min="22" max="22" width="12.7265625" hidden="1" customWidth="1"/>
    <col min="23" max="24" width="12.7265625" style="42" hidden="1" customWidth="1"/>
    <col min="25" max="35" width="12.7265625" hidden="1" customWidth="1"/>
    <col min="36" max="36" width="3.7265625" customWidth="1"/>
    <col min="37" max="38" width="12.7265625" customWidth="1"/>
    <col min="39" max="39" width="12.7265625" style="42" customWidth="1"/>
    <col min="40" max="40" width="12.7265625" customWidth="1"/>
    <col min="41" max="41" width="12.7265625" style="42" customWidth="1"/>
    <col min="42" max="42" width="3.7265625" customWidth="1"/>
    <col min="43" max="43" width="12.7265625" customWidth="1"/>
    <col min="44" max="44" width="12.7265625" style="42" customWidth="1"/>
    <col min="45" max="45" width="3.7265625" customWidth="1"/>
    <col min="46" max="46" width="33.81640625" hidden="1" customWidth="1"/>
    <col min="47" max="47" width="8.54296875" hidden="1" customWidth="1"/>
    <col min="48" max="48" width="12.7265625" hidden="1" customWidth="1"/>
    <col min="49" max="49" width="12.7265625" style="42" hidden="1" customWidth="1"/>
    <col min="50" max="50" width="3.7265625" hidden="1" customWidth="1"/>
    <col min="51" max="51" width="12.7265625" hidden="1" customWidth="1"/>
    <col min="52" max="52" width="12.7265625" style="42" hidden="1" customWidth="1"/>
    <col min="53" max="53" width="3.7265625" hidden="1" customWidth="1"/>
    <col min="54" max="54" width="33.81640625" hidden="1" customWidth="1"/>
    <col min="55" max="55" width="8.54296875" hidden="1" customWidth="1"/>
    <col min="56" max="56" width="12.7265625" hidden="1" customWidth="1"/>
    <col min="57" max="57" width="12.7265625" style="42" hidden="1" customWidth="1"/>
    <col min="58" max="58" width="3.7265625" hidden="1" customWidth="1"/>
    <col min="59" max="59" width="12.7265625" hidden="1" customWidth="1"/>
    <col min="60" max="60" width="12.7265625" style="42" hidden="1" customWidth="1"/>
    <col min="61" max="61" width="3.7265625" hidden="1" customWidth="1"/>
    <col min="62" max="68" width="0" hidden="1" customWidth="1"/>
  </cols>
  <sheetData>
    <row r="1" spans="1:80" x14ac:dyDescent="0.35">
      <c r="C1" s="6" t="s">
        <v>2039</v>
      </c>
      <c r="D1" s="37"/>
      <c r="E1" s="37"/>
      <c r="V1" s="49" t="s">
        <v>2258</v>
      </c>
      <c r="AK1" s="49" t="s">
        <v>2827</v>
      </c>
      <c r="AL1" s="49"/>
      <c r="AN1" s="68" t="s">
        <v>2348</v>
      </c>
      <c r="AQ1" s="49" t="s">
        <v>2828</v>
      </c>
      <c r="AT1" s="49" t="s">
        <v>2449</v>
      </c>
      <c r="AW1" s="68" t="s">
        <v>2348</v>
      </c>
      <c r="AY1" s="49" t="s">
        <v>2247</v>
      </c>
      <c r="BB1" s="49" t="s">
        <v>2402</v>
      </c>
      <c r="BE1" s="68" t="s">
        <v>2348</v>
      </c>
      <c r="BG1" s="49" t="s">
        <v>2247</v>
      </c>
      <c r="BJ1" s="6" t="s">
        <v>2479</v>
      </c>
    </row>
    <row r="2" spans="1:80" s="4" customFormat="1" ht="58" x14ac:dyDescent="0.35">
      <c r="C2" s="13" t="s">
        <v>1610</v>
      </c>
      <c r="D2" s="38" t="s">
        <v>1592</v>
      </c>
      <c r="E2" s="38" t="s">
        <v>1607</v>
      </c>
      <c r="F2" s="13" t="s">
        <v>1611</v>
      </c>
      <c r="G2" s="13" t="s">
        <v>1612</v>
      </c>
      <c r="H2" s="13" t="s">
        <v>2833</v>
      </c>
      <c r="I2" s="13" t="s">
        <v>1614</v>
      </c>
      <c r="J2" s="13" t="s">
        <v>2834</v>
      </c>
      <c r="K2" s="13" t="s">
        <v>1616</v>
      </c>
      <c r="L2" s="13" t="s">
        <v>1617</v>
      </c>
      <c r="M2" s="13" t="s">
        <v>2336</v>
      </c>
      <c r="N2" s="13" t="s">
        <v>2832</v>
      </c>
      <c r="O2" s="13" t="s">
        <v>1618</v>
      </c>
      <c r="P2" s="76" t="s">
        <v>1619</v>
      </c>
      <c r="Q2" s="76" t="s">
        <v>2741</v>
      </c>
      <c r="R2" s="38" t="s">
        <v>2464</v>
      </c>
      <c r="T2" s="13" t="s">
        <v>2399</v>
      </c>
      <c r="V2" s="4" t="s">
        <v>1610</v>
      </c>
      <c r="W2" s="38" t="s">
        <v>1592</v>
      </c>
      <c r="X2" s="38" t="s">
        <v>1607</v>
      </c>
      <c r="Y2" s="4" t="s">
        <v>1611</v>
      </c>
      <c r="Z2" s="4" t="s">
        <v>1612</v>
      </c>
      <c r="AA2" s="4" t="s">
        <v>1613</v>
      </c>
      <c r="AB2" s="4" t="s">
        <v>1614</v>
      </c>
      <c r="AC2" s="4" t="s">
        <v>1615</v>
      </c>
      <c r="AD2" s="4" t="s">
        <v>1616</v>
      </c>
      <c r="AE2" s="4" t="s">
        <v>1617</v>
      </c>
      <c r="AF2" s="4" t="s">
        <v>2336</v>
      </c>
      <c r="AG2" s="4" t="s">
        <v>1618</v>
      </c>
      <c r="AH2" s="4" t="s">
        <v>1619</v>
      </c>
      <c r="AI2" s="4" t="s">
        <v>2347</v>
      </c>
      <c r="AK2" s="4" t="s">
        <v>2248</v>
      </c>
      <c r="AL2" s="38" t="s">
        <v>1592</v>
      </c>
      <c r="AM2" s="38" t="s">
        <v>1607</v>
      </c>
      <c r="AN2" s="38" t="s">
        <v>1592</v>
      </c>
      <c r="AO2" s="38" t="s">
        <v>1607</v>
      </c>
      <c r="AQ2" s="38" t="s">
        <v>1592</v>
      </c>
      <c r="AR2" s="38" t="s">
        <v>1607</v>
      </c>
      <c r="AU2" s="13" t="s">
        <v>2399</v>
      </c>
      <c r="AV2" s="38" t="s">
        <v>1592</v>
      </c>
      <c r="AW2" s="38" t="s">
        <v>1607</v>
      </c>
      <c r="AY2" s="38" t="s">
        <v>1592</v>
      </c>
      <c r="AZ2" s="38" t="s">
        <v>1607</v>
      </c>
      <c r="BC2" s="13" t="s">
        <v>2399</v>
      </c>
      <c r="BD2" s="38" t="s">
        <v>1592</v>
      </c>
      <c r="BE2" s="38" t="s">
        <v>1607</v>
      </c>
      <c r="BG2" s="38" t="s">
        <v>1592</v>
      </c>
      <c r="BH2" s="38" t="s">
        <v>1607</v>
      </c>
      <c r="BJ2" s="4" t="s">
        <v>2480</v>
      </c>
      <c r="BK2" s="4" t="s">
        <v>2399</v>
      </c>
    </row>
    <row r="3" spans="1:80" s="4" customFormat="1" x14ac:dyDescent="0.35">
      <c r="A3" s="60">
        <f>'EPC history'!B4</f>
        <v>43466</v>
      </c>
      <c r="C3" s="13"/>
      <c r="D3" s="38"/>
      <c r="E3" s="38"/>
      <c r="F3" s="13"/>
      <c r="G3" s="13"/>
      <c r="H3" s="13"/>
      <c r="I3" s="13"/>
      <c r="J3" s="13"/>
      <c r="K3" s="13"/>
      <c r="L3" s="13"/>
      <c r="M3" s="13"/>
      <c r="N3" s="13"/>
      <c r="O3" s="13"/>
      <c r="P3" s="78">
        <f t="shared" ref="P3:P13" si="0">P4*Q3/Q4</f>
        <v>1084.8383397050793</v>
      </c>
      <c r="Q3" s="76">
        <v>1137</v>
      </c>
      <c r="R3" s="75">
        <f>'[2]EPC calculation'!P3</f>
        <v>1084.8383397050793</v>
      </c>
      <c r="T3" s="67">
        <f>P3</f>
        <v>1084.8383397050793</v>
      </c>
      <c r="W3" s="38"/>
      <c r="X3" s="38"/>
      <c r="AH3" s="47"/>
      <c r="AI3" s="47"/>
      <c r="AL3" s="38"/>
      <c r="AM3" s="38"/>
      <c r="AN3" s="38"/>
      <c r="AO3" s="38"/>
      <c r="AQ3" s="38"/>
      <c r="AR3" s="38"/>
      <c r="AU3" s="67">
        <f>T3</f>
        <v>1084.8383397050793</v>
      </c>
      <c r="AV3" s="38"/>
      <c r="AW3" s="38"/>
      <c r="AY3" s="38"/>
      <c r="AZ3" s="38"/>
      <c r="BC3" s="67">
        <f>T3</f>
        <v>1084.8383397050793</v>
      </c>
      <c r="BD3" s="38"/>
      <c r="BE3" s="38"/>
      <c r="BG3" s="38"/>
      <c r="BH3" s="38"/>
      <c r="BJ3" s="50">
        <f>P3</f>
        <v>1084.8383397050793</v>
      </c>
    </row>
    <row r="4" spans="1:80" s="4" customFormat="1" x14ac:dyDescent="0.35">
      <c r="A4" s="60">
        <f>'EPC history'!B5</f>
        <v>43556</v>
      </c>
      <c r="C4" s="13"/>
      <c r="D4" s="38"/>
      <c r="E4" s="38"/>
      <c r="F4" s="13"/>
      <c r="G4" s="13"/>
      <c r="H4" s="13"/>
      <c r="I4" s="13"/>
      <c r="J4" s="13"/>
      <c r="K4" s="13"/>
      <c r="L4" s="13"/>
      <c r="M4" s="13"/>
      <c r="N4" s="13"/>
      <c r="O4" s="13"/>
      <c r="P4" s="78">
        <f t="shared" si="0"/>
        <v>1196.4707809939923</v>
      </c>
      <c r="Q4" s="76">
        <v>1254</v>
      </c>
      <c r="R4" s="75">
        <f>'[2]EPC calculation'!P4</f>
        <v>1196.4707809939923</v>
      </c>
      <c r="T4" s="67">
        <f t="shared" ref="T4:T10" si="1">P4</f>
        <v>1196.4707809939923</v>
      </c>
      <c r="W4" s="38"/>
      <c r="X4" s="38"/>
      <c r="AH4" s="47">
        <f t="shared" ref="AH4:AH7" si="2">100*((P4/P3)-1)</f>
        <v>10.290237467018448</v>
      </c>
      <c r="AI4" s="47">
        <f>100*((T4/T3)-1)</f>
        <v>10.290237467018448</v>
      </c>
      <c r="AL4" s="38"/>
      <c r="AM4" s="38"/>
      <c r="AN4" s="38"/>
      <c r="AO4" s="38"/>
      <c r="AQ4" s="38"/>
      <c r="AR4" s="38"/>
      <c r="AU4" s="67">
        <f t="shared" ref="AU4:AU12" si="3">T4</f>
        <v>1196.4707809939923</v>
      </c>
      <c r="AV4" s="38"/>
      <c r="AW4" s="38"/>
      <c r="AY4" s="38"/>
      <c r="AZ4" s="38"/>
      <c r="BC4" s="67">
        <f t="shared" ref="BC4:BC12" si="4">T4</f>
        <v>1196.4707809939923</v>
      </c>
      <c r="BD4" s="38"/>
      <c r="BE4" s="38"/>
      <c r="BG4" s="38"/>
      <c r="BH4" s="38"/>
      <c r="BJ4" s="50">
        <f t="shared" ref="BJ4:BJ43" si="5">P4</f>
        <v>1196.4707809939923</v>
      </c>
    </row>
    <row r="5" spans="1:80" s="4" customFormat="1" x14ac:dyDescent="0.35">
      <c r="A5" s="60">
        <f>'EPC history'!B6</f>
        <v>43739</v>
      </c>
      <c r="C5" s="13"/>
      <c r="D5" s="38"/>
      <c r="E5" s="38"/>
      <c r="F5" s="13"/>
      <c r="G5" s="13"/>
      <c r="H5" s="13"/>
      <c r="I5" s="13"/>
      <c r="J5" s="13"/>
      <c r="K5" s="13"/>
      <c r="L5" s="13"/>
      <c r="M5" s="13"/>
      <c r="N5" s="13"/>
      <c r="O5" s="13"/>
      <c r="P5" s="78">
        <f t="shared" si="0"/>
        <v>1124.9115237575095</v>
      </c>
      <c r="Q5" s="76">
        <v>1179</v>
      </c>
      <c r="R5" s="75">
        <f>'[2]EPC calculation'!P5</f>
        <v>1124.9115237575095</v>
      </c>
      <c r="T5" s="67">
        <f t="shared" si="1"/>
        <v>1124.9115237575095</v>
      </c>
      <c r="W5" s="38"/>
      <c r="X5" s="38"/>
      <c r="AH5" s="47">
        <f t="shared" si="2"/>
        <v>-5.9808612440191418</v>
      </c>
      <c r="AI5" s="47">
        <f t="shared" ref="AI5:AI43" si="6">100*((T5/T4)-1)</f>
        <v>-5.9808612440191418</v>
      </c>
      <c r="AL5" s="38"/>
      <c r="AM5" s="38"/>
      <c r="AN5" s="38"/>
      <c r="AO5" s="38"/>
      <c r="AQ5" s="38"/>
      <c r="AR5" s="38"/>
      <c r="AU5" s="67">
        <f t="shared" si="3"/>
        <v>1124.9115237575095</v>
      </c>
      <c r="AV5" s="38"/>
      <c r="AW5" s="38"/>
      <c r="AY5" s="38"/>
      <c r="AZ5" s="38"/>
      <c r="BC5" s="67">
        <f t="shared" si="4"/>
        <v>1124.9115237575095</v>
      </c>
      <c r="BD5" s="38"/>
      <c r="BE5" s="38"/>
      <c r="BG5" s="38"/>
      <c r="BH5" s="38"/>
      <c r="BJ5" s="50">
        <f t="shared" si="5"/>
        <v>1124.9115237575095</v>
      </c>
    </row>
    <row r="6" spans="1:80" s="4" customFormat="1" x14ac:dyDescent="0.35">
      <c r="A6" s="60">
        <f>'EPC history'!B7</f>
        <v>43922</v>
      </c>
      <c r="C6" s="13"/>
      <c r="D6" s="38"/>
      <c r="E6" s="38"/>
      <c r="F6" s="13"/>
      <c r="G6" s="13"/>
      <c r="H6" s="13"/>
      <c r="I6" s="13"/>
      <c r="J6" s="13"/>
      <c r="K6" s="13"/>
      <c r="L6" s="13"/>
      <c r="M6" s="13"/>
      <c r="N6" s="13"/>
      <c r="O6" s="13"/>
      <c r="P6" s="78">
        <f t="shared" si="0"/>
        <v>1108.6914254505734</v>
      </c>
      <c r="Q6" s="76">
        <v>1162</v>
      </c>
      <c r="R6" s="75">
        <f>'[2]EPC calculation'!P6</f>
        <v>1108.6914254505734</v>
      </c>
      <c r="T6" s="67">
        <f t="shared" si="1"/>
        <v>1108.6914254505734</v>
      </c>
      <c r="W6" s="38"/>
      <c r="X6" s="38"/>
      <c r="AH6" s="47">
        <f t="shared" si="2"/>
        <v>-1.4418999151823542</v>
      </c>
      <c r="AI6" s="47">
        <f t="shared" si="6"/>
        <v>-1.4418999151823542</v>
      </c>
      <c r="AL6" s="38"/>
      <c r="AM6" s="38"/>
      <c r="AN6" s="38"/>
      <c r="AO6" s="38"/>
      <c r="AQ6" s="38"/>
      <c r="AR6" s="38"/>
      <c r="AU6" s="67">
        <f t="shared" si="3"/>
        <v>1108.6914254505734</v>
      </c>
      <c r="AV6" s="38"/>
      <c r="AW6" s="38"/>
      <c r="AY6" s="38"/>
      <c r="AZ6" s="38"/>
      <c r="BC6" s="67">
        <f t="shared" si="4"/>
        <v>1108.6914254505734</v>
      </c>
      <c r="BD6" s="38"/>
      <c r="BE6" s="38"/>
      <c r="BG6" s="38"/>
      <c r="BH6" s="38"/>
      <c r="BJ6" s="50">
        <f t="shared" si="5"/>
        <v>1108.6914254505734</v>
      </c>
    </row>
    <row r="7" spans="1:80" s="4" customFormat="1" x14ac:dyDescent="0.35">
      <c r="A7" s="5">
        <v>44105</v>
      </c>
      <c r="C7" s="13">
        <v>307</v>
      </c>
      <c r="D7" s="39">
        <f>$C7*('EPC history'!I9/('EPC history'!$I9+'EPC history'!$J9))</f>
        <v>132.93592797487676</v>
      </c>
      <c r="E7" s="39">
        <f>$C7*('EPC history'!J9/('EPC history'!$I9+'EPC history'!$J9))</f>
        <v>174.06407202512321</v>
      </c>
      <c r="F7" s="13">
        <v>15</v>
      </c>
      <c r="G7" s="13">
        <v>265</v>
      </c>
      <c r="H7" s="13">
        <v>162</v>
      </c>
      <c r="I7" s="13">
        <v>194</v>
      </c>
      <c r="J7" s="13">
        <v>28</v>
      </c>
      <c r="K7" s="13">
        <v>10</v>
      </c>
      <c r="L7" s="13">
        <v>11</v>
      </c>
      <c r="M7" s="13">
        <v>0</v>
      </c>
      <c r="N7" s="13">
        <v>0</v>
      </c>
      <c r="O7" s="62">
        <f t="shared" ref="O7:O15" si="7">SUM(D7:N7)*0.05</f>
        <v>49.6</v>
      </c>
      <c r="P7" s="78">
        <f t="shared" si="0"/>
        <v>993.81496450027282</v>
      </c>
      <c r="Q7" s="77">
        <v>1041.5999999999999</v>
      </c>
      <c r="R7" s="75">
        <f>'[2]EPC calculation'!P7</f>
        <v>993.81496450027282</v>
      </c>
      <c r="T7" s="67">
        <f t="shared" si="1"/>
        <v>993.81496450027282</v>
      </c>
      <c r="W7" s="38"/>
      <c r="X7" s="38"/>
      <c r="AH7" s="47">
        <f t="shared" si="2"/>
        <v>-10.361445783132551</v>
      </c>
      <c r="AI7" s="47">
        <f t="shared" si="6"/>
        <v>-10.361445783132551</v>
      </c>
      <c r="AK7" s="50">
        <f>T7-C7</f>
        <v>686.81496450027282</v>
      </c>
      <c r="AL7" s="51">
        <f>D7+($AK7*(D7/$C7))</f>
        <v>430.33783238163835</v>
      </c>
      <c r="AM7" s="51">
        <f>E7+($AK7*(E7/$C7))</f>
        <v>563.47713211863447</v>
      </c>
      <c r="AN7" s="51">
        <f>$T7*(AL7/($AL7+$AM7))</f>
        <v>430.33783238163835</v>
      </c>
      <c r="AO7" s="51">
        <f>$T7*(AM7/($AL7+$AM7))</f>
        <v>563.47713211863447</v>
      </c>
      <c r="AQ7" s="10" t="e">
        <f>100*((AN7/AN2)-1)</f>
        <v>#VALUE!</v>
      </c>
      <c r="AR7" s="10" t="e">
        <f>100*((AO7/AO2)-1)</f>
        <v>#VALUE!</v>
      </c>
      <c r="AU7" s="67">
        <f t="shared" si="3"/>
        <v>993.81496450027282</v>
      </c>
      <c r="AV7" s="51">
        <f>$T7*(AL7/($AL7+$AM7))</f>
        <v>430.33783238163835</v>
      </c>
      <c r="AW7" s="51">
        <f>$T7*(AM7/($AL7+$AM7))</f>
        <v>563.47713211863447</v>
      </c>
      <c r="AY7" s="10" t="e">
        <f>100*((AV7/AV2)-1)</f>
        <v>#VALUE!</v>
      </c>
      <c r="AZ7" s="10" t="e">
        <f>100*((AW7/AW2)-1)</f>
        <v>#VALUE!</v>
      </c>
      <c r="BC7" s="67">
        <f t="shared" si="4"/>
        <v>993.81496450027282</v>
      </c>
      <c r="BD7" s="51">
        <f>$BC7*(AL7/($AL7+$AM7))</f>
        <v>430.33783238163835</v>
      </c>
      <c r="BE7" s="51">
        <f>$BC7*(AM7/($AL7+$AM7))</f>
        <v>563.47713211863447</v>
      </c>
      <c r="BG7" s="10" t="e">
        <f>100*((BD7/BD2)-1)</f>
        <v>#VALUE!</v>
      </c>
      <c r="BH7" s="10" t="e">
        <f>100*((BE7/BE2)-1)</f>
        <v>#VALUE!</v>
      </c>
      <c r="BJ7" s="50">
        <f t="shared" si="5"/>
        <v>993.81496450027282</v>
      </c>
    </row>
    <row r="8" spans="1:80" s="4" customFormat="1" x14ac:dyDescent="0.35">
      <c r="A8" s="45">
        <v>44287</v>
      </c>
      <c r="C8" s="13">
        <v>373</v>
      </c>
      <c r="D8" s="39">
        <f>$C8*('EPC history'!I10/('EPC history'!$I10+'EPC history'!$J10))</f>
        <v>161.45339272562711</v>
      </c>
      <c r="E8" s="39">
        <f>$C8*('EPC history'!J10/('EPC history'!$I10+'EPC history'!$J10))</f>
        <v>211.54660727437289</v>
      </c>
      <c r="F8" s="13">
        <v>23</v>
      </c>
      <c r="G8" s="13">
        <v>268</v>
      </c>
      <c r="H8" s="13">
        <v>172</v>
      </c>
      <c r="I8" s="13">
        <v>197</v>
      </c>
      <c r="J8" s="13">
        <v>27</v>
      </c>
      <c r="K8" s="13">
        <v>12</v>
      </c>
      <c r="L8" s="13">
        <v>12</v>
      </c>
      <c r="M8" s="13">
        <v>0</v>
      </c>
      <c r="N8" s="13">
        <v>0</v>
      </c>
      <c r="O8" s="62">
        <f t="shared" si="7"/>
        <v>54.2</v>
      </c>
      <c r="P8" s="78">
        <f t="shared" si="0"/>
        <v>1085.9832878208629</v>
      </c>
      <c r="Q8" s="77">
        <v>1138.2</v>
      </c>
      <c r="R8" s="75">
        <f>'[2]EPC calculation'!P8</f>
        <v>1085.9832878208629</v>
      </c>
      <c r="T8" s="67">
        <f t="shared" si="1"/>
        <v>1085.9832878208629</v>
      </c>
      <c r="V8" s="47">
        <f t="shared" ref="V8:V9" si="8">100*((C8/C7)-1)</f>
        <v>21.498371335504896</v>
      </c>
      <c r="W8" s="48">
        <f t="shared" ref="W8:W9" si="9">100*((D8/D7)-1)</f>
        <v>21.452037222126876</v>
      </c>
      <c r="X8" s="48">
        <f t="shared" ref="X8:X9" si="10">100*((E8/E7)-1)</f>
        <v>21.533757548679944</v>
      </c>
      <c r="Y8" s="47">
        <f t="shared" ref="Y8:Y9" si="11">100*((F8/F7)-1)</f>
        <v>53.333333333333343</v>
      </c>
      <c r="Z8" s="47">
        <f t="shared" ref="Z8:Z9" si="12">100*((G8/G7)-1)</f>
        <v>1.132075471698113</v>
      </c>
      <c r="AA8" s="47">
        <f t="shared" ref="AA8:AA9" si="13">100*((H8/H7)-1)</f>
        <v>6.1728395061728447</v>
      </c>
      <c r="AB8" s="47">
        <f t="shared" ref="AB8:AB9" si="14">100*((I8/I7)-1)</f>
        <v>1.5463917525773141</v>
      </c>
      <c r="AC8" s="47">
        <f t="shared" ref="AC8:AC9" si="15">100*((J8/J7)-1)</f>
        <v>-3.5714285714285698</v>
      </c>
      <c r="AD8" s="47">
        <f t="shared" ref="AD8:AD9" si="16">100*((K8/K7)-1)</f>
        <v>19.999999999999996</v>
      </c>
      <c r="AE8" s="47">
        <f t="shared" ref="AE8:AE43" si="17">100*((L8/L7)-1)</f>
        <v>9.0909090909090828</v>
      </c>
      <c r="AF8" s="47" t="e">
        <f t="shared" ref="AF8:AF43" si="18">100*((M8/M7)-1)</f>
        <v>#DIV/0!</v>
      </c>
      <c r="AG8" s="47">
        <f t="shared" ref="AG8:AG9" si="19">100*((O8/O7)-1)</f>
        <v>9.2741935483870996</v>
      </c>
      <c r="AH8" s="47">
        <f t="shared" ref="AH8:AH9" si="20">100*((P8/P7)-1)</f>
        <v>9.274193548387121</v>
      </c>
      <c r="AI8" s="47">
        <f t="shared" si="6"/>
        <v>9.274193548387121</v>
      </c>
      <c r="AK8" s="50">
        <f>P8-C8</f>
        <v>712.98328782086287</v>
      </c>
      <c r="AL8" s="51">
        <f t="shared" ref="AL8:AL11" si="21">D8+($AK8*(D8/$C8))</f>
        <v>470.06886397321585</v>
      </c>
      <c r="AM8" s="51">
        <f t="shared" ref="AM8:AM11" si="22">E8+($AK8*(E8/$C8))</f>
        <v>615.91442384764696</v>
      </c>
      <c r="AN8" s="51">
        <f t="shared" ref="AN8:AN43" si="23">$T8*(AL8/($AL8+$AM8))</f>
        <v>470.0688639732158</v>
      </c>
      <c r="AO8" s="51">
        <f t="shared" ref="AO8:AO43" si="24">$T8*(AM8/($AL8+$AM8))</f>
        <v>615.91442384764696</v>
      </c>
      <c r="AQ8" s="10">
        <f t="shared" ref="AQ8:AQ23" si="25">100*((AN8/AN7)-1)</f>
        <v>9.2325211965892393</v>
      </c>
      <c r="AR8" s="10">
        <f t="shared" ref="AR8:AR23" si="26">100*((AO8/AO7)-1)</f>
        <v>9.3060194886440009</v>
      </c>
      <c r="AU8" s="67">
        <f t="shared" si="3"/>
        <v>1085.9832878208629</v>
      </c>
      <c r="AV8" s="51">
        <f t="shared" ref="AV8:AV10" si="27">$T8*(AL8/($AL8+$AM8))</f>
        <v>470.0688639732158</v>
      </c>
      <c r="AW8" s="51">
        <f t="shared" ref="AW8:AW10" si="28">$T8*(AM8/($AL8+$AM8))</f>
        <v>615.91442384764696</v>
      </c>
      <c r="AY8" s="10">
        <f t="shared" ref="AY8:AY40" si="29">100*((AV8/AV7)-1)</f>
        <v>9.2325211965892393</v>
      </c>
      <c r="AZ8" s="10">
        <f t="shared" ref="AZ8:AZ40" si="30">100*((AW8/AW7)-1)</f>
        <v>9.3060194886440009</v>
      </c>
      <c r="BC8" s="67">
        <f t="shared" si="4"/>
        <v>1085.9832878208629</v>
      </c>
      <c r="BD8" s="51">
        <f t="shared" ref="BD8:BD11" si="31">$BC8*(AL8/($AL8+$AM8))</f>
        <v>470.0688639732158</v>
      </c>
      <c r="BE8" s="51">
        <f t="shared" ref="BE8:BE11" si="32">$BC8*(AM8/($AL8+$AM8))</f>
        <v>615.91442384764696</v>
      </c>
      <c r="BG8" s="10">
        <f t="shared" ref="BG8:BG40" si="33">100*((BD8/BD7)-1)</f>
        <v>9.2325211965892393</v>
      </c>
      <c r="BH8" s="10">
        <f t="shared" ref="BH8:BH40" si="34">100*((BE8/BE7)-1)</f>
        <v>9.3060194886440009</v>
      </c>
      <c r="BJ8" s="50">
        <f t="shared" si="5"/>
        <v>1085.9832878208629</v>
      </c>
    </row>
    <row r="9" spans="1:80" x14ac:dyDescent="0.35">
      <c r="A9" s="5">
        <v>44470</v>
      </c>
      <c r="B9" s="5" t="s">
        <v>1600</v>
      </c>
      <c r="C9" s="32">
        <v>528</v>
      </c>
      <c r="D9" s="39">
        <f>$C9*('EPC history'!I11/('EPC history'!$I11+'EPC history'!$J11))</f>
        <v>237.89373723944738</v>
      </c>
      <c r="E9" s="39">
        <f>$C9*('EPC history'!J11/('EPC history'!$I11+'EPC history'!$J11))</f>
        <v>290.10626276055268</v>
      </c>
      <c r="F9" s="32">
        <v>9</v>
      </c>
      <c r="G9" s="32">
        <v>268</v>
      </c>
      <c r="H9" s="32">
        <v>203</v>
      </c>
      <c r="I9" s="32">
        <v>159</v>
      </c>
      <c r="J9" s="32">
        <v>24</v>
      </c>
      <c r="K9" s="32">
        <v>14</v>
      </c>
      <c r="L9" s="32">
        <v>12</v>
      </c>
      <c r="M9" s="32">
        <v>0</v>
      </c>
      <c r="N9" s="13">
        <v>0</v>
      </c>
      <c r="O9" s="62">
        <f t="shared" si="7"/>
        <v>60.85</v>
      </c>
      <c r="P9" s="78">
        <f t="shared" si="0"/>
        <v>1219.2266247951939</v>
      </c>
      <c r="Q9" s="77">
        <v>1277.8499999999999</v>
      </c>
      <c r="R9" s="75">
        <f>'[2]EPC calculation'!P9</f>
        <v>1219.2266247951939</v>
      </c>
      <c r="T9" s="67">
        <f t="shared" si="1"/>
        <v>1219.2266247951939</v>
      </c>
      <c r="V9" s="47">
        <f t="shared" si="8"/>
        <v>41.554959785522797</v>
      </c>
      <c r="W9" s="48">
        <f t="shared" si="9"/>
        <v>47.345146003665903</v>
      </c>
      <c r="X9" s="48">
        <f t="shared" si="10"/>
        <v>37.135861689471142</v>
      </c>
      <c r="Y9" s="47">
        <f t="shared" si="11"/>
        <v>-60.869565217391312</v>
      </c>
      <c r="Z9" s="47">
        <f t="shared" si="12"/>
        <v>0</v>
      </c>
      <c r="AA9" s="47">
        <f t="shared" si="13"/>
        <v>18.023255813953497</v>
      </c>
      <c r="AB9" s="47">
        <f t="shared" si="14"/>
        <v>-19.289340101522846</v>
      </c>
      <c r="AC9" s="47">
        <f t="shared" si="15"/>
        <v>-11.111111111111116</v>
      </c>
      <c r="AD9" s="47">
        <f t="shared" si="16"/>
        <v>16.666666666666675</v>
      </c>
      <c r="AE9" s="47">
        <f t="shared" si="17"/>
        <v>0</v>
      </c>
      <c r="AF9" s="47" t="e">
        <f t="shared" si="18"/>
        <v>#DIV/0!</v>
      </c>
      <c r="AG9" s="47">
        <f t="shared" si="19"/>
        <v>12.269372693726943</v>
      </c>
      <c r="AH9" s="47">
        <f t="shared" si="20"/>
        <v>12.269372693726943</v>
      </c>
      <c r="AI9" s="47">
        <f t="shared" si="6"/>
        <v>12.269372693726943</v>
      </c>
      <c r="AK9" s="50">
        <f t="shared" ref="AK9:AK11" si="35">P9-C9</f>
        <v>691.22662479519386</v>
      </c>
      <c r="AL9" s="51">
        <f t="shared" si="21"/>
        <v>549.33026195902676</v>
      </c>
      <c r="AM9" s="51">
        <f t="shared" si="22"/>
        <v>669.8963628361671</v>
      </c>
      <c r="AN9" s="51">
        <f t="shared" si="23"/>
        <v>549.33026195902676</v>
      </c>
      <c r="AO9" s="51">
        <f t="shared" si="24"/>
        <v>669.89636283616699</v>
      </c>
      <c r="AQ9" s="10">
        <f t="shared" si="25"/>
        <v>16.861656676398628</v>
      </c>
      <c r="AR9" s="10">
        <f t="shared" si="26"/>
        <v>8.7645193712613931</v>
      </c>
      <c r="AU9" s="67">
        <f t="shared" si="3"/>
        <v>1219.2266247951939</v>
      </c>
      <c r="AV9" s="51">
        <f t="shared" si="27"/>
        <v>549.33026195902676</v>
      </c>
      <c r="AW9" s="51">
        <f t="shared" si="28"/>
        <v>669.89636283616699</v>
      </c>
      <c r="AY9" s="10">
        <f t="shared" si="29"/>
        <v>16.861656676398628</v>
      </c>
      <c r="AZ9" s="10">
        <f t="shared" si="30"/>
        <v>8.7645193712613931</v>
      </c>
      <c r="BC9" s="67">
        <f t="shared" si="4"/>
        <v>1219.2266247951939</v>
      </c>
      <c r="BD9" s="51">
        <f t="shared" si="31"/>
        <v>549.33026195902676</v>
      </c>
      <c r="BE9" s="51">
        <f t="shared" si="32"/>
        <v>669.89636283616699</v>
      </c>
      <c r="BG9" s="10">
        <f t="shared" si="33"/>
        <v>16.861656676398628</v>
      </c>
      <c r="BH9" s="10">
        <f t="shared" si="34"/>
        <v>8.7645193712613931</v>
      </c>
      <c r="BJ9" s="50">
        <f t="shared" si="5"/>
        <v>1219.2266247951939</v>
      </c>
    </row>
    <row r="10" spans="1:80" s="64" customFormat="1" x14ac:dyDescent="0.35">
      <c r="A10" s="45">
        <v>44652</v>
      </c>
      <c r="B10" s="45" t="s">
        <v>1599</v>
      </c>
      <c r="C10" s="62">
        <v>1077</v>
      </c>
      <c r="D10" s="39">
        <f>$C10*('EPC history'!I12/('EPC history'!$I12+'EPC history'!$J12))</f>
        <v>529.38040755743839</v>
      </c>
      <c r="E10" s="39">
        <f>$C10*('EPC history'!J12/('EPC history'!$I12+'EPC history'!$J12))</f>
        <v>547.61959244256161</v>
      </c>
      <c r="F10" s="62">
        <v>0</v>
      </c>
      <c r="G10" s="62">
        <v>371</v>
      </c>
      <c r="H10" s="62">
        <v>220</v>
      </c>
      <c r="I10" s="62">
        <v>153</v>
      </c>
      <c r="J10" s="62">
        <v>18</v>
      </c>
      <c r="K10" s="62">
        <v>22</v>
      </c>
      <c r="L10" s="62">
        <v>16</v>
      </c>
      <c r="M10" s="62">
        <v>0</v>
      </c>
      <c r="N10" s="13">
        <v>0</v>
      </c>
      <c r="O10" s="62">
        <f t="shared" si="7"/>
        <v>93.850000000000009</v>
      </c>
      <c r="P10" s="78">
        <f t="shared" si="0"/>
        <v>1880.4341616602951</v>
      </c>
      <c r="Q10" s="78">
        <v>1970.85</v>
      </c>
      <c r="R10" s="75">
        <f>'[2]EPC calculation'!P10</f>
        <v>1880.4341616602951</v>
      </c>
      <c r="T10" s="67">
        <f t="shared" si="1"/>
        <v>1880.4341616602951</v>
      </c>
      <c r="V10" s="47">
        <f t="shared" ref="V10:AD11" si="36">100*((C10/C9)-1)</f>
        <v>103.97727272727271</v>
      </c>
      <c r="W10" s="48">
        <f t="shared" si="36"/>
        <v>122.52809750287823</v>
      </c>
      <c r="X10" s="48">
        <f t="shared" si="36"/>
        <v>88.765174261182622</v>
      </c>
      <c r="Y10" s="47">
        <f t="shared" si="36"/>
        <v>-100</v>
      </c>
      <c r="Z10" s="47">
        <f t="shared" si="36"/>
        <v>38.432835820895519</v>
      </c>
      <c r="AA10" s="47">
        <f t="shared" si="36"/>
        <v>8.3743842364532028</v>
      </c>
      <c r="AB10" s="47">
        <f t="shared" si="36"/>
        <v>-3.7735849056603765</v>
      </c>
      <c r="AC10" s="47">
        <f t="shared" si="36"/>
        <v>-25</v>
      </c>
      <c r="AD10" s="47">
        <f t="shared" si="36"/>
        <v>57.142857142857139</v>
      </c>
      <c r="AE10" s="47">
        <f t="shared" si="17"/>
        <v>33.333333333333329</v>
      </c>
      <c r="AF10" s="47" t="e">
        <f t="shared" si="18"/>
        <v>#DIV/0!</v>
      </c>
      <c r="AG10" s="47">
        <f>100*((O10/O9)-1)</f>
        <v>54.2317173377157</v>
      </c>
      <c r="AH10" s="47">
        <f>100*((P10/P9)-1)</f>
        <v>54.231717337715722</v>
      </c>
      <c r="AI10" s="47">
        <f t="shared" si="6"/>
        <v>54.231717337715722</v>
      </c>
      <c r="AK10" s="65">
        <f t="shared" si="35"/>
        <v>803.4341616602951</v>
      </c>
      <c r="AL10" s="66">
        <f t="shared" si="21"/>
        <v>924.29433879726741</v>
      </c>
      <c r="AM10" s="66">
        <f t="shared" si="22"/>
        <v>956.13982286302769</v>
      </c>
      <c r="AN10" s="51">
        <f t="shared" si="23"/>
        <v>924.29433879726741</v>
      </c>
      <c r="AO10" s="51">
        <f t="shared" si="24"/>
        <v>956.13982286302769</v>
      </c>
      <c r="AQ10" s="47">
        <f t="shared" si="25"/>
        <v>68.258405335442518</v>
      </c>
      <c r="AR10" s="47">
        <f t="shared" si="26"/>
        <v>42.729513982577892</v>
      </c>
      <c r="AU10" s="67">
        <f t="shared" si="3"/>
        <v>1880.4341616602951</v>
      </c>
      <c r="AV10" s="51">
        <f t="shared" si="27"/>
        <v>924.29433879726741</v>
      </c>
      <c r="AW10" s="51">
        <f t="shared" si="28"/>
        <v>956.13982286302769</v>
      </c>
      <c r="AY10" s="47">
        <f t="shared" si="29"/>
        <v>68.258405335442518</v>
      </c>
      <c r="AZ10" s="47">
        <f t="shared" si="30"/>
        <v>42.729513982577892</v>
      </c>
      <c r="BC10" s="67">
        <f t="shared" si="4"/>
        <v>1880.4341616602951</v>
      </c>
      <c r="BD10" s="51">
        <f t="shared" si="31"/>
        <v>924.29433879726741</v>
      </c>
      <c r="BE10" s="51">
        <f t="shared" si="32"/>
        <v>956.13982286302769</v>
      </c>
      <c r="BG10" s="47">
        <f t="shared" si="33"/>
        <v>68.258405335442518</v>
      </c>
      <c r="BH10" s="47">
        <f t="shared" si="34"/>
        <v>42.729513982577892</v>
      </c>
      <c r="BJ10" s="50">
        <f t="shared" si="5"/>
        <v>1880.4341616602951</v>
      </c>
    </row>
    <row r="11" spans="1:80" s="64" customFormat="1" x14ac:dyDescent="0.35">
      <c r="A11" s="45">
        <v>44835</v>
      </c>
      <c r="B11" s="45" t="s">
        <v>2291</v>
      </c>
      <c r="C11" s="62">
        <v>2491</v>
      </c>
      <c r="D11" s="39">
        <f>$C11*('EPC history'!I13/('EPC history'!$I13+'EPC history'!$J13))</f>
        <v>1283.5275506536041</v>
      </c>
      <c r="E11" s="39">
        <f>$C11*('EPC history'!J13/('EPC history'!$I13+'EPC history'!$J13))</f>
        <v>1207.4724493463959</v>
      </c>
      <c r="F11" s="62">
        <v>46</v>
      </c>
      <c r="G11" s="62">
        <f>311+61</f>
        <v>372</v>
      </c>
      <c r="H11" s="62">
        <v>258</v>
      </c>
      <c r="I11" s="62">
        <v>152</v>
      </c>
      <c r="J11" s="62">
        <v>19</v>
      </c>
      <c r="K11" s="62">
        <v>43</v>
      </c>
      <c r="L11" s="62">
        <f>22</f>
        <v>22</v>
      </c>
      <c r="M11" s="62">
        <v>-23</v>
      </c>
      <c r="N11" s="13">
        <v>0</v>
      </c>
      <c r="O11" s="62">
        <f t="shared" si="7"/>
        <v>169</v>
      </c>
      <c r="P11" s="78">
        <f t="shared" si="0"/>
        <v>3386.1840524303661</v>
      </c>
      <c r="Q11" s="78">
        <v>3549</v>
      </c>
      <c r="R11" s="75">
        <f>'[2]EPC calculation'!P11</f>
        <v>3386.1840524303661</v>
      </c>
      <c r="T11" s="62">
        <f>IF(P11&gt;2500,2500,P11)</f>
        <v>2500</v>
      </c>
      <c r="V11" s="47">
        <f t="shared" si="36"/>
        <v>131.29062209842152</v>
      </c>
      <c r="W11" s="48">
        <f t="shared" si="36"/>
        <v>142.45845375649645</v>
      </c>
      <c r="X11" s="48">
        <f t="shared" si="36"/>
        <v>120.49474964193223</v>
      </c>
      <c r="Y11" s="47" t="e">
        <f t="shared" si="36"/>
        <v>#DIV/0!</v>
      </c>
      <c r="Z11" s="47">
        <f t="shared" si="36"/>
        <v>0.26954177897573484</v>
      </c>
      <c r="AA11" s="47">
        <f t="shared" si="36"/>
        <v>17.272727272727263</v>
      </c>
      <c r="AB11" s="47">
        <f t="shared" si="36"/>
        <v>-0.65359477124182774</v>
      </c>
      <c r="AC11" s="47">
        <f t="shared" si="36"/>
        <v>5.555555555555558</v>
      </c>
      <c r="AD11" s="47">
        <f t="shared" si="36"/>
        <v>95.454545454545453</v>
      </c>
      <c r="AE11" s="47">
        <f t="shared" si="17"/>
        <v>37.5</v>
      </c>
      <c r="AF11" s="47" t="e">
        <f t="shared" si="18"/>
        <v>#DIV/0!</v>
      </c>
      <c r="AG11" s="47">
        <f>100*((O11/O10)-1)</f>
        <v>80.074587107085748</v>
      </c>
      <c r="AH11" s="47">
        <f>100*((P11/P10)-1)</f>
        <v>80.074587107085776</v>
      </c>
      <c r="AI11" s="47">
        <f t="shared" si="6"/>
        <v>32.948020780087852</v>
      </c>
      <c r="AK11" s="65">
        <f t="shared" si="35"/>
        <v>895.18405243036614</v>
      </c>
      <c r="AL11" s="66">
        <f t="shared" si="21"/>
        <v>1744.7854367235018</v>
      </c>
      <c r="AM11" s="66">
        <f t="shared" si="22"/>
        <v>1641.3986157068643</v>
      </c>
      <c r="AN11" s="66">
        <f t="shared" si="23"/>
        <v>1288.1649444536372</v>
      </c>
      <c r="AO11" s="66">
        <f t="shared" si="24"/>
        <v>1211.8350555463628</v>
      </c>
      <c r="AQ11" s="47">
        <f t="shared" si="25"/>
        <v>39.367395253102423</v>
      </c>
      <c r="AR11" s="47">
        <f t="shared" si="26"/>
        <v>26.742451947842859</v>
      </c>
      <c r="AU11" s="67">
        <f t="shared" si="3"/>
        <v>2500</v>
      </c>
      <c r="AV11" s="51">
        <f t="shared" ref="AV11" si="37">$T11*(AL11/($AL11+$AM11))</f>
        <v>1288.1649444536372</v>
      </c>
      <c r="AW11" s="51">
        <f t="shared" ref="AW11" si="38">$T11*(AM11/($AL11+$AM11))</f>
        <v>1211.8350555463628</v>
      </c>
      <c r="AY11" s="47">
        <f t="shared" si="29"/>
        <v>39.367395253102423</v>
      </c>
      <c r="AZ11" s="47">
        <f t="shared" si="30"/>
        <v>26.742451947842859</v>
      </c>
      <c r="BC11" s="72">
        <f t="shared" si="4"/>
        <v>2500</v>
      </c>
      <c r="BD11" s="66">
        <f t="shared" si="31"/>
        <v>1288.1649444536372</v>
      </c>
      <c r="BE11" s="66">
        <f t="shared" si="32"/>
        <v>1211.8350555463628</v>
      </c>
      <c r="BG11" s="47">
        <f t="shared" si="33"/>
        <v>39.367395253102423</v>
      </c>
      <c r="BH11" s="47">
        <f t="shared" si="34"/>
        <v>26.742451947842859</v>
      </c>
      <c r="BJ11" s="50">
        <f t="shared" si="5"/>
        <v>3386.1840524303661</v>
      </c>
      <c r="BK11" s="64">
        <v>2500</v>
      </c>
    </row>
    <row r="12" spans="1:80" s="64" customFormat="1" x14ac:dyDescent="0.35">
      <c r="A12" s="45">
        <v>44927</v>
      </c>
      <c r="B12" s="45" t="s">
        <v>2290</v>
      </c>
      <c r="C12" s="62">
        <v>3177</v>
      </c>
      <c r="D12" s="63">
        <f>$C12*('EPC history'!I14/('EPC history'!$I14+'EPC history'!$J14))</f>
        <v>1598.0286396947545</v>
      </c>
      <c r="E12" s="63">
        <f>$C12*('EPC history'!J14/('EPC history'!$I14+'EPC history'!$J14))</f>
        <v>1578.9713603052455</v>
      </c>
      <c r="F12" s="62">
        <v>0</v>
      </c>
      <c r="G12" s="62">
        <f>311+61</f>
        <v>372</v>
      </c>
      <c r="H12" s="62">
        <v>271</v>
      </c>
      <c r="I12" s="62">
        <v>152</v>
      </c>
      <c r="J12" s="62">
        <v>19</v>
      </c>
      <c r="K12" s="62">
        <v>53</v>
      </c>
      <c r="L12" s="62">
        <v>25</v>
      </c>
      <c r="M12" s="82">
        <v>6</v>
      </c>
      <c r="N12" s="13">
        <v>0</v>
      </c>
      <c r="O12" s="62">
        <f t="shared" si="7"/>
        <v>203.75</v>
      </c>
      <c r="P12" s="78">
        <f t="shared" si="0"/>
        <v>4082.4556253413439</v>
      </c>
      <c r="Q12" s="78">
        <v>4278.75</v>
      </c>
      <c r="R12" s="81">
        <f>'[2]EPC calculation'!P12</f>
        <v>4082.4556253413439</v>
      </c>
      <c r="T12" s="62">
        <f>IF(P12&gt;2500,2500,P12)</f>
        <v>2500</v>
      </c>
      <c r="V12" s="47">
        <f>100*((C12/C11)-1)</f>
        <v>27.539140907266169</v>
      </c>
      <c r="W12" s="48">
        <f t="shared" ref="W12" si="39">100*((D12/D11)-1)</f>
        <v>24.50287014727488</v>
      </c>
      <c r="X12" s="48">
        <f t="shared" ref="X12" si="40">100*((E12/E11)-1)</f>
        <v>30.76665733946491</v>
      </c>
      <c r="Y12" s="47">
        <f t="shared" ref="Y12" si="41">100*((F12/F11)-1)</f>
        <v>-100</v>
      </c>
      <c r="Z12" s="47">
        <f t="shared" ref="Z12" si="42">100*((G12/G11)-1)</f>
        <v>0</v>
      </c>
      <c r="AA12" s="47">
        <f t="shared" ref="AA12" si="43">100*((H12/H11)-1)</f>
        <v>5.0387596899224896</v>
      </c>
      <c r="AB12" s="47">
        <f t="shared" ref="AB12" si="44">100*((I12/I11)-1)</f>
        <v>0</v>
      </c>
      <c r="AC12" s="47">
        <f t="shared" ref="AC12" si="45">100*((J12/J11)-1)</f>
        <v>0</v>
      </c>
      <c r="AD12" s="47">
        <f t="shared" ref="AD12" si="46">100*((K12/K11)-1)</f>
        <v>23.255813953488371</v>
      </c>
      <c r="AE12" s="47">
        <f t="shared" si="17"/>
        <v>13.636363636363647</v>
      </c>
      <c r="AF12" s="47">
        <f t="shared" si="18"/>
        <v>-126.08695652173914</v>
      </c>
      <c r="AG12" s="47">
        <f t="shared" ref="AG12" si="47">100*((O12/O11)-1)</f>
        <v>20.562130177514803</v>
      </c>
      <c r="AH12" s="47">
        <f t="shared" ref="AH12" si="48">100*((P12/P11)-1)</f>
        <v>20.562130177514803</v>
      </c>
      <c r="AI12" s="47">
        <f t="shared" si="6"/>
        <v>0</v>
      </c>
      <c r="AK12" s="65">
        <f t="shared" ref="AK12" si="49">P12-C12</f>
        <v>905.45562534134388</v>
      </c>
      <c r="AL12" s="66">
        <f t="shared" ref="AL12" si="50">D12+($AK12*(D12/$C12))</f>
        <v>2053.4721465465614</v>
      </c>
      <c r="AM12" s="66">
        <f t="shared" ref="AM12" si="51">E12+($AK12*(E12/$C12))</f>
        <v>2028.9834787947823</v>
      </c>
      <c r="AN12" s="66">
        <f t="shared" ref="AN12" si="52">$T12*(AL12/($AL12+$AM12))</f>
        <v>1257.4981426619092</v>
      </c>
      <c r="AO12" s="66">
        <f t="shared" ref="AO12" si="53">$T12*(AM12/($AL12+$AM12))</f>
        <v>1242.5018573380905</v>
      </c>
      <c r="AQ12" s="47">
        <f t="shared" si="25"/>
        <v>-2.380657999099256</v>
      </c>
      <c r="AR12" s="47">
        <f t="shared" si="26"/>
        <v>2.5306085717995197</v>
      </c>
      <c r="AU12" s="72">
        <f t="shared" si="3"/>
        <v>2500</v>
      </c>
      <c r="AV12" s="66">
        <f t="shared" ref="AV12" si="54">$T12*(AL12/($AL12+$AM12))</f>
        <v>1257.4981426619092</v>
      </c>
      <c r="AW12" s="66">
        <f t="shared" ref="AW12" si="55">$T12*(AM12/($AL12+$AM12))</f>
        <v>1242.5018573380905</v>
      </c>
      <c r="AY12" s="47">
        <f t="shared" si="29"/>
        <v>-2.380657999099256</v>
      </c>
      <c r="AZ12" s="47">
        <f t="shared" si="30"/>
        <v>2.5306085717995197</v>
      </c>
      <c r="BC12" s="72">
        <f t="shared" si="4"/>
        <v>2500</v>
      </c>
      <c r="BD12" s="66">
        <f t="shared" ref="BD12" si="56">$BC12*(AL12/($AL12+$AM12))</f>
        <v>1257.4981426619092</v>
      </c>
      <c r="BE12" s="66">
        <f t="shared" ref="BE12" si="57">$BC12*(AM12/($AL12+$AM12))</f>
        <v>1242.5018573380905</v>
      </c>
      <c r="BG12" s="47">
        <f t="shared" si="33"/>
        <v>-2.380657999099256</v>
      </c>
      <c r="BH12" s="47">
        <f t="shared" si="34"/>
        <v>2.5306085717995197</v>
      </c>
      <c r="BJ12" s="65">
        <f t="shared" si="5"/>
        <v>4082.4556253413439</v>
      </c>
      <c r="BK12" s="64">
        <v>2500</v>
      </c>
    </row>
    <row r="13" spans="1:80" x14ac:dyDescent="0.35">
      <c r="A13" s="45">
        <v>45017</v>
      </c>
      <c r="B13" s="45" t="s">
        <v>2289</v>
      </c>
      <c r="C13" s="62">
        <v>2224</v>
      </c>
      <c r="D13" s="63">
        <f>$C13*('EPC history'!I15/('EPC history'!$I15+'EPC history'!$J15))</f>
        <v>1067.7121585617888</v>
      </c>
      <c r="E13" s="63">
        <f>$C13*('EPC history'!J15/('EPC history'!$I15+'EPC history'!$J15))</f>
        <v>1156.2878414382112</v>
      </c>
      <c r="F13" s="62">
        <v>58</v>
      </c>
      <c r="G13" s="62">
        <f>369+19</f>
        <v>388</v>
      </c>
      <c r="H13" s="62">
        <v>261</v>
      </c>
      <c r="I13" s="62">
        <v>165</v>
      </c>
      <c r="J13" s="62">
        <v>21</v>
      </c>
      <c r="K13" s="62">
        <v>39</v>
      </c>
      <c r="L13" s="62">
        <v>22</v>
      </c>
      <c r="M13" s="62">
        <v>-54</v>
      </c>
      <c r="N13" s="13">
        <v>0</v>
      </c>
      <c r="O13" s="62">
        <f t="shared" si="7"/>
        <v>156.20000000000002</v>
      </c>
      <c r="P13" s="78">
        <f t="shared" si="0"/>
        <v>3129.7156744948115</v>
      </c>
      <c r="Q13" s="78">
        <v>3280.2</v>
      </c>
      <c r="R13" s="81">
        <f>'[2]EPC calculation'!P13</f>
        <v>3129.7156744948115</v>
      </c>
      <c r="S13" s="64"/>
      <c r="T13" s="62">
        <f>IF(P13&gt;2500,2500,P13)</f>
        <v>2500</v>
      </c>
      <c r="U13" s="64"/>
      <c r="V13" s="47">
        <f t="shared" ref="V13:V39" si="58">100*((C13/C12)-1)</f>
        <v>-29.996852376455774</v>
      </c>
      <c r="W13" s="48">
        <f t="shared" ref="W13:W39" si="59">100*((D13/D12)-1)</f>
        <v>-33.185668138855348</v>
      </c>
      <c r="X13" s="48">
        <f t="shared" ref="X13:X39" si="60">100*((E13/E12)-1)</f>
        <v>-26.769549435356545</v>
      </c>
      <c r="Y13" s="47" t="e">
        <f t="shared" ref="Y13:Y39" si="61">100*((F13/F12)-1)</f>
        <v>#DIV/0!</v>
      </c>
      <c r="Z13" s="47">
        <f t="shared" ref="Z13:Z39" si="62">100*((G13/G12)-1)</f>
        <v>4.3010752688172005</v>
      </c>
      <c r="AA13" s="47">
        <f t="shared" ref="AA13:AA39" si="63">100*((H13/H12)-1)</f>
        <v>-3.6900369003690092</v>
      </c>
      <c r="AB13" s="47">
        <f t="shared" ref="AB13:AB39" si="64">100*((I13/I12)-1)</f>
        <v>8.5526315789473664</v>
      </c>
      <c r="AC13" s="47">
        <f t="shared" ref="AC13:AC39" si="65">100*((J13/J12)-1)</f>
        <v>10.526315789473696</v>
      </c>
      <c r="AD13" s="47">
        <f t="shared" ref="AD13:AD39" si="66">100*((K13/K12)-1)</f>
        <v>-26.415094339622648</v>
      </c>
      <c r="AE13" s="47">
        <f t="shared" si="17"/>
        <v>-12</v>
      </c>
      <c r="AF13" s="47">
        <f t="shared" si="18"/>
        <v>-1000</v>
      </c>
      <c r="AG13" s="47">
        <f t="shared" ref="AG13:AG39" si="67">100*((O13/O12)-1)</f>
        <v>-23.337423312883431</v>
      </c>
      <c r="AH13" s="47">
        <f t="shared" ref="AH13:AH39" si="68">100*((P13/P12)-1)</f>
        <v>-23.337423312883445</v>
      </c>
      <c r="AI13" s="47">
        <f t="shared" si="6"/>
        <v>0</v>
      </c>
      <c r="AJ13" s="64"/>
      <c r="AK13" s="65">
        <f t="shared" ref="AK13" si="69">P13-C13</f>
        <v>905.71567449481154</v>
      </c>
      <c r="AL13" s="66">
        <f t="shared" ref="AL13" si="70">D13+($AK13*(D13/$C13))</f>
        <v>1502.5339381742447</v>
      </c>
      <c r="AM13" s="66">
        <f t="shared" ref="AM13" si="71">E13+($AK13*(E13/$C13))</f>
        <v>1627.1817363205669</v>
      </c>
      <c r="AN13" s="83">
        <f>$T13*(AL$11/($AL$11+$AM$11))</f>
        <v>1288.1649444536372</v>
      </c>
      <c r="AO13" s="83">
        <f>$T13*(AM$11/($AL$11+$AM$11))</f>
        <v>1211.8350555463628</v>
      </c>
      <c r="AP13" s="64"/>
      <c r="AQ13" s="47">
        <f t="shared" ref="AQ13" si="72">100*((AN13/AN12)-1)</f>
        <v>2.438715474108899</v>
      </c>
      <c r="AR13" s="47">
        <f t="shared" ref="AR13" si="73">100*((AO13/AO12)-1)</f>
        <v>-2.4681493722212733</v>
      </c>
      <c r="AS13" s="64"/>
      <c r="AT13" s="64"/>
      <c r="AU13" s="62">
        <f>IF(T13&lt;3000,3000,T13)</f>
        <v>3000</v>
      </c>
      <c r="AV13" s="83">
        <f>$AU13*(AL$11/($AL$11+$AM$11))</f>
        <v>1545.7979333443648</v>
      </c>
      <c r="AW13" s="83">
        <f>$AU13*(AM$11/($AL$11+$AM$11))</f>
        <v>1454.2020666556355</v>
      </c>
      <c r="AX13" s="64"/>
      <c r="AY13" s="47">
        <f t="shared" si="29"/>
        <v>22.926458568930698</v>
      </c>
      <c r="AZ13" s="47">
        <f t="shared" si="30"/>
        <v>17.038220753334478</v>
      </c>
      <c r="BA13" s="64"/>
      <c r="BB13" s="64"/>
      <c r="BC13" s="62">
        <f>IF(T13&gt;2500,2500,T13)</f>
        <v>2500</v>
      </c>
      <c r="BD13" s="83">
        <f>$BC13*(AL$12/($AL$12+$AM$12))</f>
        <v>1257.4981426619092</v>
      </c>
      <c r="BE13" s="83">
        <f>$BC13*(AM$12/($AL$12+$AM$12))</f>
        <v>1242.5018573380905</v>
      </c>
      <c r="BF13" s="64"/>
      <c r="BG13" s="47">
        <f t="shared" si="33"/>
        <v>0</v>
      </c>
      <c r="BH13" s="47">
        <f t="shared" si="34"/>
        <v>0</v>
      </c>
      <c r="BI13" s="64"/>
      <c r="BJ13" s="65">
        <f t="shared" si="5"/>
        <v>3129.7156744948115</v>
      </c>
      <c r="BK13" s="64">
        <v>2500</v>
      </c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</row>
    <row r="14" spans="1:80" s="64" customFormat="1" x14ac:dyDescent="0.35">
      <c r="A14" s="45">
        <v>45108</v>
      </c>
      <c r="B14" s="45" t="s">
        <v>2288</v>
      </c>
      <c r="C14" s="62">
        <f>1041-1</f>
        <v>1040</v>
      </c>
      <c r="D14" s="63">
        <f>$C14*('EPC history'!I16/('EPC history'!$I16+'EPC history'!$J16))</f>
        <v>495.72883915222496</v>
      </c>
      <c r="E14" s="63">
        <f>$C14*('EPC history'!J16/('EPC history'!$I16+'EPC history'!$J16))</f>
        <v>544.27116084777492</v>
      </c>
      <c r="F14" s="62">
        <v>66</v>
      </c>
      <c r="G14" s="62">
        <f>375+19</f>
        <v>394</v>
      </c>
      <c r="H14" s="62">
        <v>239</v>
      </c>
      <c r="I14" s="62">
        <v>165</v>
      </c>
      <c r="J14" s="62">
        <v>21</v>
      </c>
      <c r="K14" s="62">
        <v>23</v>
      </c>
      <c r="L14" s="62">
        <v>17</v>
      </c>
      <c r="M14" s="62">
        <v>10</v>
      </c>
      <c r="N14" s="13">
        <v>0</v>
      </c>
      <c r="O14" s="62">
        <f t="shared" si="7"/>
        <v>98.75</v>
      </c>
      <c r="P14" s="78">
        <f>P15*Q14/Q15</f>
        <v>1978.6134625887494</v>
      </c>
      <c r="Q14" s="78">
        <v>2073.75</v>
      </c>
      <c r="R14" s="81">
        <f>'[2]EPC calculation'!P14</f>
        <v>1978.6134625887494</v>
      </c>
      <c r="T14" s="62">
        <f t="shared" ref="T14:T15" si="74">IF(P14&gt;3000,3000,P14)</f>
        <v>1978.6134625887494</v>
      </c>
      <c r="V14" s="47">
        <f t="shared" si="58"/>
        <v>-53.237410071942449</v>
      </c>
      <c r="W14" s="48">
        <f t="shared" si="59"/>
        <v>-53.570928721091548</v>
      </c>
      <c r="X14" s="48">
        <f t="shared" si="60"/>
        <v>-52.929440114945692</v>
      </c>
      <c r="Y14" s="47">
        <f t="shared" si="61"/>
        <v>13.793103448275868</v>
      </c>
      <c r="Z14" s="47">
        <f t="shared" si="62"/>
        <v>1.5463917525773141</v>
      </c>
      <c r="AA14" s="47">
        <f t="shared" si="63"/>
        <v>-8.4291187739463638</v>
      </c>
      <c r="AB14" s="47">
        <f t="shared" si="64"/>
        <v>0</v>
      </c>
      <c r="AC14" s="47">
        <f t="shared" si="65"/>
        <v>0</v>
      </c>
      <c r="AD14" s="47">
        <f t="shared" si="66"/>
        <v>-41.025641025641022</v>
      </c>
      <c r="AE14" s="47">
        <f t="shared" si="17"/>
        <v>-22.72727272727273</v>
      </c>
      <c r="AF14" s="47">
        <f t="shared" si="18"/>
        <v>-118.5185185185185</v>
      </c>
      <c r="AG14" s="47">
        <f t="shared" si="67"/>
        <v>-36.779769526248408</v>
      </c>
      <c r="AH14" s="47">
        <f t="shared" si="68"/>
        <v>-36.779769526248394</v>
      </c>
      <c r="AI14" s="47">
        <f t="shared" si="6"/>
        <v>-20.855461496450022</v>
      </c>
      <c r="AK14" s="65">
        <f t="shared" ref="AK14:AK41" si="75">P14-C14</f>
        <v>938.61346258874937</v>
      </c>
      <c r="AL14" s="66">
        <f t="shared" ref="AL14:AL41" si="76">D14+($AK14*(D14/$C14))</f>
        <v>943.13053359623564</v>
      </c>
      <c r="AM14" s="66">
        <f t="shared" ref="AM14:AM41" si="77">E14+($AK14*(E14/$C14))</f>
        <v>1035.4829289925137</v>
      </c>
      <c r="AN14" s="66">
        <f t="shared" ref="AN14" si="78">$T14*(AL14/($AL14+$AM14))</f>
        <v>943.13053359623564</v>
      </c>
      <c r="AO14" s="66">
        <f t="shared" ref="AO14" si="79">$T14*(AM14/($AL14+$AM14))</f>
        <v>1035.4829289925137</v>
      </c>
      <c r="AQ14" s="47">
        <f t="shared" si="25"/>
        <v>-26.784955788697118</v>
      </c>
      <c r="AR14" s="47">
        <f t="shared" si="26"/>
        <v>-14.552485979565899</v>
      </c>
      <c r="AU14" s="62">
        <f t="shared" ref="AU14:AU16" si="80">IF(T14&lt;3000,3000,T14)</f>
        <v>3000</v>
      </c>
      <c r="AV14" s="83">
        <f t="shared" ref="AV14:AV16" si="81">$AU14*(AL$11/($AL$11+$AM$11))</f>
        <v>1545.7979333443648</v>
      </c>
      <c r="AW14" s="83">
        <f t="shared" ref="AW14:AW16" si="82">$AU14*(AM$11/($AL$11+$AM$11))</f>
        <v>1454.2020666556355</v>
      </c>
      <c r="AY14" s="47">
        <f t="shared" si="29"/>
        <v>0</v>
      </c>
      <c r="AZ14" s="47">
        <f t="shared" si="30"/>
        <v>0</v>
      </c>
      <c r="BC14" s="62">
        <f t="shared" ref="BC14:BC43" si="83">IF(T14&gt;2500,2500,T14)</f>
        <v>1978.6134625887494</v>
      </c>
      <c r="BD14" s="83">
        <f t="shared" ref="BD14:BD18" si="84">$BC14*(AL$12/($AL$12+$AM$12))</f>
        <v>995.2411017004805</v>
      </c>
      <c r="BE14" s="83">
        <f t="shared" ref="BE14:BE18" si="85">$BC14*(AM$12/($AL$12+$AM$12))</f>
        <v>983.37236088826864</v>
      </c>
      <c r="BG14" s="47">
        <f t="shared" si="33"/>
        <v>-20.855461496450033</v>
      </c>
      <c r="BH14" s="47">
        <f t="shared" si="34"/>
        <v>-20.855461496450022</v>
      </c>
      <c r="BJ14" s="65">
        <f t="shared" si="5"/>
        <v>1978.6134625887494</v>
      </c>
    </row>
    <row r="15" spans="1:80" s="64" customFormat="1" x14ac:dyDescent="0.35">
      <c r="A15" s="45">
        <v>45200</v>
      </c>
      <c r="B15" s="45" t="s">
        <v>2287</v>
      </c>
      <c r="C15" s="62">
        <f>898+1</f>
        <v>899</v>
      </c>
      <c r="D15" s="63">
        <f>$C15*('EPC history'!I19/('EPC history'!$I19+'EPC history'!$J19))</f>
        <v>429.72254970848064</v>
      </c>
      <c r="E15" s="63">
        <f>$C15*('EPC history'!J19/('EPC history'!$I19+'EPC history'!$J19))</f>
        <v>469.27745029151941</v>
      </c>
      <c r="F15" s="62">
        <v>11</v>
      </c>
      <c r="G15" s="62">
        <f>362+19</f>
        <v>381</v>
      </c>
      <c r="H15" s="62">
        <v>246</v>
      </c>
      <c r="I15" s="62">
        <v>157</v>
      </c>
      <c r="J15" s="62">
        <v>17</v>
      </c>
      <c r="K15" s="62">
        <v>20</v>
      </c>
      <c r="L15" s="62">
        <v>16</v>
      </c>
      <c r="M15" s="62">
        <v>0</v>
      </c>
      <c r="N15" s="13">
        <v>0</v>
      </c>
      <c r="O15" s="62">
        <f t="shared" si="7"/>
        <v>87.350000000000009</v>
      </c>
      <c r="P15" s="78">
        <f t="shared" ref="P15:P39" si="86">SUM(D15:O15)</f>
        <v>1834.35</v>
      </c>
      <c r="Q15" s="78">
        <v>1922.55</v>
      </c>
      <c r="R15" s="81">
        <f>'[2]EPC calculation'!P15</f>
        <v>1834.35</v>
      </c>
      <c r="T15" s="62">
        <f t="shared" si="74"/>
        <v>1834.35</v>
      </c>
      <c r="V15" s="47">
        <f t="shared" si="58"/>
        <v>-13.557692307692303</v>
      </c>
      <c r="W15" s="48">
        <f t="shared" si="59"/>
        <v>-13.314998892665908</v>
      </c>
      <c r="X15" s="48">
        <f t="shared" si="60"/>
        <v>-13.778740442437332</v>
      </c>
      <c r="Y15" s="47">
        <f t="shared" si="61"/>
        <v>-83.333333333333343</v>
      </c>
      <c r="Z15" s="47">
        <f t="shared" si="62"/>
        <v>-3.2994923857868064</v>
      </c>
      <c r="AA15" s="47">
        <f t="shared" si="63"/>
        <v>2.9288702928870203</v>
      </c>
      <c r="AB15" s="47">
        <f t="shared" si="64"/>
        <v>-4.848484848484846</v>
      </c>
      <c r="AC15" s="47">
        <f t="shared" si="65"/>
        <v>-19.047619047619047</v>
      </c>
      <c r="AD15" s="47">
        <f t="shared" si="66"/>
        <v>-13.043478260869568</v>
      </c>
      <c r="AE15" s="47">
        <f t="shared" si="17"/>
        <v>-5.8823529411764719</v>
      </c>
      <c r="AF15" s="47">
        <f t="shared" si="18"/>
        <v>-100</v>
      </c>
      <c r="AG15" s="47">
        <f t="shared" si="67"/>
        <v>-11.544303797468347</v>
      </c>
      <c r="AH15" s="47">
        <f t="shared" si="68"/>
        <v>-7.2911392405063395</v>
      </c>
      <c r="AI15" s="47">
        <f t="shared" si="6"/>
        <v>-7.2911392405063395</v>
      </c>
      <c r="AK15" s="65">
        <f t="shared" si="75"/>
        <v>935.34999999999991</v>
      </c>
      <c r="AL15" s="66">
        <f t="shared" si="76"/>
        <v>876.82042164377242</v>
      </c>
      <c r="AM15" s="66">
        <f t="shared" si="77"/>
        <v>957.5295783562276</v>
      </c>
      <c r="AN15" s="66">
        <f t="shared" ref="AN15:AN19" si="87">$T15*(AL15/($AL15+$AM15))</f>
        <v>876.82042164377242</v>
      </c>
      <c r="AO15" s="66">
        <f t="shared" ref="AO15:AO19" si="88">$T15*(AM15/($AL15+$AM15))</f>
        <v>957.5295783562276</v>
      </c>
      <c r="AQ15" s="47">
        <f t="shared" si="25"/>
        <v>-7.0308519966602256</v>
      </c>
      <c r="AR15" s="47">
        <f t="shared" si="26"/>
        <v>-7.5282120500172685</v>
      </c>
      <c r="AU15" s="62">
        <f t="shared" si="80"/>
        <v>3000</v>
      </c>
      <c r="AV15" s="83">
        <f t="shared" si="81"/>
        <v>1545.7979333443648</v>
      </c>
      <c r="AW15" s="83">
        <f t="shared" si="82"/>
        <v>1454.2020666556355</v>
      </c>
      <c r="AY15" s="47">
        <f t="shared" si="29"/>
        <v>0</v>
      </c>
      <c r="AZ15" s="47">
        <f t="shared" si="30"/>
        <v>0</v>
      </c>
      <c r="BC15" s="62">
        <f t="shared" si="83"/>
        <v>1834.35</v>
      </c>
      <c r="BD15" s="83">
        <f t="shared" si="84"/>
        <v>922.67668719674919</v>
      </c>
      <c r="BE15" s="83">
        <f t="shared" si="85"/>
        <v>911.6733128032505</v>
      </c>
      <c r="BG15" s="47">
        <f t="shared" si="33"/>
        <v>-7.2911392405063395</v>
      </c>
      <c r="BH15" s="47">
        <f t="shared" si="34"/>
        <v>-7.2911392405063395</v>
      </c>
      <c r="BJ15" s="65">
        <f t="shared" si="5"/>
        <v>1834.35</v>
      </c>
    </row>
    <row r="16" spans="1:80" s="64" customFormat="1" x14ac:dyDescent="0.35">
      <c r="A16" s="45">
        <v>45292</v>
      </c>
      <c r="B16" s="45" t="s">
        <v>2296</v>
      </c>
      <c r="C16" s="62">
        <v>985</v>
      </c>
      <c r="D16" s="63">
        <f>$C16*('EPC history'!I20/('EPC history'!$I20+'EPC history'!$J20))</f>
        <v>477.32785415116837</v>
      </c>
      <c r="E16" s="63">
        <f>$C16*('EPC history'!J20/('EPC history'!$I20+'EPC history'!$J20))</f>
        <v>507.67214584883169</v>
      </c>
      <c r="F16" s="62">
        <v>11</v>
      </c>
      <c r="G16" s="62">
        <f>362+19</f>
        <v>381</v>
      </c>
      <c r="H16" s="62">
        <v>221</v>
      </c>
      <c r="I16" s="62">
        <v>157</v>
      </c>
      <c r="J16" s="62">
        <v>43</v>
      </c>
      <c r="K16" s="62">
        <v>21</v>
      </c>
      <c r="L16" s="62">
        <v>16</v>
      </c>
      <c r="M16" s="62">
        <v>0</v>
      </c>
      <c r="N16" s="86">
        <v>0</v>
      </c>
      <c r="O16" s="62">
        <f>SUM(D16:N16)*0.05+1</f>
        <v>92.75</v>
      </c>
      <c r="P16" s="78">
        <f t="shared" si="86"/>
        <v>1927.75</v>
      </c>
      <c r="Q16" s="78"/>
      <c r="R16" s="81">
        <f>'[2]EPC calculation'!P16</f>
        <v>1927.75</v>
      </c>
      <c r="T16" s="62">
        <f>P16</f>
        <v>1927.75</v>
      </c>
      <c r="V16" s="47">
        <f t="shared" si="58"/>
        <v>9.5661846496106762</v>
      </c>
      <c r="W16" s="48">
        <f t="shared" si="59"/>
        <v>11.078149023127292</v>
      </c>
      <c r="X16" s="48">
        <f t="shared" si="60"/>
        <v>8.1816621560360847</v>
      </c>
      <c r="Y16" s="47">
        <f t="shared" si="61"/>
        <v>0</v>
      </c>
      <c r="Z16" s="47">
        <f t="shared" si="62"/>
        <v>0</v>
      </c>
      <c r="AA16" s="47">
        <f t="shared" si="63"/>
        <v>-10.162601626016265</v>
      </c>
      <c r="AB16" s="47">
        <f t="shared" si="64"/>
        <v>0</v>
      </c>
      <c r="AC16" s="47">
        <f t="shared" si="65"/>
        <v>152.94117647058823</v>
      </c>
      <c r="AD16" s="47">
        <f t="shared" si="66"/>
        <v>5.0000000000000044</v>
      </c>
      <c r="AE16" s="47">
        <f t="shared" si="17"/>
        <v>0</v>
      </c>
      <c r="AF16" s="47" t="e">
        <f t="shared" si="18"/>
        <v>#DIV/0!</v>
      </c>
      <c r="AG16" s="47">
        <f t="shared" si="67"/>
        <v>6.1820263308528745</v>
      </c>
      <c r="AH16" s="47">
        <f t="shared" si="68"/>
        <v>5.0917218633303341</v>
      </c>
      <c r="AI16" s="47">
        <f t="shared" si="6"/>
        <v>5.0917218633303341</v>
      </c>
      <c r="AK16" s="65">
        <f t="shared" si="75"/>
        <v>942.75</v>
      </c>
      <c r="AL16" s="66">
        <f t="shared" si="76"/>
        <v>934.18149323849218</v>
      </c>
      <c r="AM16" s="66">
        <f t="shared" si="77"/>
        <v>993.56850676150793</v>
      </c>
      <c r="AN16" s="66">
        <f t="shared" si="87"/>
        <v>934.18149323849218</v>
      </c>
      <c r="AO16" s="66">
        <f t="shared" si="88"/>
        <v>993.56850676150793</v>
      </c>
      <c r="AQ16" s="47">
        <f t="shared" si="25"/>
        <v>6.5419406504224842</v>
      </c>
      <c r="AR16" s="47">
        <f t="shared" si="26"/>
        <v>3.7637404859229173</v>
      </c>
      <c r="AU16" s="62">
        <f t="shared" si="80"/>
        <v>3000</v>
      </c>
      <c r="AV16" s="83">
        <f t="shared" si="81"/>
        <v>1545.7979333443648</v>
      </c>
      <c r="AW16" s="83">
        <f t="shared" si="82"/>
        <v>1454.2020666556355</v>
      </c>
      <c r="AY16" s="47">
        <f t="shared" si="29"/>
        <v>0</v>
      </c>
      <c r="AZ16" s="47">
        <f t="shared" si="30"/>
        <v>0</v>
      </c>
      <c r="BC16" s="62">
        <f t="shared" si="83"/>
        <v>1927.75</v>
      </c>
      <c r="BD16" s="83">
        <f t="shared" si="84"/>
        <v>969.65681780659816</v>
      </c>
      <c r="BE16" s="83">
        <f t="shared" si="85"/>
        <v>958.09318219340162</v>
      </c>
      <c r="BG16" s="47">
        <f t="shared" si="33"/>
        <v>5.0917218633303341</v>
      </c>
      <c r="BH16" s="47">
        <f t="shared" si="34"/>
        <v>5.0917218633303341</v>
      </c>
      <c r="BJ16" s="65">
        <f t="shared" si="5"/>
        <v>1927.75</v>
      </c>
    </row>
    <row r="17" spans="1:62" s="35" customFormat="1" x14ac:dyDescent="0.35">
      <c r="A17" s="33">
        <v>45383</v>
      </c>
      <c r="B17" s="33" t="s">
        <v>2297</v>
      </c>
      <c r="C17" s="34">
        <v>720</v>
      </c>
      <c r="D17" s="40">
        <f>$C17*('EPC history'!I21/('EPC history'!$I21+'EPC history'!$J21))</f>
        <v>340.77954868234184</v>
      </c>
      <c r="E17" s="40">
        <f>$C17*('EPC history'!J21/('EPC history'!$I21+'EPC history'!$J21))</f>
        <v>379.22045131765816</v>
      </c>
      <c r="F17" s="34">
        <v>28</v>
      </c>
      <c r="G17" s="34">
        <v>368</v>
      </c>
      <c r="H17" s="34">
        <v>223</v>
      </c>
      <c r="I17" s="34">
        <v>188</v>
      </c>
      <c r="J17" s="34">
        <v>40</v>
      </c>
      <c r="K17" s="34">
        <v>18</v>
      </c>
      <c r="L17" s="34">
        <v>15</v>
      </c>
      <c r="M17" s="34">
        <v>0</v>
      </c>
      <c r="N17" s="34">
        <v>10</v>
      </c>
      <c r="O17" s="34">
        <f>SUM(D17:N17)*0.05-1</f>
        <v>79.5</v>
      </c>
      <c r="P17" s="79">
        <f t="shared" si="86"/>
        <v>1689.5</v>
      </c>
      <c r="Q17" s="79"/>
      <c r="R17" s="80">
        <f>'[2]EPC calculation'!P17</f>
        <v>1689.5</v>
      </c>
      <c r="T17" s="34">
        <f>P17</f>
        <v>1689.5</v>
      </c>
      <c r="V17" s="36">
        <f t="shared" si="58"/>
        <v>-26.903553299492387</v>
      </c>
      <c r="W17" s="43">
        <f t="shared" si="59"/>
        <v>-28.606816945901937</v>
      </c>
      <c r="X17" s="43">
        <f t="shared" si="60"/>
        <v>-25.302096162160193</v>
      </c>
      <c r="Y17" s="36">
        <f t="shared" si="61"/>
        <v>154.54545454545453</v>
      </c>
      <c r="Z17" s="36">
        <f t="shared" si="62"/>
        <v>-3.4120734908136496</v>
      </c>
      <c r="AA17" s="36">
        <f t="shared" si="63"/>
        <v>0.90497737556560764</v>
      </c>
      <c r="AB17" s="36">
        <f t="shared" si="64"/>
        <v>19.7452229299363</v>
      </c>
      <c r="AC17" s="36">
        <f t="shared" si="65"/>
        <v>-6.9767441860465134</v>
      </c>
      <c r="AD17" s="36">
        <f t="shared" si="66"/>
        <v>-14.28571428571429</v>
      </c>
      <c r="AE17" s="36">
        <f t="shared" si="17"/>
        <v>-6.25</v>
      </c>
      <c r="AF17" s="36" t="e">
        <f t="shared" si="18"/>
        <v>#DIV/0!</v>
      </c>
      <c r="AG17" s="36">
        <f t="shared" si="67"/>
        <v>-14.28571428571429</v>
      </c>
      <c r="AH17" s="36">
        <f t="shared" si="68"/>
        <v>-12.358967708468427</v>
      </c>
      <c r="AI17" s="36">
        <f t="shared" si="6"/>
        <v>-12.358967708468427</v>
      </c>
      <c r="AK17" s="52">
        <f t="shared" si="75"/>
        <v>969.5</v>
      </c>
      <c r="AL17" s="53">
        <f t="shared" si="76"/>
        <v>799.64867708168958</v>
      </c>
      <c r="AM17" s="53">
        <f t="shared" si="77"/>
        <v>889.85132291831042</v>
      </c>
      <c r="AN17" s="53">
        <f t="shared" si="87"/>
        <v>799.64867708168958</v>
      </c>
      <c r="AO17" s="53">
        <f t="shared" si="88"/>
        <v>889.85132291831053</v>
      </c>
      <c r="AQ17" s="36">
        <f t="shared" si="25"/>
        <v>-14.401143367807755</v>
      </c>
      <c r="AR17" s="36">
        <f t="shared" si="26"/>
        <v>-10.43885581491093</v>
      </c>
      <c r="AU17" s="87">
        <f t="shared" ref="AU17:AU43" si="89">T17</f>
        <v>1689.5</v>
      </c>
      <c r="AV17" s="53">
        <f>$AU17*(AL17/($AL17+$AM17))</f>
        <v>799.64867708168958</v>
      </c>
      <c r="AW17" s="53">
        <f>$AU17*(AM17/($AL17+$AM17))</f>
        <v>889.85132291831053</v>
      </c>
      <c r="AY17" s="36">
        <f t="shared" si="29"/>
        <v>-48.269520884166681</v>
      </c>
      <c r="AZ17" s="36">
        <f t="shared" si="30"/>
        <v>-38.808275457565202</v>
      </c>
      <c r="BC17" s="34">
        <f t="shared" si="83"/>
        <v>1689.5</v>
      </c>
      <c r="BD17" s="74">
        <f t="shared" si="84"/>
        <v>849.81724481091817</v>
      </c>
      <c r="BE17" s="74">
        <f t="shared" si="85"/>
        <v>839.6827551890816</v>
      </c>
      <c r="BG17" s="36">
        <f t="shared" si="33"/>
        <v>-12.358967708468427</v>
      </c>
      <c r="BH17" s="36">
        <f t="shared" si="34"/>
        <v>-12.358967708468416</v>
      </c>
      <c r="BJ17" s="52">
        <f t="shared" si="5"/>
        <v>1689.5</v>
      </c>
    </row>
    <row r="18" spans="1:62" x14ac:dyDescent="0.35">
      <c r="A18" s="5">
        <v>45474</v>
      </c>
      <c r="B18" s="5" t="s">
        <v>2298</v>
      </c>
      <c r="C18" s="32">
        <f t="shared" ref="C18:C41" si="90">+D18+E18</f>
        <v>686.39316013248265</v>
      </c>
      <c r="D18" s="73">
        <f>D17*(1+'Ofgem - summary'!E19/100)</f>
        <v>340.77954868234184</v>
      </c>
      <c r="E18" s="73">
        <f>E17*(1+'Ofgem - summary'!E40/100)</f>
        <v>345.61361145014081</v>
      </c>
      <c r="F18" s="32">
        <v>11</v>
      </c>
      <c r="G18" s="32">
        <f t="shared" ref="G18:G65" si="91">G17*1.01125</f>
        <v>372.14</v>
      </c>
      <c r="H18" s="32">
        <f t="shared" ref="H18:H65" si="92">H17*1.01125</f>
        <v>225.50874999999999</v>
      </c>
      <c r="I18" s="32">
        <f t="shared" ref="I18:I65" si="93">I17*1.01125</f>
        <v>190.11500000000001</v>
      </c>
      <c r="J18" s="32">
        <f t="shared" ref="J18:J65" si="94">J17*1.01125</f>
        <v>40.450000000000003</v>
      </c>
      <c r="K18" s="32">
        <f>K17*C18/C17</f>
        <v>17.159829003312066</v>
      </c>
      <c r="L18" s="32">
        <f t="shared" ref="L18:L43" si="95">L17*(1+((V18/3)/100))</f>
        <v>14.766619167586684</v>
      </c>
      <c r="M18" s="32">
        <f t="shared" ref="M18:N39" si="96">M17*1.01125</f>
        <v>0</v>
      </c>
      <c r="N18" s="32">
        <f t="shared" si="96"/>
        <v>10.112500000000001</v>
      </c>
      <c r="O18" s="32">
        <f t="shared" ref="O18:O65" si="97">SUM(D18:N18)*0.05</f>
        <v>78.382292915169074</v>
      </c>
      <c r="P18" s="77">
        <f t="shared" si="86"/>
        <v>1646.0281512185504</v>
      </c>
      <c r="Q18" s="77"/>
      <c r="R18" s="75">
        <f>'[2]EPC calculation'!P18</f>
        <v>1545.9134074310018</v>
      </c>
      <c r="T18" s="62">
        <f t="shared" ref="T18:T65" si="98">P18</f>
        <v>1646.0281512185504</v>
      </c>
      <c r="V18" s="10">
        <f t="shared" si="58"/>
        <v>-4.6676166482663035</v>
      </c>
      <c r="W18" s="44">
        <f t="shared" si="59"/>
        <v>0</v>
      </c>
      <c r="X18" s="44">
        <f t="shared" si="60"/>
        <v>-8.8620852991301966</v>
      </c>
      <c r="Y18" s="10">
        <f t="shared" si="61"/>
        <v>-60.714285714285722</v>
      </c>
      <c r="Z18" s="10">
        <f t="shared" si="62"/>
        <v>1.1249999999999982</v>
      </c>
      <c r="AA18" s="10">
        <f t="shared" si="63"/>
        <v>1.1249999999999982</v>
      </c>
      <c r="AB18" s="10">
        <f t="shared" si="64"/>
        <v>1.1249999999999982</v>
      </c>
      <c r="AC18" s="10">
        <f t="shared" si="65"/>
        <v>1.1249999999999982</v>
      </c>
      <c r="AD18" s="10">
        <f t="shared" si="66"/>
        <v>-4.6676166482663035</v>
      </c>
      <c r="AE18" s="10">
        <f t="shared" si="17"/>
        <v>-1.5558722160887717</v>
      </c>
      <c r="AF18" s="10" t="e">
        <f t="shared" si="18"/>
        <v>#DIV/0!</v>
      </c>
      <c r="AG18" s="10">
        <f t="shared" si="67"/>
        <v>-1.4059208614225494</v>
      </c>
      <c r="AH18" s="10">
        <f t="shared" si="68"/>
        <v>-2.5730600048209262</v>
      </c>
      <c r="AI18" s="47">
        <f t="shared" si="6"/>
        <v>-2.5730600048209262</v>
      </c>
      <c r="AK18" s="50">
        <f t="shared" si="75"/>
        <v>959.63499108606777</v>
      </c>
      <c r="AL18" s="51">
        <f t="shared" si="76"/>
        <v>817.21783238985063</v>
      </c>
      <c r="AM18" s="51">
        <f t="shared" si="77"/>
        <v>828.81031882869979</v>
      </c>
      <c r="AN18" s="51">
        <f t="shared" si="87"/>
        <v>817.21783238985063</v>
      </c>
      <c r="AO18" s="51">
        <f t="shared" si="88"/>
        <v>828.81031882869979</v>
      </c>
      <c r="AQ18" s="10">
        <f t="shared" si="25"/>
        <v>2.1971092820761706</v>
      </c>
      <c r="AR18" s="10">
        <f t="shared" si="26"/>
        <v>-6.8596857157467443</v>
      </c>
      <c r="AU18" s="67">
        <f t="shared" si="89"/>
        <v>1646.0281512185504</v>
      </c>
      <c r="AV18" s="51">
        <f t="shared" ref="AV18:AV43" si="99">$AU18*(AL18/($AL18+$AM18))</f>
        <v>817.21783238985063</v>
      </c>
      <c r="AW18" s="51">
        <f t="shared" ref="AW18:AW43" si="100">$AU18*(AM18/($AL18+$AM18))</f>
        <v>828.81031882869979</v>
      </c>
      <c r="AY18" s="10">
        <f t="shared" si="29"/>
        <v>2.1971092820761706</v>
      </c>
      <c r="AZ18" s="10">
        <f t="shared" si="30"/>
        <v>-6.8596857157467443</v>
      </c>
      <c r="BC18" s="62">
        <f t="shared" si="83"/>
        <v>1646.0281512185504</v>
      </c>
      <c r="BD18" s="70">
        <f t="shared" si="84"/>
        <v>827.95093717061729</v>
      </c>
      <c r="BE18" s="70">
        <f t="shared" si="85"/>
        <v>818.0772140479329</v>
      </c>
      <c r="BG18" s="10">
        <f t="shared" si="33"/>
        <v>-2.5730600048209262</v>
      </c>
      <c r="BH18" s="10">
        <f t="shared" si="34"/>
        <v>-2.5730600048209262</v>
      </c>
      <c r="BJ18" s="50">
        <f t="shared" si="5"/>
        <v>1646.0281512185504</v>
      </c>
    </row>
    <row r="19" spans="1:62" x14ac:dyDescent="0.35">
      <c r="A19" s="5">
        <v>45566</v>
      </c>
      <c r="B19" s="5" t="s">
        <v>2299</v>
      </c>
      <c r="C19" s="32" t="e">
        <f t="shared" si="90"/>
        <v>#REF!</v>
      </c>
      <c r="D19" s="88" t="e">
        <f>D18*(1+#REF!/100)+5</f>
        <v>#REF!</v>
      </c>
      <c r="E19" s="41" t="e">
        <f t="shared" ref="E19:E25" si="101">E18*(D19/D18)</f>
        <v>#REF!</v>
      </c>
      <c r="F19" s="32">
        <f t="shared" ref="F19:F65" si="102">F18</f>
        <v>11</v>
      </c>
      <c r="G19" s="32">
        <f t="shared" si="91"/>
        <v>376.32657499999999</v>
      </c>
      <c r="H19" s="32">
        <f t="shared" si="92"/>
        <v>228.04572343749999</v>
      </c>
      <c r="I19" s="32">
        <f t="shared" si="93"/>
        <v>192.25379375</v>
      </c>
      <c r="J19" s="32">
        <f t="shared" si="94"/>
        <v>40.9050625</v>
      </c>
      <c r="K19" s="32" t="e">
        <f t="shared" ref="K19:K65" si="103">K18*C19/C18</f>
        <v>#REF!</v>
      </c>
      <c r="L19" s="32" t="e">
        <f t="shared" si="95"/>
        <v>#REF!</v>
      </c>
      <c r="M19" s="32">
        <f t="shared" si="96"/>
        <v>0</v>
      </c>
      <c r="N19" s="32">
        <f t="shared" si="96"/>
        <v>10.226265625</v>
      </c>
      <c r="O19" s="32" t="e">
        <f t="shared" si="97"/>
        <v>#REF!</v>
      </c>
      <c r="P19" s="77" t="e">
        <f t="shared" si="86"/>
        <v>#REF!</v>
      </c>
      <c r="Q19" s="77"/>
      <c r="R19" s="75">
        <f>'[2]EPC calculation'!P19</f>
        <v>1555.0057427399699</v>
      </c>
      <c r="T19" s="62" t="e">
        <f t="shared" si="98"/>
        <v>#REF!</v>
      </c>
      <c r="V19" s="10" t="e">
        <f t="shared" si="58"/>
        <v>#REF!</v>
      </c>
      <c r="W19" s="44" t="e">
        <f t="shared" si="59"/>
        <v>#REF!</v>
      </c>
      <c r="X19" s="44" t="e">
        <f t="shared" si="60"/>
        <v>#REF!</v>
      </c>
      <c r="Y19" s="10">
        <f t="shared" si="61"/>
        <v>0</v>
      </c>
      <c r="Z19" s="10">
        <f t="shared" si="62"/>
        <v>1.1249999999999982</v>
      </c>
      <c r="AA19" s="10">
        <f t="shared" si="63"/>
        <v>1.1249999999999982</v>
      </c>
      <c r="AB19" s="10">
        <f t="shared" si="64"/>
        <v>1.1249999999999982</v>
      </c>
      <c r="AC19" s="10">
        <f t="shared" si="65"/>
        <v>1.1249999999999982</v>
      </c>
      <c r="AD19" s="10" t="e">
        <f t="shared" si="66"/>
        <v>#REF!</v>
      </c>
      <c r="AE19" s="10" t="e">
        <f t="shared" si="17"/>
        <v>#REF!</v>
      </c>
      <c r="AF19" s="10" t="e">
        <f t="shared" si="18"/>
        <v>#DIV/0!</v>
      </c>
      <c r="AG19" s="10" t="e">
        <f t="shared" si="67"/>
        <v>#REF!</v>
      </c>
      <c r="AH19" s="10" t="e">
        <f t="shared" si="68"/>
        <v>#REF!</v>
      </c>
      <c r="AI19" s="47" t="e">
        <f t="shared" si="6"/>
        <v>#REF!</v>
      </c>
      <c r="AK19" s="50" t="e">
        <f t="shared" si="75"/>
        <v>#REF!</v>
      </c>
      <c r="AL19" s="51" t="e">
        <f t="shared" si="76"/>
        <v>#REF!</v>
      </c>
      <c r="AM19" s="51" t="e">
        <f t="shared" si="77"/>
        <v>#REF!</v>
      </c>
      <c r="AN19" s="51" t="e">
        <f t="shared" si="87"/>
        <v>#REF!</v>
      </c>
      <c r="AO19" s="51" t="e">
        <f t="shared" si="88"/>
        <v>#REF!</v>
      </c>
      <c r="AQ19" s="10" t="e">
        <f t="shared" si="25"/>
        <v>#REF!</v>
      </c>
      <c r="AR19" s="10" t="e">
        <f t="shared" si="26"/>
        <v>#REF!</v>
      </c>
      <c r="AU19" s="67" t="e">
        <f t="shared" si="89"/>
        <v>#REF!</v>
      </c>
      <c r="AV19" s="51" t="e">
        <f t="shared" si="99"/>
        <v>#REF!</v>
      </c>
      <c r="AW19" s="51" t="e">
        <f t="shared" si="100"/>
        <v>#REF!</v>
      </c>
      <c r="AY19" s="10" t="e">
        <f t="shared" si="29"/>
        <v>#REF!</v>
      </c>
      <c r="AZ19" s="10" t="e">
        <f t="shared" si="30"/>
        <v>#REF!</v>
      </c>
      <c r="BC19" s="62" t="e">
        <f t="shared" si="83"/>
        <v>#REF!</v>
      </c>
      <c r="BD19" s="71" t="e">
        <f t="shared" ref="BD19:BD20" si="104">$BC19*(AL19/($AL19+$AM19))</f>
        <v>#REF!</v>
      </c>
      <c r="BE19" s="71" t="e">
        <f t="shared" ref="BE19:BE20" si="105">$BC19*(AM19/($AL19+$AM19))</f>
        <v>#REF!</v>
      </c>
      <c r="BG19" s="10" t="e">
        <f t="shared" si="33"/>
        <v>#REF!</v>
      </c>
      <c r="BH19" s="10" t="e">
        <f t="shared" si="34"/>
        <v>#REF!</v>
      </c>
      <c r="BJ19" s="50" t="e">
        <f t="shared" si="5"/>
        <v>#REF!</v>
      </c>
    </row>
    <row r="20" spans="1:62" x14ac:dyDescent="0.35">
      <c r="A20" s="5">
        <v>45658</v>
      </c>
      <c r="B20" s="5" t="s">
        <v>2300</v>
      </c>
      <c r="C20" s="32" t="e">
        <f t="shared" si="90"/>
        <v>#REF!</v>
      </c>
      <c r="D20" s="55" t="e">
        <f>D19*(1+#REF!/100)</f>
        <v>#REF!</v>
      </c>
      <c r="E20" s="41" t="e">
        <f t="shared" si="101"/>
        <v>#REF!</v>
      </c>
      <c r="F20" s="32">
        <f t="shared" si="102"/>
        <v>11</v>
      </c>
      <c r="G20" s="32">
        <f t="shared" si="91"/>
        <v>380.56024896874999</v>
      </c>
      <c r="H20" s="32">
        <f t="shared" si="92"/>
        <v>230.61123782617184</v>
      </c>
      <c r="I20" s="32">
        <f t="shared" si="93"/>
        <v>194.41664892968748</v>
      </c>
      <c r="J20" s="32">
        <f t="shared" si="94"/>
        <v>41.365244453125001</v>
      </c>
      <c r="K20" s="32" t="e">
        <f t="shared" si="103"/>
        <v>#REF!</v>
      </c>
      <c r="L20" s="32" t="e">
        <f t="shared" si="95"/>
        <v>#REF!</v>
      </c>
      <c r="M20" s="32">
        <f t="shared" si="96"/>
        <v>0</v>
      </c>
      <c r="N20" s="32">
        <f t="shared" ref="N20" si="106">N19*1.01125</f>
        <v>10.34131111328125</v>
      </c>
      <c r="O20" s="32" t="e">
        <f t="shared" si="97"/>
        <v>#REF!</v>
      </c>
      <c r="P20" s="77" t="e">
        <f t="shared" si="86"/>
        <v>#REF!</v>
      </c>
      <c r="Q20" s="77"/>
      <c r="R20" s="75">
        <f>'[2]EPC calculation'!P20</f>
        <v>1552.5204182983091</v>
      </c>
      <c r="T20" s="62" t="e">
        <f t="shared" si="98"/>
        <v>#REF!</v>
      </c>
      <c r="V20" s="10" t="e">
        <f t="shared" si="58"/>
        <v>#REF!</v>
      </c>
      <c r="W20" s="44" t="e">
        <f t="shared" si="59"/>
        <v>#REF!</v>
      </c>
      <c r="X20" s="44" t="e">
        <f t="shared" si="60"/>
        <v>#REF!</v>
      </c>
      <c r="Y20" s="10">
        <f t="shared" si="61"/>
        <v>0</v>
      </c>
      <c r="Z20" s="10">
        <f t="shared" si="62"/>
        <v>1.1249999999999982</v>
      </c>
      <c r="AA20" s="10">
        <f t="shared" si="63"/>
        <v>1.1249999999999982</v>
      </c>
      <c r="AB20" s="10">
        <f t="shared" si="64"/>
        <v>1.1249999999999982</v>
      </c>
      <c r="AC20" s="10">
        <f t="shared" si="65"/>
        <v>1.1249999999999982</v>
      </c>
      <c r="AD20" s="10" t="e">
        <f t="shared" si="66"/>
        <v>#REF!</v>
      </c>
      <c r="AE20" s="10" t="e">
        <f t="shared" si="17"/>
        <v>#REF!</v>
      </c>
      <c r="AF20" s="10" t="e">
        <f t="shared" si="18"/>
        <v>#DIV/0!</v>
      </c>
      <c r="AG20" s="10" t="e">
        <f t="shared" si="67"/>
        <v>#REF!</v>
      </c>
      <c r="AH20" s="10" t="e">
        <f t="shared" si="68"/>
        <v>#REF!</v>
      </c>
      <c r="AI20" s="47" t="e">
        <f t="shared" si="6"/>
        <v>#REF!</v>
      </c>
      <c r="AK20" s="50" t="e">
        <f t="shared" si="75"/>
        <v>#REF!</v>
      </c>
      <c r="AL20" s="51" t="e">
        <f t="shared" si="76"/>
        <v>#REF!</v>
      </c>
      <c r="AM20" s="51" t="e">
        <f t="shared" si="77"/>
        <v>#REF!</v>
      </c>
      <c r="AN20" s="51" t="e">
        <f t="shared" ref="AN20" si="107">$T20*(AL20/($AL20+$AM20))</f>
        <v>#REF!</v>
      </c>
      <c r="AO20" s="51" t="e">
        <f t="shared" ref="AO20" si="108">$T20*(AM20/($AL20+$AM20))</f>
        <v>#REF!</v>
      </c>
      <c r="AQ20" s="10" t="e">
        <f t="shared" si="25"/>
        <v>#REF!</v>
      </c>
      <c r="AR20" s="10" t="e">
        <f t="shared" si="26"/>
        <v>#REF!</v>
      </c>
      <c r="AU20" s="67" t="e">
        <f t="shared" si="89"/>
        <v>#REF!</v>
      </c>
      <c r="AV20" s="51" t="e">
        <f t="shared" si="99"/>
        <v>#REF!</v>
      </c>
      <c r="AW20" s="51" t="e">
        <f t="shared" si="100"/>
        <v>#REF!</v>
      </c>
      <c r="AY20" s="10" t="e">
        <f t="shared" si="29"/>
        <v>#REF!</v>
      </c>
      <c r="AZ20" s="10" t="e">
        <f t="shared" si="30"/>
        <v>#REF!</v>
      </c>
      <c r="BC20" s="62" t="e">
        <f t="shared" si="83"/>
        <v>#REF!</v>
      </c>
      <c r="BD20" s="71" t="e">
        <f t="shared" si="104"/>
        <v>#REF!</v>
      </c>
      <c r="BE20" s="71" t="e">
        <f t="shared" si="105"/>
        <v>#REF!</v>
      </c>
      <c r="BG20" s="10" t="e">
        <f t="shared" si="33"/>
        <v>#REF!</v>
      </c>
      <c r="BH20" s="10" t="e">
        <f t="shared" si="34"/>
        <v>#REF!</v>
      </c>
      <c r="BJ20" s="50" t="e">
        <f t="shared" si="5"/>
        <v>#REF!</v>
      </c>
    </row>
    <row r="21" spans="1:62" x14ac:dyDescent="0.35">
      <c r="A21" s="5">
        <v>45748</v>
      </c>
      <c r="B21" s="5" t="s">
        <v>2301</v>
      </c>
      <c r="C21" s="32" t="e">
        <f t="shared" si="90"/>
        <v>#REF!</v>
      </c>
      <c r="D21" s="55" t="e">
        <f>D20*(1+#REF!/100)</f>
        <v>#REF!</v>
      </c>
      <c r="E21" s="41" t="e">
        <f t="shared" si="101"/>
        <v>#REF!</v>
      </c>
      <c r="F21" s="32">
        <f t="shared" si="102"/>
        <v>11</v>
      </c>
      <c r="G21" s="32">
        <f t="shared" si="91"/>
        <v>384.84155176964845</v>
      </c>
      <c r="H21" s="32">
        <f t="shared" si="92"/>
        <v>233.20561425171627</v>
      </c>
      <c r="I21" s="32">
        <f t="shared" si="93"/>
        <v>196.60383623014647</v>
      </c>
      <c r="J21" s="32">
        <f t="shared" si="94"/>
        <v>41.830603453222658</v>
      </c>
      <c r="K21" s="32" t="e">
        <f t="shared" si="103"/>
        <v>#REF!</v>
      </c>
      <c r="L21" s="32" t="e">
        <f t="shared" si="95"/>
        <v>#REF!</v>
      </c>
      <c r="M21" s="32">
        <f t="shared" si="96"/>
        <v>0</v>
      </c>
      <c r="N21" s="32">
        <f t="shared" ref="N21" si="109">N20*1.01125</f>
        <v>10.457650863305664</v>
      </c>
      <c r="O21" s="32" t="e">
        <f t="shared" si="97"/>
        <v>#REF!</v>
      </c>
      <c r="P21" s="77" t="e">
        <f t="shared" si="86"/>
        <v>#REF!</v>
      </c>
      <c r="Q21" s="77"/>
      <c r="R21" s="75">
        <f>'[2]EPC calculation'!P21</f>
        <v>1554.6605033876494</v>
      </c>
      <c r="T21" s="62" t="e">
        <f t="shared" si="98"/>
        <v>#REF!</v>
      </c>
      <c r="V21" s="10" t="e">
        <f t="shared" si="58"/>
        <v>#REF!</v>
      </c>
      <c r="W21" s="44" t="e">
        <f t="shared" si="59"/>
        <v>#REF!</v>
      </c>
      <c r="X21" s="44" t="e">
        <f t="shared" si="60"/>
        <v>#REF!</v>
      </c>
      <c r="Y21" s="10">
        <f t="shared" si="61"/>
        <v>0</v>
      </c>
      <c r="Z21" s="10">
        <f t="shared" si="62"/>
        <v>1.1249999999999982</v>
      </c>
      <c r="AA21" s="10">
        <f t="shared" si="63"/>
        <v>1.1249999999999982</v>
      </c>
      <c r="AB21" s="10">
        <f t="shared" si="64"/>
        <v>1.1249999999999982</v>
      </c>
      <c r="AC21" s="10">
        <f t="shared" si="65"/>
        <v>1.1249999999999982</v>
      </c>
      <c r="AD21" s="10" t="e">
        <f t="shared" si="66"/>
        <v>#REF!</v>
      </c>
      <c r="AE21" s="10" t="e">
        <f t="shared" si="17"/>
        <v>#REF!</v>
      </c>
      <c r="AF21" s="10" t="e">
        <f t="shared" si="18"/>
        <v>#DIV/0!</v>
      </c>
      <c r="AG21" s="10" t="e">
        <f t="shared" si="67"/>
        <v>#REF!</v>
      </c>
      <c r="AH21" s="10" t="e">
        <f t="shared" si="68"/>
        <v>#REF!</v>
      </c>
      <c r="AI21" s="47" t="e">
        <f t="shared" si="6"/>
        <v>#REF!</v>
      </c>
      <c r="AK21" s="50" t="e">
        <f t="shared" si="75"/>
        <v>#REF!</v>
      </c>
      <c r="AL21" s="51" t="e">
        <f t="shared" si="76"/>
        <v>#REF!</v>
      </c>
      <c r="AM21" s="51" t="e">
        <f t="shared" si="77"/>
        <v>#REF!</v>
      </c>
      <c r="AN21" s="51" t="e">
        <f t="shared" ref="AN21:AN22" si="110">$T21*(AL21/($AL21+$AM21))</f>
        <v>#REF!</v>
      </c>
      <c r="AO21" s="51" t="e">
        <f t="shared" ref="AO21:AO22" si="111">$T21*(AM21/($AL21+$AM21))</f>
        <v>#REF!</v>
      </c>
      <c r="AQ21" s="10" t="e">
        <f t="shared" si="25"/>
        <v>#REF!</v>
      </c>
      <c r="AR21" s="10" t="e">
        <f t="shared" si="26"/>
        <v>#REF!</v>
      </c>
      <c r="AU21" s="67" t="e">
        <f t="shared" si="89"/>
        <v>#REF!</v>
      </c>
      <c r="AV21" s="51" t="e">
        <f t="shared" si="99"/>
        <v>#REF!</v>
      </c>
      <c r="AW21" s="51" t="e">
        <f t="shared" si="100"/>
        <v>#REF!</v>
      </c>
      <c r="AY21" s="10" t="e">
        <f t="shared" si="29"/>
        <v>#REF!</v>
      </c>
      <c r="AZ21" s="10" t="e">
        <f t="shared" si="30"/>
        <v>#REF!</v>
      </c>
      <c r="BC21" s="62" t="e">
        <f t="shared" si="83"/>
        <v>#REF!</v>
      </c>
      <c r="BD21" s="71" t="e">
        <f t="shared" ref="BD21" si="112">$BC21*(AL21/($AL21+$AM21))</f>
        <v>#REF!</v>
      </c>
      <c r="BE21" s="71" t="e">
        <f t="shared" ref="BE21" si="113">$BC21*(AM21/($AL21+$AM21))</f>
        <v>#REF!</v>
      </c>
      <c r="BG21" s="10" t="e">
        <f t="shared" si="33"/>
        <v>#REF!</v>
      </c>
      <c r="BH21" s="10" t="e">
        <f t="shared" si="34"/>
        <v>#REF!</v>
      </c>
      <c r="BJ21" s="50" t="e">
        <f t="shared" si="5"/>
        <v>#REF!</v>
      </c>
    </row>
    <row r="22" spans="1:62" x14ac:dyDescent="0.35">
      <c r="A22" s="5">
        <v>45839</v>
      </c>
      <c r="B22" s="5" t="s">
        <v>2302</v>
      </c>
      <c r="C22" s="32" t="e">
        <f t="shared" si="90"/>
        <v>#REF!</v>
      </c>
      <c r="D22" s="55" t="e">
        <f>D21*(1+#REF!/100)</f>
        <v>#REF!</v>
      </c>
      <c r="E22" s="41" t="e">
        <f t="shared" si="101"/>
        <v>#REF!</v>
      </c>
      <c r="F22" s="32">
        <f t="shared" si="102"/>
        <v>11</v>
      </c>
      <c r="G22" s="32">
        <f t="shared" si="91"/>
        <v>389.171019227057</v>
      </c>
      <c r="H22" s="32">
        <f t="shared" si="92"/>
        <v>235.82917741204807</v>
      </c>
      <c r="I22" s="32">
        <f t="shared" si="93"/>
        <v>198.81562938773561</v>
      </c>
      <c r="J22" s="32">
        <f t="shared" si="94"/>
        <v>42.301197742071409</v>
      </c>
      <c r="K22" s="32" t="e">
        <f t="shared" si="103"/>
        <v>#REF!</v>
      </c>
      <c r="L22" s="32" t="e">
        <f t="shared" si="95"/>
        <v>#REF!</v>
      </c>
      <c r="M22" s="32">
        <f t="shared" si="96"/>
        <v>0</v>
      </c>
      <c r="N22" s="32">
        <f t="shared" ref="N22" si="114">N21*1.01125</f>
        <v>10.575299435517852</v>
      </c>
      <c r="O22" s="32" t="e">
        <f t="shared" si="97"/>
        <v>#REF!</v>
      </c>
      <c r="P22" s="77" t="e">
        <f t="shared" si="86"/>
        <v>#REF!</v>
      </c>
      <c r="Q22" s="77"/>
      <c r="R22" s="75">
        <f>'[2]EPC calculation'!P22</f>
        <v>1556.91398379774</v>
      </c>
      <c r="T22" s="62" t="e">
        <f t="shared" si="98"/>
        <v>#REF!</v>
      </c>
      <c r="V22" s="10" t="e">
        <f t="shared" si="58"/>
        <v>#REF!</v>
      </c>
      <c r="W22" s="44" t="e">
        <f t="shared" si="59"/>
        <v>#REF!</v>
      </c>
      <c r="X22" s="44" t="e">
        <f t="shared" si="60"/>
        <v>#REF!</v>
      </c>
      <c r="Y22" s="10">
        <f t="shared" si="61"/>
        <v>0</v>
      </c>
      <c r="Z22" s="10">
        <f t="shared" si="62"/>
        <v>1.1249999999999982</v>
      </c>
      <c r="AA22" s="10">
        <f t="shared" si="63"/>
        <v>1.1249999999999982</v>
      </c>
      <c r="AB22" s="10">
        <f t="shared" si="64"/>
        <v>1.1249999999999982</v>
      </c>
      <c r="AC22" s="10">
        <f t="shared" si="65"/>
        <v>1.1249999999999982</v>
      </c>
      <c r="AD22" s="10" t="e">
        <f t="shared" si="66"/>
        <v>#REF!</v>
      </c>
      <c r="AE22" s="10" t="e">
        <f t="shared" si="17"/>
        <v>#REF!</v>
      </c>
      <c r="AF22" s="10" t="e">
        <f t="shared" si="18"/>
        <v>#DIV/0!</v>
      </c>
      <c r="AG22" s="10" t="e">
        <f t="shared" si="67"/>
        <v>#REF!</v>
      </c>
      <c r="AH22" s="10" t="e">
        <f t="shared" si="68"/>
        <v>#REF!</v>
      </c>
      <c r="AI22" s="47" t="e">
        <f t="shared" si="6"/>
        <v>#REF!</v>
      </c>
      <c r="AK22" s="50" t="e">
        <f t="shared" si="75"/>
        <v>#REF!</v>
      </c>
      <c r="AL22" s="51" t="e">
        <f t="shared" si="76"/>
        <v>#REF!</v>
      </c>
      <c r="AM22" s="51" t="e">
        <f t="shared" si="77"/>
        <v>#REF!</v>
      </c>
      <c r="AN22" s="51" t="e">
        <f t="shared" si="110"/>
        <v>#REF!</v>
      </c>
      <c r="AO22" s="51" t="e">
        <f t="shared" si="111"/>
        <v>#REF!</v>
      </c>
      <c r="AQ22" s="10" t="e">
        <f t="shared" si="25"/>
        <v>#REF!</v>
      </c>
      <c r="AR22" s="10" t="e">
        <f t="shared" si="26"/>
        <v>#REF!</v>
      </c>
      <c r="AU22" s="67" t="e">
        <f t="shared" si="89"/>
        <v>#REF!</v>
      </c>
      <c r="AV22" s="51" t="e">
        <f t="shared" si="99"/>
        <v>#REF!</v>
      </c>
      <c r="AW22" s="51" t="e">
        <f t="shared" si="100"/>
        <v>#REF!</v>
      </c>
      <c r="AY22" s="10" t="e">
        <f t="shared" si="29"/>
        <v>#REF!</v>
      </c>
      <c r="AZ22" s="10" t="e">
        <f t="shared" si="30"/>
        <v>#REF!</v>
      </c>
      <c r="BC22" s="62" t="e">
        <f t="shared" si="83"/>
        <v>#REF!</v>
      </c>
      <c r="BD22" s="71" t="e">
        <f t="shared" ref="BD22" si="115">$BC22*(AL22/($AL22+$AM22))</f>
        <v>#REF!</v>
      </c>
      <c r="BE22" s="71" t="e">
        <f t="shared" ref="BE22" si="116">$BC22*(AM22/($AL22+$AM22))</f>
        <v>#REF!</v>
      </c>
      <c r="BG22" s="10" t="e">
        <f t="shared" si="33"/>
        <v>#REF!</v>
      </c>
      <c r="BH22" s="10" t="e">
        <f t="shared" si="34"/>
        <v>#REF!</v>
      </c>
      <c r="BJ22" s="50" t="e">
        <f t="shared" si="5"/>
        <v>#REF!</v>
      </c>
    </row>
    <row r="23" spans="1:62" x14ac:dyDescent="0.35">
      <c r="A23" s="5">
        <v>45931</v>
      </c>
      <c r="B23" s="5" t="s">
        <v>2303</v>
      </c>
      <c r="C23" s="32" t="e">
        <f t="shared" si="90"/>
        <v>#REF!</v>
      </c>
      <c r="D23" s="55" t="e">
        <f>D22*(1+#REF!/100)</f>
        <v>#REF!</v>
      </c>
      <c r="E23" s="41" t="e">
        <f t="shared" si="101"/>
        <v>#REF!</v>
      </c>
      <c r="F23" s="32">
        <f t="shared" si="102"/>
        <v>11</v>
      </c>
      <c r="G23" s="32">
        <f t="shared" si="91"/>
        <v>393.54919319336136</v>
      </c>
      <c r="H23" s="32">
        <f t="shared" si="92"/>
        <v>238.48225565793359</v>
      </c>
      <c r="I23" s="32">
        <f t="shared" si="93"/>
        <v>201.05230521834764</v>
      </c>
      <c r="J23" s="32">
        <f t="shared" si="94"/>
        <v>42.777086216669709</v>
      </c>
      <c r="K23" s="32" t="e">
        <f t="shared" si="103"/>
        <v>#REF!</v>
      </c>
      <c r="L23" s="32" t="e">
        <f t="shared" si="95"/>
        <v>#REF!</v>
      </c>
      <c r="M23" s="32">
        <f t="shared" si="96"/>
        <v>0</v>
      </c>
      <c r="N23" s="32">
        <f t="shared" ref="N23" si="117">N22*1.01125</f>
        <v>10.694271554167427</v>
      </c>
      <c r="O23" s="32" t="e">
        <f t="shared" si="97"/>
        <v>#REF!</v>
      </c>
      <c r="P23" s="77" t="e">
        <f t="shared" si="86"/>
        <v>#REF!</v>
      </c>
      <c r="Q23" s="77"/>
      <c r="R23" s="75">
        <f>'[2]EPC calculation'!P23</f>
        <v>1559.2821297058554</v>
      </c>
      <c r="T23" s="62" t="e">
        <f t="shared" si="98"/>
        <v>#REF!</v>
      </c>
      <c r="V23" s="10" t="e">
        <f t="shared" si="58"/>
        <v>#REF!</v>
      </c>
      <c r="W23" s="44" t="e">
        <f t="shared" si="59"/>
        <v>#REF!</v>
      </c>
      <c r="X23" s="44" t="e">
        <f t="shared" si="60"/>
        <v>#REF!</v>
      </c>
      <c r="Y23" s="10">
        <f t="shared" si="61"/>
        <v>0</v>
      </c>
      <c r="Z23" s="10">
        <f t="shared" si="62"/>
        <v>1.1249999999999982</v>
      </c>
      <c r="AA23" s="10">
        <f t="shared" si="63"/>
        <v>1.1249999999999982</v>
      </c>
      <c r="AB23" s="10">
        <f t="shared" si="64"/>
        <v>1.1249999999999982</v>
      </c>
      <c r="AC23" s="10">
        <f t="shared" si="65"/>
        <v>1.1249999999999982</v>
      </c>
      <c r="AD23" s="10" t="e">
        <f t="shared" si="66"/>
        <v>#REF!</v>
      </c>
      <c r="AE23" s="10" t="e">
        <f t="shared" si="17"/>
        <v>#REF!</v>
      </c>
      <c r="AF23" s="10" t="e">
        <f t="shared" si="18"/>
        <v>#DIV/0!</v>
      </c>
      <c r="AG23" s="10" t="e">
        <f t="shared" si="67"/>
        <v>#REF!</v>
      </c>
      <c r="AH23" s="10" t="e">
        <f t="shared" si="68"/>
        <v>#REF!</v>
      </c>
      <c r="AI23" s="47" t="e">
        <f t="shared" si="6"/>
        <v>#REF!</v>
      </c>
      <c r="AK23" s="50" t="e">
        <f t="shared" si="75"/>
        <v>#REF!</v>
      </c>
      <c r="AL23" s="51" t="e">
        <f t="shared" si="76"/>
        <v>#REF!</v>
      </c>
      <c r="AM23" s="51" t="e">
        <f t="shared" si="77"/>
        <v>#REF!</v>
      </c>
      <c r="AN23" s="51" t="e">
        <f t="shared" si="23"/>
        <v>#REF!</v>
      </c>
      <c r="AO23" s="51" t="e">
        <f t="shared" si="24"/>
        <v>#REF!</v>
      </c>
      <c r="AQ23" s="10" t="e">
        <f t="shared" si="25"/>
        <v>#REF!</v>
      </c>
      <c r="AR23" s="10" t="e">
        <f t="shared" si="26"/>
        <v>#REF!</v>
      </c>
      <c r="AU23" s="67" t="e">
        <f t="shared" si="89"/>
        <v>#REF!</v>
      </c>
      <c r="AV23" s="51" t="e">
        <f t="shared" si="99"/>
        <v>#REF!</v>
      </c>
      <c r="AW23" s="51" t="e">
        <f t="shared" si="100"/>
        <v>#REF!</v>
      </c>
      <c r="AY23" s="10" t="e">
        <f t="shared" si="29"/>
        <v>#REF!</v>
      </c>
      <c r="AZ23" s="10" t="e">
        <f t="shared" si="30"/>
        <v>#REF!</v>
      </c>
      <c r="BC23" s="62" t="e">
        <f t="shared" si="83"/>
        <v>#REF!</v>
      </c>
      <c r="BD23" s="71" t="e">
        <f t="shared" ref="BD23:BD43" si="118">$BC23*(AL23/($AL23+$AM23))</f>
        <v>#REF!</v>
      </c>
      <c r="BE23" s="71" t="e">
        <f t="shared" ref="BE23:BE43" si="119">$BC23*(AM23/($AL23+$AM23))</f>
        <v>#REF!</v>
      </c>
      <c r="BG23" s="10" t="e">
        <f t="shared" si="33"/>
        <v>#REF!</v>
      </c>
      <c r="BH23" s="10" t="e">
        <f t="shared" si="34"/>
        <v>#REF!</v>
      </c>
      <c r="BJ23" s="50" t="e">
        <f t="shared" si="5"/>
        <v>#REF!</v>
      </c>
    </row>
    <row r="24" spans="1:62" x14ac:dyDescent="0.35">
      <c r="A24" s="5">
        <v>46023</v>
      </c>
      <c r="B24" s="5" t="s">
        <v>2304</v>
      </c>
      <c r="C24" s="32" t="e">
        <f t="shared" si="90"/>
        <v>#REF!</v>
      </c>
      <c r="D24" s="55" t="e">
        <f>D23*(1+#REF!/100)</f>
        <v>#REF!</v>
      </c>
      <c r="E24" s="41" t="e">
        <f t="shared" si="101"/>
        <v>#REF!</v>
      </c>
      <c r="F24" s="32">
        <f t="shared" si="102"/>
        <v>11</v>
      </c>
      <c r="G24" s="32">
        <f t="shared" si="91"/>
        <v>397.97662161678664</v>
      </c>
      <c r="H24" s="32">
        <f t="shared" si="92"/>
        <v>241.16518103408535</v>
      </c>
      <c r="I24" s="32">
        <f t="shared" si="93"/>
        <v>203.31414365205404</v>
      </c>
      <c r="J24" s="32">
        <f t="shared" si="94"/>
        <v>43.258328436607243</v>
      </c>
      <c r="K24" s="32" t="e">
        <f t="shared" si="103"/>
        <v>#REF!</v>
      </c>
      <c r="L24" s="32" t="e">
        <f t="shared" si="95"/>
        <v>#REF!</v>
      </c>
      <c r="M24" s="32">
        <f t="shared" si="96"/>
        <v>0</v>
      </c>
      <c r="N24" s="32">
        <f t="shared" ref="N24" si="120">N23*1.01125</f>
        <v>10.814582109151811</v>
      </c>
      <c r="O24" s="32" t="e">
        <f t="shared" si="97"/>
        <v>#REF!</v>
      </c>
      <c r="P24" s="77" t="e">
        <f t="shared" si="86"/>
        <v>#REF!</v>
      </c>
      <c r="Q24" s="77"/>
      <c r="R24" s="75">
        <f>'[2]EPC calculation'!P24</f>
        <v>1561.7662253047738</v>
      </c>
      <c r="T24" s="62" t="e">
        <f t="shared" si="98"/>
        <v>#REF!</v>
      </c>
      <c r="V24" s="10" t="e">
        <f t="shared" si="58"/>
        <v>#REF!</v>
      </c>
      <c r="W24" s="44" t="e">
        <f t="shared" si="59"/>
        <v>#REF!</v>
      </c>
      <c r="X24" s="44" t="e">
        <f t="shared" si="60"/>
        <v>#REF!</v>
      </c>
      <c r="Y24" s="10">
        <f t="shared" si="61"/>
        <v>0</v>
      </c>
      <c r="Z24" s="10">
        <f t="shared" si="62"/>
        <v>1.1249999999999982</v>
      </c>
      <c r="AA24" s="10">
        <f t="shared" si="63"/>
        <v>1.1249999999999982</v>
      </c>
      <c r="AB24" s="10">
        <f t="shared" si="64"/>
        <v>1.1249999999999982</v>
      </c>
      <c r="AC24" s="10">
        <f t="shared" si="65"/>
        <v>1.1249999999999982</v>
      </c>
      <c r="AD24" s="10" t="e">
        <f t="shared" si="66"/>
        <v>#REF!</v>
      </c>
      <c r="AE24" s="10" t="e">
        <f t="shared" si="17"/>
        <v>#REF!</v>
      </c>
      <c r="AF24" s="10" t="e">
        <f t="shared" si="18"/>
        <v>#DIV/0!</v>
      </c>
      <c r="AG24" s="10" t="e">
        <f t="shared" si="67"/>
        <v>#REF!</v>
      </c>
      <c r="AH24" s="10" t="e">
        <f t="shared" si="68"/>
        <v>#REF!</v>
      </c>
      <c r="AI24" s="47" t="e">
        <f t="shared" si="6"/>
        <v>#REF!</v>
      </c>
      <c r="AK24" s="50" t="e">
        <f t="shared" si="75"/>
        <v>#REF!</v>
      </c>
      <c r="AL24" s="51" t="e">
        <f t="shared" si="76"/>
        <v>#REF!</v>
      </c>
      <c r="AM24" s="51" t="e">
        <f t="shared" si="77"/>
        <v>#REF!</v>
      </c>
      <c r="AN24" s="51" t="e">
        <f t="shared" si="23"/>
        <v>#REF!</v>
      </c>
      <c r="AO24" s="51" t="e">
        <f t="shared" si="24"/>
        <v>#REF!</v>
      </c>
      <c r="AQ24" s="10" t="e">
        <f t="shared" ref="AQ24:AQ63" si="121">100*((AN24/AN23)-1)</f>
        <v>#REF!</v>
      </c>
      <c r="AR24" s="10" t="e">
        <f t="shared" ref="AR24:AR63" si="122">100*((AO24/AO23)-1)</f>
        <v>#REF!</v>
      </c>
      <c r="AU24" s="67" t="e">
        <f t="shared" si="89"/>
        <v>#REF!</v>
      </c>
      <c r="AV24" s="51" t="e">
        <f t="shared" si="99"/>
        <v>#REF!</v>
      </c>
      <c r="AW24" s="51" t="e">
        <f t="shared" si="100"/>
        <v>#REF!</v>
      </c>
      <c r="AY24" s="10" t="e">
        <f t="shared" si="29"/>
        <v>#REF!</v>
      </c>
      <c r="AZ24" s="10" t="e">
        <f t="shared" si="30"/>
        <v>#REF!</v>
      </c>
      <c r="BC24" s="62" t="e">
        <f t="shared" si="83"/>
        <v>#REF!</v>
      </c>
      <c r="BD24" s="71" t="e">
        <f t="shared" si="118"/>
        <v>#REF!</v>
      </c>
      <c r="BE24" s="71" t="e">
        <f t="shared" si="119"/>
        <v>#REF!</v>
      </c>
      <c r="BG24" s="10" t="e">
        <f t="shared" si="33"/>
        <v>#REF!</v>
      </c>
      <c r="BH24" s="10" t="e">
        <f t="shared" si="34"/>
        <v>#REF!</v>
      </c>
      <c r="BJ24" s="50" t="e">
        <f t="shared" si="5"/>
        <v>#REF!</v>
      </c>
    </row>
    <row r="25" spans="1:62" x14ac:dyDescent="0.35">
      <c r="A25" s="5">
        <v>46113</v>
      </c>
      <c r="B25" s="5" t="s">
        <v>2305</v>
      </c>
      <c r="C25" s="32" t="e">
        <f t="shared" si="90"/>
        <v>#REF!</v>
      </c>
      <c r="D25" s="55" t="e">
        <f>D24*(1+#REF!/100)</f>
        <v>#REF!</v>
      </c>
      <c r="E25" s="41" t="e">
        <f t="shared" si="101"/>
        <v>#REF!</v>
      </c>
      <c r="F25" s="32">
        <f t="shared" si="102"/>
        <v>11</v>
      </c>
      <c r="G25" s="32">
        <f t="shared" si="91"/>
        <v>402.4538586099755</v>
      </c>
      <c r="H25" s="32">
        <f t="shared" si="92"/>
        <v>243.87828932071881</v>
      </c>
      <c r="I25" s="32">
        <f t="shared" si="93"/>
        <v>205.60142776813964</v>
      </c>
      <c r="J25" s="32">
        <f t="shared" si="94"/>
        <v>43.744984631519074</v>
      </c>
      <c r="K25" s="32" t="e">
        <f t="shared" si="103"/>
        <v>#REF!</v>
      </c>
      <c r="L25" s="32" t="e">
        <f t="shared" si="95"/>
        <v>#REF!</v>
      </c>
      <c r="M25" s="32">
        <f t="shared" si="96"/>
        <v>0</v>
      </c>
      <c r="N25" s="32">
        <f t="shared" ref="N25" si="123">N24*1.01125</f>
        <v>10.936246157879769</v>
      </c>
      <c r="O25" s="32" t="e">
        <f t="shared" si="97"/>
        <v>#REF!</v>
      </c>
      <c r="P25" s="77" t="e">
        <f t="shared" si="86"/>
        <v>#REF!</v>
      </c>
      <c r="Q25" s="77"/>
      <c r="R25" s="75">
        <f>'[2]EPC calculation'!P25</f>
        <v>1559.2613275903857</v>
      </c>
      <c r="T25" s="62" t="e">
        <f t="shared" si="98"/>
        <v>#REF!</v>
      </c>
      <c r="V25" s="10" t="e">
        <f t="shared" si="58"/>
        <v>#REF!</v>
      </c>
      <c r="W25" s="44" t="e">
        <f t="shared" si="59"/>
        <v>#REF!</v>
      </c>
      <c r="X25" s="44" t="e">
        <f t="shared" si="60"/>
        <v>#REF!</v>
      </c>
      <c r="Y25" s="10">
        <f t="shared" si="61"/>
        <v>0</v>
      </c>
      <c r="Z25" s="10">
        <f t="shared" si="62"/>
        <v>1.1249999999999982</v>
      </c>
      <c r="AA25" s="10">
        <f t="shared" si="63"/>
        <v>1.1249999999999982</v>
      </c>
      <c r="AB25" s="10">
        <f t="shared" si="64"/>
        <v>1.1249999999999982</v>
      </c>
      <c r="AC25" s="10">
        <f t="shared" si="65"/>
        <v>1.1249999999999982</v>
      </c>
      <c r="AD25" s="10" t="e">
        <f t="shared" si="66"/>
        <v>#REF!</v>
      </c>
      <c r="AE25" s="10" t="e">
        <f t="shared" si="17"/>
        <v>#REF!</v>
      </c>
      <c r="AF25" s="10" t="e">
        <f t="shared" si="18"/>
        <v>#DIV/0!</v>
      </c>
      <c r="AG25" s="10" t="e">
        <f t="shared" si="67"/>
        <v>#REF!</v>
      </c>
      <c r="AH25" s="10" t="e">
        <f t="shared" si="68"/>
        <v>#REF!</v>
      </c>
      <c r="AI25" s="47" t="e">
        <f t="shared" si="6"/>
        <v>#REF!</v>
      </c>
      <c r="AK25" s="50" t="e">
        <f t="shared" si="75"/>
        <v>#REF!</v>
      </c>
      <c r="AL25" s="51" t="e">
        <f t="shared" si="76"/>
        <v>#REF!</v>
      </c>
      <c r="AM25" s="51" t="e">
        <f t="shared" si="77"/>
        <v>#REF!</v>
      </c>
      <c r="AN25" s="51" t="e">
        <f t="shared" si="23"/>
        <v>#REF!</v>
      </c>
      <c r="AO25" s="51" t="e">
        <f t="shared" si="24"/>
        <v>#REF!</v>
      </c>
      <c r="AQ25" s="10" t="e">
        <f t="shared" si="121"/>
        <v>#REF!</v>
      </c>
      <c r="AR25" s="10" t="e">
        <f t="shared" si="122"/>
        <v>#REF!</v>
      </c>
      <c r="AU25" s="67" t="e">
        <f t="shared" si="89"/>
        <v>#REF!</v>
      </c>
      <c r="AV25" s="51" t="e">
        <f t="shared" si="99"/>
        <v>#REF!</v>
      </c>
      <c r="AW25" s="51" t="e">
        <f t="shared" si="100"/>
        <v>#REF!</v>
      </c>
      <c r="AY25" s="10" t="e">
        <f t="shared" si="29"/>
        <v>#REF!</v>
      </c>
      <c r="AZ25" s="10" t="e">
        <f t="shared" si="30"/>
        <v>#REF!</v>
      </c>
      <c r="BC25" s="62" t="e">
        <f t="shared" si="83"/>
        <v>#REF!</v>
      </c>
      <c r="BD25" s="71" t="e">
        <f t="shared" si="118"/>
        <v>#REF!</v>
      </c>
      <c r="BE25" s="71" t="e">
        <f t="shared" si="119"/>
        <v>#REF!</v>
      </c>
      <c r="BG25" s="10" t="e">
        <f t="shared" si="33"/>
        <v>#REF!</v>
      </c>
      <c r="BH25" s="10" t="e">
        <f t="shared" si="34"/>
        <v>#REF!</v>
      </c>
      <c r="BJ25" s="50" t="e">
        <f t="shared" si="5"/>
        <v>#REF!</v>
      </c>
    </row>
    <row r="26" spans="1:62" x14ac:dyDescent="0.35">
      <c r="A26" s="5">
        <v>46204</v>
      </c>
      <c r="B26" s="5" t="s">
        <v>2306</v>
      </c>
      <c r="C26" s="32" t="e">
        <f t="shared" si="90"/>
        <v>#REF!</v>
      </c>
      <c r="D26" s="55" t="e">
        <f>D25*(1+#REF!/100)</f>
        <v>#REF!</v>
      </c>
      <c r="E26" s="41" t="e">
        <f t="shared" ref="E26:E33" si="124">E25*(D26/D25)</f>
        <v>#REF!</v>
      </c>
      <c r="F26" s="32">
        <f t="shared" si="102"/>
        <v>11</v>
      </c>
      <c r="G26" s="32">
        <f t="shared" si="91"/>
        <v>406.98146451933769</v>
      </c>
      <c r="H26" s="32">
        <f t="shared" si="92"/>
        <v>246.6219200755769</v>
      </c>
      <c r="I26" s="32">
        <f t="shared" si="93"/>
        <v>207.91444383053121</v>
      </c>
      <c r="J26" s="32">
        <f t="shared" si="94"/>
        <v>44.237115708623662</v>
      </c>
      <c r="K26" s="32" t="e">
        <f t="shared" si="103"/>
        <v>#REF!</v>
      </c>
      <c r="L26" s="32" t="e">
        <f t="shared" si="95"/>
        <v>#REF!</v>
      </c>
      <c r="M26" s="32">
        <f t="shared" si="96"/>
        <v>0</v>
      </c>
      <c r="N26" s="32">
        <f t="shared" ref="N26" si="125">N25*1.01125</f>
        <v>11.059278927155916</v>
      </c>
      <c r="O26" s="32" t="e">
        <f t="shared" si="97"/>
        <v>#REF!</v>
      </c>
      <c r="P26" s="77" t="e">
        <f t="shared" si="86"/>
        <v>#REF!</v>
      </c>
      <c r="Q26" s="77"/>
      <c r="R26" s="75">
        <f>'[2]EPC calculation'!P26</f>
        <v>1556.8739993164841</v>
      </c>
      <c r="T26" s="62" t="e">
        <f t="shared" si="98"/>
        <v>#REF!</v>
      </c>
      <c r="V26" s="10" t="e">
        <f t="shared" si="58"/>
        <v>#REF!</v>
      </c>
      <c r="W26" s="44" t="e">
        <f t="shared" si="59"/>
        <v>#REF!</v>
      </c>
      <c r="X26" s="44" t="e">
        <f t="shared" si="60"/>
        <v>#REF!</v>
      </c>
      <c r="Y26" s="10">
        <f t="shared" si="61"/>
        <v>0</v>
      </c>
      <c r="Z26" s="10">
        <f t="shared" si="62"/>
        <v>1.1249999999999982</v>
      </c>
      <c r="AA26" s="10">
        <f t="shared" si="63"/>
        <v>1.1249999999999982</v>
      </c>
      <c r="AB26" s="10">
        <f t="shared" si="64"/>
        <v>1.1249999999999982</v>
      </c>
      <c r="AC26" s="10">
        <f t="shared" si="65"/>
        <v>1.1249999999999982</v>
      </c>
      <c r="AD26" s="10" t="e">
        <f t="shared" si="66"/>
        <v>#REF!</v>
      </c>
      <c r="AE26" s="10" t="e">
        <f t="shared" si="17"/>
        <v>#REF!</v>
      </c>
      <c r="AF26" s="10" t="e">
        <f t="shared" si="18"/>
        <v>#DIV/0!</v>
      </c>
      <c r="AG26" s="10" t="e">
        <f t="shared" si="67"/>
        <v>#REF!</v>
      </c>
      <c r="AH26" s="10" t="e">
        <f t="shared" si="68"/>
        <v>#REF!</v>
      </c>
      <c r="AI26" s="47" t="e">
        <f t="shared" si="6"/>
        <v>#REF!</v>
      </c>
      <c r="AK26" s="50" t="e">
        <f t="shared" si="75"/>
        <v>#REF!</v>
      </c>
      <c r="AL26" s="51" t="e">
        <f t="shared" si="76"/>
        <v>#REF!</v>
      </c>
      <c r="AM26" s="51" t="e">
        <f t="shared" si="77"/>
        <v>#REF!</v>
      </c>
      <c r="AN26" s="51" t="e">
        <f t="shared" si="23"/>
        <v>#REF!</v>
      </c>
      <c r="AO26" s="51" t="e">
        <f t="shared" si="24"/>
        <v>#REF!</v>
      </c>
      <c r="AQ26" s="10" t="e">
        <f t="shared" si="121"/>
        <v>#REF!</v>
      </c>
      <c r="AR26" s="10" t="e">
        <f t="shared" si="122"/>
        <v>#REF!</v>
      </c>
      <c r="AU26" s="67" t="e">
        <f t="shared" si="89"/>
        <v>#REF!</v>
      </c>
      <c r="AV26" s="51" t="e">
        <f t="shared" si="99"/>
        <v>#REF!</v>
      </c>
      <c r="AW26" s="51" t="e">
        <f t="shared" si="100"/>
        <v>#REF!</v>
      </c>
      <c r="AY26" s="10" t="e">
        <f t="shared" si="29"/>
        <v>#REF!</v>
      </c>
      <c r="AZ26" s="10" t="e">
        <f t="shared" si="30"/>
        <v>#REF!</v>
      </c>
      <c r="BC26" s="62" t="e">
        <f t="shared" si="83"/>
        <v>#REF!</v>
      </c>
      <c r="BD26" s="71" t="e">
        <f t="shared" si="118"/>
        <v>#REF!</v>
      </c>
      <c r="BE26" s="71" t="e">
        <f t="shared" si="119"/>
        <v>#REF!</v>
      </c>
      <c r="BG26" s="10" t="e">
        <f t="shared" si="33"/>
        <v>#REF!</v>
      </c>
      <c r="BH26" s="10" t="e">
        <f t="shared" si="34"/>
        <v>#REF!</v>
      </c>
      <c r="BJ26" s="50" t="e">
        <f t="shared" si="5"/>
        <v>#REF!</v>
      </c>
    </row>
    <row r="27" spans="1:62" x14ac:dyDescent="0.35">
      <c r="A27" s="5">
        <v>46296</v>
      </c>
      <c r="B27" s="5" t="s">
        <v>2307</v>
      </c>
      <c r="C27" s="32" t="e">
        <f t="shared" si="90"/>
        <v>#REF!</v>
      </c>
      <c r="D27" s="55" t="e">
        <f>D26*(1+#REF!/100)</f>
        <v>#REF!</v>
      </c>
      <c r="E27" s="41" t="e">
        <f t="shared" si="124"/>
        <v>#REF!</v>
      </c>
      <c r="F27" s="32">
        <f t="shared" si="102"/>
        <v>11</v>
      </c>
      <c r="G27" s="32">
        <f t="shared" si="91"/>
        <v>411.56000599518023</v>
      </c>
      <c r="H27" s="32">
        <f t="shared" si="92"/>
        <v>249.39641667642712</v>
      </c>
      <c r="I27" s="32">
        <f t="shared" si="93"/>
        <v>210.2534813236247</v>
      </c>
      <c r="J27" s="32">
        <f t="shared" si="94"/>
        <v>44.734783260345679</v>
      </c>
      <c r="K27" s="32" t="e">
        <f t="shared" si="103"/>
        <v>#REF!</v>
      </c>
      <c r="L27" s="32" t="e">
        <f t="shared" si="95"/>
        <v>#REF!</v>
      </c>
      <c r="M27" s="32">
        <f t="shared" si="96"/>
        <v>0</v>
      </c>
      <c r="N27" s="32">
        <f t="shared" ref="N27" si="126">N26*1.01125</f>
        <v>11.18369581508642</v>
      </c>
      <c r="O27" s="32" t="e">
        <f t="shared" si="97"/>
        <v>#REF!</v>
      </c>
      <c r="P27" s="77" t="e">
        <f t="shared" si="86"/>
        <v>#REF!</v>
      </c>
      <c r="Q27" s="77"/>
      <c r="R27" s="75">
        <f>'[2]EPC calculation'!P27</f>
        <v>1554.6055209808424</v>
      </c>
      <c r="T27" s="62" t="e">
        <f t="shared" si="98"/>
        <v>#REF!</v>
      </c>
      <c r="V27" s="10" t="e">
        <f t="shared" si="58"/>
        <v>#REF!</v>
      </c>
      <c r="W27" s="44" t="e">
        <f t="shared" si="59"/>
        <v>#REF!</v>
      </c>
      <c r="X27" s="44" t="e">
        <f t="shared" si="60"/>
        <v>#REF!</v>
      </c>
      <c r="Y27" s="10">
        <f t="shared" si="61"/>
        <v>0</v>
      </c>
      <c r="Z27" s="10">
        <f t="shared" si="62"/>
        <v>1.1249999999999982</v>
      </c>
      <c r="AA27" s="10">
        <f t="shared" si="63"/>
        <v>1.1249999999999982</v>
      </c>
      <c r="AB27" s="10">
        <f t="shared" si="64"/>
        <v>1.1249999999999982</v>
      </c>
      <c r="AC27" s="10">
        <f t="shared" si="65"/>
        <v>1.1249999999999982</v>
      </c>
      <c r="AD27" s="10" t="e">
        <f t="shared" si="66"/>
        <v>#REF!</v>
      </c>
      <c r="AE27" s="10" t="e">
        <f t="shared" si="17"/>
        <v>#REF!</v>
      </c>
      <c r="AF27" s="10" t="e">
        <f t="shared" si="18"/>
        <v>#DIV/0!</v>
      </c>
      <c r="AG27" s="10" t="e">
        <f t="shared" si="67"/>
        <v>#REF!</v>
      </c>
      <c r="AH27" s="10" t="e">
        <f t="shared" si="68"/>
        <v>#REF!</v>
      </c>
      <c r="AI27" s="47" t="e">
        <f t="shared" si="6"/>
        <v>#REF!</v>
      </c>
      <c r="AK27" s="50" t="e">
        <f t="shared" si="75"/>
        <v>#REF!</v>
      </c>
      <c r="AL27" s="51" t="e">
        <f t="shared" si="76"/>
        <v>#REF!</v>
      </c>
      <c r="AM27" s="51" t="e">
        <f t="shared" si="77"/>
        <v>#REF!</v>
      </c>
      <c r="AN27" s="51" t="e">
        <f t="shared" si="23"/>
        <v>#REF!</v>
      </c>
      <c r="AO27" s="51" t="e">
        <f t="shared" si="24"/>
        <v>#REF!</v>
      </c>
      <c r="AQ27" s="10" t="e">
        <f t="shared" si="121"/>
        <v>#REF!</v>
      </c>
      <c r="AR27" s="10" t="e">
        <f t="shared" si="122"/>
        <v>#REF!</v>
      </c>
      <c r="AU27" s="67" t="e">
        <f t="shared" si="89"/>
        <v>#REF!</v>
      </c>
      <c r="AV27" s="51" t="e">
        <f t="shared" si="99"/>
        <v>#REF!</v>
      </c>
      <c r="AW27" s="51" t="e">
        <f t="shared" si="100"/>
        <v>#REF!</v>
      </c>
      <c r="AY27" s="10" t="e">
        <f t="shared" si="29"/>
        <v>#REF!</v>
      </c>
      <c r="AZ27" s="10" t="e">
        <f t="shared" si="30"/>
        <v>#REF!</v>
      </c>
      <c r="BC27" s="62" t="e">
        <f t="shared" si="83"/>
        <v>#REF!</v>
      </c>
      <c r="BD27" s="71" t="e">
        <f t="shared" si="118"/>
        <v>#REF!</v>
      </c>
      <c r="BE27" s="71" t="e">
        <f t="shared" si="119"/>
        <v>#REF!</v>
      </c>
      <c r="BG27" s="10" t="e">
        <f t="shared" si="33"/>
        <v>#REF!</v>
      </c>
      <c r="BH27" s="10" t="e">
        <f t="shared" si="34"/>
        <v>#REF!</v>
      </c>
      <c r="BJ27" s="50" t="e">
        <f t="shared" si="5"/>
        <v>#REF!</v>
      </c>
    </row>
    <row r="28" spans="1:62" x14ac:dyDescent="0.35">
      <c r="A28" s="5">
        <v>46388</v>
      </c>
      <c r="B28" s="5" t="s">
        <v>2308</v>
      </c>
      <c r="C28" s="32" t="e">
        <f t="shared" si="90"/>
        <v>#REF!</v>
      </c>
      <c r="D28" s="55" t="e">
        <f>D27*(1+#REF!/100)</f>
        <v>#REF!</v>
      </c>
      <c r="E28" s="41" t="e">
        <f t="shared" si="124"/>
        <v>#REF!</v>
      </c>
      <c r="F28" s="32">
        <f t="shared" si="102"/>
        <v>11</v>
      </c>
      <c r="G28" s="32">
        <f t="shared" si="91"/>
        <v>416.19005606262601</v>
      </c>
      <c r="H28" s="32">
        <f t="shared" si="92"/>
        <v>252.20212636403693</v>
      </c>
      <c r="I28" s="32">
        <f t="shared" si="93"/>
        <v>212.61883298851546</v>
      </c>
      <c r="J28" s="32">
        <f t="shared" si="94"/>
        <v>45.238049572024565</v>
      </c>
      <c r="K28" s="32" t="e">
        <f t="shared" si="103"/>
        <v>#REF!</v>
      </c>
      <c r="L28" s="32" t="e">
        <f t="shared" si="95"/>
        <v>#REF!</v>
      </c>
      <c r="M28" s="32">
        <f t="shared" si="96"/>
        <v>0</v>
      </c>
      <c r="N28" s="32">
        <f t="shared" ref="N28" si="127">N27*1.01125</f>
        <v>11.309512393006141</v>
      </c>
      <c r="O28" s="32" t="e">
        <f t="shared" si="97"/>
        <v>#REF!</v>
      </c>
      <c r="P28" s="77" t="e">
        <f t="shared" si="86"/>
        <v>#REF!</v>
      </c>
      <c r="Q28" s="77"/>
      <c r="R28" s="75">
        <f>'[2]EPC calculation'!P28</f>
        <v>1552.4571844285242</v>
      </c>
      <c r="T28" s="62" t="e">
        <f t="shared" si="98"/>
        <v>#REF!</v>
      </c>
      <c r="V28" s="10" t="e">
        <f t="shared" si="58"/>
        <v>#REF!</v>
      </c>
      <c r="W28" s="44" t="e">
        <f t="shared" si="59"/>
        <v>#REF!</v>
      </c>
      <c r="X28" s="44" t="e">
        <f t="shared" si="60"/>
        <v>#REF!</v>
      </c>
      <c r="Y28" s="10">
        <f t="shared" si="61"/>
        <v>0</v>
      </c>
      <c r="Z28" s="10">
        <f t="shared" si="62"/>
        <v>1.1249999999999982</v>
      </c>
      <c r="AA28" s="10">
        <f t="shared" si="63"/>
        <v>1.1249999999999982</v>
      </c>
      <c r="AB28" s="10">
        <f t="shared" si="64"/>
        <v>1.1249999999999982</v>
      </c>
      <c r="AC28" s="10">
        <f t="shared" si="65"/>
        <v>1.1249999999999982</v>
      </c>
      <c r="AD28" s="10" t="e">
        <f t="shared" si="66"/>
        <v>#REF!</v>
      </c>
      <c r="AE28" s="10" t="e">
        <f t="shared" si="17"/>
        <v>#REF!</v>
      </c>
      <c r="AF28" s="10" t="e">
        <f t="shared" si="18"/>
        <v>#DIV/0!</v>
      </c>
      <c r="AG28" s="10" t="e">
        <f t="shared" si="67"/>
        <v>#REF!</v>
      </c>
      <c r="AH28" s="10" t="e">
        <f t="shared" si="68"/>
        <v>#REF!</v>
      </c>
      <c r="AI28" s="47" t="e">
        <f t="shared" si="6"/>
        <v>#REF!</v>
      </c>
      <c r="AK28" s="50" t="e">
        <f t="shared" si="75"/>
        <v>#REF!</v>
      </c>
      <c r="AL28" s="51" t="e">
        <f t="shared" si="76"/>
        <v>#REF!</v>
      </c>
      <c r="AM28" s="51" t="e">
        <f t="shared" si="77"/>
        <v>#REF!</v>
      </c>
      <c r="AN28" s="51" t="e">
        <f t="shared" si="23"/>
        <v>#REF!</v>
      </c>
      <c r="AO28" s="51" t="e">
        <f t="shared" si="24"/>
        <v>#REF!</v>
      </c>
      <c r="AQ28" s="10" t="e">
        <f t="shared" si="121"/>
        <v>#REF!</v>
      </c>
      <c r="AR28" s="10" t="e">
        <f t="shared" si="122"/>
        <v>#REF!</v>
      </c>
      <c r="AU28" s="67" t="e">
        <f t="shared" si="89"/>
        <v>#REF!</v>
      </c>
      <c r="AV28" s="51" t="e">
        <f t="shared" si="99"/>
        <v>#REF!</v>
      </c>
      <c r="AW28" s="51" t="e">
        <f t="shared" si="100"/>
        <v>#REF!</v>
      </c>
      <c r="AY28" s="10" t="e">
        <f t="shared" si="29"/>
        <v>#REF!</v>
      </c>
      <c r="AZ28" s="10" t="e">
        <f t="shared" si="30"/>
        <v>#REF!</v>
      </c>
      <c r="BC28" s="62" t="e">
        <f t="shared" si="83"/>
        <v>#REF!</v>
      </c>
      <c r="BD28" s="71" t="e">
        <f t="shared" si="118"/>
        <v>#REF!</v>
      </c>
      <c r="BE28" s="71" t="e">
        <f t="shared" si="119"/>
        <v>#REF!</v>
      </c>
      <c r="BG28" s="10" t="e">
        <f t="shared" si="33"/>
        <v>#REF!</v>
      </c>
      <c r="BH28" s="10" t="e">
        <f t="shared" si="34"/>
        <v>#REF!</v>
      </c>
      <c r="BJ28" s="50" t="e">
        <f t="shared" si="5"/>
        <v>#REF!</v>
      </c>
    </row>
    <row r="29" spans="1:62" x14ac:dyDescent="0.35">
      <c r="A29" s="5">
        <v>46478</v>
      </c>
      <c r="B29" s="5" t="s">
        <v>2309</v>
      </c>
      <c r="C29" s="32" t="e">
        <f t="shared" si="90"/>
        <v>#REF!</v>
      </c>
      <c r="D29" s="55" t="e">
        <f>D28*(1+#REF!/100)</f>
        <v>#REF!</v>
      </c>
      <c r="E29" s="41" t="e">
        <f t="shared" si="124"/>
        <v>#REF!</v>
      </c>
      <c r="F29" s="32">
        <f t="shared" si="102"/>
        <v>11</v>
      </c>
      <c r="G29" s="32">
        <f t="shared" si="91"/>
        <v>420.87219419333053</v>
      </c>
      <c r="H29" s="32">
        <f t="shared" si="92"/>
        <v>255.03940028563233</v>
      </c>
      <c r="I29" s="32">
        <f t="shared" si="93"/>
        <v>215.01079485963626</v>
      </c>
      <c r="J29" s="32">
        <f t="shared" si="94"/>
        <v>45.746977629709839</v>
      </c>
      <c r="K29" s="32" t="e">
        <f t="shared" si="103"/>
        <v>#REF!</v>
      </c>
      <c r="L29" s="32" t="e">
        <f t="shared" si="95"/>
        <v>#REF!</v>
      </c>
      <c r="M29" s="32">
        <f t="shared" si="96"/>
        <v>0</v>
      </c>
      <c r="N29" s="32">
        <f t="shared" ref="N29" si="128">N28*1.01125</f>
        <v>11.43674440742746</v>
      </c>
      <c r="O29" s="32" t="e">
        <f t="shared" si="97"/>
        <v>#REF!</v>
      </c>
      <c r="P29" s="77" t="e">
        <f t="shared" si="86"/>
        <v>#REF!</v>
      </c>
      <c r="Q29" s="77"/>
      <c r="R29" s="75">
        <f>'[2]EPC calculation'!P29</f>
        <v>1560.9456260947131</v>
      </c>
      <c r="T29" s="62" t="e">
        <f t="shared" si="98"/>
        <v>#REF!</v>
      </c>
      <c r="V29" s="10" t="e">
        <f t="shared" si="58"/>
        <v>#REF!</v>
      </c>
      <c r="W29" s="44" t="e">
        <f t="shared" si="59"/>
        <v>#REF!</v>
      </c>
      <c r="X29" s="44" t="e">
        <f t="shared" si="60"/>
        <v>#REF!</v>
      </c>
      <c r="Y29" s="10">
        <f t="shared" si="61"/>
        <v>0</v>
      </c>
      <c r="Z29" s="10">
        <f t="shared" si="62"/>
        <v>1.1249999999999982</v>
      </c>
      <c r="AA29" s="10">
        <f t="shared" si="63"/>
        <v>1.1249999999999982</v>
      </c>
      <c r="AB29" s="10">
        <f t="shared" si="64"/>
        <v>1.1249999999999982</v>
      </c>
      <c r="AC29" s="10">
        <f t="shared" si="65"/>
        <v>1.1249999999999982</v>
      </c>
      <c r="AD29" s="10" t="e">
        <f t="shared" si="66"/>
        <v>#REF!</v>
      </c>
      <c r="AE29" s="10" t="e">
        <f t="shared" si="17"/>
        <v>#REF!</v>
      </c>
      <c r="AF29" s="10" t="e">
        <f t="shared" si="18"/>
        <v>#DIV/0!</v>
      </c>
      <c r="AG29" s="10" t="e">
        <f t="shared" si="67"/>
        <v>#REF!</v>
      </c>
      <c r="AH29" s="10" t="e">
        <f t="shared" si="68"/>
        <v>#REF!</v>
      </c>
      <c r="AI29" s="47" t="e">
        <f t="shared" si="6"/>
        <v>#REF!</v>
      </c>
      <c r="AK29" s="50" t="e">
        <f t="shared" si="75"/>
        <v>#REF!</v>
      </c>
      <c r="AL29" s="51" t="e">
        <f t="shared" si="76"/>
        <v>#REF!</v>
      </c>
      <c r="AM29" s="51" t="e">
        <f t="shared" si="77"/>
        <v>#REF!</v>
      </c>
      <c r="AN29" s="51" t="e">
        <f t="shared" si="23"/>
        <v>#REF!</v>
      </c>
      <c r="AO29" s="51" t="e">
        <f t="shared" si="24"/>
        <v>#REF!</v>
      </c>
      <c r="AQ29" s="10" t="e">
        <f t="shared" si="121"/>
        <v>#REF!</v>
      </c>
      <c r="AR29" s="10" t="e">
        <f t="shared" si="122"/>
        <v>#REF!</v>
      </c>
      <c r="AU29" s="67" t="e">
        <f t="shared" si="89"/>
        <v>#REF!</v>
      </c>
      <c r="AV29" s="51" t="e">
        <f t="shared" si="99"/>
        <v>#REF!</v>
      </c>
      <c r="AW29" s="51" t="e">
        <f t="shared" si="100"/>
        <v>#REF!</v>
      </c>
      <c r="AY29" s="10" t="e">
        <f t="shared" si="29"/>
        <v>#REF!</v>
      </c>
      <c r="AZ29" s="10" t="e">
        <f t="shared" si="30"/>
        <v>#REF!</v>
      </c>
      <c r="BC29" s="62" t="e">
        <f t="shared" si="83"/>
        <v>#REF!</v>
      </c>
      <c r="BD29" s="71" t="e">
        <f t="shared" si="118"/>
        <v>#REF!</v>
      </c>
      <c r="BE29" s="71" t="e">
        <f t="shared" si="119"/>
        <v>#REF!</v>
      </c>
      <c r="BG29" s="10" t="e">
        <f t="shared" si="33"/>
        <v>#REF!</v>
      </c>
      <c r="BH29" s="10" t="e">
        <f t="shared" si="34"/>
        <v>#REF!</v>
      </c>
      <c r="BJ29" s="50" t="e">
        <f t="shared" si="5"/>
        <v>#REF!</v>
      </c>
    </row>
    <row r="30" spans="1:62" x14ac:dyDescent="0.35">
      <c r="A30" s="5">
        <v>46569</v>
      </c>
      <c r="B30" s="5" t="s">
        <v>2310</v>
      </c>
      <c r="C30" s="32" t="e">
        <f t="shared" si="90"/>
        <v>#REF!</v>
      </c>
      <c r="D30" s="55" t="e">
        <f>D29*(1+#REF!/100)</f>
        <v>#REF!</v>
      </c>
      <c r="E30" s="41" t="e">
        <f t="shared" si="124"/>
        <v>#REF!</v>
      </c>
      <c r="F30" s="32">
        <f t="shared" si="102"/>
        <v>11</v>
      </c>
      <c r="G30" s="32">
        <f t="shared" si="91"/>
        <v>425.60700637800551</v>
      </c>
      <c r="H30" s="32">
        <f t="shared" si="92"/>
        <v>257.90859353884571</v>
      </c>
      <c r="I30" s="32">
        <f t="shared" si="93"/>
        <v>217.42966630180717</v>
      </c>
      <c r="J30" s="32">
        <f t="shared" si="94"/>
        <v>46.261631128044073</v>
      </c>
      <c r="K30" s="32" t="e">
        <f t="shared" si="103"/>
        <v>#REF!</v>
      </c>
      <c r="L30" s="32" t="e">
        <f t="shared" si="95"/>
        <v>#REF!</v>
      </c>
      <c r="M30" s="32">
        <f t="shared" si="96"/>
        <v>0</v>
      </c>
      <c r="N30" s="32">
        <f t="shared" ref="N30" si="129">N29*1.01125</f>
        <v>11.565407782011018</v>
      </c>
      <c r="O30" s="32" t="e">
        <f t="shared" si="97"/>
        <v>#REF!</v>
      </c>
      <c r="P30" s="77" t="e">
        <f t="shared" si="86"/>
        <v>#REF!</v>
      </c>
      <c r="Q30" s="77"/>
      <c r="R30" s="75">
        <f>'[2]EPC calculation'!P30</f>
        <v>1569.5585904157847</v>
      </c>
      <c r="T30" s="62" t="e">
        <f t="shared" si="98"/>
        <v>#REF!</v>
      </c>
      <c r="V30" s="10" t="e">
        <f t="shared" si="58"/>
        <v>#REF!</v>
      </c>
      <c r="W30" s="44" t="e">
        <f t="shared" si="59"/>
        <v>#REF!</v>
      </c>
      <c r="X30" s="44" t="e">
        <f t="shared" si="60"/>
        <v>#REF!</v>
      </c>
      <c r="Y30" s="10">
        <f t="shared" si="61"/>
        <v>0</v>
      </c>
      <c r="Z30" s="10">
        <f t="shared" si="62"/>
        <v>1.1249999999999982</v>
      </c>
      <c r="AA30" s="10">
        <f t="shared" si="63"/>
        <v>1.1249999999999982</v>
      </c>
      <c r="AB30" s="10">
        <f t="shared" si="64"/>
        <v>1.1249999999999982</v>
      </c>
      <c r="AC30" s="10">
        <f t="shared" si="65"/>
        <v>1.1249999999999982</v>
      </c>
      <c r="AD30" s="10" t="e">
        <f t="shared" si="66"/>
        <v>#REF!</v>
      </c>
      <c r="AE30" s="10" t="e">
        <f t="shared" si="17"/>
        <v>#REF!</v>
      </c>
      <c r="AF30" s="10" t="e">
        <f t="shared" si="18"/>
        <v>#DIV/0!</v>
      </c>
      <c r="AG30" s="10" t="e">
        <f t="shared" si="67"/>
        <v>#REF!</v>
      </c>
      <c r="AH30" s="10" t="e">
        <f t="shared" si="68"/>
        <v>#REF!</v>
      </c>
      <c r="AI30" s="47" t="e">
        <f t="shared" si="6"/>
        <v>#REF!</v>
      </c>
      <c r="AK30" s="50" t="e">
        <f t="shared" si="75"/>
        <v>#REF!</v>
      </c>
      <c r="AL30" s="51" t="e">
        <f t="shared" si="76"/>
        <v>#REF!</v>
      </c>
      <c r="AM30" s="51" t="e">
        <f t="shared" si="77"/>
        <v>#REF!</v>
      </c>
      <c r="AN30" s="51" t="e">
        <f t="shared" si="23"/>
        <v>#REF!</v>
      </c>
      <c r="AO30" s="51" t="e">
        <f t="shared" si="24"/>
        <v>#REF!</v>
      </c>
      <c r="AQ30" s="10" t="e">
        <f t="shared" si="121"/>
        <v>#REF!</v>
      </c>
      <c r="AR30" s="10" t="e">
        <f t="shared" si="122"/>
        <v>#REF!</v>
      </c>
      <c r="AU30" s="67" t="e">
        <f t="shared" si="89"/>
        <v>#REF!</v>
      </c>
      <c r="AV30" s="51" t="e">
        <f t="shared" si="99"/>
        <v>#REF!</v>
      </c>
      <c r="AW30" s="51" t="e">
        <f t="shared" si="100"/>
        <v>#REF!</v>
      </c>
      <c r="AY30" s="10" t="e">
        <f t="shared" si="29"/>
        <v>#REF!</v>
      </c>
      <c r="AZ30" s="10" t="e">
        <f t="shared" si="30"/>
        <v>#REF!</v>
      </c>
      <c r="BC30" s="62" t="e">
        <f t="shared" si="83"/>
        <v>#REF!</v>
      </c>
      <c r="BD30" s="71" t="e">
        <f t="shared" si="118"/>
        <v>#REF!</v>
      </c>
      <c r="BE30" s="71" t="e">
        <f t="shared" si="119"/>
        <v>#REF!</v>
      </c>
      <c r="BG30" s="10" t="e">
        <f t="shared" si="33"/>
        <v>#REF!</v>
      </c>
      <c r="BH30" s="10" t="e">
        <f t="shared" si="34"/>
        <v>#REF!</v>
      </c>
      <c r="BJ30" s="50" t="e">
        <f t="shared" si="5"/>
        <v>#REF!</v>
      </c>
    </row>
    <row r="31" spans="1:62" x14ac:dyDescent="0.35">
      <c r="A31" s="5">
        <v>46661</v>
      </c>
      <c r="B31" s="5" t="s">
        <v>2311</v>
      </c>
      <c r="C31" s="32" t="e">
        <f t="shared" si="90"/>
        <v>#REF!</v>
      </c>
      <c r="D31" s="55" t="e">
        <f>D30*(1+#REF!/100)</f>
        <v>#REF!</v>
      </c>
      <c r="E31" s="41" t="e">
        <f t="shared" si="124"/>
        <v>#REF!</v>
      </c>
      <c r="F31" s="32">
        <f t="shared" si="102"/>
        <v>11</v>
      </c>
      <c r="G31" s="32">
        <f t="shared" si="91"/>
        <v>430.39508519975806</v>
      </c>
      <c r="H31" s="32">
        <f t="shared" si="92"/>
        <v>260.81006521615774</v>
      </c>
      <c r="I31" s="32">
        <f t="shared" si="93"/>
        <v>219.8757500477025</v>
      </c>
      <c r="J31" s="32">
        <f t="shared" si="94"/>
        <v>46.78207447823457</v>
      </c>
      <c r="K31" s="32" t="e">
        <f t="shared" si="103"/>
        <v>#REF!</v>
      </c>
      <c r="L31" s="32" t="e">
        <f t="shared" si="95"/>
        <v>#REF!</v>
      </c>
      <c r="M31" s="32">
        <f t="shared" si="96"/>
        <v>0</v>
      </c>
      <c r="N31" s="32">
        <f t="shared" ref="N31" si="130">N30*1.01125</f>
        <v>11.695518619558642</v>
      </c>
      <c r="O31" s="32" t="e">
        <f t="shared" si="97"/>
        <v>#REF!</v>
      </c>
      <c r="P31" s="77" t="e">
        <f t="shared" si="86"/>
        <v>#REF!</v>
      </c>
      <c r="Q31" s="77"/>
      <c r="R31" s="75">
        <f>'[2]EPC calculation'!P31</f>
        <v>1578.2974785025933</v>
      </c>
      <c r="T31" s="62" t="e">
        <f t="shared" si="98"/>
        <v>#REF!</v>
      </c>
      <c r="V31" s="10" t="e">
        <f t="shared" si="58"/>
        <v>#REF!</v>
      </c>
      <c r="W31" s="44" t="e">
        <f t="shared" si="59"/>
        <v>#REF!</v>
      </c>
      <c r="X31" s="44" t="e">
        <f t="shared" si="60"/>
        <v>#REF!</v>
      </c>
      <c r="Y31" s="10">
        <f t="shared" si="61"/>
        <v>0</v>
      </c>
      <c r="Z31" s="10">
        <f t="shared" si="62"/>
        <v>1.1249999999999982</v>
      </c>
      <c r="AA31" s="10">
        <f t="shared" si="63"/>
        <v>1.1249999999999982</v>
      </c>
      <c r="AB31" s="10">
        <f t="shared" si="64"/>
        <v>1.1249999999999982</v>
      </c>
      <c r="AC31" s="10">
        <f t="shared" si="65"/>
        <v>1.1249999999999982</v>
      </c>
      <c r="AD31" s="10" t="e">
        <f t="shared" si="66"/>
        <v>#REF!</v>
      </c>
      <c r="AE31" s="10" t="e">
        <f t="shared" si="17"/>
        <v>#REF!</v>
      </c>
      <c r="AF31" s="10" t="e">
        <f t="shared" si="18"/>
        <v>#DIV/0!</v>
      </c>
      <c r="AG31" s="10" t="e">
        <f t="shared" si="67"/>
        <v>#REF!</v>
      </c>
      <c r="AH31" s="10" t="e">
        <f t="shared" si="68"/>
        <v>#REF!</v>
      </c>
      <c r="AI31" s="47" t="e">
        <f t="shared" si="6"/>
        <v>#REF!</v>
      </c>
      <c r="AK31" s="50" t="e">
        <f t="shared" si="75"/>
        <v>#REF!</v>
      </c>
      <c r="AL31" s="51" t="e">
        <f t="shared" si="76"/>
        <v>#REF!</v>
      </c>
      <c r="AM31" s="51" t="e">
        <f t="shared" si="77"/>
        <v>#REF!</v>
      </c>
      <c r="AN31" s="51" t="e">
        <f t="shared" si="23"/>
        <v>#REF!</v>
      </c>
      <c r="AO31" s="51" t="e">
        <f t="shared" si="24"/>
        <v>#REF!</v>
      </c>
      <c r="AQ31" s="10" t="e">
        <f t="shared" si="121"/>
        <v>#REF!</v>
      </c>
      <c r="AR31" s="10" t="e">
        <f t="shared" si="122"/>
        <v>#REF!</v>
      </c>
      <c r="AU31" s="67" t="e">
        <f t="shared" si="89"/>
        <v>#REF!</v>
      </c>
      <c r="AV31" s="51" t="e">
        <f t="shared" si="99"/>
        <v>#REF!</v>
      </c>
      <c r="AW31" s="51" t="e">
        <f t="shared" si="100"/>
        <v>#REF!</v>
      </c>
      <c r="AY31" s="10" t="e">
        <f t="shared" si="29"/>
        <v>#REF!</v>
      </c>
      <c r="AZ31" s="10" t="e">
        <f t="shared" si="30"/>
        <v>#REF!</v>
      </c>
      <c r="BC31" s="62" t="e">
        <f t="shared" si="83"/>
        <v>#REF!</v>
      </c>
      <c r="BD31" s="71" t="e">
        <f t="shared" si="118"/>
        <v>#REF!</v>
      </c>
      <c r="BE31" s="71" t="e">
        <f t="shared" si="119"/>
        <v>#REF!</v>
      </c>
      <c r="BG31" s="10" t="e">
        <f t="shared" si="33"/>
        <v>#REF!</v>
      </c>
      <c r="BH31" s="10" t="e">
        <f t="shared" si="34"/>
        <v>#REF!</v>
      </c>
      <c r="BJ31" s="50" t="e">
        <f t="shared" si="5"/>
        <v>#REF!</v>
      </c>
    </row>
    <row r="32" spans="1:62" x14ac:dyDescent="0.35">
      <c r="A32" s="5">
        <v>46753</v>
      </c>
      <c r="B32" s="5" t="s">
        <v>2312</v>
      </c>
      <c r="C32" s="32" t="e">
        <f t="shared" si="90"/>
        <v>#REF!</v>
      </c>
      <c r="D32" s="55" t="e">
        <f>D31*(1+#REF!/100)</f>
        <v>#REF!</v>
      </c>
      <c r="E32" s="41" t="e">
        <f t="shared" si="124"/>
        <v>#REF!</v>
      </c>
      <c r="F32" s="32">
        <f t="shared" si="102"/>
        <v>11</v>
      </c>
      <c r="G32" s="32">
        <f t="shared" si="91"/>
        <v>435.23702990825535</v>
      </c>
      <c r="H32" s="32">
        <f t="shared" si="92"/>
        <v>263.74417844983952</v>
      </c>
      <c r="I32" s="32">
        <f t="shared" si="93"/>
        <v>222.34935223573913</v>
      </c>
      <c r="J32" s="32">
        <f t="shared" si="94"/>
        <v>47.308372816114705</v>
      </c>
      <c r="K32" s="32" t="e">
        <f t="shared" si="103"/>
        <v>#REF!</v>
      </c>
      <c r="L32" s="32" t="e">
        <f t="shared" si="95"/>
        <v>#REF!</v>
      </c>
      <c r="M32" s="32">
        <f t="shared" si="96"/>
        <v>0</v>
      </c>
      <c r="N32" s="32">
        <f t="shared" ref="N32" si="131">N31*1.01125</f>
        <v>11.827093204028676</v>
      </c>
      <c r="O32" s="32" t="e">
        <f t="shared" si="97"/>
        <v>#REF!</v>
      </c>
      <c r="P32" s="77" t="e">
        <f t="shared" si="86"/>
        <v>#REF!</v>
      </c>
      <c r="Q32" s="77"/>
      <c r="R32" s="75">
        <f>'[2]EPC calculation'!P32</f>
        <v>1587.1637072276328</v>
      </c>
      <c r="T32" s="62" t="e">
        <f t="shared" si="98"/>
        <v>#REF!</v>
      </c>
      <c r="V32" s="10" t="e">
        <f t="shared" si="58"/>
        <v>#REF!</v>
      </c>
      <c r="W32" s="44" t="e">
        <f t="shared" si="59"/>
        <v>#REF!</v>
      </c>
      <c r="X32" s="44" t="e">
        <f t="shared" si="60"/>
        <v>#REF!</v>
      </c>
      <c r="Y32" s="10">
        <f t="shared" si="61"/>
        <v>0</v>
      </c>
      <c r="Z32" s="10">
        <f t="shared" si="62"/>
        <v>1.1249999999999982</v>
      </c>
      <c r="AA32" s="10">
        <f t="shared" si="63"/>
        <v>1.1249999999999982</v>
      </c>
      <c r="AB32" s="10">
        <f t="shared" si="64"/>
        <v>1.1249999999999982</v>
      </c>
      <c r="AC32" s="10">
        <f t="shared" si="65"/>
        <v>1.1249999999999982</v>
      </c>
      <c r="AD32" s="10" t="e">
        <f t="shared" si="66"/>
        <v>#REF!</v>
      </c>
      <c r="AE32" s="10" t="e">
        <f t="shared" si="17"/>
        <v>#REF!</v>
      </c>
      <c r="AF32" s="10" t="e">
        <f t="shared" si="18"/>
        <v>#DIV/0!</v>
      </c>
      <c r="AG32" s="10" t="e">
        <f t="shared" si="67"/>
        <v>#REF!</v>
      </c>
      <c r="AH32" s="10" t="e">
        <f t="shared" si="68"/>
        <v>#REF!</v>
      </c>
      <c r="AI32" s="47" t="e">
        <f t="shared" si="6"/>
        <v>#REF!</v>
      </c>
      <c r="AK32" s="50" t="e">
        <f t="shared" si="75"/>
        <v>#REF!</v>
      </c>
      <c r="AL32" s="51" t="e">
        <f t="shared" si="76"/>
        <v>#REF!</v>
      </c>
      <c r="AM32" s="51" t="e">
        <f t="shared" si="77"/>
        <v>#REF!</v>
      </c>
      <c r="AN32" s="51" t="e">
        <f t="shared" si="23"/>
        <v>#REF!</v>
      </c>
      <c r="AO32" s="51" t="e">
        <f t="shared" si="24"/>
        <v>#REF!</v>
      </c>
      <c r="AQ32" s="10" t="e">
        <f t="shared" si="121"/>
        <v>#REF!</v>
      </c>
      <c r="AR32" s="10" t="e">
        <f t="shared" si="122"/>
        <v>#REF!</v>
      </c>
      <c r="AU32" s="67" t="e">
        <f t="shared" si="89"/>
        <v>#REF!</v>
      </c>
      <c r="AV32" s="51" t="e">
        <f t="shared" si="99"/>
        <v>#REF!</v>
      </c>
      <c r="AW32" s="51" t="e">
        <f t="shared" si="100"/>
        <v>#REF!</v>
      </c>
      <c r="AY32" s="10" t="e">
        <f t="shared" si="29"/>
        <v>#REF!</v>
      </c>
      <c r="AZ32" s="10" t="e">
        <f t="shared" si="30"/>
        <v>#REF!</v>
      </c>
      <c r="BC32" s="62" t="e">
        <f t="shared" si="83"/>
        <v>#REF!</v>
      </c>
      <c r="BD32" s="71" t="e">
        <f t="shared" si="118"/>
        <v>#REF!</v>
      </c>
      <c r="BE32" s="71" t="e">
        <f t="shared" si="119"/>
        <v>#REF!</v>
      </c>
      <c r="BG32" s="10" t="e">
        <f t="shared" si="33"/>
        <v>#REF!</v>
      </c>
      <c r="BH32" s="10" t="e">
        <f t="shared" si="34"/>
        <v>#REF!</v>
      </c>
      <c r="BJ32" s="50" t="e">
        <f t="shared" si="5"/>
        <v>#REF!</v>
      </c>
    </row>
    <row r="33" spans="1:62" x14ac:dyDescent="0.35">
      <c r="A33" s="5">
        <v>46844</v>
      </c>
      <c r="B33" s="5" t="s">
        <v>2313</v>
      </c>
      <c r="C33" s="32" t="e">
        <f t="shared" si="90"/>
        <v>#REF!</v>
      </c>
      <c r="D33" s="55" t="e">
        <f>D32*(1+#REF!/100)</f>
        <v>#REF!</v>
      </c>
      <c r="E33" s="41" t="e">
        <f t="shared" si="124"/>
        <v>#REF!</v>
      </c>
      <c r="F33" s="32">
        <f t="shared" si="102"/>
        <v>11</v>
      </c>
      <c r="G33" s="32">
        <f t="shared" si="91"/>
        <v>440.13344649472322</v>
      </c>
      <c r="H33" s="32">
        <f t="shared" si="92"/>
        <v>266.71130045740023</v>
      </c>
      <c r="I33" s="32">
        <f t="shared" si="93"/>
        <v>224.85078244839119</v>
      </c>
      <c r="J33" s="32">
        <f t="shared" si="94"/>
        <v>47.840592010295993</v>
      </c>
      <c r="K33" s="32" t="e">
        <f t="shared" si="103"/>
        <v>#REF!</v>
      </c>
      <c r="L33" s="32" t="e">
        <f t="shared" si="95"/>
        <v>#REF!</v>
      </c>
      <c r="M33" s="32">
        <f t="shared" si="96"/>
        <v>0</v>
      </c>
      <c r="N33" s="32">
        <f t="shared" ref="N33" si="132">N32*1.01125</f>
        <v>11.960148002573998</v>
      </c>
      <c r="O33" s="32" t="e">
        <f t="shared" si="97"/>
        <v>#REF!</v>
      </c>
      <c r="P33" s="77" t="e">
        <f t="shared" si="86"/>
        <v>#REF!</v>
      </c>
      <c r="Q33" s="77"/>
      <c r="R33" s="75">
        <f>'[2]EPC calculation'!P33</f>
        <v>1597.6446696184291</v>
      </c>
      <c r="T33" s="62" t="e">
        <f t="shared" si="98"/>
        <v>#REF!</v>
      </c>
      <c r="V33" s="10" t="e">
        <f t="shared" si="58"/>
        <v>#REF!</v>
      </c>
      <c r="W33" s="44" t="e">
        <f t="shared" si="59"/>
        <v>#REF!</v>
      </c>
      <c r="X33" s="44" t="e">
        <f t="shared" si="60"/>
        <v>#REF!</v>
      </c>
      <c r="Y33" s="10">
        <f t="shared" si="61"/>
        <v>0</v>
      </c>
      <c r="Z33" s="10">
        <f t="shared" si="62"/>
        <v>1.1249999999999982</v>
      </c>
      <c r="AA33" s="10">
        <f t="shared" si="63"/>
        <v>1.1249999999999982</v>
      </c>
      <c r="AB33" s="10">
        <f t="shared" si="64"/>
        <v>1.1249999999999982</v>
      </c>
      <c r="AC33" s="10">
        <f t="shared" si="65"/>
        <v>1.1249999999999982</v>
      </c>
      <c r="AD33" s="10" t="e">
        <f t="shared" si="66"/>
        <v>#REF!</v>
      </c>
      <c r="AE33" s="10" t="e">
        <f t="shared" si="17"/>
        <v>#REF!</v>
      </c>
      <c r="AF33" s="10" t="e">
        <f t="shared" si="18"/>
        <v>#DIV/0!</v>
      </c>
      <c r="AG33" s="10" t="e">
        <f t="shared" si="67"/>
        <v>#REF!</v>
      </c>
      <c r="AH33" s="10" t="e">
        <f t="shared" si="68"/>
        <v>#REF!</v>
      </c>
      <c r="AI33" s="47" t="e">
        <f t="shared" si="6"/>
        <v>#REF!</v>
      </c>
      <c r="AK33" s="50" t="e">
        <f t="shared" si="75"/>
        <v>#REF!</v>
      </c>
      <c r="AL33" s="51" t="e">
        <f t="shared" si="76"/>
        <v>#REF!</v>
      </c>
      <c r="AM33" s="51" t="e">
        <f t="shared" si="77"/>
        <v>#REF!</v>
      </c>
      <c r="AN33" s="51" t="e">
        <f t="shared" si="23"/>
        <v>#REF!</v>
      </c>
      <c r="AO33" s="51" t="e">
        <f t="shared" si="24"/>
        <v>#REF!</v>
      </c>
      <c r="AQ33" s="10" t="e">
        <f t="shared" si="121"/>
        <v>#REF!</v>
      </c>
      <c r="AR33" s="10" t="e">
        <f t="shared" si="122"/>
        <v>#REF!</v>
      </c>
      <c r="AU33" s="67" t="e">
        <f t="shared" si="89"/>
        <v>#REF!</v>
      </c>
      <c r="AV33" s="51" t="e">
        <f t="shared" si="99"/>
        <v>#REF!</v>
      </c>
      <c r="AW33" s="51" t="e">
        <f t="shared" si="100"/>
        <v>#REF!</v>
      </c>
      <c r="AY33" s="10" t="e">
        <f t="shared" si="29"/>
        <v>#REF!</v>
      </c>
      <c r="AZ33" s="10" t="e">
        <f t="shared" si="30"/>
        <v>#REF!</v>
      </c>
      <c r="BC33" s="62" t="e">
        <f t="shared" si="83"/>
        <v>#REF!</v>
      </c>
      <c r="BD33" s="71" t="e">
        <f t="shared" si="118"/>
        <v>#REF!</v>
      </c>
      <c r="BE33" s="71" t="e">
        <f t="shared" si="119"/>
        <v>#REF!</v>
      </c>
      <c r="BG33" s="10" t="e">
        <f t="shared" si="33"/>
        <v>#REF!</v>
      </c>
      <c r="BH33" s="10" t="e">
        <f t="shared" si="34"/>
        <v>#REF!</v>
      </c>
      <c r="BJ33" s="50" t="e">
        <f t="shared" si="5"/>
        <v>#REF!</v>
      </c>
    </row>
    <row r="34" spans="1:62" x14ac:dyDescent="0.35">
      <c r="A34" s="5">
        <v>46935</v>
      </c>
      <c r="B34" s="5" t="s">
        <v>2314</v>
      </c>
      <c r="C34" s="32" t="e">
        <f t="shared" si="90"/>
        <v>#REF!</v>
      </c>
      <c r="D34" s="55" t="e">
        <f>D33*(1+#REF!/100)</f>
        <v>#REF!</v>
      </c>
      <c r="E34" s="41" t="e">
        <f t="shared" ref="E34:E39" si="133">E33*(D34/D33)</f>
        <v>#REF!</v>
      </c>
      <c r="F34" s="32">
        <f t="shared" si="102"/>
        <v>11</v>
      </c>
      <c r="G34" s="32">
        <f t="shared" si="91"/>
        <v>445.08494776778883</v>
      </c>
      <c r="H34" s="32">
        <f t="shared" si="92"/>
        <v>269.711802587546</v>
      </c>
      <c r="I34" s="32">
        <f t="shared" si="93"/>
        <v>227.38035375093557</v>
      </c>
      <c r="J34" s="32">
        <f t="shared" si="94"/>
        <v>48.378798670411818</v>
      </c>
      <c r="K34" s="32" t="e">
        <f t="shared" si="103"/>
        <v>#REF!</v>
      </c>
      <c r="L34" s="32" t="e">
        <f t="shared" si="95"/>
        <v>#REF!</v>
      </c>
      <c r="M34" s="32">
        <f t="shared" si="96"/>
        <v>0</v>
      </c>
      <c r="N34" s="32">
        <f t="shared" ref="N34" si="134">N33*1.01125</f>
        <v>12.094699667602955</v>
      </c>
      <c r="O34" s="32" t="e">
        <f t="shared" si="97"/>
        <v>#REF!</v>
      </c>
      <c r="P34" s="77" t="e">
        <f t="shared" si="86"/>
        <v>#REF!</v>
      </c>
      <c r="Q34" s="77"/>
      <c r="R34" s="75">
        <f>'[2]EPC calculation'!P34</f>
        <v>1608.2840155918298</v>
      </c>
      <c r="T34" s="62" t="e">
        <f t="shared" si="98"/>
        <v>#REF!</v>
      </c>
      <c r="V34" s="10" t="e">
        <f t="shared" si="58"/>
        <v>#REF!</v>
      </c>
      <c r="W34" s="44" t="e">
        <f t="shared" si="59"/>
        <v>#REF!</v>
      </c>
      <c r="X34" s="44" t="e">
        <f t="shared" si="60"/>
        <v>#REF!</v>
      </c>
      <c r="Y34" s="10">
        <f t="shared" si="61"/>
        <v>0</v>
      </c>
      <c r="Z34" s="10">
        <f t="shared" si="62"/>
        <v>1.1249999999999982</v>
      </c>
      <c r="AA34" s="10">
        <f t="shared" si="63"/>
        <v>1.1249999999999982</v>
      </c>
      <c r="AB34" s="10">
        <f t="shared" si="64"/>
        <v>1.1249999999999982</v>
      </c>
      <c r="AC34" s="10">
        <f t="shared" si="65"/>
        <v>1.1249999999999982</v>
      </c>
      <c r="AD34" s="10" t="e">
        <f t="shared" si="66"/>
        <v>#REF!</v>
      </c>
      <c r="AE34" s="10" t="e">
        <f t="shared" si="17"/>
        <v>#REF!</v>
      </c>
      <c r="AF34" s="10" t="e">
        <f t="shared" si="18"/>
        <v>#DIV/0!</v>
      </c>
      <c r="AG34" s="10" t="e">
        <f t="shared" si="67"/>
        <v>#REF!</v>
      </c>
      <c r="AH34" s="10" t="e">
        <f t="shared" si="68"/>
        <v>#REF!</v>
      </c>
      <c r="AI34" s="47" t="e">
        <f t="shared" si="6"/>
        <v>#REF!</v>
      </c>
      <c r="AK34" s="50" t="e">
        <f t="shared" si="75"/>
        <v>#REF!</v>
      </c>
      <c r="AL34" s="51" t="e">
        <f t="shared" si="76"/>
        <v>#REF!</v>
      </c>
      <c r="AM34" s="51" t="e">
        <f t="shared" si="77"/>
        <v>#REF!</v>
      </c>
      <c r="AN34" s="51" t="e">
        <f t="shared" si="23"/>
        <v>#REF!</v>
      </c>
      <c r="AO34" s="51" t="e">
        <f t="shared" si="24"/>
        <v>#REF!</v>
      </c>
      <c r="AQ34" s="10" t="e">
        <f t="shared" si="121"/>
        <v>#REF!</v>
      </c>
      <c r="AR34" s="10" t="e">
        <f t="shared" si="122"/>
        <v>#REF!</v>
      </c>
      <c r="AU34" s="67" t="e">
        <f t="shared" si="89"/>
        <v>#REF!</v>
      </c>
      <c r="AV34" s="51" t="e">
        <f t="shared" si="99"/>
        <v>#REF!</v>
      </c>
      <c r="AW34" s="51" t="e">
        <f t="shared" si="100"/>
        <v>#REF!</v>
      </c>
      <c r="AY34" s="10" t="e">
        <f t="shared" si="29"/>
        <v>#REF!</v>
      </c>
      <c r="AZ34" s="10" t="e">
        <f t="shared" si="30"/>
        <v>#REF!</v>
      </c>
      <c r="BC34" s="62" t="e">
        <f t="shared" si="83"/>
        <v>#REF!</v>
      </c>
      <c r="BD34" s="71" t="e">
        <f t="shared" si="118"/>
        <v>#REF!</v>
      </c>
      <c r="BE34" s="71" t="e">
        <f t="shared" si="119"/>
        <v>#REF!</v>
      </c>
      <c r="BG34" s="10" t="e">
        <f t="shared" si="33"/>
        <v>#REF!</v>
      </c>
      <c r="BH34" s="10" t="e">
        <f t="shared" si="34"/>
        <v>#REF!</v>
      </c>
      <c r="BJ34" s="50" t="e">
        <f t="shared" si="5"/>
        <v>#REF!</v>
      </c>
    </row>
    <row r="35" spans="1:62" x14ac:dyDescent="0.35">
      <c r="A35" s="5">
        <v>47027</v>
      </c>
      <c r="B35" s="5" t="s">
        <v>2315</v>
      </c>
      <c r="C35" s="32" t="e">
        <f t="shared" si="90"/>
        <v>#REF!</v>
      </c>
      <c r="D35" s="55" t="e">
        <f>D34*(1+#REF!/100)</f>
        <v>#REF!</v>
      </c>
      <c r="E35" s="41" t="e">
        <f t="shared" si="133"/>
        <v>#REF!</v>
      </c>
      <c r="F35" s="32">
        <f t="shared" si="102"/>
        <v>11</v>
      </c>
      <c r="G35" s="32">
        <f t="shared" si="91"/>
        <v>450.09215343017644</v>
      </c>
      <c r="H35" s="32">
        <f t="shared" si="92"/>
        <v>272.74606036665591</v>
      </c>
      <c r="I35" s="32">
        <f t="shared" si="93"/>
        <v>229.93838273063358</v>
      </c>
      <c r="J35" s="32">
        <f t="shared" si="94"/>
        <v>48.923060155453953</v>
      </c>
      <c r="K35" s="32" t="e">
        <f t="shared" si="103"/>
        <v>#REF!</v>
      </c>
      <c r="L35" s="32" t="e">
        <f t="shared" si="95"/>
        <v>#REF!</v>
      </c>
      <c r="M35" s="32">
        <f t="shared" si="96"/>
        <v>0</v>
      </c>
      <c r="N35" s="32">
        <f t="shared" ref="N35" si="135">N34*1.01125</f>
        <v>12.230765038863488</v>
      </c>
      <c r="O35" s="32" t="e">
        <f t="shared" si="97"/>
        <v>#REF!</v>
      </c>
      <c r="P35" s="77" t="e">
        <f t="shared" si="86"/>
        <v>#REF!</v>
      </c>
      <c r="Q35" s="77"/>
      <c r="R35" s="75">
        <f>'[2]EPC calculation'!P35</f>
        <v>1618.9504927848836</v>
      </c>
      <c r="T35" s="62" t="e">
        <f t="shared" si="98"/>
        <v>#REF!</v>
      </c>
      <c r="V35" s="10" t="e">
        <f t="shared" si="58"/>
        <v>#REF!</v>
      </c>
      <c r="W35" s="44" t="e">
        <f t="shared" si="59"/>
        <v>#REF!</v>
      </c>
      <c r="X35" s="44" t="e">
        <f t="shared" si="60"/>
        <v>#REF!</v>
      </c>
      <c r="Y35" s="10">
        <f t="shared" si="61"/>
        <v>0</v>
      </c>
      <c r="Z35" s="10">
        <f t="shared" si="62"/>
        <v>1.1249999999999982</v>
      </c>
      <c r="AA35" s="10">
        <f t="shared" si="63"/>
        <v>1.1249999999999982</v>
      </c>
      <c r="AB35" s="10">
        <f t="shared" si="64"/>
        <v>1.1249999999999982</v>
      </c>
      <c r="AC35" s="10">
        <f t="shared" si="65"/>
        <v>1.1249999999999982</v>
      </c>
      <c r="AD35" s="10" t="e">
        <f t="shared" si="66"/>
        <v>#REF!</v>
      </c>
      <c r="AE35" s="10" t="e">
        <f t="shared" si="17"/>
        <v>#REF!</v>
      </c>
      <c r="AF35" s="10" t="e">
        <f t="shared" si="18"/>
        <v>#DIV/0!</v>
      </c>
      <c r="AG35" s="10" t="e">
        <f t="shared" si="67"/>
        <v>#REF!</v>
      </c>
      <c r="AH35" s="10" t="e">
        <f t="shared" si="68"/>
        <v>#REF!</v>
      </c>
      <c r="AI35" s="47" t="e">
        <f t="shared" si="6"/>
        <v>#REF!</v>
      </c>
      <c r="AK35" s="50" t="e">
        <f t="shared" si="75"/>
        <v>#REF!</v>
      </c>
      <c r="AL35" s="51" t="e">
        <f t="shared" si="76"/>
        <v>#REF!</v>
      </c>
      <c r="AM35" s="51" t="e">
        <f t="shared" si="77"/>
        <v>#REF!</v>
      </c>
      <c r="AN35" s="51" t="e">
        <f t="shared" si="23"/>
        <v>#REF!</v>
      </c>
      <c r="AO35" s="51" t="e">
        <f t="shared" si="24"/>
        <v>#REF!</v>
      </c>
      <c r="AQ35" s="10" t="e">
        <f t="shared" si="121"/>
        <v>#REF!</v>
      </c>
      <c r="AR35" s="10" t="e">
        <f t="shared" si="122"/>
        <v>#REF!</v>
      </c>
      <c r="AU35" s="67" t="e">
        <f t="shared" si="89"/>
        <v>#REF!</v>
      </c>
      <c r="AV35" s="51" t="e">
        <f t="shared" si="99"/>
        <v>#REF!</v>
      </c>
      <c r="AW35" s="51" t="e">
        <f t="shared" si="100"/>
        <v>#REF!</v>
      </c>
      <c r="AY35" s="10" t="e">
        <f t="shared" si="29"/>
        <v>#REF!</v>
      </c>
      <c r="AZ35" s="10" t="e">
        <f t="shared" si="30"/>
        <v>#REF!</v>
      </c>
      <c r="BC35" s="62" t="e">
        <f t="shared" si="83"/>
        <v>#REF!</v>
      </c>
      <c r="BD35" s="71" t="e">
        <f t="shared" si="118"/>
        <v>#REF!</v>
      </c>
      <c r="BE35" s="71" t="e">
        <f t="shared" si="119"/>
        <v>#REF!</v>
      </c>
      <c r="BG35" s="10" t="e">
        <f t="shared" si="33"/>
        <v>#REF!</v>
      </c>
      <c r="BH35" s="10" t="e">
        <f t="shared" si="34"/>
        <v>#REF!</v>
      </c>
      <c r="BJ35" s="50" t="e">
        <f t="shared" si="5"/>
        <v>#REF!</v>
      </c>
    </row>
    <row r="36" spans="1:62" x14ac:dyDescent="0.35">
      <c r="A36" s="5">
        <v>47119</v>
      </c>
      <c r="B36" s="5" t="s">
        <v>2316</v>
      </c>
      <c r="C36" s="32" t="e">
        <f t="shared" si="90"/>
        <v>#REF!</v>
      </c>
      <c r="D36" s="55" t="e">
        <f>D35*(1+#REF!/100)</f>
        <v>#REF!</v>
      </c>
      <c r="E36" s="41" t="e">
        <f t="shared" si="133"/>
        <v>#REF!</v>
      </c>
      <c r="F36" s="32">
        <f t="shared" si="102"/>
        <v>11</v>
      </c>
      <c r="G36" s="32">
        <f t="shared" si="91"/>
        <v>455.1556901562659</v>
      </c>
      <c r="H36" s="32">
        <f t="shared" si="92"/>
        <v>275.81445354578079</v>
      </c>
      <c r="I36" s="32">
        <f t="shared" si="93"/>
        <v>232.5251895363532</v>
      </c>
      <c r="J36" s="32">
        <f t="shared" si="94"/>
        <v>49.473444582202809</v>
      </c>
      <c r="K36" s="32" t="e">
        <f t="shared" si="103"/>
        <v>#REF!</v>
      </c>
      <c r="L36" s="32" t="e">
        <f t="shared" si="95"/>
        <v>#REF!</v>
      </c>
      <c r="M36" s="32">
        <f t="shared" si="96"/>
        <v>0</v>
      </c>
      <c r="N36" s="32">
        <f t="shared" ref="N36" si="136">N35*1.01125</f>
        <v>12.368361145550702</v>
      </c>
      <c r="O36" s="32" t="e">
        <f t="shared" si="97"/>
        <v>#REF!</v>
      </c>
      <c r="P36" s="77" t="e">
        <f t="shared" si="86"/>
        <v>#REF!</v>
      </c>
      <c r="Q36" s="77"/>
      <c r="R36" s="75">
        <f>'[2]EPC calculation'!P36</f>
        <v>1629.7774096656876</v>
      </c>
      <c r="T36" s="62" t="e">
        <f t="shared" si="98"/>
        <v>#REF!</v>
      </c>
      <c r="V36" s="10" t="e">
        <f t="shared" si="58"/>
        <v>#REF!</v>
      </c>
      <c r="W36" s="44" t="e">
        <f t="shared" si="59"/>
        <v>#REF!</v>
      </c>
      <c r="X36" s="44" t="e">
        <f t="shared" si="60"/>
        <v>#REF!</v>
      </c>
      <c r="Y36" s="10">
        <f t="shared" si="61"/>
        <v>0</v>
      </c>
      <c r="Z36" s="10">
        <f t="shared" si="62"/>
        <v>1.1249999999999982</v>
      </c>
      <c r="AA36" s="10">
        <f t="shared" si="63"/>
        <v>1.1249999999999982</v>
      </c>
      <c r="AB36" s="10">
        <f t="shared" si="64"/>
        <v>1.1249999999999982</v>
      </c>
      <c r="AC36" s="10">
        <f t="shared" si="65"/>
        <v>1.1249999999999982</v>
      </c>
      <c r="AD36" s="10" t="e">
        <f t="shared" si="66"/>
        <v>#REF!</v>
      </c>
      <c r="AE36" s="10" t="e">
        <f t="shared" si="17"/>
        <v>#REF!</v>
      </c>
      <c r="AF36" s="10" t="e">
        <f t="shared" si="18"/>
        <v>#DIV/0!</v>
      </c>
      <c r="AG36" s="10" t="e">
        <f t="shared" si="67"/>
        <v>#REF!</v>
      </c>
      <c r="AH36" s="10" t="e">
        <f t="shared" si="68"/>
        <v>#REF!</v>
      </c>
      <c r="AI36" s="47" t="e">
        <f t="shared" si="6"/>
        <v>#REF!</v>
      </c>
      <c r="AK36" s="50" t="e">
        <f t="shared" si="75"/>
        <v>#REF!</v>
      </c>
      <c r="AL36" s="51" t="e">
        <f t="shared" si="76"/>
        <v>#REF!</v>
      </c>
      <c r="AM36" s="51" t="e">
        <f t="shared" si="77"/>
        <v>#REF!</v>
      </c>
      <c r="AN36" s="51" t="e">
        <f t="shared" si="23"/>
        <v>#REF!</v>
      </c>
      <c r="AO36" s="51" t="e">
        <f t="shared" si="24"/>
        <v>#REF!</v>
      </c>
      <c r="AQ36" s="10" t="e">
        <f t="shared" si="121"/>
        <v>#REF!</v>
      </c>
      <c r="AR36" s="10" t="e">
        <f t="shared" si="122"/>
        <v>#REF!</v>
      </c>
      <c r="AU36" s="67" t="e">
        <f t="shared" si="89"/>
        <v>#REF!</v>
      </c>
      <c r="AV36" s="51" t="e">
        <f t="shared" si="99"/>
        <v>#REF!</v>
      </c>
      <c r="AW36" s="51" t="e">
        <f t="shared" si="100"/>
        <v>#REF!</v>
      </c>
      <c r="AY36" s="10" t="e">
        <f t="shared" si="29"/>
        <v>#REF!</v>
      </c>
      <c r="AZ36" s="10" t="e">
        <f t="shared" si="30"/>
        <v>#REF!</v>
      </c>
      <c r="BC36" s="62" t="e">
        <f t="shared" si="83"/>
        <v>#REF!</v>
      </c>
      <c r="BD36" s="71" t="e">
        <f t="shared" si="118"/>
        <v>#REF!</v>
      </c>
      <c r="BE36" s="71" t="e">
        <f t="shared" si="119"/>
        <v>#REF!</v>
      </c>
      <c r="BG36" s="10" t="e">
        <f t="shared" si="33"/>
        <v>#REF!</v>
      </c>
      <c r="BH36" s="10" t="e">
        <f t="shared" si="34"/>
        <v>#REF!</v>
      </c>
      <c r="BJ36" s="50" t="e">
        <f t="shared" si="5"/>
        <v>#REF!</v>
      </c>
    </row>
    <row r="37" spans="1:62" x14ac:dyDescent="0.35">
      <c r="A37" s="5">
        <v>47209</v>
      </c>
      <c r="B37" s="5" t="s">
        <v>2317</v>
      </c>
      <c r="C37" s="32" t="e">
        <f t="shared" si="90"/>
        <v>#REF!</v>
      </c>
      <c r="D37" s="55" t="e">
        <f>D36*(1+#REF!/100)</f>
        <v>#REF!</v>
      </c>
      <c r="E37" s="41" t="e">
        <f t="shared" si="133"/>
        <v>#REF!</v>
      </c>
      <c r="F37" s="32">
        <f t="shared" si="102"/>
        <v>11</v>
      </c>
      <c r="G37" s="32">
        <f t="shared" si="91"/>
        <v>460.27619167052387</v>
      </c>
      <c r="H37" s="32">
        <f t="shared" si="92"/>
        <v>278.9173661481708</v>
      </c>
      <c r="I37" s="32">
        <f t="shared" si="93"/>
        <v>235.14109791863717</v>
      </c>
      <c r="J37" s="32">
        <f t="shared" si="94"/>
        <v>50.030020833752587</v>
      </c>
      <c r="K37" s="32" t="e">
        <f t="shared" si="103"/>
        <v>#REF!</v>
      </c>
      <c r="L37" s="32" t="e">
        <f t="shared" si="95"/>
        <v>#REF!</v>
      </c>
      <c r="M37" s="32">
        <f t="shared" si="96"/>
        <v>0</v>
      </c>
      <c r="N37" s="32">
        <f t="shared" ref="N37" si="137">N36*1.01125</f>
        <v>12.507505208438147</v>
      </c>
      <c r="O37" s="32" t="e">
        <f t="shared" si="97"/>
        <v>#REF!</v>
      </c>
      <c r="P37" s="77" t="e">
        <f t="shared" si="86"/>
        <v>#REF!</v>
      </c>
      <c r="Q37" s="77"/>
      <c r="R37" s="75">
        <f>'[2]EPC calculation'!P37</f>
        <v>1641.030768524934</v>
      </c>
      <c r="T37" s="62" t="e">
        <f t="shared" si="98"/>
        <v>#REF!</v>
      </c>
      <c r="V37" s="10" t="e">
        <f t="shared" si="58"/>
        <v>#REF!</v>
      </c>
      <c r="W37" s="44" t="e">
        <f t="shared" si="59"/>
        <v>#REF!</v>
      </c>
      <c r="X37" s="44" t="e">
        <f t="shared" si="60"/>
        <v>#REF!</v>
      </c>
      <c r="Y37" s="10">
        <f t="shared" si="61"/>
        <v>0</v>
      </c>
      <c r="Z37" s="10">
        <f t="shared" si="62"/>
        <v>1.1249999999999982</v>
      </c>
      <c r="AA37" s="10">
        <f t="shared" si="63"/>
        <v>1.1249999999999982</v>
      </c>
      <c r="AB37" s="10">
        <f t="shared" si="64"/>
        <v>1.1249999999999982</v>
      </c>
      <c r="AC37" s="10">
        <f t="shared" si="65"/>
        <v>1.1249999999999982</v>
      </c>
      <c r="AD37" s="10" t="e">
        <f t="shared" si="66"/>
        <v>#REF!</v>
      </c>
      <c r="AE37" s="10" t="e">
        <f t="shared" si="17"/>
        <v>#REF!</v>
      </c>
      <c r="AF37" s="10" t="e">
        <f t="shared" si="18"/>
        <v>#DIV/0!</v>
      </c>
      <c r="AG37" s="10" t="e">
        <f t="shared" si="67"/>
        <v>#REF!</v>
      </c>
      <c r="AH37" s="10" t="e">
        <f t="shared" si="68"/>
        <v>#REF!</v>
      </c>
      <c r="AI37" s="47" t="e">
        <f t="shared" si="6"/>
        <v>#REF!</v>
      </c>
      <c r="AK37" s="50" t="e">
        <f t="shared" si="75"/>
        <v>#REF!</v>
      </c>
      <c r="AL37" s="51" t="e">
        <f t="shared" si="76"/>
        <v>#REF!</v>
      </c>
      <c r="AM37" s="51" t="e">
        <f t="shared" si="77"/>
        <v>#REF!</v>
      </c>
      <c r="AN37" s="51" t="e">
        <f t="shared" si="23"/>
        <v>#REF!</v>
      </c>
      <c r="AO37" s="51" t="e">
        <f t="shared" si="24"/>
        <v>#REF!</v>
      </c>
      <c r="AQ37" s="10" t="e">
        <f t="shared" si="121"/>
        <v>#REF!</v>
      </c>
      <c r="AR37" s="10" t="e">
        <f t="shared" si="122"/>
        <v>#REF!</v>
      </c>
      <c r="AU37" s="67" t="e">
        <f t="shared" si="89"/>
        <v>#REF!</v>
      </c>
      <c r="AV37" s="51" t="e">
        <f t="shared" si="99"/>
        <v>#REF!</v>
      </c>
      <c r="AW37" s="51" t="e">
        <f t="shared" si="100"/>
        <v>#REF!</v>
      </c>
      <c r="AY37" s="10" t="e">
        <f t="shared" si="29"/>
        <v>#REF!</v>
      </c>
      <c r="AZ37" s="10" t="e">
        <f t="shared" si="30"/>
        <v>#REF!</v>
      </c>
      <c r="BC37" s="62" t="e">
        <f t="shared" si="83"/>
        <v>#REF!</v>
      </c>
      <c r="BD37" s="71" t="e">
        <f t="shared" si="118"/>
        <v>#REF!</v>
      </c>
      <c r="BE37" s="71" t="e">
        <f t="shared" si="119"/>
        <v>#REF!</v>
      </c>
      <c r="BG37" s="10" t="e">
        <f t="shared" si="33"/>
        <v>#REF!</v>
      </c>
      <c r="BH37" s="10" t="e">
        <f t="shared" si="34"/>
        <v>#REF!</v>
      </c>
      <c r="BJ37" s="50" t="e">
        <f t="shared" si="5"/>
        <v>#REF!</v>
      </c>
    </row>
    <row r="38" spans="1:62" x14ac:dyDescent="0.35">
      <c r="A38" s="5">
        <v>47300</v>
      </c>
      <c r="B38" s="5" t="s">
        <v>2318</v>
      </c>
      <c r="C38" s="32" t="e">
        <f t="shared" si="90"/>
        <v>#REF!</v>
      </c>
      <c r="D38" s="55" t="e">
        <f>D37*(1+#REF!/100)</f>
        <v>#REF!</v>
      </c>
      <c r="E38" s="41" t="e">
        <f t="shared" si="133"/>
        <v>#REF!</v>
      </c>
      <c r="F38" s="32">
        <f t="shared" si="102"/>
        <v>11</v>
      </c>
      <c r="G38" s="32">
        <f t="shared" si="91"/>
        <v>465.45429882681725</v>
      </c>
      <c r="H38" s="32">
        <f t="shared" si="92"/>
        <v>282.05518651733769</v>
      </c>
      <c r="I38" s="32">
        <f t="shared" si="93"/>
        <v>237.78643527022183</v>
      </c>
      <c r="J38" s="32">
        <f t="shared" si="94"/>
        <v>50.5928585681323</v>
      </c>
      <c r="K38" s="32" t="e">
        <f t="shared" si="103"/>
        <v>#REF!</v>
      </c>
      <c r="L38" s="32" t="e">
        <f t="shared" si="95"/>
        <v>#REF!</v>
      </c>
      <c r="M38" s="32">
        <f t="shared" si="96"/>
        <v>0</v>
      </c>
      <c r="N38" s="32">
        <f t="shared" ref="N38" si="138">N37*1.01125</f>
        <v>12.648214642033075</v>
      </c>
      <c r="O38" s="32" t="e">
        <f t="shared" si="97"/>
        <v>#REF!</v>
      </c>
      <c r="P38" s="77" t="e">
        <f t="shared" si="86"/>
        <v>#REF!</v>
      </c>
      <c r="Q38" s="77"/>
      <c r="R38" s="75">
        <f>'[2]EPC calculation'!P38</f>
        <v>1652.9572365402091</v>
      </c>
      <c r="T38" s="62" t="e">
        <f t="shared" si="98"/>
        <v>#REF!</v>
      </c>
      <c r="V38" s="10" t="e">
        <f t="shared" si="58"/>
        <v>#REF!</v>
      </c>
      <c r="W38" s="44" t="e">
        <f t="shared" si="59"/>
        <v>#REF!</v>
      </c>
      <c r="X38" s="44" t="e">
        <f t="shared" si="60"/>
        <v>#REF!</v>
      </c>
      <c r="Y38" s="10">
        <f t="shared" si="61"/>
        <v>0</v>
      </c>
      <c r="Z38" s="10">
        <f t="shared" si="62"/>
        <v>1.1249999999999982</v>
      </c>
      <c r="AA38" s="10">
        <f t="shared" si="63"/>
        <v>1.1249999999999982</v>
      </c>
      <c r="AB38" s="10">
        <f t="shared" si="64"/>
        <v>1.1249999999999982</v>
      </c>
      <c r="AC38" s="10">
        <f t="shared" si="65"/>
        <v>1.1249999999999982</v>
      </c>
      <c r="AD38" s="10" t="e">
        <f t="shared" si="66"/>
        <v>#REF!</v>
      </c>
      <c r="AE38" s="10" t="e">
        <f t="shared" si="17"/>
        <v>#REF!</v>
      </c>
      <c r="AF38" s="10" t="e">
        <f t="shared" si="18"/>
        <v>#DIV/0!</v>
      </c>
      <c r="AG38" s="10" t="e">
        <f t="shared" si="67"/>
        <v>#REF!</v>
      </c>
      <c r="AH38" s="10" t="e">
        <f t="shared" si="68"/>
        <v>#REF!</v>
      </c>
      <c r="AI38" s="47" t="e">
        <f t="shared" si="6"/>
        <v>#REF!</v>
      </c>
      <c r="AK38" s="50" t="e">
        <f t="shared" si="75"/>
        <v>#REF!</v>
      </c>
      <c r="AL38" s="51" t="e">
        <f t="shared" si="76"/>
        <v>#REF!</v>
      </c>
      <c r="AM38" s="51" t="e">
        <f t="shared" si="77"/>
        <v>#REF!</v>
      </c>
      <c r="AN38" s="51" t="e">
        <f t="shared" si="23"/>
        <v>#REF!</v>
      </c>
      <c r="AO38" s="51" t="e">
        <f t="shared" si="24"/>
        <v>#REF!</v>
      </c>
      <c r="AQ38" s="10" t="e">
        <f t="shared" si="121"/>
        <v>#REF!</v>
      </c>
      <c r="AR38" s="10" t="e">
        <f t="shared" si="122"/>
        <v>#REF!</v>
      </c>
      <c r="AU38" s="67" t="e">
        <f t="shared" si="89"/>
        <v>#REF!</v>
      </c>
      <c r="AV38" s="51" t="e">
        <f t="shared" si="99"/>
        <v>#REF!</v>
      </c>
      <c r="AW38" s="51" t="e">
        <f t="shared" si="100"/>
        <v>#REF!</v>
      </c>
      <c r="AY38" s="10" t="e">
        <f t="shared" si="29"/>
        <v>#REF!</v>
      </c>
      <c r="AZ38" s="10" t="e">
        <f t="shared" si="30"/>
        <v>#REF!</v>
      </c>
      <c r="BC38" s="62" t="e">
        <f t="shared" si="83"/>
        <v>#REF!</v>
      </c>
      <c r="BD38" s="71" t="e">
        <f t="shared" si="118"/>
        <v>#REF!</v>
      </c>
      <c r="BE38" s="71" t="e">
        <f t="shared" si="119"/>
        <v>#REF!</v>
      </c>
      <c r="BG38" s="10" t="e">
        <f t="shared" si="33"/>
        <v>#REF!</v>
      </c>
      <c r="BH38" s="10" t="e">
        <f t="shared" si="34"/>
        <v>#REF!</v>
      </c>
      <c r="BJ38" s="50" t="e">
        <f t="shared" si="5"/>
        <v>#REF!</v>
      </c>
    </row>
    <row r="39" spans="1:62" x14ac:dyDescent="0.35">
      <c r="A39" s="5">
        <v>47392</v>
      </c>
      <c r="B39" s="5" t="s">
        <v>2319</v>
      </c>
      <c r="C39" s="32" t="e">
        <f t="shared" si="90"/>
        <v>#REF!</v>
      </c>
      <c r="D39" s="55" t="e">
        <f>D38*(1+#REF!/100)</f>
        <v>#REF!</v>
      </c>
      <c r="E39" s="41" t="e">
        <f t="shared" si="133"/>
        <v>#REF!</v>
      </c>
      <c r="F39" s="32">
        <f t="shared" si="102"/>
        <v>11</v>
      </c>
      <c r="G39" s="32">
        <f t="shared" si="91"/>
        <v>470.69065968861895</v>
      </c>
      <c r="H39" s="32">
        <f t="shared" si="92"/>
        <v>285.22830736565771</v>
      </c>
      <c r="I39" s="32">
        <f t="shared" si="93"/>
        <v>240.46153266701182</v>
      </c>
      <c r="J39" s="32">
        <f t="shared" si="94"/>
        <v>51.162028227023789</v>
      </c>
      <c r="K39" s="32" t="e">
        <f t="shared" si="103"/>
        <v>#REF!</v>
      </c>
      <c r="L39" s="32" t="e">
        <f t="shared" si="95"/>
        <v>#REF!</v>
      </c>
      <c r="M39" s="32">
        <f t="shared" si="96"/>
        <v>0</v>
      </c>
      <c r="N39" s="32">
        <f t="shared" ref="N39" si="139">N38*1.01125</f>
        <v>12.790507056755947</v>
      </c>
      <c r="O39" s="32" t="e">
        <f t="shared" si="97"/>
        <v>#REF!</v>
      </c>
      <c r="P39" s="77" t="e">
        <f t="shared" si="86"/>
        <v>#REF!</v>
      </c>
      <c r="Q39" s="77"/>
      <c r="R39" s="75">
        <f>'[2]EPC calculation'!P39</f>
        <v>1665.5356361833458</v>
      </c>
      <c r="T39" s="62" t="e">
        <f t="shared" si="98"/>
        <v>#REF!</v>
      </c>
      <c r="V39" s="10" t="e">
        <f t="shared" si="58"/>
        <v>#REF!</v>
      </c>
      <c r="W39" s="44" t="e">
        <f t="shared" si="59"/>
        <v>#REF!</v>
      </c>
      <c r="X39" s="44" t="e">
        <f t="shared" si="60"/>
        <v>#REF!</v>
      </c>
      <c r="Y39" s="10">
        <f t="shared" si="61"/>
        <v>0</v>
      </c>
      <c r="Z39" s="10">
        <f t="shared" si="62"/>
        <v>1.1249999999999982</v>
      </c>
      <c r="AA39" s="10">
        <f t="shared" si="63"/>
        <v>1.1249999999999982</v>
      </c>
      <c r="AB39" s="10">
        <f t="shared" si="64"/>
        <v>1.1249999999999982</v>
      </c>
      <c r="AC39" s="10">
        <f t="shared" si="65"/>
        <v>1.1249999999999982</v>
      </c>
      <c r="AD39" s="10" t="e">
        <f t="shared" si="66"/>
        <v>#REF!</v>
      </c>
      <c r="AE39" s="10" t="e">
        <f t="shared" si="17"/>
        <v>#REF!</v>
      </c>
      <c r="AF39" s="10" t="e">
        <f t="shared" si="18"/>
        <v>#DIV/0!</v>
      </c>
      <c r="AG39" s="10" t="e">
        <f t="shared" si="67"/>
        <v>#REF!</v>
      </c>
      <c r="AH39" s="10" t="e">
        <f t="shared" si="68"/>
        <v>#REF!</v>
      </c>
      <c r="AI39" s="47" t="e">
        <f t="shared" si="6"/>
        <v>#REF!</v>
      </c>
      <c r="AK39" s="50" t="e">
        <f t="shared" si="75"/>
        <v>#REF!</v>
      </c>
      <c r="AL39" s="51" t="e">
        <f t="shared" si="76"/>
        <v>#REF!</v>
      </c>
      <c r="AM39" s="51" t="e">
        <f t="shared" si="77"/>
        <v>#REF!</v>
      </c>
      <c r="AN39" s="51" t="e">
        <f t="shared" si="23"/>
        <v>#REF!</v>
      </c>
      <c r="AO39" s="51" t="e">
        <f t="shared" si="24"/>
        <v>#REF!</v>
      </c>
      <c r="AQ39" s="10" t="e">
        <f t="shared" si="121"/>
        <v>#REF!</v>
      </c>
      <c r="AR39" s="10" t="e">
        <f t="shared" si="122"/>
        <v>#REF!</v>
      </c>
      <c r="AU39" s="67" t="e">
        <f t="shared" si="89"/>
        <v>#REF!</v>
      </c>
      <c r="AV39" s="51" t="e">
        <f t="shared" si="99"/>
        <v>#REF!</v>
      </c>
      <c r="AW39" s="51" t="e">
        <f t="shared" si="100"/>
        <v>#REF!</v>
      </c>
      <c r="AY39" s="10" t="e">
        <f t="shared" si="29"/>
        <v>#REF!</v>
      </c>
      <c r="AZ39" s="10" t="e">
        <f t="shared" si="30"/>
        <v>#REF!</v>
      </c>
      <c r="BC39" s="62" t="e">
        <f t="shared" si="83"/>
        <v>#REF!</v>
      </c>
      <c r="BD39" s="71" t="e">
        <f t="shared" si="118"/>
        <v>#REF!</v>
      </c>
      <c r="BE39" s="71" t="e">
        <f t="shared" si="119"/>
        <v>#REF!</v>
      </c>
      <c r="BG39" s="10" t="e">
        <f t="shared" si="33"/>
        <v>#REF!</v>
      </c>
      <c r="BH39" s="10" t="e">
        <f t="shared" si="34"/>
        <v>#REF!</v>
      </c>
      <c r="BJ39" s="50" t="e">
        <f t="shared" si="5"/>
        <v>#REF!</v>
      </c>
    </row>
    <row r="40" spans="1:62" x14ac:dyDescent="0.35">
      <c r="A40" s="5">
        <v>47484</v>
      </c>
      <c r="B40" s="5" t="s">
        <v>2320</v>
      </c>
      <c r="C40" s="32" t="e">
        <f t="shared" ref="C40" si="140">+D40+E40</f>
        <v>#REF!</v>
      </c>
      <c r="D40" s="55" t="e">
        <f>D39*(1+#REF!/100)</f>
        <v>#REF!</v>
      </c>
      <c r="E40" s="41" t="e">
        <f t="shared" ref="E40" si="141">E39*(D40/D39)</f>
        <v>#REF!</v>
      </c>
      <c r="F40" s="32">
        <f t="shared" si="102"/>
        <v>11</v>
      </c>
      <c r="G40" s="32">
        <f t="shared" si="91"/>
        <v>475.98592961011593</v>
      </c>
      <c r="H40" s="32">
        <f t="shared" si="92"/>
        <v>288.43712582352134</v>
      </c>
      <c r="I40" s="32">
        <f t="shared" si="93"/>
        <v>243.16672490951569</v>
      </c>
      <c r="J40" s="32">
        <f t="shared" si="94"/>
        <v>51.737601044577808</v>
      </c>
      <c r="K40" s="32" t="e">
        <f t="shared" si="103"/>
        <v>#REF!</v>
      </c>
      <c r="L40" s="32" t="e">
        <f t="shared" si="95"/>
        <v>#REF!</v>
      </c>
      <c r="M40" s="32">
        <f t="shared" ref="M40:N65" si="142">M39*1.01125</f>
        <v>0</v>
      </c>
      <c r="N40" s="32">
        <f t="shared" si="142"/>
        <v>12.934400261144452</v>
      </c>
      <c r="O40" s="32" t="e">
        <f t="shared" si="97"/>
        <v>#REF!</v>
      </c>
      <c r="P40" s="77" t="e">
        <f t="shared" ref="P40:P43" si="143">SUM(D40:O40)</f>
        <v>#REF!</v>
      </c>
      <c r="Q40" s="77"/>
      <c r="R40" s="75">
        <f>'[2]EPC calculation'!P40</f>
        <v>1678.5146878164599</v>
      </c>
      <c r="T40" s="62" t="e">
        <f t="shared" si="98"/>
        <v>#REF!</v>
      </c>
      <c r="V40" s="10" t="e">
        <f t="shared" ref="V40:V43" si="144">100*((C40/C39)-1)</f>
        <v>#REF!</v>
      </c>
      <c r="W40" s="44" t="e">
        <f t="shared" ref="W40:W43" si="145">100*((D40/D39)-1)</f>
        <v>#REF!</v>
      </c>
      <c r="X40" s="44" t="e">
        <f t="shared" ref="X40:X43" si="146">100*((E40/E39)-1)</f>
        <v>#REF!</v>
      </c>
      <c r="Y40" s="10">
        <f t="shared" ref="Y40:Y43" si="147">100*((F40/F39)-1)</f>
        <v>0</v>
      </c>
      <c r="Z40" s="10">
        <f t="shared" ref="Z40:Z43" si="148">100*((G40/G39)-1)</f>
        <v>1.1249999999999982</v>
      </c>
      <c r="AA40" s="10">
        <f t="shared" ref="AA40:AA43" si="149">100*((H40/H39)-1)</f>
        <v>1.1249999999999982</v>
      </c>
      <c r="AB40" s="10">
        <f t="shared" ref="AB40:AB43" si="150">100*((I40/I39)-1)</f>
        <v>1.1249999999999982</v>
      </c>
      <c r="AC40" s="10">
        <f t="shared" ref="AC40:AC43" si="151">100*((J40/J39)-1)</f>
        <v>1.1249999999999982</v>
      </c>
      <c r="AD40" s="10" t="e">
        <f t="shared" ref="AD40:AD43" si="152">100*((K40/K39)-1)</f>
        <v>#REF!</v>
      </c>
      <c r="AE40" s="10" t="e">
        <f t="shared" si="17"/>
        <v>#REF!</v>
      </c>
      <c r="AF40" s="10" t="e">
        <f t="shared" si="18"/>
        <v>#DIV/0!</v>
      </c>
      <c r="AG40" s="10" t="e">
        <f t="shared" ref="AG40:AG43" si="153">100*((O40/O39)-1)</f>
        <v>#REF!</v>
      </c>
      <c r="AH40" s="10" t="e">
        <f t="shared" ref="AH40:AH43" si="154">100*((P40/P39)-1)</f>
        <v>#REF!</v>
      </c>
      <c r="AI40" s="47" t="e">
        <f t="shared" si="6"/>
        <v>#REF!</v>
      </c>
      <c r="AK40" s="50" t="e">
        <f t="shared" ref="AK40" si="155">P40-C40</f>
        <v>#REF!</v>
      </c>
      <c r="AL40" s="51" t="e">
        <f t="shared" ref="AL40" si="156">D40+($AK40*(D40/$C40))</f>
        <v>#REF!</v>
      </c>
      <c r="AM40" s="51" t="e">
        <f t="shared" ref="AM40" si="157">E40+($AK40*(E40/$C40))</f>
        <v>#REF!</v>
      </c>
      <c r="AN40" s="51" t="e">
        <f t="shared" si="23"/>
        <v>#REF!</v>
      </c>
      <c r="AO40" s="51" t="e">
        <f t="shared" si="24"/>
        <v>#REF!</v>
      </c>
      <c r="AQ40" s="10" t="e">
        <f t="shared" si="121"/>
        <v>#REF!</v>
      </c>
      <c r="AR40" s="10" t="e">
        <f t="shared" si="122"/>
        <v>#REF!</v>
      </c>
      <c r="AU40" s="67" t="e">
        <f t="shared" si="89"/>
        <v>#REF!</v>
      </c>
      <c r="AV40" s="51" t="e">
        <f t="shared" si="99"/>
        <v>#REF!</v>
      </c>
      <c r="AW40" s="51" t="e">
        <f t="shared" si="100"/>
        <v>#REF!</v>
      </c>
      <c r="AY40" s="10" t="e">
        <f t="shared" si="29"/>
        <v>#REF!</v>
      </c>
      <c r="AZ40" s="10" t="e">
        <f t="shared" si="30"/>
        <v>#REF!</v>
      </c>
      <c r="BC40" s="62" t="e">
        <f t="shared" si="83"/>
        <v>#REF!</v>
      </c>
      <c r="BD40" s="71" t="e">
        <f t="shared" si="118"/>
        <v>#REF!</v>
      </c>
      <c r="BE40" s="71" t="e">
        <f t="shared" si="119"/>
        <v>#REF!</v>
      </c>
      <c r="BG40" s="10" t="e">
        <f t="shared" si="33"/>
        <v>#REF!</v>
      </c>
      <c r="BH40" s="10" t="e">
        <f t="shared" si="34"/>
        <v>#REF!</v>
      </c>
      <c r="BJ40" s="50" t="e">
        <f t="shared" si="5"/>
        <v>#REF!</v>
      </c>
    </row>
    <row r="41" spans="1:62" x14ac:dyDescent="0.35">
      <c r="A41" s="5">
        <v>47574</v>
      </c>
      <c r="B41" s="5" t="s">
        <v>2321</v>
      </c>
      <c r="C41" s="32" t="e">
        <f t="shared" si="90"/>
        <v>#REF!</v>
      </c>
      <c r="D41" s="55" t="e">
        <f>D40*(1+#REF!/100)</f>
        <v>#REF!</v>
      </c>
      <c r="E41" s="41" t="e">
        <f>E39*(D41/D39)</f>
        <v>#REF!</v>
      </c>
      <c r="F41" s="32">
        <f t="shared" si="102"/>
        <v>11</v>
      </c>
      <c r="G41" s="32">
        <f t="shared" si="91"/>
        <v>481.34077131822971</v>
      </c>
      <c r="H41" s="32">
        <f t="shared" si="92"/>
        <v>291.68204348903595</v>
      </c>
      <c r="I41" s="32">
        <f t="shared" si="93"/>
        <v>245.90235056474774</v>
      </c>
      <c r="J41" s="32">
        <f t="shared" si="94"/>
        <v>52.319649056329304</v>
      </c>
      <c r="K41" s="32" t="e">
        <f t="shared" si="103"/>
        <v>#REF!</v>
      </c>
      <c r="L41" s="32" t="e">
        <f t="shared" si="95"/>
        <v>#REF!</v>
      </c>
      <c r="M41" s="32">
        <f t="shared" si="142"/>
        <v>0</v>
      </c>
      <c r="N41" s="32">
        <f t="shared" si="142"/>
        <v>13.079912264082326</v>
      </c>
      <c r="O41" s="32" t="e">
        <f t="shared" si="97"/>
        <v>#REF!</v>
      </c>
      <c r="P41" s="77" t="e">
        <f t="shared" si="143"/>
        <v>#REF!</v>
      </c>
      <c r="Q41" s="77"/>
      <c r="R41" s="75">
        <f>'[2]EPC calculation'!P41</f>
        <v>1691.64731039357</v>
      </c>
      <c r="T41" s="62" t="e">
        <f t="shared" si="98"/>
        <v>#REF!</v>
      </c>
      <c r="V41" s="10" t="e">
        <f t="shared" si="144"/>
        <v>#REF!</v>
      </c>
      <c r="W41" s="44" t="e">
        <f t="shared" si="145"/>
        <v>#REF!</v>
      </c>
      <c r="X41" s="44" t="e">
        <f t="shared" si="146"/>
        <v>#REF!</v>
      </c>
      <c r="Y41" s="10">
        <f t="shared" si="147"/>
        <v>0</v>
      </c>
      <c r="Z41" s="10">
        <f t="shared" si="148"/>
        <v>1.1249999999999982</v>
      </c>
      <c r="AA41" s="10">
        <f t="shared" si="149"/>
        <v>1.1249999999999982</v>
      </c>
      <c r="AB41" s="10">
        <f t="shared" si="150"/>
        <v>1.1249999999999982</v>
      </c>
      <c r="AC41" s="10">
        <f t="shared" si="151"/>
        <v>1.1249999999999982</v>
      </c>
      <c r="AD41" s="10" t="e">
        <f t="shared" si="152"/>
        <v>#REF!</v>
      </c>
      <c r="AE41" s="10" t="e">
        <f t="shared" si="17"/>
        <v>#REF!</v>
      </c>
      <c r="AF41" s="10" t="e">
        <f t="shared" si="18"/>
        <v>#DIV/0!</v>
      </c>
      <c r="AG41" s="10" t="e">
        <f t="shared" si="153"/>
        <v>#REF!</v>
      </c>
      <c r="AH41" s="10" t="e">
        <f t="shared" si="154"/>
        <v>#REF!</v>
      </c>
      <c r="AI41" s="47" t="e">
        <f t="shared" si="6"/>
        <v>#REF!</v>
      </c>
      <c r="AK41" s="50" t="e">
        <f t="shared" si="75"/>
        <v>#REF!</v>
      </c>
      <c r="AL41" s="51" t="e">
        <f t="shared" si="76"/>
        <v>#REF!</v>
      </c>
      <c r="AM41" s="51" t="e">
        <f t="shared" si="77"/>
        <v>#REF!</v>
      </c>
      <c r="AN41" s="51" t="e">
        <f t="shared" si="23"/>
        <v>#REF!</v>
      </c>
      <c r="AO41" s="51" t="e">
        <f t="shared" si="24"/>
        <v>#REF!</v>
      </c>
      <c r="AQ41" s="10" t="e">
        <f t="shared" si="121"/>
        <v>#REF!</v>
      </c>
      <c r="AR41" s="10" t="e">
        <f t="shared" si="122"/>
        <v>#REF!</v>
      </c>
      <c r="AU41" s="67" t="e">
        <f t="shared" si="89"/>
        <v>#REF!</v>
      </c>
      <c r="AV41" s="51" t="e">
        <f t="shared" si="99"/>
        <v>#REF!</v>
      </c>
      <c r="AW41" s="51" t="e">
        <f t="shared" si="100"/>
        <v>#REF!</v>
      </c>
      <c r="AY41" s="10" t="e">
        <f t="shared" ref="AY41:AY43" si="158">100*((AV41/AV39)-1)</f>
        <v>#REF!</v>
      </c>
      <c r="AZ41" s="10" t="e">
        <f t="shared" ref="AZ41:AZ43" si="159">100*((AW41/AW39)-1)</f>
        <v>#REF!</v>
      </c>
      <c r="BC41" s="62" t="e">
        <f t="shared" si="83"/>
        <v>#REF!</v>
      </c>
      <c r="BD41" s="71" t="e">
        <f t="shared" si="118"/>
        <v>#REF!</v>
      </c>
      <c r="BE41" s="71" t="e">
        <f t="shared" si="119"/>
        <v>#REF!</v>
      </c>
      <c r="BG41" s="10" t="e">
        <f t="shared" ref="BG41:BG43" si="160">100*((BD41/BD39)-1)</f>
        <v>#REF!</v>
      </c>
      <c r="BH41" s="10" t="e">
        <f t="shared" ref="BH41:BH43" si="161">100*((BE41/BE39)-1)</f>
        <v>#REF!</v>
      </c>
      <c r="BJ41" s="50" t="e">
        <f t="shared" si="5"/>
        <v>#REF!</v>
      </c>
    </row>
    <row r="42" spans="1:62" x14ac:dyDescent="0.35">
      <c r="A42" s="5">
        <v>47665</v>
      </c>
      <c r="B42" s="5" t="s">
        <v>2322</v>
      </c>
      <c r="C42" s="32" t="e">
        <f t="shared" ref="C42:C43" si="162">+D42+E42</f>
        <v>#REF!</v>
      </c>
      <c r="D42" s="55" t="e">
        <f>D41*(1+#REF!/100)</f>
        <v>#REF!</v>
      </c>
      <c r="E42" s="41" t="e">
        <f t="shared" ref="E42:E43" si="163">E40*(D42/D40)</f>
        <v>#REF!</v>
      </c>
      <c r="F42" s="32">
        <f t="shared" si="102"/>
        <v>11</v>
      </c>
      <c r="G42" s="32">
        <f t="shared" si="91"/>
        <v>486.75585499555979</v>
      </c>
      <c r="H42" s="32">
        <f t="shared" si="92"/>
        <v>294.96346647828761</v>
      </c>
      <c r="I42" s="32">
        <f t="shared" si="93"/>
        <v>248.66875200860113</v>
      </c>
      <c r="J42" s="32">
        <f t="shared" si="94"/>
        <v>52.908245108213009</v>
      </c>
      <c r="K42" s="32" t="e">
        <f t="shared" si="103"/>
        <v>#REF!</v>
      </c>
      <c r="L42" s="32" t="e">
        <f t="shared" si="95"/>
        <v>#REF!</v>
      </c>
      <c r="M42" s="32">
        <f t="shared" si="142"/>
        <v>0</v>
      </c>
      <c r="N42" s="32">
        <f t="shared" si="142"/>
        <v>13.227061277053252</v>
      </c>
      <c r="O42" s="32" t="e">
        <f t="shared" si="97"/>
        <v>#REF!</v>
      </c>
      <c r="P42" s="77" t="e">
        <f t="shared" si="143"/>
        <v>#REF!</v>
      </c>
      <c r="Q42" s="77"/>
      <c r="R42" s="75">
        <f>'[2]EPC calculation'!P42</f>
        <v>1705.2101546271022</v>
      </c>
      <c r="T42" s="62" t="e">
        <f t="shared" si="98"/>
        <v>#REF!</v>
      </c>
      <c r="V42" s="10" t="e">
        <f t="shared" si="144"/>
        <v>#REF!</v>
      </c>
      <c r="W42" s="44" t="e">
        <f t="shared" si="145"/>
        <v>#REF!</v>
      </c>
      <c r="X42" s="44" t="e">
        <f t="shared" si="146"/>
        <v>#REF!</v>
      </c>
      <c r="Y42" s="10">
        <f t="shared" si="147"/>
        <v>0</v>
      </c>
      <c r="Z42" s="10">
        <f t="shared" si="148"/>
        <v>1.1249999999999982</v>
      </c>
      <c r="AA42" s="10">
        <f t="shared" si="149"/>
        <v>1.1249999999999982</v>
      </c>
      <c r="AB42" s="10">
        <f t="shared" si="150"/>
        <v>1.1249999999999982</v>
      </c>
      <c r="AC42" s="10">
        <f t="shared" si="151"/>
        <v>1.1249999999999982</v>
      </c>
      <c r="AD42" s="10" t="e">
        <f t="shared" si="152"/>
        <v>#REF!</v>
      </c>
      <c r="AE42" s="10" t="e">
        <f t="shared" si="17"/>
        <v>#REF!</v>
      </c>
      <c r="AF42" s="10" t="e">
        <f t="shared" si="18"/>
        <v>#DIV/0!</v>
      </c>
      <c r="AG42" s="10" t="e">
        <f t="shared" si="153"/>
        <v>#REF!</v>
      </c>
      <c r="AH42" s="10" t="e">
        <f t="shared" si="154"/>
        <v>#REF!</v>
      </c>
      <c r="AI42" s="47" t="e">
        <f t="shared" si="6"/>
        <v>#REF!</v>
      </c>
      <c r="AK42" s="50" t="e">
        <f t="shared" ref="AK42:AK43" si="164">P42-C42</f>
        <v>#REF!</v>
      </c>
      <c r="AL42" s="51" t="e">
        <f t="shared" ref="AL42:AL43" si="165">D42+($AK42*(D42/$C42))</f>
        <v>#REF!</v>
      </c>
      <c r="AM42" s="51" t="e">
        <f t="shared" ref="AM42:AM43" si="166">E42+($AK42*(E42/$C42))</f>
        <v>#REF!</v>
      </c>
      <c r="AN42" s="51" t="e">
        <f t="shared" si="23"/>
        <v>#REF!</v>
      </c>
      <c r="AO42" s="51" t="e">
        <f t="shared" si="24"/>
        <v>#REF!</v>
      </c>
      <c r="AQ42" s="10" t="e">
        <f t="shared" si="121"/>
        <v>#REF!</v>
      </c>
      <c r="AR42" s="10" t="e">
        <f t="shared" si="122"/>
        <v>#REF!</v>
      </c>
      <c r="AU42" s="67" t="e">
        <f t="shared" si="89"/>
        <v>#REF!</v>
      </c>
      <c r="AV42" s="51" t="e">
        <f t="shared" si="99"/>
        <v>#REF!</v>
      </c>
      <c r="AW42" s="51" t="e">
        <f t="shared" si="100"/>
        <v>#REF!</v>
      </c>
      <c r="AY42" s="10" t="e">
        <f t="shared" si="158"/>
        <v>#REF!</v>
      </c>
      <c r="AZ42" s="10" t="e">
        <f t="shared" si="159"/>
        <v>#REF!</v>
      </c>
      <c r="BC42" s="62" t="e">
        <f t="shared" si="83"/>
        <v>#REF!</v>
      </c>
      <c r="BD42" s="71" t="e">
        <f t="shared" si="118"/>
        <v>#REF!</v>
      </c>
      <c r="BE42" s="71" t="e">
        <f t="shared" si="119"/>
        <v>#REF!</v>
      </c>
      <c r="BG42" s="10" t="e">
        <f t="shared" si="160"/>
        <v>#REF!</v>
      </c>
      <c r="BH42" s="10" t="e">
        <f t="shared" si="161"/>
        <v>#REF!</v>
      </c>
      <c r="BJ42" s="50" t="e">
        <f t="shared" si="5"/>
        <v>#REF!</v>
      </c>
    </row>
    <row r="43" spans="1:62" x14ac:dyDescent="0.35">
      <c r="A43" s="5">
        <v>47757</v>
      </c>
      <c r="B43" s="5" t="s">
        <v>2323</v>
      </c>
      <c r="C43" s="32" t="e">
        <f t="shared" si="162"/>
        <v>#REF!</v>
      </c>
      <c r="D43" s="55" t="e">
        <f>D42*(1+#REF!/100)</f>
        <v>#REF!</v>
      </c>
      <c r="E43" s="41" t="e">
        <f t="shared" si="163"/>
        <v>#REF!</v>
      </c>
      <c r="F43" s="32">
        <f t="shared" si="102"/>
        <v>11</v>
      </c>
      <c r="G43" s="32">
        <f t="shared" si="91"/>
        <v>492.23185836425984</v>
      </c>
      <c r="H43" s="32">
        <f t="shared" si="92"/>
        <v>298.28180547616836</v>
      </c>
      <c r="I43" s="32">
        <f t="shared" si="93"/>
        <v>251.46627546869789</v>
      </c>
      <c r="J43" s="32">
        <f t="shared" si="94"/>
        <v>53.503462865680405</v>
      </c>
      <c r="K43" s="32" t="e">
        <f t="shared" si="103"/>
        <v>#REF!</v>
      </c>
      <c r="L43" s="32" t="e">
        <f t="shared" si="95"/>
        <v>#REF!</v>
      </c>
      <c r="M43" s="32">
        <f t="shared" si="142"/>
        <v>0</v>
      </c>
      <c r="N43" s="32">
        <f t="shared" si="142"/>
        <v>13.375865716420101</v>
      </c>
      <c r="O43" s="32" t="e">
        <f t="shared" si="97"/>
        <v>#REF!</v>
      </c>
      <c r="P43" s="77" t="e">
        <f t="shared" si="143"/>
        <v>#REF!</v>
      </c>
      <c r="Q43" s="77"/>
      <c r="R43" s="75">
        <f>'[2]EPC calculation'!P43</f>
        <v>1719.478484737682</v>
      </c>
      <c r="T43" s="62" t="e">
        <f t="shared" si="98"/>
        <v>#REF!</v>
      </c>
      <c r="V43" s="10" t="e">
        <f t="shared" si="144"/>
        <v>#REF!</v>
      </c>
      <c r="W43" s="44" t="e">
        <f t="shared" si="145"/>
        <v>#REF!</v>
      </c>
      <c r="X43" s="44" t="e">
        <f t="shared" si="146"/>
        <v>#REF!</v>
      </c>
      <c r="Y43" s="10">
        <f t="shared" si="147"/>
        <v>0</v>
      </c>
      <c r="Z43" s="10">
        <f t="shared" si="148"/>
        <v>1.1249999999999982</v>
      </c>
      <c r="AA43" s="10">
        <f t="shared" si="149"/>
        <v>1.1249999999999982</v>
      </c>
      <c r="AB43" s="10">
        <f t="shared" si="150"/>
        <v>1.1249999999999982</v>
      </c>
      <c r="AC43" s="10">
        <f t="shared" si="151"/>
        <v>1.1249999999999982</v>
      </c>
      <c r="AD43" s="10" t="e">
        <f t="shared" si="152"/>
        <v>#REF!</v>
      </c>
      <c r="AE43" s="10" t="e">
        <f t="shared" si="17"/>
        <v>#REF!</v>
      </c>
      <c r="AF43" s="10" t="e">
        <f t="shared" si="18"/>
        <v>#DIV/0!</v>
      </c>
      <c r="AG43" s="10" t="e">
        <f t="shared" si="153"/>
        <v>#REF!</v>
      </c>
      <c r="AH43" s="10" t="e">
        <f t="shared" si="154"/>
        <v>#REF!</v>
      </c>
      <c r="AI43" s="47" t="e">
        <f t="shared" si="6"/>
        <v>#REF!</v>
      </c>
      <c r="AK43" s="50" t="e">
        <f t="shared" si="164"/>
        <v>#REF!</v>
      </c>
      <c r="AL43" s="51" t="e">
        <f t="shared" si="165"/>
        <v>#REF!</v>
      </c>
      <c r="AM43" s="51" t="e">
        <f t="shared" si="166"/>
        <v>#REF!</v>
      </c>
      <c r="AN43" s="51" t="e">
        <f t="shared" si="23"/>
        <v>#REF!</v>
      </c>
      <c r="AO43" s="51" t="e">
        <f t="shared" si="24"/>
        <v>#REF!</v>
      </c>
      <c r="AQ43" s="10" t="e">
        <f t="shared" si="121"/>
        <v>#REF!</v>
      </c>
      <c r="AR43" s="10" t="e">
        <f t="shared" si="122"/>
        <v>#REF!</v>
      </c>
      <c r="AU43" s="67" t="e">
        <f t="shared" si="89"/>
        <v>#REF!</v>
      </c>
      <c r="AV43" s="51" t="e">
        <f t="shared" si="99"/>
        <v>#REF!</v>
      </c>
      <c r="AW43" s="51" t="e">
        <f t="shared" si="100"/>
        <v>#REF!</v>
      </c>
      <c r="AY43" s="10" t="e">
        <f t="shared" si="158"/>
        <v>#REF!</v>
      </c>
      <c r="AZ43" s="10" t="e">
        <f t="shared" si="159"/>
        <v>#REF!</v>
      </c>
      <c r="BC43" s="62" t="e">
        <f t="shared" si="83"/>
        <v>#REF!</v>
      </c>
      <c r="BD43" s="71" t="e">
        <f t="shared" si="118"/>
        <v>#REF!</v>
      </c>
      <c r="BE43" s="71" t="e">
        <f t="shared" si="119"/>
        <v>#REF!</v>
      </c>
      <c r="BG43" s="10" t="e">
        <f t="shared" si="160"/>
        <v>#REF!</v>
      </c>
      <c r="BH43" s="10" t="e">
        <f t="shared" si="161"/>
        <v>#REF!</v>
      </c>
      <c r="BJ43" s="50" t="e">
        <f t="shared" si="5"/>
        <v>#REF!</v>
      </c>
    </row>
    <row r="44" spans="1:62" x14ac:dyDescent="0.35">
      <c r="A44" s="5">
        <v>47849</v>
      </c>
      <c r="B44" s="5" t="s">
        <v>2820</v>
      </c>
      <c r="C44" s="32" t="e">
        <f t="shared" ref="C44:C65" si="167">+D44+E44</f>
        <v>#REF!</v>
      </c>
      <c r="D44" s="55" t="e">
        <f>D43*(1+#REF!/100)</f>
        <v>#REF!</v>
      </c>
      <c r="E44" s="41" t="e">
        <f t="shared" ref="E44:E63" si="168">E42*(D44/D42)</f>
        <v>#REF!</v>
      </c>
      <c r="F44" s="32">
        <f t="shared" si="102"/>
        <v>11</v>
      </c>
      <c r="G44" s="32">
        <f t="shared" si="91"/>
        <v>497.76946677085778</v>
      </c>
      <c r="H44" s="32">
        <f t="shared" si="92"/>
        <v>301.63747578777526</v>
      </c>
      <c r="I44" s="32">
        <f t="shared" si="93"/>
        <v>254.29527106772073</v>
      </c>
      <c r="J44" s="32">
        <f t="shared" si="94"/>
        <v>54.105376822919311</v>
      </c>
      <c r="K44" s="32" t="e">
        <f t="shared" si="103"/>
        <v>#REF!</v>
      </c>
      <c r="L44" s="32" t="e">
        <f t="shared" ref="L44:L63" si="169">L43*(1+((V44/3)/100))</f>
        <v>#REF!</v>
      </c>
      <c r="M44" s="32">
        <f t="shared" si="142"/>
        <v>0</v>
      </c>
      <c r="N44" s="32">
        <f t="shared" si="142"/>
        <v>13.526344205729828</v>
      </c>
      <c r="O44" s="32" t="e">
        <f t="shared" si="97"/>
        <v>#REF!</v>
      </c>
      <c r="P44" s="77" t="e">
        <f t="shared" ref="P44:P63" si="170">SUM(D44:O44)</f>
        <v>#REF!</v>
      </c>
      <c r="Q44" s="77"/>
      <c r="R44" s="75">
        <f>'[2]EPC calculation'!P44</f>
        <v>1734.3275392883695</v>
      </c>
      <c r="T44" s="62" t="e">
        <f t="shared" si="98"/>
        <v>#REF!</v>
      </c>
      <c r="V44" s="10"/>
      <c r="W44" s="44"/>
      <c r="X44" s="44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47"/>
      <c r="AK44" s="50" t="e">
        <f t="shared" ref="AK44:AK63" si="171">P44-C44</f>
        <v>#REF!</v>
      </c>
      <c r="AL44" s="51" t="e">
        <f t="shared" ref="AL44:AL63" si="172">D44+($AK44*(D44/$C44))</f>
        <v>#REF!</v>
      </c>
      <c r="AM44" s="51" t="e">
        <f t="shared" ref="AM44:AM63" si="173">E44+($AK44*(E44/$C44))</f>
        <v>#REF!</v>
      </c>
      <c r="AN44" s="51" t="e">
        <f t="shared" ref="AN44:AN63" si="174">$T44*(AL44/($AL44+$AM44))</f>
        <v>#REF!</v>
      </c>
      <c r="AO44" s="51" t="e">
        <f t="shared" ref="AO44:AO63" si="175">$T44*(AM44/($AL44+$AM44))</f>
        <v>#REF!</v>
      </c>
      <c r="AQ44" s="10" t="e">
        <f t="shared" si="121"/>
        <v>#REF!</v>
      </c>
      <c r="AR44" s="10" t="e">
        <f t="shared" si="122"/>
        <v>#REF!</v>
      </c>
      <c r="AU44" s="67" t="e">
        <f t="shared" ref="AU44:AU63" si="176">T44</f>
        <v>#REF!</v>
      </c>
      <c r="AV44" s="51" t="e">
        <f t="shared" ref="AV44:AV63" si="177">$AU44*(AL44/($AL44+$AM44))</f>
        <v>#REF!</v>
      </c>
      <c r="AW44" s="51" t="e">
        <f t="shared" ref="AW44:AW63" si="178">$AU44*(AM44/($AL44+$AM44))</f>
        <v>#REF!</v>
      </c>
      <c r="AY44" s="10" t="e">
        <f t="shared" ref="AY44:AY63" si="179">100*((AV44/AV42)-1)</f>
        <v>#REF!</v>
      </c>
      <c r="AZ44" s="10" t="e">
        <f t="shared" ref="AZ44:AZ63" si="180">100*((AW44/AW42)-1)</f>
        <v>#REF!</v>
      </c>
      <c r="BC44" s="62" t="e">
        <f t="shared" ref="BC44:BC63" si="181">IF(T44&gt;2500,2500,T44)</f>
        <v>#REF!</v>
      </c>
      <c r="BD44" s="71" t="e">
        <f t="shared" ref="BD44:BD63" si="182">$BC44*(AL44/($AL44+$AM44))</f>
        <v>#REF!</v>
      </c>
      <c r="BE44" s="71" t="e">
        <f t="shared" ref="BE44:BE63" si="183">$BC44*(AM44/($AL44+$AM44))</f>
        <v>#REF!</v>
      </c>
      <c r="BG44" s="10" t="e">
        <f t="shared" ref="BG44:BG63" si="184">100*((BD44/BD42)-1)</f>
        <v>#REF!</v>
      </c>
      <c r="BH44" s="10" t="e">
        <f t="shared" ref="BH44:BH63" si="185">100*((BE44/BE42)-1)</f>
        <v>#REF!</v>
      </c>
      <c r="BJ44" s="50" t="e">
        <f t="shared" ref="BJ44:BJ63" si="186">P44</f>
        <v>#REF!</v>
      </c>
    </row>
    <row r="45" spans="1:62" x14ac:dyDescent="0.35">
      <c r="A45" s="5">
        <v>47939</v>
      </c>
      <c r="B45" s="5" t="s">
        <v>2821</v>
      </c>
      <c r="C45" s="32" t="e">
        <f t="shared" si="167"/>
        <v>#REF!</v>
      </c>
      <c r="D45" s="55" t="e">
        <f>D44*(1+#REF!/100)</f>
        <v>#REF!</v>
      </c>
      <c r="E45" s="41" t="e">
        <f t="shared" si="168"/>
        <v>#REF!</v>
      </c>
      <c r="F45" s="32">
        <f t="shared" si="102"/>
        <v>11</v>
      </c>
      <c r="G45" s="32">
        <f t="shared" si="91"/>
        <v>503.36937327202992</v>
      </c>
      <c r="H45" s="32">
        <f t="shared" si="92"/>
        <v>305.03089739038774</v>
      </c>
      <c r="I45" s="32">
        <f t="shared" si="93"/>
        <v>257.15609286723259</v>
      </c>
      <c r="J45" s="32">
        <f t="shared" si="94"/>
        <v>54.714062312177155</v>
      </c>
      <c r="K45" s="32" t="e">
        <f t="shared" si="103"/>
        <v>#REF!</v>
      </c>
      <c r="L45" s="32" t="e">
        <f t="shared" si="169"/>
        <v>#REF!</v>
      </c>
      <c r="M45" s="32">
        <f t="shared" si="142"/>
        <v>0</v>
      </c>
      <c r="N45" s="32">
        <f t="shared" si="142"/>
        <v>13.678515578044289</v>
      </c>
      <c r="O45" s="32" t="e">
        <f t="shared" si="97"/>
        <v>#REF!</v>
      </c>
      <c r="P45" s="77" t="e">
        <f t="shared" si="170"/>
        <v>#REF!</v>
      </c>
      <c r="Q45" s="77"/>
      <c r="R45" s="75">
        <f>'[2]EPC calculation'!P45</f>
        <v>1749.6632169118257</v>
      </c>
      <c r="T45" s="62" t="e">
        <f t="shared" si="98"/>
        <v>#REF!</v>
      </c>
      <c r="V45" s="10"/>
      <c r="W45" s="44"/>
      <c r="X45" s="44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47"/>
      <c r="AK45" s="50" t="e">
        <f t="shared" si="171"/>
        <v>#REF!</v>
      </c>
      <c r="AL45" s="51" t="e">
        <f t="shared" si="172"/>
        <v>#REF!</v>
      </c>
      <c r="AM45" s="51" t="e">
        <f t="shared" si="173"/>
        <v>#REF!</v>
      </c>
      <c r="AN45" s="51" t="e">
        <f t="shared" si="174"/>
        <v>#REF!</v>
      </c>
      <c r="AO45" s="51" t="e">
        <f t="shared" si="175"/>
        <v>#REF!</v>
      </c>
      <c r="AQ45" s="10" t="e">
        <f t="shared" si="121"/>
        <v>#REF!</v>
      </c>
      <c r="AR45" s="10" t="e">
        <f t="shared" si="122"/>
        <v>#REF!</v>
      </c>
      <c r="AU45" s="67" t="e">
        <f t="shared" si="176"/>
        <v>#REF!</v>
      </c>
      <c r="AV45" s="51" t="e">
        <f t="shared" si="177"/>
        <v>#REF!</v>
      </c>
      <c r="AW45" s="51" t="e">
        <f t="shared" si="178"/>
        <v>#REF!</v>
      </c>
      <c r="AY45" s="10" t="e">
        <f t="shared" si="179"/>
        <v>#REF!</v>
      </c>
      <c r="AZ45" s="10" t="e">
        <f t="shared" si="180"/>
        <v>#REF!</v>
      </c>
      <c r="BC45" s="62" t="e">
        <f t="shared" si="181"/>
        <v>#REF!</v>
      </c>
      <c r="BD45" s="71" t="e">
        <f t="shared" si="182"/>
        <v>#REF!</v>
      </c>
      <c r="BE45" s="71" t="e">
        <f t="shared" si="183"/>
        <v>#REF!</v>
      </c>
      <c r="BG45" s="10" t="e">
        <f t="shared" si="184"/>
        <v>#REF!</v>
      </c>
      <c r="BH45" s="10" t="e">
        <f t="shared" si="185"/>
        <v>#REF!</v>
      </c>
      <c r="BJ45" s="50" t="e">
        <f t="shared" si="186"/>
        <v>#REF!</v>
      </c>
    </row>
    <row r="46" spans="1:62" x14ac:dyDescent="0.35">
      <c r="A46" s="5">
        <v>48030</v>
      </c>
      <c r="B46" s="5" t="s">
        <v>2822</v>
      </c>
      <c r="C46" s="32" t="e">
        <f t="shared" si="167"/>
        <v>#REF!</v>
      </c>
      <c r="D46" s="55" t="e">
        <f>D45*(1+#REF!/100)</f>
        <v>#REF!</v>
      </c>
      <c r="E46" s="41" t="e">
        <f t="shared" si="168"/>
        <v>#REF!</v>
      </c>
      <c r="F46" s="32">
        <f t="shared" si="102"/>
        <v>11</v>
      </c>
      <c r="G46" s="32">
        <f t="shared" si="91"/>
        <v>509.03227872134022</v>
      </c>
      <c r="H46" s="32">
        <f t="shared" si="92"/>
        <v>308.46249498602958</v>
      </c>
      <c r="I46" s="32">
        <f t="shared" si="93"/>
        <v>260.04909891198895</v>
      </c>
      <c r="J46" s="32">
        <f t="shared" si="94"/>
        <v>55.329595513189147</v>
      </c>
      <c r="K46" s="32" t="e">
        <f t="shared" si="103"/>
        <v>#REF!</v>
      </c>
      <c r="L46" s="32" t="e">
        <f t="shared" si="169"/>
        <v>#REF!</v>
      </c>
      <c r="M46" s="32">
        <f t="shared" si="142"/>
        <v>0</v>
      </c>
      <c r="N46" s="32">
        <f t="shared" si="142"/>
        <v>13.832398878297287</v>
      </c>
      <c r="O46" s="32" t="e">
        <f t="shared" si="97"/>
        <v>#REF!</v>
      </c>
      <c r="P46" s="77" t="e">
        <f t="shared" si="170"/>
        <v>#REF!</v>
      </c>
      <c r="Q46" s="77"/>
      <c r="R46" s="75">
        <f>'[2]EPC calculation'!P46</f>
        <v>1765.3242425347407</v>
      </c>
      <c r="T46" s="62" t="e">
        <f t="shared" si="98"/>
        <v>#REF!</v>
      </c>
      <c r="V46" s="10"/>
      <c r="W46" s="44"/>
      <c r="X46" s="44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47"/>
      <c r="AK46" s="50" t="e">
        <f t="shared" si="171"/>
        <v>#REF!</v>
      </c>
      <c r="AL46" s="51" t="e">
        <f t="shared" si="172"/>
        <v>#REF!</v>
      </c>
      <c r="AM46" s="51" t="e">
        <f t="shared" si="173"/>
        <v>#REF!</v>
      </c>
      <c r="AN46" s="51" t="e">
        <f t="shared" si="174"/>
        <v>#REF!</v>
      </c>
      <c r="AO46" s="51" t="e">
        <f t="shared" si="175"/>
        <v>#REF!</v>
      </c>
      <c r="AQ46" s="10" t="e">
        <f t="shared" si="121"/>
        <v>#REF!</v>
      </c>
      <c r="AR46" s="10" t="e">
        <f t="shared" si="122"/>
        <v>#REF!</v>
      </c>
      <c r="AU46" s="67" t="e">
        <f t="shared" si="176"/>
        <v>#REF!</v>
      </c>
      <c r="AV46" s="51" t="e">
        <f t="shared" si="177"/>
        <v>#REF!</v>
      </c>
      <c r="AW46" s="51" t="e">
        <f t="shared" si="178"/>
        <v>#REF!</v>
      </c>
      <c r="AY46" s="10" t="e">
        <f t="shared" si="179"/>
        <v>#REF!</v>
      </c>
      <c r="AZ46" s="10" t="e">
        <f t="shared" si="180"/>
        <v>#REF!</v>
      </c>
      <c r="BC46" s="62" t="e">
        <f t="shared" si="181"/>
        <v>#REF!</v>
      </c>
      <c r="BD46" s="71" t="e">
        <f t="shared" si="182"/>
        <v>#REF!</v>
      </c>
      <c r="BE46" s="71" t="e">
        <f t="shared" si="183"/>
        <v>#REF!</v>
      </c>
      <c r="BG46" s="10" t="e">
        <f t="shared" si="184"/>
        <v>#REF!</v>
      </c>
      <c r="BH46" s="10" t="e">
        <f t="shared" si="185"/>
        <v>#REF!</v>
      </c>
      <c r="BJ46" s="50" t="e">
        <f t="shared" si="186"/>
        <v>#REF!</v>
      </c>
    </row>
    <row r="47" spans="1:62" x14ac:dyDescent="0.35">
      <c r="A47" s="5">
        <v>48122</v>
      </c>
      <c r="B47" s="5" t="s">
        <v>2823</v>
      </c>
      <c r="C47" s="32" t="e">
        <f t="shared" si="167"/>
        <v>#REF!</v>
      </c>
      <c r="D47" s="55" t="e">
        <f>D46*(1+#REF!/100)</f>
        <v>#REF!</v>
      </c>
      <c r="E47" s="41" t="e">
        <f t="shared" si="168"/>
        <v>#REF!</v>
      </c>
      <c r="F47" s="32">
        <f t="shared" si="102"/>
        <v>11</v>
      </c>
      <c r="G47" s="32">
        <f t="shared" si="91"/>
        <v>514.7588918569553</v>
      </c>
      <c r="H47" s="32">
        <f t="shared" si="92"/>
        <v>311.93269805462239</v>
      </c>
      <c r="I47" s="32">
        <f t="shared" si="93"/>
        <v>262.97465127474879</v>
      </c>
      <c r="J47" s="32">
        <f t="shared" si="94"/>
        <v>55.952053462712527</v>
      </c>
      <c r="K47" s="32" t="e">
        <f t="shared" si="103"/>
        <v>#REF!</v>
      </c>
      <c r="L47" s="32" t="e">
        <f t="shared" si="169"/>
        <v>#REF!</v>
      </c>
      <c r="M47" s="32">
        <f t="shared" si="142"/>
        <v>0</v>
      </c>
      <c r="N47" s="32">
        <f t="shared" si="142"/>
        <v>13.988013365678132</v>
      </c>
      <c r="O47" s="32" t="e">
        <f t="shared" si="97"/>
        <v>#REF!</v>
      </c>
      <c r="P47" s="77" t="e">
        <f t="shared" si="170"/>
        <v>#REF!</v>
      </c>
      <c r="Q47" s="77"/>
      <c r="R47" s="75">
        <f>'[2]EPC calculation'!P47</f>
        <v>1781.147327542511</v>
      </c>
      <c r="T47" s="62" t="e">
        <f t="shared" si="98"/>
        <v>#REF!</v>
      </c>
      <c r="V47" s="10"/>
      <c r="W47" s="44"/>
      <c r="X47" s="44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47"/>
      <c r="AK47" s="50" t="e">
        <f t="shared" si="171"/>
        <v>#REF!</v>
      </c>
      <c r="AL47" s="51" t="e">
        <f t="shared" si="172"/>
        <v>#REF!</v>
      </c>
      <c r="AM47" s="51" t="e">
        <f t="shared" si="173"/>
        <v>#REF!</v>
      </c>
      <c r="AN47" s="51" t="e">
        <f t="shared" si="174"/>
        <v>#REF!</v>
      </c>
      <c r="AO47" s="51" t="e">
        <f t="shared" si="175"/>
        <v>#REF!</v>
      </c>
      <c r="AQ47" s="10" t="e">
        <f t="shared" si="121"/>
        <v>#REF!</v>
      </c>
      <c r="AR47" s="10" t="e">
        <f t="shared" si="122"/>
        <v>#REF!</v>
      </c>
      <c r="AU47" s="67" t="e">
        <f t="shared" si="176"/>
        <v>#REF!</v>
      </c>
      <c r="AV47" s="51" t="e">
        <f t="shared" si="177"/>
        <v>#REF!</v>
      </c>
      <c r="AW47" s="51" t="e">
        <f t="shared" si="178"/>
        <v>#REF!</v>
      </c>
      <c r="AY47" s="10" t="e">
        <f t="shared" si="179"/>
        <v>#REF!</v>
      </c>
      <c r="AZ47" s="10" t="e">
        <f t="shared" si="180"/>
        <v>#REF!</v>
      </c>
      <c r="BC47" s="62" t="e">
        <f t="shared" si="181"/>
        <v>#REF!</v>
      </c>
      <c r="BD47" s="71" t="e">
        <f t="shared" si="182"/>
        <v>#REF!</v>
      </c>
      <c r="BE47" s="71" t="e">
        <f t="shared" si="183"/>
        <v>#REF!</v>
      </c>
      <c r="BG47" s="10" t="e">
        <f t="shared" si="184"/>
        <v>#REF!</v>
      </c>
      <c r="BH47" s="10" t="e">
        <f t="shared" si="185"/>
        <v>#REF!</v>
      </c>
      <c r="BJ47" s="50" t="e">
        <f t="shared" si="186"/>
        <v>#REF!</v>
      </c>
    </row>
    <row r="48" spans="1:62" x14ac:dyDescent="0.35">
      <c r="A48" s="5">
        <v>48214</v>
      </c>
      <c r="B48" s="5" t="s">
        <v>2808</v>
      </c>
      <c r="C48" s="32" t="e">
        <f t="shared" si="167"/>
        <v>#REF!</v>
      </c>
      <c r="D48" s="55" t="e">
        <f>D47*(1+#REF!/100)</f>
        <v>#REF!</v>
      </c>
      <c r="E48" s="41" t="e">
        <f t="shared" si="168"/>
        <v>#REF!</v>
      </c>
      <c r="F48" s="32">
        <f t="shared" si="102"/>
        <v>11</v>
      </c>
      <c r="G48" s="32">
        <f t="shared" si="91"/>
        <v>520.54992939034605</v>
      </c>
      <c r="H48" s="32">
        <f t="shared" si="92"/>
        <v>315.44194090773686</v>
      </c>
      <c r="I48" s="32">
        <f t="shared" si="93"/>
        <v>265.93311610158969</v>
      </c>
      <c r="J48" s="32">
        <f t="shared" si="94"/>
        <v>56.58151406416804</v>
      </c>
      <c r="K48" s="32" t="e">
        <f t="shared" si="103"/>
        <v>#REF!</v>
      </c>
      <c r="L48" s="32" t="e">
        <f t="shared" si="169"/>
        <v>#REF!</v>
      </c>
      <c r="M48" s="32">
        <f t="shared" si="142"/>
        <v>0</v>
      </c>
      <c r="N48" s="32">
        <f t="shared" si="142"/>
        <v>14.14537851604201</v>
      </c>
      <c r="O48" s="32" t="e">
        <f t="shared" si="97"/>
        <v>#REF!</v>
      </c>
      <c r="P48" s="77" t="e">
        <f t="shared" si="170"/>
        <v>#REF!</v>
      </c>
      <c r="Q48" s="77"/>
      <c r="R48" s="75">
        <f>'[2]EPC calculation'!P48</f>
        <v>1797.0999008983308</v>
      </c>
      <c r="T48" s="62" t="e">
        <f t="shared" si="98"/>
        <v>#REF!</v>
      </c>
      <c r="V48" s="10"/>
      <c r="W48" s="44"/>
      <c r="X48" s="44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47"/>
      <c r="AK48" s="50" t="e">
        <f t="shared" si="171"/>
        <v>#REF!</v>
      </c>
      <c r="AL48" s="51" t="e">
        <f t="shared" si="172"/>
        <v>#REF!</v>
      </c>
      <c r="AM48" s="51" t="e">
        <f t="shared" si="173"/>
        <v>#REF!</v>
      </c>
      <c r="AN48" s="51" t="e">
        <f t="shared" si="174"/>
        <v>#REF!</v>
      </c>
      <c r="AO48" s="51" t="e">
        <f t="shared" si="175"/>
        <v>#REF!</v>
      </c>
      <c r="AQ48" s="10" t="e">
        <f t="shared" si="121"/>
        <v>#REF!</v>
      </c>
      <c r="AR48" s="10" t="e">
        <f t="shared" si="122"/>
        <v>#REF!</v>
      </c>
      <c r="AU48" s="67" t="e">
        <f t="shared" si="176"/>
        <v>#REF!</v>
      </c>
      <c r="AV48" s="51" t="e">
        <f t="shared" si="177"/>
        <v>#REF!</v>
      </c>
      <c r="AW48" s="51" t="e">
        <f t="shared" si="178"/>
        <v>#REF!</v>
      </c>
      <c r="AY48" s="10" t="e">
        <f t="shared" si="179"/>
        <v>#REF!</v>
      </c>
      <c r="AZ48" s="10" t="e">
        <f t="shared" si="180"/>
        <v>#REF!</v>
      </c>
      <c r="BC48" s="62" t="e">
        <f t="shared" si="181"/>
        <v>#REF!</v>
      </c>
      <c r="BD48" s="71" t="e">
        <f t="shared" si="182"/>
        <v>#REF!</v>
      </c>
      <c r="BE48" s="71" t="e">
        <f t="shared" si="183"/>
        <v>#REF!</v>
      </c>
      <c r="BG48" s="10" t="e">
        <f t="shared" si="184"/>
        <v>#REF!</v>
      </c>
      <c r="BH48" s="10" t="e">
        <f t="shared" si="185"/>
        <v>#REF!</v>
      </c>
      <c r="BJ48" s="50" t="e">
        <f t="shared" si="186"/>
        <v>#REF!</v>
      </c>
    </row>
    <row r="49" spans="1:62" x14ac:dyDescent="0.35">
      <c r="A49" s="5">
        <v>48305</v>
      </c>
      <c r="B49" s="5" t="s">
        <v>2809</v>
      </c>
      <c r="C49" s="32" t="e">
        <f t="shared" si="167"/>
        <v>#REF!</v>
      </c>
      <c r="D49" s="55" t="e">
        <f>D48*(1+#REF!/100)</f>
        <v>#REF!</v>
      </c>
      <c r="E49" s="41" t="e">
        <f t="shared" si="168"/>
        <v>#REF!</v>
      </c>
      <c r="F49" s="32">
        <f t="shared" si="102"/>
        <v>11</v>
      </c>
      <c r="G49" s="32">
        <f t="shared" si="91"/>
        <v>526.40611609598739</v>
      </c>
      <c r="H49" s="32">
        <f t="shared" si="92"/>
        <v>318.99066274294887</v>
      </c>
      <c r="I49" s="32">
        <f t="shared" si="93"/>
        <v>268.92486365773254</v>
      </c>
      <c r="J49" s="32">
        <f t="shared" si="94"/>
        <v>57.218056097389926</v>
      </c>
      <c r="K49" s="32" t="e">
        <f t="shared" si="103"/>
        <v>#REF!</v>
      </c>
      <c r="L49" s="32" t="e">
        <f t="shared" si="169"/>
        <v>#REF!</v>
      </c>
      <c r="M49" s="32">
        <f t="shared" si="142"/>
        <v>0</v>
      </c>
      <c r="N49" s="32">
        <f t="shared" si="142"/>
        <v>14.304514024347482</v>
      </c>
      <c r="O49" s="32" t="e">
        <f t="shared" si="97"/>
        <v>#REF!</v>
      </c>
      <c r="P49" s="77" t="e">
        <f t="shared" si="170"/>
        <v>#REF!</v>
      </c>
      <c r="Q49" s="77"/>
      <c r="R49" s="75">
        <f>'[2]EPC calculation'!P49</f>
        <v>1813.1478539341965</v>
      </c>
      <c r="T49" s="62" t="e">
        <f t="shared" si="98"/>
        <v>#REF!</v>
      </c>
      <c r="V49" s="10"/>
      <c r="W49" s="44"/>
      <c r="X49" s="44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47"/>
      <c r="AK49" s="50" t="e">
        <f t="shared" si="171"/>
        <v>#REF!</v>
      </c>
      <c r="AL49" s="51" t="e">
        <f t="shared" si="172"/>
        <v>#REF!</v>
      </c>
      <c r="AM49" s="51" t="e">
        <f t="shared" si="173"/>
        <v>#REF!</v>
      </c>
      <c r="AN49" s="51" t="e">
        <f t="shared" si="174"/>
        <v>#REF!</v>
      </c>
      <c r="AO49" s="51" t="e">
        <f t="shared" si="175"/>
        <v>#REF!</v>
      </c>
      <c r="AQ49" s="10" t="e">
        <f t="shared" si="121"/>
        <v>#REF!</v>
      </c>
      <c r="AR49" s="10" t="e">
        <f t="shared" si="122"/>
        <v>#REF!</v>
      </c>
      <c r="AU49" s="67" t="e">
        <f t="shared" si="176"/>
        <v>#REF!</v>
      </c>
      <c r="AV49" s="51" t="e">
        <f t="shared" si="177"/>
        <v>#REF!</v>
      </c>
      <c r="AW49" s="51" t="e">
        <f t="shared" si="178"/>
        <v>#REF!</v>
      </c>
      <c r="AY49" s="10" t="e">
        <f t="shared" si="179"/>
        <v>#REF!</v>
      </c>
      <c r="AZ49" s="10" t="e">
        <f t="shared" si="180"/>
        <v>#REF!</v>
      </c>
      <c r="BC49" s="62" t="e">
        <f t="shared" si="181"/>
        <v>#REF!</v>
      </c>
      <c r="BD49" s="71" t="e">
        <f t="shared" si="182"/>
        <v>#REF!</v>
      </c>
      <c r="BE49" s="71" t="e">
        <f t="shared" si="183"/>
        <v>#REF!</v>
      </c>
      <c r="BG49" s="10" t="e">
        <f t="shared" si="184"/>
        <v>#REF!</v>
      </c>
      <c r="BH49" s="10" t="e">
        <f t="shared" si="185"/>
        <v>#REF!</v>
      </c>
      <c r="BJ49" s="50" t="e">
        <f t="shared" si="186"/>
        <v>#REF!</v>
      </c>
    </row>
    <row r="50" spans="1:62" x14ac:dyDescent="0.35">
      <c r="A50" s="5">
        <v>48396</v>
      </c>
      <c r="B50" s="5" t="s">
        <v>2810</v>
      </c>
      <c r="C50" s="32" t="e">
        <f t="shared" si="167"/>
        <v>#REF!</v>
      </c>
      <c r="D50" s="55" t="e">
        <f>D49*(1+#REF!/100)</f>
        <v>#REF!</v>
      </c>
      <c r="E50" s="41" t="e">
        <f t="shared" si="168"/>
        <v>#REF!</v>
      </c>
      <c r="F50" s="32">
        <f t="shared" si="102"/>
        <v>11</v>
      </c>
      <c r="G50" s="32">
        <f t="shared" si="91"/>
        <v>532.32818490206728</v>
      </c>
      <c r="H50" s="32">
        <f t="shared" si="92"/>
        <v>322.57930769880704</v>
      </c>
      <c r="I50" s="32">
        <f t="shared" si="93"/>
        <v>271.95026837388201</v>
      </c>
      <c r="J50" s="32">
        <f t="shared" si="94"/>
        <v>57.86175922848556</v>
      </c>
      <c r="K50" s="32" t="e">
        <f t="shared" si="103"/>
        <v>#REF!</v>
      </c>
      <c r="L50" s="32" t="e">
        <f t="shared" si="169"/>
        <v>#REF!</v>
      </c>
      <c r="M50" s="32">
        <f t="shared" si="142"/>
        <v>0</v>
      </c>
      <c r="N50" s="32">
        <f t="shared" si="142"/>
        <v>14.46543980712139</v>
      </c>
      <c r="O50" s="32" t="e">
        <f t="shared" si="97"/>
        <v>#REF!</v>
      </c>
      <c r="P50" s="77" t="e">
        <f t="shared" si="170"/>
        <v>#REF!</v>
      </c>
      <c r="Q50" s="77"/>
      <c r="R50" s="75">
        <f>'[2]EPC calculation'!P50</f>
        <v>1829.3257340734385</v>
      </c>
      <c r="T50" s="62" t="e">
        <f t="shared" si="98"/>
        <v>#REF!</v>
      </c>
      <c r="V50" s="10"/>
      <c r="W50" s="44"/>
      <c r="X50" s="44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47"/>
      <c r="AK50" s="50" t="e">
        <f t="shared" si="171"/>
        <v>#REF!</v>
      </c>
      <c r="AL50" s="51" t="e">
        <f t="shared" si="172"/>
        <v>#REF!</v>
      </c>
      <c r="AM50" s="51" t="e">
        <f t="shared" si="173"/>
        <v>#REF!</v>
      </c>
      <c r="AN50" s="51" t="e">
        <f t="shared" si="174"/>
        <v>#REF!</v>
      </c>
      <c r="AO50" s="51" t="e">
        <f t="shared" si="175"/>
        <v>#REF!</v>
      </c>
      <c r="AQ50" s="10" t="e">
        <f t="shared" si="121"/>
        <v>#REF!</v>
      </c>
      <c r="AR50" s="10" t="e">
        <f t="shared" si="122"/>
        <v>#REF!</v>
      </c>
      <c r="AU50" s="67" t="e">
        <f t="shared" si="176"/>
        <v>#REF!</v>
      </c>
      <c r="AV50" s="51" t="e">
        <f t="shared" si="177"/>
        <v>#REF!</v>
      </c>
      <c r="AW50" s="51" t="e">
        <f t="shared" si="178"/>
        <v>#REF!</v>
      </c>
      <c r="AY50" s="10" t="e">
        <f t="shared" si="179"/>
        <v>#REF!</v>
      </c>
      <c r="AZ50" s="10" t="e">
        <f t="shared" si="180"/>
        <v>#REF!</v>
      </c>
      <c r="BC50" s="62" t="e">
        <f t="shared" si="181"/>
        <v>#REF!</v>
      </c>
      <c r="BD50" s="71" t="e">
        <f t="shared" si="182"/>
        <v>#REF!</v>
      </c>
      <c r="BE50" s="71" t="e">
        <f t="shared" si="183"/>
        <v>#REF!</v>
      </c>
      <c r="BG50" s="10" t="e">
        <f t="shared" si="184"/>
        <v>#REF!</v>
      </c>
      <c r="BH50" s="10" t="e">
        <f t="shared" si="185"/>
        <v>#REF!</v>
      </c>
      <c r="BJ50" s="50" t="e">
        <f t="shared" si="186"/>
        <v>#REF!</v>
      </c>
    </row>
    <row r="51" spans="1:62" x14ac:dyDescent="0.35">
      <c r="A51" s="5">
        <v>48488</v>
      </c>
      <c r="B51" s="5" t="s">
        <v>2811</v>
      </c>
      <c r="C51" s="32" t="e">
        <f t="shared" si="167"/>
        <v>#REF!</v>
      </c>
      <c r="D51" s="55" t="e">
        <f>D50*(1+#REF!/100)</f>
        <v>#REF!</v>
      </c>
      <c r="E51" s="41" t="e">
        <f t="shared" si="168"/>
        <v>#REF!</v>
      </c>
      <c r="F51" s="32">
        <f t="shared" si="102"/>
        <v>11</v>
      </c>
      <c r="G51" s="32">
        <f t="shared" si="91"/>
        <v>538.31687698221549</v>
      </c>
      <c r="H51" s="32">
        <f t="shared" si="92"/>
        <v>326.20832491041864</v>
      </c>
      <c r="I51" s="32">
        <f t="shared" si="93"/>
        <v>275.0097088930882</v>
      </c>
      <c r="J51" s="32">
        <f t="shared" si="94"/>
        <v>58.512704019806023</v>
      </c>
      <c r="K51" s="32" t="e">
        <f t="shared" si="103"/>
        <v>#REF!</v>
      </c>
      <c r="L51" s="32" t="e">
        <f t="shared" si="169"/>
        <v>#REF!</v>
      </c>
      <c r="M51" s="32">
        <f t="shared" si="142"/>
        <v>0</v>
      </c>
      <c r="N51" s="32">
        <f t="shared" si="142"/>
        <v>14.628176004951506</v>
      </c>
      <c r="O51" s="32" t="e">
        <f t="shared" si="97"/>
        <v>#REF!</v>
      </c>
      <c r="P51" s="77" t="e">
        <f t="shared" si="170"/>
        <v>#REF!</v>
      </c>
      <c r="Q51" s="77"/>
      <c r="R51" s="75">
        <f>'[2]EPC calculation'!P51</f>
        <v>1845.6698910280318</v>
      </c>
      <c r="T51" s="62" t="e">
        <f t="shared" si="98"/>
        <v>#REF!</v>
      </c>
      <c r="V51" s="10"/>
      <c r="W51" s="44"/>
      <c r="X51" s="44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47"/>
      <c r="AK51" s="50" t="e">
        <f t="shared" si="171"/>
        <v>#REF!</v>
      </c>
      <c r="AL51" s="51" t="e">
        <f t="shared" si="172"/>
        <v>#REF!</v>
      </c>
      <c r="AM51" s="51" t="e">
        <f t="shared" si="173"/>
        <v>#REF!</v>
      </c>
      <c r="AN51" s="51" t="e">
        <f t="shared" si="174"/>
        <v>#REF!</v>
      </c>
      <c r="AO51" s="51" t="e">
        <f t="shared" si="175"/>
        <v>#REF!</v>
      </c>
      <c r="AQ51" s="10" t="e">
        <f t="shared" si="121"/>
        <v>#REF!</v>
      </c>
      <c r="AR51" s="10" t="e">
        <f t="shared" si="122"/>
        <v>#REF!</v>
      </c>
      <c r="AU51" s="67" t="e">
        <f t="shared" si="176"/>
        <v>#REF!</v>
      </c>
      <c r="AV51" s="51" t="e">
        <f t="shared" si="177"/>
        <v>#REF!</v>
      </c>
      <c r="AW51" s="51" t="e">
        <f t="shared" si="178"/>
        <v>#REF!</v>
      </c>
      <c r="AY51" s="10" t="e">
        <f t="shared" si="179"/>
        <v>#REF!</v>
      </c>
      <c r="AZ51" s="10" t="e">
        <f t="shared" si="180"/>
        <v>#REF!</v>
      </c>
      <c r="BC51" s="62" t="e">
        <f t="shared" si="181"/>
        <v>#REF!</v>
      </c>
      <c r="BD51" s="71" t="e">
        <f t="shared" si="182"/>
        <v>#REF!</v>
      </c>
      <c r="BE51" s="71" t="e">
        <f t="shared" si="183"/>
        <v>#REF!</v>
      </c>
      <c r="BG51" s="10" t="e">
        <f t="shared" si="184"/>
        <v>#REF!</v>
      </c>
      <c r="BH51" s="10" t="e">
        <f t="shared" si="185"/>
        <v>#REF!</v>
      </c>
      <c r="BJ51" s="50" t="e">
        <f t="shared" si="186"/>
        <v>#REF!</v>
      </c>
    </row>
    <row r="52" spans="1:62" x14ac:dyDescent="0.35">
      <c r="A52" s="5">
        <v>48580</v>
      </c>
      <c r="B52" s="5" t="s">
        <v>2812</v>
      </c>
      <c r="C52" s="32" t="e">
        <f t="shared" si="167"/>
        <v>#REF!</v>
      </c>
      <c r="D52" s="55" t="e">
        <f>D51*(1+#REF!/100)</f>
        <v>#REF!</v>
      </c>
      <c r="E52" s="41" t="e">
        <f t="shared" si="168"/>
        <v>#REF!</v>
      </c>
      <c r="F52" s="32">
        <f t="shared" si="102"/>
        <v>11</v>
      </c>
      <c r="G52" s="32">
        <f t="shared" si="91"/>
        <v>544.37294184826544</v>
      </c>
      <c r="H52" s="32">
        <f t="shared" si="92"/>
        <v>329.87816856566087</v>
      </c>
      <c r="I52" s="32">
        <f t="shared" si="93"/>
        <v>278.10356811813546</v>
      </c>
      <c r="J52" s="32">
        <f t="shared" si="94"/>
        <v>59.170971940028842</v>
      </c>
      <c r="K52" s="32" t="e">
        <f t="shared" si="103"/>
        <v>#REF!</v>
      </c>
      <c r="L52" s="32" t="e">
        <f t="shared" si="169"/>
        <v>#REF!</v>
      </c>
      <c r="M52" s="32">
        <f t="shared" si="142"/>
        <v>0</v>
      </c>
      <c r="N52" s="32">
        <f t="shared" si="142"/>
        <v>14.792742985007211</v>
      </c>
      <c r="O52" s="32" t="e">
        <f t="shared" si="97"/>
        <v>#REF!</v>
      </c>
      <c r="P52" s="77" t="e">
        <f t="shared" si="170"/>
        <v>#REF!</v>
      </c>
      <c r="Q52" s="77"/>
      <c r="R52" s="75">
        <f>'[2]EPC calculation'!P52</f>
        <v>1862.1821253309638</v>
      </c>
      <c r="T52" s="62" t="e">
        <f t="shared" si="98"/>
        <v>#REF!</v>
      </c>
      <c r="V52" s="10"/>
      <c r="W52" s="44"/>
      <c r="X52" s="44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47"/>
      <c r="AK52" s="50" t="e">
        <f t="shared" si="171"/>
        <v>#REF!</v>
      </c>
      <c r="AL52" s="51" t="e">
        <f t="shared" si="172"/>
        <v>#REF!</v>
      </c>
      <c r="AM52" s="51" t="e">
        <f t="shared" si="173"/>
        <v>#REF!</v>
      </c>
      <c r="AN52" s="51" t="e">
        <f t="shared" si="174"/>
        <v>#REF!</v>
      </c>
      <c r="AO52" s="51" t="e">
        <f t="shared" si="175"/>
        <v>#REF!</v>
      </c>
      <c r="AQ52" s="10" t="e">
        <f t="shared" si="121"/>
        <v>#REF!</v>
      </c>
      <c r="AR52" s="10" t="e">
        <f t="shared" si="122"/>
        <v>#REF!</v>
      </c>
      <c r="AU52" s="67" t="e">
        <f t="shared" si="176"/>
        <v>#REF!</v>
      </c>
      <c r="AV52" s="51" t="e">
        <f t="shared" si="177"/>
        <v>#REF!</v>
      </c>
      <c r="AW52" s="51" t="e">
        <f t="shared" si="178"/>
        <v>#REF!</v>
      </c>
      <c r="AY52" s="10" t="e">
        <f t="shared" si="179"/>
        <v>#REF!</v>
      </c>
      <c r="AZ52" s="10" t="e">
        <f t="shared" si="180"/>
        <v>#REF!</v>
      </c>
      <c r="BC52" s="62" t="e">
        <f t="shared" si="181"/>
        <v>#REF!</v>
      </c>
      <c r="BD52" s="71" t="e">
        <f t="shared" si="182"/>
        <v>#REF!</v>
      </c>
      <c r="BE52" s="71" t="e">
        <f t="shared" si="183"/>
        <v>#REF!</v>
      </c>
      <c r="BG52" s="10" t="e">
        <f t="shared" si="184"/>
        <v>#REF!</v>
      </c>
      <c r="BH52" s="10" t="e">
        <f t="shared" si="185"/>
        <v>#REF!</v>
      </c>
      <c r="BJ52" s="50" t="e">
        <f t="shared" si="186"/>
        <v>#REF!</v>
      </c>
    </row>
    <row r="53" spans="1:62" x14ac:dyDescent="0.35">
      <c r="A53" s="5">
        <v>48670</v>
      </c>
      <c r="B53" s="5" t="s">
        <v>2813</v>
      </c>
      <c r="C53" s="32" t="e">
        <f t="shared" si="167"/>
        <v>#REF!</v>
      </c>
      <c r="D53" s="55" t="e">
        <f>D52*(1+#REF!/100)</f>
        <v>#REF!</v>
      </c>
      <c r="E53" s="41" t="e">
        <f t="shared" si="168"/>
        <v>#REF!</v>
      </c>
      <c r="F53" s="32">
        <f t="shared" si="102"/>
        <v>11</v>
      </c>
      <c r="G53" s="32">
        <f t="shared" si="91"/>
        <v>550.49713744405847</v>
      </c>
      <c r="H53" s="32">
        <f t="shared" si="92"/>
        <v>333.58929796202455</v>
      </c>
      <c r="I53" s="32">
        <f t="shared" si="93"/>
        <v>281.23223325946446</v>
      </c>
      <c r="J53" s="32">
        <f t="shared" si="94"/>
        <v>59.836645374354163</v>
      </c>
      <c r="K53" s="32" t="e">
        <f t="shared" si="103"/>
        <v>#REF!</v>
      </c>
      <c r="L53" s="32" t="e">
        <f t="shared" si="169"/>
        <v>#REF!</v>
      </c>
      <c r="M53" s="32">
        <f t="shared" si="142"/>
        <v>0</v>
      </c>
      <c r="N53" s="32">
        <f t="shared" si="142"/>
        <v>14.959161343588541</v>
      </c>
      <c r="O53" s="32" t="e">
        <f t="shared" si="97"/>
        <v>#REF!</v>
      </c>
      <c r="P53" s="77" t="e">
        <f t="shared" si="170"/>
        <v>#REF!</v>
      </c>
      <c r="Q53" s="77"/>
      <c r="R53" s="75">
        <f>'[2]EPC calculation'!P53</f>
        <v>1878.8642574599005</v>
      </c>
      <c r="T53" s="62" t="e">
        <f t="shared" si="98"/>
        <v>#REF!</v>
      </c>
      <c r="V53" s="10"/>
      <c r="W53" s="44"/>
      <c r="X53" s="44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47"/>
      <c r="AK53" s="50" t="e">
        <f t="shared" si="171"/>
        <v>#REF!</v>
      </c>
      <c r="AL53" s="51" t="e">
        <f t="shared" si="172"/>
        <v>#REF!</v>
      </c>
      <c r="AM53" s="51" t="e">
        <f t="shared" si="173"/>
        <v>#REF!</v>
      </c>
      <c r="AN53" s="51" t="e">
        <f t="shared" si="174"/>
        <v>#REF!</v>
      </c>
      <c r="AO53" s="51" t="e">
        <f t="shared" si="175"/>
        <v>#REF!</v>
      </c>
      <c r="AQ53" s="10" t="e">
        <f t="shared" si="121"/>
        <v>#REF!</v>
      </c>
      <c r="AR53" s="10" t="e">
        <f t="shared" si="122"/>
        <v>#REF!</v>
      </c>
      <c r="AU53" s="67" t="e">
        <f t="shared" si="176"/>
        <v>#REF!</v>
      </c>
      <c r="AV53" s="51" t="e">
        <f t="shared" si="177"/>
        <v>#REF!</v>
      </c>
      <c r="AW53" s="51" t="e">
        <f t="shared" si="178"/>
        <v>#REF!</v>
      </c>
      <c r="AY53" s="10" t="e">
        <f t="shared" si="179"/>
        <v>#REF!</v>
      </c>
      <c r="AZ53" s="10" t="e">
        <f t="shared" si="180"/>
        <v>#REF!</v>
      </c>
      <c r="BC53" s="62" t="e">
        <f t="shared" si="181"/>
        <v>#REF!</v>
      </c>
      <c r="BD53" s="71" t="e">
        <f t="shared" si="182"/>
        <v>#REF!</v>
      </c>
      <c r="BE53" s="71" t="e">
        <f t="shared" si="183"/>
        <v>#REF!</v>
      </c>
      <c r="BG53" s="10" t="e">
        <f t="shared" si="184"/>
        <v>#REF!</v>
      </c>
      <c r="BH53" s="10" t="e">
        <f t="shared" si="185"/>
        <v>#REF!</v>
      </c>
      <c r="BJ53" s="50" t="e">
        <f t="shared" si="186"/>
        <v>#REF!</v>
      </c>
    </row>
    <row r="54" spans="1:62" x14ac:dyDescent="0.35">
      <c r="A54" s="5">
        <v>48761</v>
      </c>
      <c r="B54" s="5" t="s">
        <v>2814</v>
      </c>
      <c r="C54" s="32" t="e">
        <f t="shared" si="167"/>
        <v>#REF!</v>
      </c>
      <c r="D54" s="55" t="e">
        <f>D53*(1+#REF!/100)</f>
        <v>#REF!</v>
      </c>
      <c r="E54" s="41" t="e">
        <f t="shared" si="168"/>
        <v>#REF!</v>
      </c>
      <c r="F54" s="32">
        <f t="shared" si="102"/>
        <v>11</v>
      </c>
      <c r="G54" s="32">
        <f t="shared" si="91"/>
        <v>556.69023024030412</v>
      </c>
      <c r="H54" s="32">
        <f t="shared" si="92"/>
        <v>337.34217756409731</v>
      </c>
      <c r="I54" s="32">
        <f t="shared" si="93"/>
        <v>284.39609588363345</v>
      </c>
      <c r="J54" s="32">
        <f t="shared" si="94"/>
        <v>60.509807634815644</v>
      </c>
      <c r="K54" s="32" t="e">
        <f t="shared" si="103"/>
        <v>#REF!</v>
      </c>
      <c r="L54" s="32" t="e">
        <f t="shared" si="169"/>
        <v>#REF!</v>
      </c>
      <c r="M54" s="32">
        <f t="shared" si="142"/>
        <v>0</v>
      </c>
      <c r="N54" s="32">
        <f t="shared" si="142"/>
        <v>15.127451908703911</v>
      </c>
      <c r="O54" s="32" t="e">
        <f t="shared" si="97"/>
        <v>#REF!</v>
      </c>
      <c r="P54" s="77" t="e">
        <f t="shared" si="170"/>
        <v>#REF!</v>
      </c>
      <c r="Q54" s="77"/>
      <c r="R54" s="75">
        <f>'[2]EPC calculation'!P54</f>
        <v>1895.7181280615619</v>
      </c>
      <c r="T54" s="62" t="e">
        <f t="shared" si="98"/>
        <v>#REF!</v>
      </c>
      <c r="V54" s="10"/>
      <c r="W54" s="44"/>
      <c r="X54" s="44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47"/>
      <c r="AK54" s="50" t="e">
        <f t="shared" si="171"/>
        <v>#REF!</v>
      </c>
      <c r="AL54" s="51" t="e">
        <f t="shared" si="172"/>
        <v>#REF!</v>
      </c>
      <c r="AM54" s="51" t="e">
        <f t="shared" si="173"/>
        <v>#REF!</v>
      </c>
      <c r="AN54" s="51" t="e">
        <f t="shared" si="174"/>
        <v>#REF!</v>
      </c>
      <c r="AO54" s="51" t="e">
        <f t="shared" si="175"/>
        <v>#REF!</v>
      </c>
      <c r="AQ54" s="10" t="e">
        <f t="shared" si="121"/>
        <v>#REF!</v>
      </c>
      <c r="AR54" s="10" t="e">
        <f t="shared" si="122"/>
        <v>#REF!</v>
      </c>
      <c r="AU54" s="67" t="e">
        <f t="shared" si="176"/>
        <v>#REF!</v>
      </c>
      <c r="AV54" s="51" t="e">
        <f t="shared" si="177"/>
        <v>#REF!</v>
      </c>
      <c r="AW54" s="51" t="e">
        <f t="shared" si="178"/>
        <v>#REF!</v>
      </c>
      <c r="AY54" s="10" t="e">
        <f t="shared" si="179"/>
        <v>#REF!</v>
      </c>
      <c r="AZ54" s="10" t="e">
        <f t="shared" si="180"/>
        <v>#REF!</v>
      </c>
      <c r="BC54" s="62" t="e">
        <f t="shared" si="181"/>
        <v>#REF!</v>
      </c>
      <c r="BD54" s="71" t="e">
        <f t="shared" si="182"/>
        <v>#REF!</v>
      </c>
      <c r="BE54" s="71" t="e">
        <f t="shared" si="183"/>
        <v>#REF!</v>
      </c>
      <c r="BG54" s="10" t="e">
        <f t="shared" si="184"/>
        <v>#REF!</v>
      </c>
      <c r="BH54" s="10" t="e">
        <f t="shared" si="185"/>
        <v>#REF!</v>
      </c>
      <c r="BJ54" s="50" t="e">
        <f t="shared" si="186"/>
        <v>#REF!</v>
      </c>
    </row>
    <row r="55" spans="1:62" x14ac:dyDescent="0.35">
      <c r="A55" s="5">
        <v>48853</v>
      </c>
      <c r="B55" s="5" t="s">
        <v>2815</v>
      </c>
      <c r="C55" s="32" t="e">
        <f t="shared" si="167"/>
        <v>#REF!</v>
      </c>
      <c r="D55" s="55" t="e">
        <f>D54*(1+#REF!/100)</f>
        <v>#REF!</v>
      </c>
      <c r="E55" s="41" t="e">
        <f t="shared" si="168"/>
        <v>#REF!</v>
      </c>
      <c r="F55" s="32">
        <f t="shared" si="102"/>
        <v>11</v>
      </c>
      <c r="G55" s="32">
        <f t="shared" si="91"/>
        <v>562.95299533050752</v>
      </c>
      <c r="H55" s="32">
        <f t="shared" si="92"/>
        <v>341.1372770616934</v>
      </c>
      <c r="I55" s="32">
        <f t="shared" si="93"/>
        <v>287.59555196232429</v>
      </c>
      <c r="J55" s="32">
        <f t="shared" si="94"/>
        <v>61.19054297070732</v>
      </c>
      <c r="K55" s="32" t="e">
        <f t="shared" si="103"/>
        <v>#REF!</v>
      </c>
      <c r="L55" s="32" t="e">
        <f t="shared" si="169"/>
        <v>#REF!</v>
      </c>
      <c r="M55" s="32">
        <f t="shared" si="142"/>
        <v>0</v>
      </c>
      <c r="N55" s="32">
        <f t="shared" si="142"/>
        <v>15.29763574267683</v>
      </c>
      <c r="O55" s="32" t="e">
        <f t="shared" si="97"/>
        <v>#REF!</v>
      </c>
      <c r="P55" s="77" t="e">
        <f t="shared" si="170"/>
        <v>#REF!</v>
      </c>
      <c r="Q55" s="77"/>
      <c r="R55" s="75">
        <f>'[2]EPC calculation'!P55</f>
        <v>1912.7455981786272</v>
      </c>
      <c r="T55" s="62" t="e">
        <f t="shared" si="98"/>
        <v>#REF!</v>
      </c>
      <c r="V55" s="10"/>
      <c r="W55" s="44"/>
      <c r="X55" s="44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47"/>
      <c r="AK55" s="50" t="e">
        <f t="shared" si="171"/>
        <v>#REF!</v>
      </c>
      <c r="AL55" s="51" t="e">
        <f t="shared" si="172"/>
        <v>#REF!</v>
      </c>
      <c r="AM55" s="51" t="e">
        <f t="shared" si="173"/>
        <v>#REF!</v>
      </c>
      <c r="AN55" s="51" t="e">
        <f t="shared" si="174"/>
        <v>#REF!</v>
      </c>
      <c r="AO55" s="51" t="e">
        <f t="shared" si="175"/>
        <v>#REF!</v>
      </c>
      <c r="AQ55" s="10" t="e">
        <f t="shared" si="121"/>
        <v>#REF!</v>
      </c>
      <c r="AR55" s="10" t="e">
        <f t="shared" si="122"/>
        <v>#REF!</v>
      </c>
      <c r="AU55" s="67" t="e">
        <f t="shared" si="176"/>
        <v>#REF!</v>
      </c>
      <c r="AV55" s="51" t="e">
        <f t="shared" si="177"/>
        <v>#REF!</v>
      </c>
      <c r="AW55" s="51" t="e">
        <f t="shared" si="178"/>
        <v>#REF!</v>
      </c>
      <c r="AY55" s="10" t="e">
        <f t="shared" si="179"/>
        <v>#REF!</v>
      </c>
      <c r="AZ55" s="10" t="e">
        <f t="shared" si="180"/>
        <v>#REF!</v>
      </c>
      <c r="BC55" s="62" t="e">
        <f t="shared" si="181"/>
        <v>#REF!</v>
      </c>
      <c r="BD55" s="71" t="e">
        <f t="shared" si="182"/>
        <v>#REF!</v>
      </c>
      <c r="BE55" s="71" t="e">
        <f t="shared" si="183"/>
        <v>#REF!</v>
      </c>
      <c r="BG55" s="10" t="e">
        <f t="shared" si="184"/>
        <v>#REF!</v>
      </c>
      <c r="BH55" s="10" t="e">
        <f t="shared" si="185"/>
        <v>#REF!</v>
      </c>
      <c r="BJ55" s="50" t="e">
        <f t="shared" si="186"/>
        <v>#REF!</v>
      </c>
    </row>
    <row r="56" spans="1:62" x14ac:dyDescent="0.35">
      <c r="A56" s="5">
        <v>48945</v>
      </c>
      <c r="B56" s="5" t="s">
        <v>2816</v>
      </c>
      <c r="C56" s="32" t="e">
        <f t="shared" si="167"/>
        <v>#REF!</v>
      </c>
      <c r="D56" s="55" t="e">
        <f>D55*(1+#REF!/100)</f>
        <v>#REF!</v>
      </c>
      <c r="E56" s="41" t="e">
        <f t="shared" si="168"/>
        <v>#REF!</v>
      </c>
      <c r="F56" s="32">
        <f t="shared" si="102"/>
        <v>11</v>
      </c>
      <c r="G56" s="32">
        <f t="shared" si="91"/>
        <v>569.28621652797574</v>
      </c>
      <c r="H56" s="32">
        <f t="shared" si="92"/>
        <v>344.97507142863742</v>
      </c>
      <c r="I56" s="32">
        <f t="shared" si="93"/>
        <v>290.83100192190045</v>
      </c>
      <c r="J56" s="32">
        <f t="shared" si="94"/>
        <v>61.878936579127775</v>
      </c>
      <c r="K56" s="32" t="e">
        <f t="shared" si="103"/>
        <v>#REF!</v>
      </c>
      <c r="L56" s="32" t="e">
        <f t="shared" si="169"/>
        <v>#REF!</v>
      </c>
      <c r="M56" s="32">
        <f t="shared" si="142"/>
        <v>0</v>
      </c>
      <c r="N56" s="32">
        <f t="shared" si="142"/>
        <v>15.469734144781944</v>
      </c>
      <c r="O56" s="32" t="e">
        <f t="shared" si="97"/>
        <v>#REF!</v>
      </c>
      <c r="P56" s="77" t="e">
        <f t="shared" si="170"/>
        <v>#REF!</v>
      </c>
      <c r="Q56" s="77"/>
      <c r="R56" s="75">
        <f>'[2]EPC calculation'!P56</f>
        <v>1929.9485771519153</v>
      </c>
      <c r="T56" s="62" t="e">
        <f t="shared" si="98"/>
        <v>#REF!</v>
      </c>
      <c r="V56" s="10"/>
      <c r="W56" s="44"/>
      <c r="X56" s="44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47"/>
      <c r="AK56" s="50" t="e">
        <f t="shared" si="171"/>
        <v>#REF!</v>
      </c>
      <c r="AL56" s="51" t="e">
        <f t="shared" si="172"/>
        <v>#REF!</v>
      </c>
      <c r="AM56" s="51" t="e">
        <f t="shared" si="173"/>
        <v>#REF!</v>
      </c>
      <c r="AN56" s="51" t="e">
        <f t="shared" si="174"/>
        <v>#REF!</v>
      </c>
      <c r="AO56" s="51" t="e">
        <f t="shared" si="175"/>
        <v>#REF!</v>
      </c>
      <c r="AQ56" s="10" t="e">
        <f t="shared" si="121"/>
        <v>#REF!</v>
      </c>
      <c r="AR56" s="10" t="e">
        <f t="shared" si="122"/>
        <v>#REF!</v>
      </c>
      <c r="AU56" s="67" t="e">
        <f t="shared" si="176"/>
        <v>#REF!</v>
      </c>
      <c r="AV56" s="51" t="e">
        <f t="shared" si="177"/>
        <v>#REF!</v>
      </c>
      <c r="AW56" s="51" t="e">
        <f t="shared" si="178"/>
        <v>#REF!</v>
      </c>
      <c r="AY56" s="10" t="e">
        <f t="shared" si="179"/>
        <v>#REF!</v>
      </c>
      <c r="AZ56" s="10" t="e">
        <f t="shared" si="180"/>
        <v>#REF!</v>
      </c>
      <c r="BC56" s="62" t="e">
        <f t="shared" si="181"/>
        <v>#REF!</v>
      </c>
      <c r="BD56" s="71" t="e">
        <f t="shared" si="182"/>
        <v>#REF!</v>
      </c>
      <c r="BE56" s="71" t="e">
        <f t="shared" si="183"/>
        <v>#REF!</v>
      </c>
      <c r="BG56" s="10" t="e">
        <f t="shared" si="184"/>
        <v>#REF!</v>
      </c>
      <c r="BH56" s="10" t="e">
        <f t="shared" si="185"/>
        <v>#REF!</v>
      </c>
      <c r="BJ56" s="50" t="e">
        <f t="shared" si="186"/>
        <v>#REF!</v>
      </c>
    </row>
    <row r="57" spans="1:62" x14ac:dyDescent="0.35">
      <c r="A57" s="5">
        <v>49035</v>
      </c>
      <c r="B57" s="5" t="s">
        <v>2817</v>
      </c>
      <c r="C57" s="32" t="e">
        <f t="shared" si="167"/>
        <v>#REF!</v>
      </c>
      <c r="D57" s="55" t="e">
        <f>D56*(1+#REF!/100)</f>
        <v>#REF!</v>
      </c>
      <c r="E57" s="41" t="e">
        <f t="shared" si="168"/>
        <v>#REF!</v>
      </c>
      <c r="F57" s="32">
        <f t="shared" si="102"/>
        <v>11</v>
      </c>
      <c r="G57" s="32">
        <f t="shared" si="91"/>
        <v>575.69068646391543</v>
      </c>
      <c r="H57" s="32">
        <f t="shared" si="92"/>
        <v>348.85604098220961</v>
      </c>
      <c r="I57" s="32">
        <f t="shared" si="93"/>
        <v>294.10285069352182</v>
      </c>
      <c r="J57" s="32">
        <f t="shared" si="94"/>
        <v>62.575074615642961</v>
      </c>
      <c r="K57" s="32" t="e">
        <f t="shared" si="103"/>
        <v>#REF!</v>
      </c>
      <c r="L57" s="32" t="e">
        <f t="shared" si="169"/>
        <v>#REF!</v>
      </c>
      <c r="M57" s="32">
        <f t="shared" si="142"/>
        <v>0</v>
      </c>
      <c r="N57" s="32">
        <f t="shared" si="142"/>
        <v>15.64376865391074</v>
      </c>
      <c r="O57" s="32" t="e">
        <f t="shared" si="97"/>
        <v>#REF!</v>
      </c>
      <c r="P57" s="77" t="e">
        <f t="shared" si="170"/>
        <v>#REF!</v>
      </c>
      <c r="Q57" s="77"/>
      <c r="R57" s="75">
        <f>'[2]EPC calculation'!P57</f>
        <v>1947.3289398342347</v>
      </c>
      <c r="T57" s="62" t="e">
        <f t="shared" si="98"/>
        <v>#REF!</v>
      </c>
      <c r="V57" s="10"/>
      <c r="W57" s="44"/>
      <c r="X57" s="44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47"/>
      <c r="AK57" s="50" t="e">
        <f t="shared" si="171"/>
        <v>#REF!</v>
      </c>
      <c r="AL57" s="51" t="e">
        <f t="shared" si="172"/>
        <v>#REF!</v>
      </c>
      <c r="AM57" s="51" t="e">
        <f t="shared" si="173"/>
        <v>#REF!</v>
      </c>
      <c r="AN57" s="51" t="e">
        <f t="shared" si="174"/>
        <v>#REF!</v>
      </c>
      <c r="AO57" s="51" t="e">
        <f t="shared" si="175"/>
        <v>#REF!</v>
      </c>
      <c r="AQ57" s="10" t="e">
        <f t="shared" si="121"/>
        <v>#REF!</v>
      </c>
      <c r="AR57" s="10" t="e">
        <f t="shared" si="122"/>
        <v>#REF!</v>
      </c>
      <c r="AU57" s="67" t="e">
        <f t="shared" si="176"/>
        <v>#REF!</v>
      </c>
      <c r="AV57" s="51" t="e">
        <f t="shared" si="177"/>
        <v>#REF!</v>
      </c>
      <c r="AW57" s="51" t="e">
        <f t="shared" si="178"/>
        <v>#REF!</v>
      </c>
      <c r="AY57" s="10" t="e">
        <f t="shared" si="179"/>
        <v>#REF!</v>
      </c>
      <c r="AZ57" s="10" t="e">
        <f t="shared" si="180"/>
        <v>#REF!</v>
      </c>
      <c r="BC57" s="62" t="e">
        <f t="shared" si="181"/>
        <v>#REF!</v>
      </c>
      <c r="BD57" s="71" t="e">
        <f t="shared" si="182"/>
        <v>#REF!</v>
      </c>
      <c r="BE57" s="71" t="e">
        <f t="shared" si="183"/>
        <v>#REF!</v>
      </c>
      <c r="BG57" s="10" t="e">
        <f t="shared" si="184"/>
        <v>#REF!</v>
      </c>
      <c r="BH57" s="10" t="e">
        <f t="shared" si="185"/>
        <v>#REF!</v>
      </c>
      <c r="BJ57" s="50" t="e">
        <f t="shared" si="186"/>
        <v>#REF!</v>
      </c>
    </row>
    <row r="58" spans="1:62" x14ac:dyDescent="0.35">
      <c r="A58" s="5">
        <v>49126</v>
      </c>
      <c r="B58" s="5" t="s">
        <v>2818</v>
      </c>
      <c r="C58" s="32" t="e">
        <f t="shared" si="167"/>
        <v>#REF!</v>
      </c>
      <c r="D58" s="55" t="e">
        <f>D57*(1+#REF!/100)</f>
        <v>#REF!</v>
      </c>
      <c r="E58" s="41" t="e">
        <f t="shared" si="168"/>
        <v>#REF!</v>
      </c>
      <c r="F58" s="32">
        <f t="shared" si="102"/>
        <v>11</v>
      </c>
      <c r="G58" s="32">
        <f t="shared" si="91"/>
        <v>582.16720668663447</v>
      </c>
      <c r="H58" s="32">
        <f t="shared" si="92"/>
        <v>352.78067144325945</v>
      </c>
      <c r="I58" s="32">
        <f t="shared" si="93"/>
        <v>297.41150776382392</v>
      </c>
      <c r="J58" s="32">
        <f t="shared" si="94"/>
        <v>63.279044205068942</v>
      </c>
      <c r="K58" s="32" t="e">
        <f t="shared" si="103"/>
        <v>#REF!</v>
      </c>
      <c r="L58" s="32" t="e">
        <f t="shared" si="169"/>
        <v>#REF!</v>
      </c>
      <c r="M58" s="32">
        <f t="shared" si="142"/>
        <v>0</v>
      </c>
      <c r="N58" s="32">
        <f t="shared" si="142"/>
        <v>15.819761051267236</v>
      </c>
      <c r="O58" s="32" t="e">
        <f t="shared" si="97"/>
        <v>#REF!</v>
      </c>
      <c r="P58" s="77" t="e">
        <f t="shared" si="170"/>
        <v>#REF!</v>
      </c>
      <c r="Q58" s="77"/>
      <c r="R58" s="75">
        <f>'[2]EPC calculation'!P58</f>
        <v>1964.8888588977763</v>
      </c>
      <c r="T58" s="62" t="e">
        <f t="shared" si="98"/>
        <v>#REF!</v>
      </c>
      <c r="V58" s="10"/>
      <c r="W58" s="44"/>
      <c r="X58" s="44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47"/>
      <c r="AK58" s="50" t="e">
        <f t="shared" si="171"/>
        <v>#REF!</v>
      </c>
      <c r="AL58" s="51" t="e">
        <f t="shared" si="172"/>
        <v>#REF!</v>
      </c>
      <c r="AM58" s="51" t="e">
        <f t="shared" si="173"/>
        <v>#REF!</v>
      </c>
      <c r="AN58" s="51" t="e">
        <f t="shared" si="174"/>
        <v>#REF!</v>
      </c>
      <c r="AO58" s="51" t="e">
        <f t="shared" si="175"/>
        <v>#REF!</v>
      </c>
      <c r="AQ58" s="10" t="e">
        <f t="shared" si="121"/>
        <v>#REF!</v>
      </c>
      <c r="AR58" s="10" t="e">
        <f t="shared" si="122"/>
        <v>#REF!</v>
      </c>
      <c r="AU58" s="67" t="e">
        <f t="shared" si="176"/>
        <v>#REF!</v>
      </c>
      <c r="AV58" s="51" t="e">
        <f t="shared" si="177"/>
        <v>#REF!</v>
      </c>
      <c r="AW58" s="51" t="e">
        <f t="shared" si="178"/>
        <v>#REF!</v>
      </c>
      <c r="AY58" s="10" t="e">
        <f t="shared" si="179"/>
        <v>#REF!</v>
      </c>
      <c r="AZ58" s="10" t="e">
        <f t="shared" si="180"/>
        <v>#REF!</v>
      </c>
      <c r="BC58" s="62" t="e">
        <f t="shared" si="181"/>
        <v>#REF!</v>
      </c>
      <c r="BD58" s="71" t="e">
        <f t="shared" si="182"/>
        <v>#REF!</v>
      </c>
      <c r="BE58" s="71" t="e">
        <f t="shared" si="183"/>
        <v>#REF!</v>
      </c>
      <c r="BG58" s="10" t="e">
        <f t="shared" si="184"/>
        <v>#REF!</v>
      </c>
      <c r="BH58" s="10" t="e">
        <f t="shared" si="185"/>
        <v>#REF!</v>
      </c>
      <c r="BJ58" s="50" t="e">
        <f t="shared" si="186"/>
        <v>#REF!</v>
      </c>
    </row>
    <row r="59" spans="1:62" x14ac:dyDescent="0.35">
      <c r="A59" s="5">
        <v>49218</v>
      </c>
      <c r="B59" s="5" t="s">
        <v>2819</v>
      </c>
      <c r="C59" s="32" t="e">
        <f t="shared" si="167"/>
        <v>#REF!</v>
      </c>
      <c r="D59" s="55" t="e">
        <f>D58*(1+#REF!/100)</f>
        <v>#REF!</v>
      </c>
      <c r="E59" s="41" t="e">
        <f t="shared" si="168"/>
        <v>#REF!</v>
      </c>
      <c r="F59" s="32">
        <f t="shared" si="102"/>
        <v>11</v>
      </c>
      <c r="G59" s="32">
        <f t="shared" si="91"/>
        <v>588.71658776185905</v>
      </c>
      <c r="H59" s="32">
        <f t="shared" si="92"/>
        <v>356.74945399699612</v>
      </c>
      <c r="I59" s="32">
        <f t="shared" si="93"/>
        <v>300.75738722616694</v>
      </c>
      <c r="J59" s="32">
        <f t="shared" si="94"/>
        <v>63.99093345237597</v>
      </c>
      <c r="K59" s="32" t="e">
        <f t="shared" si="103"/>
        <v>#REF!</v>
      </c>
      <c r="L59" s="32" t="e">
        <f t="shared" si="169"/>
        <v>#REF!</v>
      </c>
      <c r="M59" s="32">
        <f t="shared" si="142"/>
        <v>0</v>
      </c>
      <c r="N59" s="32">
        <f t="shared" si="142"/>
        <v>15.997733363093992</v>
      </c>
      <c r="O59" s="32" t="e">
        <f t="shared" si="97"/>
        <v>#REF!</v>
      </c>
      <c r="P59" s="77" t="e">
        <f t="shared" si="170"/>
        <v>#REF!</v>
      </c>
      <c r="Q59" s="77"/>
      <c r="R59" s="75">
        <f>'[2]EPC calculation'!P59</f>
        <v>1982.6299748895372</v>
      </c>
      <c r="T59" s="62" t="e">
        <f t="shared" si="98"/>
        <v>#REF!</v>
      </c>
      <c r="V59" s="10"/>
      <c r="W59" s="44"/>
      <c r="X59" s="44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47"/>
      <c r="AK59" s="50" t="e">
        <f t="shared" si="171"/>
        <v>#REF!</v>
      </c>
      <c r="AL59" s="51" t="e">
        <f t="shared" si="172"/>
        <v>#REF!</v>
      </c>
      <c r="AM59" s="51" t="e">
        <f t="shared" si="173"/>
        <v>#REF!</v>
      </c>
      <c r="AN59" s="51" t="e">
        <f t="shared" si="174"/>
        <v>#REF!</v>
      </c>
      <c r="AO59" s="51" t="e">
        <f t="shared" si="175"/>
        <v>#REF!</v>
      </c>
      <c r="AQ59" s="10" t="e">
        <f t="shared" si="121"/>
        <v>#REF!</v>
      </c>
      <c r="AR59" s="10" t="e">
        <f t="shared" si="122"/>
        <v>#REF!</v>
      </c>
      <c r="AU59" s="67" t="e">
        <f t="shared" si="176"/>
        <v>#REF!</v>
      </c>
      <c r="AV59" s="51" t="e">
        <f t="shared" si="177"/>
        <v>#REF!</v>
      </c>
      <c r="AW59" s="51" t="e">
        <f t="shared" si="178"/>
        <v>#REF!</v>
      </c>
      <c r="AY59" s="10" t="e">
        <f t="shared" si="179"/>
        <v>#REF!</v>
      </c>
      <c r="AZ59" s="10" t="e">
        <f t="shared" si="180"/>
        <v>#REF!</v>
      </c>
      <c r="BC59" s="62" t="e">
        <f t="shared" si="181"/>
        <v>#REF!</v>
      </c>
      <c r="BD59" s="71" t="e">
        <f t="shared" si="182"/>
        <v>#REF!</v>
      </c>
      <c r="BE59" s="71" t="e">
        <f t="shared" si="183"/>
        <v>#REF!</v>
      </c>
      <c r="BG59" s="10" t="e">
        <f t="shared" si="184"/>
        <v>#REF!</v>
      </c>
      <c r="BH59" s="10" t="e">
        <f t="shared" si="185"/>
        <v>#REF!</v>
      </c>
      <c r="BJ59" s="50" t="e">
        <f t="shared" si="186"/>
        <v>#REF!</v>
      </c>
    </row>
    <row r="60" spans="1:62" x14ac:dyDescent="0.35">
      <c r="A60" s="5">
        <v>49310</v>
      </c>
      <c r="B60" s="5" t="s">
        <v>2804</v>
      </c>
      <c r="C60" s="32" t="e">
        <f t="shared" si="167"/>
        <v>#REF!</v>
      </c>
      <c r="D60" s="55" t="e">
        <f>D59*(1+#REF!/100)</f>
        <v>#REF!</v>
      </c>
      <c r="E60" s="41" t="e">
        <f t="shared" si="168"/>
        <v>#REF!</v>
      </c>
      <c r="F60" s="32">
        <f t="shared" si="102"/>
        <v>11</v>
      </c>
      <c r="G60" s="32">
        <f t="shared" si="91"/>
        <v>595.33964937418</v>
      </c>
      <c r="H60" s="32">
        <f t="shared" si="92"/>
        <v>360.7628853544623</v>
      </c>
      <c r="I60" s="32">
        <f t="shared" si="93"/>
        <v>304.14090783246132</v>
      </c>
      <c r="J60" s="32">
        <f t="shared" si="94"/>
        <v>64.710831453715201</v>
      </c>
      <c r="K60" s="32" t="e">
        <f t="shared" si="103"/>
        <v>#REF!</v>
      </c>
      <c r="L60" s="32" t="e">
        <f t="shared" si="169"/>
        <v>#REF!</v>
      </c>
      <c r="M60" s="32">
        <f t="shared" si="142"/>
        <v>0</v>
      </c>
      <c r="N60" s="32">
        <f t="shared" si="142"/>
        <v>16.1777078634288</v>
      </c>
      <c r="O60" s="32" t="e">
        <f t="shared" si="97"/>
        <v>#REF!</v>
      </c>
      <c r="P60" s="77" t="e">
        <f t="shared" si="170"/>
        <v>#REF!</v>
      </c>
      <c r="Q60" s="77"/>
      <c r="R60" s="75">
        <f>'[2]EPC calculation'!P60</f>
        <v>2000.554226653137</v>
      </c>
      <c r="T60" s="62" t="e">
        <f t="shared" si="98"/>
        <v>#REF!</v>
      </c>
      <c r="V60" s="10"/>
      <c r="W60" s="44"/>
      <c r="X60" s="44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47"/>
      <c r="AK60" s="50" t="e">
        <f t="shared" si="171"/>
        <v>#REF!</v>
      </c>
      <c r="AL60" s="51" t="e">
        <f t="shared" si="172"/>
        <v>#REF!</v>
      </c>
      <c r="AM60" s="51" t="e">
        <f t="shared" si="173"/>
        <v>#REF!</v>
      </c>
      <c r="AN60" s="51" t="e">
        <f t="shared" si="174"/>
        <v>#REF!</v>
      </c>
      <c r="AO60" s="51" t="e">
        <f t="shared" si="175"/>
        <v>#REF!</v>
      </c>
      <c r="AQ60" s="10" t="e">
        <f t="shared" si="121"/>
        <v>#REF!</v>
      </c>
      <c r="AR60" s="10" t="e">
        <f t="shared" si="122"/>
        <v>#REF!</v>
      </c>
      <c r="AU60" s="67" t="e">
        <f t="shared" si="176"/>
        <v>#REF!</v>
      </c>
      <c r="AV60" s="51" t="e">
        <f t="shared" si="177"/>
        <v>#REF!</v>
      </c>
      <c r="AW60" s="51" t="e">
        <f t="shared" si="178"/>
        <v>#REF!</v>
      </c>
      <c r="AY60" s="10" t="e">
        <f t="shared" si="179"/>
        <v>#REF!</v>
      </c>
      <c r="AZ60" s="10" t="e">
        <f t="shared" si="180"/>
        <v>#REF!</v>
      </c>
      <c r="BC60" s="62" t="e">
        <f t="shared" si="181"/>
        <v>#REF!</v>
      </c>
      <c r="BD60" s="71" t="e">
        <f t="shared" si="182"/>
        <v>#REF!</v>
      </c>
      <c r="BE60" s="71" t="e">
        <f t="shared" si="183"/>
        <v>#REF!</v>
      </c>
      <c r="BG60" s="10" t="e">
        <f t="shared" si="184"/>
        <v>#REF!</v>
      </c>
      <c r="BH60" s="10" t="e">
        <f t="shared" si="185"/>
        <v>#REF!</v>
      </c>
      <c r="BJ60" s="50" t="e">
        <f t="shared" si="186"/>
        <v>#REF!</v>
      </c>
    </row>
    <row r="61" spans="1:62" x14ac:dyDescent="0.35">
      <c r="A61" s="5">
        <v>49400</v>
      </c>
      <c r="B61" s="5" t="s">
        <v>2805</v>
      </c>
      <c r="C61" s="32" t="e">
        <f t="shared" si="167"/>
        <v>#REF!</v>
      </c>
      <c r="D61" s="55" t="e">
        <f>D60*(1+#REF!/100)</f>
        <v>#REF!</v>
      </c>
      <c r="E61" s="41" t="e">
        <f t="shared" si="168"/>
        <v>#REF!</v>
      </c>
      <c r="F61" s="32">
        <f t="shared" si="102"/>
        <v>11</v>
      </c>
      <c r="G61" s="32">
        <f t="shared" si="91"/>
        <v>602.03722042963955</v>
      </c>
      <c r="H61" s="32">
        <f t="shared" si="92"/>
        <v>364.82146781469999</v>
      </c>
      <c r="I61" s="32">
        <f t="shared" si="93"/>
        <v>307.5624930455765</v>
      </c>
      <c r="J61" s="32">
        <f t="shared" si="94"/>
        <v>65.438828307569494</v>
      </c>
      <c r="K61" s="32" t="e">
        <f t="shared" si="103"/>
        <v>#REF!</v>
      </c>
      <c r="L61" s="32" t="e">
        <f t="shared" si="169"/>
        <v>#REF!</v>
      </c>
      <c r="M61" s="32">
        <f t="shared" si="142"/>
        <v>0</v>
      </c>
      <c r="N61" s="32">
        <f t="shared" si="142"/>
        <v>16.359707076892374</v>
      </c>
      <c r="O61" s="32" t="e">
        <f t="shared" si="97"/>
        <v>#REF!</v>
      </c>
      <c r="P61" s="77" t="e">
        <f t="shared" si="170"/>
        <v>#REF!</v>
      </c>
      <c r="Q61" s="77"/>
      <c r="R61" s="75">
        <f>'[2]EPC calculation'!P61</f>
        <v>2018.6638515714719</v>
      </c>
      <c r="T61" s="62" t="e">
        <f t="shared" si="98"/>
        <v>#REF!</v>
      </c>
      <c r="V61" s="10"/>
      <c r="W61" s="44"/>
      <c r="X61" s="44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47"/>
      <c r="AK61" s="50" t="e">
        <f t="shared" si="171"/>
        <v>#REF!</v>
      </c>
      <c r="AL61" s="51" t="e">
        <f t="shared" si="172"/>
        <v>#REF!</v>
      </c>
      <c r="AM61" s="51" t="e">
        <f t="shared" si="173"/>
        <v>#REF!</v>
      </c>
      <c r="AN61" s="51" t="e">
        <f t="shared" si="174"/>
        <v>#REF!</v>
      </c>
      <c r="AO61" s="51" t="e">
        <f t="shared" si="175"/>
        <v>#REF!</v>
      </c>
      <c r="AQ61" s="10" t="e">
        <f t="shared" si="121"/>
        <v>#REF!</v>
      </c>
      <c r="AR61" s="10" t="e">
        <f t="shared" si="122"/>
        <v>#REF!</v>
      </c>
      <c r="AU61" s="67" t="e">
        <f t="shared" si="176"/>
        <v>#REF!</v>
      </c>
      <c r="AV61" s="51" t="e">
        <f t="shared" si="177"/>
        <v>#REF!</v>
      </c>
      <c r="AW61" s="51" t="e">
        <f t="shared" si="178"/>
        <v>#REF!</v>
      </c>
      <c r="AY61" s="10" t="e">
        <f t="shared" si="179"/>
        <v>#REF!</v>
      </c>
      <c r="AZ61" s="10" t="e">
        <f t="shared" si="180"/>
        <v>#REF!</v>
      </c>
      <c r="BC61" s="62" t="e">
        <f t="shared" si="181"/>
        <v>#REF!</v>
      </c>
      <c r="BD61" s="71" t="e">
        <f t="shared" si="182"/>
        <v>#REF!</v>
      </c>
      <c r="BE61" s="71" t="e">
        <f t="shared" si="183"/>
        <v>#REF!</v>
      </c>
      <c r="BG61" s="10" t="e">
        <f t="shared" si="184"/>
        <v>#REF!</v>
      </c>
      <c r="BH61" s="10" t="e">
        <f t="shared" si="185"/>
        <v>#REF!</v>
      </c>
      <c r="BJ61" s="50" t="e">
        <f t="shared" si="186"/>
        <v>#REF!</v>
      </c>
    </row>
    <row r="62" spans="1:62" x14ac:dyDescent="0.35">
      <c r="A62" s="5">
        <v>49491</v>
      </c>
      <c r="B62" s="5" t="s">
        <v>2806</v>
      </c>
      <c r="C62" s="32" t="e">
        <f t="shared" si="167"/>
        <v>#REF!</v>
      </c>
      <c r="D62" s="55" t="e">
        <f>D61*(1+#REF!/100)</f>
        <v>#REF!</v>
      </c>
      <c r="E62" s="41" t="e">
        <f t="shared" si="168"/>
        <v>#REF!</v>
      </c>
      <c r="F62" s="32">
        <f t="shared" si="102"/>
        <v>11</v>
      </c>
      <c r="G62" s="32">
        <f t="shared" si="91"/>
        <v>608.81013915947301</v>
      </c>
      <c r="H62" s="32">
        <f t="shared" si="92"/>
        <v>368.92570932761538</v>
      </c>
      <c r="I62" s="32">
        <f t="shared" si="93"/>
        <v>311.02257109233921</v>
      </c>
      <c r="J62" s="32">
        <f t="shared" si="94"/>
        <v>66.175015126029649</v>
      </c>
      <c r="K62" s="32" t="e">
        <f t="shared" si="103"/>
        <v>#REF!</v>
      </c>
      <c r="L62" s="32" t="e">
        <f t="shared" si="169"/>
        <v>#REF!</v>
      </c>
      <c r="M62" s="32">
        <f t="shared" si="142"/>
        <v>0</v>
      </c>
      <c r="N62" s="32">
        <f t="shared" si="142"/>
        <v>16.543753781507412</v>
      </c>
      <c r="O62" s="32" t="e">
        <f t="shared" si="97"/>
        <v>#REF!</v>
      </c>
      <c r="P62" s="77" t="e">
        <f t="shared" si="170"/>
        <v>#REF!</v>
      </c>
      <c r="Q62" s="77"/>
      <c r="R62" s="75">
        <f>'[2]EPC calculation'!P62</f>
        <v>2036.9608323575278</v>
      </c>
      <c r="T62" s="62" t="e">
        <f t="shared" si="98"/>
        <v>#REF!</v>
      </c>
      <c r="V62" s="10"/>
      <c r="W62" s="44"/>
      <c r="X62" s="44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47"/>
      <c r="AK62" s="50" t="e">
        <f t="shared" si="171"/>
        <v>#REF!</v>
      </c>
      <c r="AL62" s="51" t="e">
        <f t="shared" si="172"/>
        <v>#REF!</v>
      </c>
      <c r="AM62" s="51" t="e">
        <f t="shared" si="173"/>
        <v>#REF!</v>
      </c>
      <c r="AN62" s="51" t="e">
        <f t="shared" si="174"/>
        <v>#REF!</v>
      </c>
      <c r="AO62" s="51" t="e">
        <f t="shared" si="175"/>
        <v>#REF!</v>
      </c>
      <c r="AQ62" s="10" t="e">
        <f t="shared" si="121"/>
        <v>#REF!</v>
      </c>
      <c r="AR62" s="10" t="e">
        <f t="shared" si="122"/>
        <v>#REF!</v>
      </c>
      <c r="AU62" s="67" t="e">
        <f t="shared" si="176"/>
        <v>#REF!</v>
      </c>
      <c r="AV62" s="51" t="e">
        <f t="shared" si="177"/>
        <v>#REF!</v>
      </c>
      <c r="AW62" s="51" t="e">
        <f t="shared" si="178"/>
        <v>#REF!</v>
      </c>
      <c r="AY62" s="10" t="e">
        <f t="shared" si="179"/>
        <v>#REF!</v>
      </c>
      <c r="AZ62" s="10" t="e">
        <f t="shared" si="180"/>
        <v>#REF!</v>
      </c>
      <c r="BC62" s="62" t="e">
        <f t="shared" si="181"/>
        <v>#REF!</v>
      </c>
      <c r="BD62" s="71" t="e">
        <f t="shared" si="182"/>
        <v>#REF!</v>
      </c>
      <c r="BE62" s="71" t="e">
        <f t="shared" si="183"/>
        <v>#REF!</v>
      </c>
      <c r="BG62" s="10" t="e">
        <f t="shared" si="184"/>
        <v>#REF!</v>
      </c>
      <c r="BH62" s="10" t="e">
        <f t="shared" si="185"/>
        <v>#REF!</v>
      </c>
      <c r="BJ62" s="50" t="e">
        <f t="shared" si="186"/>
        <v>#REF!</v>
      </c>
    </row>
    <row r="63" spans="1:62" x14ac:dyDescent="0.35">
      <c r="A63" s="5">
        <v>49583</v>
      </c>
      <c r="B63" s="5" t="s">
        <v>2807</v>
      </c>
      <c r="C63" s="32" t="e">
        <f t="shared" si="167"/>
        <v>#REF!</v>
      </c>
      <c r="D63" s="55" t="e">
        <f>D62*(1+#REF!/100)</f>
        <v>#REF!</v>
      </c>
      <c r="E63" s="41" t="e">
        <f t="shared" si="168"/>
        <v>#REF!</v>
      </c>
      <c r="F63" s="32">
        <f t="shared" si="102"/>
        <v>11</v>
      </c>
      <c r="G63" s="32">
        <f t="shared" si="91"/>
        <v>615.6592532250171</v>
      </c>
      <c r="H63" s="32">
        <f t="shared" si="92"/>
        <v>373.07612355755106</v>
      </c>
      <c r="I63" s="32">
        <f t="shared" si="93"/>
        <v>314.52157501712804</v>
      </c>
      <c r="J63" s="32">
        <f t="shared" si="94"/>
        <v>66.919484046197482</v>
      </c>
      <c r="K63" s="32" t="e">
        <f t="shared" si="103"/>
        <v>#REF!</v>
      </c>
      <c r="L63" s="32" t="e">
        <f t="shared" si="169"/>
        <v>#REF!</v>
      </c>
      <c r="M63" s="32">
        <f t="shared" si="142"/>
        <v>0</v>
      </c>
      <c r="N63" s="32">
        <f t="shared" si="142"/>
        <v>16.729871011549371</v>
      </c>
      <c r="O63" s="32" t="e">
        <f t="shared" si="97"/>
        <v>#REF!</v>
      </c>
      <c r="P63" s="77" t="e">
        <f t="shared" si="170"/>
        <v>#REF!</v>
      </c>
      <c r="Q63" s="77"/>
      <c r="R63" s="75">
        <f>'[2]EPC calculation'!P63</f>
        <v>2055.4471740298118</v>
      </c>
      <c r="T63" s="62" t="e">
        <f t="shared" si="98"/>
        <v>#REF!</v>
      </c>
      <c r="V63" s="10"/>
      <c r="W63" s="44"/>
      <c r="X63" s="44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47"/>
      <c r="AK63" s="50" t="e">
        <f t="shared" si="171"/>
        <v>#REF!</v>
      </c>
      <c r="AL63" s="51" t="e">
        <f t="shared" si="172"/>
        <v>#REF!</v>
      </c>
      <c r="AM63" s="51" t="e">
        <f t="shared" si="173"/>
        <v>#REF!</v>
      </c>
      <c r="AN63" s="51" t="e">
        <f t="shared" si="174"/>
        <v>#REF!</v>
      </c>
      <c r="AO63" s="51" t="e">
        <f t="shared" si="175"/>
        <v>#REF!</v>
      </c>
      <c r="AQ63" s="10" t="e">
        <f t="shared" si="121"/>
        <v>#REF!</v>
      </c>
      <c r="AR63" s="10" t="e">
        <f t="shared" si="122"/>
        <v>#REF!</v>
      </c>
      <c r="AU63" s="67" t="e">
        <f t="shared" si="176"/>
        <v>#REF!</v>
      </c>
      <c r="AV63" s="51" t="e">
        <f t="shared" si="177"/>
        <v>#REF!</v>
      </c>
      <c r="AW63" s="51" t="e">
        <f t="shared" si="178"/>
        <v>#REF!</v>
      </c>
      <c r="AY63" s="10" t="e">
        <f t="shared" si="179"/>
        <v>#REF!</v>
      </c>
      <c r="AZ63" s="10" t="e">
        <f t="shared" si="180"/>
        <v>#REF!</v>
      </c>
      <c r="BC63" s="62" t="e">
        <f t="shared" si="181"/>
        <v>#REF!</v>
      </c>
      <c r="BD63" s="71" t="e">
        <f t="shared" si="182"/>
        <v>#REF!</v>
      </c>
      <c r="BE63" s="71" t="e">
        <f t="shared" si="183"/>
        <v>#REF!</v>
      </c>
      <c r="BG63" s="10" t="e">
        <f t="shared" si="184"/>
        <v>#REF!</v>
      </c>
      <c r="BH63" s="10" t="e">
        <f t="shared" si="185"/>
        <v>#REF!</v>
      </c>
      <c r="BJ63" s="50" t="e">
        <f t="shared" si="186"/>
        <v>#REF!</v>
      </c>
    </row>
    <row r="64" spans="1:62" x14ac:dyDescent="0.35">
      <c r="A64" s="5">
        <v>49675</v>
      </c>
      <c r="B64" s="5" t="s">
        <v>2825</v>
      </c>
      <c r="C64" s="32" t="e">
        <f t="shared" si="167"/>
        <v>#REF!</v>
      </c>
      <c r="D64" s="55" t="e">
        <f>D63*(1+#REF!/100)</f>
        <v>#REF!</v>
      </c>
      <c r="E64" s="41" t="e">
        <f t="shared" ref="E64" si="187">E62*(D64/D62)</f>
        <v>#REF!</v>
      </c>
      <c r="F64" s="32">
        <f t="shared" si="102"/>
        <v>11</v>
      </c>
      <c r="G64" s="32">
        <f t="shared" si="91"/>
        <v>622.58541982379847</v>
      </c>
      <c r="H64" s="32">
        <f t="shared" si="92"/>
        <v>377.2732299475735</v>
      </c>
      <c r="I64" s="32">
        <f t="shared" si="93"/>
        <v>318.05994273607075</v>
      </c>
      <c r="J64" s="32">
        <f t="shared" si="94"/>
        <v>67.672328241717196</v>
      </c>
      <c r="K64" s="32" t="e">
        <f t="shared" si="103"/>
        <v>#REF!</v>
      </c>
      <c r="L64" s="32" t="e">
        <f t="shared" ref="L64" si="188">L63*(1+((V64/3)/100))</f>
        <v>#REF!</v>
      </c>
      <c r="M64" s="32">
        <f t="shared" si="142"/>
        <v>0</v>
      </c>
      <c r="N64" s="32">
        <f t="shared" si="142"/>
        <v>16.918082060429299</v>
      </c>
      <c r="O64" s="32" t="e">
        <f t="shared" si="97"/>
        <v>#REF!</v>
      </c>
      <c r="P64" s="77" t="e">
        <f t="shared" ref="P64" si="189">SUM(D64:O64)</f>
        <v>#REF!</v>
      </c>
      <c r="Q64" s="77"/>
      <c r="R64" s="75">
        <f>'[2]EPC calculation'!P64</f>
        <v>2074.1249041632886</v>
      </c>
      <c r="T64" s="62" t="e">
        <f t="shared" si="98"/>
        <v>#REF!</v>
      </c>
      <c r="V64" s="10"/>
      <c r="W64" s="44"/>
      <c r="X64" s="44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47"/>
      <c r="AK64" s="50"/>
      <c r="AL64" s="51"/>
      <c r="AM64" s="51"/>
      <c r="AN64" s="51"/>
      <c r="AO64" s="51"/>
      <c r="AQ64" s="10"/>
      <c r="AR64" s="10"/>
      <c r="AU64" s="67"/>
      <c r="AV64" s="51"/>
      <c r="AW64" s="51"/>
      <c r="AY64" s="10"/>
      <c r="AZ64" s="10"/>
      <c r="BC64" s="62"/>
      <c r="BD64" s="71"/>
      <c r="BE64" s="71"/>
      <c r="BG64" s="10"/>
      <c r="BH64" s="10"/>
      <c r="BJ64" s="50"/>
    </row>
    <row r="65" spans="1:62" x14ac:dyDescent="0.35">
      <c r="A65" s="5">
        <v>49766</v>
      </c>
      <c r="B65" s="5" t="s">
        <v>2826</v>
      </c>
      <c r="C65" s="32" t="e">
        <f t="shared" si="167"/>
        <v>#REF!</v>
      </c>
      <c r="D65" s="55" t="e">
        <f>D64*(1+#REF!/100)</f>
        <v>#REF!</v>
      </c>
      <c r="E65" s="41" t="e">
        <f t="shared" ref="E65" si="190">E63*(D65/D63)</f>
        <v>#REF!</v>
      </c>
      <c r="F65" s="32">
        <f t="shared" si="102"/>
        <v>11</v>
      </c>
      <c r="G65" s="32">
        <f t="shared" si="91"/>
        <v>629.58950579681618</v>
      </c>
      <c r="H65" s="32">
        <f t="shared" si="92"/>
        <v>381.51755378448371</v>
      </c>
      <c r="I65" s="32">
        <f t="shared" si="93"/>
        <v>321.63811709185154</v>
      </c>
      <c r="J65" s="32">
        <f t="shared" si="94"/>
        <v>68.433641934436508</v>
      </c>
      <c r="K65" s="32" t="e">
        <f t="shared" si="103"/>
        <v>#REF!</v>
      </c>
      <c r="L65" s="32" t="e">
        <f t="shared" ref="L65" si="191">L64*(1+((V65/3)/100))</f>
        <v>#REF!</v>
      </c>
      <c r="M65" s="32">
        <f t="shared" si="142"/>
        <v>0</v>
      </c>
      <c r="N65" s="32">
        <f t="shared" si="142"/>
        <v>17.108410483609127</v>
      </c>
      <c r="O65" s="32" t="e">
        <f t="shared" si="97"/>
        <v>#REF!</v>
      </c>
      <c r="P65" s="77" t="e">
        <f t="shared" ref="P65" si="192">SUM(D65:O65)</f>
        <v>#REF!</v>
      </c>
      <c r="Q65" s="77"/>
      <c r="R65" s="75">
        <f>'[2]EPC calculation'!P65</f>
        <v>2092.8518982270771</v>
      </c>
      <c r="T65" s="62" t="e">
        <f t="shared" si="98"/>
        <v>#REF!</v>
      </c>
      <c r="V65" s="10"/>
      <c r="W65" s="44"/>
      <c r="X65" s="44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47"/>
      <c r="AK65" s="50"/>
      <c r="AL65" s="51"/>
      <c r="AM65" s="51"/>
      <c r="AN65" s="51"/>
      <c r="AO65" s="51"/>
      <c r="AQ65" s="10"/>
      <c r="AR65" s="10"/>
      <c r="AU65" s="67"/>
      <c r="AV65" s="51"/>
      <c r="AW65" s="51"/>
      <c r="AY65" s="10"/>
      <c r="AZ65" s="10"/>
      <c r="BC65" s="62"/>
      <c r="BD65" s="71"/>
      <c r="BE65" s="71"/>
      <c r="BG65" s="10"/>
      <c r="BH65" s="10"/>
      <c r="BJ65" s="50"/>
    </row>
    <row r="67" spans="1:62" x14ac:dyDescent="0.35">
      <c r="D67" s="56" t="s">
        <v>2249</v>
      </c>
    </row>
    <row r="68" spans="1:62" x14ac:dyDescent="0.35">
      <c r="D68" s="54" t="s">
        <v>2250</v>
      </c>
    </row>
    <row r="69" spans="1:62" x14ac:dyDescent="0.35">
      <c r="D69" s="57" t="s">
        <v>2251</v>
      </c>
    </row>
  </sheetData>
  <phoneticPr fontId="2" type="noConversion"/>
  <conditionalFormatting sqref="T3:T65">
    <cfRule type="cellIs" dxfId="9" priority="9" operator="equal">
      <formula>2500</formula>
    </cfRule>
    <cfRule type="cellIs" dxfId="8" priority="10" operator="equal">
      <formula>3000</formula>
    </cfRule>
  </conditionalFormatting>
  <conditionalFormatting sqref="BC3:BC65">
    <cfRule type="cellIs" dxfId="7" priority="7" operator="equal">
      <formula>2500</formula>
    </cfRule>
    <cfRule type="cellIs" dxfId="6" priority="8" operator="equal">
      <formula>3100</formula>
    </cfRule>
  </conditionalFormatting>
  <conditionalFormatting sqref="AU3:AU12">
    <cfRule type="cellIs" dxfId="5" priority="5" operator="equal">
      <formula>2500</formula>
    </cfRule>
    <cfRule type="cellIs" dxfId="4" priority="6" operator="equal">
      <formula>3100</formula>
    </cfRule>
  </conditionalFormatting>
  <conditionalFormatting sqref="AU13:AU16">
    <cfRule type="cellIs" dxfId="3" priority="3" operator="equal">
      <formula>2500</formula>
    </cfRule>
    <cfRule type="cellIs" dxfId="2" priority="4" operator="equal">
      <formula>3100</formula>
    </cfRule>
  </conditionalFormatting>
  <conditionalFormatting sqref="AU17:AU65">
    <cfRule type="cellIs" dxfId="1" priority="1" operator="equal">
      <formula>2500</formula>
    </cfRule>
    <cfRule type="cellIs" dxfId="0" priority="2" operator="equal">
      <formula>3100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4CB8-3BC2-4A0F-9389-5563B4E840C3}">
  <dimension ref="A1:DU41"/>
  <sheetViews>
    <sheetView workbookViewId="0">
      <pane xSplit="2" ySplit="3" topLeftCell="U4" activePane="bottomRight" state="frozen"/>
      <selection pane="topRight" activeCell="C1" sqref="C1"/>
      <selection pane="bottomLeft" activeCell="A4" sqref="A4"/>
      <selection pane="bottomRight" activeCell="B14" sqref="B14"/>
    </sheetView>
  </sheetViews>
  <sheetFormatPr defaultRowHeight="14.5" x14ac:dyDescent="0.35"/>
  <cols>
    <col min="1" max="1" width="13" customWidth="1"/>
    <col min="2" max="2" width="18.1796875" customWidth="1"/>
    <col min="3" max="5" width="10.7265625" bestFit="1" customWidth="1"/>
    <col min="6" max="63" width="10.7265625" customWidth="1"/>
    <col min="64" max="64" width="13" customWidth="1"/>
    <col min="65" max="65" width="14.1796875" bestFit="1" customWidth="1"/>
    <col min="66" max="68" width="10.7265625" bestFit="1" customWidth="1"/>
    <col min="69" max="125" width="10.7265625" customWidth="1"/>
  </cols>
  <sheetData>
    <row r="1" spans="1:125" x14ac:dyDescent="0.35">
      <c r="A1" s="6" t="s">
        <v>1697</v>
      </c>
      <c r="D1" s="5">
        <f ca="1">TODAY()</f>
        <v>45393</v>
      </c>
      <c r="BL1" s="6" t="s">
        <v>1698</v>
      </c>
      <c r="BO1" s="5">
        <f ca="1">D1</f>
        <v>45393</v>
      </c>
    </row>
    <row r="2" spans="1:125" x14ac:dyDescent="0.35">
      <c r="C2" s="5">
        <v>44562</v>
      </c>
      <c r="D2" s="5">
        <v>44593</v>
      </c>
      <c r="E2" s="5">
        <v>44621</v>
      </c>
      <c r="F2" s="5">
        <v>44652</v>
      </c>
      <c r="G2" s="5">
        <v>44682</v>
      </c>
      <c r="H2" s="5">
        <v>44713</v>
      </c>
      <c r="I2" s="5">
        <v>44743</v>
      </c>
      <c r="J2" s="5">
        <v>44774</v>
      </c>
      <c r="K2" s="5">
        <v>44805</v>
      </c>
      <c r="L2" s="5">
        <v>44835</v>
      </c>
      <c r="M2" s="5">
        <v>44866</v>
      </c>
      <c r="N2" s="5">
        <v>44896</v>
      </c>
      <c r="O2" s="5">
        <v>44927</v>
      </c>
      <c r="P2" s="5">
        <v>44958</v>
      </c>
      <c r="Q2" s="5">
        <v>44986</v>
      </c>
      <c r="R2" s="5">
        <v>45017</v>
      </c>
      <c r="S2" s="5">
        <v>45047</v>
      </c>
      <c r="T2" s="5">
        <v>45078</v>
      </c>
      <c r="U2" s="5">
        <v>45108</v>
      </c>
      <c r="V2" s="5">
        <v>45139</v>
      </c>
      <c r="W2" s="5">
        <v>45170</v>
      </c>
      <c r="X2" s="5">
        <v>45200</v>
      </c>
      <c r="Y2" s="5">
        <v>45231</v>
      </c>
      <c r="Z2" s="5">
        <v>45261</v>
      </c>
      <c r="AA2" s="5">
        <v>45292</v>
      </c>
      <c r="AB2" s="5">
        <v>45323</v>
      </c>
      <c r="AC2" s="5">
        <v>45352</v>
      </c>
      <c r="AD2" s="5">
        <v>45383</v>
      </c>
      <c r="AE2" s="5">
        <v>45413</v>
      </c>
      <c r="AF2" s="5">
        <v>45444</v>
      </c>
      <c r="AG2" s="5">
        <v>45474</v>
      </c>
      <c r="AH2" s="5">
        <v>45505</v>
      </c>
      <c r="AI2" s="5">
        <v>45536</v>
      </c>
      <c r="AJ2" s="5">
        <v>45566</v>
      </c>
      <c r="AK2" s="5">
        <v>45597</v>
      </c>
      <c r="AL2" s="5">
        <v>45627</v>
      </c>
      <c r="AM2" s="5">
        <v>45658</v>
      </c>
      <c r="AN2" s="5">
        <v>45689</v>
      </c>
      <c r="AO2" s="5">
        <v>45717</v>
      </c>
      <c r="AP2" s="5">
        <v>45748</v>
      </c>
      <c r="AQ2" s="5">
        <v>45778</v>
      </c>
      <c r="AR2" s="5">
        <v>45809</v>
      </c>
      <c r="AS2" s="5">
        <v>45839</v>
      </c>
      <c r="AT2" s="5">
        <v>45870</v>
      </c>
      <c r="AU2" s="5">
        <v>45901</v>
      </c>
      <c r="AV2" s="5">
        <v>45931</v>
      </c>
      <c r="AW2" s="5">
        <v>45962</v>
      </c>
      <c r="AX2" s="5">
        <v>45992</v>
      </c>
      <c r="AY2" s="5">
        <v>46023</v>
      </c>
      <c r="AZ2" s="5">
        <v>46054</v>
      </c>
      <c r="BA2" s="5">
        <v>46082</v>
      </c>
      <c r="BB2" s="5">
        <v>46113</v>
      </c>
      <c r="BC2" s="5">
        <v>46143</v>
      </c>
      <c r="BD2" s="5">
        <v>46174</v>
      </c>
      <c r="BE2" s="5">
        <v>46204</v>
      </c>
      <c r="BF2" s="5">
        <v>46235</v>
      </c>
      <c r="BG2" s="5">
        <v>46266</v>
      </c>
      <c r="BH2" s="5">
        <v>46296</v>
      </c>
      <c r="BI2" s="5">
        <v>46327</v>
      </c>
      <c r="BJ2" s="5">
        <v>46357</v>
      </c>
      <c r="BN2" s="5">
        <v>44562</v>
      </c>
      <c r="BO2" s="5">
        <v>44593</v>
      </c>
      <c r="BP2" s="5">
        <v>44621</v>
      </c>
      <c r="BQ2" s="5">
        <v>44652</v>
      </c>
      <c r="BR2" s="5">
        <v>44682</v>
      </c>
      <c r="BS2" s="5">
        <v>44713</v>
      </c>
      <c r="BT2" s="5">
        <v>44743</v>
      </c>
      <c r="BU2" s="5">
        <v>44774</v>
      </c>
      <c r="BV2" s="5">
        <v>44805</v>
      </c>
      <c r="BW2" s="5">
        <v>44835</v>
      </c>
      <c r="BX2" s="5">
        <v>44866</v>
      </c>
      <c r="BY2" s="5">
        <v>44896</v>
      </c>
      <c r="BZ2" s="5">
        <v>44927</v>
      </c>
      <c r="CA2" s="5">
        <v>44958</v>
      </c>
      <c r="CB2" s="5">
        <v>44986</v>
      </c>
      <c r="CC2" s="5">
        <v>45017</v>
      </c>
      <c r="CD2" s="5">
        <v>45047</v>
      </c>
      <c r="CE2" s="5">
        <v>45078</v>
      </c>
      <c r="CF2" s="5">
        <v>45108</v>
      </c>
      <c r="CG2" s="5">
        <v>45139</v>
      </c>
      <c r="CH2" s="5">
        <v>45170</v>
      </c>
      <c r="CI2" s="5">
        <v>45200</v>
      </c>
      <c r="CJ2" s="5">
        <v>45231</v>
      </c>
      <c r="CK2" s="5">
        <v>45261</v>
      </c>
      <c r="CL2" s="5">
        <v>45292</v>
      </c>
      <c r="CM2" s="5">
        <v>45323</v>
      </c>
      <c r="CN2" s="5">
        <v>45352</v>
      </c>
      <c r="CO2" s="5">
        <v>45383</v>
      </c>
      <c r="CP2" s="5">
        <v>45413</v>
      </c>
      <c r="CQ2" s="5">
        <v>45444</v>
      </c>
      <c r="CR2" s="5">
        <v>45474</v>
      </c>
      <c r="CS2" s="5">
        <v>45505</v>
      </c>
      <c r="CT2" s="5">
        <v>45536</v>
      </c>
      <c r="CU2" s="5">
        <v>45566</v>
      </c>
      <c r="CV2" s="5">
        <v>45597</v>
      </c>
      <c r="CW2" s="5">
        <v>45627</v>
      </c>
      <c r="CX2" s="5">
        <v>45658</v>
      </c>
      <c r="CY2" s="5">
        <v>45689</v>
      </c>
      <c r="CZ2" s="5">
        <v>45717</v>
      </c>
      <c r="DA2" s="5">
        <v>45748</v>
      </c>
      <c r="DB2" s="5">
        <v>45778</v>
      </c>
      <c r="DC2" s="5">
        <v>45809</v>
      </c>
      <c r="DD2" s="5">
        <v>45839</v>
      </c>
      <c r="DE2" s="5">
        <v>45870</v>
      </c>
      <c r="DF2" s="5">
        <v>45901</v>
      </c>
      <c r="DG2" s="5">
        <v>45931</v>
      </c>
      <c r="DH2" s="5">
        <v>45962</v>
      </c>
      <c r="DI2" s="5">
        <v>45992</v>
      </c>
      <c r="DJ2" s="5">
        <v>46023</v>
      </c>
      <c r="DK2" s="5">
        <v>46054</v>
      </c>
      <c r="DL2" s="5">
        <v>46082</v>
      </c>
      <c r="DM2" s="5">
        <v>46113</v>
      </c>
      <c r="DN2" s="5">
        <v>46143</v>
      </c>
      <c r="DO2" s="5">
        <v>46174</v>
      </c>
      <c r="DP2" s="5">
        <v>46204</v>
      </c>
      <c r="DQ2" s="5">
        <v>46235</v>
      </c>
      <c r="DR2" s="5">
        <v>46266</v>
      </c>
      <c r="DS2" s="5">
        <v>46296</v>
      </c>
      <c r="DT2" s="5">
        <v>46327</v>
      </c>
      <c r="DU2" s="5">
        <v>46357</v>
      </c>
    </row>
    <row r="3" spans="1:125" x14ac:dyDescent="0.35">
      <c r="C3" s="5">
        <f t="shared" ref="C3:AE3" si="0">EOMONTH(C2,0)</f>
        <v>44592</v>
      </c>
      <c r="D3" s="5">
        <f t="shared" si="0"/>
        <v>44620</v>
      </c>
      <c r="E3" s="5">
        <f t="shared" si="0"/>
        <v>44651</v>
      </c>
      <c r="F3" s="5">
        <f t="shared" si="0"/>
        <v>44681</v>
      </c>
      <c r="G3" s="5">
        <f t="shared" si="0"/>
        <v>44712</v>
      </c>
      <c r="H3" s="5">
        <f t="shared" si="0"/>
        <v>44742</v>
      </c>
      <c r="I3" s="5">
        <f t="shared" si="0"/>
        <v>44773</v>
      </c>
      <c r="J3" s="5">
        <f t="shared" si="0"/>
        <v>44804</v>
      </c>
      <c r="K3" s="5">
        <f t="shared" si="0"/>
        <v>44834</v>
      </c>
      <c r="L3" s="5">
        <f t="shared" si="0"/>
        <v>44865</v>
      </c>
      <c r="M3" s="5">
        <f t="shared" si="0"/>
        <v>44895</v>
      </c>
      <c r="N3" s="5">
        <f t="shared" si="0"/>
        <v>44926</v>
      </c>
      <c r="O3" s="5">
        <f t="shared" si="0"/>
        <v>44957</v>
      </c>
      <c r="P3" s="5">
        <f t="shared" si="0"/>
        <v>44985</v>
      </c>
      <c r="Q3" s="5">
        <f t="shared" si="0"/>
        <v>45016</v>
      </c>
      <c r="R3" s="5">
        <f t="shared" si="0"/>
        <v>45046</v>
      </c>
      <c r="S3" s="5">
        <f t="shared" si="0"/>
        <v>45077</v>
      </c>
      <c r="T3" s="5">
        <f t="shared" si="0"/>
        <v>45107</v>
      </c>
      <c r="U3" s="5">
        <f t="shared" si="0"/>
        <v>45138</v>
      </c>
      <c r="V3" s="5">
        <f t="shared" si="0"/>
        <v>45169</v>
      </c>
      <c r="W3" s="5">
        <f t="shared" si="0"/>
        <v>45199</v>
      </c>
      <c r="X3" s="5">
        <f t="shared" si="0"/>
        <v>45230</v>
      </c>
      <c r="Y3" s="5">
        <f t="shared" si="0"/>
        <v>45260</v>
      </c>
      <c r="Z3" s="5">
        <f t="shared" si="0"/>
        <v>45291</v>
      </c>
      <c r="AA3" s="5">
        <f t="shared" si="0"/>
        <v>45322</v>
      </c>
      <c r="AB3" s="5">
        <f t="shared" si="0"/>
        <v>45351</v>
      </c>
      <c r="AC3" s="5">
        <f t="shared" si="0"/>
        <v>45382</v>
      </c>
      <c r="AD3" s="5">
        <f t="shared" si="0"/>
        <v>45412</v>
      </c>
      <c r="AE3" s="5">
        <f t="shared" si="0"/>
        <v>45443</v>
      </c>
      <c r="AF3" s="5">
        <f t="shared" ref="AF3:AX3" si="1">EOMONTH(AF2,0)</f>
        <v>45473</v>
      </c>
      <c r="AG3" s="5">
        <f t="shared" si="1"/>
        <v>45504</v>
      </c>
      <c r="AH3" s="5">
        <f t="shared" si="1"/>
        <v>45535</v>
      </c>
      <c r="AI3" s="5">
        <f t="shared" si="1"/>
        <v>45565</v>
      </c>
      <c r="AJ3" s="5">
        <f t="shared" si="1"/>
        <v>45596</v>
      </c>
      <c r="AK3" s="5">
        <f t="shared" si="1"/>
        <v>45626</v>
      </c>
      <c r="AL3" s="5">
        <f t="shared" si="1"/>
        <v>45657</v>
      </c>
      <c r="AM3" s="5">
        <f t="shared" si="1"/>
        <v>45688</v>
      </c>
      <c r="AN3" s="5">
        <f t="shared" si="1"/>
        <v>45716</v>
      </c>
      <c r="AO3" s="5">
        <f t="shared" si="1"/>
        <v>45747</v>
      </c>
      <c r="AP3" s="5">
        <f t="shared" si="1"/>
        <v>45777</v>
      </c>
      <c r="AQ3" s="5">
        <f t="shared" si="1"/>
        <v>45808</v>
      </c>
      <c r="AR3" s="5">
        <f t="shared" si="1"/>
        <v>45838</v>
      </c>
      <c r="AS3" s="5">
        <f t="shared" si="1"/>
        <v>45869</v>
      </c>
      <c r="AT3" s="5">
        <f t="shared" si="1"/>
        <v>45900</v>
      </c>
      <c r="AU3" s="5">
        <f t="shared" si="1"/>
        <v>45930</v>
      </c>
      <c r="AV3" s="5">
        <f t="shared" si="1"/>
        <v>45961</v>
      </c>
      <c r="AW3" s="5">
        <f t="shared" si="1"/>
        <v>45991</v>
      </c>
      <c r="AX3" s="5">
        <f t="shared" si="1"/>
        <v>46022</v>
      </c>
      <c r="AY3" s="5">
        <f t="shared" ref="AY3:BI3" si="2">EOMONTH(AY2,0)</f>
        <v>46053</v>
      </c>
      <c r="AZ3" s="5">
        <f t="shared" si="2"/>
        <v>46081</v>
      </c>
      <c r="BA3" s="5">
        <f t="shared" si="2"/>
        <v>46112</v>
      </c>
      <c r="BB3" s="5">
        <f t="shared" si="2"/>
        <v>46142</v>
      </c>
      <c r="BC3" s="5">
        <f t="shared" si="2"/>
        <v>46173</v>
      </c>
      <c r="BD3" s="5">
        <f t="shared" si="2"/>
        <v>46203</v>
      </c>
      <c r="BE3" s="5">
        <f t="shared" si="2"/>
        <v>46234</v>
      </c>
      <c r="BF3" s="5">
        <f t="shared" si="2"/>
        <v>46265</v>
      </c>
      <c r="BG3" s="5">
        <f t="shared" si="2"/>
        <v>46295</v>
      </c>
      <c r="BH3" s="5">
        <f t="shared" si="2"/>
        <v>46326</v>
      </c>
      <c r="BI3" s="5">
        <f t="shared" si="2"/>
        <v>46356</v>
      </c>
      <c r="BJ3" s="5">
        <f t="shared" ref="BJ3" si="3">EOMONTH(BJ2,0)</f>
        <v>46387</v>
      </c>
      <c r="BN3" s="5">
        <f t="shared" ref="BN3:DI3" si="4">EOMONTH(BN2,0)</f>
        <v>44592</v>
      </c>
      <c r="BO3" s="5">
        <f t="shared" si="4"/>
        <v>44620</v>
      </c>
      <c r="BP3" s="5">
        <f t="shared" si="4"/>
        <v>44651</v>
      </c>
      <c r="BQ3" s="5">
        <f t="shared" si="4"/>
        <v>44681</v>
      </c>
      <c r="BR3" s="5">
        <f t="shared" si="4"/>
        <v>44712</v>
      </c>
      <c r="BS3" s="5">
        <f t="shared" si="4"/>
        <v>44742</v>
      </c>
      <c r="BT3" s="5">
        <f t="shared" si="4"/>
        <v>44773</v>
      </c>
      <c r="BU3" s="5">
        <f t="shared" si="4"/>
        <v>44804</v>
      </c>
      <c r="BV3" s="5">
        <f t="shared" si="4"/>
        <v>44834</v>
      </c>
      <c r="BW3" s="5">
        <f t="shared" si="4"/>
        <v>44865</v>
      </c>
      <c r="BX3" s="5">
        <f t="shared" si="4"/>
        <v>44895</v>
      </c>
      <c r="BY3" s="5">
        <f t="shared" si="4"/>
        <v>44926</v>
      </c>
      <c r="BZ3" s="5">
        <f t="shared" si="4"/>
        <v>44957</v>
      </c>
      <c r="CA3" s="5">
        <f t="shared" si="4"/>
        <v>44985</v>
      </c>
      <c r="CB3" s="5">
        <f t="shared" si="4"/>
        <v>45016</v>
      </c>
      <c r="CC3" s="5">
        <f t="shared" si="4"/>
        <v>45046</v>
      </c>
      <c r="CD3" s="5">
        <f t="shared" si="4"/>
        <v>45077</v>
      </c>
      <c r="CE3" s="5">
        <f t="shared" si="4"/>
        <v>45107</v>
      </c>
      <c r="CF3" s="5">
        <f t="shared" si="4"/>
        <v>45138</v>
      </c>
      <c r="CG3" s="5">
        <f t="shared" si="4"/>
        <v>45169</v>
      </c>
      <c r="CH3" s="5">
        <f t="shared" si="4"/>
        <v>45199</v>
      </c>
      <c r="CI3" s="5">
        <f t="shared" si="4"/>
        <v>45230</v>
      </c>
      <c r="CJ3" s="5">
        <f t="shared" si="4"/>
        <v>45260</v>
      </c>
      <c r="CK3" s="5">
        <f t="shared" si="4"/>
        <v>45291</v>
      </c>
      <c r="CL3" s="5">
        <f t="shared" si="4"/>
        <v>45322</v>
      </c>
      <c r="CM3" s="5">
        <f t="shared" si="4"/>
        <v>45351</v>
      </c>
      <c r="CN3" s="5">
        <f t="shared" si="4"/>
        <v>45382</v>
      </c>
      <c r="CO3" s="5">
        <f t="shared" si="4"/>
        <v>45412</v>
      </c>
      <c r="CP3" s="5">
        <f t="shared" si="4"/>
        <v>45443</v>
      </c>
      <c r="CQ3" s="5">
        <f t="shared" si="4"/>
        <v>45473</v>
      </c>
      <c r="CR3" s="5">
        <f t="shared" si="4"/>
        <v>45504</v>
      </c>
      <c r="CS3" s="5">
        <f t="shared" si="4"/>
        <v>45535</v>
      </c>
      <c r="CT3" s="5">
        <f t="shared" si="4"/>
        <v>45565</v>
      </c>
      <c r="CU3" s="5">
        <f t="shared" si="4"/>
        <v>45596</v>
      </c>
      <c r="CV3" s="5">
        <f t="shared" si="4"/>
        <v>45626</v>
      </c>
      <c r="CW3" s="5">
        <f t="shared" si="4"/>
        <v>45657</v>
      </c>
      <c r="CX3" s="5">
        <f t="shared" si="4"/>
        <v>45688</v>
      </c>
      <c r="CY3" s="5">
        <f t="shared" si="4"/>
        <v>45716</v>
      </c>
      <c r="CZ3" s="5">
        <f t="shared" si="4"/>
        <v>45747</v>
      </c>
      <c r="DA3" s="5">
        <f t="shared" si="4"/>
        <v>45777</v>
      </c>
      <c r="DB3" s="5">
        <f t="shared" si="4"/>
        <v>45808</v>
      </c>
      <c r="DC3" s="5">
        <f t="shared" si="4"/>
        <v>45838</v>
      </c>
      <c r="DD3" s="5">
        <f t="shared" si="4"/>
        <v>45869</v>
      </c>
      <c r="DE3" s="5">
        <f t="shared" si="4"/>
        <v>45900</v>
      </c>
      <c r="DF3" s="5">
        <f t="shared" si="4"/>
        <v>45930</v>
      </c>
      <c r="DG3" s="5">
        <f t="shared" si="4"/>
        <v>45961</v>
      </c>
      <c r="DH3" s="5">
        <f t="shared" si="4"/>
        <v>45991</v>
      </c>
      <c r="DI3" s="5">
        <f t="shared" si="4"/>
        <v>46022</v>
      </c>
      <c r="DJ3" s="5">
        <f t="shared" ref="DJ3:DU3" si="5">EOMONTH(DJ2,0)</f>
        <v>46053</v>
      </c>
      <c r="DK3" s="5">
        <f t="shared" si="5"/>
        <v>46081</v>
      </c>
      <c r="DL3" s="5">
        <f t="shared" si="5"/>
        <v>46112</v>
      </c>
      <c r="DM3" s="5">
        <f t="shared" si="5"/>
        <v>46142</v>
      </c>
      <c r="DN3" s="5">
        <f t="shared" si="5"/>
        <v>46173</v>
      </c>
      <c r="DO3" s="5">
        <f t="shared" si="5"/>
        <v>46203</v>
      </c>
      <c r="DP3" s="5">
        <f t="shared" si="5"/>
        <v>46234</v>
      </c>
      <c r="DQ3" s="5">
        <f t="shared" si="5"/>
        <v>46265</v>
      </c>
      <c r="DR3" s="5">
        <f t="shared" si="5"/>
        <v>46295</v>
      </c>
      <c r="DS3" s="5">
        <f t="shared" si="5"/>
        <v>46326</v>
      </c>
      <c r="DT3" s="5">
        <f t="shared" si="5"/>
        <v>46356</v>
      </c>
      <c r="DU3" s="5">
        <f t="shared" si="5"/>
        <v>46387</v>
      </c>
    </row>
    <row r="4" spans="1:125" x14ac:dyDescent="0.35">
      <c r="A4" s="19">
        <f>B4</f>
        <v>45391</v>
      </c>
      <c r="B4" s="61">
        <f>B13</f>
        <v>45391</v>
      </c>
      <c r="C4" s="7" t="e">
        <f t="shared" ref="C4:AH4" si="6">HLOOKUP(C$3,$C$12:$AX$13,2,FALSE)</f>
        <v>#N/A</v>
      </c>
      <c r="D4" s="7" t="e">
        <f t="shared" si="6"/>
        <v>#N/A</v>
      </c>
      <c r="E4" s="7" t="e">
        <f t="shared" si="6"/>
        <v>#N/A</v>
      </c>
      <c r="F4" s="7" t="e">
        <f t="shared" si="6"/>
        <v>#N/A</v>
      </c>
      <c r="G4" s="7" t="e">
        <f t="shared" si="6"/>
        <v>#N/A</v>
      </c>
      <c r="H4" s="7" t="e">
        <f t="shared" si="6"/>
        <v>#N/A</v>
      </c>
      <c r="I4" s="7" t="e">
        <f t="shared" si="6"/>
        <v>#N/A</v>
      </c>
      <c r="J4" s="7" t="e">
        <f t="shared" si="6"/>
        <v>#N/A</v>
      </c>
      <c r="K4" s="7" t="e">
        <f t="shared" si="6"/>
        <v>#N/A</v>
      </c>
      <c r="L4" s="7" t="e">
        <f t="shared" si="6"/>
        <v>#N/A</v>
      </c>
      <c r="M4" s="7" t="e">
        <f t="shared" si="6"/>
        <v>#N/A</v>
      </c>
      <c r="N4" s="7" t="e">
        <f t="shared" si="6"/>
        <v>#N/A</v>
      </c>
      <c r="O4" s="7" t="e">
        <f t="shared" si="6"/>
        <v>#N/A</v>
      </c>
      <c r="P4" s="7" t="e">
        <f t="shared" si="6"/>
        <v>#N/A</v>
      </c>
      <c r="Q4" s="7" t="e">
        <f t="shared" si="6"/>
        <v>#N/A</v>
      </c>
      <c r="R4" s="7" t="e">
        <f t="shared" si="6"/>
        <v>#N/A</v>
      </c>
      <c r="S4" s="7" t="e">
        <f t="shared" si="6"/>
        <v>#N/A</v>
      </c>
      <c r="T4" s="7" t="e">
        <f t="shared" si="6"/>
        <v>#N/A</v>
      </c>
      <c r="U4" s="7" t="e">
        <f t="shared" si="6"/>
        <v>#N/A</v>
      </c>
      <c r="V4" s="7" t="e">
        <f t="shared" si="6"/>
        <v>#N/A</v>
      </c>
      <c r="W4" s="7" t="e">
        <f t="shared" si="6"/>
        <v>#N/A</v>
      </c>
      <c r="X4" s="7" t="e">
        <f t="shared" si="6"/>
        <v>#N/A</v>
      </c>
      <c r="Y4" s="7" t="e">
        <f t="shared" si="6"/>
        <v>#N/A</v>
      </c>
      <c r="Z4" s="7" t="e">
        <f t="shared" si="6"/>
        <v>#N/A</v>
      </c>
      <c r="AA4" s="7" t="e">
        <f t="shared" si="6"/>
        <v>#N/A</v>
      </c>
      <c r="AB4" s="7" t="e">
        <f t="shared" si="6"/>
        <v>#N/A</v>
      </c>
      <c r="AC4" s="7" t="e">
        <f t="shared" si="6"/>
        <v>#N/A</v>
      </c>
      <c r="AD4" s="7">
        <f t="shared" si="6"/>
        <v>68</v>
      </c>
      <c r="AE4" s="7">
        <f t="shared" si="6"/>
        <v>67.52</v>
      </c>
      <c r="AF4" s="7">
        <f t="shared" si="6"/>
        <v>67.569999999999993</v>
      </c>
      <c r="AG4" s="7">
        <f t="shared" si="6"/>
        <v>68.84</v>
      </c>
      <c r="AH4" s="7">
        <f t="shared" si="6"/>
        <v>72.540000000000006</v>
      </c>
      <c r="AI4" s="7">
        <f t="shared" ref="AI4:BJ4" si="7">HLOOKUP(AI$3,$C$12:$AX$13,2,FALSE)</f>
        <v>74.31</v>
      </c>
      <c r="AJ4" s="7">
        <f t="shared" si="7"/>
        <v>83.66</v>
      </c>
      <c r="AK4" s="7">
        <f t="shared" si="7"/>
        <v>88.36</v>
      </c>
      <c r="AL4" s="7">
        <f t="shared" si="7"/>
        <v>89.72</v>
      </c>
      <c r="AM4" s="7">
        <f t="shared" si="7"/>
        <v>89.57</v>
      </c>
      <c r="AN4" s="7">
        <f t="shared" si="7"/>
        <v>86.64</v>
      </c>
      <c r="AO4" s="7">
        <f t="shared" si="7"/>
        <v>83.54</v>
      </c>
      <c r="AP4" s="7">
        <f t="shared" si="7"/>
        <v>80.44</v>
      </c>
      <c r="AQ4" s="7">
        <f t="shared" si="7"/>
        <v>77.44</v>
      </c>
      <c r="AR4" s="7">
        <f t="shared" si="7"/>
        <v>77.38</v>
      </c>
      <c r="AS4" s="7">
        <f t="shared" si="7"/>
        <v>78.69</v>
      </c>
      <c r="AT4" s="7">
        <f t="shared" si="7"/>
        <v>81.099999999999994</v>
      </c>
      <c r="AU4" s="7">
        <f t="shared" si="7"/>
        <v>84.39</v>
      </c>
      <c r="AV4" s="7">
        <f t="shared" si="7"/>
        <v>87.32</v>
      </c>
      <c r="AW4" s="7">
        <f t="shared" si="7"/>
        <v>89.72</v>
      </c>
      <c r="AX4" s="7">
        <f t="shared" si="7"/>
        <v>92.14</v>
      </c>
      <c r="AY4" s="7">
        <f t="shared" si="7"/>
        <v>94.06</v>
      </c>
      <c r="AZ4" s="7">
        <f t="shared" si="7"/>
        <v>87.59</v>
      </c>
      <c r="BA4" s="7">
        <f t="shared" si="7"/>
        <v>75.87</v>
      </c>
      <c r="BB4" s="7">
        <f t="shared" si="7"/>
        <v>72.069999999999993</v>
      </c>
      <c r="BC4" s="7">
        <f t="shared" si="7"/>
        <v>69.17</v>
      </c>
      <c r="BD4" s="7">
        <f t="shared" si="7"/>
        <v>69.78</v>
      </c>
      <c r="BE4" s="7">
        <f t="shared" si="7"/>
        <v>70.12</v>
      </c>
      <c r="BF4" s="7">
        <f t="shared" si="7"/>
        <v>72.099999999999994</v>
      </c>
      <c r="BG4" s="7">
        <f t="shared" si="7"/>
        <v>75.78</v>
      </c>
      <c r="BH4" s="7">
        <f t="shared" si="7"/>
        <v>79.12</v>
      </c>
      <c r="BI4" s="7">
        <f t="shared" si="7"/>
        <v>82.36</v>
      </c>
      <c r="BJ4" s="7">
        <f t="shared" si="7"/>
        <v>84.57</v>
      </c>
      <c r="BK4" s="7"/>
      <c r="BL4" s="19">
        <f>BM4</f>
        <v>45391</v>
      </c>
      <c r="BM4" s="61">
        <f>BM13</f>
        <v>45391</v>
      </c>
      <c r="BN4" s="7" t="e">
        <f t="shared" ref="BN4:CS4" si="8">HLOOKUP(BN$3,$BN$12:$DI$13,2,FALSE)</f>
        <v>#N/A</v>
      </c>
      <c r="BO4" s="7" t="e">
        <f t="shared" si="8"/>
        <v>#N/A</v>
      </c>
      <c r="BP4" s="7" t="e">
        <f t="shared" si="8"/>
        <v>#N/A</v>
      </c>
      <c r="BQ4" s="7" t="e">
        <f t="shared" si="8"/>
        <v>#N/A</v>
      </c>
      <c r="BR4" s="7" t="e">
        <f t="shared" si="8"/>
        <v>#N/A</v>
      </c>
      <c r="BS4" s="7" t="e">
        <f t="shared" si="8"/>
        <v>#N/A</v>
      </c>
      <c r="BT4" s="7" t="e">
        <f t="shared" si="8"/>
        <v>#N/A</v>
      </c>
      <c r="BU4" s="7" t="e">
        <f t="shared" si="8"/>
        <v>#N/A</v>
      </c>
      <c r="BV4" s="7" t="e">
        <f t="shared" si="8"/>
        <v>#N/A</v>
      </c>
      <c r="BW4" s="7" t="e">
        <f t="shared" si="8"/>
        <v>#N/A</v>
      </c>
      <c r="BX4" s="7" t="e">
        <f t="shared" si="8"/>
        <v>#N/A</v>
      </c>
      <c r="BY4" s="7" t="e">
        <f t="shared" si="8"/>
        <v>#N/A</v>
      </c>
      <c r="BZ4" s="7" t="e">
        <f t="shared" si="8"/>
        <v>#N/A</v>
      </c>
      <c r="CA4" s="7" t="e">
        <f t="shared" si="8"/>
        <v>#N/A</v>
      </c>
      <c r="CB4" s="7" t="e">
        <f t="shared" si="8"/>
        <v>#N/A</v>
      </c>
      <c r="CC4" s="7" t="e">
        <f t="shared" si="8"/>
        <v>#N/A</v>
      </c>
      <c r="CD4" s="7" t="e">
        <f t="shared" si="8"/>
        <v>#N/A</v>
      </c>
      <c r="CE4" s="7" t="e">
        <f t="shared" si="8"/>
        <v>#N/A</v>
      </c>
      <c r="CF4" s="7" t="e">
        <f t="shared" si="8"/>
        <v>#N/A</v>
      </c>
      <c r="CG4" s="7" t="e">
        <f t="shared" si="8"/>
        <v>#N/A</v>
      </c>
      <c r="CH4" s="7" t="e">
        <f t="shared" si="8"/>
        <v>#N/A</v>
      </c>
      <c r="CI4" s="7" t="e">
        <f t="shared" si="8"/>
        <v>#N/A</v>
      </c>
      <c r="CJ4" s="7" t="e">
        <f t="shared" si="8"/>
        <v>#N/A</v>
      </c>
      <c r="CK4" s="7" t="e">
        <f t="shared" si="8"/>
        <v>#N/A</v>
      </c>
      <c r="CL4" s="7" t="e">
        <f t="shared" si="8"/>
        <v>#N/A</v>
      </c>
      <c r="CM4" s="7" t="e">
        <f t="shared" si="8"/>
        <v>#N/A</v>
      </c>
      <c r="CN4" s="7" t="e">
        <f t="shared" si="8"/>
        <v>#N/A</v>
      </c>
      <c r="CO4" s="7">
        <f t="shared" si="8"/>
        <v>0</v>
      </c>
      <c r="CP4" s="7">
        <f t="shared" si="8"/>
        <v>0</v>
      </c>
      <c r="CQ4" s="7">
        <f t="shared" si="8"/>
        <v>0</v>
      </c>
      <c r="CR4" s="7">
        <f t="shared" si="8"/>
        <v>0</v>
      </c>
      <c r="CS4" s="7">
        <f t="shared" si="8"/>
        <v>0</v>
      </c>
      <c r="CT4" s="7">
        <f t="shared" ref="CT4:DU4" si="9">HLOOKUP(CT$3,$BN$12:$DI$13,2,FALSE)</f>
        <v>0</v>
      </c>
      <c r="CU4" s="7">
        <f t="shared" si="9"/>
        <v>0</v>
      </c>
      <c r="CV4" s="7">
        <f t="shared" si="9"/>
        <v>0</v>
      </c>
      <c r="CW4" s="7">
        <f t="shared" si="9"/>
        <v>0</v>
      </c>
      <c r="CX4" s="7">
        <f t="shared" si="9"/>
        <v>0</v>
      </c>
      <c r="CY4" s="7">
        <f t="shared" si="9"/>
        <v>0</v>
      </c>
      <c r="CZ4" s="7">
        <f t="shared" si="9"/>
        <v>0</v>
      </c>
      <c r="DA4" s="7">
        <f t="shared" si="9"/>
        <v>0</v>
      </c>
      <c r="DB4" s="7">
        <f t="shared" si="9"/>
        <v>0</v>
      </c>
      <c r="DC4" s="7">
        <f t="shared" si="9"/>
        <v>0</v>
      </c>
      <c r="DD4" s="7">
        <f t="shared" si="9"/>
        <v>0</v>
      </c>
      <c r="DE4" s="7">
        <f t="shared" si="9"/>
        <v>0</v>
      </c>
      <c r="DF4" s="7">
        <f t="shared" si="9"/>
        <v>0</v>
      </c>
      <c r="DG4" s="7">
        <f t="shared" si="9"/>
        <v>0</v>
      </c>
      <c r="DH4" s="7">
        <f t="shared" si="9"/>
        <v>0</v>
      </c>
      <c r="DI4" s="7">
        <f t="shared" si="9"/>
        <v>0</v>
      </c>
      <c r="DJ4" s="7">
        <f t="shared" si="9"/>
        <v>0</v>
      </c>
      <c r="DK4" s="7">
        <f t="shared" si="9"/>
        <v>0</v>
      </c>
      <c r="DL4" s="7">
        <f t="shared" si="9"/>
        <v>0</v>
      </c>
      <c r="DM4" s="7">
        <f t="shared" si="9"/>
        <v>0</v>
      </c>
      <c r="DN4" s="7">
        <f t="shared" si="9"/>
        <v>0</v>
      </c>
      <c r="DO4" s="7">
        <f t="shared" si="9"/>
        <v>0</v>
      </c>
      <c r="DP4" s="7">
        <f t="shared" si="9"/>
        <v>0</v>
      </c>
      <c r="DQ4" s="7">
        <f t="shared" si="9"/>
        <v>0</v>
      </c>
      <c r="DR4" s="7">
        <f t="shared" si="9"/>
        <v>0</v>
      </c>
      <c r="DS4" s="7">
        <f t="shared" si="9"/>
        <v>0</v>
      </c>
      <c r="DT4" s="7">
        <f t="shared" si="9"/>
        <v>0</v>
      </c>
      <c r="DU4" s="7">
        <f t="shared" si="9"/>
        <v>0</v>
      </c>
    </row>
    <row r="5" spans="1:125" x14ac:dyDescent="0.35">
      <c r="A5" s="19">
        <f t="shared" ref="A5:A6" si="10">B5</f>
        <v>45250</v>
      </c>
      <c r="B5" s="61">
        <f>B20</f>
        <v>45250</v>
      </c>
      <c r="C5" s="7" t="e">
        <f t="shared" ref="C5:AH5" si="11">HLOOKUP(C$3,$C$19:$AX$20,2,FALSE)</f>
        <v>#N/A</v>
      </c>
      <c r="D5" s="7" t="e">
        <f t="shared" si="11"/>
        <v>#N/A</v>
      </c>
      <c r="E5" s="7" t="e">
        <f t="shared" si="11"/>
        <v>#N/A</v>
      </c>
      <c r="F5" s="7" t="e">
        <f t="shared" si="11"/>
        <v>#N/A</v>
      </c>
      <c r="G5" s="7" t="e">
        <f t="shared" si="11"/>
        <v>#N/A</v>
      </c>
      <c r="H5" s="7" t="e">
        <f t="shared" si="11"/>
        <v>#N/A</v>
      </c>
      <c r="I5" s="7" t="e">
        <f t="shared" si="11"/>
        <v>#N/A</v>
      </c>
      <c r="J5" s="7" t="e">
        <f t="shared" si="11"/>
        <v>#N/A</v>
      </c>
      <c r="K5" s="7" t="e">
        <f t="shared" si="11"/>
        <v>#N/A</v>
      </c>
      <c r="L5" s="7" t="e">
        <f t="shared" si="11"/>
        <v>#N/A</v>
      </c>
      <c r="M5" s="7" t="e">
        <f t="shared" si="11"/>
        <v>#N/A</v>
      </c>
      <c r="N5" s="7" t="e">
        <f t="shared" si="11"/>
        <v>#N/A</v>
      </c>
      <c r="O5" s="7" t="e">
        <f t="shared" si="11"/>
        <v>#N/A</v>
      </c>
      <c r="P5" s="7" t="e">
        <f t="shared" si="11"/>
        <v>#N/A</v>
      </c>
      <c r="Q5" s="7" t="e">
        <f t="shared" si="11"/>
        <v>#N/A</v>
      </c>
      <c r="R5" s="7" t="e">
        <f t="shared" si="11"/>
        <v>#N/A</v>
      </c>
      <c r="S5" s="7" t="e">
        <f t="shared" si="11"/>
        <v>#N/A</v>
      </c>
      <c r="T5" s="7" t="e">
        <f t="shared" si="11"/>
        <v>#N/A</v>
      </c>
      <c r="U5" s="7" t="e">
        <f t="shared" si="11"/>
        <v>#N/A</v>
      </c>
      <c r="V5" s="7" t="e">
        <f t="shared" si="11"/>
        <v>#N/A</v>
      </c>
      <c r="W5" s="7" t="e">
        <f t="shared" si="11"/>
        <v>#N/A</v>
      </c>
      <c r="X5" s="7" t="e">
        <f t="shared" si="11"/>
        <v>#N/A</v>
      </c>
      <c r="Y5" s="7">
        <f t="shared" si="11"/>
        <v>116.27</v>
      </c>
      <c r="Z5" s="7">
        <f t="shared" si="11"/>
        <v>122</v>
      </c>
      <c r="AA5" s="7">
        <f t="shared" si="11"/>
        <v>124.13</v>
      </c>
      <c r="AB5" s="7">
        <f t="shared" si="11"/>
        <v>122.21</v>
      </c>
      <c r="AC5" s="7">
        <f t="shared" si="11"/>
        <v>119.06</v>
      </c>
      <c r="AD5" s="7">
        <f t="shared" si="11"/>
        <v>116.68</v>
      </c>
      <c r="AE5" s="7">
        <f t="shared" si="11"/>
        <v>115.08</v>
      </c>
      <c r="AF5" s="7">
        <f t="shared" si="11"/>
        <v>114.79</v>
      </c>
      <c r="AG5" s="7">
        <f t="shared" si="11"/>
        <v>115.49</v>
      </c>
      <c r="AH5" s="7">
        <f t="shared" si="11"/>
        <v>118.87</v>
      </c>
      <c r="AI5" s="7">
        <f t="shared" ref="AI5:BJ5" si="12">HLOOKUP(AI$3,$C$19:$AX$20,2,FALSE)</f>
        <v>120.93</v>
      </c>
      <c r="AJ5" s="7">
        <f t="shared" si="12"/>
        <v>129.94</v>
      </c>
      <c r="AK5" s="7">
        <f t="shared" si="12"/>
        <v>138.01</v>
      </c>
      <c r="AL5" s="7">
        <f t="shared" si="12"/>
        <v>140.99</v>
      </c>
      <c r="AM5" s="7">
        <f t="shared" si="12"/>
        <v>138.03</v>
      </c>
      <c r="AN5" s="7">
        <f t="shared" si="12"/>
        <v>126.58</v>
      </c>
      <c r="AO5" s="7">
        <f t="shared" si="12"/>
        <v>114.86</v>
      </c>
      <c r="AP5" s="7">
        <f t="shared" si="12"/>
        <v>107.6</v>
      </c>
      <c r="AQ5" s="7">
        <f t="shared" si="12"/>
        <v>102.07</v>
      </c>
      <c r="AR5" s="7">
        <f t="shared" si="12"/>
        <v>103.51</v>
      </c>
      <c r="AS5" s="7">
        <f t="shared" si="12"/>
        <v>105.32</v>
      </c>
      <c r="AT5" s="7">
        <f t="shared" si="12"/>
        <v>106.87</v>
      </c>
      <c r="AU5" s="7">
        <f t="shared" si="12"/>
        <v>111.77</v>
      </c>
      <c r="AV5" s="7">
        <f t="shared" si="12"/>
        <v>114.23</v>
      </c>
      <c r="AW5" s="7">
        <f t="shared" si="12"/>
        <v>116.25</v>
      </c>
      <c r="AX5" s="7">
        <f t="shared" si="12"/>
        <v>121.25</v>
      </c>
      <c r="AY5" s="7">
        <f t="shared" si="12"/>
        <v>122.7</v>
      </c>
      <c r="AZ5" s="7">
        <f t="shared" si="12"/>
        <v>115.57</v>
      </c>
      <c r="BA5" s="7">
        <f t="shared" si="12"/>
        <v>99.34</v>
      </c>
      <c r="BB5" s="7">
        <f t="shared" si="12"/>
        <v>93.19</v>
      </c>
      <c r="BC5" s="7">
        <f t="shared" si="12"/>
        <v>87.79</v>
      </c>
      <c r="BD5" s="7">
        <f t="shared" si="12"/>
        <v>88.19</v>
      </c>
      <c r="BE5" s="7">
        <f t="shared" si="12"/>
        <v>88.65</v>
      </c>
      <c r="BF5" s="7">
        <f t="shared" si="12"/>
        <v>91.04</v>
      </c>
      <c r="BG5" s="7">
        <f t="shared" si="12"/>
        <v>94.24</v>
      </c>
      <c r="BH5" s="7">
        <f t="shared" si="12"/>
        <v>98.54</v>
      </c>
      <c r="BI5" s="7">
        <f t="shared" si="12"/>
        <v>102.85</v>
      </c>
      <c r="BJ5" s="7">
        <f t="shared" si="12"/>
        <v>104.47</v>
      </c>
      <c r="BK5" s="7"/>
      <c r="BL5" s="19">
        <f t="shared" ref="BL5:BL6" si="13">BM5</f>
        <v>45250</v>
      </c>
      <c r="BM5" s="61">
        <f>BM20</f>
        <v>45250</v>
      </c>
      <c r="BN5" s="7" t="e">
        <f t="shared" ref="BN5:CS5" si="14">HLOOKUP(BN$3,$BN$19:$DI$20,2,FALSE)</f>
        <v>#N/A</v>
      </c>
      <c r="BO5" s="7" t="e">
        <f t="shared" si="14"/>
        <v>#N/A</v>
      </c>
      <c r="BP5" s="7" t="e">
        <f t="shared" si="14"/>
        <v>#N/A</v>
      </c>
      <c r="BQ5" s="7" t="e">
        <f t="shared" si="14"/>
        <v>#N/A</v>
      </c>
      <c r="BR5" s="7" t="e">
        <f t="shared" si="14"/>
        <v>#N/A</v>
      </c>
      <c r="BS5" s="7" t="e">
        <f t="shared" si="14"/>
        <v>#N/A</v>
      </c>
      <c r="BT5" s="7" t="e">
        <f t="shared" si="14"/>
        <v>#N/A</v>
      </c>
      <c r="BU5" s="7" t="e">
        <f t="shared" si="14"/>
        <v>#N/A</v>
      </c>
      <c r="BV5" s="7" t="e">
        <f t="shared" si="14"/>
        <v>#N/A</v>
      </c>
      <c r="BW5" s="7" t="e">
        <f t="shared" si="14"/>
        <v>#N/A</v>
      </c>
      <c r="BX5" s="7" t="e">
        <f t="shared" si="14"/>
        <v>#N/A</v>
      </c>
      <c r="BY5" s="7" t="e">
        <f t="shared" si="14"/>
        <v>#N/A</v>
      </c>
      <c r="BZ5" s="7" t="e">
        <f t="shared" si="14"/>
        <v>#N/A</v>
      </c>
      <c r="CA5" s="7" t="e">
        <f t="shared" si="14"/>
        <v>#N/A</v>
      </c>
      <c r="CB5" s="7" t="e">
        <f t="shared" si="14"/>
        <v>#N/A</v>
      </c>
      <c r="CC5" s="7" t="e">
        <f t="shared" si="14"/>
        <v>#N/A</v>
      </c>
      <c r="CD5" s="7" t="e">
        <f t="shared" si="14"/>
        <v>#N/A</v>
      </c>
      <c r="CE5" s="7" t="e">
        <f t="shared" si="14"/>
        <v>#N/A</v>
      </c>
      <c r="CF5" s="7" t="e">
        <f t="shared" si="14"/>
        <v>#N/A</v>
      </c>
      <c r="CG5" s="7" t="e">
        <f t="shared" si="14"/>
        <v>#N/A</v>
      </c>
      <c r="CH5" s="7" t="e">
        <f t="shared" si="14"/>
        <v>#N/A</v>
      </c>
      <c r="CI5" s="7" t="e">
        <f t="shared" si="14"/>
        <v>#N/A</v>
      </c>
      <c r="CJ5" s="7">
        <f t="shared" si="14"/>
        <v>99.35</v>
      </c>
      <c r="CK5" s="7">
        <f t="shared" si="14"/>
        <v>111.27</v>
      </c>
      <c r="CL5" s="7">
        <f t="shared" si="14"/>
        <v>116.66</v>
      </c>
      <c r="CM5" s="7">
        <f t="shared" si="14"/>
        <v>104.63</v>
      </c>
      <c r="CN5" s="7">
        <f t="shared" si="14"/>
        <v>103.92</v>
      </c>
      <c r="CO5" s="7">
        <f t="shared" si="14"/>
        <v>101.18</v>
      </c>
      <c r="CP5" s="7">
        <f t="shared" si="14"/>
        <v>101.07</v>
      </c>
      <c r="CQ5" s="7">
        <f t="shared" si="14"/>
        <v>99.4</v>
      </c>
      <c r="CR5" s="7">
        <f t="shared" si="14"/>
        <v>99.79</v>
      </c>
      <c r="CS5" s="7">
        <f t="shared" si="14"/>
        <v>99.43</v>
      </c>
      <c r="CT5" s="7">
        <f t="shared" ref="CT5:DU5" si="15">HLOOKUP(CT$3,$BN$19:$DI$20,2,FALSE)</f>
        <v>116.43</v>
      </c>
      <c r="CU5" s="7">
        <f t="shared" si="15"/>
        <v>118.7</v>
      </c>
      <c r="CV5" s="7">
        <f t="shared" si="15"/>
        <v>119.78</v>
      </c>
      <c r="CW5" s="7">
        <f t="shared" si="15"/>
        <v>119.19</v>
      </c>
      <c r="CX5" s="7">
        <f t="shared" si="15"/>
        <v>118.45</v>
      </c>
      <c r="CY5" s="7">
        <f t="shared" si="15"/>
        <v>118.13</v>
      </c>
      <c r="CZ5" s="7">
        <f t="shared" si="15"/>
        <v>92.66</v>
      </c>
      <c r="DA5" s="7">
        <f t="shared" si="15"/>
        <v>91.93</v>
      </c>
      <c r="DB5" s="7">
        <f t="shared" si="15"/>
        <v>91.91</v>
      </c>
      <c r="DC5" s="7">
        <f t="shared" si="15"/>
        <v>92.02</v>
      </c>
      <c r="DD5" s="7">
        <f t="shared" si="15"/>
        <v>93.4</v>
      </c>
      <c r="DE5" s="7">
        <f t="shared" si="15"/>
        <v>94.24</v>
      </c>
      <c r="DF5" s="7">
        <f t="shared" si="15"/>
        <v>103.81</v>
      </c>
      <c r="DG5" s="7">
        <f t="shared" si="15"/>
        <v>106.32</v>
      </c>
      <c r="DH5" s="7">
        <f t="shared" si="15"/>
        <v>108.18</v>
      </c>
      <c r="DI5" s="7">
        <f t="shared" si="15"/>
        <v>108.73</v>
      </c>
      <c r="DJ5" s="7">
        <f t="shared" si="15"/>
        <v>107.77</v>
      </c>
      <c r="DK5" s="7">
        <f t="shared" si="15"/>
        <v>107.68</v>
      </c>
      <c r="DL5" s="7">
        <f t="shared" si="15"/>
        <v>87.68</v>
      </c>
      <c r="DM5" s="7">
        <f t="shared" si="15"/>
        <v>87.05</v>
      </c>
      <c r="DN5" s="7">
        <f t="shared" si="15"/>
        <v>87.06</v>
      </c>
      <c r="DO5" s="7">
        <f t="shared" si="15"/>
        <v>87.07</v>
      </c>
      <c r="DP5" s="7">
        <f t="shared" si="15"/>
        <v>87.09</v>
      </c>
      <c r="DQ5" s="7">
        <f t="shared" si="15"/>
        <v>92.88</v>
      </c>
      <c r="DR5" s="7">
        <f t="shared" si="15"/>
        <v>96.88</v>
      </c>
      <c r="DS5" s="7">
        <f t="shared" si="15"/>
        <v>99.39</v>
      </c>
      <c r="DT5" s="7">
        <f t="shared" si="15"/>
        <v>101.25</v>
      </c>
      <c r="DU5" s="7">
        <f t="shared" si="15"/>
        <v>101.8</v>
      </c>
    </row>
    <row r="6" spans="1:125" x14ac:dyDescent="0.35">
      <c r="A6" s="19">
        <f t="shared" si="10"/>
        <v>45384</v>
      </c>
      <c r="B6" s="61">
        <f>B27</f>
        <v>45384</v>
      </c>
      <c r="C6" s="7" t="e">
        <f t="shared" ref="C6:AH6" si="16">HLOOKUP(C$3,$C$26:$AX$27,2,FALSE)</f>
        <v>#N/A</v>
      </c>
      <c r="D6" s="7" t="e">
        <f t="shared" si="16"/>
        <v>#N/A</v>
      </c>
      <c r="E6" s="7" t="e">
        <f t="shared" si="16"/>
        <v>#N/A</v>
      </c>
      <c r="F6" s="7" t="e">
        <f t="shared" si="16"/>
        <v>#N/A</v>
      </c>
      <c r="G6" s="7" t="e">
        <f t="shared" si="16"/>
        <v>#N/A</v>
      </c>
      <c r="H6" s="7" t="e">
        <f t="shared" si="16"/>
        <v>#N/A</v>
      </c>
      <c r="I6" s="7" t="e">
        <f t="shared" si="16"/>
        <v>#N/A</v>
      </c>
      <c r="J6" s="7" t="e">
        <f t="shared" si="16"/>
        <v>#N/A</v>
      </c>
      <c r="K6" s="7" t="e">
        <f t="shared" si="16"/>
        <v>#N/A</v>
      </c>
      <c r="L6" s="7" t="e">
        <f t="shared" si="16"/>
        <v>#N/A</v>
      </c>
      <c r="M6" s="7" t="e">
        <f t="shared" si="16"/>
        <v>#N/A</v>
      </c>
      <c r="N6" s="7" t="e">
        <f t="shared" si="16"/>
        <v>#N/A</v>
      </c>
      <c r="O6" s="7" t="e">
        <f t="shared" si="16"/>
        <v>#N/A</v>
      </c>
      <c r="P6" s="7" t="e">
        <f t="shared" si="16"/>
        <v>#N/A</v>
      </c>
      <c r="Q6" s="7" t="e">
        <f t="shared" si="16"/>
        <v>#N/A</v>
      </c>
      <c r="R6" s="7" t="e">
        <f t="shared" si="16"/>
        <v>#N/A</v>
      </c>
      <c r="S6" s="7" t="e">
        <f t="shared" si="16"/>
        <v>#N/A</v>
      </c>
      <c r="T6" s="7" t="e">
        <f t="shared" si="16"/>
        <v>#N/A</v>
      </c>
      <c r="U6" s="7" t="e">
        <f t="shared" si="16"/>
        <v>#N/A</v>
      </c>
      <c r="V6" s="7" t="e">
        <f t="shared" si="16"/>
        <v>#N/A</v>
      </c>
      <c r="W6" s="7" t="e">
        <f t="shared" si="16"/>
        <v>#N/A</v>
      </c>
      <c r="X6" s="7" t="e">
        <f t="shared" si="16"/>
        <v>#N/A</v>
      </c>
      <c r="Y6" s="7" t="e">
        <f t="shared" si="16"/>
        <v>#N/A</v>
      </c>
      <c r="Z6" s="7" t="e">
        <f t="shared" si="16"/>
        <v>#N/A</v>
      </c>
      <c r="AA6" s="7" t="e">
        <f t="shared" si="16"/>
        <v>#N/A</v>
      </c>
      <c r="AB6" s="7" t="e">
        <f t="shared" si="16"/>
        <v>#N/A</v>
      </c>
      <c r="AC6" s="7" t="e">
        <f t="shared" si="16"/>
        <v>#N/A</v>
      </c>
      <c r="AD6" s="7">
        <f t="shared" si="16"/>
        <v>64.680000000000007</v>
      </c>
      <c r="AE6" s="7">
        <f t="shared" si="16"/>
        <v>64.47</v>
      </c>
      <c r="AF6" s="7">
        <f t="shared" si="16"/>
        <v>64.209999999999994</v>
      </c>
      <c r="AG6" s="7">
        <f t="shared" si="16"/>
        <v>65.34</v>
      </c>
      <c r="AH6" s="7">
        <f t="shared" si="16"/>
        <v>68.459999999999994</v>
      </c>
      <c r="AI6" s="7">
        <f t="shared" ref="AI6:BJ6" si="17">HLOOKUP(AI$3,$C$26:$AX$27,2,FALSE)</f>
        <v>69.52</v>
      </c>
      <c r="AJ6" s="7">
        <f t="shared" si="17"/>
        <v>78.86</v>
      </c>
      <c r="AK6" s="7" t="e">
        <f t="shared" si="17"/>
        <v>#N/A</v>
      </c>
      <c r="AL6" s="7">
        <f t="shared" si="17"/>
        <v>85.12</v>
      </c>
      <c r="AM6" s="7">
        <f t="shared" si="17"/>
        <v>81.87</v>
      </c>
      <c r="AN6" s="7" t="e">
        <f t="shared" si="17"/>
        <v>#N/A</v>
      </c>
      <c r="AO6" s="7">
        <f t="shared" si="17"/>
        <v>78.16</v>
      </c>
      <c r="AP6" s="7">
        <f t="shared" si="17"/>
        <v>74.86</v>
      </c>
      <c r="AQ6" s="7">
        <f t="shared" si="17"/>
        <v>71.86</v>
      </c>
      <c r="AR6" s="7">
        <f t="shared" si="17"/>
        <v>71.86</v>
      </c>
      <c r="AS6" s="7">
        <f t="shared" si="17"/>
        <v>73.17</v>
      </c>
      <c r="AT6" s="7">
        <f t="shared" si="17"/>
        <v>75.58</v>
      </c>
      <c r="AU6" s="7">
        <f t="shared" si="17"/>
        <v>78.66</v>
      </c>
      <c r="AV6" s="7">
        <f t="shared" si="17"/>
        <v>81.17</v>
      </c>
      <c r="AW6" s="7" t="e">
        <f t="shared" si="17"/>
        <v>#N/A</v>
      </c>
      <c r="AX6" s="7">
        <f t="shared" si="17"/>
        <v>86.89</v>
      </c>
      <c r="AY6" s="7">
        <f t="shared" si="17"/>
        <v>82.45</v>
      </c>
      <c r="AZ6" s="7" t="e">
        <f t="shared" si="17"/>
        <v>#N/A</v>
      </c>
      <c r="BA6" s="7">
        <f t="shared" si="17"/>
        <v>71.92</v>
      </c>
      <c r="BB6" s="7">
        <f t="shared" si="17"/>
        <v>68.42</v>
      </c>
      <c r="BC6" s="7">
        <f t="shared" si="17"/>
        <v>65.52</v>
      </c>
      <c r="BD6" s="7">
        <f t="shared" si="17"/>
        <v>66.14</v>
      </c>
      <c r="BE6" s="7">
        <f t="shared" si="17"/>
        <v>66.489999999999995</v>
      </c>
      <c r="BF6" s="7">
        <f t="shared" si="17"/>
        <v>68.47</v>
      </c>
      <c r="BG6" s="7">
        <f t="shared" si="17"/>
        <v>71.97</v>
      </c>
      <c r="BH6" s="7">
        <f t="shared" si="17"/>
        <v>75.31</v>
      </c>
      <c r="BI6" s="7" t="e">
        <f t="shared" si="17"/>
        <v>#N/A</v>
      </c>
      <c r="BJ6" s="7">
        <f t="shared" si="17"/>
        <v>80.760000000000005</v>
      </c>
      <c r="BK6" s="7"/>
      <c r="BL6" s="19">
        <f t="shared" si="13"/>
        <v>45384</v>
      </c>
      <c r="BM6" s="61">
        <f>BM27</f>
        <v>45384</v>
      </c>
      <c r="BN6" s="7" t="e">
        <f>HLOOKUP(BN$3,$BN26:$DI$27,2,FALSE)</f>
        <v>#N/A</v>
      </c>
      <c r="BO6" s="7" t="e">
        <f>HLOOKUP(BO$3,$BN26:$DI$27,2,FALSE)</f>
        <v>#N/A</v>
      </c>
      <c r="BP6" s="7" t="e">
        <f>HLOOKUP(BP$3,$BN26:$DI$27,2,FALSE)</f>
        <v>#N/A</v>
      </c>
      <c r="BQ6" s="7" t="e">
        <f>HLOOKUP(BQ$3,$BN26:$DI$27,2,FALSE)</f>
        <v>#N/A</v>
      </c>
      <c r="BR6" s="7" t="e">
        <f>HLOOKUP(BR$3,$BN26:$DI$27,2,FALSE)</f>
        <v>#N/A</v>
      </c>
      <c r="BS6" s="7" t="e">
        <f>HLOOKUP(BS$3,$BN26:$DI$27,2,FALSE)</f>
        <v>#N/A</v>
      </c>
      <c r="BT6" s="7" t="e">
        <f>HLOOKUP(BT$3,$BN26:$DI$27,2,FALSE)</f>
        <v>#N/A</v>
      </c>
      <c r="BU6" s="7" t="e">
        <f>HLOOKUP(BU$3,$BN26:$DI$27,2,FALSE)</f>
        <v>#N/A</v>
      </c>
      <c r="BV6" s="7" t="e">
        <f>HLOOKUP(BV$3,$BN26:$DI$27,2,FALSE)</f>
        <v>#N/A</v>
      </c>
      <c r="BW6" s="7" t="e">
        <f>HLOOKUP(BW$3,$BN26:$DI$27,2,FALSE)</f>
        <v>#N/A</v>
      </c>
      <c r="BX6" s="7" t="e">
        <f>HLOOKUP(BX$3,$BN26:$DI$27,2,FALSE)</f>
        <v>#N/A</v>
      </c>
      <c r="BY6" s="7" t="e">
        <f>HLOOKUP(BY$3,$BN26:$DI$27,2,FALSE)</f>
        <v>#N/A</v>
      </c>
      <c r="BZ6" s="7" t="e">
        <f>HLOOKUP(BZ$3,$BN26:$DI$27,2,FALSE)</f>
        <v>#N/A</v>
      </c>
      <c r="CA6" s="7" t="e">
        <f>HLOOKUP(CA$3,$BN26:$DI$27,2,FALSE)</f>
        <v>#N/A</v>
      </c>
      <c r="CB6" s="7" t="e">
        <f>HLOOKUP(CB$3,$BN26:$DI$27,2,FALSE)</f>
        <v>#N/A</v>
      </c>
      <c r="CC6" s="7" t="e">
        <f>HLOOKUP(CC$3,$BN26:$DI$27,2,FALSE)</f>
        <v>#N/A</v>
      </c>
      <c r="CD6" s="7" t="e">
        <f>HLOOKUP(CD$3,$BN26:$DI$27,2,FALSE)</f>
        <v>#N/A</v>
      </c>
      <c r="CE6" s="7" t="e">
        <f>HLOOKUP(CE$3,$BN26:$DI$27,2,FALSE)</f>
        <v>#N/A</v>
      </c>
      <c r="CF6" s="7" t="e">
        <f>HLOOKUP(CF$3,$BN26:$DI$27,2,FALSE)</f>
        <v>#N/A</v>
      </c>
      <c r="CG6" s="7" t="e">
        <f>HLOOKUP(CG$3,$BN26:$DI$27,2,FALSE)</f>
        <v>#N/A</v>
      </c>
      <c r="CH6" s="7" t="e">
        <f>HLOOKUP(CH$3,$BN26:$DI$27,2,FALSE)</f>
        <v>#N/A</v>
      </c>
      <c r="CI6" s="7" t="e">
        <f>HLOOKUP(CI$3,$BN26:$DI$27,2,FALSE)</f>
        <v>#N/A</v>
      </c>
      <c r="CJ6" s="7" t="e">
        <f>HLOOKUP(CJ$3,$BN26:$DI$27,2,FALSE)</f>
        <v>#N/A</v>
      </c>
      <c r="CK6" s="7" t="e">
        <f>HLOOKUP(CK$3,$BN26:$DI$27,2,FALSE)</f>
        <v>#N/A</v>
      </c>
      <c r="CL6" s="7" t="e">
        <f>HLOOKUP(CL$3,$BN26:$DI$27,2,FALSE)</f>
        <v>#N/A</v>
      </c>
      <c r="CM6" s="7" t="e">
        <f>HLOOKUP(CM$3,$BN26:$DI$27,2,FALSE)</f>
        <v>#N/A</v>
      </c>
      <c r="CN6" s="7" t="e">
        <f>HLOOKUP(CN$3,$BN26:$DI$27,2,FALSE)</f>
        <v>#N/A</v>
      </c>
      <c r="CO6" s="7">
        <f>HLOOKUP(CO$3,$BN26:$DI$27,2,FALSE)</f>
        <v>55.65</v>
      </c>
      <c r="CP6" s="7">
        <f>HLOOKUP(CP$3,$BN26:$DI$27,2,FALSE)</f>
        <v>57.85</v>
      </c>
      <c r="CQ6" s="7">
        <f>HLOOKUP(CQ$3,$BN26:$DI$27,2,FALSE)</f>
        <v>59.65</v>
      </c>
      <c r="CR6" s="7">
        <f>HLOOKUP(CR$3,$BN26:$DI$27,2,FALSE)</f>
        <v>60.45</v>
      </c>
      <c r="CS6" s="7">
        <f>HLOOKUP(CS$3,$BN26:$DI$27,2,FALSE)</f>
        <v>62.75</v>
      </c>
      <c r="CT6" s="7">
        <f>HLOOKUP(CT$3,$BN26:$DI$27,2,FALSE)</f>
        <v>68.45</v>
      </c>
      <c r="CU6" s="7">
        <f>HLOOKUP(CU$3,$BN26:$DI$27,2,FALSE)</f>
        <v>73.3</v>
      </c>
      <c r="CV6" s="7" t="e">
        <f>HLOOKUP(CV$3,$BN26:$DI$27,2,FALSE)</f>
        <v>#N/A</v>
      </c>
      <c r="CW6" s="7">
        <f>HLOOKUP(CW$3,$BN26:$DI$27,2,FALSE)</f>
        <v>79.05</v>
      </c>
      <c r="CX6" s="7">
        <f>HLOOKUP(CX$3,$BN26:$DI$27,2,FALSE)</f>
        <v>74.150000000000006</v>
      </c>
      <c r="CY6" s="7" t="e">
        <f>HLOOKUP(CY$3,$BN26:$DI$27,2,FALSE)</f>
        <v>#N/A</v>
      </c>
      <c r="CZ6" s="7">
        <f>HLOOKUP(CZ$3,$BN26:$DI$27,2,FALSE)</f>
        <v>68.150000000000006</v>
      </c>
      <c r="DA6" s="7">
        <f>HLOOKUP(DA$3,$BN26:$DI$27,2,FALSE)</f>
        <v>66.150000000000006</v>
      </c>
      <c r="DB6" s="7">
        <f>HLOOKUP(DB$3,$BN26:$DI$27,2,FALSE)</f>
        <v>65.45</v>
      </c>
      <c r="DC6" s="7">
        <f>HLOOKUP(DC$3,$BN26:$DI$27,2,FALSE)</f>
        <v>64.099999999999994</v>
      </c>
      <c r="DD6" s="7">
        <f>HLOOKUP(DD$3,$BN26:$DI$27,2,FALSE)</f>
        <v>64.05</v>
      </c>
      <c r="DE6" s="7">
        <f>HLOOKUP(DE$3,$BN26:$DI$27,2,FALSE)</f>
        <v>66.8</v>
      </c>
      <c r="DF6" s="7">
        <f>HLOOKUP(DF$3,$BN26:$DI$27,2,FALSE)</f>
        <v>74.5</v>
      </c>
      <c r="DG6" s="7">
        <f>HLOOKUP(DG$3,$BN26:$DI$27,2,FALSE)</f>
        <v>76.95</v>
      </c>
      <c r="DH6" s="7" t="e">
        <f>HLOOKUP(DH$3,$BN26:$DI$27,2,FALSE)</f>
        <v>#N/A</v>
      </c>
      <c r="DI6" s="7">
        <f>HLOOKUP(DI$3,$BN26:$DI$27,2,FALSE)</f>
        <v>77.150000000000006</v>
      </c>
      <c r="DJ6" s="7">
        <f>HLOOKUP(DJ$3,$BN26:$DI$27,2,FALSE)</f>
        <v>73.5</v>
      </c>
      <c r="DK6" s="7" t="e">
        <f>HLOOKUP(DK$3,$BN26:$DI$27,2,FALSE)</f>
        <v>#N/A</v>
      </c>
      <c r="DL6" s="7">
        <f>HLOOKUP(DL$3,$BN26:$DI$27,2,FALSE)</f>
        <v>65.05</v>
      </c>
      <c r="DM6" s="7">
        <f>HLOOKUP(DM$3,$BN26:$DI$27,2,FALSE)</f>
        <v>62.4</v>
      </c>
      <c r="DN6" s="7">
        <f>HLOOKUP(DN$3,$BN26:$DI$27,2,FALSE)</f>
        <v>62.25</v>
      </c>
      <c r="DO6" s="7">
        <f>HLOOKUP(DO$3,$BN26:$DI$27,2,FALSE)</f>
        <v>62.5</v>
      </c>
      <c r="DP6" s="7">
        <f>HLOOKUP(DP$3,$BN26:$DI$27,2,FALSE)</f>
        <v>62.9</v>
      </c>
      <c r="DQ6" s="7">
        <f>HLOOKUP(DQ$3,$BN26:$DI$27,2,FALSE)</f>
        <v>64.650000000000006</v>
      </c>
      <c r="DR6" s="7">
        <f>HLOOKUP(DR$3,$BN26:$DI$27,2,FALSE)</f>
        <v>69.400000000000006</v>
      </c>
      <c r="DS6" s="7">
        <f>HLOOKUP(DS$3,$BN26:$DI$27,2,FALSE)</f>
        <v>70.900000000000006</v>
      </c>
      <c r="DT6" s="7" t="e">
        <f>HLOOKUP(DT$3,$BN26:$DI$27,2,FALSE)</f>
        <v>#N/A</v>
      </c>
      <c r="DU6" s="7">
        <f>HLOOKUP(DU$3,$BN26:$DI$27,2,FALSE)</f>
        <v>70.95</v>
      </c>
    </row>
    <row r="8" spans="1:125" x14ac:dyDescent="0.35">
      <c r="B8" t="s">
        <v>1694</v>
      </c>
      <c r="C8">
        <v>4</v>
      </c>
      <c r="D8">
        <f t="shared" ref="D8:AL8" si="18">+C8+1</f>
        <v>5</v>
      </c>
      <c r="E8">
        <f t="shared" si="18"/>
        <v>6</v>
      </c>
      <c r="F8">
        <f t="shared" si="18"/>
        <v>7</v>
      </c>
      <c r="G8">
        <f t="shared" si="18"/>
        <v>8</v>
      </c>
      <c r="H8">
        <f t="shared" si="18"/>
        <v>9</v>
      </c>
      <c r="I8">
        <f t="shared" si="18"/>
        <v>10</v>
      </c>
      <c r="J8">
        <f t="shared" si="18"/>
        <v>11</v>
      </c>
      <c r="K8">
        <f t="shared" si="18"/>
        <v>12</v>
      </c>
      <c r="L8">
        <f t="shared" si="18"/>
        <v>13</v>
      </c>
      <c r="M8">
        <f t="shared" si="18"/>
        <v>14</v>
      </c>
      <c r="N8">
        <f t="shared" si="18"/>
        <v>15</v>
      </c>
      <c r="O8">
        <f t="shared" si="18"/>
        <v>16</v>
      </c>
      <c r="P8">
        <f t="shared" si="18"/>
        <v>17</v>
      </c>
      <c r="Q8">
        <f t="shared" si="18"/>
        <v>18</v>
      </c>
      <c r="R8">
        <f t="shared" si="18"/>
        <v>19</v>
      </c>
      <c r="S8">
        <f t="shared" si="18"/>
        <v>20</v>
      </c>
      <c r="T8">
        <f t="shared" si="18"/>
        <v>21</v>
      </c>
      <c r="U8">
        <f t="shared" si="18"/>
        <v>22</v>
      </c>
      <c r="V8">
        <f t="shared" si="18"/>
        <v>23</v>
      </c>
      <c r="W8">
        <f t="shared" si="18"/>
        <v>24</v>
      </c>
      <c r="X8">
        <f t="shared" si="18"/>
        <v>25</v>
      </c>
      <c r="Y8">
        <f t="shared" si="18"/>
        <v>26</v>
      </c>
      <c r="Z8">
        <f t="shared" si="18"/>
        <v>27</v>
      </c>
      <c r="AA8">
        <f t="shared" si="18"/>
        <v>28</v>
      </c>
      <c r="AB8">
        <f t="shared" si="18"/>
        <v>29</v>
      </c>
      <c r="AC8">
        <f t="shared" si="18"/>
        <v>30</v>
      </c>
      <c r="AD8">
        <f t="shared" si="18"/>
        <v>31</v>
      </c>
      <c r="AE8">
        <f t="shared" si="18"/>
        <v>32</v>
      </c>
      <c r="AF8">
        <f t="shared" si="18"/>
        <v>33</v>
      </c>
      <c r="AG8">
        <f t="shared" si="18"/>
        <v>34</v>
      </c>
      <c r="AH8">
        <f t="shared" si="18"/>
        <v>35</v>
      </c>
      <c r="AI8">
        <f t="shared" si="18"/>
        <v>36</v>
      </c>
      <c r="AJ8">
        <f t="shared" si="18"/>
        <v>37</v>
      </c>
      <c r="AK8">
        <f t="shared" si="18"/>
        <v>38</v>
      </c>
      <c r="AL8">
        <f t="shared" si="18"/>
        <v>39</v>
      </c>
      <c r="AM8">
        <f t="shared" ref="AM8" si="19">+AL8+1</f>
        <v>40</v>
      </c>
      <c r="AN8">
        <f t="shared" ref="AN8" si="20">+AM8+1</f>
        <v>41</v>
      </c>
      <c r="AO8">
        <f t="shared" ref="AO8" si="21">+AN8+1</f>
        <v>42</v>
      </c>
      <c r="AP8">
        <f t="shared" ref="AP8" si="22">+AO8+1</f>
        <v>43</v>
      </c>
      <c r="AQ8">
        <f t="shared" ref="AQ8" si="23">+AP8+1</f>
        <v>44</v>
      </c>
      <c r="AR8">
        <f t="shared" ref="AR8" si="24">+AQ8+1</f>
        <v>45</v>
      </c>
      <c r="AS8">
        <f t="shared" ref="AS8" si="25">+AR8+1</f>
        <v>46</v>
      </c>
      <c r="AT8">
        <f t="shared" ref="AT8" si="26">+AS8+1</f>
        <v>47</v>
      </c>
      <c r="AU8">
        <f t="shared" ref="AU8" si="27">+AT8+1</f>
        <v>48</v>
      </c>
      <c r="AV8">
        <f t="shared" ref="AV8" si="28">+AU8+1</f>
        <v>49</v>
      </c>
      <c r="AW8">
        <f t="shared" ref="AW8" si="29">+AV8+1</f>
        <v>50</v>
      </c>
      <c r="AX8">
        <f t="shared" ref="AX8" si="30">+AW8+1</f>
        <v>51</v>
      </c>
      <c r="BM8" t="s">
        <v>1694</v>
      </c>
      <c r="BN8">
        <v>4</v>
      </c>
      <c r="BO8">
        <f t="shared" ref="BO8" si="31">+BN8+1</f>
        <v>5</v>
      </c>
      <c r="BP8">
        <f t="shared" ref="BP8" si="32">+BO8+1</f>
        <v>6</v>
      </c>
      <c r="BQ8">
        <f t="shared" ref="BQ8" si="33">+BP8+1</f>
        <v>7</v>
      </c>
      <c r="BR8">
        <f t="shared" ref="BR8" si="34">+BQ8+1</f>
        <v>8</v>
      </c>
      <c r="BS8">
        <f t="shared" ref="BS8" si="35">+BR8+1</f>
        <v>9</v>
      </c>
      <c r="BT8">
        <f t="shared" ref="BT8" si="36">+BS8+1</f>
        <v>10</v>
      </c>
      <c r="BU8">
        <f t="shared" ref="BU8" si="37">+BT8+1</f>
        <v>11</v>
      </c>
      <c r="BV8">
        <f t="shared" ref="BV8" si="38">+BU8+1</f>
        <v>12</v>
      </c>
      <c r="BW8">
        <f t="shared" ref="BW8" si="39">+BV8+1</f>
        <v>13</v>
      </c>
      <c r="BX8">
        <f t="shared" ref="BX8" si="40">+BW8+1</f>
        <v>14</v>
      </c>
      <c r="BY8">
        <f t="shared" ref="BY8" si="41">+BX8+1</f>
        <v>15</v>
      </c>
      <c r="BZ8">
        <f t="shared" ref="BZ8" si="42">+BY8+1</f>
        <v>16</v>
      </c>
      <c r="CA8">
        <f t="shared" ref="CA8" si="43">+BZ8+1</f>
        <v>17</v>
      </c>
      <c r="CB8">
        <f t="shared" ref="CB8" si="44">+CA8+1</f>
        <v>18</v>
      </c>
      <c r="CC8">
        <f t="shared" ref="CC8" si="45">+CB8+1</f>
        <v>19</v>
      </c>
      <c r="CD8">
        <f t="shared" ref="CD8" si="46">+CC8+1</f>
        <v>20</v>
      </c>
      <c r="CE8">
        <f t="shared" ref="CE8" si="47">+CD8+1</f>
        <v>21</v>
      </c>
      <c r="CF8">
        <f t="shared" ref="CF8" si="48">+CE8+1</f>
        <v>22</v>
      </c>
      <c r="CG8">
        <f t="shared" ref="CG8" si="49">+CF8+1</f>
        <v>23</v>
      </c>
      <c r="CH8">
        <f t="shared" ref="CH8" si="50">+CG8+1</f>
        <v>24</v>
      </c>
      <c r="CI8">
        <f t="shared" ref="CI8" si="51">+CH8+1</f>
        <v>25</v>
      </c>
      <c r="CJ8">
        <f t="shared" ref="CJ8" si="52">+CI8+1</f>
        <v>26</v>
      </c>
      <c r="CK8">
        <f t="shared" ref="CK8" si="53">+CJ8+1</f>
        <v>27</v>
      </c>
      <c r="CL8">
        <f t="shared" ref="CL8" si="54">+CK8+1</f>
        <v>28</v>
      </c>
      <c r="CM8">
        <f t="shared" ref="CM8" si="55">+CL8+1</f>
        <v>29</v>
      </c>
      <c r="CN8">
        <f t="shared" ref="CN8" si="56">+CM8+1</f>
        <v>30</v>
      </c>
      <c r="CO8">
        <f t="shared" ref="CO8" si="57">+CN8+1</f>
        <v>31</v>
      </c>
      <c r="CP8">
        <f t="shared" ref="CP8" si="58">+CO8+1</f>
        <v>32</v>
      </c>
      <c r="CQ8">
        <f t="shared" ref="CQ8" si="59">+CP8+1</f>
        <v>33</v>
      </c>
      <c r="CR8">
        <f t="shared" ref="CR8" si="60">+CQ8+1</f>
        <v>34</v>
      </c>
      <c r="CS8">
        <f t="shared" ref="CS8" si="61">+CR8+1</f>
        <v>35</v>
      </c>
      <c r="CT8">
        <f t="shared" ref="CT8" si="62">+CS8+1</f>
        <v>36</v>
      </c>
      <c r="CU8">
        <f t="shared" ref="CU8" si="63">+CT8+1</f>
        <v>37</v>
      </c>
      <c r="CV8">
        <f t="shared" ref="CV8" si="64">+CU8+1</f>
        <v>38</v>
      </c>
      <c r="CW8">
        <f t="shared" ref="CW8" si="65">+CV8+1</f>
        <v>39</v>
      </c>
      <c r="CX8">
        <f t="shared" ref="CX8" si="66">+CW8+1</f>
        <v>40</v>
      </c>
      <c r="CY8">
        <f t="shared" ref="CY8" si="67">+CX8+1</f>
        <v>41</v>
      </c>
      <c r="CZ8">
        <f t="shared" ref="CZ8" si="68">+CY8+1</f>
        <v>42</v>
      </c>
      <c r="DA8">
        <f t="shared" ref="DA8" si="69">+CZ8+1</f>
        <v>43</v>
      </c>
      <c r="DB8">
        <f t="shared" ref="DB8" si="70">+DA8+1</f>
        <v>44</v>
      </c>
      <c r="DC8">
        <f t="shared" ref="DC8" si="71">+DB8+1</f>
        <v>45</v>
      </c>
      <c r="DD8">
        <f t="shared" ref="DD8" si="72">+DC8+1</f>
        <v>46</v>
      </c>
      <c r="DE8">
        <f t="shared" ref="DE8" si="73">+DD8+1</f>
        <v>47</v>
      </c>
      <c r="DF8">
        <f t="shared" ref="DF8" si="74">+DE8+1</f>
        <v>48</v>
      </c>
      <c r="DG8">
        <f t="shared" ref="DG8" si="75">+DF8+1</f>
        <v>49</v>
      </c>
      <c r="DH8">
        <f t="shared" ref="DH8" si="76">+DG8+1</f>
        <v>50</v>
      </c>
      <c r="DI8">
        <f t="shared" ref="DI8" si="77">+DH8+1</f>
        <v>51</v>
      </c>
    </row>
    <row r="9" spans="1:125" x14ac:dyDescent="0.35">
      <c r="B9" t="s">
        <v>1695</v>
      </c>
      <c r="C9">
        <f>'HAVER - UK Gas'!D$1</f>
        <v>1</v>
      </c>
      <c r="D9">
        <f>'HAVER - UK Gas'!E$1</f>
        <v>2</v>
      </c>
      <c r="E9">
        <f>'HAVER - UK Gas'!F$1</f>
        <v>3</v>
      </c>
      <c r="F9">
        <f>'HAVER - UK Gas'!G$1</f>
        <v>4</v>
      </c>
      <c r="G9">
        <f>'HAVER - UK Gas'!H$1</f>
        <v>5</v>
      </c>
      <c r="H9">
        <f>'HAVER - UK Gas'!I$1</f>
        <v>6</v>
      </c>
      <c r="I9">
        <f>'HAVER - UK Gas'!J$1</f>
        <v>7</v>
      </c>
      <c r="J9">
        <f>'HAVER - UK Gas'!K$1</f>
        <v>8</v>
      </c>
      <c r="K9">
        <f>'HAVER - UK Gas'!L$1</f>
        <v>9</v>
      </c>
      <c r="L9">
        <f>'HAVER - UK Gas'!M$1</f>
        <v>10</v>
      </c>
      <c r="M9">
        <f>'HAVER - UK Gas'!N$1</f>
        <v>11</v>
      </c>
      <c r="N9">
        <f>'HAVER - UK Gas'!O$1</f>
        <v>12</v>
      </c>
      <c r="O9">
        <f>'HAVER - UK Gas'!P$1</f>
        <v>13</v>
      </c>
      <c r="P9">
        <f>'HAVER - UK Gas'!Q$1</f>
        <v>14</v>
      </c>
      <c r="Q9">
        <f>'HAVER - UK Gas'!R$1</f>
        <v>15</v>
      </c>
      <c r="R9">
        <f>'HAVER - UK Gas'!S$1</f>
        <v>16</v>
      </c>
      <c r="S9">
        <f>'HAVER - UK Gas'!T$1</f>
        <v>17</v>
      </c>
      <c r="T9">
        <f>'HAVER - UK Gas'!U$1</f>
        <v>18</v>
      </c>
      <c r="U9">
        <f>'HAVER - UK Gas'!V$1</f>
        <v>19</v>
      </c>
      <c r="V9">
        <f>'HAVER - UK Gas'!W$1</f>
        <v>20</v>
      </c>
      <c r="W9">
        <f>'HAVER - UK Gas'!X$1</f>
        <v>21</v>
      </c>
      <c r="X9">
        <f>'HAVER - UK Gas'!Y$1</f>
        <v>22</v>
      </c>
      <c r="Y9">
        <f>'HAVER - UK Gas'!Z$1</f>
        <v>23</v>
      </c>
      <c r="Z9">
        <f>'HAVER - UK Gas'!AA$1</f>
        <v>24</v>
      </c>
      <c r="AA9">
        <f>'HAVER - UK Gas'!AB$1</f>
        <v>25</v>
      </c>
      <c r="AB9">
        <f>'HAVER - UK Gas'!AC$1</f>
        <v>26</v>
      </c>
      <c r="AC9">
        <f>'HAVER - UK Gas'!AD$1</f>
        <v>27</v>
      </c>
      <c r="AD9">
        <f>'HAVER - UK Gas'!AE$1</f>
        <v>28</v>
      </c>
      <c r="AE9">
        <f>'HAVER - UK Gas'!AF$1</f>
        <v>29</v>
      </c>
      <c r="AF9">
        <f>'HAVER - UK Gas'!AG$1</f>
        <v>30</v>
      </c>
      <c r="AG9">
        <f>'HAVER - UK Gas'!AH$1</f>
        <v>31</v>
      </c>
      <c r="AH9">
        <f>'HAVER - UK Gas'!AI$1</f>
        <v>32</v>
      </c>
      <c r="AI9">
        <f>'HAVER - UK Gas'!AJ$1</f>
        <v>33</v>
      </c>
      <c r="AJ9">
        <f>'HAVER - UK Gas'!AK$1</f>
        <v>34</v>
      </c>
      <c r="AK9">
        <f>'HAVER - UK Gas'!AL$1</f>
        <v>35</v>
      </c>
      <c r="AL9">
        <f>'HAVER - UK Gas'!AM$1</f>
        <v>36</v>
      </c>
      <c r="AM9">
        <f>'HAVER - UK Gas'!AN$1</f>
        <v>37</v>
      </c>
      <c r="AN9">
        <f>'HAVER - UK Gas'!AO$1</f>
        <v>38</v>
      </c>
      <c r="AO9">
        <f>'HAVER - UK Gas'!AP$1</f>
        <v>39</v>
      </c>
      <c r="AP9">
        <f>'HAVER - UK Gas'!AQ$1</f>
        <v>40</v>
      </c>
      <c r="AQ9">
        <f>'HAVER - UK Gas'!AR$1</f>
        <v>41</v>
      </c>
      <c r="AR9">
        <f>'HAVER - UK Gas'!AS$1</f>
        <v>42</v>
      </c>
      <c r="AS9">
        <f>'HAVER - UK Gas'!AT$1</f>
        <v>43</v>
      </c>
      <c r="AT9">
        <f>'HAVER - UK Gas'!AU$1</f>
        <v>44</v>
      </c>
      <c r="AU9">
        <f>'HAVER - UK Gas'!AV$1</f>
        <v>45</v>
      </c>
      <c r="AV9">
        <f>'HAVER - UK Gas'!AW$1</f>
        <v>46</v>
      </c>
      <c r="AW9">
        <f>'HAVER - UK Gas'!AX$1</f>
        <v>47</v>
      </c>
      <c r="AX9">
        <f>'HAVER - UK Gas'!AY$1</f>
        <v>48</v>
      </c>
      <c r="BM9" t="s">
        <v>1695</v>
      </c>
      <c r="BN9">
        <f>'HAVER - UK Electricity'!D$1</f>
        <v>1</v>
      </c>
      <c r="BO9">
        <f>'HAVER - UK Electricity'!E$1</f>
        <v>2</v>
      </c>
      <c r="BP9">
        <f>'HAVER - UK Electricity'!F$1</f>
        <v>3</v>
      </c>
      <c r="BQ9">
        <f>'HAVER - UK Electricity'!G$1</f>
        <v>4</v>
      </c>
      <c r="BR9">
        <f>'HAVER - UK Electricity'!H$1</f>
        <v>5</v>
      </c>
      <c r="BS9">
        <f>'HAVER - UK Electricity'!I$1</f>
        <v>6</v>
      </c>
      <c r="BT9">
        <f>'HAVER - UK Electricity'!J$1</f>
        <v>7</v>
      </c>
      <c r="BU9">
        <f>'HAVER - UK Electricity'!K$1</f>
        <v>8</v>
      </c>
      <c r="BV9">
        <f>'HAVER - UK Electricity'!L$1</f>
        <v>9</v>
      </c>
      <c r="BW9">
        <f>'HAVER - UK Electricity'!M$1</f>
        <v>10</v>
      </c>
      <c r="BX9">
        <f>'HAVER - UK Electricity'!N$1</f>
        <v>11</v>
      </c>
      <c r="BY9">
        <f>'HAVER - UK Electricity'!O$1</f>
        <v>12</v>
      </c>
      <c r="BZ9">
        <f>'HAVER - UK Electricity'!P$1</f>
        <v>13</v>
      </c>
      <c r="CA9">
        <f>'HAVER - UK Electricity'!Q$1</f>
        <v>14</v>
      </c>
      <c r="CB9">
        <f>'HAVER - UK Electricity'!R$1</f>
        <v>15</v>
      </c>
      <c r="CC9">
        <f>'HAVER - UK Electricity'!S$1</f>
        <v>16</v>
      </c>
      <c r="CD9">
        <f>'HAVER - UK Electricity'!T$1</f>
        <v>17</v>
      </c>
      <c r="CE9">
        <f>'HAVER - UK Electricity'!U$1</f>
        <v>18</v>
      </c>
      <c r="CF9">
        <f>'HAVER - UK Electricity'!V$1</f>
        <v>19</v>
      </c>
      <c r="CG9">
        <f>'HAVER - UK Electricity'!W$1</f>
        <v>20</v>
      </c>
      <c r="CH9">
        <f>'HAVER - UK Electricity'!X$1</f>
        <v>21</v>
      </c>
      <c r="CI9">
        <f>'HAVER - UK Electricity'!Y$1</f>
        <v>22</v>
      </c>
      <c r="CJ9">
        <f>'HAVER - UK Electricity'!Z$1</f>
        <v>23</v>
      </c>
      <c r="CK9">
        <f>'HAVER - UK Electricity'!AA$1</f>
        <v>24</v>
      </c>
      <c r="CL9">
        <f>'HAVER - UK Electricity'!AB$1</f>
        <v>25</v>
      </c>
      <c r="CM9">
        <f>'HAVER - UK Electricity'!AC$1</f>
        <v>26</v>
      </c>
      <c r="CN9">
        <f>'HAVER - UK Electricity'!AD$1</f>
        <v>27</v>
      </c>
      <c r="CO9">
        <f>'HAVER - UK Electricity'!AE$1</f>
        <v>28</v>
      </c>
      <c r="CP9">
        <f>'HAVER - UK Electricity'!AF$1</f>
        <v>29</v>
      </c>
      <c r="CQ9">
        <f>'HAVER - UK Electricity'!AG$1</f>
        <v>30</v>
      </c>
      <c r="CR9">
        <f>'HAVER - UK Electricity'!AH$1</f>
        <v>31</v>
      </c>
      <c r="CS9">
        <f>'HAVER - UK Electricity'!AI$1</f>
        <v>32</v>
      </c>
      <c r="CT9">
        <f>'HAVER - UK Electricity'!AJ$1</f>
        <v>33</v>
      </c>
      <c r="CU9">
        <f>'HAVER - UK Electricity'!AK$1</f>
        <v>34</v>
      </c>
      <c r="CV9">
        <f>'HAVER - UK Electricity'!AL$1</f>
        <v>35</v>
      </c>
      <c r="CW9">
        <f>'HAVER - UK Electricity'!AM$1</f>
        <v>36</v>
      </c>
      <c r="CX9">
        <f>'HAVER - UK Electricity'!AN$1</f>
        <v>37</v>
      </c>
      <c r="CY9">
        <f>'HAVER - UK Electricity'!AO$1</f>
        <v>38</v>
      </c>
      <c r="CZ9">
        <f>'HAVER - UK Electricity'!AP$1</f>
        <v>39</v>
      </c>
      <c r="DA9">
        <f>'HAVER - UK Electricity'!AQ$1</f>
        <v>40</v>
      </c>
      <c r="DB9">
        <f>'HAVER - UK Electricity'!AR$1</f>
        <v>41</v>
      </c>
      <c r="DC9">
        <f>'HAVER - UK Electricity'!AS$1</f>
        <v>42</v>
      </c>
      <c r="DD9">
        <f>'HAVER - UK Electricity'!AT$1</f>
        <v>43</v>
      </c>
      <c r="DE9">
        <f>'HAVER - UK Electricity'!AU$1</f>
        <v>44</v>
      </c>
      <c r="DF9">
        <f>'HAVER - UK Electricity'!AV$1</f>
        <v>45</v>
      </c>
      <c r="DG9">
        <f>'HAVER - UK Electricity'!AW$1</f>
        <v>46</v>
      </c>
      <c r="DH9">
        <f>'HAVER - UK Electricity'!AX$1</f>
        <v>47</v>
      </c>
      <c r="DI9">
        <f>'HAVER - UK Electricity'!AY$1</f>
        <v>48</v>
      </c>
    </row>
    <row r="10" spans="1:125" x14ac:dyDescent="0.35">
      <c r="B10" t="s">
        <v>1696</v>
      </c>
      <c r="D10">
        <v>30.4166667</v>
      </c>
      <c r="E10">
        <f>+D10+30.4166667</f>
        <v>60.833333400000001</v>
      </c>
      <c r="F10">
        <f t="shared" ref="F10:AL10" si="78">+E10+30.4166667</f>
        <v>91.250000099999994</v>
      </c>
      <c r="G10">
        <f t="shared" si="78"/>
        <v>121.6666668</v>
      </c>
      <c r="H10">
        <f t="shared" si="78"/>
        <v>152.08333350000001</v>
      </c>
      <c r="I10">
        <f t="shared" si="78"/>
        <v>182.50000020000002</v>
      </c>
      <c r="J10">
        <f t="shared" si="78"/>
        <v>212.91666690000002</v>
      </c>
      <c r="K10">
        <f t="shared" si="78"/>
        <v>243.33333360000003</v>
      </c>
      <c r="L10">
        <f t="shared" si="78"/>
        <v>273.75000030000001</v>
      </c>
      <c r="M10">
        <f t="shared" si="78"/>
        <v>304.16666700000002</v>
      </c>
      <c r="N10">
        <f t="shared" si="78"/>
        <v>334.58333370000003</v>
      </c>
      <c r="O10">
        <f t="shared" si="78"/>
        <v>365.00000040000003</v>
      </c>
      <c r="P10">
        <f t="shared" si="78"/>
        <v>395.41666710000004</v>
      </c>
      <c r="Q10">
        <f t="shared" si="78"/>
        <v>425.83333380000005</v>
      </c>
      <c r="R10">
        <f t="shared" si="78"/>
        <v>456.25000050000006</v>
      </c>
      <c r="S10">
        <f t="shared" si="78"/>
        <v>486.66666720000006</v>
      </c>
      <c r="T10">
        <f t="shared" si="78"/>
        <v>517.08333390000007</v>
      </c>
      <c r="U10">
        <f t="shared" si="78"/>
        <v>547.50000060000002</v>
      </c>
      <c r="V10">
        <f t="shared" si="78"/>
        <v>577.91666729999997</v>
      </c>
      <c r="W10">
        <f t="shared" si="78"/>
        <v>608.33333399999992</v>
      </c>
      <c r="X10">
        <f t="shared" si="78"/>
        <v>638.75000069999987</v>
      </c>
      <c r="Y10">
        <f t="shared" si="78"/>
        <v>669.16666739999982</v>
      </c>
      <c r="Z10">
        <f t="shared" si="78"/>
        <v>699.58333409999977</v>
      </c>
      <c r="AA10">
        <f t="shared" si="78"/>
        <v>730.00000079999973</v>
      </c>
      <c r="AB10">
        <f t="shared" si="78"/>
        <v>760.41666749999968</v>
      </c>
      <c r="AC10">
        <f t="shared" si="78"/>
        <v>790.83333419999963</v>
      </c>
      <c r="AD10">
        <f t="shared" si="78"/>
        <v>821.25000089999958</v>
      </c>
      <c r="AE10">
        <f t="shared" si="78"/>
        <v>851.66666759999953</v>
      </c>
      <c r="AF10">
        <f t="shared" si="78"/>
        <v>882.08333429999948</v>
      </c>
      <c r="AG10">
        <f t="shared" si="78"/>
        <v>912.50000099999943</v>
      </c>
      <c r="AH10">
        <f t="shared" si="78"/>
        <v>942.91666769999938</v>
      </c>
      <c r="AI10">
        <f t="shared" si="78"/>
        <v>973.33333439999933</v>
      </c>
      <c r="AJ10">
        <f t="shared" si="78"/>
        <v>1003.7500010999993</v>
      </c>
      <c r="AK10">
        <f t="shared" si="78"/>
        <v>1034.1666677999992</v>
      </c>
      <c r="AL10">
        <f t="shared" si="78"/>
        <v>1064.5833344999992</v>
      </c>
      <c r="AM10">
        <f t="shared" ref="AM10" si="79">+AL10+30.4166667</f>
        <v>1095.0000011999991</v>
      </c>
      <c r="AN10">
        <f t="shared" ref="AN10" si="80">+AM10+30.4166667</f>
        <v>1125.4166678999991</v>
      </c>
      <c r="AO10">
        <f t="shared" ref="AO10" si="81">+AN10+30.4166667</f>
        <v>1155.833334599999</v>
      </c>
      <c r="AP10">
        <f t="shared" ref="AP10" si="82">+AO10+30.4166667</f>
        <v>1186.250001299999</v>
      </c>
      <c r="AQ10">
        <f t="shared" ref="AQ10" si="83">+AP10+30.4166667</f>
        <v>1216.6666679999989</v>
      </c>
      <c r="AR10">
        <f t="shared" ref="AR10" si="84">+AQ10+30.4166667</f>
        <v>1247.0833346999989</v>
      </c>
      <c r="AS10">
        <f t="shared" ref="AS10" si="85">+AR10+30.4166667</f>
        <v>1277.5000013999988</v>
      </c>
      <c r="AT10">
        <f t="shared" ref="AT10" si="86">+AS10+30.4166667</f>
        <v>1307.9166680999988</v>
      </c>
      <c r="AU10">
        <f t="shared" ref="AU10" si="87">+AT10+30.4166667</f>
        <v>1338.3333347999987</v>
      </c>
      <c r="AV10">
        <f t="shared" ref="AV10" si="88">+AU10+30.4166667</f>
        <v>1368.7500014999987</v>
      </c>
      <c r="AW10">
        <f t="shared" ref="AW10" si="89">+AV10+30.4166667</f>
        <v>1399.1666681999986</v>
      </c>
      <c r="AX10">
        <f t="shared" ref="AX10" si="90">+AW10+30.4166667</f>
        <v>1429.5833348999986</v>
      </c>
      <c r="BM10" t="s">
        <v>1696</v>
      </c>
      <c r="BO10">
        <v>30.4166667</v>
      </c>
      <c r="BP10">
        <f>+BO10+30.4166667</f>
        <v>60.833333400000001</v>
      </c>
      <c r="BQ10">
        <f t="shared" ref="BQ10" si="91">+BP10+30.4166667</f>
        <v>91.250000099999994</v>
      </c>
      <c r="BR10">
        <f t="shared" ref="BR10" si="92">+BQ10+30.4166667</f>
        <v>121.6666668</v>
      </c>
      <c r="BS10">
        <f t="shared" ref="BS10" si="93">+BR10+30.4166667</f>
        <v>152.08333350000001</v>
      </c>
      <c r="BT10">
        <f t="shared" ref="BT10" si="94">+BS10+30.4166667</f>
        <v>182.50000020000002</v>
      </c>
      <c r="BU10">
        <f t="shared" ref="BU10" si="95">+BT10+30.4166667</f>
        <v>212.91666690000002</v>
      </c>
      <c r="BV10">
        <f t="shared" ref="BV10" si="96">+BU10+30.4166667</f>
        <v>243.33333360000003</v>
      </c>
      <c r="BW10">
        <f t="shared" ref="BW10" si="97">+BV10+30.4166667</f>
        <v>273.75000030000001</v>
      </c>
      <c r="BX10">
        <f t="shared" ref="BX10" si="98">+BW10+30.4166667</f>
        <v>304.16666700000002</v>
      </c>
      <c r="BY10">
        <f t="shared" ref="BY10" si="99">+BX10+30.4166667</f>
        <v>334.58333370000003</v>
      </c>
      <c r="BZ10">
        <f t="shared" ref="BZ10" si="100">+BY10+30.4166667</f>
        <v>365.00000040000003</v>
      </c>
      <c r="CA10">
        <f t="shared" ref="CA10" si="101">+BZ10+30.4166667</f>
        <v>395.41666710000004</v>
      </c>
      <c r="CB10">
        <f t="shared" ref="CB10" si="102">+CA10+30.4166667</f>
        <v>425.83333380000005</v>
      </c>
      <c r="CC10">
        <f t="shared" ref="CC10" si="103">+CB10+30.4166667</f>
        <v>456.25000050000006</v>
      </c>
      <c r="CD10">
        <f t="shared" ref="CD10" si="104">+CC10+30.4166667</f>
        <v>486.66666720000006</v>
      </c>
      <c r="CE10">
        <f t="shared" ref="CE10" si="105">+CD10+30.4166667</f>
        <v>517.08333390000007</v>
      </c>
      <c r="CF10">
        <f t="shared" ref="CF10" si="106">+CE10+30.4166667</f>
        <v>547.50000060000002</v>
      </c>
      <c r="CG10">
        <f t="shared" ref="CG10" si="107">+CF10+30.4166667</f>
        <v>577.91666729999997</v>
      </c>
      <c r="CH10">
        <f t="shared" ref="CH10" si="108">+CG10+30.4166667</f>
        <v>608.33333399999992</v>
      </c>
      <c r="CI10">
        <f t="shared" ref="CI10" si="109">+CH10+30.4166667</f>
        <v>638.75000069999987</v>
      </c>
      <c r="CJ10">
        <f t="shared" ref="CJ10" si="110">+CI10+30.4166667</f>
        <v>669.16666739999982</v>
      </c>
      <c r="CK10">
        <f t="shared" ref="CK10" si="111">+CJ10+30.4166667</f>
        <v>699.58333409999977</v>
      </c>
      <c r="CL10">
        <f t="shared" ref="CL10" si="112">+CK10+30.4166667</f>
        <v>730.00000079999973</v>
      </c>
      <c r="CM10">
        <f t="shared" ref="CM10" si="113">+CL10+30.4166667</f>
        <v>760.41666749999968</v>
      </c>
      <c r="CN10">
        <f t="shared" ref="CN10" si="114">+CM10+30.4166667</f>
        <v>790.83333419999963</v>
      </c>
      <c r="CO10">
        <f t="shared" ref="CO10" si="115">+CN10+30.4166667</f>
        <v>821.25000089999958</v>
      </c>
      <c r="CP10">
        <f t="shared" ref="CP10" si="116">+CO10+30.4166667</f>
        <v>851.66666759999953</v>
      </c>
      <c r="CQ10">
        <f t="shared" ref="CQ10" si="117">+CP10+30.4166667</f>
        <v>882.08333429999948</v>
      </c>
      <c r="CR10">
        <f t="shared" ref="CR10" si="118">+CQ10+30.4166667</f>
        <v>912.50000099999943</v>
      </c>
      <c r="CS10">
        <f t="shared" ref="CS10" si="119">+CR10+30.4166667</f>
        <v>942.91666769999938</v>
      </c>
      <c r="CT10">
        <f t="shared" ref="CT10" si="120">+CS10+30.4166667</f>
        <v>973.33333439999933</v>
      </c>
      <c r="CU10">
        <f t="shared" ref="CU10" si="121">+CT10+30.4166667</f>
        <v>1003.7500010999993</v>
      </c>
      <c r="CV10">
        <f t="shared" ref="CV10" si="122">+CU10+30.4166667</f>
        <v>1034.1666677999992</v>
      </c>
      <c r="CW10">
        <f t="shared" ref="CW10" si="123">+CV10+30.4166667</f>
        <v>1064.5833344999992</v>
      </c>
      <c r="CX10">
        <f t="shared" ref="CX10" si="124">+CW10+30.4166667</f>
        <v>1095.0000011999991</v>
      </c>
      <c r="CY10">
        <f t="shared" ref="CY10" si="125">+CX10+30.4166667</f>
        <v>1125.4166678999991</v>
      </c>
      <c r="CZ10">
        <f t="shared" ref="CZ10" si="126">+CY10+30.4166667</f>
        <v>1155.833334599999</v>
      </c>
      <c r="DA10">
        <f t="shared" ref="DA10" si="127">+CZ10+30.4166667</f>
        <v>1186.250001299999</v>
      </c>
      <c r="DB10">
        <f t="shared" ref="DB10" si="128">+DA10+30.4166667</f>
        <v>1216.6666679999989</v>
      </c>
      <c r="DC10">
        <f t="shared" ref="DC10" si="129">+DB10+30.4166667</f>
        <v>1247.0833346999989</v>
      </c>
      <c r="DD10">
        <f t="shared" ref="DD10" si="130">+DC10+30.4166667</f>
        <v>1277.5000013999988</v>
      </c>
      <c r="DE10">
        <f t="shared" ref="DE10" si="131">+DD10+30.4166667</f>
        <v>1307.9166680999988</v>
      </c>
      <c r="DF10">
        <f t="shared" ref="DF10" si="132">+DE10+30.4166667</f>
        <v>1338.3333347999987</v>
      </c>
      <c r="DG10">
        <f t="shared" ref="DG10" si="133">+DF10+30.4166667</f>
        <v>1368.7500014999987</v>
      </c>
      <c r="DH10">
        <f t="shared" ref="DH10" si="134">+DG10+30.4166667</f>
        <v>1399.1666681999986</v>
      </c>
      <c r="DI10">
        <f t="shared" ref="DI10" si="135">+DH10+30.4166667</f>
        <v>1429.5833348999986</v>
      </c>
    </row>
    <row r="11" spans="1:125" x14ac:dyDescent="0.35">
      <c r="C11" s="5">
        <f>B13</f>
        <v>45391</v>
      </c>
      <c r="D11" s="5">
        <f>$C11+D10</f>
        <v>45421.416666700003</v>
      </c>
      <c r="E11" s="5">
        <f t="shared" ref="E11:AL11" si="136">$C11+E10</f>
        <v>45451.833333399998</v>
      </c>
      <c r="F11" s="5">
        <f t="shared" si="136"/>
        <v>45482.250000100001</v>
      </c>
      <c r="G11" s="5">
        <f t="shared" si="136"/>
        <v>45512.666666800003</v>
      </c>
      <c r="H11" s="5">
        <f t="shared" si="136"/>
        <v>45543.083333499999</v>
      </c>
      <c r="I11" s="5">
        <f t="shared" si="136"/>
        <v>45573.500000200002</v>
      </c>
      <c r="J11" s="5">
        <f t="shared" si="136"/>
        <v>45603.916666899997</v>
      </c>
      <c r="K11" s="5">
        <f t="shared" si="136"/>
        <v>45634.3333336</v>
      </c>
      <c r="L11" s="5">
        <f t="shared" si="136"/>
        <v>45664.750000300002</v>
      </c>
      <c r="M11" s="5">
        <f t="shared" si="136"/>
        <v>45695.166666999998</v>
      </c>
      <c r="N11" s="5">
        <f t="shared" si="136"/>
        <v>45725.5833337</v>
      </c>
      <c r="O11" s="5">
        <f t="shared" si="136"/>
        <v>45756.000000400003</v>
      </c>
      <c r="P11" s="5">
        <f t="shared" si="136"/>
        <v>45786.416667099998</v>
      </c>
      <c r="Q11" s="5">
        <f t="shared" si="136"/>
        <v>45816.833333800001</v>
      </c>
      <c r="R11" s="5">
        <f t="shared" si="136"/>
        <v>45847.250000499997</v>
      </c>
      <c r="S11" s="5">
        <f t="shared" si="136"/>
        <v>45877.666667199999</v>
      </c>
      <c r="T11" s="5">
        <f t="shared" si="136"/>
        <v>45908.083333900002</v>
      </c>
      <c r="U11" s="5">
        <f t="shared" si="136"/>
        <v>45938.500000599997</v>
      </c>
      <c r="V11" s="5">
        <f t="shared" si="136"/>
        <v>45968.9166673</v>
      </c>
      <c r="W11" s="5">
        <f t="shared" si="136"/>
        <v>45999.333334000003</v>
      </c>
      <c r="X11" s="5">
        <f t="shared" si="136"/>
        <v>46029.750000699998</v>
      </c>
      <c r="Y11" s="5">
        <f t="shared" si="136"/>
        <v>46060.166667400001</v>
      </c>
      <c r="Z11" s="5">
        <f t="shared" si="136"/>
        <v>46090.583334099996</v>
      </c>
      <c r="AA11" s="5">
        <f t="shared" si="136"/>
        <v>46121.000000799999</v>
      </c>
      <c r="AB11" s="5">
        <f t="shared" si="136"/>
        <v>46151.416667500001</v>
      </c>
      <c r="AC11" s="5">
        <f t="shared" si="136"/>
        <v>46181.833334199997</v>
      </c>
      <c r="AD11" s="5">
        <f t="shared" si="136"/>
        <v>46212.2500009</v>
      </c>
      <c r="AE11" s="5">
        <f t="shared" si="136"/>
        <v>46242.666667600002</v>
      </c>
      <c r="AF11" s="5">
        <f t="shared" si="136"/>
        <v>46273.083334299998</v>
      </c>
      <c r="AG11" s="5">
        <f t="shared" si="136"/>
        <v>46303.500001</v>
      </c>
      <c r="AH11" s="5">
        <f t="shared" si="136"/>
        <v>46333.916667700003</v>
      </c>
      <c r="AI11" s="5">
        <f t="shared" si="136"/>
        <v>46364.333334399998</v>
      </c>
      <c r="AJ11" s="5">
        <f t="shared" si="136"/>
        <v>46394.750001100001</v>
      </c>
      <c r="AK11" s="5">
        <f t="shared" si="136"/>
        <v>46425.166667799997</v>
      </c>
      <c r="AL11" s="5">
        <f t="shared" si="136"/>
        <v>46455.583334499999</v>
      </c>
      <c r="AM11" s="5">
        <f t="shared" ref="AM11:AX11" si="137">$C11+AM10</f>
        <v>46486.000001200002</v>
      </c>
      <c r="AN11" s="5">
        <f t="shared" si="137"/>
        <v>46516.416667899997</v>
      </c>
      <c r="AO11" s="5">
        <f t="shared" si="137"/>
        <v>46546.8333346</v>
      </c>
      <c r="AP11" s="5">
        <f t="shared" si="137"/>
        <v>46577.250001299995</v>
      </c>
      <c r="AQ11" s="5">
        <f t="shared" si="137"/>
        <v>46607.666667999998</v>
      </c>
      <c r="AR11" s="5">
        <f t="shared" si="137"/>
        <v>46638.083334700001</v>
      </c>
      <c r="AS11" s="5">
        <f t="shared" si="137"/>
        <v>46668.500001399996</v>
      </c>
      <c r="AT11" s="5">
        <f t="shared" si="137"/>
        <v>46698.916668099999</v>
      </c>
      <c r="AU11" s="5">
        <f t="shared" si="137"/>
        <v>46729.333334800001</v>
      </c>
      <c r="AV11" s="5">
        <f t="shared" si="137"/>
        <v>46759.750001499997</v>
      </c>
      <c r="AW11" s="5">
        <f t="shared" si="137"/>
        <v>46790.1666682</v>
      </c>
      <c r="AX11" s="5">
        <f t="shared" si="137"/>
        <v>46820.583334900002</v>
      </c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N11" s="5">
        <f>BM13</f>
        <v>45391</v>
      </c>
      <c r="BO11" s="5">
        <f>$C11+BO10</f>
        <v>45421.416666700003</v>
      </c>
      <c r="BP11" s="5">
        <f t="shared" ref="BP11:CW11" si="138">$C11+BP10</f>
        <v>45451.833333399998</v>
      </c>
      <c r="BQ11" s="5">
        <f t="shared" si="138"/>
        <v>45482.250000100001</v>
      </c>
      <c r="BR11" s="5">
        <f t="shared" si="138"/>
        <v>45512.666666800003</v>
      </c>
      <c r="BS11" s="5">
        <f t="shared" si="138"/>
        <v>45543.083333499999</v>
      </c>
      <c r="BT11" s="5">
        <f t="shared" si="138"/>
        <v>45573.500000200002</v>
      </c>
      <c r="BU11" s="5">
        <f t="shared" si="138"/>
        <v>45603.916666899997</v>
      </c>
      <c r="BV11" s="5">
        <f t="shared" si="138"/>
        <v>45634.3333336</v>
      </c>
      <c r="BW11" s="5">
        <f t="shared" si="138"/>
        <v>45664.750000300002</v>
      </c>
      <c r="BX11" s="5">
        <f t="shared" si="138"/>
        <v>45695.166666999998</v>
      </c>
      <c r="BY11" s="5">
        <f t="shared" si="138"/>
        <v>45725.5833337</v>
      </c>
      <c r="BZ11" s="5">
        <f t="shared" si="138"/>
        <v>45756.000000400003</v>
      </c>
      <c r="CA11" s="5">
        <f t="shared" si="138"/>
        <v>45786.416667099998</v>
      </c>
      <c r="CB11" s="5">
        <f t="shared" si="138"/>
        <v>45816.833333800001</v>
      </c>
      <c r="CC11" s="5">
        <f t="shared" si="138"/>
        <v>45847.250000499997</v>
      </c>
      <c r="CD11" s="5">
        <f t="shared" si="138"/>
        <v>45877.666667199999</v>
      </c>
      <c r="CE11" s="5">
        <f t="shared" si="138"/>
        <v>45908.083333900002</v>
      </c>
      <c r="CF11" s="5">
        <f t="shared" si="138"/>
        <v>45938.500000599997</v>
      </c>
      <c r="CG11" s="5">
        <f t="shared" si="138"/>
        <v>45968.9166673</v>
      </c>
      <c r="CH11" s="5">
        <f t="shared" si="138"/>
        <v>45999.333334000003</v>
      </c>
      <c r="CI11" s="5">
        <f t="shared" si="138"/>
        <v>46029.750000699998</v>
      </c>
      <c r="CJ11" s="5">
        <f t="shared" si="138"/>
        <v>46060.166667400001</v>
      </c>
      <c r="CK11" s="5">
        <f t="shared" si="138"/>
        <v>46090.583334099996</v>
      </c>
      <c r="CL11" s="5">
        <f t="shared" si="138"/>
        <v>46121.000000799999</v>
      </c>
      <c r="CM11" s="5">
        <f t="shared" si="138"/>
        <v>46151.416667500001</v>
      </c>
      <c r="CN11" s="5">
        <f t="shared" si="138"/>
        <v>46181.833334199997</v>
      </c>
      <c r="CO11" s="5">
        <f t="shared" si="138"/>
        <v>46212.2500009</v>
      </c>
      <c r="CP11" s="5">
        <f t="shared" si="138"/>
        <v>46242.666667600002</v>
      </c>
      <c r="CQ11" s="5">
        <f t="shared" si="138"/>
        <v>46273.083334299998</v>
      </c>
      <c r="CR11" s="5">
        <f t="shared" si="138"/>
        <v>46303.500001</v>
      </c>
      <c r="CS11" s="5">
        <f t="shared" si="138"/>
        <v>46333.916667700003</v>
      </c>
      <c r="CT11" s="5">
        <f t="shared" si="138"/>
        <v>46364.333334399998</v>
      </c>
      <c r="CU11" s="5">
        <f t="shared" si="138"/>
        <v>46394.750001100001</v>
      </c>
      <c r="CV11" s="5">
        <f t="shared" si="138"/>
        <v>46425.166667799997</v>
      </c>
      <c r="CW11" s="5">
        <f t="shared" si="138"/>
        <v>46455.583334499999</v>
      </c>
      <c r="CX11" s="5">
        <f t="shared" ref="CX11:DI11" si="139">$C11+CX10</f>
        <v>46486.000001200002</v>
      </c>
      <c r="CY11" s="5">
        <f t="shared" si="139"/>
        <v>46516.416667899997</v>
      </c>
      <c r="CZ11" s="5">
        <f t="shared" si="139"/>
        <v>46546.8333346</v>
      </c>
      <c r="DA11" s="5">
        <f t="shared" si="139"/>
        <v>46577.250001299995</v>
      </c>
      <c r="DB11" s="5">
        <f t="shared" si="139"/>
        <v>46607.666667999998</v>
      </c>
      <c r="DC11" s="5">
        <f t="shared" si="139"/>
        <v>46638.083334700001</v>
      </c>
      <c r="DD11" s="5">
        <f t="shared" si="139"/>
        <v>46668.500001399996</v>
      </c>
      <c r="DE11" s="5">
        <f t="shared" si="139"/>
        <v>46698.916668099999</v>
      </c>
      <c r="DF11" s="5">
        <f t="shared" si="139"/>
        <v>46729.333334800001</v>
      </c>
      <c r="DG11" s="5">
        <f t="shared" si="139"/>
        <v>46759.750001499997</v>
      </c>
      <c r="DH11" s="5">
        <f t="shared" si="139"/>
        <v>46790.1666682</v>
      </c>
      <c r="DI11" s="5">
        <f t="shared" si="139"/>
        <v>46820.583334900002</v>
      </c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</row>
    <row r="12" spans="1:125" x14ac:dyDescent="0.35">
      <c r="C12" s="5">
        <f t="shared" ref="C12:AL12" si="140">EOMONTH(C11,0)</f>
        <v>45412</v>
      </c>
      <c r="D12" s="5">
        <f t="shared" si="140"/>
        <v>45443</v>
      </c>
      <c r="E12" s="5">
        <f t="shared" si="140"/>
        <v>45473</v>
      </c>
      <c r="F12" s="5">
        <f t="shared" si="140"/>
        <v>45504</v>
      </c>
      <c r="G12" s="5">
        <f t="shared" si="140"/>
        <v>45535</v>
      </c>
      <c r="H12" s="5">
        <f t="shared" si="140"/>
        <v>45565</v>
      </c>
      <c r="I12" s="5">
        <f t="shared" si="140"/>
        <v>45596</v>
      </c>
      <c r="J12" s="5">
        <f t="shared" si="140"/>
        <v>45626</v>
      </c>
      <c r="K12" s="5">
        <f t="shared" si="140"/>
        <v>45657</v>
      </c>
      <c r="L12" s="5">
        <f t="shared" si="140"/>
        <v>45688</v>
      </c>
      <c r="M12" s="5">
        <f t="shared" si="140"/>
        <v>45716</v>
      </c>
      <c r="N12" s="5">
        <f t="shared" si="140"/>
        <v>45747</v>
      </c>
      <c r="O12" s="5">
        <f t="shared" si="140"/>
        <v>45777</v>
      </c>
      <c r="P12" s="5">
        <f t="shared" si="140"/>
        <v>45808</v>
      </c>
      <c r="Q12" s="5">
        <f t="shared" si="140"/>
        <v>45838</v>
      </c>
      <c r="R12" s="5">
        <f t="shared" si="140"/>
        <v>45869</v>
      </c>
      <c r="S12" s="5">
        <f t="shared" si="140"/>
        <v>45900</v>
      </c>
      <c r="T12" s="5">
        <f t="shared" si="140"/>
        <v>45930</v>
      </c>
      <c r="U12" s="5">
        <f t="shared" si="140"/>
        <v>45961</v>
      </c>
      <c r="V12" s="5">
        <f t="shared" si="140"/>
        <v>45991</v>
      </c>
      <c r="W12" s="5">
        <f t="shared" si="140"/>
        <v>46022</v>
      </c>
      <c r="X12" s="5">
        <f t="shared" si="140"/>
        <v>46053</v>
      </c>
      <c r="Y12" s="5">
        <f t="shared" si="140"/>
        <v>46081</v>
      </c>
      <c r="Z12" s="5">
        <f t="shared" si="140"/>
        <v>46112</v>
      </c>
      <c r="AA12" s="5">
        <f t="shared" si="140"/>
        <v>46142</v>
      </c>
      <c r="AB12" s="5">
        <f t="shared" si="140"/>
        <v>46173</v>
      </c>
      <c r="AC12" s="5">
        <f t="shared" si="140"/>
        <v>46203</v>
      </c>
      <c r="AD12" s="5">
        <f t="shared" si="140"/>
        <v>46234</v>
      </c>
      <c r="AE12" s="5">
        <f t="shared" si="140"/>
        <v>46265</v>
      </c>
      <c r="AF12" s="5">
        <f t="shared" si="140"/>
        <v>46295</v>
      </c>
      <c r="AG12" s="5">
        <f t="shared" si="140"/>
        <v>46326</v>
      </c>
      <c r="AH12" s="5">
        <f t="shared" si="140"/>
        <v>46356</v>
      </c>
      <c r="AI12" s="5">
        <f t="shared" si="140"/>
        <v>46387</v>
      </c>
      <c r="AJ12" s="5">
        <f t="shared" si="140"/>
        <v>46418</v>
      </c>
      <c r="AK12" s="5">
        <f t="shared" si="140"/>
        <v>46446</v>
      </c>
      <c r="AL12" s="5">
        <f t="shared" si="140"/>
        <v>46477</v>
      </c>
      <c r="AM12" s="5">
        <f t="shared" ref="AM12:AX12" si="141">EOMONTH(AM11,0)</f>
        <v>46507</v>
      </c>
      <c r="AN12" s="5">
        <f t="shared" si="141"/>
        <v>46538</v>
      </c>
      <c r="AO12" s="5">
        <f t="shared" si="141"/>
        <v>46568</v>
      </c>
      <c r="AP12" s="5">
        <f t="shared" si="141"/>
        <v>46599</v>
      </c>
      <c r="AQ12" s="5">
        <f t="shared" si="141"/>
        <v>46630</v>
      </c>
      <c r="AR12" s="5">
        <f t="shared" si="141"/>
        <v>46660</v>
      </c>
      <c r="AS12" s="5">
        <f t="shared" si="141"/>
        <v>46691</v>
      </c>
      <c r="AT12" s="5">
        <f t="shared" si="141"/>
        <v>46721</v>
      </c>
      <c r="AU12" s="5">
        <f t="shared" si="141"/>
        <v>46752</v>
      </c>
      <c r="AV12" s="5">
        <f t="shared" si="141"/>
        <v>46783</v>
      </c>
      <c r="AW12" s="5">
        <f t="shared" si="141"/>
        <v>46812</v>
      </c>
      <c r="AX12" s="5">
        <f t="shared" si="141"/>
        <v>46843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N12" s="5">
        <f t="shared" ref="BN12:CW12" si="142">EOMONTH(BN11,0)</f>
        <v>45412</v>
      </c>
      <c r="BO12" s="5">
        <f t="shared" si="142"/>
        <v>45443</v>
      </c>
      <c r="BP12" s="5">
        <f t="shared" si="142"/>
        <v>45473</v>
      </c>
      <c r="BQ12" s="5">
        <f t="shared" si="142"/>
        <v>45504</v>
      </c>
      <c r="BR12" s="5">
        <f t="shared" si="142"/>
        <v>45535</v>
      </c>
      <c r="BS12" s="5">
        <f t="shared" si="142"/>
        <v>45565</v>
      </c>
      <c r="BT12" s="5">
        <f t="shared" si="142"/>
        <v>45596</v>
      </c>
      <c r="BU12" s="5">
        <f t="shared" si="142"/>
        <v>45626</v>
      </c>
      <c r="BV12" s="5">
        <f t="shared" si="142"/>
        <v>45657</v>
      </c>
      <c r="BW12" s="5">
        <f t="shared" si="142"/>
        <v>45688</v>
      </c>
      <c r="BX12" s="5">
        <f t="shared" si="142"/>
        <v>45716</v>
      </c>
      <c r="BY12" s="5">
        <f t="shared" si="142"/>
        <v>45747</v>
      </c>
      <c r="BZ12" s="5">
        <f t="shared" si="142"/>
        <v>45777</v>
      </c>
      <c r="CA12" s="5">
        <f t="shared" si="142"/>
        <v>45808</v>
      </c>
      <c r="CB12" s="5">
        <f t="shared" si="142"/>
        <v>45838</v>
      </c>
      <c r="CC12" s="5">
        <f t="shared" si="142"/>
        <v>45869</v>
      </c>
      <c r="CD12" s="5">
        <f t="shared" si="142"/>
        <v>45900</v>
      </c>
      <c r="CE12" s="5">
        <f t="shared" si="142"/>
        <v>45930</v>
      </c>
      <c r="CF12" s="5">
        <f t="shared" si="142"/>
        <v>45961</v>
      </c>
      <c r="CG12" s="5">
        <f t="shared" si="142"/>
        <v>45991</v>
      </c>
      <c r="CH12" s="5">
        <f t="shared" si="142"/>
        <v>46022</v>
      </c>
      <c r="CI12" s="5">
        <f t="shared" si="142"/>
        <v>46053</v>
      </c>
      <c r="CJ12" s="5">
        <f t="shared" si="142"/>
        <v>46081</v>
      </c>
      <c r="CK12" s="5">
        <f t="shared" si="142"/>
        <v>46112</v>
      </c>
      <c r="CL12" s="5">
        <f t="shared" si="142"/>
        <v>46142</v>
      </c>
      <c r="CM12" s="5">
        <f t="shared" si="142"/>
        <v>46173</v>
      </c>
      <c r="CN12" s="5">
        <f t="shared" si="142"/>
        <v>46203</v>
      </c>
      <c r="CO12" s="5">
        <f t="shared" si="142"/>
        <v>46234</v>
      </c>
      <c r="CP12" s="5">
        <f t="shared" si="142"/>
        <v>46265</v>
      </c>
      <c r="CQ12" s="5">
        <f t="shared" si="142"/>
        <v>46295</v>
      </c>
      <c r="CR12" s="5">
        <f t="shared" si="142"/>
        <v>46326</v>
      </c>
      <c r="CS12" s="5">
        <f t="shared" si="142"/>
        <v>46356</v>
      </c>
      <c r="CT12" s="5">
        <f t="shared" si="142"/>
        <v>46387</v>
      </c>
      <c r="CU12" s="5">
        <f t="shared" si="142"/>
        <v>46418</v>
      </c>
      <c r="CV12" s="5">
        <f t="shared" si="142"/>
        <v>46446</v>
      </c>
      <c r="CW12" s="5">
        <f t="shared" si="142"/>
        <v>46477</v>
      </c>
      <c r="CX12" s="5">
        <f t="shared" ref="CX12:DI12" si="143">EOMONTH(CX11,0)</f>
        <v>46507</v>
      </c>
      <c r="CY12" s="5">
        <f t="shared" si="143"/>
        <v>46538</v>
      </c>
      <c r="CZ12" s="5">
        <f t="shared" si="143"/>
        <v>46568</v>
      </c>
      <c r="DA12" s="5">
        <f t="shared" si="143"/>
        <v>46599</v>
      </c>
      <c r="DB12" s="5">
        <f t="shared" si="143"/>
        <v>46630</v>
      </c>
      <c r="DC12" s="5">
        <f t="shared" si="143"/>
        <v>46660</v>
      </c>
      <c r="DD12" s="5">
        <f t="shared" si="143"/>
        <v>46691</v>
      </c>
      <c r="DE12" s="5">
        <f t="shared" si="143"/>
        <v>46721</v>
      </c>
      <c r="DF12" s="5">
        <f t="shared" si="143"/>
        <v>46752</v>
      </c>
      <c r="DG12" s="5">
        <f t="shared" si="143"/>
        <v>46783</v>
      </c>
      <c r="DH12" s="5">
        <f t="shared" si="143"/>
        <v>46812</v>
      </c>
      <c r="DI12" s="5">
        <f t="shared" si="143"/>
        <v>46843</v>
      </c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</row>
    <row r="13" spans="1:125" x14ac:dyDescent="0.35">
      <c r="B13" s="18">
        <v>45391</v>
      </c>
      <c r="C13" s="7">
        <f>VLOOKUP($B13,'HAVER - UK Gas'!$A:$AY,C8,FALSE)</f>
        <v>68</v>
      </c>
      <c r="D13" s="7">
        <f>VLOOKUP($B13,'HAVER - UK Gas'!$A:$AY,D8,FALSE)</f>
        <v>67.52</v>
      </c>
      <c r="E13" s="7">
        <f>VLOOKUP($B13,'HAVER - UK Gas'!$A:$AY,E8,FALSE)</f>
        <v>67.569999999999993</v>
      </c>
      <c r="F13" s="7">
        <f>VLOOKUP($B13,'HAVER - UK Gas'!$A:$AY,F8,FALSE)</f>
        <v>68.84</v>
      </c>
      <c r="G13" s="7">
        <f>VLOOKUP($B13,'HAVER - UK Gas'!$A:$AY,G8,FALSE)</f>
        <v>72.540000000000006</v>
      </c>
      <c r="H13" s="7">
        <f>VLOOKUP($B13,'HAVER - UK Gas'!$A:$AY,H8,FALSE)</f>
        <v>74.31</v>
      </c>
      <c r="I13" s="7">
        <f>VLOOKUP($B13,'HAVER - UK Gas'!$A:$AY,I8,FALSE)</f>
        <v>83.66</v>
      </c>
      <c r="J13" s="7">
        <f>VLOOKUP($B13,'HAVER - UK Gas'!$A:$AY,J8,FALSE)</f>
        <v>88.36</v>
      </c>
      <c r="K13" s="7">
        <f>VLOOKUP($B13,'HAVER - UK Gas'!$A:$AY,K8,FALSE)</f>
        <v>89.72</v>
      </c>
      <c r="L13" s="7">
        <f>VLOOKUP($B13,'HAVER - UK Gas'!$A:$AY,L8,FALSE)</f>
        <v>89.57</v>
      </c>
      <c r="M13" s="7">
        <f>VLOOKUP($B13,'HAVER - UK Gas'!$A:$AY,M8,FALSE)</f>
        <v>86.64</v>
      </c>
      <c r="N13" s="7">
        <f>VLOOKUP($B13,'HAVER - UK Gas'!$A:$AY,N8,FALSE)</f>
        <v>83.54</v>
      </c>
      <c r="O13" s="7">
        <f>VLOOKUP($B13,'HAVER - UK Gas'!$A:$AY,O8,FALSE)</f>
        <v>80.44</v>
      </c>
      <c r="P13" s="7">
        <f>VLOOKUP($B13,'HAVER - UK Gas'!$A:$AY,P8,FALSE)</f>
        <v>77.44</v>
      </c>
      <c r="Q13" s="7">
        <f>VLOOKUP($B13,'HAVER - UK Gas'!$A:$AY,Q8,FALSE)</f>
        <v>77.38</v>
      </c>
      <c r="R13" s="7">
        <f>VLOOKUP($B13,'HAVER - UK Gas'!$A:$AY,R8,FALSE)</f>
        <v>78.69</v>
      </c>
      <c r="S13" s="7">
        <f>VLOOKUP($B13,'HAVER - UK Gas'!$A:$AY,S8,FALSE)</f>
        <v>81.099999999999994</v>
      </c>
      <c r="T13" s="7">
        <f>VLOOKUP($B13,'HAVER - UK Gas'!$A:$AY,T8,FALSE)</f>
        <v>84.39</v>
      </c>
      <c r="U13" s="7">
        <f>VLOOKUP($B13,'HAVER - UK Gas'!$A:$AY,U8,FALSE)</f>
        <v>87.32</v>
      </c>
      <c r="V13" s="7">
        <f>VLOOKUP($B13,'HAVER - UK Gas'!$A:$AY,V8,FALSE)</f>
        <v>89.72</v>
      </c>
      <c r="W13" s="7">
        <f>VLOOKUP($B13,'HAVER - UK Gas'!$A:$AY,W8,FALSE)</f>
        <v>92.14</v>
      </c>
      <c r="X13" s="7">
        <f>VLOOKUP($B13,'HAVER - UK Gas'!$A:$AY,X8,FALSE)</f>
        <v>94.06</v>
      </c>
      <c r="Y13" s="7">
        <f>VLOOKUP($B13,'HAVER - UK Gas'!$A:$AY,Y8,FALSE)</f>
        <v>87.59</v>
      </c>
      <c r="Z13" s="7">
        <f>VLOOKUP($B13,'HAVER - UK Gas'!$A:$AY,Z8,FALSE)</f>
        <v>75.87</v>
      </c>
      <c r="AA13" s="7">
        <f>VLOOKUP($B13,'HAVER - UK Gas'!$A:$AY,AA8,FALSE)</f>
        <v>72.069999999999993</v>
      </c>
      <c r="AB13" s="7">
        <f>VLOOKUP($B13,'HAVER - UK Gas'!$A:$AY,AB8,FALSE)</f>
        <v>69.17</v>
      </c>
      <c r="AC13" s="7">
        <f>VLOOKUP($B13,'HAVER - UK Gas'!$A:$AY,AC8,FALSE)</f>
        <v>69.78</v>
      </c>
      <c r="AD13" s="7">
        <f>VLOOKUP($B13,'HAVER - UK Gas'!$A:$AY,AD8,FALSE)</f>
        <v>70.12</v>
      </c>
      <c r="AE13" s="7">
        <f>VLOOKUP($B13,'HAVER - UK Gas'!$A:$AY,AE8,FALSE)</f>
        <v>72.099999999999994</v>
      </c>
      <c r="AF13" s="7">
        <f>VLOOKUP($B13,'HAVER - UK Gas'!$A:$AY,AF8,FALSE)</f>
        <v>75.78</v>
      </c>
      <c r="AG13" s="7">
        <f>VLOOKUP($B13,'HAVER - UK Gas'!$A:$AY,AG8,FALSE)</f>
        <v>79.12</v>
      </c>
      <c r="AH13" s="7">
        <f>VLOOKUP($B13,'HAVER - UK Gas'!$A:$AY,AH8,FALSE)</f>
        <v>82.36</v>
      </c>
      <c r="AI13" s="7">
        <f>VLOOKUP($B13,'HAVER - UK Gas'!$A:$AY,AI8,FALSE)</f>
        <v>84.57</v>
      </c>
      <c r="AJ13" s="7">
        <f>VLOOKUP($B13,'HAVER - UK Gas'!$A:$AY,AJ8,FALSE)</f>
        <v>84.02</v>
      </c>
      <c r="AK13" s="7">
        <f>VLOOKUP($B13,'HAVER - UK Gas'!$A:$AY,AK8,FALSE)</f>
        <v>81.58</v>
      </c>
      <c r="AL13" s="7">
        <f>VLOOKUP($B13,'HAVER - UK Gas'!$A:$AY,AL8,FALSE)</f>
        <v>76.180000000000007</v>
      </c>
      <c r="AM13" s="7">
        <f>VLOOKUP($B13,'HAVER - UK Gas'!$A:$AY,AM8,FALSE)</f>
        <v>71.989999999999995</v>
      </c>
      <c r="AN13" s="7">
        <f>VLOOKUP($B13,'HAVER - UK Gas'!$A:$AY,AN8,FALSE)</f>
        <v>68.430000000000007</v>
      </c>
      <c r="AO13" s="7">
        <f>VLOOKUP($B13,'HAVER - UK Gas'!$A:$AY,AO8,FALSE)</f>
        <v>64.36</v>
      </c>
      <c r="AP13" s="7">
        <f>VLOOKUP($B13,'HAVER - UK Gas'!$A:$AY,AP8,FALSE)</f>
        <v>65.12</v>
      </c>
      <c r="AQ13" s="7">
        <f>VLOOKUP($B13,'HAVER - UK Gas'!$A:$AY,AQ8,FALSE)</f>
        <v>68.23</v>
      </c>
      <c r="AR13" s="7">
        <f>VLOOKUP($B13,'HAVER - UK Gas'!$A:$AY,AR8,FALSE)</f>
        <v>71.53</v>
      </c>
      <c r="AS13" s="7">
        <f>VLOOKUP($B13,'HAVER - UK Gas'!$A:$AY,AS8,FALSE)</f>
        <v>74.62</v>
      </c>
      <c r="AT13" s="7">
        <f>VLOOKUP($B13,'HAVER - UK Gas'!$A:$AY,AT8,FALSE)</f>
        <v>77.66</v>
      </c>
      <c r="AU13" s="7">
        <f>VLOOKUP($B13,'HAVER - UK Gas'!$A:$AY,AU8,FALSE)</f>
        <v>83.06</v>
      </c>
      <c r="AV13" s="7">
        <f>VLOOKUP($B13,'HAVER - UK Gas'!$A:$AY,AV8,FALSE)</f>
        <v>83.97</v>
      </c>
      <c r="AW13" s="7">
        <f>VLOOKUP($B13,'HAVER - UK Gas'!$A:$AY,AW8,FALSE)</f>
        <v>81.709999999999994</v>
      </c>
      <c r="AX13" s="7">
        <f>VLOOKUP($B13,'HAVER - UK Gas'!$A:$AY,AX8,FALSE)</f>
        <v>75.91</v>
      </c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M13" s="18">
        <f>B13</f>
        <v>45391</v>
      </c>
      <c r="BN13" s="7">
        <f>VLOOKUP($BM13,'HAVER - UK Electricity'!$A:$AY,BN8,FALSE)</f>
        <v>0</v>
      </c>
      <c r="BO13" s="7">
        <f>VLOOKUP($BM13,'HAVER - UK Electricity'!$A:$AY,BO8,FALSE)</f>
        <v>0</v>
      </c>
      <c r="BP13" s="7">
        <f>VLOOKUP($BM13,'HAVER - UK Electricity'!$A:$AY,BP8,FALSE)</f>
        <v>0</v>
      </c>
      <c r="BQ13" s="7">
        <f>VLOOKUP($BM13,'HAVER - UK Electricity'!$A:$AY,BQ8,FALSE)</f>
        <v>0</v>
      </c>
      <c r="BR13" s="7">
        <f>VLOOKUP($BM13,'HAVER - UK Electricity'!$A:$AY,BR8,FALSE)</f>
        <v>0</v>
      </c>
      <c r="BS13" s="7">
        <f>VLOOKUP($BM13,'HAVER - UK Electricity'!$A:$AY,BS8,FALSE)</f>
        <v>0</v>
      </c>
      <c r="BT13" s="7">
        <f>VLOOKUP($BM13,'HAVER - UK Electricity'!$A:$AY,BT8,FALSE)</f>
        <v>0</v>
      </c>
      <c r="BU13" s="7">
        <f>VLOOKUP($BM13,'HAVER - UK Electricity'!$A:$AY,BU8,FALSE)</f>
        <v>0</v>
      </c>
      <c r="BV13" s="7">
        <f>VLOOKUP($BM13,'HAVER - UK Electricity'!$A:$AY,BV8,FALSE)</f>
        <v>0</v>
      </c>
      <c r="BW13" s="7">
        <f>VLOOKUP($BM13,'HAVER - UK Electricity'!$A:$AY,BW8,FALSE)</f>
        <v>0</v>
      </c>
      <c r="BX13" s="7">
        <f>VLOOKUP($BM13,'HAVER - UK Electricity'!$A:$AY,BX8,FALSE)</f>
        <v>0</v>
      </c>
      <c r="BY13" s="7">
        <f>VLOOKUP($BM13,'HAVER - UK Electricity'!$A:$AY,BY8,FALSE)</f>
        <v>0</v>
      </c>
      <c r="BZ13" s="7">
        <f>VLOOKUP($BM13,'HAVER - UK Electricity'!$A:$AY,BZ8,FALSE)</f>
        <v>0</v>
      </c>
      <c r="CA13" s="7">
        <f>VLOOKUP($BM13,'HAVER - UK Electricity'!$A:$AY,CA8,FALSE)</f>
        <v>0</v>
      </c>
      <c r="CB13" s="7">
        <f>VLOOKUP($BM13,'HAVER - UK Electricity'!$A:$AY,CB8,FALSE)</f>
        <v>0</v>
      </c>
      <c r="CC13" s="7">
        <f>VLOOKUP($BM13,'HAVER - UK Electricity'!$A:$AY,CC8,FALSE)</f>
        <v>0</v>
      </c>
      <c r="CD13" s="7">
        <f>VLOOKUP($BM13,'HAVER - UK Electricity'!$A:$AY,CD8,FALSE)</f>
        <v>0</v>
      </c>
      <c r="CE13" s="7">
        <f>VLOOKUP($BM13,'HAVER - UK Electricity'!$A:$AY,CE8,FALSE)</f>
        <v>0</v>
      </c>
      <c r="CF13" s="7">
        <f>VLOOKUP($BM13,'HAVER - UK Electricity'!$A:$AY,CF8,FALSE)</f>
        <v>0</v>
      </c>
      <c r="CG13" s="7">
        <f>VLOOKUP($BM13,'HAVER - UK Electricity'!$A:$AY,CG8,FALSE)</f>
        <v>0</v>
      </c>
      <c r="CH13" s="7">
        <f>VLOOKUP($BM13,'HAVER - UK Electricity'!$A:$AY,CH8,FALSE)</f>
        <v>0</v>
      </c>
      <c r="CI13" s="7">
        <f>VLOOKUP($BM13,'HAVER - UK Electricity'!$A:$AY,CI8,FALSE)</f>
        <v>0</v>
      </c>
      <c r="CJ13" s="7">
        <f>VLOOKUP($BM13,'HAVER - UK Electricity'!$A:$AY,CJ8,FALSE)</f>
        <v>0</v>
      </c>
      <c r="CK13" s="7">
        <f>VLOOKUP($BM13,'HAVER - UK Electricity'!$A:$AY,CK8,FALSE)</f>
        <v>0</v>
      </c>
      <c r="CL13" s="7">
        <f>VLOOKUP($BM13,'HAVER - UK Electricity'!$A:$AY,CL8,FALSE)</f>
        <v>0</v>
      </c>
      <c r="CM13" s="7">
        <f>VLOOKUP($BM13,'HAVER - UK Electricity'!$A:$AY,CM8,FALSE)</f>
        <v>0</v>
      </c>
      <c r="CN13" s="7">
        <f>VLOOKUP($BM13,'HAVER - UK Electricity'!$A:$AY,CN8,FALSE)</f>
        <v>0</v>
      </c>
      <c r="CO13" s="7">
        <f>VLOOKUP($BM13,'HAVER - UK Electricity'!$A:$AY,CO8,FALSE)</f>
        <v>0</v>
      </c>
      <c r="CP13" s="7">
        <f>VLOOKUP($BM13,'HAVER - UK Electricity'!$A:$AY,CP8,FALSE)</f>
        <v>0</v>
      </c>
      <c r="CQ13" s="7">
        <f>VLOOKUP($BM13,'HAVER - UK Electricity'!$A:$AY,CQ8,FALSE)</f>
        <v>0</v>
      </c>
      <c r="CR13" s="7">
        <f>VLOOKUP($BM13,'HAVER - UK Electricity'!$A:$AY,CR8,FALSE)</f>
        <v>0</v>
      </c>
      <c r="CS13" s="7">
        <f>VLOOKUP($BM13,'HAVER - UK Electricity'!$A:$AY,CS8,FALSE)</f>
        <v>0</v>
      </c>
      <c r="CT13" s="7">
        <f>VLOOKUP($BM13,'HAVER - UK Electricity'!$A:$AY,CT8,FALSE)</f>
        <v>0</v>
      </c>
      <c r="CU13" s="7">
        <f>VLOOKUP($BM13,'HAVER - UK Electricity'!$A:$AY,CU8,FALSE)</f>
        <v>0</v>
      </c>
      <c r="CV13" s="7">
        <f>VLOOKUP($BM13,'HAVER - UK Electricity'!$A:$AY,CV8,FALSE)</f>
        <v>0</v>
      </c>
      <c r="CW13" s="7">
        <f>VLOOKUP($BM13,'HAVER - UK Electricity'!$A:$AY,CW8,FALSE)</f>
        <v>0</v>
      </c>
      <c r="CX13" s="7">
        <f>VLOOKUP($BM13,'HAVER - UK Electricity'!$A:$AY,CX8,FALSE)</f>
        <v>0</v>
      </c>
      <c r="CY13" s="7">
        <f>VLOOKUP($BM13,'HAVER - UK Electricity'!$A:$AY,CY8,FALSE)</f>
        <v>0</v>
      </c>
      <c r="CZ13" s="7">
        <f>VLOOKUP($BM13,'HAVER - UK Electricity'!$A:$AY,CZ8,FALSE)</f>
        <v>0</v>
      </c>
      <c r="DA13" s="7">
        <f>VLOOKUP($BM13,'HAVER - UK Electricity'!$A:$AY,DA8,FALSE)</f>
        <v>0</v>
      </c>
      <c r="DB13" s="7">
        <f>VLOOKUP($BM13,'HAVER - UK Electricity'!$A:$AY,DB8,FALSE)</f>
        <v>0</v>
      </c>
      <c r="DC13" s="7">
        <f>VLOOKUP($BM13,'HAVER - UK Electricity'!$A:$AY,DC8,FALSE)</f>
        <v>0</v>
      </c>
      <c r="DD13" s="7">
        <f>VLOOKUP($BM13,'HAVER - UK Electricity'!$A:$AY,DD8,FALSE)</f>
        <v>0</v>
      </c>
      <c r="DE13" s="7">
        <f>VLOOKUP($BM13,'HAVER - UK Electricity'!$A:$AY,DE8,FALSE)</f>
        <v>0</v>
      </c>
      <c r="DF13" s="7">
        <f>VLOOKUP($BM13,'HAVER - UK Electricity'!$A:$AY,DF8,FALSE)</f>
        <v>0</v>
      </c>
      <c r="DG13" s="7">
        <f>VLOOKUP($BM13,'HAVER - UK Electricity'!$A:$AY,DG8,FALSE)</f>
        <v>0</v>
      </c>
      <c r="DH13" s="7">
        <f>VLOOKUP($BM13,'HAVER - UK Electricity'!$A:$AY,DH8,FALSE)</f>
        <v>0</v>
      </c>
      <c r="DI13" s="7">
        <f>VLOOKUP($BM13,'HAVER - UK Electricity'!$A:$AY,DI8,FALSE)</f>
        <v>0</v>
      </c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</row>
    <row r="14" spans="1:125" x14ac:dyDescent="0.35">
      <c r="BJ14" s="7"/>
      <c r="BK14" s="7"/>
    </row>
    <row r="15" spans="1:125" x14ac:dyDescent="0.35">
      <c r="B15" t="s">
        <v>1694</v>
      </c>
      <c r="C15">
        <v>4</v>
      </c>
      <c r="D15">
        <f t="shared" ref="D15:AL15" si="144">+C15+1</f>
        <v>5</v>
      </c>
      <c r="E15">
        <f t="shared" si="144"/>
        <v>6</v>
      </c>
      <c r="F15">
        <f t="shared" si="144"/>
        <v>7</v>
      </c>
      <c r="G15">
        <f t="shared" si="144"/>
        <v>8</v>
      </c>
      <c r="H15">
        <f t="shared" si="144"/>
        <v>9</v>
      </c>
      <c r="I15">
        <f t="shared" si="144"/>
        <v>10</v>
      </c>
      <c r="J15">
        <f t="shared" si="144"/>
        <v>11</v>
      </c>
      <c r="K15">
        <f t="shared" si="144"/>
        <v>12</v>
      </c>
      <c r="L15">
        <f t="shared" si="144"/>
        <v>13</v>
      </c>
      <c r="M15">
        <f t="shared" si="144"/>
        <v>14</v>
      </c>
      <c r="N15">
        <f t="shared" si="144"/>
        <v>15</v>
      </c>
      <c r="O15">
        <f t="shared" si="144"/>
        <v>16</v>
      </c>
      <c r="P15">
        <f t="shared" si="144"/>
        <v>17</v>
      </c>
      <c r="Q15">
        <f t="shared" si="144"/>
        <v>18</v>
      </c>
      <c r="R15">
        <f t="shared" si="144"/>
        <v>19</v>
      </c>
      <c r="S15">
        <f t="shared" si="144"/>
        <v>20</v>
      </c>
      <c r="T15">
        <f t="shared" si="144"/>
        <v>21</v>
      </c>
      <c r="U15">
        <f t="shared" si="144"/>
        <v>22</v>
      </c>
      <c r="V15">
        <f t="shared" si="144"/>
        <v>23</v>
      </c>
      <c r="W15">
        <f t="shared" si="144"/>
        <v>24</v>
      </c>
      <c r="X15">
        <f t="shared" si="144"/>
        <v>25</v>
      </c>
      <c r="Y15">
        <f t="shared" si="144"/>
        <v>26</v>
      </c>
      <c r="Z15">
        <f t="shared" si="144"/>
        <v>27</v>
      </c>
      <c r="AA15">
        <f t="shared" si="144"/>
        <v>28</v>
      </c>
      <c r="AB15">
        <f t="shared" si="144"/>
        <v>29</v>
      </c>
      <c r="AC15">
        <f t="shared" si="144"/>
        <v>30</v>
      </c>
      <c r="AD15">
        <f t="shared" si="144"/>
        <v>31</v>
      </c>
      <c r="AE15">
        <f t="shared" si="144"/>
        <v>32</v>
      </c>
      <c r="AF15">
        <f t="shared" si="144"/>
        <v>33</v>
      </c>
      <c r="AG15">
        <f t="shared" si="144"/>
        <v>34</v>
      </c>
      <c r="AH15">
        <f t="shared" si="144"/>
        <v>35</v>
      </c>
      <c r="AI15">
        <f t="shared" si="144"/>
        <v>36</v>
      </c>
      <c r="AJ15">
        <f t="shared" si="144"/>
        <v>37</v>
      </c>
      <c r="AK15">
        <f t="shared" si="144"/>
        <v>38</v>
      </c>
      <c r="AL15">
        <f t="shared" si="144"/>
        <v>39</v>
      </c>
      <c r="AM15">
        <f t="shared" ref="AM15" si="145">+AL15+1</f>
        <v>40</v>
      </c>
      <c r="AN15">
        <f t="shared" ref="AN15" si="146">+AM15+1</f>
        <v>41</v>
      </c>
      <c r="AO15">
        <f t="shared" ref="AO15" si="147">+AN15+1</f>
        <v>42</v>
      </c>
      <c r="AP15">
        <f t="shared" ref="AP15" si="148">+AO15+1</f>
        <v>43</v>
      </c>
      <c r="AQ15">
        <f t="shared" ref="AQ15" si="149">+AP15+1</f>
        <v>44</v>
      </c>
      <c r="AR15">
        <f t="shared" ref="AR15" si="150">+AQ15+1</f>
        <v>45</v>
      </c>
      <c r="AS15">
        <f t="shared" ref="AS15" si="151">+AR15+1</f>
        <v>46</v>
      </c>
      <c r="AT15">
        <f t="shared" ref="AT15" si="152">+AS15+1</f>
        <v>47</v>
      </c>
      <c r="AU15">
        <f t="shared" ref="AU15" si="153">+AT15+1</f>
        <v>48</v>
      </c>
      <c r="AV15">
        <f t="shared" ref="AV15" si="154">+AU15+1</f>
        <v>49</v>
      </c>
      <c r="AW15">
        <f t="shared" ref="AW15" si="155">+AV15+1</f>
        <v>50</v>
      </c>
      <c r="AX15">
        <f t="shared" ref="AX15" si="156">+AW15+1</f>
        <v>51</v>
      </c>
      <c r="BM15" t="s">
        <v>1694</v>
      </c>
      <c r="BN15">
        <v>4</v>
      </c>
      <c r="BO15">
        <f t="shared" ref="BO15" si="157">+BN15+1</f>
        <v>5</v>
      </c>
      <c r="BP15">
        <f t="shared" ref="BP15" si="158">+BO15+1</f>
        <v>6</v>
      </c>
      <c r="BQ15">
        <f t="shared" ref="BQ15" si="159">+BP15+1</f>
        <v>7</v>
      </c>
      <c r="BR15">
        <f t="shared" ref="BR15" si="160">+BQ15+1</f>
        <v>8</v>
      </c>
      <c r="BS15">
        <f t="shared" ref="BS15" si="161">+BR15+1</f>
        <v>9</v>
      </c>
      <c r="BT15">
        <f t="shared" ref="BT15" si="162">+BS15+1</f>
        <v>10</v>
      </c>
      <c r="BU15">
        <f t="shared" ref="BU15" si="163">+BT15+1</f>
        <v>11</v>
      </c>
      <c r="BV15">
        <f t="shared" ref="BV15" si="164">+BU15+1</f>
        <v>12</v>
      </c>
      <c r="BW15">
        <f t="shared" ref="BW15" si="165">+BV15+1</f>
        <v>13</v>
      </c>
      <c r="BX15">
        <f t="shared" ref="BX15" si="166">+BW15+1</f>
        <v>14</v>
      </c>
      <c r="BY15">
        <f t="shared" ref="BY15" si="167">+BX15+1</f>
        <v>15</v>
      </c>
      <c r="BZ15">
        <f t="shared" ref="BZ15" si="168">+BY15+1</f>
        <v>16</v>
      </c>
      <c r="CA15">
        <f t="shared" ref="CA15" si="169">+BZ15+1</f>
        <v>17</v>
      </c>
      <c r="CB15">
        <f t="shared" ref="CB15" si="170">+CA15+1</f>
        <v>18</v>
      </c>
      <c r="CC15">
        <f t="shared" ref="CC15" si="171">+CB15+1</f>
        <v>19</v>
      </c>
      <c r="CD15">
        <f t="shared" ref="CD15" si="172">+CC15+1</f>
        <v>20</v>
      </c>
      <c r="CE15">
        <f t="shared" ref="CE15" si="173">+CD15+1</f>
        <v>21</v>
      </c>
      <c r="CF15">
        <f t="shared" ref="CF15" si="174">+CE15+1</f>
        <v>22</v>
      </c>
      <c r="CG15">
        <f t="shared" ref="CG15" si="175">+CF15+1</f>
        <v>23</v>
      </c>
      <c r="CH15">
        <f t="shared" ref="CH15" si="176">+CG15+1</f>
        <v>24</v>
      </c>
      <c r="CI15">
        <f t="shared" ref="CI15" si="177">+CH15+1</f>
        <v>25</v>
      </c>
      <c r="CJ15">
        <f t="shared" ref="CJ15" si="178">+CI15+1</f>
        <v>26</v>
      </c>
      <c r="CK15">
        <f t="shared" ref="CK15" si="179">+CJ15+1</f>
        <v>27</v>
      </c>
      <c r="CL15">
        <f t="shared" ref="CL15" si="180">+CK15+1</f>
        <v>28</v>
      </c>
      <c r="CM15">
        <f t="shared" ref="CM15" si="181">+CL15+1</f>
        <v>29</v>
      </c>
      <c r="CN15">
        <f t="shared" ref="CN15" si="182">+CM15+1</f>
        <v>30</v>
      </c>
      <c r="CO15">
        <f t="shared" ref="CO15" si="183">+CN15+1</f>
        <v>31</v>
      </c>
      <c r="CP15">
        <f t="shared" ref="CP15" si="184">+CO15+1</f>
        <v>32</v>
      </c>
      <c r="CQ15">
        <f t="shared" ref="CQ15" si="185">+CP15+1</f>
        <v>33</v>
      </c>
      <c r="CR15">
        <f t="shared" ref="CR15" si="186">+CQ15+1</f>
        <v>34</v>
      </c>
      <c r="CS15">
        <f t="shared" ref="CS15" si="187">+CR15+1</f>
        <v>35</v>
      </c>
      <c r="CT15">
        <f t="shared" ref="CT15" si="188">+CS15+1</f>
        <v>36</v>
      </c>
      <c r="CU15">
        <f t="shared" ref="CU15" si="189">+CT15+1</f>
        <v>37</v>
      </c>
      <c r="CV15">
        <f t="shared" ref="CV15" si="190">+CU15+1</f>
        <v>38</v>
      </c>
      <c r="CW15">
        <f t="shared" ref="CW15" si="191">+CV15+1</f>
        <v>39</v>
      </c>
      <c r="CX15">
        <f t="shared" ref="CX15" si="192">+CW15+1</f>
        <v>40</v>
      </c>
      <c r="CY15">
        <f t="shared" ref="CY15" si="193">+CX15+1</f>
        <v>41</v>
      </c>
      <c r="CZ15">
        <f t="shared" ref="CZ15" si="194">+CY15+1</f>
        <v>42</v>
      </c>
      <c r="DA15">
        <f t="shared" ref="DA15" si="195">+CZ15+1</f>
        <v>43</v>
      </c>
      <c r="DB15">
        <f t="shared" ref="DB15" si="196">+DA15+1</f>
        <v>44</v>
      </c>
      <c r="DC15">
        <f t="shared" ref="DC15" si="197">+DB15+1</f>
        <v>45</v>
      </c>
      <c r="DD15">
        <f t="shared" ref="DD15" si="198">+DC15+1</f>
        <v>46</v>
      </c>
      <c r="DE15">
        <f t="shared" ref="DE15" si="199">+DD15+1</f>
        <v>47</v>
      </c>
      <c r="DF15">
        <f t="shared" ref="DF15" si="200">+DE15+1</f>
        <v>48</v>
      </c>
      <c r="DG15">
        <f t="shared" ref="DG15" si="201">+DF15+1</f>
        <v>49</v>
      </c>
      <c r="DH15">
        <f t="shared" ref="DH15" si="202">+DG15+1</f>
        <v>50</v>
      </c>
      <c r="DI15">
        <f t="shared" ref="DI15" si="203">+DH15+1</f>
        <v>51</v>
      </c>
    </row>
    <row r="16" spans="1:125" x14ac:dyDescent="0.35">
      <c r="B16" t="s">
        <v>1695</v>
      </c>
      <c r="C16">
        <f>'HAVER - UK Gas'!D$1</f>
        <v>1</v>
      </c>
      <c r="D16">
        <f>'HAVER - UK Gas'!E$1</f>
        <v>2</v>
      </c>
      <c r="E16">
        <f>'HAVER - UK Gas'!F$1</f>
        <v>3</v>
      </c>
      <c r="F16">
        <f>'HAVER - UK Gas'!G$1</f>
        <v>4</v>
      </c>
      <c r="G16">
        <f>'HAVER - UK Gas'!H$1</f>
        <v>5</v>
      </c>
      <c r="H16">
        <f>'HAVER - UK Gas'!I$1</f>
        <v>6</v>
      </c>
      <c r="I16">
        <f>'HAVER - UK Gas'!J$1</f>
        <v>7</v>
      </c>
      <c r="J16">
        <f>'HAVER - UK Gas'!K$1</f>
        <v>8</v>
      </c>
      <c r="K16">
        <f>'HAVER - UK Gas'!L$1</f>
        <v>9</v>
      </c>
      <c r="L16">
        <f>'HAVER - UK Gas'!M$1</f>
        <v>10</v>
      </c>
      <c r="M16">
        <f>'HAVER - UK Gas'!N$1</f>
        <v>11</v>
      </c>
      <c r="N16">
        <f>'HAVER - UK Gas'!O$1</f>
        <v>12</v>
      </c>
      <c r="O16">
        <f>'HAVER - UK Gas'!P$1</f>
        <v>13</v>
      </c>
      <c r="P16">
        <f>'HAVER - UK Gas'!Q$1</f>
        <v>14</v>
      </c>
      <c r="Q16">
        <f>'HAVER - UK Gas'!R$1</f>
        <v>15</v>
      </c>
      <c r="R16">
        <f>'HAVER - UK Gas'!S$1</f>
        <v>16</v>
      </c>
      <c r="S16">
        <f>'HAVER - UK Gas'!T$1</f>
        <v>17</v>
      </c>
      <c r="T16">
        <f>'HAVER - UK Gas'!U$1</f>
        <v>18</v>
      </c>
      <c r="U16">
        <f>'HAVER - UK Gas'!V$1</f>
        <v>19</v>
      </c>
      <c r="V16">
        <f>'HAVER - UK Gas'!W$1</f>
        <v>20</v>
      </c>
      <c r="W16">
        <f>'HAVER - UK Gas'!X$1</f>
        <v>21</v>
      </c>
      <c r="X16">
        <f>'HAVER - UK Gas'!Y$1</f>
        <v>22</v>
      </c>
      <c r="Y16">
        <f>'HAVER - UK Gas'!Z$1</f>
        <v>23</v>
      </c>
      <c r="Z16">
        <f>'HAVER - UK Gas'!AA$1</f>
        <v>24</v>
      </c>
      <c r="AA16">
        <f>'HAVER - UK Gas'!AB$1</f>
        <v>25</v>
      </c>
      <c r="AB16">
        <f>'HAVER - UK Gas'!AC$1</f>
        <v>26</v>
      </c>
      <c r="AC16">
        <f>'HAVER - UK Gas'!AD$1</f>
        <v>27</v>
      </c>
      <c r="AD16">
        <f>'HAVER - UK Gas'!AE$1</f>
        <v>28</v>
      </c>
      <c r="AE16">
        <f>'HAVER - UK Gas'!AF$1</f>
        <v>29</v>
      </c>
      <c r="AF16">
        <f>'HAVER - UK Gas'!AG$1</f>
        <v>30</v>
      </c>
      <c r="AG16">
        <f>'HAVER - UK Gas'!AH$1</f>
        <v>31</v>
      </c>
      <c r="AH16">
        <f>'HAVER - UK Gas'!AI$1</f>
        <v>32</v>
      </c>
      <c r="AI16">
        <f>'HAVER - UK Gas'!AJ$1</f>
        <v>33</v>
      </c>
      <c r="AJ16">
        <f>'HAVER - UK Gas'!AK$1</f>
        <v>34</v>
      </c>
      <c r="AK16">
        <f>'HAVER - UK Gas'!AL$1</f>
        <v>35</v>
      </c>
      <c r="AL16">
        <f>'HAVER - UK Gas'!AM$1</f>
        <v>36</v>
      </c>
      <c r="AM16">
        <f>'HAVER - UK Gas'!AN$1</f>
        <v>37</v>
      </c>
      <c r="AN16">
        <f>'HAVER - UK Gas'!AO$1</f>
        <v>38</v>
      </c>
      <c r="AO16">
        <f>'HAVER - UK Gas'!AP$1</f>
        <v>39</v>
      </c>
      <c r="AP16">
        <f>'HAVER - UK Gas'!AQ$1</f>
        <v>40</v>
      </c>
      <c r="AQ16">
        <f>'HAVER - UK Gas'!AR$1</f>
        <v>41</v>
      </c>
      <c r="AR16">
        <f>'HAVER - UK Gas'!AS$1</f>
        <v>42</v>
      </c>
      <c r="AS16">
        <f>'HAVER - UK Gas'!AT$1</f>
        <v>43</v>
      </c>
      <c r="AT16">
        <f>'HAVER - UK Gas'!AU$1</f>
        <v>44</v>
      </c>
      <c r="AU16">
        <f>'HAVER - UK Gas'!AV$1</f>
        <v>45</v>
      </c>
      <c r="AV16">
        <f>'HAVER - UK Gas'!AW$1</f>
        <v>46</v>
      </c>
      <c r="AW16">
        <f>'HAVER - UK Gas'!AX$1</f>
        <v>47</v>
      </c>
      <c r="AX16">
        <f>'HAVER - UK Gas'!AY$1</f>
        <v>48</v>
      </c>
      <c r="BM16" t="s">
        <v>1695</v>
      </c>
      <c r="BN16">
        <f>'HAVER - UK Electricity'!D$1</f>
        <v>1</v>
      </c>
      <c r="BO16">
        <f>'HAVER - UK Electricity'!E$1</f>
        <v>2</v>
      </c>
      <c r="BP16">
        <f>'HAVER - UK Electricity'!F$1</f>
        <v>3</v>
      </c>
      <c r="BQ16">
        <f>'HAVER - UK Electricity'!G$1</f>
        <v>4</v>
      </c>
      <c r="BR16">
        <f>'HAVER - UK Electricity'!H$1</f>
        <v>5</v>
      </c>
      <c r="BS16">
        <f>'HAVER - UK Electricity'!I$1</f>
        <v>6</v>
      </c>
      <c r="BT16">
        <f>'HAVER - UK Electricity'!J$1</f>
        <v>7</v>
      </c>
      <c r="BU16">
        <f>'HAVER - UK Electricity'!K$1</f>
        <v>8</v>
      </c>
      <c r="BV16">
        <f>'HAVER - UK Electricity'!L$1</f>
        <v>9</v>
      </c>
      <c r="BW16">
        <f>'HAVER - UK Electricity'!M$1</f>
        <v>10</v>
      </c>
      <c r="BX16">
        <f>'HAVER - UK Electricity'!N$1</f>
        <v>11</v>
      </c>
      <c r="BY16">
        <f>'HAVER - UK Electricity'!O$1</f>
        <v>12</v>
      </c>
      <c r="BZ16">
        <f>'HAVER - UK Electricity'!P$1</f>
        <v>13</v>
      </c>
      <c r="CA16">
        <f>'HAVER - UK Electricity'!Q$1</f>
        <v>14</v>
      </c>
      <c r="CB16">
        <f>'HAVER - UK Electricity'!R$1</f>
        <v>15</v>
      </c>
      <c r="CC16">
        <f>'HAVER - UK Electricity'!S$1</f>
        <v>16</v>
      </c>
      <c r="CD16">
        <f>'HAVER - UK Electricity'!T$1</f>
        <v>17</v>
      </c>
      <c r="CE16">
        <f>'HAVER - UK Electricity'!U$1</f>
        <v>18</v>
      </c>
      <c r="CF16">
        <f>'HAVER - UK Electricity'!V$1</f>
        <v>19</v>
      </c>
      <c r="CG16">
        <f>'HAVER - UK Electricity'!W$1</f>
        <v>20</v>
      </c>
      <c r="CH16">
        <f>'HAVER - UK Electricity'!X$1</f>
        <v>21</v>
      </c>
      <c r="CI16">
        <f>'HAVER - UK Electricity'!Y$1</f>
        <v>22</v>
      </c>
      <c r="CJ16">
        <f>'HAVER - UK Electricity'!Z$1</f>
        <v>23</v>
      </c>
      <c r="CK16">
        <f>'HAVER - UK Electricity'!AA$1</f>
        <v>24</v>
      </c>
      <c r="CL16">
        <f>'HAVER - UK Electricity'!AB$1</f>
        <v>25</v>
      </c>
      <c r="CM16">
        <f>'HAVER - UK Electricity'!AC$1</f>
        <v>26</v>
      </c>
      <c r="CN16">
        <f>'HAVER - UK Electricity'!AD$1</f>
        <v>27</v>
      </c>
      <c r="CO16">
        <f>'HAVER - UK Electricity'!AE$1</f>
        <v>28</v>
      </c>
      <c r="CP16">
        <f>'HAVER - UK Electricity'!AF$1</f>
        <v>29</v>
      </c>
      <c r="CQ16">
        <f>'HAVER - UK Electricity'!AG$1</f>
        <v>30</v>
      </c>
      <c r="CR16">
        <f>'HAVER - UK Electricity'!AH$1</f>
        <v>31</v>
      </c>
      <c r="CS16">
        <f>'HAVER - UK Electricity'!AI$1</f>
        <v>32</v>
      </c>
      <c r="CT16">
        <f>'HAVER - UK Electricity'!AJ$1</f>
        <v>33</v>
      </c>
      <c r="CU16">
        <f>'HAVER - UK Electricity'!AK$1</f>
        <v>34</v>
      </c>
      <c r="CV16">
        <f>'HAVER - UK Electricity'!AL$1</f>
        <v>35</v>
      </c>
      <c r="CW16">
        <f>'HAVER - UK Electricity'!AM$1</f>
        <v>36</v>
      </c>
      <c r="CX16">
        <f>'HAVER - UK Electricity'!AN$1</f>
        <v>37</v>
      </c>
      <c r="CY16">
        <f>'HAVER - UK Electricity'!AO$1</f>
        <v>38</v>
      </c>
      <c r="CZ16">
        <f>'HAVER - UK Electricity'!AP$1</f>
        <v>39</v>
      </c>
      <c r="DA16">
        <f>'HAVER - UK Electricity'!AQ$1</f>
        <v>40</v>
      </c>
      <c r="DB16">
        <f>'HAVER - UK Electricity'!AR$1</f>
        <v>41</v>
      </c>
      <c r="DC16">
        <f>'HAVER - UK Electricity'!AS$1</f>
        <v>42</v>
      </c>
      <c r="DD16">
        <f>'HAVER - UK Electricity'!AT$1</f>
        <v>43</v>
      </c>
      <c r="DE16">
        <f>'HAVER - UK Electricity'!AU$1</f>
        <v>44</v>
      </c>
      <c r="DF16">
        <f>'HAVER - UK Electricity'!AV$1</f>
        <v>45</v>
      </c>
      <c r="DG16">
        <f>'HAVER - UK Electricity'!AW$1</f>
        <v>46</v>
      </c>
      <c r="DH16">
        <f>'HAVER - UK Electricity'!AX$1</f>
        <v>47</v>
      </c>
      <c r="DI16">
        <f>'HAVER - UK Electricity'!AY$1</f>
        <v>48</v>
      </c>
    </row>
    <row r="17" spans="2:125" x14ac:dyDescent="0.35">
      <c r="B17" t="s">
        <v>1696</v>
      </c>
      <c r="D17">
        <v>30.4166667</v>
      </c>
      <c r="E17">
        <f>+D17+30.4166667</f>
        <v>60.833333400000001</v>
      </c>
      <c r="F17">
        <f t="shared" ref="F17:AL17" si="204">+E17+30.4166667</f>
        <v>91.250000099999994</v>
      </c>
      <c r="G17">
        <f t="shared" si="204"/>
        <v>121.6666668</v>
      </c>
      <c r="H17">
        <f t="shared" si="204"/>
        <v>152.08333350000001</v>
      </c>
      <c r="I17">
        <f t="shared" si="204"/>
        <v>182.50000020000002</v>
      </c>
      <c r="J17">
        <f t="shared" si="204"/>
        <v>212.91666690000002</v>
      </c>
      <c r="K17">
        <f t="shared" si="204"/>
        <v>243.33333360000003</v>
      </c>
      <c r="L17">
        <f t="shared" si="204"/>
        <v>273.75000030000001</v>
      </c>
      <c r="M17">
        <f t="shared" si="204"/>
        <v>304.16666700000002</v>
      </c>
      <c r="N17">
        <f t="shared" si="204"/>
        <v>334.58333370000003</v>
      </c>
      <c r="O17">
        <f t="shared" si="204"/>
        <v>365.00000040000003</v>
      </c>
      <c r="P17">
        <f t="shared" si="204"/>
        <v>395.41666710000004</v>
      </c>
      <c r="Q17">
        <f t="shared" si="204"/>
        <v>425.83333380000005</v>
      </c>
      <c r="R17">
        <f t="shared" si="204"/>
        <v>456.25000050000006</v>
      </c>
      <c r="S17">
        <f t="shared" si="204"/>
        <v>486.66666720000006</v>
      </c>
      <c r="T17">
        <f t="shared" si="204"/>
        <v>517.08333390000007</v>
      </c>
      <c r="U17">
        <f t="shared" si="204"/>
        <v>547.50000060000002</v>
      </c>
      <c r="V17">
        <f t="shared" si="204"/>
        <v>577.91666729999997</v>
      </c>
      <c r="W17">
        <f t="shared" si="204"/>
        <v>608.33333399999992</v>
      </c>
      <c r="X17">
        <f t="shared" si="204"/>
        <v>638.75000069999987</v>
      </c>
      <c r="Y17">
        <f t="shared" si="204"/>
        <v>669.16666739999982</v>
      </c>
      <c r="Z17">
        <f t="shared" si="204"/>
        <v>699.58333409999977</v>
      </c>
      <c r="AA17">
        <f t="shared" si="204"/>
        <v>730.00000079999973</v>
      </c>
      <c r="AB17">
        <f t="shared" si="204"/>
        <v>760.41666749999968</v>
      </c>
      <c r="AC17">
        <f t="shared" si="204"/>
        <v>790.83333419999963</v>
      </c>
      <c r="AD17">
        <f t="shared" si="204"/>
        <v>821.25000089999958</v>
      </c>
      <c r="AE17">
        <f t="shared" si="204"/>
        <v>851.66666759999953</v>
      </c>
      <c r="AF17">
        <f t="shared" si="204"/>
        <v>882.08333429999948</v>
      </c>
      <c r="AG17">
        <f t="shared" si="204"/>
        <v>912.50000099999943</v>
      </c>
      <c r="AH17">
        <f t="shared" si="204"/>
        <v>942.91666769999938</v>
      </c>
      <c r="AI17">
        <f t="shared" si="204"/>
        <v>973.33333439999933</v>
      </c>
      <c r="AJ17">
        <f t="shared" si="204"/>
        <v>1003.7500010999993</v>
      </c>
      <c r="AK17">
        <f t="shared" si="204"/>
        <v>1034.1666677999992</v>
      </c>
      <c r="AL17">
        <f t="shared" si="204"/>
        <v>1064.5833344999992</v>
      </c>
      <c r="AM17">
        <f t="shared" ref="AM17" si="205">+AL17+30.4166667</f>
        <v>1095.0000011999991</v>
      </c>
      <c r="AN17">
        <f t="shared" ref="AN17" si="206">+AM17+30.4166667</f>
        <v>1125.4166678999991</v>
      </c>
      <c r="AO17">
        <f t="shared" ref="AO17" si="207">+AN17+30.4166667</f>
        <v>1155.833334599999</v>
      </c>
      <c r="AP17">
        <f t="shared" ref="AP17" si="208">+AO17+30.4166667</f>
        <v>1186.250001299999</v>
      </c>
      <c r="AQ17">
        <f t="shared" ref="AQ17" si="209">+AP17+30.4166667</f>
        <v>1216.6666679999989</v>
      </c>
      <c r="AR17">
        <f t="shared" ref="AR17" si="210">+AQ17+30.4166667</f>
        <v>1247.0833346999989</v>
      </c>
      <c r="AS17">
        <f t="shared" ref="AS17" si="211">+AR17+30.4166667</f>
        <v>1277.5000013999988</v>
      </c>
      <c r="AT17">
        <f t="shared" ref="AT17" si="212">+AS17+30.4166667</f>
        <v>1307.9166680999988</v>
      </c>
      <c r="AU17">
        <f t="shared" ref="AU17" si="213">+AT17+30.4166667</f>
        <v>1338.3333347999987</v>
      </c>
      <c r="AV17">
        <f t="shared" ref="AV17" si="214">+AU17+30.4166667</f>
        <v>1368.7500014999987</v>
      </c>
      <c r="AW17">
        <f t="shared" ref="AW17" si="215">+AV17+30.4166667</f>
        <v>1399.1666681999986</v>
      </c>
      <c r="AX17">
        <f t="shared" ref="AX17" si="216">+AW17+30.4166667</f>
        <v>1429.5833348999986</v>
      </c>
      <c r="BM17" t="s">
        <v>1696</v>
      </c>
      <c r="BO17">
        <v>30.4166667</v>
      </c>
      <c r="BP17">
        <f>+BO17+30.4166667</f>
        <v>60.833333400000001</v>
      </c>
      <c r="BQ17">
        <f t="shared" ref="BQ17" si="217">+BP17+30.4166667</f>
        <v>91.250000099999994</v>
      </c>
      <c r="BR17">
        <f t="shared" ref="BR17" si="218">+BQ17+30.4166667</f>
        <v>121.6666668</v>
      </c>
      <c r="BS17">
        <f t="shared" ref="BS17" si="219">+BR17+30.4166667</f>
        <v>152.08333350000001</v>
      </c>
      <c r="BT17">
        <f t="shared" ref="BT17" si="220">+BS17+30.4166667</f>
        <v>182.50000020000002</v>
      </c>
      <c r="BU17">
        <f t="shared" ref="BU17" si="221">+BT17+30.4166667</f>
        <v>212.91666690000002</v>
      </c>
      <c r="BV17">
        <f t="shared" ref="BV17" si="222">+BU17+30.4166667</f>
        <v>243.33333360000003</v>
      </c>
      <c r="BW17">
        <f t="shared" ref="BW17" si="223">+BV17+30.4166667</f>
        <v>273.75000030000001</v>
      </c>
      <c r="BX17">
        <f t="shared" ref="BX17" si="224">+BW17+30.4166667</f>
        <v>304.16666700000002</v>
      </c>
      <c r="BY17">
        <f t="shared" ref="BY17" si="225">+BX17+30.4166667</f>
        <v>334.58333370000003</v>
      </c>
      <c r="BZ17">
        <f t="shared" ref="BZ17" si="226">+BY17+30.4166667</f>
        <v>365.00000040000003</v>
      </c>
      <c r="CA17">
        <f t="shared" ref="CA17" si="227">+BZ17+30.4166667</f>
        <v>395.41666710000004</v>
      </c>
      <c r="CB17">
        <f t="shared" ref="CB17" si="228">+CA17+30.4166667</f>
        <v>425.83333380000005</v>
      </c>
      <c r="CC17">
        <f t="shared" ref="CC17" si="229">+CB17+30.4166667</f>
        <v>456.25000050000006</v>
      </c>
      <c r="CD17">
        <f t="shared" ref="CD17" si="230">+CC17+30.4166667</f>
        <v>486.66666720000006</v>
      </c>
      <c r="CE17">
        <f t="shared" ref="CE17" si="231">+CD17+30.4166667</f>
        <v>517.08333390000007</v>
      </c>
      <c r="CF17">
        <f t="shared" ref="CF17" si="232">+CE17+30.4166667</f>
        <v>547.50000060000002</v>
      </c>
      <c r="CG17">
        <f t="shared" ref="CG17" si="233">+CF17+30.4166667</f>
        <v>577.91666729999997</v>
      </c>
      <c r="CH17">
        <f t="shared" ref="CH17" si="234">+CG17+30.4166667</f>
        <v>608.33333399999992</v>
      </c>
      <c r="CI17">
        <f t="shared" ref="CI17" si="235">+CH17+30.4166667</f>
        <v>638.75000069999987</v>
      </c>
      <c r="CJ17">
        <f t="shared" ref="CJ17" si="236">+CI17+30.4166667</f>
        <v>669.16666739999982</v>
      </c>
      <c r="CK17">
        <f t="shared" ref="CK17" si="237">+CJ17+30.4166667</f>
        <v>699.58333409999977</v>
      </c>
      <c r="CL17">
        <f t="shared" ref="CL17" si="238">+CK17+30.4166667</f>
        <v>730.00000079999973</v>
      </c>
      <c r="CM17">
        <f t="shared" ref="CM17" si="239">+CL17+30.4166667</f>
        <v>760.41666749999968</v>
      </c>
      <c r="CN17">
        <f t="shared" ref="CN17" si="240">+CM17+30.4166667</f>
        <v>790.83333419999963</v>
      </c>
      <c r="CO17">
        <f t="shared" ref="CO17" si="241">+CN17+30.4166667</f>
        <v>821.25000089999958</v>
      </c>
      <c r="CP17">
        <f t="shared" ref="CP17" si="242">+CO17+30.4166667</f>
        <v>851.66666759999953</v>
      </c>
      <c r="CQ17">
        <f t="shared" ref="CQ17" si="243">+CP17+30.4166667</f>
        <v>882.08333429999948</v>
      </c>
      <c r="CR17">
        <f t="shared" ref="CR17" si="244">+CQ17+30.4166667</f>
        <v>912.50000099999943</v>
      </c>
      <c r="CS17">
        <f t="shared" ref="CS17" si="245">+CR17+30.4166667</f>
        <v>942.91666769999938</v>
      </c>
      <c r="CT17">
        <f t="shared" ref="CT17" si="246">+CS17+30.4166667</f>
        <v>973.33333439999933</v>
      </c>
      <c r="CU17">
        <f t="shared" ref="CU17" si="247">+CT17+30.4166667</f>
        <v>1003.7500010999993</v>
      </c>
      <c r="CV17">
        <f t="shared" ref="CV17" si="248">+CU17+30.4166667</f>
        <v>1034.1666677999992</v>
      </c>
      <c r="CW17">
        <f t="shared" ref="CW17" si="249">+CV17+30.4166667</f>
        <v>1064.5833344999992</v>
      </c>
      <c r="CX17">
        <f t="shared" ref="CX17" si="250">+CW17+30.4166667</f>
        <v>1095.0000011999991</v>
      </c>
      <c r="CY17">
        <f t="shared" ref="CY17" si="251">+CX17+30.4166667</f>
        <v>1125.4166678999991</v>
      </c>
      <c r="CZ17">
        <f t="shared" ref="CZ17" si="252">+CY17+30.4166667</f>
        <v>1155.833334599999</v>
      </c>
      <c r="DA17">
        <f t="shared" ref="DA17" si="253">+CZ17+30.4166667</f>
        <v>1186.250001299999</v>
      </c>
      <c r="DB17">
        <f t="shared" ref="DB17" si="254">+DA17+30.4166667</f>
        <v>1216.6666679999989</v>
      </c>
      <c r="DC17">
        <f t="shared" ref="DC17" si="255">+DB17+30.4166667</f>
        <v>1247.0833346999989</v>
      </c>
      <c r="DD17">
        <f t="shared" ref="DD17" si="256">+DC17+30.4166667</f>
        <v>1277.5000013999988</v>
      </c>
      <c r="DE17">
        <f t="shared" ref="DE17" si="257">+DD17+30.4166667</f>
        <v>1307.9166680999988</v>
      </c>
      <c r="DF17">
        <f t="shared" ref="DF17" si="258">+DE17+30.4166667</f>
        <v>1338.3333347999987</v>
      </c>
      <c r="DG17">
        <f t="shared" ref="DG17" si="259">+DF17+30.4166667</f>
        <v>1368.7500014999987</v>
      </c>
      <c r="DH17">
        <f t="shared" ref="DH17" si="260">+DG17+30.4166667</f>
        <v>1399.1666681999986</v>
      </c>
      <c r="DI17">
        <f t="shared" ref="DI17" si="261">+DH17+30.4166667</f>
        <v>1429.5833348999986</v>
      </c>
    </row>
    <row r="18" spans="2:125" x14ac:dyDescent="0.35">
      <c r="C18" s="5">
        <f>B20</f>
        <v>45250</v>
      </c>
      <c r="D18" s="5">
        <f>$C18+D17</f>
        <v>45280.416666700003</v>
      </c>
      <c r="E18" s="5">
        <f t="shared" ref="E18:AL18" si="262">$C18+E17</f>
        <v>45310.833333399998</v>
      </c>
      <c r="F18" s="5">
        <f t="shared" si="262"/>
        <v>45341.250000100001</v>
      </c>
      <c r="G18" s="5">
        <f t="shared" si="262"/>
        <v>45371.666666800003</v>
      </c>
      <c r="H18" s="5">
        <f t="shared" si="262"/>
        <v>45402.083333499999</v>
      </c>
      <c r="I18" s="5">
        <f t="shared" si="262"/>
        <v>45432.500000200002</v>
      </c>
      <c r="J18" s="5">
        <f t="shared" si="262"/>
        <v>45462.916666899997</v>
      </c>
      <c r="K18" s="5">
        <f t="shared" si="262"/>
        <v>45493.3333336</v>
      </c>
      <c r="L18" s="5">
        <f t="shared" si="262"/>
        <v>45523.750000300002</v>
      </c>
      <c r="M18" s="5">
        <f t="shared" si="262"/>
        <v>45554.166666999998</v>
      </c>
      <c r="N18" s="5">
        <f t="shared" si="262"/>
        <v>45584.5833337</v>
      </c>
      <c r="O18" s="5">
        <f t="shared" si="262"/>
        <v>45615.000000400003</v>
      </c>
      <c r="P18" s="5">
        <f t="shared" si="262"/>
        <v>45645.416667099998</v>
      </c>
      <c r="Q18" s="5">
        <f t="shared" si="262"/>
        <v>45675.833333800001</v>
      </c>
      <c r="R18" s="5">
        <f t="shared" si="262"/>
        <v>45706.250000499997</v>
      </c>
      <c r="S18" s="5">
        <f t="shared" si="262"/>
        <v>45736.666667199999</v>
      </c>
      <c r="T18" s="5">
        <f t="shared" si="262"/>
        <v>45767.083333900002</v>
      </c>
      <c r="U18" s="5">
        <f t="shared" si="262"/>
        <v>45797.500000599997</v>
      </c>
      <c r="V18" s="5">
        <f t="shared" si="262"/>
        <v>45827.9166673</v>
      </c>
      <c r="W18" s="5">
        <f t="shared" si="262"/>
        <v>45858.333334000003</v>
      </c>
      <c r="X18" s="5">
        <f t="shared" si="262"/>
        <v>45888.750000699998</v>
      </c>
      <c r="Y18" s="5">
        <f t="shared" si="262"/>
        <v>45919.166667400001</v>
      </c>
      <c r="Z18" s="5">
        <f t="shared" si="262"/>
        <v>45949.583334099996</v>
      </c>
      <c r="AA18" s="5">
        <f t="shared" si="262"/>
        <v>45980.000000799999</v>
      </c>
      <c r="AB18" s="5">
        <f t="shared" si="262"/>
        <v>46010.416667500001</v>
      </c>
      <c r="AC18" s="5">
        <f t="shared" si="262"/>
        <v>46040.833334199997</v>
      </c>
      <c r="AD18" s="5">
        <f t="shared" si="262"/>
        <v>46071.2500009</v>
      </c>
      <c r="AE18" s="5">
        <f t="shared" si="262"/>
        <v>46101.666667600002</v>
      </c>
      <c r="AF18" s="5">
        <f t="shared" si="262"/>
        <v>46132.083334299998</v>
      </c>
      <c r="AG18" s="5">
        <f t="shared" si="262"/>
        <v>46162.500001</v>
      </c>
      <c r="AH18" s="5">
        <f t="shared" si="262"/>
        <v>46192.916667700003</v>
      </c>
      <c r="AI18" s="5">
        <f t="shared" si="262"/>
        <v>46223.333334399998</v>
      </c>
      <c r="AJ18" s="5">
        <f t="shared" si="262"/>
        <v>46253.750001100001</v>
      </c>
      <c r="AK18" s="5">
        <f t="shared" si="262"/>
        <v>46284.166667799997</v>
      </c>
      <c r="AL18" s="5">
        <f t="shared" si="262"/>
        <v>46314.583334499999</v>
      </c>
      <c r="AM18" s="5">
        <f t="shared" ref="AM18:AX18" si="263">$C18+AM17</f>
        <v>46345.000001200002</v>
      </c>
      <c r="AN18" s="5">
        <f t="shared" si="263"/>
        <v>46375.416667899997</v>
      </c>
      <c r="AO18" s="5">
        <f t="shared" si="263"/>
        <v>46405.8333346</v>
      </c>
      <c r="AP18" s="5">
        <f t="shared" si="263"/>
        <v>46436.250001299995</v>
      </c>
      <c r="AQ18" s="5">
        <f t="shared" si="263"/>
        <v>46466.666667999998</v>
      </c>
      <c r="AR18" s="5">
        <f t="shared" si="263"/>
        <v>46497.083334700001</v>
      </c>
      <c r="AS18" s="5">
        <f t="shared" si="263"/>
        <v>46527.500001399996</v>
      </c>
      <c r="AT18" s="5">
        <f t="shared" si="263"/>
        <v>46557.916668099999</v>
      </c>
      <c r="AU18" s="5">
        <f t="shared" si="263"/>
        <v>46588.333334800001</v>
      </c>
      <c r="AV18" s="5">
        <f t="shared" si="263"/>
        <v>46618.750001499997</v>
      </c>
      <c r="AW18" s="5">
        <f t="shared" si="263"/>
        <v>46649.1666682</v>
      </c>
      <c r="AX18" s="5">
        <f t="shared" si="263"/>
        <v>46679.583334900002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N18" s="5">
        <f>BM20</f>
        <v>45250</v>
      </c>
      <c r="BO18" s="5">
        <f>$C18+BO17</f>
        <v>45280.416666700003</v>
      </c>
      <c r="BP18" s="5">
        <f t="shared" ref="BP18:CW18" si="264">$C18+BP17</f>
        <v>45310.833333399998</v>
      </c>
      <c r="BQ18" s="5">
        <f t="shared" si="264"/>
        <v>45341.250000100001</v>
      </c>
      <c r="BR18" s="5">
        <f t="shared" si="264"/>
        <v>45371.666666800003</v>
      </c>
      <c r="BS18" s="5">
        <f t="shared" si="264"/>
        <v>45402.083333499999</v>
      </c>
      <c r="BT18" s="5">
        <f t="shared" si="264"/>
        <v>45432.500000200002</v>
      </c>
      <c r="BU18" s="5">
        <f t="shared" si="264"/>
        <v>45462.916666899997</v>
      </c>
      <c r="BV18" s="5">
        <f t="shared" si="264"/>
        <v>45493.3333336</v>
      </c>
      <c r="BW18" s="5">
        <f t="shared" si="264"/>
        <v>45523.750000300002</v>
      </c>
      <c r="BX18" s="5">
        <f t="shared" si="264"/>
        <v>45554.166666999998</v>
      </c>
      <c r="BY18" s="5">
        <f t="shared" si="264"/>
        <v>45584.5833337</v>
      </c>
      <c r="BZ18" s="5">
        <f t="shared" si="264"/>
        <v>45615.000000400003</v>
      </c>
      <c r="CA18" s="5">
        <f t="shared" si="264"/>
        <v>45645.416667099998</v>
      </c>
      <c r="CB18" s="5">
        <f t="shared" si="264"/>
        <v>45675.833333800001</v>
      </c>
      <c r="CC18" s="5">
        <f t="shared" si="264"/>
        <v>45706.250000499997</v>
      </c>
      <c r="CD18" s="5">
        <f t="shared" si="264"/>
        <v>45736.666667199999</v>
      </c>
      <c r="CE18" s="5">
        <f t="shared" si="264"/>
        <v>45767.083333900002</v>
      </c>
      <c r="CF18" s="5">
        <f t="shared" si="264"/>
        <v>45797.500000599997</v>
      </c>
      <c r="CG18" s="5">
        <f t="shared" si="264"/>
        <v>45827.9166673</v>
      </c>
      <c r="CH18" s="5">
        <f t="shared" si="264"/>
        <v>45858.333334000003</v>
      </c>
      <c r="CI18" s="5">
        <f t="shared" si="264"/>
        <v>45888.750000699998</v>
      </c>
      <c r="CJ18" s="5">
        <f t="shared" si="264"/>
        <v>45919.166667400001</v>
      </c>
      <c r="CK18" s="5">
        <f t="shared" si="264"/>
        <v>45949.583334099996</v>
      </c>
      <c r="CL18" s="5">
        <f t="shared" si="264"/>
        <v>45980.000000799999</v>
      </c>
      <c r="CM18" s="5">
        <f t="shared" si="264"/>
        <v>46010.416667500001</v>
      </c>
      <c r="CN18" s="5">
        <f t="shared" si="264"/>
        <v>46040.833334199997</v>
      </c>
      <c r="CO18" s="5">
        <f t="shared" si="264"/>
        <v>46071.2500009</v>
      </c>
      <c r="CP18" s="5">
        <f t="shared" si="264"/>
        <v>46101.666667600002</v>
      </c>
      <c r="CQ18" s="5">
        <f t="shared" si="264"/>
        <v>46132.083334299998</v>
      </c>
      <c r="CR18" s="5">
        <f t="shared" si="264"/>
        <v>46162.500001</v>
      </c>
      <c r="CS18" s="5">
        <f t="shared" si="264"/>
        <v>46192.916667700003</v>
      </c>
      <c r="CT18" s="5">
        <f t="shared" si="264"/>
        <v>46223.333334399998</v>
      </c>
      <c r="CU18" s="5">
        <f t="shared" si="264"/>
        <v>46253.750001100001</v>
      </c>
      <c r="CV18" s="5">
        <f t="shared" si="264"/>
        <v>46284.166667799997</v>
      </c>
      <c r="CW18" s="5">
        <f t="shared" si="264"/>
        <v>46314.583334499999</v>
      </c>
      <c r="CX18" s="5">
        <f t="shared" ref="CX18:DI18" si="265">$C18+CX17</f>
        <v>46345.000001200002</v>
      </c>
      <c r="CY18" s="5">
        <f t="shared" si="265"/>
        <v>46375.416667899997</v>
      </c>
      <c r="CZ18" s="5">
        <f t="shared" si="265"/>
        <v>46405.8333346</v>
      </c>
      <c r="DA18" s="5">
        <f t="shared" si="265"/>
        <v>46436.250001299995</v>
      </c>
      <c r="DB18" s="5">
        <f t="shared" si="265"/>
        <v>46466.666667999998</v>
      </c>
      <c r="DC18" s="5">
        <f t="shared" si="265"/>
        <v>46497.083334700001</v>
      </c>
      <c r="DD18" s="5">
        <f t="shared" si="265"/>
        <v>46527.500001399996</v>
      </c>
      <c r="DE18" s="5">
        <f t="shared" si="265"/>
        <v>46557.916668099999</v>
      </c>
      <c r="DF18" s="5">
        <f t="shared" si="265"/>
        <v>46588.333334800001</v>
      </c>
      <c r="DG18" s="5">
        <f t="shared" si="265"/>
        <v>46618.750001499997</v>
      </c>
      <c r="DH18" s="5">
        <f t="shared" si="265"/>
        <v>46649.1666682</v>
      </c>
      <c r="DI18" s="5">
        <f t="shared" si="265"/>
        <v>46679.583334900002</v>
      </c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</row>
    <row r="19" spans="2:125" x14ac:dyDescent="0.35">
      <c r="C19" s="5">
        <f t="shared" ref="C19:AL19" si="266">EOMONTH(C18,0)</f>
        <v>45260</v>
      </c>
      <c r="D19" s="5">
        <f t="shared" si="266"/>
        <v>45291</v>
      </c>
      <c r="E19" s="5">
        <f t="shared" si="266"/>
        <v>45322</v>
      </c>
      <c r="F19" s="5">
        <f t="shared" si="266"/>
        <v>45351</v>
      </c>
      <c r="G19" s="5">
        <f t="shared" si="266"/>
        <v>45382</v>
      </c>
      <c r="H19" s="5">
        <f t="shared" si="266"/>
        <v>45412</v>
      </c>
      <c r="I19" s="5">
        <f t="shared" si="266"/>
        <v>45443</v>
      </c>
      <c r="J19" s="5">
        <f t="shared" si="266"/>
        <v>45473</v>
      </c>
      <c r="K19" s="5">
        <f t="shared" si="266"/>
        <v>45504</v>
      </c>
      <c r="L19" s="5">
        <f t="shared" si="266"/>
        <v>45535</v>
      </c>
      <c r="M19" s="5">
        <f t="shared" si="266"/>
        <v>45565</v>
      </c>
      <c r="N19" s="5">
        <f t="shared" si="266"/>
        <v>45596</v>
      </c>
      <c r="O19" s="5">
        <f t="shared" si="266"/>
        <v>45626</v>
      </c>
      <c r="P19" s="5">
        <f t="shared" si="266"/>
        <v>45657</v>
      </c>
      <c r="Q19" s="5">
        <f t="shared" si="266"/>
        <v>45688</v>
      </c>
      <c r="R19" s="5">
        <f t="shared" si="266"/>
        <v>45716</v>
      </c>
      <c r="S19" s="5">
        <f t="shared" si="266"/>
        <v>45747</v>
      </c>
      <c r="T19" s="5">
        <f t="shared" si="266"/>
        <v>45777</v>
      </c>
      <c r="U19" s="5">
        <f t="shared" si="266"/>
        <v>45808</v>
      </c>
      <c r="V19" s="5">
        <f t="shared" si="266"/>
        <v>45838</v>
      </c>
      <c r="W19" s="5">
        <f t="shared" si="266"/>
        <v>45869</v>
      </c>
      <c r="X19" s="5">
        <f t="shared" si="266"/>
        <v>45900</v>
      </c>
      <c r="Y19" s="5">
        <f t="shared" si="266"/>
        <v>45930</v>
      </c>
      <c r="Z19" s="5">
        <f t="shared" si="266"/>
        <v>45961</v>
      </c>
      <c r="AA19" s="5">
        <f t="shared" si="266"/>
        <v>45991</v>
      </c>
      <c r="AB19" s="5">
        <f t="shared" si="266"/>
        <v>46022</v>
      </c>
      <c r="AC19" s="5">
        <f t="shared" si="266"/>
        <v>46053</v>
      </c>
      <c r="AD19" s="5">
        <f t="shared" si="266"/>
        <v>46081</v>
      </c>
      <c r="AE19" s="5">
        <f t="shared" si="266"/>
        <v>46112</v>
      </c>
      <c r="AF19" s="5">
        <f t="shared" si="266"/>
        <v>46142</v>
      </c>
      <c r="AG19" s="5">
        <f t="shared" si="266"/>
        <v>46173</v>
      </c>
      <c r="AH19" s="5">
        <f t="shared" si="266"/>
        <v>46203</v>
      </c>
      <c r="AI19" s="5">
        <f t="shared" si="266"/>
        <v>46234</v>
      </c>
      <c r="AJ19" s="5">
        <f t="shared" si="266"/>
        <v>46265</v>
      </c>
      <c r="AK19" s="5">
        <f t="shared" si="266"/>
        <v>46295</v>
      </c>
      <c r="AL19" s="5">
        <f t="shared" si="266"/>
        <v>46326</v>
      </c>
      <c r="AM19" s="5">
        <f t="shared" ref="AM19:AX19" si="267">EOMONTH(AM18,0)</f>
        <v>46356</v>
      </c>
      <c r="AN19" s="5">
        <f t="shared" si="267"/>
        <v>46387</v>
      </c>
      <c r="AO19" s="5">
        <f t="shared" si="267"/>
        <v>46418</v>
      </c>
      <c r="AP19" s="5">
        <f t="shared" si="267"/>
        <v>46446</v>
      </c>
      <c r="AQ19" s="5">
        <f t="shared" si="267"/>
        <v>46477</v>
      </c>
      <c r="AR19" s="5">
        <f t="shared" si="267"/>
        <v>46507</v>
      </c>
      <c r="AS19" s="5">
        <f t="shared" si="267"/>
        <v>46538</v>
      </c>
      <c r="AT19" s="5">
        <f t="shared" si="267"/>
        <v>46568</v>
      </c>
      <c r="AU19" s="5">
        <f t="shared" si="267"/>
        <v>46599</v>
      </c>
      <c r="AV19" s="5">
        <f t="shared" si="267"/>
        <v>46630</v>
      </c>
      <c r="AW19" s="5">
        <f t="shared" si="267"/>
        <v>46660</v>
      </c>
      <c r="AX19" s="5">
        <f t="shared" si="267"/>
        <v>46691</v>
      </c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N19" s="5">
        <f t="shared" ref="BN19:CW19" si="268">EOMONTH(BN18,0)</f>
        <v>45260</v>
      </c>
      <c r="BO19" s="5">
        <f t="shared" si="268"/>
        <v>45291</v>
      </c>
      <c r="BP19" s="5">
        <f t="shared" si="268"/>
        <v>45322</v>
      </c>
      <c r="BQ19" s="5">
        <f t="shared" si="268"/>
        <v>45351</v>
      </c>
      <c r="BR19" s="5">
        <f t="shared" si="268"/>
        <v>45382</v>
      </c>
      <c r="BS19" s="5">
        <f t="shared" si="268"/>
        <v>45412</v>
      </c>
      <c r="BT19" s="5">
        <f t="shared" si="268"/>
        <v>45443</v>
      </c>
      <c r="BU19" s="5">
        <f t="shared" si="268"/>
        <v>45473</v>
      </c>
      <c r="BV19" s="5">
        <f t="shared" si="268"/>
        <v>45504</v>
      </c>
      <c r="BW19" s="5">
        <f t="shared" si="268"/>
        <v>45535</v>
      </c>
      <c r="BX19" s="5">
        <f t="shared" si="268"/>
        <v>45565</v>
      </c>
      <c r="BY19" s="5">
        <f t="shared" si="268"/>
        <v>45596</v>
      </c>
      <c r="BZ19" s="5">
        <f t="shared" si="268"/>
        <v>45626</v>
      </c>
      <c r="CA19" s="5">
        <f t="shared" si="268"/>
        <v>45657</v>
      </c>
      <c r="CB19" s="5">
        <f t="shared" si="268"/>
        <v>45688</v>
      </c>
      <c r="CC19" s="5">
        <f t="shared" si="268"/>
        <v>45716</v>
      </c>
      <c r="CD19" s="5">
        <f t="shared" si="268"/>
        <v>45747</v>
      </c>
      <c r="CE19" s="5">
        <f t="shared" si="268"/>
        <v>45777</v>
      </c>
      <c r="CF19" s="5">
        <f t="shared" si="268"/>
        <v>45808</v>
      </c>
      <c r="CG19" s="5">
        <f t="shared" si="268"/>
        <v>45838</v>
      </c>
      <c r="CH19" s="5">
        <f t="shared" si="268"/>
        <v>45869</v>
      </c>
      <c r="CI19" s="5">
        <f t="shared" si="268"/>
        <v>45900</v>
      </c>
      <c r="CJ19" s="5">
        <f t="shared" si="268"/>
        <v>45930</v>
      </c>
      <c r="CK19" s="5">
        <f t="shared" si="268"/>
        <v>45961</v>
      </c>
      <c r="CL19" s="5">
        <f t="shared" si="268"/>
        <v>45991</v>
      </c>
      <c r="CM19" s="5">
        <f t="shared" si="268"/>
        <v>46022</v>
      </c>
      <c r="CN19" s="5">
        <f t="shared" si="268"/>
        <v>46053</v>
      </c>
      <c r="CO19" s="5">
        <f t="shared" si="268"/>
        <v>46081</v>
      </c>
      <c r="CP19" s="5">
        <f t="shared" si="268"/>
        <v>46112</v>
      </c>
      <c r="CQ19" s="5">
        <f t="shared" si="268"/>
        <v>46142</v>
      </c>
      <c r="CR19" s="5">
        <f t="shared" si="268"/>
        <v>46173</v>
      </c>
      <c r="CS19" s="5">
        <f t="shared" si="268"/>
        <v>46203</v>
      </c>
      <c r="CT19" s="5">
        <f t="shared" si="268"/>
        <v>46234</v>
      </c>
      <c r="CU19" s="5">
        <f t="shared" si="268"/>
        <v>46265</v>
      </c>
      <c r="CV19" s="5">
        <f t="shared" si="268"/>
        <v>46295</v>
      </c>
      <c r="CW19" s="5">
        <f t="shared" si="268"/>
        <v>46326</v>
      </c>
      <c r="CX19" s="5">
        <f t="shared" ref="CX19:DI19" si="269">EOMONTH(CX18,0)</f>
        <v>46356</v>
      </c>
      <c r="CY19" s="5">
        <f t="shared" si="269"/>
        <v>46387</v>
      </c>
      <c r="CZ19" s="5">
        <f t="shared" si="269"/>
        <v>46418</v>
      </c>
      <c r="DA19" s="5">
        <f t="shared" si="269"/>
        <v>46446</v>
      </c>
      <c r="DB19" s="5">
        <f t="shared" si="269"/>
        <v>46477</v>
      </c>
      <c r="DC19" s="5">
        <f t="shared" si="269"/>
        <v>46507</v>
      </c>
      <c r="DD19" s="5">
        <f t="shared" si="269"/>
        <v>46538</v>
      </c>
      <c r="DE19" s="5">
        <f t="shared" si="269"/>
        <v>46568</v>
      </c>
      <c r="DF19" s="5">
        <f t="shared" si="269"/>
        <v>46599</v>
      </c>
      <c r="DG19" s="5">
        <f t="shared" si="269"/>
        <v>46630</v>
      </c>
      <c r="DH19" s="5">
        <f t="shared" si="269"/>
        <v>46660</v>
      </c>
      <c r="DI19" s="5">
        <f t="shared" si="269"/>
        <v>46691</v>
      </c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</row>
    <row r="20" spans="2:125" x14ac:dyDescent="0.35">
      <c r="B20" s="18">
        <v>45250</v>
      </c>
      <c r="C20" s="7">
        <f>VLOOKUP($B20,'HAVER - UK Gas'!$A:$AY,C15,FALSE)</f>
        <v>116.27</v>
      </c>
      <c r="D20" s="7">
        <f>VLOOKUP($B20,'HAVER - UK Gas'!$A:$AY,D15,FALSE)</f>
        <v>122</v>
      </c>
      <c r="E20" s="7">
        <f>VLOOKUP($B20,'HAVER - UK Gas'!$A:$AY,E15,FALSE)</f>
        <v>124.13</v>
      </c>
      <c r="F20" s="7">
        <f>VLOOKUP($B20,'HAVER - UK Gas'!$A:$AY,F15,FALSE)</f>
        <v>122.21</v>
      </c>
      <c r="G20" s="7">
        <f>VLOOKUP($B20,'HAVER - UK Gas'!$A:$AY,G15,FALSE)</f>
        <v>119.06</v>
      </c>
      <c r="H20" s="7">
        <f>VLOOKUP($B20,'HAVER - UK Gas'!$A:$AY,H15,FALSE)</f>
        <v>116.68</v>
      </c>
      <c r="I20" s="7">
        <f>VLOOKUP($B20,'HAVER - UK Gas'!$A:$AY,I15,FALSE)</f>
        <v>115.08</v>
      </c>
      <c r="J20" s="7">
        <f>VLOOKUP($B20,'HAVER - UK Gas'!$A:$AY,J15,FALSE)</f>
        <v>114.79</v>
      </c>
      <c r="K20" s="7">
        <f>VLOOKUP($B20,'HAVER - UK Gas'!$A:$AY,K15,FALSE)</f>
        <v>115.49</v>
      </c>
      <c r="L20" s="7">
        <f>VLOOKUP($B20,'HAVER - UK Gas'!$A:$AY,L15,FALSE)</f>
        <v>118.87</v>
      </c>
      <c r="M20" s="7">
        <f>VLOOKUP($B20,'HAVER - UK Gas'!$A:$AY,M15,FALSE)</f>
        <v>120.93</v>
      </c>
      <c r="N20" s="7">
        <f>VLOOKUP($B20,'HAVER - UK Gas'!$A:$AY,N15,FALSE)</f>
        <v>129.94</v>
      </c>
      <c r="O20" s="7">
        <f>VLOOKUP($B20,'HAVER - UK Gas'!$A:$AY,O15,FALSE)</f>
        <v>138.01</v>
      </c>
      <c r="P20" s="7">
        <f>VLOOKUP($B20,'HAVER - UK Gas'!$A:$AY,P15,FALSE)</f>
        <v>140.99</v>
      </c>
      <c r="Q20" s="7">
        <f>VLOOKUP($B20,'HAVER - UK Gas'!$A:$AY,Q15,FALSE)</f>
        <v>138.03</v>
      </c>
      <c r="R20" s="7">
        <f>VLOOKUP($B20,'HAVER - UK Gas'!$A:$AY,R15,FALSE)</f>
        <v>126.58</v>
      </c>
      <c r="S20" s="7">
        <f>VLOOKUP($B20,'HAVER - UK Gas'!$A:$AY,S15,FALSE)</f>
        <v>114.86</v>
      </c>
      <c r="T20" s="7">
        <f>VLOOKUP($B20,'HAVER - UK Gas'!$A:$AY,T15,FALSE)</f>
        <v>107.6</v>
      </c>
      <c r="U20" s="7">
        <f>VLOOKUP($B20,'HAVER - UK Gas'!$A:$AY,U15,FALSE)</f>
        <v>102.07</v>
      </c>
      <c r="V20" s="7">
        <f>VLOOKUP($B20,'HAVER - UK Gas'!$A:$AY,V15,FALSE)</f>
        <v>103.51</v>
      </c>
      <c r="W20" s="7">
        <f>VLOOKUP($B20,'HAVER - UK Gas'!$A:$AY,W15,FALSE)</f>
        <v>105.32</v>
      </c>
      <c r="X20" s="7">
        <f>VLOOKUP($B20,'HAVER - UK Gas'!$A:$AY,X15,FALSE)</f>
        <v>106.87</v>
      </c>
      <c r="Y20" s="7">
        <f>VLOOKUP($B20,'HAVER - UK Gas'!$A:$AY,Y15,FALSE)</f>
        <v>111.77</v>
      </c>
      <c r="Z20" s="7">
        <f>VLOOKUP($B20,'HAVER - UK Gas'!$A:$AY,Z15,FALSE)</f>
        <v>114.23</v>
      </c>
      <c r="AA20" s="7">
        <f>VLOOKUP($B20,'HAVER - UK Gas'!$A:$AY,AA15,FALSE)</f>
        <v>116.25</v>
      </c>
      <c r="AB20" s="7">
        <f>VLOOKUP($B20,'HAVER - UK Gas'!$A:$AY,AB15,FALSE)</f>
        <v>121.25</v>
      </c>
      <c r="AC20" s="7">
        <f>VLOOKUP($B20,'HAVER - UK Gas'!$A:$AY,AC15,FALSE)</f>
        <v>122.7</v>
      </c>
      <c r="AD20" s="7">
        <f>VLOOKUP($B20,'HAVER - UK Gas'!$A:$AY,AD15,FALSE)</f>
        <v>115.57</v>
      </c>
      <c r="AE20" s="7">
        <f>VLOOKUP($B20,'HAVER - UK Gas'!$A:$AY,AE15,FALSE)</f>
        <v>99.34</v>
      </c>
      <c r="AF20" s="7">
        <f>VLOOKUP($B20,'HAVER - UK Gas'!$A:$AY,AF15,FALSE)</f>
        <v>93.19</v>
      </c>
      <c r="AG20" s="7">
        <f>VLOOKUP($B20,'HAVER - UK Gas'!$A:$AY,AG15,FALSE)</f>
        <v>87.79</v>
      </c>
      <c r="AH20" s="7">
        <f>VLOOKUP($B20,'HAVER - UK Gas'!$A:$AY,AH15,FALSE)</f>
        <v>88.19</v>
      </c>
      <c r="AI20" s="7">
        <f>VLOOKUP($B20,'HAVER - UK Gas'!$A:$AY,AI15,FALSE)</f>
        <v>88.65</v>
      </c>
      <c r="AJ20" s="7">
        <f>VLOOKUP($B20,'HAVER - UK Gas'!$A:$AY,AJ15,FALSE)</f>
        <v>91.04</v>
      </c>
      <c r="AK20" s="7">
        <f>VLOOKUP($B20,'HAVER - UK Gas'!$A:$AY,AK15,FALSE)</f>
        <v>94.24</v>
      </c>
      <c r="AL20" s="7">
        <f>VLOOKUP($B20,'HAVER - UK Gas'!$A:$AY,AL15,FALSE)</f>
        <v>98.54</v>
      </c>
      <c r="AM20" s="7">
        <f>VLOOKUP($B20,'HAVER - UK Gas'!$A:$AY,AM15,FALSE)</f>
        <v>102.85</v>
      </c>
      <c r="AN20" s="7">
        <f>VLOOKUP($B20,'HAVER - UK Gas'!$A:$AY,AN15,FALSE)</f>
        <v>104.47</v>
      </c>
      <c r="AO20" s="7">
        <f>VLOOKUP($B20,'HAVER - UK Gas'!$A:$AY,AO15,FALSE)</f>
        <v>106.49</v>
      </c>
      <c r="AP20" s="7">
        <f>VLOOKUP($B20,'HAVER - UK Gas'!$A:$AY,AP15,FALSE)</f>
        <v>98.84</v>
      </c>
      <c r="AQ20" s="7">
        <f>VLOOKUP($B20,'HAVER - UK Gas'!$A:$AY,AQ15,FALSE)</f>
        <v>89.45</v>
      </c>
      <c r="AR20" s="7">
        <f>VLOOKUP($B20,'HAVER - UK Gas'!$A:$AY,AR15,FALSE)</f>
        <v>80.45</v>
      </c>
      <c r="AS20" s="7">
        <f>VLOOKUP($B20,'HAVER - UK Gas'!$A:$AY,AS15,FALSE)</f>
        <v>76.45</v>
      </c>
      <c r="AT20" s="7">
        <f>VLOOKUP($B20,'HAVER - UK Gas'!$A:$AY,AT15,FALSE)</f>
        <v>70.7</v>
      </c>
      <c r="AU20" s="7">
        <f>VLOOKUP($B20,'HAVER - UK Gas'!$A:$AY,AU15,FALSE)</f>
        <v>71.16</v>
      </c>
      <c r="AV20" s="7">
        <f>VLOOKUP($B20,'HAVER - UK Gas'!$A:$AY,AV15,FALSE)</f>
        <v>75.36</v>
      </c>
      <c r="AW20" s="7">
        <f>VLOOKUP($B20,'HAVER - UK Gas'!$A:$AY,AW15,FALSE)</f>
        <v>79.36</v>
      </c>
      <c r="AX20" s="7">
        <f>VLOOKUP($B20,'HAVER - UK Gas'!$A:$AY,AX15,FALSE)</f>
        <v>83.16</v>
      </c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M20" s="18">
        <f>B20</f>
        <v>45250</v>
      </c>
      <c r="BN20" s="7">
        <f>VLOOKUP($BM20,'HAVER - UK Electricity'!$A:$AY,BN15,FALSE)</f>
        <v>99.35</v>
      </c>
      <c r="BO20" s="7">
        <f>VLOOKUP($BM20,'HAVER - UK Electricity'!$A:$AY,BO15,FALSE)</f>
        <v>111.27</v>
      </c>
      <c r="BP20" s="7">
        <f>VLOOKUP($BM20,'HAVER - UK Electricity'!$A:$AY,BP15,FALSE)</f>
        <v>116.66</v>
      </c>
      <c r="BQ20" s="7">
        <f>VLOOKUP($BM20,'HAVER - UK Electricity'!$A:$AY,BQ15,FALSE)</f>
        <v>104.63</v>
      </c>
      <c r="BR20" s="7">
        <f>VLOOKUP($BM20,'HAVER - UK Electricity'!$A:$AY,BR15,FALSE)</f>
        <v>103.92</v>
      </c>
      <c r="BS20" s="7">
        <f>VLOOKUP($BM20,'HAVER - UK Electricity'!$A:$AY,BS15,FALSE)</f>
        <v>101.18</v>
      </c>
      <c r="BT20" s="7">
        <f>VLOOKUP($BM20,'HAVER - UK Electricity'!$A:$AY,BT15,FALSE)</f>
        <v>101.07</v>
      </c>
      <c r="BU20" s="7">
        <f>VLOOKUP($BM20,'HAVER - UK Electricity'!$A:$AY,BU15,FALSE)</f>
        <v>99.4</v>
      </c>
      <c r="BV20" s="7">
        <f>VLOOKUP($BM20,'HAVER - UK Electricity'!$A:$AY,BV15,FALSE)</f>
        <v>99.79</v>
      </c>
      <c r="BW20" s="7">
        <f>VLOOKUP($BM20,'HAVER - UK Electricity'!$A:$AY,BW15,FALSE)</f>
        <v>99.43</v>
      </c>
      <c r="BX20" s="7">
        <f>VLOOKUP($BM20,'HAVER - UK Electricity'!$A:$AY,BX15,FALSE)</f>
        <v>116.43</v>
      </c>
      <c r="BY20" s="7">
        <f>VLOOKUP($BM20,'HAVER - UK Electricity'!$A:$AY,BY15,FALSE)</f>
        <v>118.7</v>
      </c>
      <c r="BZ20" s="7">
        <f>VLOOKUP($BM20,'HAVER - UK Electricity'!$A:$AY,BZ15,FALSE)</f>
        <v>119.78</v>
      </c>
      <c r="CA20" s="7">
        <f>VLOOKUP($BM20,'HAVER - UK Electricity'!$A:$AY,CA15,FALSE)</f>
        <v>119.19</v>
      </c>
      <c r="CB20" s="7">
        <f>VLOOKUP($BM20,'HAVER - UK Electricity'!$A:$AY,CB15,FALSE)</f>
        <v>118.45</v>
      </c>
      <c r="CC20" s="7">
        <f>VLOOKUP($BM20,'HAVER - UK Electricity'!$A:$AY,CC15,FALSE)</f>
        <v>118.13</v>
      </c>
      <c r="CD20" s="7">
        <f>VLOOKUP($BM20,'HAVER - UK Electricity'!$A:$AY,CD15,FALSE)</f>
        <v>92.66</v>
      </c>
      <c r="CE20" s="7">
        <f>VLOOKUP($BM20,'HAVER - UK Electricity'!$A:$AY,CE15,FALSE)</f>
        <v>91.93</v>
      </c>
      <c r="CF20" s="7">
        <f>VLOOKUP($BM20,'HAVER - UK Electricity'!$A:$AY,CF15,FALSE)</f>
        <v>91.91</v>
      </c>
      <c r="CG20" s="7">
        <f>VLOOKUP($BM20,'HAVER - UK Electricity'!$A:$AY,CG15,FALSE)</f>
        <v>92.02</v>
      </c>
      <c r="CH20" s="7">
        <f>VLOOKUP($BM20,'HAVER - UK Electricity'!$A:$AY,CH15,FALSE)</f>
        <v>93.4</v>
      </c>
      <c r="CI20" s="7">
        <f>VLOOKUP($BM20,'HAVER - UK Electricity'!$A:$AY,CI15,FALSE)</f>
        <v>94.24</v>
      </c>
      <c r="CJ20" s="7">
        <f>VLOOKUP($BM20,'HAVER - UK Electricity'!$A:$AY,CJ15,FALSE)</f>
        <v>103.81</v>
      </c>
      <c r="CK20" s="7">
        <f>VLOOKUP($BM20,'HAVER - UK Electricity'!$A:$AY,CK15,FALSE)</f>
        <v>106.32</v>
      </c>
      <c r="CL20" s="7">
        <f>VLOOKUP($BM20,'HAVER - UK Electricity'!$A:$AY,CL15,FALSE)</f>
        <v>108.18</v>
      </c>
      <c r="CM20" s="7">
        <f>VLOOKUP($BM20,'HAVER - UK Electricity'!$A:$AY,CM15,FALSE)</f>
        <v>108.73</v>
      </c>
      <c r="CN20" s="7">
        <f>VLOOKUP($BM20,'HAVER - UK Electricity'!$A:$AY,CN15,FALSE)</f>
        <v>107.77</v>
      </c>
      <c r="CO20" s="7">
        <f>VLOOKUP($BM20,'HAVER - UK Electricity'!$A:$AY,CO15,FALSE)</f>
        <v>107.68</v>
      </c>
      <c r="CP20" s="7">
        <f>VLOOKUP($BM20,'HAVER - UK Electricity'!$A:$AY,CP15,FALSE)</f>
        <v>87.68</v>
      </c>
      <c r="CQ20" s="7">
        <f>VLOOKUP($BM20,'HAVER - UK Electricity'!$A:$AY,CQ15,FALSE)</f>
        <v>87.05</v>
      </c>
      <c r="CR20" s="7">
        <f>VLOOKUP($BM20,'HAVER - UK Electricity'!$A:$AY,CR15,FALSE)</f>
        <v>87.06</v>
      </c>
      <c r="CS20" s="7">
        <f>VLOOKUP($BM20,'HAVER - UK Electricity'!$A:$AY,CS15,FALSE)</f>
        <v>87.07</v>
      </c>
      <c r="CT20" s="7">
        <f>VLOOKUP($BM20,'HAVER - UK Electricity'!$A:$AY,CT15,FALSE)</f>
        <v>87.09</v>
      </c>
      <c r="CU20" s="7">
        <f>VLOOKUP($BM20,'HAVER - UK Electricity'!$A:$AY,CU15,FALSE)</f>
        <v>92.88</v>
      </c>
      <c r="CV20" s="7">
        <f>VLOOKUP($BM20,'HAVER - UK Electricity'!$A:$AY,CV15,FALSE)</f>
        <v>96.88</v>
      </c>
      <c r="CW20" s="7">
        <f>VLOOKUP($BM20,'HAVER - UK Electricity'!$A:$AY,CW15,FALSE)</f>
        <v>99.39</v>
      </c>
      <c r="CX20" s="7">
        <f>VLOOKUP($BM20,'HAVER - UK Electricity'!$A:$AY,CX15,FALSE)</f>
        <v>101.25</v>
      </c>
      <c r="CY20" s="7">
        <f>VLOOKUP($BM20,'HAVER - UK Electricity'!$A:$AY,CY15,FALSE)</f>
        <v>101.8</v>
      </c>
      <c r="CZ20" s="7">
        <f>VLOOKUP($BM20,'HAVER - UK Electricity'!$A:$AY,CZ15,FALSE)</f>
        <v>100.84</v>
      </c>
      <c r="DA20" s="7">
        <f>VLOOKUP($BM20,'HAVER - UK Electricity'!$A:$AY,DA15,FALSE)</f>
        <v>100.75</v>
      </c>
      <c r="DB20" s="7">
        <f>VLOOKUP($BM20,'HAVER - UK Electricity'!$A:$AY,DB15,FALSE)</f>
        <v>81.36</v>
      </c>
      <c r="DC20" s="7">
        <f>VLOOKUP($BM20,'HAVER - UK Electricity'!$A:$AY,DC15,FALSE)</f>
        <v>80.73</v>
      </c>
      <c r="DD20" s="7">
        <f>VLOOKUP($BM20,'HAVER - UK Electricity'!$A:$AY,DD15,FALSE)</f>
        <v>80.739999999999995</v>
      </c>
      <c r="DE20" s="7">
        <f>VLOOKUP($BM20,'HAVER - UK Electricity'!$A:$AY,DE15,FALSE)</f>
        <v>80.75</v>
      </c>
      <c r="DF20" s="7">
        <f>VLOOKUP($BM20,'HAVER - UK Electricity'!$A:$AY,DF15,FALSE)</f>
        <v>80.77</v>
      </c>
      <c r="DG20" s="7">
        <f>VLOOKUP($BM20,'HAVER - UK Electricity'!$A:$AY,DG15,FALSE)</f>
        <v>86.56</v>
      </c>
      <c r="DH20" s="7">
        <f>VLOOKUP($BM20,'HAVER - UK Electricity'!$A:$AY,DH15,FALSE)</f>
        <v>93.48</v>
      </c>
      <c r="DI20" s="7">
        <f>VLOOKUP($BM20,'HAVER - UK Electricity'!$A:$AY,DI15,FALSE)</f>
        <v>95.99</v>
      </c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</row>
    <row r="22" spans="2:125" x14ac:dyDescent="0.35">
      <c r="B22" t="s">
        <v>1694</v>
      </c>
      <c r="C22">
        <v>4</v>
      </c>
      <c r="D22">
        <f t="shared" ref="D22:AL22" si="270">+C22+1</f>
        <v>5</v>
      </c>
      <c r="E22">
        <f t="shared" si="270"/>
        <v>6</v>
      </c>
      <c r="F22">
        <f t="shared" si="270"/>
        <v>7</v>
      </c>
      <c r="G22">
        <f t="shared" si="270"/>
        <v>8</v>
      </c>
      <c r="H22">
        <f t="shared" si="270"/>
        <v>9</v>
      </c>
      <c r="I22">
        <f t="shared" si="270"/>
        <v>10</v>
      </c>
      <c r="J22">
        <f t="shared" si="270"/>
        <v>11</v>
      </c>
      <c r="K22">
        <f t="shared" si="270"/>
        <v>12</v>
      </c>
      <c r="L22">
        <f t="shared" si="270"/>
        <v>13</v>
      </c>
      <c r="M22">
        <f t="shared" si="270"/>
        <v>14</v>
      </c>
      <c r="N22">
        <f t="shared" si="270"/>
        <v>15</v>
      </c>
      <c r="O22">
        <f t="shared" si="270"/>
        <v>16</v>
      </c>
      <c r="P22">
        <f t="shared" si="270"/>
        <v>17</v>
      </c>
      <c r="Q22">
        <f t="shared" si="270"/>
        <v>18</v>
      </c>
      <c r="R22">
        <f t="shared" si="270"/>
        <v>19</v>
      </c>
      <c r="S22">
        <f t="shared" si="270"/>
        <v>20</v>
      </c>
      <c r="T22">
        <f t="shared" si="270"/>
        <v>21</v>
      </c>
      <c r="U22">
        <f t="shared" si="270"/>
        <v>22</v>
      </c>
      <c r="V22">
        <f t="shared" si="270"/>
        <v>23</v>
      </c>
      <c r="W22">
        <f t="shared" si="270"/>
        <v>24</v>
      </c>
      <c r="X22">
        <f t="shared" si="270"/>
        <v>25</v>
      </c>
      <c r="Y22">
        <f t="shared" si="270"/>
        <v>26</v>
      </c>
      <c r="Z22">
        <f t="shared" si="270"/>
        <v>27</v>
      </c>
      <c r="AA22">
        <f t="shared" si="270"/>
        <v>28</v>
      </c>
      <c r="AB22">
        <f t="shared" si="270"/>
        <v>29</v>
      </c>
      <c r="AC22">
        <f t="shared" si="270"/>
        <v>30</v>
      </c>
      <c r="AD22">
        <f t="shared" si="270"/>
        <v>31</v>
      </c>
      <c r="AE22">
        <f t="shared" si="270"/>
        <v>32</v>
      </c>
      <c r="AF22">
        <f t="shared" si="270"/>
        <v>33</v>
      </c>
      <c r="AG22">
        <f t="shared" si="270"/>
        <v>34</v>
      </c>
      <c r="AH22">
        <f t="shared" si="270"/>
        <v>35</v>
      </c>
      <c r="AI22">
        <f t="shared" si="270"/>
        <v>36</v>
      </c>
      <c r="AJ22">
        <f t="shared" si="270"/>
        <v>37</v>
      </c>
      <c r="AK22">
        <f t="shared" si="270"/>
        <v>38</v>
      </c>
      <c r="AL22">
        <f t="shared" si="270"/>
        <v>39</v>
      </c>
      <c r="AM22">
        <f t="shared" ref="AM22" si="271">+AL22+1</f>
        <v>40</v>
      </c>
      <c r="AN22">
        <f t="shared" ref="AN22" si="272">+AM22+1</f>
        <v>41</v>
      </c>
      <c r="AO22">
        <f t="shared" ref="AO22" si="273">+AN22+1</f>
        <v>42</v>
      </c>
      <c r="AP22">
        <f t="shared" ref="AP22" si="274">+AO22+1</f>
        <v>43</v>
      </c>
      <c r="AQ22">
        <f t="shared" ref="AQ22" si="275">+AP22+1</f>
        <v>44</v>
      </c>
      <c r="AR22">
        <f t="shared" ref="AR22" si="276">+AQ22+1</f>
        <v>45</v>
      </c>
      <c r="AS22">
        <f t="shared" ref="AS22" si="277">+AR22+1</f>
        <v>46</v>
      </c>
      <c r="AT22">
        <f t="shared" ref="AT22" si="278">+AS22+1</f>
        <v>47</v>
      </c>
      <c r="AU22">
        <f t="shared" ref="AU22" si="279">+AT22+1</f>
        <v>48</v>
      </c>
      <c r="AV22">
        <f t="shared" ref="AV22" si="280">+AU22+1</f>
        <v>49</v>
      </c>
      <c r="AW22">
        <f t="shared" ref="AW22" si="281">+AV22+1</f>
        <v>50</v>
      </c>
      <c r="AX22">
        <f t="shared" ref="AX22" si="282">+AW22+1</f>
        <v>51</v>
      </c>
      <c r="BM22" t="s">
        <v>1694</v>
      </c>
      <c r="BN22">
        <v>4</v>
      </c>
      <c r="BO22">
        <f t="shared" ref="BO22" si="283">+BN22+1</f>
        <v>5</v>
      </c>
      <c r="BP22">
        <f t="shared" ref="BP22" si="284">+BO22+1</f>
        <v>6</v>
      </c>
      <c r="BQ22">
        <f t="shared" ref="BQ22" si="285">+BP22+1</f>
        <v>7</v>
      </c>
      <c r="BR22">
        <f t="shared" ref="BR22" si="286">+BQ22+1</f>
        <v>8</v>
      </c>
      <c r="BS22">
        <f t="shared" ref="BS22" si="287">+BR22+1</f>
        <v>9</v>
      </c>
      <c r="BT22">
        <f t="shared" ref="BT22" si="288">+BS22+1</f>
        <v>10</v>
      </c>
      <c r="BU22">
        <f t="shared" ref="BU22" si="289">+BT22+1</f>
        <v>11</v>
      </c>
      <c r="BV22">
        <f t="shared" ref="BV22" si="290">+BU22+1</f>
        <v>12</v>
      </c>
      <c r="BW22">
        <f t="shared" ref="BW22" si="291">+BV22+1</f>
        <v>13</v>
      </c>
      <c r="BX22">
        <f t="shared" ref="BX22" si="292">+BW22+1</f>
        <v>14</v>
      </c>
      <c r="BY22">
        <f t="shared" ref="BY22" si="293">+BX22+1</f>
        <v>15</v>
      </c>
      <c r="BZ22">
        <f t="shared" ref="BZ22" si="294">+BY22+1</f>
        <v>16</v>
      </c>
      <c r="CA22">
        <f t="shared" ref="CA22" si="295">+BZ22+1</f>
        <v>17</v>
      </c>
      <c r="CB22">
        <f t="shared" ref="CB22" si="296">+CA22+1</f>
        <v>18</v>
      </c>
      <c r="CC22">
        <f t="shared" ref="CC22" si="297">+CB22+1</f>
        <v>19</v>
      </c>
      <c r="CD22">
        <f t="shared" ref="CD22" si="298">+CC22+1</f>
        <v>20</v>
      </c>
      <c r="CE22">
        <f t="shared" ref="CE22" si="299">+CD22+1</f>
        <v>21</v>
      </c>
      <c r="CF22">
        <f t="shared" ref="CF22" si="300">+CE22+1</f>
        <v>22</v>
      </c>
      <c r="CG22">
        <f t="shared" ref="CG22" si="301">+CF22+1</f>
        <v>23</v>
      </c>
      <c r="CH22">
        <f t="shared" ref="CH22" si="302">+CG22+1</f>
        <v>24</v>
      </c>
      <c r="CI22">
        <f t="shared" ref="CI22" si="303">+CH22+1</f>
        <v>25</v>
      </c>
      <c r="CJ22">
        <f t="shared" ref="CJ22" si="304">+CI22+1</f>
        <v>26</v>
      </c>
      <c r="CK22">
        <f t="shared" ref="CK22" si="305">+CJ22+1</f>
        <v>27</v>
      </c>
      <c r="CL22">
        <f t="shared" ref="CL22" si="306">+CK22+1</f>
        <v>28</v>
      </c>
      <c r="CM22">
        <f t="shared" ref="CM22" si="307">+CL22+1</f>
        <v>29</v>
      </c>
      <c r="CN22">
        <f t="shared" ref="CN22" si="308">+CM22+1</f>
        <v>30</v>
      </c>
      <c r="CO22">
        <f t="shared" ref="CO22" si="309">+CN22+1</f>
        <v>31</v>
      </c>
      <c r="CP22">
        <f t="shared" ref="CP22" si="310">+CO22+1</f>
        <v>32</v>
      </c>
      <c r="CQ22">
        <f t="shared" ref="CQ22" si="311">+CP22+1</f>
        <v>33</v>
      </c>
      <c r="CR22">
        <f t="shared" ref="CR22" si="312">+CQ22+1</f>
        <v>34</v>
      </c>
      <c r="CS22">
        <f t="shared" ref="CS22" si="313">+CR22+1</f>
        <v>35</v>
      </c>
      <c r="CT22">
        <f t="shared" ref="CT22" si="314">+CS22+1</f>
        <v>36</v>
      </c>
      <c r="CU22">
        <f t="shared" ref="CU22" si="315">+CT22+1</f>
        <v>37</v>
      </c>
      <c r="CV22">
        <f t="shared" ref="CV22" si="316">+CU22+1</f>
        <v>38</v>
      </c>
      <c r="CW22">
        <f t="shared" ref="CW22" si="317">+CV22+1</f>
        <v>39</v>
      </c>
      <c r="CX22">
        <f t="shared" ref="CX22" si="318">+CW22+1</f>
        <v>40</v>
      </c>
      <c r="CY22">
        <f t="shared" ref="CY22" si="319">+CX22+1</f>
        <v>41</v>
      </c>
      <c r="CZ22">
        <f t="shared" ref="CZ22" si="320">+CY22+1</f>
        <v>42</v>
      </c>
      <c r="DA22">
        <f t="shared" ref="DA22" si="321">+CZ22+1</f>
        <v>43</v>
      </c>
      <c r="DB22">
        <f t="shared" ref="DB22" si="322">+DA22+1</f>
        <v>44</v>
      </c>
      <c r="DC22">
        <f t="shared" ref="DC22" si="323">+DB22+1</f>
        <v>45</v>
      </c>
      <c r="DD22">
        <f t="shared" ref="DD22" si="324">+DC22+1</f>
        <v>46</v>
      </c>
      <c r="DE22">
        <f t="shared" ref="DE22" si="325">+DD22+1</f>
        <v>47</v>
      </c>
      <c r="DF22">
        <f t="shared" ref="DF22" si="326">+DE22+1</f>
        <v>48</v>
      </c>
      <c r="DG22">
        <f t="shared" ref="DG22" si="327">+DF22+1</f>
        <v>49</v>
      </c>
      <c r="DH22">
        <f t="shared" ref="DH22" si="328">+DG22+1</f>
        <v>50</v>
      </c>
      <c r="DI22">
        <f t="shared" ref="DI22" si="329">+DH22+1</f>
        <v>51</v>
      </c>
    </row>
    <row r="23" spans="2:125" x14ac:dyDescent="0.35">
      <c r="B23" t="s">
        <v>1695</v>
      </c>
      <c r="C23">
        <f>'HAVER - UK Gas'!D$1</f>
        <v>1</v>
      </c>
      <c r="D23">
        <f>'HAVER - UK Gas'!E$1</f>
        <v>2</v>
      </c>
      <c r="E23">
        <f>'HAVER - UK Gas'!F$1</f>
        <v>3</v>
      </c>
      <c r="F23">
        <f>'HAVER - UK Gas'!G$1</f>
        <v>4</v>
      </c>
      <c r="G23">
        <f>'HAVER - UK Gas'!H$1</f>
        <v>5</v>
      </c>
      <c r="H23">
        <f>'HAVER - UK Gas'!I$1</f>
        <v>6</v>
      </c>
      <c r="I23">
        <f>'HAVER - UK Gas'!J$1</f>
        <v>7</v>
      </c>
      <c r="J23">
        <f>'HAVER - UK Gas'!K$1</f>
        <v>8</v>
      </c>
      <c r="K23">
        <f>'HAVER - UK Gas'!L$1</f>
        <v>9</v>
      </c>
      <c r="L23">
        <f>'HAVER - UK Gas'!M$1</f>
        <v>10</v>
      </c>
      <c r="M23">
        <f>'HAVER - UK Gas'!N$1</f>
        <v>11</v>
      </c>
      <c r="N23">
        <f>'HAVER - UK Gas'!O$1</f>
        <v>12</v>
      </c>
      <c r="O23">
        <f>'HAVER - UK Gas'!P$1</f>
        <v>13</v>
      </c>
      <c r="P23">
        <f>'HAVER - UK Gas'!Q$1</f>
        <v>14</v>
      </c>
      <c r="Q23">
        <f>'HAVER - UK Gas'!R$1</f>
        <v>15</v>
      </c>
      <c r="R23">
        <f>'HAVER - UK Gas'!S$1</f>
        <v>16</v>
      </c>
      <c r="S23">
        <f>'HAVER - UK Gas'!T$1</f>
        <v>17</v>
      </c>
      <c r="T23">
        <f>'HAVER - UK Gas'!U$1</f>
        <v>18</v>
      </c>
      <c r="U23">
        <f>'HAVER - UK Gas'!V$1</f>
        <v>19</v>
      </c>
      <c r="V23">
        <f>'HAVER - UK Gas'!W$1</f>
        <v>20</v>
      </c>
      <c r="W23">
        <f>'HAVER - UK Gas'!X$1</f>
        <v>21</v>
      </c>
      <c r="X23">
        <f>'HAVER - UK Gas'!Y$1</f>
        <v>22</v>
      </c>
      <c r="Y23">
        <f>'HAVER - UK Gas'!Z$1</f>
        <v>23</v>
      </c>
      <c r="Z23">
        <f>'HAVER - UK Gas'!AA$1</f>
        <v>24</v>
      </c>
      <c r="AA23">
        <f>'HAVER - UK Gas'!AB$1</f>
        <v>25</v>
      </c>
      <c r="AB23">
        <f>'HAVER - UK Gas'!AC$1</f>
        <v>26</v>
      </c>
      <c r="AC23">
        <f>'HAVER - UK Gas'!AD$1</f>
        <v>27</v>
      </c>
      <c r="AD23">
        <f>'HAVER - UK Gas'!AE$1</f>
        <v>28</v>
      </c>
      <c r="AE23">
        <f>'HAVER - UK Gas'!AF$1</f>
        <v>29</v>
      </c>
      <c r="AF23">
        <f>'HAVER - UK Gas'!AG$1</f>
        <v>30</v>
      </c>
      <c r="AG23">
        <f>'HAVER - UK Gas'!AH$1</f>
        <v>31</v>
      </c>
      <c r="AH23">
        <f>'HAVER - UK Gas'!AI$1</f>
        <v>32</v>
      </c>
      <c r="AI23">
        <f>'HAVER - UK Gas'!AJ$1</f>
        <v>33</v>
      </c>
      <c r="AJ23">
        <f>'HAVER - UK Gas'!AK$1</f>
        <v>34</v>
      </c>
      <c r="AK23">
        <f>'HAVER - UK Gas'!AL$1</f>
        <v>35</v>
      </c>
      <c r="AL23">
        <f>'HAVER - UK Gas'!AM$1</f>
        <v>36</v>
      </c>
      <c r="AM23">
        <f>'HAVER - UK Gas'!AN$1</f>
        <v>37</v>
      </c>
      <c r="AN23">
        <f>'HAVER - UK Gas'!AO$1</f>
        <v>38</v>
      </c>
      <c r="AO23">
        <f>'HAVER - UK Gas'!AP$1</f>
        <v>39</v>
      </c>
      <c r="AP23">
        <f>'HAVER - UK Gas'!AQ$1</f>
        <v>40</v>
      </c>
      <c r="AQ23">
        <f>'HAVER - UK Gas'!AR$1</f>
        <v>41</v>
      </c>
      <c r="AR23">
        <f>'HAVER - UK Gas'!AS$1</f>
        <v>42</v>
      </c>
      <c r="AS23">
        <f>'HAVER - UK Gas'!AT$1</f>
        <v>43</v>
      </c>
      <c r="AT23">
        <f>'HAVER - UK Gas'!AU$1</f>
        <v>44</v>
      </c>
      <c r="AU23">
        <f>'HAVER - UK Gas'!AV$1</f>
        <v>45</v>
      </c>
      <c r="AV23">
        <f>'HAVER - UK Gas'!AW$1</f>
        <v>46</v>
      </c>
      <c r="AW23">
        <f>'HAVER - UK Gas'!AX$1</f>
        <v>47</v>
      </c>
      <c r="AX23">
        <f>'HAVER - UK Gas'!AY$1</f>
        <v>48</v>
      </c>
      <c r="BM23" t="s">
        <v>1695</v>
      </c>
      <c r="BN23">
        <f>'HAVER - UK Electricity'!D$1</f>
        <v>1</v>
      </c>
      <c r="BO23">
        <f>'HAVER - UK Electricity'!E$1</f>
        <v>2</v>
      </c>
      <c r="BP23">
        <f>'HAVER - UK Electricity'!F$1</f>
        <v>3</v>
      </c>
      <c r="BQ23">
        <f>'HAVER - UK Electricity'!G$1</f>
        <v>4</v>
      </c>
      <c r="BR23">
        <f>'HAVER - UK Electricity'!H$1</f>
        <v>5</v>
      </c>
      <c r="BS23">
        <f>'HAVER - UK Electricity'!I$1</f>
        <v>6</v>
      </c>
      <c r="BT23">
        <f>'HAVER - UK Electricity'!J$1</f>
        <v>7</v>
      </c>
      <c r="BU23">
        <f>'HAVER - UK Electricity'!K$1</f>
        <v>8</v>
      </c>
      <c r="BV23">
        <f>'HAVER - UK Electricity'!L$1</f>
        <v>9</v>
      </c>
      <c r="BW23">
        <f>'HAVER - UK Electricity'!M$1</f>
        <v>10</v>
      </c>
      <c r="BX23">
        <f>'HAVER - UK Electricity'!N$1</f>
        <v>11</v>
      </c>
      <c r="BY23">
        <f>'HAVER - UK Electricity'!O$1</f>
        <v>12</v>
      </c>
      <c r="BZ23">
        <f>'HAVER - UK Electricity'!P$1</f>
        <v>13</v>
      </c>
      <c r="CA23">
        <f>'HAVER - UK Electricity'!Q$1</f>
        <v>14</v>
      </c>
      <c r="CB23">
        <f>'HAVER - UK Electricity'!R$1</f>
        <v>15</v>
      </c>
      <c r="CC23">
        <f>'HAVER - UK Electricity'!S$1</f>
        <v>16</v>
      </c>
      <c r="CD23">
        <f>'HAVER - UK Electricity'!T$1</f>
        <v>17</v>
      </c>
      <c r="CE23">
        <f>'HAVER - UK Electricity'!U$1</f>
        <v>18</v>
      </c>
      <c r="CF23">
        <f>'HAVER - UK Electricity'!V$1</f>
        <v>19</v>
      </c>
      <c r="CG23">
        <f>'HAVER - UK Electricity'!W$1</f>
        <v>20</v>
      </c>
      <c r="CH23">
        <f>'HAVER - UK Electricity'!X$1</f>
        <v>21</v>
      </c>
      <c r="CI23">
        <f>'HAVER - UK Electricity'!Y$1</f>
        <v>22</v>
      </c>
      <c r="CJ23">
        <f>'HAVER - UK Electricity'!Z$1</f>
        <v>23</v>
      </c>
      <c r="CK23">
        <f>'HAVER - UK Electricity'!AA$1</f>
        <v>24</v>
      </c>
      <c r="CL23">
        <f>'HAVER - UK Electricity'!AB$1</f>
        <v>25</v>
      </c>
      <c r="CM23">
        <f>'HAVER - UK Electricity'!AC$1</f>
        <v>26</v>
      </c>
      <c r="CN23">
        <f>'HAVER - UK Electricity'!AD$1</f>
        <v>27</v>
      </c>
      <c r="CO23">
        <f>'HAVER - UK Electricity'!AE$1</f>
        <v>28</v>
      </c>
      <c r="CP23">
        <f>'HAVER - UK Electricity'!AF$1</f>
        <v>29</v>
      </c>
      <c r="CQ23">
        <f>'HAVER - UK Electricity'!AG$1</f>
        <v>30</v>
      </c>
      <c r="CR23">
        <f>'HAVER - UK Electricity'!AH$1</f>
        <v>31</v>
      </c>
      <c r="CS23">
        <f>'HAVER - UK Electricity'!AI$1</f>
        <v>32</v>
      </c>
      <c r="CT23">
        <f>'HAVER - UK Electricity'!AJ$1</f>
        <v>33</v>
      </c>
      <c r="CU23">
        <f>'HAVER - UK Electricity'!AK$1</f>
        <v>34</v>
      </c>
      <c r="CV23">
        <f>'HAVER - UK Electricity'!AL$1</f>
        <v>35</v>
      </c>
      <c r="CW23">
        <f>'HAVER - UK Electricity'!AM$1</f>
        <v>36</v>
      </c>
      <c r="CX23">
        <f>'HAVER - UK Electricity'!AN$1</f>
        <v>37</v>
      </c>
      <c r="CY23">
        <f>'HAVER - UK Electricity'!AO$1</f>
        <v>38</v>
      </c>
      <c r="CZ23">
        <f>'HAVER - UK Electricity'!AP$1</f>
        <v>39</v>
      </c>
      <c r="DA23">
        <f>'HAVER - UK Electricity'!AQ$1</f>
        <v>40</v>
      </c>
      <c r="DB23">
        <f>'HAVER - UK Electricity'!AR$1</f>
        <v>41</v>
      </c>
      <c r="DC23">
        <f>'HAVER - UK Electricity'!AS$1</f>
        <v>42</v>
      </c>
      <c r="DD23">
        <f>'HAVER - UK Electricity'!AT$1</f>
        <v>43</v>
      </c>
      <c r="DE23">
        <f>'HAVER - UK Electricity'!AU$1</f>
        <v>44</v>
      </c>
      <c r="DF23">
        <f>'HAVER - UK Electricity'!AV$1</f>
        <v>45</v>
      </c>
      <c r="DG23">
        <f>'HAVER - UK Electricity'!AW$1</f>
        <v>46</v>
      </c>
      <c r="DH23">
        <f>'HAVER - UK Electricity'!AX$1</f>
        <v>47</v>
      </c>
      <c r="DI23">
        <f>'HAVER - UK Electricity'!AY$1</f>
        <v>48</v>
      </c>
    </row>
    <row r="24" spans="2:125" x14ac:dyDescent="0.35">
      <c r="B24" t="s">
        <v>1696</v>
      </c>
      <c r="D24">
        <v>30.4166667</v>
      </c>
      <c r="E24">
        <f>+D24+30.4166667</f>
        <v>60.833333400000001</v>
      </c>
      <c r="F24">
        <f t="shared" ref="F24:AL24" si="330">+E24+30.4166667</f>
        <v>91.250000099999994</v>
      </c>
      <c r="G24">
        <f t="shared" si="330"/>
        <v>121.6666668</v>
      </c>
      <c r="H24">
        <f t="shared" si="330"/>
        <v>152.08333350000001</v>
      </c>
      <c r="I24">
        <f t="shared" si="330"/>
        <v>182.50000020000002</v>
      </c>
      <c r="J24">
        <f t="shared" si="330"/>
        <v>212.91666690000002</v>
      </c>
      <c r="K24">
        <f t="shared" si="330"/>
        <v>243.33333360000003</v>
      </c>
      <c r="L24">
        <f t="shared" si="330"/>
        <v>273.75000030000001</v>
      </c>
      <c r="M24">
        <f t="shared" si="330"/>
        <v>304.16666700000002</v>
      </c>
      <c r="N24">
        <f t="shared" si="330"/>
        <v>334.58333370000003</v>
      </c>
      <c r="O24">
        <f t="shared" si="330"/>
        <v>365.00000040000003</v>
      </c>
      <c r="P24">
        <f t="shared" si="330"/>
        <v>395.41666710000004</v>
      </c>
      <c r="Q24">
        <f t="shared" si="330"/>
        <v>425.83333380000005</v>
      </c>
      <c r="R24">
        <f t="shared" si="330"/>
        <v>456.25000050000006</v>
      </c>
      <c r="S24">
        <f t="shared" si="330"/>
        <v>486.66666720000006</v>
      </c>
      <c r="T24">
        <f t="shared" si="330"/>
        <v>517.08333390000007</v>
      </c>
      <c r="U24">
        <f t="shared" si="330"/>
        <v>547.50000060000002</v>
      </c>
      <c r="V24">
        <f t="shared" si="330"/>
        <v>577.91666729999997</v>
      </c>
      <c r="W24">
        <f t="shared" si="330"/>
        <v>608.33333399999992</v>
      </c>
      <c r="X24">
        <f t="shared" si="330"/>
        <v>638.75000069999987</v>
      </c>
      <c r="Y24">
        <f t="shared" si="330"/>
        <v>669.16666739999982</v>
      </c>
      <c r="Z24">
        <f t="shared" si="330"/>
        <v>699.58333409999977</v>
      </c>
      <c r="AA24">
        <f t="shared" si="330"/>
        <v>730.00000079999973</v>
      </c>
      <c r="AB24">
        <f t="shared" si="330"/>
        <v>760.41666749999968</v>
      </c>
      <c r="AC24">
        <f t="shared" si="330"/>
        <v>790.83333419999963</v>
      </c>
      <c r="AD24">
        <f t="shared" si="330"/>
        <v>821.25000089999958</v>
      </c>
      <c r="AE24">
        <f t="shared" si="330"/>
        <v>851.66666759999953</v>
      </c>
      <c r="AF24">
        <f t="shared" si="330"/>
        <v>882.08333429999948</v>
      </c>
      <c r="AG24">
        <f t="shared" si="330"/>
        <v>912.50000099999943</v>
      </c>
      <c r="AH24">
        <f t="shared" si="330"/>
        <v>942.91666769999938</v>
      </c>
      <c r="AI24">
        <f t="shared" si="330"/>
        <v>973.33333439999933</v>
      </c>
      <c r="AJ24">
        <f t="shared" si="330"/>
        <v>1003.7500010999993</v>
      </c>
      <c r="AK24">
        <f t="shared" si="330"/>
        <v>1034.1666677999992</v>
      </c>
      <c r="AL24">
        <f t="shared" si="330"/>
        <v>1064.5833344999992</v>
      </c>
      <c r="AM24">
        <f t="shared" ref="AM24" si="331">+AL24+30.4166667</f>
        <v>1095.0000011999991</v>
      </c>
      <c r="AN24">
        <f t="shared" ref="AN24" si="332">+AM24+30.4166667</f>
        <v>1125.4166678999991</v>
      </c>
      <c r="AO24">
        <f t="shared" ref="AO24" si="333">+AN24+30.4166667</f>
        <v>1155.833334599999</v>
      </c>
      <c r="AP24">
        <f t="shared" ref="AP24" si="334">+AO24+30.4166667</f>
        <v>1186.250001299999</v>
      </c>
      <c r="AQ24">
        <f t="shared" ref="AQ24" si="335">+AP24+30.4166667</f>
        <v>1216.6666679999989</v>
      </c>
      <c r="AR24">
        <f t="shared" ref="AR24" si="336">+AQ24+30.4166667</f>
        <v>1247.0833346999989</v>
      </c>
      <c r="AS24">
        <f t="shared" ref="AS24" si="337">+AR24+30.4166667</f>
        <v>1277.5000013999988</v>
      </c>
      <c r="AT24">
        <f t="shared" ref="AT24" si="338">+AS24+30.4166667</f>
        <v>1307.9166680999988</v>
      </c>
      <c r="AU24">
        <f t="shared" ref="AU24" si="339">+AT24+30.4166667</f>
        <v>1338.3333347999987</v>
      </c>
      <c r="AV24">
        <f t="shared" ref="AV24" si="340">+AU24+30.4166667</f>
        <v>1368.7500014999987</v>
      </c>
      <c r="AW24">
        <f t="shared" ref="AW24" si="341">+AV24+30.4166667</f>
        <v>1399.1666681999986</v>
      </c>
      <c r="AX24">
        <f t="shared" ref="AX24" si="342">+AW24+30.4166667</f>
        <v>1429.5833348999986</v>
      </c>
      <c r="BM24" t="s">
        <v>1696</v>
      </c>
      <c r="BO24">
        <v>30.4166667</v>
      </c>
      <c r="BP24">
        <f>+BO24+30.4166667</f>
        <v>60.833333400000001</v>
      </c>
      <c r="BQ24">
        <f t="shared" ref="BQ24" si="343">+BP24+30.4166667</f>
        <v>91.250000099999994</v>
      </c>
      <c r="BR24">
        <f t="shared" ref="BR24" si="344">+BQ24+30.4166667</f>
        <v>121.6666668</v>
      </c>
      <c r="BS24">
        <f t="shared" ref="BS24" si="345">+BR24+30.4166667</f>
        <v>152.08333350000001</v>
      </c>
      <c r="BT24">
        <f t="shared" ref="BT24" si="346">+BS24+30.4166667</f>
        <v>182.50000020000002</v>
      </c>
      <c r="BU24">
        <f t="shared" ref="BU24" si="347">+BT24+30.4166667</f>
        <v>212.91666690000002</v>
      </c>
      <c r="BV24">
        <f t="shared" ref="BV24" si="348">+BU24+30.4166667</f>
        <v>243.33333360000003</v>
      </c>
      <c r="BW24">
        <f t="shared" ref="BW24" si="349">+BV24+30.4166667</f>
        <v>273.75000030000001</v>
      </c>
      <c r="BX24">
        <f t="shared" ref="BX24" si="350">+BW24+30.4166667</f>
        <v>304.16666700000002</v>
      </c>
      <c r="BY24">
        <f t="shared" ref="BY24" si="351">+BX24+30.4166667</f>
        <v>334.58333370000003</v>
      </c>
      <c r="BZ24">
        <f t="shared" ref="BZ24" si="352">+BY24+30.4166667</f>
        <v>365.00000040000003</v>
      </c>
      <c r="CA24">
        <f t="shared" ref="CA24" si="353">+BZ24+30.4166667</f>
        <v>395.41666710000004</v>
      </c>
      <c r="CB24">
        <f t="shared" ref="CB24" si="354">+CA24+30.4166667</f>
        <v>425.83333380000005</v>
      </c>
      <c r="CC24">
        <f t="shared" ref="CC24" si="355">+CB24+30.4166667</f>
        <v>456.25000050000006</v>
      </c>
      <c r="CD24">
        <f t="shared" ref="CD24" si="356">+CC24+30.4166667</f>
        <v>486.66666720000006</v>
      </c>
      <c r="CE24">
        <f t="shared" ref="CE24" si="357">+CD24+30.4166667</f>
        <v>517.08333390000007</v>
      </c>
      <c r="CF24">
        <f t="shared" ref="CF24" si="358">+CE24+30.4166667</f>
        <v>547.50000060000002</v>
      </c>
      <c r="CG24">
        <f t="shared" ref="CG24" si="359">+CF24+30.4166667</f>
        <v>577.91666729999997</v>
      </c>
      <c r="CH24">
        <f t="shared" ref="CH24" si="360">+CG24+30.4166667</f>
        <v>608.33333399999992</v>
      </c>
      <c r="CI24">
        <f t="shared" ref="CI24" si="361">+CH24+30.4166667</f>
        <v>638.75000069999987</v>
      </c>
      <c r="CJ24">
        <f t="shared" ref="CJ24" si="362">+CI24+30.4166667</f>
        <v>669.16666739999982</v>
      </c>
      <c r="CK24">
        <f t="shared" ref="CK24" si="363">+CJ24+30.4166667</f>
        <v>699.58333409999977</v>
      </c>
      <c r="CL24">
        <f t="shared" ref="CL24" si="364">+CK24+30.4166667</f>
        <v>730.00000079999973</v>
      </c>
      <c r="CM24">
        <f t="shared" ref="CM24" si="365">+CL24+30.4166667</f>
        <v>760.41666749999968</v>
      </c>
      <c r="CN24">
        <f t="shared" ref="CN24" si="366">+CM24+30.4166667</f>
        <v>790.83333419999963</v>
      </c>
      <c r="CO24">
        <f t="shared" ref="CO24" si="367">+CN24+30.4166667</f>
        <v>821.25000089999958</v>
      </c>
      <c r="CP24">
        <f t="shared" ref="CP24" si="368">+CO24+30.4166667</f>
        <v>851.66666759999953</v>
      </c>
      <c r="CQ24">
        <f t="shared" ref="CQ24" si="369">+CP24+30.4166667</f>
        <v>882.08333429999948</v>
      </c>
      <c r="CR24">
        <f t="shared" ref="CR24" si="370">+CQ24+30.4166667</f>
        <v>912.50000099999943</v>
      </c>
      <c r="CS24">
        <f t="shared" ref="CS24" si="371">+CR24+30.4166667</f>
        <v>942.91666769999938</v>
      </c>
      <c r="CT24">
        <f t="shared" ref="CT24" si="372">+CS24+30.4166667</f>
        <v>973.33333439999933</v>
      </c>
      <c r="CU24">
        <f t="shared" ref="CU24" si="373">+CT24+30.4166667</f>
        <v>1003.7500010999993</v>
      </c>
      <c r="CV24">
        <f t="shared" ref="CV24" si="374">+CU24+30.4166667</f>
        <v>1034.1666677999992</v>
      </c>
      <c r="CW24">
        <f t="shared" ref="CW24" si="375">+CV24+30.4166667</f>
        <v>1064.5833344999992</v>
      </c>
      <c r="CX24">
        <f t="shared" ref="CX24" si="376">+CW24+30.4166667</f>
        <v>1095.0000011999991</v>
      </c>
      <c r="CY24">
        <f t="shared" ref="CY24" si="377">+CX24+30.4166667</f>
        <v>1125.4166678999991</v>
      </c>
      <c r="CZ24">
        <f t="shared" ref="CZ24" si="378">+CY24+30.4166667</f>
        <v>1155.833334599999</v>
      </c>
      <c r="DA24">
        <f t="shared" ref="DA24" si="379">+CZ24+30.4166667</f>
        <v>1186.250001299999</v>
      </c>
      <c r="DB24">
        <f t="shared" ref="DB24" si="380">+DA24+30.4166667</f>
        <v>1216.6666679999989</v>
      </c>
      <c r="DC24">
        <f t="shared" ref="DC24" si="381">+DB24+30.4166667</f>
        <v>1247.0833346999989</v>
      </c>
      <c r="DD24">
        <f t="shared" ref="DD24" si="382">+DC24+30.4166667</f>
        <v>1277.5000013999988</v>
      </c>
      <c r="DE24">
        <f t="shared" ref="DE24" si="383">+DD24+30.4166667</f>
        <v>1307.9166680999988</v>
      </c>
      <c r="DF24">
        <f t="shared" ref="DF24" si="384">+DE24+30.4166667</f>
        <v>1338.3333347999987</v>
      </c>
      <c r="DG24">
        <f t="shared" ref="DG24" si="385">+DF24+30.4166667</f>
        <v>1368.7500014999987</v>
      </c>
      <c r="DH24">
        <f t="shared" ref="DH24" si="386">+DG24+30.4166667</f>
        <v>1399.1666681999986</v>
      </c>
      <c r="DI24">
        <f t="shared" ref="DI24" si="387">+DH24+30.4166667</f>
        <v>1429.5833348999986</v>
      </c>
    </row>
    <row r="25" spans="2:125" x14ac:dyDescent="0.35">
      <c r="C25" s="5">
        <f>B27</f>
        <v>45384</v>
      </c>
      <c r="D25" s="5">
        <f>$C25+D24</f>
        <v>45414.416666700003</v>
      </c>
      <c r="E25" s="5">
        <f t="shared" ref="E25:AL25" si="388">$C25+E24</f>
        <v>45444.833333399998</v>
      </c>
      <c r="F25" s="5">
        <f t="shared" si="388"/>
        <v>45475.250000100001</v>
      </c>
      <c r="G25" s="5">
        <f t="shared" si="388"/>
        <v>45505.666666800003</v>
      </c>
      <c r="H25" s="5">
        <f t="shared" si="388"/>
        <v>45536.083333499999</v>
      </c>
      <c r="I25" s="5">
        <f t="shared" si="388"/>
        <v>45566.500000200002</v>
      </c>
      <c r="J25" s="5">
        <f t="shared" si="388"/>
        <v>45596.916666899997</v>
      </c>
      <c r="K25" s="5">
        <f t="shared" si="388"/>
        <v>45627.3333336</v>
      </c>
      <c r="L25" s="5">
        <f t="shared" si="388"/>
        <v>45657.750000300002</v>
      </c>
      <c r="M25" s="5">
        <f t="shared" si="388"/>
        <v>45688.166666999998</v>
      </c>
      <c r="N25" s="5">
        <f t="shared" si="388"/>
        <v>45718.5833337</v>
      </c>
      <c r="O25" s="5">
        <f t="shared" si="388"/>
        <v>45749.000000400003</v>
      </c>
      <c r="P25" s="5">
        <f t="shared" si="388"/>
        <v>45779.416667099998</v>
      </c>
      <c r="Q25" s="5">
        <f t="shared" si="388"/>
        <v>45809.833333800001</v>
      </c>
      <c r="R25" s="5">
        <f t="shared" si="388"/>
        <v>45840.250000499997</v>
      </c>
      <c r="S25" s="5">
        <f t="shared" si="388"/>
        <v>45870.666667199999</v>
      </c>
      <c r="T25" s="5">
        <f t="shared" si="388"/>
        <v>45901.083333900002</v>
      </c>
      <c r="U25" s="5">
        <f t="shared" si="388"/>
        <v>45931.500000599997</v>
      </c>
      <c r="V25" s="5">
        <f t="shared" si="388"/>
        <v>45961.9166673</v>
      </c>
      <c r="W25" s="5">
        <f t="shared" si="388"/>
        <v>45992.333334000003</v>
      </c>
      <c r="X25" s="5">
        <f t="shared" si="388"/>
        <v>46022.750000699998</v>
      </c>
      <c r="Y25" s="5">
        <f t="shared" si="388"/>
        <v>46053.166667400001</v>
      </c>
      <c r="Z25" s="5">
        <f t="shared" si="388"/>
        <v>46083.583334099996</v>
      </c>
      <c r="AA25" s="5">
        <f t="shared" si="388"/>
        <v>46114.000000799999</v>
      </c>
      <c r="AB25" s="5">
        <f t="shared" si="388"/>
        <v>46144.416667500001</v>
      </c>
      <c r="AC25" s="5">
        <f t="shared" si="388"/>
        <v>46174.833334199997</v>
      </c>
      <c r="AD25" s="5">
        <f t="shared" si="388"/>
        <v>46205.2500009</v>
      </c>
      <c r="AE25" s="5">
        <f t="shared" si="388"/>
        <v>46235.666667600002</v>
      </c>
      <c r="AF25" s="5">
        <f t="shared" si="388"/>
        <v>46266.083334299998</v>
      </c>
      <c r="AG25" s="5">
        <f t="shared" si="388"/>
        <v>46296.500001</v>
      </c>
      <c r="AH25" s="5">
        <f t="shared" si="388"/>
        <v>46326.916667700003</v>
      </c>
      <c r="AI25" s="5">
        <f t="shared" si="388"/>
        <v>46357.333334399998</v>
      </c>
      <c r="AJ25" s="5">
        <f t="shared" si="388"/>
        <v>46387.750001100001</v>
      </c>
      <c r="AK25" s="5">
        <f t="shared" si="388"/>
        <v>46418.166667799997</v>
      </c>
      <c r="AL25" s="5">
        <f t="shared" si="388"/>
        <v>46448.583334499999</v>
      </c>
      <c r="AM25" s="5">
        <f t="shared" ref="AM25:AX25" si="389">$C25+AM24</f>
        <v>46479.000001200002</v>
      </c>
      <c r="AN25" s="5">
        <f t="shared" si="389"/>
        <v>46509.416667899997</v>
      </c>
      <c r="AO25" s="5">
        <f t="shared" si="389"/>
        <v>46539.8333346</v>
      </c>
      <c r="AP25" s="5">
        <f t="shared" si="389"/>
        <v>46570.250001299995</v>
      </c>
      <c r="AQ25" s="5">
        <f t="shared" si="389"/>
        <v>46600.666667999998</v>
      </c>
      <c r="AR25" s="5">
        <f t="shared" si="389"/>
        <v>46631.083334700001</v>
      </c>
      <c r="AS25" s="5">
        <f t="shared" si="389"/>
        <v>46661.500001399996</v>
      </c>
      <c r="AT25" s="5">
        <f t="shared" si="389"/>
        <v>46691.916668099999</v>
      </c>
      <c r="AU25" s="5">
        <f t="shared" si="389"/>
        <v>46722.333334800001</v>
      </c>
      <c r="AV25" s="5">
        <f t="shared" si="389"/>
        <v>46752.750001499997</v>
      </c>
      <c r="AW25" s="5">
        <f t="shared" si="389"/>
        <v>46783.1666682</v>
      </c>
      <c r="AX25" s="5">
        <f t="shared" si="389"/>
        <v>46813.583334900002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N25" s="5">
        <f>BM27</f>
        <v>45384</v>
      </c>
      <c r="BO25" s="5">
        <f>$C25+BO24</f>
        <v>45414.416666700003</v>
      </c>
      <c r="BP25" s="5">
        <f t="shared" ref="BP25:CW25" si="390">$C25+BP24</f>
        <v>45444.833333399998</v>
      </c>
      <c r="BQ25" s="5">
        <f t="shared" si="390"/>
        <v>45475.250000100001</v>
      </c>
      <c r="BR25" s="5">
        <f t="shared" si="390"/>
        <v>45505.666666800003</v>
      </c>
      <c r="BS25" s="5">
        <f t="shared" si="390"/>
        <v>45536.083333499999</v>
      </c>
      <c r="BT25" s="5">
        <f t="shared" si="390"/>
        <v>45566.500000200002</v>
      </c>
      <c r="BU25" s="5">
        <f t="shared" si="390"/>
        <v>45596.916666899997</v>
      </c>
      <c r="BV25" s="5">
        <f t="shared" si="390"/>
        <v>45627.3333336</v>
      </c>
      <c r="BW25" s="5">
        <f t="shared" si="390"/>
        <v>45657.750000300002</v>
      </c>
      <c r="BX25" s="5">
        <f t="shared" si="390"/>
        <v>45688.166666999998</v>
      </c>
      <c r="BY25" s="5">
        <f t="shared" si="390"/>
        <v>45718.5833337</v>
      </c>
      <c r="BZ25" s="5">
        <f t="shared" si="390"/>
        <v>45749.000000400003</v>
      </c>
      <c r="CA25" s="5">
        <f t="shared" si="390"/>
        <v>45779.416667099998</v>
      </c>
      <c r="CB25" s="5">
        <f t="shared" si="390"/>
        <v>45809.833333800001</v>
      </c>
      <c r="CC25" s="5">
        <f t="shared" si="390"/>
        <v>45840.250000499997</v>
      </c>
      <c r="CD25" s="5">
        <f t="shared" si="390"/>
        <v>45870.666667199999</v>
      </c>
      <c r="CE25" s="5">
        <f t="shared" si="390"/>
        <v>45901.083333900002</v>
      </c>
      <c r="CF25" s="5">
        <f t="shared" si="390"/>
        <v>45931.500000599997</v>
      </c>
      <c r="CG25" s="5">
        <f t="shared" si="390"/>
        <v>45961.9166673</v>
      </c>
      <c r="CH25" s="5">
        <f t="shared" si="390"/>
        <v>45992.333334000003</v>
      </c>
      <c r="CI25" s="5">
        <f t="shared" si="390"/>
        <v>46022.750000699998</v>
      </c>
      <c r="CJ25" s="5">
        <f t="shared" si="390"/>
        <v>46053.166667400001</v>
      </c>
      <c r="CK25" s="5">
        <f t="shared" si="390"/>
        <v>46083.583334099996</v>
      </c>
      <c r="CL25" s="5">
        <f t="shared" si="390"/>
        <v>46114.000000799999</v>
      </c>
      <c r="CM25" s="5">
        <f t="shared" si="390"/>
        <v>46144.416667500001</v>
      </c>
      <c r="CN25" s="5">
        <f t="shared" si="390"/>
        <v>46174.833334199997</v>
      </c>
      <c r="CO25" s="5">
        <f t="shared" si="390"/>
        <v>46205.2500009</v>
      </c>
      <c r="CP25" s="5">
        <f t="shared" si="390"/>
        <v>46235.666667600002</v>
      </c>
      <c r="CQ25" s="5">
        <f t="shared" si="390"/>
        <v>46266.083334299998</v>
      </c>
      <c r="CR25" s="5">
        <f t="shared" si="390"/>
        <v>46296.500001</v>
      </c>
      <c r="CS25" s="5">
        <f t="shared" si="390"/>
        <v>46326.916667700003</v>
      </c>
      <c r="CT25" s="5">
        <f t="shared" si="390"/>
        <v>46357.333334399998</v>
      </c>
      <c r="CU25" s="5">
        <f t="shared" si="390"/>
        <v>46387.750001100001</v>
      </c>
      <c r="CV25" s="5">
        <f t="shared" si="390"/>
        <v>46418.166667799997</v>
      </c>
      <c r="CW25" s="5">
        <f t="shared" si="390"/>
        <v>46448.583334499999</v>
      </c>
      <c r="CX25" s="5">
        <f t="shared" ref="CX25:DI25" si="391">$C25+CX24</f>
        <v>46479.000001200002</v>
      </c>
      <c r="CY25" s="5">
        <f t="shared" si="391"/>
        <v>46509.416667899997</v>
      </c>
      <c r="CZ25" s="5">
        <f t="shared" si="391"/>
        <v>46539.8333346</v>
      </c>
      <c r="DA25" s="5">
        <f t="shared" si="391"/>
        <v>46570.250001299995</v>
      </c>
      <c r="DB25" s="5">
        <f t="shared" si="391"/>
        <v>46600.666667999998</v>
      </c>
      <c r="DC25" s="5">
        <f t="shared" si="391"/>
        <v>46631.083334700001</v>
      </c>
      <c r="DD25" s="5">
        <f t="shared" si="391"/>
        <v>46661.500001399996</v>
      </c>
      <c r="DE25" s="5">
        <f t="shared" si="391"/>
        <v>46691.916668099999</v>
      </c>
      <c r="DF25" s="5">
        <f t="shared" si="391"/>
        <v>46722.333334800001</v>
      </c>
      <c r="DG25" s="5">
        <f t="shared" si="391"/>
        <v>46752.750001499997</v>
      </c>
      <c r="DH25" s="5">
        <f t="shared" si="391"/>
        <v>46783.1666682</v>
      </c>
      <c r="DI25" s="5">
        <f t="shared" si="391"/>
        <v>46813.583334900002</v>
      </c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</row>
    <row r="26" spans="2:125" x14ac:dyDescent="0.35">
      <c r="C26" s="5">
        <f t="shared" ref="C26:AL26" si="392">EOMONTH(C25,0)</f>
        <v>45412</v>
      </c>
      <c r="D26" s="5">
        <f t="shared" si="392"/>
        <v>45443</v>
      </c>
      <c r="E26" s="5">
        <f t="shared" si="392"/>
        <v>45473</v>
      </c>
      <c r="F26" s="5">
        <f t="shared" si="392"/>
        <v>45504</v>
      </c>
      <c r="G26" s="5">
        <f t="shared" si="392"/>
        <v>45535</v>
      </c>
      <c r="H26" s="5">
        <f t="shared" si="392"/>
        <v>45565</v>
      </c>
      <c r="I26" s="5">
        <f t="shared" si="392"/>
        <v>45596</v>
      </c>
      <c r="J26" s="5">
        <f t="shared" si="392"/>
        <v>45596</v>
      </c>
      <c r="K26" s="5">
        <f t="shared" si="392"/>
        <v>45657</v>
      </c>
      <c r="L26" s="5">
        <f t="shared" si="392"/>
        <v>45657</v>
      </c>
      <c r="M26" s="5">
        <f t="shared" si="392"/>
        <v>45688</v>
      </c>
      <c r="N26" s="5">
        <f t="shared" si="392"/>
        <v>45747</v>
      </c>
      <c r="O26" s="5">
        <f t="shared" si="392"/>
        <v>45777</v>
      </c>
      <c r="P26" s="5">
        <f t="shared" si="392"/>
        <v>45808</v>
      </c>
      <c r="Q26" s="5">
        <f t="shared" si="392"/>
        <v>45838</v>
      </c>
      <c r="R26" s="5">
        <f t="shared" si="392"/>
        <v>45869</v>
      </c>
      <c r="S26" s="5">
        <f t="shared" si="392"/>
        <v>45900</v>
      </c>
      <c r="T26" s="5">
        <f t="shared" si="392"/>
        <v>45930</v>
      </c>
      <c r="U26" s="5">
        <f t="shared" si="392"/>
        <v>45961</v>
      </c>
      <c r="V26" s="5">
        <f t="shared" si="392"/>
        <v>45961</v>
      </c>
      <c r="W26" s="5">
        <f t="shared" si="392"/>
        <v>46022</v>
      </c>
      <c r="X26" s="5">
        <f t="shared" si="392"/>
        <v>46022</v>
      </c>
      <c r="Y26" s="5">
        <f t="shared" si="392"/>
        <v>46053</v>
      </c>
      <c r="Z26" s="5">
        <f t="shared" si="392"/>
        <v>46112</v>
      </c>
      <c r="AA26" s="5">
        <f t="shared" si="392"/>
        <v>46142</v>
      </c>
      <c r="AB26" s="5">
        <f t="shared" si="392"/>
        <v>46173</v>
      </c>
      <c r="AC26" s="5">
        <f t="shared" si="392"/>
        <v>46203</v>
      </c>
      <c r="AD26" s="5">
        <f t="shared" si="392"/>
        <v>46234</v>
      </c>
      <c r="AE26" s="5">
        <f t="shared" si="392"/>
        <v>46265</v>
      </c>
      <c r="AF26" s="5">
        <f t="shared" si="392"/>
        <v>46295</v>
      </c>
      <c r="AG26" s="5">
        <f t="shared" si="392"/>
        <v>46326</v>
      </c>
      <c r="AH26" s="5">
        <f t="shared" si="392"/>
        <v>46326</v>
      </c>
      <c r="AI26" s="5">
        <f t="shared" si="392"/>
        <v>46387</v>
      </c>
      <c r="AJ26" s="5">
        <f t="shared" si="392"/>
        <v>46387</v>
      </c>
      <c r="AK26" s="5">
        <f t="shared" si="392"/>
        <v>46418</v>
      </c>
      <c r="AL26" s="5">
        <f t="shared" si="392"/>
        <v>46477</v>
      </c>
      <c r="AM26" s="5">
        <f t="shared" ref="AM26:AX26" si="393">EOMONTH(AM25,0)</f>
        <v>46507</v>
      </c>
      <c r="AN26" s="5">
        <f t="shared" si="393"/>
        <v>46538</v>
      </c>
      <c r="AO26" s="5">
        <f t="shared" si="393"/>
        <v>46568</v>
      </c>
      <c r="AP26" s="5">
        <f t="shared" si="393"/>
        <v>46599</v>
      </c>
      <c r="AQ26" s="5">
        <f t="shared" si="393"/>
        <v>46630</v>
      </c>
      <c r="AR26" s="5">
        <f t="shared" si="393"/>
        <v>46660</v>
      </c>
      <c r="AS26" s="5">
        <f t="shared" si="393"/>
        <v>46691</v>
      </c>
      <c r="AT26" s="5">
        <f t="shared" si="393"/>
        <v>46691</v>
      </c>
      <c r="AU26" s="5">
        <f t="shared" si="393"/>
        <v>46752</v>
      </c>
      <c r="AV26" s="5">
        <f t="shared" si="393"/>
        <v>46752</v>
      </c>
      <c r="AW26" s="5">
        <f t="shared" si="393"/>
        <v>46783</v>
      </c>
      <c r="AX26" s="5">
        <f t="shared" si="393"/>
        <v>46843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N26" s="5">
        <f t="shared" ref="BN26:CW26" si="394">EOMONTH(BN25,0)</f>
        <v>45412</v>
      </c>
      <c r="BO26" s="5">
        <f t="shared" si="394"/>
        <v>45443</v>
      </c>
      <c r="BP26" s="5">
        <f t="shared" si="394"/>
        <v>45473</v>
      </c>
      <c r="BQ26" s="5">
        <f t="shared" si="394"/>
        <v>45504</v>
      </c>
      <c r="BR26" s="5">
        <f t="shared" si="394"/>
        <v>45535</v>
      </c>
      <c r="BS26" s="5">
        <f t="shared" si="394"/>
        <v>45565</v>
      </c>
      <c r="BT26" s="5">
        <f t="shared" si="394"/>
        <v>45596</v>
      </c>
      <c r="BU26" s="5">
        <f t="shared" si="394"/>
        <v>45596</v>
      </c>
      <c r="BV26" s="5">
        <f t="shared" si="394"/>
        <v>45657</v>
      </c>
      <c r="BW26" s="5">
        <f t="shared" si="394"/>
        <v>45657</v>
      </c>
      <c r="BX26" s="5">
        <f t="shared" si="394"/>
        <v>45688</v>
      </c>
      <c r="BY26" s="5">
        <f t="shared" si="394"/>
        <v>45747</v>
      </c>
      <c r="BZ26" s="5">
        <f t="shared" si="394"/>
        <v>45777</v>
      </c>
      <c r="CA26" s="5">
        <f t="shared" si="394"/>
        <v>45808</v>
      </c>
      <c r="CB26" s="5">
        <f t="shared" si="394"/>
        <v>45838</v>
      </c>
      <c r="CC26" s="5">
        <f t="shared" si="394"/>
        <v>45869</v>
      </c>
      <c r="CD26" s="5">
        <f t="shared" si="394"/>
        <v>45900</v>
      </c>
      <c r="CE26" s="5">
        <f t="shared" si="394"/>
        <v>45930</v>
      </c>
      <c r="CF26" s="5">
        <f t="shared" si="394"/>
        <v>45961</v>
      </c>
      <c r="CG26" s="5">
        <f t="shared" si="394"/>
        <v>45961</v>
      </c>
      <c r="CH26" s="5">
        <f t="shared" si="394"/>
        <v>46022</v>
      </c>
      <c r="CI26" s="5">
        <f t="shared" si="394"/>
        <v>46022</v>
      </c>
      <c r="CJ26" s="5">
        <f t="shared" si="394"/>
        <v>46053</v>
      </c>
      <c r="CK26" s="5">
        <f t="shared" si="394"/>
        <v>46112</v>
      </c>
      <c r="CL26" s="5">
        <f t="shared" si="394"/>
        <v>46142</v>
      </c>
      <c r="CM26" s="5">
        <f t="shared" si="394"/>
        <v>46173</v>
      </c>
      <c r="CN26" s="5">
        <f t="shared" si="394"/>
        <v>46203</v>
      </c>
      <c r="CO26" s="5">
        <f t="shared" si="394"/>
        <v>46234</v>
      </c>
      <c r="CP26" s="5">
        <f t="shared" si="394"/>
        <v>46265</v>
      </c>
      <c r="CQ26" s="5">
        <f t="shared" si="394"/>
        <v>46295</v>
      </c>
      <c r="CR26" s="5">
        <f t="shared" si="394"/>
        <v>46326</v>
      </c>
      <c r="CS26" s="5">
        <f t="shared" si="394"/>
        <v>46326</v>
      </c>
      <c r="CT26" s="5">
        <f t="shared" si="394"/>
        <v>46387</v>
      </c>
      <c r="CU26" s="5">
        <f t="shared" si="394"/>
        <v>46387</v>
      </c>
      <c r="CV26" s="5">
        <f t="shared" si="394"/>
        <v>46418</v>
      </c>
      <c r="CW26" s="5">
        <f t="shared" si="394"/>
        <v>46477</v>
      </c>
      <c r="CX26" s="5">
        <f t="shared" ref="CX26:DI26" si="395">EOMONTH(CX25,0)</f>
        <v>46507</v>
      </c>
      <c r="CY26" s="5">
        <f t="shared" si="395"/>
        <v>46538</v>
      </c>
      <c r="CZ26" s="5">
        <f t="shared" si="395"/>
        <v>46568</v>
      </c>
      <c r="DA26" s="5">
        <f t="shared" si="395"/>
        <v>46599</v>
      </c>
      <c r="DB26" s="5">
        <f t="shared" si="395"/>
        <v>46630</v>
      </c>
      <c r="DC26" s="5">
        <f t="shared" si="395"/>
        <v>46660</v>
      </c>
      <c r="DD26" s="5">
        <f t="shared" si="395"/>
        <v>46691</v>
      </c>
      <c r="DE26" s="5">
        <f t="shared" si="395"/>
        <v>46691</v>
      </c>
      <c r="DF26" s="5">
        <f t="shared" si="395"/>
        <v>46752</v>
      </c>
      <c r="DG26" s="5">
        <f t="shared" si="395"/>
        <v>46752</v>
      </c>
      <c r="DH26" s="5">
        <f t="shared" si="395"/>
        <v>46783</v>
      </c>
      <c r="DI26" s="5">
        <f t="shared" si="395"/>
        <v>46843</v>
      </c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</row>
    <row r="27" spans="2:125" x14ac:dyDescent="0.35">
      <c r="B27" s="18">
        <v>45384</v>
      </c>
      <c r="C27" s="7">
        <f>VLOOKUP($B27,'HAVER - UK Gas'!$A:$AY,C22,FALSE)</f>
        <v>64.680000000000007</v>
      </c>
      <c r="D27" s="7">
        <f>VLOOKUP($B27,'HAVER - UK Gas'!$A:$AY,D22,FALSE)</f>
        <v>64.47</v>
      </c>
      <c r="E27" s="7">
        <f>VLOOKUP($B27,'HAVER - UK Gas'!$A:$AY,E22,FALSE)</f>
        <v>64.209999999999994</v>
      </c>
      <c r="F27" s="7">
        <f>VLOOKUP($B27,'HAVER - UK Gas'!$A:$AY,F22,FALSE)</f>
        <v>65.34</v>
      </c>
      <c r="G27" s="7">
        <f>VLOOKUP($B27,'HAVER - UK Gas'!$A:$AY,G22,FALSE)</f>
        <v>68.459999999999994</v>
      </c>
      <c r="H27" s="7">
        <f>VLOOKUP($B27,'HAVER - UK Gas'!$A:$AY,H22,FALSE)</f>
        <v>69.52</v>
      </c>
      <c r="I27" s="7">
        <f>VLOOKUP($B27,'HAVER - UK Gas'!$A:$AY,I22,FALSE)</f>
        <v>78.86</v>
      </c>
      <c r="J27" s="7">
        <f>VLOOKUP($B27,'HAVER - UK Gas'!$A:$AY,J22,FALSE)</f>
        <v>83.77</v>
      </c>
      <c r="K27" s="7">
        <f>VLOOKUP($B27,'HAVER - UK Gas'!$A:$AY,K22,FALSE)</f>
        <v>85.12</v>
      </c>
      <c r="L27" s="7">
        <f>VLOOKUP($B27,'HAVER - UK Gas'!$A:$AY,L22,FALSE)</f>
        <v>85.02</v>
      </c>
      <c r="M27" s="7">
        <f>VLOOKUP($B27,'HAVER - UK Gas'!$A:$AY,M22,FALSE)</f>
        <v>81.87</v>
      </c>
      <c r="N27" s="7">
        <f>VLOOKUP($B27,'HAVER - UK Gas'!$A:$AY,N22,FALSE)</f>
        <v>78.16</v>
      </c>
      <c r="O27" s="7">
        <f>VLOOKUP($B27,'HAVER - UK Gas'!$A:$AY,O22,FALSE)</f>
        <v>74.86</v>
      </c>
      <c r="P27" s="7">
        <f>VLOOKUP($B27,'HAVER - UK Gas'!$A:$AY,P22,FALSE)</f>
        <v>71.86</v>
      </c>
      <c r="Q27" s="7">
        <f>VLOOKUP($B27,'HAVER - UK Gas'!$A:$AY,Q22,FALSE)</f>
        <v>71.86</v>
      </c>
      <c r="R27" s="7">
        <f>VLOOKUP($B27,'HAVER - UK Gas'!$A:$AY,R22,FALSE)</f>
        <v>73.17</v>
      </c>
      <c r="S27" s="7">
        <f>VLOOKUP($B27,'HAVER - UK Gas'!$A:$AY,S22,FALSE)</f>
        <v>75.58</v>
      </c>
      <c r="T27" s="7">
        <f>VLOOKUP($B27,'HAVER - UK Gas'!$A:$AY,T22,FALSE)</f>
        <v>78.66</v>
      </c>
      <c r="U27" s="7">
        <f>VLOOKUP($B27,'HAVER - UK Gas'!$A:$AY,U22,FALSE)</f>
        <v>81.17</v>
      </c>
      <c r="V27" s="7">
        <f>VLOOKUP($B27,'HAVER - UK Gas'!$A:$AY,V22,FALSE)</f>
        <v>84.11</v>
      </c>
      <c r="W27" s="7">
        <f>VLOOKUP($B27,'HAVER - UK Gas'!$A:$AY,W22,FALSE)</f>
        <v>86.89</v>
      </c>
      <c r="X27" s="7">
        <f>VLOOKUP($B27,'HAVER - UK Gas'!$A:$AY,X22,FALSE)</f>
        <v>88.86</v>
      </c>
      <c r="Y27" s="7">
        <f>VLOOKUP($B27,'HAVER - UK Gas'!$A:$AY,Y22,FALSE)</f>
        <v>82.45</v>
      </c>
      <c r="Z27" s="7">
        <f>VLOOKUP($B27,'HAVER - UK Gas'!$A:$AY,Z22,FALSE)</f>
        <v>71.92</v>
      </c>
      <c r="AA27" s="7">
        <f>VLOOKUP($B27,'HAVER - UK Gas'!$A:$AY,AA22,FALSE)</f>
        <v>68.42</v>
      </c>
      <c r="AB27" s="7">
        <f>VLOOKUP($B27,'HAVER - UK Gas'!$A:$AY,AB22,FALSE)</f>
        <v>65.52</v>
      </c>
      <c r="AC27" s="7">
        <f>VLOOKUP($B27,'HAVER - UK Gas'!$A:$AY,AC22,FALSE)</f>
        <v>66.14</v>
      </c>
      <c r="AD27" s="7">
        <f>VLOOKUP($B27,'HAVER - UK Gas'!$A:$AY,AD22,FALSE)</f>
        <v>66.489999999999995</v>
      </c>
      <c r="AE27" s="7">
        <f>VLOOKUP($B27,'HAVER - UK Gas'!$A:$AY,AE22,FALSE)</f>
        <v>68.47</v>
      </c>
      <c r="AF27" s="7">
        <f>VLOOKUP($B27,'HAVER - UK Gas'!$A:$AY,AF22,FALSE)</f>
        <v>71.97</v>
      </c>
      <c r="AG27" s="7">
        <f>VLOOKUP($B27,'HAVER - UK Gas'!$A:$AY,AG22,FALSE)</f>
        <v>75.31</v>
      </c>
      <c r="AH27" s="7">
        <f>VLOOKUP($B27,'HAVER - UK Gas'!$A:$AY,AH22,FALSE)</f>
        <v>78.55</v>
      </c>
      <c r="AI27" s="7">
        <f>VLOOKUP($B27,'HAVER - UK Gas'!$A:$AY,AI22,FALSE)</f>
        <v>80.760000000000005</v>
      </c>
      <c r="AJ27" s="7">
        <f>VLOOKUP($B27,'HAVER - UK Gas'!$A:$AY,AJ22,FALSE)</f>
        <v>80.209999999999994</v>
      </c>
      <c r="AK27" s="7">
        <f>VLOOKUP($B27,'HAVER - UK Gas'!$A:$AY,AK22,FALSE)</f>
        <v>77.77</v>
      </c>
      <c r="AL27" s="7">
        <f>VLOOKUP($B27,'HAVER - UK Gas'!$A:$AY,AL22,FALSE)</f>
        <v>74.27</v>
      </c>
      <c r="AM27" s="7">
        <f>VLOOKUP($B27,'HAVER - UK Gas'!$A:$AY,AM22,FALSE)</f>
        <v>71.180000000000007</v>
      </c>
      <c r="AN27" s="7">
        <f>VLOOKUP($B27,'HAVER - UK Gas'!$A:$AY,AN22,FALSE)</f>
        <v>67.62</v>
      </c>
      <c r="AO27" s="7">
        <f>VLOOKUP($B27,'HAVER - UK Gas'!$A:$AY,AO22,FALSE)</f>
        <v>63.55</v>
      </c>
      <c r="AP27" s="7">
        <f>VLOOKUP($B27,'HAVER - UK Gas'!$A:$AY,AP22,FALSE)</f>
        <v>64.31</v>
      </c>
      <c r="AQ27" s="7">
        <f>VLOOKUP($B27,'HAVER - UK Gas'!$A:$AY,AQ22,FALSE)</f>
        <v>67.42</v>
      </c>
      <c r="AR27" s="7">
        <f>VLOOKUP($B27,'HAVER - UK Gas'!$A:$AY,AR22,FALSE)</f>
        <v>72.02</v>
      </c>
      <c r="AS27" s="7">
        <f>VLOOKUP($B27,'HAVER - UK Gas'!$A:$AY,AS22,FALSE)</f>
        <v>75.709999999999994</v>
      </c>
      <c r="AT27" s="7">
        <f>VLOOKUP($B27,'HAVER - UK Gas'!$A:$AY,AT22,FALSE)</f>
        <v>79.75</v>
      </c>
      <c r="AU27" s="7">
        <f>VLOOKUP($B27,'HAVER - UK Gas'!$A:$AY,AU22,FALSE)</f>
        <v>85.15</v>
      </c>
      <c r="AV27" s="7">
        <f>VLOOKUP($B27,'HAVER - UK Gas'!$A:$AY,AV22,FALSE)</f>
        <v>86.06</v>
      </c>
      <c r="AW27" s="7">
        <f>VLOOKUP($B27,'HAVER - UK Gas'!$A:$AY,AW22,FALSE)</f>
        <v>83.8</v>
      </c>
      <c r="AX27" s="7">
        <f>VLOOKUP($B27,'HAVER - UK Gas'!$A:$AY,AX22,FALSE)</f>
        <v>78.099999999999994</v>
      </c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M27" s="18">
        <f>B27</f>
        <v>45384</v>
      </c>
      <c r="BN27" s="7">
        <f>VLOOKUP($BM27,'HAVER - UK Electricity'!$A:$AY,BN22,FALSE)</f>
        <v>55.65</v>
      </c>
      <c r="BO27" s="7">
        <f>VLOOKUP($BM27,'HAVER - UK Electricity'!$A:$AY,BO22,FALSE)</f>
        <v>57.85</v>
      </c>
      <c r="BP27" s="7">
        <f>VLOOKUP($BM27,'HAVER - UK Electricity'!$A:$AY,BP22,FALSE)</f>
        <v>59.65</v>
      </c>
      <c r="BQ27" s="7">
        <f>VLOOKUP($BM27,'HAVER - UK Electricity'!$A:$AY,BQ22,FALSE)</f>
        <v>60.45</v>
      </c>
      <c r="BR27" s="7">
        <f>VLOOKUP($BM27,'HAVER - UK Electricity'!$A:$AY,BR22,FALSE)</f>
        <v>62.75</v>
      </c>
      <c r="BS27" s="7">
        <f>VLOOKUP($BM27,'HAVER - UK Electricity'!$A:$AY,BS22,FALSE)</f>
        <v>68.45</v>
      </c>
      <c r="BT27" s="7">
        <f>VLOOKUP($BM27,'HAVER - UK Electricity'!$A:$AY,BT22,FALSE)</f>
        <v>73.3</v>
      </c>
      <c r="BU27" s="7">
        <f>VLOOKUP($BM27,'HAVER - UK Electricity'!$A:$AY,BU22,FALSE)</f>
        <v>74.599999999999994</v>
      </c>
      <c r="BV27" s="7">
        <f>VLOOKUP($BM27,'HAVER - UK Electricity'!$A:$AY,BV22,FALSE)</f>
        <v>79.05</v>
      </c>
      <c r="BW27" s="7">
        <f>VLOOKUP($BM27,'HAVER - UK Electricity'!$A:$AY,BW22,FALSE)</f>
        <v>79.05</v>
      </c>
      <c r="BX27" s="7">
        <f>VLOOKUP($BM27,'HAVER - UK Electricity'!$A:$AY,BX22,FALSE)</f>
        <v>74.150000000000006</v>
      </c>
      <c r="BY27" s="7">
        <f>VLOOKUP($BM27,'HAVER - UK Electricity'!$A:$AY,BY22,FALSE)</f>
        <v>68.150000000000006</v>
      </c>
      <c r="BZ27" s="7">
        <f>VLOOKUP($BM27,'HAVER - UK Electricity'!$A:$AY,BZ22,FALSE)</f>
        <v>66.150000000000006</v>
      </c>
      <c r="CA27" s="7">
        <f>VLOOKUP($BM27,'HAVER - UK Electricity'!$A:$AY,CA22,FALSE)</f>
        <v>65.45</v>
      </c>
      <c r="CB27" s="7">
        <f>VLOOKUP($BM27,'HAVER - UK Electricity'!$A:$AY,CB22,FALSE)</f>
        <v>64.099999999999994</v>
      </c>
      <c r="CC27" s="7">
        <f>VLOOKUP($BM27,'HAVER - UK Electricity'!$A:$AY,CC22,FALSE)</f>
        <v>64.05</v>
      </c>
      <c r="CD27" s="7">
        <f>VLOOKUP($BM27,'HAVER - UK Electricity'!$A:$AY,CD22,FALSE)</f>
        <v>66.8</v>
      </c>
      <c r="CE27" s="7">
        <f>VLOOKUP($BM27,'HAVER - UK Electricity'!$A:$AY,CE22,FALSE)</f>
        <v>74.5</v>
      </c>
      <c r="CF27" s="7">
        <f>VLOOKUP($BM27,'HAVER - UK Electricity'!$A:$AY,CF22,FALSE)</f>
        <v>76.95</v>
      </c>
      <c r="CG27" s="7">
        <f>VLOOKUP($BM27,'HAVER - UK Electricity'!$A:$AY,CG22,FALSE)</f>
        <v>77.25</v>
      </c>
      <c r="CH27" s="7">
        <f>VLOOKUP($BM27,'HAVER - UK Electricity'!$A:$AY,CH22,FALSE)</f>
        <v>77.150000000000006</v>
      </c>
      <c r="CI27" s="7">
        <f>VLOOKUP($BM27,'HAVER - UK Electricity'!$A:$AY,CI22,FALSE)</f>
        <v>76.599999999999994</v>
      </c>
      <c r="CJ27" s="7">
        <f>VLOOKUP($BM27,'HAVER - UK Electricity'!$A:$AY,CJ22,FALSE)</f>
        <v>73.5</v>
      </c>
      <c r="CK27" s="7">
        <f>VLOOKUP($BM27,'HAVER - UK Electricity'!$A:$AY,CK22,FALSE)</f>
        <v>65.05</v>
      </c>
      <c r="CL27" s="7">
        <f>VLOOKUP($BM27,'HAVER - UK Electricity'!$A:$AY,CL22,FALSE)</f>
        <v>62.4</v>
      </c>
      <c r="CM27" s="7">
        <f>VLOOKUP($BM27,'HAVER - UK Electricity'!$A:$AY,CM22,FALSE)</f>
        <v>62.25</v>
      </c>
      <c r="CN27" s="7">
        <f>VLOOKUP($BM27,'HAVER - UK Electricity'!$A:$AY,CN22,FALSE)</f>
        <v>62.5</v>
      </c>
      <c r="CO27" s="7">
        <f>VLOOKUP($BM27,'HAVER - UK Electricity'!$A:$AY,CO22,FALSE)</f>
        <v>62.9</v>
      </c>
      <c r="CP27" s="7">
        <f>VLOOKUP($BM27,'HAVER - UK Electricity'!$A:$AY,CP22,FALSE)</f>
        <v>64.650000000000006</v>
      </c>
      <c r="CQ27" s="7">
        <f>VLOOKUP($BM27,'HAVER - UK Electricity'!$A:$AY,CQ22,FALSE)</f>
        <v>69.400000000000006</v>
      </c>
      <c r="CR27" s="7">
        <f>VLOOKUP($BM27,'HAVER - UK Electricity'!$A:$AY,CR22,FALSE)</f>
        <v>70.900000000000006</v>
      </c>
      <c r="CS27" s="7">
        <f>VLOOKUP($BM27,'HAVER - UK Electricity'!$A:$AY,CS22,FALSE)</f>
        <v>71.05</v>
      </c>
      <c r="CT27" s="7">
        <f>VLOOKUP($BM27,'HAVER - UK Electricity'!$A:$AY,CT22,FALSE)</f>
        <v>70.95</v>
      </c>
      <c r="CU27" s="7">
        <f>VLOOKUP($BM27,'HAVER - UK Electricity'!$A:$AY,CU22,FALSE)</f>
        <v>70.7</v>
      </c>
      <c r="CV27" s="7">
        <f>VLOOKUP($BM27,'HAVER - UK Electricity'!$A:$AY,CV22,FALSE)</f>
        <v>69.400000000000006</v>
      </c>
      <c r="CW27" s="7">
        <f>VLOOKUP($BM27,'HAVER - UK Electricity'!$A:$AY,CW22,FALSE)</f>
        <v>65.849999999999994</v>
      </c>
      <c r="CX27" s="7">
        <f>VLOOKUP($BM27,'HAVER - UK Electricity'!$A:$AY,CX22,FALSE)</f>
        <v>64.7</v>
      </c>
      <c r="CY27" s="7">
        <f>VLOOKUP($BM27,'HAVER - UK Electricity'!$A:$AY,CY22,FALSE)</f>
        <v>64.55</v>
      </c>
      <c r="CZ27" s="7">
        <f>VLOOKUP($BM27,'HAVER - UK Electricity'!$A:$AY,CZ22,FALSE)</f>
        <v>64.55</v>
      </c>
      <c r="DA27" s="7">
        <f>VLOOKUP($BM27,'HAVER - UK Electricity'!$A:$AY,DA22,FALSE)</f>
        <v>65.05</v>
      </c>
      <c r="DB27" s="7">
        <f>VLOOKUP($BM27,'HAVER - UK Electricity'!$A:$AY,DB22,FALSE)</f>
        <v>68.099999999999994</v>
      </c>
      <c r="DC27" s="7">
        <f>VLOOKUP($BM27,'HAVER - UK Electricity'!$A:$AY,DC22,FALSE)</f>
        <v>76.650000000000006</v>
      </c>
      <c r="DD27" s="7">
        <f>VLOOKUP($BM27,'HAVER - UK Electricity'!$A:$AY,DD22,FALSE)</f>
        <v>79.400000000000006</v>
      </c>
      <c r="DE27" s="7">
        <f>VLOOKUP($BM27,'HAVER - UK Electricity'!$A:$AY,DE22,FALSE)</f>
        <v>79.8</v>
      </c>
      <c r="DF27" s="7">
        <f>VLOOKUP($BM27,'HAVER - UK Electricity'!$A:$AY,DF22,FALSE)</f>
        <v>79.900000000000006</v>
      </c>
      <c r="DG27" s="7">
        <f>VLOOKUP($BM27,'HAVER - UK Electricity'!$A:$AY,DG22,FALSE)</f>
        <v>79.05</v>
      </c>
      <c r="DH27" s="7">
        <f>VLOOKUP($BM27,'HAVER - UK Electricity'!$A:$AY,DH22,FALSE)</f>
        <v>73.349999999999994</v>
      </c>
      <c r="DI27" s="7">
        <f>VLOOKUP($BM27,'HAVER - UK Electricity'!$A:$AY,DI22,FALSE)</f>
        <v>57.5</v>
      </c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</row>
    <row r="29" spans="2:125" x14ac:dyDescent="0.35">
      <c r="L29">
        <v>2023</v>
      </c>
    </row>
    <row r="30" spans="2:125" x14ac:dyDescent="0.35">
      <c r="D30" s="7">
        <f>AVERAGE(C27:I27)</f>
        <v>67.934285714285721</v>
      </c>
      <c r="K30" s="5">
        <f>A4</f>
        <v>45391</v>
      </c>
      <c r="L30" s="7" t="e">
        <f>AVERAGE(O4:Z4)</f>
        <v>#N/A</v>
      </c>
    </row>
    <row r="31" spans="2:125" x14ac:dyDescent="0.35">
      <c r="D31" s="7">
        <f>AVERAGE(J27:U27)</f>
        <v>78.424999999999997</v>
      </c>
      <c r="H31" s="7"/>
      <c r="K31" s="5">
        <f>A5</f>
        <v>45250</v>
      </c>
      <c r="L31" s="7" t="e">
        <f>AVERAGE(O5:Z5)</f>
        <v>#N/A</v>
      </c>
    </row>
    <row r="32" spans="2:125" x14ac:dyDescent="0.35">
      <c r="D32">
        <f>32/140</f>
        <v>0.22857142857142856</v>
      </c>
      <c r="H32" s="7"/>
      <c r="K32" s="5">
        <f>A6</f>
        <v>45384</v>
      </c>
      <c r="L32" s="7" t="e">
        <f>AVERAGE(R6:Z6)</f>
        <v>#N/A</v>
      </c>
      <c r="M32" t="e">
        <f>100*((L32/L31)-1)</f>
        <v>#N/A</v>
      </c>
      <c r="N32" t="e">
        <f>100*((L32/L30)-1)</f>
        <v>#N/A</v>
      </c>
    </row>
    <row r="33" spans="2:64" x14ac:dyDescent="0.35">
      <c r="H33" s="7"/>
    </row>
    <row r="34" spans="2:64" x14ac:dyDescent="0.35">
      <c r="Q34">
        <v>327</v>
      </c>
      <c r="R34">
        <v>327</v>
      </c>
      <c r="S34">
        <v>327</v>
      </c>
      <c r="T34">
        <v>327</v>
      </c>
      <c r="U34">
        <v>327</v>
      </c>
      <c r="V34">
        <v>327</v>
      </c>
      <c r="W34">
        <v>327</v>
      </c>
      <c r="X34">
        <v>327</v>
      </c>
      <c r="Y34">
        <v>327</v>
      </c>
      <c r="Z34">
        <v>327</v>
      </c>
      <c r="AA34">
        <v>327</v>
      </c>
      <c r="AB34">
        <v>327</v>
      </c>
      <c r="AC34">
        <v>327</v>
      </c>
      <c r="AD34">
        <v>327</v>
      </c>
      <c r="AE34">
        <v>327</v>
      </c>
      <c r="AF34">
        <v>327</v>
      </c>
      <c r="AG34">
        <v>327</v>
      </c>
      <c r="AH34">
        <v>327</v>
      </c>
      <c r="AI34">
        <v>327</v>
      </c>
      <c r="AJ34">
        <v>327</v>
      </c>
      <c r="AK34">
        <v>327</v>
      </c>
      <c r="AL34">
        <v>327</v>
      </c>
      <c r="AM34">
        <v>327</v>
      </c>
      <c r="AN34">
        <v>327</v>
      </c>
      <c r="AO34">
        <v>327</v>
      </c>
      <c r="AP34">
        <v>327</v>
      </c>
      <c r="AQ34">
        <v>327</v>
      </c>
      <c r="AR34">
        <v>327</v>
      </c>
      <c r="AS34">
        <v>327</v>
      </c>
      <c r="AT34">
        <v>327</v>
      </c>
      <c r="AU34">
        <v>327</v>
      </c>
      <c r="AV34">
        <v>327</v>
      </c>
      <c r="AW34">
        <v>327</v>
      </c>
      <c r="AX34">
        <v>327</v>
      </c>
      <c r="AY34">
        <v>327</v>
      </c>
      <c r="AZ34">
        <v>327</v>
      </c>
      <c r="BA34">
        <v>327</v>
      </c>
      <c r="BB34">
        <v>327</v>
      </c>
      <c r="BC34">
        <v>327</v>
      </c>
      <c r="BD34">
        <v>327</v>
      </c>
      <c r="BE34">
        <v>327</v>
      </c>
      <c r="BF34">
        <v>327</v>
      </c>
      <c r="BG34">
        <v>327</v>
      </c>
      <c r="BH34">
        <v>327</v>
      </c>
      <c r="BI34">
        <v>327</v>
      </c>
      <c r="BJ34">
        <v>327</v>
      </c>
      <c r="BL34">
        <v>327</v>
      </c>
    </row>
    <row r="35" spans="2:64" x14ac:dyDescent="0.35">
      <c r="B35" t="s">
        <v>2762</v>
      </c>
      <c r="C35">
        <v>48.678800000000003</v>
      </c>
      <c r="D35">
        <f>C35</f>
        <v>48.678800000000003</v>
      </c>
      <c r="E35">
        <f t="shared" ref="E35:AL35" si="396">D35</f>
        <v>48.678800000000003</v>
      </c>
      <c r="F35">
        <f t="shared" si="396"/>
        <v>48.678800000000003</v>
      </c>
      <c r="G35">
        <f t="shared" si="396"/>
        <v>48.678800000000003</v>
      </c>
      <c r="H35">
        <f t="shared" si="396"/>
        <v>48.678800000000003</v>
      </c>
      <c r="I35">
        <f t="shared" si="396"/>
        <v>48.678800000000003</v>
      </c>
      <c r="J35">
        <f t="shared" si="396"/>
        <v>48.678800000000003</v>
      </c>
      <c r="K35">
        <f t="shared" si="396"/>
        <v>48.678800000000003</v>
      </c>
      <c r="L35">
        <f t="shared" si="396"/>
        <v>48.678800000000003</v>
      </c>
      <c r="M35">
        <f t="shared" si="396"/>
        <v>48.678800000000003</v>
      </c>
      <c r="N35">
        <f t="shared" si="396"/>
        <v>48.678800000000003</v>
      </c>
      <c r="O35">
        <f t="shared" si="396"/>
        <v>48.678800000000003</v>
      </c>
      <c r="P35">
        <f t="shared" si="396"/>
        <v>48.678800000000003</v>
      </c>
      <c r="Q35">
        <f t="shared" si="396"/>
        <v>48.678800000000003</v>
      </c>
      <c r="R35">
        <f t="shared" si="396"/>
        <v>48.678800000000003</v>
      </c>
      <c r="S35">
        <f t="shared" si="396"/>
        <v>48.678800000000003</v>
      </c>
      <c r="T35">
        <f t="shared" si="396"/>
        <v>48.678800000000003</v>
      </c>
      <c r="U35">
        <f t="shared" si="396"/>
        <v>48.678800000000003</v>
      </c>
      <c r="V35">
        <f t="shared" si="396"/>
        <v>48.678800000000003</v>
      </c>
      <c r="W35">
        <f t="shared" si="396"/>
        <v>48.678800000000003</v>
      </c>
      <c r="X35">
        <f t="shared" si="396"/>
        <v>48.678800000000003</v>
      </c>
      <c r="Y35">
        <f t="shared" si="396"/>
        <v>48.678800000000003</v>
      </c>
      <c r="Z35">
        <f t="shared" si="396"/>
        <v>48.678800000000003</v>
      </c>
      <c r="AA35">
        <f t="shared" si="396"/>
        <v>48.678800000000003</v>
      </c>
      <c r="AB35">
        <f t="shared" si="396"/>
        <v>48.678800000000003</v>
      </c>
      <c r="AC35">
        <f t="shared" si="396"/>
        <v>48.678800000000003</v>
      </c>
      <c r="AD35">
        <f t="shared" si="396"/>
        <v>48.678800000000003</v>
      </c>
      <c r="AE35">
        <f t="shared" si="396"/>
        <v>48.678800000000003</v>
      </c>
      <c r="AF35">
        <f t="shared" si="396"/>
        <v>48.678800000000003</v>
      </c>
      <c r="AG35">
        <f t="shared" si="396"/>
        <v>48.678800000000003</v>
      </c>
      <c r="AH35">
        <f t="shared" si="396"/>
        <v>48.678800000000003</v>
      </c>
      <c r="AI35">
        <f t="shared" si="396"/>
        <v>48.678800000000003</v>
      </c>
      <c r="AJ35">
        <f t="shared" si="396"/>
        <v>48.678800000000003</v>
      </c>
      <c r="AK35">
        <f t="shared" si="396"/>
        <v>48.678800000000003</v>
      </c>
      <c r="AL35">
        <f t="shared" si="396"/>
        <v>48.678800000000003</v>
      </c>
      <c r="AM35">
        <f t="shared" ref="AM35" si="397">AL35</f>
        <v>48.678800000000003</v>
      </c>
      <c r="AN35">
        <f t="shared" ref="AN35" si="398">AM35</f>
        <v>48.678800000000003</v>
      </c>
      <c r="AO35">
        <f t="shared" ref="AO35" si="399">AN35</f>
        <v>48.678800000000003</v>
      </c>
      <c r="AP35">
        <f t="shared" ref="AP35" si="400">AO35</f>
        <v>48.678800000000003</v>
      </c>
      <c r="AQ35">
        <f t="shared" ref="AQ35" si="401">AP35</f>
        <v>48.678800000000003</v>
      </c>
      <c r="AR35">
        <f t="shared" ref="AR35" si="402">AQ35</f>
        <v>48.678800000000003</v>
      </c>
      <c r="AS35">
        <f t="shared" ref="AS35" si="403">AR35</f>
        <v>48.678800000000003</v>
      </c>
      <c r="AT35">
        <f t="shared" ref="AT35" si="404">AS35</f>
        <v>48.678800000000003</v>
      </c>
      <c r="AU35">
        <f t="shared" ref="AU35" si="405">AT35</f>
        <v>48.678800000000003</v>
      </c>
      <c r="AV35">
        <f t="shared" ref="AV35" si="406">AU35</f>
        <v>48.678800000000003</v>
      </c>
      <c r="AW35">
        <f t="shared" ref="AW35" si="407">AV35</f>
        <v>48.678800000000003</v>
      </c>
      <c r="AX35">
        <f t="shared" ref="AX35" si="408">AW35</f>
        <v>48.678800000000003</v>
      </c>
      <c r="AY35">
        <f t="shared" ref="AY35" si="409">AX35</f>
        <v>48.678800000000003</v>
      </c>
      <c r="AZ35">
        <f t="shared" ref="AZ35" si="410">AY35</f>
        <v>48.678800000000003</v>
      </c>
      <c r="BA35">
        <f t="shared" ref="BA35" si="411">AZ35</f>
        <v>48.678800000000003</v>
      </c>
      <c r="BB35">
        <f t="shared" ref="BB35" si="412">BA35</f>
        <v>48.678800000000003</v>
      </c>
      <c r="BC35">
        <f t="shared" ref="BC35" si="413">BB35</f>
        <v>48.678800000000003</v>
      </c>
      <c r="BD35">
        <f t="shared" ref="BD35" si="414">BC35</f>
        <v>48.678800000000003</v>
      </c>
      <c r="BE35">
        <f t="shared" ref="BE35" si="415">BD35</f>
        <v>48.678800000000003</v>
      </c>
      <c r="BF35">
        <f t="shared" ref="BF35" si="416">BE35</f>
        <v>48.678800000000003</v>
      </c>
      <c r="BG35">
        <f t="shared" ref="BG35" si="417">BF35</f>
        <v>48.678800000000003</v>
      </c>
      <c r="BH35">
        <f t="shared" ref="BH35" si="418">BG35</f>
        <v>48.678800000000003</v>
      </c>
      <c r="BI35">
        <f t="shared" ref="BI35" si="419">BH35</f>
        <v>48.678800000000003</v>
      </c>
      <c r="BJ35">
        <f>AL35</f>
        <v>48.678800000000003</v>
      </c>
      <c r="BL35">
        <f>BJ35</f>
        <v>48.678800000000003</v>
      </c>
    </row>
    <row r="38" spans="2:64" x14ac:dyDescent="0.35">
      <c r="B38" t="s">
        <v>2777</v>
      </c>
    </row>
    <row r="39" spans="2:64" x14ac:dyDescent="0.35">
      <c r="B39" s="5">
        <f>B13</f>
        <v>45391</v>
      </c>
      <c r="C39" s="7">
        <f>AVERAGE(H13:S13)</f>
        <v>82.57083333333334</v>
      </c>
      <c r="D39" s="10">
        <f>100*((C41/$C$39)-1)</f>
        <v>-10.23061008225261</v>
      </c>
    </row>
    <row r="40" spans="2:64" x14ac:dyDescent="0.35">
      <c r="B40" s="5">
        <f>B20</f>
        <v>45250</v>
      </c>
      <c r="C40" s="7">
        <f>AVERAGE(E20:P20)</f>
        <v>123.015</v>
      </c>
      <c r="D40" s="10">
        <f>100*((C41/$C$40)-1)</f>
        <v>-39.744475605955913</v>
      </c>
    </row>
    <row r="41" spans="2:64" x14ac:dyDescent="0.35">
      <c r="B41" s="5">
        <f>B27</f>
        <v>45384</v>
      </c>
      <c r="C41" s="7">
        <f>AVERAGE(C27:N27)</f>
        <v>74.123333333333335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5FB2-3CA8-4D58-93E3-00DCE0E568C8}">
  <dimension ref="A1:AA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3" sqref="C13"/>
    </sheetView>
  </sheetViews>
  <sheetFormatPr defaultRowHeight="14.5" x14ac:dyDescent="0.35"/>
  <cols>
    <col min="1" max="1" width="12.1796875" bestFit="1" customWidth="1"/>
    <col min="2" max="2" width="16.54296875" bestFit="1" customWidth="1"/>
    <col min="3" max="6" width="16.54296875" customWidth="1"/>
    <col min="7" max="7" width="2.7265625" customWidth="1"/>
    <col min="8" max="8" width="15.7265625" hidden="1" customWidth="1"/>
    <col min="9" max="9" width="15.7265625" style="6" hidden="1" customWidth="1"/>
    <col min="10" max="12" width="15.7265625" hidden="1" customWidth="1"/>
    <col min="13" max="13" width="2.7265625" hidden="1" customWidth="1"/>
    <col min="14" max="14" width="15.7265625" hidden="1" customWidth="1"/>
    <col min="15" max="15" width="15.7265625" style="6" hidden="1" customWidth="1"/>
    <col min="16" max="18" width="15.7265625" hidden="1" customWidth="1"/>
  </cols>
  <sheetData>
    <row r="1" spans="1:27" x14ac:dyDescent="0.35">
      <c r="A1" s="6" t="s">
        <v>1592</v>
      </c>
      <c r="B1" s="6"/>
      <c r="C1" s="6"/>
      <c r="D1" s="6"/>
      <c r="E1" s="6"/>
      <c r="F1" s="6"/>
    </row>
    <row r="2" spans="1:27" x14ac:dyDescent="0.35">
      <c r="A2" s="6" t="s">
        <v>1591</v>
      </c>
      <c r="B2" s="6"/>
      <c r="C2" s="6"/>
      <c r="D2" s="6"/>
      <c r="E2" s="6"/>
      <c r="F2" s="6"/>
      <c r="I2" s="6" t="s">
        <v>1703</v>
      </c>
      <c r="N2" t="s">
        <v>1593</v>
      </c>
    </row>
    <row r="3" spans="1:27" s="4" customFormat="1" ht="29" x14ac:dyDescent="0.35">
      <c r="A3" s="11"/>
      <c r="B3" s="11"/>
      <c r="C3" s="11" t="s">
        <v>2293</v>
      </c>
      <c r="D3" s="11" t="s">
        <v>1593</v>
      </c>
      <c r="E3" s="11" t="s">
        <v>2742</v>
      </c>
      <c r="F3" s="11"/>
      <c r="G3" s="12"/>
      <c r="H3" s="12" t="str">
        <f>'Ofgem time series - Gas'!L3</f>
        <v>Delivery in next obsv window</v>
      </c>
      <c r="I3" s="20" t="str">
        <f>'Ofgem time series - Gas'!M3</f>
        <v>Delivery in next 2 obsv windows</v>
      </c>
      <c r="J3" s="12" t="str">
        <f>'Ofgem time series - Gas'!N3</f>
        <v>Average of 1st 6 contracts</v>
      </c>
      <c r="K3" s="12" t="str">
        <f>'Ofgem time series - Gas'!O3</f>
        <v>Average of 1st 3 contracts</v>
      </c>
      <c r="L3" s="12" t="str">
        <f>'Ofgem time series - Gas'!P3</f>
        <v>Average of 1st 12 contracts</v>
      </c>
      <c r="M3" s="12"/>
      <c r="N3" s="12" t="str">
        <f>H3</f>
        <v>Delivery in next obsv window</v>
      </c>
      <c r="O3" s="20" t="str">
        <f>I3</f>
        <v>Delivery in next 2 obsv windows</v>
      </c>
      <c r="P3" s="12" t="str">
        <f t="shared" ref="P3:R3" si="0">J3</f>
        <v>Average of 1st 6 contracts</v>
      </c>
      <c r="Q3" s="12" t="str">
        <f t="shared" si="0"/>
        <v>Average of 1st 3 contracts</v>
      </c>
      <c r="R3" s="12" t="str">
        <f t="shared" si="0"/>
        <v>Average of 1st 12 contracts</v>
      </c>
    </row>
    <row r="4" spans="1:27" x14ac:dyDescent="0.35">
      <c r="A4" s="5">
        <v>43374</v>
      </c>
      <c r="B4" s="5" t="s">
        <v>1605</v>
      </c>
      <c r="C4" s="46">
        <f>'Ofgem time series - Gas'!D4</f>
        <v>51.62069010416667</v>
      </c>
      <c r="D4" s="5"/>
      <c r="E4" s="5"/>
      <c r="F4" s="5"/>
      <c r="G4" s="7"/>
      <c r="H4" s="7">
        <f>'Ofgem time series - Gas'!L4</f>
        <v>58.117890625000015</v>
      </c>
      <c r="I4" s="8">
        <f>'Ofgem time series - Gas'!D4</f>
        <v>51.62069010416667</v>
      </c>
      <c r="J4" s="7">
        <f>'Ofgem time series - Gas'!N4</f>
        <v>52.593932291666661</v>
      </c>
      <c r="K4" s="7">
        <f>'Ofgem time series - Gas'!O4</f>
        <v>51.876328125000008</v>
      </c>
      <c r="L4" s="7">
        <f>'Ofgem time series - Gas'!P4</f>
        <v>53.852005208333324</v>
      </c>
      <c r="M4" s="7"/>
    </row>
    <row r="5" spans="1:27" x14ac:dyDescent="0.35">
      <c r="A5" s="5">
        <v>43556</v>
      </c>
      <c r="B5" s="5" t="s">
        <v>1601</v>
      </c>
      <c r="C5" s="46">
        <f>'Ofgem time series - Gas'!D133</f>
        <v>61.454583333333346</v>
      </c>
      <c r="D5" s="10">
        <f>100*((C5/C4)-1)</f>
        <v>19.050293999019807</v>
      </c>
      <c r="E5" s="10"/>
      <c r="F5" s="10"/>
      <c r="G5" s="7"/>
      <c r="H5" s="7">
        <f>'Ofgem time series - Gas'!L133</f>
        <v>57.399948717948725</v>
      </c>
      <c r="I5" s="8">
        <f>'Ofgem time series - Gas'!D133</f>
        <v>61.454583333333346</v>
      </c>
      <c r="J5" s="7">
        <f>'Ofgem time series - Gas'!N133</f>
        <v>66.425282051282025</v>
      </c>
      <c r="K5" s="7">
        <f>'Ofgem time series - Gas'!O133</f>
        <v>67.687948717948757</v>
      </c>
      <c r="L5" s="7">
        <f>'Ofgem time series - Gas'!P133</f>
        <v>62.908839743589752</v>
      </c>
      <c r="M5" s="7"/>
      <c r="N5" s="10">
        <f t="shared" ref="N5:O12" si="1">100*((H5/H4)-1)</f>
        <v>-1.235319966589532</v>
      </c>
      <c r="O5" s="21">
        <f t="shared" si="1"/>
        <v>19.050293999019807</v>
      </c>
      <c r="P5" s="10">
        <f t="shared" ref="P5:R5" si="2">100*((J5/J4)-1)</f>
        <v>26.298375415079779</v>
      </c>
      <c r="Q5" s="10">
        <f t="shared" si="2"/>
        <v>30.479452120916186</v>
      </c>
      <c r="R5" s="10">
        <f t="shared" si="2"/>
        <v>16.818007983581886</v>
      </c>
    </row>
    <row r="6" spans="1:27" x14ac:dyDescent="0.35">
      <c r="A6" s="5">
        <v>43739</v>
      </c>
      <c r="B6" s="5" t="s">
        <v>1604</v>
      </c>
      <c r="C6" s="46">
        <f>'Ofgem time series - Gas'!D265</f>
        <v>49.964960937499995</v>
      </c>
      <c r="D6" s="10">
        <f t="shared" ref="D6:D20" si="3">100*((C6/C5)-1)</f>
        <v>-18.696119593737947</v>
      </c>
      <c r="E6" s="10"/>
      <c r="F6" s="10"/>
      <c r="G6" s="7"/>
      <c r="H6" s="7">
        <f>'Ofgem time series - Gas'!L265</f>
        <v>54.237070312500002</v>
      </c>
      <c r="I6" s="8">
        <f>'Ofgem time series - Gas'!D265</f>
        <v>49.964960937499995</v>
      </c>
      <c r="J6" s="7">
        <f>'Ofgem time series - Gas'!N265</f>
        <v>40.876210937500026</v>
      </c>
      <c r="K6" s="7">
        <f>'Ofgem time series - Gas'!O265</f>
        <v>35.952734374999999</v>
      </c>
      <c r="L6" s="7">
        <f>'Ofgem time series - Gas'!P265</f>
        <v>47.103333333333346</v>
      </c>
      <c r="M6" s="7"/>
      <c r="N6" s="10">
        <f t="shared" si="1"/>
        <v>-5.5102460474145021</v>
      </c>
      <c r="O6" s="21">
        <f t="shared" si="1"/>
        <v>-18.696119593737947</v>
      </c>
      <c r="P6" s="10">
        <f t="shared" ref="P6:R12" si="4">100*((J6/J5)-1)</f>
        <v>-38.462871853607574</v>
      </c>
      <c r="Q6" s="10">
        <f t="shared" si="4"/>
        <v>-46.884585726164218</v>
      </c>
      <c r="R6" s="10">
        <f t="shared" si="4"/>
        <v>-25.124460210485676</v>
      </c>
    </row>
    <row r="7" spans="1:27" x14ac:dyDescent="0.35">
      <c r="A7" s="5">
        <v>43922</v>
      </c>
      <c r="B7" s="5" t="s">
        <v>1602</v>
      </c>
      <c r="C7" s="46">
        <f>'Ofgem time series - Gas'!D394</f>
        <v>43.834461538461547</v>
      </c>
      <c r="D7" s="10">
        <f t="shared" si="3"/>
        <v>-12.269597101670804</v>
      </c>
      <c r="E7" s="10"/>
      <c r="F7" s="10"/>
      <c r="G7" s="7"/>
      <c r="H7" s="7">
        <f>'Ofgem time series - Gas'!L394</f>
        <v>38.572205128205127</v>
      </c>
      <c r="I7" s="8">
        <f>'Ofgem time series - Gas'!D394</f>
        <v>43.834461538461547</v>
      </c>
      <c r="J7" s="7">
        <f>'Ofgem time series - Gas'!N394</f>
        <v>40.75879487179489</v>
      </c>
      <c r="K7" s="7">
        <f>'Ofgem time series - Gas'!O394</f>
        <v>39.061025641025644</v>
      </c>
      <c r="L7" s="7">
        <f>'Ofgem time series - Gas'!P394</f>
        <v>40.963653846153854</v>
      </c>
      <c r="M7" s="7"/>
      <c r="N7" s="10">
        <f t="shared" si="1"/>
        <v>-28.882211177775574</v>
      </c>
      <c r="O7" s="21">
        <f t="shared" si="1"/>
        <v>-12.269597101670804</v>
      </c>
      <c r="P7" s="10">
        <f t="shared" si="4"/>
        <v>-0.28724792003022026</v>
      </c>
      <c r="Q7" s="10">
        <f t="shared" si="4"/>
        <v>8.6454933680566448</v>
      </c>
      <c r="R7" s="10">
        <f t="shared" si="4"/>
        <v>-13.034490454701341</v>
      </c>
    </row>
    <row r="8" spans="1:27" x14ac:dyDescent="0.35">
      <c r="A8" s="5">
        <v>44105</v>
      </c>
      <c r="B8" s="5" t="s">
        <v>1606</v>
      </c>
      <c r="C8" s="46">
        <f>'Ofgem time series - Gas'!D526</f>
        <v>31.879748062015505</v>
      </c>
      <c r="D8" s="10">
        <f t="shared" si="3"/>
        <v>-27.272408641216337</v>
      </c>
      <c r="E8" s="10"/>
      <c r="F8" s="10"/>
      <c r="G8" s="7"/>
      <c r="H8" s="7">
        <f>'Ofgem time series - Gas'!L526</f>
        <v>33.354056847545216</v>
      </c>
      <c r="I8" s="8">
        <f>'Ofgem time series - Gas'!D526</f>
        <v>31.879748062015505</v>
      </c>
      <c r="J8" s="7">
        <f>'Ofgem time series - Gas'!N526</f>
        <v>21.573320413436694</v>
      </c>
      <c r="K8" s="7">
        <f>'Ofgem time series - Gas'!O526</f>
        <v>17.340594315245482</v>
      </c>
      <c r="L8" s="7">
        <f>'Ofgem time series - Gas'!P526</f>
        <v>27.530885012919903</v>
      </c>
      <c r="M8" s="7"/>
      <c r="N8" s="10">
        <f t="shared" si="1"/>
        <v>-13.528260215655251</v>
      </c>
      <c r="O8" s="21">
        <f t="shared" si="1"/>
        <v>-27.272408641216337</v>
      </c>
      <c r="P8" s="10">
        <f t="shared" si="4"/>
        <v>-47.070759865951182</v>
      </c>
      <c r="Q8" s="10">
        <f t="shared" si="4"/>
        <v>-55.606402979258377</v>
      </c>
      <c r="R8" s="10">
        <f t="shared" si="4"/>
        <v>-32.791920573499269</v>
      </c>
    </row>
    <row r="9" spans="1:27" x14ac:dyDescent="0.35">
      <c r="A9" s="5">
        <v>44287</v>
      </c>
      <c r="B9" s="5" t="s">
        <v>1603</v>
      </c>
      <c r="C9" s="46">
        <f>'Ofgem time series - Gas'!D656</f>
        <v>39.886015625000034</v>
      </c>
      <c r="D9" s="10">
        <f t="shared" si="3"/>
        <v>25.113961212648171</v>
      </c>
      <c r="E9" s="10"/>
      <c r="F9" s="10"/>
      <c r="G9" s="7"/>
      <c r="H9" s="7">
        <f>'Ofgem time series - Gas'!L656</f>
        <v>35.364140624999997</v>
      </c>
      <c r="I9" s="8">
        <f>'Ofgem time series - Gas'!D656</f>
        <v>39.886015625000034</v>
      </c>
      <c r="J9" s="7">
        <f>'Ofgem time series - Gas'!N656</f>
        <v>40.072500000000012</v>
      </c>
      <c r="K9" s="7">
        <f>'Ofgem time series - Gas'!O656</f>
        <v>40.781067708333346</v>
      </c>
      <c r="L9" s="7">
        <f>'Ofgem time series - Gas'!P656</f>
        <v>38.523463541666672</v>
      </c>
      <c r="M9" s="7"/>
      <c r="N9" s="10">
        <f t="shared" si="1"/>
        <v>6.0265046217390372</v>
      </c>
      <c r="O9" s="21">
        <f t="shared" si="1"/>
        <v>25.113961212648171</v>
      </c>
      <c r="P9" s="10">
        <f t="shared" si="4"/>
        <v>85.750265754368144</v>
      </c>
      <c r="Q9" s="10">
        <f t="shared" si="4"/>
        <v>135.17687437321277</v>
      </c>
      <c r="R9" s="10">
        <f t="shared" si="4"/>
        <v>39.928169848474141</v>
      </c>
    </row>
    <row r="10" spans="1:27" x14ac:dyDescent="0.35">
      <c r="A10" s="5">
        <v>44470</v>
      </c>
      <c r="B10" s="5" t="s">
        <v>1600</v>
      </c>
      <c r="C10" s="46">
        <f>'Ofgem time series - Gas'!D786</f>
        <v>56.897164082687311</v>
      </c>
      <c r="D10" s="10">
        <f t="shared" si="3"/>
        <v>42.649405289368914</v>
      </c>
      <c r="E10" s="10"/>
      <c r="F10" s="10"/>
      <c r="G10" s="7"/>
      <c r="H10" s="7">
        <f>'Ofgem time series - Gas'!L786</f>
        <v>67.489082687338509</v>
      </c>
      <c r="I10" s="8">
        <f>'Ofgem time series - Gas'!M786</f>
        <v>56.897164082687311</v>
      </c>
      <c r="J10" s="7">
        <f>'Ofgem time series - Gas'!N786</f>
        <v>61.473630490956083</v>
      </c>
      <c r="K10" s="7">
        <f>'Ofgem time series - Gas'!O786</f>
        <v>60.388552971576232</v>
      </c>
      <c r="L10" s="7">
        <f>'Ofgem time series - Gas'!P786</f>
        <v>60.638320413436681</v>
      </c>
      <c r="M10" s="7"/>
      <c r="N10" s="10">
        <f t="shared" si="1"/>
        <v>90.840443156784659</v>
      </c>
      <c r="O10" s="21">
        <f t="shared" si="1"/>
        <v>42.649405289368914</v>
      </c>
      <c r="P10" s="10">
        <f t="shared" si="4"/>
        <v>53.406027801999031</v>
      </c>
      <c r="Q10" s="10">
        <f t="shared" si="4"/>
        <v>48.079872266895606</v>
      </c>
      <c r="R10" s="10">
        <f t="shared" si="4"/>
        <v>57.406200893257562</v>
      </c>
      <c r="Z10" s="7"/>
    </row>
    <row r="11" spans="1:27" x14ac:dyDescent="0.35">
      <c r="A11" s="5">
        <v>44652</v>
      </c>
      <c r="B11" s="5" t="s">
        <v>1599</v>
      </c>
      <c r="C11" s="46">
        <f>'Ofgem time series - Gas'!D916</f>
        <v>127.26554071246824</v>
      </c>
      <c r="D11" s="10">
        <f t="shared" si="3"/>
        <v>123.67642177651636</v>
      </c>
      <c r="E11" s="10"/>
      <c r="F11" s="10"/>
      <c r="G11" s="7"/>
      <c r="H11" s="7">
        <f>'Ofgem time series - Gas'!L916</f>
        <v>125.21190839694658</v>
      </c>
      <c r="I11" s="8">
        <f>'Ofgem time series - Gas'!M916</f>
        <v>127.26554071246824</v>
      </c>
      <c r="J11" s="7">
        <f>'Ofgem time series - Gas'!N916</f>
        <v>184.32548346055964</v>
      </c>
      <c r="K11" s="7">
        <f>'Ofgem time series - Gas'!O916</f>
        <v>202.62437659033071</v>
      </c>
      <c r="L11" s="7">
        <f>'Ofgem time series - Gas'!P916</f>
        <v>155.2055152671756</v>
      </c>
      <c r="M11" s="7"/>
      <c r="N11" s="10">
        <f t="shared" si="1"/>
        <v>85.529130655138303</v>
      </c>
      <c r="O11" s="21">
        <f t="shared" si="1"/>
        <v>123.67642177651636</v>
      </c>
      <c r="P11" s="10">
        <f t="shared" si="4"/>
        <v>199.84479847448955</v>
      </c>
      <c r="Q11" s="10">
        <f t="shared" si="4"/>
        <v>235.53441276478711</v>
      </c>
      <c r="R11" s="10">
        <f t="shared" si="4"/>
        <v>155.95285985656031</v>
      </c>
      <c r="Z11" s="7"/>
      <c r="AA11" s="10"/>
    </row>
    <row r="12" spans="1:27" x14ac:dyDescent="0.35">
      <c r="A12" s="5">
        <v>44835</v>
      </c>
      <c r="B12" s="5" t="s">
        <v>2291</v>
      </c>
      <c r="C12" s="46">
        <f>'Ofgem time series - Gas'!D1047</f>
        <v>272.79471486505878</v>
      </c>
      <c r="D12" s="10">
        <f t="shared" si="3"/>
        <v>114.35080803324871</v>
      </c>
      <c r="E12" s="10"/>
      <c r="F12" s="10"/>
      <c r="G12" s="7"/>
      <c r="H12" s="7">
        <f>'Ofgem time series - Gas'!L1047</f>
        <v>304.25450704225352</v>
      </c>
      <c r="I12" s="8">
        <f>'Ofgem time series - Gas'!M1047</f>
        <v>267.03052816901391</v>
      </c>
      <c r="J12" s="7">
        <f>'Ofgem time series - Gas'!N1047</f>
        <v>285.59109154929575</v>
      </c>
      <c r="K12" s="7">
        <f>'Ofgem time series - Gas'!O1047</f>
        <v>268.53272300469479</v>
      </c>
      <c r="L12" s="7">
        <f>'Ofgem time series - Gas'!P1047</f>
        <v>273.89666079812207</v>
      </c>
      <c r="M12" s="7"/>
      <c r="N12" s="10">
        <f t="shared" si="1"/>
        <v>142.99166983199902</v>
      </c>
      <c r="O12" s="21">
        <f t="shared" si="1"/>
        <v>109.82154845223775</v>
      </c>
      <c r="P12" s="10">
        <f t="shared" si="4"/>
        <v>54.938474153197618</v>
      </c>
      <c r="Q12" s="10">
        <f t="shared" si="4"/>
        <v>32.527353087244101</v>
      </c>
      <c r="R12" s="10">
        <f t="shared" si="4"/>
        <v>76.473535960772935</v>
      </c>
      <c r="Z12" s="7"/>
      <c r="AA12" s="10"/>
    </row>
    <row r="13" spans="1:27" x14ac:dyDescent="0.35">
      <c r="A13" s="5">
        <v>44927</v>
      </c>
      <c r="B13" s="5" t="s">
        <v>2290</v>
      </c>
      <c r="C13" s="46">
        <f>'Ofgem time series - Gas'!D1190</f>
        <v>313.02309626148849</v>
      </c>
      <c r="D13" s="10">
        <f t="shared" si="3"/>
        <v>14.746759817663314</v>
      </c>
      <c r="E13" s="10"/>
      <c r="F13" s="10"/>
      <c r="H13" s="7">
        <f>'Ofgem time series - Gas'!R1190</f>
        <v>339.47651111111105</v>
      </c>
      <c r="I13" s="8">
        <f>'Ofgem time series - Gas'!S1190</f>
        <v>307.7859444444444</v>
      </c>
      <c r="J13" s="7">
        <f>'Ofgem time series - Gas'!T1190</f>
        <v>320.59664444444451</v>
      </c>
      <c r="K13" s="7">
        <f>'Ofgem time series - Gas'!U1190</f>
        <v>308.53275555555575</v>
      </c>
      <c r="L13" s="7">
        <f>'Ofgem time series - Gas'!V1190</f>
        <v>310.46952222222222</v>
      </c>
      <c r="N13" s="10">
        <f t="shared" ref="N13" si="5">100*((H13/H12)-1)</f>
        <v>11.576493775313601</v>
      </c>
      <c r="O13" s="21">
        <f t="shared" ref="O13" si="6">100*((I13/I12)-1)</f>
        <v>15.262455777953154</v>
      </c>
      <c r="P13" s="10">
        <f t="shared" ref="P13" si="7">100*((J13/J12)-1)</f>
        <v>12.257228579942048</v>
      </c>
      <c r="Q13" s="10">
        <f t="shared" ref="Q13" si="8">100*((K13/K12)-1)</f>
        <v>14.89577586794204</v>
      </c>
      <c r="R13" s="10">
        <f t="shared" ref="R13" si="9">100*((L13/L12)-1)</f>
        <v>13.352795655678506</v>
      </c>
    </row>
    <row r="14" spans="1:27" x14ac:dyDescent="0.35">
      <c r="A14" s="5">
        <v>45017</v>
      </c>
      <c r="B14" s="5" t="s">
        <v>2289</v>
      </c>
      <c r="C14" s="46">
        <f>'Ofgem time series - Gas'!D1254</f>
        <v>235.87418560606062</v>
      </c>
      <c r="D14" s="10">
        <f t="shared" si="3"/>
        <v>-24.64639561004801</v>
      </c>
      <c r="E14" s="10"/>
      <c r="F14" s="10"/>
      <c r="H14" s="7"/>
      <c r="I14" s="8"/>
      <c r="J14" s="7"/>
      <c r="K14" s="7"/>
      <c r="L14" s="7"/>
      <c r="N14" s="10"/>
      <c r="O14" s="21"/>
      <c r="P14" s="10"/>
      <c r="Q14" s="10"/>
      <c r="R14" s="10"/>
      <c r="T14" t="s">
        <v>2440</v>
      </c>
    </row>
    <row r="15" spans="1:27" x14ac:dyDescent="0.35">
      <c r="A15" s="5">
        <v>45108</v>
      </c>
      <c r="B15" s="5" t="s">
        <v>2288</v>
      </c>
      <c r="C15" s="46">
        <f>'Ofgem time series - Gas'!D1321</f>
        <v>136.17118117684782</v>
      </c>
      <c r="D15" s="10">
        <f t="shared" si="3"/>
        <v>-42.269570183372792</v>
      </c>
      <c r="E15" s="10"/>
      <c r="F15" s="10"/>
      <c r="H15" s="7"/>
      <c r="I15" s="8"/>
      <c r="J15" s="7"/>
      <c r="K15" s="7"/>
      <c r="L15" s="7"/>
      <c r="N15" s="10"/>
      <c r="O15" s="21"/>
      <c r="P15" s="10"/>
      <c r="Q15" s="10"/>
      <c r="R15" s="10"/>
      <c r="T15">
        <f>100*((C15/C12)-1)</f>
        <v>-50.08291079091962</v>
      </c>
    </row>
    <row r="16" spans="1:27" x14ac:dyDescent="0.35">
      <c r="A16" s="5">
        <v>45200</v>
      </c>
      <c r="B16" s="5" t="s">
        <v>2287</v>
      </c>
      <c r="C16" s="46">
        <f>'Ofgem time series - Gas'!D1385</f>
        <v>126.24610287490286</v>
      </c>
      <c r="D16" s="10">
        <f t="shared" si="3"/>
        <v>-7.2886775426109445</v>
      </c>
      <c r="E16" s="10"/>
      <c r="F16" s="10"/>
      <c r="H16" s="7"/>
      <c r="I16" s="8"/>
      <c r="J16" s="7"/>
      <c r="K16" s="7"/>
      <c r="L16" s="7"/>
      <c r="N16" s="10"/>
      <c r="O16" s="21"/>
      <c r="P16" s="10"/>
      <c r="Q16" s="10"/>
      <c r="R16" s="10"/>
    </row>
    <row r="17" spans="1:18" x14ac:dyDescent="0.35">
      <c r="A17" s="5">
        <v>45292</v>
      </c>
      <c r="B17" s="5" t="s">
        <v>2296</v>
      </c>
      <c r="C17" s="46">
        <f>'Ofgem time series - Gas'!D1451</f>
        <v>131.24127179487181</v>
      </c>
      <c r="D17" s="10">
        <f t="shared" si="3"/>
        <v>3.9566915779718492</v>
      </c>
      <c r="E17" s="10"/>
      <c r="H17" s="7"/>
      <c r="I17" s="8"/>
      <c r="J17" s="7"/>
      <c r="K17" s="7"/>
      <c r="L17" s="7"/>
      <c r="N17" s="10"/>
      <c r="O17" s="21"/>
      <c r="P17" s="10"/>
      <c r="Q17" s="10"/>
      <c r="R17" s="10"/>
    </row>
    <row r="18" spans="1:18" x14ac:dyDescent="0.35">
      <c r="A18" s="5">
        <v>45383</v>
      </c>
      <c r="B18" s="5" t="s">
        <v>2297</v>
      </c>
      <c r="C18" s="46">
        <f>'Ofgem time series - Gas'!D1516</f>
        <v>93.051018860479786</v>
      </c>
      <c r="D18" s="10">
        <f t="shared" si="3"/>
        <v>-29.099270688326484</v>
      </c>
      <c r="E18" s="10"/>
      <c r="F18" s="10"/>
      <c r="H18" s="7"/>
      <c r="I18" s="8"/>
      <c r="J18" s="7"/>
      <c r="K18" s="7"/>
      <c r="L18" s="7"/>
      <c r="N18" s="10"/>
      <c r="O18" s="21"/>
      <c r="P18" s="10"/>
      <c r="Q18" s="10"/>
      <c r="R18" s="10"/>
    </row>
    <row r="19" spans="1:18" x14ac:dyDescent="0.35">
      <c r="A19" s="5">
        <v>45474</v>
      </c>
      <c r="B19" s="5" t="s">
        <v>2298</v>
      </c>
      <c r="C19" s="46">
        <f>'Ofgem time series - Gas'!D1581</f>
        <v>78.677362926136382</v>
      </c>
      <c r="D19" s="10">
        <f t="shared" si="3"/>
        <v>-15.447069908922961</v>
      </c>
      <c r="E19" s="10"/>
      <c r="F19" s="10"/>
      <c r="H19" s="7"/>
      <c r="I19" s="8"/>
      <c r="J19" s="7"/>
      <c r="K19" s="7"/>
      <c r="L19" s="7"/>
      <c r="N19" s="10"/>
      <c r="O19" s="21"/>
      <c r="P19" s="10"/>
      <c r="Q19" s="10"/>
      <c r="R19" s="10"/>
    </row>
    <row r="20" spans="1:18" x14ac:dyDescent="0.35">
      <c r="A20" s="5">
        <v>45566</v>
      </c>
      <c r="B20" s="5" t="s">
        <v>2299</v>
      </c>
      <c r="C20" s="46">
        <f>'Ofgem time series - Gas'!D1646</f>
        <v>82.622000000000014</v>
      </c>
      <c r="D20" s="10">
        <f t="shared" si="3"/>
        <v>5.0136874536160114</v>
      </c>
      <c r="E20" s="10"/>
      <c r="F20" s="10"/>
      <c r="H20" s="7"/>
      <c r="I20" s="8"/>
      <c r="J20" s="7"/>
      <c r="K20" s="7"/>
      <c r="L20" s="7"/>
      <c r="N20" s="10"/>
      <c r="O20" s="21"/>
      <c r="P20" s="10"/>
      <c r="Q20" s="10"/>
      <c r="R20" s="10"/>
    </row>
    <row r="22" spans="1:18" x14ac:dyDescent="0.35">
      <c r="A22" s="6" t="s">
        <v>1607</v>
      </c>
      <c r="B22" s="6"/>
      <c r="C22" s="6"/>
      <c r="D22" s="6"/>
      <c r="E22" s="6"/>
      <c r="F22" s="6"/>
    </row>
    <row r="23" spans="1:18" x14ac:dyDescent="0.35">
      <c r="A23" s="6" t="s">
        <v>1591</v>
      </c>
      <c r="B23" s="6"/>
      <c r="C23" s="6"/>
      <c r="D23" s="6"/>
      <c r="E23" s="6"/>
      <c r="F23" s="6"/>
      <c r="N23" t="s">
        <v>1593</v>
      </c>
    </row>
    <row r="24" spans="1:18" ht="29" x14ac:dyDescent="0.35">
      <c r="A24" s="11"/>
      <c r="B24" s="11"/>
      <c r="C24" s="11" t="s">
        <v>2293</v>
      </c>
      <c r="D24" s="11" t="s">
        <v>1593</v>
      </c>
      <c r="E24" s="11" t="s">
        <v>2742</v>
      </c>
      <c r="F24" s="11"/>
      <c r="G24" s="12"/>
      <c r="H24" s="12" t="str">
        <f>'Ofgem time series - Electricity'!L3</f>
        <v>Delivery in next obsv window</v>
      </c>
      <c r="I24" s="20" t="str">
        <f>'Ofgem time series - Electricity'!M3</f>
        <v>Delivery in next 2 obsv windows</v>
      </c>
      <c r="J24" s="12" t="str">
        <f>'Ofgem time series - Electricity'!N3</f>
        <v>Average of 1st 6 contracts</v>
      </c>
      <c r="K24" s="12" t="str">
        <f>'Ofgem time series - Electricity'!O3</f>
        <v>Average of 1st 3 contracts</v>
      </c>
      <c r="L24" s="12" t="str">
        <f>'Ofgem time series - Electricity'!P3</f>
        <v>Average of 1st 12 contracts</v>
      </c>
      <c r="M24" s="12"/>
      <c r="N24" s="12" t="str">
        <f>H24</f>
        <v>Delivery in next obsv window</v>
      </c>
      <c r="O24" s="20" t="str">
        <f>I24</f>
        <v>Delivery in next 2 obsv windows</v>
      </c>
      <c r="P24" s="12" t="str">
        <f t="shared" ref="P24" si="10">J24</f>
        <v>Average of 1st 6 contracts</v>
      </c>
      <c r="Q24" s="12" t="str">
        <f t="shared" ref="Q24" si="11">K24</f>
        <v>Average of 1st 3 contracts</v>
      </c>
      <c r="R24" s="12" t="str">
        <f t="shared" ref="R24" si="12">L24</f>
        <v>Average of 1st 12 contracts</v>
      </c>
    </row>
    <row r="25" spans="1:18" x14ac:dyDescent="0.35">
      <c r="A25" s="5">
        <v>43374</v>
      </c>
      <c r="B25" s="5" t="s">
        <v>1605</v>
      </c>
      <c r="C25" s="46">
        <f>'Ofgem time series - Electricity'!D4</f>
        <v>50.970944010416652</v>
      </c>
      <c r="D25" s="5"/>
      <c r="E25" s="5"/>
      <c r="F25" s="5"/>
      <c r="G25" s="7"/>
      <c r="H25" s="7">
        <f>'Ofgem time series - Electricity'!L4</f>
        <v>56.119752604166678</v>
      </c>
      <c r="I25" s="8">
        <f>'Ofgem time series - Electricity'!D4</f>
        <v>50.970944010416652</v>
      </c>
      <c r="J25" s="7">
        <f>'Ofgem time series - Electricity'!N4</f>
        <v>50.49797169811319</v>
      </c>
      <c r="K25" s="7">
        <f>'Ofgem time series - Electricity'!O4</f>
        <v>50.097327044025164</v>
      </c>
      <c r="L25" s="7">
        <f>'Ofgem time series - Electricity'!P4</f>
        <v>51.749465408805015</v>
      </c>
      <c r="M25" s="7"/>
    </row>
    <row r="26" spans="1:18" x14ac:dyDescent="0.35">
      <c r="A26" s="5">
        <v>43556</v>
      </c>
      <c r="B26" s="5" t="s">
        <v>1601</v>
      </c>
      <c r="C26" s="46">
        <f>'Ofgem time series - Electricity'!D133</f>
        <v>59.758301282051249</v>
      </c>
      <c r="D26" s="10">
        <f>100*((C26/C25)-1)</f>
        <v>17.239934323835104</v>
      </c>
      <c r="E26" s="10"/>
      <c r="F26" s="10"/>
      <c r="G26" s="7"/>
      <c r="H26" s="7">
        <f>'Ofgem time series - Electricity'!L133</f>
        <v>56.984179487179503</v>
      </c>
      <c r="I26" s="8">
        <f>'Ofgem time series - Electricity'!D133</f>
        <v>59.758301282051249</v>
      </c>
      <c r="J26" s="7">
        <f>'Ofgem time series - Electricity'!N133</f>
        <v>64.231679487179477</v>
      </c>
      <c r="K26" s="7">
        <f>'Ofgem time series - Electricity'!O133</f>
        <v>65.620948717948735</v>
      </c>
      <c r="L26" s="7">
        <f>'Ofgem time series - Electricity'!P133</f>
        <v>61.376391025641013</v>
      </c>
      <c r="M26" s="7"/>
      <c r="N26" s="10">
        <f t="shared" ref="N26:O34" si="13">100*((H26/H25)-1)</f>
        <v>1.5403255411867933</v>
      </c>
      <c r="O26" s="21">
        <f t="shared" si="13"/>
        <v>17.239934323835104</v>
      </c>
      <c r="P26" s="10">
        <f t="shared" ref="P26" si="14">100*((J26/J25)-1)</f>
        <v>27.19655330152484</v>
      </c>
      <c r="Q26" s="10">
        <f t="shared" ref="Q26" si="15">100*((K26/K25)-1)</f>
        <v>30.98692602956945</v>
      </c>
      <c r="R26" s="10">
        <f t="shared" ref="R26" si="16">100*((L26/L25)-1)</f>
        <v>18.602946988507441</v>
      </c>
    </row>
    <row r="27" spans="1:18" x14ac:dyDescent="0.35">
      <c r="A27" s="5">
        <v>43739</v>
      </c>
      <c r="B27" s="5" t="s">
        <v>1604</v>
      </c>
      <c r="C27" s="46">
        <f>'Ofgem time series - Electricity'!D265</f>
        <v>52.972285156249995</v>
      </c>
      <c r="D27" s="10">
        <f t="shared" ref="D27:D41" si="17">100*((C27/C26)-1)</f>
        <v>-11.355771466414611</v>
      </c>
      <c r="E27" s="10"/>
      <c r="F27" s="10"/>
      <c r="G27" s="7"/>
      <c r="H27" s="7">
        <f>'Ofgem time series - Electricity'!L265</f>
        <v>57.186731770833333</v>
      </c>
      <c r="I27" s="8">
        <f>'Ofgem time series - Electricity'!D265</f>
        <v>52.972285156249995</v>
      </c>
      <c r="J27" s="7">
        <f>'Ofgem time series - Electricity'!N265</f>
        <v>47.957122395833331</v>
      </c>
      <c r="K27" s="7">
        <f>'Ofgem time series - Electricity'!O265</f>
        <v>44.248333333333349</v>
      </c>
      <c r="L27" s="7">
        <f>'Ofgem time series - Electricity'!P265</f>
        <v>51.72477213541665</v>
      </c>
      <c r="M27" s="7"/>
      <c r="N27" s="10">
        <f t="shared" si="13"/>
        <v>0.35545354074879576</v>
      </c>
      <c r="O27" s="21">
        <f t="shared" si="13"/>
        <v>-11.355771466414611</v>
      </c>
      <c r="P27" s="10">
        <f t="shared" ref="P27:R27" si="18">100*((J27/J26)-1)</f>
        <v>-25.337274723751413</v>
      </c>
      <c r="Q27" s="10">
        <f t="shared" si="18"/>
        <v>-32.569805530363382</v>
      </c>
      <c r="R27" s="10">
        <f t="shared" si="18"/>
        <v>-15.725295555732888</v>
      </c>
    </row>
    <row r="28" spans="1:18" x14ac:dyDescent="0.35">
      <c r="A28" s="5">
        <v>43922</v>
      </c>
      <c r="B28" s="5" t="s">
        <v>1602</v>
      </c>
      <c r="C28" s="46">
        <f>'Ofgem time series - Electricity'!D394</f>
        <v>48.432205128205155</v>
      </c>
      <c r="D28" s="10">
        <f t="shared" si="17"/>
        <v>-8.5706705207320599</v>
      </c>
      <c r="E28" s="10"/>
      <c r="F28" s="10"/>
      <c r="G28" s="7"/>
      <c r="H28" s="7">
        <f>'Ofgem time series - Electricity'!L394</f>
        <v>44.667025641025646</v>
      </c>
      <c r="I28" s="8">
        <f>'Ofgem time series - Electricity'!D394</f>
        <v>48.432205128205155</v>
      </c>
      <c r="J28" s="7">
        <f>'Ofgem time series - Electricity'!N394</f>
        <v>47.500487179487152</v>
      </c>
      <c r="K28" s="7">
        <f>'Ofgem time series - Electricity'!O394</f>
        <v>46.622410256410255</v>
      </c>
      <c r="L28" s="7">
        <f>'Ofgem time series - Electricity'!P394</f>
        <v>47.117012820512834</v>
      </c>
      <c r="M28" s="7"/>
      <c r="N28" s="10">
        <f t="shared" si="13"/>
        <v>-21.892676399096224</v>
      </c>
      <c r="O28" s="21">
        <f t="shared" si="13"/>
        <v>-8.5706705207320599</v>
      </c>
      <c r="P28" s="10">
        <f t="shared" ref="P28:R28" si="19">100*((J28/J27)-1)</f>
        <v>-0.95217392857135374</v>
      </c>
      <c r="Q28" s="10">
        <f t="shared" si="19"/>
        <v>5.3653476735324945</v>
      </c>
      <c r="R28" s="10">
        <f t="shared" si="19"/>
        <v>-8.9082254491921091</v>
      </c>
    </row>
    <row r="29" spans="1:18" x14ac:dyDescent="0.35">
      <c r="A29" s="5">
        <v>44105</v>
      </c>
      <c r="B29" s="5" t="s">
        <v>1606</v>
      </c>
      <c r="C29" s="46">
        <f>'Ofgem time series - Electricity'!D526</f>
        <v>40.343410852713184</v>
      </c>
      <c r="D29" s="10">
        <f t="shared" si="17"/>
        <v>-16.701271920368022</v>
      </c>
      <c r="E29" s="10"/>
      <c r="F29" s="10"/>
      <c r="G29" s="7"/>
      <c r="H29" s="7">
        <f>'Ofgem time series - Electricity'!L526</f>
        <v>42.640762273901792</v>
      </c>
      <c r="I29" s="8">
        <f>'Ofgem time series - Electricity'!D526</f>
        <v>40.343410852713184</v>
      </c>
      <c r="J29" s="7">
        <f>'Ofgem time series - Electricity'!N526</f>
        <v>33.823798449612397</v>
      </c>
      <c r="K29" s="7">
        <f>'Ofgem time series - Electricity'!O526</f>
        <v>30.242842377260981</v>
      </c>
      <c r="L29" s="7">
        <f>'Ofgem time series - Electricity'!P526</f>
        <v>37.795904392764854</v>
      </c>
      <c r="M29" s="7"/>
      <c r="N29" s="10">
        <f t="shared" si="13"/>
        <v>-4.5363740657555107</v>
      </c>
      <c r="O29" s="21">
        <f t="shared" si="13"/>
        <v>-16.701271920368022</v>
      </c>
      <c r="P29" s="10">
        <f t="shared" ref="P29:R29" si="20">100*((J29/J28)-1)</f>
        <v>-28.792733594911347</v>
      </c>
      <c r="Q29" s="10">
        <f t="shared" si="20"/>
        <v>-35.13239188850644</v>
      </c>
      <c r="R29" s="10">
        <f t="shared" si="20"/>
        <v>-19.782893417406854</v>
      </c>
    </row>
    <row r="30" spans="1:18" x14ac:dyDescent="0.35">
      <c r="A30" s="5">
        <v>44287</v>
      </c>
      <c r="B30" s="5" t="s">
        <v>1603</v>
      </c>
      <c r="C30" s="46">
        <f>'Ofgem time series - Electricity'!D656</f>
        <v>48.263723958333344</v>
      </c>
      <c r="D30" s="10">
        <f t="shared" si="17"/>
        <v>19.632234702553664</v>
      </c>
      <c r="E30" s="10"/>
      <c r="F30" s="10"/>
      <c r="G30" s="7"/>
      <c r="H30" s="7">
        <f>'Ofgem time series - Electricity'!L656</f>
        <v>45.031315104166673</v>
      </c>
      <c r="I30" s="8">
        <f>'Ofgem time series - Electricity'!D656</f>
        <v>48.263723958333344</v>
      </c>
      <c r="J30" s="7">
        <f>'Ofgem time series - Electricity'!N656</f>
        <v>50.377825520833348</v>
      </c>
      <c r="K30" s="7">
        <f>'Ofgem time series - Electricity'!O656</f>
        <v>51.366328125000024</v>
      </c>
      <c r="L30" s="7">
        <f>'Ofgem time series - Electricity'!P656</f>
        <v>48.336204427083338</v>
      </c>
      <c r="M30" s="7"/>
      <c r="N30" s="10">
        <f t="shared" si="13"/>
        <v>5.6062619493273402</v>
      </c>
      <c r="O30" s="21">
        <f t="shared" si="13"/>
        <v>19.632234702553664</v>
      </c>
      <c r="P30" s="10">
        <f t="shared" ref="P30:R30" si="21">100*((J30/J29)-1)</f>
        <v>48.941951613984536</v>
      </c>
      <c r="Q30" s="10">
        <f t="shared" si="21"/>
        <v>69.846231661152956</v>
      </c>
      <c r="R30" s="10">
        <f t="shared" si="21"/>
        <v>27.887413209607391</v>
      </c>
    </row>
    <row r="31" spans="1:18" x14ac:dyDescent="0.35">
      <c r="A31" s="5">
        <v>44470</v>
      </c>
      <c r="B31" s="5" t="s">
        <v>1600</v>
      </c>
      <c r="C31" s="46">
        <f>'Ofgem time series - Electricity'!D786</f>
        <v>65.418927648578816</v>
      </c>
      <c r="D31" s="10">
        <f t="shared" si="17"/>
        <v>35.544716162092605</v>
      </c>
      <c r="E31" s="10"/>
      <c r="F31" s="10"/>
      <c r="G31" s="7"/>
      <c r="H31" s="7">
        <f>'Ofgem time series - Electricity'!L786</f>
        <v>75.637751937984504</v>
      </c>
      <c r="I31" s="8">
        <f>'Ofgem time series - Electricity'!D786</f>
        <v>65.418927648578816</v>
      </c>
      <c r="J31" s="7">
        <f>'Ofgem time series - Electricity'!N786</f>
        <v>70.087790697674421</v>
      </c>
      <c r="K31" s="7">
        <f>'Ofgem time series - Electricity'!O786</f>
        <v>68.829302325581409</v>
      </c>
      <c r="L31" s="7">
        <f>'Ofgem time series - Electricity'!P786</f>
        <v>69.177144702842355</v>
      </c>
      <c r="M31" s="7"/>
      <c r="N31" s="10">
        <f t="shared" si="13"/>
        <v>67.967006433231774</v>
      </c>
      <c r="O31" s="21">
        <f t="shared" si="13"/>
        <v>35.544716162092605</v>
      </c>
      <c r="P31" s="10">
        <f t="shared" ref="P31:R31" si="22">100*((J31/J30)-1)</f>
        <v>39.12428726938635</v>
      </c>
      <c r="Q31" s="10">
        <f t="shared" si="22"/>
        <v>33.996929190821689</v>
      </c>
      <c r="R31" s="10">
        <f t="shared" si="22"/>
        <v>43.116625566242426</v>
      </c>
    </row>
    <row r="32" spans="1:18" x14ac:dyDescent="0.35">
      <c r="A32" s="5">
        <v>44652</v>
      </c>
      <c r="B32" s="5" t="s">
        <v>1599</v>
      </c>
      <c r="C32" s="46">
        <f>'Ofgem time series - Electricity'!D916</f>
        <v>124.97269720101787</v>
      </c>
      <c r="D32" s="10">
        <f t="shared" si="17"/>
        <v>91.03446310271768</v>
      </c>
      <c r="E32" s="10"/>
      <c r="F32" s="10"/>
      <c r="G32" s="7"/>
      <c r="H32" s="7">
        <f>'Ofgem time series - Electricity'!L916</f>
        <v>122.29270992366418</v>
      </c>
      <c r="I32" s="8">
        <f>'Ofgem time series - Electricity'!M916</f>
        <v>124.97269720101787</v>
      </c>
      <c r="J32" s="7">
        <f>'Ofgem time series - Electricity'!N916</f>
        <v>182.30134860050893</v>
      </c>
      <c r="K32" s="7">
        <f>'Ofgem time series - Electricity'!O916</f>
        <v>209.13646310432583</v>
      </c>
      <c r="L32" s="7">
        <f>'Ofgem time series - Electricity'!P916</f>
        <v>153.06367048346047</v>
      </c>
      <c r="M32" s="7"/>
      <c r="N32" s="10">
        <f t="shared" si="13"/>
        <v>61.682105549530533</v>
      </c>
      <c r="O32" s="21">
        <f t="shared" si="13"/>
        <v>91.03446310271768</v>
      </c>
      <c r="P32" s="10">
        <f t="shared" ref="P32:R32" si="23">100*((J32/J31)-1)</f>
        <v>160.10428747407764</v>
      </c>
      <c r="Q32" s="10">
        <f t="shared" si="23"/>
        <v>203.84800664556093</v>
      </c>
      <c r="R32" s="10">
        <f t="shared" si="23"/>
        <v>121.26335387353934</v>
      </c>
    </row>
    <row r="33" spans="1:20" x14ac:dyDescent="0.35">
      <c r="A33" s="5">
        <v>44835</v>
      </c>
      <c r="B33" s="5" t="s">
        <v>2294</v>
      </c>
      <c r="C33" s="46">
        <f>'Ofgem time series - Electricity'!D1047</f>
        <v>260.93693762561008</v>
      </c>
      <c r="D33" s="10">
        <f t="shared" si="17"/>
        <v>108.79515563779063</v>
      </c>
      <c r="E33" s="10"/>
      <c r="F33" s="10"/>
      <c r="G33" s="7"/>
      <c r="H33" s="7">
        <f>'Ofgem time series - Electricity'!L1047</f>
        <v>300.64000000000004</v>
      </c>
      <c r="I33" s="8">
        <f>'Ofgem time series - Electricity'!M1047</f>
        <v>258.91866784037552</v>
      </c>
      <c r="J33" s="7">
        <f>'Ofgem time series - Electricity'!N1047</f>
        <v>269.3909859154931</v>
      </c>
      <c r="K33" s="7">
        <f>'Ofgem time series - Electricity'!O1047</f>
        <v>248.94591549295774</v>
      </c>
      <c r="L33" s="7">
        <f>'Ofgem time series - Electricity'!P1047</f>
        <v>250.13862089201888</v>
      </c>
      <c r="M33" s="7"/>
      <c r="N33" s="10">
        <f t="shared" si="13"/>
        <v>145.83640364798626</v>
      </c>
      <c r="O33" s="21">
        <f t="shared" si="13"/>
        <v>107.18018706430441</v>
      </c>
      <c r="P33" s="10">
        <f t="shared" ref="P33:R34" si="24">100*((J33/J32)-1)</f>
        <v>47.772349455203681</v>
      </c>
      <c r="Q33" s="10">
        <f t="shared" si="24"/>
        <v>19.035156183536174</v>
      </c>
      <c r="R33" s="10">
        <f t="shared" si="24"/>
        <v>63.421287430218776</v>
      </c>
    </row>
    <row r="34" spans="1:20" x14ac:dyDescent="0.35">
      <c r="A34" s="5">
        <v>44927</v>
      </c>
      <c r="B34" s="5" t="s">
        <v>2290</v>
      </c>
      <c r="C34" s="46">
        <f>'Ofgem time series - Electricity'!D1190</f>
        <v>276.63982333601274</v>
      </c>
      <c r="D34" s="10">
        <f t="shared" si="17"/>
        <v>6.0178853378485719</v>
      </c>
      <c r="E34" s="10"/>
      <c r="F34" s="10"/>
      <c r="H34" s="7">
        <f>'Ofgem time series - Electricity'!R1190</f>
        <v>342.33004444444447</v>
      </c>
      <c r="I34" s="8">
        <f>'Ofgem time series - Electricity'!S1190</f>
        <v>293.10156666666671</v>
      </c>
      <c r="J34" s="7">
        <f>'Ofgem time series - Electricity'!T1190</f>
        <v>288.74903333333344</v>
      </c>
      <c r="K34" s="7">
        <f>'Ofgem time series - Electricity'!U1190</f>
        <v>271.22935555555563</v>
      </c>
      <c r="L34" s="7">
        <f>'Ofgem time series - Electricity'!V1190</f>
        <v>268.84086111111122</v>
      </c>
      <c r="N34" s="10">
        <f t="shared" si="13"/>
        <v>13.867098338359639</v>
      </c>
      <c r="O34" s="21">
        <f t="shared" si="13"/>
        <v>13.202176232176921</v>
      </c>
      <c r="P34" s="10">
        <f t="shared" si="24"/>
        <v>7.185855663304519</v>
      </c>
      <c r="Q34" s="10">
        <f t="shared" si="24"/>
        <v>8.9511169598716513</v>
      </c>
      <c r="R34" s="10">
        <f t="shared" si="24"/>
        <v>7.4767503524239221</v>
      </c>
    </row>
    <row r="35" spans="1:20" x14ac:dyDescent="0.35">
      <c r="A35" s="5">
        <v>45017</v>
      </c>
      <c r="B35" s="5" t="s">
        <v>2289</v>
      </c>
      <c r="C35" s="46">
        <f>'Ofgem time series - Electricity'!D1254</f>
        <v>226.49237665719701</v>
      </c>
      <c r="D35" s="10">
        <f t="shared" si="17"/>
        <v>-18.127341925715999</v>
      </c>
      <c r="E35" s="10"/>
      <c r="F35" s="10"/>
      <c r="T35" t="s">
        <v>2440</v>
      </c>
    </row>
    <row r="36" spans="1:20" x14ac:dyDescent="0.35">
      <c r="A36" s="5">
        <v>45108</v>
      </c>
      <c r="B36" s="5" t="s">
        <v>2288</v>
      </c>
      <c r="C36" s="46">
        <f>'Ofgem time series - Electricity'!D1321</f>
        <v>141.01277160493831</v>
      </c>
      <c r="D36" s="10">
        <f t="shared" si="17"/>
        <v>-37.74061022002283</v>
      </c>
      <c r="E36" s="10"/>
      <c r="F36" s="10"/>
      <c r="T36">
        <f>100*((C36/C33)-1)</f>
        <v>-45.959060879582282</v>
      </c>
    </row>
    <row r="37" spans="1:20" x14ac:dyDescent="0.35">
      <c r="A37" s="5">
        <v>45200</v>
      </c>
      <c r="B37" s="5" t="s">
        <v>2287</v>
      </c>
      <c r="C37" s="46">
        <f>'Ofgem time series - Electricity'!D1385</f>
        <v>117.91494809634808</v>
      </c>
      <c r="D37" s="10">
        <f t="shared" si="17"/>
        <v>-16.37995143681108</v>
      </c>
      <c r="E37" s="10"/>
      <c r="F37" s="10"/>
    </row>
    <row r="38" spans="1:20" x14ac:dyDescent="0.35">
      <c r="A38" s="5">
        <v>45292</v>
      </c>
      <c r="B38" s="5" t="s">
        <v>2296</v>
      </c>
      <c r="C38" s="46">
        <f>'Ofgem time series - Electricity'!D1451</f>
        <v>115.24774685314688</v>
      </c>
      <c r="D38" s="10">
        <f t="shared" si="17"/>
        <v>-2.2619704170346866</v>
      </c>
      <c r="E38" s="10"/>
    </row>
    <row r="39" spans="1:20" x14ac:dyDescent="0.35">
      <c r="A39" s="5">
        <v>45383</v>
      </c>
      <c r="B39" s="5" t="s">
        <v>2297</v>
      </c>
      <c r="C39" s="46">
        <f>'Ofgem time series - Electricity'!D1516</f>
        <v>85.302449494949499</v>
      </c>
      <c r="D39" s="10">
        <f t="shared" si="17"/>
        <v>-25.983412410096683</v>
      </c>
      <c r="E39" s="10"/>
      <c r="F39" s="10" t="s">
        <v>2343</v>
      </c>
      <c r="G39" s="12"/>
      <c r="H39" s="12"/>
      <c r="I39" s="20"/>
      <c r="J39" s="12"/>
      <c r="K39" s="12"/>
      <c r="L39" s="12"/>
      <c r="M39" s="12"/>
      <c r="N39" s="12"/>
      <c r="O39" s="20"/>
      <c r="P39" s="12"/>
      <c r="Q39" s="12"/>
      <c r="R39" s="12"/>
    </row>
    <row r="40" spans="1:20" x14ac:dyDescent="0.35">
      <c r="A40" s="5">
        <v>45474</v>
      </c>
      <c r="B40" s="5" t="s">
        <v>2298</v>
      </c>
      <c r="C40" s="46">
        <f>'Ofgem time series - Electricity'!D1581</f>
        <v>70.183297821969731</v>
      </c>
      <c r="D40" s="10">
        <f t="shared" si="17"/>
        <v>-17.724170598260404</v>
      </c>
      <c r="E40" s="10">
        <f>D40*0.5+F40*0.5</f>
        <v>-8.8620852991302019</v>
      </c>
      <c r="F40" s="10">
        <f>F19</f>
        <v>0</v>
      </c>
    </row>
    <row r="41" spans="1:20" x14ac:dyDescent="0.35">
      <c r="A41" s="5">
        <v>45566</v>
      </c>
      <c r="B41" s="5" t="s">
        <v>2299</v>
      </c>
      <c r="C41" s="46">
        <f>'Ofgem time series - Electricity'!D1646</f>
        <v>71.11</v>
      </c>
      <c r="D41" s="10">
        <f t="shared" si="17"/>
        <v>1.3204027265589335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E2DD-4E11-4AFE-9363-8527FB1772C4}">
  <dimension ref="A1:V1722"/>
  <sheetViews>
    <sheetView workbookViewId="0">
      <pane xSplit="1" ySplit="3" topLeftCell="B1283" activePane="bottomRight" state="frozen"/>
      <selection activeCell="H1" sqref="H1"/>
      <selection pane="topRight" activeCell="H1" sqref="H1"/>
      <selection pane="bottomLeft" activeCell="H1" sqref="H1"/>
      <selection pane="bottomRight" activeCell="A1292" sqref="A1292"/>
    </sheetView>
  </sheetViews>
  <sheetFormatPr defaultRowHeight="14.5" x14ac:dyDescent="0.35"/>
  <cols>
    <col min="1" max="1" width="10.7265625" bestFit="1" customWidth="1"/>
    <col min="2" max="2" width="12.81640625" bestFit="1" customWidth="1"/>
    <col min="3" max="4" width="16.7265625" customWidth="1"/>
    <col min="5" max="5" width="10.7265625" customWidth="1"/>
    <col min="6" max="10" width="15.7265625" style="7" hidden="1" customWidth="1"/>
    <col min="11" max="11" width="3.7265625" hidden="1" customWidth="1"/>
    <col min="12" max="16" width="15.7265625" hidden="1" customWidth="1"/>
    <col min="17" max="17" width="3.7265625" hidden="1" customWidth="1"/>
    <col min="18" max="22" width="15.7265625" hidden="1" customWidth="1"/>
  </cols>
  <sheetData>
    <row r="1" spans="1:22" x14ac:dyDescent="0.35">
      <c r="B1" t="s">
        <v>2295</v>
      </c>
      <c r="L1" s="58" t="s">
        <v>2256</v>
      </c>
      <c r="R1" s="6" t="s">
        <v>2257</v>
      </c>
    </row>
    <row r="2" spans="1:22" s="4" customFormat="1" ht="43.5" x14ac:dyDescent="0.35">
      <c r="B2" s="11" t="s">
        <v>2292</v>
      </c>
      <c r="C2" s="20" t="s">
        <v>1598</v>
      </c>
      <c r="D2" s="11" t="s">
        <v>1608</v>
      </c>
      <c r="F2" s="20" t="s">
        <v>1598</v>
      </c>
      <c r="G2" s="20" t="str">
        <f>$F$2</f>
        <v>Daily time series</v>
      </c>
      <c r="H2" s="20" t="str">
        <f t="shared" ref="H2:J2" si="0">$F$2</f>
        <v>Daily time series</v>
      </c>
      <c r="I2" s="20" t="str">
        <f t="shared" si="0"/>
        <v>Daily time series</v>
      </c>
      <c r="J2" s="20" t="str">
        <f t="shared" si="0"/>
        <v>Daily time series</v>
      </c>
      <c r="L2" s="11" t="s">
        <v>1608</v>
      </c>
      <c r="M2" s="11" t="str">
        <f>$L$2</f>
        <v>Averages for observation windows</v>
      </c>
      <c r="N2" s="11" t="str">
        <f t="shared" ref="N2:P2" si="1">$L$2</f>
        <v>Averages for observation windows</v>
      </c>
      <c r="O2" s="11" t="str">
        <f t="shared" si="1"/>
        <v>Averages for observation windows</v>
      </c>
      <c r="P2" s="11" t="str">
        <f t="shared" si="1"/>
        <v>Averages for observation windows</v>
      </c>
      <c r="R2" s="11" t="s">
        <v>1608</v>
      </c>
      <c r="S2" s="11" t="str">
        <f>$L$2</f>
        <v>Averages for observation windows</v>
      </c>
      <c r="T2" s="11" t="str">
        <f t="shared" ref="T2:V2" si="2">$L$2</f>
        <v>Averages for observation windows</v>
      </c>
      <c r="U2" s="11" t="str">
        <f t="shared" si="2"/>
        <v>Averages for observation windows</v>
      </c>
      <c r="V2" s="11" t="str">
        <f t="shared" si="2"/>
        <v>Averages for observation windows</v>
      </c>
    </row>
    <row r="3" spans="1:22" s="13" customFormat="1" ht="29" x14ac:dyDescent="0.35">
      <c r="F3" s="14" t="s">
        <v>1594</v>
      </c>
      <c r="G3" s="14" t="s">
        <v>1609</v>
      </c>
      <c r="H3" s="14" t="s">
        <v>1595</v>
      </c>
      <c r="I3" s="14" t="s">
        <v>1596</v>
      </c>
      <c r="J3" s="14" t="s">
        <v>1597</v>
      </c>
      <c r="L3" s="14" t="s">
        <v>1594</v>
      </c>
      <c r="M3" s="14" t="s">
        <v>1609</v>
      </c>
      <c r="N3" s="14" t="s">
        <v>1595</v>
      </c>
      <c r="O3" s="14" t="s">
        <v>1596</v>
      </c>
      <c r="P3" s="14" t="s">
        <v>1597</v>
      </c>
      <c r="R3" s="14" t="s">
        <v>1594</v>
      </c>
      <c r="S3" s="14" t="s">
        <v>1609</v>
      </c>
      <c r="T3" s="14" t="s">
        <v>1595</v>
      </c>
      <c r="U3" s="14" t="s">
        <v>1596</v>
      </c>
      <c r="V3" s="14" t="s">
        <v>1597</v>
      </c>
    </row>
    <row r="4" spans="1:22" x14ac:dyDescent="0.35">
      <c r="A4" s="5">
        <v>43132</v>
      </c>
      <c r="B4" s="5" t="s">
        <v>2331</v>
      </c>
      <c r="C4" s="7">
        <f>AVERAGE('HAVER - UK Gas'!K291:V291)</f>
        <v>45.150833333333331</v>
      </c>
      <c r="D4" s="7">
        <f t="shared" ref="D4:D35" si="3">AVERAGE(C$4:C$44,C$46:C$132)</f>
        <v>51.62069010416667</v>
      </c>
      <c r="E4" s="5"/>
      <c r="F4" s="7">
        <f>AVERAGE('HAVER - UK Gas'!K291:P291)</f>
        <v>50.493333333333332</v>
      </c>
      <c r="H4" s="7">
        <f>AVERAGE('HAVER - UK Gas'!D291:I291)</f>
        <v>43.381666666666661</v>
      </c>
      <c r="I4" s="7">
        <f>AVERAGE('HAVER - UK Gas'!D291:F291)</f>
        <v>46.193333333333328</v>
      </c>
      <c r="J4" s="7">
        <f>AVERAGE('HAVER - UK Gas'!D291:O291)</f>
        <v>46.254999999999995</v>
      </c>
      <c r="L4" s="7">
        <f t="shared" ref="L4:L67" si="4">AVERAGE(F$4:F$44,F$46:F$132)</f>
        <v>58.117890625000015</v>
      </c>
      <c r="N4" s="7">
        <f t="shared" ref="N4:N67" si="5">AVERAGE(H$4:H$44,H$46:H$132)</f>
        <v>52.593932291666661</v>
      </c>
      <c r="O4" s="7">
        <f t="shared" ref="O4:O67" si="6">AVERAGE(I$4:I$44,I$46:I$132)</f>
        <v>51.876328125000008</v>
      </c>
      <c r="P4" s="7">
        <f t="shared" ref="P4:P67" si="7">AVERAGE(J$4:J$44,J$46:J$132)</f>
        <v>53.852005208333324</v>
      </c>
      <c r="R4" s="7"/>
      <c r="S4" s="7"/>
      <c r="T4" s="7"/>
      <c r="U4" s="7"/>
      <c r="V4" s="7"/>
    </row>
    <row r="5" spans="1:22" x14ac:dyDescent="0.35">
      <c r="A5" s="5">
        <v>43133</v>
      </c>
      <c r="B5" s="5"/>
      <c r="C5" s="7">
        <f>AVERAGE('HAVER - UK Gas'!K292:V292)</f>
        <v>44.924166666666672</v>
      </c>
      <c r="D5" s="7">
        <f t="shared" si="3"/>
        <v>51.62069010416667</v>
      </c>
      <c r="E5" s="5"/>
      <c r="F5" s="7">
        <f>AVERAGE('HAVER - UK Gas'!K292:P292)</f>
        <v>50.233333333333341</v>
      </c>
      <c r="H5" s="7">
        <f>AVERAGE('HAVER - UK Gas'!D292:I292)</f>
        <v>43.238333333333323</v>
      </c>
      <c r="I5" s="7">
        <f>AVERAGE('HAVER - UK Gas'!D292:F292)</f>
        <v>46.029999999999994</v>
      </c>
      <c r="J5" s="7">
        <f>AVERAGE('HAVER - UK Gas'!D292:O292)</f>
        <v>46.05916666666667</v>
      </c>
      <c r="L5" s="7">
        <f t="shared" si="4"/>
        <v>58.117890625000015</v>
      </c>
      <c r="N5" s="7">
        <f t="shared" si="5"/>
        <v>52.593932291666661</v>
      </c>
      <c r="O5" s="7">
        <f t="shared" si="6"/>
        <v>51.876328125000008</v>
      </c>
      <c r="P5" s="7">
        <f t="shared" si="7"/>
        <v>53.852005208333324</v>
      </c>
      <c r="R5" s="7"/>
      <c r="S5" s="7"/>
      <c r="T5" s="7"/>
      <c r="U5" s="7"/>
      <c r="V5" s="7"/>
    </row>
    <row r="6" spans="1:22" x14ac:dyDescent="0.35">
      <c r="A6" s="5">
        <v>43136</v>
      </c>
      <c r="B6" s="5"/>
      <c r="C6" s="7">
        <f>AVERAGE('HAVER - UK Gas'!K293:V293)</f>
        <v>44.578333333333326</v>
      </c>
      <c r="D6" s="7">
        <f t="shared" si="3"/>
        <v>51.62069010416667</v>
      </c>
      <c r="E6" s="5"/>
      <c r="F6" s="7">
        <f>AVERAGE('HAVER - UK Gas'!K293:P293)</f>
        <v>49.821666666666658</v>
      </c>
      <c r="H6" s="7">
        <f>AVERAGE('HAVER - UK Gas'!D293:I293)</f>
        <v>42.550000000000004</v>
      </c>
      <c r="I6" s="7">
        <f>AVERAGE('HAVER - UK Gas'!D293:F293)</f>
        <v>45.083333333333336</v>
      </c>
      <c r="J6" s="7">
        <f>AVERAGE('HAVER - UK Gas'!D293:O293)</f>
        <v>45.505833333333335</v>
      </c>
      <c r="L6" s="7">
        <f t="shared" si="4"/>
        <v>58.117890625000015</v>
      </c>
      <c r="N6" s="7">
        <f t="shared" si="5"/>
        <v>52.593932291666661</v>
      </c>
      <c r="O6" s="7">
        <f t="shared" si="6"/>
        <v>51.876328125000008</v>
      </c>
      <c r="P6" s="7">
        <f t="shared" si="7"/>
        <v>53.852005208333324</v>
      </c>
      <c r="R6" s="7"/>
      <c r="S6" s="7"/>
      <c r="T6" s="7"/>
      <c r="U6" s="7"/>
      <c r="V6" s="7"/>
    </row>
    <row r="7" spans="1:22" x14ac:dyDescent="0.35">
      <c r="A7" s="5">
        <v>43137</v>
      </c>
      <c r="B7" s="5"/>
      <c r="C7" s="7">
        <f>AVERAGE('HAVER - UK Gas'!K294:V294)</f>
        <v>44.75333333333333</v>
      </c>
      <c r="D7" s="7">
        <f t="shared" si="3"/>
        <v>51.62069010416667</v>
      </c>
      <c r="E7" s="5"/>
      <c r="F7" s="7">
        <f>AVERAGE('HAVER - UK Gas'!K294:P294)</f>
        <v>50.041666666666664</v>
      </c>
      <c r="H7" s="7">
        <f>AVERAGE('HAVER - UK Gas'!D294:I294)</f>
        <v>43.303333333333335</v>
      </c>
      <c r="I7" s="7">
        <f>AVERAGE('HAVER - UK Gas'!D294:F294)</f>
        <v>46.02</v>
      </c>
      <c r="J7" s="7">
        <f>AVERAGE('HAVER - UK Gas'!D294:O294)</f>
        <v>46.014166666666661</v>
      </c>
      <c r="L7" s="7">
        <f t="shared" si="4"/>
        <v>58.117890625000015</v>
      </c>
      <c r="N7" s="7">
        <f t="shared" si="5"/>
        <v>52.593932291666661</v>
      </c>
      <c r="O7" s="7">
        <f t="shared" si="6"/>
        <v>51.876328125000008</v>
      </c>
      <c r="P7" s="7">
        <f t="shared" si="7"/>
        <v>53.852005208333324</v>
      </c>
      <c r="R7" s="7"/>
      <c r="S7" s="7"/>
      <c r="T7" s="7"/>
      <c r="U7" s="7"/>
      <c r="V7" s="7"/>
    </row>
    <row r="8" spans="1:22" x14ac:dyDescent="0.35">
      <c r="A8" s="5">
        <v>43138</v>
      </c>
      <c r="B8" s="5"/>
      <c r="C8" s="7">
        <f>AVERAGE('HAVER - UK Gas'!K295:V295)</f>
        <v>44.935000000000002</v>
      </c>
      <c r="D8" s="7">
        <f t="shared" si="3"/>
        <v>51.62069010416667</v>
      </c>
      <c r="E8" s="5"/>
      <c r="F8" s="7">
        <f>AVERAGE('HAVER - UK Gas'!K295:P295)</f>
        <v>50.244999999999997</v>
      </c>
      <c r="H8" s="7">
        <f>AVERAGE('HAVER - UK Gas'!D295:I295)</f>
        <v>43.928333333333335</v>
      </c>
      <c r="I8" s="7">
        <f>AVERAGE('HAVER - UK Gas'!D295:F295)</f>
        <v>46.916666666666664</v>
      </c>
      <c r="J8" s="7">
        <f>AVERAGE('HAVER - UK Gas'!D295:O295)</f>
        <v>46.449166666666663</v>
      </c>
      <c r="L8" s="7">
        <f t="shared" si="4"/>
        <v>58.117890625000015</v>
      </c>
      <c r="N8" s="7">
        <f t="shared" si="5"/>
        <v>52.593932291666661</v>
      </c>
      <c r="O8" s="7">
        <f t="shared" si="6"/>
        <v>51.876328125000008</v>
      </c>
      <c r="P8" s="7">
        <f t="shared" si="7"/>
        <v>53.852005208333324</v>
      </c>
      <c r="R8" s="7"/>
      <c r="S8" s="7"/>
      <c r="T8" s="7"/>
      <c r="U8" s="7"/>
      <c r="V8" s="7"/>
    </row>
    <row r="9" spans="1:22" x14ac:dyDescent="0.35">
      <c r="A9" s="5">
        <f t="shared" ref="A9:A50" si="8">+A4+7</f>
        <v>43139</v>
      </c>
      <c r="B9" s="5"/>
      <c r="C9" s="7">
        <f>AVERAGE('HAVER - UK Gas'!K296:V296)</f>
        <v>44.167499999999997</v>
      </c>
      <c r="D9" s="7">
        <f t="shared" si="3"/>
        <v>51.62069010416667</v>
      </c>
      <c r="E9" s="5"/>
      <c r="F9" s="7">
        <f>AVERAGE('HAVER - UK Gas'!K296:P296)</f>
        <v>49.426666666666669</v>
      </c>
      <c r="H9" s="7">
        <f>AVERAGE('HAVER - UK Gas'!D296:I296)</f>
        <v>42.586666666666666</v>
      </c>
      <c r="I9" s="7">
        <f>AVERAGE('HAVER - UK Gas'!D296:F296)</f>
        <v>45.316666666666663</v>
      </c>
      <c r="J9" s="7">
        <f>AVERAGE('HAVER - UK Gas'!D296:O296)</f>
        <v>45.349166666666662</v>
      </c>
      <c r="L9" s="7">
        <f t="shared" si="4"/>
        <v>58.117890625000015</v>
      </c>
      <c r="N9" s="7">
        <f t="shared" si="5"/>
        <v>52.593932291666661</v>
      </c>
      <c r="O9" s="7">
        <f t="shared" si="6"/>
        <v>51.876328125000008</v>
      </c>
      <c r="P9" s="7">
        <f t="shared" si="7"/>
        <v>53.852005208333324</v>
      </c>
      <c r="R9" s="7"/>
      <c r="S9" s="7"/>
      <c r="T9" s="7"/>
      <c r="U9" s="7"/>
      <c r="V9" s="7"/>
    </row>
    <row r="10" spans="1:22" x14ac:dyDescent="0.35">
      <c r="A10" s="5">
        <f t="shared" si="8"/>
        <v>43140</v>
      </c>
      <c r="B10" s="5"/>
      <c r="C10" s="7">
        <f>AVERAGE('HAVER - UK Gas'!K297:V297)</f>
        <v>44.426666666666669</v>
      </c>
      <c r="D10" s="7">
        <f t="shared" si="3"/>
        <v>51.62069010416667</v>
      </c>
      <c r="E10" s="5"/>
      <c r="F10" s="7">
        <f>AVERAGE('HAVER - UK Gas'!K297:P297)</f>
        <v>49.735000000000007</v>
      </c>
      <c r="H10" s="7">
        <f>AVERAGE('HAVER - UK Gas'!D297:I297)</f>
        <v>43.089999999999996</v>
      </c>
      <c r="I10" s="7">
        <f>AVERAGE('HAVER - UK Gas'!D297:F297)</f>
        <v>45.96</v>
      </c>
      <c r="J10" s="7">
        <f>AVERAGE('HAVER - UK Gas'!D297:O297)</f>
        <v>45.765833333333326</v>
      </c>
      <c r="L10" s="7">
        <f t="shared" si="4"/>
        <v>58.117890625000015</v>
      </c>
      <c r="N10" s="7">
        <f t="shared" si="5"/>
        <v>52.593932291666661</v>
      </c>
      <c r="O10" s="7">
        <f t="shared" si="6"/>
        <v>51.876328125000008</v>
      </c>
      <c r="P10" s="7">
        <f t="shared" si="7"/>
        <v>53.852005208333324</v>
      </c>
      <c r="R10" s="7"/>
      <c r="S10" s="7"/>
      <c r="T10" s="7"/>
      <c r="U10" s="7"/>
      <c r="V10" s="7"/>
    </row>
    <row r="11" spans="1:22" x14ac:dyDescent="0.35">
      <c r="A11" s="5">
        <f t="shared" si="8"/>
        <v>43143</v>
      </c>
      <c r="B11" s="5"/>
      <c r="C11" s="7">
        <f>AVERAGE('HAVER - UK Gas'!K298:V298)</f>
        <v>44.457500000000003</v>
      </c>
      <c r="D11" s="7">
        <f t="shared" si="3"/>
        <v>51.62069010416667</v>
      </c>
      <c r="E11" s="5"/>
      <c r="F11" s="7">
        <f>AVERAGE('HAVER - UK Gas'!K298:P298)</f>
        <v>49.796666666666674</v>
      </c>
      <c r="H11" s="7">
        <f>AVERAGE('HAVER - UK Gas'!D298:I298)</f>
        <v>43.303333333333342</v>
      </c>
      <c r="I11" s="7">
        <f>AVERAGE('HAVER - UK Gas'!D298:F298)</f>
        <v>46.223333333333336</v>
      </c>
      <c r="J11" s="7">
        <f>AVERAGE('HAVER - UK Gas'!D298:O298)</f>
        <v>45.912500000000001</v>
      </c>
      <c r="L11" s="7">
        <f t="shared" si="4"/>
        <v>58.117890625000015</v>
      </c>
      <c r="N11" s="7">
        <f t="shared" si="5"/>
        <v>52.593932291666661</v>
      </c>
      <c r="O11" s="7">
        <f t="shared" si="6"/>
        <v>51.876328125000008</v>
      </c>
      <c r="P11" s="7">
        <f t="shared" si="7"/>
        <v>53.852005208333324</v>
      </c>
      <c r="R11" s="7"/>
      <c r="S11" s="7"/>
      <c r="T11" s="7"/>
      <c r="U11" s="7"/>
      <c r="V11" s="7"/>
    </row>
    <row r="12" spans="1:22" x14ac:dyDescent="0.35">
      <c r="A12" s="5">
        <f t="shared" si="8"/>
        <v>43144</v>
      </c>
      <c r="B12" s="5"/>
      <c r="C12" s="7">
        <f>AVERAGE('HAVER - UK Gas'!K299:V299)</f>
        <v>44.611666666666672</v>
      </c>
      <c r="D12" s="7">
        <f t="shared" si="3"/>
        <v>51.62069010416667</v>
      </c>
      <c r="E12" s="5"/>
      <c r="F12" s="7">
        <f>AVERAGE('HAVER - UK Gas'!K299:P299)</f>
        <v>49.96</v>
      </c>
      <c r="H12" s="7">
        <f>AVERAGE('HAVER - UK Gas'!D299:I299)</f>
        <v>43.914999999999999</v>
      </c>
      <c r="I12" s="7">
        <f>AVERAGE('HAVER - UK Gas'!D299:F299)</f>
        <v>47.143333333333338</v>
      </c>
      <c r="J12" s="7">
        <f>AVERAGE('HAVER - UK Gas'!D299:O299)</f>
        <v>46.318333333333335</v>
      </c>
      <c r="L12" s="7">
        <f t="shared" si="4"/>
        <v>58.117890625000015</v>
      </c>
      <c r="N12" s="7">
        <f t="shared" si="5"/>
        <v>52.593932291666661</v>
      </c>
      <c r="O12" s="7">
        <f t="shared" si="6"/>
        <v>51.876328125000008</v>
      </c>
      <c r="P12" s="7">
        <f t="shared" si="7"/>
        <v>53.852005208333324</v>
      </c>
      <c r="R12" s="7"/>
      <c r="S12" s="7"/>
      <c r="T12" s="7"/>
      <c r="U12" s="7"/>
      <c r="V12" s="7"/>
    </row>
    <row r="13" spans="1:22" x14ac:dyDescent="0.35">
      <c r="A13" s="5">
        <f t="shared" si="8"/>
        <v>43145</v>
      </c>
      <c r="B13" s="5"/>
      <c r="C13" s="7">
        <f>AVERAGE('HAVER - UK Gas'!K300:V300)</f>
        <v>44.547500000000007</v>
      </c>
      <c r="D13" s="7">
        <f t="shared" si="3"/>
        <v>51.62069010416667</v>
      </c>
      <c r="E13" s="5"/>
      <c r="F13" s="7">
        <f>AVERAGE('HAVER - UK Gas'!K300:P300)</f>
        <v>49.911666666666669</v>
      </c>
      <c r="H13" s="7">
        <f>AVERAGE('HAVER - UK Gas'!D300:I300)</f>
        <v>43.666666666666664</v>
      </c>
      <c r="I13" s="7">
        <f>AVERAGE('HAVER - UK Gas'!D300:F300)</f>
        <v>46.716666666666669</v>
      </c>
      <c r="J13" s="7">
        <f>AVERAGE('HAVER - UK Gas'!D300:O300)</f>
        <v>46.165833333333325</v>
      </c>
      <c r="L13" s="7">
        <f t="shared" si="4"/>
        <v>58.117890625000015</v>
      </c>
      <c r="N13" s="7">
        <f t="shared" si="5"/>
        <v>52.593932291666661</v>
      </c>
      <c r="O13" s="7">
        <f t="shared" si="6"/>
        <v>51.876328125000008</v>
      </c>
      <c r="P13" s="7">
        <f t="shared" si="7"/>
        <v>53.852005208333324</v>
      </c>
      <c r="R13" s="7"/>
      <c r="S13" s="7"/>
      <c r="T13" s="7"/>
      <c r="U13" s="7"/>
      <c r="V13" s="7"/>
    </row>
    <row r="14" spans="1:22" x14ac:dyDescent="0.35">
      <c r="A14" s="5">
        <f t="shared" si="8"/>
        <v>43146</v>
      </c>
      <c r="B14" s="5"/>
      <c r="C14" s="7">
        <f>AVERAGE('HAVER - UK Gas'!K301:V301)</f>
        <v>44.389166666666661</v>
      </c>
      <c r="D14" s="7">
        <f t="shared" si="3"/>
        <v>51.62069010416667</v>
      </c>
      <c r="E14" s="5"/>
      <c r="F14" s="7">
        <f>AVERAGE('HAVER - UK Gas'!K301:P301)</f>
        <v>49.641666666666659</v>
      </c>
      <c r="H14" s="7">
        <f>AVERAGE('HAVER - UK Gas'!D301:I301)</f>
        <v>43.088333333333331</v>
      </c>
      <c r="I14" s="7">
        <f>AVERAGE('HAVER - UK Gas'!D301:F301)</f>
        <v>45.879999999999995</v>
      </c>
      <c r="J14" s="7">
        <f>AVERAGE('HAVER - UK Gas'!D301:O301)</f>
        <v>45.747499999999995</v>
      </c>
      <c r="L14" s="7">
        <f t="shared" si="4"/>
        <v>58.117890625000015</v>
      </c>
      <c r="N14" s="7">
        <f t="shared" si="5"/>
        <v>52.593932291666661</v>
      </c>
      <c r="O14" s="7">
        <f t="shared" si="6"/>
        <v>51.876328125000008</v>
      </c>
      <c r="P14" s="7">
        <f t="shared" si="7"/>
        <v>53.852005208333324</v>
      </c>
      <c r="R14" s="7"/>
      <c r="S14" s="7"/>
      <c r="T14" s="7"/>
      <c r="U14" s="7"/>
      <c r="V14" s="7"/>
    </row>
    <row r="15" spans="1:22" x14ac:dyDescent="0.35">
      <c r="A15" s="5">
        <f t="shared" si="8"/>
        <v>43147</v>
      </c>
      <c r="B15" s="5"/>
      <c r="C15" s="7">
        <f>AVERAGE('HAVER - UK Gas'!K302:V302)</f>
        <v>44.689166666666665</v>
      </c>
      <c r="D15" s="7">
        <f t="shared" si="3"/>
        <v>51.62069010416667</v>
      </c>
      <c r="E15" s="5"/>
      <c r="F15" s="7">
        <f>AVERAGE('HAVER - UK Gas'!K302:P302)</f>
        <v>49.951666666666661</v>
      </c>
      <c r="H15" s="7">
        <f>AVERAGE('HAVER - UK Gas'!D302:I302)</f>
        <v>43.738333333333337</v>
      </c>
      <c r="I15" s="7">
        <f>AVERAGE('HAVER - UK Gas'!D302:F302)</f>
        <v>46.833333333333336</v>
      </c>
      <c r="J15" s="7">
        <f>AVERAGE('HAVER - UK Gas'!D302:O302)</f>
        <v>46.264166666666661</v>
      </c>
      <c r="L15" s="7">
        <f t="shared" si="4"/>
        <v>58.117890625000015</v>
      </c>
      <c r="N15" s="7">
        <f t="shared" si="5"/>
        <v>52.593932291666661</v>
      </c>
      <c r="O15" s="7">
        <f t="shared" si="6"/>
        <v>51.876328125000008</v>
      </c>
      <c r="P15" s="7">
        <f t="shared" si="7"/>
        <v>53.852005208333324</v>
      </c>
      <c r="R15" s="7"/>
      <c r="S15" s="7"/>
      <c r="T15" s="7"/>
      <c r="U15" s="7"/>
      <c r="V15" s="7"/>
    </row>
    <row r="16" spans="1:22" x14ac:dyDescent="0.35">
      <c r="A16" s="5">
        <f t="shared" si="8"/>
        <v>43150</v>
      </c>
      <c r="B16" s="5"/>
      <c r="C16" s="7">
        <f>AVERAGE('HAVER - UK Gas'!K303:V303)</f>
        <v>45.568333333333328</v>
      </c>
      <c r="D16" s="7">
        <f t="shared" si="3"/>
        <v>51.62069010416667</v>
      </c>
      <c r="E16" s="5"/>
      <c r="F16" s="7">
        <f>AVERAGE('HAVER - UK Gas'!K303:P303)</f>
        <v>50.891666666666659</v>
      </c>
      <c r="H16" s="7">
        <f>AVERAGE('HAVER - UK Gas'!D303:I303)</f>
        <v>45.273333333333333</v>
      </c>
      <c r="I16" s="7">
        <f>AVERAGE('HAVER - UK Gas'!D303:F303)</f>
        <v>48.826666666666661</v>
      </c>
      <c r="J16" s="7">
        <f>AVERAGE('HAVER - UK Gas'!D303:O303)</f>
        <v>47.498333333333335</v>
      </c>
      <c r="L16" s="7">
        <f t="shared" si="4"/>
        <v>58.117890625000015</v>
      </c>
      <c r="N16" s="7">
        <f t="shared" si="5"/>
        <v>52.593932291666661</v>
      </c>
      <c r="O16" s="7">
        <f t="shared" si="6"/>
        <v>51.876328125000008</v>
      </c>
      <c r="P16" s="7">
        <f t="shared" si="7"/>
        <v>53.852005208333324</v>
      </c>
      <c r="R16" s="7"/>
      <c r="S16" s="7"/>
      <c r="T16" s="7"/>
      <c r="U16" s="7"/>
      <c r="V16" s="7"/>
    </row>
    <row r="17" spans="1:22" x14ac:dyDescent="0.35">
      <c r="A17" s="5">
        <f t="shared" si="8"/>
        <v>43151</v>
      </c>
      <c r="B17" s="5"/>
      <c r="C17" s="7">
        <f>AVERAGE('HAVER - UK Gas'!K304:V304)</f>
        <v>45.705833333333338</v>
      </c>
      <c r="D17" s="7">
        <f t="shared" si="3"/>
        <v>51.62069010416667</v>
      </c>
      <c r="E17" s="5"/>
      <c r="F17" s="7">
        <f>AVERAGE('HAVER - UK Gas'!K304:P304)</f>
        <v>51.098333333333336</v>
      </c>
      <c r="H17" s="7">
        <f>AVERAGE('HAVER - UK Gas'!D304:I304)</f>
        <v>45.666666666666664</v>
      </c>
      <c r="I17" s="7">
        <f>AVERAGE('HAVER - UK Gas'!D304:F304)</f>
        <v>49.5</v>
      </c>
      <c r="J17" s="7">
        <f>AVERAGE('HAVER - UK Gas'!D304:O304)</f>
        <v>47.789166666666667</v>
      </c>
      <c r="L17" s="7">
        <f t="shared" si="4"/>
        <v>58.117890625000015</v>
      </c>
      <c r="N17" s="7">
        <f t="shared" si="5"/>
        <v>52.593932291666661</v>
      </c>
      <c r="O17" s="7">
        <f t="shared" si="6"/>
        <v>51.876328125000008</v>
      </c>
      <c r="P17" s="7">
        <f t="shared" si="7"/>
        <v>53.852005208333324</v>
      </c>
      <c r="R17" s="7"/>
      <c r="S17" s="7"/>
      <c r="T17" s="7"/>
      <c r="U17" s="7"/>
      <c r="V17" s="7"/>
    </row>
    <row r="18" spans="1:22" x14ac:dyDescent="0.35">
      <c r="A18" s="5">
        <f t="shared" si="8"/>
        <v>43152</v>
      </c>
      <c r="B18" s="5"/>
      <c r="C18" s="7">
        <f>AVERAGE('HAVER - UK Gas'!K305:V305)</f>
        <v>45.745833333333337</v>
      </c>
      <c r="D18" s="7">
        <f t="shared" si="3"/>
        <v>51.62069010416667</v>
      </c>
      <c r="E18" s="5"/>
      <c r="F18" s="7">
        <f>AVERAGE('HAVER - UK Gas'!K305:P305)</f>
        <v>51.180000000000007</v>
      </c>
      <c r="H18" s="7">
        <f>AVERAGE('HAVER - UK Gas'!D305:I305)</f>
        <v>45.521666666666668</v>
      </c>
      <c r="I18" s="7">
        <f>AVERAGE('HAVER - UK Gas'!D305:F305)</f>
        <v>49.383333333333326</v>
      </c>
      <c r="J18" s="7">
        <f>AVERAGE('HAVER - UK Gas'!D305:O305)</f>
        <v>47.732500000000009</v>
      </c>
      <c r="L18" s="7">
        <f t="shared" si="4"/>
        <v>58.117890625000015</v>
      </c>
      <c r="N18" s="7">
        <f t="shared" si="5"/>
        <v>52.593932291666661</v>
      </c>
      <c r="O18" s="7">
        <f t="shared" si="6"/>
        <v>51.876328125000008</v>
      </c>
      <c r="P18" s="7">
        <f t="shared" si="7"/>
        <v>53.852005208333324</v>
      </c>
      <c r="R18" s="7"/>
      <c r="S18" s="7"/>
      <c r="T18" s="7"/>
      <c r="U18" s="7"/>
      <c r="V18" s="7"/>
    </row>
    <row r="19" spans="1:22" x14ac:dyDescent="0.35">
      <c r="A19" s="5">
        <f t="shared" si="8"/>
        <v>43153</v>
      </c>
      <c r="B19" s="5"/>
      <c r="C19" s="7">
        <f>AVERAGE('HAVER - UK Gas'!K306:V306)</f>
        <v>45.75</v>
      </c>
      <c r="D19" s="7">
        <f t="shared" si="3"/>
        <v>51.62069010416667</v>
      </c>
      <c r="E19" s="5"/>
      <c r="F19" s="7">
        <f>AVERAGE('HAVER - UK Gas'!K306:P306)</f>
        <v>51.208333333333343</v>
      </c>
      <c r="H19" s="7">
        <f>AVERAGE('HAVER - UK Gas'!D306:I306)</f>
        <v>45.56333333333334</v>
      </c>
      <c r="I19" s="7">
        <f>AVERAGE('HAVER - UK Gas'!D306:F306)</f>
        <v>49.533333333333339</v>
      </c>
      <c r="J19" s="7">
        <f>AVERAGE('HAVER - UK Gas'!D306:O306)</f>
        <v>47.750833333333333</v>
      </c>
      <c r="L19" s="7">
        <f t="shared" si="4"/>
        <v>58.117890625000015</v>
      </c>
      <c r="N19" s="7">
        <f t="shared" si="5"/>
        <v>52.593932291666661</v>
      </c>
      <c r="O19" s="7">
        <f t="shared" si="6"/>
        <v>51.876328125000008</v>
      </c>
      <c r="P19" s="7">
        <f t="shared" si="7"/>
        <v>53.852005208333324</v>
      </c>
      <c r="R19" s="7"/>
      <c r="S19" s="7"/>
      <c r="T19" s="7"/>
      <c r="U19" s="7"/>
      <c r="V19" s="7"/>
    </row>
    <row r="20" spans="1:22" x14ac:dyDescent="0.35">
      <c r="A20" s="5">
        <f t="shared" si="8"/>
        <v>43154</v>
      </c>
      <c r="B20" s="5"/>
      <c r="C20" s="7">
        <f>AVERAGE('HAVER - UK Gas'!K307:V307)</f>
        <v>45.785000000000004</v>
      </c>
      <c r="D20" s="7">
        <f t="shared" si="3"/>
        <v>51.62069010416667</v>
      </c>
      <c r="E20" s="5"/>
      <c r="F20" s="7">
        <f>AVERAGE('HAVER - UK Gas'!K307:P307)</f>
        <v>51.348333333333329</v>
      </c>
      <c r="H20" s="7">
        <f>AVERAGE('HAVER - UK Gas'!D307:I307)</f>
        <v>45.836666666666673</v>
      </c>
      <c r="I20" s="7">
        <f>AVERAGE('HAVER - UK Gas'!D307:F307)</f>
        <v>50.1</v>
      </c>
      <c r="J20" s="7">
        <f>AVERAGE('HAVER - UK Gas'!D307:O307)</f>
        <v>47.945</v>
      </c>
      <c r="L20" s="7">
        <f t="shared" si="4"/>
        <v>58.117890625000015</v>
      </c>
      <c r="N20" s="7">
        <f t="shared" si="5"/>
        <v>52.593932291666661</v>
      </c>
      <c r="O20" s="7">
        <f t="shared" si="6"/>
        <v>51.876328125000008</v>
      </c>
      <c r="P20" s="7">
        <f t="shared" si="7"/>
        <v>53.852005208333324</v>
      </c>
      <c r="R20" s="7"/>
      <c r="S20" s="7"/>
      <c r="T20" s="7"/>
      <c r="U20" s="7"/>
      <c r="V20" s="7"/>
    </row>
    <row r="21" spans="1:22" x14ac:dyDescent="0.35">
      <c r="A21" s="5">
        <f t="shared" si="8"/>
        <v>43157</v>
      </c>
      <c r="B21" s="5"/>
      <c r="C21" s="7">
        <f>AVERAGE('HAVER - UK Gas'!K308:V308)</f>
        <v>45.1175</v>
      </c>
      <c r="D21" s="7">
        <f t="shared" si="3"/>
        <v>51.62069010416667</v>
      </c>
      <c r="E21" s="5"/>
      <c r="F21" s="7">
        <f>AVERAGE('HAVER - UK Gas'!K308:P308)</f>
        <v>50.498333333333335</v>
      </c>
      <c r="H21" s="7">
        <f>AVERAGE('HAVER - UK Gas'!D308:I308)</f>
        <v>44.043333333333329</v>
      </c>
      <c r="I21" s="7">
        <f>AVERAGE('HAVER - UK Gas'!D308:F308)</f>
        <v>46.973333333333329</v>
      </c>
      <c r="J21" s="7">
        <f>AVERAGE('HAVER - UK Gas'!D308:O308)</f>
        <v>46.614166666666669</v>
      </c>
      <c r="L21" s="7">
        <f t="shared" si="4"/>
        <v>58.117890625000015</v>
      </c>
      <c r="N21" s="7">
        <f t="shared" si="5"/>
        <v>52.593932291666661</v>
      </c>
      <c r="O21" s="7">
        <f t="shared" si="6"/>
        <v>51.876328125000008</v>
      </c>
      <c r="P21" s="7">
        <f t="shared" si="7"/>
        <v>53.852005208333324</v>
      </c>
      <c r="R21" s="7"/>
      <c r="S21" s="7"/>
      <c r="T21" s="7"/>
      <c r="U21" s="7"/>
      <c r="V21" s="7"/>
    </row>
    <row r="22" spans="1:22" x14ac:dyDescent="0.35">
      <c r="A22" s="5">
        <f t="shared" si="8"/>
        <v>43158</v>
      </c>
      <c r="B22" s="5"/>
      <c r="C22" s="7">
        <f>AVERAGE('HAVER - UK Gas'!K309:V309)</f>
        <v>45.080000000000005</v>
      </c>
      <c r="D22" s="7">
        <f t="shared" si="3"/>
        <v>51.62069010416667</v>
      </c>
      <c r="E22" s="5"/>
      <c r="F22" s="7">
        <f>AVERAGE('HAVER - UK Gas'!K309:P309)</f>
        <v>50.493333333333339</v>
      </c>
      <c r="H22" s="7">
        <f>AVERAGE('HAVER - UK Gas'!D309:I309)</f>
        <v>44.405000000000001</v>
      </c>
      <c r="I22" s="7">
        <f>AVERAGE('HAVER - UK Gas'!D309:F309)</f>
        <v>47.716666666666669</v>
      </c>
      <c r="J22" s="7">
        <f>AVERAGE('HAVER - UK Gas'!D309:O309)</f>
        <v>46.797500000000007</v>
      </c>
      <c r="L22" s="7">
        <f t="shared" si="4"/>
        <v>58.117890625000015</v>
      </c>
      <c r="N22" s="7">
        <f t="shared" si="5"/>
        <v>52.593932291666661</v>
      </c>
      <c r="O22" s="7">
        <f t="shared" si="6"/>
        <v>51.876328125000008</v>
      </c>
      <c r="P22" s="7">
        <f t="shared" si="7"/>
        <v>53.852005208333324</v>
      </c>
      <c r="R22" s="7"/>
      <c r="S22" s="7"/>
      <c r="T22" s="7"/>
      <c r="U22" s="7"/>
      <c r="V22" s="7"/>
    </row>
    <row r="23" spans="1:22" x14ac:dyDescent="0.35">
      <c r="A23" s="5">
        <f t="shared" si="8"/>
        <v>43159</v>
      </c>
      <c r="B23" s="5"/>
      <c r="C23" s="7">
        <f>AVERAGE('HAVER - UK Gas'!K310:V310)</f>
        <v>44.726666666666659</v>
      </c>
      <c r="D23" s="7">
        <f t="shared" si="3"/>
        <v>51.62069010416667</v>
      </c>
      <c r="E23" s="5"/>
      <c r="F23" s="7">
        <f>AVERAGE('HAVER - UK Gas'!K310:P310)</f>
        <v>50.306666666666665</v>
      </c>
      <c r="H23" s="7">
        <f>AVERAGE('HAVER - UK Gas'!D310:I310)</f>
        <v>42.466666666666669</v>
      </c>
      <c r="I23" s="7">
        <f>AVERAGE('HAVER - UK Gas'!D310:F310)</f>
        <v>43.330000000000005</v>
      </c>
      <c r="J23" s="7">
        <f>AVERAGE('HAVER - UK Gas'!D310:O310)</f>
        <v>46.360000000000007</v>
      </c>
      <c r="L23" s="7">
        <f t="shared" si="4"/>
        <v>58.117890625000015</v>
      </c>
      <c r="N23" s="7">
        <f t="shared" si="5"/>
        <v>52.593932291666661</v>
      </c>
      <c r="O23" s="7">
        <f t="shared" si="6"/>
        <v>51.876328125000008</v>
      </c>
      <c r="P23" s="7">
        <f t="shared" si="7"/>
        <v>53.852005208333324</v>
      </c>
      <c r="R23" s="7"/>
      <c r="S23" s="7"/>
      <c r="T23" s="7"/>
      <c r="U23" s="7"/>
      <c r="V23" s="7"/>
    </row>
    <row r="24" spans="1:22" x14ac:dyDescent="0.35">
      <c r="A24" s="5">
        <f t="shared" si="8"/>
        <v>43160</v>
      </c>
      <c r="B24" s="5"/>
      <c r="C24" s="7">
        <f>AVERAGE('HAVER - UK Gas'!J311:U311)</f>
        <v>44.911666666666669</v>
      </c>
      <c r="D24" s="7">
        <f t="shared" si="3"/>
        <v>51.62069010416667</v>
      </c>
      <c r="E24" s="5"/>
      <c r="F24" s="7">
        <f>AVERAGE('HAVER - UK Gas'!J311:O311)</f>
        <v>50.37166666666667</v>
      </c>
      <c r="H24" s="7">
        <f>AVERAGE('HAVER - UK Gas'!D311:I311)</f>
        <v>42.523333333333333</v>
      </c>
      <c r="I24" s="7">
        <f>AVERAGE('HAVER - UK Gas'!D311:F311)</f>
        <v>43.45333333333334</v>
      </c>
      <c r="J24" s="7">
        <f>AVERAGE('HAVER - UK Gas'!D311:O311)</f>
        <v>46.447499999999998</v>
      </c>
      <c r="L24" s="7">
        <f t="shared" si="4"/>
        <v>58.117890625000015</v>
      </c>
      <c r="N24" s="7">
        <f t="shared" si="5"/>
        <v>52.593932291666661</v>
      </c>
      <c r="O24" s="7">
        <f t="shared" si="6"/>
        <v>51.876328125000008</v>
      </c>
      <c r="P24" s="7">
        <f t="shared" si="7"/>
        <v>53.852005208333324</v>
      </c>
      <c r="R24" s="7"/>
      <c r="S24" s="7"/>
      <c r="T24" s="7"/>
      <c r="U24" s="7"/>
      <c r="V24" s="7"/>
    </row>
    <row r="25" spans="1:22" x14ac:dyDescent="0.35">
      <c r="A25" s="5">
        <f t="shared" si="8"/>
        <v>43161</v>
      </c>
      <c r="B25" s="5"/>
      <c r="C25" s="7">
        <f>AVERAGE('HAVER - UK Gas'!J312:U312)</f>
        <v>45.620000000000005</v>
      </c>
      <c r="D25" s="7">
        <f t="shared" si="3"/>
        <v>51.62069010416667</v>
      </c>
      <c r="E25" s="5"/>
      <c r="F25" s="7">
        <f>AVERAGE('HAVER - UK Gas'!J312:O312)</f>
        <v>51.138333333333343</v>
      </c>
      <c r="H25" s="7">
        <f>AVERAGE('HAVER - UK Gas'!D312:I312)</f>
        <v>43.403333333333336</v>
      </c>
      <c r="I25" s="7">
        <f>AVERAGE('HAVER - UK Gas'!D312:F312)</f>
        <v>44.49666666666667</v>
      </c>
      <c r="J25" s="7">
        <f>AVERAGE('HAVER - UK Gas'!D312:O312)</f>
        <v>47.270833333333336</v>
      </c>
      <c r="L25" s="7">
        <f t="shared" si="4"/>
        <v>58.117890625000015</v>
      </c>
      <c r="N25" s="7">
        <f t="shared" si="5"/>
        <v>52.593932291666661</v>
      </c>
      <c r="O25" s="7">
        <f t="shared" si="6"/>
        <v>51.876328125000008</v>
      </c>
      <c r="P25" s="7">
        <f t="shared" si="7"/>
        <v>53.852005208333324</v>
      </c>
      <c r="R25" s="7"/>
      <c r="S25" s="7"/>
      <c r="T25" s="7"/>
      <c r="U25" s="7"/>
      <c r="V25" s="7"/>
    </row>
    <row r="26" spans="1:22" x14ac:dyDescent="0.35">
      <c r="A26" s="5">
        <f t="shared" si="8"/>
        <v>43164</v>
      </c>
      <c r="B26" s="5"/>
      <c r="C26" s="7">
        <f>AVERAGE('HAVER - UK Gas'!J313:U313)</f>
        <v>45.674166666666672</v>
      </c>
      <c r="D26" s="7">
        <f t="shared" si="3"/>
        <v>51.62069010416667</v>
      </c>
      <c r="E26" s="5"/>
      <c r="F26" s="7">
        <f>AVERAGE('HAVER - UK Gas'!J313:O313)</f>
        <v>51.298333333333325</v>
      </c>
      <c r="H26" s="7">
        <f>AVERAGE('HAVER - UK Gas'!D313:I313)</f>
        <v>43.288333333333334</v>
      </c>
      <c r="I26" s="7">
        <f>AVERAGE('HAVER - UK Gas'!D313:F313)</f>
        <v>44.036666666666669</v>
      </c>
      <c r="J26" s="7">
        <f>AVERAGE('HAVER - UK Gas'!D313:O313)</f>
        <v>47.293333333333329</v>
      </c>
      <c r="L26" s="7">
        <f t="shared" si="4"/>
        <v>58.117890625000015</v>
      </c>
      <c r="N26" s="7">
        <f t="shared" si="5"/>
        <v>52.593932291666661</v>
      </c>
      <c r="O26" s="7">
        <f t="shared" si="6"/>
        <v>51.876328125000008</v>
      </c>
      <c r="P26" s="7">
        <f t="shared" si="7"/>
        <v>53.852005208333324</v>
      </c>
      <c r="R26" s="7"/>
      <c r="S26" s="7"/>
      <c r="T26" s="7"/>
      <c r="U26" s="7"/>
      <c r="V26" s="7"/>
    </row>
    <row r="27" spans="1:22" x14ac:dyDescent="0.35">
      <c r="A27" s="5">
        <f t="shared" si="8"/>
        <v>43165</v>
      </c>
      <c r="B27" s="5"/>
      <c r="C27" s="7">
        <f>AVERAGE('HAVER - UK Gas'!J314:U314)</f>
        <v>46.138333333333328</v>
      </c>
      <c r="D27" s="7">
        <f t="shared" si="3"/>
        <v>51.62069010416667</v>
      </c>
      <c r="E27" s="5"/>
      <c r="F27" s="7">
        <f>AVERAGE('HAVER - UK Gas'!J314:O314)</f>
        <v>51.851666666666667</v>
      </c>
      <c r="H27" s="7">
        <f>AVERAGE('HAVER - UK Gas'!D314:I314)</f>
        <v>43.913333333333334</v>
      </c>
      <c r="I27" s="7">
        <f>AVERAGE('HAVER - UK Gas'!D314:F314)</f>
        <v>44.830000000000005</v>
      </c>
      <c r="J27" s="7">
        <f>AVERAGE('HAVER - UK Gas'!D314:O314)</f>
        <v>47.882500000000014</v>
      </c>
      <c r="L27" s="7">
        <f t="shared" si="4"/>
        <v>58.117890625000015</v>
      </c>
      <c r="N27" s="7">
        <f t="shared" si="5"/>
        <v>52.593932291666661</v>
      </c>
      <c r="O27" s="7">
        <f t="shared" si="6"/>
        <v>51.876328125000008</v>
      </c>
      <c r="P27" s="7">
        <f t="shared" si="7"/>
        <v>53.852005208333324</v>
      </c>
      <c r="R27" s="7"/>
      <c r="S27" s="7"/>
      <c r="T27" s="7"/>
      <c r="U27" s="7"/>
      <c r="V27" s="7"/>
    </row>
    <row r="28" spans="1:22" x14ac:dyDescent="0.35">
      <c r="A28" s="5">
        <f t="shared" si="8"/>
        <v>43166</v>
      </c>
      <c r="B28" s="5"/>
      <c r="C28" s="7">
        <f>AVERAGE('HAVER - UK Gas'!J315:U315)</f>
        <v>46.178333333333342</v>
      </c>
      <c r="D28" s="7">
        <f t="shared" si="3"/>
        <v>51.62069010416667</v>
      </c>
      <c r="E28" s="5"/>
      <c r="F28" s="7">
        <f>AVERAGE('HAVER - UK Gas'!J315:O315)</f>
        <v>51.891666666666673</v>
      </c>
      <c r="H28" s="7">
        <f>AVERAGE('HAVER - UK Gas'!D315:I315)</f>
        <v>44.011666666666677</v>
      </c>
      <c r="I28" s="7">
        <f>AVERAGE('HAVER - UK Gas'!D315:F315)</f>
        <v>44.836666666666673</v>
      </c>
      <c r="J28" s="7">
        <f>AVERAGE('HAVER - UK Gas'!D315:O315)</f>
        <v>47.951666666666675</v>
      </c>
      <c r="L28" s="7">
        <f t="shared" si="4"/>
        <v>58.117890625000015</v>
      </c>
      <c r="N28" s="7">
        <f t="shared" si="5"/>
        <v>52.593932291666661</v>
      </c>
      <c r="O28" s="7">
        <f t="shared" si="6"/>
        <v>51.876328125000008</v>
      </c>
      <c r="P28" s="7">
        <f t="shared" si="7"/>
        <v>53.852005208333324</v>
      </c>
      <c r="R28" s="7"/>
      <c r="S28" s="7"/>
      <c r="T28" s="7"/>
      <c r="U28" s="7"/>
      <c r="V28" s="7"/>
    </row>
    <row r="29" spans="1:22" x14ac:dyDescent="0.35">
      <c r="A29" s="5">
        <f t="shared" si="8"/>
        <v>43167</v>
      </c>
      <c r="B29" s="5"/>
      <c r="C29" s="7">
        <f>AVERAGE('HAVER - UK Gas'!J316:U316)</f>
        <v>46.701666666666654</v>
      </c>
      <c r="D29" s="7">
        <f t="shared" si="3"/>
        <v>51.62069010416667</v>
      </c>
      <c r="E29" s="5"/>
      <c r="F29" s="7">
        <f>AVERAGE('HAVER - UK Gas'!J316:O316)</f>
        <v>52.481666666666662</v>
      </c>
      <c r="H29" s="7">
        <f>AVERAGE('HAVER - UK Gas'!D316:I316)</f>
        <v>44.94166666666667</v>
      </c>
      <c r="I29" s="7">
        <f>AVERAGE('HAVER - UK Gas'!D316:F316)</f>
        <v>45.913333333333334</v>
      </c>
      <c r="J29" s="7">
        <f>AVERAGE('HAVER - UK Gas'!D316:O316)</f>
        <v>48.711666666666673</v>
      </c>
      <c r="L29" s="7">
        <f t="shared" si="4"/>
        <v>58.117890625000015</v>
      </c>
      <c r="N29" s="7">
        <f t="shared" si="5"/>
        <v>52.593932291666661</v>
      </c>
      <c r="O29" s="7">
        <f t="shared" si="6"/>
        <v>51.876328125000008</v>
      </c>
      <c r="P29" s="7">
        <f t="shared" si="7"/>
        <v>53.852005208333324</v>
      </c>
      <c r="R29" s="7"/>
      <c r="S29" s="7"/>
      <c r="T29" s="7"/>
      <c r="U29" s="7"/>
      <c r="V29" s="7"/>
    </row>
    <row r="30" spans="1:22" x14ac:dyDescent="0.35">
      <c r="A30" s="5">
        <f t="shared" si="8"/>
        <v>43168</v>
      </c>
      <c r="B30" s="5"/>
      <c r="C30" s="7">
        <f>AVERAGE('HAVER - UK Gas'!J317:U317)</f>
        <v>46.813333333333333</v>
      </c>
      <c r="D30" s="7">
        <f t="shared" si="3"/>
        <v>51.62069010416667</v>
      </c>
      <c r="E30" s="5"/>
      <c r="F30" s="7">
        <f>AVERAGE('HAVER - UK Gas'!J317:O317)</f>
        <v>53.00333333333333</v>
      </c>
      <c r="H30" s="7">
        <f>AVERAGE('HAVER - UK Gas'!D317:I317)</f>
        <v>45.711666666666666</v>
      </c>
      <c r="I30" s="7">
        <f>AVERAGE('HAVER - UK Gas'!D317:F317)</f>
        <v>47.026666666666671</v>
      </c>
      <c r="J30" s="7">
        <f>AVERAGE('HAVER - UK Gas'!D317:O317)</f>
        <v>49.357499999999995</v>
      </c>
      <c r="L30" s="7">
        <f t="shared" si="4"/>
        <v>58.117890625000015</v>
      </c>
      <c r="N30" s="7">
        <f t="shared" si="5"/>
        <v>52.593932291666661</v>
      </c>
      <c r="O30" s="7">
        <f t="shared" si="6"/>
        <v>51.876328125000008</v>
      </c>
      <c r="P30" s="7">
        <f t="shared" si="7"/>
        <v>53.852005208333324</v>
      </c>
      <c r="R30" s="7"/>
      <c r="S30" s="7"/>
      <c r="T30" s="7"/>
      <c r="U30" s="7"/>
      <c r="V30" s="7"/>
    </row>
    <row r="31" spans="1:22" x14ac:dyDescent="0.35">
      <c r="A31" s="5">
        <f t="shared" si="8"/>
        <v>43171</v>
      </c>
      <c r="B31" s="5"/>
      <c r="C31" s="7">
        <f>AVERAGE('HAVER - UK Gas'!J318:U318)</f>
        <v>46.89083333333334</v>
      </c>
      <c r="D31" s="7">
        <f t="shared" si="3"/>
        <v>51.62069010416667</v>
      </c>
      <c r="E31" s="5"/>
      <c r="F31" s="7">
        <f>AVERAGE('HAVER - UK Gas'!J318:O318)</f>
        <v>53.411666666666669</v>
      </c>
      <c r="H31" s="7">
        <f>AVERAGE('HAVER - UK Gas'!D318:I318)</f>
        <v>46.315000000000005</v>
      </c>
      <c r="I31" s="7">
        <f>AVERAGE('HAVER - UK Gas'!D318:F318)</f>
        <v>48.133333333333333</v>
      </c>
      <c r="J31" s="7">
        <f>AVERAGE('HAVER - UK Gas'!D318:O318)</f>
        <v>49.863333333333337</v>
      </c>
      <c r="L31" s="7">
        <f t="shared" si="4"/>
        <v>58.117890625000015</v>
      </c>
      <c r="N31" s="7">
        <f t="shared" si="5"/>
        <v>52.593932291666661</v>
      </c>
      <c r="O31" s="7">
        <f t="shared" si="6"/>
        <v>51.876328125000008</v>
      </c>
      <c r="P31" s="7">
        <f t="shared" si="7"/>
        <v>53.852005208333324</v>
      </c>
      <c r="R31" s="7"/>
      <c r="S31" s="7"/>
      <c r="T31" s="7"/>
      <c r="U31" s="7"/>
      <c r="V31" s="7"/>
    </row>
    <row r="32" spans="1:22" x14ac:dyDescent="0.35">
      <c r="A32" s="5">
        <f t="shared" si="8"/>
        <v>43172</v>
      </c>
      <c r="B32" s="5"/>
      <c r="C32" s="7">
        <f>AVERAGE('HAVER - UK Gas'!J319:U319)</f>
        <v>46.459166666666668</v>
      </c>
      <c r="D32" s="7">
        <f t="shared" si="3"/>
        <v>51.62069010416667</v>
      </c>
      <c r="E32" s="5"/>
      <c r="F32" s="7">
        <f>AVERAGE('HAVER - UK Gas'!J319:O319)</f>
        <v>52.928333333333335</v>
      </c>
      <c r="H32" s="7">
        <f>AVERAGE('HAVER - UK Gas'!D319:I319)</f>
        <v>45.881666666666668</v>
      </c>
      <c r="I32" s="7">
        <f>AVERAGE('HAVER - UK Gas'!D319:F319)</f>
        <v>47.506666666666668</v>
      </c>
      <c r="J32" s="7">
        <f>AVERAGE('HAVER - UK Gas'!D319:O319)</f>
        <v>49.405000000000001</v>
      </c>
      <c r="L32" s="7">
        <f t="shared" si="4"/>
        <v>58.117890625000015</v>
      </c>
      <c r="N32" s="7">
        <f t="shared" si="5"/>
        <v>52.593932291666661</v>
      </c>
      <c r="O32" s="7">
        <f t="shared" si="6"/>
        <v>51.876328125000008</v>
      </c>
      <c r="P32" s="7">
        <f t="shared" si="7"/>
        <v>53.852005208333324</v>
      </c>
      <c r="R32" s="7"/>
      <c r="S32" s="7"/>
      <c r="T32" s="7"/>
      <c r="U32" s="7"/>
      <c r="V32" s="7"/>
    </row>
    <row r="33" spans="1:22" x14ac:dyDescent="0.35">
      <c r="A33" s="5">
        <f t="shared" si="8"/>
        <v>43173</v>
      </c>
      <c r="B33" s="5"/>
      <c r="C33" s="7">
        <f>AVERAGE('HAVER - UK Gas'!J320:U320)</f>
        <v>45.766666666666673</v>
      </c>
      <c r="D33" s="7">
        <f t="shared" si="3"/>
        <v>51.62069010416667</v>
      </c>
      <c r="E33" s="5"/>
      <c r="F33" s="7">
        <f>AVERAGE('HAVER - UK Gas'!J320:O320)</f>
        <v>52.178333333333335</v>
      </c>
      <c r="H33" s="7">
        <f>AVERAGE('HAVER - UK Gas'!D320:I320)</f>
        <v>44.551666666666669</v>
      </c>
      <c r="I33" s="7">
        <f>AVERAGE('HAVER - UK Gas'!D320:F320)</f>
        <v>45.829999999999991</v>
      </c>
      <c r="J33" s="7">
        <f>AVERAGE('HAVER - UK Gas'!D320:O320)</f>
        <v>48.365000000000002</v>
      </c>
      <c r="L33" s="7">
        <f t="shared" si="4"/>
        <v>58.117890625000015</v>
      </c>
      <c r="N33" s="7">
        <f t="shared" si="5"/>
        <v>52.593932291666661</v>
      </c>
      <c r="O33" s="7">
        <f t="shared" si="6"/>
        <v>51.876328125000008</v>
      </c>
      <c r="P33" s="7">
        <f t="shared" si="7"/>
        <v>53.852005208333324</v>
      </c>
      <c r="R33" s="7"/>
      <c r="S33" s="7"/>
      <c r="T33" s="7"/>
      <c r="U33" s="7"/>
      <c r="V33" s="7"/>
    </row>
    <row r="34" spans="1:22" x14ac:dyDescent="0.35">
      <c r="A34" s="5">
        <f t="shared" si="8"/>
        <v>43174</v>
      </c>
      <c r="B34" s="5"/>
      <c r="C34" s="7">
        <f>AVERAGE('HAVER - UK Gas'!J321:U321)</f>
        <v>46.228333333333332</v>
      </c>
      <c r="D34" s="7">
        <f t="shared" si="3"/>
        <v>51.62069010416667</v>
      </c>
      <c r="E34" s="5"/>
      <c r="F34" s="7">
        <f>AVERAGE('HAVER - UK Gas'!J321:O321)</f>
        <v>52.776666666666671</v>
      </c>
      <c r="H34" s="7">
        <f>AVERAGE('HAVER - UK Gas'!D321:I321)</f>
        <v>45.20333333333334</v>
      </c>
      <c r="I34" s="7">
        <f>AVERAGE('HAVER - UK Gas'!D321:F321)</f>
        <v>46.726666666666667</v>
      </c>
      <c r="J34" s="7">
        <f>AVERAGE('HAVER - UK Gas'!D321:O321)</f>
        <v>48.99</v>
      </c>
      <c r="L34" s="7">
        <f t="shared" si="4"/>
        <v>58.117890625000015</v>
      </c>
      <c r="N34" s="7">
        <f t="shared" si="5"/>
        <v>52.593932291666661</v>
      </c>
      <c r="O34" s="7">
        <f t="shared" si="6"/>
        <v>51.876328125000008</v>
      </c>
      <c r="P34" s="7">
        <f t="shared" si="7"/>
        <v>53.852005208333324</v>
      </c>
      <c r="R34" s="7"/>
      <c r="S34" s="7"/>
      <c r="T34" s="7"/>
      <c r="U34" s="7"/>
      <c r="V34" s="7"/>
    </row>
    <row r="35" spans="1:22" x14ac:dyDescent="0.35">
      <c r="A35" s="5">
        <f t="shared" si="8"/>
        <v>43175</v>
      </c>
      <c r="B35" s="5"/>
      <c r="C35" s="7">
        <f>AVERAGE('HAVER - UK Gas'!J322:U322)</f>
        <v>46.048333333333325</v>
      </c>
      <c r="D35" s="7">
        <f t="shared" si="3"/>
        <v>51.62069010416667</v>
      </c>
      <c r="E35" s="5"/>
      <c r="F35" s="7">
        <f>AVERAGE('HAVER - UK Gas'!J322:O322)</f>
        <v>52.583333333333336</v>
      </c>
      <c r="H35" s="7">
        <f>AVERAGE('HAVER - UK Gas'!D322:I322)</f>
        <v>44.781666666666666</v>
      </c>
      <c r="I35" s="7">
        <f>AVERAGE('HAVER - UK Gas'!D322:F322)</f>
        <v>46.176666666666669</v>
      </c>
      <c r="J35" s="7">
        <f>AVERAGE('HAVER - UK Gas'!D322:O322)</f>
        <v>48.682500000000005</v>
      </c>
      <c r="L35" s="7">
        <f t="shared" si="4"/>
        <v>58.117890625000015</v>
      </c>
      <c r="N35" s="7">
        <f t="shared" si="5"/>
        <v>52.593932291666661</v>
      </c>
      <c r="O35" s="7">
        <f t="shared" si="6"/>
        <v>51.876328125000008</v>
      </c>
      <c r="P35" s="7">
        <f t="shared" si="7"/>
        <v>53.852005208333324</v>
      </c>
      <c r="R35" s="7"/>
      <c r="S35" s="7"/>
      <c r="T35" s="7"/>
      <c r="U35" s="7"/>
      <c r="V35" s="7"/>
    </row>
    <row r="36" spans="1:22" x14ac:dyDescent="0.35">
      <c r="A36" s="5">
        <f t="shared" si="8"/>
        <v>43178</v>
      </c>
      <c r="B36" s="5"/>
      <c r="C36" s="7">
        <f>AVERAGE('HAVER - UK Gas'!J323:U323)</f>
        <v>45.957500000000003</v>
      </c>
      <c r="D36" s="7">
        <f t="shared" ref="D36:D67" si="9">AVERAGE(C$4:C$44,C$46:C$132)</f>
        <v>51.62069010416667</v>
      </c>
      <c r="E36" s="5"/>
      <c r="F36" s="7">
        <f>AVERAGE('HAVER - UK Gas'!J323:O323)</f>
        <v>52.493333333333339</v>
      </c>
      <c r="H36" s="7">
        <f>AVERAGE('HAVER - UK Gas'!D323:I323)</f>
        <v>44.921666666666674</v>
      </c>
      <c r="I36" s="7">
        <f>AVERAGE('HAVER - UK Gas'!D323:F323)</f>
        <v>46.333333333333336</v>
      </c>
      <c r="J36" s="7">
        <f>AVERAGE('HAVER - UK Gas'!D323:O323)</f>
        <v>48.70750000000001</v>
      </c>
      <c r="L36" s="7">
        <f t="shared" si="4"/>
        <v>58.117890625000015</v>
      </c>
      <c r="N36" s="7">
        <f t="shared" si="5"/>
        <v>52.593932291666661</v>
      </c>
      <c r="O36" s="7">
        <f t="shared" si="6"/>
        <v>51.876328125000008</v>
      </c>
      <c r="P36" s="7">
        <f t="shared" si="7"/>
        <v>53.852005208333324</v>
      </c>
      <c r="R36" s="7"/>
      <c r="S36" s="7"/>
      <c r="T36" s="7"/>
      <c r="U36" s="7"/>
      <c r="V36" s="7"/>
    </row>
    <row r="37" spans="1:22" x14ac:dyDescent="0.35">
      <c r="A37" s="5">
        <f t="shared" si="8"/>
        <v>43179</v>
      </c>
      <c r="B37" s="5"/>
      <c r="C37" s="7">
        <f>AVERAGE('HAVER - UK Gas'!J324:U324)</f>
        <v>46.448333333333331</v>
      </c>
      <c r="D37" s="7">
        <f t="shared" si="9"/>
        <v>51.62069010416667</v>
      </c>
      <c r="E37" s="5"/>
      <c r="F37" s="7">
        <f>AVERAGE('HAVER - UK Gas'!J324:O324)</f>
        <v>53.085000000000001</v>
      </c>
      <c r="H37" s="7">
        <f>AVERAGE('HAVER - UK Gas'!D324:I324)</f>
        <v>45.693333333333335</v>
      </c>
      <c r="I37" s="7">
        <f>AVERAGE('HAVER - UK Gas'!D324:F324)</f>
        <v>47.206666666666671</v>
      </c>
      <c r="J37" s="7">
        <f>AVERAGE('HAVER - UK Gas'!D324:O324)</f>
        <v>49.389166666666661</v>
      </c>
      <c r="L37" s="7">
        <f t="shared" si="4"/>
        <v>58.117890625000015</v>
      </c>
      <c r="N37" s="7">
        <f t="shared" si="5"/>
        <v>52.593932291666661</v>
      </c>
      <c r="O37" s="7">
        <f t="shared" si="6"/>
        <v>51.876328125000008</v>
      </c>
      <c r="P37" s="7">
        <f t="shared" si="7"/>
        <v>53.852005208333324</v>
      </c>
      <c r="R37" s="7"/>
      <c r="S37" s="7"/>
      <c r="T37" s="7"/>
      <c r="U37" s="7"/>
      <c r="V37" s="7"/>
    </row>
    <row r="38" spans="1:22" x14ac:dyDescent="0.35">
      <c r="A38" s="5">
        <f t="shared" si="8"/>
        <v>43180</v>
      </c>
      <c r="B38" s="5"/>
      <c r="C38" s="7">
        <f>AVERAGE('HAVER - UK Gas'!J325:U325)</f>
        <v>46.667499999999997</v>
      </c>
      <c r="D38" s="7">
        <f t="shared" si="9"/>
        <v>51.62069010416667</v>
      </c>
      <c r="E38" s="5"/>
      <c r="F38" s="7">
        <f>AVERAGE('HAVER - UK Gas'!J325:O325)</f>
        <v>53.363333333333337</v>
      </c>
      <c r="H38" s="7">
        <f>AVERAGE('HAVER - UK Gas'!D325:I325)</f>
        <v>46.06</v>
      </c>
      <c r="I38" s="7">
        <f>AVERAGE('HAVER - UK Gas'!D325:F325)</f>
        <v>47.49</v>
      </c>
      <c r="J38" s="7">
        <f>AVERAGE('HAVER - UK Gas'!D325:O325)</f>
        <v>49.711666666666666</v>
      </c>
      <c r="L38" s="7">
        <f t="shared" si="4"/>
        <v>58.117890625000015</v>
      </c>
      <c r="N38" s="7">
        <f t="shared" si="5"/>
        <v>52.593932291666661</v>
      </c>
      <c r="O38" s="7">
        <f t="shared" si="6"/>
        <v>51.876328125000008</v>
      </c>
      <c r="P38" s="7">
        <f t="shared" si="7"/>
        <v>53.852005208333324</v>
      </c>
      <c r="R38" s="7"/>
      <c r="S38" s="7"/>
      <c r="T38" s="7"/>
      <c r="U38" s="7"/>
      <c r="V38" s="7"/>
    </row>
    <row r="39" spans="1:22" x14ac:dyDescent="0.35">
      <c r="A39" s="5">
        <f t="shared" si="8"/>
        <v>43181</v>
      </c>
      <c r="B39" s="5"/>
      <c r="C39" s="7">
        <f>AVERAGE('HAVER - UK Gas'!J326:U326)</f>
        <v>46.647500000000001</v>
      </c>
      <c r="D39" s="7">
        <f t="shared" si="9"/>
        <v>51.62069010416667</v>
      </c>
      <c r="E39" s="5"/>
      <c r="F39" s="7">
        <f>AVERAGE('HAVER - UK Gas'!J326:O326)</f>
        <v>53.323333333333331</v>
      </c>
      <c r="H39" s="7">
        <f>AVERAGE('HAVER - UK Gas'!D326:I326)</f>
        <v>45.976666666666667</v>
      </c>
      <c r="I39" s="7">
        <f>AVERAGE('HAVER - UK Gas'!D326:F326)</f>
        <v>47.186666666666667</v>
      </c>
      <c r="J39" s="7">
        <f>AVERAGE('HAVER - UK Gas'!D326:O326)</f>
        <v>49.65</v>
      </c>
      <c r="L39" s="7">
        <f t="shared" si="4"/>
        <v>58.117890625000015</v>
      </c>
      <c r="N39" s="7">
        <f t="shared" si="5"/>
        <v>52.593932291666661</v>
      </c>
      <c r="O39" s="7">
        <f t="shared" si="6"/>
        <v>51.876328125000008</v>
      </c>
      <c r="P39" s="7">
        <f t="shared" si="7"/>
        <v>53.852005208333324</v>
      </c>
      <c r="R39" s="7"/>
      <c r="S39" s="7"/>
      <c r="T39" s="7"/>
      <c r="U39" s="7"/>
      <c r="V39" s="7"/>
    </row>
    <row r="40" spans="1:22" x14ac:dyDescent="0.35">
      <c r="A40" s="5">
        <f t="shared" si="8"/>
        <v>43182</v>
      </c>
      <c r="B40" s="5"/>
      <c r="C40" s="7">
        <f>AVERAGE('HAVER - UK Gas'!J327:U327)</f>
        <v>46.303333333333342</v>
      </c>
      <c r="D40" s="7">
        <f t="shared" si="9"/>
        <v>51.62069010416667</v>
      </c>
      <c r="E40" s="5"/>
      <c r="F40" s="7">
        <f>AVERAGE('HAVER - UK Gas'!J327:O327)</f>
        <v>52.865000000000009</v>
      </c>
      <c r="H40" s="7">
        <f>AVERAGE('HAVER - UK Gas'!D327:I327)</f>
        <v>45.393333333333338</v>
      </c>
      <c r="I40" s="7">
        <f>AVERAGE('HAVER - UK Gas'!D327:F327)</f>
        <v>46.31</v>
      </c>
      <c r="J40" s="7">
        <f>AVERAGE('HAVER - UK Gas'!D327:O327)</f>
        <v>49.129166666666663</v>
      </c>
      <c r="L40" s="7">
        <f t="shared" si="4"/>
        <v>58.117890625000015</v>
      </c>
      <c r="N40" s="7">
        <f t="shared" si="5"/>
        <v>52.593932291666661</v>
      </c>
      <c r="O40" s="7">
        <f t="shared" si="6"/>
        <v>51.876328125000008</v>
      </c>
      <c r="P40" s="7">
        <f t="shared" si="7"/>
        <v>53.852005208333324</v>
      </c>
      <c r="R40" s="7"/>
      <c r="S40" s="7"/>
      <c r="T40" s="7"/>
      <c r="U40" s="7"/>
      <c r="V40" s="7"/>
    </row>
    <row r="41" spans="1:22" x14ac:dyDescent="0.35">
      <c r="A41" s="5">
        <f t="shared" si="8"/>
        <v>43185</v>
      </c>
      <c r="B41" s="5"/>
      <c r="C41" s="7">
        <f>AVERAGE('HAVER - UK Gas'!J328:U328)</f>
        <v>46.173333333333346</v>
      </c>
      <c r="D41" s="7">
        <f t="shared" si="9"/>
        <v>51.62069010416667</v>
      </c>
      <c r="E41" s="5"/>
      <c r="F41" s="7">
        <f>AVERAGE('HAVER - UK Gas'!J328:O328)</f>
        <v>52.523333333333341</v>
      </c>
      <c r="H41" s="7">
        <f>AVERAGE('HAVER - UK Gas'!D328:I328)</f>
        <v>44.839999999999996</v>
      </c>
      <c r="I41" s="7">
        <f>AVERAGE('HAVER - UK Gas'!D328:F328)</f>
        <v>45.54999999999999</v>
      </c>
      <c r="J41" s="7">
        <f>AVERAGE('HAVER - UK Gas'!D328:O328)</f>
        <v>48.681666666666651</v>
      </c>
      <c r="L41" s="7">
        <f t="shared" si="4"/>
        <v>58.117890625000015</v>
      </c>
      <c r="N41" s="7">
        <f t="shared" si="5"/>
        <v>52.593932291666661</v>
      </c>
      <c r="O41" s="7">
        <f t="shared" si="6"/>
        <v>51.876328125000008</v>
      </c>
      <c r="P41" s="7">
        <f t="shared" si="7"/>
        <v>53.852005208333324</v>
      </c>
      <c r="R41" s="7"/>
      <c r="S41" s="7"/>
      <c r="T41" s="7"/>
      <c r="U41" s="7"/>
      <c r="V41" s="7"/>
    </row>
    <row r="42" spans="1:22" x14ac:dyDescent="0.35">
      <c r="A42" s="5">
        <f t="shared" si="8"/>
        <v>43186</v>
      </c>
      <c r="B42" s="5"/>
      <c r="C42" s="7">
        <f>AVERAGE('HAVER - UK Gas'!J329:U329)</f>
        <v>46.957500000000003</v>
      </c>
      <c r="D42" s="7">
        <f t="shared" si="9"/>
        <v>51.62069010416667</v>
      </c>
      <c r="E42" s="5"/>
      <c r="F42" s="7">
        <f>AVERAGE('HAVER - UK Gas'!J329:O329)</f>
        <v>53.348333333333329</v>
      </c>
      <c r="H42" s="7">
        <f>AVERAGE('HAVER - UK Gas'!D329:I329)</f>
        <v>46.071666666666665</v>
      </c>
      <c r="I42" s="7">
        <f>AVERAGE('HAVER - UK Gas'!D329:F329)</f>
        <v>46.949999999999996</v>
      </c>
      <c r="J42" s="7">
        <f>AVERAGE('HAVER - UK Gas'!D329:O329)</f>
        <v>49.710000000000008</v>
      </c>
      <c r="L42" s="7">
        <f t="shared" si="4"/>
        <v>58.117890625000015</v>
      </c>
      <c r="N42" s="7">
        <f t="shared" si="5"/>
        <v>52.593932291666661</v>
      </c>
      <c r="O42" s="7">
        <f t="shared" si="6"/>
        <v>51.876328125000008</v>
      </c>
      <c r="P42" s="7">
        <f t="shared" si="7"/>
        <v>53.852005208333324</v>
      </c>
      <c r="R42" s="7"/>
      <c r="S42" s="7"/>
      <c r="T42" s="7"/>
      <c r="U42" s="7"/>
      <c r="V42" s="7"/>
    </row>
    <row r="43" spans="1:22" x14ac:dyDescent="0.35">
      <c r="A43" s="5">
        <f t="shared" si="8"/>
        <v>43187</v>
      </c>
      <c r="B43" s="5"/>
      <c r="C43" s="7">
        <f>AVERAGE('HAVER - UK Gas'!J330:U330)</f>
        <v>47.07</v>
      </c>
      <c r="D43" s="7">
        <f t="shared" si="9"/>
        <v>51.62069010416667</v>
      </c>
      <c r="E43" s="5"/>
      <c r="F43" s="7">
        <f>AVERAGE('HAVER - UK Gas'!J330:O330)</f>
        <v>53.446666666666665</v>
      </c>
      <c r="H43" s="7">
        <f>AVERAGE('HAVER - UK Gas'!D330:I330)</f>
        <v>45.985000000000007</v>
      </c>
      <c r="I43" s="7">
        <f>AVERAGE('HAVER - UK Gas'!D330:F330)</f>
        <v>46.800000000000004</v>
      </c>
      <c r="J43" s="7">
        <f>AVERAGE('HAVER - UK Gas'!D330:O330)</f>
        <v>49.715833333333336</v>
      </c>
      <c r="L43" s="7">
        <f t="shared" si="4"/>
        <v>58.117890625000015</v>
      </c>
      <c r="N43" s="7">
        <f t="shared" si="5"/>
        <v>52.593932291666661</v>
      </c>
      <c r="O43" s="7">
        <f t="shared" si="6"/>
        <v>51.876328125000008</v>
      </c>
      <c r="P43" s="7">
        <f t="shared" si="7"/>
        <v>53.852005208333324</v>
      </c>
      <c r="R43" s="7"/>
      <c r="S43" s="7"/>
      <c r="T43" s="7"/>
      <c r="U43" s="7"/>
      <c r="V43" s="7"/>
    </row>
    <row r="44" spans="1:22" x14ac:dyDescent="0.35">
      <c r="A44" s="5">
        <f t="shared" si="8"/>
        <v>43188</v>
      </c>
      <c r="B44" s="5"/>
      <c r="C44" s="7">
        <f>AVERAGE('HAVER - UK Gas'!J331:U331)</f>
        <v>46.958333333333336</v>
      </c>
      <c r="D44" s="7">
        <f t="shared" si="9"/>
        <v>51.62069010416667</v>
      </c>
      <c r="E44" s="5"/>
      <c r="F44" s="7">
        <f>AVERAGE('HAVER - UK Gas'!J331:O331)</f>
        <v>53.521666666666668</v>
      </c>
      <c r="H44" s="7">
        <f>AVERAGE('HAVER - UK Gas'!D331:I331)</f>
        <v>45.875</v>
      </c>
      <c r="I44" s="7">
        <f>AVERAGE('HAVER - UK Gas'!D331:F331)</f>
        <v>45.589999999999996</v>
      </c>
      <c r="J44" s="7">
        <f>AVERAGE('HAVER - UK Gas'!D331:O331)</f>
        <v>49.698333333333323</v>
      </c>
      <c r="L44" s="7">
        <f t="shared" si="4"/>
        <v>58.117890625000015</v>
      </c>
      <c r="N44" s="7">
        <f t="shared" si="5"/>
        <v>52.593932291666661</v>
      </c>
      <c r="O44" s="7">
        <f t="shared" si="6"/>
        <v>51.876328125000008</v>
      </c>
      <c r="P44" s="7">
        <f t="shared" si="7"/>
        <v>53.852005208333324</v>
      </c>
      <c r="R44" s="7"/>
      <c r="S44" s="7"/>
      <c r="T44" s="7"/>
      <c r="U44" s="7"/>
      <c r="V44" s="7"/>
    </row>
    <row r="45" spans="1:22" x14ac:dyDescent="0.35">
      <c r="A45" s="5">
        <f t="shared" si="8"/>
        <v>43189</v>
      </c>
      <c r="B45" s="5"/>
      <c r="C45" s="7" t="e">
        <f>AVERAGE('HAVER - UK Gas'!J332:U332)</f>
        <v>#N/A</v>
      </c>
      <c r="D45" s="7">
        <f t="shared" si="9"/>
        <v>51.62069010416667</v>
      </c>
      <c r="E45" s="5"/>
      <c r="F45" s="7" t="e">
        <f>AVERAGE('HAVER - UK Gas'!J332:O332)</f>
        <v>#N/A</v>
      </c>
      <c r="H45" s="7" t="e">
        <f>AVERAGE('HAVER - UK Gas'!D332:I332)</f>
        <v>#N/A</v>
      </c>
      <c r="I45" s="7" t="e">
        <f>AVERAGE('HAVER - UK Gas'!D332:F332)</f>
        <v>#N/A</v>
      </c>
      <c r="J45" s="7" t="e">
        <f>AVERAGE('HAVER - UK Gas'!D332:O332)</f>
        <v>#N/A</v>
      </c>
      <c r="L45" s="7">
        <f t="shared" si="4"/>
        <v>58.117890625000015</v>
      </c>
      <c r="N45" s="7">
        <f t="shared" si="5"/>
        <v>52.593932291666661</v>
      </c>
      <c r="O45" s="7">
        <f t="shared" si="6"/>
        <v>51.876328125000008</v>
      </c>
      <c r="P45" s="7">
        <f t="shared" si="7"/>
        <v>53.852005208333324</v>
      </c>
      <c r="R45" s="7"/>
      <c r="S45" s="7"/>
      <c r="T45" s="7"/>
      <c r="U45" s="7"/>
      <c r="V45" s="7"/>
    </row>
    <row r="46" spans="1:22" x14ac:dyDescent="0.35">
      <c r="A46" s="5">
        <f t="shared" si="8"/>
        <v>43192</v>
      </c>
      <c r="B46" s="5"/>
      <c r="C46" s="7">
        <f>AVERAGE('HAVER - UK Gas'!I333:T333)</f>
        <v>47.224166666666669</v>
      </c>
      <c r="D46" s="7">
        <f t="shared" si="9"/>
        <v>51.62069010416667</v>
      </c>
      <c r="E46" s="5"/>
      <c r="F46" s="7">
        <f>AVERAGE('HAVER - UK Gas'!I333:N333)</f>
        <v>53.550000000000004</v>
      </c>
      <c r="H46" s="7">
        <f>AVERAGE('HAVER - UK Gas'!D333:I333)</f>
        <v>45.875</v>
      </c>
      <c r="I46" s="7">
        <f>AVERAGE('HAVER - UK Gas'!D333:F333)</f>
        <v>45.589999999999996</v>
      </c>
      <c r="J46" s="7">
        <f>AVERAGE('HAVER - UK Gas'!D333:O333)</f>
        <v>49.698333333333323</v>
      </c>
      <c r="L46" s="7">
        <f t="shared" si="4"/>
        <v>58.117890625000015</v>
      </c>
      <c r="N46" s="7">
        <f t="shared" si="5"/>
        <v>52.593932291666661</v>
      </c>
      <c r="O46" s="7">
        <f t="shared" si="6"/>
        <v>51.876328125000008</v>
      </c>
      <c r="P46" s="7">
        <f t="shared" si="7"/>
        <v>53.852005208333324</v>
      </c>
      <c r="R46" s="7"/>
      <c r="S46" s="7"/>
      <c r="T46" s="7"/>
      <c r="U46" s="7"/>
      <c r="V46" s="7"/>
    </row>
    <row r="47" spans="1:22" x14ac:dyDescent="0.35">
      <c r="A47" s="5">
        <f t="shared" si="8"/>
        <v>43193</v>
      </c>
      <c r="B47" s="5"/>
      <c r="C47" s="7">
        <f>AVERAGE('HAVER - UK Gas'!I334:T334)</f>
        <v>47.00083333333334</v>
      </c>
      <c r="D47" s="7">
        <f t="shared" si="9"/>
        <v>51.62069010416667</v>
      </c>
      <c r="E47" s="5"/>
      <c r="F47" s="7">
        <f>AVERAGE('HAVER - UK Gas'!I334:N334)</f>
        <v>53.283333333333339</v>
      </c>
      <c r="H47" s="7">
        <f>AVERAGE('HAVER - UK Gas'!D334:I334)</f>
        <v>45.59</v>
      </c>
      <c r="I47" s="7">
        <f>AVERAGE('HAVER - UK Gas'!D334:F334)</f>
        <v>45.29</v>
      </c>
      <c r="J47" s="7">
        <f>AVERAGE('HAVER - UK Gas'!D334:O334)</f>
        <v>49.430000000000007</v>
      </c>
      <c r="L47" s="7">
        <f t="shared" si="4"/>
        <v>58.117890625000015</v>
      </c>
      <c r="N47" s="7">
        <f t="shared" si="5"/>
        <v>52.593932291666661</v>
      </c>
      <c r="O47" s="7">
        <f t="shared" si="6"/>
        <v>51.876328125000008</v>
      </c>
      <c r="P47" s="7">
        <f t="shared" si="7"/>
        <v>53.852005208333324</v>
      </c>
      <c r="R47" s="7"/>
      <c r="S47" s="7"/>
      <c r="T47" s="7"/>
      <c r="U47" s="7"/>
      <c r="V47" s="7"/>
    </row>
    <row r="48" spans="1:22" x14ac:dyDescent="0.35">
      <c r="A48" s="5">
        <f t="shared" si="8"/>
        <v>43194</v>
      </c>
      <c r="B48" s="5"/>
      <c r="C48" s="7">
        <f>AVERAGE('HAVER - UK Gas'!I335:T335)</f>
        <v>46.803333333333342</v>
      </c>
      <c r="D48" s="7">
        <f t="shared" si="9"/>
        <v>51.62069010416667</v>
      </c>
      <c r="E48" s="5"/>
      <c r="F48" s="7">
        <f>AVERAGE('HAVER - UK Gas'!I335:N335)</f>
        <v>53.120000000000005</v>
      </c>
      <c r="H48" s="7">
        <f>AVERAGE('HAVER - UK Gas'!D335:I335)</f>
        <v>45.708333333333343</v>
      </c>
      <c r="I48" s="7">
        <f>AVERAGE('HAVER - UK Gas'!D335:F335)</f>
        <v>45.373333333333335</v>
      </c>
      <c r="J48" s="7">
        <f>AVERAGE('HAVER - UK Gas'!D335:O335)</f>
        <v>49.381666666666668</v>
      </c>
      <c r="L48" s="7">
        <f t="shared" si="4"/>
        <v>58.117890625000015</v>
      </c>
      <c r="N48" s="7">
        <f t="shared" si="5"/>
        <v>52.593932291666661</v>
      </c>
      <c r="O48" s="7">
        <f t="shared" si="6"/>
        <v>51.876328125000008</v>
      </c>
      <c r="P48" s="7">
        <f t="shared" si="7"/>
        <v>53.852005208333324</v>
      </c>
      <c r="R48" s="7"/>
      <c r="S48" s="7"/>
      <c r="T48" s="7"/>
      <c r="U48" s="7"/>
      <c r="V48" s="7"/>
    </row>
    <row r="49" spans="1:22" x14ac:dyDescent="0.35">
      <c r="A49" s="5">
        <f t="shared" si="8"/>
        <v>43195</v>
      </c>
      <c r="B49" s="5"/>
      <c r="C49" s="7">
        <f>AVERAGE('HAVER - UK Gas'!I336:T336)</f>
        <v>46.81666666666667</v>
      </c>
      <c r="D49" s="7">
        <f t="shared" si="9"/>
        <v>51.62069010416667</v>
      </c>
      <c r="E49" s="5"/>
      <c r="F49" s="7">
        <f>AVERAGE('HAVER - UK Gas'!I336:N336)</f>
        <v>53.126666666666665</v>
      </c>
      <c r="H49" s="7">
        <f>AVERAGE('HAVER - UK Gas'!D336:I336)</f>
        <v>45.555</v>
      </c>
      <c r="I49" s="7">
        <f>AVERAGE('HAVER - UK Gas'!D336:F336)</f>
        <v>45.29</v>
      </c>
      <c r="J49" s="7">
        <f>AVERAGE('HAVER - UK Gas'!D336:O336)</f>
        <v>49.339166666666671</v>
      </c>
      <c r="L49" s="7">
        <f t="shared" si="4"/>
        <v>58.117890625000015</v>
      </c>
      <c r="N49" s="7">
        <f t="shared" si="5"/>
        <v>52.593932291666661</v>
      </c>
      <c r="O49" s="7">
        <f t="shared" si="6"/>
        <v>51.876328125000008</v>
      </c>
      <c r="P49" s="7">
        <f t="shared" si="7"/>
        <v>53.852005208333324</v>
      </c>
      <c r="R49" s="7"/>
      <c r="S49" s="7"/>
      <c r="T49" s="7"/>
      <c r="U49" s="7"/>
      <c r="V49" s="7"/>
    </row>
    <row r="50" spans="1:22" x14ac:dyDescent="0.35">
      <c r="A50" s="5">
        <f t="shared" si="8"/>
        <v>43196</v>
      </c>
      <c r="B50" s="5"/>
      <c r="C50" s="7">
        <f>AVERAGE('HAVER - UK Gas'!I337:T337)</f>
        <v>46.797500000000007</v>
      </c>
      <c r="D50" s="7">
        <f t="shared" si="9"/>
        <v>51.62069010416667</v>
      </c>
      <c r="E50" s="5"/>
      <c r="F50" s="7">
        <f>AVERAGE('HAVER - UK Gas'!I337:N337)</f>
        <v>53.048333333333339</v>
      </c>
      <c r="H50" s="7">
        <f>AVERAGE('HAVER - UK Gas'!D337:I337)</f>
        <v>45.478333333333332</v>
      </c>
      <c r="I50" s="7">
        <f>AVERAGE('HAVER - UK Gas'!D337:F337)</f>
        <v>45.233333333333327</v>
      </c>
      <c r="J50" s="7">
        <f>AVERAGE('HAVER - UK Gas'!D337:O337)</f>
        <v>49.268333333333324</v>
      </c>
      <c r="L50" s="7">
        <f t="shared" si="4"/>
        <v>58.117890625000015</v>
      </c>
      <c r="N50" s="7">
        <f t="shared" si="5"/>
        <v>52.593932291666661</v>
      </c>
      <c r="O50" s="7">
        <f t="shared" si="6"/>
        <v>51.876328125000008</v>
      </c>
      <c r="P50" s="7">
        <f t="shared" si="7"/>
        <v>53.852005208333324</v>
      </c>
      <c r="R50" s="7"/>
      <c r="S50" s="7"/>
      <c r="T50" s="7"/>
      <c r="U50" s="7"/>
      <c r="V50" s="7"/>
    </row>
    <row r="51" spans="1:22" x14ac:dyDescent="0.35">
      <c r="A51" s="5">
        <f t="shared" ref="A51:A114" si="10">+A46+7</f>
        <v>43199</v>
      </c>
      <c r="B51" s="5"/>
      <c r="C51" s="7">
        <f>AVERAGE('HAVER - UK Gas'!I338:T338)</f>
        <v>47.333333333333336</v>
      </c>
      <c r="D51" s="7">
        <f t="shared" si="9"/>
        <v>51.62069010416667</v>
      </c>
      <c r="E51" s="5"/>
      <c r="F51" s="7">
        <f>AVERAGE('HAVER - UK Gas'!I338:N338)</f>
        <v>53.798333333333339</v>
      </c>
      <c r="H51" s="7">
        <f>AVERAGE('HAVER - UK Gas'!D338:I338)</f>
        <v>46.568333333333328</v>
      </c>
      <c r="I51" s="7">
        <f>AVERAGE('HAVER - UK Gas'!D338:F338)</f>
        <v>46.330000000000005</v>
      </c>
      <c r="J51" s="7">
        <f>AVERAGE('HAVER - UK Gas'!D338:O338)</f>
        <v>50.138333333333321</v>
      </c>
      <c r="L51" s="7">
        <f t="shared" si="4"/>
        <v>58.117890625000015</v>
      </c>
      <c r="N51" s="7">
        <f t="shared" si="5"/>
        <v>52.593932291666661</v>
      </c>
      <c r="O51" s="7">
        <f t="shared" si="6"/>
        <v>51.876328125000008</v>
      </c>
      <c r="P51" s="7">
        <f t="shared" si="7"/>
        <v>53.852005208333324</v>
      </c>
      <c r="R51" s="7"/>
      <c r="S51" s="7"/>
      <c r="T51" s="7"/>
      <c r="U51" s="7"/>
      <c r="V51" s="7"/>
    </row>
    <row r="52" spans="1:22" x14ac:dyDescent="0.35">
      <c r="A52" s="5">
        <f t="shared" si="10"/>
        <v>43200</v>
      </c>
      <c r="B52" s="5"/>
      <c r="C52" s="7">
        <f>AVERAGE('HAVER - UK Gas'!I339:T339)</f>
        <v>47.773333333333319</v>
      </c>
      <c r="D52" s="7">
        <f t="shared" si="9"/>
        <v>51.62069010416667</v>
      </c>
      <c r="E52" s="5"/>
      <c r="F52" s="7">
        <f>AVERAGE('HAVER - UK Gas'!I339:N339)</f>
        <v>54.318333333333328</v>
      </c>
      <c r="H52" s="7">
        <f>AVERAGE('HAVER - UK Gas'!D339:I339)</f>
        <v>47.015000000000008</v>
      </c>
      <c r="I52" s="7">
        <f>AVERAGE('HAVER - UK Gas'!D339:F339)</f>
        <v>46.79</v>
      </c>
      <c r="J52" s="7">
        <f>AVERAGE('HAVER - UK Gas'!D339:O339)</f>
        <v>50.618333333333347</v>
      </c>
      <c r="L52" s="7">
        <f t="shared" si="4"/>
        <v>58.117890625000015</v>
      </c>
      <c r="N52" s="7">
        <f t="shared" si="5"/>
        <v>52.593932291666661</v>
      </c>
      <c r="O52" s="7">
        <f t="shared" si="6"/>
        <v>51.876328125000008</v>
      </c>
      <c r="P52" s="7">
        <f t="shared" si="7"/>
        <v>53.852005208333324</v>
      </c>
      <c r="R52" s="7"/>
      <c r="S52" s="7"/>
      <c r="T52" s="7"/>
      <c r="U52" s="7"/>
      <c r="V52" s="7"/>
    </row>
    <row r="53" spans="1:22" x14ac:dyDescent="0.35">
      <c r="A53" s="5">
        <f t="shared" si="10"/>
        <v>43201</v>
      </c>
      <c r="B53" s="5"/>
      <c r="C53" s="7">
        <f>AVERAGE('HAVER - UK Gas'!I340:T340)</f>
        <v>48.818333333333335</v>
      </c>
      <c r="D53" s="7">
        <f t="shared" si="9"/>
        <v>51.62069010416667</v>
      </c>
      <c r="E53" s="5"/>
      <c r="F53" s="7">
        <f>AVERAGE('HAVER - UK Gas'!I340:N340)</f>
        <v>55.52</v>
      </c>
      <c r="H53" s="7">
        <f>AVERAGE('HAVER - UK Gas'!D340:I340)</f>
        <v>48.373333333333335</v>
      </c>
      <c r="I53" s="7">
        <f>AVERAGE('HAVER - UK Gas'!D340:F340)</f>
        <v>48.18</v>
      </c>
      <c r="J53" s="7">
        <f>AVERAGE('HAVER - UK Gas'!D340:O340)</f>
        <v>51.866666666666667</v>
      </c>
      <c r="L53" s="7">
        <f t="shared" si="4"/>
        <v>58.117890625000015</v>
      </c>
      <c r="N53" s="7">
        <f t="shared" si="5"/>
        <v>52.593932291666661</v>
      </c>
      <c r="O53" s="7">
        <f t="shared" si="6"/>
        <v>51.876328125000008</v>
      </c>
      <c r="P53" s="7">
        <f t="shared" si="7"/>
        <v>53.852005208333324</v>
      </c>
      <c r="R53" s="7"/>
      <c r="S53" s="7"/>
      <c r="T53" s="7"/>
      <c r="U53" s="7"/>
      <c r="V53" s="7"/>
    </row>
    <row r="54" spans="1:22" x14ac:dyDescent="0.35">
      <c r="A54" s="5">
        <f t="shared" si="10"/>
        <v>43202</v>
      </c>
      <c r="B54" s="5"/>
      <c r="C54" s="7">
        <f>AVERAGE('HAVER - UK Gas'!I341:T341)</f>
        <v>48.490833333333335</v>
      </c>
      <c r="D54" s="7">
        <f t="shared" si="9"/>
        <v>51.62069010416667</v>
      </c>
      <c r="E54" s="5"/>
      <c r="F54" s="7">
        <f>AVERAGE('HAVER - UK Gas'!I341:N341)</f>
        <v>55.214999999999996</v>
      </c>
      <c r="H54" s="7">
        <f>AVERAGE('HAVER - UK Gas'!D341:I341)</f>
        <v>47.873333333333335</v>
      </c>
      <c r="I54" s="7">
        <f>AVERAGE('HAVER - UK Gas'!D341:F341)</f>
        <v>47.626666666666665</v>
      </c>
      <c r="J54" s="7">
        <f>AVERAGE('HAVER - UK Gas'!D341:O341)</f>
        <v>51.473333333333336</v>
      </c>
      <c r="L54" s="7">
        <f t="shared" si="4"/>
        <v>58.117890625000015</v>
      </c>
      <c r="N54" s="7">
        <f t="shared" si="5"/>
        <v>52.593932291666661</v>
      </c>
      <c r="O54" s="7">
        <f t="shared" si="6"/>
        <v>51.876328125000008</v>
      </c>
      <c r="P54" s="7">
        <f t="shared" si="7"/>
        <v>53.852005208333324</v>
      </c>
      <c r="R54" s="7"/>
      <c r="S54" s="7"/>
      <c r="T54" s="7"/>
      <c r="U54" s="7"/>
      <c r="V54" s="7"/>
    </row>
    <row r="55" spans="1:22" x14ac:dyDescent="0.35">
      <c r="A55" s="5">
        <f t="shared" si="10"/>
        <v>43203</v>
      </c>
      <c r="B55" s="5"/>
      <c r="C55" s="7">
        <f>AVERAGE('HAVER - UK Gas'!I342:T342)</f>
        <v>49.257499999999993</v>
      </c>
      <c r="D55" s="7">
        <f t="shared" si="9"/>
        <v>51.62069010416667</v>
      </c>
      <c r="E55" s="5"/>
      <c r="F55" s="7">
        <f>AVERAGE('HAVER - UK Gas'!I342:N342)</f>
        <v>56.161666666666662</v>
      </c>
      <c r="H55" s="7">
        <f>AVERAGE('HAVER - UK Gas'!D342:I342)</f>
        <v>48.823333333333331</v>
      </c>
      <c r="I55" s="7">
        <f>AVERAGE('HAVER - UK Gas'!D342:F342)</f>
        <v>48.673333333333339</v>
      </c>
      <c r="J55" s="7">
        <f>AVERAGE('HAVER - UK Gas'!D342:O342)</f>
        <v>52.436666666666667</v>
      </c>
      <c r="L55" s="7">
        <f t="shared" si="4"/>
        <v>58.117890625000015</v>
      </c>
      <c r="N55" s="7">
        <f t="shared" si="5"/>
        <v>52.593932291666661</v>
      </c>
      <c r="O55" s="7">
        <f t="shared" si="6"/>
        <v>51.876328125000008</v>
      </c>
      <c r="P55" s="7">
        <f t="shared" si="7"/>
        <v>53.852005208333324</v>
      </c>
      <c r="R55" s="7"/>
      <c r="S55" s="7"/>
      <c r="T55" s="7"/>
      <c r="U55" s="7"/>
      <c r="V55" s="7"/>
    </row>
    <row r="56" spans="1:22" x14ac:dyDescent="0.35">
      <c r="A56" s="5">
        <f t="shared" si="10"/>
        <v>43206</v>
      </c>
      <c r="B56" s="5"/>
      <c r="C56" s="7">
        <f>AVERAGE('HAVER - UK Gas'!I343:T343)</f>
        <v>49.019166666666671</v>
      </c>
      <c r="D56" s="7">
        <f t="shared" si="9"/>
        <v>51.62069010416667</v>
      </c>
      <c r="E56" s="5"/>
      <c r="F56" s="7">
        <f>AVERAGE('HAVER - UK Gas'!I343:N343)</f>
        <v>55.763333333333328</v>
      </c>
      <c r="H56" s="7">
        <f>AVERAGE('HAVER - UK Gas'!D343:I343)</f>
        <v>48.481666666666662</v>
      </c>
      <c r="I56" s="7">
        <f>AVERAGE('HAVER - UK Gas'!D343:F343)</f>
        <v>48.326666666666661</v>
      </c>
      <c r="J56" s="7">
        <f>AVERAGE('HAVER - UK Gas'!D343:O343)</f>
        <v>52.085000000000001</v>
      </c>
      <c r="L56" s="7">
        <f t="shared" si="4"/>
        <v>58.117890625000015</v>
      </c>
      <c r="N56" s="7">
        <f t="shared" si="5"/>
        <v>52.593932291666661</v>
      </c>
      <c r="O56" s="7">
        <f t="shared" si="6"/>
        <v>51.876328125000008</v>
      </c>
      <c r="P56" s="7">
        <f t="shared" si="7"/>
        <v>53.852005208333324</v>
      </c>
      <c r="R56" s="7"/>
      <c r="S56" s="7"/>
      <c r="T56" s="7"/>
      <c r="U56" s="7"/>
      <c r="V56" s="7"/>
    </row>
    <row r="57" spans="1:22" x14ac:dyDescent="0.35">
      <c r="A57" s="5">
        <f t="shared" si="10"/>
        <v>43207</v>
      </c>
      <c r="B57" s="5"/>
      <c r="C57" s="7">
        <f>AVERAGE('HAVER - UK Gas'!I344:T344)</f>
        <v>48.286666666666669</v>
      </c>
      <c r="D57" s="7">
        <f t="shared" si="9"/>
        <v>51.62069010416667</v>
      </c>
      <c r="E57" s="5"/>
      <c r="F57" s="7">
        <f>AVERAGE('HAVER - UK Gas'!I344:N344)</f>
        <v>54.750000000000007</v>
      </c>
      <c r="H57" s="7">
        <f>AVERAGE('HAVER - UK Gas'!D344:I344)</f>
        <v>47.564999999999998</v>
      </c>
      <c r="I57" s="7">
        <f>AVERAGE('HAVER - UK Gas'!D344:F344)</f>
        <v>47.47</v>
      </c>
      <c r="J57" s="7">
        <f>AVERAGE('HAVER - UK Gas'!D344:O344)</f>
        <v>51.169166666666662</v>
      </c>
      <c r="L57" s="7">
        <f t="shared" si="4"/>
        <v>58.117890625000015</v>
      </c>
      <c r="N57" s="7">
        <f t="shared" si="5"/>
        <v>52.593932291666661</v>
      </c>
      <c r="O57" s="7">
        <f t="shared" si="6"/>
        <v>51.876328125000008</v>
      </c>
      <c r="P57" s="7">
        <f t="shared" si="7"/>
        <v>53.852005208333324</v>
      </c>
      <c r="R57" s="7"/>
      <c r="S57" s="7"/>
      <c r="T57" s="7"/>
      <c r="U57" s="7"/>
      <c r="V57" s="7"/>
    </row>
    <row r="58" spans="1:22" x14ac:dyDescent="0.35">
      <c r="A58" s="5">
        <f t="shared" si="10"/>
        <v>43208</v>
      </c>
      <c r="B58" s="5"/>
      <c r="C58" s="7">
        <f>AVERAGE('HAVER - UK Gas'!I345:T345)</f>
        <v>49.001666666666665</v>
      </c>
      <c r="D58" s="7">
        <f t="shared" si="9"/>
        <v>51.62069010416667</v>
      </c>
      <c r="E58" s="5"/>
      <c r="F58" s="7">
        <f>AVERAGE('HAVER - UK Gas'!I345:N345)</f>
        <v>55.618333333333339</v>
      </c>
      <c r="H58" s="7">
        <f>AVERAGE('HAVER - UK Gas'!D345:I345)</f>
        <v>48.783333333333331</v>
      </c>
      <c r="I58" s="7">
        <f>AVERAGE('HAVER - UK Gas'!D345:F345)</f>
        <v>48.736666666666657</v>
      </c>
      <c r="J58" s="7">
        <f>AVERAGE('HAVER - UK Gas'!D345:O345)</f>
        <v>52.126666666666665</v>
      </c>
      <c r="L58" s="7">
        <f t="shared" si="4"/>
        <v>58.117890625000015</v>
      </c>
      <c r="N58" s="7">
        <f t="shared" si="5"/>
        <v>52.593932291666661</v>
      </c>
      <c r="O58" s="7">
        <f t="shared" si="6"/>
        <v>51.876328125000008</v>
      </c>
      <c r="P58" s="7">
        <f t="shared" si="7"/>
        <v>53.852005208333324</v>
      </c>
      <c r="R58" s="7"/>
      <c r="S58" s="7"/>
      <c r="T58" s="7"/>
      <c r="U58" s="7"/>
      <c r="V58" s="7"/>
    </row>
    <row r="59" spans="1:22" x14ac:dyDescent="0.35">
      <c r="A59" s="5">
        <f t="shared" si="10"/>
        <v>43209</v>
      </c>
      <c r="B59" s="5"/>
      <c r="C59" s="7">
        <f>AVERAGE('HAVER - UK Gas'!I346:T346)</f>
        <v>49.73</v>
      </c>
      <c r="D59" s="7">
        <f t="shared" si="9"/>
        <v>51.62069010416667</v>
      </c>
      <c r="E59" s="5"/>
      <c r="F59" s="7">
        <f>AVERAGE('HAVER - UK Gas'!I346:N346)</f>
        <v>56.351666666666659</v>
      </c>
      <c r="H59" s="7">
        <f>AVERAGE('HAVER - UK Gas'!D346:I346)</f>
        <v>49.9</v>
      </c>
      <c r="I59" s="7">
        <f>AVERAGE('HAVER - UK Gas'!D346:F346)</f>
        <v>49.853333333333332</v>
      </c>
      <c r="J59" s="7">
        <f>AVERAGE('HAVER - UK Gas'!D346:O346)</f>
        <v>53.050000000000004</v>
      </c>
      <c r="L59" s="7">
        <f t="shared" si="4"/>
        <v>58.117890625000015</v>
      </c>
      <c r="N59" s="7">
        <f t="shared" si="5"/>
        <v>52.593932291666661</v>
      </c>
      <c r="O59" s="7">
        <f t="shared" si="6"/>
        <v>51.876328125000008</v>
      </c>
      <c r="P59" s="7">
        <f t="shared" si="7"/>
        <v>53.852005208333324</v>
      </c>
      <c r="R59" s="7"/>
      <c r="S59" s="7"/>
      <c r="T59" s="7"/>
      <c r="U59" s="7"/>
      <c r="V59" s="7"/>
    </row>
    <row r="60" spans="1:22" x14ac:dyDescent="0.35">
      <c r="A60" s="5">
        <f t="shared" si="10"/>
        <v>43210</v>
      </c>
      <c r="B60" s="5"/>
      <c r="C60" s="7">
        <f>AVERAGE('HAVER - UK Gas'!I347:T347)</f>
        <v>50.020833333333336</v>
      </c>
      <c r="D60" s="7">
        <f t="shared" si="9"/>
        <v>51.62069010416667</v>
      </c>
      <c r="E60" s="5"/>
      <c r="F60" s="7">
        <f>AVERAGE('HAVER - UK Gas'!I347:N347)</f>
        <v>56.696666666666658</v>
      </c>
      <c r="H60" s="7">
        <f>AVERAGE('HAVER - UK Gas'!D347:I347)</f>
        <v>50.536666666666662</v>
      </c>
      <c r="I60" s="7">
        <f>AVERAGE('HAVER - UK Gas'!D347:F347)</f>
        <v>50.466666666666669</v>
      </c>
      <c r="J60" s="7">
        <f>AVERAGE('HAVER - UK Gas'!D347:O347)</f>
        <v>53.533333333333331</v>
      </c>
      <c r="L60" s="7">
        <f t="shared" si="4"/>
        <v>58.117890625000015</v>
      </c>
      <c r="N60" s="7">
        <f t="shared" si="5"/>
        <v>52.593932291666661</v>
      </c>
      <c r="O60" s="7">
        <f t="shared" si="6"/>
        <v>51.876328125000008</v>
      </c>
      <c r="P60" s="7">
        <f t="shared" si="7"/>
        <v>53.852005208333324</v>
      </c>
      <c r="R60" s="7"/>
      <c r="S60" s="7"/>
      <c r="T60" s="7"/>
      <c r="U60" s="7"/>
      <c r="V60" s="7"/>
    </row>
    <row r="61" spans="1:22" x14ac:dyDescent="0.35">
      <c r="A61" s="5">
        <f t="shared" si="10"/>
        <v>43213</v>
      </c>
      <c r="B61" s="5"/>
      <c r="C61" s="7">
        <f>AVERAGE('HAVER - UK Gas'!I348:T348)</f>
        <v>50.604999999999997</v>
      </c>
      <c r="D61" s="7">
        <f t="shared" si="9"/>
        <v>51.62069010416667</v>
      </c>
      <c r="E61" s="5"/>
      <c r="F61" s="7">
        <f>AVERAGE('HAVER - UK Gas'!I348:N348)</f>
        <v>57.464999999999996</v>
      </c>
      <c r="H61" s="7">
        <f>AVERAGE('HAVER - UK Gas'!D348:I348)</f>
        <v>51.161666666666669</v>
      </c>
      <c r="I61" s="7">
        <f>AVERAGE('HAVER - UK Gas'!D348:F348)</f>
        <v>51.01</v>
      </c>
      <c r="J61" s="7">
        <f>AVERAGE('HAVER - UK Gas'!D348:O348)</f>
        <v>54.230833333333329</v>
      </c>
      <c r="L61" s="7">
        <f t="shared" si="4"/>
        <v>58.117890625000015</v>
      </c>
      <c r="N61" s="7">
        <f t="shared" si="5"/>
        <v>52.593932291666661</v>
      </c>
      <c r="O61" s="7">
        <f t="shared" si="6"/>
        <v>51.876328125000008</v>
      </c>
      <c r="P61" s="7">
        <f t="shared" si="7"/>
        <v>53.852005208333324</v>
      </c>
      <c r="R61" s="7"/>
      <c r="S61" s="7"/>
      <c r="T61" s="7"/>
      <c r="U61" s="7"/>
      <c r="V61" s="7"/>
    </row>
    <row r="62" spans="1:22" x14ac:dyDescent="0.35">
      <c r="A62" s="5">
        <f t="shared" si="10"/>
        <v>43214</v>
      </c>
      <c r="B62" s="5"/>
      <c r="C62" s="7">
        <f>AVERAGE('HAVER - UK Gas'!I349:T349)</f>
        <v>50.0075</v>
      </c>
      <c r="D62" s="7">
        <f t="shared" si="9"/>
        <v>51.62069010416667</v>
      </c>
      <c r="E62" s="5"/>
      <c r="F62" s="7">
        <f>AVERAGE('HAVER - UK Gas'!I349:N349)</f>
        <v>56.844999999999999</v>
      </c>
      <c r="H62" s="7">
        <f>AVERAGE('HAVER - UK Gas'!D349:I349)</f>
        <v>50.313333333333333</v>
      </c>
      <c r="I62" s="7">
        <f>AVERAGE('HAVER - UK Gas'!D349:F349)</f>
        <v>50.096666666666664</v>
      </c>
      <c r="J62" s="7">
        <f>AVERAGE('HAVER - UK Gas'!D349:O349)</f>
        <v>53.502500000000005</v>
      </c>
      <c r="L62" s="7">
        <f t="shared" si="4"/>
        <v>58.117890625000015</v>
      </c>
      <c r="N62" s="7">
        <f t="shared" si="5"/>
        <v>52.593932291666661</v>
      </c>
      <c r="O62" s="7">
        <f t="shared" si="6"/>
        <v>51.876328125000008</v>
      </c>
      <c r="P62" s="7">
        <f t="shared" si="7"/>
        <v>53.852005208333324</v>
      </c>
      <c r="R62" s="7"/>
      <c r="S62" s="7"/>
      <c r="T62" s="7"/>
      <c r="U62" s="7"/>
      <c r="V62" s="7"/>
    </row>
    <row r="63" spans="1:22" x14ac:dyDescent="0.35">
      <c r="A63" s="5">
        <f t="shared" si="10"/>
        <v>43215</v>
      </c>
      <c r="B63" s="5"/>
      <c r="C63" s="7">
        <f>AVERAGE('HAVER - UK Gas'!I350:T350)</f>
        <v>50.135833333333323</v>
      </c>
      <c r="D63" s="7">
        <f t="shared" si="9"/>
        <v>51.62069010416667</v>
      </c>
      <c r="E63" s="5"/>
      <c r="F63" s="7">
        <f>AVERAGE('HAVER - UK Gas'!I350:N350)</f>
        <v>56.984999999999992</v>
      </c>
      <c r="H63" s="7">
        <f>AVERAGE('HAVER - UK Gas'!D350:I350)</f>
        <v>50.75</v>
      </c>
      <c r="I63" s="7">
        <f>AVERAGE('HAVER - UK Gas'!D350:F350)</f>
        <v>50.6</v>
      </c>
      <c r="J63" s="7">
        <f>AVERAGE('HAVER - UK Gas'!D350:O350)</f>
        <v>53.772500000000001</v>
      </c>
      <c r="L63" s="7">
        <f t="shared" si="4"/>
        <v>58.117890625000015</v>
      </c>
      <c r="N63" s="7">
        <f t="shared" si="5"/>
        <v>52.593932291666661</v>
      </c>
      <c r="O63" s="7">
        <f t="shared" si="6"/>
        <v>51.876328125000008</v>
      </c>
      <c r="P63" s="7">
        <f t="shared" si="7"/>
        <v>53.852005208333324</v>
      </c>
      <c r="R63" s="7"/>
      <c r="S63" s="7"/>
      <c r="T63" s="7"/>
      <c r="U63" s="7"/>
      <c r="V63" s="7"/>
    </row>
    <row r="64" spans="1:22" x14ac:dyDescent="0.35">
      <c r="A64" s="5">
        <f t="shared" si="10"/>
        <v>43216</v>
      </c>
      <c r="B64" s="5"/>
      <c r="C64" s="7">
        <f>AVERAGE('HAVER - UK Gas'!I351:T351)</f>
        <v>50.914999999999999</v>
      </c>
      <c r="D64" s="7">
        <f t="shared" si="9"/>
        <v>51.62069010416667</v>
      </c>
      <c r="E64" s="5"/>
      <c r="F64" s="7">
        <f>AVERAGE('HAVER - UK Gas'!I351:N351)</f>
        <v>57.901666666666664</v>
      </c>
      <c r="H64" s="7">
        <f>AVERAGE('HAVER - UK Gas'!D351:I351)</f>
        <v>51.411666666666669</v>
      </c>
      <c r="I64" s="7">
        <f>AVERAGE('HAVER - UK Gas'!D351:F351)</f>
        <v>51.293333333333344</v>
      </c>
      <c r="J64" s="7">
        <f>AVERAGE('HAVER - UK Gas'!D351:O351)</f>
        <v>54.544999999999995</v>
      </c>
      <c r="L64" s="7">
        <f t="shared" si="4"/>
        <v>58.117890625000015</v>
      </c>
      <c r="N64" s="7">
        <f t="shared" si="5"/>
        <v>52.593932291666661</v>
      </c>
      <c r="O64" s="7">
        <f t="shared" si="6"/>
        <v>51.876328125000008</v>
      </c>
      <c r="P64" s="7">
        <f t="shared" si="7"/>
        <v>53.852005208333324</v>
      </c>
      <c r="R64" s="7"/>
      <c r="S64" s="7"/>
      <c r="T64" s="7"/>
      <c r="U64" s="7"/>
      <c r="V64" s="7"/>
    </row>
    <row r="65" spans="1:22" x14ac:dyDescent="0.35">
      <c r="A65" s="5">
        <f t="shared" si="10"/>
        <v>43217</v>
      </c>
      <c r="B65" s="5"/>
      <c r="C65" s="7">
        <f>AVERAGE('HAVER - UK Gas'!I352:T352)</f>
        <v>51.752499999999998</v>
      </c>
      <c r="D65" s="7">
        <f t="shared" si="9"/>
        <v>51.62069010416667</v>
      </c>
      <c r="E65" s="5"/>
      <c r="F65" s="7">
        <f>AVERAGE('HAVER - UK Gas'!I352:N352)</f>
        <v>58.708333333333336</v>
      </c>
      <c r="H65" s="7">
        <f>AVERAGE('HAVER - UK Gas'!D352:I352)</f>
        <v>52.143333333333324</v>
      </c>
      <c r="I65" s="7">
        <f>AVERAGE('HAVER - UK Gas'!D352:F352)</f>
        <v>52.006666666666661</v>
      </c>
      <c r="J65" s="7">
        <f>AVERAGE('HAVER - UK Gas'!D352:O352)</f>
        <v>55.319166666666661</v>
      </c>
      <c r="L65" s="7">
        <f t="shared" si="4"/>
        <v>58.117890625000015</v>
      </c>
      <c r="N65" s="7">
        <f t="shared" si="5"/>
        <v>52.593932291666661</v>
      </c>
      <c r="O65" s="7">
        <f t="shared" si="6"/>
        <v>51.876328125000008</v>
      </c>
      <c r="P65" s="7">
        <f t="shared" si="7"/>
        <v>53.852005208333324</v>
      </c>
      <c r="R65" s="7"/>
      <c r="S65" s="7"/>
      <c r="T65" s="7"/>
      <c r="U65" s="7"/>
      <c r="V65" s="7"/>
    </row>
    <row r="66" spans="1:22" x14ac:dyDescent="0.35">
      <c r="A66" s="5">
        <f t="shared" si="10"/>
        <v>43220</v>
      </c>
      <c r="B66" s="5"/>
      <c r="C66" s="7">
        <f>AVERAGE('HAVER - UK Gas'!I353:T353)</f>
        <v>52.165833333333332</v>
      </c>
      <c r="D66" s="7">
        <f t="shared" si="9"/>
        <v>51.62069010416667</v>
      </c>
      <c r="E66" s="5"/>
      <c r="F66" s="7">
        <f>AVERAGE('HAVER - UK Gas'!I353:N353)</f>
        <v>59.414999999999999</v>
      </c>
      <c r="H66" s="7">
        <f>AVERAGE('HAVER - UK Gas'!D353:I353)</f>
        <v>54.006666666666682</v>
      </c>
      <c r="I66" s="7">
        <f>AVERAGE('HAVER - UK Gas'!D353:F353)</f>
        <v>52.846666666666671</v>
      </c>
      <c r="J66" s="7">
        <f>AVERAGE('HAVER - UK Gas'!D353:O353)</f>
        <v>55.655000000000001</v>
      </c>
      <c r="L66" s="7">
        <f t="shared" si="4"/>
        <v>58.117890625000015</v>
      </c>
      <c r="N66" s="7">
        <f t="shared" si="5"/>
        <v>52.593932291666661</v>
      </c>
      <c r="O66" s="7">
        <f t="shared" si="6"/>
        <v>51.876328125000008</v>
      </c>
      <c r="P66" s="7">
        <f t="shared" si="7"/>
        <v>53.852005208333324</v>
      </c>
      <c r="R66" s="7"/>
      <c r="S66" s="7"/>
      <c r="T66" s="7"/>
      <c r="U66" s="7"/>
      <c r="V66" s="7"/>
    </row>
    <row r="67" spans="1:22" x14ac:dyDescent="0.35">
      <c r="A67" s="5">
        <f t="shared" si="10"/>
        <v>43221</v>
      </c>
      <c r="B67" s="5"/>
      <c r="C67" s="7">
        <f>AVERAGE('HAVER - UK Gas'!H354:S354)</f>
        <v>51.799166666666657</v>
      </c>
      <c r="D67" s="7">
        <f t="shared" si="9"/>
        <v>51.62069010416667</v>
      </c>
      <c r="E67" s="5"/>
      <c r="F67" s="7">
        <f>AVERAGE('HAVER - UK Gas'!H354:M354)</f>
        <v>58.661666666666662</v>
      </c>
      <c r="H67" s="7">
        <f>AVERAGE('HAVER - UK Gas'!D354:I354)</f>
        <v>52.981666666666662</v>
      </c>
      <c r="I67" s="7">
        <f>AVERAGE('HAVER - UK Gas'!D354:F354)</f>
        <v>51.743333333333339</v>
      </c>
      <c r="J67" s="7">
        <f>AVERAGE('HAVER - UK Gas'!D354:O354)</f>
        <v>54.69</v>
      </c>
      <c r="L67" s="7">
        <f t="shared" si="4"/>
        <v>58.117890625000015</v>
      </c>
      <c r="N67" s="7">
        <f t="shared" si="5"/>
        <v>52.593932291666661</v>
      </c>
      <c r="O67" s="7">
        <f t="shared" si="6"/>
        <v>51.876328125000008</v>
      </c>
      <c r="P67" s="7">
        <f t="shared" si="7"/>
        <v>53.852005208333324</v>
      </c>
      <c r="R67" s="7"/>
      <c r="S67" s="7"/>
      <c r="T67" s="7"/>
      <c r="U67" s="7"/>
      <c r="V67" s="7"/>
    </row>
    <row r="68" spans="1:22" x14ac:dyDescent="0.35">
      <c r="A68" s="5">
        <f t="shared" si="10"/>
        <v>43222</v>
      </c>
      <c r="B68" s="5"/>
      <c r="C68" s="7">
        <f>AVERAGE('HAVER - UK Gas'!H355:S355)</f>
        <v>50.924166666666672</v>
      </c>
      <c r="D68" s="7">
        <f t="shared" ref="D68:D99" si="11">AVERAGE(C$4:C$44,C$46:C$132)</f>
        <v>51.62069010416667</v>
      </c>
      <c r="E68" s="5"/>
      <c r="F68" s="7">
        <f>AVERAGE('HAVER - UK Gas'!H355:M355)</f>
        <v>57.718333333333327</v>
      </c>
      <c r="H68" s="7">
        <f>AVERAGE('HAVER - UK Gas'!D355:I355)</f>
        <v>52.005000000000003</v>
      </c>
      <c r="I68" s="7">
        <f>AVERAGE('HAVER - UK Gas'!D355:F355)</f>
        <v>50.716666666666669</v>
      </c>
      <c r="J68" s="7">
        <f>AVERAGE('HAVER - UK Gas'!D355:O355)</f>
        <v>53.744166666666672</v>
      </c>
      <c r="L68" s="7">
        <f t="shared" ref="L68:L131" si="12">AVERAGE(F$4:F$44,F$46:F$132)</f>
        <v>58.117890625000015</v>
      </c>
      <c r="N68" s="7">
        <f t="shared" ref="N68:N131" si="13">AVERAGE(H$4:H$44,H$46:H$132)</f>
        <v>52.593932291666661</v>
      </c>
      <c r="O68" s="7">
        <f t="shared" ref="O68:O131" si="14">AVERAGE(I$4:I$44,I$46:I$132)</f>
        <v>51.876328125000008</v>
      </c>
      <c r="P68" s="7">
        <f t="shared" ref="P68:P131" si="15">AVERAGE(J$4:J$44,J$46:J$132)</f>
        <v>53.852005208333324</v>
      </c>
      <c r="R68" s="7"/>
      <c r="S68" s="7"/>
      <c r="T68" s="7"/>
      <c r="U68" s="7"/>
      <c r="V68" s="7"/>
    </row>
    <row r="69" spans="1:22" x14ac:dyDescent="0.35">
      <c r="A69" s="5">
        <f t="shared" si="10"/>
        <v>43223</v>
      </c>
      <c r="B69" s="5"/>
      <c r="C69" s="7">
        <f>AVERAGE('HAVER - UK Gas'!H356:S356)</f>
        <v>51.056666666666672</v>
      </c>
      <c r="D69" s="7">
        <f t="shared" si="11"/>
        <v>51.62069010416667</v>
      </c>
      <c r="E69" s="5"/>
      <c r="F69" s="7">
        <f>AVERAGE('HAVER - UK Gas'!H356:M356)</f>
        <v>57.843333333333334</v>
      </c>
      <c r="H69" s="7">
        <f>AVERAGE('HAVER - UK Gas'!D356:I356)</f>
        <v>52.279999999999994</v>
      </c>
      <c r="I69" s="7">
        <f>AVERAGE('HAVER - UK Gas'!D356:F356)</f>
        <v>50.923333333333325</v>
      </c>
      <c r="J69" s="7">
        <f>AVERAGE('HAVER - UK Gas'!D356:O356)</f>
        <v>53.912499999999994</v>
      </c>
      <c r="L69" s="7">
        <f t="shared" si="12"/>
        <v>58.117890625000015</v>
      </c>
      <c r="N69" s="7">
        <f t="shared" si="13"/>
        <v>52.593932291666661</v>
      </c>
      <c r="O69" s="7">
        <f t="shared" si="14"/>
        <v>51.876328125000008</v>
      </c>
      <c r="P69" s="7">
        <f t="shared" si="15"/>
        <v>53.852005208333324</v>
      </c>
      <c r="R69" s="7"/>
      <c r="S69" s="7"/>
      <c r="T69" s="7"/>
      <c r="U69" s="7"/>
      <c r="V69" s="7"/>
    </row>
    <row r="70" spans="1:22" x14ac:dyDescent="0.35">
      <c r="A70" s="5">
        <f t="shared" si="10"/>
        <v>43224</v>
      </c>
      <c r="B70" s="5"/>
      <c r="C70" s="7">
        <f>AVERAGE('HAVER - UK Gas'!H357:S357)</f>
        <v>52.325833333333343</v>
      </c>
      <c r="D70" s="7">
        <f t="shared" si="11"/>
        <v>51.62069010416667</v>
      </c>
      <c r="E70" s="5"/>
      <c r="F70" s="7">
        <f>AVERAGE('HAVER - UK Gas'!H357:M357)</f>
        <v>59.278333333333343</v>
      </c>
      <c r="H70" s="7">
        <f>AVERAGE('HAVER - UK Gas'!D357:I357)</f>
        <v>53.836666666666673</v>
      </c>
      <c r="I70" s="7">
        <f>AVERAGE('HAVER - UK Gas'!D357:F357)</f>
        <v>52.553333333333342</v>
      </c>
      <c r="J70" s="7">
        <f>AVERAGE('HAVER - UK Gas'!D357:O357)</f>
        <v>55.367500000000007</v>
      </c>
      <c r="L70" s="7">
        <f t="shared" si="12"/>
        <v>58.117890625000015</v>
      </c>
      <c r="N70" s="7">
        <f t="shared" si="13"/>
        <v>52.593932291666661</v>
      </c>
      <c r="O70" s="7">
        <f t="shared" si="14"/>
        <v>51.876328125000008</v>
      </c>
      <c r="P70" s="7">
        <f t="shared" si="15"/>
        <v>53.852005208333324</v>
      </c>
      <c r="R70" s="7"/>
      <c r="S70" s="7"/>
      <c r="T70" s="7"/>
      <c r="U70" s="7"/>
      <c r="V70" s="7"/>
    </row>
    <row r="71" spans="1:22" x14ac:dyDescent="0.35">
      <c r="A71" s="5">
        <f t="shared" si="10"/>
        <v>43227</v>
      </c>
      <c r="B71" s="5"/>
      <c r="C71" s="7">
        <f>AVERAGE('HAVER - UK Gas'!H358:S358)</f>
        <v>52.325833333333343</v>
      </c>
      <c r="D71" s="7">
        <f t="shared" si="11"/>
        <v>51.62069010416667</v>
      </c>
      <c r="E71" s="5"/>
      <c r="F71" s="7">
        <f>AVERAGE('HAVER - UK Gas'!H358:M358)</f>
        <v>59.278333333333343</v>
      </c>
      <c r="H71" s="7">
        <f>AVERAGE('HAVER - UK Gas'!D358:I358)</f>
        <v>53.836666666666673</v>
      </c>
      <c r="I71" s="7">
        <f>AVERAGE('HAVER - UK Gas'!D358:F358)</f>
        <v>52.553333333333342</v>
      </c>
      <c r="J71" s="7">
        <f>AVERAGE('HAVER - UK Gas'!D358:O358)</f>
        <v>55.367500000000007</v>
      </c>
      <c r="L71" s="7">
        <f t="shared" si="12"/>
        <v>58.117890625000015</v>
      </c>
      <c r="N71" s="7">
        <f t="shared" si="13"/>
        <v>52.593932291666661</v>
      </c>
      <c r="O71" s="7">
        <f t="shared" si="14"/>
        <v>51.876328125000008</v>
      </c>
      <c r="P71" s="7">
        <f t="shared" si="15"/>
        <v>53.852005208333324</v>
      </c>
      <c r="R71" s="7"/>
      <c r="S71" s="7"/>
      <c r="T71" s="7"/>
      <c r="U71" s="7"/>
      <c r="V71" s="7"/>
    </row>
    <row r="72" spans="1:22" x14ac:dyDescent="0.35">
      <c r="A72" s="5">
        <f t="shared" si="10"/>
        <v>43228</v>
      </c>
      <c r="B72" s="5"/>
      <c r="C72" s="7">
        <f>AVERAGE('HAVER - UK Gas'!H359:S359)</f>
        <v>52.400000000000006</v>
      </c>
      <c r="D72" s="7">
        <f t="shared" si="11"/>
        <v>51.62069010416667</v>
      </c>
      <c r="E72" s="5"/>
      <c r="F72" s="7">
        <f>AVERAGE('HAVER - UK Gas'!H359:M359)</f>
        <v>59.37166666666667</v>
      </c>
      <c r="H72" s="7">
        <f>AVERAGE('HAVER - UK Gas'!D359:I359)</f>
        <v>53.978333333333325</v>
      </c>
      <c r="I72" s="7">
        <f>AVERAGE('HAVER - UK Gas'!D359:F359)</f>
        <v>52.71</v>
      </c>
      <c r="J72" s="7">
        <f>AVERAGE('HAVER - UK Gas'!D359:O359)</f>
        <v>55.476666666666667</v>
      </c>
      <c r="L72" s="7">
        <f t="shared" si="12"/>
        <v>58.117890625000015</v>
      </c>
      <c r="N72" s="7">
        <f t="shared" si="13"/>
        <v>52.593932291666661</v>
      </c>
      <c r="O72" s="7">
        <f t="shared" si="14"/>
        <v>51.876328125000008</v>
      </c>
      <c r="P72" s="7">
        <f t="shared" si="15"/>
        <v>53.852005208333324</v>
      </c>
      <c r="R72" s="7"/>
      <c r="S72" s="7"/>
      <c r="T72" s="7"/>
      <c r="U72" s="7"/>
      <c r="V72" s="7"/>
    </row>
    <row r="73" spans="1:22" x14ac:dyDescent="0.35">
      <c r="A73" s="5">
        <f t="shared" si="10"/>
        <v>43229</v>
      </c>
      <c r="B73" s="5"/>
      <c r="C73" s="7">
        <f>AVERAGE('HAVER - UK Gas'!H360:S360)</f>
        <v>52.944166666666682</v>
      </c>
      <c r="D73" s="7">
        <f t="shared" si="11"/>
        <v>51.62069010416667</v>
      </c>
      <c r="E73" s="5"/>
      <c r="F73" s="7">
        <f>AVERAGE('HAVER - UK Gas'!H360:M360)</f>
        <v>59.839999999999996</v>
      </c>
      <c r="H73" s="7">
        <f>AVERAGE('HAVER - UK Gas'!D360:I360)</f>
        <v>54.306666666666651</v>
      </c>
      <c r="I73" s="7">
        <f>AVERAGE('HAVER - UK Gas'!D360:F360)</f>
        <v>52.993333333333332</v>
      </c>
      <c r="J73" s="7">
        <f>AVERAGE('HAVER - UK Gas'!D360:O360)</f>
        <v>55.907499999999999</v>
      </c>
      <c r="L73" s="7">
        <f t="shared" si="12"/>
        <v>58.117890625000015</v>
      </c>
      <c r="N73" s="7">
        <f t="shared" si="13"/>
        <v>52.593932291666661</v>
      </c>
      <c r="O73" s="7">
        <f t="shared" si="14"/>
        <v>51.876328125000008</v>
      </c>
      <c r="P73" s="7">
        <f t="shared" si="15"/>
        <v>53.852005208333324</v>
      </c>
      <c r="R73" s="7"/>
      <c r="S73" s="7"/>
      <c r="T73" s="7"/>
      <c r="U73" s="7"/>
      <c r="V73" s="7"/>
    </row>
    <row r="74" spans="1:22" x14ac:dyDescent="0.35">
      <c r="A74" s="5">
        <f t="shared" si="10"/>
        <v>43230</v>
      </c>
      <c r="B74" s="5"/>
      <c r="C74" s="7">
        <f>AVERAGE('HAVER - UK Gas'!H361:S361)</f>
        <v>53.853333333333332</v>
      </c>
      <c r="D74" s="7">
        <f t="shared" si="11"/>
        <v>51.62069010416667</v>
      </c>
      <c r="E74" s="5"/>
      <c r="F74" s="7">
        <f>AVERAGE('HAVER - UK Gas'!H361:M361)</f>
        <v>60.778333333333336</v>
      </c>
      <c r="H74" s="7">
        <f>AVERAGE('HAVER - UK Gas'!D361:I361)</f>
        <v>55.011666666666663</v>
      </c>
      <c r="I74" s="7">
        <f>AVERAGE('HAVER - UK Gas'!D361:F361)</f>
        <v>53.54666666666666</v>
      </c>
      <c r="J74" s="7">
        <f>AVERAGE('HAVER - UK Gas'!D361:O361)</f>
        <v>56.720833333333339</v>
      </c>
      <c r="L74" s="7">
        <f t="shared" si="12"/>
        <v>58.117890625000015</v>
      </c>
      <c r="N74" s="7">
        <f t="shared" si="13"/>
        <v>52.593932291666661</v>
      </c>
      <c r="O74" s="7">
        <f t="shared" si="14"/>
        <v>51.876328125000008</v>
      </c>
      <c r="P74" s="7">
        <f t="shared" si="15"/>
        <v>53.852005208333324</v>
      </c>
      <c r="R74" s="7"/>
      <c r="S74" s="7"/>
      <c r="T74" s="7"/>
      <c r="U74" s="7"/>
      <c r="V74" s="7"/>
    </row>
    <row r="75" spans="1:22" x14ac:dyDescent="0.35">
      <c r="A75" s="5">
        <f t="shared" si="10"/>
        <v>43231</v>
      </c>
      <c r="B75" s="5"/>
      <c r="C75" s="7">
        <f>AVERAGE('HAVER - UK Gas'!H362:S362)</f>
        <v>55.05916666666667</v>
      </c>
      <c r="D75" s="7">
        <f t="shared" si="11"/>
        <v>51.62069010416667</v>
      </c>
      <c r="E75" s="5"/>
      <c r="F75" s="7">
        <f>AVERAGE('HAVER - UK Gas'!H362:M362)</f>
        <v>61.976666666666681</v>
      </c>
      <c r="H75" s="7">
        <f>AVERAGE('HAVER - UK Gas'!D362:I362)</f>
        <v>55.988333333333337</v>
      </c>
      <c r="I75" s="7">
        <f>AVERAGE('HAVER - UK Gas'!D362:F362)</f>
        <v>54.419999999999995</v>
      </c>
      <c r="J75" s="7">
        <f>AVERAGE('HAVER - UK Gas'!D362:O362)</f>
        <v>57.819999999999993</v>
      </c>
      <c r="L75" s="7">
        <f t="shared" si="12"/>
        <v>58.117890625000015</v>
      </c>
      <c r="N75" s="7">
        <f t="shared" si="13"/>
        <v>52.593932291666661</v>
      </c>
      <c r="O75" s="7">
        <f t="shared" si="14"/>
        <v>51.876328125000008</v>
      </c>
      <c r="P75" s="7">
        <f t="shared" si="15"/>
        <v>53.852005208333324</v>
      </c>
      <c r="R75" s="7"/>
      <c r="S75" s="7"/>
      <c r="T75" s="7"/>
      <c r="U75" s="7"/>
      <c r="V75" s="7"/>
    </row>
    <row r="76" spans="1:22" x14ac:dyDescent="0.35">
      <c r="A76" s="5">
        <f t="shared" si="10"/>
        <v>43234</v>
      </c>
      <c r="B76" s="5"/>
      <c r="C76" s="7">
        <f>AVERAGE('HAVER - UK Gas'!H363:S363)</f>
        <v>55.821666666666665</v>
      </c>
      <c r="D76" s="7">
        <f t="shared" si="11"/>
        <v>51.62069010416667</v>
      </c>
      <c r="E76" s="5"/>
      <c r="F76" s="7">
        <f>AVERAGE('HAVER - UK Gas'!H363:M363)</f>
        <v>62.761666666666663</v>
      </c>
      <c r="H76" s="7">
        <f>AVERAGE('HAVER - UK Gas'!D363:I363)</f>
        <v>56.78</v>
      </c>
      <c r="I76" s="7">
        <f>AVERAGE('HAVER - UK Gas'!D363:F363)</f>
        <v>55.286666666666669</v>
      </c>
      <c r="J76" s="7">
        <f>AVERAGE('HAVER - UK Gas'!D363:O363)</f>
        <v>58.611666666666672</v>
      </c>
      <c r="L76" s="7">
        <f t="shared" si="12"/>
        <v>58.117890625000015</v>
      </c>
      <c r="N76" s="7">
        <f t="shared" si="13"/>
        <v>52.593932291666661</v>
      </c>
      <c r="O76" s="7">
        <f t="shared" si="14"/>
        <v>51.876328125000008</v>
      </c>
      <c r="P76" s="7">
        <f t="shared" si="15"/>
        <v>53.852005208333324</v>
      </c>
      <c r="R76" s="7"/>
      <c r="S76" s="7"/>
      <c r="T76" s="7"/>
      <c r="U76" s="7"/>
      <c r="V76" s="7"/>
    </row>
    <row r="77" spans="1:22" x14ac:dyDescent="0.35">
      <c r="A77" s="5">
        <f t="shared" si="10"/>
        <v>43235</v>
      </c>
      <c r="B77" s="5"/>
      <c r="C77" s="7">
        <f>AVERAGE('HAVER - UK Gas'!H364:S364)</f>
        <v>55.870000000000005</v>
      </c>
      <c r="D77" s="7">
        <f t="shared" si="11"/>
        <v>51.62069010416667</v>
      </c>
      <c r="E77" s="5"/>
      <c r="F77" s="7">
        <f>AVERAGE('HAVER - UK Gas'!H364:M364)</f>
        <v>62.793333333333344</v>
      </c>
      <c r="H77" s="7">
        <f>AVERAGE('HAVER - UK Gas'!D364:I364)</f>
        <v>56.698333333333331</v>
      </c>
      <c r="I77" s="7">
        <f>AVERAGE('HAVER - UK Gas'!D364:F364)</f>
        <v>55.160000000000004</v>
      </c>
      <c r="J77" s="7">
        <f>AVERAGE('HAVER - UK Gas'!D364:O364)</f>
        <v>58.599999999999994</v>
      </c>
      <c r="L77" s="7">
        <f t="shared" si="12"/>
        <v>58.117890625000015</v>
      </c>
      <c r="N77" s="7">
        <f t="shared" si="13"/>
        <v>52.593932291666661</v>
      </c>
      <c r="O77" s="7">
        <f t="shared" si="14"/>
        <v>51.876328125000008</v>
      </c>
      <c r="P77" s="7">
        <f t="shared" si="15"/>
        <v>53.852005208333324</v>
      </c>
      <c r="R77" s="7"/>
      <c r="S77" s="7"/>
      <c r="T77" s="7"/>
      <c r="U77" s="7"/>
      <c r="V77" s="7"/>
    </row>
    <row r="78" spans="1:22" x14ac:dyDescent="0.35">
      <c r="A78" s="5">
        <f t="shared" si="10"/>
        <v>43236</v>
      </c>
      <c r="B78" s="5"/>
      <c r="C78" s="7">
        <f>AVERAGE('HAVER - UK Gas'!H365:S365)</f>
        <v>55.839166666666671</v>
      </c>
      <c r="D78" s="7">
        <f t="shared" si="11"/>
        <v>51.62069010416667</v>
      </c>
      <c r="E78" s="5"/>
      <c r="F78" s="7">
        <f>AVERAGE('HAVER - UK Gas'!H365:M365)</f>
        <v>62.688333333333333</v>
      </c>
      <c r="H78" s="7">
        <f>AVERAGE('HAVER - UK Gas'!D365:I365)</f>
        <v>56.489999999999988</v>
      </c>
      <c r="I78" s="7">
        <f>AVERAGE('HAVER - UK Gas'!D365:F365)</f>
        <v>54.9</v>
      </c>
      <c r="J78" s="7">
        <f>AVERAGE('HAVER - UK Gas'!D365:O365)</f>
        <v>58.469166666666659</v>
      </c>
      <c r="L78" s="7">
        <f t="shared" si="12"/>
        <v>58.117890625000015</v>
      </c>
      <c r="N78" s="7">
        <f t="shared" si="13"/>
        <v>52.593932291666661</v>
      </c>
      <c r="O78" s="7">
        <f t="shared" si="14"/>
        <v>51.876328125000008</v>
      </c>
      <c r="P78" s="7">
        <f t="shared" si="15"/>
        <v>53.852005208333324</v>
      </c>
      <c r="R78" s="7"/>
      <c r="S78" s="7"/>
      <c r="T78" s="7"/>
      <c r="U78" s="7"/>
      <c r="V78" s="7"/>
    </row>
    <row r="79" spans="1:22" x14ac:dyDescent="0.35">
      <c r="A79" s="5">
        <f t="shared" si="10"/>
        <v>43237</v>
      </c>
      <c r="B79" s="5"/>
      <c r="C79" s="7">
        <f>AVERAGE('HAVER - UK Gas'!H366:S366)</f>
        <v>57.349999999999994</v>
      </c>
      <c r="D79" s="7">
        <f t="shared" si="11"/>
        <v>51.62069010416667</v>
      </c>
      <c r="E79" s="5"/>
      <c r="F79" s="7">
        <f>AVERAGE('HAVER - UK Gas'!H366:M366)</f>
        <v>64.179999999999993</v>
      </c>
      <c r="H79" s="7">
        <f>AVERAGE('HAVER - UK Gas'!D366:I366)</f>
        <v>58.028333333333336</v>
      </c>
      <c r="I79" s="7">
        <f>AVERAGE('HAVER - UK Gas'!D366:F366)</f>
        <v>56.449999999999996</v>
      </c>
      <c r="J79" s="7">
        <f>AVERAGE('HAVER - UK Gas'!D366:O366)</f>
        <v>59.982500000000009</v>
      </c>
      <c r="L79" s="7">
        <f t="shared" si="12"/>
        <v>58.117890625000015</v>
      </c>
      <c r="N79" s="7">
        <f t="shared" si="13"/>
        <v>52.593932291666661</v>
      </c>
      <c r="O79" s="7">
        <f t="shared" si="14"/>
        <v>51.876328125000008</v>
      </c>
      <c r="P79" s="7">
        <f t="shared" si="15"/>
        <v>53.852005208333324</v>
      </c>
      <c r="R79" s="7"/>
      <c r="S79" s="7"/>
      <c r="T79" s="7"/>
      <c r="U79" s="7"/>
      <c r="V79" s="7"/>
    </row>
    <row r="80" spans="1:22" x14ac:dyDescent="0.35">
      <c r="A80" s="5">
        <f t="shared" si="10"/>
        <v>43238</v>
      </c>
      <c r="B80" s="5"/>
      <c r="C80" s="7">
        <f>AVERAGE('HAVER - UK Gas'!H367:S367)</f>
        <v>56.833333333333336</v>
      </c>
      <c r="D80" s="7">
        <f t="shared" si="11"/>
        <v>51.62069010416667</v>
      </c>
      <c r="E80" s="5"/>
      <c r="F80" s="7">
        <f>AVERAGE('HAVER - UK Gas'!H367:M367)</f>
        <v>63.546666666666674</v>
      </c>
      <c r="H80" s="7">
        <f>AVERAGE('HAVER - UK Gas'!D367:I367)</f>
        <v>57.403333333333343</v>
      </c>
      <c r="I80" s="7">
        <f>AVERAGE('HAVER - UK Gas'!D367:F367)</f>
        <v>55.846666666666671</v>
      </c>
      <c r="J80" s="7">
        <f>AVERAGE('HAVER - UK Gas'!D367:O367)</f>
        <v>59.396666666666682</v>
      </c>
      <c r="L80" s="7">
        <f t="shared" si="12"/>
        <v>58.117890625000015</v>
      </c>
      <c r="N80" s="7">
        <f t="shared" si="13"/>
        <v>52.593932291666661</v>
      </c>
      <c r="O80" s="7">
        <f t="shared" si="14"/>
        <v>51.876328125000008</v>
      </c>
      <c r="P80" s="7">
        <f t="shared" si="15"/>
        <v>53.852005208333324</v>
      </c>
      <c r="R80" s="7"/>
      <c r="S80" s="7"/>
      <c r="T80" s="7"/>
      <c r="U80" s="7"/>
      <c r="V80" s="7"/>
    </row>
    <row r="81" spans="1:22" x14ac:dyDescent="0.35">
      <c r="A81" s="5">
        <f t="shared" si="10"/>
        <v>43241</v>
      </c>
      <c r="B81" s="5"/>
      <c r="C81" s="7">
        <f>AVERAGE('HAVER - UK Gas'!H368:S368)</f>
        <v>57.649166666666666</v>
      </c>
      <c r="D81" s="7">
        <f t="shared" si="11"/>
        <v>51.62069010416667</v>
      </c>
      <c r="E81" s="5"/>
      <c r="F81" s="7">
        <f>AVERAGE('HAVER - UK Gas'!H368:M368)</f>
        <v>64.421666666666667</v>
      </c>
      <c r="H81" s="7">
        <f>AVERAGE('HAVER - UK Gas'!D368:I368)</f>
        <v>58.316666666666663</v>
      </c>
      <c r="I81" s="7">
        <f>AVERAGE('HAVER - UK Gas'!D368:F368)</f>
        <v>56.81</v>
      </c>
      <c r="J81" s="7">
        <f>AVERAGE('HAVER - UK Gas'!D368:O368)</f>
        <v>60.271666666666668</v>
      </c>
      <c r="L81" s="7">
        <f t="shared" si="12"/>
        <v>58.117890625000015</v>
      </c>
      <c r="N81" s="7">
        <f t="shared" si="13"/>
        <v>52.593932291666661</v>
      </c>
      <c r="O81" s="7">
        <f t="shared" si="14"/>
        <v>51.876328125000008</v>
      </c>
      <c r="P81" s="7">
        <f t="shared" si="15"/>
        <v>53.852005208333324</v>
      </c>
      <c r="R81" s="7"/>
      <c r="S81" s="7"/>
      <c r="T81" s="7"/>
      <c r="U81" s="7"/>
      <c r="V81" s="7"/>
    </row>
    <row r="82" spans="1:22" x14ac:dyDescent="0.35">
      <c r="A82" s="5">
        <f t="shared" si="10"/>
        <v>43242</v>
      </c>
      <c r="B82" s="5"/>
      <c r="C82" s="7">
        <f>AVERAGE('HAVER - UK Gas'!H369:S369)</f>
        <v>58.924166666666672</v>
      </c>
      <c r="D82" s="7">
        <f t="shared" si="11"/>
        <v>51.62069010416667</v>
      </c>
      <c r="E82" s="5"/>
      <c r="F82" s="7">
        <f>AVERAGE('HAVER - UK Gas'!H369:M369)</f>
        <v>65.928333333333342</v>
      </c>
      <c r="H82" s="7">
        <f>AVERAGE('HAVER - UK Gas'!D369:I369)</f>
        <v>59.948333333333331</v>
      </c>
      <c r="I82" s="7">
        <f>AVERAGE('HAVER - UK Gas'!D369:F369)</f>
        <v>58.523333333333333</v>
      </c>
      <c r="J82" s="7">
        <f>AVERAGE('HAVER - UK Gas'!D369:O369)</f>
        <v>61.782499999999992</v>
      </c>
      <c r="L82" s="7">
        <f t="shared" si="12"/>
        <v>58.117890625000015</v>
      </c>
      <c r="N82" s="7">
        <f t="shared" si="13"/>
        <v>52.593932291666661</v>
      </c>
      <c r="O82" s="7">
        <f t="shared" si="14"/>
        <v>51.876328125000008</v>
      </c>
      <c r="P82" s="7">
        <f t="shared" si="15"/>
        <v>53.852005208333324</v>
      </c>
      <c r="R82" s="7"/>
      <c r="S82" s="7"/>
      <c r="T82" s="7"/>
      <c r="U82" s="7"/>
      <c r="V82" s="7"/>
    </row>
    <row r="83" spans="1:22" x14ac:dyDescent="0.35">
      <c r="A83" s="5">
        <f t="shared" si="10"/>
        <v>43243</v>
      </c>
      <c r="B83" s="5"/>
      <c r="C83" s="7">
        <f>AVERAGE('HAVER - UK Gas'!H370:S370)</f>
        <v>58.495000000000005</v>
      </c>
      <c r="D83" s="7">
        <f t="shared" si="11"/>
        <v>51.62069010416667</v>
      </c>
      <c r="E83" s="5"/>
      <c r="F83" s="7">
        <f>AVERAGE('HAVER - UK Gas'!H370:M370)</f>
        <v>65.533333333333346</v>
      </c>
      <c r="H83" s="7">
        <f>AVERAGE('HAVER - UK Gas'!D370:I370)</f>
        <v>59.368333333333332</v>
      </c>
      <c r="I83" s="7">
        <f>AVERAGE('HAVER - UK Gas'!D370:F370)</f>
        <v>57.853333333333332</v>
      </c>
      <c r="J83" s="7">
        <f>AVERAGE('HAVER - UK Gas'!D370:O370)</f>
        <v>61.31</v>
      </c>
      <c r="L83" s="7">
        <f t="shared" si="12"/>
        <v>58.117890625000015</v>
      </c>
      <c r="N83" s="7">
        <f t="shared" si="13"/>
        <v>52.593932291666661</v>
      </c>
      <c r="O83" s="7">
        <f t="shared" si="14"/>
        <v>51.876328125000008</v>
      </c>
      <c r="P83" s="7">
        <f t="shared" si="15"/>
        <v>53.852005208333324</v>
      </c>
      <c r="R83" s="7"/>
      <c r="S83" s="7"/>
      <c r="T83" s="7"/>
      <c r="U83" s="7"/>
      <c r="V83" s="7"/>
    </row>
    <row r="84" spans="1:22" x14ac:dyDescent="0.35">
      <c r="A84" s="5">
        <f t="shared" si="10"/>
        <v>43244</v>
      </c>
      <c r="B84" s="5"/>
      <c r="C84" s="7">
        <f>AVERAGE('HAVER - UK Gas'!H371:S371)</f>
        <v>58.042499999999997</v>
      </c>
      <c r="D84" s="7">
        <f t="shared" si="11"/>
        <v>51.62069010416667</v>
      </c>
      <c r="E84" s="5"/>
      <c r="F84" s="7">
        <f>AVERAGE('HAVER - UK Gas'!H371:M371)</f>
        <v>65.34</v>
      </c>
      <c r="H84" s="7">
        <f>AVERAGE('HAVER - UK Gas'!D371:I371)</f>
        <v>59.073333333333331</v>
      </c>
      <c r="I84" s="7">
        <f>AVERAGE('HAVER - UK Gas'!D371:F371)</f>
        <v>57.523333333333333</v>
      </c>
      <c r="J84" s="7">
        <f>AVERAGE('HAVER - UK Gas'!D371:O371)</f>
        <v>61.010000000000012</v>
      </c>
      <c r="L84" s="7">
        <f t="shared" si="12"/>
        <v>58.117890625000015</v>
      </c>
      <c r="N84" s="7">
        <f t="shared" si="13"/>
        <v>52.593932291666661</v>
      </c>
      <c r="O84" s="7">
        <f t="shared" si="14"/>
        <v>51.876328125000008</v>
      </c>
      <c r="P84" s="7">
        <f t="shared" si="15"/>
        <v>53.852005208333324</v>
      </c>
      <c r="R84" s="7"/>
      <c r="S84" s="7"/>
      <c r="T84" s="7"/>
      <c r="U84" s="7"/>
      <c r="V84" s="7"/>
    </row>
    <row r="85" spans="1:22" x14ac:dyDescent="0.35">
      <c r="A85" s="5">
        <f t="shared" si="10"/>
        <v>43245</v>
      </c>
      <c r="B85" s="5"/>
      <c r="C85" s="7">
        <f>AVERAGE('HAVER - UK Gas'!H372:S372)</f>
        <v>55.976666666666667</v>
      </c>
      <c r="D85" s="7">
        <f t="shared" si="11"/>
        <v>51.62069010416667</v>
      </c>
      <c r="E85" s="5"/>
      <c r="F85" s="7">
        <f>AVERAGE('HAVER - UK Gas'!H372:M372)</f>
        <v>63.545000000000009</v>
      </c>
      <c r="H85" s="7">
        <f>AVERAGE('HAVER - UK Gas'!D372:I372)</f>
        <v>57.20333333333334</v>
      </c>
      <c r="I85" s="7">
        <f>AVERAGE('HAVER - UK Gas'!D372:F372)</f>
        <v>55.59</v>
      </c>
      <c r="J85" s="7">
        <f>AVERAGE('HAVER - UK Gas'!D372:O372)</f>
        <v>59.081666666666678</v>
      </c>
      <c r="L85" s="7">
        <f t="shared" si="12"/>
        <v>58.117890625000015</v>
      </c>
      <c r="N85" s="7">
        <f t="shared" si="13"/>
        <v>52.593932291666661</v>
      </c>
      <c r="O85" s="7">
        <f t="shared" si="14"/>
        <v>51.876328125000008</v>
      </c>
      <c r="P85" s="7">
        <f t="shared" si="15"/>
        <v>53.852005208333324</v>
      </c>
      <c r="R85" s="7"/>
      <c r="S85" s="7"/>
      <c r="T85" s="7"/>
      <c r="U85" s="7"/>
      <c r="V85" s="7"/>
    </row>
    <row r="86" spans="1:22" x14ac:dyDescent="0.35">
      <c r="A86" s="5">
        <f t="shared" si="10"/>
        <v>43248</v>
      </c>
      <c r="B86" s="5"/>
      <c r="C86" s="7">
        <f>AVERAGE('HAVER - UK Gas'!H373:S373)</f>
        <v>55.976666666666667</v>
      </c>
      <c r="D86" s="7">
        <f t="shared" si="11"/>
        <v>51.62069010416667</v>
      </c>
      <c r="E86" s="5"/>
      <c r="F86" s="7">
        <f>AVERAGE('HAVER - UK Gas'!H373:M373)</f>
        <v>63.545000000000009</v>
      </c>
      <c r="H86" s="7">
        <f>AVERAGE('HAVER - UK Gas'!D373:I373)</f>
        <v>57.20333333333334</v>
      </c>
      <c r="I86" s="7">
        <f>AVERAGE('HAVER - UK Gas'!D373:F373)</f>
        <v>55.59</v>
      </c>
      <c r="J86" s="7">
        <f>AVERAGE('HAVER - UK Gas'!D373:O373)</f>
        <v>59.081666666666678</v>
      </c>
      <c r="L86" s="7">
        <f t="shared" si="12"/>
        <v>58.117890625000015</v>
      </c>
      <c r="N86" s="7">
        <f t="shared" si="13"/>
        <v>52.593932291666661</v>
      </c>
      <c r="O86" s="7">
        <f t="shared" si="14"/>
        <v>51.876328125000008</v>
      </c>
      <c r="P86" s="7">
        <f t="shared" si="15"/>
        <v>53.852005208333324</v>
      </c>
      <c r="R86" s="7"/>
      <c r="S86" s="7"/>
      <c r="T86" s="7"/>
      <c r="U86" s="7"/>
      <c r="V86" s="7"/>
    </row>
    <row r="87" spans="1:22" x14ac:dyDescent="0.35">
      <c r="A87" s="5">
        <f t="shared" si="10"/>
        <v>43249</v>
      </c>
      <c r="B87" s="5"/>
      <c r="C87" s="7">
        <f>AVERAGE('HAVER - UK Gas'!H374:S374)</f>
        <v>56.714166666666678</v>
      </c>
      <c r="D87" s="7">
        <f t="shared" si="11"/>
        <v>51.62069010416667</v>
      </c>
      <c r="E87" s="5"/>
      <c r="F87" s="7">
        <f>AVERAGE('HAVER - UK Gas'!H374:M374)</f>
        <v>64.853333333333339</v>
      </c>
      <c r="H87" s="7">
        <f>AVERAGE('HAVER - UK Gas'!D374:I374)</f>
        <v>59.1</v>
      </c>
      <c r="I87" s="7">
        <f>AVERAGE('HAVER - UK Gas'!D374:F374)</f>
        <v>57.846666666666671</v>
      </c>
      <c r="J87" s="7">
        <f>AVERAGE('HAVER - UK Gas'!D374:O374)</f>
        <v>60.529999999999994</v>
      </c>
      <c r="L87" s="7">
        <f t="shared" si="12"/>
        <v>58.117890625000015</v>
      </c>
      <c r="N87" s="7">
        <f t="shared" si="13"/>
        <v>52.593932291666661</v>
      </c>
      <c r="O87" s="7">
        <f t="shared" si="14"/>
        <v>51.876328125000008</v>
      </c>
      <c r="P87" s="7">
        <f t="shared" si="15"/>
        <v>53.852005208333324</v>
      </c>
      <c r="R87" s="7"/>
      <c r="S87" s="7"/>
      <c r="T87" s="7"/>
      <c r="U87" s="7"/>
      <c r="V87" s="7"/>
    </row>
    <row r="88" spans="1:22" x14ac:dyDescent="0.35">
      <c r="A88" s="5">
        <f t="shared" si="10"/>
        <v>43250</v>
      </c>
      <c r="B88" s="5"/>
      <c r="C88" s="7">
        <f>AVERAGE('HAVER - UK Gas'!H375:S375)</f>
        <v>57.335833333333319</v>
      </c>
      <c r="D88" s="7">
        <f t="shared" si="11"/>
        <v>51.62069010416667</v>
      </c>
      <c r="E88" s="5"/>
      <c r="F88" s="7">
        <f>AVERAGE('HAVER - UK Gas'!H375:M375)</f>
        <v>65.891666666666666</v>
      </c>
      <c r="H88" s="7">
        <f>AVERAGE('HAVER - UK Gas'!D375:I375)</f>
        <v>60.263333333333328</v>
      </c>
      <c r="I88" s="7">
        <f>AVERAGE('HAVER - UK Gas'!D375:F375)</f>
        <v>59.056666666666672</v>
      </c>
      <c r="J88" s="7">
        <f>AVERAGE('HAVER - UK Gas'!D375:O375)</f>
        <v>61.459166666666668</v>
      </c>
      <c r="L88" s="7">
        <f t="shared" si="12"/>
        <v>58.117890625000015</v>
      </c>
      <c r="N88" s="7">
        <f t="shared" si="13"/>
        <v>52.593932291666661</v>
      </c>
      <c r="O88" s="7">
        <f t="shared" si="14"/>
        <v>51.876328125000008</v>
      </c>
      <c r="P88" s="7">
        <f t="shared" si="15"/>
        <v>53.852005208333324</v>
      </c>
      <c r="R88" s="7"/>
      <c r="S88" s="7"/>
      <c r="T88" s="7"/>
      <c r="U88" s="7"/>
      <c r="V88" s="7"/>
    </row>
    <row r="89" spans="1:22" x14ac:dyDescent="0.35">
      <c r="A89" s="5">
        <f t="shared" si="10"/>
        <v>43251</v>
      </c>
      <c r="B89" s="5"/>
      <c r="C89" s="7">
        <f>AVERAGE('HAVER - UK Gas'!H376:S376)</f>
        <v>55.761666666666663</v>
      </c>
      <c r="D89" s="7">
        <f t="shared" si="11"/>
        <v>51.62069010416667</v>
      </c>
      <c r="E89" s="5"/>
      <c r="F89" s="7">
        <f>AVERAGE('HAVER - UK Gas'!H376:M376)</f>
        <v>64.118333333333325</v>
      </c>
      <c r="H89" s="7">
        <f>AVERAGE('HAVER - UK Gas'!D376:I376)</f>
        <v>60.465000000000011</v>
      </c>
      <c r="I89" s="7">
        <f>AVERAGE('HAVER - UK Gas'!D376:F376)</f>
        <v>57.976666666666667</v>
      </c>
      <c r="J89" s="7">
        <f>AVERAGE('HAVER - UK Gas'!D376:O376)</f>
        <v>59.26250000000001</v>
      </c>
      <c r="L89" s="7">
        <f t="shared" si="12"/>
        <v>58.117890625000015</v>
      </c>
      <c r="N89" s="7">
        <f t="shared" si="13"/>
        <v>52.593932291666661</v>
      </c>
      <c r="O89" s="7">
        <f t="shared" si="14"/>
        <v>51.876328125000008</v>
      </c>
      <c r="P89" s="7">
        <f t="shared" si="15"/>
        <v>53.852005208333324</v>
      </c>
      <c r="R89" s="7"/>
      <c r="S89" s="7"/>
      <c r="T89" s="7"/>
      <c r="U89" s="7"/>
      <c r="V89" s="7"/>
    </row>
    <row r="90" spans="1:22" x14ac:dyDescent="0.35">
      <c r="A90" s="5">
        <f t="shared" si="10"/>
        <v>43252</v>
      </c>
      <c r="B90" s="5"/>
      <c r="C90" s="7">
        <f>AVERAGE('HAVER - UK Gas'!G377:R377)</f>
        <v>55.138333333333328</v>
      </c>
      <c r="D90" s="7">
        <f t="shared" si="11"/>
        <v>51.62069010416667</v>
      </c>
      <c r="E90" s="5"/>
      <c r="F90" s="7">
        <f>AVERAGE('HAVER - UK Gas'!G377:L377)</f>
        <v>62.671666666666674</v>
      </c>
      <c r="H90" s="7">
        <f>AVERAGE('HAVER - UK Gas'!D377:I377)</f>
        <v>58.228333333333332</v>
      </c>
      <c r="I90" s="7">
        <f>AVERAGE('HAVER - UK Gas'!D377:F377)</f>
        <v>55.52</v>
      </c>
      <c r="J90" s="7">
        <f>AVERAGE('HAVER - UK Gas'!D377:O377)</f>
        <v>57.461666666666673</v>
      </c>
      <c r="L90" s="7">
        <f t="shared" si="12"/>
        <v>58.117890625000015</v>
      </c>
      <c r="N90" s="7">
        <f t="shared" si="13"/>
        <v>52.593932291666661</v>
      </c>
      <c r="O90" s="7">
        <f t="shared" si="14"/>
        <v>51.876328125000008</v>
      </c>
      <c r="P90" s="7">
        <f t="shared" si="15"/>
        <v>53.852005208333324</v>
      </c>
      <c r="R90" s="7"/>
      <c r="S90" s="7"/>
      <c r="T90" s="7"/>
      <c r="U90" s="7"/>
      <c r="V90" s="7"/>
    </row>
    <row r="91" spans="1:22" x14ac:dyDescent="0.35">
      <c r="A91" s="5">
        <f t="shared" si="10"/>
        <v>43255</v>
      </c>
      <c r="B91" s="5"/>
      <c r="C91" s="7">
        <f>AVERAGE('HAVER - UK Gas'!G378:R378)</f>
        <v>55.577500000000008</v>
      </c>
      <c r="D91" s="7">
        <f t="shared" si="11"/>
        <v>51.62069010416667</v>
      </c>
      <c r="E91" s="5"/>
      <c r="F91" s="7">
        <f>AVERAGE('HAVER - UK Gas'!G378:L378)</f>
        <v>63.043333333333329</v>
      </c>
      <c r="H91" s="7">
        <f>AVERAGE('HAVER - UK Gas'!D378:I378)</f>
        <v>58.823333333333331</v>
      </c>
      <c r="I91" s="7">
        <f>AVERAGE('HAVER - UK Gas'!D378:F378)</f>
        <v>56.266666666666673</v>
      </c>
      <c r="J91" s="7">
        <f>AVERAGE('HAVER - UK Gas'!D378:O378)</f>
        <v>57.94083333333333</v>
      </c>
      <c r="L91" s="7">
        <f t="shared" si="12"/>
        <v>58.117890625000015</v>
      </c>
      <c r="N91" s="7">
        <f t="shared" si="13"/>
        <v>52.593932291666661</v>
      </c>
      <c r="O91" s="7">
        <f t="shared" si="14"/>
        <v>51.876328125000008</v>
      </c>
      <c r="P91" s="7">
        <f t="shared" si="15"/>
        <v>53.852005208333324</v>
      </c>
      <c r="R91" s="7"/>
      <c r="S91" s="7"/>
      <c r="T91" s="7"/>
      <c r="U91" s="7"/>
      <c r="V91" s="7"/>
    </row>
    <row r="92" spans="1:22" x14ac:dyDescent="0.35">
      <c r="A92" s="5">
        <f t="shared" si="10"/>
        <v>43256</v>
      </c>
      <c r="B92" s="5"/>
      <c r="C92" s="7">
        <f>AVERAGE('HAVER - UK Gas'!G379:R379)</f>
        <v>54.342500000000008</v>
      </c>
      <c r="D92" s="7">
        <f t="shared" si="11"/>
        <v>51.62069010416667</v>
      </c>
      <c r="E92" s="5"/>
      <c r="F92" s="7">
        <f>AVERAGE('HAVER - UK Gas'!G379:L379)</f>
        <v>61.433333333333337</v>
      </c>
      <c r="H92" s="7">
        <f>AVERAGE('HAVER - UK Gas'!D379:I379)</f>
        <v>57.265000000000008</v>
      </c>
      <c r="I92" s="7">
        <f>AVERAGE('HAVER - UK Gas'!D379:F379)</f>
        <v>54.763333333333328</v>
      </c>
      <c r="J92" s="7">
        <f>AVERAGE('HAVER - UK Gas'!D379:O379)</f>
        <v>56.519166666666671</v>
      </c>
      <c r="L92" s="7">
        <f t="shared" si="12"/>
        <v>58.117890625000015</v>
      </c>
      <c r="N92" s="7">
        <f t="shared" si="13"/>
        <v>52.593932291666661</v>
      </c>
      <c r="O92" s="7">
        <f t="shared" si="14"/>
        <v>51.876328125000008</v>
      </c>
      <c r="P92" s="7">
        <f t="shared" si="15"/>
        <v>53.852005208333324</v>
      </c>
      <c r="R92" s="7"/>
      <c r="S92" s="7"/>
      <c r="T92" s="7"/>
      <c r="U92" s="7"/>
      <c r="V92" s="7"/>
    </row>
    <row r="93" spans="1:22" x14ac:dyDescent="0.35">
      <c r="A93" s="5">
        <f t="shared" si="10"/>
        <v>43257</v>
      </c>
      <c r="B93" s="5"/>
      <c r="C93" s="7">
        <f>AVERAGE('HAVER - UK Gas'!G380:R380)</f>
        <v>54.347499999999997</v>
      </c>
      <c r="D93" s="7">
        <f t="shared" si="11"/>
        <v>51.62069010416667</v>
      </c>
      <c r="E93" s="5"/>
      <c r="F93" s="7">
        <f>AVERAGE('HAVER - UK Gas'!G380:L380)</f>
        <v>61.05833333333333</v>
      </c>
      <c r="H93" s="7">
        <f>AVERAGE('HAVER - UK Gas'!D380:I380)</f>
        <v>56.914999999999999</v>
      </c>
      <c r="I93" s="7">
        <f>AVERAGE('HAVER - UK Gas'!D380:F380)</f>
        <v>54.393333333333338</v>
      </c>
      <c r="J93" s="7">
        <f>AVERAGE('HAVER - UK Gas'!D380:O380)</f>
        <v>56.364166666666677</v>
      </c>
      <c r="L93" s="7">
        <f t="shared" si="12"/>
        <v>58.117890625000015</v>
      </c>
      <c r="N93" s="7">
        <f t="shared" si="13"/>
        <v>52.593932291666661</v>
      </c>
      <c r="O93" s="7">
        <f t="shared" si="14"/>
        <v>51.876328125000008</v>
      </c>
      <c r="P93" s="7">
        <f t="shared" si="15"/>
        <v>53.852005208333324</v>
      </c>
      <c r="R93" s="7"/>
      <c r="S93" s="7"/>
      <c r="T93" s="7"/>
      <c r="U93" s="7"/>
      <c r="V93" s="7"/>
    </row>
    <row r="94" spans="1:22" x14ac:dyDescent="0.35">
      <c r="A94" s="5">
        <f t="shared" si="10"/>
        <v>43258</v>
      </c>
      <c r="B94" s="5"/>
      <c r="C94" s="7">
        <f>AVERAGE('HAVER - UK Gas'!G381:R381)</f>
        <v>55.372500000000002</v>
      </c>
      <c r="D94" s="7">
        <f t="shared" si="11"/>
        <v>51.62069010416667</v>
      </c>
      <c r="E94" s="5"/>
      <c r="F94" s="7">
        <f>AVERAGE('HAVER - UK Gas'!G381:L381)</f>
        <v>62.275000000000006</v>
      </c>
      <c r="H94" s="7">
        <f>AVERAGE('HAVER - UK Gas'!D381:I381)</f>
        <v>58.144999999999989</v>
      </c>
      <c r="I94" s="7">
        <f>AVERAGE('HAVER - UK Gas'!D381:F381)</f>
        <v>55.633333333333326</v>
      </c>
      <c r="J94" s="7">
        <f>AVERAGE('HAVER - UK Gas'!D381:O381)</f>
        <v>57.469166666666666</v>
      </c>
      <c r="L94" s="7">
        <f t="shared" si="12"/>
        <v>58.117890625000015</v>
      </c>
      <c r="N94" s="7">
        <f t="shared" si="13"/>
        <v>52.593932291666661</v>
      </c>
      <c r="O94" s="7">
        <f t="shared" si="14"/>
        <v>51.876328125000008</v>
      </c>
      <c r="P94" s="7">
        <f t="shared" si="15"/>
        <v>53.852005208333324</v>
      </c>
      <c r="R94" s="7"/>
      <c r="S94" s="7"/>
      <c r="T94" s="7"/>
      <c r="U94" s="7"/>
      <c r="V94" s="7"/>
    </row>
    <row r="95" spans="1:22" x14ac:dyDescent="0.35">
      <c r="A95" s="5">
        <f t="shared" si="10"/>
        <v>43259</v>
      </c>
      <c r="B95" s="5"/>
      <c r="C95" s="7">
        <f>AVERAGE('HAVER - UK Gas'!G382:R382)</f>
        <v>55.018333333333338</v>
      </c>
      <c r="D95" s="7">
        <f t="shared" si="11"/>
        <v>51.62069010416667</v>
      </c>
      <c r="E95" s="5"/>
      <c r="F95" s="7">
        <f>AVERAGE('HAVER - UK Gas'!G382:L382)</f>
        <v>61.80833333333333</v>
      </c>
      <c r="H95" s="7">
        <f>AVERAGE('HAVER - UK Gas'!D382:I382)</f>
        <v>57.525000000000006</v>
      </c>
      <c r="I95" s="7">
        <f>AVERAGE('HAVER - UK Gas'!D382:F382)</f>
        <v>54.943333333333335</v>
      </c>
      <c r="J95" s="7">
        <f>AVERAGE('HAVER - UK Gas'!D382:O382)</f>
        <v>56.997499999999995</v>
      </c>
      <c r="L95" s="7">
        <f t="shared" si="12"/>
        <v>58.117890625000015</v>
      </c>
      <c r="N95" s="7">
        <f t="shared" si="13"/>
        <v>52.593932291666661</v>
      </c>
      <c r="O95" s="7">
        <f t="shared" si="14"/>
        <v>51.876328125000008</v>
      </c>
      <c r="P95" s="7">
        <f t="shared" si="15"/>
        <v>53.852005208333324</v>
      </c>
      <c r="R95" s="7"/>
      <c r="S95" s="7"/>
      <c r="T95" s="7"/>
      <c r="U95" s="7"/>
      <c r="V95" s="7"/>
    </row>
    <row r="96" spans="1:22" x14ac:dyDescent="0.35">
      <c r="A96" s="5">
        <f t="shared" si="10"/>
        <v>43262</v>
      </c>
      <c r="B96" s="5"/>
      <c r="C96" s="7">
        <f>AVERAGE('HAVER - UK Gas'!G383:R383)</f>
        <v>54.924166666666672</v>
      </c>
      <c r="D96" s="7">
        <f t="shared" si="11"/>
        <v>51.62069010416667</v>
      </c>
      <c r="E96" s="5"/>
      <c r="F96" s="7">
        <f>AVERAGE('HAVER - UK Gas'!G383:L383)</f>
        <v>61.645000000000003</v>
      </c>
      <c r="H96" s="7">
        <f>AVERAGE('HAVER - UK Gas'!D383:I383)</f>
        <v>57.248333333333335</v>
      </c>
      <c r="I96" s="7">
        <f>AVERAGE('HAVER - UK Gas'!D383:F383)</f>
        <v>54.556666666666672</v>
      </c>
      <c r="J96" s="7">
        <f>AVERAGE('HAVER - UK Gas'!D383:O383)</f>
        <v>56.82166666666668</v>
      </c>
      <c r="L96" s="7">
        <f t="shared" si="12"/>
        <v>58.117890625000015</v>
      </c>
      <c r="N96" s="7">
        <f t="shared" si="13"/>
        <v>52.593932291666661</v>
      </c>
      <c r="O96" s="7">
        <f t="shared" si="14"/>
        <v>51.876328125000008</v>
      </c>
      <c r="P96" s="7">
        <f t="shared" si="15"/>
        <v>53.852005208333324</v>
      </c>
      <c r="R96" s="7"/>
      <c r="S96" s="7"/>
      <c r="T96" s="7"/>
      <c r="U96" s="7"/>
      <c r="V96" s="7"/>
    </row>
    <row r="97" spans="1:22" x14ac:dyDescent="0.35">
      <c r="A97" s="5">
        <f t="shared" si="10"/>
        <v>43263</v>
      </c>
      <c r="B97" s="5"/>
      <c r="C97" s="7">
        <f>AVERAGE('HAVER - UK Gas'!G384:R384)</f>
        <v>56.029166666666661</v>
      </c>
      <c r="D97" s="7">
        <f t="shared" si="11"/>
        <v>51.62069010416667</v>
      </c>
      <c r="E97" s="5"/>
      <c r="F97" s="7">
        <f>AVERAGE('HAVER - UK Gas'!G384:L384)</f>
        <v>63.164999999999999</v>
      </c>
      <c r="H97" s="7">
        <f>AVERAGE('HAVER - UK Gas'!D384:I384)</f>
        <v>58.676666666666669</v>
      </c>
      <c r="I97" s="7">
        <f>AVERAGE('HAVER - UK Gas'!D384:F384)</f>
        <v>55.903333333333336</v>
      </c>
      <c r="J97" s="7">
        <f>AVERAGE('HAVER - UK Gas'!D384:O384)</f>
        <v>58.098333333333329</v>
      </c>
      <c r="L97" s="7">
        <f t="shared" si="12"/>
        <v>58.117890625000015</v>
      </c>
      <c r="N97" s="7">
        <f t="shared" si="13"/>
        <v>52.593932291666661</v>
      </c>
      <c r="O97" s="7">
        <f t="shared" si="14"/>
        <v>51.876328125000008</v>
      </c>
      <c r="P97" s="7">
        <f t="shared" si="15"/>
        <v>53.852005208333324</v>
      </c>
      <c r="R97" s="7"/>
      <c r="S97" s="7"/>
      <c r="T97" s="7"/>
      <c r="U97" s="7"/>
      <c r="V97" s="7"/>
    </row>
    <row r="98" spans="1:22" x14ac:dyDescent="0.35">
      <c r="A98" s="5">
        <f t="shared" si="10"/>
        <v>43264</v>
      </c>
      <c r="B98" s="5"/>
      <c r="C98" s="7">
        <f>AVERAGE('HAVER - UK Gas'!G385:R385)</f>
        <v>56.888333333333328</v>
      </c>
      <c r="D98" s="7">
        <f t="shared" si="11"/>
        <v>51.62069010416667</v>
      </c>
      <c r="E98" s="5"/>
      <c r="F98" s="7">
        <f>AVERAGE('HAVER - UK Gas'!G385:L385)</f>
        <v>64.473333333333329</v>
      </c>
      <c r="H98" s="7">
        <f>AVERAGE('HAVER - UK Gas'!D385:I385)</f>
        <v>60.196666666666665</v>
      </c>
      <c r="I98" s="7">
        <f>AVERAGE('HAVER - UK Gas'!D385:F385)</f>
        <v>57.576666666666661</v>
      </c>
      <c r="J98" s="7">
        <f>AVERAGE('HAVER - UK Gas'!D385:O385)</f>
        <v>59.273333333333333</v>
      </c>
      <c r="L98" s="7">
        <f t="shared" si="12"/>
        <v>58.117890625000015</v>
      </c>
      <c r="N98" s="7">
        <f t="shared" si="13"/>
        <v>52.593932291666661</v>
      </c>
      <c r="O98" s="7">
        <f t="shared" si="14"/>
        <v>51.876328125000008</v>
      </c>
      <c r="P98" s="7">
        <f t="shared" si="15"/>
        <v>53.852005208333324</v>
      </c>
      <c r="R98" s="7"/>
      <c r="S98" s="7"/>
      <c r="T98" s="7"/>
      <c r="U98" s="7"/>
      <c r="V98" s="7"/>
    </row>
    <row r="99" spans="1:22" x14ac:dyDescent="0.35">
      <c r="A99" s="5">
        <f t="shared" si="10"/>
        <v>43265</v>
      </c>
      <c r="B99" s="5"/>
      <c r="C99" s="7">
        <f>AVERAGE('HAVER - UK Gas'!G386:R386)</f>
        <v>56.582500000000003</v>
      </c>
      <c r="D99" s="7">
        <f t="shared" si="11"/>
        <v>51.62069010416667</v>
      </c>
      <c r="E99" s="5"/>
      <c r="F99" s="7">
        <f>AVERAGE('HAVER - UK Gas'!G386:L386)</f>
        <v>64.03166666666668</v>
      </c>
      <c r="H99" s="7">
        <f>AVERAGE('HAVER - UK Gas'!D386:I386)</f>
        <v>59.85</v>
      </c>
      <c r="I99" s="7">
        <f>AVERAGE('HAVER - UK Gas'!D386:F386)</f>
        <v>57.24666666666667</v>
      </c>
      <c r="J99" s="7">
        <f>AVERAGE('HAVER - UK Gas'!D386:O386)</f>
        <v>58.927500000000009</v>
      </c>
      <c r="L99" s="7">
        <f t="shared" si="12"/>
        <v>58.117890625000015</v>
      </c>
      <c r="N99" s="7">
        <f t="shared" si="13"/>
        <v>52.593932291666661</v>
      </c>
      <c r="O99" s="7">
        <f t="shared" si="14"/>
        <v>51.876328125000008</v>
      </c>
      <c r="P99" s="7">
        <f t="shared" si="15"/>
        <v>53.852005208333324</v>
      </c>
      <c r="R99" s="7"/>
      <c r="S99" s="7"/>
      <c r="T99" s="7"/>
      <c r="U99" s="7"/>
      <c r="V99" s="7"/>
    </row>
    <row r="100" spans="1:22" x14ac:dyDescent="0.35">
      <c r="A100" s="5">
        <f t="shared" si="10"/>
        <v>43266</v>
      </c>
      <c r="B100" s="5"/>
      <c r="C100" s="7">
        <f>AVERAGE('HAVER - UK Gas'!G387:R387)</f>
        <v>54.930833333333332</v>
      </c>
      <c r="D100" s="7">
        <f t="shared" ref="D100:D131" si="16">AVERAGE(C$4:C$44,C$46:C$132)</f>
        <v>51.62069010416667</v>
      </c>
      <c r="E100" s="5"/>
      <c r="F100" s="7">
        <f>AVERAGE('HAVER - UK Gas'!G387:L387)</f>
        <v>62.113333333333337</v>
      </c>
      <c r="H100" s="7">
        <f>AVERAGE('HAVER - UK Gas'!D387:I387)</f>
        <v>57.891666666666673</v>
      </c>
      <c r="I100" s="7">
        <f>AVERAGE('HAVER - UK Gas'!D387:F387)</f>
        <v>55.266666666666673</v>
      </c>
      <c r="J100" s="7">
        <f>AVERAGE('HAVER - UK Gas'!D387:O387)</f>
        <v>57.098333333333336</v>
      </c>
      <c r="L100" s="7">
        <f t="shared" si="12"/>
        <v>58.117890625000015</v>
      </c>
      <c r="N100" s="7">
        <f t="shared" si="13"/>
        <v>52.593932291666661</v>
      </c>
      <c r="O100" s="7">
        <f t="shared" si="14"/>
        <v>51.876328125000008</v>
      </c>
      <c r="P100" s="7">
        <f t="shared" si="15"/>
        <v>53.852005208333324</v>
      </c>
      <c r="R100" s="7"/>
      <c r="S100" s="7"/>
      <c r="T100" s="7"/>
      <c r="U100" s="7"/>
      <c r="V100" s="7"/>
    </row>
    <row r="101" spans="1:22" x14ac:dyDescent="0.35">
      <c r="A101" s="5">
        <f t="shared" si="10"/>
        <v>43269</v>
      </c>
      <c r="B101" s="5"/>
      <c r="C101" s="7">
        <f>AVERAGE('HAVER - UK Gas'!G388:R388)</f>
        <v>56.080833333333338</v>
      </c>
      <c r="D101" s="7">
        <f t="shared" si="16"/>
        <v>51.62069010416667</v>
      </c>
      <c r="E101" s="5"/>
      <c r="F101" s="7">
        <f>AVERAGE('HAVER - UK Gas'!G388:L388)</f>
        <v>63.433333333333337</v>
      </c>
      <c r="H101" s="7">
        <f>AVERAGE('HAVER - UK Gas'!D388:I388)</f>
        <v>59.136666666666663</v>
      </c>
      <c r="I101" s="7">
        <f>AVERAGE('HAVER - UK Gas'!D388:F388)</f>
        <v>56.446666666666665</v>
      </c>
      <c r="J101" s="7">
        <f>AVERAGE('HAVER - UK Gas'!D388:O388)</f>
        <v>58.341666666666669</v>
      </c>
      <c r="L101" s="7">
        <f t="shared" si="12"/>
        <v>58.117890625000015</v>
      </c>
      <c r="N101" s="7">
        <f t="shared" si="13"/>
        <v>52.593932291666661</v>
      </c>
      <c r="O101" s="7">
        <f t="shared" si="14"/>
        <v>51.876328125000008</v>
      </c>
      <c r="P101" s="7">
        <f t="shared" si="15"/>
        <v>53.852005208333324</v>
      </c>
      <c r="R101" s="7"/>
      <c r="S101" s="7"/>
      <c r="T101" s="7"/>
      <c r="U101" s="7"/>
      <c r="V101" s="7"/>
    </row>
    <row r="102" spans="1:22" x14ac:dyDescent="0.35">
      <c r="A102" s="5">
        <f t="shared" si="10"/>
        <v>43270</v>
      </c>
      <c r="B102" s="5"/>
      <c r="C102" s="7">
        <f>AVERAGE('HAVER - UK Gas'!G389:R389)</f>
        <v>55.129999999999988</v>
      </c>
      <c r="D102" s="7">
        <f t="shared" si="16"/>
        <v>51.62069010416667</v>
      </c>
      <c r="E102" s="5"/>
      <c r="F102" s="7">
        <f>AVERAGE('HAVER - UK Gas'!G389:L389)</f>
        <v>62.246666666666663</v>
      </c>
      <c r="H102" s="7">
        <f>AVERAGE('HAVER - UK Gas'!D389:I389)</f>
        <v>57.751666666666672</v>
      </c>
      <c r="I102" s="7">
        <f>AVERAGE('HAVER - UK Gas'!D389:F389)</f>
        <v>54.933333333333337</v>
      </c>
      <c r="J102" s="7">
        <f>AVERAGE('HAVER - UK Gas'!D389:O389)</f>
        <v>57.184999999999995</v>
      </c>
      <c r="L102" s="7">
        <f t="shared" si="12"/>
        <v>58.117890625000015</v>
      </c>
      <c r="N102" s="7">
        <f t="shared" si="13"/>
        <v>52.593932291666661</v>
      </c>
      <c r="O102" s="7">
        <f t="shared" si="14"/>
        <v>51.876328125000008</v>
      </c>
      <c r="P102" s="7">
        <f t="shared" si="15"/>
        <v>53.852005208333324</v>
      </c>
      <c r="R102" s="7"/>
      <c r="S102" s="7"/>
      <c r="T102" s="7"/>
      <c r="U102" s="7"/>
      <c r="V102" s="7"/>
    </row>
    <row r="103" spans="1:22" x14ac:dyDescent="0.35">
      <c r="A103" s="5">
        <f t="shared" si="10"/>
        <v>43271</v>
      </c>
      <c r="B103" s="5"/>
      <c r="C103" s="7">
        <f>AVERAGE('HAVER - UK Gas'!G390:R390)</f>
        <v>54.705833333333338</v>
      </c>
      <c r="D103" s="7">
        <f t="shared" si="16"/>
        <v>51.62069010416667</v>
      </c>
      <c r="E103" s="5"/>
      <c r="F103" s="7">
        <f>AVERAGE('HAVER - UK Gas'!G390:L390)</f>
        <v>61.591666666666676</v>
      </c>
      <c r="H103" s="7">
        <f>AVERAGE('HAVER - UK Gas'!D390:I390)</f>
        <v>56.896666666666668</v>
      </c>
      <c r="I103" s="7">
        <f>AVERAGE('HAVER - UK Gas'!D390:F390)</f>
        <v>53.913333333333334</v>
      </c>
      <c r="J103" s="7">
        <f>AVERAGE('HAVER - UK Gas'!D390:O390)</f>
        <v>56.540833333333332</v>
      </c>
      <c r="L103" s="7">
        <f t="shared" si="12"/>
        <v>58.117890625000015</v>
      </c>
      <c r="N103" s="7">
        <f t="shared" si="13"/>
        <v>52.593932291666661</v>
      </c>
      <c r="O103" s="7">
        <f t="shared" si="14"/>
        <v>51.876328125000008</v>
      </c>
      <c r="P103" s="7">
        <f t="shared" si="15"/>
        <v>53.852005208333324</v>
      </c>
      <c r="R103" s="7"/>
      <c r="S103" s="7"/>
      <c r="T103" s="7"/>
      <c r="U103" s="7"/>
      <c r="V103" s="7"/>
    </row>
    <row r="104" spans="1:22" x14ac:dyDescent="0.35">
      <c r="A104" s="5">
        <f t="shared" si="10"/>
        <v>43272</v>
      </c>
      <c r="B104" s="5"/>
      <c r="C104" s="7">
        <f>AVERAGE('HAVER - UK Gas'!G391:R391)</f>
        <v>55.007500000000014</v>
      </c>
      <c r="D104" s="7">
        <f t="shared" si="16"/>
        <v>51.62069010416667</v>
      </c>
      <c r="E104" s="5"/>
      <c r="F104" s="7">
        <f>AVERAGE('HAVER - UK Gas'!G391:L391)</f>
        <v>61.893333333333338</v>
      </c>
      <c r="H104" s="7">
        <f>AVERAGE('HAVER - UK Gas'!D391:I391)</f>
        <v>57.129999999999995</v>
      </c>
      <c r="I104" s="7">
        <f>AVERAGE('HAVER - UK Gas'!D391:F391)</f>
        <v>54.059999999999995</v>
      </c>
      <c r="J104" s="7">
        <f>AVERAGE('HAVER - UK Gas'!D391:O391)</f>
        <v>56.800833333333337</v>
      </c>
      <c r="L104" s="7">
        <f t="shared" si="12"/>
        <v>58.117890625000015</v>
      </c>
      <c r="N104" s="7">
        <f t="shared" si="13"/>
        <v>52.593932291666661</v>
      </c>
      <c r="O104" s="7">
        <f t="shared" si="14"/>
        <v>51.876328125000008</v>
      </c>
      <c r="P104" s="7">
        <f t="shared" si="15"/>
        <v>53.852005208333324</v>
      </c>
      <c r="R104" s="7"/>
      <c r="S104" s="7"/>
      <c r="T104" s="7"/>
      <c r="U104" s="7"/>
      <c r="V104" s="7"/>
    </row>
    <row r="105" spans="1:22" x14ac:dyDescent="0.35">
      <c r="A105" s="5">
        <f t="shared" si="10"/>
        <v>43273</v>
      </c>
      <c r="B105" s="5"/>
      <c r="C105" s="7">
        <f>AVERAGE('HAVER - UK Gas'!G392:R392)</f>
        <v>55.453333333333326</v>
      </c>
      <c r="D105" s="7">
        <f t="shared" si="16"/>
        <v>51.62069010416667</v>
      </c>
      <c r="E105" s="5"/>
      <c r="F105" s="7">
        <f>AVERAGE('HAVER - UK Gas'!G392:L392)</f>
        <v>62.435000000000002</v>
      </c>
      <c r="H105" s="7">
        <f>AVERAGE('HAVER - UK Gas'!D392:I392)</f>
        <v>57.79</v>
      </c>
      <c r="I105" s="7">
        <f>AVERAGE('HAVER - UK Gas'!D392:F392)</f>
        <v>54.823333333333323</v>
      </c>
      <c r="J105" s="7">
        <f>AVERAGE('HAVER - UK Gas'!D392:O392)</f>
        <v>57.352499999999999</v>
      </c>
      <c r="L105" s="7">
        <f t="shared" si="12"/>
        <v>58.117890625000015</v>
      </c>
      <c r="N105" s="7">
        <f t="shared" si="13"/>
        <v>52.593932291666661</v>
      </c>
      <c r="O105" s="7">
        <f t="shared" si="14"/>
        <v>51.876328125000008</v>
      </c>
      <c r="P105" s="7">
        <f t="shared" si="15"/>
        <v>53.852005208333324</v>
      </c>
      <c r="R105" s="7"/>
      <c r="S105" s="7"/>
      <c r="T105" s="7"/>
      <c r="U105" s="7"/>
      <c r="V105" s="7"/>
    </row>
    <row r="106" spans="1:22" x14ac:dyDescent="0.35">
      <c r="A106" s="5">
        <f t="shared" si="10"/>
        <v>43276</v>
      </c>
      <c r="B106" s="5"/>
      <c r="C106" s="7">
        <f>AVERAGE('HAVER - UK Gas'!G393:R393)</f>
        <v>55.444166666666661</v>
      </c>
      <c r="D106" s="7">
        <f t="shared" si="16"/>
        <v>51.62069010416667</v>
      </c>
      <c r="E106" s="5"/>
      <c r="F106" s="7">
        <f>AVERAGE('HAVER - UK Gas'!G393:L393)</f>
        <v>62.283333333333331</v>
      </c>
      <c r="H106" s="7">
        <f>AVERAGE('HAVER - UK Gas'!D393:I393)</f>
        <v>57.504999999999995</v>
      </c>
      <c r="I106" s="7">
        <f>AVERAGE('HAVER - UK Gas'!D393:F393)</f>
        <v>54.419999999999995</v>
      </c>
      <c r="J106" s="7">
        <f>AVERAGE('HAVER - UK Gas'!D393:O393)</f>
        <v>57.205000000000005</v>
      </c>
      <c r="L106" s="7">
        <f t="shared" si="12"/>
        <v>58.117890625000015</v>
      </c>
      <c r="N106" s="7">
        <f t="shared" si="13"/>
        <v>52.593932291666661</v>
      </c>
      <c r="O106" s="7">
        <f t="shared" si="14"/>
        <v>51.876328125000008</v>
      </c>
      <c r="P106" s="7">
        <f t="shared" si="15"/>
        <v>53.852005208333324</v>
      </c>
      <c r="R106" s="7"/>
      <c r="S106" s="7"/>
      <c r="T106" s="7"/>
      <c r="U106" s="7"/>
      <c r="V106" s="7"/>
    </row>
    <row r="107" spans="1:22" x14ac:dyDescent="0.35">
      <c r="A107" s="5">
        <f t="shared" si="10"/>
        <v>43277</v>
      </c>
      <c r="B107" s="5"/>
      <c r="C107" s="7">
        <f>AVERAGE('HAVER - UK Gas'!G394:R394)</f>
        <v>55.372499999999995</v>
      </c>
      <c r="D107" s="7">
        <f t="shared" si="16"/>
        <v>51.62069010416667</v>
      </c>
      <c r="E107" s="5"/>
      <c r="F107" s="7">
        <f>AVERAGE('HAVER - UK Gas'!G394:L394)</f>
        <v>62.141666666666659</v>
      </c>
      <c r="H107" s="7">
        <f>AVERAGE('HAVER - UK Gas'!D394:I394)</f>
        <v>57.261666666666663</v>
      </c>
      <c r="I107" s="7">
        <f>AVERAGE('HAVER - UK Gas'!D394:F394)</f>
        <v>54.043333333333329</v>
      </c>
      <c r="J107" s="7">
        <f>AVERAGE('HAVER - UK Gas'!D394:O394)</f>
        <v>57.037499999999994</v>
      </c>
      <c r="L107" s="7">
        <f t="shared" si="12"/>
        <v>58.117890625000015</v>
      </c>
      <c r="N107" s="7">
        <f t="shared" si="13"/>
        <v>52.593932291666661</v>
      </c>
      <c r="O107" s="7">
        <f t="shared" si="14"/>
        <v>51.876328125000008</v>
      </c>
      <c r="P107" s="7">
        <f t="shared" si="15"/>
        <v>53.852005208333324</v>
      </c>
      <c r="R107" s="7"/>
      <c r="S107" s="7"/>
      <c r="T107" s="7"/>
      <c r="U107" s="7"/>
      <c r="V107" s="7"/>
    </row>
    <row r="108" spans="1:22" x14ac:dyDescent="0.35">
      <c r="A108" s="5">
        <f t="shared" si="10"/>
        <v>43278</v>
      </c>
      <c r="B108" s="5"/>
      <c r="C108" s="7">
        <f>AVERAGE('HAVER - UK Gas'!G395:R395)</f>
        <v>56.957500000000003</v>
      </c>
      <c r="D108" s="7">
        <f t="shared" si="16"/>
        <v>51.62069010416667</v>
      </c>
      <c r="E108" s="5"/>
      <c r="F108" s="7">
        <f>AVERAGE('HAVER - UK Gas'!G395:L395)</f>
        <v>63.943333333333328</v>
      </c>
      <c r="H108" s="7">
        <f>AVERAGE('HAVER - UK Gas'!D395:I395)</f>
        <v>59.09</v>
      </c>
      <c r="I108" s="7">
        <f>AVERAGE('HAVER - UK Gas'!D395:F395)</f>
        <v>55.923333333333339</v>
      </c>
      <c r="J108" s="7">
        <f>AVERAGE('HAVER - UK Gas'!D395:O395)</f>
        <v>58.792499999999997</v>
      </c>
      <c r="L108" s="7">
        <f t="shared" si="12"/>
        <v>58.117890625000015</v>
      </c>
      <c r="N108" s="7">
        <f t="shared" si="13"/>
        <v>52.593932291666661</v>
      </c>
      <c r="O108" s="7">
        <f t="shared" si="14"/>
        <v>51.876328125000008</v>
      </c>
      <c r="P108" s="7">
        <f t="shared" si="15"/>
        <v>53.852005208333324</v>
      </c>
      <c r="R108" s="7"/>
      <c r="S108" s="7"/>
      <c r="T108" s="7"/>
      <c r="U108" s="7"/>
      <c r="V108" s="7"/>
    </row>
    <row r="109" spans="1:22" x14ac:dyDescent="0.35">
      <c r="A109" s="5">
        <f t="shared" si="10"/>
        <v>43279</v>
      </c>
      <c r="B109" s="5"/>
      <c r="C109" s="7">
        <f>AVERAGE('HAVER - UK Gas'!G396:R396)</f>
        <v>57.046666666666674</v>
      </c>
      <c r="D109" s="7">
        <f t="shared" si="16"/>
        <v>51.62069010416667</v>
      </c>
      <c r="E109" s="5"/>
      <c r="F109" s="7">
        <f>AVERAGE('HAVER - UK Gas'!G396:L396)</f>
        <v>63.921666666666674</v>
      </c>
      <c r="H109" s="7">
        <f>AVERAGE('HAVER - UK Gas'!D396:I396)</f>
        <v>58.919999999999995</v>
      </c>
      <c r="I109" s="7">
        <f>AVERAGE('HAVER - UK Gas'!D396:F396)</f>
        <v>55.606666666666662</v>
      </c>
      <c r="J109" s="7">
        <f>AVERAGE('HAVER - UK Gas'!D396:O396)</f>
        <v>58.752499999999998</v>
      </c>
      <c r="L109" s="7">
        <f t="shared" si="12"/>
        <v>58.117890625000015</v>
      </c>
      <c r="N109" s="7">
        <f t="shared" si="13"/>
        <v>52.593932291666661</v>
      </c>
      <c r="O109" s="7">
        <f t="shared" si="14"/>
        <v>51.876328125000008</v>
      </c>
      <c r="P109" s="7">
        <f t="shared" si="15"/>
        <v>53.852005208333324</v>
      </c>
      <c r="R109" s="7"/>
      <c r="S109" s="7"/>
      <c r="T109" s="7"/>
      <c r="U109" s="7"/>
      <c r="V109" s="7"/>
    </row>
    <row r="110" spans="1:22" x14ac:dyDescent="0.35">
      <c r="A110" s="5">
        <f t="shared" si="10"/>
        <v>43280</v>
      </c>
      <c r="B110" s="5"/>
      <c r="C110" s="7">
        <f>AVERAGE('HAVER - UK Gas'!G397:R397)</f>
        <v>56.995000000000005</v>
      </c>
      <c r="D110" s="7">
        <f t="shared" si="16"/>
        <v>51.62069010416667</v>
      </c>
      <c r="E110" s="5"/>
      <c r="F110" s="7">
        <f>AVERAGE('HAVER - UK Gas'!G397:L397)</f>
        <v>63.861666666666672</v>
      </c>
      <c r="H110" s="7">
        <f>AVERAGE('HAVER - UK Gas'!D397:I397)</f>
        <v>60.983333333333327</v>
      </c>
      <c r="I110" s="7">
        <f>AVERAGE('HAVER - UK Gas'!D397:F397)</f>
        <v>56.616666666666667</v>
      </c>
      <c r="J110" s="7">
        <f>AVERAGE('HAVER - UK Gas'!D397:O397)</f>
        <v>58.401666666666671</v>
      </c>
      <c r="L110" s="7">
        <f t="shared" si="12"/>
        <v>58.117890625000015</v>
      </c>
      <c r="N110" s="7">
        <f t="shared" si="13"/>
        <v>52.593932291666661</v>
      </c>
      <c r="O110" s="7">
        <f t="shared" si="14"/>
        <v>51.876328125000008</v>
      </c>
      <c r="P110" s="7">
        <f t="shared" si="15"/>
        <v>53.852005208333324</v>
      </c>
      <c r="R110" s="7"/>
      <c r="S110" s="7"/>
      <c r="T110" s="7"/>
      <c r="U110" s="7"/>
      <c r="V110" s="7"/>
    </row>
    <row r="111" spans="1:22" x14ac:dyDescent="0.35">
      <c r="A111" s="5">
        <f t="shared" si="10"/>
        <v>43283</v>
      </c>
      <c r="B111" s="5"/>
      <c r="C111" s="7">
        <f>AVERAGE('HAVER - UK Gas'!F398:Q398)</f>
        <v>58.014166666666661</v>
      </c>
      <c r="D111" s="7">
        <f t="shared" si="16"/>
        <v>51.62069010416667</v>
      </c>
      <c r="E111" s="5"/>
      <c r="F111" s="7">
        <f>AVERAGE('HAVER - UK Gas'!F398:K398)</f>
        <v>64.864999999999995</v>
      </c>
      <c r="H111" s="7">
        <f>AVERAGE('HAVER - UK Gas'!D398:I398)</f>
        <v>61.99</v>
      </c>
      <c r="I111" s="7">
        <f>AVERAGE('HAVER - UK Gas'!D398:F398)</f>
        <v>57.826666666666661</v>
      </c>
      <c r="J111" s="7">
        <f>AVERAGE('HAVER - UK Gas'!D398:O398)</f>
        <v>59.174166666666672</v>
      </c>
      <c r="L111" s="7">
        <f t="shared" si="12"/>
        <v>58.117890625000015</v>
      </c>
      <c r="N111" s="7">
        <f t="shared" si="13"/>
        <v>52.593932291666661</v>
      </c>
      <c r="O111" s="7">
        <f t="shared" si="14"/>
        <v>51.876328125000008</v>
      </c>
      <c r="P111" s="7">
        <f t="shared" si="15"/>
        <v>53.852005208333324</v>
      </c>
      <c r="R111" s="7"/>
      <c r="S111" s="7"/>
      <c r="T111" s="7"/>
      <c r="U111" s="7"/>
      <c r="V111" s="7"/>
    </row>
    <row r="112" spans="1:22" x14ac:dyDescent="0.35">
      <c r="A112" s="5">
        <f t="shared" si="10"/>
        <v>43284</v>
      </c>
      <c r="B112" s="5"/>
      <c r="C112" s="7">
        <f>AVERAGE('HAVER - UK Gas'!F399:Q399)</f>
        <v>57.880833333333328</v>
      </c>
      <c r="D112" s="7">
        <f t="shared" si="16"/>
        <v>51.62069010416667</v>
      </c>
      <c r="E112" s="5"/>
      <c r="F112" s="7">
        <f>AVERAGE('HAVER - UK Gas'!F399:K399)</f>
        <v>64.63000000000001</v>
      </c>
      <c r="H112" s="7">
        <f>AVERAGE('HAVER - UK Gas'!D399:I399)</f>
        <v>61.951666666666675</v>
      </c>
      <c r="I112" s="7">
        <f>AVERAGE('HAVER - UK Gas'!D399:F399)</f>
        <v>58.053333333333342</v>
      </c>
      <c r="J112" s="7">
        <f>AVERAGE('HAVER - UK Gas'!D399:O399)</f>
        <v>59.093333333333334</v>
      </c>
      <c r="L112" s="7">
        <f t="shared" si="12"/>
        <v>58.117890625000015</v>
      </c>
      <c r="N112" s="7">
        <f t="shared" si="13"/>
        <v>52.593932291666661</v>
      </c>
      <c r="O112" s="7">
        <f t="shared" si="14"/>
        <v>51.876328125000008</v>
      </c>
      <c r="P112" s="7">
        <f t="shared" si="15"/>
        <v>53.852005208333324</v>
      </c>
      <c r="R112" s="7"/>
      <c r="S112" s="7"/>
      <c r="T112" s="7"/>
      <c r="U112" s="7"/>
      <c r="V112" s="7"/>
    </row>
    <row r="113" spans="1:22" x14ac:dyDescent="0.35">
      <c r="A113" s="5">
        <f t="shared" si="10"/>
        <v>43285</v>
      </c>
      <c r="B113" s="5"/>
      <c r="C113" s="7">
        <f>AVERAGE('HAVER - UK Gas'!F400:Q400)</f>
        <v>57.601666666666667</v>
      </c>
      <c r="D113" s="7">
        <f t="shared" si="16"/>
        <v>51.62069010416667</v>
      </c>
      <c r="E113" s="5"/>
      <c r="F113" s="7">
        <f>AVERAGE('HAVER - UK Gas'!F400:K400)</f>
        <v>64.233333333333334</v>
      </c>
      <c r="H113" s="7">
        <f>AVERAGE('HAVER - UK Gas'!D400:I400)</f>
        <v>61.733333333333341</v>
      </c>
      <c r="I113" s="7">
        <f>AVERAGE('HAVER - UK Gas'!D400:F400)</f>
        <v>58.026666666666664</v>
      </c>
      <c r="J113" s="7">
        <f>AVERAGE('HAVER - UK Gas'!D400:O400)</f>
        <v>58.853333333333332</v>
      </c>
      <c r="L113" s="7">
        <f t="shared" si="12"/>
        <v>58.117890625000015</v>
      </c>
      <c r="N113" s="7">
        <f t="shared" si="13"/>
        <v>52.593932291666661</v>
      </c>
      <c r="O113" s="7">
        <f t="shared" si="14"/>
        <v>51.876328125000008</v>
      </c>
      <c r="P113" s="7">
        <f t="shared" si="15"/>
        <v>53.852005208333324</v>
      </c>
      <c r="R113" s="7"/>
      <c r="S113" s="7"/>
      <c r="T113" s="7"/>
      <c r="U113" s="7"/>
      <c r="V113" s="7"/>
    </row>
    <row r="114" spans="1:22" x14ac:dyDescent="0.35">
      <c r="A114" s="5">
        <f t="shared" si="10"/>
        <v>43286</v>
      </c>
      <c r="B114" s="5"/>
      <c r="C114" s="7">
        <f>AVERAGE('HAVER - UK Gas'!F401:Q401)</f>
        <v>58.302500000000002</v>
      </c>
      <c r="D114" s="7">
        <f t="shared" si="16"/>
        <v>51.62069010416667</v>
      </c>
      <c r="E114" s="5"/>
      <c r="F114" s="7">
        <f>AVERAGE('HAVER - UK Gas'!F401:K401)</f>
        <v>64.903333333333322</v>
      </c>
      <c r="H114" s="7">
        <f>AVERAGE('HAVER - UK Gas'!D401:I401)</f>
        <v>62.401666666666664</v>
      </c>
      <c r="I114" s="7">
        <f>AVERAGE('HAVER - UK Gas'!D401:F401)</f>
        <v>58.716666666666669</v>
      </c>
      <c r="J114" s="7">
        <f>AVERAGE('HAVER - UK Gas'!D401:O401)</f>
        <v>59.544166666666662</v>
      </c>
      <c r="L114" s="7">
        <f t="shared" si="12"/>
        <v>58.117890625000015</v>
      </c>
      <c r="N114" s="7">
        <f t="shared" si="13"/>
        <v>52.593932291666661</v>
      </c>
      <c r="O114" s="7">
        <f t="shared" si="14"/>
        <v>51.876328125000008</v>
      </c>
      <c r="P114" s="7">
        <f t="shared" si="15"/>
        <v>53.852005208333324</v>
      </c>
      <c r="R114" s="7"/>
      <c r="S114" s="7"/>
      <c r="T114" s="7"/>
      <c r="U114" s="7"/>
      <c r="V114" s="7"/>
    </row>
    <row r="115" spans="1:22" x14ac:dyDescent="0.35">
      <c r="A115" s="5">
        <f t="shared" ref="A115:A178" si="17">+A110+7</f>
        <v>43287</v>
      </c>
      <c r="B115" s="5"/>
      <c r="C115" s="7">
        <f>AVERAGE('HAVER - UK Gas'!F402:Q402)</f>
        <v>58.021666666666668</v>
      </c>
      <c r="D115" s="7">
        <f t="shared" si="16"/>
        <v>51.62069010416667</v>
      </c>
      <c r="E115" s="5"/>
      <c r="F115" s="7">
        <f>AVERAGE('HAVER - UK Gas'!F402:K402)</f>
        <v>64.631666666666675</v>
      </c>
      <c r="H115" s="7">
        <f>AVERAGE('HAVER - UK Gas'!D402:I402)</f>
        <v>62.136666666666663</v>
      </c>
      <c r="I115" s="7">
        <f>AVERAGE('HAVER - UK Gas'!D402:F402)</f>
        <v>58.443333333333328</v>
      </c>
      <c r="J115" s="7">
        <f>AVERAGE('HAVER - UK Gas'!D402:O402)</f>
        <v>59.263333333333328</v>
      </c>
      <c r="L115" s="7">
        <f t="shared" si="12"/>
        <v>58.117890625000015</v>
      </c>
      <c r="N115" s="7">
        <f t="shared" si="13"/>
        <v>52.593932291666661</v>
      </c>
      <c r="O115" s="7">
        <f t="shared" si="14"/>
        <v>51.876328125000008</v>
      </c>
      <c r="P115" s="7">
        <f t="shared" si="15"/>
        <v>53.852005208333324</v>
      </c>
      <c r="R115" s="7"/>
      <c r="S115" s="7"/>
      <c r="T115" s="7"/>
      <c r="U115" s="7"/>
      <c r="V115" s="7"/>
    </row>
    <row r="116" spans="1:22" x14ac:dyDescent="0.35">
      <c r="A116" s="5">
        <f t="shared" si="17"/>
        <v>43290</v>
      </c>
      <c r="B116" s="5"/>
      <c r="C116" s="7">
        <f>AVERAGE('HAVER - UK Gas'!F403:Q403)</f>
        <v>59.107500000000009</v>
      </c>
      <c r="D116" s="7">
        <f t="shared" si="16"/>
        <v>51.62069010416667</v>
      </c>
      <c r="E116" s="5"/>
      <c r="F116" s="7">
        <f>AVERAGE('HAVER - UK Gas'!F403:K403)</f>
        <v>65.766666666666666</v>
      </c>
      <c r="H116" s="7">
        <f>AVERAGE('HAVER - UK Gas'!D403:I403)</f>
        <v>63.456666666666671</v>
      </c>
      <c r="I116" s="7">
        <f>AVERAGE('HAVER - UK Gas'!D403:F403)</f>
        <v>59.95000000000001</v>
      </c>
      <c r="J116" s="7">
        <f>AVERAGE('HAVER - UK Gas'!D403:O403)</f>
        <v>60.44</v>
      </c>
      <c r="L116" s="7">
        <f t="shared" si="12"/>
        <v>58.117890625000015</v>
      </c>
      <c r="N116" s="7">
        <f t="shared" si="13"/>
        <v>52.593932291666661</v>
      </c>
      <c r="O116" s="7">
        <f t="shared" si="14"/>
        <v>51.876328125000008</v>
      </c>
      <c r="P116" s="7">
        <f t="shared" si="15"/>
        <v>53.852005208333324</v>
      </c>
      <c r="R116" s="7"/>
      <c r="S116" s="7"/>
      <c r="T116" s="7"/>
      <c r="U116" s="7"/>
      <c r="V116" s="7"/>
    </row>
    <row r="117" spans="1:22" x14ac:dyDescent="0.35">
      <c r="A117" s="5">
        <f t="shared" si="17"/>
        <v>43291</v>
      </c>
      <c r="B117" s="5"/>
      <c r="C117" s="7">
        <f>AVERAGE('HAVER - UK Gas'!F404:Q404)</f>
        <v>59.005833333333328</v>
      </c>
      <c r="D117" s="7">
        <f t="shared" si="16"/>
        <v>51.62069010416667</v>
      </c>
      <c r="E117" s="5"/>
      <c r="F117" s="7">
        <f>AVERAGE('HAVER - UK Gas'!F404:K404)</f>
        <v>65.44</v>
      </c>
      <c r="H117" s="7">
        <f>AVERAGE('HAVER - UK Gas'!D404:I404)</f>
        <v>63.080000000000005</v>
      </c>
      <c r="I117" s="7">
        <f>AVERAGE('HAVER - UK Gas'!D404:F404)</f>
        <v>59.583333333333336</v>
      </c>
      <c r="J117" s="7">
        <f>AVERAGE('HAVER - UK Gas'!D404:O404)</f>
        <v>60.24666666666667</v>
      </c>
      <c r="L117" s="7">
        <f t="shared" si="12"/>
        <v>58.117890625000015</v>
      </c>
      <c r="N117" s="7">
        <f t="shared" si="13"/>
        <v>52.593932291666661</v>
      </c>
      <c r="O117" s="7">
        <f t="shared" si="14"/>
        <v>51.876328125000008</v>
      </c>
      <c r="P117" s="7">
        <f t="shared" si="15"/>
        <v>53.852005208333324</v>
      </c>
      <c r="R117" s="7"/>
      <c r="S117" s="7"/>
      <c r="T117" s="7"/>
      <c r="U117" s="7"/>
      <c r="V117" s="7"/>
    </row>
    <row r="118" spans="1:22" x14ac:dyDescent="0.35">
      <c r="A118" s="5">
        <f t="shared" si="17"/>
        <v>43292</v>
      </c>
      <c r="B118" s="5"/>
      <c r="C118" s="7">
        <f>AVERAGE('HAVER - UK Gas'!F405:Q405)</f>
        <v>58.719166666666659</v>
      </c>
      <c r="D118" s="7">
        <f t="shared" si="16"/>
        <v>51.62069010416667</v>
      </c>
      <c r="E118" s="5"/>
      <c r="F118" s="7">
        <f>AVERAGE('HAVER - UK Gas'!F405:K405)</f>
        <v>65.11333333333333</v>
      </c>
      <c r="H118" s="7">
        <f>AVERAGE('HAVER - UK Gas'!D405:I405)</f>
        <v>62.703333333333326</v>
      </c>
      <c r="I118" s="7">
        <f>AVERAGE('HAVER - UK Gas'!D405:F405)</f>
        <v>59.140000000000008</v>
      </c>
      <c r="J118" s="7">
        <f>AVERAGE('HAVER - UK Gas'!D405:O405)</f>
        <v>59.915833333333325</v>
      </c>
      <c r="L118" s="7">
        <f t="shared" si="12"/>
        <v>58.117890625000015</v>
      </c>
      <c r="N118" s="7">
        <f t="shared" si="13"/>
        <v>52.593932291666661</v>
      </c>
      <c r="O118" s="7">
        <f t="shared" si="14"/>
        <v>51.876328125000008</v>
      </c>
      <c r="P118" s="7">
        <f t="shared" si="15"/>
        <v>53.852005208333324</v>
      </c>
      <c r="R118" s="7"/>
      <c r="S118" s="7"/>
      <c r="T118" s="7"/>
      <c r="U118" s="7"/>
      <c r="V118" s="7"/>
    </row>
    <row r="119" spans="1:22" x14ac:dyDescent="0.35">
      <c r="A119" s="5">
        <f t="shared" si="17"/>
        <v>43293</v>
      </c>
      <c r="B119" s="5"/>
      <c r="C119" s="7">
        <f>AVERAGE('HAVER - UK Gas'!F406:Q406)</f>
        <v>57.068333333333328</v>
      </c>
      <c r="D119" s="7">
        <f t="shared" si="16"/>
        <v>51.62069010416667</v>
      </c>
      <c r="E119" s="5"/>
      <c r="F119" s="7">
        <f>AVERAGE('HAVER - UK Gas'!F406:K406)</f>
        <v>63.110000000000007</v>
      </c>
      <c r="H119" s="7">
        <f>AVERAGE('HAVER - UK Gas'!D406:I406)</f>
        <v>60.74666666666667</v>
      </c>
      <c r="I119" s="7">
        <f>AVERAGE('HAVER - UK Gas'!D406:F406)</f>
        <v>57.24666666666667</v>
      </c>
      <c r="J119" s="7">
        <f>AVERAGE('HAVER - UK Gas'!D406:O406)</f>
        <v>58.154166666666661</v>
      </c>
      <c r="L119" s="7">
        <f t="shared" si="12"/>
        <v>58.117890625000015</v>
      </c>
      <c r="N119" s="7">
        <f t="shared" si="13"/>
        <v>52.593932291666661</v>
      </c>
      <c r="O119" s="7">
        <f t="shared" si="14"/>
        <v>51.876328125000008</v>
      </c>
      <c r="P119" s="7">
        <f t="shared" si="15"/>
        <v>53.852005208333324</v>
      </c>
      <c r="R119" s="7"/>
      <c r="S119" s="7"/>
      <c r="T119" s="7"/>
      <c r="U119" s="7"/>
      <c r="V119" s="7"/>
    </row>
    <row r="120" spans="1:22" x14ac:dyDescent="0.35">
      <c r="A120" s="5">
        <f t="shared" si="17"/>
        <v>43294</v>
      </c>
      <c r="B120" s="5"/>
      <c r="C120" s="7">
        <f>AVERAGE('HAVER - UK Gas'!F407:Q407)</f>
        <v>57.679166666666653</v>
      </c>
      <c r="D120" s="7">
        <f t="shared" si="16"/>
        <v>51.62069010416667</v>
      </c>
      <c r="E120" s="5"/>
      <c r="F120" s="7">
        <f>AVERAGE('HAVER - UK Gas'!F407:K407)</f>
        <v>63.784999999999997</v>
      </c>
      <c r="H120" s="7">
        <f>AVERAGE('HAVER - UK Gas'!D407:I407)</f>
        <v>61.583333333333336</v>
      </c>
      <c r="I120" s="7">
        <f>AVERAGE('HAVER - UK Gas'!D407:F407)</f>
        <v>58.266666666666673</v>
      </c>
      <c r="J120" s="7">
        <f>AVERAGE('HAVER - UK Gas'!D407:O407)</f>
        <v>58.877499999999998</v>
      </c>
      <c r="L120" s="7">
        <f t="shared" si="12"/>
        <v>58.117890625000015</v>
      </c>
      <c r="N120" s="7">
        <f t="shared" si="13"/>
        <v>52.593932291666661</v>
      </c>
      <c r="O120" s="7">
        <f t="shared" si="14"/>
        <v>51.876328125000008</v>
      </c>
      <c r="P120" s="7">
        <f t="shared" si="15"/>
        <v>53.852005208333324</v>
      </c>
      <c r="R120" s="7"/>
      <c r="S120" s="7"/>
      <c r="T120" s="7"/>
      <c r="U120" s="7"/>
      <c r="V120" s="7"/>
    </row>
    <row r="121" spans="1:22" x14ac:dyDescent="0.35">
      <c r="A121" s="5">
        <f t="shared" si="17"/>
        <v>43297</v>
      </c>
      <c r="B121" s="5"/>
      <c r="C121" s="7">
        <f>AVERAGE('HAVER - UK Gas'!F408:Q408)</f>
        <v>56.777500000000011</v>
      </c>
      <c r="D121" s="7">
        <f t="shared" si="16"/>
        <v>51.62069010416667</v>
      </c>
      <c r="E121" s="5"/>
      <c r="F121" s="7">
        <f>AVERAGE('HAVER - UK Gas'!F408:K408)</f>
        <v>62.891666666666673</v>
      </c>
      <c r="H121" s="7">
        <f>AVERAGE('HAVER - UK Gas'!D408:I408)</f>
        <v>60.761666666666656</v>
      </c>
      <c r="I121" s="7">
        <f>AVERAGE('HAVER - UK Gas'!D408:F408)</f>
        <v>57.526666666666664</v>
      </c>
      <c r="J121" s="7">
        <f>AVERAGE('HAVER - UK Gas'!D408:O408)</f>
        <v>58.004166666666663</v>
      </c>
      <c r="L121" s="7">
        <f t="shared" si="12"/>
        <v>58.117890625000015</v>
      </c>
      <c r="N121" s="7">
        <f t="shared" si="13"/>
        <v>52.593932291666661</v>
      </c>
      <c r="O121" s="7">
        <f t="shared" si="14"/>
        <v>51.876328125000008</v>
      </c>
      <c r="P121" s="7">
        <f t="shared" si="15"/>
        <v>53.852005208333324</v>
      </c>
      <c r="R121" s="7"/>
      <c r="S121" s="7"/>
      <c r="T121" s="7"/>
      <c r="U121" s="7"/>
      <c r="V121" s="7"/>
    </row>
    <row r="122" spans="1:22" x14ac:dyDescent="0.35">
      <c r="A122" s="5">
        <f t="shared" si="17"/>
        <v>43298</v>
      </c>
      <c r="B122" s="5"/>
      <c r="C122" s="7">
        <f>AVERAGE('HAVER - UK Gas'!F409:Q409)</f>
        <v>56.764999999999993</v>
      </c>
      <c r="D122" s="7">
        <f t="shared" si="16"/>
        <v>51.62069010416667</v>
      </c>
      <c r="E122" s="5"/>
      <c r="F122" s="7">
        <f>AVERAGE('HAVER - UK Gas'!F409:K409)</f>
        <v>63.028333333333336</v>
      </c>
      <c r="H122" s="7">
        <f>AVERAGE('HAVER - UK Gas'!D409:I409)</f>
        <v>60.801666666666669</v>
      </c>
      <c r="I122" s="7">
        <f>AVERAGE('HAVER - UK Gas'!D409:F409)</f>
        <v>57.473333333333336</v>
      </c>
      <c r="J122" s="7">
        <f>AVERAGE('HAVER - UK Gas'!D409:O409)</f>
        <v>58.022500000000001</v>
      </c>
      <c r="L122" s="7">
        <f t="shared" si="12"/>
        <v>58.117890625000015</v>
      </c>
      <c r="N122" s="7">
        <f t="shared" si="13"/>
        <v>52.593932291666661</v>
      </c>
      <c r="O122" s="7">
        <f t="shared" si="14"/>
        <v>51.876328125000008</v>
      </c>
      <c r="P122" s="7">
        <f t="shared" si="15"/>
        <v>53.852005208333324</v>
      </c>
      <c r="R122" s="7"/>
      <c r="S122" s="7"/>
      <c r="T122" s="7"/>
      <c r="U122" s="7"/>
      <c r="V122" s="7"/>
    </row>
    <row r="123" spans="1:22" x14ac:dyDescent="0.35">
      <c r="A123" s="5">
        <f t="shared" si="17"/>
        <v>43299</v>
      </c>
      <c r="B123" s="5"/>
      <c r="C123" s="7">
        <f>AVERAGE('HAVER - UK Gas'!F410:Q410)</f>
        <v>57.584166666666654</v>
      </c>
      <c r="D123" s="7">
        <f t="shared" si="16"/>
        <v>51.62069010416667</v>
      </c>
      <c r="E123" s="5"/>
      <c r="F123" s="7">
        <f>AVERAGE('HAVER - UK Gas'!F410:K410)</f>
        <v>63.945</v>
      </c>
      <c r="H123" s="7">
        <f>AVERAGE('HAVER - UK Gas'!D410:I410)</f>
        <v>61.801666666666669</v>
      </c>
      <c r="I123" s="7">
        <f>AVERAGE('HAVER - UK Gas'!D410:F410)</f>
        <v>58.550000000000004</v>
      </c>
      <c r="J123" s="7">
        <f>AVERAGE('HAVER - UK Gas'!D410:O410)</f>
        <v>58.903333333333329</v>
      </c>
      <c r="L123" s="7">
        <f t="shared" si="12"/>
        <v>58.117890625000015</v>
      </c>
      <c r="N123" s="7">
        <f t="shared" si="13"/>
        <v>52.593932291666661</v>
      </c>
      <c r="O123" s="7">
        <f t="shared" si="14"/>
        <v>51.876328125000008</v>
      </c>
      <c r="P123" s="7">
        <f t="shared" si="15"/>
        <v>53.852005208333324</v>
      </c>
      <c r="R123" s="7"/>
      <c r="S123" s="7"/>
      <c r="T123" s="7"/>
      <c r="U123" s="7"/>
      <c r="V123" s="7"/>
    </row>
    <row r="124" spans="1:22" x14ac:dyDescent="0.35">
      <c r="A124" s="5">
        <f t="shared" si="17"/>
        <v>43300</v>
      </c>
      <c r="B124" s="5"/>
      <c r="C124" s="7">
        <f>AVERAGE('HAVER - UK Gas'!F411:Q411)</f>
        <v>57.823333333333323</v>
      </c>
      <c r="D124" s="7">
        <f t="shared" si="16"/>
        <v>51.62069010416667</v>
      </c>
      <c r="E124" s="5"/>
      <c r="F124" s="7">
        <f>AVERAGE('HAVER - UK Gas'!F411:K411)</f>
        <v>64.173333333333332</v>
      </c>
      <c r="H124" s="7">
        <f>AVERAGE('HAVER - UK Gas'!D411:I411)</f>
        <v>61.956666666666671</v>
      </c>
      <c r="I124" s="7">
        <f>AVERAGE('HAVER - UK Gas'!D411:F411)</f>
        <v>58.566666666666663</v>
      </c>
      <c r="J124" s="7">
        <f>AVERAGE('HAVER - UK Gas'!D411:O411)</f>
        <v>59.101666666666659</v>
      </c>
      <c r="L124" s="7">
        <f t="shared" si="12"/>
        <v>58.117890625000015</v>
      </c>
      <c r="N124" s="7">
        <f t="shared" si="13"/>
        <v>52.593932291666661</v>
      </c>
      <c r="O124" s="7">
        <f t="shared" si="14"/>
        <v>51.876328125000008</v>
      </c>
      <c r="P124" s="7">
        <f t="shared" si="15"/>
        <v>53.852005208333324</v>
      </c>
      <c r="R124" s="7"/>
      <c r="S124" s="7"/>
      <c r="T124" s="7"/>
      <c r="U124" s="7"/>
      <c r="V124" s="7"/>
    </row>
    <row r="125" spans="1:22" x14ac:dyDescent="0.35">
      <c r="A125" s="5">
        <f t="shared" si="17"/>
        <v>43301</v>
      </c>
      <c r="B125" s="5"/>
      <c r="C125" s="7">
        <f>AVERAGE('HAVER - UK Gas'!F412:Q412)</f>
        <v>57.061666666666667</v>
      </c>
      <c r="D125" s="7">
        <f t="shared" si="16"/>
        <v>51.62069010416667</v>
      </c>
      <c r="E125" s="5"/>
      <c r="F125" s="7">
        <f>AVERAGE('HAVER - UK Gas'!F412:K412)</f>
        <v>63.333333333333343</v>
      </c>
      <c r="H125" s="7">
        <f>AVERAGE('HAVER - UK Gas'!D412:I412)</f>
        <v>61.104999999999997</v>
      </c>
      <c r="I125" s="7">
        <f>AVERAGE('HAVER - UK Gas'!D412:F412)</f>
        <v>57.686666666666667</v>
      </c>
      <c r="J125" s="7">
        <f>AVERAGE('HAVER - UK Gas'!D412:O412)</f>
        <v>58.324166666666663</v>
      </c>
      <c r="L125" s="7">
        <f t="shared" si="12"/>
        <v>58.117890625000015</v>
      </c>
      <c r="N125" s="7">
        <f t="shared" si="13"/>
        <v>52.593932291666661</v>
      </c>
      <c r="O125" s="7">
        <f t="shared" si="14"/>
        <v>51.876328125000008</v>
      </c>
      <c r="P125" s="7">
        <f t="shared" si="15"/>
        <v>53.852005208333324</v>
      </c>
      <c r="R125" s="7"/>
      <c r="S125" s="7"/>
      <c r="T125" s="7"/>
      <c r="U125" s="7"/>
      <c r="V125" s="7"/>
    </row>
    <row r="126" spans="1:22" x14ac:dyDescent="0.35">
      <c r="A126" s="5">
        <f t="shared" si="17"/>
        <v>43304</v>
      </c>
      <c r="B126" s="5"/>
      <c r="C126" s="7">
        <f>AVERAGE('HAVER - UK Gas'!F413:Q413)</f>
        <v>57.430833333333339</v>
      </c>
      <c r="D126" s="7">
        <f t="shared" si="16"/>
        <v>51.62069010416667</v>
      </c>
      <c r="E126" s="5"/>
      <c r="F126" s="7">
        <f>AVERAGE('HAVER - UK Gas'!F413:K413)</f>
        <v>63.668333333333329</v>
      </c>
      <c r="H126" s="7">
        <f>AVERAGE('HAVER - UK Gas'!D413:I413)</f>
        <v>61.536666666666662</v>
      </c>
      <c r="I126" s="7">
        <f>AVERAGE('HAVER - UK Gas'!D413:F413)</f>
        <v>58.22</v>
      </c>
      <c r="J126" s="7">
        <f>AVERAGE('HAVER - UK Gas'!D413:O413)</f>
        <v>58.711666666666652</v>
      </c>
      <c r="L126" s="7">
        <f t="shared" si="12"/>
        <v>58.117890625000015</v>
      </c>
      <c r="N126" s="7">
        <f t="shared" si="13"/>
        <v>52.593932291666661</v>
      </c>
      <c r="O126" s="7">
        <f t="shared" si="14"/>
        <v>51.876328125000008</v>
      </c>
      <c r="P126" s="7">
        <f t="shared" si="15"/>
        <v>53.852005208333324</v>
      </c>
      <c r="R126" s="7"/>
      <c r="S126" s="7"/>
      <c r="T126" s="7"/>
      <c r="U126" s="7"/>
      <c r="V126" s="7"/>
    </row>
    <row r="127" spans="1:22" x14ac:dyDescent="0.35">
      <c r="A127" s="5">
        <f t="shared" si="17"/>
        <v>43305</v>
      </c>
      <c r="B127" s="5"/>
      <c r="C127" s="7">
        <f>AVERAGE('HAVER - UK Gas'!F414:Q414)</f>
        <v>57.699166666666663</v>
      </c>
      <c r="D127" s="7">
        <f t="shared" si="16"/>
        <v>51.62069010416667</v>
      </c>
      <c r="E127" s="5"/>
      <c r="F127" s="7">
        <f>AVERAGE('HAVER - UK Gas'!F414:K414)</f>
        <v>64.098333333333343</v>
      </c>
      <c r="H127" s="7">
        <f>AVERAGE('HAVER - UK Gas'!D414:I414)</f>
        <v>61.930000000000007</v>
      </c>
      <c r="I127" s="7">
        <f>AVERAGE('HAVER - UK Gas'!D414:F414)</f>
        <v>58.573333333333331</v>
      </c>
      <c r="J127" s="7">
        <f>AVERAGE('HAVER - UK Gas'!D414:O414)</f>
        <v>59.030000000000008</v>
      </c>
      <c r="L127" s="7">
        <f t="shared" si="12"/>
        <v>58.117890625000015</v>
      </c>
      <c r="N127" s="7">
        <f t="shared" si="13"/>
        <v>52.593932291666661</v>
      </c>
      <c r="O127" s="7">
        <f t="shared" si="14"/>
        <v>51.876328125000008</v>
      </c>
      <c r="P127" s="7">
        <f t="shared" si="15"/>
        <v>53.852005208333324</v>
      </c>
      <c r="R127" s="7"/>
      <c r="S127" s="7"/>
      <c r="T127" s="7"/>
      <c r="U127" s="7"/>
      <c r="V127" s="7"/>
    </row>
    <row r="128" spans="1:22" x14ac:dyDescent="0.35">
      <c r="A128" s="5">
        <f t="shared" si="17"/>
        <v>43306</v>
      </c>
      <c r="B128" s="5"/>
      <c r="C128" s="7">
        <f>AVERAGE('HAVER - UK Gas'!F415:Q415)</f>
        <v>57.718333333333327</v>
      </c>
      <c r="D128" s="7">
        <f t="shared" si="16"/>
        <v>51.62069010416667</v>
      </c>
      <c r="E128" s="5"/>
      <c r="F128" s="7">
        <f>AVERAGE('HAVER - UK Gas'!F415:K415)</f>
        <v>64.12166666666667</v>
      </c>
      <c r="H128" s="7">
        <f>AVERAGE('HAVER - UK Gas'!D415:I415)</f>
        <v>61.955000000000005</v>
      </c>
      <c r="I128" s="7">
        <f>AVERAGE('HAVER - UK Gas'!D415:F415)</f>
        <v>58.609999999999992</v>
      </c>
      <c r="J128" s="7">
        <f>AVERAGE('HAVER - UK Gas'!D415:O415)</f>
        <v>59.040833333333325</v>
      </c>
      <c r="L128" s="7">
        <f t="shared" si="12"/>
        <v>58.117890625000015</v>
      </c>
      <c r="N128" s="7">
        <f t="shared" si="13"/>
        <v>52.593932291666661</v>
      </c>
      <c r="O128" s="7">
        <f t="shared" si="14"/>
        <v>51.876328125000008</v>
      </c>
      <c r="P128" s="7">
        <f t="shared" si="15"/>
        <v>53.852005208333324</v>
      </c>
      <c r="R128" s="7"/>
      <c r="S128" s="7"/>
      <c r="T128" s="7"/>
      <c r="U128" s="7"/>
      <c r="V128" s="7"/>
    </row>
    <row r="129" spans="1:22" x14ac:dyDescent="0.35">
      <c r="A129" s="5">
        <f t="shared" si="17"/>
        <v>43307</v>
      </c>
      <c r="B129" s="5"/>
      <c r="C129" s="7">
        <f>AVERAGE('HAVER - UK Gas'!F416:Q416)</f>
        <v>57.797499999999992</v>
      </c>
      <c r="D129" s="7">
        <f t="shared" si="16"/>
        <v>51.62069010416667</v>
      </c>
      <c r="E129" s="5"/>
      <c r="F129" s="7">
        <f>AVERAGE('HAVER - UK Gas'!F416:K416)</f>
        <v>64.103333333333325</v>
      </c>
      <c r="H129" s="7">
        <f>AVERAGE('HAVER - UK Gas'!D416:I416)</f>
        <v>61.80833333333333</v>
      </c>
      <c r="I129" s="7">
        <f>AVERAGE('HAVER - UK Gas'!D416:F416)</f>
        <v>58.303333333333335</v>
      </c>
      <c r="J129" s="7">
        <f>AVERAGE('HAVER - UK Gas'!D416:O416)</f>
        <v>59.033333333333331</v>
      </c>
      <c r="L129" s="7">
        <f t="shared" si="12"/>
        <v>58.117890625000015</v>
      </c>
      <c r="N129" s="7">
        <f t="shared" si="13"/>
        <v>52.593932291666661</v>
      </c>
      <c r="O129" s="7">
        <f t="shared" si="14"/>
        <v>51.876328125000008</v>
      </c>
      <c r="P129" s="7">
        <f t="shared" si="15"/>
        <v>53.852005208333324</v>
      </c>
      <c r="R129" s="7"/>
      <c r="S129" s="7"/>
      <c r="T129" s="7"/>
      <c r="U129" s="7"/>
      <c r="V129" s="7"/>
    </row>
    <row r="130" spans="1:22" x14ac:dyDescent="0.35">
      <c r="A130" s="5">
        <f t="shared" si="17"/>
        <v>43308</v>
      </c>
      <c r="B130" s="5"/>
      <c r="C130" s="7">
        <f>AVERAGE('HAVER - UK Gas'!F417:Q417)</f>
        <v>57.545833333333327</v>
      </c>
      <c r="D130" s="7">
        <f t="shared" si="16"/>
        <v>51.62069010416667</v>
      </c>
      <c r="E130" s="5"/>
      <c r="F130" s="7">
        <f>AVERAGE('HAVER - UK Gas'!F417:K417)</f>
        <v>63.801666666666655</v>
      </c>
      <c r="H130" s="7">
        <f>AVERAGE('HAVER - UK Gas'!D417:I417)</f>
        <v>61.461666666666673</v>
      </c>
      <c r="I130" s="7">
        <f>AVERAGE('HAVER - UK Gas'!D417:F417)</f>
        <v>57.846666666666671</v>
      </c>
      <c r="J130" s="7">
        <f>AVERAGE('HAVER - UK Gas'!D417:O417)</f>
        <v>58.739166666666655</v>
      </c>
      <c r="L130" s="7">
        <f t="shared" si="12"/>
        <v>58.117890625000015</v>
      </c>
      <c r="N130" s="7">
        <f t="shared" si="13"/>
        <v>52.593932291666661</v>
      </c>
      <c r="O130" s="7">
        <f t="shared" si="14"/>
        <v>51.876328125000008</v>
      </c>
      <c r="P130" s="7">
        <f t="shared" si="15"/>
        <v>53.852005208333324</v>
      </c>
      <c r="R130" s="7"/>
      <c r="S130" s="7"/>
      <c r="T130" s="7"/>
      <c r="U130" s="7"/>
      <c r="V130" s="7"/>
    </row>
    <row r="131" spans="1:22" x14ac:dyDescent="0.35">
      <c r="A131" s="5">
        <f t="shared" si="17"/>
        <v>43311</v>
      </c>
      <c r="B131" s="5"/>
      <c r="C131" s="7">
        <f>AVERAGE('HAVER - UK Gas'!F418:Q418)</f>
        <v>58.146666666666668</v>
      </c>
      <c r="D131" s="7">
        <f t="shared" si="16"/>
        <v>51.62069010416667</v>
      </c>
      <c r="E131" s="5"/>
      <c r="F131" s="7">
        <f>AVERAGE('HAVER - UK Gas'!F418:K418)</f>
        <v>64.461666666666659</v>
      </c>
      <c r="H131" s="7">
        <f>AVERAGE('HAVER - UK Gas'!D418:I418)</f>
        <v>62.208333333333336</v>
      </c>
      <c r="I131" s="7">
        <f>AVERAGE('HAVER - UK Gas'!D418:F418)</f>
        <v>58.706666666666671</v>
      </c>
      <c r="J131" s="7">
        <f>AVERAGE('HAVER - UK Gas'!D418:O418)</f>
        <v>59.415833333333332</v>
      </c>
      <c r="L131" s="7">
        <f t="shared" si="12"/>
        <v>58.117890625000015</v>
      </c>
      <c r="N131" s="7">
        <f t="shared" si="13"/>
        <v>52.593932291666661</v>
      </c>
      <c r="O131" s="7">
        <f t="shared" si="14"/>
        <v>51.876328125000008</v>
      </c>
      <c r="P131" s="7">
        <f t="shared" si="15"/>
        <v>53.852005208333324</v>
      </c>
      <c r="R131" s="7"/>
      <c r="S131" s="7"/>
      <c r="T131" s="7"/>
      <c r="U131" s="7"/>
      <c r="V131" s="7"/>
    </row>
    <row r="132" spans="1:22" x14ac:dyDescent="0.35">
      <c r="A132" s="5">
        <f t="shared" si="17"/>
        <v>43312</v>
      </c>
      <c r="B132" s="5"/>
      <c r="C132" s="7">
        <f>AVERAGE('HAVER - UK Gas'!F419:Q419)</f>
        <v>57.394166666666678</v>
      </c>
      <c r="D132" s="7"/>
      <c r="E132" s="5"/>
      <c r="F132" s="7">
        <f>AVERAGE('HAVER - UK Gas'!F419:K419)</f>
        <v>63.811666666666667</v>
      </c>
      <c r="H132" s="7">
        <f>AVERAGE('HAVER - UK Gas'!D419:I419)</f>
        <v>63.293333333333344</v>
      </c>
      <c r="I132" s="7">
        <f>AVERAGE('HAVER - UK Gas'!D419:F419)</f>
        <v>60.276666666666671</v>
      </c>
      <c r="J132" s="7">
        <f>AVERAGE('HAVER - UK Gas'!D419:O419)</f>
        <v>58.381666666666668</v>
      </c>
      <c r="L132" s="7"/>
      <c r="N132" s="7"/>
      <c r="O132" s="7"/>
      <c r="P132" s="7"/>
      <c r="R132" s="7"/>
      <c r="S132" s="7"/>
      <c r="T132" s="7"/>
      <c r="U132" s="7"/>
      <c r="V132" s="7"/>
    </row>
    <row r="133" spans="1:22" x14ac:dyDescent="0.35">
      <c r="A133" s="5">
        <f t="shared" si="17"/>
        <v>43313</v>
      </c>
      <c r="B133" s="5" t="s">
        <v>1601</v>
      </c>
      <c r="C133" s="7">
        <f>AVERAGE('HAVER - UK Gas'!K420:V420)</f>
        <v>55.04</v>
      </c>
      <c r="D133" s="7">
        <f t="shared" ref="D133:D164" si="18">AVERAGE(C$133:C$236,C$238:C$241,C$243:C$264)</f>
        <v>61.454583333333346</v>
      </c>
      <c r="E133" s="5"/>
      <c r="F133" s="7">
        <f>AVERAGE('HAVER - UK Gas'!K420:P420)</f>
        <v>51.156666666666673</v>
      </c>
      <c r="H133" s="7">
        <f>AVERAGE('HAVER - UK Gas'!D420:I420)</f>
        <v>62.634999999999998</v>
      </c>
      <c r="I133" s="7">
        <f>AVERAGE('HAVER - UK Gas'!D420:F420)</f>
        <v>59.586666666666666</v>
      </c>
      <c r="J133" s="7">
        <f>AVERAGE('HAVER - UK Gas'!D420:O420)</f>
        <v>57.841666666666669</v>
      </c>
      <c r="L133" s="7">
        <f>AVERAGE(F$133:F$236,F$238:F$241,F$243:F$264)</f>
        <v>57.399948717948725</v>
      </c>
      <c r="N133" s="7">
        <f t="shared" ref="N133:P133" si="19">AVERAGE(H$133:H$236,H$238:H$241,H$243:H$264)</f>
        <v>66.425282051282025</v>
      </c>
      <c r="O133" s="7">
        <f t="shared" si="19"/>
        <v>67.687948717948757</v>
      </c>
      <c r="P133" s="7">
        <f t="shared" si="19"/>
        <v>62.908839743589752</v>
      </c>
      <c r="R133" s="7"/>
      <c r="S133" s="7"/>
      <c r="T133" s="7"/>
      <c r="U133" s="7"/>
      <c r="V133" s="7"/>
    </row>
    <row r="134" spans="1:22" x14ac:dyDescent="0.35">
      <c r="A134" s="5">
        <f t="shared" si="17"/>
        <v>43314</v>
      </c>
      <c r="B134" s="5"/>
      <c r="C134" s="7">
        <f>AVERAGE('HAVER - UK Gas'!K421:V421)</f>
        <v>55.145000000000003</v>
      </c>
      <c r="D134" s="7">
        <f t="shared" si="18"/>
        <v>61.454583333333346</v>
      </c>
      <c r="E134" s="5"/>
      <c r="F134" s="7">
        <f>AVERAGE('HAVER - UK Gas'!K421:P421)</f>
        <v>51.245000000000005</v>
      </c>
      <c r="H134" s="7">
        <f>AVERAGE('HAVER - UK Gas'!D421:I421)</f>
        <v>62.558333333333337</v>
      </c>
      <c r="I134" s="7">
        <f>AVERAGE('HAVER - UK Gas'!D421:F421)</f>
        <v>59.59</v>
      </c>
      <c r="J134" s="7">
        <f>AVERAGE('HAVER - UK Gas'!D421:O421)</f>
        <v>57.815000000000005</v>
      </c>
      <c r="L134" s="7">
        <f t="shared" ref="L134:L197" si="20">AVERAGE(F$133:F$236,F$238:F$241,F$243:F$264)</f>
        <v>57.399948717948725</v>
      </c>
      <c r="N134" s="7">
        <f t="shared" ref="N134:N197" si="21">AVERAGE(H$133:H$236,H$238:H$241,H$243:H$264)</f>
        <v>66.425282051282025</v>
      </c>
      <c r="O134" s="7">
        <f t="shared" ref="O134:O197" si="22">AVERAGE(I$133:I$236,I$238:I$241,I$243:I$264)</f>
        <v>67.687948717948757</v>
      </c>
      <c r="P134" s="7">
        <f t="shared" ref="P134:P197" si="23">AVERAGE(J$133:J$236,J$238:J$241,J$243:J$264)</f>
        <v>62.908839743589752</v>
      </c>
      <c r="R134" s="7"/>
      <c r="S134" s="7"/>
      <c r="T134" s="7"/>
      <c r="U134" s="7"/>
      <c r="V134" s="7"/>
    </row>
    <row r="135" spans="1:22" x14ac:dyDescent="0.35">
      <c r="A135" s="5">
        <f t="shared" si="17"/>
        <v>43315</v>
      </c>
      <c r="B135" s="5"/>
      <c r="C135" s="7">
        <f>AVERAGE('HAVER - UK Gas'!K422:V422)</f>
        <v>55.652499999999996</v>
      </c>
      <c r="D135" s="7">
        <f t="shared" si="18"/>
        <v>61.454583333333346</v>
      </c>
      <c r="E135" s="5"/>
      <c r="F135" s="7">
        <f>AVERAGE('HAVER - UK Gas'!K422:P422)</f>
        <v>51.80833333333333</v>
      </c>
      <c r="H135" s="7">
        <f>AVERAGE('HAVER - UK Gas'!D422:I422)</f>
        <v>63.348333333333329</v>
      </c>
      <c r="I135" s="7">
        <f>AVERAGE('HAVER - UK Gas'!D422:F422)</f>
        <v>60.443333333333335</v>
      </c>
      <c r="J135" s="7">
        <f>AVERAGE('HAVER - UK Gas'!D422:O422)</f>
        <v>58.505000000000003</v>
      </c>
      <c r="L135" s="7">
        <f t="shared" si="20"/>
        <v>57.399948717948725</v>
      </c>
      <c r="N135" s="7">
        <f t="shared" si="21"/>
        <v>66.425282051282025</v>
      </c>
      <c r="O135" s="7">
        <f t="shared" si="22"/>
        <v>67.687948717948757</v>
      </c>
      <c r="P135" s="7">
        <f t="shared" si="23"/>
        <v>62.908839743589752</v>
      </c>
      <c r="R135" s="7"/>
      <c r="S135" s="7"/>
      <c r="T135" s="7"/>
      <c r="U135" s="7"/>
      <c r="V135" s="7"/>
    </row>
    <row r="136" spans="1:22" x14ac:dyDescent="0.35">
      <c r="A136" s="5">
        <f t="shared" si="17"/>
        <v>43318</v>
      </c>
      <c r="B136" s="5"/>
      <c r="C136" s="7">
        <f>AVERAGE('HAVER - UK Gas'!K423:V423)</f>
        <v>56.27</v>
      </c>
      <c r="D136" s="7">
        <f t="shared" si="18"/>
        <v>61.454583333333346</v>
      </c>
      <c r="E136" s="5"/>
      <c r="F136" s="7">
        <f>AVERAGE('HAVER - UK Gas'!K423:P423)</f>
        <v>52.47</v>
      </c>
      <c r="H136" s="7">
        <f>AVERAGE('HAVER - UK Gas'!D423:I423)</f>
        <v>63.923333333333325</v>
      </c>
      <c r="I136" s="7">
        <f>AVERAGE('HAVER - UK Gas'!D423:F423)</f>
        <v>61.133333333333326</v>
      </c>
      <c r="J136" s="7">
        <f>AVERAGE('HAVER - UK Gas'!D423:O423)</f>
        <v>59.111666666666657</v>
      </c>
      <c r="L136" s="7">
        <f t="shared" si="20"/>
        <v>57.399948717948725</v>
      </c>
      <c r="N136" s="7">
        <f t="shared" si="21"/>
        <v>66.425282051282025</v>
      </c>
      <c r="O136" s="7">
        <f t="shared" si="22"/>
        <v>67.687948717948757</v>
      </c>
      <c r="P136" s="7">
        <f t="shared" si="23"/>
        <v>62.908839743589752</v>
      </c>
      <c r="R136" s="7"/>
      <c r="S136" s="7"/>
      <c r="T136" s="7"/>
      <c r="U136" s="7"/>
      <c r="V136" s="7"/>
    </row>
    <row r="137" spans="1:22" x14ac:dyDescent="0.35">
      <c r="A137" s="5">
        <f t="shared" si="17"/>
        <v>43319</v>
      </c>
      <c r="B137" s="5"/>
      <c r="C137" s="7">
        <f>AVERAGE('HAVER - UK Gas'!K424:V424)</f>
        <v>56.966666666666669</v>
      </c>
      <c r="D137" s="7">
        <f t="shared" si="18"/>
        <v>61.454583333333346</v>
      </c>
      <c r="E137" s="5"/>
      <c r="F137" s="7">
        <f>AVERAGE('HAVER - UK Gas'!K424:P424)</f>
        <v>53.213333333333331</v>
      </c>
      <c r="H137" s="7">
        <f>AVERAGE('HAVER - UK Gas'!D424:I424)</f>
        <v>64.55</v>
      </c>
      <c r="I137" s="7">
        <f>AVERAGE('HAVER - UK Gas'!D424:F424)</f>
        <v>61.576666666666661</v>
      </c>
      <c r="J137" s="7">
        <f>AVERAGE('HAVER - UK Gas'!D424:O424)</f>
        <v>59.810833333333335</v>
      </c>
      <c r="L137" s="7">
        <f t="shared" si="20"/>
        <v>57.399948717948725</v>
      </c>
      <c r="N137" s="7">
        <f t="shared" si="21"/>
        <v>66.425282051282025</v>
      </c>
      <c r="O137" s="7">
        <f t="shared" si="22"/>
        <v>67.687948717948757</v>
      </c>
      <c r="P137" s="7">
        <f t="shared" si="23"/>
        <v>62.908839743589752</v>
      </c>
      <c r="R137" s="7"/>
      <c r="S137" s="7"/>
      <c r="T137" s="7"/>
      <c r="U137" s="7"/>
      <c r="V137" s="7"/>
    </row>
    <row r="138" spans="1:22" x14ac:dyDescent="0.35">
      <c r="A138" s="5">
        <f t="shared" si="17"/>
        <v>43320</v>
      </c>
      <c r="B138" s="5"/>
      <c r="C138" s="7">
        <f>AVERAGE('HAVER - UK Gas'!K425:V425)</f>
        <v>56.974166666666662</v>
      </c>
      <c r="D138" s="7">
        <f t="shared" si="18"/>
        <v>61.454583333333346</v>
      </c>
      <c r="E138" s="5"/>
      <c r="F138" s="7">
        <f>AVERAGE('HAVER - UK Gas'!K425:P425)</f>
        <v>53.198333333333331</v>
      </c>
      <c r="H138" s="7">
        <f>AVERAGE('HAVER - UK Gas'!D425:I425)</f>
        <v>64.776666666666657</v>
      </c>
      <c r="I138" s="7">
        <f>AVERAGE('HAVER - UK Gas'!D425:F425)</f>
        <v>61.85</v>
      </c>
      <c r="J138" s="7">
        <f>AVERAGE('HAVER - UK Gas'!D425:O425)</f>
        <v>59.934166666666663</v>
      </c>
      <c r="L138" s="7">
        <f t="shared" si="20"/>
        <v>57.399948717948725</v>
      </c>
      <c r="N138" s="7">
        <f t="shared" si="21"/>
        <v>66.425282051282025</v>
      </c>
      <c r="O138" s="7">
        <f t="shared" si="22"/>
        <v>67.687948717948757</v>
      </c>
      <c r="P138" s="7">
        <f t="shared" si="23"/>
        <v>62.908839743589752</v>
      </c>
      <c r="R138" s="7"/>
      <c r="S138" s="7"/>
      <c r="T138" s="7"/>
      <c r="U138" s="7"/>
      <c r="V138" s="7"/>
    </row>
    <row r="139" spans="1:22" x14ac:dyDescent="0.35">
      <c r="A139" s="5">
        <f t="shared" si="17"/>
        <v>43321</v>
      </c>
      <c r="B139" s="5"/>
      <c r="C139" s="7">
        <f>AVERAGE('HAVER - UK Gas'!K426:V426)</f>
        <v>57.150833333333338</v>
      </c>
      <c r="D139" s="7">
        <f t="shared" si="18"/>
        <v>61.454583333333346</v>
      </c>
      <c r="E139" s="5"/>
      <c r="F139" s="7">
        <f>AVERAGE('HAVER - UK Gas'!K426:P426)</f>
        <v>53.32833333333334</v>
      </c>
      <c r="H139" s="7">
        <f>AVERAGE('HAVER - UK Gas'!D426:I426)</f>
        <v>65.01166666666667</v>
      </c>
      <c r="I139" s="7">
        <f>AVERAGE('HAVER - UK Gas'!D426:F426)</f>
        <v>62.03</v>
      </c>
      <c r="J139" s="7">
        <f>AVERAGE('HAVER - UK Gas'!D426:O426)</f>
        <v>60.125833333333333</v>
      </c>
      <c r="L139" s="7">
        <f t="shared" si="20"/>
        <v>57.399948717948725</v>
      </c>
      <c r="N139" s="7">
        <f t="shared" si="21"/>
        <v>66.425282051282025</v>
      </c>
      <c r="O139" s="7">
        <f t="shared" si="22"/>
        <v>67.687948717948757</v>
      </c>
      <c r="P139" s="7">
        <f t="shared" si="23"/>
        <v>62.908839743589752</v>
      </c>
      <c r="R139" s="7"/>
      <c r="S139" s="7"/>
      <c r="T139" s="7"/>
      <c r="U139" s="7"/>
      <c r="V139" s="7"/>
    </row>
    <row r="140" spans="1:22" x14ac:dyDescent="0.35">
      <c r="A140" s="5">
        <f t="shared" si="17"/>
        <v>43322</v>
      </c>
      <c r="B140" s="5"/>
      <c r="C140" s="7">
        <f>AVERAGE('HAVER - UK Gas'!K427:V427)</f>
        <v>57.290833333333332</v>
      </c>
      <c r="D140" s="7">
        <f t="shared" si="18"/>
        <v>61.454583333333346</v>
      </c>
      <c r="E140" s="5"/>
      <c r="F140" s="7">
        <f>AVERAGE('HAVER - UK Gas'!K427:P427)</f>
        <v>53.516666666666659</v>
      </c>
      <c r="H140" s="7">
        <f>AVERAGE('HAVER - UK Gas'!D427:I427)</f>
        <v>65.290000000000006</v>
      </c>
      <c r="I140" s="7">
        <f>AVERAGE('HAVER - UK Gas'!D427:F427)</f>
        <v>62.223333333333336</v>
      </c>
      <c r="J140" s="7">
        <f>AVERAGE('HAVER - UK Gas'!D427:O427)</f>
        <v>60.375833333333333</v>
      </c>
      <c r="L140" s="7">
        <f t="shared" si="20"/>
        <v>57.399948717948725</v>
      </c>
      <c r="N140" s="7">
        <f t="shared" si="21"/>
        <v>66.425282051282025</v>
      </c>
      <c r="O140" s="7">
        <f t="shared" si="22"/>
        <v>67.687948717948757</v>
      </c>
      <c r="P140" s="7">
        <f t="shared" si="23"/>
        <v>62.908839743589752</v>
      </c>
      <c r="R140" s="7"/>
      <c r="S140" s="7"/>
      <c r="T140" s="7"/>
      <c r="U140" s="7"/>
      <c r="V140" s="7"/>
    </row>
    <row r="141" spans="1:22" x14ac:dyDescent="0.35">
      <c r="A141" s="5">
        <f t="shared" si="17"/>
        <v>43325</v>
      </c>
      <c r="B141" s="5"/>
      <c r="C141" s="7">
        <f>AVERAGE('HAVER - UK Gas'!K428:V428)</f>
        <v>58.255833333333328</v>
      </c>
      <c r="D141" s="7">
        <f t="shared" si="18"/>
        <v>61.454583333333346</v>
      </c>
      <c r="E141" s="5"/>
      <c r="F141" s="7">
        <f>AVERAGE('HAVER - UK Gas'!K428:P428)</f>
        <v>54.436666666666667</v>
      </c>
      <c r="H141" s="7">
        <f>AVERAGE('HAVER - UK Gas'!D428:I428)</f>
        <v>66.908333333333331</v>
      </c>
      <c r="I141" s="7">
        <f>AVERAGE('HAVER - UK Gas'!D428:F428)</f>
        <v>63.886666666666663</v>
      </c>
      <c r="J141" s="7">
        <f>AVERAGE('HAVER - UK Gas'!D428:O428)</f>
        <v>61.68416666666667</v>
      </c>
      <c r="L141" s="7">
        <f t="shared" si="20"/>
        <v>57.399948717948725</v>
      </c>
      <c r="N141" s="7">
        <f t="shared" si="21"/>
        <v>66.425282051282025</v>
      </c>
      <c r="O141" s="7">
        <f t="shared" si="22"/>
        <v>67.687948717948757</v>
      </c>
      <c r="P141" s="7">
        <f t="shared" si="23"/>
        <v>62.908839743589752</v>
      </c>
      <c r="R141" s="7"/>
      <c r="S141" s="7"/>
      <c r="T141" s="7"/>
      <c r="U141" s="7"/>
      <c r="V141" s="7"/>
    </row>
    <row r="142" spans="1:22" x14ac:dyDescent="0.35">
      <c r="A142" s="5">
        <f t="shared" si="17"/>
        <v>43326</v>
      </c>
      <c r="B142" s="5"/>
      <c r="C142" s="7">
        <f>AVERAGE('HAVER - UK Gas'!K429:V429)</f>
        <v>58.457500000000003</v>
      </c>
      <c r="D142" s="7">
        <f t="shared" si="18"/>
        <v>61.454583333333346</v>
      </c>
      <c r="E142" s="5"/>
      <c r="F142" s="7">
        <f>AVERAGE('HAVER - UK Gas'!K429:P429)</f>
        <v>54.768333333333338</v>
      </c>
      <c r="H142" s="7">
        <f>AVERAGE('HAVER - UK Gas'!D429:I429)</f>
        <v>67.353333333333339</v>
      </c>
      <c r="I142" s="7">
        <f>AVERAGE('HAVER - UK Gas'!D429:F429)</f>
        <v>64.22</v>
      </c>
      <c r="J142" s="7">
        <f>AVERAGE('HAVER - UK Gas'!D429:O429)</f>
        <v>62.093333333333327</v>
      </c>
      <c r="L142" s="7">
        <f t="shared" si="20"/>
        <v>57.399948717948725</v>
      </c>
      <c r="N142" s="7">
        <f t="shared" si="21"/>
        <v>66.425282051282025</v>
      </c>
      <c r="O142" s="7">
        <f t="shared" si="22"/>
        <v>67.687948717948757</v>
      </c>
      <c r="P142" s="7">
        <f t="shared" si="23"/>
        <v>62.908839743589752</v>
      </c>
      <c r="R142" s="7"/>
      <c r="S142" s="7"/>
      <c r="T142" s="7"/>
      <c r="U142" s="7"/>
      <c r="V142" s="7"/>
    </row>
    <row r="143" spans="1:22" x14ac:dyDescent="0.35">
      <c r="A143" s="5">
        <f t="shared" si="17"/>
        <v>43327</v>
      </c>
      <c r="B143" s="5"/>
      <c r="C143" s="7">
        <f>AVERAGE('HAVER - UK Gas'!K430:V430)</f>
        <v>57.624166666666667</v>
      </c>
      <c r="D143" s="7">
        <f t="shared" si="18"/>
        <v>61.454583333333346</v>
      </c>
      <c r="E143" s="5"/>
      <c r="F143" s="7">
        <f>AVERAGE('HAVER - UK Gas'!K430:P430)</f>
        <v>53.911666666666662</v>
      </c>
      <c r="H143" s="7">
        <f>AVERAGE('HAVER - UK Gas'!D430:I430)</f>
        <v>66.535000000000011</v>
      </c>
      <c r="I143" s="7">
        <f>AVERAGE('HAVER - UK Gas'!D430:F430)</f>
        <v>63.463333333333338</v>
      </c>
      <c r="J143" s="7">
        <f>AVERAGE('HAVER - UK Gas'!D430:O430)</f>
        <v>61.264166666666661</v>
      </c>
      <c r="L143" s="7">
        <f t="shared" si="20"/>
        <v>57.399948717948725</v>
      </c>
      <c r="N143" s="7">
        <f t="shared" si="21"/>
        <v>66.425282051282025</v>
      </c>
      <c r="O143" s="7">
        <f t="shared" si="22"/>
        <v>67.687948717948757</v>
      </c>
      <c r="P143" s="7">
        <f t="shared" si="23"/>
        <v>62.908839743589752</v>
      </c>
      <c r="R143" s="7"/>
      <c r="S143" s="7"/>
      <c r="T143" s="7"/>
      <c r="U143" s="7"/>
      <c r="V143" s="7"/>
    </row>
    <row r="144" spans="1:22" x14ac:dyDescent="0.35">
      <c r="A144" s="5">
        <f t="shared" si="17"/>
        <v>43328</v>
      </c>
      <c r="B144" s="5"/>
      <c r="C144" s="7">
        <f>AVERAGE('HAVER - UK Gas'!K431:V431)</f>
        <v>58.000833333333333</v>
      </c>
      <c r="D144" s="7">
        <f t="shared" si="18"/>
        <v>61.454583333333346</v>
      </c>
      <c r="E144" s="5"/>
      <c r="F144" s="7">
        <f>AVERAGE('HAVER - UK Gas'!K431:P431)</f>
        <v>54.29666666666666</v>
      </c>
      <c r="H144" s="7">
        <f>AVERAGE('HAVER - UK Gas'!D431:I431)</f>
        <v>67.62</v>
      </c>
      <c r="I144" s="7">
        <f>AVERAGE('HAVER - UK Gas'!D431:F431)</f>
        <v>64.643333333333331</v>
      </c>
      <c r="J144" s="7">
        <f>AVERAGE('HAVER - UK Gas'!D431:O431)</f>
        <v>62.059999999999995</v>
      </c>
      <c r="L144" s="7">
        <f t="shared" si="20"/>
        <v>57.399948717948725</v>
      </c>
      <c r="N144" s="7">
        <f t="shared" si="21"/>
        <v>66.425282051282025</v>
      </c>
      <c r="O144" s="7">
        <f t="shared" si="22"/>
        <v>67.687948717948757</v>
      </c>
      <c r="P144" s="7">
        <f t="shared" si="23"/>
        <v>62.908839743589752</v>
      </c>
      <c r="R144" s="7"/>
      <c r="S144" s="7"/>
      <c r="T144" s="7"/>
      <c r="U144" s="7"/>
      <c r="V144" s="7"/>
    </row>
    <row r="145" spans="1:22" x14ac:dyDescent="0.35">
      <c r="A145" s="5">
        <f t="shared" si="17"/>
        <v>43329</v>
      </c>
      <c r="B145" s="5"/>
      <c r="C145" s="7">
        <f>AVERAGE('HAVER - UK Gas'!K432:V432)</f>
        <v>58.319999999999993</v>
      </c>
      <c r="D145" s="7">
        <f t="shared" si="18"/>
        <v>61.454583333333346</v>
      </c>
      <c r="E145" s="5"/>
      <c r="F145" s="7">
        <f>AVERAGE('HAVER - UK Gas'!K432:P432)</f>
        <v>54.50333333333333</v>
      </c>
      <c r="H145" s="7">
        <f>AVERAGE('HAVER - UK Gas'!D432:I432)</f>
        <v>68.651666666666671</v>
      </c>
      <c r="I145" s="7">
        <f>AVERAGE('HAVER - UK Gas'!D432:F432)</f>
        <v>65.63</v>
      </c>
      <c r="J145" s="7">
        <f>AVERAGE('HAVER - UK Gas'!D432:O432)</f>
        <v>62.743333333333339</v>
      </c>
      <c r="L145" s="7">
        <f t="shared" si="20"/>
        <v>57.399948717948725</v>
      </c>
      <c r="N145" s="7">
        <f t="shared" si="21"/>
        <v>66.425282051282025</v>
      </c>
      <c r="O145" s="7">
        <f t="shared" si="22"/>
        <v>67.687948717948757</v>
      </c>
      <c r="P145" s="7">
        <f t="shared" si="23"/>
        <v>62.908839743589752</v>
      </c>
      <c r="R145" s="7"/>
      <c r="S145" s="7"/>
      <c r="T145" s="7"/>
      <c r="U145" s="7"/>
      <c r="V145" s="7"/>
    </row>
    <row r="146" spans="1:22" x14ac:dyDescent="0.35">
      <c r="A146" s="5">
        <f t="shared" si="17"/>
        <v>43332</v>
      </c>
      <c r="B146" s="5"/>
      <c r="C146" s="7">
        <f>AVERAGE('HAVER - UK Gas'!K433:V433)</f>
        <v>58.543333333333329</v>
      </c>
      <c r="D146" s="7">
        <f t="shared" si="18"/>
        <v>61.454583333333346</v>
      </c>
      <c r="E146" s="5"/>
      <c r="F146" s="7">
        <f>AVERAGE('HAVER - UK Gas'!K433:P433)</f>
        <v>54.863333333333337</v>
      </c>
      <c r="H146" s="7">
        <f>AVERAGE('HAVER - UK Gas'!D433:I433)</f>
        <v>68.940000000000012</v>
      </c>
      <c r="I146" s="7">
        <f>AVERAGE('HAVER - UK Gas'!D433:F433)</f>
        <v>65.92</v>
      </c>
      <c r="J146" s="7">
        <f>AVERAGE('HAVER - UK Gas'!D433:O433)</f>
        <v>63.065833333333337</v>
      </c>
      <c r="L146" s="7">
        <f t="shared" si="20"/>
        <v>57.399948717948725</v>
      </c>
      <c r="N146" s="7">
        <f t="shared" si="21"/>
        <v>66.425282051282025</v>
      </c>
      <c r="O146" s="7">
        <f t="shared" si="22"/>
        <v>67.687948717948757</v>
      </c>
      <c r="P146" s="7">
        <f t="shared" si="23"/>
        <v>62.908839743589752</v>
      </c>
      <c r="R146" s="7"/>
      <c r="S146" s="7"/>
      <c r="T146" s="7"/>
      <c r="U146" s="7"/>
      <c r="V146" s="7"/>
    </row>
    <row r="147" spans="1:22" x14ac:dyDescent="0.35">
      <c r="A147" s="5">
        <f t="shared" si="17"/>
        <v>43333</v>
      </c>
      <c r="B147" s="5"/>
      <c r="C147" s="7">
        <f>AVERAGE('HAVER - UK Gas'!K434:V434)</f>
        <v>58.74666666666667</v>
      </c>
      <c r="D147" s="7">
        <f t="shared" si="18"/>
        <v>61.454583333333346</v>
      </c>
      <c r="E147" s="5"/>
      <c r="F147" s="7">
        <f>AVERAGE('HAVER - UK Gas'!K434:P434)</f>
        <v>55.07</v>
      </c>
      <c r="H147" s="7">
        <f>AVERAGE('HAVER - UK Gas'!D434:I434)</f>
        <v>69.325000000000003</v>
      </c>
      <c r="I147" s="7">
        <f>AVERAGE('HAVER - UK Gas'!D434:F434)</f>
        <v>66.366666666666674</v>
      </c>
      <c r="J147" s="7">
        <f>AVERAGE('HAVER - UK Gas'!D434:O434)</f>
        <v>63.350833333333334</v>
      </c>
      <c r="L147" s="7">
        <f t="shared" si="20"/>
        <v>57.399948717948725</v>
      </c>
      <c r="N147" s="7">
        <f t="shared" si="21"/>
        <v>66.425282051282025</v>
      </c>
      <c r="O147" s="7">
        <f t="shared" si="22"/>
        <v>67.687948717948757</v>
      </c>
      <c r="P147" s="7">
        <f t="shared" si="23"/>
        <v>62.908839743589752</v>
      </c>
      <c r="R147" s="7"/>
      <c r="S147" s="7"/>
      <c r="T147" s="7"/>
      <c r="U147" s="7"/>
      <c r="V147" s="7"/>
    </row>
    <row r="148" spans="1:22" x14ac:dyDescent="0.35">
      <c r="A148" s="5">
        <f t="shared" si="17"/>
        <v>43334</v>
      </c>
      <c r="B148" s="5"/>
      <c r="C148" s="7">
        <f>AVERAGE('HAVER - UK Gas'!K435:V435)</f>
        <v>59.141666666666659</v>
      </c>
      <c r="D148" s="7">
        <f t="shared" si="18"/>
        <v>61.454583333333346</v>
      </c>
      <c r="E148" s="5"/>
      <c r="F148" s="7">
        <f>AVERAGE('HAVER - UK Gas'!K435:P435)</f>
        <v>55.466666666666661</v>
      </c>
      <c r="H148" s="7">
        <f>AVERAGE('HAVER - UK Gas'!D435:I435)</f>
        <v>69.524999999999991</v>
      </c>
      <c r="I148" s="7">
        <f>AVERAGE('HAVER - UK Gas'!D435:F435)</f>
        <v>66.646666666666661</v>
      </c>
      <c r="J148" s="7">
        <f>AVERAGE('HAVER - UK Gas'!D435:O435)</f>
        <v>63.639999999999993</v>
      </c>
      <c r="L148" s="7">
        <f t="shared" si="20"/>
        <v>57.399948717948725</v>
      </c>
      <c r="N148" s="7">
        <f t="shared" si="21"/>
        <v>66.425282051282025</v>
      </c>
      <c r="O148" s="7">
        <f t="shared" si="22"/>
        <v>67.687948717948757</v>
      </c>
      <c r="P148" s="7">
        <f t="shared" si="23"/>
        <v>62.908839743589752</v>
      </c>
      <c r="R148" s="7"/>
      <c r="S148" s="7"/>
      <c r="T148" s="7"/>
      <c r="U148" s="7"/>
      <c r="V148" s="7"/>
    </row>
    <row r="149" spans="1:22" x14ac:dyDescent="0.35">
      <c r="A149" s="5">
        <f t="shared" si="17"/>
        <v>43335</v>
      </c>
      <c r="B149" s="5"/>
      <c r="C149" s="7">
        <f>AVERAGE('HAVER - UK Gas'!K436:V436)</f>
        <v>59.813333333333333</v>
      </c>
      <c r="D149" s="7">
        <f t="shared" si="18"/>
        <v>61.454583333333346</v>
      </c>
      <c r="E149" s="5"/>
      <c r="F149" s="7">
        <f>AVERAGE('HAVER - UK Gas'!K436:P436)</f>
        <v>56.136666666666663</v>
      </c>
      <c r="H149" s="7">
        <f>AVERAGE('HAVER - UK Gas'!D436:I436)</f>
        <v>70.653333333333336</v>
      </c>
      <c r="I149" s="7">
        <f>AVERAGE('HAVER - UK Gas'!D436:F436)</f>
        <v>67.84</v>
      </c>
      <c r="J149" s="7">
        <f>AVERAGE('HAVER - UK Gas'!D436:O436)</f>
        <v>64.564999999999998</v>
      </c>
      <c r="L149" s="7">
        <f t="shared" si="20"/>
        <v>57.399948717948725</v>
      </c>
      <c r="N149" s="7">
        <f t="shared" si="21"/>
        <v>66.425282051282025</v>
      </c>
      <c r="O149" s="7">
        <f t="shared" si="22"/>
        <v>67.687948717948757</v>
      </c>
      <c r="P149" s="7">
        <f t="shared" si="23"/>
        <v>62.908839743589752</v>
      </c>
      <c r="R149" s="7"/>
      <c r="S149" s="7"/>
      <c r="T149" s="7"/>
      <c r="U149" s="7"/>
      <c r="V149" s="7"/>
    </row>
    <row r="150" spans="1:22" x14ac:dyDescent="0.35">
      <c r="A150" s="5">
        <f t="shared" si="17"/>
        <v>43336</v>
      </c>
      <c r="B150" s="5"/>
      <c r="C150" s="7">
        <f>AVERAGE('HAVER - UK Gas'!K437:V437)</f>
        <v>60.541666666666657</v>
      </c>
      <c r="D150" s="7">
        <f t="shared" si="18"/>
        <v>61.454583333333346</v>
      </c>
      <c r="E150" s="5"/>
      <c r="F150" s="7">
        <f>AVERAGE('HAVER - UK Gas'!K437:P437)</f>
        <v>56.918333333333329</v>
      </c>
      <c r="H150" s="7">
        <f>AVERAGE('HAVER - UK Gas'!D437:I437)</f>
        <v>71.398333333333326</v>
      </c>
      <c r="I150" s="7">
        <f>AVERAGE('HAVER - UK Gas'!D437:F437)</f>
        <v>68.469999999999985</v>
      </c>
      <c r="J150" s="7">
        <f>AVERAGE('HAVER - UK Gas'!D437:O437)</f>
        <v>65.33</v>
      </c>
      <c r="L150" s="7">
        <f t="shared" si="20"/>
        <v>57.399948717948725</v>
      </c>
      <c r="N150" s="7">
        <f t="shared" si="21"/>
        <v>66.425282051282025</v>
      </c>
      <c r="O150" s="7">
        <f t="shared" si="22"/>
        <v>67.687948717948757</v>
      </c>
      <c r="P150" s="7">
        <f t="shared" si="23"/>
        <v>62.908839743589752</v>
      </c>
      <c r="R150" s="7"/>
      <c r="S150" s="7"/>
      <c r="T150" s="7"/>
      <c r="U150" s="7"/>
      <c r="V150" s="7"/>
    </row>
    <row r="151" spans="1:22" x14ac:dyDescent="0.35">
      <c r="A151" s="5">
        <f t="shared" si="17"/>
        <v>43339</v>
      </c>
      <c r="B151" s="5"/>
      <c r="C151" s="7">
        <f>AVERAGE('HAVER - UK Gas'!K438:V438)</f>
        <v>60.541666666666657</v>
      </c>
      <c r="D151" s="7">
        <f t="shared" si="18"/>
        <v>61.454583333333346</v>
      </c>
      <c r="E151" s="5"/>
      <c r="F151" s="7">
        <f>AVERAGE('HAVER - UK Gas'!K438:P438)</f>
        <v>56.918333333333329</v>
      </c>
      <c r="H151" s="7">
        <f>AVERAGE('HAVER - UK Gas'!D438:I438)</f>
        <v>71.398333333333326</v>
      </c>
      <c r="I151" s="7">
        <f>AVERAGE('HAVER - UK Gas'!D438:F438)</f>
        <v>68.469999999999985</v>
      </c>
      <c r="J151" s="7">
        <f>AVERAGE('HAVER - UK Gas'!D438:O438)</f>
        <v>65.33</v>
      </c>
      <c r="L151" s="7">
        <f t="shared" si="20"/>
        <v>57.399948717948725</v>
      </c>
      <c r="N151" s="7">
        <f t="shared" si="21"/>
        <v>66.425282051282025</v>
      </c>
      <c r="O151" s="7">
        <f t="shared" si="22"/>
        <v>67.687948717948757</v>
      </c>
      <c r="P151" s="7">
        <f t="shared" si="23"/>
        <v>62.908839743589752</v>
      </c>
      <c r="R151" s="7"/>
      <c r="S151" s="7"/>
      <c r="T151" s="7"/>
      <c r="U151" s="7"/>
      <c r="V151" s="7"/>
    </row>
    <row r="152" spans="1:22" x14ac:dyDescent="0.35">
      <c r="A152" s="5">
        <f t="shared" si="17"/>
        <v>43340</v>
      </c>
      <c r="B152" s="5"/>
      <c r="C152" s="7">
        <f>AVERAGE('HAVER - UK Gas'!K439:V439)</f>
        <v>61.98416666666666</v>
      </c>
      <c r="D152" s="7">
        <f t="shared" si="18"/>
        <v>61.454583333333346</v>
      </c>
      <c r="E152" s="5"/>
      <c r="F152" s="7">
        <f>AVERAGE('HAVER - UK Gas'!K439:P439)</f>
        <v>58.408333333333339</v>
      </c>
      <c r="H152" s="7">
        <f>AVERAGE('HAVER - UK Gas'!D439:I439)</f>
        <v>72.736666666666665</v>
      </c>
      <c r="I152" s="7">
        <f>AVERAGE('HAVER - UK Gas'!D439:F439)</f>
        <v>69.83</v>
      </c>
      <c r="J152" s="7">
        <f>AVERAGE('HAVER - UK Gas'!D439:O439)</f>
        <v>66.723333333333329</v>
      </c>
      <c r="L152" s="7">
        <f t="shared" si="20"/>
        <v>57.399948717948725</v>
      </c>
      <c r="N152" s="7">
        <f t="shared" si="21"/>
        <v>66.425282051282025</v>
      </c>
      <c r="O152" s="7">
        <f t="shared" si="22"/>
        <v>67.687948717948757</v>
      </c>
      <c r="P152" s="7">
        <f t="shared" si="23"/>
        <v>62.908839743589752</v>
      </c>
      <c r="R152" s="7"/>
      <c r="S152" s="7"/>
      <c r="T152" s="7"/>
      <c r="U152" s="7"/>
      <c r="V152" s="7"/>
    </row>
    <row r="153" spans="1:22" x14ac:dyDescent="0.35">
      <c r="A153" s="5">
        <f t="shared" si="17"/>
        <v>43341</v>
      </c>
      <c r="B153" s="5"/>
      <c r="C153" s="7">
        <f>AVERAGE('HAVER - UK Gas'!K440:V440)</f>
        <v>62.513333333333321</v>
      </c>
      <c r="D153" s="7">
        <f t="shared" si="18"/>
        <v>61.454583333333346</v>
      </c>
      <c r="E153" s="5"/>
      <c r="F153" s="7">
        <f>AVERAGE('HAVER - UK Gas'!K440:P440)</f>
        <v>58.98</v>
      </c>
      <c r="H153" s="7">
        <f>AVERAGE('HAVER - UK Gas'!D440:I440)</f>
        <v>73.431666666666658</v>
      </c>
      <c r="I153" s="7">
        <f>AVERAGE('HAVER - UK Gas'!D440:F440)</f>
        <v>70.646666666666661</v>
      </c>
      <c r="J153" s="7">
        <f>AVERAGE('HAVER - UK Gas'!D440:O440)</f>
        <v>67.364166666666662</v>
      </c>
      <c r="L153" s="7">
        <f t="shared" si="20"/>
        <v>57.399948717948725</v>
      </c>
      <c r="N153" s="7">
        <f t="shared" si="21"/>
        <v>66.425282051282025</v>
      </c>
      <c r="O153" s="7">
        <f t="shared" si="22"/>
        <v>67.687948717948757</v>
      </c>
      <c r="P153" s="7">
        <f t="shared" si="23"/>
        <v>62.908839743589752</v>
      </c>
      <c r="R153" s="7"/>
      <c r="S153" s="7"/>
      <c r="T153" s="7"/>
      <c r="U153" s="7"/>
      <c r="V153" s="7"/>
    </row>
    <row r="154" spans="1:22" x14ac:dyDescent="0.35">
      <c r="A154" s="5">
        <f t="shared" si="17"/>
        <v>43342</v>
      </c>
      <c r="B154" s="5"/>
      <c r="C154" s="7">
        <f>AVERAGE('HAVER - UK Gas'!K441:V441)</f>
        <v>62.451666666666661</v>
      </c>
      <c r="D154" s="7">
        <f t="shared" si="18"/>
        <v>61.454583333333346</v>
      </c>
      <c r="E154" s="5"/>
      <c r="F154" s="7">
        <f>AVERAGE('HAVER - UK Gas'!K441:P441)</f>
        <v>58.97</v>
      </c>
      <c r="H154" s="7">
        <f>AVERAGE('HAVER - UK Gas'!D441:I441)</f>
        <v>73.571666666666658</v>
      </c>
      <c r="I154" s="7">
        <f>AVERAGE('HAVER - UK Gas'!D441:F441)</f>
        <v>70.789999999999992</v>
      </c>
      <c r="J154" s="7">
        <f>AVERAGE('HAVER - UK Gas'!D441:O441)</f>
        <v>67.436666666666653</v>
      </c>
      <c r="L154" s="7">
        <f t="shared" si="20"/>
        <v>57.399948717948725</v>
      </c>
      <c r="N154" s="7">
        <f t="shared" si="21"/>
        <v>66.425282051282025</v>
      </c>
      <c r="O154" s="7">
        <f t="shared" si="22"/>
        <v>67.687948717948757</v>
      </c>
      <c r="P154" s="7">
        <f t="shared" si="23"/>
        <v>62.908839743589752</v>
      </c>
      <c r="R154" s="7"/>
      <c r="S154" s="7"/>
      <c r="T154" s="7"/>
      <c r="U154" s="7"/>
      <c r="V154" s="7"/>
    </row>
    <row r="155" spans="1:22" x14ac:dyDescent="0.35">
      <c r="A155" s="5">
        <f t="shared" si="17"/>
        <v>43343</v>
      </c>
      <c r="B155" s="5"/>
      <c r="C155" s="7">
        <f>AVERAGE('HAVER - UK Gas'!K442:V442)</f>
        <v>61.083333333333343</v>
      </c>
      <c r="D155" s="7">
        <f t="shared" si="18"/>
        <v>61.454583333333346</v>
      </c>
      <c r="E155" s="5"/>
      <c r="F155" s="7">
        <f>AVERAGE('HAVER - UK Gas'!K442:P442)</f>
        <v>57.671666666666674</v>
      </c>
      <c r="H155" s="7">
        <f>AVERAGE('HAVER - UK Gas'!D442:I442)</f>
        <v>73.06</v>
      </c>
      <c r="I155" s="7">
        <f>AVERAGE('HAVER - UK Gas'!D442:F442)</f>
        <v>71.790000000000006</v>
      </c>
      <c r="J155" s="7">
        <f>AVERAGE('HAVER - UK Gas'!D442:O442)</f>
        <v>65.648333333333326</v>
      </c>
      <c r="L155" s="7">
        <f t="shared" si="20"/>
        <v>57.399948717948725</v>
      </c>
      <c r="N155" s="7">
        <f t="shared" si="21"/>
        <v>66.425282051282025</v>
      </c>
      <c r="O155" s="7">
        <f t="shared" si="22"/>
        <v>67.687948717948757</v>
      </c>
      <c r="P155" s="7">
        <f t="shared" si="23"/>
        <v>62.908839743589752</v>
      </c>
      <c r="R155" s="7"/>
      <c r="S155" s="7"/>
      <c r="T155" s="7"/>
      <c r="U155" s="7"/>
      <c r="V155" s="7"/>
    </row>
    <row r="156" spans="1:22" x14ac:dyDescent="0.35">
      <c r="A156" s="5">
        <f t="shared" si="17"/>
        <v>43346</v>
      </c>
      <c r="B156" s="5"/>
      <c r="C156" s="7">
        <f>AVERAGE('HAVER - UK Gas'!J443:U443)</f>
        <v>62.844999999999992</v>
      </c>
      <c r="D156" s="7">
        <f t="shared" si="18"/>
        <v>61.454583333333346</v>
      </c>
      <c r="E156" s="5"/>
      <c r="F156" s="7">
        <f>AVERAGE('HAVER - UK Gas'!J443:O443)</f>
        <v>59.321666666666665</v>
      </c>
      <c r="H156" s="7">
        <f>AVERAGE('HAVER - UK Gas'!D443:I443)</f>
        <v>74.490000000000009</v>
      </c>
      <c r="I156" s="7">
        <f>AVERAGE('HAVER - UK Gas'!D443:F443)</f>
        <v>73.3</v>
      </c>
      <c r="J156" s="7">
        <f>AVERAGE('HAVER - UK Gas'!D443:O443)</f>
        <v>66.905833333333334</v>
      </c>
      <c r="L156" s="7">
        <f t="shared" si="20"/>
        <v>57.399948717948725</v>
      </c>
      <c r="N156" s="7">
        <f t="shared" si="21"/>
        <v>66.425282051282025</v>
      </c>
      <c r="O156" s="7">
        <f t="shared" si="22"/>
        <v>67.687948717948757</v>
      </c>
      <c r="P156" s="7">
        <f t="shared" si="23"/>
        <v>62.908839743589752</v>
      </c>
      <c r="R156" s="7"/>
      <c r="S156" s="7"/>
      <c r="T156" s="7"/>
      <c r="U156" s="7"/>
      <c r="V156" s="7"/>
    </row>
    <row r="157" spans="1:22" x14ac:dyDescent="0.35">
      <c r="A157" s="5">
        <f t="shared" si="17"/>
        <v>43347</v>
      </c>
      <c r="B157" s="5"/>
      <c r="C157" s="7">
        <f>AVERAGE('HAVER - UK Gas'!J444:U444)</f>
        <v>63.839999999999996</v>
      </c>
      <c r="D157" s="7">
        <f t="shared" si="18"/>
        <v>61.454583333333346</v>
      </c>
      <c r="E157" s="5"/>
      <c r="F157" s="7">
        <f>AVERAGE('HAVER - UK Gas'!J444:O444)</f>
        <v>60.321666666666658</v>
      </c>
      <c r="H157" s="7">
        <f>AVERAGE('HAVER - UK Gas'!D444:I444)</f>
        <v>75.568333333333328</v>
      </c>
      <c r="I157" s="7">
        <f>AVERAGE('HAVER - UK Gas'!D444:F444)</f>
        <v>74.353333333333339</v>
      </c>
      <c r="J157" s="7">
        <f>AVERAGE('HAVER - UK Gas'!D444:O444)</f>
        <v>67.944999999999993</v>
      </c>
      <c r="L157" s="7">
        <f t="shared" si="20"/>
        <v>57.399948717948725</v>
      </c>
      <c r="N157" s="7">
        <f t="shared" si="21"/>
        <v>66.425282051282025</v>
      </c>
      <c r="O157" s="7">
        <f t="shared" si="22"/>
        <v>67.687948717948757</v>
      </c>
      <c r="P157" s="7">
        <f t="shared" si="23"/>
        <v>62.908839743589752</v>
      </c>
      <c r="R157" s="7"/>
      <c r="S157" s="7"/>
      <c r="T157" s="7"/>
      <c r="U157" s="7"/>
      <c r="V157" s="7"/>
    </row>
    <row r="158" spans="1:22" x14ac:dyDescent="0.35">
      <c r="A158" s="5">
        <f t="shared" si="17"/>
        <v>43348</v>
      </c>
      <c r="B158" s="5"/>
      <c r="C158" s="7">
        <f>AVERAGE('HAVER - UK Gas'!J445:U445)</f>
        <v>63.978333333333332</v>
      </c>
      <c r="D158" s="7">
        <f t="shared" si="18"/>
        <v>61.454583333333346</v>
      </c>
      <c r="E158" s="5"/>
      <c r="F158" s="7">
        <f>AVERAGE('HAVER - UK Gas'!J445:O445)</f>
        <v>60.438333333333333</v>
      </c>
      <c r="H158" s="7">
        <f>AVERAGE('HAVER - UK Gas'!D445:I445)</f>
        <v>76.56</v>
      </c>
      <c r="I158" s="7">
        <f>AVERAGE('HAVER - UK Gas'!D445:F445)</f>
        <v>75.31</v>
      </c>
      <c r="J158" s="7">
        <f>AVERAGE('HAVER - UK Gas'!D445:O445)</f>
        <v>68.499166666666667</v>
      </c>
      <c r="L158" s="7">
        <f t="shared" si="20"/>
        <v>57.399948717948725</v>
      </c>
      <c r="N158" s="7">
        <f t="shared" si="21"/>
        <v>66.425282051282025</v>
      </c>
      <c r="O158" s="7">
        <f t="shared" si="22"/>
        <v>67.687948717948757</v>
      </c>
      <c r="P158" s="7">
        <f t="shared" si="23"/>
        <v>62.908839743589752</v>
      </c>
      <c r="R158" s="7"/>
      <c r="S158" s="7"/>
      <c r="T158" s="7"/>
      <c r="U158" s="7"/>
      <c r="V158" s="7"/>
    </row>
    <row r="159" spans="1:22" x14ac:dyDescent="0.35">
      <c r="A159" s="5">
        <f t="shared" si="17"/>
        <v>43349</v>
      </c>
      <c r="B159" s="5"/>
      <c r="C159" s="7">
        <f>AVERAGE('HAVER - UK Gas'!J446:U446)</f>
        <v>64.863333333333344</v>
      </c>
      <c r="D159" s="7">
        <f t="shared" si="18"/>
        <v>61.454583333333346</v>
      </c>
      <c r="E159" s="5"/>
      <c r="F159" s="7">
        <f>AVERAGE('HAVER - UK Gas'!J446:O446)</f>
        <v>61.358333333333341</v>
      </c>
      <c r="H159" s="7">
        <f>AVERAGE('HAVER - UK Gas'!D446:I446)</f>
        <v>77.731666666666669</v>
      </c>
      <c r="I159" s="7">
        <f>AVERAGE('HAVER - UK Gas'!D446:F446)</f>
        <v>76.486666666666665</v>
      </c>
      <c r="J159" s="7">
        <f>AVERAGE('HAVER - UK Gas'!D446:O446)</f>
        <v>69.545000000000002</v>
      </c>
      <c r="L159" s="7">
        <f t="shared" si="20"/>
        <v>57.399948717948725</v>
      </c>
      <c r="N159" s="7">
        <f t="shared" si="21"/>
        <v>66.425282051282025</v>
      </c>
      <c r="O159" s="7">
        <f t="shared" si="22"/>
        <v>67.687948717948757</v>
      </c>
      <c r="P159" s="7">
        <f t="shared" si="23"/>
        <v>62.908839743589752</v>
      </c>
      <c r="R159" s="7"/>
      <c r="S159" s="7"/>
      <c r="T159" s="7"/>
      <c r="U159" s="7"/>
      <c r="V159" s="7"/>
    </row>
    <row r="160" spans="1:22" x14ac:dyDescent="0.35">
      <c r="A160" s="5">
        <f t="shared" si="17"/>
        <v>43350</v>
      </c>
      <c r="B160" s="5"/>
      <c r="C160" s="7">
        <f>AVERAGE('HAVER - UK Gas'!J447:U447)</f>
        <v>65.48833333333333</v>
      </c>
      <c r="D160" s="7">
        <f t="shared" si="18"/>
        <v>61.454583333333346</v>
      </c>
      <c r="E160" s="5"/>
      <c r="F160" s="7">
        <f>AVERAGE('HAVER - UK Gas'!J447:O447)</f>
        <v>61.989999999999988</v>
      </c>
      <c r="H160" s="7">
        <f>AVERAGE('HAVER - UK Gas'!D447:I447)</f>
        <v>78.76166666666667</v>
      </c>
      <c r="I160" s="7">
        <f>AVERAGE('HAVER - UK Gas'!D447:F447)</f>
        <v>77.506666666666661</v>
      </c>
      <c r="J160" s="7">
        <f>AVERAGE('HAVER - UK Gas'!D447:O447)</f>
        <v>70.375833333333318</v>
      </c>
      <c r="L160" s="7">
        <f t="shared" si="20"/>
        <v>57.399948717948725</v>
      </c>
      <c r="N160" s="7">
        <f t="shared" si="21"/>
        <v>66.425282051282025</v>
      </c>
      <c r="O160" s="7">
        <f t="shared" si="22"/>
        <v>67.687948717948757</v>
      </c>
      <c r="P160" s="7">
        <f t="shared" si="23"/>
        <v>62.908839743589752</v>
      </c>
      <c r="R160" s="7"/>
      <c r="S160" s="7"/>
      <c r="T160" s="7"/>
      <c r="U160" s="7"/>
      <c r="V160" s="7"/>
    </row>
    <row r="161" spans="1:22" x14ac:dyDescent="0.35">
      <c r="A161" s="5">
        <f t="shared" si="17"/>
        <v>43353</v>
      </c>
      <c r="B161" s="5"/>
      <c r="C161" s="7">
        <f>AVERAGE('HAVER - UK Gas'!J448:U448)</f>
        <v>67.853333333333325</v>
      </c>
      <c r="D161" s="7">
        <f t="shared" si="18"/>
        <v>61.454583333333346</v>
      </c>
      <c r="E161" s="5"/>
      <c r="F161" s="7">
        <f>AVERAGE('HAVER - UK Gas'!J448:O448)</f>
        <v>64.323333333333338</v>
      </c>
      <c r="H161" s="7">
        <f>AVERAGE('HAVER - UK Gas'!D448:I448)</f>
        <v>81.641666666666666</v>
      </c>
      <c r="I161" s="7">
        <f>AVERAGE('HAVER - UK Gas'!D448:F448)</f>
        <v>80.376666666666665</v>
      </c>
      <c r="J161" s="7">
        <f>AVERAGE('HAVER - UK Gas'!D448:O448)</f>
        <v>72.982500000000002</v>
      </c>
      <c r="L161" s="7">
        <f t="shared" si="20"/>
        <v>57.399948717948725</v>
      </c>
      <c r="N161" s="7">
        <f t="shared" si="21"/>
        <v>66.425282051282025</v>
      </c>
      <c r="O161" s="7">
        <f t="shared" si="22"/>
        <v>67.687948717948757</v>
      </c>
      <c r="P161" s="7">
        <f t="shared" si="23"/>
        <v>62.908839743589752</v>
      </c>
      <c r="R161" s="7"/>
      <c r="S161" s="7"/>
      <c r="T161" s="7"/>
      <c r="U161" s="7"/>
      <c r="V161" s="7"/>
    </row>
    <row r="162" spans="1:22" x14ac:dyDescent="0.35">
      <c r="A162" s="5">
        <f t="shared" si="17"/>
        <v>43354</v>
      </c>
      <c r="B162" s="5"/>
      <c r="C162" s="7">
        <f>AVERAGE('HAVER - UK Gas'!J449:U449)</f>
        <v>67.644166666666663</v>
      </c>
      <c r="D162" s="7">
        <f t="shared" si="18"/>
        <v>61.454583333333346</v>
      </c>
      <c r="E162" s="5"/>
      <c r="F162" s="7">
        <f>AVERAGE('HAVER - UK Gas'!J449:O449)</f>
        <v>64.11</v>
      </c>
      <c r="H162" s="7">
        <f>AVERAGE('HAVER - UK Gas'!D449:I449)</f>
        <v>80.743333333333325</v>
      </c>
      <c r="I162" s="7">
        <f>AVERAGE('HAVER - UK Gas'!D449:F449)</f>
        <v>79.486666666666665</v>
      </c>
      <c r="J162" s="7">
        <f>AVERAGE('HAVER - UK Gas'!D449:O449)</f>
        <v>72.426666666666662</v>
      </c>
      <c r="L162" s="7">
        <f t="shared" si="20"/>
        <v>57.399948717948725</v>
      </c>
      <c r="N162" s="7">
        <f t="shared" si="21"/>
        <v>66.425282051282025</v>
      </c>
      <c r="O162" s="7">
        <f t="shared" si="22"/>
        <v>67.687948717948757</v>
      </c>
      <c r="P162" s="7">
        <f t="shared" si="23"/>
        <v>62.908839743589752</v>
      </c>
      <c r="R162" s="7"/>
      <c r="S162" s="7"/>
      <c r="T162" s="7"/>
      <c r="U162" s="7"/>
      <c r="V162" s="7"/>
    </row>
    <row r="163" spans="1:22" x14ac:dyDescent="0.35">
      <c r="A163" s="5">
        <f t="shared" si="17"/>
        <v>43355</v>
      </c>
      <c r="B163" s="5"/>
      <c r="C163" s="7">
        <f>AVERAGE('HAVER - UK Gas'!J450:U450)</f>
        <v>65.928333333333327</v>
      </c>
      <c r="D163" s="7">
        <f t="shared" si="18"/>
        <v>61.454583333333346</v>
      </c>
      <c r="E163" s="5"/>
      <c r="F163" s="7">
        <f>AVERAGE('HAVER - UK Gas'!J450:O450)</f>
        <v>62.365000000000002</v>
      </c>
      <c r="H163" s="7">
        <f>AVERAGE('HAVER - UK Gas'!D450:I450)</f>
        <v>77.706666666666663</v>
      </c>
      <c r="I163" s="7">
        <f>AVERAGE('HAVER - UK Gas'!D450:F450)</f>
        <v>76.333333333333329</v>
      </c>
      <c r="J163" s="7">
        <f>AVERAGE('HAVER - UK Gas'!D450:O450)</f>
        <v>70.035833333333329</v>
      </c>
      <c r="L163" s="7">
        <f t="shared" si="20"/>
        <v>57.399948717948725</v>
      </c>
      <c r="N163" s="7">
        <f t="shared" si="21"/>
        <v>66.425282051282025</v>
      </c>
      <c r="O163" s="7">
        <f t="shared" si="22"/>
        <v>67.687948717948757</v>
      </c>
      <c r="P163" s="7">
        <f t="shared" si="23"/>
        <v>62.908839743589752</v>
      </c>
      <c r="R163" s="7"/>
      <c r="S163" s="7"/>
      <c r="T163" s="7"/>
      <c r="U163" s="7"/>
      <c r="V163" s="7"/>
    </row>
    <row r="164" spans="1:22" x14ac:dyDescent="0.35">
      <c r="A164" s="5">
        <f t="shared" si="17"/>
        <v>43356</v>
      </c>
      <c r="B164" s="5"/>
      <c r="C164" s="7">
        <f>AVERAGE('HAVER - UK Gas'!J451:U451)</f>
        <v>64.480833333333322</v>
      </c>
      <c r="D164" s="7">
        <f t="shared" si="18"/>
        <v>61.454583333333346</v>
      </c>
      <c r="E164" s="5"/>
      <c r="F164" s="7">
        <f>AVERAGE('HAVER - UK Gas'!J451:O451)</f>
        <v>60.951666666666654</v>
      </c>
      <c r="H164" s="7">
        <f>AVERAGE('HAVER - UK Gas'!D451:I451)</f>
        <v>75.846666666666678</v>
      </c>
      <c r="I164" s="7">
        <f>AVERAGE('HAVER - UK Gas'!D451:F451)</f>
        <v>74.433333333333337</v>
      </c>
      <c r="J164" s="7">
        <f>AVERAGE('HAVER - UK Gas'!D451:O451)</f>
        <v>68.399166666666673</v>
      </c>
      <c r="L164" s="7">
        <f t="shared" si="20"/>
        <v>57.399948717948725</v>
      </c>
      <c r="N164" s="7">
        <f t="shared" si="21"/>
        <v>66.425282051282025</v>
      </c>
      <c r="O164" s="7">
        <f t="shared" si="22"/>
        <v>67.687948717948757</v>
      </c>
      <c r="P164" s="7">
        <f t="shared" si="23"/>
        <v>62.908839743589752</v>
      </c>
      <c r="R164" s="7"/>
      <c r="S164" s="7"/>
      <c r="T164" s="7"/>
      <c r="U164" s="7"/>
      <c r="V164" s="7"/>
    </row>
    <row r="165" spans="1:22" x14ac:dyDescent="0.35">
      <c r="A165" s="5">
        <f t="shared" si="17"/>
        <v>43357</v>
      </c>
      <c r="B165" s="5"/>
      <c r="C165" s="7">
        <f>AVERAGE('HAVER - UK Gas'!J452:U452)</f>
        <v>64.480833333333337</v>
      </c>
      <c r="D165" s="7">
        <f t="shared" ref="D165:D196" si="24">AVERAGE(C$133:C$236,C$238:C$241,C$243:C$264)</f>
        <v>61.454583333333346</v>
      </c>
      <c r="E165" s="5"/>
      <c r="F165" s="7">
        <f>AVERAGE('HAVER - UK Gas'!J452:O452)</f>
        <v>60.931666666666672</v>
      </c>
      <c r="H165" s="7">
        <f>AVERAGE('HAVER - UK Gas'!D452:I452)</f>
        <v>76.00333333333333</v>
      </c>
      <c r="I165" s="7">
        <f>AVERAGE('HAVER - UK Gas'!D452:F452)</f>
        <v>74.663333333333341</v>
      </c>
      <c r="J165" s="7">
        <f>AVERAGE('HAVER - UK Gas'!D452:O452)</f>
        <v>68.467500000000001</v>
      </c>
      <c r="L165" s="7">
        <f t="shared" si="20"/>
        <v>57.399948717948725</v>
      </c>
      <c r="N165" s="7">
        <f t="shared" si="21"/>
        <v>66.425282051282025</v>
      </c>
      <c r="O165" s="7">
        <f t="shared" si="22"/>
        <v>67.687948717948757</v>
      </c>
      <c r="P165" s="7">
        <f t="shared" si="23"/>
        <v>62.908839743589752</v>
      </c>
      <c r="R165" s="7"/>
      <c r="S165" s="7"/>
      <c r="T165" s="7"/>
      <c r="U165" s="7"/>
      <c r="V165" s="7"/>
    </row>
    <row r="166" spans="1:22" x14ac:dyDescent="0.35">
      <c r="A166" s="5">
        <f t="shared" si="17"/>
        <v>43360</v>
      </c>
      <c r="B166" s="5"/>
      <c r="C166" s="7">
        <f>AVERAGE('HAVER - UK Gas'!J453:U453)</f>
        <v>65.910000000000011</v>
      </c>
      <c r="D166" s="7">
        <f t="shared" si="24"/>
        <v>61.454583333333346</v>
      </c>
      <c r="E166" s="5"/>
      <c r="F166" s="7">
        <f>AVERAGE('HAVER - UK Gas'!J453:O453)</f>
        <v>62.24</v>
      </c>
      <c r="H166" s="7">
        <f>AVERAGE('HAVER - UK Gas'!D453:I453)</f>
        <v>78.581666666666663</v>
      </c>
      <c r="I166" s="7">
        <f>AVERAGE('HAVER - UK Gas'!D453:F453)</f>
        <v>77.23</v>
      </c>
      <c r="J166" s="7">
        <f>AVERAGE('HAVER - UK Gas'!D453:O453)</f>
        <v>70.410833333333329</v>
      </c>
      <c r="L166" s="7">
        <f t="shared" si="20"/>
        <v>57.399948717948725</v>
      </c>
      <c r="N166" s="7">
        <f t="shared" si="21"/>
        <v>66.425282051282025</v>
      </c>
      <c r="O166" s="7">
        <f t="shared" si="22"/>
        <v>67.687948717948757</v>
      </c>
      <c r="P166" s="7">
        <f t="shared" si="23"/>
        <v>62.908839743589752</v>
      </c>
      <c r="R166" s="7"/>
      <c r="S166" s="7"/>
      <c r="T166" s="7"/>
      <c r="U166" s="7"/>
      <c r="V166" s="7"/>
    </row>
    <row r="167" spans="1:22" x14ac:dyDescent="0.35">
      <c r="A167" s="5">
        <f t="shared" si="17"/>
        <v>43361</v>
      </c>
      <c r="B167" s="5"/>
      <c r="C167" s="7">
        <f>AVERAGE('HAVER - UK Gas'!J454:U454)</f>
        <v>65.415833333333339</v>
      </c>
      <c r="D167" s="7">
        <f t="shared" si="24"/>
        <v>61.454583333333346</v>
      </c>
      <c r="E167" s="5"/>
      <c r="F167" s="7">
        <f>AVERAGE('HAVER - UK Gas'!J454:O454)</f>
        <v>61.74</v>
      </c>
      <c r="H167" s="7">
        <f>AVERAGE('HAVER - UK Gas'!D454:I454)</f>
        <v>77.073333333333338</v>
      </c>
      <c r="I167" s="7">
        <f>AVERAGE('HAVER - UK Gas'!D454:F454)</f>
        <v>75.633333333333326</v>
      </c>
      <c r="J167" s="7">
        <f>AVERAGE('HAVER - UK Gas'!D454:O454)</f>
        <v>69.406666666666652</v>
      </c>
      <c r="L167" s="7">
        <f t="shared" si="20"/>
        <v>57.399948717948725</v>
      </c>
      <c r="N167" s="7">
        <f t="shared" si="21"/>
        <v>66.425282051282025</v>
      </c>
      <c r="O167" s="7">
        <f t="shared" si="22"/>
        <v>67.687948717948757</v>
      </c>
      <c r="P167" s="7">
        <f t="shared" si="23"/>
        <v>62.908839743589752</v>
      </c>
      <c r="R167" s="7"/>
      <c r="S167" s="7"/>
      <c r="T167" s="7"/>
      <c r="U167" s="7"/>
      <c r="V167" s="7"/>
    </row>
    <row r="168" spans="1:22" x14ac:dyDescent="0.35">
      <c r="A168" s="5">
        <f t="shared" si="17"/>
        <v>43362</v>
      </c>
      <c r="B168" s="5"/>
      <c r="C168" s="7">
        <f>AVERAGE('HAVER - UK Gas'!J455:U455)</f>
        <v>66.88333333333334</v>
      </c>
      <c r="D168" s="7">
        <f t="shared" si="24"/>
        <v>61.454583333333346</v>
      </c>
      <c r="E168" s="5"/>
      <c r="F168" s="7">
        <f>AVERAGE('HAVER - UK Gas'!J455:O455)</f>
        <v>63.19166666666667</v>
      </c>
      <c r="H168" s="7">
        <f>AVERAGE('HAVER - UK Gas'!D455:I455)</f>
        <v>79.271666666666675</v>
      </c>
      <c r="I168" s="7">
        <f>AVERAGE('HAVER - UK Gas'!D455:F455)</f>
        <v>77.84</v>
      </c>
      <c r="J168" s="7">
        <f>AVERAGE('HAVER - UK Gas'!D455:O455)</f>
        <v>71.231666666666669</v>
      </c>
      <c r="L168" s="7">
        <f t="shared" si="20"/>
        <v>57.399948717948725</v>
      </c>
      <c r="N168" s="7">
        <f t="shared" si="21"/>
        <v>66.425282051282025</v>
      </c>
      <c r="O168" s="7">
        <f t="shared" si="22"/>
        <v>67.687948717948757</v>
      </c>
      <c r="P168" s="7">
        <f t="shared" si="23"/>
        <v>62.908839743589752</v>
      </c>
      <c r="R168" s="7"/>
      <c r="S168" s="7"/>
      <c r="T168" s="7"/>
      <c r="U168" s="7"/>
      <c r="V168" s="7"/>
    </row>
    <row r="169" spans="1:22" x14ac:dyDescent="0.35">
      <c r="A169" s="5">
        <f t="shared" si="17"/>
        <v>43363</v>
      </c>
      <c r="B169" s="5"/>
      <c r="C169" s="7">
        <f>AVERAGE('HAVER - UK Gas'!J456:U456)</f>
        <v>67.141666666666666</v>
      </c>
      <c r="D169" s="7">
        <f t="shared" si="24"/>
        <v>61.454583333333346</v>
      </c>
      <c r="E169" s="5"/>
      <c r="F169" s="7">
        <f>AVERAGE('HAVER - UK Gas'!J456:O456)</f>
        <v>63.406666666666666</v>
      </c>
      <c r="H169" s="7">
        <f>AVERAGE('HAVER - UK Gas'!D456:I456)</f>
        <v>79.821666666666658</v>
      </c>
      <c r="I169" s="7">
        <f>AVERAGE('HAVER - UK Gas'!D456:F456)</f>
        <v>78.576666666666668</v>
      </c>
      <c r="J169" s="7">
        <f>AVERAGE('HAVER - UK Gas'!D456:O456)</f>
        <v>71.614166666666662</v>
      </c>
      <c r="L169" s="7">
        <f t="shared" si="20"/>
        <v>57.399948717948725</v>
      </c>
      <c r="N169" s="7">
        <f t="shared" si="21"/>
        <v>66.425282051282025</v>
      </c>
      <c r="O169" s="7">
        <f t="shared" si="22"/>
        <v>67.687948717948757</v>
      </c>
      <c r="P169" s="7">
        <f t="shared" si="23"/>
        <v>62.908839743589752</v>
      </c>
      <c r="R169" s="7"/>
      <c r="S169" s="7"/>
      <c r="T169" s="7"/>
      <c r="U169" s="7"/>
      <c r="V169" s="7"/>
    </row>
    <row r="170" spans="1:22" x14ac:dyDescent="0.35">
      <c r="A170" s="5">
        <f t="shared" si="17"/>
        <v>43364</v>
      </c>
      <c r="B170" s="5"/>
      <c r="C170" s="7">
        <f>AVERAGE('HAVER - UK Gas'!J457:U457)</f>
        <v>68.182500000000005</v>
      </c>
      <c r="D170" s="7">
        <f t="shared" si="24"/>
        <v>61.454583333333346</v>
      </c>
      <c r="E170" s="5"/>
      <c r="F170" s="7">
        <f>AVERAGE('HAVER - UK Gas'!J457:O457)</f>
        <v>64.343333333333348</v>
      </c>
      <c r="H170" s="7">
        <f>AVERAGE('HAVER - UK Gas'!D457:I457)</f>
        <v>80.748333333333321</v>
      </c>
      <c r="I170" s="7">
        <f>AVERAGE('HAVER - UK Gas'!D457:F457)</f>
        <v>79.83</v>
      </c>
      <c r="J170" s="7">
        <f>AVERAGE('HAVER - UK Gas'!D457:O457)</f>
        <v>72.545833333333334</v>
      </c>
      <c r="L170" s="7">
        <f t="shared" si="20"/>
        <v>57.399948717948725</v>
      </c>
      <c r="N170" s="7">
        <f t="shared" si="21"/>
        <v>66.425282051282025</v>
      </c>
      <c r="O170" s="7">
        <f t="shared" si="22"/>
        <v>67.687948717948757</v>
      </c>
      <c r="P170" s="7">
        <f t="shared" si="23"/>
        <v>62.908839743589752</v>
      </c>
      <c r="R170" s="7"/>
      <c r="S170" s="7"/>
      <c r="T170" s="7"/>
      <c r="U170" s="7"/>
      <c r="V170" s="7"/>
    </row>
    <row r="171" spans="1:22" x14ac:dyDescent="0.35">
      <c r="A171" s="5">
        <f t="shared" si="17"/>
        <v>43367</v>
      </c>
      <c r="B171" s="5"/>
      <c r="C171" s="7">
        <f>AVERAGE('HAVER - UK Gas'!J458:U458)</f>
        <v>69.672499999999999</v>
      </c>
      <c r="D171" s="7">
        <f t="shared" si="24"/>
        <v>61.454583333333346</v>
      </c>
      <c r="E171" s="5"/>
      <c r="F171" s="7">
        <f>AVERAGE('HAVER - UK Gas'!J458:O458)</f>
        <v>65.83</v>
      </c>
      <c r="H171" s="7">
        <f>AVERAGE('HAVER - UK Gas'!D458:I458)</f>
        <v>82.316666666666649</v>
      </c>
      <c r="I171" s="7">
        <f>AVERAGE('HAVER - UK Gas'!D458:F458)</f>
        <v>81.303333333333327</v>
      </c>
      <c r="J171" s="7">
        <f>AVERAGE('HAVER - UK Gas'!D458:O458)</f>
        <v>74.073333333333309</v>
      </c>
      <c r="L171" s="7">
        <f t="shared" si="20"/>
        <v>57.399948717948725</v>
      </c>
      <c r="N171" s="7">
        <f t="shared" si="21"/>
        <v>66.425282051282025</v>
      </c>
      <c r="O171" s="7">
        <f t="shared" si="22"/>
        <v>67.687948717948757</v>
      </c>
      <c r="P171" s="7">
        <f t="shared" si="23"/>
        <v>62.908839743589752</v>
      </c>
      <c r="R171" s="7"/>
      <c r="S171" s="7"/>
      <c r="T171" s="7"/>
      <c r="U171" s="7"/>
      <c r="V171" s="7"/>
    </row>
    <row r="172" spans="1:22" x14ac:dyDescent="0.35">
      <c r="A172" s="5">
        <f t="shared" si="17"/>
        <v>43368</v>
      </c>
      <c r="B172" s="5"/>
      <c r="C172" s="7">
        <f>AVERAGE('HAVER - UK Gas'!J459:U459)</f>
        <v>69.614999999999995</v>
      </c>
      <c r="D172" s="7">
        <f t="shared" si="24"/>
        <v>61.454583333333346</v>
      </c>
      <c r="E172" s="5"/>
      <c r="F172" s="7">
        <f>AVERAGE('HAVER - UK Gas'!J459:O459)</f>
        <v>65.765000000000001</v>
      </c>
      <c r="H172" s="7">
        <f>AVERAGE('HAVER - UK Gas'!D459:I459)</f>
        <v>82.08</v>
      </c>
      <c r="I172" s="7">
        <f>AVERAGE('HAVER - UK Gas'!D459:F459)</f>
        <v>81.06</v>
      </c>
      <c r="J172" s="7">
        <f>AVERAGE('HAVER - UK Gas'!D459:O459)</f>
        <v>73.922499999999999</v>
      </c>
      <c r="L172" s="7">
        <f t="shared" si="20"/>
        <v>57.399948717948725</v>
      </c>
      <c r="N172" s="7">
        <f t="shared" si="21"/>
        <v>66.425282051282025</v>
      </c>
      <c r="O172" s="7">
        <f t="shared" si="22"/>
        <v>67.687948717948757</v>
      </c>
      <c r="P172" s="7">
        <f t="shared" si="23"/>
        <v>62.908839743589752</v>
      </c>
      <c r="R172" s="7"/>
      <c r="S172" s="7"/>
      <c r="T172" s="7"/>
      <c r="U172" s="7"/>
      <c r="V172" s="7"/>
    </row>
    <row r="173" spans="1:22" x14ac:dyDescent="0.35">
      <c r="A173" s="5">
        <f t="shared" si="17"/>
        <v>43369</v>
      </c>
      <c r="B173" s="5"/>
      <c r="C173" s="7">
        <f>AVERAGE('HAVER - UK Gas'!J460:U460)</f>
        <v>67.920833333333334</v>
      </c>
      <c r="D173" s="7">
        <f t="shared" si="24"/>
        <v>61.454583333333346</v>
      </c>
      <c r="E173" s="5"/>
      <c r="F173" s="7">
        <f>AVERAGE('HAVER - UK Gas'!J460:O460)</f>
        <v>64.096666666666678</v>
      </c>
      <c r="H173" s="7">
        <f>AVERAGE('HAVER - UK Gas'!D460:I460)</f>
        <v>79.446666666666673</v>
      </c>
      <c r="I173" s="7">
        <f>AVERAGE('HAVER - UK Gas'!D460:F460)</f>
        <v>78.373333333333335</v>
      </c>
      <c r="J173" s="7">
        <f>AVERAGE('HAVER - UK Gas'!D460:O460)</f>
        <v>71.771666666666675</v>
      </c>
      <c r="L173" s="7">
        <f t="shared" si="20"/>
        <v>57.399948717948725</v>
      </c>
      <c r="N173" s="7">
        <f t="shared" si="21"/>
        <v>66.425282051282025</v>
      </c>
      <c r="O173" s="7">
        <f t="shared" si="22"/>
        <v>67.687948717948757</v>
      </c>
      <c r="P173" s="7">
        <f t="shared" si="23"/>
        <v>62.908839743589752</v>
      </c>
      <c r="R173" s="7"/>
      <c r="S173" s="7"/>
      <c r="T173" s="7"/>
      <c r="U173" s="7"/>
      <c r="V173" s="7"/>
    </row>
    <row r="174" spans="1:22" x14ac:dyDescent="0.35">
      <c r="A174" s="5">
        <f t="shared" si="17"/>
        <v>43370</v>
      </c>
      <c r="B174" s="5"/>
      <c r="C174" s="7">
        <f>AVERAGE('HAVER - UK Gas'!J461:U461)</f>
        <v>66.933333333333351</v>
      </c>
      <c r="D174" s="7">
        <f t="shared" si="24"/>
        <v>61.454583333333346</v>
      </c>
      <c r="E174" s="5"/>
      <c r="F174" s="7">
        <f>AVERAGE('HAVER - UK Gas'!J461:O461)</f>
        <v>63.131666666666668</v>
      </c>
      <c r="H174" s="7">
        <f>AVERAGE('HAVER - UK Gas'!D461:I461)</f>
        <v>77.048333333333332</v>
      </c>
      <c r="I174" s="7">
        <f>AVERAGE('HAVER - UK Gas'!D461:F461)</f>
        <v>75.946666666666658</v>
      </c>
      <c r="J174" s="7">
        <f>AVERAGE('HAVER - UK Gas'!D461:O461)</f>
        <v>70.089999999999989</v>
      </c>
      <c r="L174" s="7">
        <f t="shared" si="20"/>
        <v>57.399948717948725</v>
      </c>
      <c r="N174" s="7">
        <f t="shared" si="21"/>
        <v>66.425282051282025</v>
      </c>
      <c r="O174" s="7">
        <f t="shared" si="22"/>
        <v>67.687948717948757</v>
      </c>
      <c r="P174" s="7">
        <f t="shared" si="23"/>
        <v>62.908839743589752</v>
      </c>
      <c r="R174" s="7"/>
      <c r="S174" s="7"/>
      <c r="T174" s="7"/>
      <c r="U174" s="7"/>
      <c r="V174" s="7"/>
    </row>
    <row r="175" spans="1:22" x14ac:dyDescent="0.35">
      <c r="A175" s="5">
        <f t="shared" si="17"/>
        <v>43371</v>
      </c>
      <c r="B175" s="5"/>
      <c r="C175" s="7">
        <f>AVERAGE('HAVER - UK Gas'!J462:U462)</f>
        <v>65.885000000000005</v>
      </c>
      <c r="D175" s="7">
        <f t="shared" si="24"/>
        <v>61.454583333333346</v>
      </c>
      <c r="E175" s="5"/>
      <c r="F175" s="7">
        <f>AVERAGE('HAVER - UK Gas'!J462:O462)</f>
        <v>62.175000000000004</v>
      </c>
      <c r="H175" s="7">
        <f>AVERAGE('HAVER - UK Gas'!D462:I462)</f>
        <v>75.39</v>
      </c>
      <c r="I175" s="7">
        <f>AVERAGE('HAVER - UK Gas'!D462:F462)</f>
        <v>77</v>
      </c>
      <c r="J175" s="7">
        <f>AVERAGE('HAVER - UK Gas'!D462:O462)</f>
        <v>68.782499999999999</v>
      </c>
      <c r="L175" s="7">
        <f t="shared" si="20"/>
        <v>57.399948717948725</v>
      </c>
      <c r="N175" s="7">
        <f t="shared" si="21"/>
        <v>66.425282051282025</v>
      </c>
      <c r="O175" s="7">
        <f t="shared" si="22"/>
        <v>67.687948717948757</v>
      </c>
      <c r="P175" s="7">
        <f t="shared" si="23"/>
        <v>62.908839743589752</v>
      </c>
      <c r="R175" s="7"/>
      <c r="S175" s="7"/>
      <c r="T175" s="7"/>
      <c r="U175" s="7"/>
      <c r="V175" s="7"/>
    </row>
    <row r="176" spans="1:22" x14ac:dyDescent="0.35">
      <c r="A176" s="5">
        <f t="shared" si="17"/>
        <v>43374</v>
      </c>
      <c r="B176" s="5"/>
      <c r="C176" s="7">
        <f>AVERAGE('HAVER - UK Gas'!I463:T463)</f>
        <v>68.11333333333333</v>
      </c>
      <c r="D176" s="7">
        <f t="shared" si="24"/>
        <v>61.454583333333346</v>
      </c>
      <c r="E176" s="5"/>
      <c r="F176" s="7">
        <f>AVERAGE('HAVER - UK Gas'!I463:N463)</f>
        <v>64.185000000000016</v>
      </c>
      <c r="H176" s="7">
        <f>AVERAGE('HAVER - UK Gas'!D463:I463)</f>
        <v>75.883333333333326</v>
      </c>
      <c r="I176" s="7">
        <f>AVERAGE('HAVER - UK Gas'!D463:F463)</f>
        <v>77.303333333333327</v>
      </c>
      <c r="J176" s="7">
        <f>AVERAGE('HAVER - UK Gas'!D463:O463)</f>
        <v>69.886666666666656</v>
      </c>
      <c r="L176" s="7">
        <f t="shared" si="20"/>
        <v>57.399948717948725</v>
      </c>
      <c r="N176" s="7">
        <f t="shared" si="21"/>
        <v>66.425282051282025</v>
      </c>
      <c r="O176" s="7">
        <f t="shared" si="22"/>
        <v>67.687948717948757</v>
      </c>
      <c r="P176" s="7">
        <f t="shared" si="23"/>
        <v>62.908839743589752</v>
      </c>
      <c r="R176" s="7"/>
      <c r="S176" s="7"/>
      <c r="T176" s="7"/>
      <c r="U176" s="7"/>
      <c r="V176" s="7"/>
    </row>
    <row r="177" spans="1:22" x14ac:dyDescent="0.35">
      <c r="A177" s="5">
        <f t="shared" si="17"/>
        <v>43375</v>
      </c>
      <c r="B177" s="5"/>
      <c r="C177" s="7">
        <f>AVERAGE('HAVER - UK Gas'!I464:T464)</f>
        <v>67.86666666666666</v>
      </c>
      <c r="D177" s="7">
        <f t="shared" si="24"/>
        <v>61.454583333333346</v>
      </c>
      <c r="E177" s="5"/>
      <c r="F177" s="7">
        <f>AVERAGE('HAVER - UK Gas'!I464:N464)</f>
        <v>63.935000000000002</v>
      </c>
      <c r="H177" s="7">
        <f>AVERAGE('HAVER - UK Gas'!D464:I464)</f>
        <v>75.086666666666659</v>
      </c>
      <c r="I177" s="7">
        <f>AVERAGE('HAVER - UK Gas'!D464:F464)</f>
        <v>76.403333333333322</v>
      </c>
      <c r="J177" s="7">
        <f>AVERAGE('HAVER - UK Gas'!D464:O464)</f>
        <v>69.381666666666675</v>
      </c>
      <c r="L177" s="7">
        <f t="shared" si="20"/>
        <v>57.399948717948725</v>
      </c>
      <c r="N177" s="7">
        <f t="shared" si="21"/>
        <v>66.425282051282025</v>
      </c>
      <c r="O177" s="7">
        <f t="shared" si="22"/>
        <v>67.687948717948757</v>
      </c>
      <c r="P177" s="7">
        <f t="shared" si="23"/>
        <v>62.908839743589752</v>
      </c>
      <c r="R177" s="7"/>
      <c r="S177" s="7"/>
      <c r="T177" s="7"/>
      <c r="U177" s="7"/>
      <c r="V177" s="7"/>
    </row>
    <row r="178" spans="1:22" x14ac:dyDescent="0.35">
      <c r="A178" s="5">
        <f t="shared" si="17"/>
        <v>43376</v>
      </c>
      <c r="B178" s="5"/>
      <c r="C178" s="7">
        <f>AVERAGE('HAVER - UK Gas'!I465:T465)</f>
        <v>68.25333333333333</v>
      </c>
      <c r="D178" s="7">
        <f t="shared" si="24"/>
        <v>61.454583333333346</v>
      </c>
      <c r="E178" s="5"/>
      <c r="F178" s="7">
        <f>AVERAGE('HAVER - UK Gas'!I465:N465)</f>
        <v>64.214999999999989</v>
      </c>
      <c r="H178" s="7">
        <f>AVERAGE('HAVER - UK Gas'!D465:I465)</f>
        <v>74.930000000000007</v>
      </c>
      <c r="I178" s="7">
        <f>AVERAGE('HAVER - UK Gas'!D465:F465)</f>
        <v>76.126666666666665</v>
      </c>
      <c r="J178" s="7">
        <f>AVERAGE('HAVER - UK Gas'!D465:O465)</f>
        <v>69.454999999999998</v>
      </c>
      <c r="L178" s="7">
        <f t="shared" si="20"/>
        <v>57.399948717948725</v>
      </c>
      <c r="N178" s="7">
        <f t="shared" si="21"/>
        <v>66.425282051282025</v>
      </c>
      <c r="O178" s="7">
        <f t="shared" si="22"/>
        <v>67.687948717948757</v>
      </c>
      <c r="P178" s="7">
        <f t="shared" si="23"/>
        <v>62.908839743589752</v>
      </c>
      <c r="R178" s="7"/>
      <c r="S178" s="7"/>
      <c r="T178" s="7"/>
      <c r="U178" s="7"/>
      <c r="V178" s="7"/>
    </row>
    <row r="179" spans="1:22" x14ac:dyDescent="0.35">
      <c r="A179" s="5">
        <f t="shared" ref="A179:A242" si="25">+A174+7</f>
        <v>43377</v>
      </c>
      <c r="B179" s="5"/>
      <c r="C179" s="7">
        <f>AVERAGE('HAVER - UK Gas'!I466:T466)</f>
        <v>69.225833333333341</v>
      </c>
      <c r="D179" s="7">
        <f t="shared" si="24"/>
        <v>61.454583333333346</v>
      </c>
      <c r="E179" s="5"/>
      <c r="F179" s="7">
        <f>AVERAGE('HAVER - UK Gas'!I466:N466)</f>
        <v>65.228333333333339</v>
      </c>
      <c r="H179" s="7">
        <f>AVERAGE('HAVER - UK Gas'!D466:I466)</f>
        <v>75.583333333333329</v>
      </c>
      <c r="I179" s="7">
        <f>AVERAGE('HAVER - UK Gas'!D466:F466)</f>
        <v>76.733333333333334</v>
      </c>
      <c r="J179" s="7">
        <f>AVERAGE('HAVER - UK Gas'!D466:O466)</f>
        <v>70.313333333333333</v>
      </c>
      <c r="L179" s="7">
        <f t="shared" si="20"/>
        <v>57.399948717948725</v>
      </c>
      <c r="N179" s="7">
        <f t="shared" si="21"/>
        <v>66.425282051282025</v>
      </c>
      <c r="O179" s="7">
        <f t="shared" si="22"/>
        <v>67.687948717948757</v>
      </c>
      <c r="P179" s="7">
        <f t="shared" si="23"/>
        <v>62.908839743589752</v>
      </c>
      <c r="R179" s="7"/>
      <c r="S179" s="7"/>
      <c r="T179" s="7"/>
      <c r="U179" s="7"/>
      <c r="V179" s="7"/>
    </row>
    <row r="180" spans="1:22" x14ac:dyDescent="0.35">
      <c r="A180" s="5">
        <f t="shared" si="25"/>
        <v>43378</v>
      </c>
      <c r="B180" s="5"/>
      <c r="C180" s="7">
        <f>AVERAGE('HAVER - UK Gas'!I467:T467)</f>
        <v>69.459999999999994</v>
      </c>
      <c r="D180" s="7">
        <f t="shared" si="24"/>
        <v>61.454583333333346</v>
      </c>
      <c r="E180" s="5"/>
      <c r="F180" s="7">
        <f>AVERAGE('HAVER - UK Gas'!I467:N467)</f>
        <v>65.518333333333331</v>
      </c>
      <c r="H180" s="7">
        <f>AVERAGE('HAVER - UK Gas'!D467:I467)</f>
        <v>76.361666666666665</v>
      </c>
      <c r="I180" s="7">
        <f>AVERAGE('HAVER - UK Gas'!D467:F467)</f>
        <v>77.603333333333339</v>
      </c>
      <c r="J180" s="7">
        <f>AVERAGE('HAVER - UK Gas'!D467:O467)</f>
        <v>70.838333333333324</v>
      </c>
      <c r="L180" s="7">
        <f t="shared" si="20"/>
        <v>57.399948717948725</v>
      </c>
      <c r="N180" s="7">
        <f t="shared" si="21"/>
        <v>66.425282051282025</v>
      </c>
      <c r="O180" s="7">
        <f t="shared" si="22"/>
        <v>67.687948717948757</v>
      </c>
      <c r="P180" s="7">
        <f t="shared" si="23"/>
        <v>62.908839743589752</v>
      </c>
      <c r="R180" s="7"/>
      <c r="S180" s="7"/>
      <c r="T180" s="7"/>
      <c r="U180" s="7"/>
      <c r="V180" s="7"/>
    </row>
    <row r="181" spans="1:22" x14ac:dyDescent="0.35">
      <c r="A181" s="5">
        <f t="shared" si="25"/>
        <v>43381</v>
      </c>
      <c r="B181" s="5"/>
      <c r="C181" s="7">
        <f>AVERAGE('HAVER - UK Gas'!I468:T468)</f>
        <v>68.075833333333335</v>
      </c>
      <c r="D181" s="7">
        <f t="shared" si="24"/>
        <v>61.454583333333346</v>
      </c>
      <c r="E181" s="5"/>
      <c r="F181" s="7">
        <f>AVERAGE('HAVER - UK Gas'!I468:N468)</f>
        <v>64.10499999999999</v>
      </c>
      <c r="H181" s="7">
        <f>AVERAGE('HAVER - UK Gas'!D468:I468)</f>
        <v>74.429999999999993</v>
      </c>
      <c r="I181" s="7">
        <f>AVERAGE('HAVER - UK Gas'!D468:F468)</f>
        <v>75.52</v>
      </c>
      <c r="J181" s="7">
        <f>AVERAGE('HAVER - UK Gas'!D468:O468)</f>
        <v>69.173333333333332</v>
      </c>
      <c r="L181" s="7">
        <f t="shared" si="20"/>
        <v>57.399948717948725</v>
      </c>
      <c r="N181" s="7">
        <f t="shared" si="21"/>
        <v>66.425282051282025</v>
      </c>
      <c r="O181" s="7">
        <f t="shared" si="22"/>
        <v>67.687948717948757</v>
      </c>
      <c r="P181" s="7">
        <f t="shared" si="23"/>
        <v>62.908839743589752</v>
      </c>
      <c r="R181" s="7"/>
      <c r="S181" s="7"/>
      <c r="T181" s="7"/>
      <c r="U181" s="7"/>
      <c r="V181" s="7"/>
    </row>
    <row r="182" spans="1:22" x14ac:dyDescent="0.35">
      <c r="A182" s="5">
        <f t="shared" si="25"/>
        <v>43382</v>
      </c>
      <c r="B182" s="5"/>
      <c r="C182" s="7">
        <f>AVERAGE('HAVER - UK Gas'!I469:T469)</f>
        <v>66.836666666666659</v>
      </c>
      <c r="D182" s="7">
        <f t="shared" si="24"/>
        <v>61.454583333333346</v>
      </c>
      <c r="E182" s="5"/>
      <c r="F182" s="7">
        <f>AVERAGE('HAVER - UK Gas'!I469:N469)</f>
        <v>62.766666666666673</v>
      </c>
      <c r="H182" s="7">
        <f>AVERAGE('HAVER - UK Gas'!D469:I469)</f>
        <v>73.273333333333341</v>
      </c>
      <c r="I182" s="7">
        <f>AVERAGE('HAVER - UK Gas'!D469:F469)</f>
        <v>74.42</v>
      </c>
      <c r="J182" s="7">
        <f>AVERAGE('HAVER - UK Gas'!D469:O469)</f>
        <v>67.939166666666665</v>
      </c>
      <c r="L182" s="7">
        <f t="shared" si="20"/>
        <v>57.399948717948725</v>
      </c>
      <c r="N182" s="7">
        <f t="shared" si="21"/>
        <v>66.425282051282025</v>
      </c>
      <c r="O182" s="7">
        <f t="shared" si="22"/>
        <v>67.687948717948757</v>
      </c>
      <c r="P182" s="7">
        <f t="shared" si="23"/>
        <v>62.908839743589752</v>
      </c>
      <c r="R182" s="7"/>
      <c r="S182" s="7"/>
      <c r="T182" s="7"/>
      <c r="U182" s="7"/>
      <c r="V182" s="7"/>
    </row>
    <row r="183" spans="1:22" x14ac:dyDescent="0.35">
      <c r="A183" s="5">
        <f t="shared" si="25"/>
        <v>43383</v>
      </c>
      <c r="B183" s="5"/>
      <c r="C183" s="7">
        <f>AVERAGE('HAVER - UK Gas'!I470:T470)</f>
        <v>65.119166666666672</v>
      </c>
      <c r="D183" s="7">
        <f t="shared" si="24"/>
        <v>61.454583333333346</v>
      </c>
      <c r="E183" s="5"/>
      <c r="F183" s="7">
        <f>AVERAGE('HAVER - UK Gas'!I470:N470)</f>
        <v>60.966666666666669</v>
      </c>
      <c r="H183" s="7">
        <f>AVERAGE('HAVER - UK Gas'!D470:I470)</f>
        <v>71.38666666666667</v>
      </c>
      <c r="I183" s="7">
        <f>AVERAGE('HAVER - UK Gas'!D470:F470)</f>
        <v>72.546666666666667</v>
      </c>
      <c r="J183" s="7">
        <f>AVERAGE('HAVER - UK Gas'!D470:O470)</f>
        <v>66.102499999999992</v>
      </c>
      <c r="L183" s="7">
        <f t="shared" si="20"/>
        <v>57.399948717948725</v>
      </c>
      <c r="N183" s="7">
        <f t="shared" si="21"/>
        <v>66.425282051282025</v>
      </c>
      <c r="O183" s="7">
        <f t="shared" si="22"/>
        <v>67.687948717948757</v>
      </c>
      <c r="P183" s="7">
        <f t="shared" si="23"/>
        <v>62.908839743589752</v>
      </c>
      <c r="R183" s="7"/>
      <c r="S183" s="7"/>
      <c r="T183" s="7"/>
      <c r="U183" s="7"/>
      <c r="V183" s="7"/>
    </row>
    <row r="184" spans="1:22" x14ac:dyDescent="0.35">
      <c r="A184" s="5">
        <f t="shared" si="25"/>
        <v>43384</v>
      </c>
      <c r="B184" s="5"/>
      <c r="C184" s="7">
        <f>AVERAGE('HAVER - UK Gas'!I471:T471)</f>
        <v>63.757500000000014</v>
      </c>
      <c r="D184" s="7">
        <f t="shared" si="24"/>
        <v>61.454583333333346</v>
      </c>
      <c r="E184" s="5"/>
      <c r="F184" s="7">
        <f>AVERAGE('HAVER - UK Gas'!I471:N471)</f>
        <v>59.706666666666671</v>
      </c>
      <c r="H184" s="7">
        <f>AVERAGE('HAVER - UK Gas'!D471:I471)</f>
        <v>70.071666666666673</v>
      </c>
      <c r="I184" s="7">
        <f>AVERAGE('HAVER - UK Gas'!D471:F471)</f>
        <v>71.260000000000005</v>
      </c>
      <c r="J184" s="7">
        <f>AVERAGE('HAVER - UK Gas'!D471:O471)</f>
        <v>64.804999999999993</v>
      </c>
      <c r="L184" s="7">
        <f t="shared" si="20"/>
        <v>57.399948717948725</v>
      </c>
      <c r="N184" s="7">
        <f t="shared" si="21"/>
        <v>66.425282051282025</v>
      </c>
      <c r="O184" s="7">
        <f t="shared" si="22"/>
        <v>67.687948717948757</v>
      </c>
      <c r="P184" s="7">
        <f t="shared" si="23"/>
        <v>62.908839743589752</v>
      </c>
      <c r="R184" s="7"/>
      <c r="S184" s="7"/>
      <c r="T184" s="7"/>
      <c r="U184" s="7"/>
      <c r="V184" s="7"/>
    </row>
    <row r="185" spans="1:22" x14ac:dyDescent="0.35">
      <c r="A185" s="5">
        <f t="shared" si="25"/>
        <v>43385</v>
      </c>
      <c r="B185" s="5"/>
      <c r="C185" s="7">
        <f>AVERAGE('HAVER - UK Gas'!I472:T472)</f>
        <v>65.67583333333333</v>
      </c>
      <c r="D185" s="7">
        <f t="shared" si="24"/>
        <v>61.454583333333346</v>
      </c>
      <c r="E185" s="5"/>
      <c r="F185" s="7">
        <f>AVERAGE('HAVER - UK Gas'!I472:N472)</f>
        <v>61.569999999999993</v>
      </c>
      <c r="H185" s="7">
        <f>AVERAGE('HAVER - UK Gas'!D472:I472)</f>
        <v>72.658333333333331</v>
      </c>
      <c r="I185" s="7">
        <f>AVERAGE('HAVER - UK Gas'!D472:F472)</f>
        <v>74.09666666666665</v>
      </c>
      <c r="J185" s="7">
        <f>AVERAGE('HAVER - UK Gas'!D472:O472)</f>
        <v>67.022499999999994</v>
      </c>
      <c r="L185" s="7">
        <f t="shared" si="20"/>
        <v>57.399948717948725</v>
      </c>
      <c r="N185" s="7">
        <f t="shared" si="21"/>
        <v>66.425282051282025</v>
      </c>
      <c r="O185" s="7">
        <f t="shared" si="22"/>
        <v>67.687948717948757</v>
      </c>
      <c r="P185" s="7">
        <f t="shared" si="23"/>
        <v>62.908839743589752</v>
      </c>
      <c r="R185" s="7"/>
      <c r="S185" s="7"/>
      <c r="T185" s="7"/>
      <c r="U185" s="7"/>
      <c r="V185" s="7"/>
    </row>
    <row r="186" spans="1:22" x14ac:dyDescent="0.35">
      <c r="A186" s="5">
        <f t="shared" si="25"/>
        <v>43388</v>
      </c>
      <c r="B186" s="5"/>
      <c r="C186" s="7">
        <f>AVERAGE('HAVER - UK Gas'!I473:T473)</f>
        <v>65.875833333333333</v>
      </c>
      <c r="D186" s="7">
        <f t="shared" si="24"/>
        <v>61.454583333333346</v>
      </c>
      <c r="E186" s="5"/>
      <c r="F186" s="7">
        <f>AVERAGE('HAVER - UK Gas'!I473:N473)</f>
        <v>61.81</v>
      </c>
      <c r="H186" s="7">
        <f>AVERAGE('HAVER - UK Gas'!D473:I473)</f>
        <v>72.751666666666665</v>
      </c>
      <c r="I186" s="7">
        <f>AVERAGE('HAVER - UK Gas'!D473:F473)</f>
        <v>74.083333333333329</v>
      </c>
      <c r="J186" s="7">
        <f>AVERAGE('HAVER - UK Gas'!D473:O473)</f>
        <v>67.179999999999993</v>
      </c>
      <c r="L186" s="7">
        <f t="shared" si="20"/>
        <v>57.399948717948725</v>
      </c>
      <c r="N186" s="7">
        <f t="shared" si="21"/>
        <v>66.425282051282025</v>
      </c>
      <c r="O186" s="7">
        <f t="shared" si="22"/>
        <v>67.687948717948757</v>
      </c>
      <c r="P186" s="7">
        <f t="shared" si="23"/>
        <v>62.908839743589752</v>
      </c>
      <c r="R186" s="7"/>
      <c r="S186" s="7"/>
      <c r="T186" s="7"/>
      <c r="U186" s="7"/>
      <c r="V186" s="7"/>
    </row>
    <row r="187" spans="1:22" x14ac:dyDescent="0.35">
      <c r="A187" s="5">
        <f t="shared" si="25"/>
        <v>43389</v>
      </c>
      <c r="B187" s="5"/>
      <c r="C187" s="7">
        <f>AVERAGE('HAVER - UK Gas'!I474:T474)</f>
        <v>65.05083333333333</v>
      </c>
      <c r="D187" s="7">
        <f t="shared" si="24"/>
        <v>61.454583333333346</v>
      </c>
      <c r="E187" s="5"/>
      <c r="F187" s="7">
        <f>AVERAGE('HAVER - UK Gas'!I474:N474)</f>
        <v>61.085000000000001</v>
      </c>
      <c r="H187" s="7">
        <f>AVERAGE('HAVER - UK Gas'!D474:I474)</f>
        <v>71.641666666666666</v>
      </c>
      <c r="I187" s="7">
        <f>AVERAGE('HAVER - UK Gas'!D474:F474)</f>
        <v>72.826666666666668</v>
      </c>
      <c r="J187" s="7">
        <f>AVERAGE('HAVER - UK Gas'!D474:O474)</f>
        <v>66.283333333333331</v>
      </c>
      <c r="L187" s="7">
        <f t="shared" si="20"/>
        <v>57.399948717948725</v>
      </c>
      <c r="N187" s="7">
        <f t="shared" si="21"/>
        <v>66.425282051282025</v>
      </c>
      <c r="O187" s="7">
        <f t="shared" si="22"/>
        <v>67.687948717948757</v>
      </c>
      <c r="P187" s="7">
        <f t="shared" si="23"/>
        <v>62.908839743589752</v>
      </c>
      <c r="R187" s="7"/>
      <c r="S187" s="7"/>
      <c r="T187" s="7"/>
      <c r="U187" s="7"/>
      <c r="V187" s="7"/>
    </row>
    <row r="188" spans="1:22" x14ac:dyDescent="0.35">
      <c r="A188" s="5">
        <f t="shared" si="25"/>
        <v>43390</v>
      </c>
      <c r="B188" s="5"/>
      <c r="C188" s="7">
        <f>AVERAGE('HAVER - UK Gas'!I475:T475)</f>
        <v>64.151666666666671</v>
      </c>
      <c r="D188" s="7">
        <f t="shared" si="24"/>
        <v>61.454583333333346</v>
      </c>
      <c r="E188" s="5"/>
      <c r="F188" s="7">
        <f>AVERAGE('HAVER - UK Gas'!I475:N475)</f>
        <v>60.216666666666676</v>
      </c>
      <c r="H188" s="7">
        <f>AVERAGE('HAVER - UK Gas'!D475:I475)</f>
        <v>70.731666666666655</v>
      </c>
      <c r="I188" s="7">
        <f>AVERAGE('HAVER - UK Gas'!D475:F475)</f>
        <v>71.963333333333324</v>
      </c>
      <c r="J188" s="7">
        <f>AVERAGE('HAVER - UK Gas'!D475:O475)</f>
        <v>65.398333333333326</v>
      </c>
      <c r="L188" s="7">
        <f t="shared" si="20"/>
        <v>57.399948717948725</v>
      </c>
      <c r="N188" s="7">
        <f t="shared" si="21"/>
        <v>66.425282051282025</v>
      </c>
      <c r="O188" s="7">
        <f t="shared" si="22"/>
        <v>67.687948717948757</v>
      </c>
      <c r="P188" s="7">
        <f t="shared" si="23"/>
        <v>62.908839743589752</v>
      </c>
      <c r="R188" s="7"/>
      <c r="S188" s="7"/>
      <c r="T188" s="7"/>
      <c r="U188" s="7"/>
      <c r="V188" s="7"/>
    </row>
    <row r="189" spans="1:22" x14ac:dyDescent="0.35">
      <c r="A189" s="5">
        <f t="shared" si="25"/>
        <v>43391</v>
      </c>
      <c r="B189" s="5"/>
      <c r="C189" s="7">
        <f>AVERAGE('HAVER - UK Gas'!I476:T476)</f>
        <v>64.108333333333334</v>
      </c>
      <c r="D189" s="7">
        <f t="shared" si="24"/>
        <v>61.454583333333346</v>
      </c>
      <c r="E189" s="5"/>
      <c r="F189" s="7">
        <f>AVERAGE('HAVER - UK Gas'!I476:N476)</f>
        <v>60.180000000000007</v>
      </c>
      <c r="H189" s="7">
        <f>AVERAGE('HAVER - UK Gas'!D476:I476)</f>
        <v>71.088333333333324</v>
      </c>
      <c r="I189" s="7">
        <f>AVERAGE('HAVER - UK Gas'!D476:F476)</f>
        <v>72.34666666666665</v>
      </c>
      <c r="J189" s="7">
        <f>AVERAGE('HAVER - UK Gas'!D476:O476)</f>
        <v>65.543333333333337</v>
      </c>
      <c r="L189" s="7">
        <f t="shared" si="20"/>
        <v>57.399948717948725</v>
      </c>
      <c r="N189" s="7">
        <f t="shared" si="21"/>
        <v>66.425282051282025</v>
      </c>
      <c r="O189" s="7">
        <f t="shared" si="22"/>
        <v>67.687948717948757</v>
      </c>
      <c r="P189" s="7">
        <f t="shared" si="23"/>
        <v>62.908839743589752</v>
      </c>
      <c r="R189" s="7"/>
      <c r="S189" s="7"/>
      <c r="T189" s="7"/>
      <c r="U189" s="7"/>
      <c r="V189" s="7"/>
    </row>
    <row r="190" spans="1:22" x14ac:dyDescent="0.35">
      <c r="A190" s="5">
        <f t="shared" si="25"/>
        <v>43392</v>
      </c>
      <c r="B190" s="5"/>
      <c r="C190" s="7">
        <f>AVERAGE('HAVER - UK Gas'!I477:T477)</f>
        <v>66.002500000000012</v>
      </c>
      <c r="D190" s="7">
        <f t="shared" si="24"/>
        <v>61.454583333333346</v>
      </c>
      <c r="E190" s="5"/>
      <c r="F190" s="7">
        <f>AVERAGE('HAVER - UK Gas'!I477:N477)</f>
        <v>62.07833333333334</v>
      </c>
      <c r="H190" s="7">
        <f>AVERAGE('HAVER - UK Gas'!D477:I477)</f>
        <v>73.11333333333333</v>
      </c>
      <c r="I190" s="7">
        <f>AVERAGE('HAVER - UK Gas'!D477:F477)</f>
        <v>74.466666666666669</v>
      </c>
      <c r="J190" s="7">
        <f>AVERAGE('HAVER - UK Gas'!D477:O477)</f>
        <v>67.523333333333326</v>
      </c>
      <c r="L190" s="7">
        <f t="shared" si="20"/>
        <v>57.399948717948725</v>
      </c>
      <c r="N190" s="7">
        <f t="shared" si="21"/>
        <v>66.425282051282025</v>
      </c>
      <c r="O190" s="7">
        <f t="shared" si="22"/>
        <v>67.687948717948757</v>
      </c>
      <c r="P190" s="7">
        <f t="shared" si="23"/>
        <v>62.908839743589752</v>
      </c>
      <c r="R190" s="7"/>
      <c r="S190" s="7"/>
      <c r="T190" s="7"/>
      <c r="U190" s="7"/>
      <c r="V190" s="7"/>
    </row>
    <row r="191" spans="1:22" x14ac:dyDescent="0.35">
      <c r="A191" s="5">
        <f t="shared" si="25"/>
        <v>43395</v>
      </c>
      <c r="B191" s="5"/>
      <c r="C191" s="7">
        <f>AVERAGE('HAVER - UK Gas'!I478:T478)</f>
        <v>65.402500000000018</v>
      </c>
      <c r="D191" s="7">
        <f t="shared" si="24"/>
        <v>61.454583333333346</v>
      </c>
      <c r="E191" s="5"/>
      <c r="F191" s="7">
        <f>AVERAGE('HAVER - UK Gas'!I478:N478)</f>
        <v>61.488333333333344</v>
      </c>
      <c r="H191" s="7">
        <f>AVERAGE('HAVER - UK Gas'!D478:I478)</f>
        <v>71.63666666666667</v>
      </c>
      <c r="I191" s="7">
        <f>AVERAGE('HAVER - UK Gas'!D478:F478)</f>
        <v>72.736666666666665</v>
      </c>
      <c r="J191" s="7">
        <f>AVERAGE('HAVER - UK Gas'!D478:O478)</f>
        <v>66.489999999999995</v>
      </c>
      <c r="L191" s="7">
        <f t="shared" si="20"/>
        <v>57.399948717948725</v>
      </c>
      <c r="N191" s="7">
        <f t="shared" si="21"/>
        <v>66.425282051282025</v>
      </c>
      <c r="O191" s="7">
        <f t="shared" si="22"/>
        <v>67.687948717948757</v>
      </c>
      <c r="P191" s="7">
        <f t="shared" si="23"/>
        <v>62.908839743589752</v>
      </c>
      <c r="R191" s="7"/>
      <c r="S191" s="7"/>
      <c r="T191" s="7"/>
      <c r="U191" s="7"/>
      <c r="V191" s="7"/>
    </row>
    <row r="192" spans="1:22" x14ac:dyDescent="0.35">
      <c r="A192" s="5">
        <f t="shared" si="25"/>
        <v>43396</v>
      </c>
      <c r="B192" s="5"/>
      <c r="C192" s="7">
        <f>AVERAGE('HAVER - UK Gas'!I479:T479)</f>
        <v>64.962499999999991</v>
      </c>
      <c r="D192" s="7">
        <f t="shared" si="24"/>
        <v>61.454583333333346</v>
      </c>
      <c r="E192" s="5"/>
      <c r="F192" s="7">
        <f>AVERAGE('HAVER - UK Gas'!I479:N479)</f>
        <v>60.908333333333331</v>
      </c>
      <c r="H192" s="7">
        <f>AVERAGE('HAVER - UK Gas'!D479:I479)</f>
        <v>70.526666666666657</v>
      </c>
      <c r="I192" s="7">
        <f>AVERAGE('HAVER - UK Gas'!D479:F479)</f>
        <v>71.476666666666674</v>
      </c>
      <c r="J192" s="7">
        <f>AVERAGE('HAVER - UK Gas'!D479:O479)</f>
        <v>65.658333333333317</v>
      </c>
      <c r="L192" s="7">
        <f t="shared" si="20"/>
        <v>57.399948717948725</v>
      </c>
      <c r="N192" s="7">
        <f t="shared" si="21"/>
        <v>66.425282051282025</v>
      </c>
      <c r="O192" s="7">
        <f t="shared" si="22"/>
        <v>67.687948717948757</v>
      </c>
      <c r="P192" s="7">
        <f t="shared" si="23"/>
        <v>62.908839743589752</v>
      </c>
      <c r="R192" s="7"/>
      <c r="S192" s="7"/>
      <c r="T192" s="7"/>
      <c r="U192" s="7"/>
      <c r="V192" s="7"/>
    </row>
    <row r="193" spans="1:22" x14ac:dyDescent="0.35">
      <c r="A193" s="5">
        <f t="shared" si="25"/>
        <v>43397</v>
      </c>
      <c r="B193" s="5"/>
      <c r="C193" s="7">
        <f>AVERAGE('HAVER - UK Gas'!I480:T480)</f>
        <v>64.489999999999995</v>
      </c>
      <c r="D193" s="7">
        <f t="shared" si="24"/>
        <v>61.454583333333346</v>
      </c>
      <c r="E193" s="5"/>
      <c r="F193" s="7">
        <f>AVERAGE('HAVER - UK Gas'!I480:N480)</f>
        <v>60.359999999999992</v>
      </c>
      <c r="H193" s="7">
        <f>AVERAGE('HAVER - UK Gas'!D480:I480)</f>
        <v>69.793333333333337</v>
      </c>
      <c r="I193" s="7">
        <f>AVERAGE('HAVER - UK Gas'!D480:F480)</f>
        <v>70.61333333333333</v>
      </c>
      <c r="J193" s="7">
        <f>AVERAGE('HAVER - UK Gas'!D480:O480)</f>
        <v>65.021666666666661</v>
      </c>
      <c r="L193" s="7">
        <f t="shared" si="20"/>
        <v>57.399948717948725</v>
      </c>
      <c r="N193" s="7">
        <f t="shared" si="21"/>
        <v>66.425282051282025</v>
      </c>
      <c r="O193" s="7">
        <f t="shared" si="22"/>
        <v>67.687948717948757</v>
      </c>
      <c r="P193" s="7">
        <f t="shared" si="23"/>
        <v>62.908839743589752</v>
      </c>
      <c r="R193" s="7"/>
      <c r="S193" s="7"/>
      <c r="T193" s="7"/>
      <c r="U193" s="7"/>
      <c r="V193" s="7"/>
    </row>
    <row r="194" spans="1:22" x14ac:dyDescent="0.35">
      <c r="A194" s="5">
        <f t="shared" si="25"/>
        <v>43398</v>
      </c>
      <c r="B194" s="5"/>
      <c r="C194" s="7">
        <f>AVERAGE('HAVER - UK Gas'!I481:T481)</f>
        <v>64.560833333333335</v>
      </c>
      <c r="D194" s="7">
        <f t="shared" si="24"/>
        <v>61.454583333333346</v>
      </c>
      <c r="E194" s="5"/>
      <c r="F194" s="7">
        <f>AVERAGE('HAVER - UK Gas'!I481:N481)</f>
        <v>60.416666666666664</v>
      </c>
      <c r="H194" s="7">
        <f>AVERAGE('HAVER - UK Gas'!D481:I481)</f>
        <v>69.393333333333331</v>
      </c>
      <c r="I194" s="7">
        <f>AVERAGE('HAVER - UK Gas'!D481:F481)</f>
        <v>70.126666666666665</v>
      </c>
      <c r="J194" s="7">
        <f>AVERAGE('HAVER - UK Gas'!D481:O481)</f>
        <v>64.872500000000002</v>
      </c>
      <c r="L194" s="7">
        <f t="shared" si="20"/>
        <v>57.399948717948725</v>
      </c>
      <c r="N194" s="7">
        <f t="shared" si="21"/>
        <v>66.425282051282025</v>
      </c>
      <c r="O194" s="7">
        <f t="shared" si="22"/>
        <v>67.687948717948757</v>
      </c>
      <c r="P194" s="7">
        <f t="shared" si="23"/>
        <v>62.908839743589752</v>
      </c>
      <c r="R194" s="7"/>
      <c r="S194" s="7"/>
      <c r="T194" s="7"/>
      <c r="U194" s="7"/>
      <c r="V194" s="7"/>
    </row>
    <row r="195" spans="1:22" x14ac:dyDescent="0.35">
      <c r="A195" s="5">
        <f t="shared" si="25"/>
        <v>43399</v>
      </c>
      <c r="B195" s="5"/>
      <c r="C195" s="7">
        <f>AVERAGE('HAVER - UK Gas'!I482:T482)</f>
        <v>62.951666666666661</v>
      </c>
      <c r="D195" s="7">
        <f t="shared" si="24"/>
        <v>61.454583333333346</v>
      </c>
      <c r="E195" s="5"/>
      <c r="F195" s="7">
        <f>AVERAGE('HAVER - UK Gas'!I482:N482)</f>
        <v>58.666666666666664</v>
      </c>
      <c r="H195" s="7">
        <f>AVERAGE('HAVER - UK Gas'!D482:I482)</f>
        <v>67.641666666666666</v>
      </c>
      <c r="I195" s="7">
        <f>AVERAGE('HAVER - UK Gas'!D482:F482)</f>
        <v>68.290000000000006</v>
      </c>
      <c r="J195" s="7">
        <f>AVERAGE('HAVER - UK Gas'!D482:O482)</f>
        <v>63.134166666666658</v>
      </c>
      <c r="L195" s="7">
        <f t="shared" si="20"/>
        <v>57.399948717948725</v>
      </c>
      <c r="N195" s="7">
        <f t="shared" si="21"/>
        <v>66.425282051282025</v>
      </c>
      <c r="O195" s="7">
        <f t="shared" si="22"/>
        <v>67.687948717948757</v>
      </c>
      <c r="P195" s="7">
        <f t="shared" si="23"/>
        <v>62.908839743589752</v>
      </c>
      <c r="R195" s="7"/>
      <c r="S195" s="7"/>
      <c r="T195" s="7"/>
      <c r="U195" s="7"/>
      <c r="V195" s="7"/>
    </row>
    <row r="196" spans="1:22" x14ac:dyDescent="0.35">
      <c r="A196" s="5">
        <f t="shared" si="25"/>
        <v>43402</v>
      </c>
      <c r="B196" s="5"/>
      <c r="C196" s="7">
        <f>AVERAGE('HAVER - UK Gas'!I483:T483)</f>
        <v>63.638333333333328</v>
      </c>
      <c r="D196" s="7">
        <f t="shared" si="24"/>
        <v>61.454583333333346</v>
      </c>
      <c r="E196" s="5"/>
      <c r="F196" s="7">
        <f>AVERAGE('HAVER - UK Gas'!I483:N483)</f>
        <v>59.51</v>
      </c>
      <c r="H196" s="7">
        <f>AVERAGE('HAVER - UK Gas'!D483:I483)</f>
        <v>68.961666666666673</v>
      </c>
      <c r="I196" s="7">
        <f>AVERAGE('HAVER - UK Gas'!D483:F483)</f>
        <v>69.850000000000009</v>
      </c>
      <c r="J196" s="7">
        <f>AVERAGE('HAVER - UK Gas'!D483:O483)</f>
        <v>64.186666666666667</v>
      </c>
      <c r="L196" s="7">
        <f t="shared" si="20"/>
        <v>57.399948717948725</v>
      </c>
      <c r="N196" s="7">
        <f t="shared" si="21"/>
        <v>66.425282051282025</v>
      </c>
      <c r="O196" s="7">
        <f t="shared" si="22"/>
        <v>67.687948717948757</v>
      </c>
      <c r="P196" s="7">
        <f t="shared" si="23"/>
        <v>62.908839743589752</v>
      </c>
      <c r="R196" s="7"/>
      <c r="S196" s="7"/>
      <c r="T196" s="7"/>
      <c r="U196" s="7"/>
      <c r="V196" s="7"/>
    </row>
    <row r="197" spans="1:22" x14ac:dyDescent="0.35">
      <c r="A197" s="5">
        <f t="shared" si="25"/>
        <v>43403</v>
      </c>
      <c r="B197" s="5"/>
      <c r="C197" s="7">
        <f>AVERAGE('HAVER - UK Gas'!I484:T484)</f>
        <v>62.636666666666677</v>
      </c>
      <c r="D197" s="7">
        <f t="shared" ref="D197:D228" si="26">AVERAGE(C$133:C$236,C$238:C$241,C$243:C$264)</f>
        <v>61.454583333333346</v>
      </c>
      <c r="E197" s="5"/>
      <c r="F197" s="7">
        <f>AVERAGE('HAVER - UK Gas'!I484:N484)</f>
        <v>58.406666666666673</v>
      </c>
      <c r="H197" s="7">
        <f>AVERAGE('HAVER - UK Gas'!D484:I484)</f>
        <v>67.063333333333333</v>
      </c>
      <c r="I197" s="7">
        <f>AVERAGE('HAVER - UK Gas'!D484:F484)</f>
        <v>67.646666666666661</v>
      </c>
      <c r="J197" s="7">
        <f>AVERAGE('HAVER - UK Gas'!D484:O484)</f>
        <v>62.719166666666666</v>
      </c>
      <c r="L197" s="7">
        <f t="shared" si="20"/>
        <v>57.399948717948725</v>
      </c>
      <c r="N197" s="7">
        <f t="shared" si="21"/>
        <v>66.425282051282025</v>
      </c>
      <c r="O197" s="7">
        <f t="shared" si="22"/>
        <v>67.687948717948757</v>
      </c>
      <c r="P197" s="7">
        <f t="shared" si="23"/>
        <v>62.908839743589752</v>
      </c>
      <c r="R197" s="7"/>
      <c r="S197" s="7"/>
      <c r="T197" s="7"/>
      <c r="U197" s="7"/>
      <c r="V197" s="7"/>
    </row>
    <row r="198" spans="1:22" x14ac:dyDescent="0.35">
      <c r="A198" s="5">
        <f t="shared" si="25"/>
        <v>43404</v>
      </c>
      <c r="B198" s="5"/>
      <c r="C198" s="7">
        <f>AVERAGE('HAVER - UK Gas'!I485:T485)</f>
        <v>61.775833333333338</v>
      </c>
      <c r="D198" s="7">
        <f t="shared" si="26"/>
        <v>61.454583333333346</v>
      </c>
      <c r="E198" s="5"/>
      <c r="F198" s="7">
        <f>AVERAGE('HAVER - UK Gas'!I485:N485)</f>
        <v>57.836666666666673</v>
      </c>
      <c r="H198" s="7">
        <f>AVERAGE('HAVER - UK Gas'!D485:I485)</f>
        <v>65.553333333333327</v>
      </c>
      <c r="I198" s="7">
        <f>AVERAGE('HAVER - UK Gas'!D485:F485)</f>
        <v>68.88333333333334</v>
      </c>
      <c r="J198" s="7">
        <f>AVERAGE('HAVER - UK Gas'!D485:O485)</f>
        <v>62.192499999999995</v>
      </c>
      <c r="L198" s="7">
        <f t="shared" ref="L198:L261" si="27">AVERAGE(F$133:F$236,F$238:F$241,F$243:F$264)</f>
        <v>57.399948717948725</v>
      </c>
      <c r="N198" s="7">
        <f t="shared" ref="N198:N261" si="28">AVERAGE(H$133:H$236,H$238:H$241,H$243:H$264)</f>
        <v>66.425282051282025</v>
      </c>
      <c r="O198" s="7">
        <f t="shared" ref="O198:O261" si="29">AVERAGE(I$133:I$236,I$238:I$241,I$243:I$264)</f>
        <v>67.687948717948757</v>
      </c>
      <c r="P198" s="7">
        <f t="shared" ref="P198:P261" si="30">AVERAGE(J$133:J$236,J$238:J$241,J$243:J$264)</f>
        <v>62.908839743589752</v>
      </c>
      <c r="R198" s="7"/>
      <c r="S198" s="7"/>
      <c r="T198" s="7"/>
      <c r="U198" s="7"/>
      <c r="V198" s="7"/>
    </row>
    <row r="199" spans="1:22" x14ac:dyDescent="0.35">
      <c r="A199" s="5">
        <f t="shared" si="25"/>
        <v>43405</v>
      </c>
      <c r="B199" s="5"/>
      <c r="C199" s="7">
        <f>AVERAGE('HAVER - UK Gas'!H486:S486)</f>
        <v>59.79</v>
      </c>
      <c r="D199" s="7">
        <f t="shared" si="26"/>
        <v>61.454583333333346</v>
      </c>
      <c r="E199" s="5"/>
      <c r="F199" s="7">
        <f>AVERAGE('HAVER - UK Gas'!H486:M486)</f>
        <v>55.511666666666663</v>
      </c>
      <c r="H199" s="7">
        <f>AVERAGE('HAVER - UK Gas'!D486:I486)</f>
        <v>63.264999999999993</v>
      </c>
      <c r="I199" s="7">
        <f>AVERAGE('HAVER - UK Gas'!D486:F486)</f>
        <v>66.603333333333339</v>
      </c>
      <c r="J199" s="7">
        <f>AVERAGE('HAVER - UK Gas'!D486:O486)</f>
        <v>59.888333333333328</v>
      </c>
      <c r="L199" s="7">
        <f t="shared" si="27"/>
        <v>57.399948717948725</v>
      </c>
      <c r="N199" s="7">
        <f t="shared" si="28"/>
        <v>66.425282051282025</v>
      </c>
      <c r="O199" s="7">
        <f t="shared" si="29"/>
        <v>67.687948717948757</v>
      </c>
      <c r="P199" s="7">
        <f t="shared" si="30"/>
        <v>62.908839743589752</v>
      </c>
      <c r="R199" s="7"/>
      <c r="S199" s="7"/>
      <c r="T199" s="7"/>
      <c r="U199" s="7"/>
      <c r="V199" s="7"/>
    </row>
    <row r="200" spans="1:22" x14ac:dyDescent="0.35">
      <c r="A200" s="5">
        <f t="shared" si="25"/>
        <v>43406</v>
      </c>
      <c r="B200" s="5"/>
      <c r="C200" s="7">
        <f>AVERAGE('HAVER - UK Gas'!H487:S487)</f>
        <v>60.639999999999986</v>
      </c>
      <c r="D200" s="7">
        <f t="shared" si="26"/>
        <v>61.454583333333346</v>
      </c>
      <c r="E200" s="5"/>
      <c r="F200" s="7">
        <f>AVERAGE('HAVER - UK Gas'!H487:M487)</f>
        <v>56.353333333333332</v>
      </c>
      <c r="H200" s="7">
        <f>AVERAGE('HAVER - UK Gas'!D487:I487)</f>
        <v>64.688333333333333</v>
      </c>
      <c r="I200" s="7">
        <f>AVERAGE('HAVER - UK Gas'!D487:F487)</f>
        <v>68.260000000000005</v>
      </c>
      <c r="J200" s="7">
        <f>AVERAGE('HAVER - UK Gas'!D487:O487)</f>
        <v>60.997499999999995</v>
      </c>
      <c r="L200" s="7">
        <f t="shared" si="27"/>
        <v>57.399948717948725</v>
      </c>
      <c r="N200" s="7">
        <f t="shared" si="28"/>
        <v>66.425282051282025</v>
      </c>
      <c r="O200" s="7">
        <f t="shared" si="29"/>
        <v>67.687948717948757</v>
      </c>
      <c r="P200" s="7">
        <f t="shared" si="30"/>
        <v>62.908839743589752</v>
      </c>
      <c r="R200" s="7"/>
      <c r="S200" s="7"/>
      <c r="T200" s="7"/>
      <c r="U200" s="7"/>
      <c r="V200" s="7"/>
    </row>
    <row r="201" spans="1:22" x14ac:dyDescent="0.35">
      <c r="A201" s="5">
        <f t="shared" si="25"/>
        <v>43409</v>
      </c>
      <c r="B201" s="5"/>
      <c r="C201" s="7">
        <f>AVERAGE('HAVER - UK Gas'!H488:S488)</f>
        <v>60.019166666666656</v>
      </c>
      <c r="D201" s="7">
        <f t="shared" si="26"/>
        <v>61.454583333333346</v>
      </c>
      <c r="E201" s="5"/>
      <c r="F201" s="7">
        <f>AVERAGE('HAVER - UK Gas'!H488:M488)</f>
        <v>55.731666666666662</v>
      </c>
      <c r="H201" s="7">
        <f>AVERAGE('HAVER - UK Gas'!D488:I488)</f>
        <v>63.383333333333333</v>
      </c>
      <c r="I201" s="7">
        <f>AVERAGE('HAVER - UK Gas'!D488:F488)</f>
        <v>66.576666666666654</v>
      </c>
      <c r="J201" s="7">
        <f>AVERAGE('HAVER - UK Gas'!D488:O488)</f>
        <v>60.038333333333334</v>
      </c>
      <c r="L201" s="7">
        <f t="shared" si="27"/>
        <v>57.399948717948725</v>
      </c>
      <c r="N201" s="7">
        <f t="shared" si="28"/>
        <v>66.425282051282025</v>
      </c>
      <c r="O201" s="7">
        <f t="shared" si="29"/>
        <v>67.687948717948757</v>
      </c>
      <c r="P201" s="7">
        <f t="shared" si="30"/>
        <v>62.908839743589752</v>
      </c>
      <c r="R201" s="7"/>
      <c r="S201" s="7"/>
      <c r="T201" s="7"/>
      <c r="U201" s="7"/>
      <c r="V201" s="7"/>
    </row>
    <row r="202" spans="1:22" x14ac:dyDescent="0.35">
      <c r="A202" s="5">
        <f t="shared" si="25"/>
        <v>43410</v>
      </c>
      <c r="B202" s="5"/>
      <c r="C202" s="7">
        <f>AVERAGE('HAVER - UK Gas'!H489:S489)</f>
        <v>60.060833333333335</v>
      </c>
      <c r="D202" s="7">
        <f t="shared" si="26"/>
        <v>61.454583333333346</v>
      </c>
      <c r="E202" s="5"/>
      <c r="F202" s="7">
        <f>AVERAGE('HAVER - UK Gas'!H489:M489)</f>
        <v>55.764999999999993</v>
      </c>
      <c r="H202" s="7">
        <f>AVERAGE('HAVER - UK Gas'!D489:I489)</f>
        <v>63.354999999999997</v>
      </c>
      <c r="I202" s="7">
        <f>AVERAGE('HAVER - UK Gas'!D489:F489)</f>
        <v>66.663333333333341</v>
      </c>
      <c r="J202" s="7">
        <f>AVERAGE('HAVER - UK Gas'!D489:O489)</f>
        <v>60.098333333333336</v>
      </c>
      <c r="L202" s="7">
        <f t="shared" si="27"/>
        <v>57.399948717948725</v>
      </c>
      <c r="N202" s="7">
        <f t="shared" si="28"/>
        <v>66.425282051282025</v>
      </c>
      <c r="O202" s="7">
        <f t="shared" si="29"/>
        <v>67.687948717948757</v>
      </c>
      <c r="P202" s="7">
        <f t="shared" si="30"/>
        <v>62.908839743589752</v>
      </c>
      <c r="R202" s="7"/>
      <c r="S202" s="7"/>
      <c r="T202" s="7"/>
      <c r="U202" s="7"/>
      <c r="V202" s="7"/>
    </row>
    <row r="203" spans="1:22" x14ac:dyDescent="0.35">
      <c r="A203" s="5">
        <f t="shared" si="25"/>
        <v>43411</v>
      </c>
      <c r="B203" s="5"/>
      <c r="C203" s="7">
        <f>AVERAGE('HAVER - UK Gas'!H490:S490)</f>
        <v>60.961666666666666</v>
      </c>
      <c r="D203" s="7">
        <f t="shared" si="26"/>
        <v>61.454583333333346</v>
      </c>
      <c r="E203" s="5"/>
      <c r="F203" s="7">
        <f>AVERAGE('HAVER - UK Gas'!H490:M490)</f>
        <v>56.753333333333337</v>
      </c>
      <c r="H203" s="7">
        <f>AVERAGE('HAVER - UK Gas'!D490:I490)</f>
        <v>64.601666666666674</v>
      </c>
      <c r="I203" s="7">
        <f>AVERAGE('HAVER - UK Gas'!D490:F490)</f>
        <v>67.966666666666669</v>
      </c>
      <c r="J203" s="7">
        <f>AVERAGE('HAVER - UK Gas'!D490:O490)</f>
        <v>61.171666666666674</v>
      </c>
      <c r="L203" s="7">
        <f t="shared" si="27"/>
        <v>57.399948717948725</v>
      </c>
      <c r="N203" s="7">
        <f t="shared" si="28"/>
        <v>66.425282051282025</v>
      </c>
      <c r="O203" s="7">
        <f t="shared" si="29"/>
        <v>67.687948717948757</v>
      </c>
      <c r="P203" s="7">
        <f t="shared" si="30"/>
        <v>62.908839743589752</v>
      </c>
      <c r="R203" s="7"/>
      <c r="S203" s="7"/>
      <c r="T203" s="7"/>
      <c r="U203" s="7"/>
      <c r="V203" s="7"/>
    </row>
    <row r="204" spans="1:22" x14ac:dyDescent="0.35">
      <c r="A204" s="5">
        <f t="shared" si="25"/>
        <v>43412</v>
      </c>
      <c r="B204" s="5"/>
      <c r="C204" s="7">
        <f>AVERAGE('HAVER - UK Gas'!H491:S491)</f>
        <v>60.533333333333339</v>
      </c>
      <c r="D204" s="7">
        <f t="shared" si="26"/>
        <v>61.454583333333346</v>
      </c>
      <c r="E204" s="5"/>
      <c r="F204" s="7">
        <f>AVERAGE('HAVER - UK Gas'!H491:M491)</f>
        <v>56.16</v>
      </c>
      <c r="H204" s="7">
        <f>AVERAGE('HAVER - UK Gas'!D491:I491)</f>
        <v>64.166666666666671</v>
      </c>
      <c r="I204" s="7">
        <f>AVERAGE('HAVER - UK Gas'!D491:F491)</f>
        <v>67.593333333333334</v>
      </c>
      <c r="J204" s="7">
        <f>AVERAGE('HAVER - UK Gas'!D491:O491)</f>
        <v>60.719166666666673</v>
      </c>
      <c r="L204" s="7">
        <f t="shared" si="27"/>
        <v>57.399948717948725</v>
      </c>
      <c r="N204" s="7">
        <f t="shared" si="28"/>
        <v>66.425282051282025</v>
      </c>
      <c r="O204" s="7">
        <f t="shared" si="29"/>
        <v>67.687948717948757</v>
      </c>
      <c r="P204" s="7">
        <f t="shared" si="30"/>
        <v>62.908839743589752</v>
      </c>
      <c r="R204" s="7"/>
      <c r="S204" s="7"/>
      <c r="T204" s="7"/>
      <c r="U204" s="7"/>
      <c r="V204" s="7"/>
    </row>
    <row r="205" spans="1:22" x14ac:dyDescent="0.35">
      <c r="A205" s="5">
        <f t="shared" si="25"/>
        <v>43413</v>
      </c>
      <c r="B205" s="5"/>
      <c r="C205" s="7">
        <f>AVERAGE('HAVER - UK Gas'!H492:S492)</f>
        <v>60.577500000000015</v>
      </c>
      <c r="D205" s="7">
        <f t="shared" si="26"/>
        <v>61.454583333333346</v>
      </c>
      <c r="E205" s="5"/>
      <c r="F205" s="7">
        <f>AVERAGE('HAVER - UK Gas'!H492:M492)</f>
        <v>56.160000000000004</v>
      </c>
      <c r="H205" s="7">
        <f>AVERAGE('HAVER - UK Gas'!D492:I492)</f>
        <v>64.098333333333329</v>
      </c>
      <c r="I205" s="7">
        <f>AVERAGE('HAVER - UK Gas'!D492:F492)</f>
        <v>67.566666666666663</v>
      </c>
      <c r="J205" s="7">
        <f>AVERAGE('HAVER - UK Gas'!D492:O492)</f>
        <v>60.717500000000001</v>
      </c>
      <c r="L205" s="7">
        <f t="shared" si="27"/>
        <v>57.399948717948725</v>
      </c>
      <c r="N205" s="7">
        <f t="shared" si="28"/>
        <v>66.425282051282025</v>
      </c>
      <c r="O205" s="7">
        <f t="shared" si="29"/>
        <v>67.687948717948757</v>
      </c>
      <c r="P205" s="7">
        <f t="shared" si="30"/>
        <v>62.908839743589752</v>
      </c>
      <c r="R205" s="7"/>
      <c r="S205" s="7"/>
      <c r="T205" s="7"/>
      <c r="U205" s="7"/>
      <c r="V205" s="7"/>
    </row>
    <row r="206" spans="1:22" x14ac:dyDescent="0.35">
      <c r="A206" s="5">
        <f t="shared" si="25"/>
        <v>43416</v>
      </c>
      <c r="B206" s="5"/>
      <c r="C206" s="7">
        <f>AVERAGE('HAVER - UK Gas'!H493:S493)</f>
        <v>63.150833333333331</v>
      </c>
      <c r="D206" s="7">
        <f t="shared" si="26"/>
        <v>61.454583333333346</v>
      </c>
      <c r="E206" s="5"/>
      <c r="F206" s="7">
        <f>AVERAGE('HAVER - UK Gas'!H493:M493)</f>
        <v>58.946666666666658</v>
      </c>
      <c r="H206" s="7">
        <f>AVERAGE('HAVER - UK Gas'!D493:I493)</f>
        <v>67.918333333333337</v>
      </c>
      <c r="I206" s="7">
        <f>AVERAGE('HAVER - UK Gas'!D493:F493)</f>
        <v>71.773333333333326</v>
      </c>
      <c r="J206" s="7">
        <f>AVERAGE('HAVER - UK Gas'!D493:O493)</f>
        <v>63.938333333333333</v>
      </c>
      <c r="L206" s="7">
        <f t="shared" si="27"/>
        <v>57.399948717948725</v>
      </c>
      <c r="N206" s="7">
        <f t="shared" si="28"/>
        <v>66.425282051282025</v>
      </c>
      <c r="O206" s="7">
        <f t="shared" si="29"/>
        <v>67.687948717948757</v>
      </c>
      <c r="P206" s="7">
        <f t="shared" si="30"/>
        <v>62.908839743589752</v>
      </c>
      <c r="R206" s="7"/>
      <c r="S206" s="7"/>
      <c r="T206" s="7"/>
      <c r="U206" s="7"/>
      <c r="V206" s="7"/>
    </row>
    <row r="207" spans="1:22" x14ac:dyDescent="0.35">
      <c r="A207" s="5">
        <f t="shared" si="25"/>
        <v>43417</v>
      </c>
      <c r="B207" s="5"/>
      <c r="C207" s="7">
        <f>AVERAGE('HAVER - UK Gas'!H494:S494)</f>
        <v>62.54666666666666</v>
      </c>
      <c r="D207" s="7">
        <f t="shared" si="26"/>
        <v>61.454583333333346</v>
      </c>
      <c r="E207" s="5"/>
      <c r="F207" s="7">
        <f>AVERAGE('HAVER - UK Gas'!H494:M494)</f>
        <v>58.473333333333329</v>
      </c>
      <c r="H207" s="7">
        <f>AVERAGE('HAVER - UK Gas'!D494:I494)</f>
        <v>68.553333333333327</v>
      </c>
      <c r="I207" s="7">
        <f>AVERAGE('HAVER - UK Gas'!D494:F494)</f>
        <v>72.983333333333334</v>
      </c>
      <c r="J207" s="7">
        <f>AVERAGE('HAVER - UK Gas'!D494:O494)</f>
        <v>63.949166666666656</v>
      </c>
      <c r="L207" s="7">
        <f t="shared" si="27"/>
        <v>57.399948717948725</v>
      </c>
      <c r="N207" s="7">
        <f t="shared" si="28"/>
        <v>66.425282051282025</v>
      </c>
      <c r="O207" s="7">
        <f t="shared" si="29"/>
        <v>67.687948717948757</v>
      </c>
      <c r="P207" s="7">
        <f t="shared" si="30"/>
        <v>62.908839743589752</v>
      </c>
      <c r="R207" s="7"/>
      <c r="S207" s="7"/>
      <c r="T207" s="7"/>
      <c r="U207" s="7"/>
      <c r="V207" s="7"/>
    </row>
    <row r="208" spans="1:22" x14ac:dyDescent="0.35">
      <c r="A208" s="5">
        <f t="shared" si="25"/>
        <v>43418</v>
      </c>
      <c r="B208" s="5"/>
      <c r="C208" s="7">
        <f>AVERAGE('HAVER - UK Gas'!H495:S495)</f>
        <v>61.370000000000005</v>
      </c>
      <c r="D208" s="7">
        <f t="shared" si="26"/>
        <v>61.454583333333346</v>
      </c>
      <c r="E208" s="5"/>
      <c r="F208" s="7">
        <f>AVERAGE('HAVER - UK Gas'!H495:M495)</f>
        <v>57.435000000000002</v>
      </c>
      <c r="H208" s="7">
        <f>AVERAGE('HAVER - UK Gas'!D495:I495)</f>
        <v>67.665000000000006</v>
      </c>
      <c r="I208" s="7">
        <f>AVERAGE('HAVER - UK Gas'!D495:F495)</f>
        <v>72.323333333333323</v>
      </c>
      <c r="J208" s="7">
        <f>AVERAGE('HAVER - UK Gas'!D495:O495)</f>
        <v>62.955000000000005</v>
      </c>
      <c r="L208" s="7">
        <f t="shared" si="27"/>
        <v>57.399948717948725</v>
      </c>
      <c r="N208" s="7">
        <f t="shared" si="28"/>
        <v>66.425282051282025</v>
      </c>
      <c r="O208" s="7">
        <f t="shared" si="29"/>
        <v>67.687948717948757</v>
      </c>
      <c r="P208" s="7">
        <f t="shared" si="30"/>
        <v>62.908839743589752</v>
      </c>
      <c r="R208" s="7"/>
      <c r="S208" s="7"/>
      <c r="T208" s="7"/>
      <c r="U208" s="7"/>
      <c r="V208" s="7"/>
    </row>
    <row r="209" spans="1:22" x14ac:dyDescent="0.35">
      <c r="A209" s="5">
        <f t="shared" si="25"/>
        <v>43419</v>
      </c>
      <c r="B209" s="5"/>
      <c r="C209" s="7">
        <f>AVERAGE('HAVER - UK Gas'!H496:S496)</f>
        <v>63.185000000000002</v>
      </c>
      <c r="D209" s="7">
        <f t="shared" si="26"/>
        <v>61.454583333333346</v>
      </c>
      <c r="E209" s="5"/>
      <c r="F209" s="7">
        <f>AVERAGE('HAVER - UK Gas'!H496:M496)</f>
        <v>59.315000000000005</v>
      </c>
      <c r="H209" s="7">
        <f>AVERAGE('HAVER - UK Gas'!D496:I496)</f>
        <v>69.773333333333326</v>
      </c>
      <c r="I209" s="7">
        <f>AVERAGE('HAVER - UK Gas'!D496:F496)</f>
        <v>74.626666666666665</v>
      </c>
      <c r="J209" s="7">
        <f>AVERAGE('HAVER - UK Gas'!D496:O496)</f>
        <v>64.947500000000005</v>
      </c>
      <c r="L209" s="7">
        <f t="shared" si="27"/>
        <v>57.399948717948725</v>
      </c>
      <c r="N209" s="7">
        <f t="shared" si="28"/>
        <v>66.425282051282025</v>
      </c>
      <c r="O209" s="7">
        <f t="shared" si="29"/>
        <v>67.687948717948757</v>
      </c>
      <c r="P209" s="7">
        <f t="shared" si="30"/>
        <v>62.908839743589752</v>
      </c>
      <c r="R209" s="7"/>
      <c r="S209" s="7"/>
      <c r="T209" s="7"/>
      <c r="U209" s="7"/>
      <c r="V209" s="7"/>
    </row>
    <row r="210" spans="1:22" x14ac:dyDescent="0.35">
      <c r="A210" s="5">
        <f t="shared" si="25"/>
        <v>43420</v>
      </c>
      <c r="B210" s="5"/>
      <c r="C210" s="7">
        <f>AVERAGE('HAVER - UK Gas'!H497:S497)</f>
        <v>62.354999999999997</v>
      </c>
      <c r="D210" s="7">
        <f t="shared" si="26"/>
        <v>61.454583333333346</v>
      </c>
      <c r="E210" s="5"/>
      <c r="F210" s="7">
        <f>AVERAGE('HAVER - UK Gas'!H497:M497)</f>
        <v>58.321666666666658</v>
      </c>
      <c r="H210" s="7">
        <f>AVERAGE('HAVER - UK Gas'!D497:I497)</f>
        <v>68.155000000000015</v>
      </c>
      <c r="I210" s="7">
        <f>AVERAGE('HAVER - UK Gas'!D497:F497)</f>
        <v>72.600000000000009</v>
      </c>
      <c r="J210" s="7">
        <f>AVERAGE('HAVER - UK Gas'!D497:O497)</f>
        <v>63.675833333333337</v>
      </c>
      <c r="L210" s="7">
        <f t="shared" si="27"/>
        <v>57.399948717948725</v>
      </c>
      <c r="N210" s="7">
        <f t="shared" si="28"/>
        <v>66.425282051282025</v>
      </c>
      <c r="O210" s="7">
        <f t="shared" si="29"/>
        <v>67.687948717948757</v>
      </c>
      <c r="P210" s="7">
        <f t="shared" si="30"/>
        <v>62.908839743589752</v>
      </c>
      <c r="R210" s="7"/>
      <c r="S210" s="7"/>
      <c r="T210" s="7"/>
      <c r="U210" s="7"/>
      <c r="V210" s="7"/>
    </row>
    <row r="211" spans="1:22" x14ac:dyDescent="0.35">
      <c r="A211" s="5">
        <f t="shared" si="25"/>
        <v>43423</v>
      </c>
      <c r="B211" s="5"/>
      <c r="C211" s="7">
        <f>AVERAGE('HAVER - UK Gas'!H498:S498)</f>
        <v>60.755833333333328</v>
      </c>
      <c r="D211" s="7">
        <f t="shared" si="26"/>
        <v>61.454583333333346</v>
      </c>
      <c r="E211" s="5"/>
      <c r="F211" s="7">
        <f>AVERAGE('HAVER - UK Gas'!H498:M498)</f>
        <v>56.615000000000002</v>
      </c>
      <c r="H211" s="7">
        <f>AVERAGE('HAVER - UK Gas'!D498:I498)</f>
        <v>64.316666666666663</v>
      </c>
      <c r="I211" s="7">
        <f>AVERAGE('HAVER - UK Gas'!D498:F498)</f>
        <v>67.683333333333323</v>
      </c>
      <c r="J211" s="7">
        <f>AVERAGE('HAVER - UK Gas'!D498:O498)</f>
        <v>61.072499999999998</v>
      </c>
      <c r="L211" s="7">
        <f t="shared" si="27"/>
        <v>57.399948717948725</v>
      </c>
      <c r="N211" s="7">
        <f t="shared" si="28"/>
        <v>66.425282051282025</v>
      </c>
      <c r="O211" s="7">
        <f t="shared" si="29"/>
        <v>67.687948717948757</v>
      </c>
      <c r="P211" s="7">
        <f t="shared" si="30"/>
        <v>62.908839743589752</v>
      </c>
      <c r="R211" s="7"/>
      <c r="S211" s="7"/>
      <c r="T211" s="7"/>
      <c r="U211" s="7"/>
      <c r="V211" s="7"/>
    </row>
    <row r="212" spans="1:22" x14ac:dyDescent="0.35">
      <c r="A212" s="5">
        <f t="shared" si="25"/>
        <v>43424</v>
      </c>
      <c r="B212" s="5"/>
      <c r="C212" s="7">
        <f>AVERAGE('HAVER - UK Gas'!H499:S499)</f>
        <v>60.337500000000006</v>
      </c>
      <c r="D212" s="7">
        <f t="shared" si="26"/>
        <v>61.454583333333346</v>
      </c>
      <c r="E212" s="5"/>
      <c r="F212" s="7">
        <f>AVERAGE('HAVER - UK Gas'!H499:M499)</f>
        <v>56.166666666666664</v>
      </c>
      <c r="H212" s="7">
        <f>AVERAGE('HAVER - UK Gas'!D499:I499)</f>
        <v>64.191666666666663</v>
      </c>
      <c r="I212" s="7">
        <f>AVERAGE('HAVER - UK Gas'!D499:F499)</f>
        <v>67.696666666666658</v>
      </c>
      <c r="J212" s="7">
        <f>AVERAGE('HAVER - UK Gas'!D499:O499)</f>
        <v>60.760833333333345</v>
      </c>
      <c r="L212" s="7">
        <f t="shared" si="27"/>
        <v>57.399948717948725</v>
      </c>
      <c r="N212" s="7">
        <f t="shared" si="28"/>
        <v>66.425282051282025</v>
      </c>
      <c r="O212" s="7">
        <f t="shared" si="29"/>
        <v>67.687948717948757</v>
      </c>
      <c r="P212" s="7">
        <f t="shared" si="30"/>
        <v>62.908839743589752</v>
      </c>
      <c r="R212" s="7"/>
      <c r="S212" s="7"/>
      <c r="T212" s="7"/>
      <c r="U212" s="7"/>
      <c r="V212" s="7"/>
    </row>
    <row r="213" spans="1:22" x14ac:dyDescent="0.35">
      <c r="A213" s="5">
        <f t="shared" si="25"/>
        <v>43425</v>
      </c>
      <c r="B213" s="5"/>
      <c r="C213" s="7">
        <f>AVERAGE('HAVER - UK Gas'!H500:S500)</f>
        <v>59.936666666666667</v>
      </c>
      <c r="D213" s="7">
        <f t="shared" si="26"/>
        <v>61.454583333333346</v>
      </c>
      <c r="E213" s="5"/>
      <c r="F213" s="7">
        <f>AVERAGE('HAVER - UK Gas'!H500:M500)</f>
        <v>55.844999999999992</v>
      </c>
      <c r="H213" s="7">
        <f>AVERAGE('HAVER - UK Gas'!D500:I500)</f>
        <v>64.243333333333325</v>
      </c>
      <c r="I213" s="7">
        <f>AVERAGE('HAVER - UK Gas'!D500:F500)</f>
        <v>67.896666666666661</v>
      </c>
      <c r="J213" s="7">
        <f>AVERAGE('HAVER - UK Gas'!D500:O500)</f>
        <v>60.579166666666673</v>
      </c>
      <c r="L213" s="7">
        <f t="shared" si="27"/>
        <v>57.399948717948725</v>
      </c>
      <c r="N213" s="7">
        <f t="shared" si="28"/>
        <v>66.425282051282025</v>
      </c>
      <c r="O213" s="7">
        <f t="shared" si="29"/>
        <v>67.687948717948757</v>
      </c>
      <c r="P213" s="7">
        <f t="shared" si="30"/>
        <v>62.908839743589752</v>
      </c>
      <c r="R213" s="7"/>
      <c r="S213" s="7"/>
      <c r="T213" s="7"/>
      <c r="U213" s="7"/>
      <c r="V213" s="7"/>
    </row>
    <row r="214" spans="1:22" x14ac:dyDescent="0.35">
      <c r="A214" s="5">
        <f t="shared" si="25"/>
        <v>43426</v>
      </c>
      <c r="B214" s="5"/>
      <c r="C214" s="7">
        <f>AVERAGE('HAVER - UK Gas'!H501:S501)</f>
        <v>59.877500000000005</v>
      </c>
      <c r="D214" s="7">
        <f t="shared" si="26"/>
        <v>61.454583333333346</v>
      </c>
      <c r="E214" s="5"/>
      <c r="F214" s="7">
        <f>AVERAGE('HAVER - UK Gas'!H501:M501)</f>
        <v>55.741666666666667</v>
      </c>
      <c r="H214" s="7">
        <f>AVERAGE('HAVER - UK Gas'!D501:I501)</f>
        <v>64.271666666666675</v>
      </c>
      <c r="I214" s="7">
        <f>AVERAGE('HAVER - UK Gas'!D501:F501)</f>
        <v>67.933333333333337</v>
      </c>
      <c r="J214" s="7">
        <f>AVERAGE('HAVER - UK Gas'!D501:O501)</f>
        <v>60.521666666666675</v>
      </c>
      <c r="L214" s="7">
        <f t="shared" si="27"/>
        <v>57.399948717948725</v>
      </c>
      <c r="N214" s="7">
        <f t="shared" si="28"/>
        <v>66.425282051282025</v>
      </c>
      <c r="O214" s="7">
        <f t="shared" si="29"/>
        <v>67.687948717948757</v>
      </c>
      <c r="P214" s="7">
        <f t="shared" si="30"/>
        <v>62.908839743589752</v>
      </c>
      <c r="R214" s="7"/>
      <c r="S214" s="7"/>
      <c r="T214" s="7"/>
      <c r="U214" s="7"/>
      <c r="V214" s="7"/>
    </row>
    <row r="215" spans="1:22" x14ac:dyDescent="0.35">
      <c r="A215" s="5">
        <f t="shared" si="25"/>
        <v>43427</v>
      </c>
      <c r="B215" s="5"/>
      <c r="C215" s="7">
        <f>AVERAGE('HAVER - UK Gas'!H502:S502)</f>
        <v>59.314166666666665</v>
      </c>
      <c r="D215" s="7">
        <f t="shared" si="26"/>
        <v>61.454583333333346</v>
      </c>
      <c r="E215" s="5"/>
      <c r="F215" s="7">
        <f>AVERAGE('HAVER - UK Gas'!H502:M502)</f>
        <v>55.263333333333328</v>
      </c>
      <c r="H215" s="7">
        <f>AVERAGE('HAVER - UK Gas'!D502:I502)</f>
        <v>64.513333333333335</v>
      </c>
      <c r="I215" s="7">
        <f>AVERAGE('HAVER - UK Gas'!D502:F502)</f>
        <v>68.459999999999994</v>
      </c>
      <c r="J215" s="7">
        <f>AVERAGE('HAVER - UK Gas'!D502:O502)</f>
        <v>60.371666666666663</v>
      </c>
      <c r="L215" s="7">
        <f t="shared" si="27"/>
        <v>57.399948717948725</v>
      </c>
      <c r="N215" s="7">
        <f t="shared" si="28"/>
        <v>66.425282051282025</v>
      </c>
      <c r="O215" s="7">
        <f t="shared" si="29"/>
        <v>67.687948717948757</v>
      </c>
      <c r="P215" s="7">
        <f t="shared" si="30"/>
        <v>62.908839743589752</v>
      </c>
      <c r="R215" s="7"/>
      <c r="S215" s="7"/>
      <c r="T215" s="7"/>
      <c r="U215" s="7"/>
      <c r="V215" s="7"/>
    </row>
    <row r="216" spans="1:22" x14ac:dyDescent="0.35">
      <c r="A216" s="5">
        <f t="shared" si="25"/>
        <v>43430</v>
      </c>
      <c r="B216" s="5"/>
      <c r="C216" s="7">
        <f>AVERAGE('HAVER - UK Gas'!H503:S503)</f>
        <v>59.528333333333329</v>
      </c>
      <c r="D216" s="7">
        <f t="shared" si="26"/>
        <v>61.454583333333346</v>
      </c>
      <c r="E216" s="5"/>
      <c r="F216" s="7">
        <f>AVERAGE('HAVER - UK Gas'!H503:M503)</f>
        <v>55.395000000000003</v>
      </c>
      <c r="H216" s="7">
        <f>AVERAGE('HAVER - UK Gas'!D503:I503)</f>
        <v>63.824999999999996</v>
      </c>
      <c r="I216" s="7">
        <f>AVERAGE('HAVER - UK Gas'!D503:F503)</f>
        <v>67.38</v>
      </c>
      <c r="J216" s="7">
        <f>AVERAGE('HAVER - UK Gas'!D503:O503)</f>
        <v>60.139166666666661</v>
      </c>
      <c r="L216" s="7">
        <f t="shared" si="27"/>
        <v>57.399948717948725</v>
      </c>
      <c r="N216" s="7">
        <f t="shared" si="28"/>
        <v>66.425282051282025</v>
      </c>
      <c r="O216" s="7">
        <f t="shared" si="29"/>
        <v>67.687948717948757</v>
      </c>
      <c r="P216" s="7">
        <f t="shared" si="30"/>
        <v>62.908839743589752</v>
      </c>
      <c r="R216" s="7"/>
      <c r="S216" s="7"/>
      <c r="T216" s="7"/>
      <c r="U216" s="7"/>
      <c r="V216" s="7"/>
    </row>
    <row r="217" spans="1:22" x14ac:dyDescent="0.35">
      <c r="A217" s="5">
        <f t="shared" si="25"/>
        <v>43431</v>
      </c>
      <c r="B217" s="5"/>
      <c r="C217" s="7">
        <f>AVERAGE('HAVER - UK Gas'!H504:S504)</f>
        <v>61.001666666666672</v>
      </c>
      <c r="D217" s="7">
        <f t="shared" si="26"/>
        <v>61.454583333333346</v>
      </c>
      <c r="E217" s="5"/>
      <c r="F217" s="7">
        <f>AVERAGE('HAVER - UK Gas'!H504:M504)</f>
        <v>56.958333333333336</v>
      </c>
      <c r="H217" s="7">
        <f>AVERAGE('HAVER - UK Gas'!D504:I504)</f>
        <v>65.796666666666667</v>
      </c>
      <c r="I217" s="7">
        <f>AVERAGE('HAVER - UK Gas'!D504:F504)</f>
        <v>69.403333333333336</v>
      </c>
      <c r="J217" s="7">
        <f>AVERAGE('HAVER - UK Gas'!D504:O504)</f>
        <v>61.844166666666666</v>
      </c>
      <c r="L217" s="7">
        <f t="shared" si="27"/>
        <v>57.399948717948725</v>
      </c>
      <c r="N217" s="7">
        <f t="shared" si="28"/>
        <v>66.425282051282025</v>
      </c>
      <c r="O217" s="7">
        <f t="shared" si="29"/>
        <v>67.687948717948757</v>
      </c>
      <c r="P217" s="7">
        <f t="shared" si="30"/>
        <v>62.908839743589752</v>
      </c>
      <c r="R217" s="7"/>
      <c r="S217" s="7"/>
      <c r="T217" s="7"/>
      <c r="U217" s="7"/>
      <c r="V217" s="7"/>
    </row>
    <row r="218" spans="1:22" x14ac:dyDescent="0.35">
      <c r="A218" s="5">
        <f t="shared" si="25"/>
        <v>43432</v>
      </c>
      <c r="B218" s="5"/>
      <c r="C218" s="7">
        <f>AVERAGE('HAVER - UK Gas'!H505:S505)</f>
        <v>59.314999999999991</v>
      </c>
      <c r="D218" s="7">
        <f t="shared" si="26"/>
        <v>61.454583333333346</v>
      </c>
      <c r="E218" s="5"/>
      <c r="F218" s="7">
        <f>AVERAGE('HAVER - UK Gas'!H505:M505)</f>
        <v>55.255000000000003</v>
      </c>
      <c r="H218" s="7">
        <f>AVERAGE('HAVER - UK Gas'!D505:I505)</f>
        <v>63.4</v>
      </c>
      <c r="I218" s="7">
        <f>AVERAGE('HAVER - UK Gas'!D505:F505)</f>
        <v>66.603333333333339</v>
      </c>
      <c r="J218" s="7">
        <f>AVERAGE('HAVER - UK Gas'!D505:O505)</f>
        <v>59.830000000000005</v>
      </c>
      <c r="L218" s="7">
        <f t="shared" si="27"/>
        <v>57.399948717948725</v>
      </c>
      <c r="N218" s="7">
        <f t="shared" si="28"/>
        <v>66.425282051282025</v>
      </c>
      <c r="O218" s="7">
        <f t="shared" si="29"/>
        <v>67.687948717948757</v>
      </c>
      <c r="P218" s="7">
        <f t="shared" si="30"/>
        <v>62.908839743589752</v>
      </c>
      <c r="R218" s="7"/>
      <c r="S218" s="7"/>
      <c r="T218" s="7"/>
      <c r="U218" s="7"/>
      <c r="V218" s="7"/>
    </row>
    <row r="219" spans="1:22" x14ac:dyDescent="0.35">
      <c r="A219" s="5">
        <f t="shared" si="25"/>
        <v>43433</v>
      </c>
      <c r="B219" s="5"/>
      <c r="C219" s="7">
        <f>AVERAGE('HAVER - UK Gas'!H506:S506)</f>
        <v>60.309166666666648</v>
      </c>
      <c r="D219" s="7">
        <f t="shared" si="26"/>
        <v>61.454583333333346</v>
      </c>
      <c r="E219" s="5"/>
      <c r="F219" s="7">
        <f>AVERAGE('HAVER - UK Gas'!H506:M506)</f>
        <v>56.243333333333332</v>
      </c>
      <c r="H219" s="7">
        <f>AVERAGE('HAVER - UK Gas'!D506:I506)</f>
        <v>64.655000000000015</v>
      </c>
      <c r="I219" s="7">
        <f>AVERAGE('HAVER - UK Gas'!D506:F506)</f>
        <v>67.89</v>
      </c>
      <c r="J219" s="7">
        <f>AVERAGE('HAVER - UK Gas'!D506:O506)</f>
        <v>60.928333333333335</v>
      </c>
      <c r="L219" s="7">
        <f t="shared" si="27"/>
        <v>57.399948717948725</v>
      </c>
      <c r="N219" s="7">
        <f t="shared" si="28"/>
        <v>66.425282051282025</v>
      </c>
      <c r="O219" s="7">
        <f t="shared" si="29"/>
        <v>67.687948717948757</v>
      </c>
      <c r="P219" s="7">
        <f t="shared" si="30"/>
        <v>62.908839743589752</v>
      </c>
      <c r="R219" s="7"/>
      <c r="S219" s="7"/>
      <c r="T219" s="7"/>
      <c r="U219" s="7"/>
      <c r="V219" s="7"/>
    </row>
    <row r="220" spans="1:22" x14ac:dyDescent="0.35">
      <c r="A220" s="5">
        <f t="shared" si="25"/>
        <v>43434</v>
      </c>
      <c r="B220" s="5"/>
      <c r="C220" s="7">
        <f>AVERAGE('HAVER - UK Gas'!H507:S507)</f>
        <v>59.491666666666674</v>
      </c>
      <c r="D220" s="7">
        <f t="shared" si="26"/>
        <v>61.454583333333346</v>
      </c>
      <c r="E220" s="5"/>
      <c r="F220" s="7">
        <f>AVERAGE('HAVER - UK Gas'!H507:M507)</f>
        <v>55.686666666666667</v>
      </c>
      <c r="H220" s="7">
        <f>AVERAGE('HAVER - UK Gas'!D507:I507)</f>
        <v>61.866666666666674</v>
      </c>
      <c r="I220" s="7">
        <f>AVERAGE('HAVER - UK Gas'!D507:F507)</f>
        <v>67.11333333333333</v>
      </c>
      <c r="J220" s="7">
        <f>AVERAGE('HAVER - UK Gas'!D507:O507)</f>
        <v>60.225000000000001</v>
      </c>
      <c r="L220" s="7">
        <f t="shared" si="27"/>
        <v>57.399948717948725</v>
      </c>
      <c r="N220" s="7">
        <f t="shared" si="28"/>
        <v>66.425282051282025</v>
      </c>
      <c r="O220" s="7">
        <f t="shared" si="29"/>
        <v>67.687948717948757</v>
      </c>
      <c r="P220" s="7">
        <f t="shared" si="30"/>
        <v>62.908839743589752</v>
      </c>
      <c r="R220" s="7"/>
      <c r="S220" s="7"/>
      <c r="T220" s="7"/>
      <c r="U220" s="7"/>
      <c r="V220" s="7"/>
    </row>
    <row r="221" spans="1:22" x14ac:dyDescent="0.35">
      <c r="A221" s="5">
        <f t="shared" si="25"/>
        <v>43437</v>
      </c>
      <c r="B221" s="5"/>
      <c r="C221" s="7">
        <f>AVERAGE('HAVER - UK Gas'!G508:R508)</f>
        <v>60.436666666666667</v>
      </c>
      <c r="D221" s="7">
        <f t="shared" si="26"/>
        <v>61.454583333333346</v>
      </c>
      <c r="E221" s="5"/>
      <c r="F221" s="7">
        <f>AVERAGE('HAVER - UK Gas'!G508:L508)</f>
        <v>56.376666666666665</v>
      </c>
      <c r="H221" s="7">
        <f>AVERAGE('HAVER - UK Gas'!D508:I508)</f>
        <v>62.803333333333335</v>
      </c>
      <c r="I221" s="7">
        <f>AVERAGE('HAVER - UK Gas'!D508:F508)</f>
        <v>68.336666666666659</v>
      </c>
      <c r="J221" s="7">
        <f>AVERAGE('HAVER - UK Gas'!D508:O508)</f>
        <v>60.98</v>
      </c>
      <c r="L221" s="7">
        <f t="shared" si="27"/>
        <v>57.399948717948725</v>
      </c>
      <c r="N221" s="7">
        <f t="shared" si="28"/>
        <v>66.425282051282025</v>
      </c>
      <c r="O221" s="7">
        <f t="shared" si="29"/>
        <v>67.687948717948757</v>
      </c>
      <c r="P221" s="7">
        <f t="shared" si="30"/>
        <v>62.908839743589752</v>
      </c>
      <c r="R221" s="7"/>
      <c r="S221" s="7"/>
      <c r="T221" s="7"/>
      <c r="U221" s="7"/>
      <c r="V221" s="7"/>
    </row>
    <row r="222" spans="1:22" x14ac:dyDescent="0.35">
      <c r="A222" s="5">
        <f t="shared" si="25"/>
        <v>43438</v>
      </c>
      <c r="B222" s="5"/>
      <c r="C222" s="7">
        <f>AVERAGE('HAVER - UK Gas'!G509:R509)</f>
        <v>60.2575</v>
      </c>
      <c r="D222" s="7">
        <f t="shared" si="26"/>
        <v>61.454583333333346</v>
      </c>
      <c r="E222" s="5"/>
      <c r="F222" s="7">
        <f>AVERAGE('HAVER - UK Gas'!G509:L509)</f>
        <v>56.143333333333324</v>
      </c>
      <c r="H222" s="7">
        <f>AVERAGE('HAVER - UK Gas'!D509:I509)</f>
        <v>61.766666666666659</v>
      </c>
      <c r="I222" s="7">
        <f>AVERAGE('HAVER - UK Gas'!D509:F509)</f>
        <v>66.61333333333333</v>
      </c>
      <c r="J222" s="7">
        <f>AVERAGE('HAVER - UK Gas'!D509:O509)</f>
        <v>60.344166666666673</v>
      </c>
      <c r="L222" s="7">
        <f t="shared" si="27"/>
        <v>57.399948717948725</v>
      </c>
      <c r="N222" s="7">
        <f t="shared" si="28"/>
        <v>66.425282051282025</v>
      </c>
      <c r="O222" s="7">
        <f t="shared" si="29"/>
        <v>67.687948717948757</v>
      </c>
      <c r="P222" s="7">
        <f t="shared" si="30"/>
        <v>62.908839743589752</v>
      </c>
      <c r="R222" s="7"/>
      <c r="S222" s="7"/>
      <c r="T222" s="7"/>
      <c r="U222" s="7"/>
      <c r="V222" s="7"/>
    </row>
    <row r="223" spans="1:22" x14ac:dyDescent="0.35">
      <c r="A223" s="5">
        <f t="shared" si="25"/>
        <v>43439</v>
      </c>
      <c r="B223" s="5"/>
      <c r="C223" s="7">
        <f>AVERAGE('HAVER - UK Gas'!G510:R510)</f>
        <v>59.300833333333344</v>
      </c>
      <c r="D223" s="7">
        <f t="shared" si="26"/>
        <v>61.454583333333346</v>
      </c>
      <c r="E223" s="5"/>
      <c r="F223" s="7">
        <f>AVERAGE('HAVER - UK Gas'!G510:L510)</f>
        <v>55.118333333333339</v>
      </c>
      <c r="H223" s="7">
        <f>AVERAGE('HAVER - UK Gas'!D510:I510)</f>
        <v>60.215000000000003</v>
      </c>
      <c r="I223" s="7">
        <f>AVERAGE('HAVER - UK Gas'!D510:F510)</f>
        <v>64.626666666666665</v>
      </c>
      <c r="J223" s="7">
        <f>AVERAGE('HAVER - UK Gas'!D510:O510)</f>
        <v>59.106666666666676</v>
      </c>
      <c r="L223" s="7">
        <f t="shared" si="27"/>
        <v>57.399948717948725</v>
      </c>
      <c r="N223" s="7">
        <f t="shared" si="28"/>
        <v>66.425282051282025</v>
      </c>
      <c r="O223" s="7">
        <f t="shared" si="29"/>
        <v>67.687948717948757</v>
      </c>
      <c r="P223" s="7">
        <f t="shared" si="30"/>
        <v>62.908839743589752</v>
      </c>
      <c r="R223" s="7"/>
      <c r="S223" s="7"/>
      <c r="T223" s="7"/>
      <c r="U223" s="7"/>
      <c r="V223" s="7"/>
    </row>
    <row r="224" spans="1:22" x14ac:dyDescent="0.35">
      <c r="A224" s="5">
        <f t="shared" si="25"/>
        <v>43440</v>
      </c>
      <c r="B224" s="5"/>
      <c r="C224" s="7">
        <f>AVERAGE('HAVER - UK Gas'!G511:R511)</f>
        <v>58.87916666666667</v>
      </c>
      <c r="D224" s="7">
        <f t="shared" si="26"/>
        <v>61.454583333333346</v>
      </c>
      <c r="E224" s="5"/>
      <c r="F224" s="7">
        <f>AVERAGE('HAVER - UK Gas'!G511:L511)</f>
        <v>54.72</v>
      </c>
      <c r="H224" s="7">
        <f>AVERAGE('HAVER - UK Gas'!D511:I511)</f>
        <v>59.134999999999998</v>
      </c>
      <c r="I224" s="7">
        <f>AVERAGE('HAVER - UK Gas'!D511:F511)</f>
        <v>62.95333333333334</v>
      </c>
      <c r="J224" s="7">
        <f>AVERAGE('HAVER - UK Gas'!D511:O511)</f>
        <v>58.393333333333338</v>
      </c>
      <c r="L224" s="7">
        <f t="shared" si="27"/>
        <v>57.399948717948725</v>
      </c>
      <c r="N224" s="7">
        <f t="shared" si="28"/>
        <v>66.425282051282025</v>
      </c>
      <c r="O224" s="7">
        <f t="shared" si="29"/>
        <v>67.687948717948757</v>
      </c>
      <c r="P224" s="7">
        <f t="shared" si="30"/>
        <v>62.908839743589752</v>
      </c>
      <c r="R224" s="7"/>
      <c r="S224" s="7"/>
      <c r="T224" s="7"/>
      <c r="U224" s="7"/>
      <c r="V224" s="7"/>
    </row>
    <row r="225" spans="1:22" x14ac:dyDescent="0.35">
      <c r="A225" s="5">
        <f t="shared" si="25"/>
        <v>43441</v>
      </c>
      <c r="B225" s="5"/>
      <c r="C225" s="7">
        <f>AVERAGE('HAVER - UK Gas'!G512:R512)</f>
        <v>59.576666666666661</v>
      </c>
      <c r="D225" s="7">
        <f t="shared" si="26"/>
        <v>61.454583333333346</v>
      </c>
      <c r="E225" s="5"/>
      <c r="F225" s="7">
        <f>AVERAGE('HAVER - UK Gas'!G512:L512)</f>
        <v>55.416666666666664</v>
      </c>
      <c r="H225" s="7">
        <f>AVERAGE('HAVER - UK Gas'!D512:I512)</f>
        <v>59.666666666666664</v>
      </c>
      <c r="I225" s="7">
        <f>AVERAGE('HAVER - UK Gas'!D512:F512)</f>
        <v>63.306666666666665</v>
      </c>
      <c r="J225" s="7">
        <f>AVERAGE('HAVER - UK Gas'!D512:O512)</f>
        <v>59.018333333333338</v>
      </c>
      <c r="L225" s="7">
        <f t="shared" si="27"/>
        <v>57.399948717948725</v>
      </c>
      <c r="N225" s="7">
        <f t="shared" si="28"/>
        <v>66.425282051282025</v>
      </c>
      <c r="O225" s="7">
        <f t="shared" si="29"/>
        <v>67.687948717948757</v>
      </c>
      <c r="P225" s="7">
        <f t="shared" si="30"/>
        <v>62.908839743589752</v>
      </c>
      <c r="R225" s="7"/>
      <c r="S225" s="7"/>
      <c r="T225" s="7"/>
      <c r="U225" s="7"/>
      <c r="V225" s="7"/>
    </row>
    <row r="226" spans="1:22" x14ac:dyDescent="0.35">
      <c r="A226" s="5">
        <f t="shared" si="25"/>
        <v>43444</v>
      </c>
      <c r="B226" s="5"/>
      <c r="C226" s="7">
        <f>AVERAGE('HAVER - UK Gas'!G513:R513)</f>
        <v>60.3675</v>
      </c>
      <c r="D226" s="7">
        <f t="shared" si="26"/>
        <v>61.454583333333346</v>
      </c>
      <c r="E226" s="5"/>
      <c r="F226" s="7">
        <f>AVERAGE('HAVER - UK Gas'!G513:L513)</f>
        <v>56.238333333333337</v>
      </c>
      <c r="H226" s="7">
        <f>AVERAGE('HAVER - UK Gas'!D513:I513)</f>
        <v>60.626666666666658</v>
      </c>
      <c r="I226" s="7">
        <f>AVERAGE('HAVER - UK Gas'!D513:F513)</f>
        <v>64.393333333333331</v>
      </c>
      <c r="J226" s="7">
        <f>AVERAGE('HAVER - UK Gas'!D513:O513)</f>
        <v>59.890833333333319</v>
      </c>
      <c r="L226" s="7">
        <f t="shared" si="27"/>
        <v>57.399948717948725</v>
      </c>
      <c r="N226" s="7">
        <f t="shared" si="28"/>
        <v>66.425282051282025</v>
      </c>
      <c r="O226" s="7">
        <f t="shared" si="29"/>
        <v>67.687948717948757</v>
      </c>
      <c r="P226" s="7">
        <f t="shared" si="30"/>
        <v>62.908839743589752</v>
      </c>
      <c r="R226" s="7"/>
      <c r="S226" s="7"/>
      <c r="T226" s="7"/>
      <c r="U226" s="7"/>
      <c r="V226" s="7"/>
    </row>
    <row r="227" spans="1:22" x14ac:dyDescent="0.35">
      <c r="A227" s="5">
        <f t="shared" si="25"/>
        <v>43445</v>
      </c>
      <c r="B227" s="5"/>
      <c r="C227" s="7">
        <f>AVERAGE('HAVER - UK Gas'!G514:R514)</f>
        <v>60.49666666666667</v>
      </c>
      <c r="D227" s="7">
        <f t="shared" si="26"/>
        <v>61.454583333333346</v>
      </c>
      <c r="E227" s="5"/>
      <c r="F227" s="7">
        <f>AVERAGE('HAVER - UK Gas'!G514:L514)</f>
        <v>56.413333333333334</v>
      </c>
      <c r="H227" s="7">
        <f>AVERAGE('HAVER - UK Gas'!D514:I514)</f>
        <v>61.106666666666662</v>
      </c>
      <c r="I227" s="7">
        <f>AVERAGE('HAVER - UK Gas'!D514:F514)</f>
        <v>65.12</v>
      </c>
      <c r="J227" s="7">
        <f>AVERAGE('HAVER - UK Gas'!D514:O514)</f>
        <v>60.185000000000002</v>
      </c>
      <c r="L227" s="7">
        <f t="shared" si="27"/>
        <v>57.399948717948725</v>
      </c>
      <c r="N227" s="7">
        <f t="shared" si="28"/>
        <v>66.425282051282025</v>
      </c>
      <c r="O227" s="7">
        <f t="shared" si="29"/>
        <v>67.687948717948757</v>
      </c>
      <c r="P227" s="7">
        <f t="shared" si="30"/>
        <v>62.908839743589752</v>
      </c>
      <c r="R227" s="7"/>
      <c r="S227" s="7"/>
      <c r="T227" s="7"/>
      <c r="U227" s="7"/>
      <c r="V227" s="7"/>
    </row>
    <row r="228" spans="1:22" x14ac:dyDescent="0.35">
      <c r="A228" s="5">
        <f t="shared" si="25"/>
        <v>43446</v>
      </c>
      <c r="B228" s="5"/>
      <c r="C228" s="7">
        <f>AVERAGE('HAVER - UK Gas'!G515:R515)</f>
        <v>61.309166666666663</v>
      </c>
      <c r="D228" s="7">
        <f t="shared" si="26"/>
        <v>61.454583333333346</v>
      </c>
      <c r="E228" s="5"/>
      <c r="F228" s="7">
        <f>AVERAGE('HAVER - UK Gas'!G515:L515)</f>
        <v>57.281666666666666</v>
      </c>
      <c r="H228" s="7">
        <f>AVERAGE('HAVER - UK Gas'!D515:I515)</f>
        <v>61.916666666666679</v>
      </c>
      <c r="I228" s="7">
        <f>AVERAGE('HAVER - UK Gas'!D515:F515)</f>
        <v>65.933333333333337</v>
      </c>
      <c r="J228" s="7">
        <f>AVERAGE('HAVER - UK Gas'!D515:O515)</f>
        <v>61.005000000000003</v>
      </c>
      <c r="L228" s="7">
        <f t="shared" si="27"/>
        <v>57.399948717948725</v>
      </c>
      <c r="N228" s="7">
        <f t="shared" si="28"/>
        <v>66.425282051282025</v>
      </c>
      <c r="O228" s="7">
        <f t="shared" si="29"/>
        <v>67.687948717948757</v>
      </c>
      <c r="P228" s="7">
        <f t="shared" si="30"/>
        <v>62.908839743589752</v>
      </c>
      <c r="R228" s="7"/>
      <c r="S228" s="7"/>
      <c r="T228" s="7"/>
      <c r="U228" s="7"/>
      <c r="V228" s="7"/>
    </row>
    <row r="229" spans="1:22" x14ac:dyDescent="0.35">
      <c r="A229" s="5">
        <f t="shared" si="25"/>
        <v>43447</v>
      </c>
      <c r="B229" s="5"/>
      <c r="C229" s="7">
        <f>AVERAGE('HAVER - UK Gas'!G516:R516)</f>
        <v>61.655000000000001</v>
      </c>
      <c r="D229" s="7">
        <f t="shared" ref="D229:D260" si="31">AVERAGE(C$133:C$236,C$238:C$241,C$243:C$264)</f>
        <v>61.454583333333346</v>
      </c>
      <c r="E229" s="5"/>
      <c r="F229" s="7">
        <f>AVERAGE('HAVER - UK Gas'!G516:L516)</f>
        <v>57.578333333333326</v>
      </c>
      <c r="H229" s="7">
        <f>AVERAGE('HAVER - UK Gas'!D516:I516)</f>
        <v>62.365000000000009</v>
      </c>
      <c r="I229" s="7">
        <f>AVERAGE('HAVER - UK Gas'!D516:F516)</f>
        <v>66.423333333333332</v>
      </c>
      <c r="J229" s="7">
        <f>AVERAGE('HAVER - UK Gas'!D516:O516)</f>
        <v>61.37833333333333</v>
      </c>
      <c r="L229" s="7">
        <f t="shared" si="27"/>
        <v>57.399948717948725</v>
      </c>
      <c r="N229" s="7">
        <f t="shared" si="28"/>
        <v>66.425282051282025</v>
      </c>
      <c r="O229" s="7">
        <f t="shared" si="29"/>
        <v>67.687948717948757</v>
      </c>
      <c r="P229" s="7">
        <f t="shared" si="30"/>
        <v>62.908839743589752</v>
      </c>
      <c r="R229" s="7"/>
      <c r="S229" s="7"/>
      <c r="T229" s="7"/>
      <c r="U229" s="7"/>
      <c r="V229" s="7"/>
    </row>
    <row r="230" spans="1:22" x14ac:dyDescent="0.35">
      <c r="A230" s="5">
        <f t="shared" si="25"/>
        <v>43448</v>
      </c>
      <c r="B230" s="5"/>
      <c r="C230" s="7">
        <f>AVERAGE('HAVER - UK Gas'!G517:R517)</f>
        <v>62.949166666666677</v>
      </c>
      <c r="D230" s="7">
        <f t="shared" si="31"/>
        <v>61.454583333333346</v>
      </c>
      <c r="E230" s="5"/>
      <c r="F230" s="7">
        <f>AVERAGE('HAVER - UK Gas'!G517:L517)</f>
        <v>58.920000000000009</v>
      </c>
      <c r="H230" s="7">
        <f>AVERAGE('HAVER - UK Gas'!D517:I517)</f>
        <v>63.665000000000013</v>
      </c>
      <c r="I230" s="7">
        <f>AVERAGE('HAVER - UK Gas'!D517:F517)</f>
        <v>67.676666666666677</v>
      </c>
      <c r="J230" s="7">
        <f>AVERAGE('HAVER - UK Gas'!D517:O517)</f>
        <v>62.686666666666675</v>
      </c>
      <c r="L230" s="7">
        <f t="shared" si="27"/>
        <v>57.399948717948725</v>
      </c>
      <c r="N230" s="7">
        <f t="shared" si="28"/>
        <v>66.425282051282025</v>
      </c>
      <c r="O230" s="7">
        <f t="shared" si="29"/>
        <v>67.687948717948757</v>
      </c>
      <c r="P230" s="7">
        <f t="shared" si="30"/>
        <v>62.908839743589752</v>
      </c>
      <c r="R230" s="7"/>
      <c r="S230" s="7"/>
      <c r="T230" s="7"/>
      <c r="U230" s="7"/>
      <c r="V230" s="7"/>
    </row>
    <row r="231" spans="1:22" x14ac:dyDescent="0.35">
      <c r="A231" s="5">
        <f t="shared" si="25"/>
        <v>43451</v>
      </c>
      <c r="B231" s="5"/>
      <c r="C231" s="7">
        <f>AVERAGE('HAVER - UK Gas'!G518:R518)</f>
        <v>63.124166666666667</v>
      </c>
      <c r="D231" s="7">
        <f t="shared" si="31"/>
        <v>61.454583333333346</v>
      </c>
      <c r="E231" s="5"/>
      <c r="F231" s="7">
        <f>AVERAGE('HAVER - UK Gas'!G518:L518)</f>
        <v>59.081666666666671</v>
      </c>
      <c r="H231" s="7">
        <f>AVERAGE('HAVER - UK Gas'!D518:I518)</f>
        <v>63.708333333333336</v>
      </c>
      <c r="I231" s="7">
        <f>AVERAGE('HAVER - UK Gas'!D518:F518)</f>
        <v>67.733333333333334</v>
      </c>
      <c r="J231" s="7">
        <f>AVERAGE('HAVER - UK Gas'!D518:O518)</f>
        <v>62.782499999999999</v>
      </c>
      <c r="L231" s="7">
        <f t="shared" si="27"/>
        <v>57.399948717948725</v>
      </c>
      <c r="N231" s="7">
        <f t="shared" si="28"/>
        <v>66.425282051282025</v>
      </c>
      <c r="O231" s="7">
        <f t="shared" si="29"/>
        <v>67.687948717948757</v>
      </c>
      <c r="P231" s="7">
        <f t="shared" si="30"/>
        <v>62.908839743589752</v>
      </c>
      <c r="R231" s="7"/>
      <c r="S231" s="7"/>
      <c r="T231" s="7"/>
      <c r="U231" s="7"/>
      <c r="V231" s="7"/>
    </row>
    <row r="232" spans="1:22" x14ac:dyDescent="0.35">
      <c r="A232" s="5">
        <f t="shared" si="25"/>
        <v>43452</v>
      </c>
      <c r="B232" s="5"/>
      <c r="C232" s="7">
        <f>AVERAGE('HAVER - UK Gas'!G519:R519)</f>
        <v>61.580000000000005</v>
      </c>
      <c r="D232" s="7">
        <f t="shared" si="31"/>
        <v>61.454583333333346</v>
      </c>
      <c r="E232" s="5"/>
      <c r="F232" s="7">
        <f>AVERAGE('HAVER - UK Gas'!G519:L519)</f>
        <v>57.426666666666669</v>
      </c>
      <c r="H232" s="7">
        <f>AVERAGE('HAVER - UK Gas'!D519:I519)</f>
        <v>61.664999999999999</v>
      </c>
      <c r="I232" s="7">
        <f>AVERAGE('HAVER - UK Gas'!D519:F519)</f>
        <v>65.24666666666667</v>
      </c>
      <c r="J232" s="7">
        <f>AVERAGE('HAVER - UK Gas'!D519:O519)</f>
        <v>60.983333333333341</v>
      </c>
      <c r="L232" s="7">
        <f t="shared" si="27"/>
        <v>57.399948717948725</v>
      </c>
      <c r="N232" s="7">
        <f t="shared" si="28"/>
        <v>66.425282051282025</v>
      </c>
      <c r="O232" s="7">
        <f t="shared" si="29"/>
        <v>67.687948717948757</v>
      </c>
      <c r="P232" s="7">
        <f t="shared" si="30"/>
        <v>62.908839743589752</v>
      </c>
      <c r="R232" s="7"/>
      <c r="S232" s="7"/>
      <c r="T232" s="7"/>
      <c r="U232" s="7"/>
      <c r="V232" s="7"/>
    </row>
    <row r="233" spans="1:22" x14ac:dyDescent="0.35">
      <c r="A233" s="5">
        <f t="shared" si="25"/>
        <v>43453</v>
      </c>
      <c r="B233" s="5"/>
      <c r="C233" s="7">
        <f>AVERAGE('HAVER - UK Gas'!G520:R520)</f>
        <v>62.829166666666673</v>
      </c>
      <c r="D233" s="7">
        <f t="shared" si="31"/>
        <v>61.454583333333346</v>
      </c>
      <c r="E233" s="5"/>
      <c r="F233" s="7">
        <f>AVERAGE('HAVER - UK Gas'!G520:L520)</f>
        <v>58.786666666666669</v>
      </c>
      <c r="H233" s="7">
        <f>AVERAGE('HAVER - UK Gas'!D520:I520)</f>
        <v>63.234999999999992</v>
      </c>
      <c r="I233" s="7">
        <f>AVERAGE('HAVER - UK Gas'!D520:F520)</f>
        <v>66.893333333333331</v>
      </c>
      <c r="J233" s="7">
        <f>AVERAGE('HAVER - UK Gas'!D520:O520)</f>
        <v>62.395000000000003</v>
      </c>
      <c r="L233" s="7">
        <f t="shared" si="27"/>
        <v>57.399948717948725</v>
      </c>
      <c r="N233" s="7">
        <f t="shared" si="28"/>
        <v>66.425282051282025</v>
      </c>
      <c r="O233" s="7">
        <f t="shared" si="29"/>
        <v>67.687948717948757</v>
      </c>
      <c r="P233" s="7">
        <f t="shared" si="30"/>
        <v>62.908839743589752</v>
      </c>
      <c r="R233" s="7"/>
      <c r="S233" s="7"/>
      <c r="T233" s="7"/>
      <c r="U233" s="7"/>
      <c r="V233" s="7"/>
    </row>
    <row r="234" spans="1:22" x14ac:dyDescent="0.35">
      <c r="A234" s="5">
        <f t="shared" si="25"/>
        <v>43454</v>
      </c>
      <c r="B234" s="5"/>
      <c r="C234" s="7">
        <f>AVERAGE('HAVER - UK Gas'!G521:R521)</f>
        <v>62.752500000000005</v>
      </c>
      <c r="D234" s="7">
        <f t="shared" si="31"/>
        <v>61.454583333333346</v>
      </c>
      <c r="E234" s="5"/>
      <c r="F234" s="7">
        <f>AVERAGE('HAVER - UK Gas'!G521:L521)</f>
        <v>58.72</v>
      </c>
      <c r="H234" s="7">
        <f>AVERAGE('HAVER - UK Gas'!D521:I521)</f>
        <v>63.723333333333336</v>
      </c>
      <c r="I234" s="7">
        <f>AVERAGE('HAVER - UK Gas'!D521:F521)</f>
        <v>67.936666666666667</v>
      </c>
      <c r="J234" s="7">
        <f>AVERAGE('HAVER - UK Gas'!D521:O521)</f>
        <v>62.627499999999998</v>
      </c>
      <c r="L234" s="7">
        <f t="shared" si="27"/>
        <v>57.399948717948725</v>
      </c>
      <c r="N234" s="7">
        <f t="shared" si="28"/>
        <v>66.425282051282025</v>
      </c>
      <c r="O234" s="7">
        <f t="shared" si="29"/>
        <v>67.687948717948757</v>
      </c>
      <c r="P234" s="7">
        <f t="shared" si="30"/>
        <v>62.908839743589752</v>
      </c>
      <c r="R234" s="7"/>
      <c r="S234" s="7"/>
      <c r="T234" s="7"/>
      <c r="U234" s="7"/>
      <c r="V234" s="7"/>
    </row>
    <row r="235" spans="1:22" x14ac:dyDescent="0.35">
      <c r="A235" s="5">
        <f t="shared" si="25"/>
        <v>43455</v>
      </c>
      <c r="B235" s="5"/>
      <c r="C235" s="7">
        <f>AVERAGE('HAVER - UK Gas'!G522:R522)</f>
        <v>62.143333333333338</v>
      </c>
      <c r="D235" s="7">
        <f t="shared" si="31"/>
        <v>61.454583333333346</v>
      </c>
      <c r="E235" s="5"/>
      <c r="F235" s="7">
        <f>AVERAGE('HAVER - UK Gas'!G522:L522)</f>
        <v>58.213333333333331</v>
      </c>
      <c r="H235" s="7">
        <f>AVERAGE('HAVER - UK Gas'!D522:I522)</f>
        <v>63.716666666666676</v>
      </c>
      <c r="I235" s="7">
        <f>AVERAGE('HAVER - UK Gas'!D522:F522)</f>
        <v>68.350000000000009</v>
      </c>
      <c r="J235" s="7">
        <f>AVERAGE('HAVER - UK Gas'!D522:O522)</f>
        <v>62.288333333333334</v>
      </c>
      <c r="L235" s="7">
        <f t="shared" si="27"/>
        <v>57.399948717948725</v>
      </c>
      <c r="N235" s="7">
        <f t="shared" si="28"/>
        <v>66.425282051282025</v>
      </c>
      <c r="O235" s="7">
        <f t="shared" si="29"/>
        <v>67.687948717948757</v>
      </c>
      <c r="P235" s="7">
        <f t="shared" si="30"/>
        <v>62.908839743589752</v>
      </c>
      <c r="R235" s="7"/>
      <c r="S235" s="7"/>
      <c r="T235" s="7"/>
      <c r="U235" s="7"/>
      <c r="V235" s="7"/>
    </row>
    <row r="236" spans="1:22" x14ac:dyDescent="0.35">
      <c r="A236" s="5">
        <f t="shared" si="25"/>
        <v>43458</v>
      </c>
      <c r="B236" s="5"/>
      <c r="C236" s="7">
        <f>AVERAGE('HAVER - UK Gas'!G523:R523)</f>
        <v>60.706666666666678</v>
      </c>
      <c r="D236" s="7">
        <f t="shared" si="31"/>
        <v>61.454583333333346</v>
      </c>
      <c r="E236" s="5"/>
      <c r="F236" s="7">
        <f>AVERAGE('HAVER - UK Gas'!G523:L523)</f>
        <v>56.75333333333333</v>
      </c>
      <c r="H236" s="7">
        <f>AVERAGE('HAVER - UK Gas'!D523:I523)</f>
        <v>62.188333333333325</v>
      </c>
      <c r="I236" s="7">
        <f>AVERAGE('HAVER - UK Gas'!D523:F523)</f>
        <v>66.683333333333323</v>
      </c>
      <c r="J236" s="7">
        <f>AVERAGE('HAVER - UK Gas'!D523:O523)</f>
        <v>60.776666666666671</v>
      </c>
      <c r="L236" s="7">
        <f t="shared" si="27"/>
        <v>57.399948717948725</v>
      </c>
      <c r="N236" s="7">
        <f t="shared" si="28"/>
        <v>66.425282051282025</v>
      </c>
      <c r="O236" s="7">
        <f t="shared" si="29"/>
        <v>67.687948717948757</v>
      </c>
      <c r="P236" s="7">
        <f t="shared" si="30"/>
        <v>62.908839743589752</v>
      </c>
      <c r="R236" s="7"/>
      <c r="S236" s="7"/>
      <c r="T236" s="7"/>
      <c r="U236" s="7"/>
      <c r="V236" s="7"/>
    </row>
    <row r="237" spans="1:22" x14ac:dyDescent="0.35">
      <c r="A237" s="5">
        <f t="shared" si="25"/>
        <v>43459</v>
      </c>
      <c r="B237" s="5"/>
      <c r="C237" s="7" t="e">
        <f>AVERAGE('HAVER - UK Gas'!G524:R524)</f>
        <v>#N/A</v>
      </c>
      <c r="D237" s="7">
        <f t="shared" si="31"/>
        <v>61.454583333333346</v>
      </c>
      <c r="E237" s="5"/>
      <c r="F237" s="7" t="e">
        <f>AVERAGE('HAVER - UK Gas'!G524:L524)</f>
        <v>#N/A</v>
      </c>
      <c r="H237" s="7" t="e">
        <f>AVERAGE('HAVER - UK Gas'!D524:I524)</f>
        <v>#N/A</v>
      </c>
      <c r="I237" s="7" t="e">
        <f>AVERAGE('HAVER - UK Gas'!D524:F524)</f>
        <v>#N/A</v>
      </c>
      <c r="J237" s="7" t="e">
        <f>AVERAGE('HAVER - UK Gas'!D524:O524)</f>
        <v>#N/A</v>
      </c>
      <c r="L237" s="7">
        <f t="shared" si="27"/>
        <v>57.399948717948725</v>
      </c>
      <c r="N237" s="7">
        <f t="shared" si="28"/>
        <v>66.425282051282025</v>
      </c>
      <c r="O237" s="7">
        <f t="shared" si="29"/>
        <v>67.687948717948757</v>
      </c>
      <c r="P237" s="7">
        <f t="shared" si="30"/>
        <v>62.908839743589752</v>
      </c>
      <c r="R237" s="7"/>
      <c r="S237" s="7"/>
      <c r="T237" s="7"/>
      <c r="U237" s="7"/>
      <c r="V237" s="7"/>
    </row>
    <row r="238" spans="1:22" x14ac:dyDescent="0.35">
      <c r="A238" s="5">
        <f t="shared" si="25"/>
        <v>43460</v>
      </c>
      <c r="B238" s="5"/>
      <c r="C238" s="7">
        <f>AVERAGE('HAVER - UK Gas'!G525:R525)</f>
        <v>60.706666666666678</v>
      </c>
      <c r="D238" s="7">
        <f t="shared" si="31"/>
        <v>61.454583333333346</v>
      </c>
      <c r="E238" s="5"/>
      <c r="F238" s="7">
        <f>AVERAGE('HAVER - UK Gas'!G525:L525)</f>
        <v>56.75333333333333</v>
      </c>
      <c r="H238" s="7">
        <f>AVERAGE('HAVER - UK Gas'!D525:I525)</f>
        <v>62.188333333333325</v>
      </c>
      <c r="I238" s="7">
        <f>AVERAGE('HAVER - UK Gas'!D525:F525)</f>
        <v>66.683333333333323</v>
      </c>
      <c r="J238" s="7">
        <f>AVERAGE('HAVER - UK Gas'!D525:O525)</f>
        <v>60.776666666666671</v>
      </c>
      <c r="L238" s="7">
        <f t="shared" si="27"/>
        <v>57.399948717948725</v>
      </c>
      <c r="N238" s="7">
        <f t="shared" si="28"/>
        <v>66.425282051282025</v>
      </c>
      <c r="O238" s="7">
        <f t="shared" si="29"/>
        <v>67.687948717948757</v>
      </c>
      <c r="P238" s="7">
        <f t="shared" si="30"/>
        <v>62.908839743589752</v>
      </c>
      <c r="R238" s="7"/>
      <c r="S238" s="7"/>
      <c r="T238" s="7"/>
      <c r="U238" s="7"/>
      <c r="V238" s="7"/>
    </row>
    <row r="239" spans="1:22" x14ac:dyDescent="0.35">
      <c r="A239" s="5">
        <f t="shared" si="25"/>
        <v>43461</v>
      </c>
      <c r="B239" s="5"/>
      <c r="C239" s="7">
        <f>AVERAGE('HAVER - UK Gas'!G526:R526)</f>
        <v>59.657499999999992</v>
      </c>
      <c r="D239" s="7">
        <f t="shared" si="31"/>
        <v>61.454583333333346</v>
      </c>
      <c r="E239" s="5"/>
      <c r="F239" s="7">
        <f>AVERAGE('HAVER - UK Gas'!G526:L526)</f>
        <v>55.556666666666672</v>
      </c>
      <c r="H239" s="7">
        <f>AVERAGE('HAVER - UK Gas'!D526:I526)</f>
        <v>60.213333333333331</v>
      </c>
      <c r="I239" s="7">
        <f>AVERAGE('HAVER - UK Gas'!D526:F526)</f>
        <v>64.073333333333338</v>
      </c>
      <c r="J239" s="7">
        <f>AVERAGE('HAVER - UK Gas'!D526:O526)</f>
        <v>59.291666666666664</v>
      </c>
      <c r="L239" s="7">
        <f t="shared" si="27"/>
        <v>57.399948717948725</v>
      </c>
      <c r="N239" s="7">
        <f t="shared" si="28"/>
        <v>66.425282051282025</v>
      </c>
      <c r="O239" s="7">
        <f t="shared" si="29"/>
        <v>67.687948717948757</v>
      </c>
      <c r="P239" s="7">
        <f t="shared" si="30"/>
        <v>62.908839743589752</v>
      </c>
      <c r="R239" s="7"/>
      <c r="S239" s="7"/>
      <c r="T239" s="7"/>
      <c r="U239" s="7"/>
      <c r="V239" s="7"/>
    </row>
    <row r="240" spans="1:22" x14ac:dyDescent="0.35">
      <c r="A240" s="5">
        <f t="shared" si="25"/>
        <v>43462</v>
      </c>
      <c r="B240" s="5"/>
      <c r="C240" s="7">
        <f>AVERAGE('HAVER - UK Gas'!G527:R527)</f>
        <v>59.331666666666671</v>
      </c>
      <c r="D240" s="7">
        <f t="shared" si="31"/>
        <v>61.454583333333346</v>
      </c>
      <c r="E240" s="5"/>
      <c r="F240" s="7">
        <f>AVERAGE('HAVER - UK Gas'!G527:L527)</f>
        <v>55.193333333333335</v>
      </c>
      <c r="H240" s="7">
        <f>AVERAGE('HAVER - UK Gas'!D527:I527)</f>
        <v>59.215000000000003</v>
      </c>
      <c r="I240" s="7">
        <f>AVERAGE('HAVER - UK Gas'!D527:F527)</f>
        <v>62.54</v>
      </c>
      <c r="J240" s="7">
        <f>AVERAGE('HAVER - UK Gas'!D527:O527)</f>
        <v>58.71166666666668</v>
      </c>
      <c r="L240" s="7">
        <f t="shared" si="27"/>
        <v>57.399948717948725</v>
      </c>
      <c r="N240" s="7">
        <f t="shared" si="28"/>
        <v>66.425282051282025</v>
      </c>
      <c r="O240" s="7">
        <f t="shared" si="29"/>
        <v>67.687948717948757</v>
      </c>
      <c r="P240" s="7">
        <f t="shared" si="30"/>
        <v>62.908839743589752</v>
      </c>
      <c r="R240" s="7"/>
      <c r="S240" s="7"/>
      <c r="T240" s="7"/>
      <c r="U240" s="7"/>
      <c r="V240" s="7"/>
    </row>
    <row r="241" spans="1:22" x14ac:dyDescent="0.35">
      <c r="A241" s="5">
        <f t="shared" si="25"/>
        <v>43465</v>
      </c>
      <c r="B241" s="5"/>
      <c r="C241" s="7">
        <f>AVERAGE('HAVER - UK Gas'!G528:R528)</f>
        <v>57.328333333333326</v>
      </c>
      <c r="D241" s="7">
        <f t="shared" si="31"/>
        <v>61.454583333333346</v>
      </c>
      <c r="E241" s="5"/>
      <c r="F241" s="7">
        <f>AVERAGE('HAVER - UK Gas'!G528:L528)</f>
        <v>53.545000000000009</v>
      </c>
      <c r="H241" s="7">
        <f>AVERAGE('HAVER - UK Gas'!D528:I528)</f>
        <v>55.805000000000007</v>
      </c>
      <c r="I241" s="7">
        <f>AVERAGE('HAVER - UK Gas'!D528:F528)</f>
        <v>58.84</v>
      </c>
      <c r="J241" s="7">
        <f>AVERAGE('HAVER - UK Gas'!D528:O528)</f>
        <v>57.12583333333334</v>
      </c>
      <c r="L241" s="7">
        <f t="shared" si="27"/>
        <v>57.399948717948725</v>
      </c>
      <c r="N241" s="7">
        <f t="shared" si="28"/>
        <v>66.425282051282025</v>
      </c>
      <c r="O241" s="7">
        <f t="shared" si="29"/>
        <v>67.687948717948757</v>
      </c>
      <c r="P241" s="7">
        <f t="shared" si="30"/>
        <v>62.908839743589752</v>
      </c>
      <c r="R241" s="7"/>
      <c r="S241" s="7"/>
      <c r="T241" s="7"/>
      <c r="U241" s="7"/>
      <c r="V241" s="7"/>
    </row>
    <row r="242" spans="1:22" x14ac:dyDescent="0.35">
      <c r="A242" s="5">
        <f t="shared" si="25"/>
        <v>43466</v>
      </c>
      <c r="B242" s="5"/>
      <c r="C242" s="7" t="e">
        <f>AVERAGE('HAVER - UK Gas'!F529:Q529)</f>
        <v>#N/A</v>
      </c>
      <c r="D242" s="7">
        <f t="shared" si="31"/>
        <v>61.454583333333346</v>
      </c>
      <c r="E242" s="5"/>
      <c r="F242" s="7" t="e">
        <f>AVERAGE('HAVER - UK Gas'!F529:K529)</f>
        <v>#N/A</v>
      </c>
      <c r="H242" s="7" t="e">
        <f>AVERAGE('HAVER - UK Gas'!D529:I529)</f>
        <v>#N/A</v>
      </c>
      <c r="I242" s="7" t="e">
        <f>AVERAGE('HAVER - UK Gas'!D529:F529)</f>
        <v>#N/A</v>
      </c>
      <c r="J242" s="7" t="e">
        <f>AVERAGE('HAVER - UK Gas'!D529:O529)</f>
        <v>#N/A</v>
      </c>
      <c r="L242" s="7">
        <f t="shared" si="27"/>
        <v>57.399948717948725</v>
      </c>
      <c r="N242" s="7">
        <f t="shared" si="28"/>
        <v>66.425282051282025</v>
      </c>
      <c r="O242" s="7">
        <f t="shared" si="29"/>
        <v>67.687948717948757</v>
      </c>
      <c r="P242" s="7">
        <f t="shared" si="30"/>
        <v>62.908839743589752</v>
      </c>
      <c r="R242" s="7"/>
      <c r="S242" s="7"/>
      <c r="T242" s="7"/>
      <c r="U242" s="7"/>
      <c r="V242" s="7"/>
    </row>
    <row r="243" spans="1:22" x14ac:dyDescent="0.35">
      <c r="A243" s="5">
        <f t="shared" ref="A243:A306" si="32">+A238+7</f>
        <v>43467</v>
      </c>
      <c r="B243" s="5"/>
      <c r="C243" s="7">
        <f>AVERAGE('HAVER - UK Gas'!F530:Q530)</f>
        <v>58.004999999999995</v>
      </c>
      <c r="D243" s="7">
        <f t="shared" si="31"/>
        <v>61.454583333333346</v>
      </c>
      <c r="E243" s="5"/>
      <c r="F243" s="7">
        <f>AVERAGE('HAVER - UK Gas'!F530:K530)</f>
        <v>53.838333333333331</v>
      </c>
      <c r="H243" s="7">
        <f>AVERAGE('HAVER - UK Gas'!D530:I530)</f>
        <v>56.448333333333345</v>
      </c>
      <c r="I243" s="7">
        <f>AVERAGE('HAVER - UK Gas'!D530:F530)</f>
        <v>59.883333333333333</v>
      </c>
      <c r="J243" s="7">
        <f>AVERAGE('HAVER - UK Gas'!D530:O530)</f>
        <v>57.717500000000008</v>
      </c>
      <c r="L243" s="7">
        <f t="shared" si="27"/>
        <v>57.399948717948725</v>
      </c>
      <c r="N243" s="7">
        <f t="shared" si="28"/>
        <v>66.425282051282025</v>
      </c>
      <c r="O243" s="7">
        <f t="shared" si="29"/>
        <v>67.687948717948757</v>
      </c>
      <c r="P243" s="7">
        <f t="shared" si="30"/>
        <v>62.908839743589752</v>
      </c>
      <c r="R243" s="7"/>
      <c r="S243" s="7"/>
      <c r="T243" s="7"/>
      <c r="U243" s="7"/>
      <c r="V243" s="7"/>
    </row>
    <row r="244" spans="1:22" x14ac:dyDescent="0.35">
      <c r="A244" s="5">
        <f t="shared" si="32"/>
        <v>43468</v>
      </c>
      <c r="B244" s="5"/>
      <c r="C244" s="7">
        <f>AVERAGE('HAVER - UK Gas'!F531:Q531)</f>
        <v>57.579999999999991</v>
      </c>
      <c r="D244" s="7">
        <f t="shared" si="31"/>
        <v>61.454583333333346</v>
      </c>
      <c r="E244" s="5"/>
      <c r="F244" s="7">
        <f>AVERAGE('HAVER - UK Gas'!F531:K531)</f>
        <v>53.383333333333326</v>
      </c>
      <c r="H244" s="7">
        <f>AVERAGE('HAVER - UK Gas'!D531:I531)</f>
        <v>55.994999999999997</v>
      </c>
      <c r="I244" s="7">
        <f>AVERAGE('HAVER - UK Gas'!D531:F531)</f>
        <v>59.5</v>
      </c>
      <c r="J244" s="7">
        <f>AVERAGE('HAVER - UK Gas'!D531:O531)</f>
        <v>57.255833333333328</v>
      </c>
      <c r="L244" s="7">
        <f t="shared" si="27"/>
        <v>57.399948717948725</v>
      </c>
      <c r="N244" s="7">
        <f t="shared" si="28"/>
        <v>66.425282051282025</v>
      </c>
      <c r="O244" s="7">
        <f t="shared" si="29"/>
        <v>67.687948717948757</v>
      </c>
      <c r="P244" s="7">
        <f t="shared" si="30"/>
        <v>62.908839743589752</v>
      </c>
      <c r="R244" s="7"/>
      <c r="S244" s="7"/>
      <c r="T244" s="7"/>
      <c r="U244" s="7"/>
      <c r="V244" s="7"/>
    </row>
    <row r="245" spans="1:22" x14ac:dyDescent="0.35">
      <c r="A245" s="5">
        <f t="shared" si="32"/>
        <v>43469</v>
      </c>
      <c r="B245" s="5"/>
      <c r="C245" s="7">
        <f>AVERAGE('HAVER - UK Gas'!F532:Q532)</f>
        <v>58.700833333333328</v>
      </c>
      <c r="D245" s="7">
        <f t="shared" si="31"/>
        <v>61.454583333333346</v>
      </c>
      <c r="E245" s="5"/>
      <c r="F245" s="7">
        <f>AVERAGE('HAVER - UK Gas'!F532:K532)</f>
        <v>54.548333333333339</v>
      </c>
      <c r="H245" s="7">
        <f>AVERAGE('HAVER - UK Gas'!D532:I532)</f>
        <v>57.32833333333334</v>
      </c>
      <c r="I245" s="7">
        <f>AVERAGE('HAVER - UK Gas'!D532:F532)</f>
        <v>60.983333333333327</v>
      </c>
      <c r="J245" s="7">
        <f>AVERAGE('HAVER - UK Gas'!D532:O532)</f>
        <v>58.463333333333338</v>
      </c>
      <c r="L245" s="7">
        <f t="shared" si="27"/>
        <v>57.399948717948725</v>
      </c>
      <c r="N245" s="7">
        <f t="shared" si="28"/>
        <v>66.425282051282025</v>
      </c>
      <c r="O245" s="7">
        <f t="shared" si="29"/>
        <v>67.687948717948757</v>
      </c>
      <c r="P245" s="7">
        <f t="shared" si="30"/>
        <v>62.908839743589752</v>
      </c>
      <c r="R245" s="7"/>
      <c r="S245" s="7"/>
      <c r="T245" s="7"/>
      <c r="U245" s="7"/>
      <c r="V245" s="7"/>
    </row>
    <row r="246" spans="1:22" x14ac:dyDescent="0.35">
      <c r="A246" s="5">
        <f t="shared" si="32"/>
        <v>43472</v>
      </c>
      <c r="B246" s="5"/>
      <c r="C246" s="7">
        <f>AVERAGE('HAVER - UK Gas'!F533:Q533)</f>
        <v>56.8125</v>
      </c>
      <c r="D246" s="7">
        <f t="shared" si="31"/>
        <v>61.454583333333346</v>
      </c>
      <c r="E246" s="5"/>
      <c r="F246" s="7">
        <f>AVERAGE('HAVER - UK Gas'!F533:K533)</f>
        <v>52.405000000000001</v>
      </c>
      <c r="H246" s="7">
        <f>AVERAGE('HAVER - UK Gas'!D533:I533)</f>
        <v>54.5</v>
      </c>
      <c r="I246" s="7">
        <f>AVERAGE('HAVER - UK Gas'!D533:F533)</f>
        <v>57.406666666666666</v>
      </c>
      <c r="J246" s="7">
        <f>AVERAGE('HAVER - UK Gas'!D533:O533)</f>
        <v>56.168333333333329</v>
      </c>
      <c r="L246" s="7">
        <f t="shared" si="27"/>
        <v>57.399948717948725</v>
      </c>
      <c r="N246" s="7">
        <f t="shared" si="28"/>
        <v>66.425282051282025</v>
      </c>
      <c r="O246" s="7">
        <f t="shared" si="29"/>
        <v>67.687948717948757</v>
      </c>
      <c r="P246" s="7">
        <f t="shared" si="30"/>
        <v>62.908839743589752</v>
      </c>
      <c r="R246" s="7"/>
      <c r="S246" s="7"/>
      <c r="T246" s="7"/>
      <c r="U246" s="7"/>
      <c r="V246" s="7"/>
    </row>
    <row r="247" spans="1:22" x14ac:dyDescent="0.35">
      <c r="A247" s="5">
        <f t="shared" si="32"/>
        <v>43473</v>
      </c>
      <c r="B247" s="5"/>
      <c r="C247" s="7">
        <f>AVERAGE('HAVER - UK Gas'!F534:Q534)</f>
        <v>57.788333333333327</v>
      </c>
      <c r="D247" s="7">
        <f t="shared" si="31"/>
        <v>61.454583333333346</v>
      </c>
      <c r="E247" s="5"/>
      <c r="F247" s="7">
        <f>AVERAGE('HAVER - UK Gas'!F534:K534)</f>
        <v>53.481666666666676</v>
      </c>
      <c r="H247" s="7">
        <f>AVERAGE('HAVER - UK Gas'!D534:I534)</f>
        <v>55.731666666666676</v>
      </c>
      <c r="I247" s="7">
        <f>AVERAGE('HAVER - UK Gas'!D534:F534)</f>
        <v>58.716666666666669</v>
      </c>
      <c r="J247" s="7">
        <f>AVERAGE('HAVER - UK Gas'!D534:O534)</f>
        <v>57.241666666666667</v>
      </c>
      <c r="L247" s="7">
        <f t="shared" si="27"/>
        <v>57.399948717948725</v>
      </c>
      <c r="N247" s="7">
        <f t="shared" si="28"/>
        <v>66.425282051282025</v>
      </c>
      <c r="O247" s="7">
        <f t="shared" si="29"/>
        <v>67.687948717948757</v>
      </c>
      <c r="P247" s="7">
        <f t="shared" si="30"/>
        <v>62.908839743589752</v>
      </c>
      <c r="R247" s="7"/>
      <c r="S247" s="7"/>
      <c r="T247" s="7"/>
      <c r="U247" s="7"/>
      <c r="V247" s="7"/>
    </row>
    <row r="248" spans="1:22" x14ac:dyDescent="0.35">
      <c r="A248" s="5">
        <f t="shared" si="32"/>
        <v>43474</v>
      </c>
      <c r="B248" s="5"/>
      <c r="C248" s="7">
        <f>AVERAGE('HAVER - UK Gas'!F535:Q535)</f>
        <v>56.994166666666665</v>
      </c>
      <c r="D248" s="7">
        <f t="shared" si="31"/>
        <v>61.454583333333346</v>
      </c>
      <c r="E248" s="5"/>
      <c r="F248" s="7">
        <f>AVERAGE('HAVER - UK Gas'!F535:K535)</f>
        <v>52.413333333333334</v>
      </c>
      <c r="H248" s="7">
        <f>AVERAGE('HAVER - UK Gas'!D535:I535)</f>
        <v>54.736666666666672</v>
      </c>
      <c r="I248" s="7">
        <f>AVERAGE('HAVER - UK Gas'!D535:F535)</f>
        <v>57.85</v>
      </c>
      <c r="J248" s="7">
        <f>AVERAGE('HAVER - UK Gas'!D535:O535)</f>
        <v>56.395000000000003</v>
      </c>
      <c r="L248" s="7">
        <f t="shared" si="27"/>
        <v>57.399948717948725</v>
      </c>
      <c r="N248" s="7">
        <f t="shared" si="28"/>
        <v>66.425282051282025</v>
      </c>
      <c r="O248" s="7">
        <f t="shared" si="29"/>
        <v>67.687948717948757</v>
      </c>
      <c r="P248" s="7">
        <f t="shared" si="30"/>
        <v>62.908839743589752</v>
      </c>
      <c r="R248" s="7"/>
      <c r="S248" s="7"/>
      <c r="T248" s="7"/>
      <c r="U248" s="7"/>
      <c r="V248" s="7"/>
    </row>
    <row r="249" spans="1:22" x14ac:dyDescent="0.35">
      <c r="A249" s="5">
        <f t="shared" si="32"/>
        <v>43475</v>
      </c>
      <c r="B249" s="5"/>
      <c r="C249" s="7">
        <f>AVERAGE('HAVER - UK Gas'!F536:Q536)</f>
        <v>57.107500000000009</v>
      </c>
      <c r="D249" s="7">
        <f t="shared" si="31"/>
        <v>61.454583333333346</v>
      </c>
      <c r="E249" s="5"/>
      <c r="F249" s="7">
        <f>AVERAGE('HAVER - UK Gas'!F536:K536)</f>
        <v>52.483333333333327</v>
      </c>
      <c r="H249" s="7">
        <f>AVERAGE('HAVER - UK Gas'!D536:I536)</f>
        <v>54.733333333333327</v>
      </c>
      <c r="I249" s="7">
        <f>AVERAGE('HAVER - UK Gas'!D536:F536)</f>
        <v>57.79</v>
      </c>
      <c r="J249" s="7">
        <f>AVERAGE('HAVER - UK Gas'!D536:O536)</f>
        <v>56.461666666666666</v>
      </c>
      <c r="L249" s="7">
        <f t="shared" si="27"/>
        <v>57.399948717948725</v>
      </c>
      <c r="N249" s="7">
        <f t="shared" si="28"/>
        <v>66.425282051282025</v>
      </c>
      <c r="O249" s="7">
        <f t="shared" si="29"/>
        <v>67.687948717948757</v>
      </c>
      <c r="P249" s="7">
        <f t="shared" si="30"/>
        <v>62.908839743589752</v>
      </c>
      <c r="R249" s="7"/>
      <c r="S249" s="7"/>
      <c r="T249" s="7"/>
      <c r="U249" s="7"/>
      <c r="V249" s="7"/>
    </row>
    <row r="250" spans="1:22" x14ac:dyDescent="0.35">
      <c r="A250" s="5">
        <f t="shared" si="32"/>
        <v>43476</v>
      </c>
      <c r="B250" s="5"/>
      <c r="C250" s="7">
        <f>AVERAGE('HAVER - UK Gas'!F537:Q537)</f>
        <v>57.665833333333332</v>
      </c>
      <c r="D250" s="7">
        <f t="shared" si="31"/>
        <v>61.454583333333346</v>
      </c>
      <c r="E250" s="5"/>
      <c r="F250" s="7">
        <f>AVERAGE('HAVER - UK Gas'!F537:K537)</f>
        <v>53.074999999999996</v>
      </c>
      <c r="H250" s="7">
        <f>AVERAGE('HAVER - UK Gas'!D537:I537)</f>
        <v>55.596666666666664</v>
      </c>
      <c r="I250" s="7">
        <f>AVERAGE('HAVER - UK Gas'!D537:F537)</f>
        <v>58.96</v>
      </c>
      <c r="J250" s="7">
        <f>AVERAGE('HAVER - UK Gas'!D537:O537)</f>
        <v>57.155833333333327</v>
      </c>
      <c r="L250" s="7">
        <f t="shared" si="27"/>
        <v>57.399948717948725</v>
      </c>
      <c r="N250" s="7">
        <f t="shared" si="28"/>
        <v>66.425282051282025</v>
      </c>
      <c r="O250" s="7">
        <f t="shared" si="29"/>
        <v>67.687948717948757</v>
      </c>
      <c r="P250" s="7">
        <f t="shared" si="30"/>
        <v>62.908839743589752</v>
      </c>
      <c r="R250" s="7"/>
      <c r="S250" s="7"/>
      <c r="T250" s="7"/>
      <c r="U250" s="7"/>
      <c r="V250" s="7"/>
    </row>
    <row r="251" spans="1:22" x14ac:dyDescent="0.35">
      <c r="A251" s="5">
        <f t="shared" si="32"/>
        <v>43479</v>
      </c>
      <c r="B251" s="5"/>
      <c r="C251" s="7">
        <f>AVERAGE('HAVER - UK Gas'!F538:Q538)</f>
        <v>56.352499999999999</v>
      </c>
      <c r="D251" s="7">
        <f t="shared" si="31"/>
        <v>61.454583333333346</v>
      </c>
      <c r="E251" s="5"/>
      <c r="F251" s="7">
        <f>AVERAGE('HAVER - UK Gas'!F538:K538)</f>
        <v>51.633333333333333</v>
      </c>
      <c r="H251" s="7">
        <f>AVERAGE('HAVER - UK Gas'!D538:I538)</f>
        <v>53.886666666666663</v>
      </c>
      <c r="I251" s="7">
        <f>AVERAGE('HAVER - UK Gas'!D538:F538)</f>
        <v>56.94</v>
      </c>
      <c r="J251" s="7">
        <f>AVERAGE('HAVER - UK Gas'!D538:O538)</f>
        <v>55.69166666666667</v>
      </c>
      <c r="L251" s="7">
        <f t="shared" si="27"/>
        <v>57.399948717948725</v>
      </c>
      <c r="N251" s="7">
        <f t="shared" si="28"/>
        <v>66.425282051282025</v>
      </c>
      <c r="O251" s="7">
        <f t="shared" si="29"/>
        <v>67.687948717948757</v>
      </c>
      <c r="P251" s="7">
        <f t="shared" si="30"/>
        <v>62.908839743589752</v>
      </c>
      <c r="R251" s="7"/>
      <c r="S251" s="7"/>
      <c r="T251" s="7"/>
      <c r="U251" s="7"/>
      <c r="V251" s="7"/>
    </row>
    <row r="252" spans="1:22" x14ac:dyDescent="0.35">
      <c r="A252" s="5">
        <f t="shared" si="32"/>
        <v>43480</v>
      </c>
      <c r="B252" s="5"/>
      <c r="C252" s="7">
        <f>AVERAGE('HAVER - UK Gas'!F539:Q539)</f>
        <v>57.349166666666669</v>
      </c>
      <c r="D252" s="7">
        <f t="shared" si="31"/>
        <v>61.454583333333346</v>
      </c>
      <c r="E252" s="5"/>
      <c r="F252" s="7">
        <f>AVERAGE('HAVER - UK Gas'!F539:K539)</f>
        <v>52.741666666666667</v>
      </c>
      <c r="H252" s="7">
        <f>AVERAGE('HAVER - UK Gas'!D539:I539)</f>
        <v>55.048333333333325</v>
      </c>
      <c r="I252" s="7">
        <f>AVERAGE('HAVER - UK Gas'!D539:F539)</f>
        <v>58.21</v>
      </c>
      <c r="J252" s="7">
        <f>AVERAGE('HAVER - UK Gas'!D539:O539)</f>
        <v>56.752499999999998</v>
      </c>
      <c r="L252" s="7">
        <f t="shared" si="27"/>
        <v>57.399948717948725</v>
      </c>
      <c r="N252" s="7">
        <f t="shared" si="28"/>
        <v>66.425282051282025</v>
      </c>
      <c r="O252" s="7">
        <f t="shared" si="29"/>
        <v>67.687948717948757</v>
      </c>
      <c r="P252" s="7">
        <f t="shared" si="30"/>
        <v>62.908839743589752</v>
      </c>
      <c r="R252" s="7"/>
      <c r="S252" s="7"/>
      <c r="T252" s="7"/>
      <c r="U252" s="7"/>
      <c r="V252" s="7"/>
    </row>
    <row r="253" spans="1:22" x14ac:dyDescent="0.35">
      <c r="A253" s="5">
        <f t="shared" si="32"/>
        <v>43481</v>
      </c>
      <c r="B253" s="5"/>
      <c r="C253" s="7">
        <f>AVERAGE('HAVER - UK Gas'!F540:Q540)</f>
        <v>57.323333333333345</v>
      </c>
      <c r="D253" s="7">
        <f t="shared" si="31"/>
        <v>61.454583333333346</v>
      </c>
      <c r="E253" s="5"/>
      <c r="F253" s="7">
        <f>AVERAGE('HAVER - UK Gas'!F540:K540)</f>
        <v>52.638333333333343</v>
      </c>
      <c r="H253" s="7">
        <f>AVERAGE('HAVER - UK Gas'!D540:I540)</f>
        <v>54.823333333333331</v>
      </c>
      <c r="I253" s="7">
        <f>AVERAGE('HAVER - UK Gas'!D540:F540)</f>
        <v>57.846666666666664</v>
      </c>
      <c r="J253" s="7">
        <f>AVERAGE('HAVER - UK Gas'!D540:O540)</f>
        <v>56.655000000000001</v>
      </c>
      <c r="L253" s="7">
        <f t="shared" si="27"/>
        <v>57.399948717948725</v>
      </c>
      <c r="N253" s="7">
        <f t="shared" si="28"/>
        <v>66.425282051282025</v>
      </c>
      <c r="O253" s="7">
        <f t="shared" si="29"/>
        <v>67.687948717948757</v>
      </c>
      <c r="P253" s="7">
        <f t="shared" si="30"/>
        <v>62.908839743589752</v>
      </c>
      <c r="R253" s="7"/>
      <c r="S253" s="7"/>
      <c r="T253" s="7"/>
      <c r="U253" s="7"/>
      <c r="V253" s="7"/>
    </row>
    <row r="254" spans="1:22" x14ac:dyDescent="0.35">
      <c r="A254" s="5">
        <f t="shared" si="32"/>
        <v>43482</v>
      </c>
      <c r="B254" s="5"/>
      <c r="C254" s="7">
        <f>AVERAGE('HAVER - UK Gas'!F541:Q541)</f>
        <v>59.550833333333337</v>
      </c>
      <c r="D254" s="7">
        <f t="shared" si="31"/>
        <v>61.454583333333346</v>
      </c>
      <c r="E254" s="5"/>
      <c r="F254" s="7">
        <f>AVERAGE('HAVER - UK Gas'!F541:K541)</f>
        <v>55.088333333333331</v>
      </c>
      <c r="H254" s="7">
        <f>AVERAGE('HAVER - UK Gas'!D541:I541)</f>
        <v>57.328333333333326</v>
      </c>
      <c r="I254" s="7">
        <f>AVERAGE('HAVER - UK Gas'!D541:F541)</f>
        <v>60.426666666666655</v>
      </c>
      <c r="J254" s="7">
        <f>AVERAGE('HAVER - UK Gas'!D541:O541)</f>
        <v>59.008333333333326</v>
      </c>
      <c r="L254" s="7">
        <f t="shared" si="27"/>
        <v>57.399948717948725</v>
      </c>
      <c r="N254" s="7">
        <f t="shared" si="28"/>
        <v>66.425282051282025</v>
      </c>
      <c r="O254" s="7">
        <f t="shared" si="29"/>
        <v>67.687948717948757</v>
      </c>
      <c r="P254" s="7">
        <f t="shared" si="30"/>
        <v>62.908839743589752</v>
      </c>
      <c r="R254" s="7"/>
      <c r="S254" s="7"/>
      <c r="T254" s="7"/>
      <c r="U254" s="7"/>
      <c r="V254" s="7"/>
    </row>
    <row r="255" spans="1:22" x14ac:dyDescent="0.35">
      <c r="A255" s="5">
        <f t="shared" si="32"/>
        <v>43483</v>
      </c>
      <c r="B255" s="5"/>
      <c r="C255" s="7">
        <f>AVERAGE('HAVER - UK Gas'!F542:Q542)</f>
        <v>59.505833333333335</v>
      </c>
      <c r="D255" s="7">
        <f t="shared" si="31"/>
        <v>61.454583333333346</v>
      </c>
      <c r="E255" s="5"/>
      <c r="F255" s="7">
        <f>AVERAGE('HAVER - UK Gas'!F542:K542)</f>
        <v>54.768333333333338</v>
      </c>
      <c r="H255" s="7">
        <f>AVERAGE('HAVER - UK Gas'!D542:I542)</f>
        <v>56.735000000000007</v>
      </c>
      <c r="I255" s="7">
        <f>AVERAGE('HAVER - UK Gas'!D542:F542)</f>
        <v>59.610000000000007</v>
      </c>
      <c r="J255" s="7">
        <f>AVERAGE('HAVER - UK Gas'!D542:O542)</f>
        <v>58.740000000000009</v>
      </c>
      <c r="L255" s="7">
        <f t="shared" si="27"/>
        <v>57.399948717948725</v>
      </c>
      <c r="N255" s="7">
        <f t="shared" si="28"/>
        <v>66.425282051282025</v>
      </c>
      <c r="O255" s="7">
        <f t="shared" si="29"/>
        <v>67.687948717948757</v>
      </c>
      <c r="P255" s="7">
        <f t="shared" si="30"/>
        <v>62.908839743589752</v>
      </c>
      <c r="R255" s="7"/>
      <c r="S255" s="7"/>
      <c r="T255" s="7"/>
      <c r="U255" s="7"/>
      <c r="V255" s="7"/>
    </row>
    <row r="256" spans="1:22" x14ac:dyDescent="0.35">
      <c r="A256" s="5">
        <f t="shared" si="32"/>
        <v>43486</v>
      </c>
      <c r="B256" s="5"/>
      <c r="C256" s="7">
        <f>AVERAGE('HAVER - UK Gas'!F543:Q543)</f>
        <v>58.064999999999998</v>
      </c>
      <c r="D256" s="7">
        <f t="shared" si="31"/>
        <v>61.454583333333346</v>
      </c>
      <c r="E256" s="5"/>
      <c r="F256" s="7">
        <f>AVERAGE('HAVER - UK Gas'!F543:K543)</f>
        <v>53.183333333333337</v>
      </c>
      <c r="H256" s="7">
        <f>AVERAGE('HAVER - UK Gas'!D543:I543)</f>
        <v>54.906666666666666</v>
      </c>
      <c r="I256" s="7">
        <f>AVERAGE('HAVER - UK Gas'!D543:F543)</f>
        <v>57.483333333333327</v>
      </c>
      <c r="J256" s="7">
        <f>AVERAGE('HAVER - UK Gas'!D543:O543)</f>
        <v>57.108333333333327</v>
      </c>
      <c r="L256" s="7">
        <f t="shared" si="27"/>
        <v>57.399948717948725</v>
      </c>
      <c r="N256" s="7">
        <f t="shared" si="28"/>
        <v>66.425282051282025</v>
      </c>
      <c r="O256" s="7">
        <f t="shared" si="29"/>
        <v>67.687948717948757</v>
      </c>
      <c r="P256" s="7">
        <f t="shared" si="30"/>
        <v>62.908839743589752</v>
      </c>
      <c r="R256" s="7"/>
      <c r="S256" s="7"/>
      <c r="T256" s="7"/>
      <c r="U256" s="7"/>
      <c r="V256" s="7"/>
    </row>
    <row r="257" spans="1:22" x14ac:dyDescent="0.35">
      <c r="A257" s="5">
        <f t="shared" si="32"/>
        <v>43487</v>
      </c>
      <c r="B257" s="5"/>
      <c r="C257" s="7">
        <f>AVERAGE('HAVER - UK Gas'!F544:Q544)</f>
        <v>57.863333333333323</v>
      </c>
      <c r="D257" s="7">
        <f t="shared" si="31"/>
        <v>61.454583333333346</v>
      </c>
      <c r="E257" s="5"/>
      <c r="F257" s="7">
        <f>AVERAGE('HAVER - UK Gas'!F544:K544)</f>
        <v>53.063333333333333</v>
      </c>
      <c r="H257" s="7">
        <f>AVERAGE('HAVER - UK Gas'!D544:I544)</f>
        <v>54.710000000000008</v>
      </c>
      <c r="I257" s="7">
        <f>AVERAGE('HAVER - UK Gas'!D544:F544)</f>
        <v>57.26</v>
      </c>
      <c r="J257" s="7">
        <f>AVERAGE('HAVER - UK Gas'!D544:O544)</f>
        <v>56.932500000000005</v>
      </c>
      <c r="L257" s="7">
        <f t="shared" si="27"/>
        <v>57.399948717948725</v>
      </c>
      <c r="N257" s="7">
        <f t="shared" si="28"/>
        <v>66.425282051282025</v>
      </c>
      <c r="O257" s="7">
        <f t="shared" si="29"/>
        <v>67.687948717948757</v>
      </c>
      <c r="P257" s="7">
        <f t="shared" si="30"/>
        <v>62.908839743589752</v>
      </c>
      <c r="R257" s="7"/>
      <c r="S257" s="7"/>
      <c r="T257" s="7"/>
      <c r="U257" s="7"/>
      <c r="V257" s="7"/>
    </row>
    <row r="258" spans="1:22" x14ac:dyDescent="0.35">
      <c r="A258" s="5">
        <f t="shared" si="32"/>
        <v>43488</v>
      </c>
      <c r="B258" s="5"/>
      <c r="C258" s="7">
        <f>AVERAGE('HAVER - UK Gas'!F545:Q545)</f>
        <v>58.365833333333342</v>
      </c>
      <c r="D258" s="7">
        <f t="shared" si="31"/>
        <v>61.454583333333346</v>
      </c>
      <c r="E258" s="5"/>
      <c r="F258" s="7">
        <f>AVERAGE('HAVER - UK Gas'!F545:K545)</f>
        <v>53.608333333333341</v>
      </c>
      <c r="H258" s="7">
        <f>AVERAGE('HAVER - UK Gas'!D545:I545)</f>
        <v>55.306666666666665</v>
      </c>
      <c r="I258" s="7">
        <f>AVERAGE('HAVER - UK Gas'!D545:F545)</f>
        <v>57.883333333333326</v>
      </c>
      <c r="J258" s="7">
        <f>AVERAGE('HAVER - UK Gas'!D545:O545)</f>
        <v>57.480833333333322</v>
      </c>
      <c r="L258" s="7">
        <f t="shared" si="27"/>
        <v>57.399948717948725</v>
      </c>
      <c r="N258" s="7">
        <f t="shared" si="28"/>
        <v>66.425282051282025</v>
      </c>
      <c r="O258" s="7">
        <f t="shared" si="29"/>
        <v>67.687948717948757</v>
      </c>
      <c r="P258" s="7">
        <f t="shared" si="30"/>
        <v>62.908839743589752</v>
      </c>
      <c r="R258" s="7"/>
      <c r="S258" s="7"/>
      <c r="T258" s="7"/>
      <c r="U258" s="7"/>
      <c r="V258" s="7"/>
    </row>
    <row r="259" spans="1:22" x14ac:dyDescent="0.35">
      <c r="A259" s="5">
        <f t="shared" si="32"/>
        <v>43489</v>
      </c>
      <c r="B259" s="5"/>
      <c r="C259" s="7">
        <f>AVERAGE('HAVER - UK Gas'!F546:Q546)</f>
        <v>56.759166666666665</v>
      </c>
      <c r="D259" s="7">
        <f t="shared" si="31"/>
        <v>61.454583333333346</v>
      </c>
      <c r="E259" s="5"/>
      <c r="F259" s="7">
        <f>AVERAGE('HAVER - UK Gas'!F546:K546)</f>
        <v>51.831666666666671</v>
      </c>
      <c r="H259" s="7">
        <f>AVERAGE('HAVER - UK Gas'!D546:I546)</f>
        <v>53.291666666666664</v>
      </c>
      <c r="I259" s="7">
        <f>AVERAGE('HAVER - UK Gas'!D546:F546)</f>
        <v>55.536666666666669</v>
      </c>
      <c r="J259" s="7">
        <f>AVERAGE('HAVER - UK Gas'!D546:O546)</f>
        <v>55.653333333333343</v>
      </c>
      <c r="L259" s="7">
        <f t="shared" si="27"/>
        <v>57.399948717948725</v>
      </c>
      <c r="N259" s="7">
        <f t="shared" si="28"/>
        <v>66.425282051282025</v>
      </c>
      <c r="O259" s="7">
        <f t="shared" si="29"/>
        <v>67.687948717948757</v>
      </c>
      <c r="P259" s="7">
        <f t="shared" si="30"/>
        <v>62.908839743589752</v>
      </c>
      <c r="R259" s="7"/>
      <c r="S259" s="7"/>
      <c r="T259" s="7"/>
      <c r="U259" s="7"/>
      <c r="V259" s="7"/>
    </row>
    <row r="260" spans="1:22" x14ac:dyDescent="0.35">
      <c r="A260" s="5">
        <f t="shared" si="32"/>
        <v>43490</v>
      </c>
      <c r="B260" s="5"/>
      <c r="C260" s="7">
        <f>AVERAGE('HAVER - UK Gas'!F547:Q547)</f>
        <v>55.944999999999993</v>
      </c>
      <c r="D260" s="7">
        <f t="shared" si="31"/>
        <v>61.454583333333346</v>
      </c>
      <c r="E260" s="5"/>
      <c r="F260" s="7">
        <f>AVERAGE('HAVER - UK Gas'!F547:K547)</f>
        <v>50.768333333333324</v>
      </c>
      <c r="H260" s="7">
        <f>AVERAGE('HAVER - UK Gas'!D547:I547)</f>
        <v>52.074999999999996</v>
      </c>
      <c r="I260" s="7">
        <f>AVERAGE('HAVER - UK Gas'!D547:F547)</f>
        <v>54.196666666666665</v>
      </c>
      <c r="J260" s="7">
        <f>AVERAGE('HAVER - UK Gas'!D547:O547)</f>
        <v>54.6875</v>
      </c>
      <c r="L260" s="7">
        <f t="shared" si="27"/>
        <v>57.399948717948725</v>
      </c>
      <c r="N260" s="7">
        <f t="shared" si="28"/>
        <v>66.425282051282025</v>
      </c>
      <c r="O260" s="7">
        <f t="shared" si="29"/>
        <v>67.687948717948757</v>
      </c>
      <c r="P260" s="7">
        <f t="shared" si="30"/>
        <v>62.908839743589752</v>
      </c>
      <c r="R260" s="7"/>
      <c r="S260" s="7"/>
      <c r="T260" s="7"/>
      <c r="U260" s="7"/>
      <c r="V260" s="7"/>
    </row>
    <row r="261" spans="1:22" x14ac:dyDescent="0.35">
      <c r="A261" s="5">
        <f t="shared" si="32"/>
        <v>43493</v>
      </c>
      <c r="B261" s="5"/>
      <c r="C261" s="7">
        <f>AVERAGE('HAVER - UK Gas'!F548:Q548)</f>
        <v>55.413333333333334</v>
      </c>
      <c r="D261" s="7">
        <f t="shared" ref="D261:D263" si="33">AVERAGE(C$133:C$236,C$238:C$241,C$243:C$264)</f>
        <v>61.454583333333346</v>
      </c>
      <c r="E261" s="5"/>
      <c r="F261" s="7">
        <f>AVERAGE('HAVER - UK Gas'!F548:K548)</f>
        <v>50.176666666666669</v>
      </c>
      <c r="H261" s="7">
        <f>AVERAGE('HAVER - UK Gas'!D548:I548)</f>
        <v>51.421666666666674</v>
      </c>
      <c r="I261" s="7">
        <f>AVERAGE('HAVER - UK Gas'!D548:F548)</f>
        <v>53.473333333333336</v>
      </c>
      <c r="J261" s="7">
        <f>AVERAGE('HAVER - UK Gas'!D548:O548)</f>
        <v>54.085000000000001</v>
      </c>
      <c r="L261" s="7">
        <f t="shared" si="27"/>
        <v>57.399948717948725</v>
      </c>
      <c r="N261" s="7">
        <f t="shared" si="28"/>
        <v>66.425282051282025</v>
      </c>
      <c r="O261" s="7">
        <f t="shared" si="29"/>
        <v>67.687948717948757</v>
      </c>
      <c r="P261" s="7">
        <f t="shared" si="30"/>
        <v>62.908839743589752</v>
      </c>
      <c r="R261" s="7"/>
      <c r="S261" s="7"/>
      <c r="T261" s="7"/>
      <c r="U261" s="7"/>
      <c r="V261" s="7"/>
    </row>
    <row r="262" spans="1:22" x14ac:dyDescent="0.35">
      <c r="A262" s="5">
        <f t="shared" si="32"/>
        <v>43494</v>
      </c>
      <c r="B262" s="5"/>
      <c r="C262" s="7">
        <f>AVERAGE('HAVER - UK Gas'!F549:Q549)</f>
        <v>55.79666666666666</v>
      </c>
      <c r="D262" s="7">
        <f t="shared" si="33"/>
        <v>61.454583333333346</v>
      </c>
      <c r="E262" s="5"/>
      <c r="F262" s="7">
        <f>AVERAGE('HAVER - UK Gas'!F549:K549)</f>
        <v>50.601666666666659</v>
      </c>
      <c r="H262" s="7">
        <f>AVERAGE('HAVER - UK Gas'!D549:I549)</f>
        <v>51.631666666666661</v>
      </c>
      <c r="I262" s="7">
        <f>AVERAGE('HAVER - UK Gas'!D549:F549)</f>
        <v>53.463333333333331</v>
      </c>
      <c r="J262" s="7">
        <f>AVERAGE('HAVER - UK Gas'!D549:O549)</f>
        <v>54.409166666666664</v>
      </c>
      <c r="L262" s="7">
        <f t="shared" ref="L262:L263" si="34">AVERAGE(F$133:F$236,F$238:F$241,F$243:F$264)</f>
        <v>57.399948717948725</v>
      </c>
      <c r="N262" s="7">
        <f t="shared" ref="N262:N263" si="35">AVERAGE(H$133:H$236,H$238:H$241,H$243:H$264)</f>
        <v>66.425282051282025</v>
      </c>
      <c r="O262" s="7">
        <f t="shared" ref="O262:O263" si="36">AVERAGE(I$133:I$236,I$238:I$241,I$243:I$264)</f>
        <v>67.687948717948757</v>
      </c>
      <c r="P262" s="7">
        <f t="shared" ref="P262:P263" si="37">AVERAGE(J$133:J$236,J$238:J$241,J$243:J$264)</f>
        <v>62.908839743589752</v>
      </c>
      <c r="R262" s="7"/>
      <c r="S262" s="7"/>
      <c r="T262" s="7"/>
      <c r="U262" s="7"/>
      <c r="V262" s="7"/>
    </row>
    <row r="263" spans="1:22" x14ac:dyDescent="0.35">
      <c r="A263" s="5">
        <f t="shared" si="32"/>
        <v>43495</v>
      </c>
      <c r="B263" s="5"/>
      <c r="C263" s="7">
        <f>AVERAGE('HAVER - UK Gas'!F550:Q550)</f>
        <v>55.304166666666667</v>
      </c>
      <c r="D263" s="7">
        <f t="shared" si="33"/>
        <v>61.454583333333346</v>
      </c>
      <c r="E263" s="5"/>
      <c r="F263" s="7">
        <f>AVERAGE('HAVER - UK Gas'!F550:K550)</f>
        <v>49.805</v>
      </c>
      <c r="H263" s="7">
        <f>AVERAGE('HAVER - UK Gas'!D550:I550)</f>
        <v>50.693333333333335</v>
      </c>
      <c r="I263" s="7">
        <f>AVERAGE('HAVER - UK Gas'!D550:F550)</f>
        <v>52.473333333333336</v>
      </c>
      <c r="J263" s="7">
        <f>AVERAGE('HAVER - UK Gas'!D550:O550)</f>
        <v>53.76250000000001</v>
      </c>
      <c r="L263" s="7">
        <f t="shared" si="34"/>
        <v>57.399948717948725</v>
      </c>
      <c r="N263" s="7">
        <f t="shared" si="35"/>
        <v>66.425282051282025</v>
      </c>
      <c r="O263" s="7">
        <f t="shared" si="36"/>
        <v>67.687948717948757</v>
      </c>
      <c r="P263" s="7">
        <f t="shared" si="37"/>
        <v>62.908839743589752</v>
      </c>
      <c r="R263" s="7"/>
      <c r="S263" s="7"/>
      <c r="T263" s="7"/>
      <c r="U263" s="7"/>
      <c r="V263" s="7"/>
    </row>
    <row r="264" spans="1:22" x14ac:dyDescent="0.35">
      <c r="A264" s="5">
        <f t="shared" si="32"/>
        <v>43496</v>
      </c>
      <c r="B264" s="5"/>
      <c r="C264" s="7">
        <f>AVERAGE('HAVER - UK Gas'!F551:Q551)</f>
        <v>54.938333333333333</v>
      </c>
      <c r="D264" s="7"/>
      <c r="E264" s="5"/>
      <c r="F264" s="7">
        <f>AVERAGE('HAVER - UK Gas'!F551:K551)</f>
        <v>49.675000000000004</v>
      </c>
      <c r="H264" s="7">
        <f>AVERAGE('HAVER - UK Gas'!D551:I551)</f>
        <v>49.134999999999998</v>
      </c>
      <c r="I264" s="7">
        <f>AVERAGE('HAVER - UK Gas'!D551:F551)</f>
        <v>50.166666666666664</v>
      </c>
      <c r="J264" s="7">
        <f>AVERAGE('HAVER - UK Gas'!D551:O551)</f>
        <v>53.835000000000008</v>
      </c>
      <c r="L264" s="7"/>
      <c r="N264" s="7"/>
      <c r="O264" s="7"/>
      <c r="P264" s="7"/>
      <c r="R264" s="7"/>
      <c r="S264" s="7"/>
      <c r="T264" s="7"/>
      <c r="U264" s="7"/>
      <c r="V264" s="7"/>
    </row>
    <row r="265" spans="1:22" x14ac:dyDescent="0.35">
      <c r="A265" s="5">
        <f t="shared" si="32"/>
        <v>43497</v>
      </c>
      <c r="B265" s="5" t="s">
        <v>2330</v>
      </c>
      <c r="C265" s="7">
        <f>AVERAGE('HAVER - UK Gas'!K552:V552)</f>
        <v>54.553333333333342</v>
      </c>
      <c r="D265" s="7">
        <f t="shared" ref="D265:D296" si="38">AVERAGE(C$265:C$319,C$321:C$393)</f>
        <v>49.964960937499995</v>
      </c>
      <c r="E265" s="5"/>
      <c r="F265" s="7">
        <f>AVERAGE('HAVER - UK Gas'!K552:P552)</f>
        <v>60.01</v>
      </c>
      <c r="H265" s="7">
        <f>AVERAGE('HAVER - UK Gas'!D552:I552)</f>
        <v>48.24</v>
      </c>
      <c r="I265" s="7">
        <f>AVERAGE('HAVER - UK Gas'!D552:F552)</f>
        <v>49.029999999999994</v>
      </c>
      <c r="J265" s="7">
        <f>AVERAGE('HAVER - UK Gas'!D552:O552)</f>
        <v>53.282499999999999</v>
      </c>
      <c r="L265" s="7">
        <f>AVERAGE(F$265:F$319,F$321:F$393)</f>
        <v>54.237070312500002</v>
      </c>
      <c r="N265" s="7">
        <f t="shared" ref="N265:P265" si="39">AVERAGE(H$265:H$319,H$321:H$393)</f>
        <v>40.876210937500026</v>
      </c>
      <c r="O265" s="7">
        <f t="shared" si="39"/>
        <v>35.952734374999999</v>
      </c>
      <c r="P265" s="7">
        <f t="shared" si="39"/>
        <v>47.103333333333346</v>
      </c>
      <c r="R265" s="7"/>
      <c r="S265" s="7"/>
      <c r="T265" s="7"/>
      <c r="U265" s="7"/>
      <c r="V265" s="7"/>
    </row>
    <row r="266" spans="1:22" x14ac:dyDescent="0.35">
      <c r="A266" s="5">
        <f t="shared" si="32"/>
        <v>43500</v>
      </c>
      <c r="B266" s="5"/>
      <c r="C266" s="7">
        <f>AVERAGE('HAVER - UK Gas'!K553:V553)</f>
        <v>54.307499999999997</v>
      </c>
      <c r="D266" s="7">
        <f t="shared" si="38"/>
        <v>49.964960937499995</v>
      </c>
      <c r="E266" s="5"/>
      <c r="F266" s="7">
        <f>AVERAGE('HAVER - UK Gas'!K553:P553)</f>
        <v>59.741666666666667</v>
      </c>
      <c r="H266" s="7">
        <f>AVERAGE('HAVER - UK Gas'!D553:I553)</f>
        <v>48.398333333333333</v>
      </c>
      <c r="I266" s="7">
        <f>AVERAGE('HAVER - UK Gas'!D553:F553)</f>
        <v>49.373333333333335</v>
      </c>
      <c r="J266" s="7">
        <f>AVERAGE('HAVER - UK Gas'!D553:O553)</f>
        <v>53.199166666666663</v>
      </c>
      <c r="L266" s="7">
        <f t="shared" ref="L266:L329" si="40">AVERAGE(F$265:F$319,F$321:F$393)</f>
        <v>54.237070312500002</v>
      </c>
      <c r="N266" s="7">
        <f t="shared" ref="N266:N329" si="41">AVERAGE(H$265:H$319,H$321:H$393)</f>
        <v>40.876210937500026</v>
      </c>
      <c r="O266" s="7">
        <f t="shared" ref="O266:O329" si="42">AVERAGE(I$265:I$319,I$321:I$393)</f>
        <v>35.952734374999999</v>
      </c>
      <c r="P266" s="7">
        <f t="shared" ref="P266:P329" si="43">AVERAGE(J$265:J$319,J$321:J$393)</f>
        <v>47.103333333333346</v>
      </c>
      <c r="R266" s="7"/>
      <c r="S266" s="7"/>
      <c r="T266" s="7"/>
      <c r="U266" s="7"/>
      <c r="V266" s="7"/>
    </row>
    <row r="267" spans="1:22" x14ac:dyDescent="0.35">
      <c r="A267" s="5">
        <f t="shared" si="32"/>
        <v>43501</v>
      </c>
      <c r="B267" s="5"/>
      <c r="C267" s="7">
        <f>AVERAGE('HAVER - UK Gas'!K554:V554)</f>
        <v>54.346666666666671</v>
      </c>
      <c r="D267" s="7">
        <f t="shared" si="38"/>
        <v>49.964960937499995</v>
      </c>
      <c r="E267" s="5"/>
      <c r="F267" s="7">
        <f>AVERAGE('HAVER - UK Gas'!K554:P554)</f>
        <v>59.774999999999999</v>
      </c>
      <c r="H267" s="7">
        <f>AVERAGE('HAVER - UK Gas'!D554:I554)</f>
        <v>48.301666666666677</v>
      </c>
      <c r="I267" s="7">
        <f>AVERAGE('HAVER - UK Gas'!D554:F554)</f>
        <v>49.326666666666675</v>
      </c>
      <c r="J267" s="7">
        <f>AVERAGE('HAVER - UK Gas'!D554:O554)</f>
        <v>53.194166666666668</v>
      </c>
      <c r="L267" s="7">
        <f t="shared" si="40"/>
        <v>54.237070312500002</v>
      </c>
      <c r="N267" s="7">
        <f t="shared" si="41"/>
        <v>40.876210937500026</v>
      </c>
      <c r="O267" s="7">
        <f t="shared" si="42"/>
        <v>35.952734374999999</v>
      </c>
      <c r="P267" s="7">
        <f t="shared" si="43"/>
        <v>47.103333333333346</v>
      </c>
      <c r="R267" s="7"/>
      <c r="S267" s="7"/>
      <c r="T267" s="7"/>
      <c r="U267" s="7"/>
      <c r="V267" s="7"/>
    </row>
    <row r="268" spans="1:22" x14ac:dyDescent="0.35">
      <c r="A268" s="5">
        <f t="shared" si="32"/>
        <v>43502</v>
      </c>
      <c r="B268" s="5"/>
      <c r="C268" s="7">
        <f>AVERAGE('HAVER - UK Gas'!K555:V555)</f>
        <v>54.111666666666672</v>
      </c>
      <c r="D268" s="7">
        <f t="shared" si="38"/>
        <v>49.964960937499995</v>
      </c>
      <c r="E268" s="5"/>
      <c r="F268" s="7">
        <f>AVERAGE('HAVER - UK Gas'!K555:P555)</f>
        <v>59.576666666666661</v>
      </c>
      <c r="H268" s="7">
        <f>AVERAGE('HAVER - UK Gas'!D555:I555)</f>
        <v>47.643333333333338</v>
      </c>
      <c r="I268" s="7">
        <f>AVERAGE('HAVER - UK Gas'!D555:F555)</f>
        <v>48.676666666666677</v>
      </c>
      <c r="J268" s="7">
        <f>AVERAGE('HAVER - UK Gas'!D555:O555)</f>
        <v>52.730833333333344</v>
      </c>
      <c r="L268" s="7">
        <f t="shared" si="40"/>
        <v>54.237070312500002</v>
      </c>
      <c r="N268" s="7">
        <f t="shared" si="41"/>
        <v>40.876210937500026</v>
      </c>
      <c r="O268" s="7">
        <f t="shared" si="42"/>
        <v>35.952734374999999</v>
      </c>
      <c r="P268" s="7">
        <f t="shared" si="43"/>
        <v>47.103333333333346</v>
      </c>
      <c r="R268" s="7"/>
      <c r="S268" s="7"/>
      <c r="T268" s="7"/>
      <c r="U268" s="7"/>
      <c r="V268" s="7"/>
    </row>
    <row r="269" spans="1:22" x14ac:dyDescent="0.35">
      <c r="A269" s="5">
        <f t="shared" si="32"/>
        <v>43503</v>
      </c>
      <c r="B269" s="5"/>
      <c r="C269" s="7">
        <f>AVERAGE('HAVER - UK Gas'!K556:V556)</f>
        <v>53.668333333333344</v>
      </c>
      <c r="D269" s="7">
        <f t="shared" si="38"/>
        <v>49.964960937499995</v>
      </c>
      <c r="E269" s="5"/>
      <c r="F269" s="7">
        <f>AVERAGE('HAVER - UK Gas'!K556:P556)</f>
        <v>59.104999999999997</v>
      </c>
      <c r="H269" s="7">
        <f>AVERAGE('HAVER - UK Gas'!D556:I556)</f>
        <v>47.331666666666671</v>
      </c>
      <c r="I269" s="7">
        <f>AVERAGE('HAVER - UK Gas'!D556:F556)</f>
        <v>48.506666666666661</v>
      </c>
      <c r="J269" s="7">
        <f>AVERAGE('HAVER - UK Gas'!D556:O556)</f>
        <v>52.361666666666672</v>
      </c>
      <c r="L269" s="7">
        <f t="shared" si="40"/>
        <v>54.237070312500002</v>
      </c>
      <c r="N269" s="7">
        <f t="shared" si="41"/>
        <v>40.876210937500026</v>
      </c>
      <c r="O269" s="7">
        <f t="shared" si="42"/>
        <v>35.952734374999999</v>
      </c>
      <c r="P269" s="7">
        <f t="shared" si="43"/>
        <v>47.103333333333346</v>
      </c>
      <c r="R269" s="7"/>
      <c r="S269" s="7"/>
      <c r="T269" s="7"/>
      <c r="U269" s="7"/>
      <c r="V269" s="7"/>
    </row>
    <row r="270" spans="1:22" x14ac:dyDescent="0.35">
      <c r="A270" s="5">
        <f t="shared" si="32"/>
        <v>43504</v>
      </c>
      <c r="B270" s="5"/>
      <c r="C270" s="7">
        <f>AVERAGE('HAVER - UK Gas'!K557:V557)</f>
        <v>52.707499999999989</v>
      </c>
      <c r="D270" s="7">
        <f t="shared" si="38"/>
        <v>49.964960937499995</v>
      </c>
      <c r="E270" s="5"/>
      <c r="F270" s="7">
        <f>AVERAGE('HAVER - UK Gas'!K557:P557)</f>
        <v>58.069999999999993</v>
      </c>
      <c r="H270" s="7">
        <f>AVERAGE('HAVER - UK Gas'!D557:I557)</f>
        <v>45.903333333333336</v>
      </c>
      <c r="I270" s="7">
        <f>AVERAGE('HAVER - UK Gas'!D557:F557)</f>
        <v>46.890000000000008</v>
      </c>
      <c r="J270" s="7">
        <f>AVERAGE('HAVER - UK Gas'!D557:O557)</f>
        <v>51.12083333333333</v>
      </c>
      <c r="L270" s="7">
        <f t="shared" si="40"/>
        <v>54.237070312500002</v>
      </c>
      <c r="N270" s="7">
        <f t="shared" si="41"/>
        <v>40.876210937500026</v>
      </c>
      <c r="O270" s="7">
        <f t="shared" si="42"/>
        <v>35.952734374999999</v>
      </c>
      <c r="P270" s="7">
        <f t="shared" si="43"/>
        <v>47.103333333333346</v>
      </c>
      <c r="R270" s="7"/>
      <c r="S270" s="7"/>
      <c r="T270" s="7"/>
      <c r="U270" s="7"/>
      <c r="V270" s="7"/>
    </row>
    <row r="271" spans="1:22" x14ac:dyDescent="0.35">
      <c r="A271" s="5">
        <f t="shared" si="32"/>
        <v>43507</v>
      </c>
      <c r="B271" s="5"/>
      <c r="C271" s="7">
        <f>AVERAGE('HAVER - UK Gas'!K558:V558)</f>
        <v>52.817499999999995</v>
      </c>
      <c r="D271" s="7">
        <f t="shared" si="38"/>
        <v>49.964960937499995</v>
      </c>
      <c r="E271" s="5"/>
      <c r="F271" s="7">
        <f>AVERAGE('HAVER - UK Gas'!K558:P558)</f>
        <v>58.228333333333332</v>
      </c>
      <c r="H271" s="7">
        <f>AVERAGE('HAVER - UK Gas'!D558:I558)</f>
        <v>45.80333333333332</v>
      </c>
      <c r="I271" s="7">
        <f>AVERAGE('HAVER - UK Gas'!D558:F558)</f>
        <v>46.733333333333327</v>
      </c>
      <c r="J271" s="7">
        <f>AVERAGE('HAVER - UK Gas'!D558:O558)</f>
        <v>51.105833333333322</v>
      </c>
      <c r="L271" s="7">
        <f t="shared" si="40"/>
        <v>54.237070312500002</v>
      </c>
      <c r="N271" s="7">
        <f t="shared" si="41"/>
        <v>40.876210937500026</v>
      </c>
      <c r="O271" s="7">
        <f t="shared" si="42"/>
        <v>35.952734374999999</v>
      </c>
      <c r="P271" s="7">
        <f t="shared" si="43"/>
        <v>47.103333333333346</v>
      </c>
      <c r="R271" s="7"/>
      <c r="S271" s="7"/>
      <c r="T271" s="7"/>
      <c r="U271" s="7"/>
      <c r="V271" s="7"/>
    </row>
    <row r="272" spans="1:22" x14ac:dyDescent="0.35">
      <c r="A272" s="5">
        <f t="shared" si="32"/>
        <v>43508</v>
      </c>
      <c r="B272" s="5"/>
      <c r="C272" s="7">
        <f>AVERAGE('HAVER - UK Gas'!K559:V559)</f>
        <v>52.225833333333334</v>
      </c>
      <c r="D272" s="7">
        <f t="shared" si="38"/>
        <v>49.964960937499995</v>
      </c>
      <c r="E272" s="5"/>
      <c r="F272" s="7">
        <f>AVERAGE('HAVER - UK Gas'!K559:P559)</f>
        <v>57.515000000000008</v>
      </c>
      <c r="H272" s="7">
        <f>AVERAGE('HAVER - UK Gas'!D559:I559)</f>
        <v>45.16</v>
      </c>
      <c r="I272" s="7">
        <f>AVERAGE('HAVER - UK Gas'!D559:F559)</f>
        <v>46.00333333333333</v>
      </c>
      <c r="J272" s="7">
        <f>AVERAGE('HAVER - UK Gas'!D559:O559)</f>
        <v>50.444166666666661</v>
      </c>
      <c r="L272" s="7">
        <f t="shared" si="40"/>
        <v>54.237070312500002</v>
      </c>
      <c r="N272" s="7">
        <f t="shared" si="41"/>
        <v>40.876210937500026</v>
      </c>
      <c r="O272" s="7">
        <f t="shared" si="42"/>
        <v>35.952734374999999</v>
      </c>
      <c r="P272" s="7">
        <f t="shared" si="43"/>
        <v>47.103333333333346</v>
      </c>
      <c r="R272" s="7"/>
      <c r="S272" s="7"/>
      <c r="T272" s="7"/>
      <c r="U272" s="7"/>
      <c r="V272" s="7"/>
    </row>
    <row r="273" spans="1:22" x14ac:dyDescent="0.35">
      <c r="A273" s="5">
        <f t="shared" si="32"/>
        <v>43509</v>
      </c>
      <c r="B273" s="5"/>
      <c r="C273" s="7">
        <f>AVERAGE('HAVER - UK Gas'!K560:V560)</f>
        <v>52.845833333333331</v>
      </c>
      <c r="D273" s="7">
        <f t="shared" si="38"/>
        <v>49.964960937499995</v>
      </c>
      <c r="E273" s="5"/>
      <c r="F273" s="7">
        <f>AVERAGE('HAVER - UK Gas'!K560:P560)</f>
        <v>58.234999999999992</v>
      </c>
      <c r="H273" s="7">
        <f>AVERAGE('HAVER - UK Gas'!D560:I560)</f>
        <v>45.708333333333336</v>
      </c>
      <c r="I273" s="7">
        <f>AVERAGE('HAVER - UK Gas'!D560:F560)</f>
        <v>46.580000000000005</v>
      </c>
      <c r="J273" s="7">
        <f>AVERAGE('HAVER - UK Gas'!D560:O560)</f>
        <v>51.078333333333326</v>
      </c>
      <c r="L273" s="7">
        <f t="shared" si="40"/>
        <v>54.237070312500002</v>
      </c>
      <c r="N273" s="7">
        <f t="shared" si="41"/>
        <v>40.876210937500026</v>
      </c>
      <c r="O273" s="7">
        <f t="shared" si="42"/>
        <v>35.952734374999999</v>
      </c>
      <c r="P273" s="7">
        <f t="shared" si="43"/>
        <v>47.103333333333346</v>
      </c>
      <c r="R273" s="7"/>
      <c r="S273" s="7"/>
      <c r="T273" s="7"/>
      <c r="U273" s="7"/>
      <c r="V273" s="7"/>
    </row>
    <row r="274" spans="1:22" x14ac:dyDescent="0.35">
      <c r="A274" s="5">
        <f t="shared" si="32"/>
        <v>43510</v>
      </c>
      <c r="B274" s="5"/>
      <c r="C274" s="7">
        <f>AVERAGE('HAVER - UK Gas'!K561:V561)</f>
        <v>52.978333333333332</v>
      </c>
      <c r="D274" s="7">
        <f t="shared" si="38"/>
        <v>49.964960937499995</v>
      </c>
      <c r="E274" s="5"/>
      <c r="F274" s="7">
        <f>AVERAGE('HAVER - UK Gas'!K561:P561)</f>
        <v>58.336666666666666</v>
      </c>
      <c r="H274" s="7">
        <f>AVERAGE('HAVER - UK Gas'!D561:I561)</f>
        <v>45.576666666666675</v>
      </c>
      <c r="I274" s="7">
        <f>AVERAGE('HAVER - UK Gas'!D561:F561)</f>
        <v>46.216666666666669</v>
      </c>
      <c r="J274" s="7">
        <f>AVERAGE('HAVER - UK Gas'!D561:O561)</f>
        <v>51.068333333333335</v>
      </c>
      <c r="L274" s="7">
        <f t="shared" si="40"/>
        <v>54.237070312500002</v>
      </c>
      <c r="N274" s="7">
        <f t="shared" si="41"/>
        <v>40.876210937500026</v>
      </c>
      <c r="O274" s="7">
        <f t="shared" si="42"/>
        <v>35.952734374999999</v>
      </c>
      <c r="P274" s="7">
        <f t="shared" si="43"/>
        <v>47.103333333333346</v>
      </c>
      <c r="R274" s="7"/>
      <c r="S274" s="7"/>
      <c r="T274" s="7"/>
      <c r="U274" s="7"/>
      <c r="V274" s="7"/>
    </row>
    <row r="275" spans="1:22" x14ac:dyDescent="0.35">
      <c r="A275" s="5">
        <f t="shared" si="32"/>
        <v>43511</v>
      </c>
      <c r="B275" s="5"/>
      <c r="C275" s="7">
        <f>AVERAGE('HAVER - UK Gas'!K562:V562)</f>
        <v>53.564999999999998</v>
      </c>
      <c r="D275" s="7">
        <f t="shared" si="38"/>
        <v>49.964960937499995</v>
      </c>
      <c r="E275" s="5"/>
      <c r="F275" s="7">
        <f>AVERAGE('HAVER - UK Gas'!K562:P562)</f>
        <v>59.01</v>
      </c>
      <c r="H275" s="7">
        <f>AVERAGE('HAVER - UK Gas'!D562:I562)</f>
        <v>46.204999999999991</v>
      </c>
      <c r="I275" s="7">
        <f>AVERAGE('HAVER - UK Gas'!D562:F562)</f>
        <v>46.699999999999996</v>
      </c>
      <c r="J275" s="7">
        <f>AVERAGE('HAVER - UK Gas'!D562:O562)</f>
        <v>51.703333333333326</v>
      </c>
      <c r="L275" s="7">
        <f t="shared" si="40"/>
        <v>54.237070312500002</v>
      </c>
      <c r="N275" s="7">
        <f t="shared" si="41"/>
        <v>40.876210937500026</v>
      </c>
      <c r="O275" s="7">
        <f t="shared" si="42"/>
        <v>35.952734374999999</v>
      </c>
      <c r="P275" s="7">
        <f t="shared" si="43"/>
        <v>47.103333333333346</v>
      </c>
      <c r="R275" s="7"/>
      <c r="S275" s="7"/>
      <c r="T275" s="7"/>
      <c r="U275" s="7"/>
      <c r="V275" s="7"/>
    </row>
    <row r="276" spans="1:22" x14ac:dyDescent="0.35">
      <c r="A276" s="5">
        <f t="shared" si="32"/>
        <v>43514</v>
      </c>
      <c r="B276" s="5"/>
      <c r="C276" s="7">
        <f>AVERAGE('HAVER - UK Gas'!K563:V563)</f>
        <v>52.628333333333337</v>
      </c>
      <c r="D276" s="7">
        <f t="shared" si="38"/>
        <v>49.964960937499995</v>
      </c>
      <c r="E276" s="5"/>
      <c r="F276" s="7">
        <f>AVERAGE('HAVER - UK Gas'!K563:P563)</f>
        <v>57.986666666666672</v>
      </c>
      <c r="H276" s="7">
        <f>AVERAGE('HAVER - UK Gas'!D563:I563)</f>
        <v>44.713333333333331</v>
      </c>
      <c r="I276" s="7">
        <f>AVERAGE('HAVER - UK Gas'!D563:F563)</f>
        <v>45.129999999999995</v>
      </c>
      <c r="J276" s="7">
        <f>AVERAGE('HAVER - UK Gas'!D563:O563)</f>
        <v>50.418333333333329</v>
      </c>
      <c r="L276" s="7">
        <f t="shared" si="40"/>
        <v>54.237070312500002</v>
      </c>
      <c r="N276" s="7">
        <f t="shared" si="41"/>
        <v>40.876210937500026</v>
      </c>
      <c r="O276" s="7">
        <f t="shared" si="42"/>
        <v>35.952734374999999</v>
      </c>
      <c r="P276" s="7">
        <f t="shared" si="43"/>
        <v>47.103333333333346</v>
      </c>
      <c r="R276" s="7"/>
      <c r="S276" s="7"/>
      <c r="T276" s="7"/>
      <c r="U276" s="7"/>
      <c r="V276" s="7"/>
    </row>
    <row r="277" spans="1:22" x14ac:dyDescent="0.35">
      <c r="A277" s="5">
        <f t="shared" si="32"/>
        <v>43515</v>
      </c>
      <c r="B277" s="5"/>
      <c r="C277" s="7">
        <f>AVERAGE('HAVER - UK Gas'!K564:V564)</f>
        <v>52.945833333333333</v>
      </c>
      <c r="D277" s="7">
        <f t="shared" si="38"/>
        <v>49.964960937499995</v>
      </c>
      <c r="E277" s="5"/>
      <c r="F277" s="7">
        <f>AVERAGE('HAVER - UK Gas'!K564:P564)</f>
        <v>58.336666666666666</v>
      </c>
      <c r="H277" s="7">
        <f>AVERAGE('HAVER - UK Gas'!D564:I564)</f>
        <v>45.204999999999991</v>
      </c>
      <c r="I277" s="7">
        <f>AVERAGE('HAVER - UK Gas'!D564:F564)</f>
        <v>45.576666666666661</v>
      </c>
      <c r="J277" s="7">
        <f>AVERAGE('HAVER - UK Gas'!D564:O564)</f>
        <v>50.851666666666667</v>
      </c>
      <c r="L277" s="7">
        <f t="shared" si="40"/>
        <v>54.237070312500002</v>
      </c>
      <c r="N277" s="7">
        <f t="shared" si="41"/>
        <v>40.876210937500026</v>
      </c>
      <c r="O277" s="7">
        <f t="shared" si="42"/>
        <v>35.952734374999999</v>
      </c>
      <c r="P277" s="7">
        <f t="shared" si="43"/>
        <v>47.103333333333346</v>
      </c>
      <c r="R277" s="7"/>
      <c r="S277" s="7"/>
      <c r="T277" s="7"/>
      <c r="U277" s="7"/>
      <c r="V277" s="7"/>
    </row>
    <row r="278" spans="1:22" x14ac:dyDescent="0.35">
      <c r="A278" s="5">
        <f t="shared" si="32"/>
        <v>43516</v>
      </c>
      <c r="B278" s="5"/>
      <c r="C278" s="7">
        <f>AVERAGE('HAVER - UK Gas'!K565:V565)</f>
        <v>53.606666666666662</v>
      </c>
      <c r="D278" s="7">
        <f t="shared" si="38"/>
        <v>49.964960937499995</v>
      </c>
      <c r="E278" s="5"/>
      <c r="F278" s="7">
        <f>AVERAGE('HAVER - UK Gas'!K565:P565)</f>
        <v>58.988333333333344</v>
      </c>
      <c r="H278" s="7">
        <f>AVERAGE('HAVER - UK Gas'!D565:I565)</f>
        <v>46.211666666666673</v>
      </c>
      <c r="I278" s="7">
        <f>AVERAGE('HAVER - UK Gas'!D565:F565)</f>
        <v>46.56</v>
      </c>
      <c r="J278" s="7">
        <f>AVERAGE('HAVER - UK Gas'!D565:O565)</f>
        <v>51.697499999999998</v>
      </c>
      <c r="L278" s="7">
        <f t="shared" si="40"/>
        <v>54.237070312500002</v>
      </c>
      <c r="N278" s="7">
        <f t="shared" si="41"/>
        <v>40.876210937500026</v>
      </c>
      <c r="O278" s="7">
        <f t="shared" si="42"/>
        <v>35.952734374999999</v>
      </c>
      <c r="P278" s="7">
        <f t="shared" si="43"/>
        <v>47.103333333333346</v>
      </c>
      <c r="R278" s="7"/>
      <c r="S278" s="7"/>
      <c r="T278" s="7"/>
      <c r="U278" s="7"/>
      <c r="V278" s="7"/>
    </row>
    <row r="279" spans="1:22" x14ac:dyDescent="0.35">
      <c r="A279" s="5">
        <f t="shared" si="32"/>
        <v>43517</v>
      </c>
      <c r="B279" s="5"/>
      <c r="C279" s="7">
        <f>AVERAGE('HAVER - UK Gas'!K566:V566)</f>
        <v>52.873333333333342</v>
      </c>
      <c r="D279" s="7">
        <f t="shared" si="38"/>
        <v>49.964960937499995</v>
      </c>
      <c r="E279" s="5"/>
      <c r="F279" s="7">
        <f>AVERAGE('HAVER - UK Gas'!K566:P566)</f>
        <v>58.231666666666676</v>
      </c>
      <c r="H279" s="7">
        <f>AVERAGE('HAVER - UK Gas'!D566:I566)</f>
        <v>44.85</v>
      </c>
      <c r="I279" s="7">
        <f>AVERAGE('HAVER - UK Gas'!D566:F566)</f>
        <v>44.976666666666667</v>
      </c>
      <c r="J279" s="7">
        <f>AVERAGE('HAVER - UK Gas'!D566:O566)</f>
        <v>50.628333333333337</v>
      </c>
      <c r="L279" s="7">
        <f t="shared" si="40"/>
        <v>54.237070312500002</v>
      </c>
      <c r="N279" s="7">
        <f t="shared" si="41"/>
        <v>40.876210937500026</v>
      </c>
      <c r="O279" s="7">
        <f t="shared" si="42"/>
        <v>35.952734374999999</v>
      </c>
      <c r="P279" s="7">
        <f t="shared" si="43"/>
        <v>47.103333333333346</v>
      </c>
      <c r="R279" s="7"/>
      <c r="S279" s="7"/>
      <c r="T279" s="7"/>
      <c r="U279" s="7"/>
      <c r="V279" s="7"/>
    </row>
    <row r="280" spans="1:22" x14ac:dyDescent="0.35">
      <c r="A280" s="5">
        <f t="shared" si="32"/>
        <v>43518</v>
      </c>
      <c r="B280" s="5"/>
      <c r="C280" s="7">
        <f>AVERAGE('HAVER - UK Gas'!K567:V567)</f>
        <v>52.708333333333336</v>
      </c>
      <c r="D280" s="7">
        <f t="shared" si="38"/>
        <v>49.964960937499995</v>
      </c>
      <c r="E280" s="5"/>
      <c r="F280" s="7">
        <f>AVERAGE('HAVER - UK Gas'!K567:P567)</f>
        <v>58.101666666666667</v>
      </c>
      <c r="H280" s="7">
        <f>AVERAGE('HAVER - UK Gas'!D567:I567)</f>
        <v>44.286666666666669</v>
      </c>
      <c r="I280" s="7">
        <f>AVERAGE('HAVER - UK Gas'!D567:F567)</f>
        <v>44.29</v>
      </c>
      <c r="J280" s="7">
        <f>AVERAGE('HAVER - UK Gas'!D567:O567)</f>
        <v>50.24666666666667</v>
      </c>
      <c r="L280" s="7">
        <f t="shared" si="40"/>
        <v>54.237070312500002</v>
      </c>
      <c r="N280" s="7">
        <f t="shared" si="41"/>
        <v>40.876210937500026</v>
      </c>
      <c r="O280" s="7">
        <f t="shared" si="42"/>
        <v>35.952734374999999</v>
      </c>
      <c r="P280" s="7">
        <f t="shared" si="43"/>
        <v>47.103333333333346</v>
      </c>
      <c r="R280" s="7"/>
      <c r="S280" s="7"/>
      <c r="T280" s="7"/>
      <c r="U280" s="7"/>
      <c r="V280" s="7"/>
    </row>
    <row r="281" spans="1:22" x14ac:dyDescent="0.35">
      <c r="A281" s="5">
        <f t="shared" si="32"/>
        <v>43521</v>
      </c>
      <c r="B281" s="5"/>
      <c r="C281" s="7">
        <f>AVERAGE('HAVER - UK Gas'!K568:V568)</f>
        <v>52.122500000000002</v>
      </c>
      <c r="D281" s="7">
        <f t="shared" si="38"/>
        <v>49.964960937499995</v>
      </c>
      <c r="E281" s="5"/>
      <c r="F281" s="7">
        <f>AVERAGE('HAVER - UK Gas'!K568:P568)</f>
        <v>57.438333333333333</v>
      </c>
      <c r="H281" s="7">
        <f>AVERAGE('HAVER - UK Gas'!D568:I568)</f>
        <v>43.541666666666664</v>
      </c>
      <c r="I281" s="7">
        <f>AVERAGE('HAVER - UK Gas'!D568:F568)</f>
        <v>43.553333333333335</v>
      </c>
      <c r="J281" s="7">
        <f>AVERAGE('HAVER - UK Gas'!D568:O568)</f>
        <v>49.541666666666657</v>
      </c>
      <c r="L281" s="7">
        <f t="shared" si="40"/>
        <v>54.237070312500002</v>
      </c>
      <c r="N281" s="7">
        <f t="shared" si="41"/>
        <v>40.876210937500026</v>
      </c>
      <c r="O281" s="7">
        <f t="shared" si="42"/>
        <v>35.952734374999999</v>
      </c>
      <c r="P281" s="7">
        <f t="shared" si="43"/>
        <v>47.103333333333346</v>
      </c>
      <c r="R281" s="7"/>
      <c r="S281" s="7"/>
      <c r="T281" s="7"/>
      <c r="U281" s="7"/>
      <c r="V281" s="7"/>
    </row>
    <row r="282" spans="1:22" x14ac:dyDescent="0.35">
      <c r="A282" s="5">
        <f t="shared" si="32"/>
        <v>43522</v>
      </c>
      <c r="B282" s="5"/>
      <c r="C282" s="7">
        <f>AVERAGE('HAVER - UK Gas'!K569:V569)</f>
        <v>51.87166666666667</v>
      </c>
      <c r="D282" s="7">
        <f t="shared" si="38"/>
        <v>49.964960937499995</v>
      </c>
      <c r="E282" s="5"/>
      <c r="F282" s="7">
        <f>AVERAGE('HAVER - UK Gas'!K569:P569)</f>
        <v>57.196666666666658</v>
      </c>
      <c r="H282" s="7">
        <f>AVERAGE('HAVER - UK Gas'!D569:I569)</f>
        <v>43.251666666666665</v>
      </c>
      <c r="I282" s="7">
        <f>AVERAGE('HAVER - UK Gas'!D569:F569)</f>
        <v>43.193333333333328</v>
      </c>
      <c r="J282" s="7">
        <f>AVERAGE('HAVER - UK Gas'!D569:O569)</f>
        <v>49.283333333333331</v>
      </c>
      <c r="L282" s="7">
        <f t="shared" si="40"/>
        <v>54.237070312500002</v>
      </c>
      <c r="N282" s="7">
        <f t="shared" si="41"/>
        <v>40.876210937500026</v>
      </c>
      <c r="O282" s="7">
        <f t="shared" si="42"/>
        <v>35.952734374999999</v>
      </c>
      <c r="P282" s="7">
        <f t="shared" si="43"/>
        <v>47.103333333333346</v>
      </c>
      <c r="R282" s="7"/>
      <c r="S282" s="7"/>
      <c r="T282" s="7"/>
      <c r="U282" s="7"/>
      <c r="V282" s="7"/>
    </row>
    <row r="283" spans="1:22" x14ac:dyDescent="0.35">
      <c r="A283" s="5">
        <f t="shared" si="32"/>
        <v>43523</v>
      </c>
      <c r="B283" s="5"/>
      <c r="C283" s="7">
        <f>AVERAGE('HAVER - UK Gas'!K570:V570)</f>
        <v>52.676666666666669</v>
      </c>
      <c r="D283" s="7">
        <f t="shared" si="38"/>
        <v>49.964960937499995</v>
      </c>
      <c r="E283" s="5"/>
      <c r="F283" s="7">
        <f>AVERAGE('HAVER - UK Gas'!K570:P570)</f>
        <v>58.026666666666671</v>
      </c>
      <c r="H283" s="7">
        <f>AVERAGE('HAVER - UK Gas'!D570:I570)</f>
        <v>44.19166666666667</v>
      </c>
      <c r="I283" s="7">
        <f>AVERAGE('HAVER - UK Gas'!D570:F570)</f>
        <v>44.169999999999995</v>
      </c>
      <c r="J283" s="7">
        <f>AVERAGE('HAVER - UK Gas'!D570:O570)</f>
        <v>50.174166666666672</v>
      </c>
      <c r="L283" s="7">
        <f t="shared" si="40"/>
        <v>54.237070312500002</v>
      </c>
      <c r="N283" s="7">
        <f t="shared" si="41"/>
        <v>40.876210937500026</v>
      </c>
      <c r="O283" s="7">
        <f t="shared" si="42"/>
        <v>35.952734374999999</v>
      </c>
      <c r="P283" s="7">
        <f t="shared" si="43"/>
        <v>47.103333333333346</v>
      </c>
      <c r="R283" s="7"/>
      <c r="S283" s="7"/>
      <c r="T283" s="7"/>
      <c r="U283" s="7"/>
      <c r="V283" s="7"/>
    </row>
    <row r="284" spans="1:22" x14ac:dyDescent="0.35">
      <c r="A284" s="5">
        <f t="shared" si="32"/>
        <v>43524</v>
      </c>
      <c r="B284" s="5"/>
      <c r="C284" s="7">
        <f>AVERAGE('HAVER - UK Gas'!K571:V571)</f>
        <v>53.064166666666665</v>
      </c>
      <c r="D284" s="7">
        <f t="shared" si="38"/>
        <v>49.964960937499995</v>
      </c>
      <c r="E284" s="5"/>
      <c r="F284" s="7">
        <f>AVERAGE('HAVER - UK Gas'!K571:P571)</f>
        <v>58.561666666666667</v>
      </c>
      <c r="H284" s="7">
        <f>AVERAGE('HAVER - UK Gas'!D571:I571)</f>
        <v>45.023333333333333</v>
      </c>
      <c r="I284" s="7">
        <f>AVERAGE('HAVER - UK Gas'!D571:F571)</f>
        <v>43.966666666666669</v>
      </c>
      <c r="J284" s="7">
        <f>AVERAGE('HAVER - UK Gas'!D571:O571)</f>
        <v>51.670833333333327</v>
      </c>
      <c r="L284" s="7">
        <f t="shared" si="40"/>
        <v>54.237070312500002</v>
      </c>
      <c r="N284" s="7">
        <f t="shared" si="41"/>
        <v>40.876210937500026</v>
      </c>
      <c r="O284" s="7">
        <f t="shared" si="42"/>
        <v>35.952734374999999</v>
      </c>
      <c r="P284" s="7">
        <f t="shared" si="43"/>
        <v>47.103333333333346</v>
      </c>
      <c r="R284" s="7"/>
      <c r="S284" s="7"/>
      <c r="T284" s="7"/>
      <c r="U284" s="7"/>
      <c r="V284" s="7"/>
    </row>
    <row r="285" spans="1:22" x14ac:dyDescent="0.35">
      <c r="A285" s="5">
        <f t="shared" si="32"/>
        <v>43525</v>
      </c>
      <c r="B285" s="5"/>
      <c r="C285" s="7">
        <f>AVERAGE('HAVER - UK Gas'!J572:U572)</f>
        <v>52.664999999999999</v>
      </c>
      <c r="D285" s="7">
        <f t="shared" si="38"/>
        <v>49.964960937499995</v>
      </c>
      <c r="E285" s="5"/>
      <c r="F285" s="7">
        <f>AVERAGE('HAVER - UK Gas'!J572:O572)</f>
        <v>58.026666666666671</v>
      </c>
      <c r="H285" s="7">
        <f>AVERAGE('HAVER - UK Gas'!D572:I572)</f>
        <v>44.228333333333332</v>
      </c>
      <c r="I285" s="7">
        <f>AVERAGE('HAVER - UK Gas'!D572:F572)</f>
        <v>43.050000000000004</v>
      </c>
      <c r="J285" s="7">
        <f>AVERAGE('HAVER - UK Gas'!D572:O572)</f>
        <v>51.127499999999991</v>
      </c>
      <c r="L285" s="7">
        <f t="shared" si="40"/>
        <v>54.237070312500002</v>
      </c>
      <c r="N285" s="7">
        <f t="shared" si="41"/>
        <v>40.876210937500026</v>
      </c>
      <c r="O285" s="7">
        <f t="shared" si="42"/>
        <v>35.952734374999999</v>
      </c>
      <c r="P285" s="7">
        <f t="shared" si="43"/>
        <v>47.103333333333346</v>
      </c>
      <c r="R285" s="7"/>
      <c r="S285" s="7"/>
      <c r="T285" s="7"/>
      <c r="U285" s="7"/>
      <c r="V285" s="7"/>
    </row>
    <row r="286" spans="1:22" x14ac:dyDescent="0.35">
      <c r="A286" s="5">
        <f t="shared" si="32"/>
        <v>43528</v>
      </c>
      <c r="B286" s="5"/>
      <c r="C286" s="7">
        <f>AVERAGE('HAVER - UK Gas'!J573:U573)</f>
        <v>52.664999999999999</v>
      </c>
      <c r="D286" s="7">
        <f t="shared" si="38"/>
        <v>49.964960937499995</v>
      </c>
      <c r="E286" s="5"/>
      <c r="F286" s="7">
        <f>AVERAGE('HAVER - UK Gas'!J573:O573)</f>
        <v>58.026666666666671</v>
      </c>
      <c r="H286" s="7">
        <f>AVERAGE('HAVER - UK Gas'!D573:I573)</f>
        <v>44.273333333333333</v>
      </c>
      <c r="I286" s="7">
        <f>AVERAGE('HAVER - UK Gas'!D573:F573)</f>
        <v>43.113333333333337</v>
      </c>
      <c r="J286" s="7">
        <f>AVERAGE('HAVER - UK Gas'!D573:O573)</f>
        <v>51.149999999999984</v>
      </c>
      <c r="L286" s="7">
        <f t="shared" si="40"/>
        <v>54.237070312500002</v>
      </c>
      <c r="N286" s="7">
        <f t="shared" si="41"/>
        <v>40.876210937500026</v>
      </c>
      <c r="O286" s="7">
        <f t="shared" si="42"/>
        <v>35.952734374999999</v>
      </c>
      <c r="P286" s="7">
        <f t="shared" si="43"/>
        <v>47.103333333333346</v>
      </c>
      <c r="R286" s="7"/>
      <c r="S286" s="7"/>
      <c r="T286" s="7"/>
      <c r="U286" s="7"/>
      <c r="V286" s="7"/>
    </row>
    <row r="287" spans="1:22" x14ac:dyDescent="0.35">
      <c r="A287" s="5">
        <f t="shared" si="32"/>
        <v>43529</v>
      </c>
      <c r="B287" s="5"/>
      <c r="C287" s="7">
        <f>AVERAGE('HAVER - UK Gas'!J574:U574)</f>
        <v>52.334166666666668</v>
      </c>
      <c r="D287" s="7">
        <f t="shared" si="38"/>
        <v>49.964960937499995</v>
      </c>
      <c r="E287" s="5"/>
      <c r="F287" s="7">
        <f>AVERAGE('HAVER - UK Gas'!J574:O574)</f>
        <v>57.588333333333338</v>
      </c>
      <c r="H287" s="7">
        <f>AVERAGE('HAVER - UK Gas'!D574:I574)</f>
        <v>43.826666666666661</v>
      </c>
      <c r="I287" s="7">
        <f>AVERAGE('HAVER - UK Gas'!D574:F574)</f>
        <v>42.736666666666657</v>
      </c>
      <c r="J287" s="7">
        <f>AVERAGE('HAVER - UK Gas'!D574:O574)</f>
        <v>50.707499999999989</v>
      </c>
      <c r="L287" s="7">
        <f t="shared" si="40"/>
        <v>54.237070312500002</v>
      </c>
      <c r="N287" s="7">
        <f t="shared" si="41"/>
        <v>40.876210937500026</v>
      </c>
      <c r="O287" s="7">
        <f t="shared" si="42"/>
        <v>35.952734374999999</v>
      </c>
      <c r="P287" s="7">
        <f t="shared" si="43"/>
        <v>47.103333333333346</v>
      </c>
      <c r="R287" s="7"/>
      <c r="S287" s="7"/>
      <c r="T287" s="7"/>
      <c r="U287" s="7"/>
      <c r="V287" s="7"/>
    </row>
    <row r="288" spans="1:22" x14ac:dyDescent="0.35">
      <c r="A288" s="5">
        <f t="shared" si="32"/>
        <v>43530</v>
      </c>
      <c r="B288" s="5"/>
      <c r="C288" s="7">
        <f>AVERAGE('HAVER - UK Gas'!J575:U575)</f>
        <v>51.587499999999999</v>
      </c>
      <c r="D288" s="7">
        <f t="shared" si="38"/>
        <v>49.964960937499995</v>
      </c>
      <c r="E288" s="5"/>
      <c r="F288" s="7">
        <f>AVERAGE('HAVER - UK Gas'!J575:O575)</f>
        <v>56.721666666666664</v>
      </c>
      <c r="H288" s="7">
        <f>AVERAGE('HAVER - UK Gas'!D575:I575)</f>
        <v>43.053333333333335</v>
      </c>
      <c r="I288" s="7">
        <f>AVERAGE('HAVER - UK Gas'!D575:F575)</f>
        <v>41.97</v>
      </c>
      <c r="J288" s="7">
        <f>AVERAGE('HAVER - UK Gas'!D575:O575)</f>
        <v>49.887499999999996</v>
      </c>
      <c r="L288" s="7">
        <f t="shared" si="40"/>
        <v>54.237070312500002</v>
      </c>
      <c r="N288" s="7">
        <f t="shared" si="41"/>
        <v>40.876210937500026</v>
      </c>
      <c r="O288" s="7">
        <f t="shared" si="42"/>
        <v>35.952734374999999</v>
      </c>
      <c r="P288" s="7">
        <f t="shared" si="43"/>
        <v>47.103333333333346</v>
      </c>
      <c r="R288" s="7"/>
      <c r="S288" s="7"/>
      <c r="T288" s="7"/>
      <c r="U288" s="7"/>
      <c r="V288" s="7"/>
    </row>
    <row r="289" spans="1:22" x14ac:dyDescent="0.35">
      <c r="A289" s="5">
        <f t="shared" si="32"/>
        <v>43531</v>
      </c>
      <c r="B289" s="5"/>
      <c r="C289" s="7">
        <f>AVERAGE('HAVER - UK Gas'!J576:U576)</f>
        <v>51.448333333333345</v>
      </c>
      <c r="D289" s="7">
        <f t="shared" si="38"/>
        <v>49.964960937499995</v>
      </c>
      <c r="E289" s="5"/>
      <c r="F289" s="7">
        <f>AVERAGE('HAVER - UK Gas'!J576:O576)</f>
        <v>56.513333333333343</v>
      </c>
      <c r="H289" s="7">
        <f>AVERAGE('HAVER - UK Gas'!D576:I576)</f>
        <v>42.831666666666671</v>
      </c>
      <c r="I289" s="7">
        <f>AVERAGE('HAVER - UK Gas'!D576:F576)</f>
        <v>41.726666666666667</v>
      </c>
      <c r="J289" s="7">
        <f>AVERAGE('HAVER - UK Gas'!D576:O576)</f>
        <v>49.672500000000007</v>
      </c>
      <c r="L289" s="7">
        <f t="shared" si="40"/>
        <v>54.237070312500002</v>
      </c>
      <c r="N289" s="7">
        <f t="shared" si="41"/>
        <v>40.876210937500026</v>
      </c>
      <c r="O289" s="7">
        <f t="shared" si="42"/>
        <v>35.952734374999999</v>
      </c>
      <c r="P289" s="7">
        <f t="shared" si="43"/>
        <v>47.103333333333346</v>
      </c>
      <c r="R289" s="7"/>
      <c r="S289" s="7"/>
      <c r="T289" s="7"/>
      <c r="U289" s="7"/>
      <c r="V289" s="7"/>
    </row>
    <row r="290" spans="1:22" x14ac:dyDescent="0.35">
      <c r="A290" s="5">
        <f t="shared" si="32"/>
        <v>43532</v>
      </c>
      <c r="B290" s="5"/>
      <c r="C290" s="7">
        <f>AVERAGE('HAVER - UK Gas'!J577:U577)</f>
        <v>51.416666666666664</v>
      </c>
      <c r="D290" s="7">
        <f t="shared" si="38"/>
        <v>49.964960937499995</v>
      </c>
      <c r="E290" s="5"/>
      <c r="F290" s="7">
        <f>AVERAGE('HAVER - UK Gas'!J577:O577)</f>
        <v>56.365000000000002</v>
      </c>
      <c r="H290" s="7">
        <f>AVERAGE('HAVER - UK Gas'!D577:I577)</f>
        <v>42.824999999999996</v>
      </c>
      <c r="I290" s="7">
        <f>AVERAGE('HAVER - UK Gas'!D577:F577)</f>
        <v>41.74666666666667</v>
      </c>
      <c r="J290" s="7">
        <f>AVERAGE('HAVER - UK Gas'!D577:O577)</f>
        <v>49.594999999999999</v>
      </c>
      <c r="L290" s="7">
        <f t="shared" si="40"/>
        <v>54.237070312500002</v>
      </c>
      <c r="N290" s="7">
        <f t="shared" si="41"/>
        <v>40.876210937500026</v>
      </c>
      <c r="O290" s="7">
        <f t="shared" si="42"/>
        <v>35.952734374999999</v>
      </c>
      <c r="P290" s="7">
        <f t="shared" si="43"/>
        <v>47.103333333333346</v>
      </c>
      <c r="R290" s="7"/>
      <c r="S290" s="7"/>
      <c r="T290" s="7"/>
      <c r="U290" s="7"/>
      <c r="V290" s="7"/>
    </row>
    <row r="291" spans="1:22" x14ac:dyDescent="0.35">
      <c r="A291" s="5">
        <f t="shared" si="32"/>
        <v>43535</v>
      </c>
      <c r="B291" s="5"/>
      <c r="C291" s="7">
        <f>AVERAGE('HAVER - UK Gas'!J578:U578)</f>
        <v>50.750000000000007</v>
      </c>
      <c r="D291" s="7">
        <f t="shared" si="38"/>
        <v>49.964960937499995</v>
      </c>
      <c r="E291" s="5"/>
      <c r="F291" s="7">
        <f>AVERAGE('HAVER - UK Gas'!J578:O578)</f>
        <v>55.53</v>
      </c>
      <c r="H291" s="7">
        <f>AVERAGE('HAVER - UK Gas'!D578:I578)</f>
        <v>42.358333333333334</v>
      </c>
      <c r="I291" s="7">
        <f>AVERAGE('HAVER - UK Gas'!D578:F578)</f>
        <v>41.276666666666664</v>
      </c>
      <c r="J291" s="7">
        <f>AVERAGE('HAVER - UK Gas'!D578:O578)</f>
        <v>48.944166666666661</v>
      </c>
      <c r="L291" s="7">
        <f t="shared" si="40"/>
        <v>54.237070312500002</v>
      </c>
      <c r="N291" s="7">
        <f t="shared" si="41"/>
        <v>40.876210937500026</v>
      </c>
      <c r="O291" s="7">
        <f t="shared" si="42"/>
        <v>35.952734374999999</v>
      </c>
      <c r="P291" s="7">
        <f t="shared" si="43"/>
        <v>47.103333333333346</v>
      </c>
      <c r="R291" s="7"/>
      <c r="S291" s="7"/>
      <c r="T291" s="7"/>
      <c r="U291" s="7"/>
      <c r="V291" s="7"/>
    </row>
    <row r="292" spans="1:22" x14ac:dyDescent="0.35">
      <c r="A292" s="5">
        <f t="shared" si="32"/>
        <v>43536</v>
      </c>
      <c r="B292" s="5"/>
      <c r="C292" s="7">
        <f>AVERAGE('HAVER - UK Gas'!J579:U579)</f>
        <v>50.082499999999989</v>
      </c>
      <c r="D292" s="7">
        <f t="shared" si="38"/>
        <v>49.964960937499995</v>
      </c>
      <c r="E292" s="5"/>
      <c r="F292" s="7">
        <f>AVERAGE('HAVER - UK Gas'!J579:O579)</f>
        <v>54.676666666666669</v>
      </c>
      <c r="H292" s="7">
        <f>AVERAGE('HAVER - UK Gas'!D579:I579)</f>
        <v>41.541666666666664</v>
      </c>
      <c r="I292" s="7">
        <f>AVERAGE('HAVER - UK Gas'!D579:F579)</f>
        <v>40.486666666666657</v>
      </c>
      <c r="J292" s="7">
        <f>AVERAGE('HAVER - UK Gas'!D579:O579)</f>
        <v>48.10916666666666</v>
      </c>
      <c r="L292" s="7">
        <f t="shared" si="40"/>
        <v>54.237070312500002</v>
      </c>
      <c r="N292" s="7">
        <f t="shared" si="41"/>
        <v>40.876210937500026</v>
      </c>
      <c r="O292" s="7">
        <f t="shared" si="42"/>
        <v>35.952734374999999</v>
      </c>
      <c r="P292" s="7">
        <f t="shared" si="43"/>
        <v>47.103333333333346</v>
      </c>
      <c r="R292" s="7"/>
      <c r="S292" s="7"/>
      <c r="T292" s="7"/>
      <c r="U292" s="7"/>
      <c r="V292" s="7"/>
    </row>
    <row r="293" spans="1:22" x14ac:dyDescent="0.35">
      <c r="A293" s="5">
        <f t="shared" si="32"/>
        <v>43537</v>
      </c>
      <c r="B293" s="5"/>
      <c r="C293" s="7">
        <f>AVERAGE('HAVER - UK Gas'!J580:U580)</f>
        <v>49.122499999999995</v>
      </c>
      <c r="D293" s="7">
        <f t="shared" si="38"/>
        <v>49.964960937499995</v>
      </c>
      <c r="E293" s="5"/>
      <c r="F293" s="7">
        <f>AVERAGE('HAVER - UK Gas'!J580:O580)</f>
        <v>53.71</v>
      </c>
      <c r="H293" s="7">
        <f>AVERAGE('HAVER - UK Gas'!D580:I580)</f>
        <v>40.021666666666668</v>
      </c>
      <c r="I293" s="7">
        <f>AVERAGE('HAVER - UK Gas'!D580:F580)</f>
        <v>38.953333333333333</v>
      </c>
      <c r="J293" s="7">
        <f>AVERAGE('HAVER - UK Gas'!D580:O580)</f>
        <v>46.865833333333335</v>
      </c>
      <c r="L293" s="7">
        <f t="shared" si="40"/>
        <v>54.237070312500002</v>
      </c>
      <c r="N293" s="7">
        <f t="shared" si="41"/>
        <v>40.876210937500026</v>
      </c>
      <c r="O293" s="7">
        <f t="shared" si="42"/>
        <v>35.952734374999999</v>
      </c>
      <c r="P293" s="7">
        <f t="shared" si="43"/>
        <v>47.103333333333346</v>
      </c>
      <c r="R293" s="7"/>
      <c r="S293" s="7"/>
      <c r="T293" s="7"/>
      <c r="U293" s="7"/>
      <c r="V293" s="7"/>
    </row>
    <row r="294" spans="1:22" x14ac:dyDescent="0.35">
      <c r="A294" s="5">
        <f t="shared" si="32"/>
        <v>43538</v>
      </c>
      <c r="B294" s="5"/>
      <c r="C294" s="7">
        <f>AVERAGE('HAVER - UK Gas'!J581:U581)</f>
        <v>48.266666666666673</v>
      </c>
      <c r="D294" s="7">
        <f t="shared" si="38"/>
        <v>49.964960937499995</v>
      </c>
      <c r="E294" s="5"/>
      <c r="F294" s="7">
        <f>AVERAGE('HAVER - UK Gas'!J581:O581)</f>
        <v>52.766666666666673</v>
      </c>
      <c r="H294" s="7">
        <f>AVERAGE('HAVER - UK Gas'!D581:I581)</f>
        <v>39.446666666666665</v>
      </c>
      <c r="I294" s="7">
        <f>AVERAGE('HAVER - UK Gas'!D581:F581)</f>
        <v>38.44</v>
      </c>
      <c r="J294" s="7">
        <f>AVERAGE('HAVER - UK Gas'!D581:O581)</f>
        <v>46.106666666666662</v>
      </c>
      <c r="L294" s="7">
        <f t="shared" si="40"/>
        <v>54.237070312500002</v>
      </c>
      <c r="N294" s="7">
        <f t="shared" si="41"/>
        <v>40.876210937500026</v>
      </c>
      <c r="O294" s="7">
        <f t="shared" si="42"/>
        <v>35.952734374999999</v>
      </c>
      <c r="P294" s="7">
        <f t="shared" si="43"/>
        <v>47.103333333333346</v>
      </c>
      <c r="R294" s="7"/>
      <c r="S294" s="7"/>
      <c r="T294" s="7"/>
      <c r="U294" s="7"/>
      <c r="V294" s="7"/>
    </row>
    <row r="295" spans="1:22" x14ac:dyDescent="0.35">
      <c r="A295" s="5">
        <f t="shared" si="32"/>
        <v>43539</v>
      </c>
      <c r="B295" s="5"/>
      <c r="C295" s="7">
        <f>AVERAGE('HAVER - UK Gas'!J582:U582)</f>
        <v>47.136666666666677</v>
      </c>
      <c r="D295" s="7">
        <f t="shared" si="38"/>
        <v>49.964960937499995</v>
      </c>
      <c r="E295" s="5"/>
      <c r="F295" s="7">
        <f>AVERAGE('HAVER - UK Gas'!J582:O582)</f>
        <v>51.598333333333336</v>
      </c>
      <c r="H295" s="7">
        <f>AVERAGE('HAVER - UK Gas'!D582:I582)</f>
        <v>38.198333333333331</v>
      </c>
      <c r="I295" s="7">
        <f>AVERAGE('HAVER - UK Gas'!D582:F582)</f>
        <v>37.19</v>
      </c>
      <c r="J295" s="7">
        <f>AVERAGE('HAVER - UK Gas'!D582:O582)</f>
        <v>44.898333333333333</v>
      </c>
      <c r="L295" s="7">
        <f t="shared" si="40"/>
        <v>54.237070312500002</v>
      </c>
      <c r="N295" s="7">
        <f t="shared" si="41"/>
        <v>40.876210937500026</v>
      </c>
      <c r="O295" s="7">
        <f t="shared" si="42"/>
        <v>35.952734374999999</v>
      </c>
      <c r="P295" s="7">
        <f t="shared" si="43"/>
        <v>47.103333333333346</v>
      </c>
      <c r="R295" s="7"/>
      <c r="S295" s="7"/>
      <c r="T295" s="7"/>
      <c r="U295" s="7"/>
      <c r="V295" s="7"/>
    </row>
    <row r="296" spans="1:22" x14ac:dyDescent="0.35">
      <c r="A296" s="5">
        <f t="shared" si="32"/>
        <v>43542</v>
      </c>
      <c r="B296" s="5"/>
      <c r="C296" s="7">
        <f>AVERAGE('HAVER - UK Gas'!J583:U583)</f>
        <v>46.525000000000006</v>
      </c>
      <c r="D296" s="7">
        <f t="shared" si="38"/>
        <v>49.964960937499995</v>
      </c>
      <c r="E296" s="5"/>
      <c r="F296" s="7">
        <f>AVERAGE('HAVER - UK Gas'!J583:O583)</f>
        <v>50.888333333333328</v>
      </c>
      <c r="H296" s="7">
        <f>AVERAGE('HAVER - UK Gas'!D583:I583)</f>
        <v>37.918333333333329</v>
      </c>
      <c r="I296" s="7">
        <f>AVERAGE('HAVER - UK Gas'!D583:F583)</f>
        <v>36.913333333333334</v>
      </c>
      <c r="J296" s="7">
        <f>AVERAGE('HAVER - UK Gas'!D583:O583)</f>
        <v>44.403333333333336</v>
      </c>
      <c r="L296" s="7">
        <f t="shared" si="40"/>
        <v>54.237070312500002</v>
      </c>
      <c r="N296" s="7">
        <f t="shared" si="41"/>
        <v>40.876210937500026</v>
      </c>
      <c r="O296" s="7">
        <f t="shared" si="42"/>
        <v>35.952734374999999</v>
      </c>
      <c r="P296" s="7">
        <f t="shared" si="43"/>
        <v>47.103333333333346</v>
      </c>
      <c r="R296" s="7"/>
      <c r="S296" s="7"/>
      <c r="T296" s="7"/>
      <c r="U296" s="7"/>
      <c r="V296" s="7"/>
    </row>
    <row r="297" spans="1:22" x14ac:dyDescent="0.35">
      <c r="A297" s="5">
        <f t="shared" si="32"/>
        <v>43543</v>
      </c>
      <c r="B297" s="5"/>
      <c r="C297" s="7">
        <f>AVERAGE('HAVER - UK Gas'!J584:U584)</f>
        <v>46.31666666666667</v>
      </c>
      <c r="D297" s="7">
        <f t="shared" ref="D297:D328" si="44">AVERAGE(C$265:C$319,C$321:C$393)</f>
        <v>49.964960937499995</v>
      </c>
      <c r="E297" s="5"/>
      <c r="F297" s="7">
        <f>AVERAGE('HAVER - UK Gas'!J584:O584)</f>
        <v>50.558333333333337</v>
      </c>
      <c r="H297" s="7">
        <f>AVERAGE('HAVER - UK Gas'!D584:I584)</f>
        <v>37.705000000000005</v>
      </c>
      <c r="I297" s="7">
        <f>AVERAGE('HAVER - UK Gas'!D584:F584)</f>
        <v>36.723333333333336</v>
      </c>
      <c r="J297" s="7">
        <f>AVERAGE('HAVER - UK Gas'!D584:O584)</f>
        <v>44.131666666666668</v>
      </c>
      <c r="L297" s="7">
        <f t="shared" si="40"/>
        <v>54.237070312500002</v>
      </c>
      <c r="N297" s="7">
        <f t="shared" si="41"/>
        <v>40.876210937500026</v>
      </c>
      <c r="O297" s="7">
        <f t="shared" si="42"/>
        <v>35.952734374999999</v>
      </c>
      <c r="P297" s="7">
        <f t="shared" si="43"/>
        <v>47.103333333333346</v>
      </c>
      <c r="R297" s="7"/>
      <c r="S297" s="7"/>
      <c r="T297" s="7"/>
      <c r="U297" s="7"/>
      <c r="V297" s="7"/>
    </row>
    <row r="298" spans="1:22" x14ac:dyDescent="0.35">
      <c r="A298" s="5">
        <f t="shared" si="32"/>
        <v>43544</v>
      </c>
      <c r="B298" s="5"/>
      <c r="C298" s="7">
        <f>AVERAGE('HAVER - UK Gas'!J585:U585)</f>
        <v>47.207500000000003</v>
      </c>
      <c r="D298" s="7">
        <f t="shared" si="44"/>
        <v>49.964960937499995</v>
      </c>
      <c r="E298" s="5"/>
      <c r="F298" s="7">
        <f>AVERAGE('HAVER - UK Gas'!J585:O585)</f>
        <v>51.581666666666671</v>
      </c>
      <c r="H298" s="7">
        <f>AVERAGE('HAVER - UK Gas'!D585:I585)</f>
        <v>38.433333333333337</v>
      </c>
      <c r="I298" s="7">
        <f>AVERAGE('HAVER - UK Gas'!D585:F585)</f>
        <v>37.5</v>
      </c>
      <c r="J298" s="7">
        <f>AVERAGE('HAVER - UK Gas'!D585:O585)</f>
        <v>45.0075</v>
      </c>
      <c r="L298" s="7">
        <f t="shared" si="40"/>
        <v>54.237070312500002</v>
      </c>
      <c r="N298" s="7">
        <f t="shared" si="41"/>
        <v>40.876210937500026</v>
      </c>
      <c r="O298" s="7">
        <f t="shared" si="42"/>
        <v>35.952734374999999</v>
      </c>
      <c r="P298" s="7">
        <f t="shared" si="43"/>
        <v>47.103333333333346</v>
      </c>
      <c r="R298" s="7"/>
      <c r="S298" s="7"/>
      <c r="T298" s="7"/>
      <c r="U298" s="7"/>
      <c r="V298" s="7"/>
    </row>
    <row r="299" spans="1:22" x14ac:dyDescent="0.35">
      <c r="A299" s="5">
        <f t="shared" si="32"/>
        <v>43545</v>
      </c>
      <c r="B299" s="5"/>
      <c r="C299" s="7">
        <f>AVERAGE('HAVER - UK Gas'!J586:U586)</f>
        <v>47.224166666666662</v>
      </c>
      <c r="D299" s="7">
        <f t="shared" si="44"/>
        <v>49.964960937499995</v>
      </c>
      <c r="E299" s="5"/>
      <c r="F299" s="7">
        <f>AVERAGE('HAVER - UK Gas'!J586:O586)</f>
        <v>51.481666666666676</v>
      </c>
      <c r="H299" s="7">
        <f>AVERAGE('HAVER - UK Gas'!D586:I586)</f>
        <v>37.726666666666667</v>
      </c>
      <c r="I299" s="7">
        <f>AVERAGE('HAVER - UK Gas'!D586:F586)</f>
        <v>36.616666666666667</v>
      </c>
      <c r="J299" s="7">
        <f>AVERAGE('HAVER - UK Gas'!D586:O586)</f>
        <v>44.604166666666679</v>
      </c>
      <c r="L299" s="7">
        <f t="shared" si="40"/>
        <v>54.237070312500002</v>
      </c>
      <c r="N299" s="7">
        <f t="shared" si="41"/>
        <v>40.876210937500026</v>
      </c>
      <c r="O299" s="7">
        <f t="shared" si="42"/>
        <v>35.952734374999999</v>
      </c>
      <c r="P299" s="7">
        <f t="shared" si="43"/>
        <v>47.103333333333346</v>
      </c>
      <c r="R299" s="7"/>
      <c r="S299" s="7"/>
      <c r="T299" s="7"/>
      <c r="U299" s="7"/>
      <c r="V299" s="7"/>
    </row>
    <row r="300" spans="1:22" x14ac:dyDescent="0.35">
      <c r="A300" s="5">
        <f t="shared" si="32"/>
        <v>43546</v>
      </c>
      <c r="B300" s="5"/>
      <c r="C300" s="7">
        <f>AVERAGE('HAVER - UK Gas'!J587:U587)</f>
        <v>46.458333333333336</v>
      </c>
      <c r="D300" s="7">
        <f t="shared" si="44"/>
        <v>49.964960937499995</v>
      </c>
      <c r="E300" s="5"/>
      <c r="F300" s="7">
        <f>AVERAGE('HAVER - UK Gas'!J587:O587)</f>
        <v>50.685000000000002</v>
      </c>
      <c r="H300" s="7">
        <f>AVERAGE('HAVER - UK Gas'!D587:I587)</f>
        <v>36.718333333333334</v>
      </c>
      <c r="I300" s="7">
        <f>AVERAGE('HAVER - UK Gas'!D587:F587)</f>
        <v>35.556666666666665</v>
      </c>
      <c r="J300" s="7">
        <f>AVERAGE('HAVER - UK Gas'!D587:O587)</f>
        <v>43.701666666666661</v>
      </c>
      <c r="L300" s="7">
        <f t="shared" si="40"/>
        <v>54.237070312500002</v>
      </c>
      <c r="N300" s="7">
        <f t="shared" si="41"/>
        <v>40.876210937500026</v>
      </c>
      <c r="O300" s="7">
        <f t="shared" si="42"/>
        <v>35.952734374999999</v>
      </c>
      <c r="P300" s="7">
        <f t="shared" si="43"/>
        <v>47.103333333333346</v>
      </c>
      <c r="R300" s="7"/>
      <c r="S300" s="7"/>
      <c r="T300" s="7"/>
      <c r="U300" s="7"/>
      <c r="V300" s="7"/>
    </row>
    <row r="301" spans="1:22" x14ac:dyDescent="0.35">
      <c r="A301" s="5">
        <f t="shared" si="32"/>
        <v>43549</v>
      </c>
      <c r="B301" s="5"/>
      <c r="C301" s="7">
        <f>AVERAGE('HAVER - UK Gas'!J588:U588)</f>
        <v>45.99583333333333</v>
      </c>
      <c r="D301" s="7">
        <f t="shared" si="44"/>
        <v>49.964960937499995</v>
      </c>
      <c r="E301" s="5"/>
      <c r="F301" s="7">
        <f>AVERAGE('HAVER - UK Gas'!J588:O588)</f>
        <v>50.136666666666663</v>
      </c>
      <c r="H301" s="7">
        <f>AVERAGE('HAVER - UK Gas'!D588:I588)</f>
        <v>36.141666666666673</v>
      </c>
      <c r="I301" s="7">
        <f>AVERAGE('HAVER - UK Gas'!D588:F588)</f>
        <v>34.903333333333336</v>
      </c>
      <c r="J301" s="7">
        <f>AVERAGE('HAVER - UK Gas'!D588:O588)</f>
        <v>43.139166666666675</v>
      </c>
      <c r="L301" s="7">
        <f t="shared" si="40"/>
        <v>54.237070312500002</v>
      </c>
      <c r="N301" s="7">
        <f t="shared" si="41"/>
        <v>40.876210937500026</v>
      </c>
      <c r="O301" s="7">
        <f t="shared" si="42"/>
        <v>35.952734374999999</v>
      </c>
      <c r="P301" s="7">
        <f t="shared" si="43"/>
        <v>47.103333333333346</v>
      </c>
      <c r="R301" s="7"/>
      <c r="S301" s="7"/>
      <c r="T301" s="7"/>
      <c r="U301" s="7"/>
      <c r="V301" s="7"/>
    </row>
    <row r="302" spans="1:22" x14ac:dyDescent="0.35">
      <c r="A302" s="5">
        <f t="shared" si="32"/>
        <v>43550</v>
      </c>
      <c r="B302" s="5"/>
      <c r="C302" s="7">
        <f>AVERAGE('HAVER - UK Gas'!J589:U589)</f>
        <v>46.073333333333323</v>
      </c>
      <c r="D302" s="7">
        <f t="shared" si="44"/>
        <v>49.964960937499995</v>
      </c>
      <c r="E302" s="5"/>
      <c r="F302" s="7">
        <f>AVERAGE('HAVER - UK Gas'!J589:O589)</f>
        <v>50.191666666666663</v>
      </c>
      <c r="H302" s="7">
        <f>AVERAGE('HAVER - UK Gas'!D589:I589)</f>
        <v>36.268333333333331</v>
      </c>
      <c r="I302" s="7">
        <f>AVERAGE('HAVER - UK Gas'!D589:F589)</f>
        <v>35.113333333333337</v>
      </c>
      <c r="J302" s="7">
        <f>AVERAGE('HAVER - UK Gas'!D589:O589)</f>
        <v>43.23</v>
      </c>
      <c r="L302" s="7">
        <f t="shared" si="40"/>
        <v>54.237070312500002</v>
      </c>
      <c r="N302" s="7">
        <f t="shared" si="41"/>
        <v>40.876210937500026</v>
      </c>
      <c r="O302" s="7">
        <f t="shared" si="42"/>
        <v>35.952734374999999</v>
      </c>
      <c r="P302" s="7">
        <f t="shared" si="43"/>
        <v>47.103333333333346</v>
      </c>
      <c r="R302" s="7"/>
      <c r="S302" s="7"/>
      <c r="T302" s="7"/>
      <c r="U302" s="7"/>
      <c r="V302" s="7"/>
    </row>
    <row r="303" spans="1:22" x14ac:dyDescent="0.35">
      <c r="A303" s="5">
        <f t="shared" si="32"/>
        <v>43551</v>
      </c>
      <c r="B303" s="5"/>
      <c r="C303" s="7">
        <f>AVERAGE('HAVER - UK Gas'!J590:U590)</f>
        <v>47.202499999999993</v>
      </c>
      <c r="D303" s="7">
        <f t="shared" si="44"/>
        <v>49.964960937499995</v>
      </c>
      <c r="E303" s="5"/>
      <c r="F303" s="7">
        <f>AVERAGE('HAVER - UK Gas'!J590:O590)</f>
        <v>51.354999999999997</v>
      </c>
      <c r="H303" s="7">
        <f>AVERAGE('HAVER - UK Gas'!D590:I590)</f>
        <v>37.626666666666672</v>
      </c>
      <c r="I303" s="7">
        <f>AVERAGE('HAVER - UK Gas'!D590:F590)</f>
        <v>36.646666666666668</v>
      </c>
      <c r="J303" s="7">
        <f>AVERAGE('HAVER - UK Gas'!D590:O590)</f>
        <v>44.490833333333342</v>
      </c>
      <c r="L303" s="7">
        <f t="shared" si="40"/>
        <v>54.237070312500002</v>
      </c>
      <c r="N303" s="7">
        <f t="shared" si="41"/>
        <v>40.876210937500026</v>
      </c>
      <c r="O303" s="7">
        <f t="shared" si="42"/>
        <v>35.952734374999999</v>
      </c>
      <c r="P303" s="7">
        <f t="shared" si="43"/>
        <v>47.103333333333346</v>
      </c>
      <c r="R303" s="7"/>
      <c r="S303" s="7"/>
      <c r="T303" s="7"/>
      <c r="U303" s="7"/>
      <c r="V303" s="7"/>
    </row>
    <row r="304" spans="1:22" x14ac:dyDescent="0.35">
      <c r="A304" s="5">
        <f t="shared" si="32"/>
        <v>43552</v>
      </c>
      <c r="B304" s="5"/>
      <c r="C304" s="7">
        <f>AVERAGE('HAVER - UK Gas'!J591:U591)</f>
        <v>47.043333333333344</v>
      </c>
      <c r="D304" s="7">
        <f t="shared" si="44"/>
        <v>49.964960937499995</v>
      </c>
      <c r="E304" s="5"/>
      <c r="F304" s="7">
        <f>AVERAGE('HAVER - UK Gas'!J591:O591)</f>
        <v>51.12</v>
      </c>
      <c r="H304" s="7">
        <f>AVERAGE('HAVER - UK Gas'!D591:I591)</f>
        <v>36.744999999999997</v>
      </c>
      <c r="I304" s="7">
        <f>AVERAGE('HAVER - UK Gas'!D591:F591)</f>
        <v>35.436666666666667</v>
      </c>
      <c r="J304" s="7">
        <f>AVERAGE('HAVER - UK Gas'!D591:O591)</f>
        <v>43.932499999999997</v>
      </c>
      <c r="L304" s="7">
        <f t="shared" si="40"/>
        <v>54.237070312500002</v>
      </c>
      <c r="N304" s="7">
        <f t="shared" si="41"/>
        <v>40.876210937500026</v>
      </c>
      <c r="O304" s="7">
        <f t="shared" si="42"/>
        <v>35.952734374999999</v>
      </c>
      <c r="P304" s="7">
        <f t="shared" si="43"/>
        <v>47.103333333333346</v>
      </c>
      <c r="R304" s="7"/>
      <c r="S304" s="7"/>
      <c r="T304" s="7"/>
      <c r="U304" s="7"/>
      <c r="V304" s="7"/>
    </row>
    <row r="305" spans="1:22" x14ac:dyDescent="0.35">
      <c r="A305" s="5">
        <f t="shared" si="32"/>
        <v>43553</v>
      </c>
      <c r="B305" s="5"/>
      <c r="C305" s="7">
        <f>AVERAGE('HAVER - UK Gas'!J592:U592)</f>
        <v>47.505833333333335</v>
      </c>
      <c r="D305" s="7">
        <f t="shared" si="44"/>
        <v>49.964960937499995</v>
      </c>
      <c r="E305" s="5"/>
      <c r="F305" s="7">
        <f>AVERAGE('HAVER - UK Gas'!J592:O592)</f>
        <v>51.653333333333336</v>
      </c>
      <c r="H305" s="7">
        <f>AVERAGE('HAVER - UK Gas'!D592:I592)</f>
        <v>37.185000000000002</v>
      </c>
      <c r="I305" s="7">
        <f>AVERAGE('HAVER - UK Gas'!D592:F592)</f>
        <v>34.726666666666667</v>
      </c>
      <c r="J305" s="7">
        <f>AVERAGE('HAVER - UK Gas'!D592:O592)</f>
        <v>44.419166666666662</v>
      </c>
      <c r="L305" s="7">
        <f t="shared" si="40"/>
        <v>54.237070312500002</v>
      </c>
      <c r="N305" s="7">
        <f t="shared" si="41"/>
        <v>40.876210937500026</v>
      </c>
      <c r="O305" s="7">
        <f t="shared" si="42"/>
        <v>35.952734374999999</v>
      </c>
      <c r="P305" s="7">
        <f t="shared" si="43"/>
        <v>47.103333333333346</v>
      </c>
      <c r="R305" s="7"/>
      <c r="S305" s="7"/>
      <c r="T305" s="7"/>
      <c r="U305" s="7"/>
      <c r="V305" s="7"/>
    </row>
    <row r="306" spans="1:22" x14ac:dyDescent="0.35">
      <c r="A306" s="5">
        <f t="shared" si="32"/>
        <v>43556</v>
      </c>
      <c r="B306" s="5"/>
      <c r="C306" s="7">
        <f>AVERAGE('HAVER - UK Gas'!I593:T593)</f>
        <v>46.560833333333335</v>
      </c>
      <c r="D306" s="7">
        <f t="shared" si="44"/>
        <v>49.964960937499995</v>
      </c>
      <c r="E306" s="5"/>
      <c r="F306" s="7">
        <f>AVERAGE('HAVER - UK Gas'!I593:N593)</f>
        <v>50.56</v>
      </c>
      <c r="H306" s="7">
        <f>AVERAGE('HAVER - UK Gas'!D593:I593)</f>
        <v>36.051666666666669</v>
      </c>
      <c r="I306" s="7">
        <f>AVERAGE('HAVER - UK Gas'!D593:F593)</f>
        <v>33.536666666666669</v>
      </c>
      <c r="J306" s="7">
        <f>AVERAGE('HAVER - UK Gas'!D593:O593)</f>
        <v>43.661666666666655</v>
      </c>
      <c r="L306" s="7">
        <f t="shared" si="40"/>
        <v>54.237070312500002</v>
      </c>
      <c r="N306" s="7">
        <f t="shared" si="41"/>
        <v>40.876210937500026</v>
      </c>
      <c r="O306" s="7">
        <f t="shared" si="42"/>
        <v>35.952734374999999</v>
      </c>
      <c r="P306" s="7">
        <f t="shared" si="43"/>
        <v>47.103333333333346</v>
      </c>
      <c r="R306" s="7"/>
      <c r="S306" s="7"/>
      <c r="T306" s="7"/>
      <c r="U306" s="7"/>
      <c r="V306" s="7"/>
    </row>
    <row r="307" spans="1:22" x14ac:dyDescent="0.35">
      <c r="A307" s="5">
        <f t="shared" ref="A307:A370" si="45">+A302+7</f>
        <v>43557</v>
      </c>
      <c r="B307" s="5"/>
      <c r="C307" s="7">
        <f>AVERAGE('HAVER - UK Gas'!I594:T594)</f>
        <v>46.397500000000001</v>
      </c>
      <c r="D307" s="7">
        <f t="shared" si="44"/>
        <v>49.964960937499995</v>
      </c>
      <c r="E307" s="5"/>
      <c r="F307" s="7">
        <f>AVERAGE('HAVER - UK Gas'!I594:N594)</f>
        <v>50.435000000000002</v>
      </c>
      <c r="H307" s="7">
        <f>AVERAGE('HAVER - UK Gas'!D594:I594)</f>
        <v>35.01</v>
      </c>
      <c r="I307" s="7">
        <f>AVERAGE('HAVER - UK Gas'!D594:F594)</f>
        <v>32.369999999999997</v>
      </c>
      <c r="J307" s="7">
        <f>AVERAGE('HAVER - UK Gas'!D594:O594)</f>
        <v>43.12416666666666</v>
      </c>
      <c r="L307" s="7">
        <f t="shared" si="40"/>
        <v>54.237070312500002</v>
      </c>
      <c r="N307" s="7">
        <f t="shared" si="41"/>
        <v>40.876210937500026</v>
      </c>
      <c r="O307" s="7">
        <f t="shared" si="42"/>
        <v>35.952734374999999</v>
      </c>
      <c r="P307" s="7">
        <f t="shared" si="43"/>
        <v>47.103333333333346</v>
      </c>
      <c r="R307" s="7"/>
      <c r="S307" s="7"/>
      <c r="T307" s="7"/>
      <c r="U307" s="7"/>
      <c r="V307" s="7"/>
    </row>
    <row r="308" spans="1:22" x14ac:dyDescent="0.35">
      <c r="A308" s="5">
        <f t="shared" si="45"/>
        <v>43558</v>
      </c>
      <c r="B308" s="5"/>
      <c r="C308" s="7">
        <f>AVERAGE('HAVER - UK Gas'!I595:T595)</f>
        <v>47.428333333333335</v>
      </c>
      <c r="D308" s="7">
        <f t="shared" si="44"/>
        <v>49.964960937499995</v>
      </c>
      <c r="E308" s="5"/>
      <c r="F308" s="7">
        <f>AVERAGE('HAVER - UK Gas'!I595:N595)</f>
        <v>51.733333333333327</v>
      </c>
      <c r="H308" s="7">
        <f>AVERAGE('HAVER - UK Gas'!D595:I595)</f>
        <v>36.623333333333335</v>
      </c>
      <c r="I308" s="7">
        <f>AVERAGE('HAVER - UK Gas'!D595:F595)</f>
        <v>34.093333333333334</v>
      </c>
      <c r="J308" s="7">
        <f>AVERAGE('HAVER - UK Gas'!D595:O595)</f>
        <v>44.53</v>
      </c>
      <c r="L308" s="7">
        <f t="shared" si="40"/>
        <v>54.237070312500002</v>
      </c>
      <c r="N308" s="7">
        <f t="shared" si="41"/>
        <v>40.876210937500026</v>
      </c>
      <c r="O308" s="7">
        <f t="shared" si="42"/>
        <v>35.952734374999999</v>
      </c>
      <c r="P308" s="7">
        <f t="shared" si="43"/>
        <v>47.103333333333346</v>
      </c>
      <c r="R308" s="7"/>
      <c r="S308" s="7"/>
      <c r="T308" s="7"/>
      <c r="U308" s="7"/>
      <c r="V308" s="7"/>
    </row>
    <row r="309" spans="1:22" x14ac:dyDescent="0.35">
      <c r="A309" s="5">
        <f t="shared" si="45"/>
        <v>43559</v>
      </c>
      <c r="B309" s="5"/>
      <c r="C309" s="7">
        <f>AVERAGE('HAVER - UK Gas'!I596:T596)</f>
        <v>49.321666666666658</v>
      </c>
      <c r="D309" s="7">
        <f t="shared" si="44"/>
        <v>49.964960937499995</v>
      </c>
      <c r="E309" s="5"/>
      <c r="F309" s="7">
        <f>AVERAGE('HAVER - UK Gas'!I596:N596)</f>
        <v>53.673333333333325</v>
      </c>
      <c r="H309" s="7">
        <f>AVERAGE('HAVER - UK Gas'!D596:I596)</f>
        <v>38.463333333333331</v>
      </c>
      <c r="I309" s="7">
        <f>AVERAGE('HAVER - UK Gas'!D596:F596)</f>
        <v>36.023333333333333</v>
      </c>
      <c r="J309" s="7">
        <f>AVERAGE('HAVER - UK Gas'!D596:O596)</f>
        <v>46.430000000000007</v>
      </c>
      <c r="L309" s="7">
        <f t="shared" si="40"/>
        <v>54.237070312500002</v>
      </c>
      <c r="N309" s="7">
        <f t="shared" si="41"/>
        <v>40.876210937500026</v>
      </c>
      <c r="O309" s="7">
        <f t="shared" si="42"/>
        <v>35.952734374999999</v>
      </c>
      <c r="P309" s="7">
        <f t="shared" si="43"/>
        <v>47.103333333333346</v>
      </c>
      <c r="R309" s="7"/>
      <c r="S309" s="7"/>
      <c r="T309" s="7"/>
      <c r="U309" s="7"/>
      <c r="V309" s="7"/>
    </row>
    <row r="310" spans="1:22" x14ac:dyDescent="0.35">
      <c r="A310" s="5">
        <f t="shared" si="45"/>
        <v>43560</v>
      </c>
      <c r="B310" s="5"/>
      <c r="C310" s="7">
        <f>AVERAGE('HAVER - UK Gas'!I597:T597)</f>
        <v>52.821666666666665</v>
      </c>
      <c r="D310" s="7">
        <f t="shared" si="44"/>
        <v>49.964960937499995</v>
      </c>
      <c r="E310" s="5"/>
      <c r="F310" s="7">
        <f>AVERAGE('HAVER - UK Gas'!I597:N597)</f>
        <v>57.568333333333335</v>
      </c>
      <c r="H310" s="7">
        <f>AVERAGE('HAVER - UK Gas'!D597:I597)</f>
        <v>43.300000000000004</v>
      </c>
      <c r="I310" s="7">
        <f>AVERAGE('HAVER - UK Gas'!D597:F597)</f>
        <v>40.906666666666666</v>
      </c>
      <c r="J310" s="7">
        <f>AVERAGE('HAVER - UK Gas'!D597:O597)</f>
        <v>50.719166666666673</v>
      </c>
      <c r="L310" s="7">
        <f t="shared" si="40"/>
        <v>54.237070312500002</v>
      </c>
      <c r="N310" s="7">
        <f t="shared" si="41"/>
        <v>40.876210937500026</v>
      </c>
      <c r="O310" s="7">
        <f t="shared" si="42"/>
        <v>35.952734374999999</v>
      </c>
      <c r="P310" s="7">
        <f t="shared" si="43"/>
        <v>47.103333333333346</v>
      </c>
      <c r="R310" s="7"/>
      <c r="S310" s="7"/>
      <c r="T310" s="7"/>
      <c r="U310" s="7"/>
      <c r="V310" s="7"/>
    </row>
    <row r="311" spans="1:22" x14ac:dyDescent="0.35">
      <c r="A311" s="5">
        <f t="shared" si="45"/>
        <v>43563</v>
      </c>
      <c r="B311" s="5"/>
      <c r="C311" s="7">
        <f>AVERAGE('HAVER - UK Gas'!I598:T598)</f>
        <v>52.155000000000001</v>
      </c>
      <c r="D311" s="7">
        <f t="shared" si="44"/>
        <v>49.964960937499995</v>
      </c>
      <c r="E311" s="5"/>
      <c r="F311" s="7">
        <f>AVERAGE('HAVER - UK Gas'!I598:N598)</f>
        <v>57.103333333333346</v>
      </c>
      <c r="H311" s="7">
        <f>AVERAGE('HAVER - UK Gas'!D598:I598)</f>
        <v>41.985000000000007</v>
      </c>
      <c r="I311" s="7">
        <f>AVERAGE('HAVER - UK Gas'!D598:F598)</f>
        <v>39.136666666666663</v>
      </c>
      <c r="J311" s="7">
        <f>AVERAGE('HAVER - UK Gas'!D598:O598)</f>
        <v>49.814166666666672</v>
      </c>
      <c r="L311" s="7">
        <f t="shared" si="40"/>
        <v>54.237070312500002</v>
      </c>
      <c r="N311" s="7">
        <f t="shared" si="41"/>
        <v>40.876210937500026</v>
      </c>
      <c r="O311" s="7">
        <f t="shared" si="42"/>
        <v>35.952734374999999</v>
      </c>
      <c r="P311" s="7">
        <f t="shared" si="43"/>
        <v>47.103333333333346</v>
      </c>
      <c r="R311" s="7"/>
      <c r="S311" s="7"/>
      <c r="T311" s="7"/>
      <c r="U311" s="7"/>
      <c r="V311" s="7"/>
    </row>
    <row r="312" spans="1:22" x14ac:dyDescent="0.35">
      <c r="A312" s="5">
        <f t="shared" si="45"/>
        <v>43564</v>
      </c>
      <c r="B312" s="5"/>
      <c r="C312" s="7">
        <f>AVERAGE('HAVER - UK Gas'!I599:T599)</f>
        <v>53.418333333333344</v>
      </c>
      <c r="D312" s="7">
        <f t="shared" si="44"/>
        <v>49.964960937499995</v>
      </c>
      <c r="E312" s="5"/>
      <c r="F312" s="7">
        <f>AVERAGE('HAVER - UK Gas'!I599:N599)</f>
        <v>58.876666666666672</v>
      </c>
      <c r="H312" s="7">
        <f>AVERAGE('HAVER - UK Gas'!D599:I599)</f>
        <v>43.585000000000001</v>
      </c>
      <c r="I312" s="7">
        <f>AVERAGE('HAVER - UK Gas'!D599:F599)</f>
        <v>41.206666666666671</v>
      </c>
      <c r="J312" s="7">
        <f>AVERAGE('HAVER - UK Gas'!D599:O599)</f>
        <v>51.532499999999999</v>
      </c>
      <c r="L312" s="7">
        <f t="shared" si="40"/>
        <v>54.237070312500002</v>
      </c>
      <c r="N312" s="7">
        <f t="shared" si="41"/>
        <v>40.876210937500026</v>
      </c>
      <c r="O312" s="7">
        <f t="shared" si="42"/>
        <v>35.952734374999999</v>
      </c>
      <c r="P312" s="7">
        <f t="shared" si="43"/>
        <v>47.103333333333346</v>
      </c>
      <c r="R312" s="7"/>
      <c r="S312" s="7"/>
      <c r="T312" s="7"/>
      <c r="U312" s="7"/>
      <c r="V312" s="7"/>
    </row>
    <row r="313" spans="1:22" x14ac:dyDescent="0.35">
      <c r="A313" s="5">
        <f t="shared" si="45"/>
        <v>43565</v>
      </c>
      <c r="B313" s="5"/>
      <c r="C313" s="7">
        <f>AVERAGE('HAVER - UK Gas'!I600:T600)</f>
        <v>52.649166666666666</v>
      </c>
      <c r="D313" s="7">
        <f t="shared" si="44"/>
        <v>49.964960937499995</v>
      </c>
      <c r="E313" s="5"/>
      <c r="F313" s="7">
        <f>AVERAGE('HAVER - UK Gas'!I600:N600)</f>
        <v>57.889999999999993</v>
      </c>
      <c r="H313" s="7">
        <f>AVERAGE('HAVER - UK Gas'!D600:I600)</f>
        <v>41.31</v>
      </c>
      <c r="I313" s="7">
        <f>AVERAGE('HAVER - UK Gas'!D600:F600)</f>
        <v>38.323333333333331</v>
      </c>
      <c r="J313" s="7">
        <f>AVERAGE('HAVER - UK Gas'!D600:O600)</f>
        <v>49.949166666666663</v>
      </c>
      <c r="L313" s="7">
        <f t="shared" si="40"/>
        <v>54.237070312500002</v>
      </c>
      <c r="N313" s="7">
        <f t="shared" si="41"/>
        <v>40.876210937500026</v>
      </c>
      <c r="O313" s="7">
        <f t="shared" si="42"/>
        <v>35.952734374999999</v>
      </c>
      <c r="P313" s="7">
        <f t="shared" si="43"/>
        <v>47.103333333333346</v>
      </c>
      <c r="R313" s="7"/>
      <c r="S313" s="7"/>
      <c r="T313" s="7"/>
      <c r="U313" s="7"/>
      <c r="V313" s="7"/>
    </row>
    <row r="314" spans="1:22" x14ac:dyDescent="0.35">
      <c r="A314" s="5">
        <f t="shared" si="45"/>
        <v>43566</v>
      </c>
      <c r="B314" s="5"/>
      <c r="C314" s="7">
        <f>AVERAGE('HAVER - UK Gas'!I601:T601)</f>
        <v>52.974166666666669</v>
      </c>
      <c r="D314" s="7">
        <f t="shared" si="44"/>
        <v>49.964960937499995</v>
      </c>
      <c r="E314" s="5"/>
      <c r="F314" s="7">
        <f>AVERAGE('HAVER - UK Gas'!I601:N601)</f>
        <v>58.245000000000005</v>
      </c>
      <c r="H314" s="7">
        <f>AVERAGE('HAVER - UK Gas'!D601:I601)</f>
        <v>41.77</v>
      </c>
      <c r="I314" s="7">
        <f>AVERAGE('HAVER - UK Gas'!D601:F601)</f>
        <v>38.950000000000003</v>
      </c>
      <c r="J314" s="7">
        <f>AVERAGE('HAVER - UK Gas'!D601:O601)</f>
        <v>50.340833333333329</v>
      </c>
      <c r="L314" s="7">
        <f t="shared" si="40"/>
        <v>54.237070312500002</v>
      </c>
      <c r="N314" s="7">
        <f t="shared" si="41"/>
        <v>40.876210937500026</v>
      </c>
      <c r="O314" s="7">
        <f t="shared" si="42"/>
        <v>35.952734374999999</v>
      </c>
      <c r="P314" s="7">
        <f t="shared" si="43"/>
        <v>47.103333333333346</v>
      </c>
      <c r="R314" s="7"/>
      <c r="S314" s="7"/>
      <c r="T314" s="7"/>
      <c r="U314" s="7"/>
      <c r="V314" s="7"/>
    </row>
    <row r="315" spans="1:22" x14ac:dyDescent="0.35">
      <c r="A315" s="5">
        <f t="shared" si="45"/>
        <v>43567</v>
      </c>
      <c r="B315" s="5"/>
      <c r="C315" s="7">
        <f>AVERAGE('HAVER - UK Gas'!I602:T602)</f>
        <v>53.17166666666666</v>
      </c>
      <c r="D315" s="7">
        <f t="shared" si="44"/>
        <v>49.964960937499995</v>
      </c>
      <c r="E315" s="5"/>
      <c r="F315" s="7">
        <f>AVERAGE('HAVER - UK Gas'!I602:N602)</f>
        <v>58.655000000000001</v>
      </c>
      <c r="H315" s="7">
        <f>AVERAGE('HAVER - UK Gas'!D602:I602)</f>
        <v>41.458333333333329</v>
      </c>
      <c r="I315" s="7">
        <f>AVERAGE('HAVER - UK Gas'!D602:F602)</f>
        <v>38.43333333333333</v>
      </c>
      <c r="J315" s="7">
        <f>AVERAGE('HAVER - UK Gas'!D602:O602)</f>
        <v>50.367500000000007</v>
      </c>
      <c r="L315" s="7">
        <f t="shared" si="40"/>
        <v>54.237070312500002</v>
      </c>
      <c r="N315" s="7">
        <f t="shared" si="41"/>
        <v>40.876210937500026</v>
      </c>
      <c r="O315" s="7">
        <f t="shared" si="42"/>
        <v>35.952734374999999</v>
      </c>
      <c r="P315" s="7">
        <f t="shared" si="43"/>
        <v>47.103333333333346</v>
      </c>
      <c r="R315" s="7"/>
      <c r="S315" s="7"/>
      <c r="T315" s="7"/>
      <c r="U315" s="7"/>
      <c r="V315" s="7"/>
    </row>
    <row r="316" spans="1:22" x14ac:dyDescent="0.35">
      <c r="A316" s="5">
        <f t="shared" si="45"/>
        <v>43570</v>
      </c>
      <c r="B316" s="5"/>
      <c r="C316" s="7">
        <f>AVERAGE('HAVER - UK Gas'!I603:T603)</f>
        <v>51.978333333333332</v>
      </c>
      <c r="D316" s="7">
        <f t="shared" si="44"/>
        <v>49.964960937499995</v>
      </c>
      <c r="E316" s="5"/>
      <c r="F316" s="7">
        <f>AVERAGE('HAVER - UK Gas'!I603:N603)</f>
        <v>57.241666666666674</v>
      </c>
      <c r="H316" s="7">
        <f>AVERAGE('HAVER - UK Gas'!D603:I603)</f>
        <v>39.198333333333338</v>
      </c>
      <c r="I316" s="7">
        <f>AVERAGE('HAVER - UK Gas'!D603:F603)</f>
        <v>35.993333333333332</v>
      </c>
      <c r="J316" s="7">
        <f>AVERAGE('HAVER - UK Gas'!D603:O603)</f>
        <v>48.574166666666663</v>
      </c>
      <c r="L316" s="7">
        <f t="shared" si="40"/>
        <v>54.237070312500002</v>
      </c>
      <c r="N316" s="7">
        <f t="shared" si="41"/>
        <v>40.876210937500026</v>
      </c>
      <c r="O316" s="7">
        <f t="shared" si="42"/>
        <v>35.952734374999999</v>
      </c>
      <c r="P316" s="7">
        <f t="shared" si="43"/>
        <v>47.103333333333346</v>
      </c>
      <c r="R316" s="7"/>
      <c r="S316" s="7"/>
      <c r="T316" s="7"/>
      <c r="U316" s="7"/>
      <c r="V316" s="7"/>
    </row>
    <row r="317" spans="1:22" x14ac:dyDescent="0.35">
      <c r="A317" s="5">
        <f t="shared" si="45"/>
        <v>43571</v>
      </c>
      <c r="B317" s="5"/>
      <c r="C317" s="7">
        <f>AVERAGE('HAVER - UK Gas'!I604:T604)</f>
        <v>51.692499999999995</v>
      </c>
      <c r="D317" s="7">
        <f t="shared" si="44"/>
        <v>49.964960937499995</v>
      </c>
      <c r="E317" s="5"/>
      <c r="F317" s="7">
        <f>AVERAGE('HAVER - UK Gas'!I604:N604)</f>
        <v>56.87</v>
      </c>
      <c r="H317" s="7">
        <f>AVERAGE('HAVER - UK Gas'!D604:I604)</f>
        <v>38.701666666666668</v>
      </c>
      <c r="I317" s="7">
        <f>AVERAGE('HAVER - UK Gas'!D604:F604)</f>
        <v>35.423333333333332</v>
      </c>
      <c r="J317" s="7">
        <f>AVERAGE('HAVER - UK Gas'!D604:O604)</f>
        <v>48.171666666666674</v>
      </c>
      <c r="L317" s="7">
        <f t="shared" si="40"/>
        <v>54.237070312500002</v>
      </c>
      <c r="N317" s="7">
        <f t="shared" si="41"/>
        <v>40.876210937500026</v>
      </c>
      <c r="O317" s="7">
        <f t="shared" si="42"/>
        <v>35.952734374999999</v>
      </c>
      <c r="P317" s="7">
        <f t="shared" si="43"/>
        <v>47.103333333333346</v>
      </c>
      <c r="R317" s="7"/>
      <c r="S317" s="7"/>
      <c r="T317" s="7"/>
      <c r="U317" s="7"/>
      <c r="V317" s="7"/>
    </row>
    <row r="318" spans="1:22" x14ac:dyDescent="0.35">
      <c r="A318" s="5">
        <f t="shared" si="45"/>
        <v>43572</v>
      </c>
      <c r="B318" s="5"/>
      <c r="C318" s="7">
        <f>AVERAGE('HAVER - UK Gas'!I605:T605)</f>
        <v>52.5625</v>
      </c>
      <c r="D318" s="7">
        <f t="shared" si="44"/>
        <v>49.964960937499995</v>
      </c>
      <c r="E318" s="5"/>
      <c r="F318" s="7">
        <f>AVERAGE('HAVER - UK Gas'!I605:N605)</f>
        <v>57.806666666666672</v>
      </c>
      <c r="H318" s="7">
        <f>AVERAGE('HAVER - UK Gas'!D605:I605)</f>
        <v>39.673333333333325</v>
      </c>
      <c r="I318" s="7">
        <f>AVERAGE('HAVER - UK Gas'!D605:F605)</f>
        <v>36.43</v>
      </c>
      <c r="J318" s="7">
        <f>AVERAGE('HAVER - UK Gas'!D605:O605)</f>
        <v>49.15</v>
      </c>
      <c r="L318" s="7">
        <f t="shared" si="40"/>
        <v>54.237070312500002</v>
      </c>
      <c r="N318" s="7">
        <f t="shared" si="41"/>
        <v>40.876210937500026</v>
      </c>
      <c r="O318" s="7">
        <f t="shared" si="42"/>
        <v>35.952734374999999</v>
      </c>
      <c r="P318" s="7">
        <f t="shared" si="43"/>
        <v>47.103333333333346</v>
      </c>
      <c r="R318" s="7"/>
      <c r="S318" s="7"/>
      <c r="T318" s="7"/>
      <c r="U318" s="7"/>
      <c r="V318" s="7"/>
    </row>
    <row r="319" spans="1:22" x14ac:dyDescent="0.35">
      <c r="A319" s="5">
        <f t="shared" si="45"/>
        <v>43573</v>
      </c>
      <c r="B319" s="5"/>
      <c r="C319" s="7">
        <f>AVERAGE('HAVER - UK Gas'!I606:T606)</f>
        <v>51.709166666666668</v>
      </c>
      <c r="D319" s="7">
        <f t="shared" si="44"/>
        <v>49.964960937499995</v>
      </c>
      <c r="E319" s="5"/>
      <c r="F319" s="7">
        <f>AVERAGE('HAVER - UK Gas'!I606:N606)</f>
        <v>56.793333333333329</v>
      </c>
      <c r="H319" s="7">
        <f>AVERAGE('HAVER - UK Gas'!D606:I606)</f>
        <v>37.788333333333334</v>
      </c>
      <c r="I319" s="7">
        <f>AVERAGE('HAVER - UK Gas'!D606:F606)</f>
        <v>34.303333333333335</v>
      </c>
      <c r="J319" s="7">
        <f>AVERAGE('HAVER - UK Gas'!D606:O606)</f>
        <v>47.710833333333333</v>
      </c>
      <c r="L319" s="7">
        <f t="shared" si="40"/>
        <v>54.237070312500002</v>
      </c>
      <c r="N319" s="7">
        <f t="shared" si="41"/>
        <v>40.876210937500026</v>
      </c>
      <c r="O319" s="7">
        <f t="shared" si="42"/>
        <v>35.952734374999999</v>
      </c>
      <c r="P319" s="7">
        <f t="shared" si="43"/>
        <v>47.103333333333346</v>
      </c>
      <c r="R319" s="7"/>
      <c r="S319" s="7"/>
      <c r="T319" s="7"/>
      <c r="U319" s="7"/>
      <c r="V319" s="7"/>
    </row>
    <row r="320" spans="1:22" x14ac:dyDescent="0.35">
      <c r="A320" s="5">
        <f t="shared" si="45"/>
        <v>43574</v>
      </c>
      <c r="B320" s="5"/>
      <c r="C320" s="7" t="e">
        <f>AVERAGE('HAVER - UK Gas'!I607:T607)</f>
        <v>#N/A</v>
      </c>
      <c r="D320" s="7">
        <f t="shared" si="44"/>
        <v>49.964960937499995</v>
      </c>
      <c r="E320" s="5"/>
      <c r="F320" s="7" t="e">
        <f>AVERAGE('HAVER - UK Gas'!I607:N607)</f>
        <v>#N/A</v>
      </c>
      <c r="H320" s="7" t="e">
        <f>AVERAGE('HAVER - UK Gas'!D607:I607)</f>
        <v>#N/A</v>
      </c>
      <c r="I320" s="7" t="e">
        <f>AVERAGE('HAVER - UK Gas'!D607:F607)</f>
        <v>#N/A</v>
      </c>
      <c r="J320" s="7" t="e">
        <f>AVERAGE('HAVER - UK Gas'!D607:O607)</f>
        <v>#N/A</v>
      </c>
      <c r="L320" s="7">
        <f t="shared" si="40"/>
        <v>54.237070312500002</v>
      </c>
      <c r="N320" s="7">
        <f t="shared" si="41"/>
        <v>40.876210937500026</v>
      </c>
      <c r="O320" s="7">
        <f t="shared" si="42"/>
        <v>35.952734374999999</v>
      </c>
      <c r="P320" s="7">
        <f t="shared" si="43"/>
        <v>47.103333333333346</v>
      </c>
      <c r="R320" s="7"/>
      <c r="S320" s="7"/>
      <c r="T320" s="7"/>
      <c r="U320" s="7"/>
      <c r="V320" s="7"/>
    </row>
    <row r="321" spans="1:22" x14ac:dyDescent="0.35">
      <c r="A321" s="5">
        <f t="shared" si="45"/>
        <v>43577</v>
      </c>
      <c r="B321" s="5"/>
      <c r="C321" s="7">
        <f>AVERAGE('HAVER - UK Gas'!I608:T608)</f>
        <v>51.709166666666668</v>
      </c>
      <c r="D321" s="7">
        <f t="shared" si="44"/>
        <v>49.964960937499995</v>
      </c>
      <c r="E321" s="5"/>
      <c r="F321" s="7">
        <f>AVERAGE('HAVER - UK Gas'!I608:N608)</f>
        <v>56.793333333333329</v>
      </c>
      <c r="H321" s="7">
        <f>AVERAGE('HAVER - UK Gas'!D608:I608)</f>
        <v>37.788333333333334</v>
      </c>
      <c r="I321" s="7">
        <f>AVERAGE('HAVER - UK Gas'!D608:F608)</f>
        <v>34.303333333333335</v>
      </c>
      <c r="J321" s="7">
        <f>AVERAGE('HAVER - UK Gas'!D608:O608)</f>
        <v>47.710833333333333</v>
      </c>
      <c r="L321" s="7">
        <f t="shared" si="40"/>
        <v>54.237070312500002</v>
      </c>
      <c r="N321" s="7">
        <f t="shared" si="41"/>
        <v>40.876210937500026</v>
      </c>
      <c r="O321" s="7">
        <f t="shared" si="42"/>
        <v>35.952734374999999</v>
      </c>
      <c r="P321" s="7">
        <f t="shared" si="43"/>
        <v>47.103333333333346</v>
      </c>
      <c r="R321" s="7"/>
      <c r="S321" s="7"/>
      <c r="T321" s="7"/>
      <c r="U321" s="7"/>
      <c r="V321" s="7"/>
    </row>
    <row r="322" spans="1:22" x14ac:dyDescent="0.35">
      <c r="A322" s="5">
        <f t="shared" si="45"/>
        <v>43578</v>
      </c>
      <c r="B322" s="5"/>
      <c r="C322" s="7">
        <f>AVERAGE('HAVER - UK Gas'!I609:T609)</f>
        <v>52.368333333333332</v>
      </c>
      <c r="D322" s="7">
        <f t="shared" si="44"/>
        <v>49.964960937499995</v>
      </c>
      <c r="E322" s="5"/>
      <c r="F322" s="7">
        <f>AVERAGE('HAVER - UK Gas'!I609:N609)</f>
        <v>57.32</v>
      </c>
      <c r="H322" s="7">
        <f>AVERAGE('HAVER - UK Gas'!D609:I609)</f>
        <v>37.551666666666669</v>
      </c>
      <c r="I322" s="7">
        <f>AVERAGE('HAVER - UK Gas'!D609:F609)</f>
        <v>34.21</v>
      </c>
      <c r="J322" s="7">
        <f>AVERAGE('HAVER - UK Gas'!D609:O609)</f>
        <v>47.926666666666655</v>
      </c>
      <c r="L322" s="7">
        <f t="shared" si="40"/>
        <v>54.237070312500002</v>
      </c>
      <c r="N322" s="7">
        <f t="shared" si="41"/>
        <v>40.876210937500026</v>
      </c>
      <c r="O322" s="7">
        <f t="shared" si="42"/>
        <v>35.952734374999999</v>
      </c>
      <c r="P322" s="7">
        <f t="shared" si="43"/>
        <v>47.103333333333346</v>
      </c>
      <c r="R322" s="7"/>
      <c r="S322" s="7"/>
      <c r="T322" s="7"/>
      <c r="U322" s="7"/>
      <c r="V322" s="7"/>
    </row>
    <row r="323" spans="1:22" x14ac:dyDescent="0.35">
      <c r="A323" s="5">
        <f t="shared" si="45"/>
        <v>43579</v>
      </c>
      <c r="B323" s="5"/>
      <c r="C323" s="7">
        <f>AVERAGE('HAVER - UK Gas'!I610:T610)</f>
        <v>52.156666666666666</v>
      </c>
      <c r="D323" s="7">
        <f t="shared" si="44"/>
        <v>49.964960937499995</v>
      </c>
      <c r="E323" s="5"/>
      <c r="F323" s="7">
        <f>AVERAGE('HAVER - UK Gas'!I610:N610)</f>
        <v>57.071666666666658</v>
      </c>
      <c r="H323" s="7">
        <f>AVERAGE('HAVER - UK Gas'!D610:I610)</f>
        <v>37.116666666666667</v>
      </c>
      <c r="I323" s="7">
        <f>AVERAGE('HAVER - UK Gas'!D610:F610)</f>
        <v>33.776666666666664</v>
      </c>
      <c r="J323" s="7">
        <f>AVERAGE('HAVER - UK Gas'!D610:O610)</f>
        <v>47.602499999999999</v>
      </c>
      <c r="L323" s="7">
        <f t="shared" si="40"/>
        <v>54.237070312500002</v>
      </c>
      <c r="N323" s="7">
        <f t="shared" si="41"/>
        <v>40.876210937500026</v>
      </c>
      <c r="O323" s="7">
        <f t="shared" si="42"/>
        <v>35.952734374999999</v>
      </c>
      <c r="P323" s="7">
        <f t="shared" si="43"/>
        <v>47.103333333333346</v>
      </c>
      <c r="R323" s="7"/>
      <c r="S323" s="7"/>
      <c r="T323" s="7"/>
      <c r="U323" s="7"/>
      <c r="V323" s="7"/>
    </row>
    <row r="324" spans="1:22" x14ac:dyDescent="0.35">
      <c r="A324" s="5">
        <f t="shared" si="45"/>
        <v>43580</v>
      </c>
      <c r="B324" s="5"/>
      <c r="C324" s="7">
        <f>AVERAGE('HAVER - UK Gas'!I611:T611)</f>
        <v>52.567499999999995</v>
      </c>
      <c r="D324" s="7">
        <f t="shared" si="44"/>
        <v>49.964960937499995</v>
      </c>
      <c r="E324" s="5"/>
      <c r="F324" s="7">
        <f>AVERAGE('HAVER - UK Gas'!I611:N611)</f>
        <v>57.44166666666667</v>
      </c>
      <c r="H324" s="7">
        <f>AVERAGE('HAVER - UK Gas'!D611:I611)</f>
        <v>37.628333333333337</v>
      </c>
      <c r="I324" s="7">
        <f>AVERAGE('HAVER - UK Gas'!D611:F611)</f>
        <v>34.330000000000005</v>
      </c>
      <c r="J324" s="7">
        <f>AVERAGE('HAVER - UK Gas'!D611:O611)</f>
        <v>48.054166666666667</v>
      </c>
      <c r="L324" s="7">
        <f t="shared" si="40"/>
        <v>54.237070312500002</v>
      </c>
      <c r="N324" s="7">
        <f t="shared" si="41"/>
        <v>40.876210937500026</v>
      </c>
      <c r="O324" s="7">
        <f t="shared" si="42"/>
        <v>35.952734374999999</v>
      </c>
      <c r="P324" s="7">
        <f t="shared" si="43"/>
        <v>47.103333333333346</v>
      </c>
      <c r="R324" s="7"/>
      <c r="S324" s="7"/>
      <c r="T324" s="7"/>
      <c r="U324" s="7"/>
      <c r="V324" s="7"/>
    </row>
    <row r="325" spans="1:22" x14ac:dyDescent="0.35">
      <c r="A325" s="5">
        <f t="shared" si="45"/>
        <v>43581</v>
      </c>
      <c r="B325" s="5"/>
      <c r="C325" s="7">
        <f>AVERAGE('HAVER - UK Gas'!I612:T612)</f>
        <v>52.101666666666681</v>
      </c>
      <c r="D325" s="7">
        <f t="shared" si="44"/>
        <v>49.964960937499995</v>
      </c>
      <c r="E325" s="5"/>
      <c r="F325" s="7">
        <f>AVERAGE('HAVER - UK Gas'!I612:N612)</f>
        <v>57.04</v>
      </c>
      <c r="H325" s="7">
        <f>AVERAGE('HAVER - UK Gas'!D612:I612)</f>
        <v>37.196666666666665</v>
      </c>
      <c r="I325" s="7">
        <f>AVERAGE('HAVER - UK Gas'!D612:F612)</f>
        <v>33.996666666666663</v>
      </c>
      <c r="J325" s="7">
        <f>AVERAGE('HAVER - UK Gas'!D612:O612)</f>
        <v>47.638333333333328</v>
      </c>
      <c r="L325" s="7">
        <f t="shared" si="40"/>
        <v>54.237070312500002</v>
      </c>
      <c r="N325" s="7">
        <f t="shared" si="41"/>
        <v>40.876210937500026</v>
      </c>
      <c r="O325" s="7">
        <f t="shared" si="42"/>
        <v>35.952734374999999</v>
      </c>
      <c r="P325" s="7">
        <f t="shared" si="43"/>
        <v>47.103333333333346</v>
      </c>
      <c r="R325" s="7"/>
      <c r="S325" s="7"/>
      <c r="T325" s="7"/>
      <c r="U325" s="7"/>
      <c r="V325" s="7"/>
    </row>
    <row r="326" spans="1:22" x14ac:dyDescent="0.35">
      <c r="A326" s="5">
        <f t="shared" si="45"/>
        <v>43584</v>
      </c>
      <c r="B326" s="5"/>
      <c r="C326" s="7">
        <f>AVERAGE('HAVER - UK Gas'!I613:T613)</f>
        <v>51.814999999999991</v>
      </c>
      <c r="D326" s="7">
        <f t="shared" si="44"/>
        <v>49.964960937499995</v>
      </c>
      <c r="E326" s="5"/>
      <c r="F326" s="7">
        <f>AVERAGE('HAVER - UK Gas'!I613:N613)</f>
        <v>56.733333333333327</v>
      </c>
      <c r="H326" s="7">
        <f>AVERAGE('HAVER - UK Gas'!D613:I613)</f>
        <v>37.25</v>
      </c>
      <c r="I326" s="7">
        <f>AVERAGE('HAVER - UK Gas'!D613:F613)</f>
        <v>34.07</v>
      </c>
      <c r="J326" s="7">
        <f>AVERAGE('HAVER - UK Gas'!D613:O613)</f>
        <v>47.518333333333338</v>
      </c>
      <c r="L326" s="7">
        <f t="shared" si="40"/>
        <v>54.237070312500002</v>
      </c>
      <c r="N326" s="7">
        <f t="shared" si="41"/>
        <v>40.876210937500026</v>
      </c>
      <c r="O326" s="7">
        <f t="shared" si="42"/>
        <v>35.952734374999999</v>
      </c>
      <c r="P326" s="7">
        <f t="shared" si="43"/>
        <v>47.103333333333346</v>
      </c>
      <c r="R326" s="7"/>
      <c r="S326" s="7"/>
      <c r="T326" s="7"/>
      <c r="U326" s="7"/>
      <c r="V326" s="7"/>
    </row>
    <row r="327" spans="1:22" x14ac:dyDescent="0.35">
      <c r="A327" s="5">
        <f t="shared" si="45"/>
        <v>43585</v>
      </c>
      <c r="B327" s="5"/>
      <c r="C327" s="7">
        <f>AVERAGE('HAVER - UK Gas'!I614:T614)</f>
        <v>51.041666666666664</v>
      </c>
      <c r="D327" s="7">
        <f t="shared" si="44"/>
        <v>49.964960937499995</v>
      </c>
      <c r="E327" s="5"/>
      <c r="F327" s="7">
        <f>AVERAGE('HAVER - UK Gas'!I614:N614)</f>
        <v>56.423333333333325</v>
      </c>
      <c r="H327" s="7">
        <f>AVERAGE('HAVER - UK Gas'!D614:I614)</f>
        <v>40.446666666666665</v>
      </c>
      <c r="I327" s="7">
        <f>AVERAGE('HAVER - UK Gas'!D614:F614)</f>
        <v>34.843333333333334</v>
      </c>
      <c r="J327" s="7">
        <f>AVERAGE('HAVER - UK Gas'!D614:O614)</f>
        <v>47.643333333333324</v>
      </c>
      <c r="L327" s="7">
        <f t="shared" si="40"/>
        <v>54.237070312500002</v>
      </c>
      <c r="N327" s="7">
        <f t="shared" si="41"/>
        <v>40.876210937500026</v>
      </c>
      <c r="O327" s="7">
        <f t="shared" si="42"/>
        <v>35.952734374999999</v>
      </c>
      <c r="P327" s="7">
        <f t="shared" si="43"/>
        <v>47.103333333333346</v>
      </c>
      <c r="R327" s="7"/>
      <c r="S327" s="7"/>
      <c r="T327" s="7"/>
      <c r="U327" s="7"/>
      <c r="V327" s="7"/>
    </row>
    <row r="328" spans="1:22" x14ac:dyDescent="0.35">
      <c r="A328" s="5">
        <f t="shared" si="45"/>
        <v>43586</v>
      </c>
      <c r="B328" s="5"/>
      <c r="C328" s="7">
        <f>AVERAGE('HAVER - UK Gas'!H615:S615)</f>
        <v>49.272500000000001</v>
      </c>
      <c r="D328" s="7">
        <f t="shared" si="44"/>
        <v>49.964960937499995</v>
      </c>
      <c r="E328" s="5"/>
      <c r="F328" s="7">
        <f>AVERAGE('HAVER - UK Gas'!H615:M615)</f>
        <v>54.024999999999999</v>
      </c>
      <c r="H328" s="7">
        <f>AVERAGE('HAVER - UK Gas'!D615:I615)</f>
        <v>39.396666666666668</v>
      </c>
      <c r="I328" s="7">
        <f>AVERAGE('HAVER - UK Gas'!D615:F615)</f>
        <v>33.833333333333336</v>
      </c>
      <c r="J328" s="7">
        <f>AVERAGE('HAVER - UK Gas'!D615:O615)</f>
        <v>46.442499999999995</v>
      </c>
      <c r="L328" s="7">
        <f t="shared" si="40"/>
        <v>54.237070312500002</v>
      </c>
      <c r="N328" s="7">
        <f t="shared" si="41"/>
        <v>40.876210937500026</v>
      </c>
      <c r="O328" s="7">
        <f t="shared" si="42"/>
        <v>35.952734374999999</v>
      </c>
      <c r="P328" s="7">
        <f t="shared" si="43"/>
        <v>47.103333333333346</v>
      </c>
      <c r="R328" s="7"/>
      <c r="S328" s="7"/>
      <c r="T328" s="7"/>
      <c r="U328" s="7"/>
      <c r="V328" s="7"/>
    </row>
    <row r="329" spans="1:22" x14ac:dyDescent="0.35">
      <c r="A329" s="5">
        <f t="shared" si="45"/>
        <v>43587</v>
      </c>
      <c r="B329" s="5"/>
      <c r="C329" s="7">
        <f>AVERAGE('HAVER - UK Gas'!H616:S616)</f>
        <v>48.355833333333344</v>
      </c>
      <c r="D329" s="7">
        <f t="shared" ref="D329:D360" si="46">AVERAGE(C$265:C$319,C$321:C$393)</f>
        <v>49.964960937499995</v>
      </c>
      <c r="E329" s="5"/>
      <c r="F329" s="7">
        <f>AVERAGE('HAVER - UK Gas'!H616:M616)</f>
        <v>53.031666666666673</v>
      </c>
      <c r="H329" s="7">
        <f>AVERAGE('HAVER - UK Gas'!D616:I616)</f>
        <v>39.54666666666666</v>
      </c>
      <c r="I329" s="7">
        <f>AVERAGE('HAVER - UK Gas'!D616:F616)</f>
        <v>34.493333333333332</v>
      </c>
      <c r="J329" s="7">
        <f>AVERAGE('HAVER - UK Gas'!D616:O616)</f>
        <v>46.000833333333333</v>
      </c>
      <c r="L329" s="7">
        <f t="shared" si="40"/>
        <v>54.237070312500002</v>
      </c>
      <c r="N329" s="7">
        <f t="shared" si="41"/>
        <v>40.876210937500026</v>
      </c>
      <c r="O329" s="7">
        <f t="shared" si="42"/>
        <v>35.952734374999999</v>
      </c>
      <c r="P329" s="7">
        <f t="shared" si="43"/>
        <v>47.103333333333346</v>
      </c>
      <c r="R329" s="7"/>
      <c r="S329" s="7"/>
      <c r="T329" s="7"/>
      <c r="U329" s="7"/>
      <c r="V329" s="7"/>
    </row>
    <row r="330" spans="1:22" x14ac:dyDescent="0.35">
      <c r="A330" s="5">
        <f t="shared" si="45"/>
        <v>43588</v>
      </c>
      <c r="B330" s="5"/>
      <c r="C330" s="7">
        <f>AVERAGE('HAVER - UK Gas'!H617:S617)</f>
        <v>50.019166666666671</v>
      </c>
      <c r="D330" s="7">
        <f t="shared" si="46"/>
        <v>49.964960937499995</v>
      </c>
      <c r="E330" s="5"/>
      <c r="F330" s="7">
        <f>AVERAGE('HAVER - UK Gas'!H617:M617)</f>
        <v>55.023333333333333</v>
      </c>
      <c r="H330" s="7">
        <f>AVERAGE('HAVER - UK Gas'!D617:I617)</f>
        <v>40.538333333333334</v>
      </c>
      <c r="I330" s="7">
        <f>AVERAGE('HAVER - UK Gas'!D617:F617)</f>
        <v>35.103333333333332</v>
      </c>
      <c r="J330" s="7">
        <f>AVERAGE('HAVER - UK Gas'!D617:O617)</f>
        <v>47.433333333333337</v>
      </c>
      <c r="L330" s="7">
        <f t="shared" ref="L330:L361" si="47">AVERAGE(F$265:F$319,F$321:F$393)</f>
        <v>54.237070312500002</v>
      </c>
      <c r="N330" s="7">
        <f t="shared" ref="N330:N392" si="48">AVERAGE(H$265:H$319,H$321:H$393)</f>
        <v>40.876210937500026</v>
      </c>
      <c r="O330" s="7">
        <f t="shared" ref="O330:O392" si="49">AVERAGE(I$265:I$319,I$321:I$393)</f>
        <v>35.952734374999999</v>
      </c>
      <c r="P330" s="7">
        <f t="shared" ref="P330:P392" si="50">AVERAGE(J$265:J$319,J$321:J$393)</f>
        <v>47.103333333333346</v>
      </c>
      <c r="R330" s="7"/>
      <c r="S330" s="7"/>
      <c r="T330" s="7"/>
      <c r="U330" s="7"/>
      <c r="V330" s="7"/>
    </row>
    <row r="331" spans="1:22" x14ac:dyDescent="0.35">
      <c r="A331" s="5">
        <f t="shared" si="45"/>
        <v>43591</v>
      </c>
      <c r="B331" s="5"/>
      <c r="C331" s="7">
        <f>AVERAGE('HAVER - UK Gas'!H618:S618)</f>
        <v>50.019166666666671</v>
      </c>
      <c r="D331" s="7">
        <f t="shared" si="46"/>
        <v>49.964960937499995</v>
      </c>
      <c r="E331" s="5"/>
      <c r="F331" s="7">
        <f>AVERAGE('HAVER - UK Gas'!H618:M618)</f>
        <v>55.023333333333333</v>
      </c>
      <c r="H331" s="7">
        <f>AVERAGE('HAVER - UK Gas'!D618:I618)</f>
        <v>40.538333333333334</v>
      </c>
      <c r="I331" s="7">
        <f>AVERAGE('HAVER - UK Gas'!D618:F618)</f>
        <v>35.103333333333332</v>
      </c>
      <c r="J331" s="7">
        <f>AVERAGE('HAVER - UK Gas'!D618:O618)</f>
        <v>47.433333333333337</v>
      </c>
      <c r="L331" s="7">
        <f t="shared" si="47"/>
        <v>54.237070312500002</v>
      </c>
      <c r="N331" s="7">
        <f t="shared" si="48"/>
        <v>40.876210937500026</v>
      </c>
      <c r="O331" s="7">
        <f t="shared" si="49"/>
        <v>35.952734374999999</v>
      </c>
      <c r="P331" s="7">
        <f t="shared" si="50"/>
        <v>47.103333333333346</v>
      </c>
      <c r="R331" s="7"/>
      <c r="S331" s="7"/>
      <c r="T331" s="7"/>
      <c r="U331" s="7"/>
      <c r="V331" s="7"/>
    </row>
    <row r="332" spans="1:22" x14ac:dyDescent="0.35">
      <c r="A332" s="5">
        <f t="shared" si="45"/>
        <v>43592</v>
      </c>
      <c r="B332" s="5"/>
      <c r="C332" s="7">
        <f>AVERAGE('HAVER - UK Gas'!H619:S619)</f>
        <v>50.462499999999999</v>
      </c>
      <c r="D332" s="7">
        <f t="shared" si="46"/>
        <v>49.964960937499995</v>
      </c>
      <c r="E332" s="5"/>
      <c r="F332" s="7">
        <f>AVERAGE('HAVER - UK Gas'!H619:M619)</f>
        <v>55.343333333333327</v>
      </c>
      <c r="H332" s="7">
        <f>AVERAGE('HAVER - UK Gas'!D619:I619)</f>
        <v>39.623333333333328</v>
      </c>
      <c r="I332" s="7">
        <f>AVERAGE('HAVER - UK Gas'!D619:F619)</f>
        <v>33.576666666666661</v>
      </c>
      <c r="J332" s="7">
        <f>AVERAGE('HAVER - UK Gas'!D619:O619)</f>
        <v>47.264166666666675</v>
      </c>
      <c r="L332" s="7">
        <f t="shared" si="47"/>
        <v>54.237070312500002</v>
      </c>
      <c r="N332" s="7">
        <f t="shared" si="48"/>
        <v>40.876210937500026</v>
      </c>
      <c r="O332" s="7">
        <f t="shared" si="49"/>
        <v>35.952734374999999</v>
      </c>
      <c r="P332" s="7">
        <f t="shared" si="50"/>
        <v>47.103333333333346</v>
      </c>
      <c r="R332" s="7"/>
      <c r="S332" s="7"/>
      <c r="T332" s="7"/>
      <c r="U332" s="7"/>
      <c r="V332" s="7"/>
    </row>
    <row r="333" spans="1:22" x14ac:dyDescent="0.35">
      <c r="A333" s="5">
        <f t="shared" si="45"/>
        <v>43593</v>
      </c>
      <c r="B333" s="5"/>
      <c r="C333" s="7">
        <f>AVERAGE('HAVER - UK Gas'!H620:S620)</f>
        <v>50.756666666666661</v>
      </c>
      <c r="D333" s="7">
        <f t="shared" si="46"/>
        <v>49.964960937499995</v>
      </c>
      <c r="E333" s="5"/>
      <c r="F333" s="7">
        <f>AVERAGE('HAVER - UK Gas'!H620:M620)</f>
        <v>55.734999999999992</v>
      </c>
      <c r="H333" s="7">
        <f>AVERAGE('HAVER - UK Gas'!D620:I620)</f>
        <v>40.113333333333337</v>
      </c>
      <c r="I333" s="7">
        <f>AVERAGE('HAVER - UK Gas'!D620:F620)</f>
        <v>34.19</v>
      </c>
      <c r="J333" s="7">
        <f>AVERAGE('HAVER - UK Gas'!D620:O620)</f>
        <v>47.672500000000007</v>
      </c>
      <c r="L333" s="7">
        <f t="shared" si="47"/>
        <v>54.237070312500002</v>
      </c>
      <c r="N333" s="7">
        <f t="shared" si="48"/>
        <v>40.876210937500026</v>
      </c>
      <c r="O333" s="7">
        <f t="shared" si="49"/>
        <v>35.952734374999999</v>
      </c>
      <c r="P333" s="7">
        <f t="shared" si="50"/>
        <v>47.103333333333346</v>
      </c>
      <c r="R333" s="7"/>
      <c r="S333" s="7"/>
      <c r="T333" s="7"/>
      <c r="U333" s="7"/>
      <c r="V333" s="7"/>
    </row>
    <row r="334" spans="1:22" x14ac:dyDescent="0.35">
      <c r="A334" s="5">
        <f t="shared" si="45"/>
        <v>43594</v>
      </c>
      <c r="B334" s="5"/>
      <c r="C334" s="7">
        <f>AVERAGE('HAVER - UK Gas'!H621:S621)</f>
        <v>50.409166666666671</v>
      </c>
      <c r="D334" s="7">
        <f t="shared" si="46"/>
        <v>49.964960937499995</v>
      </c>
      <c r="E334" s="5"/>
      <c r="F334" s="7">
        <f>AVERAGE('HAVER - UK Gas'!H621:M621)</f>
        <v>55.391666666666673</v>
      </c>
      <c r="H334" s="7">
        <f>AVERAGE('HAVER - UK Gas'!D621:I621)</f>
        <v>40.330000000000005</v>
      </c>
      <c r="I334" s="7">
        <f>AVERAGE('HAVER - UK Gas'!D621:F621)</f>
        <v>34.71</v>
      </c>
      <c r="J334" s="7">
        <f>AVERAGE('HAVER - UK Gas'!D621:O621)</f>
        <v>47.607499999999995</v>
      </c>
      <c r="L334" s="7">
        <f t="shared" si="47"/>
        <v>54.237070312500002</v>
      </c>
      <c r="N334" s="7">
        <f t="shared" si="48"/>
        <v>40.876210937500026</v>
      </c>
      <c r="O334" s="7">
        <f t="shared" si="49"/>
        <v>35.952734374999999</v>
      </c>
      <c r="P334" s="7">
        <f t="shared" si="50"/>
        <v>47.103333333333346</v>
      </c>
      <c r="R334" s="7"/>
      <c r="S334" s="7"/>
      <c r="T334" s="7"/>
      <c r="U334" s="7"/>
      <c r="V334" s="7"/>
    </row>
    <row r="335" spans="1:22" x14ac:dyDescent="0.35">
      <c r="A335" s="5">
        <f t="shared" si="45"/>
        <v>43595</v>
      </c>
      <c r="B335" s="5"/>
      <c r="C335" s="7">
        <f>AVERAGE('HAVER - UK Gas'!H622:S622)</f>
        <v>49.37833333333333</v>
      </c>
      <c r="D335" s="7">
        <f t="shared" si="46"/>
        <v>49.964960937499995</v>
      </c>
      <c r="E335" s="5"/>
      <c r="F335" s="7">
        <f>AVERAGE('HAVER - UK Gas'!H622:M622)</f>
        <v>54.288333333333327</v>
      </c>
      <c r="H335" s="7">
        <f>AVERAGE('HAVER - UK Gas'!D622:I622)</f>
        <v>39.215000000000003</v>
      </c>
      <c r="I335" s="7">
        <f>AVERAGE('HAVER - UK Gas'!D622:F622)</f>
        <v>33.593333333333334</v>
      </c>
      <c r="J335" s="7">
        <f>AVERAGE('HAVER - UK Gas'!D622:O622)</f>
        <v>46.524999999999999</v>
      </c>
      <c r="L335" s="7">
        <f t="shared" si="47"/>
        <v>54.237070312500002</v>
      </c>
      <c r="N335" s="7">
        <f t="shared" si="48"/>
        <v>40.876210937500026</v>
      </c>
      <c r="O335" s="7">
        <f t="shared" si="49"/>
        <v>35.952734374999999</v>
      </c>
      <c r="P335" s="7">
        <f t="shared" si="50"/>
        <v>47.103333333333346</v>
      </c>
      <c r="R335" s="7"/>
      <c r="S335" s="7"/>
      <c r="T335" s="7"/>
      <c r="U335" s="7"/>
      <c r="V335" s="7"/>
    </row>
    <row r="336" spans="1:22" x14ac:dyDescent="0.35">
      <c r="A336" s="5">
        <f t="shared" si="45"/>
        <v>43598</v>
      </c>
      <c r="B336" s="5"/>
      <c r="C336" s="7">
        <f>AVERAGE('HAVER - UK Gas'!H623:S623)</f>
        <v>49.384166666666665</v>
      </c>
      <c r="D336" s="7">
        <f t="shared" si="46"/>
        <v>49.964960937499995</v>
      </c>
      <c r="E336" s="5"/>
      <c r="F336" s="7">
        <f>AVERAGE('HAVER - UK Gas'!H623:M623)</f>
        <v>54.286666666666662</v>
      </c>
      <c r="H336" s="7">
        <f>AVERAGE('HAVER - UK Gas'!D623:I623)</f>
        <v>38.823333333333331</v>
      </c>
      <c r="I336" s="7">
        <f>AVERAGE('HAVER - UK Gas'!D623:F623)</f>
        <v>33.07</v>
      </c>
      <c r="J336" s="7">
        <f>AVERAGE('HAVER - UK Gas'!D623:O623)</f>
        <v>46.330000000000005</v>
      </c>
      <c r="L336" s="7">
        <f t="shared" si="47"/>
        <v>54.237070312500002</v>
      </c>
      <c r="N336" s="7">
        <f t="shared" si="48"/>
        <v>40.876210937500026</v>
      </c>
      <c r="O336" s="7">
        <f t="shared" si="49"/>
        <v>35.952734374999999</v>
      </c>
      <c r="P336" s="7">
        <f t="shared" si="50"/>
        <v>47.103333333333346</v>
      </c>
      <c r="R336" s="7"/>
      <c r="S336" s="7"/>
      <c r="T336" s="7"/>
      <c r="U336" s="7"/>
      <c r="V336" s="7"/>
    </row>
    <row r="337" spans="1:22" x14ac:dyDescent="0.35">
      <c r="A337" s="5">
        <f t="shared" si="45"/>
        <v>43599</v>
      </c>
      <c r="B337" s="5"/>
      <c r="C337" s="7">
        <f>AVERAGE('HAVER - UK Gas'!H624:S624)</f>
        <v>50.038333333333334</v>
      </c>
      <c r="D337" s="7">
        <f t="shared" si="46"/>
        <v>49.964960937499995</v>
      </c>
      <c r="E337" s="5"/>
      <c r="F337" s="7">
        <f>AVERAGE('HAVER - UK Gas'!H624:M624)</f>
        <v>54.955000000000005</v>
      </c>
      <c r="H337" s="7">
        <f>AVERAGE('HAVER - UK Gas'!D624:I624)</f>
        <v>39.138333333333335</v>
      </c>
      <c r="I337" s="7">
        <f>AVERAGE('HAVER - UK Gas'!D624:F624)</f>
        <v>33.216666666666669</v>
      </c>
      <c r="J337" s="7">
        <f>AVERAGE('HAVER - UK Gas'!D624:O624)</f>
        <v>46.851666666666667</v>
      </c>
      <c r="L337" s="7">
        <f t="shared" si="47"/>
        <v>54.237070312500002</v>
      </c>
      <c r="N337" s="7">
        <f t="shared" si="48"/>
        <v>40.876210937500026</v>
      </c>
      <c r="O337" s="7">
        <f t="shared" si="49"/>
        <v>35.952734374999999</v>
      </c>
      <c r="P337" s="7">
        <f t="shared" si="50"/>
        <v>47.103333333333346</v>
      </c>
      <c r="R337" s="7"/>
      <c r="S337" s="7"/>
      <c r="T337" s="7"/>
      <c r="U337" s="7"/>
      <c r="V337" s="7"/>
    </row>
    <row r="338" spans="1:22" x14ac:dyDescent="0.35">
      <c r="A338" s="5">
        <f t="shared" si="45"/>
        <v>43600</v>
      </c>
      <c r="B338" s="5"/>
      <c r="C338" s="7">
        <f>AVERAGE('HAVER - UK Gas'!H625:S625)</f>
        <v>51.044999999999995</v>
      </c>
      <c r="D338" s="7">
        <f t="shared" si="46"/>
        <v>49.964960937499995</v>
      </c>
      <c r="E338" s="5"/>
      <c r="F338" s="7">
        <f>AVERAGE('HAVER - UK Gas'!H625:M625)</f>
        <v>56.011666666666663</v>
      </c>
      <c r="H338" s="7">
        <f>AVERAGE('HAVER - UK Gas'!D625:I625)</f>
        <v>39.788333333333334</v>
      </c>
      <c r="I338" s="7">
        <f>AVERAGE('HAVER - UK Gas'!D625:F625)</f>
        <v>33.656666666666673</v>
      </c>
      <c r="J338" s="7">
        <f>AVERAGE('HAVER - UK Gas'!D625:O625)</f>
        <v>47.710833333333341</v>
      </c>
      <c r="L338" s="7">
        <f t="shared" si="47"/>
        <v>54.237070312500002</v>
      </c>
      <c r="N338" s="7">
        <f t="shared" si="48"/>
        <v>40.876210937500026</v>
      </c>
      <c r="O338" s="7">
        <f t="shared" si="49"/>
        <v>35.952734374999999</v>
      </c>
      <c r="P338" s="7">
        <f t="shared" si="50"/>
        <v>47.103333333333346</v>
      </c>
      <c r="R338" s="7"/>
      <c r="S338" s="7"/>
      <c r="T338" s="7"/>
      <c r="U338" s="7"/>
      <c r="V338" s="7"/>
    </row>
    <row r="339" spans="1:22" x14ac:dyDescent="0.35">
      <c r="A339" s="5">
        <f t="shared" si="45"/>
        <v>43601</v>
      </c>
      <c r="B339" s="5"/>
      <c r="C339" s="7">
        <f>AVERAGE('HAVER - UK Gas'!H626:S626)</f>
        <v>50.404166666666676</v>
      </c>
      <c r="D339" s="7">
        <f t="shared" si="46"/>
        <v>49.964960937499995</v>
      </c>
      <c r="E339" s="5"/>
      <c r="F339" s="7">
        <f>AVERAGE('HAVER - UK Gas'!H626:M626)</f>
        <v>55.140000000000008</v>
      </c>
      <c r="H339" s="7">
        <f>AVERAGE('HAVER - UK Gas'!D626:I626)</f>
        <v>38.5</v>
      </c>
      <c r="I339" s="7">
        <f>AVERAGE('HAVER - UK Gas'!D626:F626)</f>
        <v>32.246666666666663</v>
      </c>
      <c r="J339" s="7">
        <f>AVERAGE('HAVER - UK Gas'!D626:O626)</f>
        <v>46.751666666666665</v>
      </c>
      <c r="L339" s="7">
        <f t="shared" si="47"/>
        <v>54.237070312500002</v>
      </c>
      <c r="N339" s="7">
        <f t="shared" si="48"/>
        <v>40.876210937500026</v>
      </c>
      <c r="O339" s="7">
        <f t="shared" si="49"/>
        <v>35.952734374999999</v>
      </c>
      <c r="P339" s="7">
        <f t="shared" si="50"/>
        <v>47.103333333333346</v>
      </c>
      <c r="R339" s="7"/>
      <c r="S339" s="7"/>
      <c r="T339" s="7"/>
      <c r="U339" s="7"/>
      <c r="V339" s="7"/>
    </row>
    <row r="340" spans="1:22" x14ac:dyDescent="0.35">
      <c r="A340" s="5">
        <f t="shared" si="45"/>
        <v>43602</v>
      </c>
      <c r="B340" s="5"/>
      <c r="C340" s="7">
        <f>AVERAGE('HAVER - UK Gas'!H627:S627)</f>
        <v>49.716666666666669</v>
      </c>
      <c r="D340" s="7">
        <f t="shared" si="46"/>
        <v>49.964960937499995</v>
      </c>
      <c r="E340" s="5"/>
      <c r="F340" s="7">
        <f>AVERAGE('HAVER - UK Gas'!H627:M627)</f>
        <v>54.245000000000005</v>
      </c>
      <c r="H340" s="7">
        <f>AVERAGE('HAVER - UK Gas'!D627:I627)</f>
        <v>37.353333333333332</v>
      </c>
      <c r="I340" s="7">
        <f>AVERAGE('HAVER - UK Gas'!D627:F627)</f>
        <v>30.97</v>
      </c>
      <c r="J340" s="7">
        <f>AVERAGE('HAVER - UK Gas'!D627:O627)</f>
        <v>45.767499999999991</v>
      </c>
      <c r="L340" s="7">
        <f t="shared" si="47"/>
        <v>54.237070312500002</v>
      </c>
      <c r="N340" s="7">
        <f t="shared" si="48"/>
        <v>40.876210937500026</v>
      </c>
      <c r="O340" s="7">
        <f t="shared" si="49"/>
        <v>35.952734374999999</v>
      </c>
      <c r="P340" s="7">
        <f t="shared" si="50"/>
        <v>47.103333333333346</v>
      </c>
      <c r="R340" s="7"/>
      <c r="S340" s="7"/>
      <c r="T340" s="7"/>
      <c r="U340" s="7"/>
      <c r="V340" s="7"/>
    </row>
    <row r="341" spans="1:22" x14ac:dyDescent="0.35">
      <c r="A341" s="5">
        <f t="shared" si="45"/>
        <v>43605</v>
      </c>
      <c r="B341" s="5"/>
      <c r="C341" s="7">
        <f>AVERAGE('HAVER - UK Gas'!H628:S628)</f>
        <v>49.595833333333331</v>
      </c>
      <c r="D341" s="7">
        <f t="shared" si="46"/>
        <v>49.964960937499995</v>
      </c>
      <c r="E341" s="5"/>
      <c r="F341" s="7">
        <f>AVERAGE('HAVER - UK Gas'!H628:M628)</f>
        <v>53.961666666666666</v>
      </c>
      <c r="H341" s="7">
        <f>AVERAGE('HAVER - UK Gas'!D628:I628)</f>
        <v>37.57</v>
      </c>
      <c r="I341" s="7">
        <f>AVERAGE('HAVER - UK Gas'!D628:F628)</f>
        <v>31.506666666666664</v>
      </c>
      <c r="J341" s="7">
        <f>AVERAGE('HAVER - UK Gas'!D628:O628)</f>
        <v>45.76583333333334</v>
      </c>
      <c r="L341" s="7">
        <f t="shared" si="47"/>
        <v>54.237070312500002</v>
      </c>
      <c r="N341" s="7">
        <f t="shared" si="48"/>
        <v>40.876210937500026</v>
      </c>
      <c r="O341" s="7">
        <f t="shared" si="49"/>
        <v>35.952734374999999</v>
      </c>
      <c r="P341" s="7">
        <f t="shared" si="50"/>
        <v>47.103333333333346</v>
      </c>
      <c r="R341" s="7"/>
      <c r="S341" s="7"/>
      <c r="T341" s="7"/>
      <c r="U341" s="7"/>
      <c r="V341" s="7"/>
    </row>
    <row r="342" spans="1:22" x14ac:dyDescent="0.35">
      <c r="A342" s="5">
        <f t="shared" si="45"/>
        <v>43606</v>
      </c>
      <c r="B342" s="5"/>
      <c r="C342" s="7">
        <f>AVERAGE('HAVER - UK Gas'!H629:S629)</f>
        <v>49.340833333333336</v>
      </c>
      <c r="D342" s="7">
        <f t="shared" si="46"/>
        <v>49.964960937499995</v>
      </c>
      <c r="E342" s="5"/>
      <c r="F342" s="7">
        <f>AVERAGE('HAVER - UK Gas'!H629:M629)</f>
        <v>53.653333333333329</v>
      </c>
      <c r="H342" s="7">
        <f>AVERAGE('HAVER - UK Gas'!D629:I629)</f>
        <v>37.173333333333339</v>
      </c>
      <c r="I342" s="7">
        <f>AVERAGE('HAVER - UK Gas'!D629:F629)</f>
        <v>31.08</v>
      </c>
      <c r="J342" s="7">
        <f>AVERAGE('HAVER - UK Gas'!D629:O629)</f>
        <v>45.46</v>
      </c>
      <c r="L342" s="7">
        <f t="shared" si="47"/>
        <v>54.237070312500002</v>
      </c>
      <c r="N342" s="7">
        <f t="shared" si="48"/>
        <v>40.876210937500026</v>
      </c>
      <c r="O342" s="7">
        <f t="shared" si="49"/>
        <v>35.952734374999999</v>
      </c>
      <c r="P342" s="7">
        <f t="shared" si="50"/>
        <v>47.103333333333346</v>
      </c>
      <c r="R342" s="7"/>
      <c r="S342" s="7"/>
      <c r="T342" s="7"/>
      <c r="U342" s="7"/>
      <c r="V342" s="7"/>
    </row>
    <row r="343" spans="1:22" x14ac:dyDescent="0.35">
      <c r="A343" s="5">
        <f t="shared" si="45"/>
        <v>43607</v>
      </c>
      <c r="B343" s="5"/>
      <c r="C343" s="7">
        <f>AVERAGE('HAVER - UK Gas'!H630:S630)</f>
        <v>50.24666666666667</v>
      </c>
      <c r="D343" s="7">
        <f t="shared" si="46"/>
        <v>49.964960937499995</v>
      </c>
      <c r="E343" s="5"/>
      <c r="F343" s="7">
        <f>AVERAGE('HAVER - UK Gas'!H630:M630)</f>
        <v>54.573333333333331</v>
      </c>
      <c r="H343" s="7">
        <f>AVERAGE('HAVER - UK Gas'!D630:I630)</f>
        <v>37.453333333333326</v>
      </c>
      <c r="I343" s="7">
        <f>AVERAGE('HAVER - UK Gas'!D630:F630)</f>
        <v>31.16</v>
      </c>
      <c r="J343" s="7">
        <f>AVERAGE('HAVER - UK Gas'!D630:O630)</f>
        <v>46.099166666666662</v>
      </c>
      <c r="L343" s="7">
        <f t="shared" si="47"/>
        <v>54.237070312500002</v>
      </c>
      <c r="N343" s="7">
        <f t="shared" si="48"/>
        <v>40.876210937500026</v>
      </c>
      <c r="O343" s="7">
        <f t="shared" si="49"/>
        <v>35.952734374999999</v>
      </c>
      <c r="P343" s="7">
        <f t="shared" si="50"/>
        <v>47.103333333333346</v>
      </c>
      <c r="R343" s="7"/>
      <c r="S343" s="7"/>
      <c r="T343" s="7"/>
      <c r="U343" s="7"/>
      <c r="V343" s="7"/>
    </row>
    <row r="344" spans="1:22" x14ac:dyDescent="0.35">
      <c r="A344" s="5">
        <f t="shared" si="45"/>
        <v>43608</v>
      </c>
      <c r="B344" s="5"/>
      <c r="C344" s="7">
        <f>AVERAGE('HAVER - UK Gas'!H631:S631)</f>
        <v>50.064999999999998</v>
      </c>
      <c r="D344" s="7">
        <f t="shared" si="46"/>
        <v>49.964960937499995</v>
      </c>
      <c r="E344" s="5"/>
      <c r="F344" s="7">
        <f>AVERAGE('HAVER - UK Gas'!H631:M631)</f>
        <v>54.529999999999994</v>
      </c>
      <c r="H344" s="7">
        <f>AVERAGE('HAVER - UK Gas'!D631:I631)</f>
        <v>37.366666666666667</v>
      </c>
      <c r="I344" s="7">
        <f>AVERAGE('HAVER - UK Gas'!D631:F631)</f>
        <v>31.08666666666667</v>
      </c>
      <c r="J344" s="7">
        <f>AVERAGE('HAVER - UK Gas'!D631:O631)</f>
        <v>46.030833333333327</v>
      </c>
      <c r="L344" s="7">
        <f t="shared" si="47"/>
        <v>54.237070312500002</v>
      </c>
      <c r="N344" s="7">
        <f t="shared" si="48"/>
        <v>40.876210937500026</v>
      </c>
      <c r="O344" s="7">
        <f t="shared" si="49"/>
        <v>35.952734374999999</v>
      </c>
      <c r="P344" s="7">
        <f t="shared" si="50"/>
        <v>47.103333333333346</v>
      </c>
      <c r="R344" s="7"/>
      <c r="S344" s="7"/>
      <c r="T344" s="7"/>
      <c r="U344" s="7"/>
      <c r="V344" s="7"/>
    </row>
    <row r="345" spans="1:22" x14ac:dyDescent="0.35">
      <c r="A345" s="5">
        <f t="shared" si="45"/>
        <v>43609</v>
      </c>
      <c r="B345" s="5"/>
      <c r="C345" s="7">
        <f>AVERAGE('HAVER - UK Gas'!H632:S632)</f>
        <v>49.62916666666667</v>
      </c>
      <c r="D345" s="7">
        <f t="shared" si="46"/>
        <v>49.964960937499995</v>
      </c>
      <c r="E345" s="5"/>
      <c r="F345" s="7">
        <f>AVERAGE('HAVER - UK Gas'!H632:M632)</f>
        <v>53.898333333333333</v>
      </c>
      <c r="H345" s="7">
        <f>AVERAGE('HAVER - UK Gas'!D632:I632)</f>
        <v>36.633333333333333</v>
      </c>
      <c r="I345" s="7">
        <f>AVERAGE('HAVER - UK Gas'!D632:F632)</f>
        <v>30.443333333333332</v>
      </c>
      <c r="J345" s="7">
        <f>AVERAGE('HAVER - UK Gas'!D632:O632)</f>
        <v>45.439166666666665</v>
      </c>
      <c r="L345" s="7">
        <f t="shared" si="47"/>
        <v>54.237070312500002</v>
      </c>
      <c r="N345" s="7">
        <f t="shared" si="48"/>
        <v>40.876210937500026</v>
      </c>
      <c r="O345" s="7">
        <f t="shared" si="49"/>
        <v>35.952734374999999</v>
      </c>
      <c r="P345" s="7">
        <f t="shared" si="50"/>
        <v>47.103333333333346</v>
      </c>
      <c r="R345" s="7"/>
      <c r="S345" s="7"/>
      <c r="T345" s="7"/>
      <c r="U345" s="7"/>
      <c r="V345" s="7"/>
    </row>
    <row r="346" spans="1:22" x14ac:dyDescent="0.35">
      <c r="A346" s="5">
        <f t="shared" si="45"/>
        <v>43612</v>
      </c>
      <c r="B346" s="5"/>
      <c r="C346" s="7">
        <f>AVERAGE('HAVER - UK Gas'!H633:S633)</f>
        <v>49.62916666666667</v>
      </c>
      <c r="D346" s="7">
        <f t="shared" si="46"/>
        <v>49.964960937499995</v>
      </c>
      <c r="E346" s="5"/>
      <c r="F346" s="7">
        <f>AVERAGE('HAVER - UK Gas'!H633:M633)</f>
        <v>53.898333333333333</v>
      </c>
      <c r="H346" s="7">
        <f>AVERAGE('HAVER - UK Gas'!D633:I633)</f>
        <v>36.633333333333333</v>
      </c>
      <c r="I346" s="7">
        <f>AVERAGE('HAVER - UK Gas'!D633:F633)</f>
        <v>30.443333333333332</v>
      </c>
      <c r="J346" s="7">
        <f>AVERAGE('HAVER - UK Gas'!D633:O633)</f>
        <v>45.439166666666665</v>
      </c>
      <c r="L346" s="7">
        <f t="shared" si="47"/>
        <v>54.237070312500002</v>
      </c>
      <c r="N346" s="7">
        <f t="shared" si="48"/>
        <v>40.876210937500026</v>
      </c>
      <c r="O346" s="7">
        <f t="shared" si="49"/>
        <v>35.952734374999999</v>
      </c>
      <c r="P346" s="7">
        <f t="shared" si="50"/>
        <v>47.103333333333346</v>
      </c>
      <c r="R346" s="7"/>
      <c r="S346" s="7"/>
      <c r="T346" s="7"/>
      <c r="U346" s="7"/>
      <c r="V346" s="7"/>
    </row>
    <row r="347" spans="1:22" x14ac:dyDescent="0.35">
      <c r="A347" s="5">
        <f t="shared" si="45"/>
        <v>43613</v>
      </c>
      <c r="B347" s="5"/>
      <c r="C347" s="7">
        <f>AVERAGE('HAVER - UK Gas'!H634:S634)</f>
        <v>50.432499999999997</v>
      </c>
      <c r="D347" s="7">
        <f t="shared" si="46"/>
        <v>49.964960937499995</v>
      </c>
      <c r="E347" s="5"/>
      <c r="F347" s="7">
        <f>AVERAGE('HAVER - UK Gas'!H634:M634)</f>
        <v>54.721666666666671</v>
      </c>
      <c r="H347" s="7">
        <f>AVERAGE('HAVER - UK Gas'!D634:I634)</f>
        <v>37.4</v>
      </c>
      <c r="I347" s="7">
        <f>AVERAGE('HAVER - UK Gas'!D634:F634)</f>
        <v>31.12</v>
      </c>
      <c r="J347" s="7">
        <f>AVERAGE('HAVER - UK Gas'!D634:O634)</f>
        <v>46.214999999999996</v>
      </c>
      <c r="L347" s="7">
        <f t="shared" si="47"/>
        <v>54.237070312500002</v>
      </c>
      <c r="N347" s="7">
        <f t="shared" si="48"/>
        <v>40.876210937500026</v>
      </c>
      <c r="O347" s="7">
        <f t="shared" si="49"/>
        <v>35.952734374999999</v>
      </c>
      <c r="P347" s="7">
        <f t="shared" si="50"/>
        <v>47.103333333333346</v>
      </c>
      <c r="R347" s="7"/>
      <c r="S347" s="7"/>
      <c r="T347" s="7"/>
      <c r="U347" s="7"/>
      <c r="V347" s="7"/>
    </row>
    <row r="348" spans="1:22" x14ac:dyDescent="0.35">
      <c r="A348" s="5">
        <f t="shared" si="45"/>
        <v>43614</v>
      </c>
      <c r="B348" s="5"/>
      <c r="C348" s="7">
        <f>AVERAGE('HAVER - UK Gas'!H635:S635)</f>
        <v>50.339166666666671</v>
      </c>
      <c r="D348" s="7">
        <f t="shared" si="46"/>
        <v>49.964960937499995</v>
      </c>
      <c r="E348" s="5"/>
      <c r="F348" s="7">
        <f>AVERAGE('HAVER - UK Gas'!H635:M635)</f>
        <v>54.573333333333345</v>
      </c>
      <c r="H348" s="7">
        <f>AVERAGE('HAVER - UK Gas'!D635:I635)</f>
        <v>37.011666666666663</v>
      </c>
      <c r="I348" s="7">
        <f>AVERAGE('HAVER - UK Gas'!D635:F635)</f>
        <v>30.62</v>
      </c>
      <c r="J348" s="7">
        <f>AVERAGE('HAVER - UK Gas'!D635:O635)</f>
        <v>45.975833333333334</v>
      </c>
      <c r="L348" s="7">
        <f t="shared" si="47"/>
        <v>54.237070312500002</v>
      </c>
      <c r="N348" s="7">
        <f t="shared" si="48"/>
        <v>40.876210937500026</v>
      </c>
      <c r="O348" s="7">
        <f t="shared" si="49"/>
        <v>35.952734374999999</v>
      </c>
      <c r="P348" s="7">
        <f t="shared" si="50"/>
        <v>47.103333333333346</v>
      </c>
      <c r="R348" s="7"/>
      <c r="S348" s="7"/>
      <c r="T348" s="7"/>
      <c r="U348" s="7"/>
      <c r="V348" s="7"/>
    </row>
    <row r="349" spans="1:22" x14ac:dyDescent="0.35">
      <c r="A349" s="5">
        <f t="shared" si="45"/>
        <v>43615</v>
      </c>
      <c r="B349" s="5"/>
      <c r="C349" s="7">
        <f>AVERAGE('HAVER - UK Gas'!H636:S636)</f>
        <v>49.784166666666664</v>
      </c>
      <c r="D349" s="7">
        <f t="shared" si="46"/>
        <v>49.964960937499995</v>
      </c>
      <c r="E349" s="5"/>
      <c r="F349" s="7">
        <f>AVERAGE('HAVER - UK Gas'!H636:M636)</f>
        <v>53.978333333333332</v>
      </c>
      <c r="H349" s="7">
        <f>AVERAGE('HAVER - UK Gas'!D636:I636)</f>
        <v>36.043333333333329</v>
      </c>
      <c r="I349" s="7">
        <f>AVERAGE('HAVER - UK Gas'!D636:F636)</f>
        <v>29.246666666666666</v>
      </c>
      <c r="J349" s="7">
        <f>AVERAGE('HAVER - UK Gas'!D636:O636)</f>
        <v>45.246666666666663</v>
      </c>
      <c r="L349" s="7">
        <f t="shared" si="47"/>
        <v>54.237070312500002</v>
      </c>
      <c r="N349" s="7">
        <f t="shared" si="48"/>
        <v>40.876210937500026</v>
      </c>
      <c r="O349" s="7">
        <f t="shared" si="49"/>
        <v>35.952734374999999</v>
      </c>
      <c r="P349" s="7">
        <f t="shared" si="50"/>
        <v>47.103333333333346</v>
      </c>
      <c r="R349" s="7"/>
      <c r="S349" s="7"/>
      <c r="T349" s="7"/>
      <c r="U349" s="7"/>
      <c r="V349" s="7"/>
    </row>
    <row r="350" spans="1:22" x14ac:dyDescent="0.35">
      <c r="A350" s="5">
        <f t="shared" si="45"/>
        <v>43616</v>
      </c>
      <c r="B350" s="5"/>
      <c r="C350" s="7">
        <f>AVERAGE('HAVER - UK Gas'!H637:S637)</f>
        <v>48.991666666666674</v>
      </c>
      <c r="D350" s="7">
        <f t="shared" si="46"/>
        <v>49.964960937499995</v>
      </c>
      <c r="E350" s="5"/>
      <c r="F350" s="7">
        <f>AVERAGE('HAVER - UK Gas'!H637:M637)</f>
        <v>53.685000000000002</v>
      </c>
      <c r="H350" s="7">
        <f>AVERAGE('HAVER - UK Gas'!D637:I637)</f>
        <v>39.675000000000004</v>
      </c>
      <c r="I350" s="7">
        <f>AVERAGE('HAVER - UK Gas'!D637:F637)</f>
        <v>30.790000000000003</v>
      </c>
      <c r="J350" s="7">
        <f>AVERAGE('HAVER - UK Gas'!D637:O637)</f>
        <v>44.985000000000007</v>
      </c>
      <c r="L350" s="7">
        <f t="shared" si="47"/>
        <v>54.237070312500002</v>
      </c>
      <c r="N350" s="7">
        <f t="shared" si="48"/>
        <v>40.876210937500026</v>
      </c>
      <c r="O350" s="7">
        <f t="shared" si="49"/>
        <v>35.952734374999999</v>
      </c>
      <c r="P350" s="7">
        <f t="shared" si="50"/>
        <v>47.103333333333346</v>
      </c>
      <c r="R350" s="7"/>
      <c r="S350" s="7"/>
      <c r="T350" s="7"/>
      <c r="U350" s="7"/>
      <c r="V350" s="7"/>
    </row>
    <row r="351" spans="1:22" x14ac:dyDescent="0.35">
      <c r="A351" s="5">
        <f t="shared" si="45"/>
        <v>43619</v>
      </c>
      <c r="B351" s="5"/>
      <c r="C351" s="7">
        <f>AVERAGE('HAVER - UK Gas'!G638:R638)</f>
        <v>47.572499999999998</v>
      </c>
      <c r="D351" s="7">
        <f t="shared" si="46"/>
        <v>49.964960937499995</v>
      </c>
      <c r="E351" s="5"/>
      <c r="F351" s="7">
        <f>AVERAGE('HAVER - UK Gas'!G638:L638)</f>
        <v>51.44</v>
      </c>
      <c r="H351" s="7">
        <f>AVERAGE('HAVER - UK Gas'!D638:I638)</f>
        <v>38.858333333333334</v>
      </c>
      <c r="I351" s="7">
        <f>AVERAGE('HAVER - UK Gas'!D638:F638)</f>
        <v>30.04666666666667</v>
      </c>
      <c r="J351" s="7">
        <f>AVERAGE('HAVER - UK Gas'!D638:O638)</f>
        <v>44.305</v>
      </c>
      <c r="L351" s="7">
        <f t="shared" si="47"/>
        <v>54.237070312500002</v>
      </c>
      <c r="N351" s="7">
        <f t="shared" si="48"/>
        <v>40.876210937500026</v>
      </c>
      <c r="O351" s="7">
        <f t="shared" si="49"/>
        <v>35.952734374999999</v>
      </c>
      <c r="P351" s="7">
        <f t="shared" si="50"/>
        <v>47.103333333333346</v>
      </c>
      <c r="R351" s="7"/>
      <c r="S351" s="7"/>
      <c r="T351" s="7"/>
      <c r="U351" s="7"/>
      <c r="V351" s="7"/>
    </row>
    <row r="352" spans="1:22" x14ac:dyDescent="0.35">
      <c r="A352" s="5">
        <f t="shared" si="45"/>
        <v>43620</v>
      </c>
      <c r="B352" s="5"/>
      <c r="C352" s="7">
        <f>AVERAGE('HAVER - UK Gas'!G639:R639)</f>
        <v>47.645833333333336</v>
      </c>
      <c r="D352" s="7">
        <f t="shared" si="46"/>
        <v>49.964960937499995</v>
      </c>
      <c r="E352" s="5"/>
      <c r="F352" s="7">
        <f>AVERAGE('HAVER - UK Gas'!G639:L639)</f>
        <v>51.473333333333329</v>
      </c>
      <c r="H352" s="7">
        <f>AVERAGE('HAVER - UK Gas'!D639:I639)</f>
        <v>39.860000000000007</v>
      </c>
      <c r="I352" s="7">
        <f>AVERAGE('HAVER - UK Gas'!D639:F639)</f>
        <v>31.86</v>
      </c>
      <c r="J352" s="7">
        <f>AVERAGE('HAVER - UK Gas'!D639:O639)</f>
        <v>44.796666666666674</v>
      </c>
      <c r="L352" s="7">
        <f t="shared" si="47"/>
        <v>54.237070312500002</v>
      </c>
      <c r="N352" s="7">
        <f t="shared" si="48"/>
        <v>40.876210937500026</v>
      </c>
      <c r="O352" s="7">
        <f t="shared" si="49"/>
        <v>35.952734374999999</v>
      </c>
      <c r="P352" s="7">
        <f t="shared" si="50"/>
        <v>47.103333333333346</v>
      </c>
      <c r="R352" s="7"/>
      <c r="S352" s="7"/>
      <c r="T352" s="7"/>
      <c r="U352" s="7"/>
      <c r="V352" s="7"/>
    </row>
    <row r="353" spans="1:22" x14ac:dyDescent="0.35">
      <c r="A353" s="5">
        <f t="shared" si="45"/>
        <v>43621</v>
      </c>
      <c r="B353" s="5"/>
      <c r="C353" s="7">
        <f>AVERAGE('HAVER - UK Gas'!G640:R640)</f>
        <v>47.550833333333337</v>
      </c>
      <c r="D353" s="7">
        <f t="shared" si="46"/>
        <v>49.964960937499995</v>
      </c>
      <c r="E353" s="5"/>
      <c r="F353" s="7">
        <f>AVERAGE('HAVER - UK Gas'!G640:L640)</f>
        <v>51.28</v>
      </c>
      <c r="H353" s="7">
        <f>AVERAGE('HAVER - UK Gas'!D640:I640)</f>
        <v>39.493333333333332</v>
      </c>
      <c r="I353" s="7">
        <f>AVERAGE('HAVER - UK Gas'!D640:F640)</f>
        <v>31.340000000000003</v>
      </c>
      <c r="J353" s="7">
        <f>AVERAGE('HAVER - UK Gas'!D640:O640)</f>
        <v>44.571666666666665</v>
      </c>
      <c r="L353" s="7">
        <f t="shared" si="47"/>
        <v>54.237070312500002</v>
      </c>
      <c r="N353" s="7">
        <f t="shared" si="48"/>
        <v>40.876210937500026</v>
      </c>
      <c r="O353" s="7">
        <f t="shared" si="49"/>
        <v>35.952734374999999</v>
      </c>
      <c r="P353" s="7">
        <f t="shared" si="50"/>
        <v>47.103333333333346</v>
      </c>
      <c r="R353" s="7"/>
      <c r="S353" s="7"/>
      <c r="T353" s="7"/>
      <c r="U353" s="7"/>
      <c r="V353" s="7"/>
    </row>
    <row r="354" spans="1:22" x14ac:dyDescent="0.35">
      <c r="A354" s="5">
        <f t="shared" si="45"/>
        <v>43622</v>
      </c>
      <c r="B354" s="5"/>
      <c r="C354" s="7">
        <f>AVERAGE('HAVER - UK Gas'!G641:R641)</f>
        <v>47.329166666666673</v>
      </c>
      <c r="D354" s="7">
        <f t="shared" si="46"/>
        <v>49.964960937499995</v>
      </c>
      <c r="E354" s="5"/>
      <c r="F354" s="7">
        <f>AVERAGE('HAVER - UK Gas'!G641:L641)</f>
        <v>51.005000000000003</v>
      </c>
      <c r="H354" s="7">
        <f>AVERAGE('HAVER - UK Gas'!D641:I641)</f>
        <v>38.856666666666669</v>
      </c>
      <c r="I354" s="7">
        <f>AVERAGE('HAVER - UK Gas'!D641:F641)</f>
        <v>30.320000000000004</v>
      </c>
      <c r="J354" s="7">
        <f>AVERAGE('HAVER - UK Gas'!D641:O641)</f>
        <v>44.139166666666675</v>
      </c>
      <c r="L354" s="7">
        <f t="shared" si="47"/>
        <v>54.237070312500002</v>
      </c>
      <c r="N354" s="7">
        <f t="shared" si="48"/>
        <v>40.876210937500026</v>
      </c>
      <c r="O354" s="7">
        <f t="shared" si="49"/>
        <v>35.952734374999999</v>
      </c>
      <c r="P354" s="7">
        <f t="shared" si="50"/>
        <v>47.103333333333346</v>
      </c>
      <c r="R354" s="7"/>
      <c r="S354" s="7"/>
      <c r="T354" s="7"/>
      <c r="U354" s="7"/>
      <c r="V354" s="7"/>
    </row>
    <row r="355" spans="1:22" x14ac:dyDescent="0.35">
      <c r="A355" s="5">
        <f t="shared" si="45"/>
        <v>43623</v>
      </c>
      <c r="B355" s="5"/>
      <c r="C355" s="7">
        <f>AVERAGE('HAVER - UK Gas'!G642:R642)</f>
        <v>48.986666666666672</v>
      </c>
      <c r="D355" s="7">
        <f t="shared" si="46"/>
        <v>49.964960937499995</v>
      </c>
      <c r="E355" s="5"/>
      <c r="F355" s="7">
        <f>AVERAGE('HAVER - UK Gas'!G642:L642)</f>
        <v>52.831666666666671</v>
      </c>
      <c r="H355" s="7">
        <f>AVERAGE('HAVER - UK Gas'!D642:I642)</f>
        <v>40.293333333333329</v>
      </c>
      <c r="I355" s="7">
        <f>AVERAGE('HAVER - UK Gas'!D642:F642)</f>
        <v>31.376666666666665</v>
      </c>
      <c r="J355" s="7">
        <f>AVERAGE('HAVER - UK Gas'!D642:O642)</f>
        <v>45.703333333333326</v>
      </c>
      <c r="L355" s="7">
        <f t="shared" si="47"/>
        <v>54.237070312500002</v>
      </c>
      <c r="N355" s="7">
        <f t="shared" si="48"/>
        <v>40.876210937500026</v>
      </c>
      <c r="O355" s="7">
        <f t="shared" si="49"/>
        <v>35.952734374999999</v>
      </c>
      <c r="P355" s="7">
        <f t="shared" si="50"/>
        <v>47.103333333333346</v>
      </c>
      <c r="R355" s="7"/>
      <c r="S355" s="7"/>
      <c r="T355" s="7"/>
      <c r="U355" s="7"/>
      <c r="V355" s="7"/>
    </row>
    <row r="356" spans="1:22" x14ac:dyDescent="0.35">
      <c r="A356" s="5">
        <f t="shared" si="45"/>
        <v>43626</v>
      </c>
      <c r="B356" s="5"/>
      <c r="C356" s="7">
        <f>AVERAGE('HAVER - UK Gas'!G643:R643)</f>
        <v>50.098333333333336</v>
      </c>
      <c r="D356" s="7">
        <f t="shared" si="46"/>
        <v>49.964960937499995</v>
      </c>
      <c r="E356" s="5"/>
      <c r="F356" s="7">
        <f>AVERAGE('HAVER - UK Gas'!G643:L643)</f>
        <v>54.026666666666671</v>
      </c>
      <c r="H356" s="7">
        <f>AVERAGE('HAVER - UK Gas'!D643:I643)</f>
        <v>41.324999999999996</v>
      </c>
      <c r="I356" s="7">
        <f>AVERAGE('HAVER - UK Gas'!D643:F643)</f>
        <v>32.346666666666664</v>
      </c>
      <c r="J356" s="7">
        <f>AVERAGE('HAVER - UK Gas'!D643:O643)</f>
        <v>46.817499999999995</v>
      </c>
      <c r="L356" s="7">
        <f t="shared" si="47"/>
        <v>54.237070312500002</v>
      </c>
      <c r="N356" s="7">
        <f t="shared" si="48"/>
        <v>40.876210937500026</v>
      </c>
      <c r="O356" s="7">
        <f t="shared" si="49"/>
        <v>35.952734374999999</v>
      </c>
      <c r="P356" s="7">
        <f t="shared" si="50"/>
        <v>47.103333333333346</v>
      </c>
      <c r="R356" s="7"/>
      <c r="S356" s="7"/>
      <c r="T356" s="7"/>
      <c r="U356" s="7"/>
      <c r="V356" s="7"/>
    </row>
    <row r="357" spans="1:22" x14ac:dyDescent="0.35">
      <c r="A357" s="5">
        <f t="shared" si="45"/>
        <v>43627</v>
      </c>
      <c r="B357" s="5"/>
      <c r="C357" s="7">
        <f>AVERAGE('HAVER - UK Gas'!G644:R644)</f>
        <v>48.089166666666671</v>
      </c>
      <c r="D357" s="7">
        <f t="shared" si="46"/>
        <v>49.964960937499995</v>
      </c>
      <c r="E357" s="5"/>
      <c r="F357" s="7">
        <f>AVERAGE('HAVER - UK Gas'!G644:L644)</f>
        <v>51.938333333333333</v>
      </c>
      <c r="H357" s="7">
        <f>AVERAGE('HAVER - UK Gas'!D644:I644)</f>
        <v>39.31666666666667</v>
      </c>
      <c r="I357" s="7">
        <f>AVERAGE('HAVER - UK Gas'!D644:F644)</f>
        <v>30.423333333333336</v>
      </c>
      <c r="J357" s="7">
        <f>AVERAGE('HAVER - UK Gas'!D644:O644)</f>
        <v>44.73416666666666</v>
      </c>
      <c r="L357" s="7">
        <f t="shared" si="47"/>
        <v>54.237070312500002</v>
      </c>
      <c r="N357" s="7">
        <f t="shared" si="48"/>
        <v>40.876210937500026</v>
      </c>
      <c r="O357" s="7">
        <f t="shared" si="49"/>
        <v>35.952734374999999</v>
      </c>
      <c r="P357" s="7">
        <f t="shared" si="50"/>
        <v>47.103333333333346</v>
      </c>
      <c r="R357" s="7"/>
      <c r="S357" s="7"/>
      <c r="T357" s="7"/>
      <c r="U357" s="7"/>
      <c r="V357" s="7"/>
    </row>
    <row r="358" spans="1:22" x14ac:dyDescent="0.35">
      <c r="A358" s="5">
        <f t="shared" si="45"/>
        <v>43628</v>
      </c>
      <c r="B358" s="5"/>
      <c r="C358" s="7">
        <f>AVERAGE('HAVER - UK Gas'!G645:R645)</f>
        <v>48.081666666666671</v>
      </c>
      <c r="D358" s="7">
        <f t="shared" si="46"/>
        <v>49.964960937499995</v>
      </c>
      <c r="E358" s="5"/>
      <c r="F358" s="7">
        <f>AVERAGE('HAVER - UK Gas'!G645:L645)</f>
        <v>51.949999999999996</v>
      </c>
      <c r="H358" s="7">
        <f>AVERAGE('HAVER - UK Gas'!D645:I645)</f>
        <v>39.278333333333336</v>
      </c>
      <c r="I358" s="7">
        <f>AVERAGE('HAVER - UK Gas'!D645:F645)</f>
        <v>30.36</v>
      </c>
      <c r="J358" s="7">
        <f>AVERAGE('HAVER - UK Gas'!D645:O645)</f>
        <v>44.725833333333334</v>
      </c>
      <c r="L358" s="7">
        <f t="shared" si="47"/>
        <v>54.237070312500002</v>
      </c>
      <c r="N358" s="7">
        <f t="shared" si="48"/>
        <v>40.876210937500026</v>
      </c>
      <c r="O358" s="7">
        <f t="shared" si="49"/>
        <v>35.952734374999999</v>
      </c>
      <c r="P358" s="7">
        <f t="shared" si="50"/>
        <v>47.103333333333346</v>
      </c>
      <c r="R358" s="7"/>
      <c r="S358" s="7"/>
      <c r="T358" s="7"/>
      <c r="U358" s="7"/>
      <c r="V358" s="7"/>
    </row>
    <row r="359" spans="1:22" x14ac:dyDescent="0.35">
      <c r="A359" s="5">
        <f t="shared" si="45"/>
        <v>43629</v>
      </c>
      <c r="B359" s="5"/>
      <c r="C359" s="7">
        <f>AVERAGE('HAVER - UK Gas'!G646:R646)</f>
        <v>48.429166666666667</v>
      </c>
      <c r="D359" s="7">
        <f t="shared" si="46"/>
        <v>49.964960937499995</v>
      </c>
      <c r="E359" s="5"/>
      <c r="F359" s="7">
        <f>AVERAGE('HAVER - UK Gas'!G646:L646)</f>
        <v>52.146666666666668</v>
      </c>
      <c r="H359" s="7">
        <f>AVERAGE('HAVER - UK Gas'!D646:I646)</f>
        <v>39.631666666666675</v>
      </c>
      <c r="I359" s="7">
        <f>AVERAGE('HAVER - UK Gas'!D646:F646)</f>
        <v>30.820000000000004</v>
      </c>
      <c r="J359" s="7">
        <f>AVERAGE('HAVER - UK Gas'!D646:O646)</f>
        <v>45.050000000000004</v>
      </c>
      <c r="L359" s="7">
        <f t="shared" si="47"/>
        <v>54.237070312500002</v>
      </c>
      <c r="N359" s="7">
        <f t="shared" si="48"/>
        <v>40.876210937500026</v>
      </c>
      <c r="O359" s="7">
        <f t="shared" si="49"/>
        <v>35.952734374999999</v>
      </c>
      <c r="P359" s="7">
        <f t="shared" si="50"/>
        <v>47.103333333333346</v>
      </c>
      <c r="R359" s="7"/>
      <c r="S359" s="7"/>
      <c r="T359" s="7"/>
      <c r="U359" s="7"/>
      <c r="V359" s="7"/>
    </row>
    <row r="360" spans="1:22" x14ac:dyDescent="0.35">
      <c r="A360" s="5">
        <f t="shared" si="45"/>
        <v>43630</v>
      </c>
      <c r="B360" s="5"/>
      <c r="C360" s="7">
        <f>AVERAGE('HAVER - UK Gas'!G647:R647)</f>
        <v>47.806666666666665</v>
      </c>
      <c r="D360" s="7">
        <f t="shared" si="46"/>
        <v>49.964960937499995</v>
      </c>
      <c r="E360" s="5"/>
      <c r="F360" s="7">
        <f>AVERAGE('HAVER - UK Gas'!G647:L647)</f>
        <v>51.464999999999996</v>
      </c>
      <c r="H360" s="7">
        <f>AVERAGE('HAVER - UK Gas'!D647:I647)</f>
        <v>39.143333333333338</v>
      </c>
      <c r="I360" s="7">
        <f>AVERAGE('HAVER - UK Gas'!D647:F647)</f>
        <v>30.549999999999997</v>
      </c>
      <c r="J360" s="7">
        <f>AVERAGE('HAVER - UK Gas'!D647:O647)</f>
        <v>44.505000000000003</v>
      </c>
      <c r="L360" s="7">
        <f t="shared" si="47"/>
        <v>54.237070312500002</v>
      </c>
      <c r="N360" s="7">
        <f t="shared" si="48"/>
        <v>40.876210937500026</v>
      </c>
      <c r="O360" s="7">
        <f t="shared" si="49"/>
        <v>35.952734374999999</v>
      </c>
      <c r="P360" s="7">
        <f t="shared" si="50"/>
        <v>47.103333333333346</v>
      </c>
      <c r="R360" s="7"/>
      <c r="S360" s="7"/>
      <c r="T360" s="7"/>
      <c r="U360" s="7"/>
      <c r="V360" s="7"/>
    </row>
    <row r="361" spans="1:22" x14ac:dyDescent="0.35">
      <c r="A361" s="5">
        <f t="shared" si="45"/>
        <v>43633</v>
      </c>
      <c r="B361" s="5"/>
      <c r="C361" s="7">
        <f>AVERAGE('HAVER - UK Gas'!G648:R648)</f>
        <v>48.049166666666672</v>
      </c>
      <c r="D361" s="7">
        <f t="shared" ref="D361:D392" si="51">AVERAGE(C$265:C$319,C$321:C$393)</f>
        <v>49.964960937499995</v>
      </c>
      <c r="E361" s="5"/>
      <c r="F361" s="7">
        <f>AVERAGE('HAVER - UK Gas'!G648:L648)</f>
        <v>51.678333333333335</v>
      </c>
      <c r="H361" s="7">
        <f>AVERAGE('HAVER - UK Gas'!D648:I648)</f>
        <v>39.619999999999997</v>
      </c>
      <c r="I361" s="7">
        <f>AVERAGE('HAVER - UK Gas'!D648:F648)</f>
        <v>31.24</v>
      </c>
      <c r="J361" s="7">
        <f>AVERAGE('HAVER - UK Gas'!D648:O648)</f>
        <v>44.848333333333329</v>
      </c>
      <c r="L361" s="7">
        <f t="shared" si="47"/>
        <v>54.237070312500002</v>
      </c>
      <c r="N361" s="7">
        <f t="shared" si="48"/>
        <v>40.876210937500026</v>
      </c>
      <c r="O361" s="7">
        <f t="shared" si="49"/>
        <v>35.952734374999999</v>
      </c>
      <c r="P361" s="7">
        <f t="shared" si="50"/>
        <v>47.103333333333346</v>
      </c>
      <c r="R361" s="7"/>
      <c r="S361" s="7"/>
      <c r="T361" s="7"/>
      <c r="U361" s="7"/>
      <c r="V361" s="7"/>
    </row>
    <row r="362" spans="1:22" x14ac:dyDescent="0.35">
      <c r="A362" s="5">
        <f t="shared" si="45"/>
        <v>43634</v>
      </c>
      <c r="B362" s="5"/>
      <c r="C362" s="7">
        <f>AVERAGE('HAVER - UK Gas'!G649:R649)</f>
        <v>47.25083333333334</v>
      </c>
      <c r="D362" s="7">
        <f t="shared" si="51"/>
        <v>49.964960937499995</v>
      </c>
      <c r="E362" s="5"/>
      <c r="F362" s="7">
        <f>AVERAGE('HAVER - UK Gas'!G649:L649)</f>
        <v>50.698333333333331</v>
      </c>
      <c r="H362" s="7">
        <f>AVERAGE('HAVER - UK Gas'!D649:I649)</f>
        <v>38.238333333333337</v>
      </c>
      <c r="I362" s="7">
        <f>AVERAGE('HAVER - UK Gas'!D649:F649)</f>
        <v>29.650000000000002</v>
      </c>
      <c r="J362" s="7">
        <f>AVERAGE('HAVER - UK Gas'!D649:O649)</f>
        <v>43.805</v>
      </c>
      <c r="L362" s="7">
        <f t="shared" ref="L362:L392" si="52">AVERAGE(F$265:F$319,F$321:F$393)</f>
        <v>54.237070312500002</v>
      </c>
      <c r="N362" s="7">
        <f t="shared" si="48"/>
        <v>40.876210937500026</v>
      </c>
      <c r="O362" s="7">
        <f t="shared" si="49"/>
        <v>35.952734374999999</v>
      </c>
      <c r="P362" s="7">
        <f t="shared" si="50"/>
        <v>47.103333333333346</v>
      </c>
      <c r="R362" s="7"/>
      <c r="S362" s="7"/>
      <c r="T362" s="7"/>
      <c r="U362" s="7"/>
      <c r="V362" s="7"/>
    </row>
    <row r="363" spans="1:22" x14ac:dyDescent="0.35">
      <c r="A363" s="5">
        <f t="shared" si="45"/>
        <v>43635</v>
      </c>
      <c r="B363" s="5"/>
      <c r="C363" s="7">
        <f>AVERAGE('HAVER - UK Gas'!G650:R650)</f>
        <v>46.549166666666672</v>
      </c>
      <c r="D363" s="7">
        <f t="shared" si="51"/>
        <v>49.964960937499995</v>
      </c>
      <c r="E363" s="5"/>
      <c r="F363" s="7">
        <f>AVERAGE('HAVER - UK Gas'!G650:L650)</f>
        <v>49.789999999999992</v>
      </c>
      <c r="H363" s="7">
        <f>AVERAGE('HAVER - UK Gas'!D650:I650)</f>
        <v>37.170000000000009</v>
      </c>
      <c r="I363" s="7">
        <f>AVERAGE('HAVER - UK Gas'!D650:F650)</f>
        <v>28.400000000000002</v>
      </c>
      <c r="J363" s="7">
        <f>AVERAGE('HAVER - UK Gas'!D650:O650)</f>
        <v>42.900000000000006</v>
      </c>
      <c r="L363" s="7">
        <f t="shared" si="52"/>
        <v>54.237070312500002</v>
      </c>
      <c r="N363" s="7">
        <f t="shared" si="48"/>
        <v>40.876210937500026</v>
      </c>
      <c r="O363" s="7">
        <f t="shared" si="49"/>
        <v>35.952734374999999</v>
      </c>
      <c r="P363" s="7">
        <f t="shared" si="50"/>
        <v>47.103333333333346</v>
      </c>
      <c r="R363" s="7"/>
      <c r="S363" s="7"/>
      <c r="T363" s="7"/>
      <c r="U363" s="7"/>
      <c r="V363" s="7"/>
    </row>
    <row r="364" spans="1:22" x14ac:dyDescent="0.35">
      <c r="A364" s="5">
        <f t="shared" si="45"/>
        <v>43636</v>
      </c>
      <c r="B364" s="5"/>
      <c r="C364" s="7">
        <f>AVERAGE('HAVER - UK Gas'!G651:R651)</f>
        <v>47.127499999999998</v>
      </c>
      <c r="D364" s="7">
        <f t="shared" si="51"/>
        <v>49.964960937499995</v>
      </c>
      <c r="E364" s="5"/>
      <c r="F364" s="7">
        <f>AVERAGE('HAVER - UK Gas'!G651:L651)</f>
        <v>50.25333333333333</v>
      </c>
      <c r="H364" s="7">
        <f>AVERAGE('HAVER - UK Gas'!D651:I651)</f>
        <v>37.375</v>
      </c>
      <c r="I364" s="7">
        <f>AVERAGE('HAVER - UK Gas'!D651:F651)</f>
        <v>28.349999999999998</v>
      </c>
      <c r="J364" s="7">
        <f>AVERAGE('HAVER - UK Gas'!D651:O651)</f>
        <v>43.306666666666672</v>
      </c>
      <c r="L364" s="7">
        <f t="shared" si="52"/>
        <v>54.237070312500002</v>
      </c>
      <c r="N364" s="7">
        <f t="shared" si="48"/>
        <v>40.876210937500026</v>
      </c>
      <c r="O364" s="7">
        <f t="shared" si="49"/>
        <v>35.952734374999999</v>
      </c>
      <c r="P364" s="7">
        <f t="shared" si="50"/>
        <v>47.103333333333346</v>
      </c>
      <c r="R364" s="7"/>
      <c r="S364" s="7"/>
      <c r="T364" s="7"/>
      <c r="U364" s="7"/>
      <c r="V364" s="7"/>
    </row>
    <row r="365" spans="1:22" x14ac:dyDescent="0.35">
      <c r="A365" s="5">
        <f t="shared" si="45"/>
        <v>43637</v>
      </c>
      <c r="B365" s="5"/>
      <c r="C365" s="7">
        <f>AVERAGE('HAVER - UK Gas'!G652:R652)</f>
        <v>48.264166666666661</v>
      </c>
      <c r="D365" s="7">
        <f t="shared" si="51"/>
        <v>49.964960937499995</v>
      </c>
      <c r="E365" s="5"/>
      <c r="F365" s="7">
        <f>AVERAGE('HAVER - UK Gas'!G652:L652)</f>
        <v>51.406666666666666</v>
      </c>
      <c r="H365" s="7">
        <f>AVERAGE('HAVER - UK Gas'!D652:I652)</f>
        <v>38.229999999999997</v>
      </c>
      <c r="I365" s="7">
        <f>AVERAGE('HAVER - UK Gas'!D652:F652)</f>
        <v>29.026666666666667</v>
      </c>
      <c r="J365" s="7">
        <f>AVERAGE('HAVER - UK Gas'!D652:O652)</f>
        <v>44.344166666666659</v>
      </c>
      <c r="L365" s="7">
        <f t="shared" si="52"/>
        <v>54.237070312500002</v>
      </c>
      <c r="N365" s="7">
        <f t="shared" si="48"/>
        <v>40.876210937500026</v>
      </c>
      <c r="O365" s="7">
        <f t="shared" si="49"/>
        <v>35.952734374999999</v>
      </c>
      <c r="P365" s="7">
        <f t="shared" si="50"/>
        <v>47.103333333333346</v>
      </c>
      <c r="R365" s="7"/>
      <c r="S365" s="7"/>
      <c r="T365" s="7"/>
      <c r="U365" s="7"/>
      <c r="V365" s="7"/>
    </row>
    <row r="366" spans="1:22" x14ac:dyDescent="0.35">
      <c r="A366" s="5">
        <f t="shared" si="45"/>
        <v>43640</v>
      </c>
      <c r="B366" s="5"/>
      <c r="C366" s="7">
        <f>AVERAGE('HAVER - UK Gas'!G653:R653)</f>
        <v>48.735833333333325</v>
      </c>
      <c r="D366" s="7">
        <f t="shared" si="51"/>
        <v>49.964960937499995</v>
      </c>
      <c r="E366" s="5"/>
      <c r="F366" s="7">
        <f>AVERAGE('HAVER - UK Gas'!G653:L653)</f>
        <v>51.863333333333323</v>
      </c>
      <c r="H366" s="7">
        <f>AVERAGE('HAVER - UK Gas'!D653:I653)</f>
        <v>38.346666666666664</v>
      </c>
      <c r="I366" s="7">
        <f>AVERAGE('HAVER - UK Gas'!D653:F653)</f>
        <v>28.876666666666665</v>
      </c>
      <c r="J366" s="7">
        <f>AVERAGE('HAVER - UK Gas'!D653:O653)</f>
        <v>44.653333333333336</v>
      </c>
      <c r="L366" s="7">
        <f t="shared" si="52"/>
        <v>54.237070312500002</v>
      </c>
      <c r="N366" s="7">
        <f t="shared" si="48"/>
        <v>40.876210937500026</v>
      </c>
      <c r="O366" s="7">
        <f t="shared" si="49"/>
        <v>35.952734374999999</v>
      </c>
      <c r="P366" s="7">
        <f t="shared" si="50"/>
        <v>47.103333333333346</v>
      </c>
      <c r="R366" s="7"/>
      <c r="S366" s="7"/>
      <c r="T366" s="7"/>
      <c r="U366" s="7"/>
      <c r="V366" s="7"/>
    </row>
    <row r="367" spans="1:22" x14ac:dyDescent="0.35">
      <c r="A367" s="5">
        <f t="shared" si="45"/>
        <v>43641</v>
      </c>
      <c r="B367" s="5"/>
      <c r="C367" s="7">
        <f>AVERAGE('HAVER - UK Gas'!G654:R654)</f>
        <v>48.009999999999991</v>
      </c>
      <c r="D367" s="7">
        <f t="shared" si="51"/>
        <v>49.964960937499995</v>
      </c>
      <c r="E367" s="5"/>
      <c r="F367" s="7">
        <f>AVERAGE('HAVER - UK Gas'!G654:L654)</f>
        <v>51.04</v>
      </c>
      <c r="H367" s="7">
        <f>AVERAGE('HAVER - UK Gas'!D654:I654)</f>
        <v>37.233333333333334</v>
      </c>
      <c r="I367" s="7">
        <f>AVERAGE('HAVER - UK Gas'!D654:F654)</f>
        <v>27.569999999999997</v>
      </c>
      <c r="J367" s="7">
        <f>AVERAGE('HAVER - UK Gas'!D654:O654)</f>
        <v>43.75</v>
      </c>
      <c r="L367" s="7">
        <f t="shared" si="52"/>
        <v>54.237070312500002</v>
      </c>
      <c r="N367" s="7">
        <f t="shared" si="48"/>
        <v>40.876210937500026</v>
      </c>
      <c r="O367" s="7">
        <f t="shared" si="49"/>
        <v>35.952734374999999</v>
      </c>
      <c r="P367" s="7">
        <f t="shared" si="50"/>
        <v>47.103333333333346</v>
      </c>
      <c r="R367" s="7"/>
      <c r="S367" s="7"/>
      <c r="T367" s="7"/>
      <c r="U367" s="7"/>
      <c r="V367" s="7"/>
    </row>
    <row r="368" spans="1:22" x14ac:dyDescent="0.35">
      <c r="A368" s="5">
        <f t="shared" si="45"/>
        <v>43642</v>
      </c>
      <c r="B368" s="5"/>
      <c r="C368" s="7">
        <f>AVERAGE('HAVER - UK Gas'!G655:R655)</f>
        <v>48.299166666666672</v>
      </c>
      <c r="D368" s="7">
        <f t="shared" si="51"/>
        <v>49.964960937499995</v>
      </c>
      <c r="E368" s="5"/>
      <c r="F368" s="7">
        <f>AVERAGE('HAVER - UK Gas'!G655:L655)</f>
        <v>51.223333333333336</v>
      </c>
      <c r="H368" s="7">
        <f>AVERAGE('HAVER - UK Gas'!D655:I655)</f>
        <v>37.263333333333335</v>
      </c>
      <c r="I368" s="7">
        <f>AVERAGE('HAVER - UK Gas'!D655:F655)</f>
        <v>27.473333333333333</v>
      </c>
      <c r="J368" s="7">
        <f>AVERAGE('HAVER - UK Gas'!D655:O655)</f>
        <v>43.916666666666664</v>
      </c>
      <c r="L368" s="7">
        <f t="shared" si="52"/>
        <v>54.237070312500002</v>
      </c>
      <c r="N368" s="7">
        <f t="shared" si="48"/>
        <v>40.876210937500026</v>
      </c>
      <c r="O368" s="7">
        <f t="shared" si="49"/>
        <v>35.952734374999999</v>
      </c>
      <c r="P368" s="7">
        <f t="shared" si="50"/>
        <v>47.103333333333346</v>
      </c>
      <c r="R368" s="7"/>
      <c r="S368" s="7"/>
      <c r="T368" s="7"/>
      <c r="U368" s="7"/>
      <c r="V368" s="7"/>
    </row>
    <row r="369" spans="1:22" x14ac:dyDescent="0.35">
      <c r="A369" s="5">
        <f t="shared" si="45"/>
        <v>43643</v>
      </c>
      <c r="B369" s="5"/>
      <c r="C369" s="7">
        <f>AVERAGE('HAVER - UK Gas'!G656:R656)</f>
        <v>47.718333333333334</v>
      </c>
      <c r="D369" s="7">
        <f t="shared" si="51"/>
        <v>49.964960937499995</v>
      </c>
      <c r="E369" s="5"/>
      <c r="F369" s="7">
        <f>AVERAGE('HAVER - UK Gas'!G656:L656)</f>
        <v>50.673333333333325</v>
      </c>
      <c r="H369" s="7">
        <f>AVERAGE('HAVER - UK Gas'!D656:I656)</f>
        <v>36.72</v>
      </c>
      <c r="I369" s="7">
        <f>AVERAGE('HAVER - UK Gas'!D656:F656)</f>
        <v>26.78</v>
      </c>
      <c r="J369" s="7">
        <f>AVERAGE('HAVER - UK Gas'!D656:O656)</f>
        <v>43.32</v>
      </c>
      <c r="L369" s="7">
        <f t="shared" si="52"/>
        <v>54.237070312500002</v>
      </c>
      <c r="N369" s="7">
        <f t="shared" si="48"/>
        <v>40.876210937500026</v>
      </c>
      <c r="O369" s="7">
        <f t="shared" si="49"/>
        <v>35.952734374999999</v>
      </c>
      <c r="P369" s="7">
        <f t="shared" si="50"/>
        <v>47.103333333333346</v>
      </c>
      <c r="R369" s="7"/>
      <c r="S369" s="7"/>
      <c r="T369" s="7"/>
      <c r="U369" s="7"/>
      <c r="V369" s="7"/>
    </row>
    <row r="370" spans="1:22" x14ac:dyDescent="0.35">
      <c r="A370" s="5">
        <f t="shared" si="45"/>
        <v>43644</v>
      </c>
      <c r="B370" s="5"/>
      <c r="C370" s="7">
        <f>AVERAGE('HAVER - UK Gas'!G657:R657)</f>
        <v>48.06</v>
      </c>
      <c r="D370" s="7">
        <f t="shared" si="51"/>
        <v>49.964960937499995</v>
      </c>
      <c r="E370" s="5"/>
      <c r="F370" s="7">
        <f>AVERAGE('HAVER - UK Gas'!G657:L657)</f>
        <v>51.833333333333336</v>
      </c>
      <c r="H370" s="7">
        <f>AVERAGE('HAVER - UK Gas'!D657:I657)</f>
        <v>41.384999999999998</v>
      </c>
      <c r="I370" s="7">
        <f>AVERAGE('HAVER - UK Gas'!D657:F657)</f>
        <v>30.723333333333329</v>
      </c>
      <c r="J370" s="7">
        <f>AVERAGE('HAVER - UK Gas'!D657:O657)</f>
        <v>44.193333333333335</v>
      </c>
      <c r="L370" s="7">
        <f t="shared" si="52"/>
        <v>54.237070312500002</v>
      </c>
      <c r="N370" s="7">
        <f t="shared" si="48"/>
        <v>40.876210937500026</v>
      </c>
      <c r="O370" s="7">
        <f t="shared" si="49"/>
        <v>35.952734374999999</v>
      </c>
      <c r="P370" s="7">
        <f t="shared" si="50"/>
        <v>47.103333333333346</v>
      </c>
      <c r="R370" s="7"/>
      <c r="S370" s="7"/>
      <c r="T370" s="7"/>
      <c r="U370" s="7"/>
      <c r="V370" s="7"/>
    </row>
    <row r="371" spans="1:22" x14ac:dyDescent="0.35">
      <c r="A371" s="5">
        <f t="shared" ref="A371:A434" si="53">+A366+7</f>
        <v>43647</v>
      </c>
      <c r="B371" s="5"/>
      <c r="C371" s="7">
        <f>AVERAGE('HAVER - UK Gas'!F658:Q658)</f>
        <v>46.892499999999991</v>
      </c>
      <c r="D371" s="7">
        <f t="shared" si="51"/>
        <v>49.964960937499995</v>
      </c>
      <c r="E371" s="5"/>
      <c r="F371" s="7">
        <f>AVERAGE('HAVER - UK Gas'!F658:K658)</f>
        <v>49.763333333333328</v>
      </c>
      <c r="H371" s="7">
        <f>AVERAGE('HAVER - UK Gas'!D658:I658)</f>
        <v>41.515000000000001</v>
      </c>
      <c r="I371" s="7">
        <f>AVERAGE('HAVER - UK Gas'!D658:F658)</f>
        <v>31.27</v>
      </c>
      <c r="J371" s="7">
        <f>AVERAGE('HAVER - UK Gas'!D658:O658)</f>
        <v>44.244166666666672</v>
      </c>
      <c r="L371" s="7">
        <f t="shared" si="52"/>
        <v>54.237070312500002</v>
      </c>
      <c r="N371" s="7">
        <f t="shared" si="48"/>
        <v>40.876210937500026</v>
      </c>
      <c r="O371" s="7">
        <f t="shared" si="49"/>
        <v>35.952734374999999</v>
      </c>
      <c r="P371" s="7">
        <f t="shared" si="50"/>
        <v>47.103333333333346</v>
      </c>
      <c r="R371" s="7"/>
      <c r="S371" s="7"/>
      <c r="T371" s="7"/>
      <c r="U371" s="7"/>
      <c r="V371" s="7"/>
    </row>
    <row r="372" spans="1:22" x14ac:dyDescent="0.35">
      <c r="A372" s="5">
        <f t="shared" si="53"/>
        <v>43648</v>
      </c>
      <c r="B372" s="5"/>
      <c r="C372" s="7">
        <f>AVERAGE('HAVER - UK Gas'!F659:Q659)</f>
        <v>45.945</v>
      </c>
      <c r="D372" s="7">
        <f t="shared" si="51"/>
        <v>49.964960937499995</v>
      </c>
      <c r="E372" s="5"/>
      <c r="F372" s="7">
        <f>AVERAGE('HAVER - UK Gas'!F659:K659)</f>
        <v>48.670000000000009</v>
      </c>
      <c r="H372" s="7">
        <f>AVERAGE('HAVER - UK Gas'!D659:I659)</f>
        <v>40.606666666666662</v>
      </c>
      <c r="I372" s="7">
        <f>AVERAGE('HAVER - UK Gas'!D659:F659)</f>
        <v>30.58666666666667</v>
      </c>
      <c r="J372" s="7">
        <f>AVERAGE('HAVER - UK Gas'!D659:O659)</f>
        <v>43.319999999999993</v>
      </c>
      <c r="L372" s="7">
        <f t="shared" si="52"/>
        <v>54.237070312500002</v>
      </c>
      <c r="N372" s="7">
        <f t="shared" si="48"/>
        <v>40.876210937500026</v>
      </c>
      <c r="O372" s="7">
        <f t="shared" si="49"/>
        <v>35.952734374999999</v>
      </c>
      <c r="P372" s="7">
        <f t="shared" si="50"/>
        <v>47.103333333333346</v>
      </c>
      <c r="R372" s="7"/>
      <c r="S372" s="7"/>
      <c r="T372" s="7"/>
      <c r="U372" s="7"/>
      <c r="V372" s="7"/>
    </row>
    <row r="373" spans="1:22" x14ac:dyDescent="0.35">
      <c r="A373" s="5">
        <f t="shared" si="53"/>
        <v>43649</v>
      </c>
      <c r="B373" s="5"/>
      <c r="C373" s="7">
        <f>AVERAGE('HAVER - UK Gas'!F660:Q660)</f>
        <v>45.522500000000001</v>
      </c>
      <c r="D373" s="7">
        <f t="shared" si="51"/>
        <v>49.964960937499995</v>
      </c>
      <c r="E373" s="5"/>
      <c r="F373" s="7">
        <f>AVERAGE('HAVER - UK Gas'!F660:K660)</f>
        <v>48.175000000000004</v>
      </c>
      <c r="H373" s="7">
        <f>AVERAGE('HAVER - UK Gas'!D660:I660)</f>
        <v>40.414999999999999</v>
      </c>
      <c r="I373" s="7">
        <f>AVERAGE('HAVER - UK Gas'!D660:F660)</f>
        <v>30.793333333333333</v>
      </c>
      <c r="J373" s="7">
        <f>AVERAGE('HAVER - UK Gas'!D660:O660)</f>
        <v>43.013333333333328</v>
      </c>
      <c r="L373" s="7">
        <f t="shared" si="52"/>
        <v>54.237070312500002</v>
      </c>
      <c r="N373" s="7">
        <f t="shared" si="48"/>
        <v>40.876210937500026</v>
      </c>
      <c r="O373" s="7">
        <f t="shared" si="49"/>
        <v>35.952734374999999</v>
      </c>
      <c r="P373" s="7">
        <f t="shared" si="50"/>
        <v>47.103333333333346</v>
      </c>
      <c r="R373" s="7"/>
      <c r="S373" s="7"/>
      <c r="T373" s="7"/>
      <c r="U373" s="7"/>
      <c r="V373" s="7"/>
    </row>
    <row r="374" spans="1:22" x14ac:dyDescent="0.35">
      <c r="A374" s="5">
        <f t="shared" si="53"/>
        <v>43650</v>
      </c>
      <c r="B374" s="5"/>
      <c r="C374" s="7">
        <f>AVERAGE('HAVER - UK Gas'!F661:Q661)</f>
        <v>45.9375</v>
      </c>
      <c r="D374" s="7">
        <f t="shared" si="51"/>
        <v>49.964960937499995</v>
      </c>
      <c r="E374" s="5"/>
      <c r="F374" s="7">
        <f>AVERAGE('HAVER - UK Gas'!F661:K661)</f>
        <v>48.525000000000006</v>
      </c>
      <c r="H374" s="7">
        <f>AVERAGE('HAVER - UK Gas'!D661:I661)</f>
        <v>40.798333333333339</v>
      </c>
      <c r="I374" s="7">
        <f>AVERAGE('HAVER - UK Gas'!D661:F661)</f>
        <v>31.436666666666667</v>
      </c>
      <c r="J374" s="7">
        <f>AVERAGE('HAVER - UK Gas'!D661:O661)</f>
        <v>43.430833333333339</v>
      </c>
      <c r="L374" s="7">
        <f t="shared" si="52"/>
        <v>54.237070312500002</v>
      </c>
      <c r="N374" s="7">
        <f t="shared" si="48"/>
        <v>40.876210937500026</v>
      </c>
      <c r="O374" s="7">
        <f t="shared" si="49"/>
        <v>35.952734374999999</v>
      </c>
      <c r="P374" s="7">
        <f t="shared" si="50"/>
        <v>47.103333333333346</v>
      </c>
      <c r="R374" s="7"/>
      <c r="S374" s="7"/>
      <c r="T374" s="7"/>
      <c r="U374" s="7"/>
      <c r="V374" s="7"/>
    </row>
    <row r="375" spans="1:22" x14ac:dyDescent="0.35">
      <c r="A375" s="5">
        <f t="shared" si="53"/>
        <v>43651</v>
      </c>
      <c r="B375" s="5"/>
      <c r="C375" s="7">
        <f>AVERAGE('HAVER - UK Gas'!F662:Q662)</f>
        <v>46.717500000000001</v>
      </c>
      <c r="D375" s="7">
        <f t="shared" si="51"/>
        <v>49.964960937499995</v>
      </c>
      <c r="E375" s="5"/>
      <c r="F375" s="7">
        <f>AVERAGE('HAVER - UK Gas'!F662:K662)</f>
        <v>49.366666666666667</v>
      </c>
      <c r="H375" s="7">
        <f>AVERAGE('HAVER - UK Gas'!D662:I662)</f>
        <v>42.111666666666672</v>
      </c>
      <c r="I375" s="7">
        <f>AVERAGE('HAVER - UK Gas'!D662:F662)</f>
        <v>33.24</v>
      </c>
      <c r="J375" s="7">
        <f>AVERAGE('HAVER - UK Gas'!D662:O662)</f>
        <v>44.475833333333334</v>
      </c>
      <c r="L375" s="7">
        <f t="shared" si="52"/>
        <v>54.237070312500002</v>
      </c>
      <c r="N375" s="7">
        <f t="shared" si="48"/>
        <v>40.876210937500026</v>
      </c>
      <c r="O375" s="7">
        <f t="shared" si="49"/>
        <v>35.952734374999999</v>
      </c>
      <c r="P375" s="7">
        <f t="shared" si="50"/>
        <v>47.103333333333346</v>
      </c>
      <c r="R375" s="7"/>
      <c r="S375" s="7"/>
      <c r="T375" s="7"/>
      <c r="U375" s="7"/>
      <c r="V375" s="7"/>
    </row>
    <row r="376" spans="1:22" x14ac:dyDescent="0.35">
      <c r="A376" s="5">
        <f t="shared" si="53"/>
        <v>43654</v>
      </c>
      <c r="B376" s="5"/>
      <c r="C376" s="7">
        <f>AVERAGE('HAVER - UK Gas'!F663:Q663)</f>
        <v>47.508333333333333</v>
      </c>
      <c r="D376" s="7">
        <f t="shared" si="51"/>
        <v>49.964960937499995</v>
      </c>
      <c r="E376" s="5"/>
      <c r="F376" s="7">
        <f>AVERAGE('HAVER - UK Gas'!F663:K663)</f>
        <v>50.125</v>
      </c>
      <c r="H376" s="7">
        <f>AVERAGE('HAVER - UK Gas'!D663:I663)</f>
        <v>43.20333333333334</v>
      </c>
      <c r="I376" s="7">
        <f>AVERAGE('HAVER - UK Gas'!D663:F663)</f>
        <v>34.943333333333335</v>
      </c>
      <c r="J376" s="7">
        <f>AVERAGE('HAVER - UK Gas'!D663:O663)</f>
        <v>45.438333333333333</v>
      </c>
      <c r="L376" s="7">
        <f t="shared" si="52"/>
        <v>54.237070312500002</v>
      </c>
      <c r="N376" s="7">
        <f t="shared" si="48"/>
        <v>40.876210937500026</v>
      </c>
      <c r="O376" s="7">
        <f t="shared" si="49"/>
        <v>35.952734374999999</v>
      </c>
      <c r="P376" s="7">
        <f t="shared" si="50"/>
        <v>47.103333333333346</v>
      </c>
      <c r="R376" s="7"/>
      <c r="S376" s="7"/>
      <c r="T376" s="7"/>
      <c r="U376" s="7"/>
      <c r="V376" s="7"/>
    </row>
    <row r="377" spans="1:22" x14ac:dyDescent="0.35">
      <c r="A377" s="5">
        <f t="shared" si="53"/>
        <v>43655</v>
      </c>
      <c r="B377" s="5"/>
      <c r="C377" s="7">
        <f>AVERAGE('HAVER - UK Gas'!F664:Q664)</f>
        <v>47.713333333333338</v>
      </c>
      <c r="D377" s="7">
        <f t="shared" si="51"/>
        <v>49.964960937499995</v>
      </c>
      <c r="E377" s="5"/>
      <c r="F377" s="7">
        <f>AVERAGE('HAVER - UK Gas'!F664:K664)</f>
        <v>50.420000000000009</v>
      </c>
      <c r="H377" s="7">
        <f>AVERAGE('HAVER - UK Gas'!D664:I664)</f>
        <v>43.311666666666667</v>
      </c>
      <c r="I377" s="7">
        <f>AVERAGE('HAVER - UK Gas'!D664:F664)</f>
        <v>34.713333333333338</v>
      </c>
      <c r="J377" s="7">
        <f>AVERAGE('HAVER - UK Gas'!D664:O664)</f>
        <v>45.594999999999999</v>
      </c>
      <c r="L377" s="7">
        <f t="shared" si="52"/>
        <v>54.237070312500002</v>
      </c>
      <c r="N377" s="7">
        <f t="shared" si="48"/>
        <v>40.876210937500026</v>
      </c>
      <c r="O377" s="7">
        <f t="shared" si="49"/>
        <v>35.952734374999999</v>
      </c>
      <c r="P377" s="7">
        <f t="shared" si="50"/>
        <v>47.103333333333346</v>
      </c>
      <c r="R377" s="7"/>
      <c r="S377" s="7"/>
      <c r="T377" s="7"/>
      <c r="U377" s="7"/>
      <c r="V377" s="7"/>
    </row>
    <row r="378" spans="1:22" x14ac:dyDescent="0.35">
      <c r="A378" s="5">
        <f t="shared" si="53"/>
        <v>43656</v>
      </c>
      <c r="B378" s="5"/>
      <c r="C378" s="7">
        <f>AVERAGE('HAVER - UK Gas'!F665:Q665)</f>
        <v>49.350833333333334</v>
      </c>
      <c r="D378" s="7">
        <f t="shared" si="51"/>
        <v>49.964960937499995</v>
      </c>
      <c r="E378" s="5"/>
      <c r="F378" s="7">
        <f>AVERAGE('HAVER - UK Gas'!F665:K665)</f>
        <v>52.053333333333342</v>
      </c>
      <c r="H378" s="7">
        <f>AVERAGE('HAVER - UK Gas'!D665:I665)</f>
        <v>44.788333333333327</v>
      </c>
      <c r="I378" s="7">
        <f>AVERAGE('HAVER - UK Gas'!D665:F665)</f>
        <v>36.00333333333333</v>
      </c>
      <c r="J378" s="7">
        <f>AVERAGE('HAVER - UK Gas'!D665:O665)</f>
        <v>47.172499999999992</v>
      </c>
      <c r="L378" s="7">
        <f t="shared" si="52"/>
        <v>54.237070312500002</v>
      </c>
      <c r="N378" s="7">
        <f t="shared" si="48"/>
        <v>40.876210937500026</v>
      </c>
      <c r="O378" s="7">
        <f t="shared" si="49"/>
        <v>35.952734374999999</v>
      </c>
      <c r="P378" s="7">
        <f t="shared" si="50"/>
        <v>47.103333333333346</v>
      </c>
      <c r="R378" s="7"/>
      <c r="S378" s="7"/>
      <c r="T378" s="7"/>
      <c r="U378" s="7"/>
      <c r="V378" s="7"/>
    </row>
    <row r="379" spans="1:22" x14ac:dyDescent="0.35">
      <c r="A379" s="5">
        <f t="shared" si="53"/>
        <v>43657</v>
      </c>
      <c r="B379" s="5"/>
      <c r="C379" s="7">
        <f>AVERAGE('HAVER - UK Gas'!F666:Q666)</f>
        <v>51.509166666666658</v>
      </c>
      <c r="D379" s="7">
        <f t="shared" si="51"/>
        <v>49.964960937499995</v>
      </c>
      <c r="E379" s="5"/>
      <c r="F379" s="7">
        <f>AVERAGE('HAVER - UK Gas'!F666:K666)</f>
        <v>54.841666666666661</v>
      </c>
      <c r="H379" s="7">
        <f>AVERAGE('HAVER - UK Gas'!D666:I666)</f>
        <v>47.465000000000003</v>
      </c>
      <c r="I379" s="7">
        <f>AVERAGE('HAVER - UK Gas'!D666:F666)</f>
        <v>38.463333333333338</v>
      </c>
      <c r="J379" s="7">
        <f>AVERAGE('HAVER - UK Gas'!D666:O666)</f>
        <v>49.470833333333331</v>
      </c>
      <c r="L379" s="7">
        <f t="shared" si="52"/>
        <v>54.237070312500002</v>
      </c>
      <c r="N379" s="7">
        <f t="shared" si="48"/>
        <v>40.876210937500026</v>
      </c>
      <c r="O379" s="7">
        <f t="shared" si="49"/>
        <v>35.952734374999999</v>
      </c>
      <c r="P379" s="7">
        <f t="shared" si="50"/>
        <v>47.103333333333346</v>
      </c>
      <c r="R379" s="7"/>
      <c r="S379" s="7"/>
      <c r="T379" s="7"/>
      <c r="U379" s="7"/>
      <c r="V379" s="7"/>
    </row>
    <row r="380" spans="1:22" x14ac:dyDescent="0.35">
      <c r="A380" s="5">
        <f t="shared" si="53"/>
        <v>43658</v>
      </c>
      <c r="B380" s="5"/>
      <c r="C380" s="7">
        <f>AVERAGE('HAVER - UK Gas'!F667:Q667)</f>
        <v>52.894999999999989</v>
      </c>
      <c r="D380" s="7">
        <f t="shared" si="51"/>
        <v>49.964960937499995</v>
      </c>
      <c r="E380" s="5"/>
      <c r="F380" s="7">
        <f>AVERAGE('HAVER - UK Gas'!F667:K667)</f>
        <v>56.208333333333321</v>
      </c>
      <c r="H380" s="7">
        <f>AVERAGE('HAVER - UK Gas'!D667:I667)</f>
        <v>48.588333333333331</v>
      </c>
      <c r="I380" s="7">
        <f>AVERAGE('HAVER - UK Gas'!D667:F667)</f>
        <v>39.176666666666669</v>
      </c>
      <c r="J380" s="7">
        <f>AVERAGE('HAVER - UK Gas'!D667:O667)</f>
        <v>50.728333333333325</v>
      </c>
      <c r="L380" s="7">
        <f t="shared" si="52"/>
        <v>54.237070312500002</v>
      </c>
      <c r="N380" s="7">
        <f t="shared" si="48"/>
        <v>40.876210937500026</v>
      </c>
      <c r="O380" s="7">
        <f t="shared" si="49"/>
        <v>35.952734374999999</v>
      </c>
      <c r="P380" s="7">
        <f t="shared" si="50"/>
        <v>47.103333333333346</v>
      </c>
      <c r="R380" s="7"/>
      <c r="S380" s="7"/>
      <c r="T380" s="7"/>
      <c r="U380" s="7"/>
      <c r="V380" s="7"/>
    </row>
    <row r="381" spans="1:22" x14ac:dyDescent="0.35">
      <c r="A381" s="5">
        <f t="shared" si="53"/>
        <v>43661</v>
      </c>
      <c r="B381" s="5"/>
      <c r="C381" s="7">
        <f>AVERAGE('HAVER - UK Gas'!F668:Q668)</f>
        <v>51.889999999999993</v>
      </c>
      <c r="D381" s="7">
        <f t="shared" si="51"/>
        <v>49.964960937499995</v>
      </c>
      <c r="E381" s="5"/>
      <c r="F381" s="7">
        <f>AVERAGE('HAVER - UK Gas'!F668:K668)</f>
        <v>55.281666666666666</v>
      </c>
      <c r="H381" s="7">
        <f>AVERAGE('HAVER - UK Gas'!D668:I668)</f>
        <v>47.686666666666667</v>
      </c>
      <c r="I381" s="7">
        <f>AVERAGE('HAVER - UK Gas'!D668:F668)</f>
        <v>38.22</v>
      </c>
      <c r="J381" s="7">
        <f>AVERAGE('HAVER - UK Gas'!D668:O668)</f>
        <v>49.780833333333327</v>
      </c>
      <c r="L381" s="7">
        <f t="shared" si="52"/>
        <v>54.237070312500002</v>
      </c>
      <c r="N381" s="7">
        <f t="shared" si="48"/>
        <v>40.876210937500026</v>
      </c>
      <c r="O381" s="7">
        <f t="shared" si="49"/>
        <v>35.952734374999999</v>
      </c>
      <c r="P381" s="7">
        <f t="shared" si="50"/>
        <v>47.103333333333346</v>
      </c>
      <c r="R381" s="7"/>
      <c r="S381" s="7"/>
      <c r="T381" s="7"/>
      <c r="U381" s="7"/>
      <c r="V381" s="7"/>
    </row>
    <row r="382" spans="1:22" x14ac:dyDescent="0.35">
      <c r="A382" s="5">
        <f t="shared" si="53"/>
        <v>43662</v>
      </c>
      <c r="B382" s="5"/>
      <c r="C382" s="7">
        <f>AVERAGE('HAVER - UK Gas'!F669:Q669)</f>
        <v>49.889166666666661</v>
      </c>
      <c r="D382" s="7">
        <f t="shared" si="51"/>
        <v>49.964960937499995</v>
      </c>
      <c r="E382" s="5"/>
      <c r="F382" s="7">
        <f>AVERAGE('HAVER - UK Gas'!F669:K669)</f>
        <v>52.604999999999997</v>
      </c>
      <c r="H382" s="7">
        <f>AVERAGE('HAVER - UK Gas'!D669:I669)</f>
        <v>44.658333333333331</v>
      </c>
      <c r="I382" s="7">
        <f>AVERAGE('HAVER - UK Gas'!D669:F669)</f>
        <v>34.983333333333334</v>
      </c>
      <c r="J382" s="7">
        <f>AVERAGE('HAVER - UK Gas'!D669:O669)</f>
        <v>47.43416666666667</v>
      </c>
      <c r="L382" s="7">
        <f t="shared" si="52"/>
        <v>54.237070312500002</v>
      </c>
      <c r="N382" s="7">
        <f t="shared" si="48"/>
        <v>40.876210937500026</v>
      </c>
      <c r="O382" s="7">
        <f t="shared" si="49"/>
        <v>35.952734374999999</v>
      </c>
      <c r="P382" s="7">
        <f t="shared" si="50"/>
        <v>47.103333333333346</v>
      </c>
      <c r="R382" s="7"/>
      <c r="S382" s="7"/>
      <c r="T382" s="7"/>
      <c r="U382" s="7"/>
      <c r="V382" s="7"/>
    </row>
    <row r="383" spans="1:22" x14ac:dyDescent="0.35">
      <c r="A383" s="5">
        <f t="shared" si="53"/>
        <v>43663</v>
      </c>
      <c r="B383" s="5"/>
      <c r="C383" s="7">
        <f>AVERAGE('HAVER - UK Gas'!F670:Q670)</f>
        <v>49.76583333333334</v>
      </c>
      <c r="D383" s="7">
        <f t="shared" si="51"/>
        <v>49.964960937499995</v>
      </c>
      <c r="E383" s="5"/>
      <c r="F383" s="7">
        <f>AVERAGE('HAVER - UK Gas'!F670:K670)</f>
        <v>52.401666666666664</v>
      </c>
      <c r="H383" s="7">
        <f>AVERAGE('HAVER - UK Gas'!D670:I670)</f>
        <v>44.088333333333331</v>
      </c>
      <c r="I383" s="7">
        <f>AVERAGE('HAVER - UK Gas'!D670:F670)</f>
        <v>33.916666666666664</v>
      </c>
      <c r="J383" s="7">
        <f>AVERAGE('HAVER - UK Gas'!D670:O670)</f>
        <v>47.10916666666666</v>
      </c>
      <c r="L383" s="7">
        <f t="shared" si="52"/>
        <v>54.237070312500002</v>
      </c>
      <c r="N383" s="7">
        <f t="shared" si="48"/>
        <v>40.876210937500026</v>
      </c>
      <c r="O383" s="7">
        <f t="shared" si="49"/>
        <v>35.952734374999999</v>
      </c>
      <c r="P383" s="7">
        <f t="shared" si="50"/>
        <v>47.103333333333346</v>
      </c>
      <c r="R383" s="7"/>
      <c r="S383" s="7"/>
      <c r="T383" s="7"/>
      <c r="U383" s="7"/>
      <c r="V383" s="7"/>
    </row>
    <row r="384" spans="1:22" x14ac:dyDescent="0.35">
      <c r="A384" s="5">
        <f t="shared" si="53"/>
        <v>43664</v>
      </c>
      <c r="B384" s="5"/>
      <c r="C384" s="7">
        <f>AVERAGE('HAVER - UK Gas'!F671:Q671)</f>
        <v>49.333333333333336</v>
      </c>
      <c r="D384" s="7">
        <f t="shared" si="51"/>
        <v>49.964960937499995</v>
      </c>
      <c r="E384" s="5"/>
      <c r="F384" s="7">
        <f>AVERAGE('HAVER - UK Gas'!F671:K671)</f>
        <v>52.19666666666668</v>
      </c>
      <c r="H384" s="7">
        <f>AVERAGE('HAVER - UK Gas'!D671:I671)</f>
        <v>43.603333333333332</v>
      </c>
      <c r="I384" s="7">
        <f>AVERAGE('HAVER - UK Gas'!D671:F671)</f>
        <v>33.143333333333338</v>
      </c>
      <c r="J384" s="7">
        <f>AVERAGE('HAVER - UK Gas'!D671:O671)</f>
        <v>46.618333333333332</v>
      </c>
      <c r="L384" s="7">
        <f t="shared" si="52"/>
        <v>54.237070312500002</v>
      </c>
      <c r="N384" s="7">
        <f t="shared" si="48"/>
        <v>40.876210937500026</v>
      </c>
      <c r="O384" s="7">
        <f t="shared" si="49"/>
        <v>35.952734374999999</v>
      </c>
      <c r="P384" s="7">
        <f t="shared" si="50"/>
        <v>47.103333333333346</v>
      </c>
      <c r="R384" s="7"/>
      <c r="S384" s="7"/>
      <c r="T384" s="7"/>
      <c r="U384" s="7"/>
      <c r="V384" s="7"/>
    </row>
    <row r="385" spans="1:22" x14ac:dyDescent="0.35">
      <c r="A385" s="5">
        <f t="shared" si="53"/>
        <v>43665</v>
      </c>
      <c r="B385" s="5"/>
      <c r="C385" s="7">
        <f>AVERAGE('HAVER - UK Gas'!F672:Q672)</f>
        <v>50.183333333333337</v>
      </c>
      <c r="D385" s="7">
        <f t="shared" si="51"/>
        <v>49.964960937499995</v>
      </c>
      <c r="E385" s="5"/>
      <c r="F385" s="7">
        <f>AVERAGE('HAVER - UK Gas'!F672:K672)</f>
        <v>53.271666666666668</v>
      </c>
      <c r="H385" s="7">
        <f>AVERAGE('HAVER - UK Gas'!D672:I672)</f>
        <v>44.238333333333337</v>
      </c>
      <c r="I385" s="7">
        <f>AVERAGE('HAVER - UK Gas'!D672:F672)</f>
        <v>33.24</v>
      </c>
      <c r="J385" s="7">
        <f>AVERAGE('HAVER - UK Gas'!D672:O672)</f>
        <v>47.384166666666665</v>
      </c>
      <c r="L385" s="7">
        <f t="shared" si="52"/>
        <v>54.237070312500002</v>
      </c>
      <c r="N385" s="7">
        <f t="shared" si="48"/>
        <v>40.876210937500026</v>
      </c>
      <c r="O385" s="7">
        <f t="shared" si="49"/>
        <v>35.952734374999999</v>
      </c>
      <c r="P385" s="7">
        <f t="shared" si="50"/>
        <v>47.103333333333346</v>
      </c>
      <c r="R385" s="7"/>
      <c r="S385" s="7"/>
      <c r="T385" s="7"/>
      <c r="U385" s="7"/>
      <c r="V385" s="7"/>
    </row>
    <row r="386" spans="1:22" x14ac:dyDescent="0.35">
      <c r="A386" s="5">
        <f t="shared" si="53"/>
        <v>43668</v>
      </c>
      <c r="B386" s="5"/>
      <c r="C386" s="7">
        <f>AVERAGE('HAVER - UK Gas'!F673:Q673)</f>
        <v>49.414999999999999</v>
      </c>
      <c r="D386" s="7">
        <f t="shared" si="51"/>
        <v>49.964960937499995</v>
      </c>
      <c r="E386" s="5"/>
      <c r="F386" s="7">
        <f>AVERAGE('HAVER - UK Gas'!F673:K673)</f>
        <v>52.228333333333332</v>
      </c>
      <c r="H386" s="7">
        <f>AVERAGE('HAVER - UK Gas'!D673:I673)</f>
        <v>43.023333333333333</v>
      </c>
      <c r="I386" s="7">
        <f>AVERAGE('HAVER - UK Gas'!D673:F673)</f>
        <v>31.686666666666667</v>
      </c>
      <c r="J386" s="7">
        <f>AVERAGE('HAVER - UK Gas'!D673:O673)</f>
        <v>46.3675</v>
      </c>
      <c r="L386" s="7">
        <f t="shared" si="52"/>
        <v>54.237070312500002</v>
      </c>
      <c r="N386" s="7">
        <f t="shared" si="48"/>
        <v>40.876210937500026</v>
      </c>
      <c r="O386" s="7">
        <f t="shared" si="49"/>
        <v>35.952734374999999</v>
      </c>
      <c r="P386" s="7">
        <f t="shared" si="50"/>
        <v>47.103333333333346</v>
      </c>
      <c r="R386" s="7"/>
      <c r="S386" s="7"/>
      <c r="T386" s="7"/>
      <c r="U386" s="7"/>
      <c r="V386" s="7"/>
    </row>
    <row r="387" spans="1:22" x14ac:dyDescent="0.35">
      <c r="A387" s="5">
        <f t="shared" si="53"/>
        <v>43669</v>
      </c>
      <c r="B387" s="5"/>
      <c r="C387" s="7">
        <f>AVERAGE('HAVER - UK Gas'!F674:Q674)</f>
        <v>49.961666666666673</v>
      </c>
      <c r="D387" s="7">
        <f t="shared" si="51"/>
        <v>49.964960937499995</v>
      </c>
      <c r="E387" s="5"/>
      <c r="F387" s="7">
        <f>AVERAGE('HAVER - UK Gas'!F674:K674)</f>
        <v>52.87166666666667</v>
      </c>
      <c r="H387" s="7">
        <f>AVERAGE('HAVER - UK Gas'!D674:I674)</f>
        <v>43.870000000000005</v>
      </c>
      <c r="I387" s="7">
        <f>AVERAGE('HAVER - UK Gas'!D674:F674)</f>
        <v>32.800000000000004</v>
      </c>
      <c r="J387" s="7">
        <f>AVERAGE('HAVER - UK Gas'!D674:O674)</f>
        <v>47.074166666666663</v>
      </c>
      <c r="L387" s="7">
        <f t="shared" si="52"/>
        <v>54.237070312500002</v>
      </c>
      <c r="N387" s="7">
        <f t="shared" si="48"/>
        <v>40.876210937500026</v>
      </c>
      <c r="O387" s="7">
        <f t="shared" si="49"/>
        <v>35.952734374999999</v>
      </c>
      <c r="P387" s="7">
        <f t="shared" si="50"/>
        <v>47.103333333333346</v>
      </c>
      <c r="R387" s="7"/>
      <c r="S387" s="7"/>
      <c r="T387" s="7"/>
      <c r="U387" s="7"/>
      <c r="V387" s="7"/>
    </row>
    <row r="388" spans="1:22" x14ac:dyDescent="0.35">
      <c r="A388" s="5">
        <f t="shared" si="53"/>
        <v>43670</v>
      </c>
      <c r="B388" s="5"/>
      <c r="C388" s="7">
        <f>AVERAGE('HAVER - UK Gas'!F675:Q675)</f>
        <v>48.693333333333328</v>
      </c>
      <c r="D388" s="7">
        <f t="shared" si="51"/>
        <v>49.964960937499995</v>
      </c>
      <c r="E388" s="5"/>
      <c r="F388" s="7">
        <f>AVERAGE('HAVER - UK Gas'!F675:K675)</f>
        <v>51.258333333333326</v>
      </c>
      <c r="H388" s="7">
        <f>AVERAGE('HAVER - UK Gas'!D675:I675)</f>
        <v>42.201666666666661</v>
      </c>
      <c r="I388" s="7">
        <f>AVERAGE('HAVER - UK Gas'!D675:F675)</f>
        <v>30.973333333333333</v>
      </c>
      <c r="J388" s="7">
        <f>AVERAGE('HAVER - UK Gas'!D675:O675)</f>
        <v>45.668333333333329</v>
      </c>
      <c r="L388" s="7">
        <f t="shared" si="52"/>
        <v>54.237070312500002</v>
      </c>
      <c r="N388" s="7">
        <f t="shared" si="48"/>
        <v>40.876210937500026</v>
      </c>
      <c r="O388" s="7">
        <f t="shared" si="49"/>
        <v>35.952734374999999</v>
      </c>
      <c r="P388" s="7">
        <f t="shared" si="50"/>
        <v>47.103333333333346</v>
      </c>
      <c r="R388" s="7"/>
      <c r="S388" s="7"/>
      <c r="T388" s="7"/>
      <c r="U388" s="7"/>
      <c r="V388" s="7"/>
    </row>
    <row r="389" spans="1:22" x14ac:dyDescent="0.35">
      <c r="A389" s="5">
        <f t="shared" si="53"/>
        <v>43671</v>
      </c>
      <c r="B389" s="5"/>
      <c r="C389" s="7">
        <f>AVERAGE('HAVER - UK Gas'!F676:Q676)</f>
        <v>48.780833333333327</v>
      </c>
      <c r="D389" s="7">
        <f t="shared" si="51"/>
        <v>49.964960937499995</v>
      </c>
      <c r="E389" s="5"/>
      <c r="F389" s="7">
        <f>AVERAGE('HAVER - UK Gas'!F676:K676)</f>
        <v>51.043333333333329</v>
      </c>
      <c r="H389" s="7">
        <f>AVERAGE('HAVER - UK Gas'!D676:I676)</f>
        <v>42.028333333333329</v>
      </c>
      <c r="I389" s="7">
        <f>AVERAGE('HAVER - UK Gas'!D676:F676)</f>
        <v>30.783333333333331</v>
      </c>
      <c r="J389" s="7">
        <f>AVERAGE('HAVER - UK Gas'!D676:O676)</f>
        <v>45.68</v>
      </c>
      <c r="L389" s="7">
        <f t="shared" si="52"/>
        <v>54.237070312500002</v>
      </c>
      <c r="N389" s="7">
        <f t="shared" si="48"/>
        <v>40.876210937500026</v>
      </c>
      <c r="O389" s="7">
        <f t="shared" si="49"/>
        <v>35.952734374999999</v>
      </c>
      <c r="P389" s="7">
        <f t="shared" si="50"/>
        <v>47.103333333333346</v>
      </c>
      <c r="R389" s="7"/>
      <c r="S389" s="7"/>
      <c r="T389" s="7"/>
      <c r="U389" s="7"/>
      <c r="V389" s="7"/>
    </row>
    <row r="390" spans="1:22" x14ac:dyDescent="0.35">
      <c r="A390" s="5">
        <f t="shared" si="53"/>
        <v>43672</v>
      </c>
      <c r="B390" s="5"/>
      <c r="C390" s="7">
        <f>AVERAGE('HAVER - UK Gas'!F677:Q677)</f>
        <v>48.25333333333333</v>
      </c>
      <c r="D390" s="7">
        <f t="shared" si="51"/>
        <v>49.964960937499995</v>
      </c>
      <c r="E390" s="5"/>
      <c r="F390" s="7">
        <f>AVERAGE('HAVER - UK Gas'!F677:K677)</f>
        <v>50.365000000000002</v>
      </c>
      <c r="H390" s="7">
        <f>AVERAGE('HAVER - UK Gas'!D677:I677)</f>
        <v>41.416666666666664</v>
      </c>
      <c r="I390" s="7">
        <f>AVERAGE('HAVER - UK Gas'!D677:F677)</f>
        <v>30.403333333333336</v>
      </c>
      <c r="J390" s="7">
        <f>AVERAGE('HAVER - UK Gas'!D677:O677)</f>
        <v>45.199999999999996</v>
      </c>
      <c r="L390" s="7">
        <f t="shared" si="52"/>
        <v>54.237070312500002</v>
      </c>
      <c r="N390" s="7">
        <f t="shared" si="48"/>
        <v>40.876210937500026</v>
      </c>
      <c r="O390" s="7">
        <f t="shared" si="49"/>
        <v>35.952734374999999</v>
      </c>
      <c r="P390" s="7">
        <f t="shared" si="50"/>
        <v>47.103333333333346</v>
      </c>
      <c r="R390" s="7"/>
      <c r="S390" s="7"/>
      <c r="T390" s="7"/>
      <c r="U390" s="7"/>
      <c r="V390" s="7"/>
    </row>
    <row r="391" spans="1:22" x14ac:dyDescent="0.35">
      <c r="A391" s="5">
        <f t="shared" si="53"/>
        <v>43675</v>
      </c>
      <c r="B391" s="5"/>
      <c r="C391" s="7">
        <f>AVERAGE('HAVER - UK Gas'!F678:Q678)</f>
        <v>48.337499999999999</v>
      </c>
      <c r="D391" s="7">
        <f t="shared" si="51"/>
        <v>49.964960937499995</v>
      </c>
      <c r="E391" s="5"/>
      <c r="F391" s="7">
        <f>AVERAGE('HAVER - UK Gas'!F678:K678)</f>
        <v>50.213333333333338</v>
      </c>
      <c r="H391" s="7">
        <f>AVERAGE('HAVER - UK Gas'!D678:I678)</f>
        <v>41.145000000000003</v>
      </c>
      <c r="I391" s="7">
        <f>AVERAGE('HAVER - UK Gas'!D678:F678)</f>
        <v>30.133333333333336</v>
      </c>
      <c r="J391" s="7">
        <f>AVERAGE('HAVER - UK Gas'!D678:O678)</f>
        <v>45.208333333333343</v>
      </c>
      <c r="L391" s="7">
        <f t="shared" si="52"/>
        <v>54.237070312500002</v>
      </c>
      <c r="N391" s="7">
        <f t="shared" si="48"/>
        <v>40.876210937500026</v>
      </c>
      <c r="O391" s="7">
        <f t="shared" si="49"/>
        <v>35.952734374999999</v>
      </c>
      <c r="P391" s="7">
        <f t="shared" si="50"/>
        <v>47.103333333333346</v>
      </c>
      <c r="R391" s="7"/>
      <c r="S391" s="7"/>
      <c r="T391" s="7"/>
      <c r="U391" s="7"/>
      <c r="V391" s="7"/>
    </row>
    <row r="392" spans="1:22" x14ac:dyDescent="0.35">
      <c r="A392" s="5">
        <f t="shared" si="53"/>
        <v>43676</v>
      </c>
      <c r="B392" s="5"/>
      <c r="C392" s="7">
        <f>AVERAGE('HAVER - UK Gas'!F679:Q679)</f>
        <v>48.19083333333333</v>
      </c>
      <c r="D392" s="7">
        <f t="shared" si="51"/>
        <v>49.964960937499995</v>
      </c>
      <c r="E392" s="5"/>
      <c r="F392" s="7">
        <f>AVERAGE('HAVER - UK Gas'!F679:K679)</f>
        <v>50.061666666666667</v>
      </c>
      <c r="H392" s="7">
        <f>AVERAGE('HAVER - UK Gas'!D679:I679)</f>
        <v>41.185000000000002</v>
      </c>
      <c r="I392" s="7">
        <f>AVERAGE('HAVER - UK Gas'!D679:F679)</f>
        <v>30.386666666666667</v>
      </c>
      <c r="J392" s="7">
        <f>AVERAGE('HAVER - UK Gas'!D679:O679)</f>
        <v>45.174166666666672</v>
      </c>
      <c r="L392" s="7">
        <f t="shared" si="52"/>
        <v>54.237070312500002</v>
      </c>
      <c r="N392" s="7">
        <f t="shared" si="48"/>
        <v>40.876210937500026</v>
      </c>
      <c r="O392" s="7">
        <f t="shared" si="49"/>
        <v>35.952734374999999</v>
      </c>
      <c r="P392" s="7">
        <f t="shared" si="50"/>
        <v>47.103333333333346</v>
      </c>
      <c r="R392" s="7"/>
      <c r="S392" s="7"/>
      <c r="T392" s="7"/>
      <c r="U392" s="7"/>
      <c r="V392" s="7"/>
    </row>
    <row r="393" spans="1:22" x14ac:dyDescent="0.35">
      <c r="A393" s="5">
        <f t="shared" si="53"/>
        <v>43677</v>
      </c>
      <c r="B393" s="5"/>
      <c r="C393" s="7">
        <f>AVERAGE('HAVER - UK Gas'!F680:Q680)</f>
        <v>49.605833333333329</v>
      </c>
      <c r="D393" s="7"/>
      <c r="E393" s="5"/>
      <c r="F393" s="7">
        <f>AVERAGE('HAVER - UK Gas'!F680:K680)</f>
        <v>52.486666666666672</v>
      </c>
      <c r="H393" s="7">
        <f>AVERAGE('HAVER - UK Gas'!D680:I680)</f>
        <v>46.186666666666667</v>
      </c>
      <c r="I393" s="7">
        <f>AVERAGE('HAVER - UK Gas'!D680:F680)</f>
        <v>36.92</v>
      </c>
      <c r="J393" s="7">
        <f>AVERAGE('HAVER - UK Gas'!D680:O680)</f>
        <v>46.709166666666668</v>
      </c>
      <c r="L393" s="7"/>
      <c r="N393" s="7"/>
      <c r="O393" s="7"/>
      <c r="P393" s="7"/>
      <c r="R393" s="7"/>
      <c r="S393" s="7"/>
      <c r="T393" s="7"/>
      <c r="U393" s="7"/>
      <c r="V393" s="7"/>
    </row>
    <row r="394" spans="1:22" x14ac:dyDescent="0.35">
      <c r="A394" s="5">
        <f t="shared" si="53"/>
        <v>43678</v>
      </c>
      <c r="B394" s="5" t="s">
        <v>1602</v>
      </c>
      <c r="C394" s="7">
        <f>AVERAGE('HAVER - UK Gas'!K681:V681)</f>
        <v>52.020833333333336</v>
      </c>
      <c r="D394" s="7">
        <f t="shared" ref="D394:D425" si="54">AVERAGE(C$394:C$497,C$499:C$502,C$504:C$525)</f>
        <v>43.834461538461547</v>
      </c>
      <c r="E394" s="5"/>
      <c r="F394" s="7">
        <f>AVERAGE('HAVER - UK Gas'!K681:P681)</f>
        <v>47.419999999999995</v>
      </c>
      <c r="H394" s="7">
        <f>AVERAGE('HAVER - UK Gas'!D681:I681)</f>
        <v>48.631666666666668</v>
      </c>
      <c r="I394" s="7">
        <f>AVERAGE('HAVER - UK Gas'!D681:F681)</f>
        <v>39.943333333333335</v>
      </c>
      <c r="J394" s="7">
        <f>AVERAGE('HAVER - UK Gas'!D681:O681)</f>
        <v>48.51583333333334</v>
      </c>
      <c r="L394" s="7">
        <f>AVERAGE(F$394:F$497,F$499:F$502,F$504:F$525)</f>
        <v>38.572205128205127</v>
      </c>
      <c r="N394" s="7">
        <f t="shared" ref="N394:P394" si="55">AVERAGE(H$394:H$497,H$499:H$502,H$504:H$525)</f>
        <v>40.75879487179489</v>
      </c>
      <c r="O394" s="7">
        <f t="shared" si="55"/>
        <v>39.061025641025644</v>
      </c>
      <c r="P394" s="7">
        <f t="shared" si="55"/>
        <v>40.963653846153854</v>
      </c>
      <c r="R394" s="7"/>
      <c r="S394" s="7"/>
      <c r="T394" s="7"/>
      <c r="U394" s="7"/>
      <c r="V394" s="7"/>
    </row>
    <row r="395" spans="1:22" x14ac:dyDescent="0.35">
      <c r="A395" s="5">
        <f t="shared" si="53"/>
        <v>43679</v>
      </c>
      <c r="B395" s="5"/>
      <c r="C395" s="7">
        <f>AVERAGE('HAVER - UK Gas'!K682:V682)</f>
        <v>50.969166666666666</v>
      </c>
      <c r="D395" s="7">
        <f t="shared" si="54"/>
        <v>43.834461538461547</v>
      </c>
      <c r="E395" s="5"/>
      <c r="F395" s="7">
        <f>AVERAGE('HAVER - UK Gas'!K682:P682)</f>
        <v>46.483333333333327</v>
      </c>
      <c r="H395" s="7">
        <f>AVERAGE('HAVER - UK Gas'!D682:I682)</f>
        <v>47.468333333333334</v>
      </c>
      <c r="I395" s="7">
        <f>AVERAGE('HAVER - UK Gas'!D682:F682)</f>
        <v>39.00333333333333</v>
      </c>
      <c r="J395" s="7">
        <f>AVERAGE('HAVER - UK Gas'!D682:O682)</f>
        <v>47.462499999999999</v>
      </c>
      <c r="L395" s="7">
        <f t="shared" ref="L395:L458" si="56">AVERAGE(F$394:F$497,F$499:F$502,F$504:F$525)</f>
        <v>38.572205128205127</v>
      </c>
      <c r="N395" s="7">
        <f t="shared" ref="N395:N458" si="57">AVERAGE(H$394:H$497,H$499:H$502,H$504:H$525)</f>
        <v>40.75879487179489</v>
      </c>
      <c r="O395" s="7">
        <f t="shared" ref="O395:O458" si="58">AVERAGE(I$394:I$497,I$499:I$502,I$504:I$525)</f>
        <v>39.061025641025644</v>
      </c>
      <c r="P395" s="7">
        <f t="shared" ref="P395:P458" si="59">AVERAGE(J$394:J$497,J$499:J$502,J$504:J$525)</f>
        <v>40.963653846153854</v>
      </c>
      <c r="R395" s="7"/>
      <c r="S395" s="7"/>
      <c r="T395" s="7"/>
      <c r="U395" s="7"/>
      <c r="V395" s="7"/>
    </row>
    <row r="396" spans="1:22" x14ac:dyDescent="0.35">
      <c r="A396" s="5">
        <f t="shared" si="53"/>
        <v>43682</v>
      </c>
      <c r="B396" s="5"/>
      <c r="C396" s="7">
        <f>AVERAGE('HAVER - UK Gas'!K683:V683)</f>
        <v>50.469166666666666</v>
      </c>
      <c r="D396" s="7">
        <f t="shared" si="54"/>
        <v>43.834461538461547</v>
      </c>
      <c r="E396" s="5"/>
      <c r="F396" s="7">
        <f>AVERAGE('HAVER - UK Gas'!K683:P683)</f>
        <v>46</v>
      </c>
      <c r="H396" s="7">
        <f>AVERAGE('HAVER - UK Gas'!D683:I683)</f>
        <v>46.746666666666663</v>
      </c>
      <c r="I396" s="7">
        <f>AVERAGE('HAVER - UK Gas'!D683:F683)</f>
        <v>38.18333333333333</v>
      </c>
      <c r="J396" s="7">
        <f>AVERAGE('HAVER - UK Gas'!D683:O683)</f>
        <v>46.804166666666653</v>
      </c>
      <c r="L396" s="7">
        <f t="shared" si="56"/>
        <v>38.572205128205127</v>
      </c>
      <c r="N396" s="7">
        <f t="shared" si="57"/>
        <v>40.75879487179489</v>
      </c>
      <c r="O396" s="7">
        <f t="shared" si="58"/>
        <v>39.061025641025644</v>
      </c>
      <c r="P396" s="7">
        <f t="shared" si="59"/>
        <v>40.963653846153854</v>
      </c>
      <c r="R396" s="7"/>
      <c r="S396" s="7"/>
      <c r="T396" s="7"/>
      <c r="U396" s="7"/>
      <c r="V396" s="7"/>
    </row>
    <row r="397" spans="1:22" x14ac:dyDescent="0.35">
      <c r="A397" s="5">
        <f t="shared" si="53"/>
        <v>43683</v>
      </c>
      <c r="B397" s="5"/>
      <c r="C397" s="7">
        <f>AVERAGE('HAVER - UK Gas'!K684:V684)</f>
        <v>50.159166666666671</v>
      </c>
      <c r="D397" s="7">
        <f t="shared" si="54"/>
        <v>43.834461538461547</v>
      </c>
      <c r="E397" s="5"/>
      <c r="F397" s="7">
        <f>AVERAGE('HAVER - UK Gas'!K684:P684)</f>
        <v>45.57</v>
      </c>
      <c r="H397" s="7">
        <f>AVERAGE('HAVER - UK Gas'!D684:I684)</f>
        <v>45.839999999999996</v>
      </c>
      <c r="I397" s="7">
        <f>AVERAGE('HAVER - UK Gas'!D684:F684)</f>
        <v>37.336666666666666</v>
      </c>
      <c r="J397" s="7">
        <f>AVERAGE('HAVER - UK Gas'!D684:O684)</f>
        <v>46.070833333333333</v>
      </c>
      <c r="L397" s="7">
        <f t="shared" si="56"/>
        <v>38.572205128205127</v>
      </c>
      <c r="N397" s="7">
        <f t="shared" si="57"/>
        <v>40.75879487179489</v>
      </c>
      <c r="O397" s="7">
        <f t="shared" si="58"/>
        <v>39.061025641025644</v>
      </c>
      <c r="P397" s="7">
        <f t="shared" si="59"/>
        <v>40.963653846153854</v>
      </c>
      <c r="R397" s="7"/>
      <c r="S397" s="7"/>
      <c r="T397" s="7"/>
      <c r="U397" s="7"/>
      <c r="V397" s="7"/>
    </row>
    <row r="398" spans="1:22" x14ac:dyDescent="0.35">
      <c r="A398" s="5">
        <f t="shared" si="53"/>
        <v>43684</v>
      </c>
      <c r="B398" s="5"/>
      <c r="C398" s="7">
        <f>AVERAGE('HAVER - UK Gas'!K685:V685)</f>
        <v>50.053333333333335</v>
      </c>
      <c r="D398" s="7">
        <f t="shared" si="54"/>
        <v>43.834461538461547</v>
      </c>
      <c r="E398" s="5"/>
      <c r="F398" s="7">
        <f>AVERAGE('HAVER - UK Gas'!K685:P685)</f>
        <v>45.473333333333329</v>
      </c>
      <c r="H398" s="7">
        <f>AVERAGE('HAVER - UK Gas'!D685:I685)</f>
        <v>46.403333333333336</v>
      </c>
      <c r="I398" s="7">
        <f>AVERAGE('HAVER - UK Gas'!D685:F685)</f>
        <v>38.146666666666668</v>
      </c>
      <c r="J398" s="7">
        <f>AVERAGE('HAVER - UK Gas'!D685:O685)</f>
        <v>46.325833333333328</v>
      </c>
      <c r="L398" s="7">
        <f t="shared" si="56"/>
        <v>38.572205128205127</v>
      </c>
      <c r="N398" s="7">
        <f t="shared" si="57"/>
        <v>40.75879487179489</v>
      </c>
      <c r="O398" s="7">
        <f t="shared" si="58"/>
        <v>39.061025641025644</v>
      </c>
      <c r="P398" s="7">
        <f t="shared" si="59"/>
        <v>40.963653846153854</v>
      </c>
      <c r="R398" s="7"/>
      <c r="S398" s="7"/>
      <c r="T398" s="7"/>
      <c r="U398" s="7"/>
      <c r="V398" s="7"/>
    </row>
    <row r="399" spans="1:22" x14ac:dyDescent="0.35">
      <c r="A399" s="5">
        <f t="shared" si="53"/>
        <v>43685</v>
      </c>
      <c r="B399" s="5"/>
      <c r="C399" s="7">
        <f>AVERAGE('HAVER - UK Gas'!K686:V686)</f>
        <v>50.040833333333346</v>
      </c>
      <c r="D399" s="7">
        <f t="shared" si="54"/>
        <v>43.834461538461547</v>
      </c>
      <c r="E399" s="5"/>
      <c r="F399" s="7">
        <f>AVERAGE('HAVER - UK Gas'!K686:P686)</f>
        <v>45.675000000000004</v>
      </c>
      <c r="H399" s="7">
        <f>AVERAGE('HAVER - UK Gas'!D686:I686)</f>
        <v>47.318333333333328</v>
      </c>
      <c r="I399" s="7">
        <f>AVERAGE('HAVER - UK Gas'!D686:F686)</f>
        <v>39.806666666666665</v>
      </c>
      <c r="J399" s="7">
        <f>AVERAGE('HAVER - UK Gas'!D686:O686)</f>
        <v>46.917499999999997</v>
      </c>
      <c r="L399" s="7">
        <f t="shared" si="56"/>
        <v>38.572205128205127</v>
      </c>
      <c r="N399" s="7">
        <f t="shared" si="57"/>
        <v>40.75879487179489</v>
      </c>
      <c r="O399" s="7">
        <f t="shared" si="58"/>
        <v>39.061025641025644</v>
      </c>
      <c r="P399" s="7">
        <f t="shared" si="59"/>
        <v>40.963653846153854</v>
      </c>
      <c r="R399" s="7"/>
      <c r="S399" s="7"/>
      <c r="T399" s="7"/>
      <c r="U399" s="7"/>
      <c r="V399" s="7"/>
    </row>
    <row r="400" spans="1:22" x14ac:dyDescent="0.35">
      <c r="A400" s="5">
        <f t="shared" si="53"/>
        <v>43686</v>
      </c>
      <c r="B400" s="5"/>
      <c r="C400" s="7">
        <f>AVERAGE('HAVER - UK Gas'!K687:V687)</f>
        <v>50.006666666666668</v>
      </c>
      <c r="D400" s="7">
        <f t="shared" si="54"/>
        <v>43.834461538461547</v>
      </c>
      <c r="E400" s="5"/>
      <c r="F400" s="7">
        <f>AVERAGE('HAVER - UK Gas'!K687:P687)</f>
        <v>45.518333333333338</v>
      </c>
      <c r="H400" s="7">
        <f>AVERAGE('HAVER - UK Gas'!D687:I687)</f>
        <v>47.313333333333333</v>
      </c>
      <c r="I400" s="7">
        <f>AVERAGE('HAVER - UK Gas'!D687:F687)</f>
        <v>40.03</v>
      </c>
      <c r="J400" s="7">
        <f>AVERAGE('HAVER - UK Gas'!D687:O687)</f>
        <v>46.792499999999997</v>
      </c>
      <c r="L400" s="7">
        <f t="shared" si="56"/>
        <v>38.572205128205127</v>
      </c>
      <c r="N400" s="7">
        <f t="shared" si="57"/>
        <v>40.75879487179489</v>
      </c>
      <c r="O400" s="7">
        <f t="shared" si="58"/>
        <v>39.061025641025644</v>
      </c>
      <c r="P400" s="7">
        <f t="shared" si="59"/>
        <v>40.963653846153854</v>
      </c>
      <c r="R400" s="7"/>
      <c r="S400" s="7"/>
      <c r="T400" s="7"/>
      <c r="U400" s="7"/>
      <c r="V400" s="7"/>
    </row>
    <row r="401" spans="1:22" x14ac:dyDescent="0.35">
      <c r="A401" s="5">
        <f t="shared" si="53"/>
        <v>43689</v>
      </c>
      <c r="B401" s="5"/>
      <c r="C401" s="7">
        <f>AVERAGE('HAVER - UK Gas'!K688:V688)</f>
        <v>49.755833333333335</v>
      </c>
      <c r="D401" s="7">
        <f t="shared" si="54"/>
        <v>43.834461538461547</v>
      </c>
      <c r="E401" s="5"/>
      <c r="F401" s="7">
        <f>AVERAGE('HAVER - UK Gas'!K688:P688)</f>
        <v>45.218333333333334</v>
      </c>
      <c r="H401" s="7">
        <f>AVERAGE('HAVER - UK Gas'!D688:I688)</f>
        <v>46.058333333333337</v>
      </c>
      <c r="I401" s="7">
        <f>AVERAGE('HAVER - UK Gas'!D688:F688)</f>
        <v>38.449999999999996</v>
      </c>
      <c r="J401" s="7">
        <f>AVERAGE('HAVER - UK Gas'!D688:O688)</f>
        <v>45.975000000000001</v>
      </c>
      <c r="L401" s="7">
        <f t="shared" si="56"/>
        <v>38.572205128205127</v>
      </c>
      <c r="N401" s="7">
        <f t="shared" si="57"/>
        <v>40.75879487179489</v>
      </c>
      <c r="O401" s="7">
        <f t="shared" si="58"/>
        <v>39.061025641025644</v>
      </c>
      <c r="P401" s="7">
        <f t="shared" si="59"/>
        <v>40.963653846153854</v>
      </c>
      <c r="R401" s="7"/>
      <c r="S401" s="7"/>
      <c r="T401" s="7"/>
      <c r="U401" s="7"/>
      <c r="V401" s="7"/>
    </row>
    <row r="402" spans="1:22" x14ac:dyDescent="0.35">
      <c r="A402" s="5">
        <f t="shared" si="53"/>
        <v>43690</v>
      </c>
      <c r="B402" s="5"/>
      <c r="C402" s="7">
        <f>AVERAGE('HAVER - UK Gas'!K689:V689)</f>
        <v>50.376666666666672</v>
      </c>
      <c r="D402" s="7">
        <f t="shared" si="54"/>
        <v>43.834461538461547</v>
      </c>
      <c r="E402" s="5"/>
      <c r="F402" s="7">
        <f>AVERAGE('HAVER - UK Gas'!K689:P689)</f>
        <v>45.833333333333336</v>
      </c>
      <c r="H402" s="7">
        <f>AVERAGE('HAVER - UK Gas'!D689:I689)</f>
        <v>46.931666666666665</v>
      </c>
      <c r="I402" s="7">
        <f>AVERAGE('HAVER - UK Gas'!D689:F689)</f>
        <v>39.54666666666666</v>
      </c>
      <c r="J402" s="7">
        <f>AVERAGE('HAVER - UK Gas'!D689:O689)</f>
        <v>46.700833333333328</v>
      </c>
      <c r="L402" s="7">
        <f t="shared" si="56"/>
        <v>38.572205128205127</v>
      </c>
      <c r="N402" s="7">
        <f t="shared" si="57"/>
        <v>40.75879487179489</v>
      </c>
      <c r="O402" s="7">
        <f t="shared" si="58"/>
        <v>39.061025641025644</v>
      </c>
      <c r="P402" s="7">
        <f t="shared" si="59"/>
        <v>40.963653846153854</v>
      </c>
      <c r="R402" s="7"/>
      <c r="S402" s="7"/>
      <c r="T402" s="7"/>
      <c r="U402" s="7"/>
      <c r="V402" s="7"/>
    </row>
    <row r="403" spans="1:22" x14ac:dyDescent="0.35">
      <c r="A403" s="5">
        <f t="shared" si="53"/>
        <v>43691</v>
      </c>
      <c r="B403" s="5"/>
      <c r="C403" s="7">
        <f>AVERAGE('HAVER - UK Gas'!K690:V690)</f>
        <v>49.916666666666664</v>
      </c>
      <c r="D403" s="7">
        <f t="shared" si="54"/>
        <v>43.834461538461547</v>
      </c>
      <c r="E403" s="5"/>
      <c r="F403" s="7">
        <f>AVERAGE('HAVER - UK Gas'!K690:P690)</f>
        <v>45.344999999999999</v>
      </c>
      <c r="H403" s="7">
        <f>AVERAGE('HAVER - UK Gas'!D690:I690)</f>
        <v>45.914999999999999</v>
      </c>
      <c r="I403" s="7">
        <f>AVERAGE('HAVER - UK Gas'!D690:F690)</f>
        <v>38.073333333333331</v>
      </c>
      <c r="J403" s="7">
        <f>AVERAGE('HAVER - UK Gas'!D690:O690)</f>
        <v>45.952499999999993</v>
      </c>
      <c r="L403" s="7">
        <f t="shared" si="56"/>
        <v>38.572205128205127</v>
      </c>
      <c r="N403" s="7">
        <f t="shared" si="57"/>
        <v>40.75879487179489</v>
      </c>
      <c r="O403" s="7">
        <f t="shared" si="58"/>
        <v>39.061025641025644</v>
      </c>
      <c r="P403" s="7">
        <f t="shared" si="59"/>
        <v>40.963653846153854</v>
      </c>
      <c r="R403" s="7"/>
      <c r="S403" s="7"/>
      <c r="T403" s="7"/>
      <c r="U403" s="7"/>
      <c r="V403" s="7"/>
    </row>
    <row r="404" spans="1:22" x14ac:dyDescent="0.35">
      <c r="A404" s="5">
        <f t="shared" si="53"/>
        <v>43692</v>
      </c>
      <c r="B404" s="5"/>
      <c r="C404" s="7">
        <f>AVERAGE('HAVER - UK Gas'!K691:V691)</f>
        <v>49.165833333333325</v>
      </c>
      <c r="D404" s="7">
        <f t="shared" si="54"/>
        <v>43.834461538461547</v>
      </c>
      <c r="E404" s="5"/>
      <c r="F404" s="7">
        <f>AVERAGE('HAVER - UK Gas'!K691:P691)</f>
        <v>44.68333333333333</v>
      </c>
      <c r="H404" s="7">
        <f>AVERAGE('HAVER - UK Gas'!D691:I691)</f>
        <v>45.120000000000005</v>
      </c>
      <c r="I404" s="7">
        <f>AVERAGE('HAVER - UK Gas'!D691:F691)</f>
        <v>37.293333333333329</v>
      </c>
      <c r="J404" s="7">
        <f>AVERAGE('HAVER - UK Gas'!D691:O691)</f>
        <v>45.215000000000003</v>
      </c>
      <c r="L404" s="7">
        <f t="shared" si="56"/>
        <v>38.572205128205127</v>
      </c>
      <c r="N404" s="7">
        <f t="shared" si="57"/>
        <v>40.75879487179489</v>
      </c>
      <c r="O404" s="7">
        <f t="shared" si="58"/>
        <v>39.061025641025644</v>
      </c>
      <c r="P404" s="7">
        <f t="shared" si="59"/>
        <v>40.963653846153854</v>
      </c>
      <c r="R404" s="7"/>
      <c r="S404" s="7"/>
      <c r="T404" s="7"/>
      <c r="U404" s="7"/>
      <c r="V404" s="7"/>
    </row>
    <row r="405" spans="1:22" x14ac:dyDescent="0.35">
      <c r="A405" s="5">
        <f t="shared" si="53"/>
        <v>43693</v>
      </c>
      <c r="B405" s="5"/>
      <c r="C405" s="7">
        <f>AVERAGE('HAVER - UK Gas'!K692:V692)</f>
        <v>48.993333333333339</v>
      </c>
      <c r="D405" s="7">
        <f t="shared" si="54"/>
        <v>43.834461538461547</v>
      </c>
      <c r="E405" s="5"/>
      <c r="F405" s="7">
        <f>AVERAGE('HAVER - UK Gas'!K692:P692)</f>
        <v>44.408333333333339</v>
      </c>
      <c r="H405" s="7">
        <f>AVERAGE('HAVER - UK Gas'!D692:I692)</f>
        <v>44.831666666666671</v>
      </c>
      <c r="I405" s="7">
        <f>AVERAGE('HAVER - UK Gas'!D692:F692)</f>
        <v>36.716666666666669</v>
      </c>
      <c r="J405" s="7">
        <f>AVERAGE('HAVER - UK Gas'!D692:O692)</f>
        <v>44.949999999999996</v>
      </c>
      <c r="L405" s="7">
        <f t="shared" si="56"/>
        <v>38.572205128205127</v>
      </c>
      <c r="N405" s="7">
        <f t="shared" si="57"/>
        <v>40.75879487179489</v>
      </c>
      <c r="O405" s="7">
        <f t="shared" si="58"/>
        <v>39.061025641025644</v>
      </c>
      <c r="P405" s="7">
        <f t="shared" si="59"/>
        <v>40.963653846153854</v>
      </c>
      <c r="R405" s="7"/>
      <c r="S405" s="7"/>
      <c r="T405" s="7"/>
      <c r="U405" s="7"/>
      <c r="V405" s="7"/>
    </row>
    <row r="406" spans="1:22" x14ac:dyDescent="0.35">
      <c r="A406" s="5">
        <f t="shared" si="53"/>
        <v>43696</v>
      </c>
      <c r="B406" s="5"/>
      <c r="C406" s="7">
        <f>AVERAGE('HAVER - UK Gas'!K693:V693)</f>
        <v>48.488333333333323</v>
      </c>
      <c r="D406" s="7">
        <f t="shared" si="54"/>
        <v>43.834461538461547</v>
      </c>
      <c r="E406" s="5"/>
      <c r="F406" s="7">
        <f>AVERAGE('HAVER - UK Gas'!K693:P693)</f>
        <v>43.784999999999997</v>
      </c>
      <c r="H406" s="7">
        <f>AVERAGE('HAVER - UK Gas'!D693:I693)</f>
        <v>43.94</v>
      </c>
      <c r="I406" s="7">
        <f>AVERAGE('HAVER - UK Gas'!D693:F693)</f>
        <v>35.726666666666667</v>
      </c>
      <c r="J406" s="7">
        <f>AVERAGE('HAVER - UK Gas'!D693:O693)</f>
        <v>44.198333333333331</v>
      </c>
      <c r="L406" s="7">
        <f t="shared" si="56"/>
        <v>38.572205128205127</v>
      </c>
      <c r="N406" s="7">
        <f t="shared" si="57"/>
        <v>40.75879487179489</v>
      </c>
      <c r="O406" s="7">
        <f t="shared" si="58"/>
        <v>39.061025641025644</v>
      </c>
      <c r="P406" s="7">
        <f t="shared" si="59"/>
        <v>40.963653846153854</v>
      </c>
      <c r="R406" s="7"/>
      <c r="S406" s="7"/>
      <c r="T406" s="7"/>
      <c r="U406" s="7"/>
      <c r="V406" s="7"/>
    </row>
    <row r="407" spans="1:22" x14ac:dyDescent="0.35">
      <c r="A407" s="5">
        <f t="shared" si="53"/>
        <v>43697</v>
      </c>
      <c r="B407" s="5"/>
      <c r="C407" s="7">
        <f>AVERAGE('HAVER - UK Gas'!K694:V694)</f>
        <v>48.719166666666666</v>
      </c>
      <c r="D407" s="7">
        <f t="shared" si="54"/>
        <v>43.834461538461547</v>
      </c>
      <c r="E407" s="5"/>
      <c r="F407" s="7">
        <f>AVERAGE('HAVER - UK Gas'!K694:P694)</f>
        <v>43.991666666666667</v>
      </c>
      <c r="H407" s="7">
        <f>AVERAGE('HAVER - UK Gas'!D694:I694)</f>
        <v>44.311666666666667</v>
      </c>
      <c r="I407" s="7">
        <f>AVERAGE('HAVER - UK Gas'!D694:F694)</f>
        <v>36.273333333333333</v>
      </c>
      <c r="J407" s="7">
        <f>AVERAGE('HAVER - UK Gas'!D694:O694)</f>
        <v>44.504999999999995</v>
      </c>
      <c r="L407" s="7">
        <f t="shared" si="56"/>
        <v>38.572205128205127</v>
      </c>
      <c r="N407" s="7">
        <f t="shared" si="57"/>
        <v>40.75879487179489</v>
      </c>
      <c r="O407" s="7">
        <f t="shared" si="58"/>
        <v>39.061025641025644</v>
      </c>
      <c r="P407" s="7">
        <f t="shared" si="59"/>
        <v>40.963653846153854</v>
      </c>
      <c r="R407" s="7"/>
      <c r="S407" s="7"/>
      <c r="T407" s="7"/>
      <c r="U407" s="7"/>
      <c r="V407" s="7"/>
    </row>
    <row r="408" spans="1:22" x14ac:dyDescent="0.35">
      <c r="A408" s="5">
        <f t="shared" si="53"/>
        <v>43698</v>
      </c>
      <c r="B408" s="5"/>
      <c r="C408" s="7">
        <f>AVERAGE('HAVER - UK Gas'!K695:V695)</f>
        <v>48.899166666666666</v>
      </c>
      <c r="D408" s="7">
        <f t="shared" si="54"/>
        <v>43.834461538461547</v>
      </c>
      <c r="E408" s="5"/>
      <c r="F408" s="7">
        <f>AVERAGE('HAVER - UK Gas'!K695:P695)</f>
        <v>44.286666666666662</v>
      </c>
      <c r="H408" s="7">
        <f>AVERAGE('HAVER - UK Gas'!D695:I695)</f>
        <v>44.50333333333333</v>
      </c>
      <c r="I408" s="7">
        <f>AVERAGE('HAVER - UK Gas'!D695:F695)</f>
        <v>36.56</v>
      </c>
      <c r="J408" s="7">
        <f>AVERAGE('HAVER - UK Gas'!D695:O695)</f>
        <v>44.705833333333338</v>
      </c>
      <c r="L408" s="7">
        <f t="shared" si="56"/>
        <v>38.572205128205127</v>
      </c>
      <c r="N408" s="7">
        <f t="shared" si="57"/>
        <v>40.75879487179489</v>
      </c>
      <c r="O408" s="7">
        <f t="shared" si="58"/>
        <v>39.061025641025644</v>
      </c>
      <c r="P408" s="7">
        <f t="shared" si="59"/>
        <v>40.963653846153854</v>
      </c>
      <c r="R408" s="7"/>
      <c r="S408" s="7"/>
      <c r="T408" s="7"/>
      <c r="U408" s="7"/>
      <c r="V408" s="7"/>
    </row>
    <row r="409" spans="1:22" x14ac:dyDescent="0.35">
      <c r="A409" s="5">
        <f t="shared" si="53"/>
        <v>43699</v>
      </c>
      <c r="B409" s="5"/>
      <c r="C409" s="7">
        <f>AVERAGE('HAVER - UK Gas'!K696:V696)</f>
        <v>48.218333333333334</v>
      </c>
      <c r="D409" s="7">
        <f t="shared" si="54"/>
        <v>43.834461538461547</v>
      </c>
      <c r="E409" s="5"/>
      <c r="F409" s="7">
        <f>AVERAGE('HAVER - UK Gas'!K696:P696)</f>
        <v>43.56</v>
      </c>
      <c r="H409" s="7">
        <f>AVERAGE('HAVER - UK Gas'!D696:I696)</f>
        <v>43.608333333333327</v>
      </c>
      <c r="I409" s="7">
        <f>AVERAGE('HAVER - UK Gas'!D696:F696)</f>
        <v>35.546666666666667</v>
      </c>
      <c r="J409" s="7">
        <f>AVERAGE('HAVER - UK Gas'!D696:O696)</f>
        <v>43.906666666666666</v>
      </c>
      <c r="L409" s="7">
        <f t="shared" si="56"/>
        <v>38.572205128205127</v>
      </c>
      <c r="N409" s="7">
        <f t="shared" si="57"/>
        <v>40.75879487179489</v>
      </c>
      <c r="O409" s="7">
        <f t="shared" si="58"/>
        <v>39.061025641025644</v>
      </c>
      <c r="P409" s="7">
        <f t="shared" si="59"/>
        <v>40.963653846153854</v>
      </c>
      <c r="R409" s="7"/>
      <c r="S409" s="7"/>
      <c r="T409" s="7"/>
      <c r="U409" s="7"/>
      <c r="V409" s="7"/>
    </row>
    <row r="410" spans="1:22" x14ac:dyDescent="0.35">
      <c r="A410" s="5">
        <f t="shared" si="53"/>
        <v>43700</v>
      </c>
      <c r="B410" s="5"/>
      <c r="C410" s="7">
        <f>AVERAGE('HAVER - UK Gas'!K697:V697)</f>
        <v>47.766666666666673</v>
      </c>
      <c r="D410" s="7">
        <f t="shared" si="54"/>
        <v>43.834461538461547</v>
      </c>
      <c r="E410" s="5"/>
      <c r="F410" s="7">
        <f>AVERAGE('HAVER - UK Gas'!K697:P697)</f>
        <v>43.068333333333335</v>
      </c>
      <c r="H410" s="7">
        <f>AVERAGE('HAVER - UK Gas'!D697:I697)</f>
        <v>43.136666666666663</v>
      </c>
      <c r="I410" s="7">
        <f>AVERAGE('HAVER - UK Gas'!D697:F697)</f>
        <v>34.979999999999997</v>
      </c>
      <c r="J410" s="7">
        <f>AVERAGE('HAVER - UK Gas'!D697:O697)</f>
        <v>43.444166666666668</v>
      </c>
      <c r="L410" s="7">
        <f t="shared" si="56"/>
        <v>38.572205128205127</v>
      </c>
      <c r="N410" s="7">
        <f t="shared" si="57"/>
        <v>40.75879487179489</v>
      </c>
      <c r="O410" s="7">
        <f t="shared" si="58"/>
        <v>39.061025641025644</v>
      </c>
      <c r="P410" s="7">
        <f t="shared" si="59"/>
        <v>40.963653846153854</v>
      </c>
      <c r="R410" s="7"/>
      <c r="S410" s="7"/>
      <c r="T410" s="7"/>
      <c r="U410" s="7"/>
      <c r="V410" s="7"/>
    </row>
    <row r="411" spans="1:22" x14ac:dyDescent="0.35">
      <c r="A411" s="5">
        <f t="shared" si="53"/>
        <v>43703</v>
      </c>
      <c r="B411" s="5"/>
      <c r="C411" s="7">
        <f>AVERAGE('HAVER - UK Gas'!K698:V698)</f>
        <v>47.766666666666673</v>
      </c>
      <c r="D411" s="7">
        <f t="shared" si="54"/>
        <v>43.834461538461547</v>
      </c>
      <c r="E411" s="5"/>
      <c r="F411" s="7">
        <f>AVERAGE('HAVER - UK Gas'!K698:P698)</f>
        <v>43.068333333333335</v>
      </c>
      <c r="H411" s="7">
        <f>AVERAGE('HAVER - UK Gas'!D698:I698)</f>
        <v>43.136666666666663</v>
      </c>
      <c r="I411" s="7">
        <f>AVERAGE('HAVER - UK Gas'!D698:F698)</f>
        <v>34.979999999999997</v>
      </c>
      <c r="J411" s="7">
        <f>AVERAGE('HAVER - UK Gas'!D698:O698)</f>
        <v>43.444166666666668</v>
      </c>
      <c r="L411" s="7">
        <f t="shared" si="56"/>
        <v>38.572205128205127</v>
      </c>
      <c r="N411" s="7">
        <f t="shared" si="57"/>
        <v>40.75879487179489</v>
      </c>
      <c r="O411" s="7">
        <f t="shared" si="58"/>
        <v>39.061025641025644</v>
      </c>
      <c r="P411" s="7">
        <f t="shared" si="59"/>
        <v>40.963653846153854</v>
      </c>
      <c r="R411" s="7"/>
      <c r="S411" s="7"/>
      <c r="T411" s="7"/>
      <c r="U411" s="7"/>
      <c r="V411" s="7"/>
    </row>
    <row r="412" spans="1:22" x14ac:dyDescent="0.35">
      <c r="A412" s="5">
        <f t="shared" si="53"/>
        <v>43704</v>
      </c>
      <c r="B412" s="5"/>
      <c r="C412" s="7">
        <f>AVERAGE('HAVER - UK Gas'!K699:V699)</f>
        <v>47.021666666666668</v>
      </c>
      <c r="D412" s="7">
        <f t="shared" si="54"/>
        <v>43.834461538461547</v>
      </c>
      <c r="E412" s="5"/>
      <c r="F412" s="7">
        <f>AVERAGE('HAVER - UK Gas'!K699:P699)</f>
        <v>42.278333333333336</v>
      </c>
      <c r="H412" s="7">
        <f>AVERAGE('HAVER - UK Gas'!D699:I699)</f>
        <v>42.034999999999997</v>
      </c>
      <c r="I412" s="7">
        <f>AVERAGE('HAVER - UK Gas'!D699:F699)</f>
        <v>33.619999999999997</v>
      </c>
      <c r="J412" s="7">
        <f>AVERAGE('HAVER - UK Gas'!D699:O699)</f>
        <v>42.513333333333328</v>
      </c>
      <c r="L412" s="7">
        <f t="shared" si="56"/>
        <v>38.572205128205127</v>
      </c>
      <c r="N412" s="7">
        <f t="shared" si="57"/>
        <v>40.75879487179489</v>
      </c>
      <c r="O412" s="7">
        <f t="shared" si="58"/>
        <v>39.061025641025644</v>
      </c>
      <c r="P412" s="7">
        <f t="shared" si="59"/>
        <v>40.963653846153854</v>
      </c>
      <c r="R412" s="7"/>
      <c r="S412" s="7"/>
      <c r="T412" s="7"/>
      <c r="U412" s="7"/>
      <c r="V412" s="7"/>
    </row>
    <row r="413" spans="1:22" x14ac:dyDescent="0.35">
      <c r="A413" s="5">
        <f t="shared" si="53"/>
        <v>43705</v>
      </c>
      <c r="B413" s="5"/>
      <c r="C413" s="7">
        <f>AVERAGE('HAVER - UK Gas'!K700:V700)</f>
        <v>47.23</v>
      </c>
      <c r="D413" s="7">
        <f t="shared" si="54"/>
        <v>43.834461538461547</v>
      </c>
      <c r="E413" s="5"/>
      <c r="F413" s="7">
        <f>AVERAGE('HAVER - UK Gas'!K700:P700)</f>
        <v>42.423333333333339</v>
      </c>
      <c r="H413" s="7">
        <f>AVERAGE('HAVER - UK Gas'!D700:I700)</f>
        <v>42.301666666666669</v>
      </c>
      <c r="I413" s="7">
        <f>AVERAGE('HAVER - UK Gas'!D700:F700)</f>
        <v>33.946666666666665</v>
      </c>
      <c r="J413" s="7">
        <f>AVERAGE('HAVER - UK Gas'!D700:O700)</f>
        <v>42.69</v>
      </c>
      <c r="L413" s="7">
        <f t="shared" si="56"/>
        <v>38.572205128205127</v>
      </c>
      <c r="N413" s="7">
        <f t="shared" si="57"/>
        <v>40.75879487179489</v>
      </c>
      <c r="O413" s="7">
        <f t="shared" si="58"/>
        <v>39.061025641025644</v>
      </c>
      <c r="P413" s="7">
        <f t="shared" si="59"/>
        <v>40.963653846153854</v>
      </c>
      <c r="R413" s="7"/>
      <c r="S413" s="7"/>
      <c r="T413" s="7"/>
      <c r="U413" s="7"/>
      <c r="V413" s="7"/>
    </row>
    <row r="414" spans="1:22" x14ac:dyDescent="0.35">
      <c r="A414" s="5">
        <f t="shared" si="53"/>
        <v>43706</v>
      </c>
      <c r="B414" s="5"/>
      <c r="C414" s="7">
        <f>AVERAGE('HAVER - UK Gas'!K701:V701)</f>
        <v>47.510833333333331</v>
      </c>
      <c r="D414" s="7">
        <f t="shared" si="54"/>
        <v>43.834461538461547</v>
      </c>
      <c r="E414" s="5"/>
      <c r="F414" s="7">
        <f>AVERAGE('HAVER - UK Gas'!K701:P701)</f>
        <v>42.805</v>
      </c>
      <c r="H414" s="7">
        <f>AVERAGE('HAVER - UK Gas'!D701:I701)</f>
        <v>43.49</v>
      </c>
      <c r="I414" s="7">
        <f>AVERAGE('HAVER - UK Gas'!D701:F701)</f>
        <v>35.723333333333336</v>
      </c>
      <c r="J414" s="7">
        <f>AVERAGE('HAVER - UK Gas'!D701:O701)</f>
        <v>43.504166666666663</v>
      </c>
      <c r="L414" s="7">
        <f t="shared" si="56"/>
        <v>38.572205128205127</v>
      </c>
      <c r="N414" s="7">
        <f t="shared" si="57"/>
        <v>40.75879487179489</v>
      </c>
      <c r="O414" s="7">
        <f t="shared" si="58"/>
        <v>39.061025641025644</v>
      </c>
      <c r="P414" s="7">
        <f t="shared" si="59"/>
        <v>40.963653846153854</v>
      </c>
      <c r="R414" s="7"/>
      <c r="S414" s="7"/>
      <c r="T414" s="7"/>
      <c r="U414" s="7"/>
      <c r="V414" s="7"/>
    </row>
    <row r="415" spans="1:22" x14ac:dyDescent="0.35">
      <c r="A415" s="5">
        <f t="shared" si="53"/>
        <v>43707</v>
      </c>
      <c r="B415" s="5"/>
      <c r="C415" s="7">
        <f>AVERAGE('HAVER - UK Gas'!K702:V702)</f>
        <v>47.452499999999993</v>
      </c>
      <c r="D415" s="7">
        <f t="shared" si="54"/>
        <v>43.834461538461547</v>
      </c>
      <c r="E415" s="5"/>
      <c r="F415" s="7">
        <f>AVERAGE('HAVER - UK Gas'!K702:P702)</f>
        <v>42.74</v>
      </c>
      <c r="H415" s="7">
        <f>AVERAGE('HAVER - UK Gas'!D702:I702)</f>
        <v>46.37166666666667</v>
      </c>
      <c r="I415" s="7">
        <f>AVERAGE('HAVER - UK Gas'!D702:F702)</f>
        <v>41.716666666666661</v>
      </c>
      <c r="J415" s="7">
        <f>AVERAGE('HAVER - UK Gas'!D702:O702)</f>
        <v>44.51</v>
      </c>
      <c r="L415" s="7">
        <f t="shared" si="56"/>
        <v>38.572205128205127</v>
      </c>
      <c r="N415" s="7">
        <f t="shared" si="57"/>
        <v>40.75879487179489</v>
      </c>
      <c r="O415" s="7">
        <f t="shared" si="58"/>
        <v>39.061025641025644</v>
      </c>
      <c r="P415" s="7">
        <f t="shared" si="59"/>
        <v>40.963653846153854</v>
      </c>
      <c r="R415" s="7"/>
      <c r="S415" s="7"/>
      <c r="T415" s="7"/>
      <c r="U415" s="7"/>
      <c r="V415" s="7"/>
    </row>
    <row r="416" spans="1:22" x14ac:dyDescent="0.35">
      <c r="A416" s="5">
        <f t="shared" si="53"/>
        <v>43710</v>
      </c>
      <c r="B416" s="5"/>
      <c r="C416" s="7">
        <f>AVERAGE('HAVER - UK Gas'!J703:U703)</f>
        <v>46.563333333333333</v>
      </c>
      <c r="D416" s="7">
        <f t="shared" si="54"/>
        <v>43.834461538461547</v>
      </c>
      <c r="E416" s="5"/>
      <c r="F416" s="7">
        <f>AVERAGE('HAVER - UK Gas'!J703:O703)</f>
        <v>41.77</v>
      </c>
      <c r="H416" s="7">
        <f>AVERAGE('HAVER - UK Gas'!D703:I703)</f>
        <v>44.835000000000001</v>
      </c>
      <c r="I416" s="7">
        <f>AVERAGE('HAVER - UK Gas'!D703:F703)</f>
        <v>39.906666666666666</v>
      </c>
      <c r="J416" s="7">
        <f>AVERAGE('HAVER - UK Gas'!D703:O703)</f>
        <v>43.302500000000009</v>
      </c>
      <c r="L416" s="7">
        <f t="shared" si="56"/>
        <v>38.572205128205127</v>
      </c>
      <c r="N416" s="7">
        <f t="shared" si="57"/>
        <v>40.75879487179489</v>
      </c>
      <c r="O416" s="7">
        <f t="shared" si="58"/>
        <v>39.061025641025644</v>
      </c>
      <c r="P416" s="7">
        <f t="shared" si="59"/>
        <v>40.963653846153854</v>
      </c>
      <c r="R416" s="7"/>
      <c r="S416" s="7"/>
      <c r="T416" s="7"/>
      <c r="U416" s="7"/>
      <c r="V416" s="7"/>
    </row>
    <row r="417" spans="1:22" x14ac:dyDescent="0.35">
      <c r="A417" s="5">
        <f t="shared" si="53"/>
        <v>43711</v>
      </c>
      <c r="B417" s="5"/>
      <c r="C417" s="7">
        <f>AVERAGE('HAVER - UK Gas'!J704:U704)</f>
        <v>46.764166666666661</v>
      </c>
      <c r="D417" s="7">
        <f t="shared" si="54"/>
        <v>43.834461538461547</v>
      </c>
      <c r="E417" s="5"/>
      <c r="F417" s="7">
        <f>AVERAGE('HAVER - UK Gas'!J704:O704)</f>
        <v>41.89</v>
      </c>
      <c r="H417" s="7">
        <f>AVERAGE('HAVER - UK Gas'!D704:I704)</f>
        <v>45.02</v>
      </c>
      <c r="I417" s="7">
        <f>AVERAGE('HAVER - UK Gas'!D704:F704)</f>
        <v>40.370000000000005</v>
      </c>
      <c r="J417" s="7">
        <f>AVERAGE('HAVER - UK Gas'!D704:O704)</f>
        <v>43.455000000000005</v>
      </c>
      <c r="L417" s="7">
        <f t="shared" si="56"/>
        <v>38.572205128205127</v>
      </c>
      <c r="N417" s="7">
        <f t="shared" si="57"/>
        <v>40.75879487179489</v>
      </c>
      <c r="O417" s="7">
        <f t="shared" si="58"/>
        <v>39.061025641025644</v>
      </c>
      <c r="P417" s="7">
        <f t="shared" si="59"/>
        <v>40.963653846153854</v>
      </c>
      <c r="R417" s="7"/>
      <c r="S417" s="7"/>
      <c r="T417" s="7"/>
      <c r="U417" s="7"/>
      <c r="V417" s="7"/>
    </row>
    <row r="418" spans="1:22" x14ac:dyDescent="0.35">
      <c r="A418" s="5">
        <f t="shared" si="53"/>
        <v>43712</v>
      </c>
      <c r="B418" s="5"/>
      <c r="C418" s="7">
        <f>AVERAGE('HAVER - UK Gas'!J705:U705)</f>
        <v>46.619166666666665</v>
      </c>
      <c r="D418" s="7">
        <f t="shared" si="54"/>
        <v>43.834461538461547</v>
      </c>
      <c r="E418" s="5"/>
      <c r="F418" s="7">
        <f>AVERAGE('HAVER - UK Gas'!J705:O705)</f>
        <v>41.736666666666665</v>
      </c>
      <c r="H418" s="7">
        <f>AVERAGE('HAVER - UK Gas'!D705:I705)</f>
        <v>44.523333333333333</v>
      </c>
      <c r="I418" s="7">
        <f>AVERAGE('HAVER - UK Gas'!D705:F705)</f>
        <v>39.713333333333338</v>
      </c>
      <c r="J418" s="7">
        <f>AVERAGE('HAVER - UK Gas'!D705:O705)</f>
        <v>43.129999999999995</v>
      </c>
      <c r="L418" s="7">
        <f t="shared" si="56"/>
        <v>38.572205128205127</v>
      </c>
      <c r="N418" s="7">
        <f t="shared" si="57"/>
        <v>40.75879487179489</v>
      </c>
      <c r="O418" s="7">
        <f t="shared" si="58"/>
        <v>39.061025641025644</v>
      </c>
      <c r="P418" s="7">
        <f t="shared" si="59"/>
        <v>40.963653846153854</v>
      </c>
      <c r="R418" s="7"/>
      <c r="S418" s="7"/>
      <c r="T418" s="7"/>
      <c r="U418" s="7"/>
      <c r="V418" s="7"/>
    </row>
    <row r="419" spans="1:22" x14ac:dyDescent="0.35">
      <c r="A419" s="5">
        <f t="shared" si="53"/>
        <v>43713</v>
      </c>
      <c r="B419" s="5"/>
      <c r="C419" s="7">
        <f>AVERAGE('HAVER - UK Gas'!J706:U706)</f>
        <v>47.096666666666664</v>
      </c>
      <c r="D419" s="7">
        <f t="shared" si="54"/>
        <v>43.834461538461547</v>
      </c>
      <c r="E419" s="5"/>
      <c r="F419" s="7">
        <f>AVERAGE('HAVER - UK Gas'!J706:O706)</f>
        <v>42.19166666666667</v>
      </c>
      <c r="H419" s="7">
        <f>AVERAGE('HAVER - UK Gas'!D706:I706)</f>
        <v>44.881666666666668</v>
      </c>
      <c r="I419" s="7">
        <f>AVERAGE('HAVER - UK Gas'!D706:F706)</f>
        <v>40.146666666666668</v>
      </c>
      <c r="J419" s="7">
        <f>AVERAGE('HAVER - UK Gas'!D706:O706)</f>
        <v>43.536666666666669</v>
      </c>
      <c r="L419" s="7">
        <f t="shared" si="56"/>
        <v>38.572205128205127</v>
      </c>
      <c r="N419" s="7">
        <f t="shared" si="57"/>
        <v>40.75879487179489</v>
      </c>
      <c r="O419" s="7">
        <f t="shared" si="58"/>
        <v>39.061025641025644</v>
      </c>
      <c r="P419" s="7">
        <f t="shared" si="59"/>
        <v>40.963653846153854</v>
      </c>
      <c r="R419" s="7"/>
      <c r="S419" s="7"/>
      <c r="T419" s="7"/>
      <c r="U419" s="7"/>
      <c r="V419" s="7"/>
    </row>
    <row r="420" spans="1:22" x14ac:dyDescent="0.35">
      <c r="A420" s="5">
        <f t="shared" si="53"/>
        <v>43714</v>
      </c>
      <c r="B420" s="5"/>
      <c r="C420" s="7">
        <f>AVERAGE('HAVER - UK Gas'!J707:U707)</f>
        <v>47.352499999999999</v>
      </c>
      <c r="D420" s="7">
        <f t="shared" si="54"/>
        <v>43.834461538461547</v>
      </c>
      <c r="E420" s="5"/>
      <c r="F420" s="7">
        <f>AVERAGE('HAVER - UK Gas'!J707:O707)</f>
        <v>42.433333333333337</v>
      </c>
      <c r="H420" s="7">
        <f>AVERAGE('HAVER - UK Gas'!D707:I707)</f>
        <v>45.359999999999992</v>
      </c>
      <c r="I420" s="7">
        <f>AVERAGE('HAVER - UK Gas'!D707:F707)</f>
        <v>40.666666666666671</v>
      </c>
      <c r="J420" s="7">
        <f>AVERAGE('HAVER - UK Gas'!D707:O707)</f>
        <v>43.896666666666675</v>
      </c>
      <c r="L420" s="7">
        <f t="shared" si="56"/>
        <v>38.572205128205127</v>
      </c>
      <c r="N420" s="7">
        <f t="shared" si="57"/>
        <v>40.75879487179489</v>
      </c>
      <c r="O420" s="7">
        <f t="shared" si="58"/>
        <v>39.061025641025644</v>
      </c>
      <c r="P420" s="7">
        <f t="shared" si="59"/>
        <v>40.963653846153854</v>
      </c>
      <c r="R420" s="7"/>
      <c r="S420" s="7"/>
      <c r="T420" s="7"/>
      <c r="U420" s="7"/>
      <c r="V420" s="7"/>
    </row>
    <row r="421" spans="1:22" x14ac:dyDescent="0.35">
      <c r="A421" s="5">
        <f t="shared" si="53"/>
        <v>43717</v>
      </c>
      <c r="B421" s="5"/>
      <c r="C421" s="7">
        <f>AVERAGE('HAVER - UK Gas'!J708:U708)</f>
        <v>47.478333333333332</v>
      </c>
      <c r="D421" s="7">
        <f t="shared" si="54"/>
        <v>43.834461538461547</v>
      </c>
      <c r="E421" s="5"/>
      <c r="F421" s="7">
        <f>AVERAGE('HAVER - UK Gas'!J708:O708)</f>
        <v>42.564999999999998</v>
      </c>
      <c r="H421" s="7">
        <f>AVERAGE('HAVER - UK Gas'!D708:I708)</f>
        <v>45.211666666666666</v>
      </c>
      <c r="I421" s="7">
        <f>AVERAGE('HAVER - UK Gas'!D708:F708)</f>
        <v>40.363333333333337</v>
      </c>
      <c r="J421" s="7">
        <f>AVERAGE('HAVER - UK Gas'!D708:O708)</f>
        <v>43.888333333333321</v>
      </c>
      <c r="L421" s="7">
        <f t="shared" si="56"/>
        <v>38.572205128205127</v>
      </c>
      <c r="N421" s="7">
        <f t="shared" si="57"/>
        <v>40.75879487179489</v>
      </c>
      <c r="O421" s="7">
        <f t="shared" si="58"/>
        <v>39.061025641025644</v>
      </c>
      <c r="P421" s="7">
        <f t="shared" si="59"/>
        <v>40.963653846153854</v>
      </c>
      <c r="R421" s="7"/>
      <c r="S421" s="7"/>
      <c r="T421" s="7"/>
      <c r="U421" s="7"/>
      <c r="V421" s="7"/>
    </row>
    <row r="422" spans="1:22" x14ac:dyDescent="0.35">
      <c r="A422" s="5">
        <f t="shared" si="53"/>
        <v>43718</v>
      </c>
      <c r="B422" s="5"/>
      <c r="C422" s="7">
        <f>AVERAGE('HAVER - UK Gas'!J709:U709)</f>
        <v>50.414166666666667</v>
      </c>
      <c r="D422" s="7">
        <f t="shared" si="54"/>
        <v>43.834461538461547</v>
      </c>
      <c r="E422" s="5"/>
      <c r="F422" s="7">
        <f>AVERAGE('HAVER - UK Gas'!J709:O709)</f>
        <v>45.728333333333332</v>
      </c>
      <c r="H422" s="7">
        <f>AVERAGE('HAVER - UK Gas'!D709:I709)</f>
        <v>50.838333333333331</v>
      </c>
      <c r="I422" s="7">
        <f>AVERAGE('HAVER - UK Gas'!D709:F709)</f>
        <v>46.043333333333329</v>
      </c>
      <c r="J422" s="7">
        <f>AVERAGE('HAVER - UK Gas'!D709:O709)</f>
        <v>48.283333333333331</v>
      </c>
      <c r="L422" s="7">
        <f t="shared" si="56"/>
        <v>38.572205128205127</v>
      </c>
      <c r="N422" s="7">
        <f t="shared" si="57"/>
        <v>40.75879487179489</v>
      </c>
      <c r="O422" s="7">
        <f t="shared" si="58"/>
        <v>39.061025641025644</v>
      </c>
      <c r="P422" s="7">
        <f t="shared" si="59"/>
        <v>40.963653846153854</v>
      </c>
      <c r="R422" s="7"/>
      <c r="S422" s="7"/>
      <c r="T422" s="7"/>
      <c r="U422" s="7"/>
      <c r="V422" s="7"/>
    </row>
    <row r="423" spans="1:22" x14ac:dyDescent="0.35">
      <c r="A423" s="5">
        <f t="shared" si="53"/>
        <v>43719</v>
      </c>
      <c r="B423" s="5"/>
      <c r="C423" s="7">
        <f>AVERAGE('HAVER - UK Gas'!J710:U710)</f>
        <v>50.156666666666666</v>
      </c>
      <c r="D423" s="7">
        <f t="shared" si="54"/>
        <v>43.834461538461547</v>
      </c>
      <c r="E423" s="5"/>
      <c r="F423" s="7">
        <f>AVERAGE('HAVER - UK Gas'!J710:O710)</f>
        <v>45.664999999999992</v>
      </c>
      <c r="H423" s="7">
        <f>AVERAGE('HAVER - UK Gas'!D710:I710)</f>
        <v>50.25333333333333</v>
      </c>
      <c r="I423" s="7">
        <f>AVERAGE('HAVER - UK Gas'!D710:F710)</f>
        <v>45.883333333333326</v>
      </c>
      <c r="J423" s="7">
        <f>AVERAGE('HAVER - UK Gas'!D710:O710)</f>
        <v>47.959166666666668</v>
      </c>
      <c r="L423" s="7">
        <f t="shared" si="56"/>
        <v>38.572205128205127</v>
      </c>
      <c r="N423" s="7">
        <f t="shared" si="57"/>
        <v>40.75879487179489</v>
      </c>
      <c r="O423" s="7">
        <f t="shared" si="58"/>
        <v>39.061025641025644</v>
      </c>
      <c r="P423" s="7">
        <f t="shared" si="59"/>
        <v>40.963653846153854</v>
      </c>
      <c r="R423" s="7"/>
      <c r="S423" s="7"/>
      <c r="T423" s="7"/>
      <c r="U423" s="7"/>
      <c r="V423" s="7"/>
    </row>
    <row r="424" spans="1:22" x14ac:dyDescent="0.35">
      <c r="A424" s="5">
        <f t="shared" si="53"/>
        <v>43720</v>
      </c>
      <c r="B424" s="5"/>
      <c r="C424" s="7">
        <f>AVERAGE('HAVER - UK Gas'!J711:U711)</f>
        <v>49.297499999999992</v>
      </c>
      <c r="D424" s="7">
        <f t="shared" si="54"/>
        <v>43.834461538461547</v>
      </c>
      <c r="E424" s="5"/>
      <c r="F424" s="7">
        <f>AVERAGE('HAVER - UK Gas'!J711:O711)</f>
        <v>44.965000000000003</v>
      </c>
      <c r="H424" s="7">
        <f>AVERAGE('HAVER - UK Gas'!D711:I711)</f>
        <v>50.123333333333335</v>
      </c>
      <c r="I424" s="7">
        <f>AVERAGE('HAVER - UK Gas'!D711:F711)</f>
        <v>45.73</v>
      </c>
      <c r="J424" s="7">
        <f>AVERAGE('HAVER - UK Gas'!D711:O711)</f>
        <v>47.544166666666662</v>
      </c>
      <c r="L424" s="7">
        <f t="shared" si="56"/>
        <v>38.572205128205127</v>
      </c>
      <c r="N424" s="7">
        <f t="shared" si="57"/>
        <v>40.75879487179489</v>
      </c>
      <c r="O424" s="7">
        <f t="shared" si="58"/>
        <v>39.061025641025644</v>
      </c>
      <c r="P424" s="7">
        <f t="shared" si="59"/>
        <v>40.963653846153854</v>
      </c>
      <c r="R424" s="7"/>
      <c r="S424" s="7"/>
      <c r="T424" s="7"/>
      <c r="U424" s="7"/>
      <c r="V424" s="7"/>
    </row>
    <row r="425" spans="1:22" x14ac:dyDescent="0.35">
      <c r="A425" s="5">
        <f t="shared" si="53"/>
        <v>43721</v>
      </c>
      <c r="B425" s="5"/>
      <c r="C425" s="7">
        <f>AVERAGE('HAVER - UK Gas'!J712:U712)</f>
        <v>48.830833333333338</v>
      </c>
      <c r="D425" s="7">
        <f t="shared" si="54"/>
        <v>43.834461538461547</v>
      </c>
      <c r="E425" s="5"/>
      <c r="F425" s="7">
        <f>AVERAGE('HAVER - UK Gas'!J712:O712)</f>
        <v>44.533333333333331</v>
      </c>
      <c r="H425" s="7">
        <f>AVERAGE('HAVER - UK Gas'!D712:I712)</f>
        <v>49.543333333333329</v>
      </c>
      <c r="I425" s="7">
        <f>AVERAGE('HAVER - UK Gas'!D712:F712)</f>
        <v>45.54</v>
      </c>
      <c r="J425" s="7">
        <f>AVERAGE('HAVER - UK Gas'!D712:O712)</f>
        <v>47.038333333333334</v>
      </c>
      <c r="L425" s="7">
        <f t="shared" si="56"/>
        <v>38.572205128205127</v>
      </c>
      <c r="N425" s="7">
        <f t="shared" si="57"/>
        <v>40.75879487179489</v>
      </c>
      <c r="O425" s="7">
        <f t="shared" si="58"/>
        <v>39.061025641025644</v>
      </c>
      <c r="P425" s="7">
        <f t="shared" si="59"/>
        <v>40.963653846153854</v>
      </c>
      <c r="R425" s="7"/>
      <c r="S425" s="7"/>
      <c r="T425" s="7"/>
      <c r="U425" s="7"/>
      <c r="V425" s="7"/>
    </row>
    <row r="426" spans="1:22" x14ac:dyDescent="0.35">
      <c r="A426" s="5">
        <f t="shared" si="53"/>
        <v>43724</v>
      </c>
      <c r="B426" s="5"/>
      <c r="C426" s="7">
        <f>AVERAGE('HAVER - UK Gas'!J713:U713)</f>
        <v>52.109999999999992</v>
      </c>
      <c r="D426" s="7">
        <f t="shared" ref="D426:D457" si="60">AVERAGE(C$394:C$497,C$499:C$502,C$504:C$525)</f>
        <v>43.834461538461547</v>
      </c>
      <c r="E426" s="5"/>
      <c r="F426" s="7">
        <f>AVERAGE('HAVER - UK Gas'!J713:O713)</f>
        <v>47.543333333333329</v>
      </c>
      <c r="H426" s="7">
        <f>AVERAGE('HAVER - UK Gas'!D713:I713)</f>
        <v>52.425000000000004</v>
      </c>
      <c r="I426" s="7">
        <f>AVERAGE('HAVER - UK Gas'!D713:F713)</f>
        <v>47.926666666666669</v>
      </c>
      <c r="J426" s="7">
        <f>AVERAGE('HAVER - UK Gas'!D713:O713)</f>
        <v>49.98416666666666</v>
      </c>
      <c r="L426" s="7">
        <f t="shared" si="56"/>
        <v>38.572205128205127</v>
      </c>
      <c r="N426" s="7">
        <f t="shared" si="57"/>
        <v>40.75879487179489</v>
      </c>
      <c r="O426" s="7">
        <f t="shared" si="58"/>
        <v>39.061025641025644</v>
      </c>
      <c r="P426" s="7">
        <f t="shared" si="59"/>
        <v>40.963653846153854</v>
      </c>
      <c r="R426" s="7"/>
      <c r="S426" s="7"/>
      <c r="T426" s="7"/>
      <c r="U426" s="7"/>
      <c r="V426" s="7"/>
    </row>
    <row r="427" spans="1:22" x14ac:dyDescent="0.35">
      <c r="A427" s="5">
        <f t="shared" si="53"/>
        <v>43725</v>
      </c>
      <c r="B427" s="5"/>
      <c r="C427" s="7">
        <f>AVERAGE('HAVER - UK Gas'!J714:U714)</f>
        <v>50.021666666666668</v>
      </c>
      <c r="D427" s="7">
        <f t="shared" si="60"/>
        <v>43.834461538461547</v>
      </c>
      <c r="E427" s="5"/>
      <c r="F427" s="7">
        <f>AVERAGE('HAVER - UK Gas'!J714:O714)</f>
        <v>45.481666666666676</v>
      </c>
      <c r="H427" s="7">
        <f>AVERAGE('HAVER - UK Gas'!D714:I714)</f>
        <v>49.283333333333339</v>
      </c>
      <c r="I427" s="7">
        <f>AVERAGE('HAVER - UK Gas'!D714:F714)</f>
        <v>44.276666666666671</v>
      </c>
      <c r="J427" s="7">
        <f>AVERAGE('HAVER - UK Gas'!D714:O714)</f>
        <v>47.3825</v>
      </c>
      <c r="L427" s="7">
        <f t="shared" si="56"/>
        <v>38.572205128205127</v>
      </c>
      <c r="N427" s="7">
        <f t="shared" si="57"/>
        <v>40.75879487179489</v>
      </c>
      <c r="O427" s="7">
        <f t="shared" si="58"/>
        <v>39.061025641025644</v>
      </c>
      <c r="P427" s="7">
        <f t="shared" si="59"/>
        <v>40.963653846153854</v>
      </c>
      <c r="R427" s="7"/>
      <c r="S427" s="7"/>
      <c r="T427" s="7"/>
      <c r="U427" s="7"/>
      <c r="V427" s="7"/>
    </row>
    <row r="428" spans="1:22" x14ac:dyDescent="0.35">
      <c r="A428" s="5">
        <f t="shared" si="53"/>
        <v>43726</v>
      </c>
      <c r="B428" s="5"/>
      <c r="C428" s="7">
        <f>AVERAGE('HAVER - UK Gas'!J715:U715)</f>
        <v>49.779166666666669</v>
      </c>
      <c r="D428" s="7">
        <f t="shared" si="60"/>
        <v>43.834461538461547</v>
      </c>
      <c r="E428" s="5"/>
      <c r="F428" s="7">
        <f>AVERAGE('HAVER - UK Gas'!J715:O715)</f>
        <v>45.176666666666669</v>
      </c>
      <c r="H428" s="7">
        <f>AVERAGE('HAVER - UK Gas'!D715:I715)</f>
        <v>48.243333333333332</v>
      </c>
      <c r="I428" s="7">
        <f>AVERAGE('HAVER - UK Gas'!D715:F715)</f>
        <v>42.846666666666664</v>
      </c>
      <c r="J428" s="7">
        <f>AVERAGE('HAVER - UK Gas'!D715:O715)</f>
        <v>46.71</v>
      </c>
      <c r="L428" s="7">
        <f t="shared" si="56"/>
        <v>38.572205128205127</v>
      </c>
      <c r="N428" s="7">
        <f t="shared" si="57"/>
        <v>40.75879487179489</v>
      </c>
      <c r="O428" s="7">
        <f t="shared" si="58"/>
        <v>39.061025641025644</v>
      </c>
      <c r="P428" s="7">
        <f t="shared" si="59"/>
        <v>40.963653846153854</v>
      </c>
      <c r="R428" s="7"/>
      <c r="S428" s="7"/>
      <c r="T428" s="7"/>
      <c r="U428" s="7"/>
      <c r="V428" s="7"/>
    </row>
    <row r="429" spans="1:22" x14ac:dyDescent="0.35">
      <c r="A429" s="5">
        <f t="shared" si="53"/>
        <v>43727</v>
      </c>
      <c r="B429" s="5"/>
      <c r="C429" s="7">
        <f>AVERAGE('HAVER - UK Gas'!J716:U716)</f>
        <v>49.943333333333335</v>
      </c>
      <c r="D429" s="7">
        <f t="shared" si="60"/>
        <v>43.834461538461547</v>
      </c>
      <c r="E429" s="5"/>
      <c r="F429" s="7">
        <f>AVERAGE('HAVER - UK Gas'!J716:O716)</f>
        <v>45.300000000000004</v>
      </c>
      <c r="H429" s="7">
        <f>AVERAGE('HAVER - UK Gas'!D716:I716)</f>
        <v>48.154999999999994</v>
      </c>
      <c r="I429" s="7">
        <f>AVERAGE('HAVER - UK Gas'!D716:F716)</f>
        <v>42.806666666666665</v>
      </c>
      <c r="J429" s="7">
        <f>AVERAGE('HAVER - UK Gas'!D716:O716)</f>
        <v>46.727499999999999</v>
      </c>
      <c r="L429" s="7">
        <f t="shared" si="56"/>
        <v>38.572205128205127</v>
      </c>
      <c r="N429" s="7">
        <f t="shared" si="57"/>
        <v>40.75879487179489</v>
      </c>
      <c r="O429" s="7">
        <f t="shared" si="58"/>
        <v>39.061025641025644</v>
      </c>
      <c r="P429" s="7">
        <f t="shared" si="59"/>
        <v>40.963653846153854</v>
      </c>
      <c r="R429" s="7"/>
      <c r="S429" s="7"/>
      <c r="T429" s="7"/>
      <c r="U429" s="7"/>
      <c r="V429" s="7"/>
    </row>
    <row r="430" spans="1:22" x14ac:dyDescent="0.35">
      <c r="A430" s="5">
        <f t="shared" si="53"/>
        <v>43728</v>
      </c>
      <c r="B430" s="5"/>
      <c r="C430" s="7">
        <f>AVERAGE('HAVER - UK Gas'!J717:U717)</f>
        <v>50.6325</v>
      </c>
      <c r="D430" s="7">
        <f t="shared" si="60"/>
        <v>43.834461538461547</v>
      </c>
      <c r="E430" s="5"/>
      <c r="F430" s="7">
        <f>AVERAGE('HAVER - UK Gas'!J717:O717)</f>
        <v>46.09</v>
      </c>
      <c r="H430" s="7">
        <f>AVERAGE('HAVER - UK Gas'!D717:I717)</f>
        <v>49.076666666666661</v>
      </c>
      <c r="I430" s="7">
        <f>AVERAGE('HAVER - UK Gas'!D717:F717)</f>
        <v>43.79</v>
      </c>
      <c r="J430" s="7">
        <f>AVERAGE('HAVER - UK Gas'!D717:O717)</f>
        <v>47.583333333333336</v>
      </c>
      <c r="L430" s="7">
        <f t="shared" si="56"/>
        <v>38.572205128205127</v>
      </c>
      <c r="N430" s="7">
        <f t="shared" si="57"/>
        <v>40.75879487179489</v>
      </c>
      <c r="O430" s="7">
        <f t="shared" si="58"/>
        <v>39.061025641025644</v>
      </c>
      <c r="P430" s="7">
        <f t="shared" si="59"/>
        <v>40.963653846153854</v>
      </c>
      <c r="R430" s="7"/>
      <c r="S430" s="7"/>
      <c r="T430" s="7"/>
      <c r="U430" s="7"/>
      <c r="V430" s="7"/>
    </row>
    <row r="431" spans="1:22" x14ac:dyDescent="0.35">
      <c r="A431" s="5">
        <f t="shared" si="53"/>
        <v>43731</v>
      </c>
      <c r="B431" s="5"/>
      <c r="C431" s="7">
        <f>AVERAGE('HAVER - UK Gas'!J718:U718)</f>
        <v>50.01583333333334</v>
      </c>
      <c r="D431" s="7">
        <f t="shared" si="60"/>
        <v>43.834461538461547</v>
      </c>
      <c r="E431" s="5"/>
      <c r="F431" s="7">
        <f>AVERAGE('HAVER - UK Gas'!J718:O718)</f>
        <v>45.446666666666665</v>
      </c>
      <c r="H431" s="7">
        <f>AVERAGE('HAVER - UK Gas'!D718:I718)</f>
        <v>48.053333333333335</v>
      </c>
      <c r="I431" s="7">
        <f>AVERAGE('HAVER - UK Gas'!D718:F718)</f>
        <v>42.596666666666664</v>
      </c>
      <c r="J431" s="7">
        <f>AVERAGE('HAVER - UK Gas'!D718:O718)</f>
        <v>46.750000000000007</v>
      </c>
      <c r="L431" s="7">
        <f t="shared" si="56"/>
        <v>38.572205128205127</v>
      </c>
      <c r="N431" s="7">
        <f t="shared" si="57"/>
        <v>40.75879487179489</v>
      </c>
      <c r="O431" s="7">
        <f t="shared" si="58"/>
        <v>39.061025641025644</v>
      </c>
      <c r="P431" s="7">
        <f t="shared" si="59"/>
        <v>40.963653846153854</v>
      </c>
      <c r="R431" s="7"/>
      <c r="S431" s="7"/>
      <c r="T431" s="7"/>
      <c r="U431" s="7"/>
      <c r="V431" s="7"/>
    </row>
    <row r="432" spans="1:22" x14ac:dyDescent="0.35">
      <c r="A432" s="5">
        <f t="shared" si="53"/>
        <v>43732</v>
      </c>
      <c r="B432" s="5"/>
      <c r="C432" s="7">
        <f>AVERAGE('HAVER - UK Gas'!J719:U719)</f>
        <v>49.832500000000003</v>
      </c>
      <c r="D432" s="7">
        <f t="shared" si="60"/>
        <v>43.834461538461547</v>
      </c>
      <c r="E432" s="5"/>
      <c r="F432" s="7">
        <f>AVERAGE('HAVER - UK Gas'!J719:O719)</f>
        <v>45.235000000000007</v>
      </c>
      <c r="H432" s="7">
        <f>AVERAGE('HAVER - UK Gas'!D719:I719)</f>
        <v>47.715000000000003</v>
      </c>
      <c r="I432" s="7">
        <f>AVERAGE('HAVER - UK Gas'!D719:F719)</f>
        <v>42.303333333333335</v>
      </c>
      <c r="J432" s="7">
        <f>AVERAGE('HAVER - UK Gas'!D719:O719)</f>
        <v>46.474999999999994</v>
      </c>
      <c r="L432" s="7">
        <f t="shared" si="56"/>
        <v>38.572205128205127</v>
      </c>
      <c r="N432" s="7">
        <f t="shared" si="57"/>
        <v>40.75879487179489</v>
      </c>
      <c r="O432" s="7">
        <f t="shared" si="58"/>
        <v>39.061025641025644</v>
      </c>
      <c r="P432" s="7">
        <f t="shared" si="59"/>
        <v>40.963653846153854</v>
      </c>
      <c r="R432" s="7"/>
      <c r="S432" s="7"/>
      <c r="T432" s="7"/>
      <c r="U432" s="7"/>
      <c r="V432" s="7"/>
    </row>
    <row r="433" spans="1:22" x14ac:dyDescent="0.35">
      <c r="A433" s="5">
        <f t="shared" si="53"/>
        <v>43733</v>
      </c>
      <c r="B433" s="5"/>
      <c r="C433" s="7">
        <f>AVERAGE('HAVER - UK Gas'!J720:U720)</f>
        <v>49.282499999999992</v>
      </c>
      <c r="D433" s="7">
        <f t="shared" si="60"/>
        <v>43.834461538461547</v>
      </c>
      <c r="E433" s="5"/>
      <c r="F433" s="7">
        <f>AVERAGE('HAVER - UK Gas'!J720:O720)</f>
        <v>44.643333333333324</v>
      </c>
      <c r="H433" s="7">
        <f>AVERAGE('HAVER - UK Gas'!D720:I720)</f>
        <v>47.076666666666661</v>
      </c>
      <c r="I433" s="7">
        <f>AVERAGE('HAVER - UK Gas'!D720:F720)</f>
        <v>41.436666666666667</v>
      </c>
      <c r="J433" s="7">
        <f>AVERAGE('HAVER - UK Gas'!D720:O720)</f>
        <v>45.859999999999992</v>
      </c>
      <c r="L433" s="7">
        <f t="shared" si="56"/>
        <v>38.572205128205127</v>
      </c>
      <c r="N433" s="7">
        <f t="shared" si="57"/>
        <v>40.75879487179489</v>
      </c>
      <c r="O433" s="7">
        <f t="shared" si="58"/>
        <v>39.061025641025644</v>
      </c>
      <c r="P433" s="7">
        <f t="shared" si="59"/>
        <v>40.963653846153854</v>
      </c>
      <c r="R433" s="7"/>
      <c r="S433" s="7"/>
      <c r="T433" s="7"/>
      <c r="U433" s="7"/>
      <c r="V433" s="7"/>
    </row>
    <row r="434" spans="1:22" x14ac:dyDescent="0.35">
      <c r="A434" s="5">
        <f t="shared" si="53"/>
        <v>43734</v>
      </c>
      <c r="B434" s="5"/>
      <c r="C434" s="7">
        <f>AVERAGE('HAVER - UK Gas'!J721:U721)</f>
        <v>49.693333333333335</v>
      </c>
      <c r="D434" s="7">
        <f t="shared" si="60"/>
        <v>43.834461538461547</v>
      </c>
      <c r="E434" s="5"/>
      <c r="F434" s="7">
        <f>AVERAGE('HAVER - UK Gas'!J721:O721)</f>
        <v>45.028333333333336</v>
      </c>
      <c r="H434" s="7">
        <f>AVERAGE('HAVER - UK Gas'!D721:I721)</f>
        <v>47.518333333333338</v>
      </c>
      <c r="I434" s="7">
        <f>AVERAGE('HAVER - UK Gas'!D721:F721)</f>
        <v>41.806666666666665</v>
      </c>
      <c r="J434" s="7">
        <f>AVERAGE('HAVER - UK Gas'!D721:O721)</f>
        <v>46.273333333333341</v>
      </c>
      <c r="L434" s="7">
        <f t="shared" si="56"/>
        <v>38.572205128205127</v>
      </c>
      <c r="N434" s="7">
        <f t="shared" si="57"/>
        <v>40.75879487179489</v>
      </c>
      <c r="O434" s="7">
        <f t="shared" si="58"/>
        <v>39.061025641025644</v>
      </c>
      <c r="P434" s="7">
        <f t="shared" si="59"/>
        <v>40.963653846153854</v>
      </c>
      <c r="R434" s="7"/>
      <c r="S434" s="7"/>
      <c r="T434" s="7"/>
      <c r="U434" s="7"/>
      <c r="V434" s="7"/>
    </row>
    <row r="435" spans="1:22" x14ac:dyDescent="0.35">
      <c r="A435" s="5">
        <f t="shared" ref="A435:A498" si="61">+A430+7</f>
        <v>43735</v>
      </c>
      <c r="B435" s="5"/>
      <c r="C435" s="7">
        <f>AVERAGE('HAVER - UK Gas'!J722:U722)</f>
        <v>49.396666666666668</v>
      </c>
      <c r="D435" s="7">
        <f t="shared" si="60"/>
        <v>43.834461538461547</v>
      </c>
      <c r="E435" s="5"/>
      <c r="F435" s="7">
        <f>AVERAGE('HAVER - UK Gas'!J722:O722)</f>
        <v>44.800000000000004</v>
      </c>
      <c r="H435" s="7">
        <f>AVERAGE('HAVER - UK Gas'!D722:I722)</f>
        <v>47.266666666666673</v>
      </c>
      <c r="I435" s="7">
        <f>AVERAGE('HAVER - UK Gas'!D722:F722)</f>
        <v>41.626666666666665</v>
      </c>
      <c r="J435" s="7">
        <f>AVERAGE('HAVER - UK Gas'!D722:O722)</f>
        <v>46.033333333333331</v>
      </c>
      <c r="L435" s="7">
        <f t="shared" si="56"/>
        <v>38.572205128205127</v>
      </c>
      <c r="N435" s="7">
        <f t="shared" si="57"/>
        <v>40.75879487179489</v>
      </c>
      <c r="O435" s="7">
        <f t="shared" si="58"/>
        <v>39.061025641025644</v>
      </c>
      <c r="P435" s="7">
        <f t="shared" si="59"/>
        <v>40.963653846153854</v>
      </c>
      <c r="R435" s="7"/>
      <c r="S435" s="7"/>
      <c r="T435" s="7"/>
      <c r="U435" s="7"/>
      <c r="V435" s="7"/>
    </row>
    <row r="436" spans="1:22" x14ac:dyDescent="0.35">
      <c r="A436" s="5">
        <f t="shared" si="61"/>
        <v>43738</v>
      </c>
      <c r="B436" s="5"/>
      <c r="C436" s="7">
        <f>AVERAGE('HAVER - UK Gas'!J723:U723)</f>
        <v>49.448333333333331</v>
      </c>
      <c r="D436" s="7">
        <f t="shared" si="60"/>
        <v>43.834461538461547</v>
      </c>
      <c r="E436" s="5"/>
      <c r="F436" s="7">
        <f>AVERAGE('HAVER - UK Gas'!J723:O723)</f>
        <v>45.016666666666673</v>
      </c>
      <c r="H436" s="7">
        <f>AVERAGE('HAVER - UK Gas'!D723:I723)</f>
        <v>49.581666666666671</v>
      </c>
      <c r="I436" s="7">
        <f>AVERAGE('HAVER - UK Gas'!D723:F723)</f>
        <v>48.403333333333336</v>
      </c>
      <c r="J436" s="7">
        <f>AVERAGE('HAVER - UK Gas'!D723:O723)</f>
        <v>47.299166666666672</v>
      </c>
      <c r="L436" s="7">
        <f t="shared" si="56"/>
        <v>38.572205128205127</v>
      </c>
      <c r="N436" s="7">
        <f t="shared" si="57"/>
        <v>40.75879487179489</v>
      </c>
      <c r="O436" s="7">
        <f t="shared" si="58"/>
        <v>39.061025641025644</v>
      </c>
      <c r="P436" s="7">
        <f t="shared" si="59"/>
        <v>40.963653846153854</v>
      </c>
      <c r="R436" s="7"/>
      <c r="S436" s="7"/>
      <c r="T436" s="7"/>
      <c r="U436" s="7"/>
      <c r="V436" s="7"/>
    </row>
    <row r="437" spans="1:22" x14ac:dyDescent="0.35">
      <c r="A437" s="5">
        <f t="shared" si="61"/>
        <v>43739</v>
      </c>
      <c r="B437" s="5"/>
      <c r="C437" s="7">
        <f>AVERAGE('HAVER - UK Gas'!I724:T724)</f>
        <v>49.724166666666669</v>
      </c>
      <c r="D437" s="7">
        <f t="shared" si="60"/>
        <v>43.834461538461547</v>
      </c>
      <c r="E437" s="5"/>
      <c r="F437" s="7">
        <f>AVERAGE('HAVER - UK Gas'!I724:N724)</f>
        <v>45.206666666666671</v>
      </c>
      <c r="H437" s="7">
        <f>AVERAGE('HAVER - UK Gas'!D724:I724)</f>
        <v>50.428333333333335</v>
      </c>
      <c r="I437" s="7">
        <f>AVERAGE('HAVER - UK Gas'!D724:F724)</f>
        <v>49.446666666666665</v>
      </c>
      <c r="J437" s="7">
        <f>AVERAGE('HAVER - UK Gas'!D724:O724)</f>
        <v>47.894166666666656</v>
      </c>
      <c r="L437" s="7">
        <f t="shared" si="56"/>
        <v>38.572205128205127</v>
      </c>
      <c r="N437" s="7">
        <f t="shared" si="57"/>
        <v>40.75879487179489</v>
      </c>
      <c r="O437" s="7">
        <f t="shared" si="58"/>
        <v>39.061025641025644</v>
      </c>
      <c r="P437" s="7">
        <f t="shared" si="59"/>
        <v>40.963653846153854</v>
      </c>
      <c r="R437" s="7"/>
      <c r="S437" s="7"/>
      <c r="T437" s="7"/>
      <c r="U437" s="7"/>
      <c r="V437" s="7"/>
    </row>
    <row r="438" spans="1:22" x14ac:dyDescent="0.35">
      <c r="A438" s="5">
        <f t="shared" si="61"/>
        <v>43740</v>
      </c>
      <c r="B438" s="5"/>
      <c r="C438" s="7">
        <f>AVERAGE('HAVER - UK Gas'!I725:T725)</f>
        <v>48.432500000000005</v>
      </c>
      <c r="D438" s="7">
        <f t="shared" si="60"/>
        <v>43.834461538461547</v>
      </c>
      <c r="E438" s="5"/>
      <c r="F438" s="7">
        <f>AVERAGE('HAVER - UK Gas'!I725:N725)</f>
        <v>43.826666666666661</v>
      </c>
      <c r="H438" s="7">
        <f>AVERAGE('HAVER - UK Gas'!D725:I725)</f>
        <v>48.638333333333328</v>
      </c>
      <c r="I438" s="7">
        <f>AVERAGE('HAVER - UK Gas'!D725:F725)</f>
        <v>47.53</v>
      </c>
      <c r="J438" s="7">
        <f>AVERAGE('HAVER - UK Gas'!D725:O725)</f>
        <v>46.307500000000005</v>
      </c>
      <c r="L438" s="7">
        <f t="shared" si="56"/>
        <v>38.572205128205127</v>
      </c>
      <c r="N438" s="7">
        <f t="shared" si="57"/>
        <v>40.75879487179489</v>
      </c>
      <c r="O438" s="7">
        <f t="shared" si="58"/>
        <v>39.061025641025644</v>
      </c>
      <c r="P438" s="7">
        <f t="shared" si="59"/>
        <v>40.963653846153854</v>
      </c>
      <c r="R438" s="7"/>
      <c r="S438" s="7"/>
      <c r="T438" s="7"/>
      <c r="U438" s="7"/>
      <c r="V438" s="7"/>
    </row>
    <row r="439" spans="1:22" x14ac:dyDescent="0.35">
      <c r="A439" s="5">
        <f t="shared" si="61"/>
        <v>43741</v>
      </c>
      <c r="B439" s="5"/>
      <c r="C439" s="7">
        <f>AVERAGE('HAVER - UK Gas'!I726:T726)</f>
        <v>47.701666666666675</v>
      </c>
      <c r="D439" s="7">
        <f t="shared" si="60"/>
        <v>43.834461538461547</v>
      </c>
      <c r="E439" s="5"/>
      <c r="F439" s="7">
        <f>AVERAGE('HAVER - UK Gas'!I726:N726)</f>
        <v>43.041666666666664</v>
      </c>
      <c r="H439" s="7">
        <f>AVERAGE('HAVER - UK Gas'!D726:I726)</f>
        <v>48.038333333333334</v>
      </c>
      <c r="I439" s="7">
        <f>AVERAGE('HAVER - UK Gas'!D726:F726)</f>
        <v>47.09</v>
      </c>
      <c r="J439" s="7">
        <f>AVERAGE('HAVER - UK Gas'!D726:O726)</f>
        <v>45.626666666666665</v>
      </c>
      <c r="L439" s="7">
        <f t="shared" si="56"/>
        <v>38.572205128205127</v>
      </c>
      <c r="N439" s="7">
        <f t="shared" si="57"/>
        <v>40.75879487179489</v>
      </c>
      <c r="O439" s="7">
        <f t="shared" si="58"/>
        <v>39.061025641025644</v>
      </c>
      <c r="P439" s="7">
        <f t="shared" si="59"/>
        <v>40.963653846153854</v>
      </c>
      <c r="R439" s="7"/>
      <c r="S439" s="7"/>
      <c r="T439" s="7"/>
      <c r="U439" s="7"/>
      <c r="V439" s="7"/>
    </row>
    <row r="440" spans="1:22" x14ac:dyDescent="0.35">
      <c r="A440" s="5">
        <f t="shared" si="61"/>
        <v>43742</v>
      </c>
      <c r="B440" s="5"/>
      <c r="C440" s="7">
        <f>AVERAGE('HAVER - UK Gas'!I727:T727)</f>
        <v>47.916666666666664</v>
      </c>
      <c r="D440" s="7">
        <f t="shared" si="60"/>
        <v>43.834461538461547</v>
      </c>
      <c r="E440" s="5"/>
      <c r="F440" s="7">
        <f>AVERAGE('HAVER - UK Gas'!I727:N727)</f>
        <v>43.151666666666671</v>
      </c>
      <c r="H440" s="7">
        <f>AVERAGE('HAVER - UK Gas'!D727:I727)</f>
        <v>47.978333333333332</v>
      </c>
      <c r="I440" s="7">
        <f>AVERAGE('HAVER - UK Gas'!D727:F727)</f>
        <v>47.00333333333333</v>
      </c>
      <c r="J440" s="7">
        <f>AVERAGE('HAVER - UK Gas'!D727:O727)</f>
        <v>45.672499999999992</v>
      </c>
      <c r="L440" s="7">
        <f t="shared" si="56"/>
        <v>38.572205128205127</v>
      </c>
      <c r="N440" s="7">
        <f t="shared" si="57"/>
        <v>40.75879487179489</v>
      </c>
      <c r="O440" s="7">
        <f t="shared" si="58"/>
        <v>39.061025641025644</v>
      </c>
      <c r="P440" s="7">
        <f t="shared" si="59"/>
        <v>40.963653846153854</v>
      </c>
      <c r="R440" s="7"/>
      <c r="S440" s="7"/>
      <c r="T440" s="7"/>
      <c r="U440" s="7"/>
      <c r="V440" s="7"/>
    </row>
    <row r="441" spans="1:22" x14ac:dyDescent="0.35">
      <c r="A441" s="5">
        <f t="shared" si="61"/>
        <v>43745</v>
      </c>
      <c r="B441" s="5"/>
      <c r="C441" s="7">
        <f>AVERAGE('HAVER - UK Gas'!I728:T728)</f>
        <v>47.880833333333328</v>
      </c>
      <c r="D441" s="7">
        <f t="shared" si="60"/>
        <v>43.834461538461547</v>
      </c>
      <c r="E441" s="5"/>
      <c r="F441" s="7">
        <f>AVERAGE('HAVER - UK Gas'!I728:N728)</f>
        <v>43.079999999999991</v>
      </c>
      <c r="H441" s="7">
        <f>AVERAGE('HAVER - UK Gas'!D728:I728)</f>
        <v>47.546666666666674</v>
      </c>
      <c r="I441" s="7">
        <f>AVERAGE('HAVER - UK Gas'!D728:F728)</f>
        <v>46.443333333333335</v>
      </c>
      <c r="J441" s="7">
        <f>AVERAGE('HAVER - UK Gas'!D728:O728)</f>
        <v>45.43333333333333</v>
      </c>
      <c r="L441" s="7">
        <f t="shared" si="56"/>
        <v>38.572205128205127</v>
      </c>
      <c r="N441" s="7">
        <f t="shared" si="57"/>
        <v>40.75879487179489</v>
      </c>
      <c r="O441" s="7">
        <f t="shared" si="58"/>
        <v>39.061025641025644</v>
      </c>
      <c r="P441" s="7">
        <f t="shared" si="59"/>
        <v>40.963653846153854</v>
      </c>
      <c r="R441" s="7"/>
      <c r="S441" s="7"/>
      <c r="T441" s="7"/>
      <c r="U441" s="7"/>
      <c r="V441" s="7"/>
    </row>
    <row r="442" spans="1:22" x14ac:dyDescent="0.35">
      <c r="A442" s="5">
        <f t="shared" si="61"/>
        <v>43746</v>
      </c>
      <c r="B442" s="5"/>
      <c r="C442" s="7">
        <f>AVERAGE('HAVER - UK Gas'!I729:T729)</f>
        <v>48.277500000000003</v>
      </c>
      <c r="D442" s="7">
        <f t="shared" si="60"/>
        <v>43.834461538461547</v>
      </c>
      <c r="E442" s="5"/>
      <c r="F442" s="7">
        <f>AVERAGE('HAVER - UK Gas'!I729:N729)</f>
        <v>43.463333333333331</v>
      </c>
      <c r="H442" s="7">
        <f>AVERAGE('HAVER - UK Gas'!D729:I729)</f>
        <v>48.206666666666671</v>
      </c>
      <c r="I442" s="7">
        <f>AVERAGE('HAVER - UK Gas'!D729:F729)</f>
        <v>47.176666666666669</v>
      </c>
      <c r="J442" s="7">
        <f>AVERAGE('HAVER - UK Gas'!D729:O729)</f>
        <v>45.957500000000003</v>
      </c>
      <c r="L442" s="7">
        <f t="shared" si="56"/>
        <v>38.572205128205127</v>
      </c>
      <c r="N442" s="7">
        <f t="shared" si="57"/>
        <v>40.75879487179489</v>
      </c>
      <c r="O442" s="7">
        <f t="shared" si="58"/>
        <v>39.061025641025644</v>
      </c>
      <c r="P442" s="7">
        <f t="shared" si="59"/>
        <v>40.963653846153854</v>
      </c>
      <c r="R442" s="7"/>
      <c r="S442" s="7"/>
      <c r="T442" s="7"/>
      <c r="U442" s="7"/>
      <c r="V442" s="7"/>
    </row>
    <row r="443" spans="1:22" x14ac:dyDescent="0.35">
      <c r="A443" s="5">
        <f t="shared" si="61"/>
        <v>43747</v>
      </c>
      <c r="B443" s="5"/>
      <c r="C443" s="7">
        <f>AVERAGE('HAVER - UK Gas'!I730:T730)</f>
        <v>48.627499999999998</v>
      </c>
      <c r="D443" s="7">
        <f t="shared" si="60"/>
        <v>43.834461538461547</v>
      </c>
      <c r="E443" s="5"/>
      <c r="F443" s="7">
        <f>AVERAGE('HAVER - UK Gas'!I730:N730)</f>
        <v>43.806666666666665</v>
      </c>
      <c r="H443" s="7">
        <f>AVERAGE('HAVER - UK Gas'!D730:I730)</f>
        <v>48.384999999999998</v>
      </c>
      <c r="I443" s="7">
        <f>AVERAGE('HAVER - UK Gas'!D730:F730)</f>
        <v>47.233333333333327</v>
      </c>
      <c r="J443" s="7">
        <f>AVERAGE('HAVER - UK Gas'!D730:O730)</f>
        <v>46.206666666666671</v>
      </c>
      <c r="L443" s="7">
        <f t="shared" si="56"/>
        <v>38.572205128205127</v>
      </c>
      <c r="N443" s="7">
        <f t="shared" si="57"/>
        <v>40.75879487179489</v>
      </c>
      <c r="O443" s="7">
        <f t="shared" si="58"/>
        <v>39.061025641025644</v>
      </c>
      <c r="P443" s="7">
        <f t="shared" si="59"/>
        <v>40.963653846153854</v>
      </c>
      <c r="R443" s="7"/>
      <c r="S443" s="7"/>
      <c r="T443" s="7"/>
      <c r="U443" s="7"/>
      <c r="V443" s="7"/>
    </row>
    <row r="444" spans="1:22" x14ac:dyDescent="0.35">
      <c r="A444" s="5">
        <f t="shared" si="61"/>
        <v>43748</v>
      </c>
      <c r="B444" s="5"/>
      <c r="C444" s="7">
        <f>AVERAGE('HAVER - UK Gas'!I731:T731)</f>
        <v>49.118333333333339</v>
      </c>
      <c r="D444" s="7">
        <f t="shared" si="60"/>
        <v>43.834461538461547</v>
      </c>
      <c r="E444" s="5"/>
      <c r="F444" s="7">
        <f>AVERAGE('HAVER - UK Gas'!I731:N731)</f>
        <v>44.300000000000004</v>
      </c>
      <c r="H444" s="7">
        <f>AVERAGE('HAVER - UK Gas'!D731:I731)</f>
        <v>48.99</v>
      </c>
      <c r="I444" s="7">
        <f>AVERAGE('HAVER - UK Gas'!D731:F731)</f>
        <v>47.843333333333334</v>
      </c>
      <c r="J444" s="7">
        <f>AVERAGE('HAVER - UK Gas'!D731:O731)</f>
        <v>46.75083333333334</v>
      </c>
      <c r="L444" s="7">
        <f t="shared" si="56"/>
        <v>38.572205128205127</v>
      </c>
      <c r="N444" s="7">
        <f t="shared" si="57"/>
        <v>40.75879487179489</v>
      </c>
      <c r="O444" s="7">
        <f t="shared" si="58"/>
        <v>39.061025641025644</v>
      </c>
      <c r="P444" s="7">
        <f t="shared" si="59"/>
        <v>40.963653846153854</v>
      </c>
      <c r="R444" s="7"/>
      <c r="S444" s="7"/>
      <c r="T444" s="7"/>
      <c r="U444" s="7"/>
      <c r="V444" s="7"/>
    </row>
    <row r="445" spans="1:22" x14ac:dyDescent="0.35">
      <c r="A445" s="5">
        <f t="shared" si="61"/>
        <v>43749</v>
      </c>
      <c r="B445" s="5"/>
      <c r="C445" s="7">
        <f>AVERAGE('HAVER - UK Gas'!I732:T732)</f>
        <v>48.852499999999999</v>
      </c>
      <c r="D445" s="7">
        <f t="shared" si="60"/>
        <v>43.834461538461547</v>
      </c>
      <c r="E445" s="5"/>
      <c r="F445" s="7">
        <f>AVERAGE('HAVER - UK Gas'!I732:N732)</f>
        <v>44.053333333333335</v>
      </c>
      <c r="H445" s="7">
        <f>AVERAGE('HAVER - UK Gas'!D732:I732)</f>
        <v>48.478333333333332</v>
      </c>
      <c r="I445" s="7">
        <f>AVERAGE('HAVER - UK Gas'!D732:F732)</f>
        <v>47.306666666666672</v>
      </c>
      <c r="J445" s="7">
        <f>AVERAGE('HAVER - UK Gas'!D732:O732)</f>
        <v>46.388333333333328</v>
      </c>
      <c r="L445" s="7">
        <f t="shared" si="56"/>
        <v>38.572205128205127</v>
      </c>
      <c r="N445" s="7">
        <f t="shared" si="57"/>
        <v>40.75879487179489</v>
      </c>
      <c r="O445" s="7">
        <f t="shared" si="58"/>
        <v>39.061025641025644</v>
      </c>
      <c r="P445" s="7">
        <f t="shared" si="59"/>
        <v>40.963653846153854</v>
      </c>
      <c r="R445" s="7"/>
      <c r="S445" s="7"/>
      <c r="T445" s="7"/>
      <c r="U445" s="7"/>
      <c r="V445" s="7"/>
    </row>
    <row r="446" spans="1:22" x14ac:dyDescent="0.35">
      <c r="A446" s="5">
        <f t="shared" si="61"/>
        <v>43752</v>
      </c>
      <c r="B446" s="5"/>
      <c r="C446" s="7">
        <f>AVERAGE('HAVER - UK Gas'!I733:T733)</f>
        <v>48.572499999999998</v>
      </c>
      <c r="D446" s="7">
        <f t="shared" si="60"/>
        <v>43.834461538461547</v>
      </c>
      <c r="E446" s="5"/>
      <c r="F446" s="7">
        <f>AVERAGE('HAVER - UK Gas'!I733:N733)</f>
        <v>43.793333333333329</v>
      </c>
      <c r="H446" s="7">
        <f>AVERAGE('HAVER - UK Gas'!D733:I733)</f>
        <v>48.366666666666667</v>
      </c>
      <c r="I446" s="7">
        <f>AVERAGE('HAVER - UK Gas'!D733:F733)</f>
        <v>47.356666666666662</v>
      </c>
      <c r="J446" s="7">
        <f>AVERAGE('HAVER - UK Gas'!D733:O733)</f>
        <v>46.20333333333334</v>
      </c>
      <c r="L446" s="7">
        <f t="shared" si="56"/>
        <v>38.572205128205127</v>
      </c>
      <c r="N446" s="7">
        <f t="shared" si="57"/>
        <v>40.75879487179489</v>
      </c>
      <c r="O446" s="7">
        <f t="shared" si="58"/>
        <v>39.061025641025644</v>
      </c>
      <c r="P446" s="7">
        <f t="shared" si="59"/>
        <v>40.963653846153854</v>
      </c>
      <c r="R446" s="7"/>
      <c r="S446" s="7"/>
      <c r="T446" s="7"/>
      <c r="U446" s="7"/>
      <c r="V446" s="7"/>
    </row>
    <row r="447" spans="1:22" x14ac:dyDescent="0.35">
      <c r="A447" s="5">
        <f t="shared" si="61"/>
        <v>43753</v>
      </c>
      <c r="B447" s="5"/>
      <c r="C447" s="7">
        <f>AVERAGE('HAVER - UK Gas'!I734:T734)</f>
        <v>47.948333333333345</v>
      </c>
      <c r="D447" s="7">
        <f t="shared" si="60"/>
        <v>43.834461538461547</v>
      </c>
      <c r="E447" s="5"/>
      <c r="F447" s="7">
        <f>AVERAGE('HAVER - UK Gas'!I734:N734)</f>
        <v>43.155000000000001</v>
      </c>
      <c r="H447" s="7">
        <f>AVERAGE('HAVER - UK Gas'!D734:I734)</f>
        <v>47.548333333333339</v>
      </c>
      <c r="I447" s="7">
        <f>AVERAGE('HAVER - UK Gas'!D734:F734)</f>
        <v>46.466666666666669</v>
      </c>
      <c r="J447" s="7">
        <f>AVERAGE('HAVER - UK Gas'!D734:O734)</f>
        <v>45.467500000000001</v>
      </c>
      <c r="L447" s="7">
        <f t="shared" si="56"/>
        <v>38.572205128205127</v>
      </c>
      <c r="N447" s="7">
        <f t="shared" si="57"/>
        <v>40.75879487179489</v>
      </c>
      <c r="O447" s="7">
        <f t="shared" si="58"/>
        <v>39.061025641025644</v>
      </c>
      <c r="P447" s="7">
        <f t="shared" si="59"/>
        <v>40.963653846153854</v>
      </c>
      <c r="R447" s="7"/>
      <c r="S447" s="7"/>
      <c r="T447" s="7"/>
      <c r="U447" s="7"/>
      <c r="V447" s="7"/>
    </row>
    <row r="448" spans="1:22" x14ac:dyDescent="0.35">
      <c r="A448" s="5">
        <f t="shared" si="61"/>
        <v>43754</v>
      </c>
      <c r="B448" s="5"/>
      <c r="C448" s="7">
        <f>AVERAGE('HAVER - UK Gas'!I735:T735)</f>
        <v>47.360833333333339</v>
      </c>
      <c r="D448" s="7">
        <f t="shared" si="60"/>
        <v>43.834461538461547</v>
      </c>
      <c r="E448" s="5"/>
      <c r="F448" s="7">
        <f>AVERAGE('HAVER - UK Gas'!I735:N735)</f>
        <v>42.683333333333337</v>
      </c>
      <c r="H448" s="7">
        <f>AVERAGE('HAVER - UK Gas'!D735:I735)</f>
        <v>47.291666666666664</v>
      </c>
      <c r="I448" s="7">
        <f>AVERAGE('HAVER - UK Gas'!D735:F735)</f>
        <v>46.4</v>
      </c>
      <c r="J448" s="7">
        <f>AVERAGE('HAVER - UK Gas'!D735:O735)</f>
        <v>45.112500000000004</v>
      </c>
      <c r="L448" s="7">
        <f t="shared" si="56"/>
        <v>38.572205128205127</v>
      </c>
      <c r="N448" s="7">
        <f t="shared" si="57"/>
        <v>40.75879487179489</v>
      </c>
      <c r="O448" s="7">
        <f t="shared" si="58"/>
        <v>39.061025641025644</v>
      </c>
      <c r="P448" s="7">
        <f t="shared" si="59"/>
        <v>40.963653846153854</v>
      </c>
      <c r="R448" s="7"/>
      <c r="S448" s="7"/>
      <c r="T448" s="7"/>
      <c r="U448" s="7"/>
      <c r="V448" s="7"/>
    </row>
    <row r="449" spans="1:22" x14ac:dyDescent="0.35">
      <c r="A449" s="5">
        <f t="shared" si="61"/>
        <v>43755</v>
      </c>
      <c r="B449" s="5"/>
      <c r="C449" s="7">
        <f>AVERAGE('HAVER - UK Gas'!I736:T736)</f>
        <v>47.279999999999994</v>
      </c>
      <c r="D449" s="7">
        <f t="shared" si="60"/>
        <v>43.834461538461547</v>
      </c>
      <c r="E449" s="5"/>
      <c r="F449" s="7">
        <f>AVERAGE('HAVER - UK Gas'!I736:N736)</f>
        <v>42.591666666666661</v>
      </c>
      <c r="H449" s="7">
        <f>AVERAGE('HAVER - UK Gas'!D736:I736)</f>
        <v>47.230000000000011</v>
      </c>
      <c r="I449" s="7">
        <f>AVERAGE('HAVER - UK Gas'!D736:F736)</f>
        <v>46.223333333333336</v>
      </c>
      <c r="J449" s="7">
        <f>AVERAGE('HAVER - UK Gas'!D736:O736)</f>
        <v>44.997500000000002</v>
      </c>
      <c r="L449" s="7">
        <f t="shared" si="56"/>
        <v>38.572205128205127</v>
      </c>
      <c r="N449" s="7">
        <f t="shared" si="57"/>
        <v>40.75879487179489</v>
      </c>
      <c r="O449" s="7">
        <f t="shared" si="58"/>
        <v>39.061025641025644</v>
      </c>
      <c r="P449" s="7">
        <f t="shared" si="59"/>
        <v>40.963653846153854</v>
      </c>
      <c r="R449" s="7"/>
      <c r="S449" s="7"/>
      <c r="T449" s="7"/>
      <c r="U449" s="7"/>
      <c r="V449" s="7"/>
    </row>
    <row r="450" spans="1:22" x14ac:dyDescent="0.35">
      <c r="A450" s="5">
        <f t="shared" si="61"/>
        <v>43756</v>
      </c>
      <c r="B450" s="5"/>
      <c r="C450" s="7">
        <f>AVERAGE('HAVER - UK Gas'!I737:T737)</f>
        <v>46.767500000000005</v>
      </c>
      <c r="D450" s="7">
        <f t="shared" si="60"/>
        <v>43.834461538461547</v>
      </c>
      <c r="E450" s="5"/>
      <c r="F450" s="7">
        <f>AVERAGE('HAVER - UK Gas'!I737:N737)</f>
        <v>42.09</v>
      </c>
      <c r="H450" s="7">
        <f>AVERAGE('HAVER - UK Gas'!D737:I737)</f>
        <v>46.615000000000002</v>
      </c>
      <c r="I450" s="7">
        <f>AVERAGE('HAVER - UK Gas'!D737:F737)</f>
        <v>45.699999999999996</v>
      </c>
      <c r="J450" s="7">
        <f>AVERAGE('HAVER - UK Gas'!D737:O737)</f>
        <v>44.456666666666671</v>
      </c>
      <c r="L450" s="7">
        <f t="shared" si="56"/>
        <v>38.572205128205127</v>
      </c>
      <c r="N450" s="7">
        <f t="shared" si="57"/>
        <v>40.75879487179489</v>
      </c>
      <c r="O450" s="7">
        <f t="shared" si="58"/>
        <v>39.061025641025644</v>
      </c>
      <c r="P450" s="7">
        <f t="shared" si="59"/>
        <v>40.963653846153854</v>
      </c>
      <c r="R450" s="7"/>
      <c r="S450" s="7"/>
      <c r="T450" s="7"/>
      <c r="U450" s="7"/>
      <c r="V450" s="7"/>
    </row>
    <row r="451" spans="1:22" x14ac:dyDescent="0.35">
      <c r="A451" s="5">
        <f t="shared" si="61"/>
        <v>43759</v>
      </c>
      <c r="B451" s="5"/>
      <c r="C451" s="7">
        <f>AVERAGE('HAVER - UK Gas'!I738:T738)</f>
        <v>45.860833333333339</v>
      </c>
      <c r="D451" s="7">
        <f t="shared" si="60"/>
        <v>43.834461538461547</v>
      </c>
      <c r="E451" s="5"/>
      <c r="F451" s="7">
        <f>AVERAGE('HAVER - UK Gas'!I738:N738)</f>
        <v>41.256666666666661</v>
      </c>
      <c r="H451" s="7">
        <f>AVERAGE('HAVER - UK Gas'!D738:I738)</f>
        <v>45.29</v>
      </c>
      <c r="I451" s="7">
        <f>AVERAGE('HAVER - UK Gas'!D738:F738)</f>
        <v>44.333333333333336</v>
      </c>
      <c r="J451" s="7">
        <f>AVERAGE('HAVER - UK Gas'!D738:O738)</f>
        <v>43.377500000000005</v>
      </c>
      <c r="L451" s="7">
        <f t="shared" si="56"/>
        <v>38.572205128205127</v>
      </c>
      <c r="N451" s="7">
        <f t="shared" si="57"/>
        <v>40.75879487179489</v>
      </c>
      <c r="O451" s="7">
        <f t="shared" si="58"/>
        <v>39.061025641025644</v>
      </c>
      <c r="P451" s="7">
        <f t="shared" si="59"/>
        <v>40.963653846153854</v>
      </c>
      <c r="R451" s="7"/>
      <c r="S451" s="7"/>
      <c r="T451" s="7"/>
      <c r="U451" s="7"/>
      <c r="V451" s="7"/>
    </row>
    <row r="452" spans="1:22" x14ac:dyDescent="0.35">
      <c r="A452" s="5">
        <f t="shared" si="61"/>
        <v>43760</v>
      </c>
      <c r="B452" s="5"/>
      <c r="C452" s="7">
        <f>AVERAGE('HAVER - UK Gas'!I739:T739)</f>
        <v>45.798333333333325</v>
      </c>
      <c r="D452" s="7">
        <f t="shared" si="60"/>
        <v>43.834461538461547</v>
      </c>
      <c r="E452" s="5"/>
      <c r="F452" s="7">
        <f>AVERAGE('HAVER - UK Gas'!I739:N739)</f>
        <v>41.108333333333334</v>
      </c>
      <c r="H452" s="7">
        <f>AVERAGE('HAVER - UK Gas'!D739:I739)</f>
        <v>45.225000000000001</v>
      </c>
      <c r="I452" s="7">
        <f>AVERAGE('HAVER - UK Gas'!D739:F739)</f>
        <v>44.303333333333335</v>
      </c>
      <c r="J452" s="7">
        <f>AVERAGE('HAVER - UK Gas'!D739:O739)</f>
        <v>43.270833333333336</v>
      </c>
      <c r="L452" s="7">
        <f t="shared" si="56"/>
        <v>38.572205128205127</v>
      </c>
      <c r="N452" s="7">
        <f t="shared" si="57"/>
        <v>40.75879487179489</v>
      </c>
      <c r="O452" s="7">
        <f t="shared" si="58"/>
        <v>39.061025641025644</v>
      </c>
      <c r="P452" s="7">
        <f t="shared" si="59"/>
        <v>40.963653846153854</v>
      </c>
      <c r="R452" s="7"/>
      <c r="S452" s="7"/>
      <c r="T452" s="7"/>
      <c r="U452" s="7"/>
      <c r="V452" s="7"/>
    </row>
    <row r="453" spans="1:22" x14ac:dyDescent="0.35">
      <c r="A453" s="5">
        <f t="shared" si="61"/>
        <v>43761</v>
      </c>
      <c r="B453" s="5"/>
      <c r="C453" s="7">
        <f>AVERAGE('HAVER - UK Gas'!I740:T740)</f>
        <v>45.609999999999992</v>
      </c>
      <c r="D453" s="7">
        <f t="shared" si="60"/>
        <v>43.834461538461547</v>
      </c>
      <c r="E453" s="5"/>
      <c r="F453" s="7">
        <f>AVERAGE('HAVER - UK Gas'!I740:N740)</f>
        <v>40.836666666666666</v>
      </c>
      <c r="H453" s="7">
        <f>AVERAGE('HAVER - UK Gas'!D740:I740)</f>
        <v>44.69</v>
      </c>
      <c r="I453" s="7">
        <f>AVERAGE('HAVER - UK Gas'!D740:F740)</f>
        <v>43.779999999999994</v>
      </c>
      <c r="J453" s="7">
        <f>AVERAGE('HAVER - UK Gas'!D740:O740)</f>
        <v>42.884166666666665</v>
      </c>
      <c r="L453" s="7">
        <f t="shared" si="56"/>
        <v>38.572205128205127</v>
      </c>
      <c r="N453" s="7">
        <f t="shared" si="57"/>
        <v>40.75879487179489</v>
      </c>
      <c r="O453" s="7">
        <f t="shared" si="58"/>
        <v>39.061025641025644</v>
      </c>
      <c r="P453" s="7">
        <f t="shared" si="59"/>
        <v>40.963653846153854</v>
      </c>
      <c r="R453" s="7"/>
      <c r="S453" s="7"/>
      <c r="T453" s="7"/>
      <c r="U453" s="7"/>
      <c r="V453" s="7"/>
    </row>
    <row r="454" spans="1:22" x14ac:dyDescent="0.35">
      <c r="A454" s="5">
        <f t="shared" si="61"/>
        <v>43762</v>
      </c>
      <c r="B454" s="5"/>
      <c r="C454" s="7">
        <f>AVERAGE('HAVER - UK Gas'!I741:T741)</f>
        <v>46.354166666666664</v>
      </c>
      <c r="D454" s="7">
        <f t="shared" si="60"/>
        <v>43.834461538461547</v>
      </c>
      <c r="E454" s="5"/>
      <c r="F454" s="7">
        <f>AVERAGE('HAVER - UK Gas'!I741:N741)</f>
        <v>41.376666666666665</v>
      </c>
      <c r="H454" s="7">
        <f>AVERAGE('HAVER - UK Gas'!D741:I741)</f>
        <v>45.050000000000004</v>
      </c>
      <c r="I454" s="7">
        <f>AVERAGE('HAVER - UK Gas'!D741:F741)</f>
        <v>44.206666666666671</v>
      </c>
      <c r="J454" s="7">
        <f>AVERAGE('HAVER - UK Gas'!D741:O741)</f>
        <v>43.390833333333326</v>
      </c>
      <c r="L454" s="7">
        <f t="shared" si="56"/>
        <v>38.572205128205127</v>
      </c>
      <c r="N454" s="7">
        <f t="shared" si="57"/>
        <v>40.75879487179489</v>
      </c>
      <c r="O454" s="7">
        <f t="shared" si="58"/>
        <v>39.061025641025644</v>
      </c>
      <c r="P454" s="7">
        <f t="shared" si="59"/>
        <v>40.963653846153854</v>
      </c>
      <c r="R454" s="7"/>
      <c r="S454" s="7"/>
      <c r="T454" s="7"/>
      <c r="U454" s="7"/>
      <c r="V454" s="7"/>
    </row>
    <row r="455" spans="1:22" x14ac:dyDescent="0.35">
      <c r="A455" s="5">
        <f t="shared" si="61"/>
        <v>43763</v>
      </c>
      <c r="B455" s="5"/>
      <c r="C455" s="7">
        <f>AVERAGE('HAVER - UK Gas'!I742:T742)</f>
        <v>45.645833333333336</v>
      </c>
      <c r="D455" s="7">
        <f t="shared" si="60"/>
        <v>43.834461538461547</v>
      </c>
      <c r="E455" s="5"/>
      <c r="F455" s="7">
        <f>AVERAGE('HAVER - UK Gas'!I742:N742)</f>
        <v>40.645000000000003</v>
      </c>
      <c r="H455" s="7">
        <f>AVERAGE('HAVER - UK Gas'!D742:I742)</f>
        <v>44.286666666666669</v>
      </c>
      <c r="I455" s="7">
        <f>AVERAGE('HAVER - UK Gas'!D742:F742)</f>
        <v>43.376666666666665</v>
      </c>
      <c r="J455" s="7">
        <f>AVERAGE('HAVER - UK Gas'!D742:O742)</f>
        <v>42.634999999999998</v>
      </c>
      <c r="L455" s="7">
        <f t="shared" si="56"/>
        <v>38.572205128205127</v>
      </c>
      <c r="N455" s="7">
        <f t="shared" si="57"/>
        <v>40.75879487179489</v>
      </c>
      <c r="O455" s="7">
        <f t="shared" si="58"/>
        <v>39.061025641025644</v>
      </c>
      <c r="P455" s="7">
        <f t="shared" si="59"/>
        <v>40.963653846153854</v>
      </c>
      <c r="R455" s="7"/>
      <c r="S455" s="7"/>
      <c r="T455" s="7"/>
      <c r="U455" s="7"/>
      <c r="V455" s="7"/>
    </row>
    <row r="456" spans="1:22" x14ac:dyDescent="0.35">
      <c r="A456" s="5">
        <f t="shared" si="61"/>
        <v>43766</v>
      </c>
      <c r="B456" s="5"/>
      <c r="C456" s="7">
        <f>AVERAGE('HAVER - UK Gas'!I743:T743)</f>
        <v>45.099166666666662</v>
      </c>
      <c r="D456" s="7">
        <f t="shared" si="60"/>
        <v>43.834461538461547</v>
      </c>
      <c r="E456" s="5"/>
      <c r="F456" s="7">
        <f>AVERAGE('HAVER - UK Gas'!I743:N743)</f>
        <v>39.891666666666666</v>
      </c>
      <c r="H456" s="7">
        <f>AVERAGE('HAVER - UK Gas'!D743:I743)</f>
        <v>43.12833333333333</v>
      </c>
      <c r="I456" s="7">
        <f>AVERAGE('HAVER - UK Gas'!D743:F743)</f>
        <v>41.876666666666665</v>
      </c>
      <c r="J456" s="7">
        <f>AVERAGE('HAVER - UK Gas'!D743:O743)</f>
        <v>41.68333333333333</v>
      </c>
      <c r="L456" s="7">
        <f t="shared" si="56"/>
        <v>38.572205128205127</v>
      </c>
      <c r="N456" s="7">
        <f t="shared" si="57"/>
        <v>40.75879487179489</v>
      </c>
      <c r="O456" s="7">
        <f t="shared" si="58"/>
        <v>39.061025641025644</v>
      </c>
      <c r="P456" s="7">
        <f t="shared" si="59"/>
        <v>40.963653846153854</v>
      </c>
      <c r="R456" s="7"/>
      <c r="S456" s="7"/>
      <c r="T456" s="7"/>
      <c r="U456" s="7"/>
      <c r="V456" s="7"/>
    </row>
    <row r="457" spans="1:22" x14ac:dyDescent="0.35">
      <c r="A457" s="5">
        <f t="shared" si="61"/>
        <v>43767</v>
      </c>
      <c r="B457" s="5"/>
      <c r="C457" s="7">
        <f>AVERAGE('HAVER - UK Gas'!I744:T744)</f>
        <v>44.9925</v>
      </c>
      <c r="D457" s="7">
        <f t="shared" si="60"/>
        <v>43.834461538461547</v>
      </c>
      <c r="E457" s="5"/>
      <c r="F457" s="7">
        <f>AVERAGE('HAVER - UK Gas'!I744:N744)</f>
        <v>39.738333333333337</v>
      </c>
      <c r="H457" s="7">
        <f>AVERAGE('HAVER - UK Gas'!D744:I744)</f>
        <v>42.5</v>
      </c>
      <c r="I457" s="7">
        <f>AVERAGE('HAVER - UK Gas'!D744:F744)</f>
        <v>41.073333333333331</v>
      </c>
      <c r="J457" s="7">
        <f>AVERAGE('HAVER - UK Gas'!D744:O744)</f>
        <v>41.312499999999993</v>
      </c>
      <c r="L457" s="7">
        <f t="shared" si="56"/>
        <v>38.572205128205127</v>
      </c>
      <c r="N457" s="7">
        <f t="shared" si="57"/>
        <v>40.75879487179489</v>
      </c>
      <c r="O457" s="7">
        <f t="shared" si="58"/>
        <v>39.061025641025644</v>
      </c>
      <c r="P457" s="7">
        <f t="shared" si="59"/>
        <v>40.963653846153854</v>
      </c>
      <c r="R457" s="7"/>
      <c r="S457" s="7"/>
      <c r="T457" s="7"/>
      <c r="U457" s="7"/>
      <c r="V457" s="7"/>
    </row>
    <row r="458" spans="1:22" x14ac:dyDescent="0.35">
      <c r="A458" s="5">
        <f t="shared" si="61"/>
        <v>43768</v>
      </c>
      <c r="B458" s="5"/>
      <c r="C458" s="7">
        <f>AVERAGE('HAVER - UK Gas'!I745:T745)</f>
        <v>44.597500000000004</v>
      </c>
      <c r="D458" s="7">
        <f t="shared" ref="D458:D489" si="62">AVERAGE(C$394:C$497,C$499:C$502,C$504:C$525)</f>
        <v>43.834461538461547</v>
      </c>
      <c r="E458" s="5"/>
      <c r="F458" s="7">
        <f>AVERAGE('HAVER - UK Gas'!I745:N745)</f>
        <v>39.346666666666664</v>
      </c>
      <c r="H458" s="7">
        <f>AVERAGE('HAVER - UK Gas'!D745:I745)</f>
        <v>42.454999999999998</v>
      </c>
      <c r="I458" s="7">
        <f>AVERAGE('HAVER - UK Gas'!D745:F745)</f>
        <v>41.21</v>
      </c>
      <c r="J458" s="7">
        <f>AVERAGE('HAVER - UK Gas'!D745:O745)</f>
        <v>41.09</v>
      </c>
      <c r="L458" s="7">
        <f t="shared" si="56"/>
        <v>38.572205128205127</v>
      </c>
      <c r="N458" s="7">
        <f t="shared" si="57"/>
        <v>40.75879487179489</v>
      </c>
      <c r="O458" s="7">
        <f t="shared" si="58"/>
        <v>39.061025641025644</v>
      </c>
      <c r="P458" s="7">
        <f t="shared" si="59"/>
        <v>40.963653846153854</v>
      </c>
      <c r="R458" s="7"/>
      <c r="S458" s="7"/>
      <c r="T458" s="7"/>
      <c r="U458" s="7"/>
      <c r="V458" s="7"/>
    </row>
    <row r="459" spans="1:22" x14ac:dyDescent="0.35">
      <c r="A459" s="5">
        <f t="shared" si="61"/>
        <v>43769</v>
      </c>
      <c r="B459" s="5"/>
      <c r="C459" s="7">
        <f>AVERAGE('HAVER - UK Gas'!I746:T746)</f>
        <v>44.802500000000002</v>
      </c>
      <c r="D459" s="7">
        <f t="shared" si="62"/>
        <v>43.834461538461547</v>
      </c>
      <c r="E459" s="5"/>
      <c r="F459" s="7">
        <f>AVERAGE('HAVER - UK Gas'!I746:N746)</f>
        <v>39.796666666666674</v>
      </c>
      <c r="H459" s="7">
        <f>AVERAGE('HAVER - UK Gas'!D746:I746)</f>
        <v>43.158333333333331</v>
      </c>
      <c r="I459" s="7">
        <f>AVERAGE('HAVER - UK Gas'!D746:F746)</f>
        <v>44.643333333333338</v>
      </c>
      <c r="J459" s="7">
        <f>AVERAGE('HAVER - UK Gas'!D746:O746)</f>
        <v>42.135833333333331</v>
      </c>
      <c r="L459" s="7">
        <f t="shared" ref="L459:L522" si="63">AVERAGE(F$394:F$497,F$499:F$502,F$504:F$525)</f>
        <v>38.572205128205127</v>
      </c>
      <c r="N459" s="7">
        <f t="shared" ref="N459:N522" si="64">AVERAGE(H$394:H$497,H$499:H$502,H$504:H$525)</f>
        <v>40.75879487179489</v>
      </c>
      <c r="O459" s="7">
        <f t="shared" ref="O459:O522" si="65">AVERAGE(I$394:I$497,I$499:I$502,I$504:I$525)</f>
        <v>39.061025641025644</v>
      </c>
      <c r="P459" s="7">
        <f t="shared" ref="P459:P522" si="66">AVERAGE(J$394:J$497,J$499:J$502,J$504:J$525)</f>
        <v>40.963653846153854</v>
      </c>
      <c r="R459" s="7"/>
      <c r="S459" s="7"/>
      <c r="T459" s="7"/>
      <c r="U459" s="7"/>
      <c r="V459" s="7"/>
    </row>
    <row r="460" spans="1:22" x14ac:dyDescent="0.35">
      <c r="A460" s="5">
        <f t="shared" si="61"/>
        <v>43770</v>
      </c>
      <c r="B460" s="5"/>
      <c r="C460" s="7">
        <f>AVERAGE('HAVER - UK Gas'!H747:S747)</f>
        <v>44.82</v>
      </c>
      <c r="D460" s="7">
        <f t="shared" si="62"/>
        <v>43.834461538461547</v>
      </c>
      <c r="E460" s="5"/>
      <c r="F460" s="7">
        <f>AVERAGE('HAVER - UK Gas'!H747:M747)</f>
        <v>39.786666666666669</v>
      </c>
      <c r="H460" s="7">
        <f>AVERAGE('HAVER - UK Gas'!D747:I747)</f>
        <v>43.426666666666655</v>
      </c>
      <c r="I460" s="7">
        <f>AVERAGE('HAVER - UK Gas'!D747:F747)</f>
        <v>44.879999999999995</v>
      </c>
      <c r="J460" s="7">
        <f>AVERAGE('HAVER - UK Gas'!D747:O747)</f>
        <v>42.428333333333327</v>
      </c>
      <c r="L460" s="7">
        <f t="shared" si="63"/>
        <v>38.572205128205127</v>
      </c>
      <c r="N460" s="7">
        <f t="shared" si="64"/>
        <v>40.75879487179489</v>
      </c>
      <c r="O460" s="7">
        <f t="shared" si="65"/>
        <v>39.061025641025644</v>
      </c>
      <c r="P460" s="7">
        <f t="shared" si="66"/>
        <v>40.963653846153854</v>
      </c>
      <c r="R460" s="7"/>
      <c r="S460" s="7"/>
      <c r="T460" s="7"/>
      <c r="U460" s="7"/>
      <c r="V460" s="7"/>
    </row>
    <row r="461" spans="1:22" x14ac:dyDescent="0.35">
      <c r="A461" s="5">
        <f t="shared" si="61"/>
        <v>43773</v>
      </c>
      <c r="B461" s="5"/>
      <c r="C461" s="7">
        <f>AVERAGE('HAVER - UK Gas'!H748:S748)</f>
        <v>45.588333333333338</v>
      </c>
      <c r="D461" s="7">
        <f t="shared" si="62"/>
        <v>43.834461538461547</v>
      </c>
      <c r="E461" s="5"/>
      <c r="F461" s="7">
        <f>AVERAGE('HAVER - UK Gas'!H748:M748)</f>
        <v>40.655000000000008</v>
      </c>
      <c r="H461" s="7">
        <f>AVERAGE('HAVER - UK Gas'!D748:I748)</f>
        <v>44.085000000000001</v>
      </c>
      <c r="I461" s="7">
        <f>AVERAGE('HAVER - UK Gas'!D748:F748)</f>
        <v>45.493333333333339</v>
      </c>
      <c r="J461" s="7">
        <f>AVERAGE('HAVER - UK Gas'!D748:O748)</f>
        <v>43.114166666666669</v>
      </c>
      <c r="L461" s="7">
        <f t="shared" si="63"/>
        <v>38.572205128205127</v>
      </c>
      <c r="N461" s="7">
        <f t="shared" si="64"/>
        <v>40.75879487179489</v>
      </c>
      <c r="O461" s="7">
        <f t="shared" si="65"/>
        <v>39.061025641025644</v>
      </c>
      <c r="P461" s="7">
        <f t="shared" si="66"/>
        <v>40.963653846153854</v>
      </c>
      <c r="R461" s="7"/>
      <c r="S461" s="7"/>
      <c r="T461" s="7"/>
      <c r="U461" s="7"/>
      <c r="V461" s="7"/>
    </row>
    <row r="462" spans="1:22" x14ac:dyDescent="0.35">
      <c r="A462" s="5">
        <f t="shared" si="61"/>
        <v>43774</v>
      </c>
      <c r="B462" s="5"/>
      <c r="C462" s="7">
        <f>AVERAGE('HAVER - UK Gas'!H749:S749)</f>
        <v>45.803333333333342</v>
      </c>
      <c r="D462" s="7">
        <f t="shared" si="62"/>
        <v>43.834461538461547</v>
      </c>
      <c r="E462" s="5"/>
      <c r="F462" s="7">
        <f>AVERAGE('HAVER - UK Gas'!H749:M749)</f>
        <v>40.80833333333333</v>
      </c>
      <c r="H462" s="7">
        <f>AVERAGE('HAVER - UK Gas'!D749:I749)</f>
        <v>44.616666666666667</v>
      </c>
      <c r="I462" s="7">
        <f>AVERAGE('HAVER - UK Gas'!D749:F749)</f>
        <v>46.15</v>
      </c>
      <c r="J462" s="7">
        <f>AVERAGE('HAVER - UK Gas'!D749:O749)</f>
        <v>43.494999999999997</v>
      </c>
      <c r="L462" s="7">
        <f t="shared" si="63"/>
        <v>38.572205128205127</v>
      </c>
      <c r="N462" s="7">
        <f t="shared" si="64"/>
        <v>40.75879487179489</v>
      </c>
      <c r="O462" s="7">
        <f t="shared" si="65"/>
        <v>39.061025641025644</v>
      </c>
      <c r="P462" s="7">
        <f t="shared" si="66"/>
        <v>40.963653846153854</v>
      </c>
      <c r="R462" s="7"/>
      <c r="S462" s="7"/>
      <c r="T462" s="7"/>
      <c r="U462" s="7"/>
      <c r="V462" s="7"/>
    </row>
    <row r="463" spans="1:22" x14ac:dyDescent="0.35">
      <c r="A463" s="5">
        <f t="shared" si="61"/>
        <v>43775</v>
      </c>
      <c r="B463" s="5"/>
      <c r="C463" s="7">
        <f>AVERAGE('HAVER - UK Gas'!H750:S750)</f>
        <v>44.899166666666666</v>
      </c>
      <c r="D463" s="7">
        <f t="shared" si="62"/>
        <v>43.834461538461547</v>
      </c>
      <c r="E463" s="5"/>
      <c r="F463" s="7">
        <f>AVERAGE('HAVER - UK Gas'!H750:M750)</f>
        <v>39.743333333333332</v>
      </c>
      <c r="H463" s="7">
        <f>AVERAGE('HAVER - UK Gas'!D750:I750)</f>
        <v>43.47</v>
      </c>
      <c r="I463" s="7">
        <f>AVERAGE('HAVER - UK Gas'!D750:F750)</f>
        <v>44.903333333333336</v>
      </c>
      <c r="J463" s="7">
        <f>AVERAGE('HAVER - UK Gas'!D750:O750)</f>
        <v>42.413333333333327</v>
      </c>
      <c r="L463" s="7">
        <f t="shared" si="63"/>
        <v>38.572205128205127</v>
      </c>
      <c r="N463" s="7">
        <f t="shared" si="64"/>
        <v>40.75879487179489</v>
      </c>
      <c r="O463" s="7">
        <f t="shared" si="65"/>
        <v>39.061025641025644</v>
      </c>
      <c r="P463" s="7">
        <f t="shared" si="66"/>
        <v>40.963653846153854</v>
      </c>
      <c r="R463" s="7"/>
      <c r="S463" s="7"/>
      <c r="T463" s="7"/>
      <c r="U463" s="7"/>
      <c r="V463" s="7"/>
    </row>
    <row r="464" spans="1:22" x14ac:dyDescent="0.35">
      <c r="A464" s="5">
        <f t="shared" si="61"/>
        <v>43776</v>
      </c>
      <c r="B464" s="5"/>
      <c r="C464" s="7">
        <f>AVERAGE('HAVER - UK Gas'!H751:S751)</f>
        <v>44.48416666666666</v>
      </c>
      <c r="D464" s="7">
        <f t="shared" si="62"/>
        <v>43.834461538461547</v>
      </c>
      <c r="E464" s="5"/>
      <c r="F464" s="7">
        <f>AVERAGE('HAVER - UK Gas'!H751:M751)</f>
        <v>39.363333333333337</v>
      </c>
      <c r="H464" s="7">
        <f>AVERAGE('HAVER - UK Gas'!D751:I751)</f>
        <v>42.931666666666672</v>
      </c>
      <c r="I464" s="7">
        <f>AVERAGE('HAVER - UK Gas'!D751:F751)</f>
        <v>44.27</v>
      </c>
      <c r="J464" s="7">
        <f>AVERAGE('HAVER - UK Gas'!D751:O751)</f>
        <v>41.947500000000005</v>
      </c>
      <c r="L464" s="7">
        <f t="shared" si="63"/>
        <v>38.572205128205127</v>
      </c>
      <c r="N464" s="7">
        <f t="shared" si="64"/>
        <v>40.75879487179489</v>
      </c>
      <c r="O464" s="7">
        <f t="shared" si="65"/>
        <v>39.061025641025644</v>
      </c>
      <c r="P464" s="7">
        <f t="shared" si="66"/>
        <v>40.963653846153854</v>
      </c>
      <c r="R464" s="7"/>
      <c r="S464" s="7"/>
      <c r="T464" s="7"/>
      <c r="U464" s="7"/>
      <c r="V464" s="7"/>
    </row>
    <row r="465" spans="1:22" x14ac:dyDescent="0.35">
      <c r="A465" s="5">
        <f t="shared" si="61"/>
        <v>43777</v>
      </c>
      <c r="B465" s="5"/>
      <c r="C465" s="7">
        <f>AVERAGE('HAVER - UK Gas'!H752:S752)</f>
        <v>44.03</v>
      </c>
      <c r="D465" s="7">
        <f t="shared" si="62"/>
        <v>43.834461538461547</v>
      </c>
      <c r="E465" s="5"/>
      <c r="F465" s="7">
        <f>AVERAGE('HAVER - UK Gas'!H752:M752)</f>
        <v>38.858333333333327</v>
      </c>
      <c r="H465" s="7">
        <f>AVERAGE('HAVER - UK Gas'!D752:I752)</f>
        <v>42.531666666666666</v>
      </c>
      <c r="I465" s="7">
        <f>AVERAGE('HAVER - UK Gas'!D752:F752)</f>
        <v>43.82</v>
      </c>
      <c r="J465" s="7">
        <f>AVERAGE('HAVER - UK Gas'!D752:O752)</f>
        <v>41.482500000000002</v>
      </c>
      <c r="L465" s="7">
        <f t="shared" si="63"/>
        <v>38.572205128205127</v>
      </c>
      <c r="N465" s="7">
        <f t="shared" si="64"/>
        <v>40.75879487179489</v>
      </c>
      <c r="O465" s="7">
        <f t="shared" si="65"/>
        <v>39.061025641025644</v>
      </c>
      <c r="P465" s="7">
        <f t="shared" si="66"/>
        <v>40.963653846153854</v>
      </c>
      <c r="R465" s="7"/>
      <c r="S465" s="7"/>
      <c r="T465" s="7"/>
      <c r="U465" s="7"/>
      <c r="V465" s="7"/>
    </row>
    <row r="466" spans="1:22" x14ac:dyDescent="0.35">
      <c r="A466" s="5">
        <f t="shared" si="61"/>
        <v>43780</v>
      </c>
      <c r="B466" s="5"/>
      <c r="C466" s="7">
        <f>AVERAGE('HAVER - UK Gas'!H753:S753)</f>
        <v>43.645000000000003</v>
      </c>
      <c r="D466" s="7">
        <f t="shared" si="62"/>
        <v>43.834461538461547</v>
      </c>
      <c r="E466" s="5"/>
      <c r="F466" s="7">
        <f>AVERAGE('HAVER - UK Gas'!H753:M753)</f>
        <v>38.411666666666669</v>
      </c>
      <c r="H466" s="7">
        <f>AVERAGE('HAVER - UK Gas'!D753:I753)</f>
        <v>41.971666666666664</v>
      </c>
      <c r="I466" s="7">
        <f>AVERAGE('HAVER - UK Gas'!D753:F753)</f>
        <v>43.28</v>
      </c>
      <c r="J466" s="7">
        <f>AVERAGE('HAVER - UK Gas'!D753:O753)</f>
        <v>41.050833333333337</v>
      </c>
      <c r="L466" s="7">
        <f t="shared" si="63"/>
        <v>38.572205128205127</v>
      </c>
      <c r="N466" s="7">
        <f t="shared" si="64"/>
        <v>40.75879487179489</v>
      </c>
      <c r="O466" s="7">
        <f t="shared" si="65"/>
        <v>39.061025641025644</v>
      </c>
      <c r="P466" s="7">
        <f t="shared" si="66"/>
        <v>40.963653846153854</v>
      </c>
      <c r="R466" s="7"/>
      <c r="S466" s="7"/>
      <c r="T466" s="7"/>
      <c r="U466" s="7"/>
      <c r="V466" s="7"/>
    </row>
    <row r="467" spans="1:22" x14ac:dyDescent="0.35">
      <c r="A467" s="5">
        <f t="shared" si="61"/>
        <v>43781</v>
      </c>
      <c r="B467" s="5"/>
      <c r="C467" s="7">
        <f>AVERAGE('HAVER - UK Gas'!H754:S754)</f>
        <v>43.111666666666672</v>
      </c>
      <c r="D467" s="7">
        <f t="shared" si="62"/>
        <v>43.834461538461547</v>
      </c>
      <c r="E467" s="5"/>
      <c r="F467" s="7">
        <f>AVERAGE('HAVER - UK Gas'!H754:M754)</f>
        <v>37.910000000000004</v>
      </c>
      <c r="H467" s="7">
        <f>AVERAGE('HAVER - UK Gas'!D754:I754)</f>
        <v>41.351666666666667</v>
      </c>
      <c r="I467" s="7">
        <f>AVERAGE('HAVER - UK Gas'!D754:F754)</f>
        <v>42.596666666666664</v>
      </c>
      <c r="J467" s="7">
        <f>AVERAGE('HAVER - UK Gas'!D754:O754)</f>
        <v>40.495000000000005</v>
      </c>
      <c r="L467" s="7">
        <f t="shared" si="63"/>
        <v>38.572205128205127</v>
      </c>
      <c r="N467" s="7">
        <f t="shared" si="64"/>
        <v>40.75879487179489</v>
      </c>
      <c r="O467" s="7">
        <f t="shared" si="65"/>
        <v>39.061025641025644</v>
      </c>
      <c r="P467" s="7">
        <f t="shared" si="66"/>
        <v>40.963653846153854</v>
      </c>
      <c r="R467" s="7"/>
      <c r="S467" s="7"/>
      <c r="T467" s="7"/>
      <c r="U467" s="7"/>
      <c r="V467" s="7"/>
    </row>
    <row r="468" spans="1:22" x14ac:dyDescent="0.35">
      <c r="A468" s="5">
        <f t="shared" si="61"/>
        <v>43782</v>
      </c>
      <c r="B468" s="5"/>
      <c r="C468" s="7">
        <f>AVERAGE('HAVER - UK Gas'!H755:S755)</f>
        <v>42.948333333333331</v>
      </c>
      <c r="D468" s="7">
        <f t="shared" si="62"/>
        <v>43.834461538461547</v>
      </c>
      <c r="E468" s="5"/>
      <c r="F468" s="7">
        <f>AVERAGE('HAVER - UK Gas'!H755:M755)</f>
        <v>37.81</v>
      </c>
      <c r="H468" s="7">
        <f>AVERAGE('HAVER - UK Gas'!D755:I755)</f>
        <v>41.181666666666665</v>
      </c>
      <c r="I468" s="7">
        <f>AVERAGE('HAVER - UK Gas'!D755:F755)</f>
        <v>42.356666666666662</v>
      </c>
      <c r="J468" s="7">
        <f>AVERAGE('HAVER - UK Gas'!D755:O755)</f>
        <v>40.338333333333331</v>
      </c>
      <c r="L468" s="7">
        <f t="shared" si="63"/>
        <v>38.572205128205127</v>
      </c>
      <c r="N468" s="7">
        <f t="shared" si="64"/>
        <v>40.75879487179489</v>
      </c>
      <c r="O468" s="7">
        <f t="shared" si="65"/>
        <v>39.061025641025644</v>
      </c>
      <c r="P468" s="7">
        <f t="shared" si="66"/>
        <v>40.963653846153854</v>
      </c>
      <c r="R468" s="7"/>
      <c r="S468" s="7"/>
      <c r="T468" s="7"/>
      <c r="U468" s="7"/>
      <c r="V468" s="7"/>
    </row>
    <row r="469" spans="1:22" x14ac:dyDescent="0.35">
      <c r="A469" s="5">
        <f t="shared" si="61"/>
        <v>43783</v>
      </c>
      <c r="B469" s="5"/>
      <c r="C469" s="7">
        <f>AVERAGE('HAVER - UK Gas'!H756:S756)</f>
        <v>43.405000000000008</v>
      </c>
      <c r="D469" s="7">
        <f t="shared" si="62"/>
        <v>43.834461538461547</v>
      </c>
      <c r="E469" s="5"/>
      <c r="F469" s="7">
        <f>AVERAGE('HAVER - UK Gas'!H756:M756)</f>
        <v>38.356666666666669</v>
      </c>
      <c r="H469" s="7">
        <f>AVERAGE('HAVER - UK Gas'!D756:I756)</f>
        <v>41.586666666666666</v>
      </c>
      <c r="I469" s="7">
        <f>AVERAGE('HAVER - UK Gas'!D756:F756)</f>
        <v>42.699999999999996</v>
      </c>
      <c r="J469" s="7">
        <f>AVERAGE('HAVER - UK Gas'!D756:O756)</f>
        <v>40.807499999999997</v>
      </c>
      <c r="L469" s="7">
        <f t="shared" si="63"/>
        <v>38.572205128205127</v>
      </c>
      <c r="N469" s="7">
        <f t="shared" si="64"/>
        <v>40.75879487179489</v>
      </c>
      <c r="O469" s="7">
        <f t="shared" si="65"/>
        <v>39.061025641025644</v>
      </c>
      <c r="P469" s="7">
        <f t="shared" si="66"/>
        <v>40.963653846153854</v>
      </c>
      <c r="R469" s="7"/>
      <c r="S469" s="7"/>
      <c r="T469" s="7"/>
      <c r="U469" s="7"/>
      <c r="V469" s="7"/>
    </row>
    <row r="470" spans="1:22" x14ac:dyDescent="0.35">
      <c r="A470" s="5">
        <f t="shared" si="61"/>
        <v>43784</v>
      </c>
      <c r="B470" s="5"/>
      <c r="C470" s="7">
        <f>AVERAGE('HAVER - UK Gas'!H757:S757)</f>
        <v>43.947499999999998</v>
      </c>
      <c r="D470" s="7">
        <f t="shared" si="62"/>
        <v>43.834461538461547</v>
      </c>
      <c r="E470" s="5"/>
      <c r="F470" s="7">
        <f>AVERAGE('HAVER - UK Gas'!H757:M757)</f>
        <v>38.859999999999992</v>
      </c>
      <c r="H470" s="7">
        <f>AVERAGE('HAVER - UK Gas'!D757:I757)</f>
        <v>42.066666666666663</v>
      </c>
      <c r="I470" s="7">
        <f>AVERAGE('HAVER - UK Gas'!D757:F757)</f>
        <v>43.19</v>
      </c>
      <c r="J470" s="7">
        <f>AVERAGE('HAVER - UK Gas'!D757:O757)</f>
        <v>41.316666666666663</v>
      </c>
      <c r="L470" s="7">
        <f t="shared" si="63"/>
        <v>38.572205128205127</v>
      </c>
      <c r="N470" s="7">
        <f t="shared" si="64"/>
        <v>40.75879487179489</v>
      </c>
      <c r="O470" s="7">
        <f t="shared" si="65"/>
        <v>39.061025641025644</v>
      </c>
      <c r="P470" s="7">
        <f t="shared" si="66"/>
        <v>40.963653846153854</v>
      </c>
      <c r="R470" s="7"/>
      <c r="S470" s="7"/>
      <c r="T470" s="7"/>
      <c r="U470" s="7"/>
      <c r="V470" s="7"/>
    </row>
    <row r="471" spans="1:22" x14ac:dyDescent="0.35">
      <c r="A471" s="5">
        <f t="shared" si="61"/>
        <v>43787</v>
      </c>
      <c r="B471" s="5"/>
      <c r="C471" s="7">
        <f>AVERAGE('HAVER - UK Gas'!H758:S758)</f>
        <v>43.160833333333329</v>
      </c>
      <c r="D471" s="7">
        <f t="shared" si="62"/>
        <v>43.834461538461547</v>
      </c>
      <c r="E471" s="5"/>
      <c r="F471" s="7">
        <f>AVERAGE('HAVER - UK Gas'!H758:M758)</f>
        <v>38.014999999999993</v>
      </c>
      <c r="H471" s="7">
        <f>AVERAGE('HAVER - UK Gas'!D758:I758)</f>
        <v>41.064999999999998</v>
      </c>
      <c r="I471" s="7">
        <f>AVERAGE('HAVER - UK Gas'!D758:F758)</f>
        <v>42.053333333333335</v>
      </c>
      <c r="J471" s="7">
        <f>AVERAGE('HAVER - UK Gas'!D758:O758)</f>
        <v>40.394999999999996</v>
      </c>
      <c r="L471" s="7">
        <f t="shared" si="63"/>
        <v>38.572205128205127</v>
      </c>
      <c r="N471" s="7">
        <f t="shared" si="64"/>
        <v>40.75879487179489</v>
      </c>
      <c r="O471" s="7">
        <f t="shared" si="65"/>
        <v>39.061025641025644</v>
      </c>
      <c r="P471" s="7">
        <f t="shared" si="66"/>
        <v>40.963653846153854</v>
      </c>
      <c r="R471" s="7"/>
      <c r="S471" s="7"/>
      <c r="T471" s="7"/>
      <c r="U471" s="7"/>
      <c r="V471" s="7"/>
    </row>
    <row r="472" spans="1:22" x14ac:dyDescent="0.35">
      <c r="A472" s="5">
        <f t="shared" si="61"/>
        <v>43788</v>
      </c>
      <c r="B472" s="5"/>
      <c r="C472" s="7">
        <f>AVERAGE('HAVER - UK Gas'!H759:S759)</f>
        <v>43.181666666666665</v>
      </c>
      <c r="D472" s="7">
        <f t="shared" si="62"/>
        <v>43.834461538461547</v>
      </c>
      <c r="E472" s="5"/>
      <c r="F472" s="7">
        <f>AVERAGE('HAVER - UK Gas'!H759:M759)</f>
        <v>38.04</v>
      </c>
      <c r="H472" s="7">
        <f>AVERAGE('HAVER - UK Gas'!D759:I759)</f>
        <v>41.138333333333335</v>
      </c>
      <c r="I472" s="7">
        <f>AVERAGE('HAVER - UK Gas'!D759:F759)</f>
        <v>42.216666666666669</v>
      </c>
      <c r="J472" s="7">
        <f>AVERAGE('HAVER - UK Gas'!D759:O759)</f>
        <v>40.447499999999998</v>
      </c>
      <c r="L472" s="7">
        <f t="shared" si="63"/>
        <v>38.572205128205127</v>
      </c>
      <c r="N472" s="7">
        <f t="shared" si="64"/>
        <v>40.75879487179489</v>
      </c>
      <c r="O472" s="7">
        <f t="shared" si="65"/>
        <v>39.061025641025644</v>
      </c>
      <c r="P472" s="7">
        <f t="shared" si="66"/>
        <v>40.963653846153854</v>
      </c>
      <c r="R472" s="7"/>
      <c r="S472" s="7"/>
      <c r="T472" s="7"/>
      <c r="U472" s="7"/>
      <c r="V472" s="7"/>
    </row>
    <row r="473" spans="1:22" x14ac:dyDescent="0.35">
      <c r="A473" s="5">
        <f t="shared" si="61"/>
        <v>43789</v>
      </c>
      <c r="B473" s="5"/>
      <c r="C473" s="7">
        <f>AVERAGE('HAVER - UK Gas'!H760:S760)</f>
        <v>43.519166666666671</v>
      </c>
      <c r="D473" s="7">
        <f t="shared" si="62"/>
        <v>43.834461538461547</v>
      </c>
      <c r="E473" s="5"/>
      <c r="F473" s="7">
        <f>AVERAGE('HAVER - UK Gas'!H760:M760)</f>
        <v>38.424999999999997</v>
      </c>
      <c r="H473" s="7">
        <f>AVERAGE('HAVER - UK Gas'!D760:I760)</f>
        <v>41.57</v>
      </c>
      <c r="I473" s="7">
        <f>AVERAGE('HAVER - UK Gas'!D760:F760)</f>
        <v>42.796666666666674</v>
      </c>
      <c r="J473" s="7">
        <f>AVERAGE('HAVER - UK Gas'!D760:O760)</f>
        <v>40.869166666666672</v>
      </c>
      <c r="L473" s="7">
        <f t="shared" si="63"/>
        <v>38.572205128205127</v>
      </c>
      <c r="N473" s="7">
        <f t="shared" si="64"/>
        <v>40.75879487179489</v>
      </c>
      <c r="O473" s="7">
        <f t="shared" si="65"/>
        <v>39.061025641025644</v>
      </c>
      <c r="P473" s="7">
        <f t="shared" si="66"/>
        <v>40.963653846153854</v>
      </c>
      <c r="R473" s="7"/>
      <c r="S473" s="7"/>
      <c r="T473" s="7"/>
      <c r="U473" s="7"/>
      <c r="V473" s="7"/>
    </row>
    <row r="474" spans="1:22" x14ac:dyDescent="0.35">
      <c r="A474" s="5">
        <f t="shared" si="61"/>
        <v>43790</v>
      </c>
      <c r="B474" s="5"/>
      <c r="C474" s="7">
        <f>AVERAGE('HAVER - UK Gas'!H761:S761)</f>
        <v>43.699166666666663</v>
      </c>
      <c r="D474" s="7">
        <f t="shared" si="62"/>
        <v>43.834461538461547</v>
      </c>
      <c r="E474" s="5"/>
      <c r="F474" s="7">
        <f>AVERAGE('HAVER - UK Gas'!H761:M761)</f>
        <v>38.696666666666673</v>
      </c>
      <c r="H474" s="7">
        <f>AVERAGE('HAVER - UK Gas'!D761:I761)</f>
        <v>41.741666666666667</v>
      </c>
      <c r="I474" s="7">
        <f>AVERAGE('HAVER - UK Gas'!D761:F761)</f>
        <v>42.836666666666666</v>
      </c>
      <c r="J474" s="7">
        <f>AVERAGE('HAVER - UK Gas'!D761:O761)</f>
        <v>41.039166666666667</v>
      </c>
      <c r="L474" s="7">
        <f t="shared" si="63"/>
        <v>38.572205128205127</v>
      </c>
      <c r="N474" s="7">
        <f t="shared" si="64"/>
        <v>40.75879487179489</v>
      </c>
      <c r="O474" s="7">
        <f t="shared" si="65"/>
        <v>39.061025641025644</v>
      </c>
      <c r="P474" s="7">
        <f t="shared" si="66"/>
        <v>40.963653846153854</v>
      </c>
      <c r="R474" s="7"/>
      <c r="S474" s="7"/>
      <c r="T474" s="7"/>
      <c r="U474" s="7"/>
      <c r="V474" s="7"/>
    </row>
    <row r="475" spans="1:22" x14ac:dyDescent="0.35">
      <c r="A475" s="5">
        <f t="shared" si="61"/>
        <v>43791</v>
      </c>
      <c r="B475" s="5"/>
      <c r="C475" s="7">
        <f>AVERAGE('HAVER - UK Gas'!H762:S762)</f>
        <v>44.624166666666667</v>
      </c>
      <c r="D475" s="7">
        <f t="shared" si="62"/>
        <v>43.834461538461547</v>
      </c>
      <c r="E475" s="5"/>
      <c r="F475" s="7">
        <f>AVERAGE('HAVER - UK Gas'!H762:M762)</f>
        <v>39.696666666666665</v>
      </c>
      <c r="H475" s="7">
        <f>AVERAGE('HAVER - UK Gas'!D762:I762)</f>
        <v>42.731666666666662</v>
      </c>
      <c r="I475" s="7">
        <f>AVERAGE('HAVER - UK Gas'!D762:F762)</f>
        <v>43.876666666666665</v>
      </c>
      <c r="J475" s="7">
        <f>AVERAGE('HAVER - UK Gas'!D762:O762)</f>
        <v>42.023333333333326</v>
      </c>
      <c r="L475" s="7">
        <f t="shared" si="63"/>
        <v>38.572205128205127</v>
      </c>
      <c r="N475" s="7">
        <f t="shared" si="64"/>
        <v>40.75879487179489</v>
      </c>
      <c r="O475" s="7">
        <f t="shared" si="65"/>
        <v>39.061025641025644</v>
      </c>
      <c r="P475" s="7">
        <f t="shared" si="66"/>
        <v>40.963653846153854</v>
      </c>
      <c r="R475" s="7"/>
      <c r="S475" s="7"/>
      <c r="T475" s="7"/>
      <c r="U475" s="7"/>
      <c r="V475" s="7"/>
    </row>
    <row r="476" spans="1:22" x14ac:dyDescent="0.35">
      <c r="A476" s="5">
        <f t="shared" si="61"/>
        <v>43794</v>
      </c>
      <c r="B476" s="5"/>
      <c r="C476" s="7">
        <f>AVERAGE('HAVER - UK Gas'!H763:S763)</f>
        <v>44.505833333333335</v>
      </c>
      <c r="D476" s="7">
        <f t="shared" si="62"/>
        <v>43.834461538461547</v>
      </c>
      <c r="E476" s="5"/>
      <c r="F476" s="7">
        <f>AVERAGE('HAVER - UK Gas'!H763:M763)</f>
        <v>39.468333333333334</v>
      </c>
      <c r="H476" s="7">
        <f>AVERAGE('HAVER - UK Gas'!D763:I763)</f>
        <v>42.61</v>
      </c>
      <c r="I476" s="7">
        <f>AVERAGE('HAVER - UK Gas'!D763:F763)</f>
        <v>43.803333333333335</v>
      </c>
      <c r="J476" s="7">
        <f>AVERAGE('HAVER - UK Gas'!D763:O763)</f>
        <v>41.895833333333336</v>
      </c>
      <c r="L476" s="7">
        <f t="shared" si="63"/>
        <v>38.572205128205127</v>
      </c>
      <c r="N476" s="7">
        <f t="shared" si="64"/>
        <v>40.75879487179489</v>
      </c>
      <c r="O476" s="7">
        <f t="shared" si="65"/>
        <v>39.061025641025644</v>
      </c>
      <c r="P476" s="7">
        <f t="shared" si="66"/>
        <v>40.963653846153854</v>
      </c>
      <c r="R476" s="7"/>
      <c r="S476" s="7"/>
      <c r="T476" s="7"/>
      <c r="U476" s="7"/>
      <c r="V476" s="7"/>
    </row>
    <row r="477" spans="1:22" x14ac:dyDescent="0.35">
      <c r="A477" s="5">
        <f t="shared" si="61"/>
        <v>43795</v>
      </c>
      <c r="B477" s="5"/>
      <c r="C477" s="7">
        <f>AVERAGE('HAVER - UK Gas'!H764:S764)</f>
        <v>43.825833333333328</v>
      </c>
      <c r="D477" s="7">
        <f t="shared" si="62"/>
        <v>43.834461538461547</v>
      </c>
      <c r="E477" s="5"/>
      <c r="F477" s="7">
        <f>AVERAGE('HAVER - UK Gas'!H764:M764)</f>
        <v>38.734999999999992</v>
      </c>
      <c r="H477" s="7">
        <f>AVERAGE('HAVER - UK Gas'!D764:I764)</f>
        <v>41.805000000000007</v>
      </c>
      <c r="I477" s="7">
        <f>AVERAGE('HAVER - UK Gas'!D764:F764)</f>
        <v>43</v>
      </c>
      <c r="J477" s="7">
        <f>AVERAGE('HAVER - UK Gas'!D764:O764)</f>
        <v>41.140000000000008</v>
      </c>
      <c r="L477" s="7">
        <f t="shared" si="63"/>
        <v>38.572205128205127</v>
      </c>
      <c r="N477" s="7">
        <f t="shared" si="64"/>
        <v>40.75879487179489</v>
      </c>
      <c r="O477" s="7">
        <f t="shared" si="65"/>
        <v>39.061025641025644</v>
      </c>
      <c r="P477" s="7">
        <f t="shared" si="66"/>
        <v>40.963653846153854</v>
      </c>
      <c r="R477" s="7"/>
      <c r="S477" s="7"/>
      <c r="T477" s="7"/>
      <c r="U477" s="7"/>
      <c r="V477" s="7"/>
    </row>
    <row r="478" spans="1:22" x14ac:dyDescent="0.35">
      <c r="A478" s="5">
        <f t="shared" si="61"/>
        <v>43796</v>
      </c>
      <c r="B478" s="5"/>
      <c r="C478" s="7">
        <f>AVERAGE('HAVER - UK Gas'!H765:S765)</f>
        <v>44.157499999999999</v>
      </c>
      <c r="D478" s="7">
        <f t="shared" si="62"/>
        <v>43.834461538461547</v>
      </c>
      <c r="E478" s="5"/>
      <c r="F478" s="7">
        <f>AVERAGE('HAVER - UK Gas'!H765:M765)</f>
        <v>39.113333333333337</v>
      </c>
      <c r="H478" s="7">
        <f>AVERAGE('HAVER - UK Gas'!D765:I765)</f>
        <v>42.21</v>
      </c>
      <c r="I478" s="7">
        <f>AVERAGE('HAVER - UK Gas'!D765:F765)</f>
        <v>43.400000000000006</v>
      </c>
      <c r="J478" s="7">
        <f>AVERAGE('HAVER - UK Gas'!D765:O765)</f>
        <v>41.495833333333337</v>
      </c>
      <c r="L478" s="7">
        <f t="shared" si="63"/>
        <v>38.572205128205127</v>
      </c>
      <c r="N478" s="7">
        <f t="shared" si="64"/>
        <v>40.75879487179489</v>
      </c>
      <c r="O478" s="7">
        <f t="shared" si="65"/>
        <v>39.061025641025644</v>
      </c>
      <c r="P478" s="7">
        <f t="shared" si="66"/>
        <v>40.963653846153854</v>
      </c>
      <c r="R478" s="7"/>
      <c r="S478" s="7"/>
      <c r="T478" s="7"/>
      <c r="U478" s="7"/>
      <c r="V478" s="7"/>
    </row>
    <row r="479" spans="1:22" x14ac:dyDescent="0.35">
      <c r="A479" s="5">
        <f t="shared" si="61"/>
        <v>43797</v>
      </c>
      <c r="B479" s="5"/>
      <c r="C479" s="7">
        <f>AVERAGE('HAVER - UK Gas'!H766:S766)</f>
        <v>43.307499999999997</v>
      </c>
      <c r="D479" s="7">
        <f t="shared" si="62"/>
        <v>43.834461538461547</v>
      </c>
      <c r="E479" s="5"/>
      <c r="F479" s="7">
        <f>AVERAGE('HAVER - UK Gas'!H766:M766)</f>
        <v>38.238333333333337</v>
      </c>
      <c r="H479" s="7">
        <f>AVERAGE('HAVER - UK Gas'!D766:I766)</f>
        <v>41.454999999999998</v>
      </c>
      <c r="I479" s="7">
        <f>AVERAGE('HAVER - UK Gas'!D766:F766)</f>
        <v>42.636666666666663</v>
      </c>
      <c r="J479" s="7">
        <f>AVERAGE('HAVER - UK Gas'!D766:O766)</f>
        <v>40.676666666666669</v>
      </c>
      <c r="L479" s="7">
        <f t="shared" si="63"/>
        <v>38.572205128205127</v>
      </c>
      <c r="N479" s="7">
        <f t="shared" si="64"/>
        <v>40.75879487179489</v>
      </c>
      <c r="O479" s="7">
        <f t="shared" si="65"/>
        <v>39.061025641025644</v>
      </c>
      <c r="P479" s="7">
        <f t="shared" si="66"/>
        <v>40.963653846153854</v>
      </c>
      <c r="R479" s="7"/>
      <c r="S479" s="7"/>
      <c r="T479" s="7"/>
      <c r="U479" s="7"/>
      <c r="V479" s="7"/>
    </row>
    <row r="480" spans="1:22" x14ac:dyDescent="0.35">
      <c r="A480" s="5">
        <f t="shared" si="61"/>
        <v>43798</v>
      </c>
      <c r="B480" s="5"/>
      <c r="C480" s="7">
        <f>AVERAGE('HAVER - UK Gas'!H767:S767)</f>
        <v>43.17166666666666</v>
      </c>
      <c r="D480" s="7">
        <f t="shared" si="62"/>
        <v>43.834461538461547</v>
      </c>
      <c r="E480" s="5"/>
      <c r="F480" s="7">
        <f>AVERAGE('HAVER - UK Gas'!H767:M767)</f>
        <v>38.043333333333329</v>
      </c>
      <c r="H480" s="7">
        <f>AVERAGE('HAVER - UK Gas'!D767:I767)</f>
        <v>40.346666666666664</v>
      </c>
      <c r="I480" s="7">
        <f>AVERAGE('HAVER - UK Gas'!D767:F767)</f>
        <v>42.836666666666666</v>
      </c>
      <c r="J480" s="7">
        <f>AVERAGE('HAVER - UK Gas'!D767:O767)</f>
        <v>40.979166666666664</v>
      </c>
      <c r="L480" s="7">
        <f t="shared" si="63"/>
        <v>38.572205128205127</v>
      </c>
      <c r="N480" s="7">
        <f t="shared" si="64"/>
        <v>40.75879487179489</v>
      </c>
      <c r="O480" s="7">
        <f t="shared" si="65"/>
        <v>39.061025641025644</v>
      </c>
      <c r="P480" s="7">
        <f t="shared" si="66"/>
        <v>40.963653846153854</v>
      </c>
      <c r="R480" s="7"/>
      <c r="S480" s="7"/>
      <c r="T480" s="7"/>
      <c r="U480" s="7"/>
      <c r="V480" s="7"/>
    </row>
    <row r="481" spans="1:22" x14ac:dyDescent="0.35">
      <c r="A481" s="5">
        <f t="shared" si="61"/>
        <v>43801</v>
      </c>
      <c r="B481" s="5"/>
      <c r="C481" s="7">
        <f>AVERAGE('HAVER - UK Gas'!G768:R768)</f>
        <v>42.1</v>
      </c>
      <c r="D481" s="7">
        <f t="shared" si="62"/>
        <v>43.834461538461547</v>
      </c>
      <c r="E481" s="5"/>
      <c r="F481" s="7">
        <f>AVERAGE('HAVER - UK Gas'!G768:L768)</f>
        <v>36.884999999999998</v>
      </c>
      <c r="H481" s="7">
        <f>AVERAGE('HAVER - UK Gas'!D768:I768)</f>
        <v>39.143333333333338</v>
      </c>
      <c r="I481" s="7">
        <f>AVERAGE('HAVER - UK Gas'!D768:F768)</f>
        <v>41.446666666666665</v>
      </c>
      <c r="J481" s="7">
        <f>AVERAGE('HAVER - UK Gas'!D768:O768)</f>
        <v>40.019166666666671</v>
      </c>
      <c r="L481" s="7">
        <f t="shared" si="63"/>
        <v>38.572205128205127</v>
      </c>
      <c r="N481" s="7">
        <f t="shared" si="64"/>
        <v>40.75879487179489</v>
      </c>
      <c r="O481" s="7">
        <f t="shared" si="65"/>
        <v>39.061025641025644</v>
      </c>
      <c r="P481" s="7">
        <f t="shared" si="66"/>
        <v>40.963653846153854</v>
      </c>
      <c r="R481" s="7"/>
      <c r="S481" s="7"/>
      <c r="T481" s="7"/>
      <c r="U481" s="7"/>
      <c r="V481" s="7"/>
    </row>
    <row r="482" spans="1:22" x14ac:dyDescent="0.35">
      <c r="A482" s="5">
        <f t="shared" si="61"/>
        <v>43802</v>
      </c>
      <c r="B482" s="5"/>
      <c r="C482" s="7">
        <f>AVERAGE('HAVER - UK Gas'!G769:R769)</f>
        <v>41.911666666666669</v>
      </c>
      <c r="D482" s="7">
        <f t="shared" si="62"/>
        <v>43.834461538461547</v>
      </c>
      <c r="E482" s="5"/>
      <c r="F482" s="7">
        <f>AVERAGE('HAVER - UK Gas'!G769:L769)</f>
        <v>36.681666666666672</v>
      </c>
      <c r="H482" s="7">
        <f>AVERAGE('HAVER - UK Gas'!D769:I769)</f>
        <v>38.935000000000002</v>
      </c>
      <c r="I482" s="7">
        <f>AVERAGE('HAVER - UK Gas'!D769:F769)</f>
        <v>41.24666666666667</v>
      </c>
      <c r="J482" s="7">
        <f>AVERAGE('HAVER - UK Gas'!D769:O769)</f>
        <v>39.813333333333333</v>
      </c>
      <c r="L482" s="7">
        <f t="shared" si="63"/>
        <v>38.572205128205127</v>
      </c>
      <c r="N482" s="7">
        <f t="shared" si="64"/>
        <v>40.75879487179489</v>
      </c>
      <c r="O482" s="7">
        <f t="shared" si="65"/>
        <v>39.061025641025644</v>
      </c>
      <c r="P482" s="7">
        <f t="shared" si="66"/>
        <v>40.963653846153854</v>
      </c>
      <c r="R482" s="7"/>
      <c r="S482" s="7"/>
      <c r="T482" s="7"/>
      <c r="U482" s="7"/>
      <c r="V482" s="7"/>
    </row>
    <row r="483" spans="1:22" x14ac:dyDescent="0.35">
      <c r="A483" s="5">
        <f t="shared" si="61"/>
        <v>43803</v>
      </c>
      <c r="B483" s="5"/>
      <c r="C483" s="7">
        <f>AVERAGE('HAVER - UK Gas'!G770:R770)</f>
        <v>41.790000000000006</v>
      </c>
      <c r="D483" s="7">
        <f t="shared" si="62"/>
        <v>43.834461538461547</v>
      </c>
      <c r="E483" s="5"/>
      <c r="F483" s="7">
        <f>AVERAGE('HAVER - UK Gas'!G770:L770)</f>
        <v>36.46</v>
      </c>
      <c r="H483" s="7">
        <f>AVERAGE('HAVER - UK Gas'!D770:I770)</f>
        <v>38.766666666666666</v>
      </c>
      <c r="I483" s="7">
        <f>AVERAGE('HAVER - UK Gas'!D770:F770)</f>
        <v>41.08</v>
      </c>
      <c r="J483" s="7">
        <f>AVERAGE('HAVER - UK Gas'!D770:O770)</f>
        <v>39.630833333333328</v>
      </c>
      <c r="L483" s="7">
        <f t="shared" si="63"/>
        <v>38.572205128205127</v>
      </c>
      <c r="N483" s="7">
        <f t="shared" si="64"/>
        <v>40.75879487179489</v>
      </c>
      <c r="O483" s="7">
        <f t="shared" si="65"/>
        <v>39.061025641025644</v>
      </c>
      <c r="P483" s="7">
        <f t="shared" si="66"/>
        <v>40.963653846153854</v>
      </c>
      <c r="R483" s="7"/>
      <c r="S483" s="7"/>
      <c r="T483" s="7"/>
      <c r="U483" s="7"/>
      <c r="V483" s="7"/>
    </row>
    <row r="484" spans="1:22" x14ac:dyDescent="0.35">
      <c r="A484" s="5">
        <f t="shared" si="61"/>
        <v>43804</v>
      </c>
      <c r="B484" s="5"/>
      <c r="C484" s="7">
        <f>AVERAGE('HAVER - UK Gas'!G771:R771)</f>
        <v>40.864166666666662</v>
      </c>
      <c r="D484" s="7">
        <f t="shared" si="62"/>
        <v>43.834461538461547</v>
      </c>
      <c r="E484" s="5"/>
      <c r="F484" s="7">
        <f>AVERAGE('HAVER - UK Gas'!G771:L771)</f>
        <v>35.456666666666671</v>
      </c>
      <c r="H484" s="7">
        <f>AVERAGE('HAVER - UK Gas'!D771:I771)</f>
        <v>37.738333333333337</v>
      </c>
      <c r="I484" s="7">
        <f>AVERAGE('HAVER - UK Gas'!D771:F771)</f>
        <v>40.046666666666667</v>
      </c>
      <c r="J484" s="7">
        <f>AVERAGE('HAVER - UK Gas'!D771:O771)</f>
        <v>38.660833333333336</v>
      </c>
      <c r="L484" s="7">
        <f t="shared" si="63"/>
        <v>38.572205128205127</v>
      </c>
      <c r="N484" s="7">
        <f t="shared" si="64"/>
        <v>40.75879487179489</v>
      </c>
      <c r="O484" s="7">
        <f t="shared" si="65"/>
        <v>39.061025641025644</v>
      </c>
      <c r="P484" s="7">
        <f t="shared" si="66"/>
        <v>40.963653846153854</v>
      </c>
      <c r="R484" s="7"/>
      <c r="S484" s="7"/>
      <c r="T484" s="7"/>
      <c r="U484" s="7"/>
      <c r="V484" s="7"/>
    </row>
    <row r="485" spans="1:22" x14ac:dyDescent="0.35">
      <c r="A485" s="5">
        <f t="shared" si="61"/>
        <v>43805</v>
      </c>
      <c r="B485" s="5"/>
      <c r="C485" s="7">
        <f>AVERAGE('HAVER - UK Gas'!G772:R772)</f>
        <v>40.229999999999997</v>
      </c>
      <c r="D485" s="7">
        <f t="shared" si="62"/>
        <v>43.834461538461547</v>
      </c>
      <c r="E485" s="5"/>
      <c r="F485" s="7">
        <f>AVERAGE('HAVER - UK Gas'!G772:L772)</f>
        <v>34.705000000000005</v>
      </c>
      <c r="H485" s="7">
        <f>AVERAGE('HAVER - UK Gas'!D772:I772)</f>
        <v>36.926666666666669</v>
      </c>
      <c r="I485" s="7">
        <f>AVERAGE('HAVER - UK Gas'!D772:F772)</f>
        <v>39.193333333333328</v>
      </c>
      <c r="J485" s="7">
        <f>AVERAGE('HAVER - UK Gas'!D772:O772)</f>
        <v>37.943333333333328</v>
      </c>
      <c r="L485" s="7">
        <f t="shared" si="63"/>
        <v>38.572205128205127</v>
      </c>
      <c r="N485" s="7">
        <f t="shared" si="64"/>
        <v>40.75879487179489</v>
      </c>
      <c r="O485" s="7">
        <f t="shared" si="65"/>
        <v>39.061025641025644</v>
      </c>
      <c r="P485" s="7">
        <f t="shared" si="66"/>
        <v>40.963653846153854</v>
      </c>
      <c r="R485" s="7"/>
      <c r="S485" s="7"/>
      <c r="T485" s="7"/>
      <c r="U485" s="7"/>
      <c r="V485" s="7"/>
    </row>
    <row r="486" spans="1:22" x14ac:dyDescent="0.35">
      <c r="A486" s="5">
        <f t="shared" si="61"/>
        <v>43808</v>
      </c>
      <c r="B486" s="5"/>
      <c r="C486" s="7">
        <f>AVERAGE('HAVER - UK Gas'!G773:R773)</f>
        <v>39.729166666666664</v>
      </c>
      <c r="D486" s="7">
        <f t="shared" si="62"/>
        <v>43.834461538461547</v>
      </c>
      <c r="E486" s="5"/>
      <c r="F486" s="7">
        <f>AVERAGE('HAVER - UK Gas'!G773:L773)</f>
        <v>34.173333333333332</v>
      </c>
      <c r="H486" s="7">
        <f>AVERAGE('HAVER - UK Gas'!D773:I773)</f>
        <v>36.243333333333332</v>
      </c>
      <c r="I486" s="7">
        <f>AVERAGE('HAVER - UK Gas'!D773:F773)</f>
        <v>38.393333333333338</v>
      </c>
      <c r="J486" s="7">
        <f>AVERAGE('HAVER - UK Gas'!D773:O773)</f>
        <v>37.364166666666669</v>
      </c>
      <c r="L486" s="7">
        <f t="shared" si="63"/>
        <v>38.572205128205127</v>
      </c>
      <c r="N486" s="7">
        <f t="shared" si="64"/>
        <v>40.75879487179489</v>
      </c>
      <c r="O486" s="7">
        <f t="shared" si="65"/>
        <v>39.061025641025644</v>
      </c>
      <c r="P486" s="7">
        <f t="shared" si="66"/>
        <v>40.963653846153854</v>
      </c>
      <c r="R486" s="7"/>
      <c r="S486" s="7"/>
      <c r="T486" s="7"/>
      <c r="U486" s="7"/>
      <c r="V486" s="7"/>
    </row>
    <row r="487" spans="1:22" x14ac:dyDescent="0.35">
      <c r="A487" s="5">
        <f t="shared" si="61"/>
        <v>43809</v>
      </c>
      <c r="B487" s="5"/>
      <c r="C487" s="7">
        <f>AVERAGE('HAVER - UK Gas'!G774:R774)</f>
        <v>39.18333333333333</v>
      </c>
      <c r="D487" s="7">
        <f t="shared" si="62"/>
        <v>43.834461538461547</v>
      </c>
      <c r="E487" s="5"/>
      <c r="F487" s="7">
        <f>AVERAGE('HAVER - UK Gas'!G774:L774)</f>
        <v>33.596666666666664</v>
      </c>
      <c r="H487" s="7">
        <f>AVERAGE('HAVER - UK Gas'!D774:I774)</f>
        <v>35.506666666666668</v>
      </c>
      <c r="I487" s="7">
        <f>AVERAGE('HAVER - UK Gas'!D774:F774)</f>
        <v>37.556666666666672</v>
      </c>
      <c r="J487" s="7">
        <f>AVERAGE('HAVER - UK Gas'!D774:O774)</f>
        <v>36.726666666666667</v>
      </c>
      <c r="L487" s="7">
        <f t="shared" si="63"/>
        <v>38.572205128205127</v>
      </c>
      <c r="N487" s="7">
        <f t="shared" si="64"/>
        <v>40.75879487179489</v>
      </c>
      <c r="O487" s="7">
        <f t="shared" si="65"/>
        <v>39.061025641025644</v>
      </c>
      <c r="P487" s="7">
        <f t="shared" si="66"/>
        <v>40.963653846153854</v>
      </c>
      <c r="R487" s="7"/>
      <c r="S487" s="7"/>
      <c r="T487" s="7"/>
      <c r="U487" s="7"/>
      <c r="V487" s="7"/>
    </row>
    <row r="488" spans="1:22" x14ac:dyDescent="0.35">
      <c r="A488" s="5">
        <f t="shared" si="61"/>
        <v>43810</v>
      </c>
      <c r="B488" s="5"/>
      <c r="C488" s="7">
        <f>AVERAGE('HAVER - UK Gas'!G775:R775)</f>
        <v>38.48833333333333</v>
      </c>
      <c r="D488" s="7">
        <f t="shared" si="62"/>
        <v>43.834461538461547</v>
      </c>
      <c r="E488" s="5"/>
      <c r="F488" s="7">
        <f>AVERAGE('HAVER - UK Gas'!G775:L775)</f>
        <v>32.928333333333335</v>
      </c>
      <c r="H488" s="7">
        <f>AVERAGE('HAVER - UK Gas'!D775:I775)</f>
        <v>34.49666666666667</v>
      </c>
      <c r="I488" s="7">
        <f>AVERAGE('HAVER - UK Gas'!D775:F775)</f>
        <v>36.253333333333337</v>
      </c>
      <c r="J488" s="7">
        <f>AVERAGE('HAVER - UK Gas'!D775:O775)</f>
        <v>35.887499999999996</v>
      </c>
      <c r="L488" s="7">
        <f t="shared" si="63"/>
        <v>38.572205128205127</v>
      </c>
      <c r="N488" s="7">
        <f t="shared" si="64"/>
        <v>40.75879487179489</v>
      </c>
      <c r="O488" s="7">
        <f t="shared" si="65"/>
        <v>39.061025641025644</v>
      </c>
      <c r="P488" s="7">
        <f t="shared" si="66"/>
        <v>40.963653846153854</v>
      </c>
      <c r="R488" s="7"/>
      <c r="S488" s="7"/>
      <c r="T488" s="7"/>
      <c r="U488" s="7"/>
      <c r="V488" s="7"/>
    </row>
    <row r="489" spans="1:22" x14ac:dyDescent="0.35">
      <c r="A489" s="5">
        <f t="shared" si="61"/>
        <v>43811</v>
      </c>
      <c r="B489" s="5"/>
      <c r="C489" s="7">
        <f>AVERAGE('HAVER - UK Gas'!G776:R776)</f>
        <v>40.069166666666668</v>
      </c>
      <c r="D489" s="7">
        <f t="shared" si="62"/>
        <v>43.834461538461547</v>
      </c>
      <c r="E489" s="5"/>
      <c r="F489" s="7">
        <f>AVERAGE('HAVER - UK Gas'!G776:L776)</f>
        <v>34.641666666666666</v>
      </c>
      <c r="H489" s="7">
        <f>AVERAGE('HAVER - UK Gas'!D776:I776)</f>
        <v>36.384999999999998</v>
      </c>
      <c r="I489" s="7">
        <f>AVERAGE('HAVER - UK Gas'!D776:F776)</f>
        <v>38.31</v>
      </c>
      <c r="J489" s="7">
        <f>AVERAGE('HAVER - UK Gas'!D776:O776)</f>
        <v>37.637499999999996</v>
      </c>
      <c r="L489" s="7">
        <f t="shared" si="63"/>
        <v>38.572205128205127</v>
      </c>
      <c r="N489" s="7">
        <f t="shared" si="64"/>
        <v>40.75879487179489</v>
      </c>
      <c r="O489" s="7">
        <f t="shared" si="65"/>
        <v>39.061025641025644</v>
      </c>
      <c r="P489" s="7">
        <f t="shared" si="66"/>
        <v>40.963653846153854</v>
      </c>
      <c r="R489" s="7"/>
      <c r="S489" s="7"/>
      <c r="T489" s="7"/>
      <c r="U489" s="7"/>
      <c r="V489" s="7"/>
    </row>
    <row r="490" spans="1:22" x14ac:dyDescent="0.35">
      <c r="A490" s="5">
        <f t="shared" si="61"/>
        <v>43812</v>
      </c>
      <c r="B490" s="5"/>
      <c r="C490" s="7">
        <f>AVERAGE('HAVER - UK Gas'!G777:R777)</f>
        <v>38.135833333333338</v>
      </c>
      <c r="D490" s="7">
        <f t="shared" ref="D490:D521" si="67">AVERAGE(C$394:C$497,C$499:C$502,C$504:C$525)</f>
        <v>43.834461538461547</v>
      </c>
      <c r="E490" s="5"/>
      <c r="F490" s="7">
        <f>AVERAGE('HAVER - UK Gas'!G777:L777)</f>
        <v>32.273333333333333</v>
      </c>
      <c r="H490" s="7">
        <f>AVERAGE('HAVER - UK Gas'!D777:I777)</f>
        <v>33.755000000000003</v>
      </c>
      <c r="I490" s="7">
        <f>AVERAGE('HAVER - UK Gas'!D777:F777)</f>
        <v>35.416666666666664</v>
      </c>
      <c r="J490" s="7">
        <f>AVERAGE('HAVER - UK Gas'!D777:O777)</f>
        <v>35.305833333333332</v>
      </c>
      <c r="L490" s="7">
        <f t="shared" si="63"/>
        <v>38.572205128205127</v>
      </c>
      <c r="N490" s="7">
        <f t="shared" si="64"/>
        <v>40.75879487179489</v>
      </c>
      <c r="O490" s="7">
        <f t="shared" si="65"/>
        <v>39.061025641025644</v>
      </c>
      <c r="P490" s="7">
        <f t="shared" si="66"/>
        <v>40.963653846153854</v>
      </c>
      <c r="R490" s="7"/>
      <c r="S490" s="7"/>
      <c r="T490" s="7"/>
      <c r="U490" s="7"/>
      <c r="V490" s="7"/>
    </row>
    <row r="491" spans="1:22" x14ac:dyDescent="0.35">
      <c r="A491" s="5">
        <f t="shared" si="61"/>
        <v>43815</v>
      </c>
      <c r="B491" s="5"/>
      <c r="C491" s="7">
        <f>AVERAGE('HAVER - UK Gas'!G778:R778)</f>
        <v>38.338333333333338</v>
      </c>
      <c r="D491" s="7">
        <f t="shared" si="67"/>
        <v>43.834461538461547</v>
      </c>
      <c r="E491" s="5"/>
      <c r="F491" s="7">
        <f>AVERAGE('HAVER - UK Gas'!G778:L778)</f>
        <v>32.428333333333335</v>
      </c>
      <c r="H491" s="7">
        <f>AVERAGE('HAVER - UK Gas'!D778:I778)</f>
        <v>33.93</v>
      </c>
      <c r="I491" s="7">
        <f>AVERAGE('HAVER - UK Gas'!D778:F778)</f>
        <v>35.636666666666663</v>
      </c>
      <c r="J491" s="7">
        <f>AVERAGE('HAVER - UK Gas'!D778:O778)</f>
        <v>35.509166666666665</v>
      </c>
      <c r="L491" s="7">
        <f t="shared" si="63"/>
        <v>38.572205128205127</v>
      </c>
      <c r="N491" s="7">
        <f t="shared" si="64"/>
        <v>40.75879487179489</v>
      </c>
      <c r="O491" s="7">
        <f t="shared" si="65"/>
        <v>39.061025641025644</v>
      </c>
      <c r="P491" s="7">
        <f t="shared" si="66"/>
        <v>40.963653846153854</v>
      </c>
      <c r="R491" s="7"/>
      <c r="S491" s="7"/>
      <c r="T491" s="7"/>
      <c r="U491" s="7"/>
      <c r="V491" s="7"/>
    </row>
    <row r="492" spans="1:22" x14ac:dyDescent="0.35">
      <c r="A492" s="5">
        <f t="shared" si="61"/>
        <v>43816</v>
      </c>
      <c r="B492" s="5"/>
      <c r="C492" s="7">
        <f>AVERAGE('HAVER - UK Gas'!G779:R779)</f>
        <v>39.722500000000004</v>
      </c>
      <c r="D492" s="7">
        <f t="shared" si="67"/>
        <v>43.834461538461547</v>
      </c>
      <c r="E492" s="5"/>
      <c r="F492" s="7">
        <f>AVERAGE('HAVER - UK Gas'!G779:L779)</f>
        <v>33.856666666666662</v>
      </c>
      <c r="H492" s="7">
        <f>AVERAGE('HAVER - UK Gas'!D779:I779)</f>
        <v>35.583333333333336</v>
      </c>
      <c r="I492" s="7">
        <f>AVERAGE('HAVER - UK Gas'!D779:F779)</f>
        <v>37.440000000000005</v>
      </c>
      <c r="J492" s="7">
        <f>AVERAGE('HAVER - UK Gas'!D779:O779)</f>
        <v>37.009166666666665</v>
      </c>
      <c r="L492" s="7">
        <f t="shared" si="63"/>
        <v>38.572205128205127</v>
      </c>
      <c r="N492" s="7">
        <f t="shared" si="64"/>
        <v>40.75879487179489</v>
      </c>
      <c r="O492" s="7">
        <f t="shared" si="65"/>
        <v>39.061025641025644</v>
      </c>
      <c r="P492" s="7">
        <f t="shared" si="66"/>
        <v>40.963653846153854</v>
      </c>
      <c r="R492" s="7"/>
      <c r="S492" s="7"/>
      <c r="T492" s="7"/>
      <c r="U492" s="7"/>
      <c r="V492" s="7"/>
    </row>
    <row r="493" spans="1:22" x14ac:dyDescent="0.35">
      <c r="A493" s="5">
        <f t="shared" si="61"/>
        <v>43817</v>
      </c>
      <c r="B493" s="5"/>
      <c r="C493" s="7">
        <f>AVERAGE('HAVER - UK Gas'!G780:R780)</f>
        <v>40.631666666666668</v>
      </c>
      <c r="D493" s="7">
        <f t="shared" si="67"/>
        <v>43.834461538461547</v>
      </c>
      <c r="E493" s="5"/>
      <c r="F493" s="7">
        <f>AVERAGE('HAVER - UK Gas'!G780:L780)</f>
        <v>34.706666666666663</v>
      </c>
      <c r="H493" s="7">
        <f>AVERAGE('HAVER - UK Gas'!D780:I780)</f>
        <v>36.581666666666663</v>
      </c>
      <c r="I493" s="7">
        <f>AVERAGE('HAVER - UK Gas'!D780:F780)</f>
        <v>38.596666666666664</v>
      </c>
      <c r="J493" s="7">
        <f>AVERAGE('HAVER - UK Gas'!D780:O780)</f>
        <v>37.960833333333333</v>
      </c>
      <c r="L493" s="7">
        <f t="shared" si="63"/>
        <v>38.572205128205127</v>
      </c>
      <c r="N493" s="7">
        <f t="shared" si="64"/>
        <v>40.75879487179489</v>
      </c>
      <c r="O493" s="7">
        <f t="shared" si="65"/>
        <v>39.061025641025644</v>
      </c>
      <c r="P493" s="7">
        <f t="shared" si="66"/>
        <v>40.963653846153854</v>
      </c>
      <c r="R493" s="7"/>
      <c r="S493" s="7"/>
      <c r="T493" s="7"/>
      <c r="U493" s="7"/>
      <c r="V493" s="7"/>
    </row>
    <row r="494" spans="1:22" x14ac:dyDescent="0.35">
      <c r="A494" s="5">
        <f t="shared" si="61"/>
        <v>43818</v>
      </c>
      <c r="B494" s="5"/>
      <c r="C494" s="7">
        <f>AVERAGE('HAVER - UK Gas'!G781:R781)</f>
        <v>41.305</v>
      </c>
      <c r="D494" s="7">
        <f t="shared" si="67"/>
        <v>43.834461538461547</v>
      </c>
      <c r="E494" s="5"/>
      <c r="F494" s="7">
        <f>AVERAGE('HAVER - UK Gas'!G781:L781)</f>
        <v>35.331666666666663</v>
      </c>
      <c r="H494" s="7">
        <f>AVERAGE('HAVER - UK Gas'!D781:I781)</f>
        <v>37.036666666666669</v>
      </c>
      <c r="I494" s="7">
        <f>AVERAGE('HAVER - UK Gas'!D781:F781)</f>
        <v>38.946666666666665</v>
      </c>
      <c r="J494" s="7">
        <f>AVERAGE('HAVER - UK Gas'!D781:O781)</f>
        <v>38.561666666666667</v>
      </c>
      <c r="L494" s="7">
        <f t="shared" si="63"/>
        <v>38.572205128205127</v>
      </c>
      <c r="N494" s="7">
        <f t="shared" si="64"/>
        <v>40.75879487179489</v>
      </c>
      <c r="O494" s="7">
        <f t="shared" si="65"/>
        <v>39.061025641025644</v>
      </c>
      <c r="P494" s="7">
        <f t="shared" si="66"/>
        <v>40.963653846153854</v>
      </c>
      <c r="R494" s="7"/>
      <c r="S494" s="7"/>
      <c r="T494" s="7"/>
      <c r="U494" s="7"/>
      <c r="V494" s="7"/>
    </row>
    <row r="495" spans="1:22" x14ac:dyDescent="0.35">
      <c r="A495" s="5">
        <f t="shared" si="61"/>
        <v>43819</v>
      </c>
      <c r="B495" s="5"/>
      <c r="C495" s="7">
        <f>AVERAGE('HAVER - UK Gas'!G782:R782)</f>
        <v>40.759166666666665</v>
      </c>
      <c r="D495" s="7">
        <f t="shared" si="67"/>
        <v>43.834461538461547</v>
      </c>
      <c r="E495" s="5"/>
      <c r="F495" s="7">
        <f>AVERAGE('HAVER - UK Gas'!G782:L782)</f>
        <v>34.589999999999996</v>
      </c>
      <c r="H495" s="7">
        <f>AVERAGE('HAVER - UK Gas'!D782:I782)</f>
        <v>35.655000000000001</v>
      </c>
      <c r="I495" s="7">
        <f>AVERAGE('HAVER - UK Gas'!D782:F782)</f>
        <v>37.053333333333335</v>
      </c>
      <c r="J495" s="7">
        <f>AVERAGE('HAVER - UK Gas'!D782:O782)</f>
        <v>37.609166666666667</v>
      </c>
      <c r="L495" s="7">
        <f t="shared" si="63"/>
        <v>38.572205128205127</v>
      </c>
      <c r="N495" s="7">
        <f t="shared" si="64"/>
        <v>40.75879487179489</v>
      </c>
      <c r="O495" s="7">
        <f t="shared" si="65"/>
        <v>39.061025641025644</v>
      </c>
      <c r="P495" s="7">
        <f t="shared" si="66"/>
        <v>40.963653846153854</v>
      </c>
      <c r="R495" s="7"/>
      <c r="S495" s="7"/>
      <c r="T495" s="7"/>
      <c r="U495" s="7"/>
      <c r="V495" s="7"/>
    </row>
    <row r="496" spans="1:22" x14ac:dyDescent="0.35">
      <c r="A496" s="5">
        <f t="shared" si="61"/>
        <v>43822</v>
      </c>
      <c r="B496" s="5"/>
      <c r="C496" s="7">
        <f>AVERAGE('HAVER - UK Gas'!G783:R783)</f>
        <v>39.262499999999996</v>
      </c>
      <c r="D496" s="7">
        <f t="shared" si="67"/>
        <v>43.834461538461547</v>
      </c>
      <c r="E496" s="5"/>
      <c r="F496" s="7">
        <f>AVERAGE('HAVER - UK Gas'!G783:L783)</f>
        <v>32.384999999999998</v>
      </c>
      <c r="H496" s="7">
        <f>AVERAGE('HAVER - UK Gas'!D783:I783)</f>
        <v>33.213333333333338</v>
      </c>
      <c r="I496" s="7">
        <f>AVERAGE('HAVER - UK Gas'!D783:F783)</f>
        <v>34.366666666666667</v>
      </c>
      <c r="J496" s="7">
        <f>AVERAGE('HAVER - UK Gas'!D783:O783)</f>
        <v>35.580833333333338</v>
      </c>
      <c r="L496" s="7">
        <f t="shared" si="63"/>
        <v>38.572205128205127</v>
      </c>
      <c r="N496" s="7">
        <f t="shared" si="64"/>
        <v>40.75879487179489</v>
      </c>
      <c r="O496" s="7">
        <f t="shared" si="65"/>
        <v>39.061025641025644</v>
      </c>
      <c r="P496" s="7">
        <f t="shared" si="66"/>
        <v>40.963653846153854</v>
      </c>
      <c r="R496" s="7"/>
      <c r="S496" s="7"/>
      <c r="T496" s="7"/>
      <c r="U496" s="7"/>
      <c r="V496" s="7"/>
    </row>
    <row r="497" spans="1:22" x14ac:dyDescent="0.35">
      <c r="A497" s="5">
        <f t="shared" si="61"/>
        <v>43823</v>
      </c>
      <c r="B497" s="5"/>
      <c r="C497" s="7">
        <f>AVERAGE('HAVER - UK Gas'!G784:R784)</f>
        <v>38.366666666666667</v>
      </c>
      <c r="D497" s="7">
        <f t="shared" si="67"/>
        <v>43.834461538461547</v>
      </c>
      <c r="E497" s="5"/>
      <c r="F497" s="7">
        <f>AVERAGE('HAVER - UK Gas'!G784:L784)</f>
        <v>31.451666666666664</v>
      </c>
      <c r="H497" s="7">
        <f>AVERAGE('HAVER - UK Gas'!D784:I784)</f>
        <v>32.261666666666663</v>
      </c>
      <c r="I497" s="7">
        <f>AVERAGE('HAVER - UK Gas'!D784:F784)</f>
        <v>33.423333333333332</v>
      </c>
      <c r="J497" s="7">
        <f>AVERAGE('HAVER - UK Gas'!D784:O784)</f>
        <v>34.68666666666666</v>
      </c>
      <c r="L497" s="7">
        <f t="shared" si="63"/>
        <v>38.572205128205127</v>
      </c>
      <c r="N497" s="7">
        <f t="shared" si="64"/>
        <v>40.75879487179489</v>
      </c>
      <c r="O497" s="7">
        <f t="shared" si="65"/>
        <v>39.061025641025644</v>
      </c>
      <c r="P497" s="7">
        <f t="shared" si="66"/>
        <v>40.963653846153854</v>
      </c>
      <c r="R497" s="7"/>
      <c r="S497" s="7"/>
      <c r="T497" s="7"/>
      <c r="U497" s="7"/>
      <c r="V497" s="7"/>
    </row>
    <row r="498" spans="1:22" x14ac:dyDescent="0.35">
      <c r="A498" s="5">
        <f t="shared" si="61"/>
        <v>43824</v>
      </c>
      <c r="B498" s="5"/>
      <c r="C498" s="7" t="e">
        <f>AVERAGE('HAVER - UK Gas'!G785:R785)</f>
        <v>#N/A</v>
      </c>
      <c r="D498" s="7">
        <f t="shared" si="67"/>
        <v>43.834461538461547</v>
      </c>
      <c r="E498" s="5"/>
      <c r="F498" s="7" t="e">
        <f>AVERAGE('HAVER - UK Gas'!G785:L785)</f>
        <v>#N/A</v>
      </c>
      <c r="H498" s="7" t="e">
        <f>AVERAGE('HAVER - UK Gas'!D785:I785)</f>
        <v>#N/A</v>
      </c>
      <c r="I498" s="7" t="e">
        <f>AVERAGE('HAVER - UK Gas'!D785:F785)</f>
        <v>#N/A</v>
      </c>
      <c r="J498" s="7" t="e">
        <f>AVERAGE('HAVER - UK Gas'!D785:O785)</f>
        <v>#N/A</v>
      </c>
      <c r="L498" s="7">
        <f t="shared" si="63"/>
        <v>38.572205128205127</v>
      </c>
      <c r="N498" s="7">
        <f t="shared" si="64"/>
        <v>40.75879487179489</v>
      </c>
      <c r="O498" s="7">
        <f t="shared" si="65"/>
        <v>39.061025641025644</v>
      </c>
      <c r="P498" s="7">
        <f t="shared" si="66"/>
        <v>40.963653846153854</v>
      </c>
      <c r="R498" s="7"/>
      <c r="S498" s="7"/>
      <c r="T498" s="7"/>
      <c r="U498" s="7"/>
      <c r="V498" s="7"/>
    </row>
    <row r="499" spans="1:22" x14ac:dyDescent="0.35">
      <c r="A499" s="5">
        <f t="shared" ref="A499:A562" si="68">+A494+7</f>
        <v>43825</v>
      </c>
      <c r="B499" s="5"/>
      <c r="C499" s="7">
        <f>AVERAGE('HAVER - UK Gas'!G786:R786)</f>
        <v>38.366666666666667</v>
      </c>
      <c r="D499" s="7">
        <f t="shared" si="67"/>
        <v>43.834461538461547</v>
      </c>
      <c r="E499" s="5"/>
      <c r="F499" s="7">
        <f>AVERAGE('HAVER - UK Gas'!G786:L786)</f>
        <v>31.451666666666664</v>
      </c>
      <c r="H499" s="7">
        <f>AVERAGE('HAVER - UK Gas'!D786:I786)</f>
        <v>32.261666666666663</v>
      </c>
      <c r="I499" s="7">
        <f>AVERAGE('HAVER - UK Gas'!D786:F786)</f>
        <v>33.423333333333332</v>
      </c>
      <c r="J499" s="7">
        <f>AVERAGE('HAVER - UK Gas'!D786:O786)</f>
        <v>34.68666666666666</v>
      </c>
      <c r="L499" s="7">
        <f t="shared" si="63"/>
        <v>38.572205128205127</v>
      </c>
      <c r="N499" s="7">
        <f t="shared" si="64"/>
        <v>40.75879487179489</v>
      </c>
      <c r="O499" s="7">
        <f t="shared" si="65"/>
        <v>39.061025641025644</v>
      </c>
      <c r="P499" s="7">
        <f t="shared" si="66"/>
        <v>40.963653846153854</v>
      </c>
      <c r="R499" s="7"/>
      <c r="S499" s="7"/>
      <c r="T499" s="7"/>
      <c r="U499" s="7"/>
      <c r="V499" s="7"/>
    </row>
    <row r="500" spans="1:22" x14ac:dyDescent="0.35">
      <c r="A500" s="5">
        <f t="shared" si="68"/>
        <v>43826</v>
      </c>
      <c r="B500" s="5"/>
      <c r="C500" s="7">
        <f>AVERAGE('HAVER - UK Gas'!G787:R787)</f>
        <v>38.154999999999994</v>
      </c>
      <c r="D500" s="7">
        <f t="shared" si="67"/>
        <v>43.834461538461547</v>
      </c>
      <c r="E500" s="5"/>
      <c r="F500" s="7">
        <f>AVERAGE('HAVER - UK Gas'!G787:L787)</f>
        <v>31.203333333333333</v>
      </c>
      <c r="H500" s="7">
        <f>AVERAGE('HAVER - UK Gas'!D787:I787)</f>
        <v>32.161666666666669</v>
      </c>
      <c r="I500" s="7">
        <f>AVERAGE('HAVER - UK Gas'!D787:F787)</f>
        <v>33.413333333333334</v>
      </c>
      <c r="J500" s="7">
        <f>AVERAGE('HAVER - UK Gas'!D787:O787)</f>
        <v>34.492500000000007</v>
      </c>
      <c r="L500" s="7">
        <f t="shared" si="63"/>
        <v>38.572205128205127</v>
      </c>
      <c r="N500" s="7">
        <f t="shared" si="64"/>
        <v>40.75879487179489</v>
      </c>
      <c r="O500" s="7">
        <f t="shared" si="65"/>
        <v>39.061025641025644</v>
      </c>
      <c r="P500" s="7">
        <f t="shared" si="66"/>
        <v>40.963653846153854</v>
      </c>
      <c r="R500" s="7"/>
      <c r="S500" s="7"/>
      <c r="T500" s="7"/>
      <c r="U500" s="7"/>
      <c r="V500" s="7"/>
    </row>
    <row r="501" spans="1:22" x14ac:dyDescent="0.35">
      <c r="A501" s="5">
        <f t="shared" si="68"/>
        <v>43829</v>
      </c>
      <c r="B501" s="5"/>
      <c r="C501" s="7">
        <f>AVERAGE('HAVER - UK Gas'!G788:R788)</f>
        <v>37.034166666666664</v>
      </c>
      <c r="D501" s="7">
        <f t="shared" si="67"/>
        <v>43.834461538461547</v>
      </c>
      <c r="E501" s="5"/>
      <c r="F501" s="7">
        <f>AVERAGE('HAVER - UK Gas'!G788:L788)</f>
        <v>30.051666666666666</v>
      </c>
      <c r="H501" s="7">
        <f>AVERAGE('HAVER - UK Gas'!D788:I788)</f>
        <v>31.008333333333336</v>
      </c>
      <c r="I501" s="7">
        <f>AVERAGE('HAVER - UK Gas'!D788:F788)</f>
        <v>32.25</v>
      </c>
      <c r="J501" s="7">
        <f>AVERAGE('HAVER - UK Gas'!D788:O788)</f>
        <v>33.350833333333334</v>
      </c>
      <c r="L501" s="7">
        <f t="shared" si="63"/>
        <v>38.572205128205127</v>
      </c>
      <c r="N501" s="7">
        <f t="shared" si="64"/>
        <v>40.75879487179489</v>
      </c>
      <c r="O501" s="7">
        <f t="shared" si="65"/>
        <v>39.061025641025644</v>
      </c>
      <c r="P501" s="7">
        <f t="shared" si="66"/>
        <v>40.963653846153854</v>
      </c>
      <c r="R501" s="7"/>
      <c r="S501" s="7"/>
      <c r="T501" s="7"/>
      <c r="U501" s="7"/>
      <c r="V501" s="7"/>
    </row>
    <row r="502" spans="1:22" x14ac:dyDescent="0.35">
      <c r="A502" s="5">
        <f t="shared" si="68"/>
        <v>43830</v>
      </c>
      <c r="B502" s="5"/>
      <c r="C502" s="7">
        <f>AVERAGE('HAVER - UK Gas'!G789:R789)</f>
        <v>36.885833333333331</v>
      </c>
      <c r="D502" s="7">
        <f t="shared" si="67"/>
        <v>43.834461538461547</v>
      </c>
      <c r="E502" s="5"/>
      <c r="F502" s="7">
        <f>AVERAGE('HAVER - UK Gas'!G789:L789)</f>
        <v>29.558333333333337</v>
      </c>
      <c r="H502" s="7">
        <f>AVERAGE('HAVER - UK Gas'!D789:I789)</f>
        <v>29.349999999999998</v>
      </c>
      <c r="I502" s="7">
        <f>AVERAGE('HAVER - UK Gas'!D789:F789)</f>
        <v>30.430000000000003</v>
      </c>
      <c r="J502" s="7">
        <f>AVERAGE('HAVER - UK Gas'!D789:O789)</f>
        <v>33.4925</v>
      </c>
      <c r="L502" s="7">
        <f t="shared" si="63"/>
        <v>38.572205128205127</v>
      </c>
      <c r="N502" s="7">
        <f t="shared" si="64"/>
        <v>40.75879487179489</v>
      </c>
      <c r="O502" s="7">
        <f t="shared" si="65"/>
        <v>39.061025641025644</v>
      </c>
      <c r="P502" s="7">
        <f t="shared" si="66"/>
        <v>40.963653846153854</v>
      </c>
      <c r="R502" s="7"/>
      <c r="S502" s="7"/>
      <c r="T502" s="7"/>
      <c r="U502" s="7"/>
      <c r="V502" s="7"/>
    </row>
    <row r="503" spans="1:22" x14ac:dyDescent="0.35">
      <c r="A503" s="5">
        <f t="shared" si="68"/>
        <v>43831</v>
      </c>
      <c r="B503" s="5"/>
      <c r="C503" s="7" t="e">
        <f>AVERAGE('HAVER - UK Gas'!F790:Q790)</f>
        <v>#N/A</v>
      </c>
      <c r="D503" s="7">
        <f t="shared" si="67"/>
        <v>43.834461538461547</v>
      </c>
      <c r="E503" s="5"/>
      <c r="F503" s="7" t="e">
        <f>AVERAGE('HAVER - UK Gas'!F790:K790)</f>
        <v>#N/A</v>
      </c>
      <c r="H503" s="7" t="e">
        <f>AVERAGE('HAVER - UK Gas'!D790:I790)</f>
        <v>#N/A</v>
      </c>
      <c r="I503" s="7" t="e">
        <f>AVERAGE('HAVER - UK Gas'!D790:F790)</f>
        <v>#N/A</v>
      </c>
      <c r="J503" s="7" t="e">
        <f>AVERAGE('HAVER - UK Gas'!D790:O790)</f>
        <v>#N/A</v>
      </c>
      <c r="L503" s="7">
        <f t="shared" si="63"/>
        <v>38.572205128205127</v>
      </c>
      <c r="N503" s="7">
        <f t="shared" si="64"/>
        <v>40.75879487179489</v>
      </c>
      <c r="O503" s="7">
        <f t="shared" si="65"/>
        <v>39.061025641025644</v>
      </c>
      <c r="P503" s="7">
        <f t="shared" si="66"/>
        <v>40.963653846153854</v>
      </c>
      <c r="R503" s="7"/>
      <c r="S503" s="7"/>
      <c r="T503" s="7"/>
      <c r="U503" s="7"/>
      <c r="V503" s="7"/>
    </row>
    <row r="504" spans="1:22" x14ac:dyDescent="0.35">
      <c r="A504" s="5">
        <f t="shared" si="68"/>
        <v>43832</v>
      </c>
      <c r="B504" s="5"/>
      <c r="C504" s="7">
        <f>AVERAGE('HAVER - UK Gas'!F791:Q791)</f>
        <v>35.89</v>
      </c>
      <c r="D504" s="7">
        <f t="shared" si="67"/>
        <v>43.834461538461547</v>
      </c>
      <c r="E504" s="5"/>
      <c r="F504" s="7">
        <f>AVERAGE('HAVER - UK Gas'!F791:K791)</f>
        <v>28.938333333333333</v>
      </c>
      <c r="H504" s="7">
        <f>AVERAGE('HAVER - UK Gas'!D791:I791)</f>
        <v>29.293333333333333</v>
      </c>
      <c r="I504" s="7">
        <f>AVERAGE('HAVER - UK Gas'!D791:F791)</f>
        <v>30.386666666666667</v>
      </c>
      <c r="J504" s="7">
        <f>AVERAGE('HAVER - UK Gas'!D791:O791)</f>
        <v>33.43</v>
      </c>
      <c r="L504" s="7">
        <f t="shared" si="63"/>
        <v>38.572205128205127</v>
      </c>
      <c r="N504" s="7">
        <f t="shared" si="64"/>
        <v>40.75879487179489</v>
      </c>
      <c r="O504" s="7">
        <f t="shared" si="65"/>
        <v>39.061025641025644</v>
      </c>
      <c r="P504" s="7">
        <f t="shared" si="66"/>
        <v>40.963653846153854</v>
      </c>
      <c r="R504" s="7"/>
      <c r="S504" s="7"/>
      <c r="T504" s="7"/>
      <c r="U504" s="7"/>
      <c r="V504" s="7"/>
    </row>
    <row r="505" spans="1:22" x14ac:dyDescent="0.35">
      <c r="A505" s="5">
        <f t="shared" si="68"/>
        <v>43833</v>
      </c>
      <c r="B505" s="5"/>
      <c r="C505" s="7">
        <f>AVERAGE('HAVER - UK Gas'!F792:Q792)</f>
        <v>38.354999999999997</v>
      </c>
      <c r="D505" s="7">
        <f t="shared" si="67"/>
        <v>43.834461538461547</v>
      </c>
      <c r="E505" s="5"/>
      <c r="F505" s="7">
        <f>AVERAGE('HAVER - UK Gas'!F792:K792)</f>
        <v>31.539999999999996</v>
      </c>
      <c r="H505" s="7">
        <f>AVERAGE('HAVER - UK Gas'!D792:I792)</f>
        <v>31.671666666666667</v>
      </c>
      <c r="I505" s="7">
        <f>AVERAGE('HAVER - UK Gas'!D792:F792)</f>
        <v>32.526666666666664</v>
      </c>
      <c r="J505" s="7">
        <f>AVERAGE('HAVER - UK Gas'!D792:O792)</f>
        <v>35.869166666666665</v>
      </c>
      <c r="L505" s="7">
        <f t="shared" si="63"/>
        <v>38.572205128205127</v>
      </c>
      <c r="N505" s="7">
        <f t="shared" si="64"/>
        <v>40.75879487179489</v>
      </c>
      <c r="O505" s="7">
        <f t="shared" si="65"/>
        <v>39.061025641025644</v>
      </c>
      <c r="P505" s="7">
        <f t="shared" si="66"/>
        <v>40.963653846153854</v>
      </c>
      <c r="R505" s="7"/>
      <c r="S505" s="7"/>
      <c r="T505" s="7"/>
      <c r="U505" s="7"/>
      <c r="V505" s="7"/>
    </row>
    <row r="506" spans="1:22" x14ac:dyDescent="0.35">
      <c r="A506" s="5">
        <f t="shared" si="68"/>
        <v>43836</v>
      </c>
      <c r="B506" s="5"/>
      <c r="C506" s="7">
        <f>AVERAGE('HAVER - UK Gas'!F793:Q793)</f>
        <v>37.274999999999999</v>
      </c>
      <c r="D506" s="7">
        <f t="shared" si="67"/>
        <v>43.834461538461547</v>
      </c>
      <c r="E506" s="5"/>
      <c r="F506" s="7">
        <f>AVERAGE('HAVER - UK Gas'!F793:K793)</f>
        <v>30.308333333333326</v>
      </c>
      <c r="H506" s="7">
        <f>AVERAGE('HAVER - UK Gas'!D793:I793)</f>
        <v>30.283333333333335</v>
      </c>
      <c r="I506" s="7">
        <f>AVERAGE('HAVER - UK Gas'!D793:F793)</f>
        <v>30.99666666666667</v>
      </c>
      <c r="J506" s="7">
        <f>AVERAGE('HAVER - UK Gas'!D793:O793)</f>
        <v>34.636666666666663</v>
      </c>
      <c r="L506" s="7">
        <f t="shared" si="63"/>
        <v>38.572205128205127</v>
      </c>
      <c r="N506" s="7">
        <f t="shared" si="64"/>
        <v>40.75879487179489</v>
      </c>
      <c r="O506" s="7">
        <f t="shared" si="65"/>
        <v>39.061025641025644</v>
      </c>
      <c r="P506" s="7">
        <f t="shared" si="66"/>
        <v>40.963653846153854</v>
      </c>
      <c r="R506" s="7"/>
      <c r="S506" s="7"/>
      <c r="T506" s="7"/>
      <c r="U506" s="7"/>
      <c r="V506" s="7"/>
    </row>
    <row r="507" spans="1:22" x14ac:dyDescent="0.35">
      <c r="A507" s="5">
        <f t="shared" si="68"/>
        <v>43837</v>
      </c>
      <c r="B507" s="5"/>
      <c r="C507" s="7">
        <f>AVERAGE('HAVER - UK Gas'!F794:Q794)</f>
        <v>36.397500000000001</v>
      </c>
      <c r="D507" s="7">
        <f t="shared" si="67"/>
        <v>43.834461538461547</v>
      </c>
      <c r="E507" s="5"/>
      <c r="F507" s="7">
        <f>AVERAGE('HAVER - UK Gas'!F794:K794)</f>
        <v>29.418333333333333</v>
      </c>
      <c r="H507" s="7">
        <f>AVERAGE('HAVER - UK Gas'!D794:I794)</f>
        <v>29.348333333333329</v>
      </c>
      <c r="I507" s="7">
        <f>AVERAGE('HAVER - UK Gas'!D794:F794)</f>
        <v>29.95</v>
      </c>
      <c r="J507" s="7">
        <f>AVERAGE('HAVER - UK Gas'!D794:O794)</f>
        <v>33.719166666666666</v>
      </c>
      <c r="L507" s="7">
        <f t="shared" si="63"/>
        <v>38.572205128205127</v>
      </c>
      <c r="N507" s="7">
        <f t="shared" si="64"/>
        <v>40.75879487179489</v>
      </c>
      <c r="O507" s="7">
        <f t="shared" si="65"/>
        <v>39.061025641025644</v>
      </c>
      <c r="P507" s="7">
        <f t="shared" si="66"/>
        <v>40.963653846153854</v>
      </c>
      <c r="R507" s="7"/>
      <c r="S507" s="7"/>
      <c r="T507" s="7"/>
      <c r="U507" s="7"/>
      <c r="V507" s="7"/>
    </row>
    <row r="508" spans="1:22" x14ac:dyDescent="0.35">
      <c r="A508" s="5">
        <f t="shared" si="68"/>
        <v>43838</v>
      </c>
      <c r="B508" s="5"/>
      <c r="C508" s="7">
        <f>AVERAGE('HAVER - UK Gas'!F795:Q795)</f>
        <v>36.525833333333331</v>
      </c>
      <c r="D508" s="7">
        <f t="shared" si="67"/>
        <v>43.834461538461547</v>
      </c>
      <c r="E508" s="5"/>
      <c r="F508" s="7">
        <f>AVERAGE('HAVER - UK Gas'!F795:K795)</f>
        <v>29.491666666666664</v>
      </c>
      <c r="H508" s="7">
        <f>AVERAGE('HAVER - UK Gas'!D795:I795)</f>
        <v>29.465</v>
      </c>
      <c r="I508" s="7">
        <f>AVERAGE('HAVER - UK Gas'!D795:F795)</f>
        <v>30.11</v>
      </c>
      <c r="J508" s="7">
        <f>AVERAGE('HAVER - UK Gas'!D795:O795)</f>
        <v>33.843333333333334</v>
      </c>
      <c r="L508" s="7">
        <f t="shared" si="63"/>
        <v>38.572205128205127</v>
      </c>
      <c r="N508" s="7">
        <f t="shared" si="64"/>
        <v>40.75879487179489</v>
      </c>
      <c r="O508" s="7">
        <f t="shared" si="65"/>
        <v>39.061025641025644</v>
      </c>
      <c r="P508" s="7">
        <f t="shared" si="66"/>
        <v>40.963653846153854</v>
      </c>
      <c r="R508" s="7"/>
      <c r="S508" s="7"/>
      <c r="T508" s="7"/>
      <c r="U508" s="7"/>
      <c r="V508" s="7"/>
    </row>
    <row r="509" spans="1:22" x14ac:dyDescent="0.35">
      <c r="A509" s="5">
        <f t="shared" si="68"/>
        <v>43839</v>
      </c>
      <c r="B509" s="5"/>
      <c r="C509" s="7">
        <f>AVERAGE('HAVER - UK Gas'!F796:Q796)</f>
        <v>36.839166666666671</v>
      </c>
      <c r="D509" s="7">
        <f t="shared" si="67"/>
        <v>43.834461538461547</v>
      </c>
      <c r="E509" s="5"/>
      <c r="F509" s="7">
        <f>AVERAGE('HAVER - UK Gas'!F796:K796)</f>
        <v>29.865000000000006</v>
      </c>
      <c r="H509" s="7">
        <f>AVERAGE('HAVER - UK Gas'!D796:I796)</f>
        <v>29.87</v>
      </c>
      <c r="I509" s="7">
        <f>AVERAGE('HAVER - UK Gas'!D796:F796)</f>
        <v>30.526666666666667</v>
      </c>
      <c r="J509" s="7">
        <f>AVERAGE('HAVER - UK Gas'!D796:O796)</f>
        <v>34.192500000000003</v>
      </c>
      <c r="L509" s="7">
        <f t="shared" si="63"/>
        <v>38.572205128205127</v>
      </c>
      <c r="N509" s="7">
        <f t="shared" si="64"/>
        <v>40.75879487179489</v>
      </c>
      <c r="O509" s="7">
        <f t="shared" si="65"/>
        <v>39.061025641025644</v>
      </c>
      <c r="P509" s="7">
        <f t="shared" si="66"/>
        <v>40.963653846153854</v>
      </c>
      <c r="R509" s="7"/>
      <c r="S509" s="7"/>
      <c r="T509" s="7"/>
      <c r="U509" s="7"/>
      <c r="V509" s="7"/>
    </row>
    <row r="510" spans="1:22" x14ac:dyDescent="0.35">
      <c r="A510" s="5">
        <f t="shared" si="68"/>
        <v>43840</v>
      </c>
      <c r="B510" s="5"/>
      <c r="C510" s="7">
        <f>AVERAGE('HAVER - UK Gas'!F797:Q797)</f>
        <v>36.269166666666671</v>
      </c>
      <c r="D510" s="7">
        <f t="shared" si="67"/>
        <v>43.834461538461547</v>
      </c>
      <c r="E510" s="5"/>
      <c r="F510" s="7">
        <f>AVERAGE('HAVER - UK Gas'!F797:K797)</f>
        <v>29.295000000000002</v>
      </c>
      <c r="H510" s="7">
        <f>AVERAGE('HAVER - UK Gas'!D797:I797)</f>
        <v>29.3</v>
      </c>
      <c r="I510" s="7">
        <f>AVERAGE('HAVER - UK Gas'!D797:F797)</f>
        <v>29.983333333333334</v>
      </c>
      <c r="J510" s="7">
        <f>AVERAGE('HAVER - UK Gas'!D797:O797)</f>
        <v>33.630833333333335</v>
      </c>
      <c r="L510" s="7">
        <f t="shared" si="63"/>
        <v>38.572205128205127</v>
      </c>
      <c r="N510" s="7">
        <f t="shared" si="64"/>
        <v>40.75879487179489</v>
      </c>
      <c r="O510" s="7">
        <f t="shared" si="65"/>
        <v>39.061025641025644</v>
      </c>
      <c r="P510" s="7">
        <f t="shared" si="66"/>
        <v>40.963653846153854</v>
      </c>
      <c r="R510" s="7"/>
      <c r="S510" s="7"/>
      <c r="T510" s="7"/>
      <c r="U510" s="7"/>
      <c r="V510" s="7"/>
    </row>
    <row r="511" spans="1:22" x14ac:dyDescent="0.35">
      <c r="A511" s="5">
        <f t="shared" si="68"/>
        <v>43843</v>
      </c>
      <c r="B511" s="5"/>
      <c r="C511" s="7">
        <f>AVERAGE('HAVER - UK Gas'!F798:Q798)</f>
        <v>36.781666666666666</v>
      </c>
      <c r="D511" s="7">
        <f t="shared" si="67"/>
        <v>43.834461538461547</v>
      </c>
      <c r="E511" s="5"/>
      <c r="F511" s="7">
        <f>AVERAGE('HAVER - UK Gas'!F798:K798)</f>
        <v>29.87</v>
      </c>
      <c r="H511" s="7">
        <f>AVERAGE('HAVER - UK Gas'!D798:I798)</f>
        <v>29.929999999999996</v>
      </c>
      <c r="I511" s="7">
        <f>AVERAGE('HAVER - UK Gas'!D798:F798)</f>
        <v>30.679999999999996</v>
      </c>
      <c r="J511" s="7">
        <f>AVERAGE('HAVER - UK Gas'!D798:O798)</f>
        <v>34.203333333333333</v>
      </c>
      <c r="L511" s="7">
        <f t="shared" si="63"/>
        <v>38.572205128205127</v>
      </c>
      <c r="N511" s="7">
        <f t="shared" si="64"/>
        <v>40.75879487179489</v>
      </c>
      <c r="O511" s="7">
        <f t="shared" si="65"/>
        <v>39.061025641025644</v>
      </c>
      <c r="P511" s="7">
        <f t="shared" si="66"/>
        <v>40.963653846153854</v>
      </c>
      <c r="R511" s="7"/>
      <c r="S511" s="7"/>
      <c r="T511" s="7"/>
      <c r="U511" s="7"/>
      <c r="V511" s="7"/>
    </row>
    <row r="512" spans="1:22" x14ac:dyDescent="0.35">
      <c r="A512" s="5">
        <f t="shared" si="68"/>
        <v>43844</v>
      </c>
      <c r="B512" s="5"/>
      <c r="C512" s="7">
        <f>AVERAGE('HAVER - UK Gas'!F799:Q799)</f>
        <v>35.176666666666669</v>
      </c>
      <c r="D512" s="7">
        <f t="shared" si="67"/>
        <v>43.834461538461547</v>
      </c>
      <c r="E512" s="5"/>
      <c r="F512" s="7">
        <f>AVERAGE('HAVER - UK Gas'!F799:K799)</f>
        <v>28.171666666666667</v>
      </c>
      <c r="H512" s="7">
        <f>AVERAGE('HAVER - UK Gas'!D799:I799)</f>
        <v>28.068333333333328</v>
      </c>
      <c r="I512" s="7">
        <f>AVERAGE('HAVER - UK Gas'!D799:F799)</f>
        <v>28.599999999999998</v>
      </c>
      <c r="J512" s="7">
        <f>AVERAGE('HAVER - UK Gas'!D799:O799)</f>
        <v>32.461666666666666</v>
      </c>
      <c r="L512" s="7">
        <f t="shared" si="63"/>
        <v>38.572205128205127</v>
      </c>
      <c r="N512" s="7">
        <f t="shared" si="64"/>
        <v>40.75879487179489</v>
      </c>
      <c r="O512" s="7">
        <f t="shared" si="65"/>
        <v>39.061025641025644</v>
      </c>
      <c r="P512" s="7">
        <f t="shared" si="66"/>
        <v>40.963653846153854</v>
      </c>
      <c r="R512" s="7"/>
      <c r="S512" s="7"/>
      <c r="T512" s="7"/>
      <c r="U512" s="7"/>
      <c r="V512" s="7"/>
    </row>
    <row r="513" spans="1:22" x14ac:dyDescent="0.35">
      <c r="A513" s="5">
        <f t="shared" si="68"/>
        <v>43845</v>
      </c>
      <c r="B513" s="5"/>
      <c r="C513" s="7">
        <f>AVERAGE('HAVER - UK Gas'!F800:Q800)</f>
        <v>34.905833333333327</v>
      </c>
      <c r="D513" s="7">
        <f t="shared" si="67"/>
        <v>43.834461538461547</v>
      </c>
      <c r="E513" s="5"/>
      <c r="F513" s="7">
        <f>AVERAGE('HAVER - UK Gas'!F800:K800)</f>
        <v>27.953333333333333</v>
      </c>
      <c r="H513" s="7">
        <f>AVERAGE('HAVER - UK Gas'!D800:I800)</f>
        <v>27.905000000000001</v>
      </c>
      <c r="I513" s="7">
        <f>AVERAGE('HAVER - UK Gas'!D800:F800)</f>
        <v>28.47666666666667</v>
      </c>
      <c r="J513" s="7">
        <f>AVERAGE('HAVER - UK Gas'!D800:O800)</f>
        <v>32.218333333333334</v>
      </c>
      <c r="L513" s="7">
        <f t="shared" si="63"/>
        <v>38.572205128205127</v>
      </c>
      <c r="N513" s="7">
        <f t="shared" si="64"/>
        <v>40.75879487179489</v>
      </c>
      <c r="O513" s="7">
        <f t="shared" si="65"/>
        <v>39.061025641025644</v>
      </c>
      <c r="P513" s="7">
        <f t="shared" si="66"/>
        <v>40.963653846153854</v>
      </c>
      <c r="R513" s="7"/>
      <c r="S513" s="7"/>
      <c r="T513" s="7"/>
      <c r="U513" s="7"/>
      <c r="V513" s="7"/>
    </row>
    <row r="514" spans="1:22" x14ac:dyDescent="0.35">
      <c r="A514" s="5">
        <f t="shared" si="68"/>
        <v>43846</v>
      </c>
      <c r="B514" s="5"/>
      <c r="C514" s="7">
        <f>AVERAGE('HAVER - UK Gas'!F801:Q801)</f>
        <v>34.24583333333333</v>
      </c>
      <c r="D514" s="7">
        <f t="shared" si="67"/>
        <v>43.834461538461547</v>
      </c>
      <c r="E514" s="5"/>
      <c r="F514" s="7">
        <f>AVERAGE('HAVER - UK Gas'!F801:K801)</f>
        <v>27.571666666666669</v>
      </c>
      <c r="H514" s="7">
        <f>AVERAGE('HAVER - UK Gas'!D801:I801)</f>
        <v>27.58</v>
      </c>
      <c r="I514" s="7">
        <f>AVERAGE('HAVER - UK Gas'!D801:F801)</f>
        <v>28.149999999999995</v>
      </c>
      <c r="J514" s="7">
        <f>AVERAGE('HAVER - UK Gas'!D801:O801)</f>
        <v>31.669999999999998</v>
      </c>
      <c r="L514" s="7">
        <f t="shared" si="63"/>
        <v>38.572205128205127</v>
      </c>
      <c r="N514" s="7">
        <f t="shared" si="64"/>
        <v>40.75879487179489</v>
      </c>
      <c r="O514" s="7">
        <f t="shared" si="65"/>
        <v>39.061025641025644</v>
      </c>
      <c r="P514" s="7">
        <f t="shared" si="66"/>
        <v>40.963653846153854</v>
      </c>
      <c r="R514" s="7"/>
      <c r="S514" s="7"/>
      <c r="T514" s="7"/>
      <c r="U514" s="7"/>
      <c r="V514" s="7"/>
    </row>
    <row r="515" spans="1:22" x14ac:dyDescent="0.35">
      <c r="A515" s="5">
        <f t="shared" si="68"/>
        <v>43847</v>
      </c>
      <c r="B515" s="5"/>
      <c r="C515" s="7">
        <f>AVERAGE('HAVER - UK Gas'!F802:Q802)</f>
        <v>33.447499999999998</v>
      </c>
      <c r="D515" s="7">
        <f t="shared" si="67"/>
        <v>43.834461538461547</v>
      </c>
      <c r="E515" s="5"/>
      <c r="F515" s="7">
        <f>AVERAGE('HAVER - UK Gas'!F802:K802)</f>
        <v>26.966666666666665</v>
      </c>
      <c r="H515" s="7">
        <f>AVERAGE('HAVER - UK Gas'!D802:I802)</f>
        <v>26.981666666666666</v>
      </c>
      <c r="I515" s="7">
        <f>AVERAGE('HAVER - UK Gas'!D802:F802)</f>
        <v>27.516666666666666</v>
      </c>
      <c r="J515" s="7">
        <f>AVERAGE('HAVER - UK Gas'!D802:O802)</f>
        <v>30.962499999999995</v>
      </c>
      <c r="L515" s="7">
        <f t="shared" si="63"/>
        <v>38.572205128205127</v>
      </c>
      <c r="N515" s="7">
        <f t="shared" si="64"/>
        <v>40.75879487179489</v>
      </c>
      <c r="O515" s="7">
        <f t="shared" si="65"/>
        <v>39.061025641025644</v>
      </c>
      <c r="P515" s="7">
        <f t="shared" si="66"/>
        <v>40.963653846153854</v>
      </c>
      <c r="R515" s="7"/>
      <c r="S515" s="7"/>
      <c r="T515" s="7"/>
      <c r="U515" s="7"/>
      <c r="V515" s="7"/>
    </row>
    <row r="516" spans="1:22" x14ac:dyDescent="0.35">
      <c r="A516" s="5">
        <f t="shared" si="68"/>
        <v>43850</v>
      </c>
      <c r="B516" s="5"/>
      <c r="C516" s="7">
        <f>AVERAGE('HAVER - UK Gas'!F803:Q803)</f>
        <v>32.522500000000001</v>
      </c>
      <c r="D516" s="7">
        <f t="shared" si="67"/>
        <v>43.834461538461547</v>
      </c>
      <c r="E516" s="5"/>
      <c r="F516" s="7">
        <f>AVERAGE('HAVER - UK Gas'!F803:K803)</f>
        <v>26.36</v>
      </c>
      <c r="H516" s="7">
        <f>AVERAGE('HAVER - UK Gas'!D803:I803)</f>
        <v>26.258333333333336</v>
      </c>
      <c r="I516" s="7">
        <f>AVERAGE('HAVER - UK Gas'!D803:F803)</f>
        <v>26.590000000000003</v>
      </c>
      <c r="J516" s="7">
        <f>AVERAGE('HAVER - UK Gas'!D803:O803)</f>
        <v>30.103333333333335</v>
      </c>
      <c r="L516" s="7">
        <f t="shared" si="63"/>
        <v>38.572205128205127</v>
      </c>
      <c r="N516" s="7">
        <f t="shared" si="64"/>
        <v>40.75879487179489</v>
      </c>
      <c r="O516" s="7">
        <f t="shared" si="65"/>
        <v>39.061025641025644</v>
      </c>
      <c r="P516" s="7">
        <f t="shared" si="66"/>
        <v>40.963653846153854</v>
      </c>
      <c r="R516" s="7"/>
      <c r="S516" s="7"/>
      <c r="T516" s="7"/>
      <c r="U516" s="7"/>
      <c r="V516" s="7"/>
    </row>
    <row r="517" spans="1:22" x14ac:dyDescent="0.35">
      <c r="A517" s="5">
        <f t="shared" si="68"/>
        <v>43851</v>
      </c>
      <c r="B517" s="5"/>
      <c r="C517" s="7">
        <f>AVERAGE('HAVER - UK Gas'!F804:Q804)</f>
        <v>32.666666666666664</v>
      </c>
      <c r="D517" s="7">
        <f t="shared" si="67"/>
        <v>43.834461538461547</v>
      </c>
      <c r="E517" s="5"/>
      <c r="F517" s="7">
        <f>AVERAGE('HAVER - UK Gas'!F804:K804)</f>
        <v>26.636666666666667</v>
      </c>
      <c r="H517" s="7">
        <f>AVERAGE('HAVER - UK Gas'!D804:I804)</f>
        <v>26.594999999999999</v>
      </c>
      <c r="I517" s="7">
        <f>AVERAGE('HAVER - UK Gas'!D804:F804)</f>
        <v>27.023333333333337</v>
      </c>
      <c r="J517" s="7">
        <f>AVERAGE('HAVER - UK Gas'!D804:O804)</f>
        <v>30.344166666666663</v>
      </c>
      <c r="L517" s="7">
        <f t="shared" si="63"/>
        <v>38.572205128205127</v>
      </c>
      <c r="N517" s="7">
        <f t="shared" si="64"/>
        <v>40.75879487179489</v>
      </c>
      <c r="O517" s="7">
        <f t="shared" si="65"/>
        <v>39.061025641025644</v>
      </c>
      <c r="P517" s="7">
        <f t="shared" si="66"/>
        <v>40.963653846153854</v>
      </c>
      <c r="R517" s="7"/>
      <c r="S517" s="7"/>
      <c r="T517" s="7"/>
      <c r="U517" s="7"/>
      <c r="V517" s="7"/>
    </row>
    <row r="518" spans="1:22" x14ac:dyDescent="0.35">
      <c r="A518" s="5">
        <f t="shared" si="68"/>
        <v>43852</v>
      </c>
      <c r="B518" s="5"/>
      <c r="C518" s="7">
        <f>AVERAGE('HAVER - UK Gas'!F805:Q805)</f>
        <v>31.794166666666666</v>
      </c>
      <c r="D518" s="7">
        <f t="shared" si="67"/>
        <v>43.834461538461547</v>
      </c>
      <c r="E518" s="5"/>
      <c r="F518" s="7">
        <f>AVERAGE('HAVER - UK Gas'!F805:K805)</f>
        <v>25.74</v>
      </c>
      <c r="H518" s="7">
        <f>AVERAGE('HAVER - UK Gas'!D805:I805)</f>
        <v>25.636666666666667</v>
      </c>
      <c r="I518" s="7">
        <f>AVERAGE('HAVER - UK Gas'!D805:F805)</f>
        <v>26.01</v>
      </c>
      <c r="J518" s="7">
        <f>AVERAGE('HAVER - UK Gas'!D805:O805)</f>
        <v>29.446666666666662</v>
      </c>
      <c r="L518" s="7">
        <f t="shared" si="63"/>
        <v>38.572205128205127</v>
      </c>
      <c r="N518" s="7">
        <f t="shared" si="64"/>
        <v>40.75879487179489</v>
      </c>
      <c r="O518" s="7">
        <f t="shared" si="65"/>
        <v>39.061025641025644</v>
      </c>
      <c r="P518" s="7">
        <f t="shared" si="66"/>
        <v>40.963653846153854</v>
      </c>
      <c r="R518" s="7"/>
      <c r="S518" s="7"/>
      <c r="T518" s="7"/>
      <c r="U518" s="7"/>
      <c r="V518" s="7"/>
    </row>
    <row r="519" spans="1:22" x14ac:dyDescent="0.35">
      <c r="A519" s="5">
        <f t="shared" si="68"/>
        <v>43853</v>
      </c>
      <c r="B519" s="5"/>
      <c r="C519" s="7">
        <f>AVERAGE('HAVER - UK Gas'!F806:Q806)</f>
        <v>31.344999999999999</v>
      </c>
      <c r="D519" s="7">
        <f t="shared" si="67"/>
        <v>43.834461538461547</v>
      </c>
      <c r="E519" s="5"/>
      <c r="F519" s="7">
        <f>AVERAGE('HAVER - UK Gas'!F806:K806)</f>
        <v>25.49</v>
      </c>
      <c r="H519" s="7">
        <f>AVERAGE('HAVER - UK Gas'!D806:I806)</f>
        <v>25.433333333333334</v>
      </c>
      <c r="I519" s="7">
        <f>AVERAGE('HAVER - UK Gas'!D806:F806)</f>
        <v>25.83666666666667</v>
      </c>
      <c r="J519" s="7">
        <f>AVERAGE('HAVER - UK Gas'!D806:O806)</f>
        <v>29.117499999999996</v>
      </c>
      <c r="L519" s="7">
        <f t="shared" si="63"/>
        <v>38.572205128205127</v>
      </c>
      <c r="N519" s="7">
        <f t="shared" si="64"/>
        <v>40.75879487179489</v>
      </c>
      <c r="O519" s="7">
        <f t="shared" si="65"/>
        <v>39.061025641025644</v>
      </c>
      <c r="P519" s="7">
        <f t="shared" si="66"/>
        <v>40.963653846153854</v>
      </c>
      <c r="R519" s="7"/>
      <c r="S519" s="7"/>
      <c r="T519" s="7"/>
      <c r="U519" s="7"/>
      <c r="V519" s="7"/>
    </row>
    <row r="520" spans="1:22" x14ac:dyDescent="0.35">
      <c r="A520" s="5">
        <f t="shared" si="68"/>
        <v>43854</v>
      </c>
      <c r="B520" s="5"/>
      <c r="C520" s="7">
        <f>AVERAGE('HAVER - UK Gas'!F807:Q807)</f>
        <v>31.474999999999998</v>
      </c>
      <c r="D520" s="7">
        <f t="shared" si="67"/>
        <v>43.834461538461547</v>
      </c>
      <c r="E520" s="5"/>
      <c r="F520" s="7">
        <f>AVERAGE('HAVER - UK Gas'!F807:K807)</f>
        <v>25.583333333333332</v>
      </c>
      <c r="H520" s="7">
        <f>AVERAGE('HAVER - UK Gas'!D807:I807)</f>
        <v>25.598333333333329</v>
      </c>
      <c r="I520" s="7">
        <f>AVERAGE('HAVER - UK Gas'!D807:F807)</f>
        <v>26.08</v>
      </c>
      <c r="J520" s="7">
        <f>AVERAGE('HAVER - UK Gas'!D807:O807)</f>
        <v>29.28083333333333</v>
      </c>
      <c r="L520" s="7">
        <f t="shared" si="63"/>
        <v>38.572205128205127</v>
      </c>
      <c r="N520" s="7">
        <f t="shared" si="64"/>
        <v>40.75879487179489</v>
      </c>
      <c r="O520" s="7">
        <f t="shared" si="65"/>
        <v>39.061025641025644</v>
      </c>
      <c r="P520" s="7">
        <f t="shared" si="66"/>
        <v>40.963653846153854</v>
      </c>
      <c r="R520" s="7"/>
      <c r="S520" s="7"/>
      <c r="T520" s="7"/>
      <c r="U520" s="7"/>
      <c r="V520" s="7"/>
    </row>
    <row r="521" spans="1:22" x14ac:dyDescent="0.35">
      <c r="A521" s="5">
        <f t="shared" si="68"/>
        <v>43857</v>
      </c>
      <c r="B521" s="5"/>
      <c r="C521" s="7">
        <f>AVERAGE('HAVER - UK Gas'!F808:Q808)</f>
        <v>31.634999999999994</v>
      </c>
      <c r="D521" s="7">
        <f t="shared" si="67"/>
        <v>43.834461538461547</v>
      </c>
      <c r="E521" s="5"/>
      <c r="F521" s="7">
        <f>AVERAGE('HAVER - UK Gas'!F808:K808)</f>
        <v>25.801666666666666</v>
      </c>
      <c r="H521" s="7">
        <f>AVERAGE('HAVER - UK Gas'!D808:I808)</f>
        <v>25.783333333333331</v>
      </c>
      <c r="I521" s="7">
        <f>AVERAGE('HAVER - UK Gas'!D808:F808)</f>
        <v>26.25</v>
      </c>
      <c r="J521" s="7">
        <f>AVERAGE('HAVER - UK Gas'!D808:O808)</f>
        <v>29.434999999999999</v>
      </c>
      <c r="L521" s="7">
        <f t="shared" si="63"/>
        <v>38.572205128205127</v>
      </c>
      <c r="N521" s="7">
        <f t="shared" si="64"/>
        <v>40.75879487179489</v>
      </c>
      <c r="O521" s="7">
        <f t="shared" si="65"/>
        <v>39.061025641025644</v>
      </c>
      <c r="P521" s="7">
        <f t="shared" si="66"/>
        <v>40.963653846153854</v>
      </c>
      <c r="R521" s="7"/>
      <c r="S521" s="7"/>
      <c r="T521" s="7"/>
      <c r="U521" s="7"/>
      <c r="V521" s="7"/>
    </row>
    <row r="522" spans="1:22" x14ac:dyDescent="0.35">
      <c r="A522" s="5">
        <f t="shared" si="68"/>
        <v>43858</v>
      </c>
      <c r="B522" s="5"/>
      <c r="C522" s="7">
        <f>AVERAGE('HAVER - UK Gas'!F809:Q809)</f>
        <v>32.487500000000004</v>
      </c>
      <c r="D522" s="7">
        <f t="shared" ref="D522:D524" si="69">AVERAGE(C$394:C$497,C$499:C$502,C$504:C$525)</f>
        <v>43.834461538461547</v>
      </c>
      <c r="E522" s="5"/>
      <c r="F522" s="7">
        <f>AVERAGE('HAVER - UK Gas'!F809:K809)</f>
        <v>26.803333333333331</v>
      </c>
      <c r="H522" s="7">
        <f>AVERAGE('HAVER - UK Gas'!D809:I809)</f>
        <v>26.756666666666671</v>
      </c>
      <c r="I522" s="7">
        <f>AVERAGE('HAVER - UK Gas'!D809:F809)</f>
        <v>27.166666666666668</v>
      </c>
      <c r="J522" s="7">
        <f>AVERAGE('HAVER - UK Gas'!D809:O809)</f>
        <v>30.316666666666666</v>
      </c>
      <c r="L522" s="7">
        <f t="shared" si="63"/>
        <v>38.572205128205127</v>
      </c>
      <c r="N522" s="7">
        <f t="shared" si="64"/>
        <v>40.75879487179489</v>
      </c>
      <c r="O522" s="7">
        <f t="shared" si="65"/>
        <v>39.061025641025644</v>
      </c>
      <c r="P522" s="7">
        <f t="shared" si="66"/>
        <v>40.963653846153854</v>
      </c>
      <c r="R522" s="7"/>
      <c r="S522" s="7"/>
      <c r="T522" s="7"/>
      <c r="U522" s="7"/>
      <c r="V522" s="7"/>
    </row>
    <row r="523" spans="1:22" x14ac:dyDescent="0.35">
      <c r="A523" s="5">
        <f t="shared" si="68"/>
        <v>43859</v>
      </c>
      <c r="B523" s="5"/>
      <c r="C523" s="7">
        <f>AVERAGE('HAVER - UK Gas'!F810:Q810)</f>
        <v>31.23</v>
      </c>
      <c r="D523" s="7">
        <f t="shared" si="69"/>
        <v>43.834461538461547</v>
      </c>
      <c r="E523" s="5"/>
      <c r="F523" s="7">
        <f>AVERAGE('HAVER - UK Gas'!F810:K810)</f>
        <v>25.473333333333333</v>
      </c>
      <c r="H523" s="7">
        <f>AVERAGE('HAVER - UK Gas'!D810:I810)</f>
        <v>25.348333333333333</v>
      </c>
      <c r="I523" s="7">
        <f>AVERAGE('HAVER - UK Gas'!D810:F810)</f>
        <v>25.663333333333338</v>
      </c>
      <c r="J523" s="7">
        <f>AVERAGE('HAVER - UK Gas'!D810:O810)</f>
        <v>28.997499999999999</v>
      </c>
      <c r="L523" s="7">
        <f t="shared" ref="L523:L524" si="70">AVERAGE(F$394:F$497,F$499:F$502,F$504:F$525)</f>
        <v>38.572205128205127</v>
      </c>
      <c r="N523" s="7">
        <f t="shared" ref="N523:N524" si="71">AVERAGE(H$394:H$497,H$499:H$502,H$504:H$525)</f>
        <v>40.75879487179489</v>
      </c>
      <c r="O523" s="7">
        <f t="shared" ref="O523:O524" si="72">AVERAGE(I$394:I$497,I$499:I$502,I$504:I$525)</f>
        <v>39.061025641025644</v>
      </c>
      <c r="P523" s="7">
        <f t="shared" ref="P523:P524" si="73">AVERAGE(J$394:J$497,J$499:J$502,J$504:J$525)</f>
        <v>40.963653846153854</v>
      </c>
      <c r="R523" s="7"/>
      <c r="S523" s="7"/>
      <c r="T523" s="7"/>
      <c r="U523" s="7"/>
      <c r="V523" s="7"/>
    </row>
    <row r="524" spans="1:22" x14ac:dyDescent="0.35">
      <c r="A524" s="5">
        <f t="shared" si="68"/>
        <v>43860</v>
      </c>
      <c r="B524" s="5"/>
      <c r="C524" s="7">
        <f>AVERAGE('HAVER - UK Gas'!F811:Q811)</f>
        <v>30.351666666666663</v>
      </c>
      <c r="D524" s="7">
        <f t="shared" si="69"/>
        <v>43.834461538461547</v>
      </c>
      <c r="E524" s="5"/>
      <c r="F524" s="7">
        <f>AVERAGE('HAVER - UK Gas'!F811:K811)</f>
        <v>24.83666666666667</v>
      </c>
      <c r="H524" s="7">
        <f>AVERAGE('HAVER - UK Gas'!D811:I811)</f>
        <v>24.52</v>
      </c>
      <c r="I524" s="7">
        <f>AVERAGE('HAVER - UK Gas'!D811:F811)</f>
        <v>24.533333333333331</v>
      </c>
      <c r="J524" s="7">
        <f>AVERAGE('HAVER - UK Gas'!D811:O811)</f>
        <v>28.175000000000001</v>
      </c>
      <c r="L524" s="7">
        <f t="shared" si="70"/>
        <v>38.572205128205127</v>
      </c>
      <c r="N524" s="7">
        <f t="shared" si="71"/>
        <v>40.75879487179489</v>
      </c>
      <c r="O524" s="7">
        <f t="shared" si="72"/>
        <v>39.061025641025644</v>
      </c>
      <c r="P524" s="7">
        <f t="shared" si="73"/>
        <v>40.963653846153854</v>
      </c>
      <c r="R524" s="7"/>
      <c r="S524" s="7"/>
      <c r="T524" s="7"/>
      <c r="U524" s="7"/>
      <c r="V524" s="7"/>
    </row>
    <row r="525" spans="1:22" x14ac:dyDescent="0.35">
      <c r="A525" s="5">
        <f t="shared" si="68"/>
        <v>43861</v>
      </c>
      <c r="B525" s="5"/>
      <c r="C525" s="7">
        <f>AVERAGE('HAVER - UK Gas'!F812:Q812)</f>
        <v>30.74666666666667</v>
      </c>
      <c r="D525" s="7"/>
      <c r="E525" s="5"/>
      <c r="F525" s="7">
        <f>AVERAGE('HAVER - UK Gas'!F812:K812)</f>
        <v>25.305000000000003</v>
      </c>
      <c r="H525" s="7">
        <f>AVERAGE('HAVER - UK Gas'!D812:I812)</f>
        <v>24.26</v>
      </c>
      <c r="I525" s="7">
        <f>AVERAGE('HAVER - UK Gas'!D812:F812)</f>
        <v>24.046666666666667</v>
      </c>
      <c r="J525" s="7">
        <f>AVERAGE('HAVER - UK Gas'!D812:O812)</f>
        <v>28.969166666666666</v>
      </c>
      <c r="L525" s="7"/>
      <c r="N525" s="7"/>
      <c r="O525" s="7"/>
      <c r="P525" s="7"/>
      <c r="R525" s="7"/>
      <c r="S525" s="7"/>
      <c r="T525" s="7"/>
      <c r="U525" s="7"/>
      <c r="V525" s="7"/>
    </row>
    <row r="526" spans="1:22" x14ac:dyDescent="0.35">
      <c r="A526" s="5">
        <f t="shared" si="68"/>
        <v>43864</v>
      </c>
      <c r="B526" s="5" t="s">
        <v>2329</v>
      </c>
      <c r="C526" s="7">
        <f>AVERAGE('HAVER - UK Gas'!K813:V813)</f>
        <v>32.900833333333331</v>
      </c>
      <c r="D526" s="7">
        <f t="shared" ref="D526:D557" si="74">AVERAGE(C$526:C$574,C$576:C$655)</f>
        <v>31.879748062015505</v>
      </c>
      <c r="E526" s="5"/>
      <c r="F526" s="7">
        <f>AVERAGE('HAVER - UK Gas'!K813:P813)</f>
        <v>34.425000000000004</v>
      </c>
      <c r="H526" s="7">
        <f>AVERAGE('HAVER - UK Gas'!D813:I813)</f>
        <v>23.375000000000004</v>
      </c>
      <c r="I526" s="7">
        <f>AVERAGE('HAVER - UK Gas'!D813:F813)</f>
        <v>22.913333333333338</v>
      </c>
      <c r="J526" s="7">
        <f>AVERAGE('HAVER - UK Gas'!D813:O813)</f>
        <v>28.10083333333333</v>
      </c>
      <c r="L526" s="7">
        <f>AVERAGE(F$526:F$574,F$576:F$655)</f>
        <v>33.354056847545216</v>
      </c>
      <c r="N526" s="7">
        <f t="shared" ref="N526:P526" si="75">AVERAGE(H$526:H$574,H$576:H$655)</f>
        <v>21.573320413436694</v>
      </c>
      <c r="O526" s="7">
        <f t="shared" si="75"/>
        <v>17.340594315245482</v>
      </c>
      <c r="P526" s="7">
        <f t="shared" si="75"/>
        <v>27.530885012919903</v>
      </c>
      <c r="R526" s="7"/>
      <c r="S526" s="7"/>
      <c r="T526" s="7"/>
      <c r="U526" s="7"/>
      <c r="V526" s="7"/>
    </row>
    <row r="527" spans="1:22" x14ac:dyDescent="0.35">
      <c r="A527" s="5">
        <f t="shared" si="68"/>
        <v>43865</v>
      </c>
      <c r="B527" s="5"/>
      <c r="C527" s="7">
        <f>AVERAGE('HAVER - UK Gas'!K814:V814)</f>
        <v>33.630000000000003</v>
      </c>
      <c r="D527" s="7">
        <f t="shared" si="74"/>
        <v>31.879748062015505</v>
      </c>
      <c r="E527" s="5"/>
      <c r="F527" s="7">
        <f>AVERAGE('HAVER - UK Gas'!K814:P814)</f>
        <v>35.188333333333333</v>
      </c>
      <c r="H527" s="7">
        <f>AVERAGE('HAVER - UK Gas'!D814:I814)</f>
        <v>23.721666666666664</v>
      </c>
      <c r="I527" s="7">
        <f>AVERAGE('HAVER - UK Gas'!D814:F814)</f>
        <v>23.099999999999998</v>
      </c>
      <c r="J527" s="7">
        <f>AVERAGE('HAVER - UK Gas'!D814:O814)</f>
        <v>28.637499999999999</v>
      </c>
      <c r="L527" s="7">
        <f t="shared" ref="L527:L590" si="76">AVERAGE(F$526:F$574,F$576:F$655)</f>
        <v>33.354056847545216</v>
      </c>
      <c r="N527" s="7">
        <f t="shared" ref="N527:N590" si="77">AVERAGE(H$526:H$574,H$576:H$655)</f>
        <v>21.573320413436694</v>
      </c>
      <c r="O527" s="7">
        <f t="shared" ref="O527:O590" si="78">AVERAGE(I$526:I$574,I$576:I$655)</f>
        <v>17.340594315245482</v>
      </c>
      <c r="P527" s="7">
        <f t="shared" ref="P527:P590" si="79">AVERAGE(J$526:J$574,J$576:J$655)</f>
        <v>27.530885012919903</v>
      </c>
      <c r="R527" s="7"/>
      <c r="S527" s="7"/>
      <c r="T527" s="7"/>
      <c r="U527" s="7"/>
      <c r="V527" s="7"/>
    </row>
    <row r="528" spans="1:22" x14ac:dyDescent="0.35">
      <c r="A528" s="5">
        <f t="shared" si="68"/>
        <v>43866</v>
      </c>
      <c r="B528" s="5"/>
      <c r="C528" s="7">
        <f>AVERAGE('HAVER - UK Gas'!K815:V815)</f>
        <v>34.630000000000003</v>
      </c>
      <c r="D528" s="7">
        <f t="shared" si="74"/>
        <v>31.879748062015505</v>
      </c>
      <c r="E528" s="5"/>
      <c r="F528" s="7">
        <f>AVERAGE('HAVER - UK Gas'!K815:P815)</f>
        <v>36.065000000000005</v>
      </c>
      <c r="H528" s="7">
        <f>AVERAGE('HAVER - UK Gas'!D815:I815)</f>
        <v>23.521666666666672</v>
      </c>
      <c r="I528" s="7">
        <f>AVERAGE('HAVER - UK Gas'!D815:F815)</f>
        <v>22.850000000000005</v>
      </c>
      <c r="J528" s="7">
        <f>AVERAGE('HAVER - UK Gas'!D815:O815)</f>
        <v>28.862500000000008</v>
      </c>
      <c r="L528" s="7">
        <f t="shared" si="76"/>
        <v>33.354056847545216</v>
      </c>
      <c r="N528" s="7">
        <f t="shared" si="77"/>
        <v>21.573320413436694</v>
      </c>
      <c r="O528" s="7">
        <f t="shared" si="78"/>
        <v>17.340594315245482</v>
      </c>
      <c r="P528" s="7">
        <f t="shared" si="79"/>
        <v>27.530885012919903</v>
      </c>
      <c r="R528" s="7"/>
      <c r="S528" s="7"/>
      <c r="T528" s="7"/>
      <c r="U528" s="7"/>
      <c r="V528" s="7"/>
    </row>
    <row r="529" spans="1:22" x14ac:dyDescent="0.35">
      <c r="A529" s="5">
        <f t="shared" si="68"/>
        <v>43867</v>
      </c>
      <c r="B529" s="5"/>
      <c r="C529" s="7">
        <f>AVERAGE('HAVER - UK Gas'!K816:V816)</f>
        <v>34.281666666666659</v>
      </c>
      <c r="D529" s="7">
        <f t="shared" si="74"/>
        <v>31.879748062015505</v>
      </c>
      <c r="E529" s="5"/>
      <c r="F529" s="7">
        <f>AVERAGE('HAVER - UK Gas'!K816:P816)</f>
        <v>35.901666666666664</v>
      </c>
      <c r="H529" s="7">
        <f>AVERAGE('HAVER - UK Gas'!D816:I816)</f>
        <v>23.169999999999998</v>
      </c>
      <c r="I529" s="7">
        <f>AVERAGE('HAVER - UK Gas'!D816:F816)</f>
        <v>22.51</v>
      </c>
      <c r="J529" s="7">
        <f>AVERAGE('HAVER - UK Gas'!D816:O816)</f>
        <v>28.606666666666666</v>
      </c>
      <c r="L529" s="7">
        <f t="shared" si="76"/>
        <v>33.354056847545216</v>
      </c>
      <c r="N529" s="7">
        <f t="shared" si="77"/>
        <v>21.573320413436694</v>
      </c>
      <c r="O529" s="7">
        <f t="shared" si="78"/>
        <v>17.340594315245482</v>
      </c>
      <c r="P529" s="7">
        <f t="shared" si="79"/>
        <v>27.530885012919903</v>
      </c>
      <c r="R529" s="7"/>
      <c r="S529" s="7"/>
      <c r="T529" s="7"/>
      <c r="U529" s="7"/>
      <c r="V529" s="7"/>
    </row>
    <row r="530" spans="1:22" x14ac:dyDescent="0.35">
      <c r="A530" s="5">
        <f t="shared" si="68"/>
        <v>43868</v>
      </c>
      <c r="B530" s="5"/>
      <c r="C530" s="7">
        <f>AVERAGE('HAVER - UK Gas'!K817:V817)</f>
        <v>34.518333333333338</v>
      </c>
      <c r="D530" s="7">
        <f t="shared" si="74"/>
        <v>31.879748062015505</v>
      </c>
      <c r="E530" s="5"/>
      <c r="F530" s="7">
        <f>AVERAGE('HAVER - UK Gas'!K817:P817)</f>
        <v>36.038333333333334</v>
      </c>
      <c r="H530" s="7">
        <f>AVERAGE('HAVER - UK Gas'!D817:I817)</f>
        <v>23.125</v>
      </c>
      <c r="I530" s="7">
        <f>AVERAGE('HAVER - UK Gas'!D817:F817)</f>
        <v>22.303333333333331</v>
      </c>
      <c r="J530" s="7">
        <f>AVERAGE('HAVER - UK Gas'!D817:O817)</f>
        <v>28.654166666666669</v>
      </c>
      <c r="L530" s="7">
        <f t="shared" si="76"/>
        <v>33.354056847545216</v>
      </c>
      <c r="N530" s="7">
        <f t="shared" si="77"/>
        <v>21.573320413436694</v>
      </c>
      <c r="O530" s="7">
        <f t="shared" si="78"/>
        <v>17.340594315245482</v>
      </c>
      <c r="P530" s="7">
        <f t="shared" si="79"/>
        <v>27.530885012919903</v>
      </c>
      <c r="R530" s="7"/>
      <c r="S530" s="7"/>
      <c r="T530" s="7"/>
      <c r="U530" s="7"/>
      <c r="V530" s="7"/>
    </row>
    <row r="531" spans="1:22" x14ac:dyDescent="0.35">
      <c r="A531" s="5">
        <f t="shared" si="68"/>
        <v>43871</v>
      </c>
      <c r="B531" s="5"/>
      <c r="C531" s="7">
        <f>AVERAGE('HAVER - UK Gas'!K818:V818)</f>
        <v>33.687500000000007</v>
      </c>
      <c r="D531" s="7">
        <f t="shared" si="74"/>
        <v>31.879748062015505</v>
      </c>
      <c r="E531" s="5"/>
      <c r="F531" s="7">
        <f>AVERAGE('HAVER - UK Gas'!K818:P818)</f>
        <v>35.131666666666668</v>
      </c>
      <c r="H531" s="7">
        <f>AVERAGE('HAVER - UK Gas'!D818:I818)</f>
        <v>22.155000000000001</v>
      </c>
      <c r="I531" s="7">
        <f>AVERAGE('HAVER - UK Gas'!D818:F818)</f>
        <v>21.113333333333333</v>
      </c>
      <c r="J531" s="7">
        <f>AVERAGE('HAVER - UK Gas'!D818:O818)</f>
        <v>27.733333333333338</v>
      </c>
      <c r="L531" s="7">
        <f t="shared" si="76"/>
        <v>33.354056847545216</v>
      </c>
      <c r="N531" s="7">
        <f t="shared" si="77"/>
        <v>21.573320413436694</v>
      </c>
      <c r="O531" s="7">
        <f t="shared" si="78"/>
        <v>17.340594315245482</v>
      </c>
      <c r="P531" s="7">
        <f t="shared" si="79"/>
        <v>27.530885012919903</v>
      </c>
      <c r="R531" s="7"/>
      <c r="S531" s="7"/>
      <c r="T531" s="7"/>
      <c r="U531" s="7"/>
      <c r="V531" s="7"/>
    </row>
    <row r="532" spans="1:22" x14ac:dyDescent="0.35">
      <c r="A532" s="5">
        <f t="shared" si="68"/>
        <v>43872</v>
      </c>
      <c r="B532" s="5"/>
      <c r="C532" s="7">
        <f>AVERAGE('HAVER - UK Gas'!K819:V819)</f>
        <v>33.726666666666659</v>
      </c>
      <c r="D532" s="7">
        <f t="shared" si="74"/>
        <v>31.879748062015505</v>
      </c>
      <c r="E532" s="5"/>
      <c r="F532" s="7">
        <f>AVERAGE('HAVER - UK Gas'!K819:P819)</f>
        <v>35.17166666666666</v>
      </c>
      <c r="H532" s="7">
        <f>AVERAGE('HAVER - UK Gas'!D819:I819)</f>
        <v>21.856666666666666</v>
      </c>
      <c r="I532" s="7">
        <f>AVERAGE('HAVER - UK Gas'!D819:F819)</f>
        <v>20.736666666666665</v>
      </c>
      <c r="J532" s="7">
        <f>AVERAGE('HAVER - UK Gas'!D819:O819)</f>
        <v>27.608333333333334</v>
      </c>
      <c r="L532" s="7">
        <f t="shared" si="76"/>
        <v>33.354056847545216</v>
      </c>
      <c r="N532" s="7">
        <f t="shared" si="77"/>
        <v>21.573320413436694</v>
      </c>
      <c r="O532" s="7">
        <f t="shared" si="78"/>
        <v>17.340594315245482</v>
      </c>
      <c r="P532" s="7">
        <f t="shared" si="79"/>
        <v>27.530885012919903</v>
      </c>
      <c r="R532" s="7"/>
      <c r="S532" s="7"/>
      <c r="T532" s="7"/>
      <c r="U532" s="7"/>
      <c r="V532" s="7"/>
    </row>
    <row r="533" spans="1:22" x14ac:dyDescent="0.35">
      <c r="A533" s="5">
        <f t="shared" si="68"/>
        <v>43873</v>
      </c>
      <c r="B533" s="5"/>
      <c r="C533" s="7">
        <f>AVERAGE('HAVER - UK Gas'!K820:V820)</f>
        <v>34.568333333333335</v>
      </c>
      <c r="D533" s="7">
        <f t="shared" si="74"/>
        <v>31.879748062015505</v>
      </c>
      <c r="E533" s="5"/>
      <c r="F533" s="7">
        <f>AVERAGE('HAVER - UK Gas'!K820:P820)</f>
        <v>35.981666666666669</v>
      </c>
      <c r="H533" s="7">
        <f>AVERAGE('HAVER - UK Gas'!D820:I820)</f>
        <v>22.16333333333333</v>
      </c>
      <c r="I533" s="7">
        <f>AVERAGE('HAVER - UK Gas'!D820:F820)</f>
        <v>20.956666666666667</v>
      </c>
      <c r="J533" s="7">
        <f>AVERAGE('HAVER - UK Gas'!D820:O820)</f>
        <v>28.139999999999997</v>
      </c>
      <c r="L533" s="7">
        <f t="shared" si="76"/>
        <v>33.354056847545216</v>
      </c>
      <c r="N533" s="7">
        <f t="shared" si="77"/>
        <v>21.573320413436694</v>
      </c>
      <c r="O533" s="7">
        <f t="shared" si="78"/>
        <v>17.340594315245482</v>
      </c>
      <c r="P533" s="7">
        <f t="shared" si="79"/>
        <v>27.530885012919903</v>
      </c>
      <c r="R533" s="7"/>
      <c r="S533" s="7"/>
      <c r="T533" s="7"/>
      <c r="U533" s="7"/>
      <c r="V533" s="7"/>
    </row>
    <row r="534" spans="1:22" x14ac:dyDescent="0.35">
      <c r="A534" s="5">
        <f t="shared" si="68"/>
        <v>43874</v>
      </c>
      <c r="B534" s="5"/>
      <c r="C534" s="7">
        <f>AVERAGE('HAVER - UK Gas'!K821:V821)</f>
        <v>35.068333333333335</v>
      </c>
      <c r="D534" s="7">
        <f t="shared" si="74"/>
        <v>31.879748062015505</v>
      </c>
      <c r="E534" s="5"/>
      <c r="F534" s="7">
        <f>AVERAGE('HAVER - UK Gas'!K821:P821)</f>
        <v>36.633333333333333</v>
      </c>
      <c r="H534" s="7">
        <f>AVERAGE('HAVER - UK Gas'!D821:I821)</f>
        <v>22.320000000000004</v>
      </c>
      <c r="I534" s="7">
        <f>AVERAGE('HAVER - UK Gas'!D821:F821)</f>
        <v>21.126666666666665</v>
      </c>
      <c r="J534" s="7">
        <f>AVERAGE('HAVER - UK Gas'!D821:O821)</f>
        <v>28.455833333333334</v>
      </c>
      <c r="L534" s="7">
        <f t="shared" si="76"/>
        <v>33.354056847545216</v>
      </c>
      <c r="N534" s="7">
        <f t="shared" si="77"/>
        <v>21.573320413436694</v>
      </c>
      <c r="O534" s="7">
        <f t="shared" si="78"/>
        <v>17.340594315245482</v>
      </c>
      <c r="P534" s="7">
        <f t="shared" si="79"/>
        <v>27.530885012919903</v>
      </c>
      <c r="R534" s="7"/>
      <c r="S534" s="7"/>
      <c r="T534" s="7"/>
      <c r="U534" s="7"/>
      <c r="V534" s="7"/>
    </row>
    <row r="535" spans="1:22" x14ac:dyDescent="0.35">
      <c r="A535" s="5">
        <f t="shared" si="68"/>
        <v>43875</v>
      </c>
      <c r="B535" s="5"/>
      <c r="C535" s="7">
        <f>AVERAGE('HAVER - UK Gas'!K822:V822)</f>
        <v>35.51583333333334</v>
      </c>
      <c r="D535" s="7">
        <f t="shared" si="74"/>
        <v>31.879748062015505</v>
      </c>
      <c r="E535" s="5"/>
      <c r="F535" s="7">
        <f>AVERAGE('HAVER - UK Gas'!K822:P822)</f>
        <v>37.07</v>
      </c>
      <c r="H535" s="7">
        <f>AVERAGE('HAVER - UK Gas'!D822:I822)</f>
        <v>22.546666666666667</v>
      </c>
      <c r="I535" s="7">
        <f>AVERAGE('HAVER - UK Gas'!D822:F822)</f>
        <v>21.333333333333332</v>
      </c>
      <c r="J535" s="7">
        <f>AVERAGE('HAVER - UK Gas'!D822:O822)</f>
        <v>28.790000000000003</v>
      </c>
      <c r="L535" s="7">
        <f t="shared" si="76"/>
        <v>33.354056847545216</v>
      </c>
      <c r="N535" s="7">
        <f t="shared" si="77"/>
        <v>21.573320413436694</v>
      </c>
      <c r="O535" s="7">
        <f t="shared" si="78"/>
        <v>17.340594315245482</v>
      </c>
      <c r="P535" s="7">
        <f t="shared" si="79"/>
        <v>27.530885012919903</v>
      </c>
      <c r="R535" s="7"/>
      <c r="S535" s="7"/>
      <c r="T535" s="7"/>
      <c r="U535" s="7"/>
      <c r="V535" s="7"/>
    </row>
    <row r="536" spans="1:22" x14ac:dyDescent="0.35">
      <c r="A536" s="5">
        <f t="shared" si="68"/>
        <v>43878</v>
      </c>
      <c r="B536" s="5"/>
      <c r="C536" s="7">
        <f>AVERAGE('HAVER - UK Gas'!K823:V823)</f>
        <v>36.668333333333329</v>
      </c>
      <c r="D536" s="7">
        <f t="shared" si="74"/>
        <v>31.879748062015505</v>
      </c>
      <c r="E536" s="5"/>
      <c r="F536" s="7">
        <f>AVERAGE('HAVER - UK Gas'!K823:P823)</f>
        <v>38.326666666666661</v>
      </c>
      <c r="H536" s="7">
        <f>AVERAGE('HAVER - UK Gas'!D823:I823)</f>
        <v>23.853333333333335</v>
      </c>
      <c r="I536" s="7">
        <f>AVERAGE('HAVER - UK Gas'!D823:F823)</f>
        <v>22.643333333333334</v>
      </c>
      <c r="J536" s="7">
        <f>AVERAGE('HAVER - UK Gas'!D823:O823)</f>
        <v>30.080833333333342</v>
      </c>
      <c r="L536" s="7">
        <f t="shared" si="76"/>
        <v>33.354056847545216</v>
      </c>
      <c r="N536" s="7">
        <f t="shared" si="77"/>
        <v>21.573320413436694</v>
      </c>
      <c r="O536" s="7">
        <f t="shared" si="78"/>
        <v>17.340594315245482</v>
      </c>
      <c r="P536" s="7">
        <f t="shared" si="79"/>
        <v>27.530885012919903</v>
      </c>
      <c r="R536" s="7"/>
      <c r="S536" s="7"/>
      <c r="T536" s="7"/>
      <c r="U536" s="7"/>
      <c r="V536" s="7"/>
    </row>
    <row r="537" spans="1:22" x14ac:dyDescent="0.35">
      <c r="A537" s="5">
        <f t="shared" si="68"/>
        <v>43879</v>
      </c>
      <c r="B537" s="5"/>
      <c r="C537" s="7">
        <f>AVERAGE('HAVER - UK Gas'!K824:V824)</f>
        <v>36.18333333333333</v>
      </c>
      <c r="D537" s="7">
        <f t="shared" si="74"/>
        <v>31.879748062015505</v>
      </c>
      <c r="E537" s="5"/>
      <c r="F537" s="7">
        <f>AVERAGE('HAVER - UK Gas'!K824:P824)</f>
        <v>37.800000000000004</v>
      </c>
      <c r="H537" s="7">
        <f>AVERAGE('HAVER - UK Gas'!D824:I824)</f>
        <v>23.635000000000002</v>
      </c>
      <c r="I537" s="7">
        <f>AVERAGE('HAVER - UK Gas'!D824:F824)</f>
        <v>22.513333333333332</v>
      </c>
      <c r="J537" s="7">
        <f>AVERAGE('HAVER - UK Gas'!D824:O824)</f>
        <v>29.686666666666667</v>
      </c>
      <c r="L537" s="7">
        <f t="shared" si="76"/>
        <v>33.354056847545216</v>
      </c>
      <c r="N537" s="7">
        <f t="shared" si="77"/>
        <v>21.573320413436694</v>
      </c>
      <c r="O537" s="7">
        <f t="shared" si="78"/>
        <v>17.340594315245482</v>
      </c>
      <c r="P537" s="7">
        <f t="shared" si="79"/>
        <v>27.530885012919903</v>
      </c>
      <c r="R537" s="7"/>
      <c r="S537" s="7"/>
      <c r="T537" s="7"/>
      <c r="U537" s="7"/>
      <c r="V537" s="7"/>
    </row>
    <row r="538" spans="1:22" x14ac:dyDescent="0.35">
      <c r="A538" s="5">
        <f t="shared" si="68"/>
        <v>43880</v>
      </c>
      <c r="B538" s="5"/>
      <c r="C538" s="7">
        <f>AVERAGE('HAVER - UK Gas'!K825:V825)</f>
        <v>35.849166666666662</v>
      </c>
      <c r="D538" s="7">
        <f t="shared" si="74"/>
        <v>31.879748062015505</v>
      </c>
      <c r="E538" s="5"/>
      <c r="F538" s="7">
        <f>AVERAGE('HAVER - UK Gas'!K825:P825)</f>
        <v>37.409999999999997</v>
      </c>
      <c r="H538" s="7">
        <f>AVERAGE('HAVER - UK Gas'!D825:I825)</f>
        <v>23.771666666666665</v>
      </c>
      <c r="I538" s="7">
        <f>AVERAGE('HAVER - UK Gas'!D825:F825)</f>
        <v>22.943333333333332</v>
      </c>
      <c r="J538" s="7">
        <f>AVERAGE('HAVER - UK Gas'!D825:O825)</f>
        <v>29.60166666666667</v>
      </c>
      <c r="L538" s="7">
        <f t="shared" si="76"/>
        <v>33.354056847545216</v>
      </c>
      <c r="N538" s="7">
        <f t="shared" si="77"/>
        <v>21.573320413436694</v>
      </c>
      <c r="O538" s="7">
        <f t="shared" si="78"/>
        <v>17.340594315245482</v>
      </c>
      <c r="P538" s="7">
        <f t="shared" si="79"/>
        <v>27.530885012919903</v>
      </c>
      <c r="R538" s="7"/>
      <c r="S538" s="7"/>
      <c r="T538" s="7"/>
      <c r="U538" s="7"/>
      <c r="V538" s="7"/>
    </row>
    <row r="539" spans="1:22" x14ac:dyDescent="0.35">
      <c r="A539" s="5">
        <f t="shared" si="68"/>
        <v>43881</v>
      </c>
      <c r="B539" s="5"/>
      <c r="C539" s="7">
        <f>AVERAGE('HAVER - UK Gas'!K826:V826)</f>
        <v>35.510833333333331</v>
      </c>
      <c r="D539" s="7">
        <f t="shared" si="74"/>
        <v>31.879748062015505</v>
      </c>
      <c r="E539" s="5"/>
      <c r="F539" s="7">
        <f>AVERAGE('HAVER - UK Gas'!K826:P826)</f>
        <v>37.073333333333331</v>
      </c>
      <c r="H539" s="7">
        <f>AVERAGE('HAVER - UK Gas'!D826:I826)</f>
        <v>23.703333333333333</v>
      </c>
      <c r="I539" s="7">
        <f>AVERAGE('HAVER - UK Gas'!D826:F826)</f>
        <v>22.946666666666669</v>
      </c>
      <c r="J539" s="7">
        <f>AVERAGE('HAVER - UK Gas'!D826:O826)</f>
        <v>29.407499999999999</v>
      </c>
      <c r="L539" s="7">
        <f t="shared" si="76"/>
        <v>33.354056847545216</v>
      </c>
      <c r="N539" s="7">
        <f t="shared" si="77"/>
        <v>21.573320413436694</v>
      </c>
      <c r="O539" s="7">
        <f t="shared" si="78"/>
        <v>17.340594315245482</v>
      </c>
      <c r="P539" s="7">
        <f t="shared" si="79"/>
        <v>27.530885012919903</v>
      </c>
      <c r="R539" s="7"/>
      <c r="S539" s="7"/>
      <c r="T539" s="7"/>
      <c r="U539" s="7"/>
      <c r="V539" s="7"/>
    </row>
    <row r="540" spans="1:22" x14ac:dyDescent="0.35">
      <c r="A540" s="5">
        <f t="shared" si="68"/>
        <v>43882</v>
      </c>
      <c r="B540" s="5"/>
      <c r="C540" s="7">
        <f>AVERAGE('HAVER - UK Gas'!K827:V827)</f>
        <v>34.986666666666665</v>
      </c>
      <c r="D540" s="7">
        <f t="shared" si="74"/>
        <v>31.879748062015505</v>
      </c>
      <c r="E540" s="5"/>
      <c r="F540" s="7">
        <f>AVERAGE('HAVER - UK Gas'!K827:P827)</f>
        <v>36.604999999999997</v>
      </c>
      <c r="H540" s="7">
        <f>AVERAGE('HAVER - UK Gas'!D827:I827)</f>
        <v>23.306666666666672</v>
      </c>
      <c r="I540" s="7">
        <f>AVERAGE('HAVER - UK Gas'!D827:F827)</f>
        <v>22.583333333333332</v>
      </c>
      <c r="J540" s="7">
        <f>AVERAGE('HAVER - UK Gas'!D827:O827)</f>
        <v>28.990833333333338</v>
      </c>
      <c r="L540" s="7">
        <f t="shared" si="76"/>
        <v>33.354056847545216</v>
      </c>
      <c r="N540" s="7">
        <f t="shared" si="77"/>
        <v>21.573320413436694</v>
      </c>
      <c r="O540" s="7">
        <f t="shared" si="78"/>
        <v>17.340594315245482</v>
      </c>
      <c r="P540" s="7">
        <f t="shared" si="79"/>
        <v>27.530885012919903</v>
      </c>
      <c r="R540" s="7"/>
      <c r="S540" s="7"/>
      <c r="T540" s="7"/>
      <c r="U540" s="7"/>
      <c r="V540" s="7"/>
    </row>
    <row r="541" spans="1:22" x14ac:dyDescent="0.35">
      <c r="A541" s="5">
        <f t="shared" si="68"/>
        <v>43885</v>
      </c>
      <c r="B541" s="5"/>
      <c r="C541" s="7">
        <f>AVERAGE('HAVER - UK Gas'!K828:V828)</f>
        <v>33.470833333333339</v>
      </c>
      <c r="D541" s="7">
        <f t="shared" si="74"/>
        <v>31.879748062015505</v>
      </c>
      <c r="E541" s="5"/>
      <c r="F541" s="7">
        <f>AVERAGE('HAVER - UK Gas'!K828:P828)</f>
        <v>34.961666666666666</v>
      </c>
      <c r="H541" s="7">
        <f>AVERAGE('HAVER - UK Gas'!D828:I828)</f>
        <v>22.419999999999998</v>
      </c>
      <c r="I541" s="7">
        <f>AVERAGE('HAVER - UK Gas'!D828:F828)</f>
        <v>21.893333333333331</v>
      </c>
      <c r="J541" s="7">
        <f>AVERAGE('HAVER - UK Gas'!D828:O828)</f>
        <v>27.769166666666663</v>
      </c>
      <c r="L541" s="7">
        <f t="shared" si="76"/>
        <v>33.354056847545216</v>
      </c>
      <c r="N541" s="7">
        <f t="shared" si="77"/>
        <v>21.573320413436694</v>
      </c>
      <c r="O541" s="7">
        <f t="shared" si="78"/>
        <v>17.340594315245482</v>
      </c>
      <c r="P541" s="7">
        <f t="shared" si="79"/>
        <v>27.530885012919903</v>
      </c>
      <c r="R541" s="7"/>
      <c r="S541" s="7"/>
      <c r="T541" s="7"/>
      <c r="U541" s="7"/>
      <c r="V541" s="7"/>
    </row>
    <row r="542" spans="1:22" x14ac:dyDescent="0.35">
      <c r="A542" s="5">
        <f t="shared" si="68"/>
        <v>43886</v>
      </c>
      <c r="B542" s="5"/>
      <c r="C542" s="7">
        <f>AVERAGE('HAVER - UK Gas'!K829:V829)</f>
        <v>33.102499999999999</v>
      </c>
      <c r="D542" s="7">
        <f t="shared" si="74"/>
        <v>31.879748062015505</v>
      </c>
      <c r="E542" s="5"/>
      <c r="F542" s="7">
        <f>AVERAGE('HAVER - UK Gas'!K829:P829)</f>
        <v>34.64</v>
      </c>
      <c r="H542" s="7">
        <f>AVERAGE('HAVER - UK Gas'!D829:I829)</f>
        <v>22.076666666666664</v>
      </c>
      <c r="I542" s="7">
        <f>AVERAGE('HAVER - UK Gas'!D829:F829)</f>
        <v>21.673333333333332</v>
      </c>
      <c r="J542" s="7">
        <f>AVERAGE('HAVER - UK Gas'!D829:O829)</f>
        <v>27.396666666666665</v>
      </c>
      <c r="L542" s="7">
        <f t="shared" si="76"/>
        <v>33.354056847545216</v>
      </c>
      <c r="N542" s="7">
        <f t="shared" si="77"/>
        <v>21.573320413436694</v>
      </c>
      <c r="O542" s="7">
        <f t="shared" si="78"/>
        <v>17.340594315245482</v>
      </c>
      <c r="P542" s="7">
        <f t="shared" si="79"/>
        <v>27.530885012919903</v>
      </c>
      <c r="R542" s="7"/>
      <c r="S542" s="7"/>
      <c r="T542" s="7"/>
      <c r="U542" s="7"/>
      <c r="V542" s="7"/>
    </row>
    <row r="543" spans="1:22" x14ac:dyDescent="0.35">
      <c r="A543" s="5">
        <f t="shared" si="68"/>
        <v>43887</v>
      </c>
      <c r="B543" s="5"/>
      <c r="C543" s="7">
        <f>AVERAGE('HAVER - UK Gas'!K830:V830)</f>
        <v>33.432499999999997</v>
      </c>
      <c r="D543" s="7">
        <f t="shared" si="74"/>
        <v>31.879748062015505</v>
      </c>
      <c r="E543" s="5"/>
      <c r="F543" s="7">
        <f>AVERAGE('HAVER - UK Gas'!K830:P830)</f>
        <v>34.878333333333337</v>
      </c>
      <c r="H543" s="7">
        <f>AVERAGE('HAVER - UK Gas'!D830:I830)</f>
        <v>22.426666666666666</v>
      </c>
      <c r="I543" s="7">
        <f>AVERAGE('HAVER - UK Gas'!D830:F830)</f>
        <v>22.106666666666666</v>
      </c>
      <c r="J543" s="7">
        <f>AVERAGE('HAVER - UK Gas'!D830:O830)</f>
        <v>27.678333333333331</v>
      </c>
      <c r="L543" s="7">
        <f t="shared" si="76"/>
        <v>33.354056847545216</v>
      </c>
      <c r="N543" s="7">
        <f t="shared" si="77"/>
        <v>21.573320413436694</v>
      </c>
      <c r="O543" s="7">
        <f t="shared" si="78"/>
        <v>17.340594315245482</v>
      </c>
      <c r="P543" s="7">
        <f t="shared" si="79"/>
        <v>27.530885012919903</v>
      </c>
      <c r="R543" s="7"/>
      <c r="S543" s="7"/>
      <c r="T543" s="7"/>
      <c r="U543" s="7"/>
      <c r="V543" s="7"/>
    </row>
    <row r="544" spans="1:22" x14ac:dyDescent="0.35">
      <c r="A544" s="5">
        <f t="shared" si="68"/>
        <v>43888</v>
      </c>
      <c r="B544" s="5"/>
      <c r="C544" s="7">
        <f>AVERAGE('HAVER - UK Gas'!K831:V831)</f>
        <v>33.075833333333328</v>
      </c>
      <c r="D544" s="7">
        <f t="shared" si="74"/>
        <v>31.879748062015505</v>
      </c>
      <c r="E544" s="5"/>
      <c r="F544" s="7">
        <f>AVERAGE('HAVER - UK Gas'!K831:P831)</f>
        <v>34.618333333333332</v>
      </c>
      <c r="H544" s="7">
        <f>AVERAGE('HAVER - UK Gas'!D831:I831)</f>
        <v>22.045000000000002</v>
      </c>
      <c r="I544" s="7">
        <f>AVERAGE('HAVER - UK Gas'!D831:F831)</f>
        <v>21.83</v>
      </c>
      <c r="J544" s="7">
        <f>AVERAGE('HAVER - UK Gas'!D831:O831)</f>
        <v>27.356666666666666</v>
      </c>
      <c r="L544" s="7">
        <f t="shared" si="76"/>
        <v>33.354056847545216</v>
      </c>
      <c r="N544" s="7">
        <f t="shared" si="77"/>
        <v>21.573320413436694</v>
      </c>
      <c r="O544" s="7">
        <f t="shared" si="78"/>
        <v>17.340594315245482</v>
      </c>
      <c r="P544" s="7">
        <f t="shared" si="79"/>
        <v>27.530885012919903</v>
      </c>
      <c r="R544" s="7"/>
      <c r="S544" s="7"/>
      <c r="T544" s="7"/>
      <c r="U544" s="7"/>
      <c r="V544" s="7"/>
    </row>
    <row r="545" spans="1:22" x14ac:dyDescent="0.35">
      <c r="A545" s="5">
        <f t="shared" si="68"/>
        <v>43889</v>
      </c>
      <c r="B545" s="5"/>
      <c r="C545" s="7">
        <f>AVERAGE('HAVER - UK Gas'!K832:V832)</f>
        <v>34.134999999999998</v>
      </c>
      <c r="D545" s="7">
        <f t="shared" si="74"/>
        <v>31.879748062015505</v>
      </c>
      <c r="E545" s="5"/>
      <c r="F545" s="7">
        <f>AVERAGE('HAVER - UK Gas'!K832:P832)</f>
        <v>35.996666666666663</v>
      </c>
      <c r="H545" s="7">
        <f>AVERAGE('HAVER - UK Gas'!D832:I832)</f>
        <v>22.655000000000001</v>
      </c>
      <c r="I545" s="7">
        <f>AVERAGE('HAVER - UK Gas'!D832:F832)</f>
        <v>22.05</v>
      </c>
      <c r="J545" s="7">
        <f>AVERAGE('HAVER - UK Gas'!D832:O832)</f>
        <v>28.784166666666668</v>
      </c>
      <c r="L545" s="7">
        <f t="shared" si="76"/>
        <v>33.354056847545216</v>
      </c>
      <c r="N545" s="7">
        <f t="shared" si="77"/>
        <v>21.573320413436694</v>
      </c>
      <c r="O545" s="7">
        <f t="shared" si="78"/>
        <v>17.340594315245482</v>
      </c>
      <c r="P545" s="7">
        <f t="shared" si="79"/>
        <v>27.530885012919903</v>
      </c>
      <c r="R545" s="7"/>
      <c r="S545" s="7"/>
      <c r="T545" s="7"/>
      <c r="U545" s="7"/>
      <c r="V545" s="7"/>
    </row>
    <row r="546" spans="1:22" x14ac:dyDescent="0.35">
      <c r="A546" s="5">
        <f t="shared" si="68"/>
        <v>43892</v>
      </c>
      <c r="B546" s="5"/>
      <c r="C546" s="7">
        <f>AVERAGE('HAVER - UK Gas'!J833:U833)</f>
        <v>34.112500000000004</v>
      </c>
      <c r="D546" s="7">
        <f t="shared" si="74"/>
        <v>31.879748062015505</v>
      </c>
      <c r="E546" s="5"/>
      <c r="F546" s="7">
        <f>AVERAGE('HAVER - UK Gas'!J833:O833)</f>
        <v>35.706666666666671</v>
      </c>
      <c r="H546" s="7">
        <f>AVERAGE('HAVER - UK Gas'!D833:I833)</f>
        <v>23.195000000000004</v>
      </c>
      <c r="I546" s="7">
        <f>AVERAGE('HAVER - UK Gas'!D833:F833)</f>
        <v>22.596666666666668</v>
      </c>
      <c r="J546" s="7">
        <f>AVERAGE('HAVER - UK Gas'!D833:O833)</f>
        <v>29.450833333333335</v>
      </c>
      <c r="L546" s="7">
        <f t="shared" si="76"/>
        <v>33.354056847545216</v>
      </c>
      <c r="N546" s="7">
        <f t="shared" si="77"/>
        <v>21.573320413436694</v>
      </c>
      <c r="O546" s="7">
        <f t="shared" si="78"/>
        <v>17.340594315245482</v>
      </c>
      <c r="P546" s="7">
        <f t="shared" si="79"/>
        <v>27.530885012919903</v>
      </c>
      <c r="R546" s="7"/>
      <c r="S546" s="7"/>
      <c r="T546" s="7"/>
      <c r="U546" s="7"/>
      <c r="V546" s="7"/>
    </row>
    <row r="547" spans="1:22" x14ac:dyDescent="0.35">
      <c r="A547" s="5">
        <f t="shared" si="68"/>
        <v>43893</v>
      </c>
      <c r="B547" s="5"/>
      <c r="C547" s="7">
        <f>AVERAGE('HAVER - UK Gas'!J834:U834)</f>
        <v>35.36</v>
      </c>
      <c r="D547" s="7">
        <f t="shared" si="74"/>
        <v>31.879748062015505</v>
      </c>
      <c r="E547" s="5"/>
      <c r="F547" s="7">
        <f>AVERAGE('HAVER - UK Gas'!J834:O834)</f>
        <v>37.103333333333332</v>
      </c>
      <c r="H547" s="7">
        <f>AVERAGE('HAVER - UK Gas'!D834:I834)</f>
        <v>24.040000000000003</v>
      </c>
      <c r="I547" s="7">
        <f>AVERAGE('HAVER - UK Gas'!D834:F834)</f>
        <v>23.483333333333334</v>
      </c>
      <c r="J547" s="7">
        <f>AVERAGE('HAVER - UK Gas'!D834:O834)</f>
        <v>30.571666666666669</v>
      </c>
      <c r="L547" s="7">
        <f t="shared" si="76"/>
        <v>33.354056847545216</v>
      </c>
      <c r="N547" s="7">
        <f t="shared" si="77"/>
        <v>21.573320413436694</v>
      </c>
      <c r="O547" s="7">
        <f t="shared" si="78"/>
        <v>17.340594315245482</v>
      </c>
      <c r="P547" s="7">
        <f t="shared" si="79"/>
        <v>27.530885012919903</v>
      </c>
      <c r="R547" s="7"/>
      <c r="S547" s="7"/>
      <c r="T547" s="7"/>
      <c r="U547" s="7"/>
      <c r="V547" s="7"/>
    </row>
    <row r="548" spans="1:22" x14ac:dyDescent="0.35">
      <c r="A548" s="5">
        <f t="shared" si="68"/>
        <v>43894</v>
      </c>
      <c r="B548" s="5"/>
      <c r="C548" s="7">
        <f>AVERAGE('HAVER - UK Gas'!J835:U835)</f>
        <v>35.167499999999997</v>
      </c>
      <c r="D548" s="7">
        <f t="shared" si="74"/>
        <v>31.879748062015505</v>
      </c>
      <c r="E548" s="5"/>
      <c r="F548" s="7">
        <f>AVERAGE('HAVER - UK Gas'!J835:O835)</f>
        <v>36.794999999999995</v>
      </c>
      <c r="H548" s="7">
        <f>AVERAGE('HAVER - UK Gas'!D835:I835)</f>
        <v>23.393333333333334</v>
      </c>
      <c r="I548" s="7">
        <f>AVERAGE('HAVER - UK Gas'!D835:F835)</f>
        <v>22.72</v>
      </c>
      <c r="J548" s="7">
        <f>AVERAGE('HAVER - UK Gas'!D835:O835)</f>
        <v>30.094166666666666</v>
      </c>
      <c r="L548" s="7">
        <f t="shared" si="76"/>
        <v>33.354056847545216</v>
      </c>
      <c r="N548" s="7">
        <f t="shared" si="77"/>
        <v>21.573320413436694</v>
      </c>
      <c r="O548" s="7">
        <f t="shared" si="78"/>
        <v>17.340594315245482</v>
      </c>
      <c r="P548" s="7">
        <f t="shared" si="79"/>
        <v>27.530885012919903</v>
      </c>
      <c r="R548" s="7"/>
      <c r="S548" s="7"/>
      <c r="T548" s="7"/>
      <c r="U548" s="7"/>
      <c r="V548" s="7"/>
    </row>
    <row r="549" spans="1:22" x14ac:dyDescent="0.35">
      <c r="A549" s="5">
        <f t="shared" si="68"/>
        <v>43895</v>
      </c>
      <c r="B549" s="5"/>
      <c r="C549" s="7">
        <f>AVERAGE('HAVER - UK Gas'!J836:U836)</f>
        <v>34.750833333333333</v>
      </c>
      <c r="D549" s="7">
        <f t="shared" si="74"/>
        <v>31.879748062015505</v>
      </c>
      <c r="E549" s="5"/>
      <c r="F549" s="7">
        <f>AVERAGE('HAVER - UK Gas'!J836:O836)</f>
        <v>36.373333333333335</v>
      </c>
      <c r="H549" s="7">
        <f>AVERAGE('HAVER - UK Gas'!D836:I836)</f>
        <v>23.099999999999998</v>
      </c>
      <c r="I549" s="7">
        <f>AVERAGE('HAVER - UK Gas'!D836:F836)</f>
        <v>22.516666666666666</v>
      </c>
      <c r="J549" s="7">
        <f>AVERAGE('HAVER - UK Gas'!D836:O836)</f>
        <v>29.736666666666668</v>
      </c>
      <c r="L549" s="7">
        <f t="shared" si="76"/>
        <v>33.354056847545216</v>
      </c>
      <c r="N549" s="7">
        <f t="shared" si="77"/>
        <v>21.573320413436694</v>
      </c>
      <c r="O549" s="7">
        <f t="shared" si="78"/>
        <v>17.340594315245482</v>
      </c>
      <c r="P549" s="7">
        <f t="shared" si="79"/>
        <v>27.530885012919903</v>
      </c>
      <c r="R549" s="7"/>
      <c r="S549" s="7"/>
      <c r="T549" s="7"/>
      <c r="U549" s="7"/>
      <c r="V549" s="7"/>
    </row>
    <row r="550" spans="1:22" x14ac:dyDescent="0.35">
      <c r="A550" s="5">
        <f t="shared" si="68"/>
        <v>43896</v>
      </c>
      <c r="B550" s="5"/>
      <c r="C550" s="7">
        <f>AVERAGE('HAVER - UK Gas'!J837:U837)</f>
        <v>33.782500000000006</v>
      </c>
      <c r="D550" s="7">
        <f t="shared" si="74"/>
        <v>31.879748062015505</v>
      </c>
      <c r="E550" s="5"/>
      <c r="F550" s="7">
        <f>AVERAGE('HAVER - UK Gas'!J837:O837)</f>
        <v>35.475000000000001</v>
      </c>
      <c r="H550" s="7">
        <f>AVERAGE('HAVER - UK Gas'!D837:I837)</f>
        <v>22.556666666666668</v>
      </c>
      <c r="I550" s="7">
        <f>AVERAGE('HAVER - UK Gas'!D837:F837)</f>
        <v>21.993333333333336</v>
      </c>
      <c r="J550" s="7">
        <f>AVERAGE('HAVER - UK Gas'!D837:O837)</f>
        <v>29.015833333333333</v>
      </c>
      <c r="L550" s="7">
        <f t="shared" si="76"/>
        <v>33.354056847545216</v>
      </c>
      <c r="N550" s="7">
        <f t="shared" si="77"/>
        <v>21.573320413436694</v>
      </c>
      <c r="O550" s="7">
        <f t="shared" si="78"/>
        <v>17.340594315245482</v>
      </c>
      <c r="P550" s="7">
        <f t="shared" si="79"/>
        <v>27.530885012919903</v>
      </c>
      <c r="R550" s="7"/>
      <c r="S550" s="7"/>
      <c r="T550" s="7"/>
      <c r="U550" s="7"/>
      <c r="V550" s="7"/>
    </row>
    <row r="551" spans="1:22" x14ac:dyDescent="0.35">
      <c r="A551" s="5">
        <f t="shared" si="68"/>
        <v>43899</v>
      </c>
      <c r="B551" s="5"/>
      <c r="C551" s="7">
        <f>AVERAGE('HAVER - UK Gas'!J838:U838)</f>
        <v>32.43416666666667</v>
      </c>
      <c r="D551" s="7">
        <f t="shared" si="74"/>
        <v>31.879748062015505</v>
      </c>
      <c r="E551" s="5"/>
      <c r="F551" s="7">
        <f>AVERAGE('HAVER - UK Gas'!J838:O838)</f>
        <v>34.130000000000003</v>
      </c>
      <c r="H551" s="7">
        <f>AVERAGE('HAVER - UK Gas'!D838:I838)</f>
        <v>22.246666666666666</v>
      </c>
      <c r="I551" s="7">
        <f>AVERAGE('HAVER - UK Gas'!D838:F838)</f>
        <v>21.743333333333329</v>
      </c>
      <c r="J551" s="7">
        <f>AVERAGE('HAVER - UK Gas'!D838:O838)</f>
        <v>28.188333333333329</v>
      </c>
      <c r="L551" s="7">
        <f t="shared" si="76"/>
        <v>33.354056847545216</v>
      </c>
      <c r="N551" s="7">
        <f t="shared" si="77"/>
        <v>21.573320413436694</v>
      </c>
      <c r="O551" s="7">
        <f t="shared" si="78"/>
        <v>17.340594315245482</v>
      </c>
      <c r="P551" s="7">
        <f t="shared" si="79"/>
        <v>27.530885012919903</v>
      </c>
      <c r="R551" s="7"/>
      <c r="S551" s="7"/>
      <c r="T551" s="7"/>
      <c r="U551" s="7"/>
      <c r="V551" s="7"/>
    </row>
    <row r="552" spans="1:22" x14ac:dyDescent="0.35">
      <c r="A552" s="5">
        <f t="shared" si="68"/>
        <v>43900</v>
      </c>
      <c r="B552" s="5"/>
      <c r="C552" s="7">
        <f>AVERAGE('HAVER - UK Gas'!J839:U839)</f>
        <v>33.620833333333337</v>
      </c>
      <c r="D552" s="7">
        <f t="shared" si="74"/>
        <v>31.879748062015505</v>
      </c>
      <c r="E552" s="5"/>
      <c r="F552" s="7">
        <f>AVERAGE('HAVER - UK Gas'!J839:O839)</f>
        <v>35.590000000000003</v>
      </c>
      <c r="H552" s="7">
        <f>AVERAGE('HAVER - UK Gas'!D839:I839)</f>
        <v>23.446666666666669</v>
      </c>
      <c r="I552" s="7">
        <f>AVERAGE('HAVER - UK Gas'!D839:F839)</f>
        <v>22.926666666666666</v>
      </c>
      <c r="J552" s="7">
        <f>AVERAGE('HAVER - UK Gas'!D839:O839)</f>
        <v>29.518333333333334</v>
      </c>
      <c r="L552" s="7">
        <f t="shared" si="76"/>
        <v>33.354056847545216</v>
      </c>
      <c r="N552" s="7">
        <f t="shared" si="77"/>
        <v>21.573320413436694</v>
      </c>
      <c r="O552" s="7">
        <f t="shared" si="78"/>
        <v>17.340594315245482</v>
      </c>
      <c r="P552" s="7">
        <f t="shared" si="79"/>
        <v>27.530885012919903</v>
      </c>
      <c r="R552" s="7"/>
      <c r="S552" s="7"/>
      <c r="T552" s="7"/>
      <c r="U552" s="7"/>
      <c r="V552" s="7"/>
    </row>
    <row r="553" spans="1:22" x14ac:dyDescent="0.35">
      <c r="A553" s="5">
        <f t="shared" si="68"/>
        <v>43901</v>
      </c>
      <c r="B553" s="5"/>
      <c r="C553" s="7">
        <f>AVERAGE('HAVER - UK Gas'!J840:U840)</f>
        <v>33.735833333333325</v>
      </c>
      <c r="D553" s="7">
        <f t="shared" si="74"/>
        <v>31.879748062015505</v>
      </c>
      <c r="E553" s="5"/>
      <c r="F553" s="7">
        <f>AVERAGE('HAVER - UK Gas'!J840:O840)</f>
        <v>35.754999999999995</v>
      </c>
      <c r="H553" s="7">
        <f>AVERAGE('HAVER - UK Gas'!D840:I840)</f>
        <v>24.433333333333334</v>
      </c>
      <c r="I553" s="7">
        <f>AVERAGE('HAVER - UK Gas'!D840:F840)</f>
        <v>24.09</v>
      </c>
      <c r="J553" s="7">
        <f>AVERAGE('HAVER - UK Gas'!D840:O840)</f>
        <v>30.094166666666666</v>
      </c>
      <c r="L553" s="7">
        <f t="shared" si="76"/>
        <v>33.354056847545216</v>
      </c>
      <c r="N553" s="7">
        <f t="shared" si="77"/>
        <v>21.573320413436694</v>
      </c>
      <c r="O553" s="7">
        <f t="shared" si="78"/>
        <v>17.340594315245482</v>
      </c>
      <c r="P553" s="7">
        <f t="shared" si="79"/>
        <v>27.530885012919903</v>
      </c>
      <c r="R553" s="7"/>
      <c r="S553" s="7"/>
      <c r="T553" s="7"/>
      <c r="U553" s="7"/>
      <c r="V553" s="7"/>
    </row>
    <row r="554" spans="1:22" x14ac:dyDescent="0.35">
      <c r="A554" s="5">
        <f t="shared" si="68"/>
        <v>43902</v>
      </c>
      <c r="B554" s="5"/>
      <c r="C554" s="7">
        <f>AVERAGE('HAVER - UK Gas'!J841:U841)</f>
        <v>32.996666666666663</v>
      </c>
      <c r="D554" s="7">
        <f t="shared" si="74"/>
        <v>31.879748062015505</v>
      </c>
      <c r="E554" s="5"/>
      <c r="F554" s="7">
        <f>AVERAGE('HAVER - UK Gas'!J841:O841)</f>
        <v>35.041666666666664</v>
      </c>
      <c r="H554" s="7">
        <f>AVERAGE('HAVER - UK Gas'!D841:I841)</f>
        <v>24.395</v>
      </c>
      <c r="I554" s="7">
        <f>AVERAGE('HAVER - UK Gas'!D841:F841)</f>
        <v>24.006666666666664</v>
      </c>
      <c r="J554" s="7">
        <f>AVERAGE('HAVER - UK Gas'!D841:O841)</f>
        <v>29.718333333333334</v>
      </c>
      <c r="L554" s="7">
        <f t="shared" si="76"/>
        <v>33.354056847545216</v>
      </c>
      <c r="N554" s="7">
        <f t="shared" si="77"/>
        <v>21.573320413436694</v>
      </c>
      <c r="O554" s="7">
        <f t="shared" si="78"/>
        <v>17.340594315245482</v>
      </c>
      <c r="P554" s="7">
        <f t="shared" si="79"/>
        <v>27.530885012919903</v>
      </c>
      <c r="R554" s="7"/>
      <c r="S554" s="7"/>
      <c r="T554" s="7"/>
      <c r="U554" s="7"/>
      <c r="V554" s="7"/>
    </row>
    <row r="555" spans="1:22" x14ac:dyDescent="0.35">
      <c r="A555" s="5">
        <f t="shared" si="68"/>
        <v>43903</v>
      </c>
      <c r="B555" s="5"/>
      <c r="C555" s="7">
        <f>AVERAGE('HAVER - UK Gas'!J842:U842)</f>
        <v>33.724166666666662</v>
      </c>
      <c r="D555" s="7">
        <f t="shared" si="74"/>
        <v>31.879748062015505</v>
      </c>
      <c r="E555" s="5"/>
      <c r="F555" s="7">
        <f>AVERAGE('HAVER - UK Gas'!J842:O842)</f>
        <v>35.690000000000005</v>
      </c>
      <c r="H555" s="7">
        <f>AVERAGE('HAVER - UK Gas'!D842:I842)</f>
        <v>24.348333333333333</v>
      </c>
      <c r="I555" s="7">
        <f>AVERAGE('HAVER - UK Gas'!D842:F842)</f>
        <v>23.900000000000002</v>
      </c>
      <c r="J555" s="7">
        <f>AVERAGE('HAVER - UK Gas'!D842:O842)</f>
        <v>30.019166666666663</v>
      </c>
      <c r="L555" s="7">
        <f t="shared" si="76"/>
        <v>33.354056847545216</v>
      </c>
      <c r="N555" s="7">
        <f t="shared" si="77"/>
        <v>21.573320413436694</v>
      </c>
      <c r="O555" s="7">
        <f t="shared" si="78"/>
        <v>17.340594315245482</v>
      </c>
      <c r="P555" s="7">
        <f t="shared" si="79"/>
        <v>27.530885012919903</v>
      </c>
      <c r="R555" s="7"/>
      <c r="S555" s="7"/>
      <c r="T555" s="7"/>
      <c r="U555" s="7"/>
      <c r="V555" s="7"/>
    </row>
    <row r="556" spans="1:22" x14ac:dyDescent="0.35">
      <c r="A556" s="5">
        <f t="shared" si="68"/>
        <v>43906</v>
      </c>
      <c r="B556" s="5"/>
      <c r="C556" s="7">
        <f>AVERAGE('HAVER - UK Gas'!J843:U843)</f>
        <v>33.310833333333335</v>
      </c>
      <c r="D556" s="7">
        <f t="shared" si="74"/>
        <v>31.879748062015505</v>
      </c>
      <c r="E556" s="5"/>
      <c r="F556" s="7">
        <f>AVERAGE('HAVER - UK Gas'!J843:O843)</f>
        <v>35.343333333333327</v>
      </c>
      <c r="H556" s="7">
        <f>AVERAGE('HAVER - UK Gas'!D843:I843)</f>
        <v>23.535</v>
      </c>
      <c r="I556" s="7">
        <f>AVERAGE('HAVER - UK Gas'!D843:F843)</f>
        <v>22.933333333333334</v>
      </c>
      <c r="J556" s="7">
        <f>AVERAGE('HAVER - UK Gas'!D843:O843)</f>
        <v>29.439166666666665</v>
      </c>
      <c r="L556" s="7">
        <f t="shared" si="76"/>
        <v>33.354056847545216</v>
      </c>
      <c r="N556" s="7">
        <f t="shared" si="77"/>
        <v>21.573320413436694</v>
      </c>
      <c r="O556" s="7">
        <f t="shared" si="78"/>
        <v>17.340594315245482</v>
      </c>
      <c r="P556" s="7">
        <f t="shared" si="79"/>
        <v>27.530885012919903</v>
      </c>
      <c r="R556" s="7"/>
      <c r="S556" s="7"/>
      <c r="T556" s="7"/>
      <c r="U556" s="7"/>
      <c r="V556" s="7"/>
    </row>
    <row r="557" spans="1:22" x14ac:dyDescent="0.35">
      <c r="A557" s="5">
        <f t="shared" si="68"/>
        <v>43907</v>
      </c>
      <c r="B557" s="5"/>
      <c r="C557" s="7">
        <f>AVERAGE('HAVER - UK Gas'!J844:U844)</f>
        <v>32.763333333333343</v>
      </c>
      <c r="D557" s="7">
        <f t="shared" si="74"/>
        <v>31.879748062015505</v>
      </c>
      <c r="E557" s="5"/>
      <c r="F557" s="7">
        <f>AVERAGE('HAVER - UK Gas'!J844:O844)</f>
        <v>34.664999999999999</v>
      </c>
      <c r="H557" s="7">
        <f>AVERAGE('HAVER - UK Gas'!D844:I844)</f>
        <v>22.901666666666667</v>
      </c>
      <c r="I557" s="7">
        <f>AVERAGE('HAVER - UK Gas'!D844:F844)</f>
        <v>22.376666666666665</v>
      </c>
      <c r="J557" s="7">
        <f>AVERAGE('HAVER - UK Gas'!D844:O844)</f>
        <v>28.783333333333335</v>
      </c>
      <c r="L557" s="7">
        <f t="shared" si="76"/>
        <v>33.354056847545216</v>
      </c>
      <c r="N557" s="7">
        <f t="shared" si="77"/>
        <v>21.573320413436694</v>
      </c>
      <c r="O557" s="7">
        <f t="shared" si="78"/>
        <v>17.340594315245482</v>
      </c>
      <c r="P557" s="7">
        <f t="shared" si="79"/>
        <v>27.530885012919903</v>
      </c>
      <c r="R557" s="7"/>
      <c r="S557" s="7"/>
      <c r="T557" s="7"/>
      <c r="U557" s="7"/>
      <c r="V557" s="7"/>
    </row>
    <row r="558" spans="1:22" x14ac:dyDescent="0.35">
      <c r="A558" s="5">
        <f t="shared" si="68"/>
        <v>43908</v>
      </c>
      <c r="B558" s="5"/>
      <c r="C558" s="7">
        <f>AVERAGE('HAVER - UK Gas'!J845:U845)</f>
        <v>31.961666666666673</v>
      </c>
      <c r="D558" s="7">
        <f t="shared" ref="D558:D589" si="80">AVERAGE(C$526:C$574,C$576:C$655)</f>
        <v>31.879748062015505</v>
      </c>
      <c r="E558" s="5"/>
      <c r="F558" s="7">
        <f>AVERAGE('HAVER - UK Gas'!J845:O845)</f>
        <v>33.961666666666666</v>
      </c>
      <c r="H558" s="7">
        <f>AVERAGE('HAVER - UK Gas'!D845:I845)</f>
        <v>22.613333333333333</v>
      </c>
      <c r="I558" s="7">
        <f>AVERAGE('HAVER - UK Gas'!D845:F845)</f>
        <v>22.090000000000003</v>
      </c>
      <c r="J558" s="7">
        <f>AVERAGE('HAVER - UK Gas'!D845:O845)</f>
        <v>28.287500000000005</v>
      </c>
      <c r="L558" s="7">
        <f t="shared" si="76"/>
        <v>33.354056847545216</v>
      </c>
      <c r="N558" s="7">
        <f t="shared" si="77"/>
        <v>21.573320413436694</v>
      </c>
      <c r="O558" s="7">
        <f t="shared" si="78"/>
        <v>17.340594315245482</v>
      </c>
      <c r="P558" s="7">
        <f t="shared" si="79"/>
        <v>27.530885012919903</v>
      </c>
      <c r="R558" s="7"/>
      <c r="S558" s="7"/>
      <c r="T558" s="7"/>
      <c r="U558" s="7"/>
      <c r="V558" s="7"/>
    </row>
    <row r="559" spans="1:22" x14ac:dyDescent="0.35">
      <c r="A559" s="5">
        <f t="shared" si="68"/>
        <v>43909</v>
      </c>
      <c r="B559" s="5"/>
      <c r="C559" s="7">
        <f>AVERAGE('HAVER - UK Gas'!J846:U846)</f>
        <v>31.959166666666665</v>
      </c>
      <c r="D559" s="7">
        <f t="shared" si="80"/>
        <v>31.879748062015505</v>
      </c>
      <c r="E559" s="5"/>
      <c r="F559" s="7">
        <f>AVERAGE('HAVER - UK Gas'!J846:O846)</f>
        <v>34.046666666666667</v>
      </c>
      <c r="H559" s="7">
        <f>AVERAGE('HAVER - UK Gas'!D846:I846)</f>
        <v>23.33666666666667</v>
      </c>
      <c r="I559" s="7">
        <f>AVERAGE('HAVER - UK Gas'!D846:F846)</f>
        <v>22.929999999999996</v>
      </c>
      <c r="J559" s="7">
        <f>AVERAGE('HAVER - UK Gas'!D846:O846)</f>
        <v>28.691666666666666</v>
      </c>
      <c r="L559" s="7">
        <f t="shared" si="76"/>
        <v>33.354056847545216</v>
      </c>
      <c r="N559" s="7">
        <f t="shared" si="77"/>
        <v>21.573320413436694</v>
      </c>
      <c r="O559" s="7">
        <f t="shared" si="78"/>
        <v>17.340594315245482</v>
      </c>
      <c r="P559" s="7">
        <f t="shared" si="79"/>
        <v>27.530885012919903</v>
      </c>
      <c r="R559" s="7"/>
      <c r="S559" s="7"/>
      <c r="T559" s="7"/>
      <c r="U559" s="7"/>
      <c r="V559" s="7"/>
    </row>
    <row r="560" spans="1:22" x14ac:dyDescent="0.35">
      <c r="A560" s="5">
        <f t="shared" si="68"/>
        <v>43910</v>
      </c>
      <c r="B560" s="5"/>
      <c r="C560" s="7">
        <f>AVERAGE('HAVER - UK Gas'!J847:U847)</f>
        <v>31.798333333333332</v>
      </c>
      <c r="D560" s="7">
        <f t="shared" si="80"/>
        <v>31.879748062015505</v>
      </c>
      <c r="E560" s="5"/>
      <c r="F560" s="7">
        <f>AVERAGE('HAVER - UK Gas'!J847:O847)</f>
        <v>33.733333333333334</v>
      </c>
      <c r="H560" s="7">
        <f>AVERAGE('HAVER - UK Gas'!D847:I847)</f>
        <v>22.388333333333332</v>
      </c>
      <c r="I560" s="7">
        <f>AVERAGE('HAVER - UK Gas'!D847:F847)</f>
        <v>21.906666666666666</v>
      </c>
      <c r="J560" s="7">
        <f>AVERAGE('HAVER - UK Gas'!D847:O847)</f>
        <v>28.060833333333335</v>
      </c>
      <c r="L560" s="7">
        <f t="shared" si="76"/>
        <v>33.354056847545216</v>
      </c>
      <c r="N560" s="7">
        <f t="shared" si="77"/>
        <v>21.573320413436694</v>
      </c>
      <c r="O560" s="7">
        <f t="shared" si="78"/>
        <v>17.340594315245482</v>
      </c>
      <c r="P560" s="7">
        <f t="shared" si="79"/>
        <v>27.530885012919903</v>
      </c>
      <c r="R560" s="7"/>
      <c r="S560" s="7"/>
      <c r="T560" s="7"/>
      <c r="U560" s="7"/>
      <c r="V560" s="7"/>
    </row>
    <row r="561" spans="1:22" x14ac:dyDescent="0.35">
      <c r="A561" s="5">
        <f t="shared" si="68"/>
        <v>43913</v>
      </c>
      <c r="B561" s="5"/>
      <c r="C561" s="7">
        <f>AVERAGE('HAVER - UK Gas'!J848:U848)</f>
        <v>31.746666666666666</v>
      </c>
      <c r="D561" s="7">
        <f t="shared" si="80"/>
        <v>31.879748062015505</v>
      </c>
      <c r="E561" s="5"/>
      <c r="F561" s="7">
        <f>AVERAGE('HAVER - UK Gas'!J848:O848)</f>
        <v>33.783333333333331</v>
      </c>
      <c r="H561" s="7">
        <f>AVERAGE('HAVER - UK Gas'!D848:I848)</f>
        <v>21.815000000000001</v>
      </c>
      <c r="I561" s="7">
        <f>AVERAGE('HAVER - UK Gas'!D848:F848)</f>
        <v>21.21</v>
      </c>
      <c r="J561" s="7">
        <f>AVERAGE('HAVER - UK Gas'!D848:O848)</f>
        <v>27.799166666666668</v>
      </c>
      <c r="L561" s="7">
        <f t="shared" si="76"/>
        <v>33.354056847545216</v>
      </c>
      <c r="N561" s="7">
        <f t="shared" si="77"/>
        <v>21.573320413436694</v>
      </c>
      <c r="O561" s="7">
        <f t="shared" si="78"/>
        <v>17.340594315245482</v>
      </c>
      <c r="P561" s="7">
        <f t="shared" si="79"/>
        <v>27.530885012919903</v>
      </c>
      <c r="R561" s="7"/>
      <c r="S561" s="7"/>
      <c r="T561" s="7"/>
      <c r="U561" s="7"/>
      <c r="V561" s="7"/>
    </row>
    <row r="562" spans="1:22" x14ac:dyDescent="0.35">
      <c r="A562" s="5">
        <f t="shared" si="68"/>
        <v>43914</v>
      </c>
      <c r="B562" s="5"/>
      <c r="C562" s="7">
        <f>AVERAGE('HAVER - UK Gas'!J849:U849)</f>
        <v>32.059999999999995</v>
      </c>
      <c r="D562" s="7">
        <f t="shared" si="80"/>
        <v>31.879748062015505</v>
      </c>
      <c r="E562" s="5"/>
      <c r="F562" s="7">
        <f>AVERAGE('HAVER - UK Gas'!J849:O849)</f>
        <v>33.941666666666663</v>
      </c>
      <c r="H562" s="7">
        <f>AVERAGE('HAVER - UK Gas'!D849:I849)</f>
        <v>21.606666666666666</v>
      </c>
      <c r="I562" s="7">
        <f>AVERAGE('HAVER - UK Gas'!D849:F849)</f>
        <v>21.063333333333333</v>
      </c>
      <c r="J562" s="7">
        <f>AVERAGE('HAVER - UK Gas'!D849:O849)</f>
        <v>27.774166666666662</v>
      </c>
      <c r="L562" s="7">
        <f t="shared" si="76"/>
        <v>33.354056847545216</v>
      </c>
      <c r="N562" s="7">
        <f t="shared" si="77"/>
        <v>21.573320413436694</v>
      </c>
      <c r="O562" s="7">
        <f t="shared" si="78"/>
        <v>17.340594315245482</v>
      </c>
      <c r="P562" s="7">
        <f t="shared" si="79"/>
        <v>27.530885012919903</v>
      </c>
      <c r="R562" s="7"/>
      <c r="S562" s="7"/>
      <c r="T562" s="7"/>
      <c r="U562" s="7"/>
      <c r="V562" s="7"/>
    </row>
    <row r="563" spans="1:22" x14ac:dyDescent="0.35">
      <c r="A563" s="5">
        <f t="shared" ref="A563:A626" si="81">+A558+7</f>
        <v>43915</v>
      </c>
      <c r="B563" s="5"/>
      <c r="C563" s="7">
        <f>AVERAGE('HAVER - UK Gas'!J850:U850)</f>
        <v>32.489166666666669</v>
      </c>
      <c r="D563" s="7">
        <f t="shared" si="80"/>
        <v>31.879748062015505</v>
      </c>
      <c r="E563" s="5"/>
      <c r="F563" s="7">
        <f>AVERAGE('HAVER - UK Gas'!J850:O850)</f>
        <v>34.161666666666669</v>
      </c>
      <c r="H563" s="7">
        <f>AVERAGE('HAVER - UK Gas'!D850:I850)</f>
        <v>21.233333333333334</v>
      </c>
      <c r="I563" s="7">
        <f>AVERAGE('HAVER - UK Gas'!D850:F850)</f>
        <v>20.38</v>
      </c>
      <c r="J563" s="7">
        <f>AVERAGE('HAVER - UK Gas'!D850:O850)</f>
        <v>27.697499999999994</v>
      </c>
      <c r="L563" s="7">
        <f t="shared" si="76"/>
        <v>33.354056847545216</v>
      </c>
      <c r="N563" s="7">
        <f t="shared" si="77"/>
        <v>21.573320413436694</v>
      </c>
      <c r="O563" s="7">
        <f t="shared" si="78"/>
        <v>17.340594315245482</v>
      </c>
      <c r="P563" s="7">
        <f t="shared" si="79"/>
        <v>27.530885012919903</v>
      </c>
      <c r="R563" s="7"/>
      <c r="S563" s="7"/>
      <c r="T563" s="7"/>
      <c r="U563" s="7"/>
      <c r="V563" s="7"/>
    </row>
    <row r="564" spans="1:22" x14ac:dyDescent="0.35">
      <c r="A564" s="5">
        <f t="shared" si="81"/>
        <v>43916</v>
      </c>
      <c r="B564" s="5"/>
      <c r="C564" s="7">
        <f>AVERAGE('HAVER - UK Gas'!J851:U851)</f>
        <v>32.005000000000003</v>
      </c>
      <c r="D564" s="7">
        <f t="shared" si="80"/>
        <v>31.879748062015505</v>
      </c>
      <c r="E564" s="5"/>
      <c r="F564" s="7">
        <f>AVERAGE('HAVER - UK Gas'!J851:O851)</f>
        <v>33.74</v>
      </c>
      <c r="H564" s="7">
        <f>AVERAGE('HAVER - UK Gas'!D851:I851)</f>
        <v>20.575000000000003</v>
      </c>
      <c r="I564" s="7">
        <f>AVERAGE('HAVER - UK Gas'!D851:F851)</f>
        <v>19.626666666666669</v>
      </c>
      <c r="J564" s="7">
        <f>AVERAGE('HAVER - UK Gas'!D851:O851)</f>
        <v>27.157500000000002</v>
      </c>
      <c r="L564" s="7">
        <f t="shared" si="76"/>
        <v>33.354056847545216</v>
      </c>
      <c r="N564" s="7">
        <f t="shared" si="77"/>
        <v>21.573320413436694</v>
      </c>
      <c r="O564" s="7">
        <f t="shared" si="78"/>
        <v>17.340594315245482</v>
      </c>
      <c r="P564" s="7">
        <f t="shared" si="79"/>
        <v>27.530885012919903</v>
      </c>
      <c r="R564" s="7"/>
      <c r="S564" s="7"/>
      <c r="T564" s="7"/>
      <c r="U564" s="7"/>
      <c r="V564" s="7"/>
    </row>
    <row r="565" spans="1:22" x14ac:dyDescent="0.35">
      <c r="A565" s="5">
        <f t="shared" si="81"/>
        <v>43917</v>
      </c>
      <c r="B565" s="5"/>
      <c r="C565" s="7">
        <f>AVERAGE('HAVER - UK Gas'!J852:U852)</f>
        <v>30.869166666666661</v>
      </c>
      <c r="D565" s="7">
        <f t="shared" si="80"/>
        <v>31.879748062015505</v>
      </c>
      <c r="E565" s="5"/>
      <c r="F565" s="7">
        <f>AVERAGE('HAVER - UK Gas'!J852:O852)</f>
        <v>32.451666666666661</v>
      </c>
      <c r="H565" s="7">
        <f>AVERAGE('HAVER - UK Gas'!D852:I852)</f>
        <v>19.349999999999998</v>
      </c>
      <c r="I565" s="7">
        <f>AVERAGE('HAVER - UK Gas'!D852:F852)</f>
        <v>18.34</v>
      </c>
      <c r="J565" s="7">
        <f>AVERAGE('HAVER - UK Gas'!D852:O852)</f>
        <v>25.900833333333328</v>
      </c>
      <c r="L565" s="7">
        <f t="shared" si="76"/>
        <v>33.354056847545216</v>
      </c>
      <c r="N565" s="7">
        <f t="shared" si="77"/>
        <v>21.573320413436694</v>
      </c>
      <c r="O565" s="7">
        <f t="shared" si="78"/>
        <v>17.340594315245482</v>
      </c>
      <c r="P565" s="7">
        <f t="shared" si="79"/>
        <v>27.530885012919903</v>
      </c>
      <c r="R565" s="7"/>
      <c r="S565" s="7"/>
      <c r="T565" s="7"/>
      <c r="U565" s="7"/>
      <c r="V565" s="7"/>
    </row>
    <row r="566" spans="1:22" x14ac:dyDescent="0.35">
      <c r="A566" s="5">
        <f t="shared" si="81"/>
        <v>43920</v>
      </c>
      <c r="B566" s="5"/>
      <c r="C566" s="7">
        <f>AVERAGE('HAVER - UK Gas'!J853:U853)</f>
        <v>29.778333333333336</v>
      </c>
      <c r="D566" s="7">
        <f t="shared" si="80"/>
        <v>31.879748062015505</v>
      </c>
      <c r="E566" s="5"/>
      <c r="F566" s="7">
        <f>AVERAGE('HAVER - UK Gas'!J853:O853)</f>
        <v>31.290000000000003</v>
      </c>
      <c r="H566" s="7">
        <f>AVERAGE('HAVER - UK Gas'!D853:I853)</f>
        <v>17.955000000000002</v>
      </c>
      <c r="I566" s="7">
        <f>AVERAGE('HAVER - UK Gas'!D853:F853)</f>
        <v>16.883333333333336</v>
      </c>
      <c r="J566" s="7">
        <f>AVERAGE('HAVER - UK Gas'!D853:O853)</f>
        <v>24.622500000000002</v>
      </c>
      <c r="L566" s="7">
        <f t="shared" si="76"/>
        <v>33.354056847545216</v>
      </c>
      <c r="N566" s="7">
        <f t="shared" si="77"/>
        <v>21.573320413436694</v>
      </c>
      <c r="O566" s="7">
        <f t="shared" si="78"/>
        <v>17.340594315245482</v>
      </c>
      <c r="P566" s="7">
        <f t="shared" si="79"/>
        <v>27.530885012919903</v>
      </c>
      <c r="R566" s="7"/>
      <c r="S566" s="7"/>
      <c r="T566" s="7"/>
      <c r="U566" s="7"/>
      <c r="V566" s="7"/>
    </row>
    <row r="567" spans="1:22" x14ac:dyDescent="0.35">
      <c r="A567" s="5">
        <f t="shared" si="81"/>
        <v>43921</v>
      </c>
      <c r="B567" s="5"/>
      <c r="C567" s="7">
        <f>AVERAGE('HAVER - UK Gas'!J854:U854)</f>
        <v>30.98</v>
      </c>
      <c r="D567" s="7">
        <f t="shared" si="80"/>
        <v>31.879748062015505</v>
      </c>
      <c r="E567" s="5"/>
      <c r="F567" s="7">
        <f>AVERAGE('HAVER - UK Gas'!J854:O854)</f>
        <v>32.783333333333331</v>
      </c>
      <c r="H567" s="7">
        <f>AVERAGE('HAVER - UK Gas'!D854:I854)</f>
        <v>19.161666666666669</v>
      </c>
      <c r="I567" s="7">
        <f>AVERAGE('HAVER - UK Gas'!D854:F854)</f>
        <v>17.189999999999998</v>
      </c>
      <c r="J567" s="7">
        <f>AVERAGE('HAVER - UK Gas'!D854:O854)</f>
        <v>25.9725</v>
      </c>
      <c r="L567" s="7">
        <f t="shared" si="76"/>
        <v>33.354056847545216</v>
      </c>
      <c r="N567" s="7">
        <f t="shared" si="77"/>
        <v>21.573320413436694</v>
      </c>
      <c r="O567" s="7">
        <f t="shared" si="78"/>
        <v>17.340594315245482</v>
      </c>
      <c r="P567" s="7">
        <f t="shared" si="79"/>
        <v>27.530885012919903</v>
      </c>
      <c r="R567" s="7"/>
      <c r="S567" s="7"/>
      <c r="T567" s="7"/>
      <c r="U567" s="7"/>
      <c r="V567" s="7"/>
    </row>
    <row r="568" spans="1:22" x14ac:dyDescent="0.35">
      <c r="A568" s="5">
        <f t="shared" si="81"/>
        <v>43922</v>
      </c>
      <c r="B568" s="5"/>
      <c r="C568" s="7">
        <f>AVERAGE('HAVER - UK Gas'!I855:T855)</f>
        <v>30.02416666666667</v>
      </c>
      <c r="D568" s="7">
        <f t="shared" si="80"/>
        <v>31.879748062015505</v>
      </c>
      <c r="E568" s="5"/>
      <c r="F568" s="7">
        <f>AVERAGE('HAVER - UK Gas'!I855:N855)</f>
        <v>31.515000000000004</v>
      </c>
      <c r="H568" s="7">
        <f>AVERAGE('HAVER - UK Gas'!D855:I855)</f>
        <v>18.864999999999998</v>
      </c>
      <c r="I568" s="7">
        <f>AVERAGE('HAVER - UK Gas'!D855:F855)</f>
        <v>16.89</v>
      </c>
      <c r="J568" s="7">
        <f>AVERAGE('HAVER - UK Gas'!D855:O855)</f>
        <v>25.785</v>
      </c>
      <c r="L568" s="7">
        <f t="shared" si="76"/>
        <v>33.354056847545216</v>
      </c>
      <c r="N568" s="7">
        <f t="shared" si="77"/>
        <v>21.573320413436694</v>
      </c>
      <c r="O568" s="7">
        <f t="shared" si="78"/>
        <v>17.340594315245482</v>
      </c>
      <c r="P568" s="7">
        <f t="shared" si="79"/>
        <v>27.530885012919903</v>
      </c>
      <c r="R568" s="7"/>
      <c r="S568" s="7"/>
      <c r="T568" s="7"/>
      <c r="U568" s="7"/>
      <c r="V568" s="7"/>
    </row>
    <row r="569" spans="1:22" x14ac:dyDescent="0.35">
      <c r="A569" s="5">
        <f t="shared" si="81"/>
        <v>43923</v>
      </c>
      <c r="B569" s="5"/>
      <c r="C569" s="7">
        <f>AVERAGE('HAVER - UK Gas'!I856:T856)</f>
        <v>30.536666666666665</v>
      </c>
      <c r="D569" s="7">
        <f t="shared" si="80"/>
        <v>31.879748062015505</v>
      </c>
      <c r="E569" s="5"/>
      <c r="F569" s="7">
        <f>AVERAGE('HAVER - UK Gas'!I856:N856)</f>
        <v>32.160000000000004</v>
      </c>
      <c r="H569" s="7">
        <f>AVERAGE('HAVER - UK Gas'!D856:I856)</f>
        <v>19.16</v>
      </c>
      <c r="I569" s="7">
        <f>AVERAGE('HAVER - UK Gas'!D856:F856)</f>
        <v>17.133333333333333</v>
      </c>
      <c r="J569" s="7">
        <f>AVERAGE('HAVER - UK Gas'!D856:O856)</f>
        <v>26.264166666666668</v>
      </c>
      <c r="L569" s="7">
        <f t="shared" si="76"/>
        <v>33.354056847545216</v>
      </c>
      <c r="N569" s="7">
        <f t="shared" si="77"/>
        <v>21.573320413436694</v>
      </c>
      <c r="O569" s="7">
        <f t="shared" si="78"/>
        <v>17.340594315245482</v>
      </c>
      <c r="P569" s="7">
        <f t="shared" si="79"/>
        <v>27.530885012919903</v>
      </c>
      <c r="R569" s="7"/>
      <c r="S569" s="7"/>
      <c r="T569" s="7"/>
      <c r="U569" s="7"/>
      <c r="V569" s="7"/>
    </row>
    <row r="570" spans="1:22" x14ac:dyDescent="0.35">
      <c r="A570" s="5">
        <f t="shared" si="81"/>
        <v>43924</v>
      </c>
      <c r="B570" s="5"/>
      <c r="C570" s="7">
        <f>AVERAGE('HAVER - UK Gas'!I857:T857)</f>
        <v>31.215</v>
      </c>
      <c r="D570" s="7">
        <f t="shared" si="80"/>
        <v>31.879748062015505</v>
      </c>
      <c r="E570" s="5"/>
      <c r="F570" s="7">
        <f>AVERAGE('HAVER - UK Gas'!I857:N857)</f>
        <v>32.76</v>
      </c>
      <c r="H570" s="7">
        <f>AVERAGE('HAVER - UK Gas'!D857:I857)</f>
        <v>19.458333333333336</v>
      </c>
      <c r="I570" s="7">
        <f>AVERAGE('HAVER - UK Gas'!D857:F857)</f>
        <v>17.22666666666667</v>
      </c>
      <c r="J570" s="7">
        <f>AVERAGE('HAVER - UK Gas'!D857:O857)</f>
        <v>26.725833333333338</v>
      </c>
      <c r="L570" s="7">
        <f t="shared" si="76"/>
        <v>33.354056847545216</v>
      </c>
      <c r="N570" s="7">
        <f t="shared" si="77"/>
        <v>21.573320413436694</v>
      </c>
      <c r="O570" s="7">
        <f t="shared" si="78"/>
        <v>17.340594315245482</v>
      </c>
      <c r="P570" s="7">
        <f t="shared" si="79"/>
        <v>27.530885012919903</v>
      </c>
      <c r="R570" s="7"/>
      <c r="S570" s="7"/>
      <c r="T570" s="7"/>
      <c r="U570" s="7"/>
      <c r="V570" s="7"/>
    </row>
    <row r="571" spans="1:22" x14ac:dyDescent="0.35">
      <c r="A571" s="5">
        <f t="shared" si="81"/>
        <v>43927</v>
      </c>
      <c r="B571" s="5"/>
      <c r="C571" s="7">
        <f>AVERAGE('HAVER - UK Gas'!I858:T858)</f>
        <v>32.480833333333329</v>
      </c>
      <c r="D571" s="7">
        <f t="shared" si="80"/>
        <v>31.879748062015505</v>
      </c>
      <c r="E571" s="5"/>
      <c r="F571" s="7">
        <f>AVERAGE('HAVER - UK Gas'!I858:N858)</f>
        <v>34.051666666666669</v>
      </c>
      <c r="H571" s="7">
        <f>AVERAGE('HAVER - UK Gas'!D858:I858)</f>
        <v>20.388333333333332</v>
      </c>
      <c r="I571" s="7">
        <f>AVERAGE('HAVER - UK Gas'!D858:F858)</f>
        <v>17.989999999999998</v>
      </c>
      <c r="J571" s="7">
        <f>AVERAGE('HAVER - UK Gas'!D858:O858)</f>
        <v>27.840833333333336</v>
      </c>
      <c r="L571" s="7">
        <f t="shared" si="76"/>
        <v>33.354056847545216</v>
      </c>
      <c r="N571" s="7">
        <f t="shared" si="77"/>
        <v>21.573320413436694</v>
      </c>
      <c r="O571" s="7">
        <f t="shared" si="78"/>
        <v>17.340594315245482</v>
      </c>
      <c r="P571" s="7">
        <f t="shared" si="79"/>
        <v>27.530885012919903</v>
      </c>
      <c r="R571" s="7"/>
      <c r="S571" s="7"/>
      <c r="T571" s="7"/>
      <c r="U571" s="7"/>
      <c r="V571" s="7"/>
    </row>
    <row r="572" spans="1:22" x14ac:dyDescent="0.35">
      <c r="A572" s="5">
        <f t="shared" si="81"/>
        <v>43928</v>
      </c>
      <c r="B572" s="5"/>
      <c r="C572" s="7">
        <f>AVERAGE('HAVER - UK Gas'!I859:T859)</f>
        <v>32.618333333333332</v>
      </c>
      <c r="D572" s="7">
        <f t="shared" si="80"/>
        <v>31.879748062015505</v>
      </c>
      <c r="E572" s="5"/>
      <c r="F572" s="7">
        <f>AVERAGE('HAVER - UK Gas'!I859:N859)</f>
        <v>34.323333333333331</v>
      </c>
      <c r="H572" s="7">
        <f>AVERAGE('HAVER - UK Gas'!D859:I859)</f>
        <v>20.526666666666667</v>
      </c>
      <c r="I572" s="7">
        <f>AVERAGE('HAVER - UK Gas'!D859:F859)</f>
        <v>18.103333333333335</v>
      </c>
      <c r="J572" s="7">
        <f>AVERAGE('HAVER - UK Gas'!D859:O859)</f>
        <v>28.03</v>
      </c>
      <c r="L572" s="7">
        <f t="shared" si="76"/>
        <v>33.354056847545216</v>
      </c>
      <c r="N572" s="7">
        <f t="shared" si="77"/>
        <v>21.573320413436694</v>
      </c>
      <c r="O572" s="7">
        <f t="shared" si="78"/>
        <v>17.340594315245482</v>
      </c>
      <c r="P572" s="7">
        <f t="shared" si="79"/>
        <v>27.530885012919903</v>
      </c>
      <c r="R572" s="7"/>
      <c r="S572" s="7"/>
      <c r="T572" s="7"/>
      <c r="U572" s="7"/>
      <c r="V572" s="7"/>
    </row>
    <row r="573" spans="1:22" x14ac:dyDescent="0.35">
      <c r="A573" s="5">
        <f t="shared" si="81"/>
        <v>43929</v>
      </c>
      <c r="B573" s="5"/>
      <c r="C573" s="7">
        <f>AVERAGE('HAVER - UK Gas'!I860:T860)</f>
        <v>32.113333333333337</v>
      </c>
      <c r="D573" s="7">
        <f t="shared" si="80"/>
        <v>31.879748062015505</v>
      </c>
      <c r="E573" s="5"/>
      <c r="F573" s="7">
        <f>AVERAGE('HAVER - UK Gas'!I860:N860)</f>
        <v>33.675000000000004</v>
      </c>
      <c r="H573" s="7">
        <f>AVERAGE('HAVER - UK Gas'!D860:I860)</f>
        <v>20.065000000000001</v>
      </c>
      <c r="I573" s="7">
        <f>AVERAGE('HAVER - UK Gas'!D860:F860)</f>
        <v>17.77</v>
      </c>
      <c r="J573" s="7">
        <f>AVERAGE('HAVER - UK Gas'!D860:O860)</f>
        <v>27.478333333333335</v>
      </c>
      <c r="L573" s="7">
        <f t="shared" si="76"/>
        <v>33.354056847545216</v>
      </c>
      <c r="N573" s="7">
        <f t="shared" si="77"/>
        <v>21.573320413436694</v>
      </c>
      <c r="O573" s="7">
        <f t="shared" si="78"/>
        <v>17.340594315245482</v>
      </c>
      <c r="P573" s="7">
        <f t="shared" si="79"/>
        <v>27.530885012919903</v>
      </c>
      <c r="R573" s="7"/>
      <c r="S573" s="7"/>
      <c r="T573" s="7"/>
      <c r="U573" s="7"/>
      <c r="V573" s="7"/>
    </row>
    <row r="574" spans="1:22" x14ac:dyDescent="0.35">
      <c r="A574" s="5">
        <f t="shared" si="81"/>
        <v>43930</v>
      </c>
      <c r="B574" s="5"/>
      <c r="C574" s="7">
        <f>AVERAGE('HAVER - UK Gas'!I861:T861)</f>
        <v>32.409166666666671</v>
      </c>
      <c r="D574" s="7">
        <f t="shared" si="80"/>
        <v>31.879748062015505</v>
      </c>
      <c r="E574" s="5"/>
      <c r="F574" s="7">
        <f>AVERAGE('HAVER - UK Gas'!I861:N861)</f>
        <v>33.908333333333339</v>
      </c>
      <c r="H574" s="7">
        <f>AVERAGE('HAVER - UK Gas'!D861:I861)</f>
        <v>20.133333333333333</v>
      </c>
      <c r="I574" s="7">
        <f>AVERAGE('HAVER - UK Gas'!D861:F861)</f>
        <v>17.746666666666666</v>
      </c>
      <c r="J574" s="7">
        <f>AVERAGE('HAVER - UK Gas'!D861:O861)</f>
        <v>27.638333333333332</v>
      </c>
      <c r="L574" s="7">
        <f t="shared" si="76"/>
        <v>33.354056847545216</v>
      </c>
      <c r="N574" s="7">
        <f t="shared" si="77"/>
        <v>21.573320413436694</v>
      </c>
      <c r="O574" s="7">
        <f t="shared" si="78"/>
        <v>17.340594315245482</v>
      </c>
      <c r="P574" s="7">
        <f t="shared" si="79"/>
        <v>27.530885012919903</v>
      </c>
      <c r="R574" s="7"/>
      <c r="S574" s="7"/>
      <c r="T574" s="7"/>
      <c r="U574" s="7"/>
      <c r="V574" s="7"/>
    </row>
    <row r="575" spans="1:22" x14ac:dyDescent="0.35">
      <c r="A575" s="5">
        <f t="shared" si="81"/>
        <v>43931</v>
      </c>
      <c r="B575" s="5"/>
      <c r="C575" s="7" t="e">
        <f>AVERAGE('HAVER - UK Gas'!I862:T862)</f>
        <v>#N/A</v>
      </c>
      <c r="D575" s="7">
        <f t="shared" si="80"/>
        <v>31.879748062015505</v>
      </c>
      <c r="E575" s="5"/>
      <c r="F575" s="7" t="e">
        <f>AVERAGE('HAVER - UK Gas'!I862:N862)</f>
        <v>#N/A</v>
      </c>
      <c r="H575" s="7" t="e">
        <f>AVERAGE('HAVER - UK Gas'!D862:I862)</f>
        <v>#N/A</v>
      </c>
      <c r="I575" s="7" t="e">
        <f>AVERAGE('HAVER - UK Gas'!D862:F862)</f>
        <v>#N/A</v>
      </c>
      <c r="J575" s="7" t="e">
        <f>AVERAGE('HAVER - UK Gas'!D862:O862)</f>
        <v>#N/A</v>
      </c>
      <c r="L575" s="7">
        <f t="shared" si="76"/>
        <v>33.354056847545216</v>
      </c>
      <c r="N575" s="7">
        <f t="shared" si="77"/>
        <v>21.573320413436694</v>
      </c>
      <c r="O575" s="7">
        <f t="shared" si="78"/>
        <v>17.340594315245482</v>
      </c>
      <c r="P575" s="7">
        <f t="shared" si="79"/>
        <v>27.530885012919903</v>
      </c>
      <c r="R575" s="7"/>
      <c r="S575" s="7"/>
      <c r="T575" s="7"/>
      <c r="U575" s="7"/>
      <c r="V575" s="7"/>
    </row>
    <row r="576" spans="1:22" x14ac:dyDescent="0.35">
      <c r="A576" s="5">
        <f t="shared" si="81"/>
        <v>43934</v>
      </c>
      <c r="B576" s="5"/>
      <c r="C576" s="7">
        <f>AVERAGE('HAVER - UK Gas'!I863:T863)</f>
        <v>32.409166666666671</v>
      </c>
      <c r="D576" s="7">
        <f t="shared" si="80"/>
        <v>31.879748062015505</v>
      </c>
      <c r="E576" s="5"/>
      <c r="F576" s="7">
        <f>AVERAGE('HAVER - UK Gas'!I863:N863)</f>
        <v>33.908333333333339</v>
      </c>
      <c r="H576" s="7">
        <f>AVERAGE('HAVER - UK Gas'!D863:I863)</f>
        <v>20.133333333333333</v>
      </c>
      <c r="I576" s="7">
        <f>AVERAGE('HAVER - UK Gas'!D863:F863)</f>
        <v>17.746666666666666</v>
      </c>
      <c r="J576" s="7">
        <f>AVERAGE('HAVER - UK Gas'!D863:O863)</f>
        <v>27.638333333333332</v>
      </c>
      <c r="L576" s="7">
        <f t="shared" si="76"/>
        <v>33.354056847545216</v>
      </c>
      <c r="N576" s="7">
        <f t="shared" si="77"/>
        <v>21.573320413436694</v>
      </c>
      <c r="O576" s="7">
        <f t="shared" si="78"/>
        <v>17.340594315245482</v>
      </c>
      <c r="P576" s="7">
        <f t="shared" si="79"/>
        <v>27.530885012919903</v>
      </c>
      <c r="R576" s="7"/>
      <c r="S576" s="7"/>
      <c r="T576" s="7"/>
      <c r="U576" s="7"/>
      <c r="V576" s="7"/>
    </row>
    <row r="577" spans="1:22" x14ac:dyDescent="0.35">
      <c r="A577" s="5">
        <f t="shared" si="81"/>
        <v>43935</v>
      </c>
      <c r="B577" s="5"/>
      <c r="C577" s="7">
        <f>AVERAGE('HAVER - UK Gas'!I864:T864)</f>
        <v>31.363333333333333</v>
      </c>
      <c r="D577" s="7">
        <f t="shared" si="80"/>
        <v>31.879748062015505</v>
      </c>
      <c r="E577" s="5"/>
      <c r="F577" s="7">
        <f>AVERAGE('HAVER - UK Gas'!I864:N864)</f>
        <v>32.781666666666673</v>
      </c>
      <c r="H577" s="7">
        <f>AVERAGE('HAVER - UK Gas'!D864:I864)</f>
        <v>18.786666666666665</v>
      </c>
      <c r="I577" s="7">
        <f>AVERAGE('HAVER - UK Gas'!D864:F864)</f>
        <v>16.423333333333332</v>
      </c>
      <c r="J577" s="7">
        <f>AVERAGE('HAVER - UK Gas'!D864:O864)</f>
        <v>26.426666666666666</v>
      </c>
      <c r="L577" s="7">
        <f t="shared" si="76"/>
        <v>33.354056847545216</v>
      </c>
      <c r="N577" s="7">
        <f t="shared" si="77"/>
        <v>21.573320413436694</v>
      </c>
      <c r="O577" s="7">
        <f t="shared" si="78"/>
        <v>17.340594315245482</v>
      </c>
      <c r="P577" s="7">
        <f t="shared" si="79"/>
        <v>27.530885012919903</v>
      </c>
      <c r="R577" s="7"/>
      <c r="S577" s="7"/>
      <c r="T577" s="7"/>
      <c r="U577" s="7"/>
      <c r="V577" s="7"/>
    </row>
    <row r="578" spans="1:22" x14ac:dyDescent="0.35">
      <c r="A578" s="5">
        <f t="shared" si="81"/>
        <v>43936</v>
      </c>
      <c r="B578" s="5"/>
      <c r="C578" s="7">
        <f>AVERAGE('HAVER - UK Gas'!I865:T865)</f>
        <v>30.661666666666665</v>
      </c>
      <c r="D578" s="7">
        <f t="shared" si="80"/>
        <v>31.879748062015505</v>
      </c>
      <c r="E578" s="5"/>
      <c r="F578" s="7">
        <f>AVERAGE('HAVER - UK Gas'!I865:N865)</f>
        <v>31.945000000000004</v>
      </c>
      <c r="H578" s="7">
        <f>AVERAGE('HAVER - UK Gas'!D865:I865)</f>
        <v>17.873333333333335</v>
      </c>
      <c r="I578" s="7">
        <f>AVERAGE('HAVER - UK Gas'!D865:F865)</f>
        <v>15.479999999999999</v>
      </c>
      <c r="J578" s="7">
        <f>AVERAGE('HAVER - UK Gas'!D865:O865)</f>
        <v>25.592499999999998</v>
      </c>
      <c r="L578" s="7">
        <f t="shared" si="76"/>
        <v>33.354056847545216</v>
      </c>
      <c r="N578" s="7">
        <f t="shared" si="77"/>
        <v>21.573320413436694</v>
      </c>
      <c r="O578" s="7">
        <f t="shared" si="78"/>
        <v>17.340594315245482</v>
      </c>
      <c r="P578" s="7">
        <f t="shared" si="79"/>
        <v>27.530885012919903</v>
      </c>
      <c r="R578" s="7"/>
      <c r="S578" s="7"/>
      <c r="T578" s="7"/>
      <c r="U578" s="7"/>
      <c r="V578" s="7"/>
    </row>
    <row r="579" spans="1:22" x14ac:dyDescent="0.35">
      <c r="A579" s="5">
        <f t="shared" si="81"/>
        <v>43937</v>
      </c>
      <c r="B579" s="5"/>
      <c r="C579" s="7">
        <f>AVERAGE('HAVER - UK Gas'!I866:T866)</f>
        <v>31.68416666666667</v>
      </c>
      <c r="D579" s="7">
        <f t="shared" si="80"/>
        <v>31.879748062015505</v>
      </c>
      <c r="E579" s="5"/>
      <c r="F579" s="7">
        <f>AVERAGE('HAVER - UK Gas'!I866:N866)</f>
        <v>33.139999999999993</v>
      </c>
      <c r="H579" s="7">
        <f>AVERAGE('HAVER - UK Gas'!D866:I866)</f>
        <v>18.52</v>
      </c>
      <c r="I579" s="7">
        <f>AVERAGE('HAVER - UK Gas'!D866:F866)</f>
        <v>16.063333333333333</v>
      </c>
      <c r="J579" s="7">
        <f>AVERAGE('HAVER - UK Gas'!D866:O866)</f>
        <v>26.525833333333328</v>
      </c>
      <c r="L579" s="7">
        <f t="shared" si="76"/>
        <v>33.354056847545216</v>
      </c>
      <c r="N579" s="7">
        <f t="shared" si="77"/>
        <v>21.573320413436694</v>
      </c>
      <c r="O579" s="7">
        <f t="shared" si="78"/>
        <v>17.340594315245482</v>
      </c>
      <c r="P579" s="7">
        <f t="shared" si="79"/>
        <v>27.530885012919903</v>
      </c>
      <c r="R579" s="7"/>
      <c r="S579" s="7"/>
      <c r="T579" s="7"/>
      <c r="U579" s="7"/>
      <c r="V579" s="7"/>
    </row>
    <row r="580" spans="1:22" x14ac:dyDescent="0.35">
      <c r="A580" s="5">
        <f t="shared" si="81"/>
        <v>43938</v>
      </c>
      <c r="B580" s="5"/>
      <c r="C580" s="7">
        <f>AVERAGE('HAVER - UK Gas'!I867:T867)</f>
        <v>32.521666666666668</v>
      </c>
      <c r="D580" s="7">
        <f t="shared" si="80"/>
        <v>31.879748062015505</v>
      </c>
      <c r="E580" s="5"/>
      <c r="F580" s="7">
        <f>AVERAGE('HAVER - UK Gas'!I867:N867)</f>
        <v>34.094999999999999</v>
      </c>
      <c r="H580" s="7">
        <f>AVERAGE('HAVER - UK Gas'!D867:I867)</f>
        <v>18.976666666666667</v>
      </c>
      <c r="I580" s="7">
        <f>AVERAGE('HAVER - UK Gas'!D867:F867)</f>
        <v>16.41</v>
      </c>
      <c r="J580" s="7">
        <f>AVERAGE('HAVER - UK Gas'!D867:O867)</f>
        <v>27.239166666666662</v>
      </c>
      <c r="L580" s="7">
        <f t="shared" si="76"/>
        <v>33.354056847545216</v>
      </c>
      <c r="N580" s="7">
        <f t="shared" si="77"/>
        <v>21.573320413436694</v>
      </c>
      <c r="O580" s="7">
        <f t="shared" si="78"/>
        <v>17.340594315245482</v>
      </c>
      <c r="P580" s="7">
        <f t="shared" si="79"/>
        <v>27.530885012919903</v>
      </c>
      <c r="R580" s="7"/>
      <c r="S580" s="7"/>
      <c r="T580" s="7"/>
      <c r="U580" s="7"/>
      <c r="V580" s="7"/>
    </row>
    <row r="581" spans="1:22" x14ac:dyDescent="0.35">
      <c r="A581" s="5">
        <f t="shared" si="81"/>
        <v>43941</v>
      </c>
      <c r="B581" s="5"/>
      <c r="C581" s="7">
        <f>AVERAGE('HAVER - UK Gas'!I868:T868)</f>
        <v>32.332499999999989</v>
      </c>
      <c r="D581" s="7">
        <f t="shared" si="80"/>
        <v>31.879748062015505</v>
      </c>
      <c r="E581" s="5"/>
      <c r="F581" s="7">
        <f>AVERAGE('HAVER - UK Gas'!I868:N868)</f>
        <v>33.876666666666665</v>
      </c>
      <c r="H581" s="7">
        <f>AVERAGE('HAVER - UK Gas'!D868:I868)</f>
        <v>18.423333333333336</v>
      </c>
      <c r="I581" s="7">
        <f>AVERAGE('HAVER - UK Gas'!D868:F868)</f>
        <v>15.596666666666666</v>
      </c>
      <c r="J581" s="7">
        <f>AVERAGE('HAVER - UK Gas'!D868:O868)</f>
        <v>26.871666666666666</v>
      </c>
      <c r="L581" s="7">
        <f t="shared" si="76"/>
        <v>33.354056847545216</v>
      </c>
      <c r="N581" s="7">
        <f t="shared" si="77"/>
        <v>21.573320413436694</v>
      </c>
      <c r="O581" s="7">
        <f t="shared" si="78"/>
        <v>17.340594315245482</v>
      </c>
      <c r="P581" s="7">
        <f t="shared" si="79"/>
        <v>27.530885012919903</v>
      </c>
      <c r="R581" s="7"/>
      <c r="S581" s="7"/>
      <c r="T581" s="7"/>
      <c r="U581" s="7"/>
      <c r="V581" s="7"/>
    </row>
    <row r="582" spans="1:22" x14ac:dyDescent="0.35">
      <c r="A582" s="5">
        <f t="shared" si="81"/>
        <v>43942</v>
      </c>
      <c r="B582" s="5"/>
      <c r="C582" s="7">
        <f>AVERAGE('HAVER - UK Gas'!I869:T869)</f>
        <v>31.807499999999994</v>
      </c>
      <c r="D582" s="7">
        <f t="shared" si="80"/>
        <v>31.879748062015505</v>
      </c>
      <c r="E582" s="5"/>
      <c r="F582" s="7">
        <f>AVERAGE('HAVER - UK Gas'!I869:N869)</f>
        <v>33.408333333333324</v>
      </c>
      <c r="H582" s="7">
        <f>AVERAGE('HAVER - UK Gas'!D869:I869)</f>
        <v>18.259999999999998</v>
      </c>
      <c r="I582" s="7">
        <f>AVERAGE('HAVER - UK Gas'!D869:F869)</f>
        <v>15.613333333333332</v>
      </c>
      <c r="J582" s="7">
        <f>AVERAGE('HAVER - UK Gas'!D869:O869)</f>
        <v>26.554999999999996</v>
      </c>
      <c r="L582" s="7">
        <f t="shared" si="76"/>
        <v>33.354056847545216</v>
      </c>
      <c r="N582" s="7">
        <f t="shared" si="77"/>
        <v>21.573320413436694</v>
      </c>
      <c r="O582" s="7">
        <f t="shared" si="78"/>
        <v>17.340594315245482</v>
      </c>
      <c r="P582" s="7">
        <f t="shared" si="79"/>
        <v>27.530885012919903</v>
      </c>
      <c r="R582" s="7"/>
      <c r="S582" s="7"/>
      <c r="T582" s="7"/>
      <c r="U582" s="7"/>
      <c r="V582" s="7"/>
    </row>
    <row r="583" spans="1:22" x14ac:dyDescent="0.35">
      <c r="A583" s="5">
        <f t="shared" si="81"/>
        <v>43943</v>
      </c>
      <c r="B583" s="5"/>
      <c r="C583" s="7">
        <f>AVERAGE('HAVER - UK Gas'!I870:T870)</f>
        <v>31.202500000000001</v>
      </c>
      <c r="D583" s="7">
        <f t="shared" si="80"/>
        <v>31.879748062015505</v>
      </c>
      <c r="E583" s="5"/>
      <c r="F583" s="7">
        <f>AVERAGE('HAVER - UK Gas'!I870:N870)</f>
        <v>32.841666666666669</v>
      </c>
      <c r="H583" s="7">
        <f>AVERAGE('HAVER - UK Gas'!D870:I870)</f>
        <v>18.015000000000001</v>
      </c>
      <c r="I583" s="7">
        <f>AVERAGE('HAVER - UK Gas'!D870:F870)</f>
        <v>15.51</v>
      </c>
      <c r="J583" s="7">
        <f>AVERAGE('HAVER - UK Gas'!D870:O870)</f>
        <v>26.134166666666662</v>
      </c>
      <c r="L583" s="7">
        <f t="shared" si="76"/>
        <v>33.354056847545216</v>
      </c>
      <c r="N583" s="7">
        <f t="shared" si="77"/>
        <v>21.573320413436694</v>
      </c>
      <c r="O583" s="7">
        <f t="shared" si="78"/>
        <v>17.340594315245482</v>
      </c>
      <c r="P583" s="7">
        <f t="shared" si="79"/>
        <v>27.530885012919903</v>
      </c>
      <c r="R583" s="7"/>
      <c r="S583" s="7"/>
      <c r="T583" s="7"/>
      <c r="U583" s="7"/>
      <c r="V583" s="7"/>
    </row>
    <row r="584" spans="1:22" x14ac:dyDescent="0.35">
      <c r="A584" s="5">
        <f t="shared" si="81"/>
        <v>43944</v>
      </c>
      <c r="B584" s="5"/>
      <c r="C584" s="7">
        <f>AVERAGE('HAVER - UK Gas'!I871:T871)</f>
        <v>30.823333333333334</v>
      </c>
      <c r="D584" s="7">
        <f t="shared" si="80"/>
        <v>31.879748062015505</v>
      </c>
      <c r="E584" s="5"/>
      <c r="F584" s="7">
        <f>AVERAGE('HAVER - UK Gas'!I871:N871)</f>
        <v>32.455000000000005</v>
      </c>
      <c r="H584" s="7">
        <f>AVERAGE('HAVER - UK Gas'!D871:I871)</f>
        <v>17.308333333333334</v>
      </c>
      <c r="I584" s="7">
        <f>AVERAGE('HAVER - UK Gas'!D871:F871)</f>
        <v>14.81</v>
      </c>
      <c r="J584" s="7">
        <f>AVERAGE('HAVER - UK Gas'!D871:O871)</f>
        <v>25.610833333333332</v>
      </c>
      <c r="L584" s="7">
        <f t="shared" si="76"/>
        <v>33.354056847545216</v>
      </c>
      <c r="N584" s="7">
        <f t="shared" si="77"/>
        <v>21.573320413436694</v>
      </c>
      <c r="O584" s="7">
        <f t="shared" si="78"/>
        <v>17.340594315245482</v>
      </c>
      <c r="P584" s="7">
        <f t="shared" si="79"/>
        <v>27.530885012919903</v>
      </c>
      <c r="R584" s="7"/>
      <c r="S584" s="7"/>
      <c r="T584" s="7"/>
      <c r="U584" s="7"/>
      <c r="V584" s="7"/>
    </row>
    <row r="585" spans="1:22" x14ac:dyDescent="0.35">
      <c r="A585" s="5">
        <f t="shared" si="81"/>
        <v>43945</v>
      </c>
      <c r="B585" s="5"/>
      <c r="C585" s="7">
        <f>AVERAGE('HAVER - UK Gas'!I872:T872)</f>
        <v>30.497499999999999</v>
      </c>
      <c r="D585" s="7">
        <f t="shared" si="80"/>
        <v>31.879748062015505</v>
      </c>
      <c r="E585" s="5"/>
      <c r="F585" s="7">
        <f>AVERAGE('HAVER - UK Gas'!I872:N872)</f>
        <v>32.111666666666672</v>
      </c>
      <c r="H585" s="7">
        <f>AVERAGE('HAVER - UK Gas'!D872:I872)</f>
        <v>16.61</v>
      </c>
      <c r="I585" s="7">
        <f>AVERAGE('HAVER - UK Gas'!D872:F872)</f>
        <v>13.93</v>
      </c>
      <c r="J585" s="7">
        <f>AVERAGE('HAVER - UK Gas'!D872:O872)</f>
        <v>25.087500000000002</v>
      </c>
      <c r="L585" s="7">
        <f t="shared" si="76"/>
        <v>33.354056847545216</v>
      </c>
      <c r="N585" s="7">
        <f t="shared" si="77"/>
        <v>21.573320413436694</v>
      </c>
      <c r="O585" s="7">
        <f t="shared" si="78"/>
        <v>17.340594315245482</v>
      </c>
      <c r="P585" s="7">
        <f t="shared" si="79"/>
        <v>27.530885012919903</v>
      </c>
      <c r="R585" s="7"/>
      <c r="S585" s="7"/>
      <c r="T585" s="7"/>
      <c r="U585" s="7"/>
      <c r="V585" s="7"/>
    </row>
    <row r="586" spans="1:22" x14ac:dyDescent="0.35">
      <c r="A586" s="5">
        <f t="shared" si="81"/>
        <v>43948</v>
      </c>
      <c r="B586" s="5"/>
      <c r="C586" s="7">
        <f>AVERAGE('HAVER - UK Gas'!I873:T873)</f>
        <v>30.224166666666672</v>
      </c>
      <c r="D586" s="7">
        <f t="shared" si="80"/>
        <v>31.879748062015505</v>
      </c>
      <c r="E586" s="5"/>
      <c r="F586" s="7">
        <f>AVERAGE('HAVER - UK Gas'!I873:N873)</f>
        <v>31.813333333333333</v>
      </c>
      <c r="H586" s="7">
        <f>AVERAGE('HAVER - UK Gas'!D873:I873)</f>
        <v>16.778333333333332</v>
      </c>
      <c r="I586" s="7">
        <f>AVERAGE('HAVER - UK Gas'!D873:F873)</f>
        <v>14.19</v>
      </c>
      <c r="J586" s="7">
        <f>AVERAGE('HAVER - UK Gas'!D873:O873)</f>
        <v>24.993333333333329</v>
      </c>
      <c r="L586" s="7">
        <f t="shared" si="76"/>
        <v>33.354056847545216</v>
      </c>
      <c r="N586" s="7">
        <f t="shared" si="77"/>
        <v>21.573320413436694</v>
      </c>
      <c r="O586" s="7">
        <f t="shared" si="78"/>
        <v>17.340594315245482</v>
      </c>
      <c r="P586" s="7">
        <f t="shared" si="79"/>
        <v>27.530885012919903</v>
      </c>
      <c r="R586" s="7"/>
      <c r="S586" s="7"/>
      <c r="T586" s="7"/>
      <c r="U586" s="7"/>
      <c r="V586" s="7"/>
    </row>
    <row r="587" spans="1:22" x14ac:dyDescent="0.35">
      <c r="A587" s="5">
        <f t="shared" si="81"/>
        <v>43949</v>
      </c>
      <c r="B587" s="5"/>
      <c r="C587" s="7">
        <f>AVERAGE('HAVER - UK Gas'!I874:T874)</f>
        <v>30.107500000000002</v>
      </c>
      <c r="D587" s="7">
        <f t="shared" si="80"/>
        <v>31.879748062015505</v>
      </c>
      <c r="E587" s="5"/>
      <c r="F587" s="7">
        <f>AVERAGE('HAVER - UK Gas'!I874:N874)</f>
        <v>31.735000000000003</v>
      </c>
      <c r="H587" s="7">
        <f>AVERAGE('HAVER - UK Gas'!D874:I874)</f>
        <v>17.145</v>
      </c>
      <c r="I587" s="7">
        <f>AVERAGE('HAVER - UK Gas'!D874:F874)</f>
        <v>14.69</v>
      </c>
      <c r="J587" s="7">
        <f>AVERAGE('HAVER - UK Gas'!D874:O874)</f>
        <v>25.119166666666661</v>
      </c>
      <c r="L587" s="7">
        <f t="shared" si="76"/>
        <v>33.354056847545216</v>
      </c>
      <c r="N587" s="7">
        <f t="shared" si="77"/>
        <v>21.573320413436694</v>
      </c>
      <c r="O587" s="7">
        <f t="shared" si="78"/>
        <v>17.340594315245482</v>
      </c>
      <c r="P587" s="7">
        <f t="shared" si="79"/>
        <v>27.530885012919903</v>
      </c>
      <c r="R587" s="7"/>
      <c r="S587" s="7"/>
      <c r="T587" s="7"/>
      <c r="U587" s="7"/>
      <c r="V587" s="7"/>
    </row>
    <row r="588" spans="1:22" x14ac:dyDescent="0.35">
      <c r="A588" s="5">
        <f t="shared" si="81"/>
        <v>43950</v>
      </c>
      <c r="B588" s="5"/>
      <c r="C588" s="7">
        <f>AVERAGE('HAVER - UK Gas'!I875:T875)</f>
        <v>29.955833333333331</v>
      </c>
      <c r="D588" s="7">
        <f t="shared" si="80"/>
        <v>31.879748062015505</v>
      </c>
      <c r="E588" s="5"/>
      <c r="F588" s="7">
        <f>AVERAGE('HAVER - UK Gas'!I875:N875)</f>
        <v>31.641666666666669</v>
      </c>
      <c r="H588" s="7">
        <f>AVERAGE('HAVER - UK Gas'!D875:I875)</f>
        <v>16.748333333333335</v>
      </c>
      <c r="I588" s="7">
        <f>AVERAGE('HAVER - UK Gas'!D875:F875)</f>
        <v>14.216666666666667</v>
      </c>
      <c r="J588" s="7">
        <f>AVERAGE('HAVER - UK Gas'!D875:O875)</f>
        <v>24.870833333333334</v>
      </c>
      <c r="L588" s="7">
        <f t="shared" si="76"/>
        <v>33.354056847545216</v>
      </c>
      <c r="N588" s="7">
        <f t="shared" si="77"/>
        <v>21.573320413436694</v>
      </c>
      <c r="O588" s="7">
        <f t="shared" si="78"/>
        <v>17.340594315245482</v>
      </c>
      <c r="P588" s="7">
        <f t="shared" si="79"/>
        <v>27.530885012919903</v>
      </c>
      <c r="R588" s="7"/>
      <c r="S588" s="7"/>
      <c r="T588" s="7"/>
      <c r="U588" s="7"/>
      <c r="V588" s="7"/>
    </row>
    <row r="589" spans="1:22" x14ac:dyDescent="0.35">
      <c r="A589" s="5">
        <f t="shared" si="81"/>
        <v>43951</v>
      </c>
      <c r="B589" s="5"/>
      <c r="C589" s="7">
        <f>AVERAGE('HAVER - UK Gas'!I876:T876)</f>
        <v>30.967499999999998</v>
      </c>
      <c r="D589" s="7">
        <f t="shared" si="80"/>
        <v>31.879748062015505</v>
      </c>
      <c r="E589" s="5"/>
      <c r="F589" s="7">
        <f>AVERAGE('HAVER - UK Gas'!I876:N876)</f>
        <v>33.031666666666666</v>
      </c>
      <c r="H589" s="7">
        <f>AVERAGE('HAVER - UK Gas'!D876:I876)</f>
        <v>19.583333333333332</v>
      </c>
      <c r="I589" s="7">
        <f>AVERAGE('HAVER - UK Gas'!D876:F876)</f>
        <v>15.356666666666664</v>
      </c>
      <c r="J589" s="7">
        <f>AVERAGE('HAVER - UK Gas'!D876:O876)</f>
        <v>26.125833333333336</v>
      </c>
      <c r="L589" s="7">
        <f t="shared" si="76"/>
        <v>33.354056847545216</v>
      </c>
      <c r="N589" s="7">
        <f t="shared" si="77"/>
        <v>21.573320413436694</v>
      </c>
      <c r="O589" s="7">
        <f t="shared" si="78"/>
        <v>17.340594315245482</v>
      </c>
      <c r="P589" s="7">
        <f t="shared" si="79"/>
        <v>27.530885012919903</v>
      </c>
      <c r="R589" s="7"/>
      <c r="S589" s="7"/>
      <c r="T589" s="7"/>
      <c r="U589" s="7"/>
      <c r="V589" s="7"/>
    </row>
    <row r="590" spans="1:22" x14ac:dyDescent="0.35">
      <c r="A590" s="5">
        <f t="shared" si="81"/>
        <v>43952</v>
      </c>
      <c r="B590" s="5"/>
      <c r="C590" s="7">
        <f>AVERAGE('HAVER - UK Gas'!H877:S877)</f>
        <v>29.803333333333331</v>
      </c>
      <c r="D590" s="7">
        <f t="shared" ref="D590:D621" si="82">AVERAGE(C$526:C$574,C$576:C$655)</f>
        <v>31.879748062015505</v>
      </c>
      <c r="E590" s="5"/>
      <c r="F590" s="7">
        <f>AVERAGE('HAVER - UK Gas'!H877:M877)</f>
        <v>31.376666666666665</v>
      </c>
      <c r="H590" s="7">
        <f>AVERAGE('HAVER - UK Gas'!D877:I877)</f>
        <v>19.195</v>
      </c>
      <c r="I590" s="7">
        <f>AVERAGE('HAVER - UK Gas'!D877:F877)</f>
        <v>14.87</v>
      </c>
      <c r="J590" s="7">
        <f>AVERAGE('HAVER - UK Gas'!D877:O877)</f>
        <v>25.819999999999997</v>
      </c>
      <c r="L590" s="7">
        <f t="shared" si="76"/>
        <v>33.354056847545216</v>
      </c>
      <c r="N590" s="7">
        <f t="shared" si="77"/>
        <v>21.573320413436694</v>
      </c>
      <c r="O590" s="7">
        <f t="shared" si="78"/>
        <v>17.340594315245482</v>
      </c>
      <c r="P590" s="7">
        <f t="shared" si="79"/>
        <v>27.530885012919903</v>
      </c>
      <c r="R590" s="7"/>
      <c r="S590" s="7"/>
      <c r="T590" s="7"/>
      <c r="U590" s="7"/>
      <c r="V590" s="7"/>
    </row>
    <row r="591" spans="1:22" x14ac:dyDescent="0.35">
      <c r="A591" s="5">
        <f t="shared" si="81"/>
        <v>43955</v>
      </c>
      <c r="B591" s="5"/>
      <c r="C591" s="7">
        <f>AVERAGE('HAVER - UK Gas'!H878:S878)</f>
        <v>29.881666666666664</v>
      </c>
      <c r="D591" s="7">
        <f t="shared" si="82"/>
        <v>31.879748062015505</v>
      </c>
      <c r="E591" s="5"/>
      <c r="F591" s="7">
        <f>AVERAGE('HAVER - UK Gas'!H878:M878)</f>
        <v>31.463333333333328</v>
      </c>
      <c r="H591" s="7">
        <f>AVERAGE('HAVER - UK Gas'!D878:I878)</f>
        <v>19.375</v>
      </c>
      <c r="I591" s="7">
        <f>AVERAGE('HAVER - UK Gas'!D878:F878)</f>
        <v>15.173333333333332</v>
      </c>
      <c r="J591" s="7">
        <f>AVERAGE('HAVER - UK Gas'!D878:O878)</f>
        <v>25.947499999999994</v>
      </c>
      <c r="L591" s="7">
        <f t="shared" ref="L591:L654" si="83">AVERAGE(F$526:F$574,F$576:F$655)</f>
        <v>33.354056847545216</v>
      </c>
      <c r="N591" s="7">
        <f t="shared" ref="N591:N654" si="84">AVERAGE(H$526:H$574,H$576:H$655)</f>
        <v>21.573320413436694</v>
      </c>
      <c r="O591" s="7">
        <f t="shared" ref="O591:O654" si="85">AVERAGE(I$526:I$574,I$576:I$655)</f>
        <v>17.340594315245482</v>
      </c>
      <c r="P591" s="7">
        <f t="shared" ref="P591:P654" si="86">AVERAGE(J$526:J$574,J$576:J$655)</f>
        <v>27.530885012919903</v>
      </c>
      <c r="R591" s="7"/>
      <c r="S591" s="7"/>
      <c r="T591" s="7"/>
      <c r="U591" s="7"/>
      <c r="V591" s="7"/>
    </row>
    <row r="592" spans="1:22" x14ac:dyDescent="0.35">
      <c r="A592" s="5">
        <f t="shared" si="81"/>
        <v>43956</v>
      </c>
      <c r="B592" s="5"/>
      <c r="C592" s="7">
        <f>AVERAGE('HAVER - UK Gas'!H879:S879)</f>
        <v>29.87</v>
      </c>
      <c r="D592" s="7">
        <f t="shared" si="82"/>
        <v>31.879748062015505</v>
      </c>
      <c r="E592" s="5"/>
      <c r="F592" s="7">
        <f>AVERAGE('HAVER - UK Gas'!H879:M879)</f>
        <v>31.481666666666669</v>
      </c>
      <c r="H592" s="7">
        <f>AVERAGE('HAVER - UK Gas'!D879:I879)</f>
        <v>19.206666666666667</v>
      </c>
      <c r="I592" s="7">
        <f>AVERAGE('HAVER - UK Gas'!D879:F879)</f>
        <v>14.89</v>
      </c>
      <c r="J592" s="7">
        <f>AVERAGE('HAVER - UK Gas'!D879:O879)</f>
        <v>25.873333333333331</v>
      </c>
      <c r="L592" s="7">
        <f t="shared" si="83"/>
        <v>33.354056847545216</v>
      </c>
      <c r="N592" s="7">
        <f t="shared" si="84"/>
        <v>21.573320413436694</v>
      </c>
      <c r="O592" s="7">
        <f t="shared" si="85"/>
        <v>17.340594315245482</v>
      </c>
      <c r="P592" s="7">
        <f t="shared" si="86"/>
        <v>27.530885012919903</v>
      </c>
      <c r="R592" s="7"/>
      <c r="S592" s="7"/>
      <c r="T592" s="7"/>
      <c r="U592" s="7"/>
      <c r="V592" s="7"/>
    </row>
    <row r="593" spans="1:22" x14ac:dyDescent="0.35">
      <c r="A593" s="5">
        <f t="shared" si="81"/>
        <v>43957</v>
      </c>
      <c r="B593" s="5"/>
      <c r="C593" s="7">
        <f>AVERAGE('HAVER - UK Gas'!H880:S880)</f>
        <v>30.262499999999999</v>
      </c>
      <c r="D593" s="7">
        <f t="shared" si="82"/>
        <v>31.879748062015505</v>
      </c>
      <c r="E593" s="5"/>
      <c r="F593" s="7">
        <f>AVERAGE('HAVER - UK Gas'!H880:M880)</f>
        <v>31.923333333333336</v>
      </c>
      <c r="H593" s="7">
        <f>AVERAGE('HAVER - UK Gas'!D880:I880)</f>
        <v>19.346666666666668</v>
      </c>
      <c r="I593" s="7">
        <f>AVERAGE('HAVER - UK Gas'!D880:F880)</f>
        <v>14.93</v>
      </c>
      <c r="J593" s="7">
        <f>AVERAGE('HAVER - UK Gas'!D880:O880)</f>
        <v>26.170833333333334</v>
      </c>
      <c r="L593" s="7">
        <f t="shared" si="83"/>
        <v>33.354056847545216</v>
      </c>
      <c r="N593" s="7">
        <f t="shared" si="84"/>
        <v>21.573320413436694</v>
      </c>
      <c r="O593" s="7">
        <f t="shared" si="85"/>
        <v>17.340594315245482</v>
      </c>
      <c r="P593" s="7">
        <f t="shared" si="86"/>
        <v>27.530885012919903</v>
      </c>
      <c r="R593" s="7"/>
      <c r="S593" s="7"/>
      <c r="T593" s="7"/>
      <c r="U593" s="7"/>
      <c r="V593" s="7"/>
    </row>
    <row r="594" spans="1:22" x14ac:dyDescent="0.35">
      <c r="A594" s="5">
        <f t="shared" si="81"/>
        <v>43958</v>
      </c>
      <c r="B594" s="5"/>
      <c r="C594" s="7">
        <f>AVERAGE('HAVER - UK Gas'!H881:S881)</f>
        <v>30.822500000000002</v>
      </c>
      <c r="D594" s="7">
        <f t="shared" si="82"/>
        <v>31.879748062015505</v>
      </c>
      <c r="E594" s="5"/>
      <c r="F594" s="7">
        <f>AVERAGE('HAVER - UK Gas'!H881:M881)</f>
        <v>32.520000000000003</v>
      </c>
      <c r="H594" s="7">
        <f>AVERAGE('HAVER - UK Gas'!D881:I881)</f>
        <v>19.715</v>
      </c>
      <c r="I594" s="7">
        <f>AVERAGE('HAVER - UK Gas'!D881:F881)</f>
        <v>15.213333333333333</v>
      </c>
      <c r="J594" s="7">
        <f>AVERAGE('HAVER - UK Gas'!D881:O881)</f>
        <v>26.662500000000005</v>
      </c>
      <c r="L594" s="7">
        <f t="shared" si="83"/>
        <v>33.354056847545216</v>
      </c>
      <c r="N594" s="7">
        <f t="shared" si="84"/>
        <v>21.573320413436694</v>
      </c>
      <c r="O594" s="7">
        <f t="shared" si="85"/>
        <v>17.340594315245482</v>
      </c>
      <c r="P594" s="7">
        <f t="shared" si="86"/>
        <v>27.530885012919903</v>
      </c>
      <c r="R594" s="7"/>
      <c r="S594" s="7"/>
      <c r="T594" s="7"/>
      <c r="U594" s="7"/>
      <c r="V594" s="7"/>
    </row>
    <row r="595" spans="1:22" x14ac:dyDescent="0.35">
      <c r="A595" s="5">
        <f t="shared" si="81"/>
        <v>43959</v>
      </c>
      <c r="B595" s="5"/>
      <c r="C595" s="7">
        <f>AVERAGE('HAVER - UK Gas'!H882:S882)</f>
        <v>30.822500000000002</v>
      </c>
      <c r="D595" s="7">
        <f t="shared" si="82"/>
        <v>31.879748062015505</v>
      </c>
      <c r="E595" s="5"/>
      <c r="F595" s="7">
        <f>AVERAGE('HAVER - UK Gas'!H882:M882)</f>
        <v>32.520000000000003</v>
      </c>
      <c r="H595" s="7">
        <f>AVERAGE('HAVER - UK Gas'!D882:I882)</f>
        <v>19.715</v>
      </c>
      <c r="I595" s="7">
        <f>AVERAGE('HAVER - UK Gas'!D882:F882)</f>
        <v>15.213333333333333</v>
      </c>
      <c r="J595" s="7">
        <f>AVERAGE('HAVER - UK Gas'!D882:O882)</f>
        <v>26.662500000000005</v>
      </c>
      <c r="L595" s="7">
        <f t="shared" si="83"/>
        <v>33.354056847545216</v>
      </c>
      <c r="N595" s="7">
        <f t="shared" si="84"/>
        <v>21.573320413436694</v>
      </c>
      <c r="O595" s="7">
        <f t="shared" si="85"/>
        <v>17.340594315245482</v>
      </c>
      <c r="P595" s="7">
        <f t="shared" si="86"/>
        <v>27.530885012919903</v>
      </c>
      <c r="R595" s="7"/>
      <c r="S595" s="7"/>
      <c r="T595" s="7"/>
      <c r="U595" s="7"/>
      <c r="V595" s="7"/>
    </row>
    <row r="596" spans="1:22" x14ac:dyDescent="0.35">
      <c r="A596" s="5">
        <f t="shared" si="81"/>
        <v>43962</v>
      </c>
      <c r="B596" s="5"/>
      <c r="C596" s="7">
        <f>AVERAGE('HAVER - UK Gas'!H883:S883)</f>
        <v>31.000833333333336</v>
      </c>
      <c r="D596" s="7">
        <f t="shared" si="82"/>
        <v>31.879748062015505</v>
      </c>
      <c r="E596" s="5"/>
      <c r="F596" s="7">
        <f>AVERAGE('HAVER - UK Gas'!H883:M883)</f>
        <v>32.658333333333339</v>
      </c>
      <c r="H596" s="7">
        <f>AVERAGE('HAVER - UK Gas'!D883:I883)</f>
        <v>19.361666666666665</v>
      </c>
      <c r="I596" s="7">
        <f>AVERAGE('HAVER - UK Gas'!D883:F883)</f>
        <v>14.596666666666664</v>
      </c>
      <c r="J596" s="7">
        <f>AVERAGE('HAVER - UK Gas'!D883:O883)</f>
        <v>26.566666666666666</v>
      </c>
      <c r="L596" s="7">
        <f t="shared" si="83"/>
        <v>33.354056847545216</v>
      </c>
      <c r="N596" s="7">
        <f t="shared" si="84"/>
        <v>21.573320413436694</v>
      </c>
      <c r="O596" s="7">
        <f t="shared" si="85"/>
        <v>17.340594315245482</v>
      </c>
      <c r="P596" s="7">
        <f t="shared" si="86"/>
        <v>27.530885012919903</v>
      </c>
      <c r="R596" s="7"/>
      <c r="S596" s="7"/>
      <c r="T596" s="7"/>
      <c r="U596" s="7"/>
      <c r="V596" s="7"/>
    </row>
    <row r="597" spans="1:22" x14ac:dyDescent="0.35">
      <c r="A597" s="5">
        <f t="shared" si="81"/>
        <v>43963</v>
      </c>
      <c r="B597" s="5"/>
      <c r="C597" s="7">
        <f>AVERAGE('HAVER - UK Gas'!H884:S884)</f>
        <v>30.41</v>
      </c>
      <c r="D597" s="7">
        <f t="shared" si="82"/>
        <v>31.879748062015505</v>
      </c>
      <c r="E597" s="5"/>
      <c r="F597" s="7">
        <f>AVERAGE('HAVER - UK Gas'!H884:M884)</f>
        <v>32.111666666666672</v>
      </c>
      <c r="H597" s="7">
        <f>AVERAGE('HAVER - UK Gas'!D884:I884)</f>
        <v>18.474999999999998</v>
      </c>
      <c r="I597" s="7">
        <f>AVERAGE('HAVER - UK Gas'!D884:F884)</f>
        <v>13.506666666666666</v>
      </c>
      <c r="J597" s="7">
        <f>AVERAGE('HAVER - UK Gas'!D884:O884)</f>
        <v>25.859166666666667</v>
      </c>
      <c r="L597" s="7">
        <f t="shared" si="83"/>
        <v>33.354056847545216</v>
      </c>
      <c r="N597" s="7">
        <f t="shared" si="84"/>
        <v>21.573320413436694</v>
      </c>
      <c r="O597" s="7">
        <f t="shared" si="85"/>
        <v>17.340594315245482</v>
      </c>
      <c r="P597" s="7">
        <f t="shared" si="86"/>
        <v>27.530885012919903</v>
      </c>
      <c r="R597" s="7"/>
      <c r="S597" s="7"/>
      <c r="T597" s="7"/>
      <c r="U597" s="7"/>
      <c r="V597" s="7"/>
    </row>
    <row r="598" spans="1:22" x14ac:dyDescent="0.35">
      <c r="A598" s="5">
        <f t="shared" si="81"/>
        <v>43964</v>
      </c>
      <c r="B598" s="5"/>
      <c r="C598" s="7">
        <f>AVERAGE('HAVER - UK Gas'!H885:S885)</f>
        <v>30.243333333333336</v>
      </c>
      <c r="D598" s="7">
        <f t="shared" si="82"/>
        <v>31.879748062015505</v>
      </c>
      <c r="E598" s="5"/>
      <c r="F598" s="7">
        <f>AVERAGE('HAVER - UK Gas'!H885:M885)</f>
        <v>31.75</v>
      </c>
      <c r="H598" s="7">
        <f>AVERAGE('HAVER - UK Gas'!D885:I885)</f>
        <v>17.981666666666669</v>
      </c>
      <c r="I598" s="7">
        <f>AVERAGE('HAVER - UK Gas'!D885:F885)</f>
        <v>13.01</v>
      </c>
      <c r="J598" s="7">
        <f>AVERAGE('HAVER - UK Gas'!D885:O885)</f>
        <v>25.511666666666667</v>
      </c>
      <c r="L598" s="7">
        <f t="shared" si="83"/>
        <v>33.354056847545216</v>
      </c>
      <c r="N598" s="7">
        <f t="shared" si="84"/>
        <v>21.573320413436694</v>
      </c>
      <c r="O598" s="7">
        <f t="shared" si="85"/>
        <v>17.340594315245482</v>
      </c>
      <c r="P598" s="7">
        <f t="shared" si="86"/>
        <v>27.530885012919903</v>
      </c>
      <c r="R598" s="7"/>
      <c r="S598" s="7"/>
      <c r="T598" s="7"/>
      <c r="U598" s="7"/>
      <c r="V598" s="7"/>
    </row>
    <row r="599" spans="1:22" x14ac:dyDescent="0.35">
      <c r="A599" s="5">
        <f t="shared" si="81"/>
        <v>43965</v>
      </c>
      <c r="B599" s="5"/>
      <c r="C599" s="7">
        <f>AVERAGE('HAVER - UK Gas'!H886:S886)</f>
        <v>30.798333333333332</v>
      </c>
      <c r="D599" s="7">
        <f t="shared" si="82"/>
        <v>31.879748062015505</v>
      </c>
      <c r="E599" s="5"/>
      <c r="F599" s="7">
        <f>AVERAGE('HAVER - UK Gas'!H886:M886)</f>
        <v>32.311666666666667</v>
      </c>
      <c r="H599" s="7">
        <f>AVERAGE('HAVER - UK Gas'!D886:I886)</f>
        <v>18.420000000000002</v>
      </c>
      <c r="I599" s="7">
        <f>AVERAGE('HAVER - UK Gas'!D886:F886)</f>
        <v>13.44</v>
      </c>
      <c r="J599" s="7">
        <f>AVERAGE('HAVER - UK Gas'!D886:O886)</f>
        <v>26.030833333333337</v>
      </c>
      <c r="L599" s="7">
        <f t="shared" si="83"/>
        <v>33.354056847545216</v>
      </c>
      <c r="N599" s="7">
        <f t="shared" si="84"/>
        <v>21.573320413436694</v>
      </c>
      <c r="O599" s="7">
        <f t="shared" si="85"/>
        <v>17.340594315245482</v>
      </c>
      <c r="P599" s="7">
        <f t="shared" si="86"/>
        <v>27.530885012919903</v>
      </c>
      <c r="R599" s="7"/>
      <c r="S599" s="7"/>
      <c r="T599" s="7"/>
      <c r="U599" s="7"/>
      <c r="V599" s="7"/>
    </row>
    <row r="600" spans="1:22" x14ac:dyDescent="0.35">
      <c r="A600" s="5">
        <f t="shared" si="81"/>
        <v>43966</v>
      </c>
      <c r="B600" s="5"/>
      <c r="C600" s="7">
        <f>AVERAGE('HAVER - UK Gas'!H887:S887)</f>
        <v>31.25</v>
      </c>
      <c r="D600" s="7">
        <f t="shared" si="82"/>
        <v>31.879748062015505</v>
      </c>
      <c r="E600" s="5"/>
      <c r="F600" s="7">
        <f>AVERAGE('HAVER - UK Gas'!H887:M887)</f>
        <v>32.543333333333329</v>
      </c>
      <c r="H600" s="7">
        <f>AVERAGE('HAVER - UK Gas'!D887:I887)</f>
        <v>18.448333333333334</v>
      </c>
      <c r="I600" s="7">
        <f>AVERAGE('HAVER - UK Gas'!D887:F887)</f>
        <v>13.423333333333332</v>
      </c>
      <c r="J600" s="7">
        <f>AVERAGE('HAVER - UK Gas'!D887:O887)</f>
        <v>26.239166666666666</v>
      </c>
      <c r="L600" s="7">
        <f t="shared" si="83"/>
        <v>33.354056847545216</v>
      </c>
      <c r="N600" s="7">
        <f t="shared" si="84"/>
        <v>21.573320413436694</v>
      </c>
      <c r="O600" s="7">
        <f t="shared" si="85"/>
        <v>17.340594315245482</v>
      </c>
      <c r="P600" s="7">
        <f t="shared" si="86"/>
        <v>27.530885012919903</v>
      </c>
      <c r="R600" s="7"/>
      <c r="S600" s="7"/>
      <c r="T600" s="7"/>
      <c r="U600" s="7"/>
      <c r="V600" s="7"/>
    </row>
    <row r="601" spans="1:22" x14ac:dyDescent="0.35">
      <c r="A601" s="5">
        <f t="shared" si="81"/>
        <v>43969</v>
      </c>
      <c r="B601" s="5"/>
      <c r="C601" s="7">
        <f>AVERAGE('HAVER - UK Gas'!H888:S888)</f>
        <v>31.372500000000002</v>
      </c>
      <c r="D601" s="7">
        <f t="shared" si="82"/>
        <v>31.879748062015505</v>
      </c>
      <c r="E601" s="5"/>
      <c r="F601" s="7">
        <f>AVERAGE('HAVER - UK Gas'!H888:M888)</f>
        <v>32.681666666666665</v>
      </c>
      <c r="H601" s="7">
        <f>AVERAGE('HAVER - UK Gas'!D888:I888)</f>
        <v>17.831666666666667</v>
      </c>
      <c r="I601" s="7">
        <f>AVERAGE('HAVER - UK Gas'!D888:F888)</f>
        <v>12.449999999999998</v>
      </c>
      <c r="J601" s="7">
        <f>AVERAGE('HAVER - UK Gas'!D888:O888)</f>
        <v>26.038333333333338</v>
      </c>
      <c r="L601" s="7">
        <f t="shared" si="83"/>
        <v>33.354056847545216</v>
      </c>
      <c r="N601" s="7">
        <f t="shared" si="84"/>
        <v>21.573320413436694</v>
      </c>
      <c r="O601" s="7">
        <f t="shared" si="85"/>
        <v>17.340594315245482</v>
      </c>
      <c r="P601" s="7">
        <f t="shared" si="86"/>
        <v>27.530885012919903</v>
      </c>
      <c r="R601" s="7"/>
      <c r="S601" s="7"/>
      <c r="T601" s="7"/>
      <c r="U601" s="7"/>
      <c r="V601" s="7"/>
    </row>
    <row r="602" spans="1:22" x14ac:dyDescent="0.35">
      <c r="A602" s="5">
        <f t="shared" si="81"/>
        <v>43970</v>
      </c>
      <c r="B602" s="5"/>
      <c r="C602" s="7">
        <f>AVERAGE('HAVER - UK Gas'!H889:S889)</f>
        <v>31.350833333333338</v>
      </c>
      <c r="D602" s="7">
        <f t="shared" si="82"/>
        <v>31.879748062015505</v>
      </c>
      <c r="E602" s="5"/>
      <c r="F602" s="7">
        <f>AVERAGE('HAVER - UK Gas'!H889:M889)</f>
        <v>32.56333333333334</v>
      </c>
      <c r="H602" s="7">
        <f>AVERAGE('HAVER - UK Gas'!D889:I889)</f>
        <v>17.353333333333332</v>
      </c>
      <c r="I602" s="7">
        <f>AVERAGE('HAVER - UK Gas'!D889:F889)</f>
        <v>11.950000000000001</v>
      </c>
      <c r="J602" s="7">
        <f>AVERAGE('HAVER - UK Gas'!D889:O889)</f>
        <v>25.813333333333333</v>
      </c>
      <c r="L602" s="7">
        <f t="shared" si="83"/>
        <v>33.354056847545216</v>
      </c>
      <c r="N602" s="7">
        <f t="shared" si="84"/>
        <v>21.573320413436694</v>
      </c>
      <c r="O602" s="7">
        <f t="shared" si="85"/>
        <v>17.340594315245482</v>
      </c>
      <c r="P602" s="7">
        <f t="shared" si="86"/>
        <v>27.530885012919903</v>
      </c>
      <c r="R602" s="7"/>
      <c r="S602" s="7"/>
      <c r="T602" s="7"/>
      <c r="U602" s="7"/>
      <c r="V602" s="7"/>
    </row>
    <row r="603" spans="1:22" x14ac:dyDescent="0.35">
      <c r="A603" s="5">
        <f t="shared" si="81"/>
        <v>43971</v>
      </c>
      <c r="B603" s="5"/>
      <c r="C603" s="7">
        <f>AVERAGE('HAVER - UK Gas'!H890:S890)</f>
        <v>31.425833333333333</v>
      </c>
      <c r="D603" s="7">
        <f t="shared" si="82"/>
        <v>31.879748062015505</v>
      </c>
      <c r="E603" s="5"/>
      <c r="F603" s="7">
        <f>AVERAGE('HAVER - UK Gas'!H890:M890)</f>
        <v>32.493333333333332</v>
      </c>
      <c r="H603" s="7">
        <f>AVERAGE('HAVER - UK Gas'!D890:I890)</f>
        <v>16.978333333333335</v>
      </c>
      <c r="I603" s="7">
        <f>AVERAGE('HAVER - UK Gas'!D890:F890)</f>
        <v>11.5</v>
      </c>
      <c r="J603" s="7">
        <f>AVERAGE('HAVER - UK Gas'!D890:O890)</f>
        <v>25.656666666666666</v>
      </c>
      <c r="L603" s="7">
        <f t="shared" si="83"/>
        <v>33.354056847545216</v>
      </c>
      <c r="N603" s="7">
        <f t="shared" si="84"/>
        <v>21.573320413436694</v>
      </c>
      <c r="O603" s="7">
        <f t="shared" si="85"/>
        <v>17.340594315245482</v>
      </c>
      <c r="P603" s="7">
        <f t="shared" si="86"/>
        <v>27.530885012919903</v>
      </c>
      <c r="R603" s="7"/>
      <c r="S603" s="7"/>
      <c r="T603" s="7"/>
      <c r="U603" s="7"/>
      <c r="V603" s="7"/>
    </row>
    <row r="604" spans="1:22" x14ac:dyDescent="0.35">
      <c r="A604" s="5">
        <f t="shared" si="81"/>
        <v>43972</v>
      </c>
      <c r="B604" s="5"/>
      <c r="C604" s="7">
        <f>AVERAGE('HAVER - UK Gas'!H891:S891)</f>
        <v>30.617500000000003</v>
      </c>
      <c r="D604" s="7">
        <f t="shared" si="82"/>
        <v>31.879748062015505</v>
      </c>
      <c r="E604" s="5"/>
      <c r="F604" s="7">
        <f>AVERAGE('HAVER - UK Gas'!H891:M891)</f>
        <v>31.275000000000002</v>
      </c>
      <c r="H604" s="7">
        <f>AVERAGE('HAVER - UK Gas'!D891:I891)</f>
        <v>15.566666666666668</v>
      </c>
      <c r="I604" s="7">
        <f>AVERAGE('HAVER - UK Gas'!D891:F891)</f>
        <v>10.039999999999999</v>
      </c>
      <c r="J604" s="7">
        <f>AVERAGE('HAVER - UK Gas'!D891:O891)</f>
        <v>24.499166666666667</v>
      </c>
      <c r="L604" s="7">
        <f t="shared" si="83"/>
        <v>33.354056847545216</v>
      </c>
      <c r="N604" s="7">
        <f t="shared" si="84"/>
        <v>21.573320413436694</v>
      </c>
      <c r="O604" s="7">
        <f t="shared" si="85"/>
        <v>17.340594315245482</v>
      </c>
      <c r="P604" s="7">
        <f t="shared" si="86"/>
        <v>27.530885012919903</v>
      </c>
      <c r="R604" s="7"/>
      <c r="S604" s="7"/>
      <c r="T604" s="7"/>
      <c r="U604" s="7"/>
      <c r="V604" s="7"/>
    </row>
    <row r="605" spans="1:22" x14ac:dyDescent="0.35">
      <c r="A605" s="5">
        <f t="shared" si="81"/>
        <v>43973</v>
      </c>
      <c r="B605" s="5"/>
      <c r="C605" s="7">
        <f>AVERAGE('HAVER - UK Gas'!H892:S892)</f>
        <v>29.954166666666669</v>
      </c>
      <c r="D605" s="7">
        <f t="shared" si="82"/>
        <v>31.879748062015505</v>
      </c>
      <c r="E605" s="5"/>
      <c r="F605" s="7">
        <f>AVERAGE('HAVER - UK Gas'!H892:M892)</f>
        <v>30.701666666666668</v>
      </c>
      <c r="H605" s="7">
        <f>AVERAGE('HAVER - UK Gas'!D892:I892)</f>
        <v>15.531666666666666</v>
      </c>
      <c r="I605" s="7">
        <f>AVERAGE('HAVER - UK Gas'!D892:F892)</f>
        <v>10.346666666666666</v>
      </c>
      <c r="J605" s="7">
        <f>AVERAGE('HAVER - UK Gas'!D892:O892)</f>
        <v>24.181666666666668</v>
      </c>
      <c r="L605" s="7">
        <f t="shared" si="83"/>
        <v>33.354056847545216</v>
      </c>
      <c r="N605" s="7">
        <f t="shared" si="84"/>
        <v>21.573320413436694</v>
      </c>
      <c r="O605" s="7">
        <f t="shared" si="85"/>
        <v>17.340594315245482</v>
      </c>
      <c r="P605" s="7">
        <f t="shared" si="86"/>
        <v>27.530885012919903</v>
      </c>
      <c r="R605" s="7"/>
      <c r="S605" s="7"/>
      <c r="T605" s="7"/>
      <c r="U605" s="7"/>
      <c r="V605" s="7"/>
    </row>
    <row r="606" spans="1:22" x14ac:dyDescent="0.35">
      <c r="A606" s="5">
        <f t="shared" si="81"/>
        <v>43976</v>
      </c>
      <c r="B606" s="5"/>
      <c r="C606" s="7">
        <f>AVERAGE('HAVER - UK Gas'!H893:S893)</f>
        <v>29.954166666666669</v>
      </c>
      <c r="D606" s="7">
        <f t="shared" si="82"/>
        <v>31.879748062015505</v>
      </c>
      <c r="E606" s="5"/>
      <c r="F606" s="7">
        <f>AVERAGE('HAVER - UK Gas'!H893:M893)</f>
        <v>30.701666666666668</v>
      </c>
      <c r="H606" s="7">
        <f>AVERAGE('HAVER - UK Gas'!D893:I893)</f>
        <v>15.531666666666666</v>
      </c>
      <c r="I606" s="7">
        <f>AVERAGE('HAVER - UK Gas'!D893:F893)</f>
        <v>10.346666666666666</v>
      </c>
      <c r="J606" s="7">
        <f>AVERAGE('HAVER - UK Gas'!D893:O893)</f>
        <v>24.181666666666668</v>
      </c>
      <c r="L606" s="7">
        <f t="shared" si="83"/>
        <v>33.354056847545216</v>
      </c>
      <c r="N606" s="7">
        <f t="shared" si="84"/>
        <v>21.573320413436694</v>
      </c>
      <c r="O606" s="7">
        <f t="shared" si="85"/>
        <v>17.340594315245482</v>
      </c>
      <c r="P606" s="7">
        <f t="shared" si="86"/>
        <v>27.530885012919903</v>
      </c>
      <c r="R606" s="7"/>
      <c r="S606" s="7"/>
      <c r="T606" s="7"/>
      <c r="U606" s="7"/>
      <c r="V606" s="7"/>
    </row>
    <row r="607" spans="1:22" x14ac:dyDescent="0.35">
      <c r="A607" s="5">
        <f t="shared" si="81"/>
        <v>43977</v>
      </c>
      <c r="B607" s="5"/>
      <c r="C607" s="7">
        <f>AVERAGE('HAVER - UK Gas'!H894:S894)</f>
        <v>30.40499999999999</v>
      </c>
      <c r="D607" s="7">
        <f t="shared" si="82"/>
        <v>31.879748062015505</v>
      </c>
      <c r="E607" s="5"/>
      <c r="F607" s="7">
        <f>AVERAGE('HAVER - UK Gas'!H894:M894)</f>
        <v>31.293333333333333</v>
      </c>
      <c r="H607" s="7">
        <f>AVERAGE('HAVER - UK Gas'!D894:I894)</f>
        <v>15.920000000000002</v>
      </c>
      <c r="I607" s="7">
        <f>AVERAGE('HAVER - UK Gas'!D894:F894)</f>
        <v>10.583333333333334</v>
      </c>
      <c r="J607" s="7">
        <f>AVERAGE('HAVER - UK Gas'!D894:O894)</f>
        <v>24.605</v>
      </c>
      <c r="L607" s="7">
        <f t="shared" si="83"/>
        <v>33.354056847545216</v>
      </c>
      <c r="N607" s="7">
        <f t="shared" si="84"/>
        <v>21.573320413436694</v>
      </c>
      <c r="O607" s="7">
        <f t="shared" si="85"/>
        <v>17.340594315245482</v>
      </c>
      <c r="P607" s="7">
        <f t="shared" si="86"/>
        <v>27.530885012919903</v>
      </c>
      <c r="R607" s="7"/>
      <c r="S607" s="7"/>
      <c r="T607" s="7"/>
      <c r="U607" s="7"/>
      <c r="V607" s="7"/>
    </row>
    <row r="608" spans="1:22" x14ac:dyDescent="0.35">
      <c r="A608" s="5">
        <f t="shared" si="81"/>
        <v>43978</v>
      </c>
      <c r="B608" s="5"/>
      <c r="C608" s="7">
        <f>AVERAGE('HAVER - UK Gas'!H895:S895)</f>
        <v>30.01</v>
      </c>
      <c r="D608" s="7">
        <f t="shared" si="82"/>
        <v>31.879748062015505</v>
      </c>
      <c r="E608" s="5"/>
      <c r="F608" s="7">
        <f>AVERAGE('HAVER - UK Gas'!H895:M895)</f>
        <v>30.831666666666667</v>
      </c>
      <c r="H608" s="7">
        <f>AVERAGE('HAVER - UK Gas'!D895:I895)</f>
        <v>15.201666666666668</v>
      </c>
      <c r="I608" s="7">
        <f>AVERAGE('HAVER - UK Gas'!D895:F895)</f>
        <v>9.7466666666666679</v>
      </c>
      <c r="J608" s="7">
        <f>AVERAGE('HAVER - UK Gas'!D895:O895)</f>
        <v>24.035833333333333</v>
      </c>
      <c r="L608" s="7">
        <f t="shared" si="83"/>
        <v>33.354056847545216</v>
      </c>
      <c r="N608" s="7">
        <f t="shared" si="84"/>
        <v>21.573320413436694</v>
      </c>
      <c r="O608" s="7">
        <f t="shared" si="85"/>
        <v>17.340594315245482</v>
      </c>
      <c r="P608" s="7">
        <f t="shared" si="86"/>
        <v>27.530885012919903</v>
      </c>
      <c r="R608" s="7"/>
      <c r="S608" s="7"/>
      <c r="T608" s="7"/>
      <c r="U608" s="7"/>
      <c r="V608" s="7"/>
    </row>
    <row r="609" spans="1:22" x14ac:dyDescent="0.35">
      <c r="A609" s="5">
        <f t="shared" si="81"/>
        <v>43979</v>
      </c>
      <c r="B609" s="5"/>
      <c r="C609" s="7">
        <f>AVERAGE('HAVER - UK Gas'!H896:S896)</f>
        <v>29.533333333333331</v>
      </c>
      <c r="D609" s="7">
        <f t="shared" si="82"/>
        <v>31.879748062015505</v>
      </c>
      <c r="E609" s="5"/>
      <c r="F609" s="7">
        <f>AVERAGE('HAVER - UK Gas'!H896:M896)</f>
        <v>30.525000000000002</v>
      </c>
      <c r="H609" s="7">
        <f>AVERAGE('HAVER - UK Gas'!D896:I896)</f>
        <v>14.824999999999998</v>
      </c>
      <c r="I609" s="7">
        <f>AVERAGE('HAVER - UK Gas'!D896:F896)</f>
        <v>9.2666666666666657</v>
      </c>
      <c r="J609" s="7">
        <f>AVERAGE('HAVER - UK Gas'!D896:O896)</f>
        <v>23.645</v>
      </c>
      <c r="L609" s="7">
        <f t="shared" si="83"/>
        <v>33.354056847545216</v>
      </c>
      <c r="N609" s="7">
        <f t="shared" si="84"/>
        <v>21.573320413436694</v>
      </c>
      <c r="O609" s="7">
        <f t="shared" si="85"/>
        <v>17.340594315245482</v>
      </c>
      <c r="P609" s="7">
        <f t="shared" si="86"/>
        <v>27.530885012919903</v>
      </c>
      <c r="R609" s="7"/>
      <c r="S609" s="7"/>
      <c r="T609" s="7"/>
      <c r="U609" s="7"/>
      <c r="V609" s="7"/>
    </row>
    <row r="610" spans="1:22" x14ac:dyDescent="0.35">
      <c r="A610" s="5">
        <f t="shared" si="81"/>
        <v>43980</v>
      </c>
      <c r="B610" s="5"/>
      <c r="C610" s="7">
        <f>AVERAGE('HAVER - UK Gas'!H897:S897)</f>
        <v>30.952500000000001</v>
      </c>
      <c r="D610" s="7">
        <f t="shared" si="82"/>
        <v>31.879748062015505</v>
      </c>
      <c r="E610" s="5"/>
      <c r="F610" s="7">
        <f>AVERAGE('HAVER - UK Gas'!H897:M897)</f>
        <v>32.684999999999995</v>
      </c>
      <c r="H610" s="7">
        <f>AVERAGE('HAVER - UK Gas'!D897:I897)</f>
        <v>19.361666666666668</v>
      </c>
      <c r="I610" s="7">
        <f>AVERAGE('HAVER - UK Gas'!D897:F897)</f>
        <v>11.853333333333333</v>
      </c>
      <c r="J610" s="7">
        <f>AVERAGE('HAVER - UK Gas'!D897:O897)</f>
        <v>25.526666666666667</v>
      </c>
      <c r="L610" s="7">
        <f t="shared" si="83"/>
        <v>33.354056847545216</v>
      </c>
      <c r="N610" s="7">
        <f t="shared" si="84"/>
        <v>21.573320413436694</v>
      </c>
      <c r="O610" s="7">
        <f t="shared" si="85"/>
        <v>17.340594315245482</v>
      </c>
      <c r="P610" s="7">
        <f t="shared" si="86"/>
        <v>27.530885012919903</v>
      </c>
      <c r="R610" s="7"/>
      <c r="S610" s="7"/>
      <c r="T610" s="7"/>
      <c r="U610" s="7"/>
      <c r="V610" s="7"/>
    </row>
    <row r="611" spans="1:22" x14ac:dyDescent="0.35">
      <c r="A611" s="5">
        <f t="shared" si="81"/>
        <v>43983</v>
      </c>
      <c r="B611" s="5"/>
      <c r="C611" s="7">
        <f>AVERAGE('HAVER - UK Gas'!G898:R898)</f>
        <v>29.070833333333329</v>
      </c>
      <c r="D611" s="7">
        <f t="shared" si="82"/>
        <v>31.879748062015505</v>
      </c>
      <c r="E611" s="5"/>
      <c r="F611" s="7">
        <f>AVERAGE('HAVER - UK Gas'!G898:L898)</f>
        <v>30.088333333333328</v>
      </c>
      <c r="H611" s="7">
        <f>AVERAGE('HAVER - UK Gas'!D898:I898)</f>
        <v>18.565000000000001</v>
      </c>
      <c r="I611" s="7">
        <f>AVERAGE('HAVER - UK Gas'!D898:F898)</f>
        <v>11.01</v>
      </c>
      <c r="J611" s="7">
        <f>AVERAGE('HAVER - UK Gas'!D898:O898)</f>
        <v>24.838333333333335</v>
      </c>
      <c r="L611" s="7">
        <f t="shared" si="83"/>
        <v>33.354056847545216</v>
      </c>
      <c r="N611" s="7">
        <f t="shared" si="84"/>
        <v>21.573320413436694</v>
      </c>
      <c r="O611" s="7">
        <f t="shared" si="85"/>
        <v>17.340594315245482</v>
      </c>
      <c r="P611" s="7">
        <f t="shared" si="86"/>
        <v>27.530885012919903</v>
      </c>
      <c r="R611" s="7"/>
      <c r="S611" s="7"/>
      <c r="T611" s="7"/>
      <c r="U611" s="7"/>
      <c r="V611" s="7"/>
    </row>
    <row r="612" spans="1:22" x14ac:dyDescent="0.35">
      <c r="A612" s="5">
        <f t="shared" si="81"/>
        <v>43984</v>
      </c>
      <c r="B612" s="5"/>
      <c r="C612" s="7">
        <f>AVERAGE('HAVER - UK Gas'!G899:R899)</f>
        <v>29.662500000000005</v>
      </c>
      <c r="D612" s="7">
        <f t="shared" si="82"/>
        <v>31.879748062015505</v>
      </c>
      <c r="E612" s="5"/>
      <c r="F612" s="7">
        <f>AVERAGE('HAVER - UK Gas'!G899:L899)</f>
        <v>30.751666666666669</v>
      </c>
      <c r="H612" s="7">
        <f>AVERAGE('HAVER - UK Gas'!D899:I899)</f>
        <v>19.971666666666668</v>
      </c>
      <c r="I612" s="7">
        <f>AVERAGE('HAVER - UK Gas'!D899:F899)</f>
        <v>12.876666666666667</v>
      </c>
      <c r="J612" s="7">
        <f>AVERAGE('HAVER - UK Gas'!D899:O899)</f>
        <v>25.765000000000001</v>
      </c>
      <c r="L612" s="7">
        <f t="shared" si="83"/>
        <v>33.354056847545216</v>
      </c>
      <c r="N612" s="7">
        <f t="shared" si="84"/>
        <v>21.573320413436694</v>
      </c>
      <c r="O612" s="7">
        <f t="shared" si="85"/>
        <v>17.340594315245482</v>
      </c>
      <c r="P612" s="7">
        <f t="shared" si="86"/>
        <v>27.530885012919903</v>
      </c>
      <c r="R612" s="7"/>
      <c r="S612" s="7"/>
      <c r="T612" s="7"/>
      <c r="U612" s="7"/>
      <c r="V612" s="7"/>
    </row>
    <row r="613" spans="1:22" x14ac:dyDescent="0.35">
      <c r="A613" s="5">
        <f t="shared" si="81"/>
        <v>43985</v>
      </c>
      <c r="B613" s="5"/>
      <c r="C613" s="7">
        <f>AVERAGE('HAVER - UK Gas'!G900:R900)</f>
        <v>29.830833333333331</v>
      </c>
      <c r="D613" s="7">
        <f t="shared" si="82"/>
        <v>31.879748062015505</v>
      </c>
      <c r="E613" s="5"/>
      <c r="F613" s="7">
        <f>AVERAGE('HAVER - UK Gas'!G900:L900)</f>
        <v>30.901666666666671</v>
      </c>
      <c r="H613" s="7">
        <f>AVERAGE('HAVER - UK Gas'!D900:I900)</f>
        <v>20.753333333333334</v>
      </c>
      <c r="I613" s="7">
        <f>AVERAGE('HAVER - UK Gas'!D900:F900)</f>
        <v>14.06</v>
      </c>
      <c r="J613" s="7">
        <f>AVERAGE('HAVER - UK Gas'!D900:O900)</f>
        <v>26.191666666666666</v>
      </c>
      <c r="L613" s="7">
        <f t="shared" si="83"/>
        <v>33.354056847545216</v>
      </c>
      <c r="N613" s="7">
        <f t="shared" si="84"/>
        <v>21.573320413436694</v>
      </c>
      <c r="O613" s="7">
        <f t="shared" si="85"/>
        <v>17.340594315245482</v>
      </c>
      <c r="P613" s="7">
        <f t="shared" si="86"/>
        <v>27.530885012919903</v>
      </c>
      <c r="R613" s="7"/>
      <c r="S613" s="7"/>
      <c r="T613" s="7"/>
      <c r="U613" s="7"/>
      <c r="V613" s="7"/>
    </row>
    <row r="614" spans="1:22" x14ac:dyDescent="0.35">
      <c r="A614" s="5">
        <f t="shared" si="81"/>
        <v>43986</v>
      </c>
      <c r="B614" s="5"/>
      <c r="C614" s="7">
        <f>AVERAGE('HAVER - UK Gas'!G901:R901)</f>
        <v>30.2925</v>
      </c>
      <c r="D614" s="7">
        <f t="shared" si="82"/>
        <v>31.879748062015505</v>
      </c>
      <c r="E614" s="5"/>
      <c r="F614" s="7">
        <f>AVERAGE('HAVER - UK Gas'!G901:L901)</f>
        <v>31.331666666666667</v>
      </c>
      <c r="H614" s="7">
        <f>AVERAGE('HAVER - UK Gas'!D901:I901)</f>
        <v>21.231666666666666</v>
      </c>
      <c r="I614" s="7">
        <f>AVERAGE('HAVER - UK Gas'!D901:F901)</f>
        <v>14.576666666666668</v>
      </c>
      <c r="J614" s="7">
        <f>AVERAGE('HAVER - UK Gas'!D901:O901)</f>
        <v>26.662499999999998</v>
      </c>
      <c r="L614" s="7">
        <f t="shared" si="83"/>
        <v>33.354056847545216</v>
      </c>
      <c r="N614" s="7">
        <f t="shared" si="84"/>
        <v>21.573320413436694</v>
      </c>
      <c r="O614" s="7">
        <f t="shared" si="85"/>
        <v>17.340594315245482</v>
      </c>
      <c r="P614" s="7">
        <f t="shared" si="86"/>
        <v>27.530885012919903</v>
      </c>
      <c r="R614" s="7"/>
      <c r="S614" s="7"/>
      <c r="T614" s="7"/>
      <c r="U614" s="7"/>
      <c r="V614" s="7"/>
    </row>
    <row r="615" spans="1:22" x14ac:dyDescent="0.35">
      <c r="A615" s="5">
        <f t="shared" si="81"/>
        <v>43987</v>
      </c>
      <c r="B615" s="5"/>
      <c r="C615" s="7">
        <f>AVERAGE('HAVER - UK Gas'!G902:R902)</f>
        <v>31.019166666666667</v>
      </c>
      <c r="D615" s="7">
        <f t="shared" si="82"/>
        <v>31.879748062015505</v>
      </c>
      <c r="E615" s="5"/>
      <c r="F615" s="7">
        <f>AVERAGE('HAVER - UK Gas'!G902:L902)</f>
        <v>32.173333333333332</v>
      </c>
      <c r="H615" s="7">
        <f>AVERAGE('HAVER - UK Gas'!D902:I902)</f>
        <v>22.146666666666665</v>
      </c>
      <c r="I615" s="7">
        <f>AVERAGE('HAVER - UK Gas'!D902:F902)</f>
        <v>15.590000000000002</v>
      </c>
      <c r="J615" s="7">
        <f>AVERAGE('HAVER - UK Gas'!D902:O902)</f>
        <v>27.524999999999995</v>
      </c>
      <c r="L615" s="7">
        <f t="shared" si="83"/>
        <v>33.354056847545216</v>
      </c>
      <c r="N615" s="7">
        <f t="shared" si="84"/>
        <v>21.573320413436694</v>
      </c>
      <c r="O615" s="7">
        <f t="shared" si="85"/>
        <v>17.340594315245482</v>
      </c>
      <c r="P615" s="7">
        <f t="shared" si="86"/>
        <v>27.530885012919903</v>
      </c>
      <c r="R615" s="7"/>
      <c r="S615" s="7"/>
      <c r="T615" s="7"/>
      <c r="U615" s="7"/>
      <c r="V615" s="7"/>
    </row>
    <row r="616" spans="1:22" x14ac:dyDescent="0.35">
      <c r="A616" s="5">
        <f t="shared" si="81"/>
        <v>43990</v>
      </c>
      <c r="B616" s="5"/>
      <c r="C616" s="7">
        <f>AVERAGE('HAVER - UK Gas'!G903:R903)</f>
        <v>30.394999999999996</v>
      </c>
      <c r="D616" s="7">
        <f t="shared" si="82"/>
        <v>31.879748062015505</v>
      </c>
      <c r="E616" s="5"/>
      <c r="F616" s="7">
        <f>AVERAGE('HAVER - UK Gas'!G903:L903)</f>
        <v>31.429999999999996</v>
      </c>
      <c r="H616" s="7">
        <f>AVERAGE('HAVER - UK Gas'!D903:I903)</f>
        <v>21.316666666666666</v>
      </c>
      <c r="I616" s="7">
        <f>AVERAGE('HAVER - UK Gas'!D903:F903)</f>
        <v>14.660000000000002</v>
      </c>
      <c r="J616" s="7">
        <f>AVERAGE('HAVER - UK Gas'!D903:O903)</f>
        <v>26.779166666666669</v>
      </c>
      <c r="L616" s="7">
        <f t="shared" si="83"/>
        <v>33.354056847545216</v>
      </c>
      <c r="N616" s="7">
        <f t="shared" si="84"/>
        <v>21.573320413436694</v>
      </c>
      <c r="O616" s="7">
        <f t="shared" si="85"/>
        <v>17.340594315245482</v>
      </c>
      <c r="P616" s="7">
        <f t="shared" si="86"/>
        <v>27.530885012919903</v>
      </c>
      <c r="R616" s="7"/>
      <c r="S616" s="7"/>
      <c r="T616" s="7"/>
      <c r="U616" s="7"/>
      <c r="V616" s="7"/>
    </row>
    <row r="617" spans="1:22" x14ac:dyDescent="0.35">
      <c r="A617" s="5">
        <f t="shared" si="81"/>
        <v>43991</v>
      </c>
      <c r="B617" s="5"/>
      <c r="C617" s="7">
        <f>AVERAGE('HAVER - UK Gas'!G904:R904)</f>
        <v>29.8325</v>
      </c>
      <c r="D617" s="7">
        <f t="shared" si="82"/>
        <v>31.879748062015505</v>
      </c>
      <c r="E617" s="5"/>
      <c r="F617" s="7">
        <f>AVERAGE('HAVER - UK Gas'!G904:L904)</f>
        <v>30.855</v>
      </c>
      <c r="H617" s="7">
        <f>AVERAGE('HAVER - UK Gas'!D904:I904)</f>
        <v>20.446666666666669</v>
      </c>
      <c r="I617" s="7">
        <f>AVERAGE('HAVER - UK Gas'!D904:F904)</f>
        <v>13.579999999999998</v>
      </c>
      <c r="J617" s="7">
        <f>AVERAGE('HAVER - UK Gas'!D904:O904)</f>
        <v>26.095833333333331</v>
      </c>
      <c r="L617" s="7">
        <f t="shared" si="83"/>
        <v>33.354056847545216</v>
      </c>
      <c r="N617" s="7">
        <f t="shared" si="84"/>
        <v>21.573320413436694</v>
      </c>
      <c r="O617" s="7">
        <f t="shared" si="85"/>
        <v>17.340594315245482</v>
      </c>
      <c r="P617" s="7">
        <f t="shared" si="86"/>
        <v>27.530885012919903</v>
      </c>
      <c r="R617" s="7"/>
      <c r="S617" s="7"/>
      <c r="T617" s="7"/>
      <c r="U617" s="7"/>
      <c r="V617" s="7"/>
    </row>
    <row r="618" spans="1:22" x14ac:dyDescent="0.35">
      <c r="A618" s="5">
        <f t="shared" si="81"/>
        <v>43992</v>
      </c>
      <c r="B618" s="5"/>
      <c r="C618" s="7">
        <f>AVERAGE('HAVER - UK Gas'!G905:R905)</f>
        <v>30.055000000000003</v>
      </c>
      <c r="D618" s="7">
        <f t="shared" si="82"/>
        <v>31.879748062015505</v>
      </c>
      <c r="E618" s="5"/>
      <c r="F618" s="7">
        <f>AVERAGE('HAVER - UK Gas'!G905:L905)</f>
        <v>31.01166666666667</v>
      </c>
      <c r="H618" s="7">
        <f>AVERAGE('HAVER - UK Gas'!D905:I905)</f>
        <v>20.526666666666667</v>
      </c>
      <c r="I618" s="7">
        <f>AVERAGE('HAVER - UK Gas'!D905:F905)</f>
        <v>13.606666666666667</v>
      </c>
      <c r="J618" s="7">
        <f>AVERAGE('HAVER - UK Gas'!D905:O905)</f>
        <v>26.237500000000001</v>
      </c>
      <c r="L618" s="7">
        <f t="shared" si="83"/>
        <v>33.354056847545216</v>
      </c>
      <c r="N618" s="7">
        <f t="shared" si="84"/>
        <v>21.573320413436694</v>
      </c>
      <c r="O618" s="7">
        <f t="shared" si="85"/>
        <v>17.340594315245482</v>
      </c>
      <c r="P618" s="7">
        <f t="shared" si="86"/>
        <v>27.530885012919903</v>
      </c>
      <c r="R618" s="7"/>
      <c r="S618" s="7"/>
      <c r="T618" s="7"/>
      <c r="U618" s="7"/>
      <c r="V618" s="7"/>
    </row>
    <row r="619" spans="1:22" x14ac:dyDescent="0.35">
      <c r="A619" s="5">
        <f t="shared" si="81"/>
        <v>43993</v>
      </c>
      <c r="B619" s="5"/>
      <c r="C619" s="7">
        <f>AVERAGE('HAVER - UK Gas'!G906:R906)</f>
        <v>29.953333333333333</v>
      </c>
      <c r="D619" s="7">
        <f t="shared" si="82"/>
        <v>31.879748062015505</v>
      </c>
      <c r="E619" s="5"/>
      <c r="F619" s="7">
        <f>AVERAGE('HAVER - UK Gas'!G906:L906)</f>
        <v>31.026666666666667</v>
      </c>
      <c r="H619" s="7">
        <f>AVERAGE('HAVER - UK Gas'!D906:I906)</f>
        <v>20.886666666666667</v>
      </c>
      <c r="I619" s="7">
        <f>AVERAGE('HAVER - UK Gas'!D906:F906)</f>
        <v>14.21</v>
      </c>
      <c r="J619" s="7">
        <f>AVERAGE('HAVER - UK Gas'!D906:O906)</f>
        <v>26.344166666666666</v>
      </c>
      <c r="L619" s="7">
        <f t="shared" si="83"/>
        <v>33.354056847545216</v>
      </c>
      <c r="N619" s="7">
        <f t="shared" si="84"/>
        <v>21.573320413436694</v>
      </c>
      <c r="O619" s="7">
        <f t="shared" si="85"/>
        <v>17.340594315245482</v>
      </c>
      <c r="P619" s="7">
        <f t="shared" si="86"/>
        <v>27.530885012919903</v>
      </c>
      <c r="R619" s="7"/>
      <c r="S619" s="7"/>
      <c r="T619" s="7"/>
      <c r="U619" s="7"/>
      <c r="V619" s="7"/>
    </row>
    <row r="620" spans="1:22" x14ac:dyDescent="0.35">
      <c r="A620" s="5">
        <f t="shared" si="81"/>
        <v>43994</v>
      </c>
      <c r="B620" s="5"/>
      <c r="C620" s="7">
        <f>AVERAGE('HAVER - UK Gas'!G907:R907)</f>
        <v>29.867499999999996</v>
      </c>
      <c r="D620" s="7">
        <f t="shared" si="82"/>
        <v>31.879748062015505</v>
      </c>
      <c r="E620" s="5"/>
      <c r="F620" s="7">
        <f>AVERAGE('HAVER - UK Gas'!G907:L907)</f>
        <v>30.925000000000001</v>
      </c>
      <c r="H620" s="7">
        <f>AVERAGE('HAVER - UK Gas'!D907:I907)</f>
        <v>21.388333333333332</v>
      </c>
      <c r="I620" s="7">
        <f>AVERAGE('HAVER - UK Gas'!D907:F907)</f>
        <v>15.186666666666667</v>
      </c>
      <c r="J620" s="7">
        <f>AVERAGE('HAVER - UK Gas'!D907:O907)</f>
        <v>26.517499999999995</v>
      </c>
      <c r="L620" s="7">
        <f t="shared" si="83"/>
        <v>33.354056847545216</v>
      </c>
      <c r="N620" s="7">
        <f t="shared" si="84"/>
        <v>21.573320413436694</v>
      </c>
      <c r="O620" s="7">
        <f t="shared" si="85"/>
        <v>17.340594315245482</v>
      </c>
      <c r="P620" s="7">
        <f t="shared" si="86"/>
        <v>27.530885012919903</v>
      </c>
      <c r="R620" s="7"/>
      <c r="S620" s="7"/>
      <c r="T620" s="7"/>
      <c r="U620" s="7"/>
      <c r="V620" s="7"/>
    </row>
    <row r="621" spans="1:22" x14ac:dyDescent="0.35">
      <c r="A621" s="5">
        <f t="shared" si="81"/>
        <v>43997</v>
      </c>
      <c r="B621" s="5"/>
      <c r="C621" s="7">
        <f>AVERAGE('HAVER - UK Gas'!G908:R908)</f>
        <v>29.584166666666665</v>
      </c>
      <c r="D621" s="7">
        <f t="shared" si="82"/>
        <v>31.879748062015505</v>
      </c>
      <c r="E621" s="5"/>
      <c r="F621" s="7">
        <f>AVERAGE('HAVER - UK Gas'!G908:L908)</f>
        <v>30.701666666666668</v>
      </c>
      <c r="H621" s="7">
        <f>AVERAGE('HAVER - UK Gas'!D908:I908)</f>
        <v>21.448333333333334</v>
      </c>
      <c r="I621" s="7">
        <f>AVERAGE('HAVER - UK Gas'!D908:F908)</f>
        <v>15.496666666666664</v>
      </c>
      <c r="J621" s="7">
        <f>AVERAGE('HAVER - UK Gas'!D908:O908)</f>
        <v>26.39916666666667</v>
      </c>
      <c r="L621" s="7">
        <f t="shared" si="83"/>
        <v>33.354056847545216</v>
      </c>
      <c r="N621" s="7">
        <f t="shared" si="84"/>
        <v>21.573320413436694</v>
      </c>
      <c r="O621" s="7">
        <f t="shared" si="85"/>
        <v>17.340594315245482</v>
      </c>
      <c r="P621" s="7">
        <f t="shared" si="86"/>
        <v>27.530885012919903</v>
      </c>
      <c r="R621" s="7"/>
      <c r="S621" s="7"/>
      <c r="T621" s="7"/>
      <c r="U621" s="7"/>
      <c r="V621" s="7"/>
    </row>
    <row r="622" spans="1:22" x14ac:dyDescent="0.35">
      <c r="A622" s="5">
        <f t="shared" si="81"/>
        <v>43998</v>
      </c>
      <c r="B622" s="5"/>
      <c r="C622" s="7">
        <f>AVERAGE('HAVER - UK Gas'!G909:R909)</f>
        <v>29.795000000000002</v>
      </c>
      <c r="D622" s="7">
        <f t="shared" ref="D622:D653" si="87">AVERAGE(C$526:C$574,C$576:C$655)</f>
        <v>31.879748062015505</v>
      </c>
      <c r="E622" s="5"/>
      <c r="F622" s="7">
        <f>AVERAGE('HAVER - UK Gas'!G909:L909)</f>
        <v>30.861666666666668</v>
      </c>
      <c r="H622" s="7">
        <f>AVERAGE('HAVER - UK Gas'!D909:I909)</f>
        <v>20.933333333333334</v>
      </c>
      <c r="I622" s="7">
        <f>AVERAGE('HAVER - UK Gas'!D909:F909)</f>
        <v>14.449999999999998</v>
      </c>
      <c r="J622" s="7">
        <f>AVERAGE('HAVER - UK Gas'!D909:O909)</f>
        <v>26.284166666666668</v>
      </c>
      <c r="L622" s="7">
        <f t="shared" si="83"/>
        <v>33.354056847545216</v>
      </c>
      <c r="N622" s="7">
        <f t="shared" si="84"/>
        <v>21.573320413436694</v>
      </c>
      <c r="O622" s="7">
        <f t="shared" si="85"/>
        <v>17.340594315245482</v>
      </c>
      <c r="P622" s="7">
        <f t="shared" si="86"/>
        <v>27.530885012919903</v>
      </c>
      <c r="R622" s="7"/>
      <c r="S622" s="7"/>
      <c r="T622" s="7"/>
      <c r="U622" s="7"/>
      <c r="V622" s="7"/>
    </row>
    <row r="623" spans="1:22" x14ac:dyDescent="0.35">
      <c r="A623" s="5">
        <f t="shared" si="81"/>
        <v>43999</v>
      </c>
      <c r="B623" s="5"/>
      <c r="C623" s="7">
        <f>AVERAGE('HAVER - UK Gas'!G910:R910)</f>
        <v>29.974166666666665</v>
      </c>
      <c r="D623" s="7">
        <f t="shared" si="87"/>
        <v>31.879748062015505</v>
      </c>
      <c r="E623" s="5"/>
      <c r="F623" s="7">
        <f>AVERAGE('HAVER - UK Gas'!G910:L910)</f>
        <v>31.094999999999999</v>
      </c>
      <c r="H623" s="7">
        <f>AVERAGE('HAVER - UK Gas'!D910:I910)</f>
        <v>21.085000000000001</v>
      </c>
      <c r="I623" s="7">
        <f>AVERAGE('HAVER - UK Gas'!D910:F910)</f>
        <v>14.546666666666667</v>
      </c>
      <c r="J623" s="7">
        <f>AVERAGE('HAVER - UK Gas'!D910:O910)</f>
        <v>26.429166666666664</v>
      </c>
      <c r="L623" s="7">
        <f t="shared" si="83"/>
        <v>33.354056847545216</v>
      </c>
      <c r="N623" s="7">
        <f t="shared" si="84"/>
        <v>21.573320413436694</v>
      </c>
      <c r="O623" s="7">
        <f t="shared" si="85"/>
        <v>17.340594315245482</v>
      </c>
      <c r="P623" s="7">
        <f t="shared" si="86"/>
        <v>27.530885012919903</v>
      </c>
      <c r="R623" s="7"/>
      <c r="S623" s="7"/>
      <c r="T623" s="7"/>
      <c r="U623" s="7"/>
      <c r="V623" s="7"/>
    </row>
    <row r="624" spans="1:22" x14ac:dyDescent="0.35">
      <c r="A624" s="5">
        <f t="shared" si="81"/>
        <v>44000</v>
      </c>
      <c r="B624" s="5"/>
      <c r="C624" s="7">
        <f>AVERAGE('HAVER - UK Gas'!G911:R911)</f>
        <v>31.000833333333329</v>
      </c>
      <c r="D624" s="7">
        <f t="shared" si="87"/>
        <v>31.879748062015505</v>
      </c>
      <c r="E624" s="5"/>
      <c r="F624" s="7">
        <f>AVERAGE('HAVER - UK Gas'!G911:L911)</f>
        <v>32.115000000000002</v>
      </c>
      <c r="H624" s="7">
        <f>AVERAGE('HAVER - UK Gas'!D911:I911)</f>
        <v>21.875</v>
      </c>
      <c r="I624" s="7">
        <f>AVERAGE('HAVER - UK Gas'!D911:F911)</f>
        <v>15.236666666666666</v>
      </c>
      <c r="J624" s="7">
        <f>AVERAGE('HAVER - UK Gas'!D911:O911)</f>
        <v>27.375000000000004</v>
      </c>
      <c r="L624" s="7">
        <f t="shared" si="83"/>
        <v>33.354056847545216</v>
      </c>
      <c r="N624" s="7">
        <f t="shared" si="84"/>
        <v>21.573320413436694</v>
      </c>
      <c r="O624" s="7">
        <f t="shared" si="85"/>
        <v>17.340594315245482</v>
      </c>
      <c r="P624" s="7">
        <f t="shared" si="86"/>
        <v>27.530885012919903</v>
      </c>
      <c r="R624" s="7"/>
      <c r="S624" s="7"/>
      <c r="T624" s="7"/>
      <c r="U624" s="7"/>
      <c r="V624" s="7"/>
    </row>
    <row r="625" spans="1:22" x14ac:dyDescent="0.35">
      <c r="A625" s="5">
        <f t="shared" si="81"/>
        <v>44001</v>
      </c>
      <c r="B625" s="5"/>
      <c r="C625" s="7">
        <f>AVERAGE('HAVER - UK Gas'!G912:R912)</f>
        <v>31.707500000000007</v>
      </c>
      <c r="D625" s="7">
        <f t="shared" si="87"/>
        <v>31.879748062015505</v>
      </c>
      <c r="E625" s="5"/>
      <c r="F625" s="7">
        <f>AVERAGE('HAVER - UK Gas'!G912:L912)</f>
        <v>32.905000000000001</v>
      </c>
      <c r="H625" s="7">
        <f>AVERAGE('HAVER - UK Gas'!D912:I912)</f>
        <v>22.488333333333333</v>
      </c>
      <c r="I625" s="7">
        <f>AVERAGE('HAVER - UK Gas'!D912:F912)</f>
        <v>15.673333333333332</v>
      </c>
      <c r="J625" s="7">
        <f>AVERAGE('HAVER - UK Gas'!D912:O912)</f>
        <v>28.055833333333336</v>
      </c>
      <c r="L625" s="7">
        <f t="shared" si="83"/>
        <v>33.354056847545216</v>
      </c>
      <c r="N625" s="7">
        <f t="shared" si="84"/>
        <v>21.573320413436694</v>
      </c>
      <c r="O625" s="7">
        <f t="shared" si="85"/>
        <v>17.340594315245482</v>
      </c>
      <c r="P625" s="7">
        <f t="shared" si="86"/>
        <v>27.530885012919903</v>
      </c>
      <c r="R625" s="7"/>
      <c r="S625" s="7"/>
      <c r="T625" s="7"/>
      <c r="U625" s="7"/>
      <c r="V625" s="7"/>
    </row>
    <row r="626" spans="1:22" x14ac:dyDescent="0.35">
      <c r="A626" s="5">
        <f t="shared" si="81"/>
        <v>44004</v>
      </c>
      <c r="B626" s="5"/>
      <c r="C626" s="7">
        <f>AVERAGE('HAVER - UK Gas'!G913:R913)</f>
        <v>31.311666666666667</v>
      </c>
      <c r="D626" s="7">
        <f t="shared" si="87"/>
        <v>31.879748062015505</v>
      </c>
      <c r="E626" s="5"/>
      <c r="F626" s="7">
        <f>AVERAGE('HAVER - UK Gas'!G913:L913)</f>
        <v>32.659999999999997</v>
      </c>
      <c r="H626" s="7">
        <f>AVERAGE('HAVER - UK Gas'!D913:I913)</f>
        <v>22.063333333333333</v>
      </c>
      <c r="I626" s="7">
        <f>AVERAGE('HAVER - UK Gas'!D913:F913)</f>
        <v>15.040000000000001</v>
      </c>
      <c r="J626" s="7">
        <f>AVERAGE('HAVER - UK Gas'!D913:O913)</f>
        <v>27.639166666666668</v>
      </c>
      <c r="L626" s="7">
        <f t="shared" si="83"/>
        <v>33.354056847545216</v>
      </c>
      <c r="N626" s="7">
        <f t="shared" si="84"/>
        <v>21.573320413436694</v>
      </c>
      <c r="O626" s="7">
        <f t="shared" si="85"/>
        <v>17.340594315245482</v>
      </c>
      <c r="P626" s="7">
        <f t="shared" si="86"/>
        <v>27.530885012919903</v>
      </c>
      <c r="R626" s="7"/>
      <c r="S626" s="7"/>
      <c r="T626" s="7"/>
      <c r="U626" s="7"/>
      <c r="V626" s="7"/>
    </row>
    <row r="627" spans="1:22" x14ac:dyDescent="0.35">
      <c r="A627" s="5">
        <f t="shared" ref="A627:A690" si="88">+A622+7</f>
        <v>44005</v>
      </c>
      <c r="B627" s="5"/>
      <c r="C627" s="7">
        <f>AVERAGE('HAVER - UK Gas'!G914:R914)</f>
        <v>31.94083333333333</v>
      </c>
      <c r="D627" s="7">
        <f t="shared" si="87"/>
        <v>31.879748062015505</v>
      </c>
      <c r="E627" s="5"/>
      <c r="F627" s="7">
        <f>AVERAGE('HAVER - UK Gas'!G914:L914)</f>
        <v>33.358333333333327</v>
      </c>
      <c r="H627" s="7">
        <f>AVERAGE('HAVER - UK Gas'!D914:I914)</f>
        <v>22.911666666666665</v>
      </c>
      <c r="I627" s="7">
        <f>AVERAGE('HAVER - UK Gas'!D914:F914)</f>
        <v>16.066666666666666</v>
      </c>
      <c r="J627" s="7">
        <f>AVERAGE('HAVER - UK Gas'!D914:O914)</f>
        <v>28.397499999999994</v>
      </c>
      <c r="L627" s="7">
        <f t="shared" si="83"/>
        <v>33.354056847545216</v>
      </c>
      <c r="N627" s="7">
        <f t="shared" si="84"/>
        <v>21.573320413436694</v>
      </c>
      <c r="O627" s="7">
        <f t="shared" si="85"/>
        <v>17.340594315245482</v>
      </c>
      <c r="P627" s="7">
        <f t="shared" si="86"/>
        <v>27.530885012919903</v>
      </c>
      <c r="R627" s="7"/>
      <c r="S627" s="7"/>
      <c r="T627" s="7"/>
      <c r="U627" s="7"/>
      <c r="V627" s="7"/>
    </row>
    <row r="628" spans="1:22" x14ac:dyDescent="0.35">
      <c r="A628" s="5">
        <f t="shared" si="88"/>
        <v>44006</v>
      </c>
      <c r="B628" s="5"/>
      <c r="C628" s="7">
        <f>AVERAGE('HAVER - UK Gas'!G915:R915)</f>
        <v>31.543333333333337</v>
      </c>
      <c r="D628" s="7">
        <f t="shared" si="87"/>
        <v>31.879748062015505</v>
      </c>
      <c r="E628" s="5"/>
      <c r="F628" s="7">
        <f>AVERAGE('HAVER - UK Gas'!G915:L915)</f>
        <v>32.931666666666665</v>
      </c>
      <c r="H628" s="7">
        <f>AVERAGE('HAVER - UK Gas'!D915:I915)</f>
        <v>22.574999999999999</v>
      </c>
      <c r="I628" s="7">
        <f>AVERAGE('HAVER - UK Gas'!D915:F915)</f>
        <v>15.790000000000001</v>
      </c>
      <c r="J628" s="7">
        <f>AVERAGE('HAVER - UK Gas'!D915:O915)</f>
        <v>28.02416666666667</v>
      </c>
      <c r="L628" s="7">
        <f t="shared" si="83"/>
        <v>33.354056847545216</v>
      </c>
      <c r="N628" s="7">
        <f t="shared" si="84"/>
        <v>21.573320413436694</v>
      </c>
      <c r="O628" s="7">
        <f t="shared" si="85"/>
        <v>17.340594315245482</v>
      </c>
      <c r="P628" s="7">
        <f t="shared" si="86"/>
        <v>27.530885012919903</v>
      </c>
      <c r="R628" s="7"/>
      <c r="S628" s="7"/>
      <c r="T628" s="7"/>
      <c r="U628" s="7"/>
      <c r="V628" s="7"/>
    </row>
    <row r="629" spans="1:22" x14ac:dyDescent="0.35">
      <c r="A629" s="5">
        <f t="shared" si="88"/>
        <v>44007</v>
      </c>
      <c r="B629" s="5"/>
      <c r="C629" s="7">
        <f>AVERAGE('HAVER - UK Gas'!G916:R916)</f>
        <v>30.889166666666668</v>
      </c>
      <c r="D629" s="7">
        <f t="shared" si="87"/>
        <v>31.879748062015505</v>
      </c>
      <c r="E629" s="5"/>
      <c r="F629" s="7">
        <f>AVERAGE('HAVER - UK Gas'!G916:L916)</f>
        <v>32.270000000000003</v>
      </c>
      <c r="H629" s="7">
        <f>AVERAGE('HAVER - UK Gas'!D916:I916)</f>
        <v>21.728333333333335</v>
      </c>
      <c r="I629" s="7">
        <f>AVERAGE('HAVER - UK Gas'!D916:F916)</f>
        <v>14.770000000000001</v>
      </c>
      <c r="J629" s="7">
        <f>AVERAGE('HAVER - UK Gas'!D916:O916)</f>
        <v>27.280833333333337</v>
      </c>
      <c r="L629" s="7">
        <f t="shared" si="83"/>
        <v>33.354056847545216</v>
      </c>
      <c r="N629" s="7">
        <f t="shared" si="84"/>
        <v>21.573320413436694</v>
      </c>
      <c r="O629" s="7">
        <f t="shared" si="85"/>
        <v>17.340594315245482</v>
      </c>
      <c r="P629" s="7">
        <f t="shared" si="86"/>
        <v>27.530885012919903</v>
      </c>
      <c r="R629" s="7"/>
      <c r="S629" s="7"/>
      <c r="T629" s="7"/>
      <c r="U629" s="7"/>
      <c r="V629" s="7"/>
    </row>
    <row r="630" spans="1:22" x14ac:dyDescent="0.35">
      <c r="A630" s="5">
        <f t="shared" si="88"/>
        <v>44008</v>
      </c>
      <c r="B630" s="5"/>
      <c r="C630" s="7">
        <f>AVERAGE('HAVER - UK Gas'!G917:R917)</f>
        <v>31.07416666666667</v>
      </c>
      <c r="D630" s="7">
        <f t="shared" si="87"/>
        <v>31.879748062015505</v>
      </c>
      <c r="E630" s="5"/>
      <c r="F630" s="7">
        <f>AVERAGE('HAVER - UK Gas'!G917:L917)</f>
        <v>32.443333333333335</v>
      </c>
      <c r="H630" s="7">
        <f>AVERAGE('HAVER - UK Gas'!D917:I917)</f>
        <v>21.88</v>
      </c>
      <c r="I630" s="7">
        <f>AVERAGE('HAVER - UK Gas'!D917:F917)</f>
        <v>15.020000000000001</v>
      </c>
      <c r="J630" s="7">
        <f>AVERAGE('HAVER - UK Gas'!D917:O917)</f>
        <v>27.479166666666671</v>
      </c>
      <c r="L630" s="7">
        <f t="shared" si="83"/>
        <v>33.354056847545216</v>
      </c>
      <c r="N630" s="7">
        <f t="shared" si="84"/>
        <v>21.573320413436694</v>
      </c>
      <c r="O630" s="7">
        <f t="shared" si="85"/>
        <v>17.340594315245482</v>
      </c>
      <c r="P630" s="7">
        <f t="shared" si="86"/>
        <v>27.530885012919903</v>
      </c>
      <c r="R630" s="7"/>
      <c r="S630" s="7"/>
      <c r="T630" s="7"/>
      <c r="U630" s="7"/>
      <c r="V630" s="7"/>
    </row>
    <row r="631" spans="1:22" x14ac:dyDescent="0.35">
      <c r="A631" s="5">
        <f t="shared" si="88"/>
        <v>44011</v>
      </c>
      <c r="B631" s="5"/>
      <c r="C631" s="7">
        <f>AVERAGE('HAVER - UK Gas'!G918:R918)</f>
        <v>32.182499999999997</v>
      </c>
      <c r="D631" s="7">
        <f t="shared" si="87"/>
        <v>31.879748062015505</v>
      </c>
      <c r="E631" s="5"/>
      <c r="F631" s="7">
        <f>AVERAGE('HAVER - UK Gas'!G918:L918)</f>
        <v>33.556666666666665</v>
      </c>
      <c r="H631" s="7">
        <f>AVERAGE('HAVER - UK Gas'!D918:I918)</f>
        <v>23.245000000000001</v>
      </c>
      <c r="I631" s="7">
        <f>AVERAGE('HAVER - UK Gas'!D918:F918)</f>
        <v>16.703333333333333</v>
      </c>
      <c r="J631" s="7">
        <f>AVERAGE('HAVER - UK Gas'!D918:O918)</f>
        <v>28.720833333333328</v>
      </c>
      <c r="L631" s="7">
        <f t="shared" si="83"/>
        <v>33.354056847545216</v>
      </c>
      <c r="N631" s="7">
        <f t="shared" si="84"/>
        <v>21.573320413436694</v>
      </c>
      <c r="O631" s="7">
        <f t="shared" si="85"/>
        <v>17.340594315245482</v>
      </c>
      <c r="P631" s="7">
        <f t="shared" si="86"/>
        <v>27.530885012919903</v>
      </c>
      <c r="R631" s="7"/>
      <c r="S631" s="7"/>
      <c r="T631" s="7"/>
      <c r="U631" s="7"/>
      <c r="V631" s="7"/>
    </row>
    <row r="632" spans="1:22" x14ac:dyDescent="0.35">
      <c r="A632" s="5">
        <f t="shared" si="88"/>
        <v>44012</v>
      </c>
      <c r="B632" s="5"/>
      <c r="C632" s="7">
        <f>AVERAGE('HAVER - UK Gas'!G919:R919)</f>
        <v>33.29</v>
      </c>
      <c r="D632" s="7">
        <f t="shared" si="87"/>
        <v>31.879748062015505</v>
      </c>
      <c r="E632" s="5"/>
      <c r="F632" s="7">
        <f>AVERAGE('HAVER - UK Gas'!G919:L919)</f>
        <v>35.223333333333336</v>
      </c>
      <c r="H632" s="7">
        <f>AVERAGE('HAVER - UK Gas'!D919:I919)</f>
        <v>26.87</v>
      </c>
      <c r="I632" s="7">
        <f>AVERAGE('HAVER - UK Gas'!D919:F919)</f>
        <v>18.776666666666667</v>
      </c>
      <c r="J632" s="7">
        <f>AVERAGE('HAVER - UK Gas'!D919:O919)</f>
        <v>29.837500000000006</v>
      </c>
      <c r="L632" s="7">
        <f t="shared" si="83"/>
        <v>33.354056847545216</v>
      </c>
      <c r="N632" s="7">
        <f t="shared" si="84"/>
        <v>21.573320413436694</v>
      </c>
      <c r="O632" s="7">
        <f t="shared" si="85"/>
        <v>17.340594315245482</v>
      </c>
      <c r="P632" s="7">
        <f t="shared" si="86"/>
        <v>27.530885012919903</v>
      </c>
      <c r="R632" s="7"/>
      <c r="S632" s="7"/>
      <c r="T632" s="7"/>
      <c r="U632" s="7"/>
      <c r="V632" s="7"/>
    </row>
    <row r="633" spans="1:22" x14ac:dyDescent="0.35">
      <c r="A633" s="5">
        <f t="shared" si="88"/>
        <v>44013</v>
      </c>
      <c r="B633" s="5"/>
      <c r="C633" s="7">
        <f>AVERAGE('HAVER - UK Gas'!F920:Q920)</f>
        <v>31.8125</v>
      </c>
      <c r="D633" s="7">
        <f t="shared" si="87"/>
        <v>31.879748062015505</v>
      </c>
      <c r="E633" s="5"/>
      <c r="F633" s="7">
        <f>AVERAGE('HAVER - UK Gas'!F920:K920)</f>
        <v>33.134999999999998</v>
      </c>
      <c r="H633" s="7">
        <f>AVERAGE('HAVER - UK Gas'!D920:I920)</f>
        <v>26.466666666666665</v>
      </c>
      <c r="I633" s="7">
        <f>AVERAGE('HAVER - UK Gas'!D920:F920)</f>
        <v>18.203333333333333</v>
      </c>
      <c r="J633" s="7">
        <f>AVERAGE('HAVER - UK Gas'!D920:O920)</f>
        <v>29.484166666666663</v>
      </c>
      <c r="L633" s="7">
        <f t="shared" si="83"/>
        <v>33.354056847545216</v>
      </c>
      <c r="N633" s="7">
        <f t="shared" si="84"/>
        <v>21.573320413436694</v>
      </c>
      <c r="O633" s="7">
        <f t="shared" si="85"/>
        <v>17.340594315245482</v>
      </c>
      <c r="P633" s="7">
        <f t="shared" si="86"/>
        <v>27.530885012919903</v>
      </c>
      <c r="R633" s="7"/>
      <c r="S633" s="7"/>
      <c r="T633" s="7"/>
      <c r="U633" s="7"/>
      <c r="V633" s="7"/>
    </row>
    <row r="634" spans="1:22" x14ac:dyDescent="0.35">
      <c r="A634" s="5">
        <f t="shared" si="88"/>
        <v>44014</v>
      </c>
      <c r="B634" s="5"/>
      <c r="C634" s="7">
        <f>AVERAGE('HAVER - UK Gas'!F921:Q921)</f>
        <v>32.055</v>
      </c>
      <c r="D634" s="7">
        <f t="shared" si="87"/>
        <v>31.879748062015505</v>
      </c>
      <c r="E634" s="5"/>
      <c r="F634" s="7">
        <f>AVERAGE('HAVER - UK Gas'!F921:K921)</f>
        <v>33.298333333333339</v>
      </c>
      <c r="H634" s="7">
        <f>AVERAGE('HAVER - UK Gas'!D921:I921)</f>
        <v>26.463333333333335</v>
      </c>
      <c r="I634" s="7">
        <f>AVERAGE('HAVER - UK Gas'!D921:F921)</f>
        <v>18.063333333333333</v>
      </c>
      <c r="J634" s="7">
        <f>AVERAGE('HAVER - UK Gas'!D921:O921)</f>
        <v>29.627500000000001</v>
      </c>
      <c r="L634" s="7">
        <f t="shared" si="83"/>
        <v>33.354056847545216</v>
      </c>
      <c r="N634" s="7">
        <f t="shared" si="84"/>
        <v>21.573320413436694</v>
      </c>
      <c r="O634" s="7">
        <f t="shared" si="85"/>
        <v>17.340594315245482</v>
      </c>
      <c r="P634" s="7">
        <f t="shared" si="86"/>
        <v>27.530885012919903</v>
      </c>
      <c r="R634" s="7"/>
      <c r="S634" s="7"/>
      <c r="T634" s="7"/>
      <c r="U634" s="7"/>
      <c r="V634" s="7"/>
    </row>
    <row r="635" spans="1:22" x14ac:dyDescent="0.35">
      <c r="A635" s="5">
        <f t="shared" si="88"/>
        <v>44015</v>
      </c>
      <c r="B635" s="5"/>
      <c r="C635" s="7">
        <f>AVERAGE('HAVER - UK Gas'!F922:Q922)</f>
        <v>32.361666666666672</v>
      </c>
      <c r="D635" s="7">
        <f t="shared" si="87"/>
        <v>31.879748062015505</v>
      </c>
      <c r="E635" s="5"/>
      <c r="F635" s="7">
        <f>AVERAGE('HAVER - UK Gas'!F922:K922)</f>
        <v>33.71</v>
      </c>
      <c r="H635" s="7">
        <f>AVERAGE('HAVER - UK Gas'!D922:I922)</f>
        <v>26.733333333333334</v>
      </c>
      <c r="I635" s="7">
        <f>AVERAGE('HAVER - UK Gas'!D922:F922)</f>
        <v>18.190000000000001</v>
      </c>
      <c r="J635" s="7">
        <f>AVERAGE('HAVER - UK Gas'!D922:O922)</f>
        <v>29.908333333333335</v>
      </c>
      <c r="L635" s="7">
        <f t="shared" si="83"/>
        <v>33.354056847545216</v>
      </c>
      <c r="N635" s="7">
        <f t="shared" si="84"/>
        <v>21.573320413436694</v>
      </c>
      <c r="O635" s="7">
        <f t="shared" si="85"/>
        <v>17.340594315245482</v>
      </c>
      <c r="P635" s="7">
        <f t="shared" si="86"/>
        <v>27.530885012919903</v>
      </c>
      <c r="R635" s="7"/>
      <c r="S635" s="7"/>
      <c r="T635" s="7"/>
      <c r="U635" s="7"/>
      <c r="V635" s="7"/>
    </row>
    <row r="636" spans="1:22" x14ac:dyDescent="0.35">
      <c r="A636" s="5">
        <f t="shared" si="88"/>
        <v>44018</v>
      </c>
      <c r="B636" s="5"/>
      <c r="C636" s="7">
        <f>AVERAGE('HAVER - UK Gas'!F923:Q923)</f>
        <v>33.470833333333339</v>
      </c>
      <c r="D636" s="7">
        <f t="shared" si="87"/>
        <v>31.879748062015505</v>
      </c>
      <c r="E636" s="5"/>
      <c r="F636" s="7">
        <f>AVERAGE('HAVER - UK Gas'!F923:K923)</f>
        <v>34.785000000000004</v>
      </c>
      <c r="H636" s="7">
        <f>AVERAGE('HAVER - UK Gas'!D923:I923)</f>
        <v>27.506666666666664</v>
      </c>
      <c r="I636" s="7">
        <f>AVERAGE('HAVER - UK Gas'!D923:F923)</f>
        <v>18.636666666666667</v>
      </c>
      <c r="J636" s="7">
        <f>AVERAGE('HAVER - UK Gas'!D923:O923)</f>
        <v>30.893333333333334</v>
      </c>
      <c r="L636" s="7">
        <f t="shared" si="83"/>
        <v>33.354056847545216</v>
      </c>
      <c r="N636" s="7">
        <f t="shared" si="84"/>
        <v>21.573320413436694</v>
      </c>
      <c r="O636" s="7">
        <f t="shared" si="85"/>
        <v>17.340594315245482</v>
      </c>
      <c r="P636" s="7">
        <f t="shared" si="86"/>
        <v>27.530885012919903</v>
      </c>
      <c r="R636" s="7"/>
      <c r="S636" s="7"/>
      <c r="T636" s="7"/>
      <c r="U636" s="7"/>
      <c r="V636" s="7"/>
    </row>
    <row r="637" spans="1:22" x14ac:dyDescent="0.35">
      <c r="A637" s="5">
        <f t="shared" si="88"/>
        <v>44019</v>
      </c>
      <c r="B637" s="5"/>
      <c r="C637" s="7">
        <f>AVERAGE('HAVER - UK Gas'!F924:Q924)</f>
        <v>33.618333333333332</v>
      </c>
      <c r="D637" s="7">
        <f t="shared" si="87"/>
        <v>31.879748062015505</v>
      </c>
      <c r="E637" s="5"/>
      <c r="F637" s="7">
        <f>AVERAGE('HAVER - UK Gas'!F924:K924)</f>
        <v>35.12833333333333</v>
      </c>
      <c r="H637" s="7">
        <f>AVERAGE('HAVER - UK Gas'!D924:I924)</f>
        <v>27.804999999999996</v>
      </c>
      <c r="I637" s="7">
        <f>AVERAGE('HAVER - UK Gas'!D924:F924)</f>
        <v>18.816666666666666</v>
      </c>
      <c r="J637" s="7">
        <f>AVERAGE('HAVER - UK Gas'!D924:O924)</f>
        <v>31.090833333333332</v>
      </c>
      <c r="L637" s="7">
        <f t="shared" si="83"/>
        <v>33.354056847545216</v>
      </c>
      <c r="N637" s="7">
        <f t="shared" si="84"/>
        <v>21.573320413436694</v>
      </c>
      <c r="O637" s="7">
        <f t="shared" si="85"/>
        <v>17.340594315245482</v>
      </c>
      <c r="P637" s="7">
        <f t="shared" si="86"/>
        <v>27.530885012919903</v>
      </c>
      <c r="R637" s="7"/>
      <c r="S637" s="7"/>
      <c r="T637" s="7"/>
      <c r="U637" s="7"/>
      <c r="V637" s="7"/>
    </row>
    <row r="638" spans="1:22" x14ac:dyDescent="0.35">
      <c r="A638" s="5">
        <f t="shared" si="88"/>
        <v>44020</v>
      </c>
      <c r="B638" s="5"/>
      <c r="C638" s="7">
        <f>AVERAGE('HAVER - UK Gas'!F925:Q925)</f>
        <v>33.510000000000005</v>
      </c>
      <c r="D638" s="7">
        <f t="shared" si="87"/>
        <v>31.879748062015505</v>
      </c>
      <c r="E638" s="5"/>
      <c r="F638" s="7">
        <f>AVERAGE('HAVER - UK Gas'!F925:K925)</f>
        <v>34.896666666666668</v>
      </c>
      <c r="H638" s="7">
        <f>AVERAGE('HAVER - UK Gas'!D925:I925)</f>
        <v>27.503333333333334</v>
      </c>
      <c r="I638" s="7">
        <f>AVERAGE('HAVER - UK Gas'!D925:F925)</f>
        <v>18.376666666666669</v>
      </c>
      <c r="J638" s="7">
        <f>AVERAGE('HAVER - UK Gas'!D925:O925)</f>
        <v>30.895833333333343</v>
      </c>
      <c r="L638" s="7">
        <f t="shared" si="83"/>
        <v>33.354056847545216</v>
      </c>
      <c r="N638" s="7">
        <f t="shared" si="84"/>
        <v>21.573320413436694</v>
      </c>
      <c r="O638" s="7">
        <f t="shared" si="85"/>
        <v>17.340594315245482</v>
      </c>
      <c r="P638" s="7">
        <f t="shared" si="86"/>
        <v>27.530885012919903</v>
      </c>
      <c r="R638" s="7"/>
      <c r="S638" s="7"/>
      <c r="T638" s="7"/>
      <c r="U638" s="7"/>
      <c r="V638" s="7"/>
    </row>
    <row r="639" spans="1:22" x14ac:dyDescent="0.35">
      <c r="A639" s="5">
        <f t="shared" si="88"/>
        <v>44021</v>
      </c>
      <c r="B639" s="5"/>
      <c r="C639" s="7">
        <f>AVERAGE('HAVER - UK Gas'!F926:Q926)</f>
        <v>33.236666666666672</v>
      </c>
      <c r="D639" s="7">
        <f t="shared" si="87"/>
        <v>31.879748062015505</v>
      </c>
      <c r="E639" s="5"/>
      <c r="F639" s="7">
        <f>AVERAGE('HAVER - UK Gas'!F926:K926)</f>
        <v>34.641666666666666</v>
      </c>
      <c r="H639" s="7">
        <f>AVERAGE('HAVER - UK Gas'!D926:I926)</f>
        <v>27.123333333333335</v>
      </c>
      <c r="I639" s="7">
        <f>AVERAGE('HAVER - UK Gas'!D926:F926)</f>
        <v>17.91</v>
      </c>
      <c r="J639" s="7">
        <f>AVERAGE('HAVER - UK Gas'!D926:O926)</f>
        <v>30.587499999999995</v>
      </c>
      <c r="L639" s="7">
        <f t="shared" si="83"/>
        <v>33.354056847545216</v>
      </c>
      <c r="N639" s="7">
        <f t="shared" si="84"/>
        <v>21.573320413436694</v>
      </c>
      <c r="O639" s="7">
        <f t="shared" si="85"/>
        <v>17.340594315245482</v>
      </c>
      <c r="P639" s="7">
        <f t="shared" si="86"/>
        <v>27.530885012919903</v>
      </c>
      <c r="R639" s="7"/>
      <c r="S639" s="7"/>
      <c r="T639" s="7"/>
      <c r="U639" s="7"/>
      <c r="V639" s="7"/>
    </row>
    <row r="640" spans="1:22" x14ac:dyDescent="0.35">
      <c r="A640" s="5">
        <f t="shared" si="88"/>
        <v>44022</v>
      </c>
      <c r="B640" s="5"/>
      <c r="C640" s="7">
        <f>AVERAGE('HAVER - UK Gas'!F927:Q927)</f>
        <v>32.802500000000002</v>
      </c>
      <c r="D640" s="7">
        <f t="shared" si="87"/>
        <v>31.879748062015505</v>
      </c>
      <c r="E640" s="5"/>
      <c r="F640" s="7">
        <f>AVERAGE('HAVER - UK Gas'!F927:K927)</f>
        <v>34.096666666666664</v>
      </c>
      <c r="H640" s="7">
        <f>AVERAGE('HAVER - UK Gas'!D927:I927)</f>
        <v>26.431666666666672</v>
      </c>
      <c r="I640" s="7">
        <f>AVERAGE('HAVER - UK Gas'!D927:F927)</f>
        <v>17.170000000000002</v>
      </c>
      <c r="J640" s="7">
        <f>AVERAGE('HAVER - UK Gas'!D927:O927)</f>
        <v>30.068333333333332</v>
      </c>
      <c r="L640" s="7">
        <f t="shared" si="83"/>
        <v>33.354056847545216</v>
      </c>
      <c r="N640" s="7">
        <f t="shared" si="84"/>
        <v>21.573320413436694</v>
      </c>
      <c r="O640" s="7">
        <f t="shared" si="85"/>
        <v>17.340594315245482</v>
      </c>
      <c r="P640" s="7">
        <f t="shared" si="86"/>
        <v>27.530885012919903</v>
      </c>
      <c r="R640" s="7"/>
      <c r="S640" s="7"/>
      <c r="T640" s="7"/>
      <c r="U640" s="7"/>
      <c r="V640" s="7"/>
    </row>
    <row r="641" spans="1:22" x14ac:dyDescent="0.35">
      <c r="A641" s="5">
        <f t="shared" si="88"/>
        <v>44025</v>
      </c>
      <c r="B641" s="5"/>
      <c r="C641" s="7">
        <f>AVERAGE('HAVER - UK Gas'!F928:Q928)</f>
        <v>32.934999999999995</v>
      </c>
      <c r="D641" s="7">
        <f t="shared" si="87"/>
        <v>31.879748062015505</v>
      </c>
      <c r="E641" s="5"/>
      <c r="F641" s="7">
        <f>AVERAGE('HAVER - UK Gas'!F928:K928)</f>
        <v>34.233333333333327</v>
      </c>
      <c r="H641" s="7">
        <f>AVERAGE('HAVER - UK Gas'!D928:I928)</f>
        <v>26.051666666666666</v>
      </c>
      <c r="I641" s="7">
        <f>AVERAGE('HAVER - UK Gas'!D928:F928)</f>
        <v>16.093333333333334</v>
      </c>
      <c r="J641" s="7">
        <f>AVERAGE('HAVER - UK Gas'!D928:O928)</f>
        <v>29.984166666666663</v>
      </c>
      <c r="L641" s="7">
        <f t="shared" si="83"/>
        <v>33.354056847545216</v>
      </c>
      <c r="N641" s="7">
        <f t="shared" si="84"/>
        <v>21.573320413436694</v>
      </c>
      <c r="O641" s="7">
        <f t="shared" si="85"/>
        <v>17.340594315245482</v>
      </c>
      <c r="P641" s="7">
        <f t="shared" si="86"/>
        <v>27.530885012919903</v>
      </c>
      <c r="R641" s="7"/>
      <c r="S641" s="7"/>
      <c r="T641" s="7"/>
      <c r="U641" s="7"/>
      <c r="V641" s="7"/>
    </row>
    <row r="642" spans="1:22" x14ac:dyDescent="0.35">
      <c r="A642" s="5">
        <f t="shared" si="88"/>
        <v>44026</v>
      </c>
      <c r="B642" s="5"/>
      <c r="C642" s="7">
        <f>AVERAGE('HAVER - UK Gas'!F929:Q929)</f>
        <v>32.790833333333332</v>
      </c>
      <c r="D642" s="7">
        <f t="shared" si="87"/>
        <v>31.879748062015505</v>
      </c>
      <c r="E642" s="5"/>
      <c r="F642" s="7">
        <f>AVERAGE('HAVER - UK Gas'!F929:K929)</f>
        <v>34.061666666666667</v>
      </c>
      <c r="H642" s="7">
        <f>AVERAGE('HAVER - UK Gas'!D929:I929)</f>
        <v>25.973333333333333</v>
      </c>
      <c r="I642" s="7">
        <f>AVERAGE('HAVER - UK Gas'!D929:F929)</f>
        <v>16.163333333333334</v>
      </c>
      <c r="J642" s="7">
        <f>AVERAGE('HAVER - UK Gas'!D929:O929)</f>
        <v>29.888333333333332</v>
      </c>
      <c r="L642" s="7">
        <f t="shared" si="83"/>
        <v>33.354056847545216</v>
      </c>
      <c r="N642" s="7">
        <f t="shared" si="84"/>
        <v>21.573320413436694</v>
      </c>
      <c r="O642" s="7">
        <f t="shared" si="85"/>
        <v>17.340594315245482</v>
      </c>
      <c r="P642" s="7">
        <f t="shared" si="86"/>
        <v>27.530885012919903</v>
      </c>
      <c r="R642" s="7"/>
      <c r="S642" s="7"/>
      <c r="T642" s="7"/>
      <c r="U642" s="7"/>
      <c r="V642" s="7"/>
    </row>
    <row r="643" spans="1:22" x14ac:dyDescent="0.35">
      <c r="A643" s="5">
        <f t="shared" si="88"/>
        <v>44027</v>
      </c>
      <c r="B643" s="5"/>
      <c r="C643" s="7">
        <f>AVERAGE('HAVER - UK Gas'!F930:Q930)</f>
        <v>32.776666666666664</v>
      </c>
      <c r="D643" s="7">
        <f t="shared" si="87"/>
        <v>31.879748062015505</v>
      </c>
      <c r="E643" s="5"/>
      <c r="F643" s="7">
        <f>AVERAGE('HAVER - UK Gas'!F930:K930)</f>
        <v>33.945</v>
      </c>
      <c r="H643" s="7">
        <f>AVERAGE('HAVER - UK Gas'!D930:I930)</f>
        <v>26.021666666666665</v>
      </c>
      <c r="I643" s="7">
        <f>AVERAGE('HAVER - UK Gas'!D930:F930)</f>
        <v>16.343333333333334</v>
      </c>
      <c r="J643" s="7">
        <f>AVERAGE('HAVER - UK Gas'!D930:O930)</f>
        <v>29.929999999999993</v>
      </c>
      <c r="L643" s="7">
        <f t="shared" si="83"/>
        <v>33.354056847545216</v>
      </c>
      <c r="N643" s="7">
        <f t="shared" si="84"/>
        <v>21.573320413436694</v>
      </c>
      <c r="O643" s="7">
        <f t="shared" si="85"/>
        <v>17.340594315245482</v>
      </c>
      <c r="P643" s="7">
        <f t="shared" si="86"/>
        <v>27.530885012919903</v>
      </c>
      <c r="R643" s="7"/>
      <c r="S643" s="7"/>
      <c r="T643" s="7"/>
      <c r="U643" s="7"/>
      <c r="V643" s="7"/>
    </row>
    <row r="644" spans="1:22" x14ac:dyDescent="0.35">
      <c r="A644" s="5">
        <f t="shared" si="88"/>
        <v>44028</v>
      </c>
      <c r="B644" s="5"/>
      <c r="C644" s="7">
        <f>AVERAGE('HAVER - UK Gas'!F931:Q931)</f>
        <v>32.402500000000003</v>
      </c>
      <c r="D644" s="7">
        <f t="shared" si="87"/>
        <v>31.879748062015505</v>
      </c>
      <c r="E644" s="5"/>
      <c r="F644" s="7">
        <f>AVERAGE('HAVER - UK Gas'!F931:K931)</f>
        <v>33.464999999999996</v>
      </c>
      <c r="H644" s="7">
        <f>AVERAGE('HAVER - UK Gas'!D931:I931)</f>
        <v>25.518333333333331</v>
      </c>
      <c r="I644" s="7">
        <f>AVERAGE('HAVER - UK Gas'!D931:F931)</f>
        <v>15.846666666666666</v>
      </c>
      <c r="J644" s="7">
        <f>AVERAGE('HAVER - UK Gas'!D931:O931)</f>
        <v>29.501666666666669</v>
      </c>
      <c r="L644" s="7">
        <f t="shared" si="83"/>
        <v>33.354056847545216</v>
      </c>
      <c r="N644" s="7">
        <f t="shared" si="84"/>
        <v>21.573320413436694</v>
      </c>
      <c r="O644" s="7">
        <f t="shared" si="85"/>
        <v>17.340594315245482</v>
      </c>
      <c r="P644" s="7">
        <f t="shared" si="86"/>
        <v>27.530885012919903</v>
      </c>
      <c r="R644" s="7"/>
      <c r="S644" s="7"/>
      <c r="T644" s="7"/>
      <c r="U644" s="7"/>
      <c r="V644" s="7"/>
    </row>
    <row r="645" spans="1:22" x14ac:dyDescent="0.35">
      <c r="A645" s="5">
        <f t="shared" si="88"/>
        <v>44029</v>
      </c>
      <c r="B645" s="5"/>
      <c r="C645" s="7">
        <f>AVERAGE('HAVER - UK Gas'!F932:Q932)</f>
        <v>32.250833333333333</v>
      </c>
      <c r="D645" s="7">
        <f t="shared" si="87"/>
        <v>31.879748062015505</v>
      </c>
      <c r="E645" s="5"/>
      <c r="F645" s="7">
        <f>AVERAGE('HAVER - UK Gas'!F932:K932)</f>
        <v>33.428333333333335</v>
      </c>
      <c r="H645" s="7">
        <f>AVERAGE('HAVER - UK Gas'!D932:I932)</f>
        <v>25.556666666666661</v>
      </c>
      <c r="I645" s="7">
        <f>AVERAGE('HAVER - UK Gas'!D932:F932)</f>
        <v>15.959999999999999</v>
      </c>
      <c r="J645" s="7">
        <f>AVERAGE('HAVER - UK Gas'!D932:O932)</f>
        <v>29.435833333333331</v>
      </c>
      <c r="L645" s="7">
        <f t="shared" si="83"/>
        <v>33.354056847545216</v>
      </c>
      <c r="N645" s="7">
        <f t="shared" si="84"/>
        <v>21.573320413436694</v>
      </c>
      <c r="O645" s="7">
        <f t="shared" si="85"/>
        <v>17.340594315245482</v>
      </c>
      <c r="P645" s="7">
        <f t="shared" si="86"/>
        <v>27.530885012919903</v>
      </c>
      <c r="R645" s="7"/>
      <c r="S645" s="7"/>
      <c r="T645" s="7"/>
      <c r="U645" s="7"/>
      <c r="V645" s="7"/>
    </row>
    <row r="646" spans="1:22" x14ac:dyDescent="0.35">
      <c r="A646" s="5">
        <f t="shared" si="88"/>
        <v>44032</v>
      </c>
      <c r="B646" s="5"/>
      <c r="C646" s="7">
        <f>AVERAGE('HAVER - UK Gas'!F933:Q933)</f>
        <v>30.635000000000002</v>
      </c>
      <c r="D646" s="7">
        <f t="shared" si="87"/>
        <v>31.879748062015505</v>
      </c>
      <c r="E646" s="5"/>
      <c r="F646" s="7">
        <f>AVERAGE('HAVER - UK Gas'!F933:K933)</f>
        <v>31.688333333333333</v>
      </c>
      <c r="H646" s="7">
        <f>AVERAGE('HAVER - UK Gas'!D933:I933)</f>
        <v>23.916666666666668</v>
      </c>
      <c r="I646" s="7">
        <f>AVERAGE('HAVER - UK Gas'!D933:F933)</f>
        <v>14.603333333333333</v>
      </c>
      <c r="J646" s="7">
        <f>AVERAGE('HAVER - UK Gas'!D933:O933)</f>
        <v>27.849166666666665</v>
      </c>
      <c r="L646" s="7">
        <f t="shared" si="83"/>
        <v>33.354056847545216</v>
      </c>
      <c r="N646" s="7">
        <f t="shared" si="84"/>
        <v>21.573320413436694</v>
      </c>
      <c r="O646" s="7">
        <f t="shared" si="85"/>
        <v>17.340594315245482</v>
      </c>
      <c r="P646" s="7">
        <f t="shared" si="86"/>
        <v>27.530885012919903</v>
      </c>
      <c r="R646" s="7"/>
      <c r="S646" s="7"/>
      <c r="T646" s="7"/>
      <c r="U646" s="7"/>
      <c r="V646" s="7"/>
    </row>
    <row r="647" spans="1:22" x14ac:dyDescent="0.35">
      <c r="A647" s="5">
        <f t="shared" si="88"/>
        <v>44033</v>
      </c>
      <c r="B647" s="5"/>
      <c r="C647" s="7">
        <f>AVERAGE('HAVER - UK Gas'!F934:Q934)</f>
        <v>30.524166666666662</v>
      </c>
      <c r="D647" s="7">
        <f t="shared" si="87"/>
        <v>31.879748062015505</v>
      </c>
      <c r="E647" s="5"/>
      <c r="F647" s="7">
        <f>AVERAGE('HAVER - UK Gas'!F934:K934)</f>
        <v>31.684999999999999</v>
      </c>
      <c r="H647" s="7">
        <f>AVERAGE('HAVER - UK Gas'!D934:I934)</f>
        <v>24.099999999999998</v>
      </c>
      <c r="I647" s="7">
        <f>AVERAGE('HAVER - UK Gas'!D934:F934)</f>
        <v>14.966666666666667</v>
      </c>
      <c r="J647" s="7">
        <f>AVERAGE('HAVER - UK Gas'!D934:O934)</f>
        <v>27.834166666666661</v>
      </c>
      <c r="L647" s="7">
        <f t="shared" si="83"/>
        <v>33.354056847545216</v>
      </c>
      <c r="N647" s="7">
        <f t="shared" si="84"/>
        <v>21.573320413436694</v>
      </c>
      <c r="O647" s="7">
        <f t="shared" si="85"/>
        <v>17.340594315245482</v>
      </c>
      <c r="P647" s="7">
        <f t="shared" si="86"/>
        <v>27.530885012919903</v>
      </c>
      <c r="R647" s="7"/>
      <c r="S647" s="7"/>
      <c r="T647" s="7"/>
      <c r="U647" s="7"/>
      <c r="V647" s="7"/>
    </row>
    <row r="648" spans="1:22" x14ac:dyDescent="0.35">
      <c r="A648" s="5">
        <f t="shared" si="88"/>
        <v>44034</v>
      </c>
      <c r="B648" s="5"/>
      <c r="C648" s="7">
        <f>AVERAGE('HAVER - UK Gas'!F935:Q935)</f>
        <v>30.5275</v>
      </c>
      <c r="D648" s="7">
        <f t="shared" si="87"/>
        <v>31.879748062015505</v>
      </c>
      <c r="E648" s="5"/>
      <c r="F648" s="7">
        <f>AVERAGE('HAVER - UK Gas'!F935:K935)</f>
        <v>31.895</v>
      </c>
      <c r="H648" s="7">
        <f>AVERAGE('HAVER - UK Gas'!D935:I935)</f>
        <v>24.314999999999998</v>
      </c>
      <c r="I648" s="7">
        <f>AVERAGE('HAVER - UK Gas'!D935:F935)</f>
        <v>15.196666666666667</v>
      </c>
      <c r="J648" s="7">
        <f>AVERAGE('HAVER - UK Gas'!D935:O935)</f>
        <v>27.920833333333331</v>
      </c>
      <c r="L648" s="7">
        <f t="shared" si="83"/>
        <v>33.354056847545216</v>
      </c>
      <c r="N648" s="7">
        <f t="shared" si="84"/>
        <v>21.573320413436694</v>
      </c>
      <c r="O648" s="7">
        <f t="shared" si="85"/>
        <v>17.340594315245482</v>
      </c>
      <c r="P648" s="7">
        <f t="shared" si="86"/>
        <v>27.530885012919903</v>
      </c>
      <c r="R648" s="7"/>
      <c r="S648" s="7"/>
      <c r="T648" s="7"/>
      <c r="U648" s="7"/>
      <c r="V648" s="7"/>
    </row>
    <row r="649" spans="1:22" x14ac:dyDescent="0.35">
      <c r="A649" s="5">
        <f t="shared" si="88"/>
        <v>44035</v>
      </c>
      <c r="B649" s="5"/>
      <c r="C649" s="7">
        <f>AVERAGE('HAVER - UK Gas'!F936:Q936)</f>
        <v>30.723333333333329</v>
      </c>
      <c r="D649" s="7">
        <f t="shared" si="87"/>
        <v>31.879748062015505</v>
      </c>
      <c r="E649" s="5"/>
      <c r="F649" s="7">
        <f>AVERAGE('HAVER - UK Gas'!F936:K936)</f>
        <v>32.129999999999995</v>
      </c>
      <c r="H649" s="7">
        <f>AVERAGE('HAVER - UK Gas'!D936:I936)</f>
        <v>24.691666666666666</v>
      </c>
      <c r="I649" s="7">
        <f>AVERAGE('HAVER - UK Gas'!D936:F936)</f>
        <v>15.723333333333334</v>
      </c>
      <c r="J649" s="7">
        <f>AVERAGE('HAVER - UK Gas'!D936:O936)</f>
        <v>28.213333333333328</v>
      </c>
      <c r="L649" s="7">
        <f t="shared" si="83"/>
        <v>33.354056847545216</v>
      </c>
      <c r="N649" s="7">
        <f t="shared" si="84"/>
        <v>21.573320413436694</v>
      </c>
      <c r="O649" s="7">
        <f t="shared" si="85"/>
        <v>17.340594315245482</v>
      </c>
      <c r="P649" s="7">
        <f t="shared" si="86"/>
        <v>27.530885012919903</v>
      </c>
      <c r="R649" s="7"/>
      <c r="S649" s="7"/>
      <c r="T649" s="7"/>
      <c r="U649" s="7"/>
      <c r="V649" s="7"/>
    </row>
    <row r="650" spans="1:22" x14ac:dyDescent="0.35">
      <c r="A650" s="5">
        <f t="shared" si="88"/>
        <v>44036</v>
      </c>
      <c r="B650" s="5"/>
      <c r="C650" s="7">
        <f>AVERAGE('HAVER - UK Gas'!F937:Q937)</f>
        <v>30.16</v>
      </c>
      <c r="D650" s="7">
        <f t="shared" si="87"/>
        <v>31.879748062015505</v>
      </c>
      <c r="E650" s="5"/>
      <c r="F650" s="7">
        <f>AVERAGE('HAVER - UK Gas'!F937:K937)</f>
        <v>31.694999999999997</v>
      </c>
      <c r="H650" s="7">
        <f>AVERAGE('HAVER - UK Gas'!D937:I937)</f>
        <v>24.37166666666667</v>
      </c>
      <c r="I650" s="7">
        <f>AVERAGE('HAVER - UK Gas'!D937:F937)</f>
        <v>15.536666666666667</v>
      </c>
      <c r="J650" s="7">
        <f>AVERAGE('HAVER - UK Gas'!D937:O937)</f>
        <v>27.74666666666667</v>
      </c>
      <c r="L650" s="7">
        <f t="shared" si="83"/>
        <v>33.354056847545216</v>
      </c>
      <c r="N650" s="7">
        <f t="shared" si="84"/>
        <v>21.573320413436694</v>
      </c>
      <c r="O650" s="7">
        <f t="shared" si="85"/>
        <v>17.340594315245482</v>
      </c>
      <c r="P650" s="7">
        <f t="shared" si="86"/>
        <v>27.530885012919903</v>
      </c>
      <c r="R650" s="7"/>
      <c r="S650" s="7"/>
      <c r="T650" s="7"/>
      <c r="U650" s="7"/>
      <c r="V650" s="7"/>
    </row>
    <row r="651" spans="1:22" x14ac:dyDescent="0.35">
      <c r="A651" s="5">
        <f t="shared" si="88"/>
        <v>44039</v>
      </c>
      <c r="B651" s="5"/>
      <c r="C651" s="7">
        <f>AVERAGE('HAVER - UK Gas'!F938:Q938)</f>
        <v>29.490833333333331</v>
      </c>
      <c r="D651" s="7">
        <f t="shared" si="87"/>
        <v>31.879748062015505</v>
      </c>
      <c r="E651" s="5"/>
      <c r="F651" s="7">
        <f>AVERAGE('HAVER - UK Gas'!F938:K938)</f>
        <v>31.136666666666667</v>
      </c>
      <c r="H651" s="7">
        <f>AVERAGE('HAVER - UK Gas'!D938:I938)</f>
        <v>23.89833333333333</v>
      </c>
      <c r="I651" s="7">
        <f>AVERAGE('HAVER - UK Gas'!D938:F938)</f>
        <v>15.209999999999999</v>
      </c>
      <c r="J651" s="7">
        <f>AVERAGE('HAVER - UK Gas'!D938:O938)</f>
        <v>27.132499999999997</v>
      </c>
      <c r="L651" s="7">
        <f t="shared" si="83"/>
        <v>33.354056847545216</v>
      </c>
      <c r="N651" s="7">
        <f t="shared" si="84"/>
        <v>21.573320413436694</v>
      </c>
      <c r="O651" s="7">
        <f t="shared" si="85"/>
        <v>17.340594315245482</v>
      </c>
      <c r="P651" s="7">
        <f t="shared" si="86"/>
        <v>27.530885012919903</v>
      </c>
      <c r="R651" s="7"/>
      <c r="S651" s="7"/>
      <c r="T651" s="7"/>
      <c r="U651" s="7"/>
      <c r="V651" s="7"/>
    </row>
    <row r="652" spans="1:22" x14ac:dyDescent="0.35">
      <c r="A652" s="5">
        <f t="shared" si="88"/>
        <v>44040</v>
      </c>
      <c r="B652" s="5"/>
      <c r="C652" s="7">
        <f>AVERAGE('HAVER - UK Gas'!F939:Q939)</f>
        <v>29.92583333333334</v>
      </c>
      <c r="D652" s="7">
        <f t="shared" si="87"/>
        <v>31.879748062015505</v>
      </c>
      <c r="E652" s="5"/>
      <c r="F652" s="7">
        <f>AVERAGE('HAVER - UK Gas'!F939:K939)</f>
        <v>31.486666666666668</v>
      </c>
      <c r="H652" s="7">
        <f>AVERAGE('HAVER - UK Gas'!D939:I939)</f>
        <v>24.236666666666665</v>
      </c>
      <c r="I652" s="7">
        <f>AVERAGE('HAVER - UK Gas'!D939:F939)</f>
        <v>15.54</v>
      </c>
      <c r="J652" s="7">
        <f>AVERAGE('HAVER - UK Gas'!D939:O939)</f>
        <v>27.529999999999998</v>
      </c>
      <c r="L652" s="7">
        <f t="shared" si="83"/>
        <v>33.354056847545216</v>
      </c>
      <c r="N652" s="7">
        <f t="shared" si="84"/>
        <v>21.573320413436694</v>
      </c>
      <c r="O652" s="7">
        <f t="shared" si="85"/>
        <v>17.340594315245482</v>
      </c>
      <c r="P652" s="7">
        <f t="shared" si="86"/>
        <v>27.530885012919903</v>
      </c>
      <c r="R652" s="7"/>
      <c r="S652" s="7"/>
      <c r="T652" s="7"/>
      <c r="U652" s="7"/>
      <c r="V652" s="7"/>
    </row>
    <row r="653" spans="1:22" x14ac:dyDescent="0.35">
      <c r="A653" s="5">
        <f t="shared" si="88"/>
        <v>44041</v>
      </c>
      <c r="B653" s="5"/>
      <c r="C653" s="7">
        <f>AVERAGE('HAVER - UK Gas'!F940:Q940)</f>
        <v>30.390833333333333</v>
      </c>
      <c r="D653" s="7">
        <f t="shared" si="87"/>
        <v>31.879748062015505</v>
      </c>
      <c r="E653" s="5"/>
      <c r="F653" s="7">
        <f>AVERAGE('HAVER - UK Gas'!F940:K940)</f>
        <v>31.871666666666666</v>
      </c>
      <c r="H653" s="7">
        <f>AVERAGE('HAVER - UK Gas'!D940:I940)</f>
        <v>24.666666666666668</v>
      </c>
      <c r="I653" s="7">
        <f>AVERAGE('HAVER - UK Gas'!D940:F940)</f>
        <v>16.043333333333333</v>
      </c>
      <c r="J653" s="7">
        <f>AVERAGE('HAVER - UK Gas'!D940:O940)</f>
        <v>27.987500000000001</v>
      </c>
      <c r="L653" s="7">
        <f t="shared" si="83"/>
        <v>33.354056847545216</v>
      </c>
      <c r="N653" s="7">
        <f t="shared" si="84"/>
        <v>21.573320413436694</v>
      </c>
      <c r="O653" s="7">
        <f t="shared" si="85"/>
        <v>17.340594315245482</v>
      </c>
      <c r="P653" s="7">
        <f t="shared" si="86"/>
        <v>27.530885012919903</v>
      </c>
      <c r="R653" s="7"/>
      <c r="S653" s="7"/>
      <c r="T653" s="7"/>
      <c r="U653" s="7"/>
      <c r="V653" s="7"/>
    </row>
    <row r="654" spans="1:22" x14ac:dyDescent="0.35">
      <c r="A654" s="5">
        <f t="shared" si="88"/>
        <v>44042</v>
      </c>
      <c r="B654" s="5"/>
      <c r="C654" s="7">
        <f>AVERAGE('HAVER - UK Gas'!F941:Q941)</f>
        <v>29.89</v>
      </c>
      <c r="D654" s="7">
        <f t="shared" ref="D654" si="89">AVERAGE(C$526:C$574,C$576:C$655)</f>
        <v>31.879748062015505</v>
      </c>
      <c r="E654" s="5"/>
      <c r="F654" s="7">
        <f>AVERAGE('HAVER - UK Gas'!F941:K941)</f>
        <v>31.423333333333336</v>
      </c>
      <c r="H654" s="7">
        <f>AVERAGE('HAVER - UK Gas'!D941:I941)</f>
        <v>24.495000000000001</v>
      </c>
      <c r="I654" s="7">
        <f>AVERAGE('HAVER - UK Gas'!D941:F941)</f>
        <v>16.079999999999998</v>
      </c>
      <c r="J654" s="7">
        <f>AVERAGE('HAVER - UK Gas'!D941:O941)</f>
        <v>27.585833333333337</v>
      </c>
      <c r="L654" s="7">
        <f t="shared" si="83"/>
        <v>33.354056847545216</v>
      </c>
      <c r="N654" s="7">
        <f t="shared" si="84"/>
        <v>21.573320413436694</v>
      </c>
      <c r="O654" s="7">
        <f t="shared" si="85"/>
        <v>17.340594315245482</v>
      </c>
      <c r="P654" s="7">
        <f t="shared" si="86"/>
        <v>27.530885012919903</v>
      </c>
      <c r="R654" s="7"/>
      <c r="S654" s="7"/>
      <c r="T654" s="7"/>
      <c r="U654" s="7"/>
      <c r="V654" s="7"/>
    </row>
    <row r="655" spans="1:22" x14ac:dyDescent="0.35">
      <c r="A655" s="5">
        <f t="shared" si="88"/>
        <v>44043</v>
      </c>
      <c r="B655" s="5"/>
      <c r="C655" s="7">
        <f>AVERAGE('HAVER - UK Gas'!F942:Q942)</f>
        <v>30.878333333333341</v>
      </c>
      <c r="D655" s="7"/>
      <c r="E655" s="5"/>
      <c r="F655" s="7">
        <f>AVERAGE('HAVER - UK Gas'!F942:K942)</f>
        <v>33.151666666666671</v>
      </c>
      <c r="H655" s="7">
        <f>AVERAGE('HAVER - UK Gas'!D942:I942)</f>
        <v>28.2</v>
      </c>
      <c r="I655" s="7">
        <f>AVERAGE('HAVER - UK Gas'!D942:F942)</f>
        <v>21.056666666666665</v>
      </c>
      <c r="J655" s="7">
        <f>AVERAGE('HAVER - UK Gas'!D942:O942)</f>
        <v>28.492500000000003</v>
      </c>
      <c r="L655" s="7"/>
      <c r="N655" s="7"/>
      <c r="O655" s="7"/>
      <c r="P655" s="7"/>
      <c r="R655" s="7"/>
      <c r="S655" s="7"/>
      <c r="T655" s="7"/>
      <c r="U655" s="7"/>
      <c r="V655" s="7"/>
    </row>
    <row r="656" spans="1:22" x14ac:dyDescent="0.35">
      <c r="A656" s="5">
        <f t="shared" si="88"/>
        <v>44046</v>
      </c>
      <c r="B656" s="5" t="s">
        <v>1603</v>
      </c>
      <c r="C656" s="7">
        <f>AVERAGE('HAVER - UK Gas'!K943:V943)</f>
        <v>34.412499999999994</v>
      </c>
      <c r="D656" s="7">
        <f t="shared" ref="D656:D687" si="90">AVERAGE(C$656:C$759,C$761:C$764,C$766:C$785)</f>
        <v>39.886015625000034</v>
      </c>
      <c r="E656" s="5"/>
      <c r="F656" s="7">
        <f>AVERAGE('HAVER - UK Gas'!K943:P943)</f>
        <v>28.686666666666664</v>
      </c>
      <c r="H656" s="7">
        <f>AVERAGE('HAVER - UK Gas'!D943:I943)</f>
        <v>29.33</v>
      </c>
      <c r="I656" s="7">
        <f>AVERAGE('HAVER - UK Gas'!D943:F943)</f>
        <v>22.816666666666663</v>
      </c>
      <c r="J656" s="7">
        <f>AVERAGE('HAVER - UK Gas'!D943:O943)</f>
        <v>29.450833333333332</v>
      </c>
      <c r="L656" s="7">
        <f>AVERAGE(F$656:F$759,F$761:F$764,F$766:F$785)</f>
        <v>35.364140624999997</v>
      </c>
      <c r="N656" s="7">
        <f t="shared" ref="N656:P656" si="91">AVERAGE(H$656:H$759,H$761:H$764,H$766:H$785)</f>
        <v>40.072500000000012</v>
      </c>
      <c r="O656" s="7">
        <f t="shared" si="91"/>
        <v>40.781067708333346</v>
      </c>
      <c r="P656" s="7">
        <f t="shared" si="91"/>
        <v>38.523463541666672</v>
      </c>
      <c r="R656" s="7"/>
      <c r="S656" s="7"/>
      <c r="T656" s="7"/>
      <c r="U656" s="7"/>
      <c r="V656" s="7"/>
    </row>
    <row r="657" spans="1:22" x14ac:dyDescent="0.35">
      <c r="A657" s="5">
        <f t="shared" si="88"/>
        <v>44047</v>
      </c>
      <c r="B657" s="5"/>
      <c r="C657" s="7">
        <f>AVERAGE('HAVER - UK Gas'!K944:V944)</f>
        <v>34.876666666666672</v>
      </c>
      <c r="D657" s="7">
        <f t="shared" si="90"/>
        <v>39.886015625000034</v>
      </c>
      <c r="E657" s="5"/>
      <c r="F657" s="7">
        <f>AVERAGE('HAVER - UK Gas'!K944:P944)</f>
        <v>29.209999999999997</v>
      </c>
      <c r="H657" s="7">
        <f>AVERAGE('HAVER - UK Gas'!D944:I944)</f>
        <v>30.44</v>
      </c>
      <c r="I657" s="7">
        <f>AVERAGE('HAVER - UK Gas'!D944:F944)</f>
        <v>24.196666666666669</v>
      </c>
      <c r="J657" s="7">
        <f>AVERAGE('HAVER - UK Gas'!D944:O944)</f>
        <v>30.274166666666662</v>
      </c>
      <c r="L657" s="7">
        <f t="shared" ref="L657:L720" si="92">AVERAGE(F$656:F$759,F$761:F$764,F$766:F$785)</f>
        <v>35.364140624999997</v>
      </c>
      <c r="N657" s="7">
        <f t="shared" ref="N657:N720" si="93">AVERAGE(H$656:H$759,H$761:H$764,H$766:H$785)</f>
        <v>40.072500000000012</v>
      </c>
      <c r="O657" s="7">
        <f t="shared" ref="O657:O720" si="94">AVERAGE(I$656:I$759,I$761:I$764,I$766:I$785)</f>
        <v>40.781067708333346</v>
      </c>
      <c r="P657" s="7">
        <f t="shared" ref="P657:P720" si="95">AVERAGE(J$656:J$759,J$761:J$764,J$766:J$785)</f>
        <v>38.523463541666672</v>
      </c>
      <c r="R657" s="7"/>
      <c r="S657" s="7"/>
      <c r="T657" s="7"/>
      <c r="U657" s="7"/>
      <c r="V657" s="7"/>
    </row>
    <row r="658" spans="1:22" x14ac:dyDescent="0.35">
      <c r="A658" s="5">
        <f t="shared" si="88"/>
        <v>44048</v>
      </c>
      <c r="B658" s="5"/>
      <c r="C658" s="7">
        <f>AVERAGE('HAVER - UK Gas'!K945:V945)</f>
        <v>35.582500000000003</v>
      </c>
      <c r="D658" s="7">
        <f t="shared" si="90"/>
        <v>39.886015625000034</v>
      </c>
      <c r="E658" s="5"/>
      <c r="F658" s="7">
        <f>AVERAGE('HAVER - UK Gas'!K945:P945)</f>
        <v>30.004999999999999</v>
      </c>
      <c r="H658" s="7">
        <f>AVERAGE('HAVER - UK Gas'!D945:I945)</f>
        <v>31.05</v>
      </c>
      <c r="I658" s="7">
        <f>AVERAGE('HAVER - UK Gas'!D945:F945)</f>
        <v>24.543333333333333</v>
      </c>
      <c r="J658" s="7">
        <f>AVERAGE('HAVER - UK Gas'!D945:O945)</f>
        <v>30.954166666666666</v>
      </c>
      <c r="L658" s="7">
        <f t="shared" si="92"/>
        <v>35.364140624999997</v>
      </c>
      <c r="N658" s="7">
        <f t="shared" si="93"/>
        <v>40.072500000000012</v>
      </c>
      <c r="O658" s="7">
        <f t="shared" si="94"/>
        <v>40.781067708333346</v>
      </c>
      <c r="P658" s="7">
        <f t="shared" si="95"/>
        <v>38.523463541666672</v>
      </c>
      <c r="R658" s="7"/>
      <c r="S658" s="7"/>
      <c r="T658" s="7"/>
      <c r="U658" s="7"/>
      <c r="V658" s="7"/>
    </row>
    <row r="659" spans="1:22" x14ac:dyDescent="0.35">
      <c r="A659" s="5">
        <f t="shared" si="88"/>
        <v>44049</v>
      </c>
      <c r="B659" s="5"/>
      <c r="C659" s="7">
        <f>AVERAGE('HAVER - UK Gas'!K946:V946)</f>
        <v>35.8825</v>
      </c>
      <c r="D659" s="7">
        <f t="shared" si="90"/>
        <v>39.886015625000034</v>
      </c>
      <c r="E659" s="5"/>
      <c r="F659" s="7">
        <f>AVERAGE('HAVER - UK Gas'!K946:P946)</f>
        <v>30.24</v>
      </c>
      <c r="H659" s="7">
        <f>AVERAGE('HAVER - UK Gas'!D946:I946)</f>
        <v>31.881666666666664</v>
      </c>
      <c r="I659" s="7">
        <f>AVERAGE('HAVER - UK Gas'!D946:F946)</f>
        <v>25.77</v>
      </c>
      <c r="J659" s="7">
        <f>AVERAGE('HAVER - UK Gas'!D946:O946)</f>
        <v>31.488333333333333</v>
      </c>
      <c r="L659" s="7">
        <f t="shared" si="92"/>
        <v>35.364140624999997</v>
      </c>
      <c r="N659" s="7">
        <f t="shared" si="93"/>
        <v>40.072500000000012</v>
      </c>
      <c r="O659" s="7">
        <f t="shared" si="94"/>
        <v>40.781067708333346</v>
      </c>
      <c r="P659" s="7">
        <f t="shared" si="95"/>
        <v>38.523463541666672</v>
      </c>
      <c r="R659" s="7"/>
      <c r="S659" s="7"/>
      <c r="T659" s="7"/>
      <c r="U659" s="7"/>
      <c r="V659" s="7"/>
    </row>
    <row r="660" spans="1:22" x14ac:dyDescent="0.35">
      <c r="A660" s="5">
        <f t="shared" si="88"/>
        <v>44050</v>
      </c>
      <c r="B660" s="5"/>
      <c r="C660" s="7">
        <f>AVERAGE('HAVER - UK Gas'!K947:V947)</f>
        <v>35.619999999999997</v>
      </c>
      <c r="D660" s="7">
        <f t="shared" si="90"/>
        <v>39.886015625000034</v>
      </c>
      <c r="E660" s="5"/>
      <c r="F660" s="7">
        <f>AVERAGE('HAVER - UK Gas'!K947:P947)</f>
        <v>30.125</v>
      </c>
      <c r="H660" s="7">
        <f>AVERAGE('HAVER - UK Gas'!D947:I947)</f>
        <v>31.905000000000001</v>
      </c>
      <c r="I660" s="7">
        <f>AVERAGE('HAVER - UK Gas'!D947:F947)</f>
        <v>25.983333333333334</v>
      </c>
      <c r="J660" s="7">
        <f>AVERAGE('HAVER - UK Gas'!D947:O947)</f>
        <v>31.480833333333333</v>
      </c>
      <c r="L660" s="7">
        <f t="shared" si="92"/>
        <v>35.364140624999997</v>
      </c>
      <c r="N660" s="7">
        <f t="shared" si="93"/>
        <v>40.072500000000012</v>
      </c>
      <c r="O660" s="7">
        <f t="shared" si="94"/>
        <v>40.781067708333346</v>
      </c>
      <c r="P660" s="7">
        <f t="shared" si="95"/>
        <v>38.523463541666672</v>
      </c>
      <c r="R660" s="7"/>
      <c r="S660" s="7"/>
      <c r="T660" s="7"/>
      <c r="U660" s="7"/>
      <c r="V660" s="7"/>
    </row>
    <row r="661" spans="1:22" x14ac:dyDescent="0.35">
      <c r="A661" s="5">
        <f t="shared" si="88"/>
        <v>44053</v>
      </c>
      <c r="B661" s="5"/>
      <c r="C661" s="7">
        <f>AVERAGE('HAVER - UK Gas'!K948:V948)</f>
        <v>35.38666666666667</v>
      </c>
      <c r="D661" s="7">
        <f t="shared" si="90"/>
        <v>39.886015625000034</v>
      </c>
      <c r="E661" s="5"/>
      <c r="F661" s="7">
        <f>AVERAGE('HAVER - UK Gas'!K948:P948)</f>
        <v>29.768333333333334</v>
      </c>
      <c r="H661" s="7">
        <f>AVERAGE('HAVER - UK Gas'!D948:I948)</f>
        <v>31.215</v>
      </c>
      <c r="I661" s="7">
        <f>AVERAGE('HAVER - UK Gas'!D948:F948)</f>
        <v>25.11</v>
      </c>
      <c r="J661" s="7">
        <f>AVERAGE('HAVER - UK Gas'!D948:O948)</f>
        <v>30.942499999999999</v>
      </c>
      <c r="L661" s="7">
        <f t="shared" si="92"/>
        <v>35.364140624999997</v>
      </c>
      <c r="N661" s="7">
        <f t="shared" si="93"/>
        <v>40.072500000000012</v>
      </c>
      <c r="O661" s="7">
        <f t="shared" si="94"/>
        <v>40.781067708333346</v>
      </c>
      <c r="P661" s="7">
        <f t="shared" si="95"/>
        <v>38.523463541666672</v>
      </c>
      <c r="R661" s="7"/>
      <c r="S661" s="7"/>
      <c r="T661" s="7"/>
      <c r="U661" s="7"/>
      <c r="V661" s="7"/>
    </row>
    <row r="662" spans="1:22" x14ac:dyDescent="0.35">
      <c r="A662" s="5">
        <f t="shared" si="88"/>
        <v>44054</v>
      </c>
      <c r="B662" s="5"/>
      <c r="C662" s="7">
        <f>AVERAGE('HAVER - UK Gas'!K949:V949)</f>
        <v>35.540833333333339</v>
      </c>
      <c r="D662" s="7">
        <f t="shared" si="90"/>
        <v>39.886015625000034</v>
      </c>
      <c r="E662" s="5"/>
      <c r="F662" s="7">
        <f>AVERAGE('HAVER - UK Gas'!K949:P949)</f>
        <v>29.868333333333339</v>
      </c>
      <c r="H662" s="7">
        <f>AVERAGE('HAVER - UK Gas'!D949:I949)</f>
        <v>31.334999999999997</v>
      </c>
      <c r="I662" s="7">
        <f>AVERAGE('HAVER - UK Gas'!D949:F949)</f>
        <v>24.946666666666669</v>
      </c>
      <c r="J662" s="7">
        <f>AVERAGE('HAVER - UK Gas'!D949:O949)</f>
        <v>31.070000000000004</v>
      </c>
      <c r="L662" s="7">
        <f t="shared" si="92"/>
        <v>35.364140624999997</v>
      </c>
      <c r="N662" s="7">
        <f t="shared" si="93"/>
        <v>40.072500000000012</v>
      </c>
      <c r="O662" s="7">
        <f t="shared" si="94"/>
        <v>40.781067708333346</v>
      </c>
      <c r="P662" s="7">
        <f t="shared" si="95"/>
        <v>38.523463541666672</v>
      </c>
      <c r="R662" s="7"/>
      <c r="S662" s="7"/>
      <c r="T662" s="7"/>
      <c r="U662" s="7"/>
      <c r="V662" s="7"/>
    </row>
    <row r="663" spans="1:22" x14ac:dyDescent="0.35">
      <c r="A663" s="5">
        <f t="shared" si="88"/>
        <v>44055</v>
      </c>
      <c r="B663" s="5"/>
      <c r="C663" s="7">
        <f>AVERAGE('HAVER - UK Gas'!K950:V950)</f>
        <v>35.561666666666667</v>
      </c>
      <c r="D663" s="7">
        <f t="shared" si="90"/>
        <v>39.886015625000034</v>
      </c>
      <c r="E663" s="5"/>
      <c r="F663" s="7">
        <f>AVERAGE('HAVER - UK Gas'!K950:P950)</f>
        <v>29.87833333333333</v>
      </c>
      <c r="H663" s="7">
        <f>AVERAGE('HAVER - UK Gas'!D950:I950)</f>
        <v>31.213333333333338</v>
      </c>
      <c r="I663" s="7">
        <f>AVERAGE('HAVER - UK Gas'!D950:F950)</f>
        <v>24.696666666666669</v>
      </c>
      <c r="J663" s="7">
        <f>AVERAGE('HAVER - UK Gas'!D950:O950)</f>
        <v>31.010000000000005</v>
      </c>
      <c r="L663" s="7">
        <f t="shared" si="92"/>
        <v>35.364140624999997</v>
      </c>
      <c r="N663" s="7">
        <f t="shared" si="93"/>
        <v>40.072500000000012</v>
      </c>
      <c r="O663" s="7">
        <f t="shared" si="94"/>
        <v>40.781067708333346</v>
      </c>
      <c r="P663" s="7">
        <f t="shared" si="95"/>
        <v>38.523463541666672</v>
      </c>
      <c r="R663" s="7"/>
      <c r="S663" s="7"/>
      <c r="T663" s="7"/>
      <c r="U663" s="7"/>
      <c r="V663" s="7"/>
    </row>
    <row r="664" spans="1:22" x14ac:dyDescent="0.35">
      <c r="A664" s="5">
        <f t="shared" si="88"/>
        <v>44056</v>
      </c>
      <c r="B664" s="5"/>
      <c r="C664" s="7">
        <f>AVERAGE('HAVER - UK Gas'!K951:V951)</f>
        <v>35.732499999999995</v>
      </c>
      <c r="D664" s="7">
        <f t="shared" si="90"/>
        <v>39.886015625000034</v>
      </c>
      <c r="E664" s="5"/>
      <c r="F664" s="7">
        <f>AVERAGE('HAVER - UK Gas'!K951:P951)</f>
        <v>30.180000000000003</v>
      </c>
      <c r="H664" s="7">
        <f>AVERAGE('HAVER - UK Gas'!D951:I951)</f>
        <v>31.58</v>
      </c>
      <c r="I664" s="7">
        <f>AVERAGE('HAVER - UK Gas'!D951:F951)</f>
        <v>25.106666666666666</v>
      </c>
      <c r="J664" s="7">
        <f>AVERAGE('HAVER - UK Gas'!D951:O951)</f>
        <v>31.34333333333333</v>
      </c>
      <c r="L664" s="7">
        <f t="shared" si="92"/>
        <v>35.364140624999997</v>
      </c>
      <c r="N664" s="7">
        <f t="shared" si="93"/>
        <v>40.072500000000012</v>
      </c>
      <c r="O664" s="7">
        <f t="shared" si="94"/>
        <v>40.781067708333346</v>
      </c>
      <c r="P664" s="7">
        <f t="shared" si="95"/>
        <v>38.523463541666672</v>
      </c>
      <c r="R664" s="7"/>
      <c r="S664" s="7"/>
      <c r="T664" s="7"/>
      <c r="U664" s="7"/>
      <c r="V664" s="7"/>
    </row>
    <row r="665" spans="1:22" x14ac:dyDescent="0.35">
      <c r="A665" s="5">
        <f t="shared" si="88"/>
        <v>44057</v>
      </c>
      <c r="B665" s="5"/>
      <c r="C665" s="7">
        <f>AVERAGE('HAVER - UK Gas'!K952:V952)</f>
        <v>36.141666666666659</v>
      </c>
      <c r="D665" s="7">
        <f t="shared" si="90"/>
        <v>39.886015625000034</v>
      </c>
      <c r="E665" s="5"/>
      <c r="F665" s="7">
        <f>AVERAGE('HAVER - UK Gas'!K952:P952)</f>
        <v>30.783333333333331</v>
      </c>
      <c r="H665" s="7">
        <f>AVERAGE('HAVER - UK Gas'!D952:I952)</f>
        <v>32.800000000000004</v>
      </c>
      <c r="I665" s="7">
        <f>AVERAGE('HAVER - UK Gas'!D952:F952)</f>
        <v>26.75</v>
      </c>
      <c r="J665" s="7">
        <f>AVERAGE('HAVER - UK Gas'!D952:O952)</f>
        <v>32.26166666666667</v>
      </c>
      <c r="L665" s="7">
        <f t="shared" si="92"/>
        <v>35.364140624999997</v>
      </c>
      <c r="N665" s="7">
        <f t="shared" si="93"/>
        <v>40.072500000000012</v>
      </c>
      <c r="O665" s="7">
        <f t="shared" si="94"/>
        <v>40.781067708333346</v>
      </c>
      <c r="P665" s="7">
        <f t="shared" si="95"/>
        <v>38.523463541666672</v>
      </c>
      <c r="R665" s="7"/>
      <c r="S665" s="7"/>
      <c r="T665" s="7"/>
      <c r="U665" s="7"/>
      <c r="V665" s="7"/>
    </row>
    <row r="666" spans="1:22" x14ac:dyDescent="0.35">
      <c r="A666" s="5">
        <f t="shared" si="88"/>
        <v>44060</v>
      </c>
      <c r="B666" s="5"/>
      <c r="C666" s="7">
        <f>AVERAGE('HAVER - UK Gas'!K953:V953)</f>
        <v>36.051666666666669</v>
      </c>
      <c r="D666" s="7">
        <f t="shared" si="90"/>
        <v>39.886015625000034</v>
      </c>
      <c r="E666" s="5"/>
      <c r="F666" s="7">
        <f>AVERAGE('HAVER - UK Gas'!K953:P953)</f>
        <v>30.680000000000003</v>
      </c>
      <c r="H666" s="7">
        <f>AVERAGE('HAVER - UK Gas'!D953:I953)</f>
        <v>33.128333333333337</v>
      </c>
      <c r="I666" s="7">
        <f>AVERAGE('HAVER - UK Gas'!D953:F953)</f>
        <v>27.113333333333333</v>
      </c>
      <c r="J666" s="7">
        <f>AVERAGE('HAVER - UK Gas'!D953:O953)</f>
        <v>32.391666666666673</v>
      </c>
      <c r="L666" s="7">
        <f t="shared" si="92"/>
        <v>35.364140624999997</v>
      </c>
      <c r="N666" s="7">
        <f t="shared" si="93"/>
        <v>40.072500000000012</v>
      </c>
      <c r="O666" s="7">
        <f t="shared" si="94"/>
        <v>40.781067708333346</v>
      </c>
      <c r="P666" s="7">
        <f t="shared" si="95"/>
        <v>38.523463541666672</v>
      </c>
      <c r="R666" s="7"/>
      <c r="S666" s="7"/>
      <c r="T666" s="7"/>
      <c r="U666" s="7"/>
      <c r="V666" s="7"/>
    </row>
    <row r="667" spans="1:22" x14ac:dyDescent="0.35">
      <c r="A667" s="5">
        <f t="shared" si="88"/>
        <v>44061</v>
      </c>
      <c r="B667" s="5"/>
      <c r="C667" s="7">
        <f>AVERAGE('HAVER - UK Gas'!K954:V954)</f>
        <v>36.352499999999999</v>
      </c>
      <c r="D667" s="7">
        <f t="shared" si="90"/>
        <v>39.886015625000034</v>
      </c>
      <c r="E667" s="5"/>
      <c r="F667" s="7">
        <f>AVERAGE('HAVER - UK Gas'!K954:P954)</f>
        <v>31.039999999999996</v>
      </c>
      <c r="H667" s="7">
        <f>AVERAGE('HAVER - UK Gas'!D954:I954)</f>
        <v>33.738333333333337</v>
      </c>
      <c r="I667" s="7">
        <f>AVERAGE('HAVER - UK Gas'!D954:F954)</f>
        <v>28.05</v>
      </c>
      <c r="J667" s="7">
        <f>AVERAGE('HAVER - UK Gas'!D954:O954)</f>
        <v>32.878333333333337</v>
      </c>
      <c r="L667" s="7">
        <f t="shared" si="92"/>
        <v>35.364140624999997</v>
      </c>
      <c r="N667" s="7">
        <f t="shared" si="93"/>
        <v>40.072500000000012</v>
      </c>
      <c r="O667" s="7">
        <f t="shared" si="94"/>
        <v>40.781067708333346</v>
      </c>
      <c r="P667" s="7">
        <f t="shared" si="95"/>
        <v>38.523463541666672</v>
      </c>
      <c r="R667" s="7"/>
      <c r="S667" s="7"/>
      <c r="T667" s="7"/>
      <c r="U667" s="7"/>
      <c r="V667" s="7"/>
    </row>
    <row r="668" spans="1:22" x14ac:dyDescent="0.35">
      <c r="A668" s="5">
        <f t="shared" si="88"/>
        <v>44062</v>
      </c>
      <c r="B668" s="5"/>
      <c r="C668" s="7">
        <f>AVERAGE('HAVER - UK Gas'!K955:V955)</f>
        <v>36.48833333333333</v>
      </c>
      <c r="D668" s="7">
        <f t="shared" si="90"/>
        <v>39.886015625000034</v>
      </c>
      <c r="E668" s="5"/>
      <c r="F668" s="7">
        <f>AVERAGE('HAVER - UK Gas'!K955:P955)</f>
        <v>31.28833333333333</v>
      </c>
      <c r="H668" s="7">
        <f>AVERAGE('HAVER - UK Gas'!D955:I955)</f>
        <v>33.703333333333333</v>
      </c>
      <c r="I668" s="7">
        <f>AVERAGE('HAVER - UK Gas'!D955:F955)</f>
        <v>27.636666666666667</v>
      </c>
      <c r="J668" s="7">
        <f>AVERAGE('HAVER - UK Gas'!D955:O955)</f>
        <v>33.00333333333333</v>
      </c>
      <c r="L668" s="7">
        <f t="shared" si="92"/>
        <v>35.364140624999997</v>
      </c>
      <c r="N668" s="7">
        <f t="shared" si="93"/>
        <v>40.072500000000012</v>
      </c>
      <c r="O668" s="7">
        <f t="shared" si="94"/>
        <v>40.781067708333346</v>
      </c>
      <c r="P668" s="7">
        <f t="shared" si="95"/>
        <v>38.523463541666672</v>
      </c>
      <c r="R668" s="7"/>
      <c r="S668" s="7"/>
      <c r="T668" s="7"/>
      <c r="U668" s="7"/>
      <c r="V668" s="7"/>
    </row>
    <row r="669" spans="1:22" x14ac:dyDescent="0.35">
      <c r="A669" s="5">
        <f t="shared" si="88"/>
        <v>44063</v>
      </c>
      <c r="B669" s="5"/>
      <c r="C669" s="7">
        <f>AVERAGE('HAVER - UK Gas'!K956:V956)</f>
        <v>36.488333333333337</v>
      </c>
      <c r="D669" s="7">
        <f t="shared" si="90"/>
        <v>39.886015625000034</v>
      </c>
      <c r="E669" s="5"/>
      <c r="F669" s="7">
        <f>AVERAGE('HAVER - UK Gas'!K956:P956)</f>
        <v>31.320000000000004</v>
      </c>
      <c r="H669" s="7">
        <f>AVERAGE('HAVER - UK Gas'!D956:I956)</f>
        <v>33.543333333333329</v>
      </c>
      <c r="I669" s="7">
        <f>AVERAGE('HAVER - UK Gas'!D956:F956)</f>
        <v>27.419999999999998</v>
      </c>
      <c r="J669" s="7">
        <f>AVERAGE('HAVER - UK Gas'!D956:O956)</f>
        <v>32.927500000000002</v>
      </c>
      <c r="L669" s="7">
        <f t="shared" si="92"/>
        <v>35.364140624999997</v>
      </c>
      <c r="N669" s="7">
        <f t="shared" si="93"/>
        <v>40.072500000000012</v>
      </c>
      <c r="O669" s="7">
        <f t="shared" si="94"/>
        <v>40.781067708333346</v>
      </c>
      <c r="P669" s="7">
        <f t="shared" si="95"/>
        <v>38.523463541666672</v>
      </c>
      <c r="R669" s="7"/>
      <c r="S669" s="7"/>
      <c r="T669" s="7"/>
      <c r="U669" s="7"/>
      <c r="V669" s="7"/>
    </row>
    <row r="670" spans="1:22" x14ac:dyDescent="0.35">
      <c r="A670" s="5">
        <f t="shared" si="88"/>
        <v>44064</v>
      </c>
      <c r="B670" s="5"/>
      <c r="C670" s="7">
        <f>AVERAGE('HAVER - UK Gas'!K957:V957)</f>
        <v>36.008333333333333</v>
      </c>
      <c r="D670" s="7">
        <f t="shared" si="90"/>
        <v>39.886015625000034</v>
      </c>
      <c r="E670" s="5"/>
      <c r="F670" s="7">
        <f>AVERAGE('HAVER - UK Gas'!K957:P957)</f>
        <v>30.73</v>
      </c>
      <c r="H670" s="7">
        <f>AVERAGE('HAVER - UK Gas'!D957:I957)</f>
        <v>32.380000000000003</v>
      </c>
      <c r="I670" s="7">
        <f>AVERAGE('HAVER - UK Gas'!D957:F957)</f>
        <v>26.070000000000004</v>
      </c>
      <c r="J670" s="7">
        <f>AVERAGE('HAVER - UK Gas'!D957:O957)</f>
        <v>32.031666666666666</v>
      </c>
      <c r="L670" s="7">
        <f t="shared" si="92"/>
        <v>35.364140624999997</v>
      </c>
      <c r="N670" s="7">
        <f t="shared" si="93"/>
        <v>40.072500000000012</v>
      </c>
      <c r="O670" s="7">
        <f t="shared" si="94"/>
        <v>40.781067708333346</v>
      </c>
      <c r="P670" s="7">
        <f t="shared" si="95"/>
        <v>38.523463541666672</v>
      </c>
      <c r="R670" s="7"/>
      <c r="S670" s="7"/>
      <c r="T670" s="7"/>
      <c r="U670" s="7"/>
      <c r="V670" s="7"/>
    </row>
    <row r="671" spans="1:22" x14ac:dyDescent="0.35">
      <c r="A671" s="5">
        <f t="shared" si="88"/>
        <v>44067</v>
      </c>
      <c r="B671" s="5"/>
      <c r="C671" s="7">
        <f>AVERAGE('HAVER - UK Gas'!K958:V958)</f>
        <v>37.005833333333335</v>
      </c>
      <c r="D671" s="7">
        <f t="shared" si="90"/>
        <v>39.886015625000034</v>
      </c>
      <c r="E671" s="5"/>
      <c r="F671" s="7">
        <f>AVERAGE('HAVER - UK Gas'!K958:P958)</f>
        <v>31.858333333333334</v>
      </c>
      <c r="H671" s="7">
        <f>AVERAGE('HAVER - UK Gas'!D958:I958)</f>
        <v>33.803333333333335</v>
      </c>
      <c r="I671" s="7">
        <f>AVERAGE('HAVER - UK Gas'!D958:F958)</f>
        <v>27.753333333333334</v>
      </c>
      <c r="J671" s="7">
        <f>AVERAGE('HAVER - UK Gas'!D958:O958)</f>
        <v>33.305833333333332</v>
      </c>
      <c r="L671" s="7">
        <f t="shared" si="92"/>
        <v>35.364140624999997</v>
      </c>
      <c r="N671" s="7">
        <f t="shared" si="93"/>
        <v>40.072500000000012</v>
      </c>
      <c r="O671" s="7">
        <f t="shared" si="94"/>
        <v>40.781067708333346</v>
      </c>
      <c r="P671" s="7">
        <f t="shared" si="95"/>
        <v>38.523463541666672</v>
      </c>
      <c r="R671" s="7"/>
      <c r="S671" s="7"/>
      <c r="T671" s="7"/>
      <c r="U671" s="7"/>
      <c r="V671" s="7"/>
    </row>
    <row r="672" spans="1:22" x14ac:dyDescent="0.35">
      <c r="A672" s="5">
        <f t="shared" si="88"/>
        <v>44068</v>
      </c>
      <c r="B672" s="5"/>
      <c r="C672" s="7">
        <f>AVERAGE('HAVER - UK Gas'!K959:V959)</f>
        <v>37.635833333333338</v>
      </c>
      <c r="D672" s="7">
        <f t="shared" si="90"/>
        <v>39.886015625000034</v>
      </c>
      <c r="E672" s="5"/>
      <c r="F672" s="7">
        <f>AVERAGE('HAVER - UK Gas'!K959:P959)</f>
        <v>32.658333333333331</v>
      </c>
      <c r="H672" s="7">
        <f>AVERAGE('HAVER - UK Gas'!D959:I959)</f>
        <v>34.908333333333331</v>
      </c>
      <c r="I672" s="7">
        <f>AVERAGE('HAVER - UK Gas'!D959:F959)</f>
        <v>28.916666666666668</v>
      </c>
      <c r="J672" s="7">
        <f>AVERAGE('HAVER - UK Gas'!D959:O959)</f>
        <v>34.281666666666666</v>
      </c>
      <c r="L672" s="7">
        <f t="shared" si="92"/>
        <v>35.364140624999997</v>
      </c>
      <c r="N672" s="7">
        <f t="shared" si="93"/>
        <v>40.072500000000012</v>
      </c>
      <c r="O672" s="7">
        <f t="shared" si="94"/>
        <v>40.781067708333346</v>
      </c>
      <c r="P672" s="7">
        <f t="shared" si="95"/>
        <v>38.523463541666672</v>
      </c>
      <c r="R672" s="7"/>
      <c r="S672" s="7"/>
      <c r="T672" s="7"/>
      <c r="U672" s="7"/>
      <c r="V672" s="7"/>
    </row>
    <row r="673" spans="1:22" x14ac:dyDescent="0.35">
      <c r="A673" s="5">
        <f t="shared" si="88"/>
        <v>44069</v>
      </c>
      <c r="B673" s="5"/>
      <c r="C673" s="7">
        <f>AVERAGE('HAVER - UK Gas'!K960:V960)</f>
        <v>38.102499999999999</v>
      </c>
      <c r="D673" s="7">
        <f t="shared" si="90"/>
        <v>39.886015625000034</v>
      </c>
      <c r="E673" s="5"/>
      <c r="F673" s="7">
        <f>AVERAGE('HAVER - UK Gas'!K960:P960)</f>
        <v>33.046666666666667</v>
      </c>
      <c r="H673" s="7">
        <f>AVERAGE('HAVER - UK Gas'!D960:I960)</f>
        <v>35.501666666666665</v>
      </c>
      <c r="I673" s="7">
        <f>AVERAGE('HAVER - UK Gas'!D960:F960)</f>
        <v>29.566666666666666</v>
      </c>
      <c r="J673" s="7">
        <f>AVERAGE('HAVER - UK Gas'!D960:O960)</f>
        <v>34.787500000000001</v>
      </c>
      <c r="L673" s="7">
        <f t="shared" si="92"/>
        <v>35.364140624999997</v>
      </c>
      <c r="N673" s="7">
        <f t="shared" si="93"/>
        <v>40.072500000000012</v>
      </c>
      <c r="O673" s="7">
        <f t="shared" si="94"/>
        <v>40.781067708333346</v>
      </c>
      <c r="P673" s="7">
        <f t="shared" si="95"/>
        <v>38.523463541666672</v>
      </c>
      <c r="R673" s="7"/>
      <c r="S673" s="7"/>
      <c r="T673" s="7"/>
      <c r="U673" s="7"/>
      <c r="V673" s="7"/>
    </row>
    <row r="674" spans="1:22" x14ac:dyDescent="0.35">
      <c r="A674" s="5">
        <f t="shared" si="88"/>
        <v>44070</v>
      </c>
      <c r="B674" s="5"/>
      <c r="C674" s="7">
        <f>AVERAGE('HAVER - UK Gas'!K961:V961)</f>
        <v>37.989166666666669</v>
      </c>
      <c r="D674" s="7">
        <f t="shared" si="90"/>
        <v>39.886015625000034</v>
      </c>
      <c r="E674" s="5"/>
      <c r="F674" s="7">
        <f>AVERAGE('HAVER - UK Gas'!K961:P961)</f>
        <v>32.74</v>
      </c>
      <c r="H674" s="7">
        <f>AVERAGE('HAVER - UK Gas'!D961:I961)</f>
        <v>34.396666666666661</v>
      </c>
      <c r="I674" s="7">
        <f>AVERAGE('HAVER - UK Gas'!D961:F961)</f>
        <v>28.616666666666664</v>
      </c>
      <c r="J674" s="7">
        <f>AVERAGE('HAVER - UK Gas'!D961:O961)</f>
        <v>33.9925</v>
      </c>
      <c r="L674" s="7">
        <f t="shared" si="92"/>
        <v>35.364140624999997</v>
      </c>
      <c r="N674" s="7">
        <f t="shared" si="93"/>
        <v>40.072500000000012</v>
      </c>
      <c r="O674" s="7">
        <f t="shared" si="94"/>
        <v>40.781067708333346</v>
      </c>
      <c r="P674" s="7">
        <f t="shared" si="95"/>
        <v>38.523463541666672</v>
      </c>
      <c r="R674" s="7"/>
      <c r="S674" s="7"/>
      <c r="T674" s="7"/>
      <c r="U674" s="7"/>
      <c r="V674" s="7"/>
    </row>
    <row r="675" spans="1:22" x14ac:dyDescent="0.35">
      <c r="A675" s="5">
        <f t="shared" si="88"/>
        <v>44071</v>
      </c>
      <c r="B675" s="5"/>
      <c r="C675" s="7">
        <f>AVERAGE('HAVER - UK Gas'!K962:V962)</f>
        <v>39.644166666666671</v>
      </c>
      <c r="D675" s="7">
        <f t="shared" si="90"/>
        <v>39.886015625000034</v>
      </c>
      <c r="E675" s="5"/>
      <c r="F675" s="7">
        <f>AVERAGE('HAVER - UK Gas'!K962:P962)</f>
        <v>34.700000000000003</v>
      </c>
      <c r="H675" s="7">
        <f>AVERAGE('HAVER - UK Gas'!D962:I962)</f>
        <v>38.278333333333336</v>
      </c>
      <c r="I675" s="7">
        <f>AVERAGE('HAVER - UK Gas'!D962:F962)</f>
        <v>35.18</v>
      </c>
      <c r="J675" s="7">
        <f>AVERAGE('HAVER - UK Gas'!D962:O962)</f>
        <v>36.269166666666671</v>
      </c>
      <c r="L675" s="7">
        <f t="shared" si="92"/>
        <v>35.364140624999997</v>
      </c>
      <c r="N675" s="7">
        <f t="shared" si="93"/>
        <v>40.072500000000012</v>
      </c>
      <c r="O675" s="7">
        <f t="shared" si="94"/>
        <v>40.781067708333346</v>
      </c>
      <c r="P675" s="7">
        <f t="shared" si="95"/>
        <v>38.523463541666672</v>
      </c>
      <c r="R675" s="7"/>
      <c r="S675" s="7"/>
      <c r="T675" s="7"/>
      <c r="U675" s="7"/>
      <c r="V675" s="7"/>
    </row>
    <row r="676" spans="1:22" x14ac:dyDescent="0.35">
      <c r="A676" s="5">
        <f t="shared" si="88"/>
        <v>44074</v>
      </c>
      <c r="B676" s="5"/>
      <c r="C676" s="7">
        <f>AVERAGE('HAVER - UK Gas'!K963:V963)</f>
        <v>39.644166666666671</v>
      </c>
      <c r="D676" s="7">
        <f t="shared" si="90"/>
        <v>39.886015625000034</v>
      </c>
      <c r="E676" s="5"/>
      <c r="F676" s="7">
        <f>AVERAGE('HAVER - UK Gas'!K963:P963)</f>
        <v>34.700000000000003</v>
      </c>
      <c r="H676" s="7">
        <f>AVERAGE('HAVER - UK Gas'!D963:I963)</f>
        <v>38.278333333333336</v>
      </c>
      <c r="I676" s="7">
        <f>AVERAGE('HAVER - UK Gas'!D963:F963)</f>
        <v>35.18</v>
      </c>
      <c r="J676" s="7">
        <f>AVERAGE('HAVER - UK Gas'!D963:O963)</f>
        <v>36.269166666666671</v>
      </c>
      <c r="L676" s="7">
        <f t="shared" si="92"/>
        <v>35.364140624999997</v>
      </c>
      <c r="N676" s="7">
        <f t="shared" si="93"/>
        <v>40.072500000000012</v>
      </c>
      <c r="O676" s="7">
        <f t="shared" si="94"/>
        <v>40.781067708333346</v>
      </c>
      <c r="P676" s="7">
        <f t="shared" si="95"/>
        <v>38.523463541666672</v>
      </c>
      <c r="R676" s="7"/>
      <c r="S676" s="7"/>
      <c r="T676" s="7"/>
      <c r="U676" s="7"/>
      <c r="V676" s="7"/>
    </row>
    <row r="677" spans="1:22" x14ac:dyDescent="0.35">
      <c r="A677" s="5">
        <f t="shared" si="88"/>
        <v>44075</v>
      </c>
      <c r="B677" s="5"/>
      <c r="C677" s="7">
        <f>AVERAGE('HAVER - UK Gas'!J964:U964)</f>
        <v>39.271666666666668</v>
      </c>
      <c r="D677" s="7">
        <f t="shared" si="90"/>
        <v>39.886015625000034</v>
      </c>
      <c r="E677" s="5"/>
      <c r="F677" s="7">
        <f>AVERAGE('HAVER - UK Gas'!J964:O964)</f>
        <v>34.176666666666669</v>
      </c>
      <c r="H677" s="7">
        <f>AVERAGE('HAVER - UK Gas'!D964:I964)</f>
        <v>38.72</v>
      </c>
      <c r="I677" s="7">
        <f>AVERAGE('HAVER - UK Gas'!D964:F964)</f>
        <v>35.479999999999997</v>
      </c>
      <c r="J677" s="7">
        <f>AVERAGE('HAVER - UK Gas'!D964:O964)</f>
        <v>36.448333333333331</v>
      </c>
      <c r="L677" s="7">
        <f t="shared" si="92"/>
        <v>35.364140624999997</v>
      </c>
      <c r="N677" s="7">
        <f t="shared" si="93"/>
        <v>40.072500000000012</v>
      </c>
      <c r="O677" s="7">
        <f t="shared" si="94"/>
        <v>40.781067708333346</v>
      </c>
      <c r="P677" s="7">
        <f t="shared" si="95"/>
        <v>38.523463541666672</v>
      </c>
      <c r="R677" s="7"/>
      <c r="S677" s="7"/>
      <c r="T677" s="7"/>
      <c r="U677" s="7"/>
      <c r="V677" s="7"/>
    </row>
    <row r="678" spans="1:22" x14ac:dyDescent="0.35">
      <c r="A678" s="5">
        <f t="shared" si="88"/>
        <v>44076</v>
      </c>
      <c r="B678" s="5"/>
      <c r="C678" s="7">
        <f>AVERAGE('HAVER - UK Gas'!J965:U965)</f>
        <v>38.563333333333333</v>
      </c>
      <c r="D678" s="7">
        <f t="shared" si="90"/>
        <v>39.886015625000034</v>
      </c>
      <c r="E678" s="5"/>
      <c r="F678" s="7">
        <f>AVERAGE('HAVER - UK Gas'!J965:O965)</f>
        <v>33.344999999999999</v>
      </c>
      <c r="H678" s="7">
        <f>AVERAGE('HAVER - UK Gas'!D965:I965)</f>
        <v>38.016666666666659</v>
      </c>
      <c r="I678" s="7">
        <f>AVERAGE('HAVER - UK Gas'!D965:F965)</f>
        <v>34.783333333333331</v>
      </c>
      <c r="J678" s="7">
        <f>AVERAGE('HAVER - UK Gas'!D965:O965)</f>
        <v>35.680833333333332</v>
      </c>
      <c r="L678" s="7">
        <f t="shared" si="92"/>
        <v>35.364140624999997</v>
      </c>
      <c r="N678" s="7">
        <f t="shared" si="93"/>
        <v>40.072500000000012</v>
      </c>
      <c r="O678" s="7">
        <f t="shared" si="94"/>
        <v>40.781067708333346</v>
      </c>
      <c r="P678" s="7">
        <f t="shared" si="95"/>
        <v>38.523463541666672</v>
      </c>
      <c r="R678" s="7"/>
      <c r="S678" s="7"/>
      <c r="T678" s="7"/>
      <c r="U678" s="7"/>
      <c r="V678" s="7"/>
    </row>
    <row r="679" spans="1:22" x14ac:dyDescent="0.35">
      <c r="A679" s="5">
        <f t="shared" si="88"/>
        <v>44077</v>
      </c>
      <c r="B679" s="5"/>
      <c r="C679" s="7">
        <f>AVERAGE('HAVER - UK Gas'!J966:U966)</f>
        <v>39.009166666666665</v>
      </c>
      <c r="D679" s="7">
        <f t="shared" si="90"/>
        <v>39.886015625000034</v>
      </c>
      <c r="E679" s="5"/>
      <c r="F679" s="7">
        <f>AVERAGE('HAVER - UK Gas'!J966:O966)</f>
        <v>33.858333333333327</v>
      </c>
      <c r="H679" s="7">
        <f>AVERAGE('HAVER - UK Gas'!D966:I966)</f>
        <v>38.9</v>
      </c>
      <c r="I679" s="7">
        <f>AVERAGE('HAVER - UK Gas'!D966:F966)</f>
        <v>35.996666666666663</v>
      </c>
      <c r="J679" s="7">
        <f>AVERAGE('HAVER - UK Gas'!D966:O966)</f>
        <v>36.37916666666667</v>
      </c>
      <c r="L679" s="7">
        <f t="shared" si="92"/>
        <v>35.364140624999997</v>
      </c>
      <c r="N679" s="7">
        <f t="shared" si="93"/>
        <v>40.072500000000012</v>
      </c>
      <c r="O679" s="7">
        <f t="shared" si="94"/>
        <v>40.781067708333346</v>
      </c>
      <c r="P679" s="7">
        <f t="shared" si="95"/>
        <v>38.523463541666672</v>
      </c>
      <c r="R679" s="7"/>
      <c r="S679" s="7"/>
      <c r="T679" s="7"/>
      <c r="U679" s="7"/>
      <c r="V679" s="7"/>
    </row>
    <row r="680" spans="1:22" x14ac:dyDescent="0.35">
      <c r="A680" s="5">
        <f t="shared" si="88"/>
        <v>44078</v>
      </c>
      <c r="B680" s="5"/>
      <c r="C680" s="7">
        <f>AVERAGE('HAVER - UK Gas'!J967:U967)</f>
        <v>38.461666666666666</v>
      </c>
      <c r="D680" s="7">
        <f t="shared" si="90"/>
        <v>39.886015625000034</v>
      </c>
      <c r="E680" s="5"/>
      <c r="F680" s="7">
        <f>AVERAGE('HAVER - UK Gas'!J967:O967)</f>
        <v>33.433333333333337</v>
      </c>
      <c r="H680" s="7">
        <f>AVERAGE('HAVER - UK Gas'!D967:I967)</f>
        <v>38.713333333333338</v>
      </c>
      <c r="I680" s="7">
        <f>AVERAGE('HAVER - UK Gas'!D967:F967)</f>
        <v>35.82</v>
      </c>
      <c r="J680" s="7">
        <f>AVERAGE('HAVER - UK Gas'!D967:O967)</f>
        <v>36.073333333333338</v>
      </c>
      <c r="L680" s="7">
        <f t="shared" si="92"/>
        <v>35.364140624999997</v>
      </c>
      <c r="N680" s="7">
        <f t="shared" si="93"/>
        <v>40.072500000000012</v>
      </c>
      <c r="O680" s="7">
        <f t="shared" si="94"/>
        <v>40.781067708333346</v>
      </c>
      <c r="P680" s="7">
        <f t="shared" si="95"/>
        <v>38.523463541666672</v>
      </c>
      <c r="R680" s="7"/>
      <c r="S680" s="7"/>
      <c r="T680" s="7"/>
      <c r="U680" s="7"/>
      <c r="V680" s="7"/>
    </row>
    <row r="681" spans="1:22" x14ac:dyDescent="0.35">
      <c r="A681" s="5">
        <f t="shared" si="88"/>
        <v>44081</v>
      </c>
      <c r="B681" s="5"/>
      <c r="C681" s="7">
        <f>AVERAGE('HAVER - UK Gas'!J968:U968)</f>
        <v>37.830000000000005</v>
      </c>
      <c r="D681" s="7">
        <f t="shared" si="90"/>
        <v>39.886015625000034</v>
      </c>
      <c r="E681" s="5"/>
      <c r="F681" s="7">
        <f>AVERAGE('HAVER - UK Gas'!J968:O968)</f>
        <v>32.713333333333338</v>
      </c>
      <c r="H681" s="7">
        <f>AVERAGE('HAVER - UK Gas'!D968:I968)</f>
        <v>37.461666666666666</v>
      </c>
      <c r="I681" s="7">
        <f>AVERAGE('HAVER - UK Gas'!D968:F968)</f>
        <v>34.64</v>
      </c>
      <c r="J681" s="7">
        <f>AVERAGE('HAVER - UK Gas'!D968:O968)</f>
        <v>35.087499999999999</v>
      </c>
      <c r="L681" s="7">
        <f t="shared" si="92"/>
        <v>35.364140624999997</v>
      </c>
      <c r="N681" s="7">
        <f t="shared" si="93"/>
        <v>40.072500000000012</v>
      </c>
      <c r="O681" s="7">
        <f t="shared" si="94"/>
        <v>40.781067708333346</v>
      </c>
      <c r="P681" s="7">
        <f t="shared" si="95"/>
        <v>38.523463541666672</v>
      </c>
      <c r="R681" s="7"/>
      <c r="S681" s="7"/>
      <c r="T681" s="7"/>
      <c r="U681" s="7"/>
      <c r="V681" s="7"/>
    </row>
    <row r="682" spans="1:22" x14ac:dyDescent="0.35">
      <c r="A682" s="5">
        <f t="shared" si="88"/>
        <v>44082</v>
      </c>
      <c r="B682" s="5"/>
      <c r="C682" s="7">
        <f>AVERAGE('HAVER - UK Gas'!J969:U969)</f>
        <v>37.097500000000004</v>
      </c>
      <c r="D682" s="7">
        <f t="shared" si="90"/>
        <v>39.886015625000034</v>
      </c>
      <c r="E682" s="5"/>
      <c r="F682" s="7">
        <f>AVERAGE('HAVER - UK Gas'!J969:O969)</f>
        <v>32.01</v>
      </c>
      <c r="H682" s="7">
        <f>AVERAGE('HAVER - UK Gas'!D969:I969)</f>
        <v>36.776666666666671</v>
      </c>
      <c r="I682" s="7">
        <f>AVERAGE('HAVER - UK Gas'!D969:F969)</f>
        <v>33.886666666666663</v>
      </c>
      <c r="J682" s="7">
        <f>AVERAGE('HAVER - UK Gas'!D969:O969)</f>
        <v>34.393333333333338</v>
      </c>
      <c r="L682" s="7">
        <f t="shared" si="92"/>
        <v>35.364140624999997</v>
      </c>
      <c r="N682" s="7">
        <f t="shared" si="93"/>
        <v>40.072500000000012</v>
      </c>
      <c r="O682" s="7">
        <f t="shared" si="94"/>
        <v>40.781067708333346</v>
      </c>
      <c r="P682" s="7">
        <f t="shared" si="95"/>
        <v>38.523463541666672</v>
      </c>
      <c r="R682" s="7"/>
      <c r="S682" s="7"/>
      <c r="T682" s="7"/>
      <c r="U682" s="7"/>
      <c r="V682" s="7"/>
    </row>
    <row r="683" spans="1:22" x14ac:dyDescent="0.35">
      <c r="A683" s="5">
        <f t="shared" si="88"/>
        <v>44083</v>
      </c>
      <c r="B683" s="5"/>
      <c r="C683" s="7">
        <f>AVERAGE('HAVER - UK Gas'!J970:U970)</f>
        <v>37.144166666666671</v>
      </c>
      <c r="D683" s="7">
        <f t="shared" si="90"/>
        <v>39.886015625000034</v>
      </c>
      <c r="E683" s="5"/>
      <c r="F683" s="7">
        <f>AVERAGE('HAVER - UK Gas'!J970:O970)</f>
        <v>31.959999999999997</v>
      </c>
      <c r="H683" s="7">
        <f>AVERAGE('HAVER - UK Gas'!D970:I970)</f>
        <v>36.693333333333335</v>
      </c>
      <c r="I683" s="7">
        <f>AVERAGE('HAVER - UK Gas'!D970:F970)</f>
        <v>33.770000000000003</v>
      </c>
      <c r="J683" s="7">
        <f>AVERAGE('HAVER - UK Gas'!D970:O970)</f>
        <v>34.326666666666675</v>
      </c>
      <c r="L683" s="7">
        <f t="shared" si="92"/>
        <v>35.364140624999997</v>
      </c>
      <c r="N683" s="7">
        <f t="shared" si="93"/>
        <v>40.072500000000012</v>
      </c>
      <c r="O683" s="7">
        <f t="shared" si="94"/>
        <v>40.781067708333346</v>
      </c>
      <c r="P683" s="7">
        <f t="shared" si="95"/>
        <v>38.523463541666672</v>
      </c>
      <c r="R683" s="7"/>
      <c r="S683" s="7"/>
      <c r="T683" s="7"/>
      <c r="U683" s="7"/>
      <c r="V683" s="7"/>
    </row>
    <row r="684" spans="1:22" x14ac:dyDescent="0.35">
      <c r="A684" s="5">
        <f t="shared" si="88"/>
        <v>44084</v>
      </c>
      <c r="B684" s="5"/>
      <c r="C684" s="7">
        <f>AVERAGE('HAVER - UK Gas'!J971:U971)</f>
        <v>37.455000000000005</v>
      </c>
      <c r="D684" s="7">
        <f t="shared" si="90"/>
        <v>39.886015625000034</v>
      </c>
      <c r="E684" s="5"/>
      <c r="F684" s="7">
        <f>AVERAGE('HAVER - UK Gas'!J971:O971)</f>
        <v>32.408333333333331</v>
      </c>
      <c r="H684" s="7">
        <f>AVERAGE('HAVER - UK Gas'!D971:I971)</f>
        <v>36.844999999999999</v>
      </c>
      <c r="I684" s="7">
        <f>AVERAGE('HAVER - UK Gas'!D971:F971)</f>
        <v>33.756666666666668</v>
      </c>
      <c r="J684" s="7">
        <f>AVERAGE('HAVER - UK Gas'!D971:O971)</f>
        <v>34.626666666666672</v>
      </c>
      <c r="L684" s="7">
        <f t="shared" si="92"/>
        <v>35.364140624999997</v>
      </c>
      <c r="N684" s="7">
        <f t="shared" si="93"/>
        <v>40.072500000000012</v>
      </c>
      <c r="O684" s="7">
        <f t="shared" si="94"/>
        <v>40.781067708333346</v>
      </c>
      <c r="P684" s="7">
        <f t="shared" si="95"/>
        <v>38.523463541666672</v>
      </c>
      <c r="R684" s="7"/>
      <c r="S684" s="7"/>
      <c r="T684" s="7"/>
      <c r="U684" s="7"/>
      <c r="V684" s="7"/>
    </row>
    <row r="685" spans="1:22" x14ac:dyDescent="0.35">
      <c r="A685" s="5">
        <f t="shared" si="88"/>
        <v>44085</v>
      </c>
      <c r="B685" s="5"/>
      <c r="C685" s="7">
        <f>AVERAGE('HAVER - UK Gas'!J972:U972)</f>
        <v>37.769166666666671</v>
      </c>
      <c r="D685" s="7">
        <f t="shared" si="90"/>
        <v>39.886015625000034</v>
      </c>
      <c r="E685" s="5"/>
      <c r="F685" s="7">
        <f>AVERAGE('HAVER - UK Gas'!J972:O972)</f>
        <v>32.716666666666661</v>
      </c>
      <c r="H685" s="7">
        <f>AVERAGE('HAVER - UK Gas'!D972:I972)</f>
        <v>37.049999999999997</v>
      </c>
      <c r="I685" s="7">
        <f>AVERAGE('HAVER - UK Gas'!D972:F972)</f>
        <v>33.953333333333333</v>
      </c>
      <c r="J685" s="7">
        <f>AVERAGE('HAVER - UK Gas'!D972:O972)</f>
        <v>34.883333333333333</v>
      </c>
      <c r="L685" s="7">
        <f t="shared" si="92"/>
        <v>35.364140624999997</v>
      </c>
      <c r="N685" s="7">
        <f t="shared" si="93"/>
        <v>40.072500000000012</v>
      </c>
      <c r="O685" s="7">
        <f t="shared" si="94"/>
        <v>40.781067708333346</v>
      </c>
      <c r="P685" s="7">
        <f t="shared" si="95"/>
        <v>38.523463541666672</v>
      </c>
      <c r="R685" s="7"/>
      <c r="S685" s="7"/>
      <c r="T685" s="7"/>
      <c r="U685" s="7"/>
      <c r="V685" s="7"/>
    </row>
    <row r="686" spans="1:22" x14ac:dyDescent="0.35">
      <c r="A686" s="5">
        <f t="shared" si="88"/>
        <v>44088</v>
      </c>
      <c r="B686" s="5"/>
      <c r="C686" s="7">
        <f>AVERAGE('HAVER - UK Gas'!J973:U973)</f>
        <v>38.278333333333336</v>
      </c>
      <c r="D686" s="7">
        <f t="shared" si="90"/>
        <v>39.886015625000034</v>
      </c>
      <c r="E686" s="5"/>
      <c r="F686" s="7">
        <f>AVERAGE('HAVER - UK Gas'!J973:O973)</f>
        <v>33.234999999999999</v>
      </c>
      <c r="H686" s="7">
        <f>AVERAGE('HAVER - UK Gas'!D973:I973)</f>
        <v>37.673333333333325</v>
      </c>
      <c r="I686" s="7">
        <f>AVERAGE('HAVER - UK Gas'!D973:F973)</f>
        <v>34.493333333333332</v>
      </c>
      <c r="J686" s="7">
        <f>AVERAGE('HAVER - UK Gas'!D973:O973)</f>
        <v>35.454166666666659</v>
      </c>
      <c r="L686" s="7">
        <f t="shared" si="92"/>
        <v>35.364140624999997</v>
      </c>
      <c r="N686" s="7">
        <f t="shared" si="93"/>
        <v>40.072500000000012</v>
      </c>
      <c r="O686" s="7">
        <f t="shared" si="94"/>
        <v>40.781067708333346</v>
      </c>
      <c r="P686" s="7">
        <f t="shared" si="95"/>
        <v>38.523463541666672</v>
      </c>
      <c r="R686" s="7"/>
      <c r="S686" s="7"/>
      <c r="T686" s="7"/>
      <c r="U686" s="7"/>
      <c r="V686" s="7"/>
    </row>
    <row r="687" spans="1:22" x14ac:dyDescent="0.35">
      <c r="A687" s="5">
        <f t="shared" si="88"/>
        <v>44089</v>
      </c>
      <c r="B687" s="5"/>
      <c r="C687" s="7">
        <f>AVERAGE('HAVER - UK Gas'!J974:U974)</f>
        <v>38.335000000000001</v>
      </c>
      <c r="D687" s="7">
        <f t="shared" si="90"/>
        <v>39.886015625000034</v>
      </c>
      <c r="E687" s="5"/>
      <c r="F687" s="7">
        <f>AVERAGE('HAVER - UK Gas'!J974:O974)</f>
        <v>33.358333333333334</v>
      </c>
      <c r="H687" s="7">
        <f>AVERAGE('HAVER - UK Gas'!D974:I974)</f>
        <v>37.964999999999996</v>
      </c>
      <c r="I687" s="7">
        <f>AVERAGE('HAVER - UK Gas'!D974:F974)</f>
        <v>34.886666666666663</v>
      </c>
      <c r="J687" s="7">
        <f>AVERAGE('HAVER - UK Gas'!D974:O974)</f>
        <v>35.661666666666662</v>
      </c>
      <c r="L687" s="7">
        <f t="shared" si="92"/>
        <v>35.364140624999997</v>
      </c>
      <c r="N687" s="7">
        <f t="shared" si="93"/>
        <v>40.072500000000012</v>
      </c>
      <c r="O687" s="7">
        <f t="shared" si="94"/>
        <v>40.781067708333346</v>
      </c>
      <c r="P687" s="7">
        <f t="shared" si="95"/>
        <v>38.523463541666672</v>
      </c>
      <c r="R687" s="7"/>
      <c r="S687" s="7"/>
      <c r="T687" s="7"/>
      <c r="U687" s="7"/>
      <c r="V687" s="7"/>
    </row>
    <row r="688" spans="1:22" x14ac:dyDescent="0.35">
      <c r="A688" s="5">
        <f t="shared" si="88"/>
        <v>44090</v>
      </c>
      <c r="B688" s="5"/>
      <c r="C688" s="7">
        <f>AVERAGE('HAVER - UK Gas'!J975:U975)</f>
        <v>38.634166666666665</v>
      </c>
      <c r="D688" s="7">
        <f t="shared" ref="D688:D719" si="96">AVERAGE(C$656:C$759,C$761:C$764,C$766:C$785)</f>
        <v>39.886015625000034</v>
      </c>
      <c r="E688" s="5"/>
      <c r="F688" s="7">
        <f>AVERAGE('HAVER - UK Gas'!J975:O975)</f>
        <v>33.615000000000002</v>
      </c>
      <c r="H688" s="7">
        <f>AVERAGE('HAVER - UK Gas'!D975:I975)</f>
        <v>38.243333333333332</v>
      </c>
      <c r="I688" s="7">
        <f>AVERAGE('HAVER - UK Gas'!D975:F975)</f>
        <v>35.29</v>
      </c>
      <c r="J688" s="7">
        <f>AVERAGE('HAVER - UK Gas'!D975:O975)</f>
        <v>35.929166666666667</v>
      </c>
      <c r="L688" s="7">
        <f t="shared" si="92"/>
        <v>35.364140624999997</v>
      </c>
      <c r="N688" s="7">
        <f t="shared" si="93"/>
        <v>40.072500000000012</v>
      </c>
      <c r="O688" s="7">
        <f t="shared" si="94"/>
        <v>40.781067708333346</v>
      </c>
      <c r="P688" s="7">
        <f t="shared" si="95"/>
        <v>38.523463541666672</v>
      </c>
      <c r="R688" s="7"/>
      <c r="S688" s="7"/>
      <c r="T688" s="7"/>
      <c r="U688" s="7"/>
      <c r="V688" s="7"/>
    </row>
    <row r="689" spans="1:22" x14ac:dyDescent="0.35">
      <c r="A689" s="5">
        <f t="shared" si="88"/>
        <v>44091</v>
      </c>
      <c r="B689" s="5"/>
      <c r="C689" s="7">
        <f>AVERAGE('HAVER - UK Gas'!J976:U976)</f>
        <v>38.336666666666659</v>
      </c>
      <c r="D689" s="7">
        <f t="shared" si="96"/>
        <v>39.886015625000034</v>
      </c>
      <c r="E689" s="5"/>
      <c r="F689" s="7">
        <f>AVERAGE('HAVER - UK Gas'!J976:O976)</f>
        <v>33.384999999999998</v>
      </c>
      <c r="H689" s="7">
        <f>AVERAGE('HAVER - UK Gas'!D976:I976)</f>
        <v>37.81666666666667</v>
      </c>
      <c r="I689" s="7">
        <f>AVERAGE('HAVER - UK Gas'!D976:F976)</f>
        <v>34.79</v>
      </c>
      <c r="J689" s="7">
        <f>AVERAGE('HAVER - UK Gas'!D976:O976)</f>
        <v>35.600833333333334</v>
      </c>
      <c r="L689" s="7">
        <f t="shared" si="92"/>
        <v>35.364140624999997</v>
      </c>
      <c r="N689" s="7">
        <f t="shared" si="93"/>
        <v>40.072500000000012</v>
      </c>
      <c r="O689" s="7">
        <f t="shared" si="94"/>
        <v>40.781067708333346</v>
      </c>
      <c r="P689" s="7">
        <f t="shared" si="95"/>
        <v>38.523463541666672</v>
      </c>
      <c r="R689" s="7"/>
      <c r="S689" s="7"/>
      <c r="T689" s="7"/>
      <c r="U689" s="7"/>
      <c r="V689" s="7"/>
    </row>
    <row r="690" spans="1:22" x14ac:dyDescent="0.35">
      <c r="A690" s="5">
        <f t="shared" si="88"/>
        <v>44092</v>
      </c>
      <c r="B690" s="5"/>
      <c r="C690" s="7">
        <f>AVERAGE('HAVER - UK Gas'!J977:U977)</f>
        <v>38.944999999999993</v>
      </c>
      <c r="D690" s="7">
        <f t="shared" si="96"/>
        <v>39.886015625000034</v>
      </c>
      <c r="E690" s="5"/>
      <c r="F690" s="7">
        <f>AVERAGE('HAVER - UK Gas'!J977:O977)</f>
        <v>33.981666666666662</v>
      </c>
      <c r="H690" s="7">
        <f>AVERAGE('HAVER - UK Gas'!D977:I977)</f>
        <v>38.43833333333334</v>
      </c>
      <c r="I690" s="7">
        <f>AVERAGE('HAVER - UK Gas'!D977:F977)</f>
        <v>35.580000000000005</v>
      </c>
      <c r="J690" s="7">
        <f>AVERAGE('HAVER - UK Gas'!D977:O977)</f>
        <v>36.21</v>
      </c>
      <c r="L690" s="7">
        <f t="shared" si="92"/>
        <v>35.364140624999997</v>
      </c>
      <c r="N690" s="7">
        <f t="shared" si="93"/>
        <v>40.072500000000012</v>
      </c>
      <c r="O690" s="7">
        <f t="shared" si="94"/>
        <v>40.781067708333346</v>
      </c>
      <c r="P690" s="7">
        <f t="shared" si="95"/>
        <v>38.523463541666672</v>
      </c>
      <c r="R690" s="7"/>
      <c r="S690" s="7"/>
      <c r="T690" s="7"/>
      <c r="U690" s="7"/>
      <c r="V690" s="7"/>
    </row>
    <row r="691" spans="1:22" x14ac:dyDescent="0.35">
      <c r="A691" s="5">
        <f t="shared" ref="A691:A754" si="97">+A686+7</f>
        <v>44095</v>
      </c>
      <c r="B691" s="5"/>
      <c r="C691" s="7">
        <f>AVERAGE('HAVER - UK Gas'!J978:U978)</f>
        <v>38.233333333333327</v>
      </c>
      <c r="D691" s="7">
        <f t="shared" si="96"/>
        <v>39.886015625000034</v>
      </c>
      <c r="E691" s="5"/>
      <c r="F691" s="7">
        <f>AVERAGE('HAVER - UK Gas'!J978:O978)</f>
        <v>33.225000000000001</v>
      </c>
      <c r="H691" s="7">
        <f>AVERAGE('HAVER - UK Gas'!D978:I978)</f>
        <v>37.821666666666665</v>
      </c>
      <c r="I691" s="7">
        <f>AVERAGE('HAVER - UK Gas'!D978:F978)</f>
        <v>35.063333333333333</v>
      </c>
      <c r="J691" s="7">
        <f>AVERAGE('HAVER - UK Gas'!D978:O978)</f>
        <v>35.523333333333326</v>
      </c>
      <c r="L691" s="7">
        <f t="shared" si="92"/>
        <v>35.364140624999997</v>
      </c>
      <c r="N691" s="7">
        <f t="shared" si="93"/>
        <v>40.072500000000012</v>
      </c>
      <c r="O691" s="7">
        <f t="shared" si="94"/>
        <v>40.781067708333346</v>
      </c>
      <c r="P691" s="7">
        <f t="shared" si="95"/>
        <v>38.523463541666672</v>
      </c>
      <c r="R691" s="7"/>
      <c r="S691" s="7"/>
      <c r="T691" s="7"/>
      <c r="U691" s="7"/>
      <c r="V691" s="7"/>
    </row>
    <row r="692" spans="1:22" x14ac:dyDescent="0.35">
      <c r="A692" s="5">
        <f t="shared" si="97"/>
        <v>44096</v>
      </c>
      <c r="B692" s="5"/>
      <c r="C692" s="7">
        <f>AVERAGE('HAVER - UK Gas'!J979:U979)</f>
        <v>38.243333333333332</v>
      </c>
      <c r="D692" s="7">
        <f t="shared" si="96"/>
        <v>39.886015625000034</v>
      </c>
      <c r="E692" s="5"/>
      <c r="F692" s="7">
        <f>AVERAGE('HAVER - UK Gas'!J979:O979)</f>
        <v>33.291666666666664</v>
      </c>
      <c r="H692" s="7">
        <f>AVERAGE('HAVER - UK Gas'!D979:I979)</f>
        <v>38.051666666666669</v>
      </c>
      <c r="I692" s="7">
        <f>AVERAGE('HAVER - UK Gas'!D979:F979)</f>
        <v>35.386666666666663</v>
      </c>
      <c r="J692" s="7">
        <f>AVERAGE('HAVER - UK Gas'!D979:O979)</f>
        <v>35.67166666666666</v>
      </c>
      <c r="L692" s="7">
        <f t="shared" si="92"/>
        <v>35.364140624999997</v>
      </c>
      <c r="N692" s="7">
        <f t="shared" si="93"/>
        <v>40.072500000000012</v>
      </c>
      <c r="O692" s="7">
        <f t="shared" si="94"/>
        <v>40.781067708333346</v>
      </c>
      <c r="P692" s="7">
        <f t="shared" si="95"/>
        <v>38.523463541666672</v>
      </c>
      <c r="R692" s="7"/>
      <c r="S692" s="7"/>
      <c r="T692" s="7"/>
      <c r="U692" s="7"/>
      <c r="V692" s="7"/>
    </row>
    <row r="693" spans="1:22" x14ac:dyDescent="0.35">
      <c r="A693" s="5">
        <f t="shared" si="97"/>
        <v>44097</v>
      </c>
      <c r="B693" s="5"/>
      <c r="C693" s="7">
        <f>AVERAGE('HAVER - UK Gas'!J980:U980)</f>
        <v>38.631666666666668</v>
      </c>
      <c r="D693" s="7">
        <f t="shared" si="96"/>
        <v>39.886015625000034</v>
      </c>
      <c r="E693" s="5"/>
      <c r="F693" s="7">
        <f>AVERAGE('HAVER - UK Gas'!J980:O980)</f>
        <v>33.608333333333327</v>
      </c>
      <c r="H693" s="7">
        <f>AVERAGE('HAVER - UK Gas'!D980:I980)</f>
        <v>38.651666666666671</v>
      </c>
      <c r="I693" s="7">
        <f>AVERAGE('HAVER - UK Gas'!D980:F980)</f>
        <v>36.200000000000003</v>
      </c>
      <c r="J693" s="7">
        <f>AVERAGE('HAVER - UK Gas'!D980:O980)</f>
        <v>36.130000000000003</v>
      </c>
      <c r="L693" s="7">
        <f t="shared" si="92"/>
        <v>35.364140624999997</v>
      </c>
      <c r="N693" s="7">
        <f t="shared" si="93"/>
        <v>40.072500000000012</v>
      </c>
      <c r="O693" s="7">
        <f t="shared" si="94"/>
        <v>40.781067708333346</v>
      </c>
      <c r="P693" s="7">
        <f t="shared" si="95"/>
        <v>38.523463541666672</v>
      </c>
      <c r="R693" s="7"/>
      <c r="S693" s="7"/>
      <c r="T693" s="7"/>
      <c r="U693" s="7"/>
      <c r="V693" s="7"/>
    </row>
    <row r="694" spans="1:22" x14ac:dyDescent="0.35">
      <c r="A694" s="5">
        <f t="shared" si="97"/>
        <v>44098</v>
      </c>
      <c r="B694" s="5"/>
      <c r="C694" s="7">
        <f>AVERAGE('HAVER - UK Gas'!J981:U981)</f>
        <v>38.306666666666665</v>
      </c>
      <c r="D694" s="7">
        <f t="shared" si="96"/>
        <v>39.886015625000034</v>
      </c>
      <c r="E694" s="5"/>
      <c r="F694" s="7">
        <f>AVERAGE('HAVER - UK Gas'!J981:O981)</f>
        <v>33.330000000000005</v>
      </c>
      <c r="H694" s="7">
        <f>AVERAGE('HAVER - UK Gas'!D981:I981)</f>
        <v>38.14</v>
      </c>
      <c r="I694" s="7">
        <f>AVERAGE('HAVER - UK Gas'!D981:F981)</f>
        <v>35.726666666666667</v>
      </c>
      <c r="J694" s="7">
        <f>AVERAGE('HAVER - UK Gas'!D981:O981)</f>
        <v>35.734999999999992</v>
      </c>
      <c r="L694" s="7">
        <f t="shared" si="92"/>
        <v>35.364140624999997</v>
      </c>
      <c r="N694" s="7">
        <f t="shared" si="93"/>
        <v>40.072500000000012</v>
      </c>
      <c r="O694" s="7">
        <f t="shared" si="94"/>
        <v>40.781067708333346</v>
      </c>
      <c r="P694" s="7">
        <f t="shared" si="95"/>
        <v>38.523463541666672</v>
      </c>
      <c r="R694" s="7"/>
      <c r="S694" s="7"/>
      <c r="T694" s="7"/>
      <c r="U694" s="7"/>
      <c r="V694" s="7"/>
    </row>
    <row r="695" spans="1:22" x14ac:dyDescent="0.35">
      <c r="A695" s="5">
        <f t="shared" si="97"/>
        <v>44099</v>
      </c>
      <c r="B695" s="5"/>
      <c r="C695" s="7">
        <f>AVERAGE('HAVER - UK Gas'!J982:U982)</f>
        <v>38.649166666666673</v>
      </c>
      <c r="D695" s="7">
        <f t="shared" si="96"/>
        <v>39.886015625000034</v>
      </c>
      <c r="E695" s="5"/>
      <c r="F695" s="7">
        <f>AVERAGE('HAVER - UK Gas'!J982:O982)</f>
        <v>33.755000000000003</v>
      </c>
      <c r="H695" s="7">
        <f>AVERAGE('HAVER - UK Gas'!D982:I982)</f>
        <v>38.646666666666668</v>
      </c>
      <c r="I695" s="7">
        <f>AVERAGE('HAVER - UK Gas'!D982:F982)</f>
        <v>36.28</v>
      </c>
      <c r="J695" s="7">
        <f>AVERAGE('HAVER - UK Gas'!D982:O982)</f>
        <v>36.200833333333328</v>
      </c>
      <c r="L695" s="7">
        <f t="shared" si="92"/>
        <v>35.364140624999997</v>
      </c>
      <c r="N695" s="7">
        <f t="shared" si="93"/>
        <v>40.072500000000012</v>
      </c>
      <c r="O695" s="7">
        <f t="shared" si="94"/>
        <v>40.781067708333346</v>
      </c>
      <c r="P695" s="7">
        <f t="shared" si="95"/>
        <v>38.523463541666672</v>
      </c>
      <c r="R695" s="7"/>
      <c r="S695" s="7"/>
      <c r="T695" s="7"/>
      <c r="U695" s="7"/>
      <c r="V695" s="7"/>
    </row>
    <row r="696" spans="1:22" x14ac:dyDescent="0.35">
      <c r="A696" s="5">
        <f t="shared" si="97"/>
        <v>44102</v>
      </c>
      <c r="B696" s="5"/>
      <c r="C696" s="7">
        <f>AVERAGE('HAVER - UK Gas'!J983:U983)</f>
        <v>39.109166666666667</v>
      </c>
      <c r="D696" s="7">
        <f t="shared" si="96"/>
        <v>39.886015625000034</v>
      </c>
      <c r="E696" s="5"/>
      <c r="F696" s="7">
        <f>AVERAGE('HAVER - UK Gas'!J983:O983)</f>
        <v>34.55833333333333</v>
      </c>
      <c r="H696" s="7">
        <f>AVERAGE('HAVER - UK Gas'!D983:I983)</f>
        <v>39.68</v>
      </c>
      <c r="I696" s="7">
        <f>AVERAGE('HAVER - UK Gas'!D983:F983)</f>
        <v>37.946666666666665</v>
      </c>
      <c r="J696" s="7">
        <f>AVERAGE('HAVER - UK Gas'!D983:O983)</f>
        <v>37.119166666666672</v>
      </c>
      <c r="L696" s="7">
        <f t="shared" si="92"/>
        <v>35.364140624999997</v>
      </c>
      <c r="N696" s="7">
        <f t="shared" si="93"/>
        <v>40.072500000000012</v>
      </c>
      <c r="O696" s="7">
        <f t="shared" si="94"/>
        <v>40.781067708333346</v>
      </c>
      <c r="P696" s="7">
        <f t="shared" si="95"/>
        <v>38.523463541666672</v>
      </c>
      <c r="R696" s="7"/>
      <c r="S696" s="7"/>
      <c r="T696" s="7"/>
      <c r="U696" s="7"/>
      <c r="V696" s="7"/>
    </row>
    <row r="697" spans="1:22" x14ac:dyDescent="0.35">
      <c r="A697" s="5">
        <f t="shared" si="97"/>
        <v>44103</v>
      </c>
      <c r="B697" s="5"/>
      <c r="C697" s="7">
        <f>AVERAGE('HAVER - UK Gas'!J984:U984)</f>
        <v>39.074166666666663</v>
      </c>
      <c r="D697" s="7">
        <f t="shared" si="96"/>
        <v>39.886015625000034</v>
      </c>
      <c r="E697" s="5"/>
      <c r="F697" s="7">
        <f>AVERAGE('HAVER - UK Gas'!J984:O984)</f>
        <v>34.54666666666666</v>
      </c>
      <c r="H697" s="7">
        <f>AVERAGE('HAVER - UK Gas'!D984:I984)</f>
        <v>39.758333333333333</v>
      </c>
      <c r="I697" s="7">
        <f>AVERAGE('HAVER - UK Gas'!D984:F984)</f>
        <v>37.830000000000005</v>
      </c>
      <c r="J697" s="7">
        <f>AVERAGE('HAVER - UK Gas'!D984:O984)</f>
        <v>37.152500000000003</v>
      </c>
      <c r="L697" s="7">
        <f t="shared" si="92"/>
        <v>35.364140624999997</v>
      </c>
      <c r="N697" s="7">
        <f t="shared" si="93"/>
        <v>40.072500000000012</v>
      </c>
      <c r="O697" s="7">
        <f t="shared" si="94"/>
        <v>40.781067708333346</v>
      </c>
      <c r="P697" s="7">
        <f t="shared" si="95"/>
        <v>38.523463541666672</v>
      </c>
      <c r="R697" s="7"/>
      <c r="S697" s="7"/>
      <c r="T697" s="7"/>
      <c r="U697" s="7"/>
      <c r="V697" s="7"/>
    </row>
    <row r="698" spans="1:22" x14ac:dyDescent="0.35">
      <c r="A698" s="5">
        <f t="shared" si="97"/>
        <v>44104</v>
      </c>
      <c r="B698" s="5"/>
      <c r="C698" s="7">
        <f>AVERAGE('HAVER - UK Gas'!J985:U985)</f>
        <v>38.657500000000006</v>
      </c>
      <c r="D698" s="7">
        <f t="shared" si="96"/>
        <v>39.886015625000034</v>
      </c>
      <c r="E698" s="5"/>
      <c r="F698" s="7">
        <f>AVERAGE('HAVER - UK Gas'!J985:O985)</f>
        <v>34.188333333333333</v>
      </c>
      <c r="H698" s="7">
        <f>AVERAGE('HAVER - UK Gas'!D985:I985)</f>
        <v>39.18</v>
      </c>
      <c r="I698" s="7">
        <f>AVERAGE('HAVER - UK Gas'!D985:F985)</f>
        <v>39.476666666666667</v>
      </c>
      <c r="J698" s="7">
        <f>AVERAGE('HAVER - UK Gas'!D985:O985)</f>
        <v>36.68416666666667</v>
      </c>
      <c r="L698" s="7">
        <f t="shared" si="92"/>
        <v>35.364140624999997</v>
      </c>
      <c r="N698" s="7">
        <f t="shared" si="93"/>
        <v>40.072500000000012</v>
      </c>
      <c r="O698" s="7">
        <f t="shared" si="94"/>
        <v>40.781067708333346</v>
      </c>
      <c r="P698" s="7">
        <f t="shared" si="95"/>
        <v>38.523463541666672</v>
      </c>
      <c r="R698" s="7"/>
      <c r="S698" s="7"/>
      <c r="T698" s="7"/>
      <c r="U698" s="7"/>
      <c r="V698" s="7"/>
    </row>
    <row r="699" spans="1:22" x14ac:dyDescent="0.35">
      <c r="A699" s="5">
        <f t="shared" si="97"/>
        <v>44105</v>
      </c>
      <c r="B699" s="5"/>
      <c r="C699" s="7">
        <f>AVERAGE('HAVER - UK Gas'!I986:T986)</f>
        <v>38.205000000000005</v>
      </c>
      <c r="D699" s="7">
        <f t="shared" si="96"/>
        <v>39.886015625000034</v>
      </c>
      <c r="E699" s="5"/>
      <c r="F699" s="7">
        <f>AVERAGE('HAVER - UK Gas'!I986:N986)</f>
        <v>33.520000000000003</v>
      </c>
      <c r="H699" s="7">
        <f>AVERAGE('HAVER - UK Gas'!D986:I986)</f>
        <v>38.774999999999999</v>
      </c>
      <c r="I699" s="7">
        <f>AVERAGE('HAVER - UK Gas'!D986:F986)</f>
        <v>39.050000000000004</v>
      </c>
      <c r="J699" s="7">
        <f>AVERAGE('HAVER - UK Gas'!D986:O986)</f>
        <v>36.335833333333341</v>
      </c>
      <c r="L699" s="7">
        <f t="shared" si="92"/>
        <v>35.364140624999997</v>
      </c>
      <c r="N699" s="7">
        <f t="shared" si="93"/>
        <v>40.072500000000012</v>
      </c>
      <c r="O699" s="7">
        <f t="shared" si="94"/>
        <v>40.781067708333346</v>
      </c>
      <c r="P699" s="7">
        <f t="shared" si="95"/>
        <v>38.523463541666672</v>
      </c>
      <c r="R699" s="7"/>
      <c r="S699" s="7"/>
      <c r="T699" s="7"/>
      <c r="U699" s="7"/>
      <c r="V699" s="7"/>
    </row>
    <row r="700" spans="1:22" x14ac:dyDescent="0.35">
      <c r="A700" s="5">
        <f t="shared" si="97"/>
        <v>44106</v>
      </c>
      <c r="B700" s="5"/>
      <c r="C700" s="7">
        <f>AVERAGE('HAVER - UK Gas'!I987:T987)</f>
        <v>37.079999999999991</v>
      </c>
      <c r="D700" s="7">
        <f t="shared" si="96"/>
        <v>39.886015625000034</v>
      </c>
      <c r="E700" s="5"/>
      <c r="F700" s="7">
        <f>AVERAGE('HAVER - UK Gas'!I987:N987)</f>
        <v>32.471666666666664</v>
      </c>
      <c r="H700" s="7">
        <f>AVERAGE('HAVER - UK Gas'!D987:I987)</f>
        <v>37.948333333333331</v>
      </c>
      <c r="I700" s="7">
        <f>AVERAGE('HAVER - UK Gas'!D987:F987)</f>
        <v>38.369999999999997</v>
      </c>
      <c r="J700" s="7">
        <f>AVERAGE('HAVER - UK Gas'!D987:O987)</f>
        <v>35.370833333333337</v>
      </c>
      <c r="L700" s="7">
        <f t="shared" si="92"/>
        <v>35.364140624999997</v>
      </c>
      <c r="N700" s="7">
        <f t="shared" si="93"/>
        <v>40.072500000000012</v>
      </c>
      <c r="O700" s="7">
        <f t="shared" si="94"/>
        <v>40.781067708333346</v>
      </c>
      <c r="P700" s="7">
        <f t="shared" si="95"/>
        <v>38.523463541666672</v>
      </c>
      <c r="R700" s="7"/>
      <c r="S700" s="7"/>
      <c r="T700" s="7"/>
      <c r="U700" s="7"/>
      <c r="V700" s="7"/>
    </row>
    <row r="701" spans="1:22" x14ac:dyDescent="0.35">
      <c r="A701" s="5">
        <f t="shared" si="97"/>
        <v>44109</v>
      </c>
      <c r="B701" s="5"/>
      <c r="C701" s="7">
        <f>AVERAGE('HAVER - UK Gas'!I988:T988)</f>
        <v>37.658333333333331</v>
      </c>
      <c r="D701" s="7">
        <f t="shared" si="96"/>
        <v>39.886015625000034</v>
      </c>
      <c r="E701" s="5"/>
      <c r="F701" s="7">
        <f>AVERAGE('HAVER - UK Gas'!I988:N988)</f>
        <v>33.143333333333338</v>
      </c>
      <c r="H701" s="7">
        <f>AVERAGE('HAVER - UK Gas'!D988:I988)</f>
        <v>38.965000000000003</v>
      </c>
      <c r="I701" s="7">
        <f>AVERAGE('HAVER - UK Gas'!D988:F988)</f>
        <v>39.456666666666671</v>
      </c>
      <c r="J701" s="7">
        <f>AVERAGE('HAVER - UK Gas'!D988:O988)</f>
        <v>36.204166666666666</v>
      </c>
      <c r="L701" s="7">
        <f t="shared" si="92"/>
        <v>35.364140624999997</v>
      </c>
      <c r="N701" s="7">
        <f t="shared" si="93"/>
        <v>40.072500000000012</v>
      </c>
      <c r="O701" s="7">
        <f t="shared" si="94"/>
        <v>40.781067708333346</v>
      </c>
      <c r="P701" s="7">
        <f t="shared" si="95"/>
        <v>38.523463541666672</v>
      </c>
      <c r="R701" s="7"/>
      <c r="S701" s="7"/>
      <c r="T701" s="7"/>
      <c r="U701" s="7"/>
      <c r="V701" s="7"/>
    </row>
    <row r="702" spans="1:22" x14ac:dyDescent="0.35">
      <c r="A702" s="5">
        <f t="shared" si="97"/>
        <v>44110</v>
      </c>
      <c r="B702" s="5"/>
      <c r="C702" s="7">
        <f>AVERAGE('HAVER - UK Gas'!I989:T989)</f>
        <v>37.671666666666674</v>
      </c>
      <c r="D702" s="7">
        <f t="shared" si="96"/>
        <v>39.886015625000034</v>
      </c>
      <c r="E702" s="5"/>
      <c r="F702" s="7">
        <f>AVERAGE('HAVER - UK Gas'!I989:N989)</f>
        <v>33.1</v>
      </c>
      <c r="H702" s="7">
        <f>AVERAGE('HAVER - UK Gas'!D989:I989)</f>
        <v>38.853333333333332</v>
      </c>
      <c r="I702" s="7">
        <f>AVERAGE('HAVER - UK Gas'!D989:F989)</f>
        <v>39.29</v>
      </c>
      <c r="J702" s="7">
        <f>AVERAGE('HAVER - UK Gas'!D989:O989)</f>
        <v>36.1325</v>
      </c>
      <c r="L702" s="7">
        <f t="shared" si="92"/>
        <v>35.364140624999997</v>
      </c>
      <c r="N702" s="7">
        <f t="shared" si="93"/>
        <v>40.072500000000012</v>
      </c>
      <c r="O702" s="7">
        <f t="shared" si="94"/>
        <v>40.781067708333346</v>
      </c>
      <c r="P702" s="7">
        <f t="shared" si="95"/>
        <v>38.523463541666672</v>
      </c>
      <c r="R702" s="7"/>
      <c r="S702" s="7"/>
      <c r="T702" s="7"/>
      <c r="U702" s="7"/>
      <c r="V702" s="7"/>
    </row>
    <row r="703" spans="1:22" x14ac:dyDescent="0.35">
      <c r="A703" s="5">
        <f t="shared" si="97"/>
        <v>44111</v>
      </c>
      <c r="B703" s="5"/>
      <c r="C703" s="7">
        <f>AVERAGE('HAVER - UK Gas'!I990:T990)</f>
        <v>38.494166666666672</v>
      </c>
      <c r="D703" s="7">
        <f t="shared" si="96"/>
        <v>39.886015625000034</v>
      </c>
      <c r="E703" s="5"/>
      <c r="F703" s="7">
        <f>AVERAGE('HAVER - UK Gas'!I990:N990)</f>
        <v>33.940000000000005</v>
      </c>
      <c r="H703" s="7">
        <f>AVERAGE('HAVER - UK Gas'!D990:I990)</f>
        <v>40.055</v>
      </c>
      <c r="I703" s="7">
        <f>AVERAGE('HAVER - UK Gas'!D990:F990)</f>
        <v>40.610000000000007</v>
      </c>
      <c r="J703" s="7">
        <f>AVERAGE('HAVER - UK Gas'!D990:O990)</f>
        <v>37.143333333333331</v>
      </c>
      <c r="L703" s="7">
        <f t="shared" si="92"/>
        <v>35.364140624999997</v>
      </c>
      <c r="N703" s="7">
        <f t="shared" si="93"/>
        <v>40.072500000000012</v>
      </c>
      <c r="O703" s="7">
        <f t="shared" si="94"/>
        <v>40.781067708333346</v>
      </c>
      <c r="P703" s="7">
        <f t="shared" si="95"/>
        <v>38.523463541666672</v>
      </c>
      <c r="R703" s="7"/>
      <c r="S703" s="7"/>
      <c r="T703" s="7"/>
      <c r="U703" s="7"/>
      <c r="V703" s="7"/>
    </row>
    <row r="704" spans="1:22" x14ac:dyDescent="0.35">
      <c r="A704" s="5">
        <f t="shared" si="97"/>
        <v>44112</v>
      </c>
      <c r="B704" s="5"/>
      <c r="C704" s="7">
        <f>AVERAGE('HAVER - UK Gas'!I991:T991)</f>
        <v>39.246666666666663</v>
      </c>
      <c r="D704" s="7">
        <f t="shared" si="96"/>
        <v>39.886015625000034</v>
      </c>
      <c r="E704" s="5"/>
      <c r="F704" s="7">
        <f>AVERAGE('HAVER - UK Gas'!I991:N991)</f>
        <v>34.79666666666666</v>
      </c>
      <c r="H704" s="7">
        <f>AVERAGE('HAVER - UK Gas'!D991:I991)</f>
        <v>40.64</v>
      </c>
      <c r="I704" s="7">
        <f>AVERAGE('HAVER - UK Gas'!D991:F991)</f>
        <v>40.886666666666663</v>
      </c>
      <c r="J704" s="7">
        <f>AVERAGE('HAVER - UK Gas'!D991:O991)</f>
        <v>37.845000000000006</v>
      </c>
      <c r="L704" s="7">
        <f t="shared" si="92"/>
        <v>35.364140624999997</v>
      </c>
      <c r="N704" s="7">
        <f t="shared" si="93"/>
        <v>40.072500000000012</v>
      </c>
      <c r="O704" s="7">
        <f t="shared" si="94"/>
        <v>40.781067708333346</v>
      </c>
      <c r="P704" s="7">
        <f t="shared" si="95"/>
        <v>38.523463541666672</v>
      </c>
      <c r="R704" s="7"/>
      <c r="S704" s="7"/>
      <c r="T704" s="7"/>
      <c r="U704" s="7"/>
      <c r="V704" s="7"/>
    </row>
    <row r="705" spans="1:22" x14ac:dyDescent="0.35">
      <c r="A705" s="5">
        <f t="shared" si="97"/>
        <v>44113</v>
      </c>
      <c r="B705" s="5"/>
      <c r="C705" s="7">
        <f>AVERAGE('HAVER - UK Gas'!I992:T992)</f>
        <v>38.959166666666668</v>
      </c>
      <c r="D705" s="7">
        <f t="shared" si="96"/>
        <v>39.886015625000034</v>
      </c>
      <c r="E705" s="5"/>
      <c r="F705" s="7">
        <f>AVERAGE('HAVER - UK Gas'!I992:N992)</f>
        <v>34.576666666666668</v>
      </c>
      <c r="H705" s="7">
        <f>AVERAGE('HAVER - UK Gas'!D992:I992)</f>
        <v>40.19</v>
      </c>
      <c r="I705" s="7">
        <f>AVERAGE('HAVER - UK Gas'!D992:F992)</f>
        <v>40.520000000000003</v>
      </c>
      <c r="J705" s="7">
        <f>AVERAGE('HAVER - UK Gas'!D992:O992)</f>
        <v>37.525833333333331</v>
      </c>
      <c r="L705" s="7">
        <f t="shared" si="92"/>
        <v>35.364140624999997</v>
      </c>
      <c r="N705" s="7">
        <f t="shared" si="93"/>
        <v>40.072500000000012</v>
      </c>
      <c r="O705" s="7">
        <f t="shared" si="94"/>
        <v>40.781067708333346</v>
      </c>
      <c r="P705" s="7">
        <f t="shared" si="95"/>
        <v>38.523463541666672</v>
      </c>
      <c r="R705" s="7"/>
      <c r="S705" s="7"/>
      <c r="T705" s="7"/>
      <c r="U705" s="7"/>
      <c r="V705" s="7"/>
    </row>
    <row r="706" spans="1:22" x14ac:dyDescent="0.35">
      <c r="A706" s="5">
        <f t="shared" si="97"/>
        <v>44116</v>
      </c>
      <c r="B706" s="5"/>
      <c r="C706" s="7">
        <f>AVERAGE('HAVER - UK Gas'!I993:T993)</f>
        <v>38.306666666666665</v>
      </c>
      <c r="D706" s="7">
        <f t="shared" si="96"/>
        <v>39.886015625000034</v>
      </c>
      <c r="E706" s="5"/>
      <c r="F706" s="7">
        <f>AVERAGE('HAVER - UK Gas'!I993:N993)</f>
        <v>33.958333333333336</v>
      </c>
      <c r="H706" s="7">
        <f>AVERAGE('HAVER - UK Gas'!D993:I993)</f>
        <v>39.971666666666671</v>
      </c>
      <c r="I706" s="7">
        <f>AVERAGE('HAVER - UK Gas'!D993:F993)</f>
        <v>40.520000000000003</v>
      </c>
      <c r="J706" s="7">
        <f>AVERAGE('HAVER - UK Gas'!D993:O993)</f>
        <v>37.005833333333328</v>
      </c>
      <c r="L706" s="7">
        <f t="shared" si="92"/>
        <v>35.364140624999997</v>
      </c>
      <c r="N706" s="7">
        <f t="shared" si="93"/>
        <v>40.072500000000012</v>
      </c>
      <c r="O706" s="7">
        <f t="shared" si="94"/>
        <v>40.781067708333346</v>
      </c>
      <c r="P706" s="7">
        <f t="shared" si="95"/>
        <v>38.523463541666672</v>
      </c>
      <c r="R706" s="7"/>
      <c r="S706" s="7"/>
      <c r="T706" s="7"/>
      <c r="U706" s="7"/>
      <c r="V706" s="7"/>
    </row>
    <row r="707" spans="1:22" x14ac:dyDescent="0.35">
      <c r="A707" s="5">
        <f t="shared" si="97"/>
        <v>44117</v>
      </c>
      <c r="B707" s="5"/>
      <c r="C707" s="7">
        <f>AVERAGE('HAVER - UK Gas'!I994:T994)</f>
        <v>38.035000000000004</v>
      </c>
      <c r="D707" s="7">
        <f t="shared" si="96"/>
        <v>39.886015625000034</v>
      </c>
      <c r="E707" s="5"/>
      <c r="F707" s="7">
        <f>AVERAGE('HAVER - UK Gas'!I994:N994)</f>
        <v>33.613333333333337</v>
      </c>
      <c r="H707" s="7">
        <f>AVERAGE('HAVER - UK Gas'!D994:I994)</f>
        <v>39.515000000000008</v>
      </c>
      <c r="I707" s="7">
        <f>AVERAGE('HAVER - UK Gas'!D994:F994)</f>
        <v>39.896666666666668</v>
      </c>
      <c r="J707" s="7">
        <f>AVERAGE('HAVER - UK Gas'!D994:O994)</f>
        <v>36.609166666666667</v>
      </c>
      <c r="L707" s="7">
        <f t="shared" si="92"/>
        <v>35.364140624999997</v>
      </c>
      <c r="N707" s="7">
        <f t="shared" si="93"/>
        <v>40.072500000000012</v>
      </c>
      <c r="O707" s="7">
        <f t="shared" si="94"/>
        <v>40.781067708333346</v>
      </c>
      <c r="P707" s="7">
        <f t="shared" si="95"/>
        <v>38.523463541666672</v>
      </c>
      <c r="R707" s="7"/>
      <c r="S707" s="7"/>
      <c r="T707" s="7"/>
      <c r="U707" s="7"/>
      <c r="V707" s="7"/>
    </row>
    <row r="708" spans="1:22" x14ac:dyDescent="0.35">
      <c r="A708" s="5">
        <f t="shared" si="97"/>
        <v>44118</v>
      </c>
      <c r="B708" s="5"/>
      <c r="C708" s="7">
        <f>AVERAGE('HAVER - UK Gas'!I995:T995)</f>
        <v>38.403333333333336</v>
      </c>
      <c r="D708" s="7">
        <f t="shared" si="96"/>
        <v>39.886015625000034</v>
      </c>
      <c r="E708" s="5"/>
      <c r="F708" s="7">
        <f>AVERAGE('HAVER - UK Gas'!I995:N995)</f>
        <v>34.119999999999997</v>
      </c>
      <c r="H708" s="7">
        <f>AVERAGE('HAVER - UK Gas'!D995:I995)</f>
        <v>40.226666666666667</v>
      </c>
      <c r="I708" s="7">
        <f>AVERAGE('HAVER - UK Gas'!D995:F995)</f>
        <v>40.75333333333333</v>
      </c>
      <c r="J708" s="7">
        <f>AVERAGE('HAVER - UK Gas'!D995:O995)</f>
        <v>37.196666666666658</v>
      </c>
      <c r="L708" s="7">
        <f t="shared" si="92"/>
        <v>35.364140624999997</v>
      </c>
      <c r="N708" s="7">
        <f t="shared" si="93"/>
        <v>40.072500000000012</v>
      </c>
      <c r="O708" s="7">
        <f t="shared" si="94"/>
        <v>40.781067708333346</v>
      </c>
      <c r="P708" s="7">
        <f t="shared" si="95"/>
        <v>38.523463541666672</v>
      </c>
      <c r="R708" s="7"/>
      <c r="S708" s="7"/>
      <c r="T708" s="7"/>
      <c r="U708" s="7"/>
      <c r="V708" s="7"/>
    </row>
    <row r="709" spans="1:22" x14ac:dyDescent="0.35">
      <c r="A709" s="5">
        <f t="shared" si="97"/>
        <v>44119</v>
      </c>
      <c r="B709" s="5"/>
      <c r="C709" s="7">
        <f>AVERAGE('HAVER - UK Gas'!I996:T996)</f>
        <v>38.618333333333332</v>
      </c>
      <c r="D709" s="7">
        <f t="shared" si="96"/>
        <v>39.886015625000034</v>
      </c>
      <c r="E709" s="5"/>
      <c r="F709" s="7">
        <f>AVERAGE('HAVER - UK Gas'!I996:N996)</f>
        <v>34.510000000000005</v>
      </c>
      <c r="H709" s="7">
        <f>AVERAGE('HAVER - UK Gas'!D996:I996)</f>
        <v>41.19166666666667</v>
      </c>
      <c r="I709" s="7">
        <f>AVERAGE('HAVER - UK Gas'!D996:F996)</f>
        <v>41.846666666666671</v>
      </c>
      <c r="J709" s="7">
        <f>AVERAGE('HAVER - UK Gas'!D996:O996)</f>
        <v>37.786666666666669</v>
      </c>
      <c r="L709" s="7">
        <f t="shared" si="92"/>
        <v>35.364140624999997</v>
      </c>
      <c r="N709" s="7">
        <f t="shared" si="93"/>
        <v>40.072500000000012</v>
      </c>
      <c r="O709" s="7">
        <f t="shared" si="94"/>
        <v>40.781067708333346</v>
      </c>
      <c r="P709" s="7">
        <f t="shared" si="95"/>
        <v>38.523463541666672</v>
      </c>
      <c r="R709" s="7"/>
      <c r="S709" s="7"/>
      <c r="T709" s="7"/>
      <c r="U709" s="7"/>
      <c r="V709" s="7"/>
    </row>
    <row r="710" spans="1:22" x14ac:dyDescent="0.35">
      <c r="A710" s="5">
        <f t="shared" si="97"/>
        <v>44120</v>
      </c>
      <c r="B710" s="5"/>
      <c r="C710" s="7">
        <f>AVERAGE('HAVER - UK Gas'!I997:T997)</f>
        <v>39.069166666666668</v>
      </c>
      <c r="D710" s="7">
        <f t="shared" si="96"/>
        <v>39.886015625000034</v>
      </c>
      <c r="E710" s="5"/>
      <c r="F710" s="7">
        <f>AVERAGE('HAVER - UK Gas'!I997:N997)</f>
        <v>35.006666666666668</v>
      </c>
      <c r="H710" s="7">
        <f>AVERAGE('HAVER - UK Gas'!D997:I997)</f>
        <v>42.013333333333328</v>
      </c>
      <c r="I710" s="7">
        <f>AVERAGE('HAVER - UK Gas'!D997:F997)</f>
        <v>42.806666666666672</v>
      </c>
      <c r="J710" s="7">
        <f>AVERAGE('HAVER - UK Gas'!D997:O997)</f>
        <v>38.443333333333328</v>
      </c>
      <c r="L710" s="7">
        <f t="shared" si="92"/>
        <v>35.364140624999997</v>
      </c>
      <c r="N710" s="7">
        <f t="shared" si="93"/>
        <v>40.072500000000012</v>
      </c>
      <c r="O710" s="7">
        <f t="shared" si="94"/>
        <v>40.781067708333346</v>
      </c>
      <c r="P710" s="7">
        <f t="shared" si="95"/>
        <v>38.523463541666672</v>
      </c>
      <c r="R710" s="7"/>
      <c r="S710" s="7"/>
      <c r="T710" s="7"/>
      <c r="U710" s="7"/>
      <c r="V710" s="7"/>
    </row>
    <row r="711" spans="1:22" x14ac:dyDescent="0.35">
      <c r="A711" s="5">
        <f t="shared" si="97"/>
        <v>44123</v>
      </c>
      <c r="B711" s="5"/>
      <c r="C711" s="7">
        <f>AVERAGE('HAVER - UK Gas'!I998:T998)</f>
        <v>39.540833333333332</v>
      </c>
      <c r="D711" s="7">
        <f t="shared" si="96"/>
        <v>39.886015625000034</v>
      </c>
      <c r="E711" s="5"/>
      <c r="F711" s="7">
        <f>AVERAGE('HAVER - UK Gas'!I998:N998)</f>
        <v>35.475000000000001</v>
      </c>
      <c r="H711" s="7">
        <f>AVERAGE('HAVER - UK Gas'!D998:I998)</f>
        <v>42.553333333333335</v>
      </c>
      <c r="I711" s="7">
        <f>AVERAGE('HAVER - UK Gas'!D998:F998)</f>
        <v>43.330000000000005</v>
      </c>
      <c r="J711" s="7">
        <f>AVERAGE('HAVER - UK Gas'!D998:O998)</f>
        <v>38.945833333333333</v>
      </c>
      <c r="L711" s="7">
        <f t="shared" si="92"/>
        <v>35.364140624999997</v>
      </c>
      <c r="N711" s="7">
        <f t="shared" si="93"/>
        <v>40.072500000000012</v>
      </c>
      <c r="O711" s="7">
        <f t="shared" si="94"/>
        <v>40.781067708333346</v>
      </c>
      <c r="P711" s="7">
        <f t="shared" si="95"/>
        <v>38.523463541666672</v>
      </c>
      <c r="R711" s="7"/>
      <c r="S711" s="7"/>
      <c r="T711" s="7"/>
      <c r="U711" s="7"/>
      <c r="V711" s="7"/>
    </row>
    <row r="712" spans="1:22" x14ac:dyDescent="0.35">
      <c r="A712" s="5">
        <f t="shared" si="97"/>
        <v>44124</v>
      </c>
      <c r="B712" s="5"/>
      <c r="C712" s="7">
        <f>AVERAGE('HAVER - UK Gas'!I999:T999)</f>
        <v>39.927500000000002</v>
      </c>
      <c r="D712" s="7">
        <f t="shared" si="96"/>
        <v>39.886015625000034</v>
      </c>
      <c r="E712" s="5"/>
      <c r="F712" s="7">
        <f>AVERAGE('HAVER - UK Gas'!I999:N999)</f>
        <v>35.858333333333334</v>
      </c>
      <c r="H712" s="7">
        <f>AVERAGE('HAVER - UK Gas'!D999:I999)</f>
        <v>43.096666666666664</v>
      </c>
      <c r="I712" s="7">
        <f>AVERAGE('HAVER - UK Gas'!D999:F999)</f>
        <v>43.893333333333338</v>
      </c>
      <c r="J712" s="7">
        <f>AVERAGE('HAVER - UK Gas'!D999:O999)</f>
        <v>39.405833333333334</v>
      </c>
      <c r="L712" s="7">
        <f t="shared" si="92"/>
        <v>35.364140624999997</v>
      </c>
      <c r="N712" s="7">
        <f t="shared" si="93"/>
        <v>40.072500000000012</v>
      </c>
      <c r="O712" s="7">
        <f t="shared" si="94"/>
        <v>40.781067708333346</v>
      </c>
      <c r="P712" s="7">
        <f t="shared" si="95"/>
        <v>38.523463541666672</v>
      </c>
      <c r="R712" s="7"/>
      <c r="S712" s="7"/>
      <c r="T712" s="7"/>
      <c r="U712" s="7"/>
      <c r="V712" s="7"/>
    </row>
    <row r="713" spans="1:22" x14ac:dyDescent="0.35">
      <c r="A713" s="5">
        <f t="shared" si="97"/>
        <v>44125</v>
      </c>
      <c r="B713" s="5"/>
      <c r="C713" s="7">
        <f>AVERAGE('HAVER - UK Gas'!I1000:T1000)</f>
        <v>39.357499999999995</v>
      </c>
      <c r="D713" s="7">
        <f t="shared" si="96"/>
        <v>39.886015625000034</v>
      </c>
      <c r="E713" s="5"/>
      <c r="F713" s="7">
        <f>AVERAGE('HAVER - UK Gas'!I1000:N1000)</f>
        <v>35.315000000000005</v>
      </c>
      <c r="H713" s="7">
        <f>AVERAGE('HAVER - UK Gas'!D1000:I1000)</f>
        <v>42.49666666666667</v>
      </c>
      <c r="I713" s="7">
        <f>AVERAGE('HAVER - UK Gas'!D1000:F1000)</f>
        <v>43.370000000000005</v>
      </c>
      <c r="J713" s="7">
        <f>AVERAGE('HAVER - UK Gas'!D1000:O1000)</f>
        <v>38.82833333333334</v>
      </c>
      <c r="L713" s="7">
        <f t="shared" si="92"/>
        <v>35.364140624999997</v>
      </c>
      <c r="N713" s="7">
        <f t="shared" si="93"/>
        <v>40.072500000000012</v>
      </c>
      <c r="O713" s="7">
        <f t="shared" si="94"/>
        <v>40.781067708333346</v>
      </c>
      <c r="P713" s="7">
        <f t="shared" si="95"/>
        <v>38.523463541666672</v>
      </c>
      <c r="R713" s="7"/>
      <c r="S713" s="7"/>
      <c r="T713" s="7"/>
      <c r="U713" s="7"/>
      <c r="V713" s="7"/>
    </row>
    <row r="714" spans="1:22" x14ac:dyDescent="0.35">
      <c r="A714" s="5">
        <f t="shared" si="97"/>
        <v>44126</v>
      </c>
      <c r="B714" s="5"/>
      <c r="C714" s="7">
        <f>AVERAGE('HAVER - UK Gas'!I1001:T1001)</f>
        <v>39.964999999999996</v>
      </c>
      <c r="D714" s="7">
        <f t="shared" si="96"/>
        <v>39.886015625000034</v>
      </c>
      <c r="E714" s="5"/>
      <c r="F714" s="7">
        <f>AVERAGE('HAVER - UK Gas'!I1001:N1001)</f>
        <v>36.12166666666667</v>
      </c>
      <c r="H714" s="7">
        <f>AVERAGE('HAVER - UK Gas'!D1001:I1001)</f>
        <v>43.714999999999996</v>
      </c>
      <c r="I714" s="7">
        <f>AVERAGE('HAVER - UK Gas'!D1001:F1001)</f>
        <v>44.813333333333333</v>
      </c>
      <c r="J714" s="7">
        <f>AVERAGE('HAVER - UK Gas'!D1001:O1001)</f>
        <v>39.81583333333333</v>
      </c>
      <c r="L714" s="7">
        <f t="shared" si="92"/>
        <v>35.364140624999997</v>
      </c>
      <c r="N714" s="7">
        <f t="shared" si="93"/>
        <v>40.072500000000012</v>
      </c>
      <c r="O714" s="7">
        <f t="shared" si="94"/>
        <v>40.781067708333346</v>
      </c>
      <c r="P714" s="7">
        <f t="shared" si="95"/>
        <v>38.523463541666672</v>
      </c>
      <c r="R714" s="7"/>
      <c r="S714" s="7"/>
      <c r="T714" s="7"/>
      <c r="U714" s="7"/>
      <c r="V714" s="7"/>
    </row>
    <row r="715" spans="1:22" x14ac:dyDescent="0.35">
      <c r="A715" s="5">
        <f t="shared" si="97"/>
        <v>44127</v>
      </c>
      <c r="B715" s="5"/>
      <c r="C715" s="7">
        <f>AVERAGE('HAVER - UK Gas'!I1002:T1002)</f>
        <v>40.467500000000001</v>
      </c>
      <c r="D715" s="7">
        <f t="shared" si="96"/>
        <v>39.886015625000034</v>
      </c>
      <c r="E715" s="5"/>
      <c r="F715" s="7">
        <f>AVERAGE('HAVER - UK Gas'!I1002:N1002)</f>
        <v>36.471666666666664</v>
      </c>
      <c r="H715" s="7">
        <f>AVERAGE('HAVER - UK Gas'!D1002:I1002)</f>
        <v>44.266666666666673</v>
      </c>
      <c r="I715" s="7">
        <f>AVERAGE('HAVER - UK Gas'!D1002:F1002)</f>
        <v>45.393333333333338</v>
      </c>
      <c r="J715" s="7">
        <f>AVERAGE('HAVER - UK Gas'!D1002:O1002)</f>
        <v>40.273333333333341</v>
      </c>
      <c r="L715" s="7">
        <f t="shared" si="92"/>
        <v>35.364140624999997</v>
      </c>
      <c r="N715" s="7">
        <f t="shared" si="93"/>
        <v>40.072500000000012</v>
      </c>
      <c r="O715" s="7">
        <f t="shared" si="94"/>
        <v>40.781067708333346</v>
      </c>
      <c r="P715" s="7">
        <f t="shared" si="95"/>
        <v>38.523463541666672</v>
      </c>
      <c r="R715" s="7"/>
      <c r="S715" s="7"/>
      <c r="T715" s="7"/>
      <c r="U715" s="7"/>
      <c r="V715" s="7"/>
    </row>
    <row r="716" spans="1:22" x14ac:dyDescent="0.35">
      <c r="A716" s="5">
        <f t="shared" si="97"/>
        <v>44130</v>
      </c>
      <c r="B716" s="5"/>
      <c r="C716" s="7">
        <f>AVERAGE('HAVER - UK Gas'!I1003:T1003)</f>
        <v>39.560833333333335</v>
      </c>
      <c r="D716" s="7">
        <f t="shared" si="96"/>
        <v>39.886015625000034</v>
      </c>
      <c r="E716" s="5"/>
      <c r="F716" s="7">
        <f>AVERAGE('HAVER - UK Gas'!I1003:N1003)</f>
        <v>35.413333333333334</v>
      </c>
      <c r="H716" s="7">
        <f>AVERAGE('HAVER - UK Gas'!D1003:I1003)</f>
        <v>42.976666666666667</v>
      </c>
      <c r="I716" s="7">
        <f>AVERAGE('HAVER - UK Gas'!D1003:F1003)</f>
        <v>44.053333333333335</v>
      </c>
      <c r="J716" s="7">
        <f>AVERAGE('HAVER - UK Gas'!D1003:O1003)</f>
        <v>39.125833333333325</v>
      </c>
      <c r="L716" s="7">
        <f t="shared" si="92"/>
        <v>35.364140624999997</v>
      </c>
      <c r="N716" s="7">
        <f t="shared" si="93"/>
        <v>40.072500000000012</v>
      </c>
      <c r="O716" s="7">
        <f t="shared" si="94"/>
        <v>40.781067708333346</v>
      </c>
      <c r="P716" s="7">
        <f t="shared" si="95"/>
        <v>38.523463541666672</v>
      </c>
      <c r="R716" s="7"/>
      <c r="S716" s="7"/>
      <c r="T716" s="7"/>
      <c r="U716" s="7"/>
      <c r="V716" s="7"/>
    </row>
    <row r="717" spans="1:22" x14ac:dyDescent="0.35">
      <c r="A717" s="5">
        <f t="shared" si="97"/>
        <v>44131</v>
      </c>
      <c r="B717" s="5"/>
      <c r="C717" s="7">
        <f>AVERAGE('HAVER - UK Gas'!I1004:T1004)</f>
        <v>39.697499999999998</v>
      </c>
      <c r="D717" s="7">
        <f t="shared" si="96"/>
        <v>39.886015625000034</v>
      </c>
      <c r="E717" s="5"/>
      <c r="F717" s="7">
        <f>AVERAGE('HAVER - UK Gas'!I1004:N1004)</f>
        <v>35.593333333333334</v>
      </c>
      <c r="H717" s="7">
        <f>AVERAGE('HAVER - UK Gas'!D1004:I1004)</f>
        <v>42.638333333333328</v>
      </c>
      <c r="I717" s="7">
        <f>AVERAGE('HAVER - UK Gas'!D1004:F1004)</f>
        <v>43.716666666666669</v>
      </c>
      <c r="J717" s="7">
        <f>AVERAGE('HAVER - UK Gas'!D1004:O1004)</f>
        <v>39.052500000000002</v>
      </c>
      <c r="L717" s="7">
        <f t="shared" si="92"/>
        <v>35.364140624999997</v>
      </c>
      <c r="N717" s="7">
        <f t="shared" si="93"/>
        <v>40.072500000000012</v>
      </c>
      <c r="O717" s="7">
        <f t="shared" si="94"/>
        <v>40.781067708333346</v>
      </c>
      <c r="P717" s="7">
        <f t="shared" si="95"/>
        <v>38.523463541666672</v>
      </c>
      <c r="R717" s="7"/>
      <c r="S717" s="7"/>
      <c r="T717" s="7"/>
      <c r="U717" s="7"/>
      <c r="V717" s="7"/>
    </row>
    <row r="718" spans="1:22" x14ac:dyDescent="0.35">
      <c r="A718" s="5">
        <f t="shared" si="97"/>
        <v>44132</v>
      </c>
      <c r="B718" s="5"/>
      <c r="C718" s="7">
        <f>AVERAGE('HAVER - UK Gas'!I1005:T1005)</f>
        <v>38.875833333333333</v>
      </c>
      <c r="D718" s="7">
        <f t="shared" si="96"/>
        <v>39.886015625000034</v>
      </c>
      <c r="E718" s="5"/>
      <c r="F718" s="7">
        <f>AVERAGE('HAVER - UK Gas'!I1005:N1005)</f>
        <v>34.748333333333335</v>
      </c>
      <c r="H718" s="7">
        <f>AVERAGE('HAVER - UK Gas'!D1005:I1005)</f>
        <v>41.841666666666669</v>
      </c>
      <c r="I718" s="7">
        <f>AVERAGE('HAVER - UK Gas'!D1005:F1005)</f>
        <v>42.893333333333338</v>
      </c>
      <c r="J718" s="7">
        <f>AVERAGE('HAVER - UK Gas'!D1005:O1005)</f>
        <v>38.212499999999999</v>
      </c>
      <c r="L718" s="7">
        <f t="shared" si="92"/>
        <v>35.364140624999997</v>
      </c>
      <c r="N718" s="7">
        <f t="shared" si="93"/>
        <v>40.072500000000012</v>
      </c>
      <c r="O718" s="7">
        <f t="shared" si="94"/>
        <v>40.781067708333346</v>
      </c>
      <c r="P718" s="7">
        <f t="shared" si="95"/>
        <v>38.523463541666672</v>
      </c>
      <c r="R718" s="7"/>
      <c r="S718" s="7"/>
      <c r="T718" s="7"/>
      <c r="U718" s="7"/>
      <c r="V718" s="7"/>
    </row>
    <row r="719" spans="1:22" x14ac:dyDescent="0.35">
      <c r="A719" s="5">
        <f t="shared" si="97"/>
        <v>44133</v>
      </c>
      <c r="B719" s="5"/>
      <c r="C719" s="7">
        <f>AVERAGE('HAVER - UK Gas'!I1006:T1006)</f>
        <v>38.292500000000004</v>
      </c>
      <c r="D719" s="7">
        <f t="shared" si="96"/>
        <v>39.886015625000034</v>
      </c>
      <c r="E719" s="5"/>
      <c r="F719" s="7">
        <f>AVERAGE('HAVER - UK Gas'!I1006:N1006)</f>
        <v>34.233333333333341</v>
      </c>
      <c r="H719" s="7">
        <f>AVERAGE('HAVER - UK Gas'!D1006:I1006)</f>
        <v>41.168333333333329</v>
      </c>
      <c r="I719" s="7">
        <f>AVERAGE('HAVER - UK Gas'!D1006:F1006)</f>
        <v>42.169999999999995</v>
      </c>
      <c r="J719" s="7">
        <f>AVERAGE('HAVER - UK Gas'!D1006:O1006)</f>
        <v>37.600833333333334</v>
      </c>
      <c r="L719" s="7">
        <f t="shared" si="92"/>
        <v>35.364140624999997</v>
      </c>
      <c r="N719" s="7">
        <f t="shared" si="93"/>
        <v>40.072500000000012</v>
      </c>
      <c r="O719" s="7">
        <f t="shared" si="94"/>
        <v>40.781067708333346</v>
      </c>
      <c r="P719" s="7">
        <f t="shared" si="95"/>
        <v>38.523463541666672</v>
      </c>
      <c r="R719" s="7"/>
      <c r="S719" s="7"/>
      <c r="T719" s="7"/>
      <c r="U719" s="7"/>
      <c r="V719" s="7"/>
    </row>
    <row r="720" spans="1:22" x14ac:dyDescent="0.35">
      <c r="A720" s="5">
        <f t="shared" si="97"/>
        <v>44134</v>
      </c>
      <c r="B720" s="5"/>
      <c r="C720" s="7">
        <f>AVERAGE('HAVER - UK Gas'!I1007:T1007)</f>
        <v>37.354999999999997</v>
      </c>
      <c r="D720" s="7">
        <f t="shared" ref="D720:D751" si="98">AVERAGE(C$656:C$759,C$761:C$764,C$766:C$785)</f>
        <v>39.886015625000034</v>
      </c>
      <c r="E720" s="5"/>
      <c r="F720" s="7">
        <f>AVERAGE('HAVER - UK Gas'!I1007:N1007)</f>
        <v>33.131666666666661</v>
      </c>
      <c r="H720" s="7">
        <f>AVERAGE('HAVER - UK Gas'!D1007:I1007)</f>
        <v>39.258333333333333</v>
      </c>
      <c r="I720" s="7">
        <f>AVERAGE('HAVER - UK Gas'!D1007:F1007)</f>
        <v>41.96</v>
      </c>
      <c r="J720" s="7">
        <f>AVERAGE('HAVER - UK Gas'!D1007:O1007)</f>
        <v>36.708333333333336</v>
      </c>
      <c r="L720" s="7">
        <f t="shared" si="92"/>
        <v>35.364140624999997</v>
      </c>
      <c r="N720" s="7">
        <f t="shared" si="93"/>
        <v>40.072500000000012</v>
      </c>
      <c r="O720" s="7">
        <f t="shared" si="94"/>
        <v>40.781067708333346</v>
      </c>
      <c r="P720" s="7">
        <f t="shared" si="95"/>
        <v>38.523463541666672</v>
      </c>
      <c r="R720" s="7"/>
      <c r="S720" s="7"/>
      <c r="T720" s="7"/>
      <c r="U720" s="7"/>
      <c r="V720" s="7"/>
    </row>
    <row r="721" spans="1:22" x14ac:dyDescent="0.35">
      <c r="A721" s="5">
        <f t="shared" si="97"/>
        <v>44137</v>
      </c>
      <c r="B721" s="5"/>
      <c r="C721" s="7">
        <f>AVERAGE('HAVER - UK Gas'!H1008:S1008)</f>
        <v>36.858333333333327</v>
      </c>
      <c r="D721" s="7">
        <f t="shared" si="98"/>
        <v>39.886015625000034</v>
      </c>
      <c r="E721" s="5"/>
      <c r="F721" s="7">
        <f>AVERAGE('HAVER - UK Gas'!H1008:M1008)</f>
        <v>32.663333333333334</v>
      </c>
      <c r="H721" s="7">
        <f>AVERAGE('HAVER - UK Gas'!D1008:I1008)</f>
        <v>38.056666666666665</v>
      </c>
      <c r="I721" s="7">
        <f>AVERAGE('HAVER - UK Gas'!D1008:F1008)</f>
        <v>40.556666666666672</v>
      </c>
      <c r="J721" s="7">
        <f>AVERAGE('HAVER - UK Gas'!D1008:O1008)</f>
        <v>35.851666666666667</v>
      </c>
      <c r="L721" s="7">
        <f t="shared" ref="L721:L784" si="99">AVERAGE(F$656:F$759,F$761:F$764,F$766:F$785)</f>
        <v>35.364140624999997</v>
      </c>
      <c r="N721" s="7">
        <f t="shared" ref="N721:N784" si="100">AVERAGE(H$656:H$759,H$761:H$764,H$766:H$785)</f>
        <v>40.072500000000012</v>
      </c>
      <c r="O721" s="7">
        <f t="shared" ref="O721:O784" si="101">AVERAGE(I$656:I$759,I$761:I$764,I$766:I$785)</f>
        <v>40.781067708333346</v>
      </c>
      <c r="P721" s="7">
        <f t="shared" ref="P721:P784" si="102">AVERAGE(J$656:J$759,J$761:J$764,J$766:J$785)</f>
        <v>38.523463541666672</v>
      </c>
      <c r="R721" s="7"/>
      <c r="S721" s="7"/>
      <c r="T721" s="7"/>
      <c r="U721" s="7"/>
      <c r="V721" s="7"/>
    </row>
    <row r="722" spans="1:22" x14ac:dyDescent="0.35">
      <c r="A722" s="5">
        <f t="shared" si="97"/>
        <v>44138</v>
      </c>
      <c r="B722" s="5"/>
      <c r="C722" s="7">
        <f>AVERAGE('HAVER - UK Gas'!H1009:S1009)</f>
        <v>37.004999999999995</v>
      </c>
      <c r="D722" s="7">
        <f t="shared" si="98"/>
        <v>39.886015625000034</v>
      </c>
      <c r="E722" s="5"/>
      <c r="F722" s="7">
        <f>AVERAGE('HAVER - UK Gas'!H1009:M1009)</f>
        <v>32.813333333333325</v>
      </c>
      <c r="H722" s="7">
        <f>AVERAGE('HAVER - UK Gas'!D1009:I1009)</f>
        <v>37.838333333333331</v>
      </c>
      <c r="I722" s="7">
        <f>AVERAGE('HAVER - UK Gas'!D1009:F1009)</f>
        <v>40.083333333333336</v>
      </c>
      <c r="J722" s="7">
        <f>AVERAGE('HAVER - UK Gas'!D1009:O1009)</f>
        <v>35.825833333333343</v>
      </c>
      <c r="L722" s="7">
        <f t="shared" si="99"/>
        <v>35.364140624999997</v>
      </c>
      <c r="N722" s="7">
        <f t="shared" si="100"/>
        <v>40.072500000000012</v>
      </c>
      <c r="O722" s="7">
        <f t="shared" si="101"/>
        <v>40.781067708333346</v>
      </c>
      <c r="P722" s="7">
        <f t="shared" si="102"/>
        <v>38.523463541666672</v>
      </c>
      <c r="R722" s="7"/>
      <c r="S722" s="7"/>
      <c r="T722" s="7"/>
      <c r="U722" s="7"/>
      <c r="V722" s="7"/>
    </row>
    <row r="723" spans="1:22" x14ac:dyDescent="0.35">
      <c r="A723" s="5">
        <f t="shared" si="97"/>
        <v>44139</v>
      </c>
      <c r="B723" s="5"/>
      <c r="C723" s="7">
        <f>AVERAGE('HAVER - UK Gas'!H1010:S1010)</f>
        <v>37.678333333333335</v>
      </c>
      <c r="D723" s="7">
        <f t="shared" si="98"/>
        <v>39.886015625000034</v>
      </c>
      <c r="E723" s="5"/>
      <c r="F723" s="7">
        <f>AVERAGE('HAVER - UK Gas'!H1010:M1010)</f>
        <v>33.556666666666665</v>
      </c>
      <c r="H723" s="7">
        <f>AVERAGE('HAVER - UK Gas'!D1010:I1010)</f>
        <v>38.583333333333336</v>
      </c>
      <c r="I723" s="7">
        <f>AVERAGE('HAVER - UK Gas'!D1010:F1010)</f>
        <v>40.75</v>
      </c>
      <c r="J723" s="7">
        <f>AVERAGE('HAVER - UK Gas'!D1010:O1010)</f>
        <v>36.536666666666669</v>
      </c>
      <c r="L723" s="7">
        <f t="shared" si="99"/>
        <v>35.364140624999997</v>
      </c>
      <c r="N723" s="7">
        <f t="shared" si="100"/>
        <v>40.072500000000012</v>
      </c>
      <c r="O723" s="7">
        <f t="shared" si="101"/>
        <v>40.781067708333346</v>
      </c>
      <c r="P723" s="7">
        <f t="shared" si="102"/>
        <v>38.523463541666672</v>
      </c>
      <c r="R723" s="7"/>
      <c r="S723" s="7"/>
      <c r="T723" s="7"/>
      <c r="U723" s="7"/>
      <c r="V723" s="7"/>
    </row>
    <row r="724" spans="1:22" x14ac:dyDescent="0.35">
      <c r="A724" s="5">
        <f t="shared" si="97"/>
        <v>44140</v>
      </c>
      <c r="B724" s="5"/>
      <c r="C724" s="7">
        <f>AVERAGE('HAVER - UK Gas'!H1011:S1011)</f>
        <v>38.569166666666668</v>
      </c>
      <c r="D724" s="7">
        <f t="shared" si="98"/>
        <v>39.886015625000034</v>
      </c>
      <c r="E724" s="5"/>
      <c r="F724" s="7">
        <f>AVERAGE('HAVER - UK Gas'!H1011:M1011)</f>
        <v>34.608333333333334</v>
      </c>
      <c r="H724" s="7">
        <f>AVERAGE('HAVER - UK Gas'!D1011:I1011)</f>
        <v>39.998333333333335</v>
      </c>
      <c r="I724" s="7">
        <f>AVERAGE('HAVER - UK Gas'!D1011:F1011)</f>
        <v>42.33</v>
      </c>
      <c r="J724" s="7">
        <f>AVERAGE('HAVER - UK Gas'!D1011:O1011)</f>
        <v>37.726666666666659</v>
      </c>
      <c r="L724" s="7">
        <f t="shared" si="99"/>
        <v>35.364140624999997</v>
      </c>
      <c r="N724" s="7">
        <f t="shared" si="100"/>
        <v>40.072500000000012</v>
      </c>
      <c r="O724" s="7">
        <f t="shared" si="101"/>
        <v>40.781067708333346</v>
      </c>
      <c r="P724" s="7">
        <f t="shared" si="102"/>
        <v>38.523463541666672</v>
      </c>
      <c r="R724" s="7"/>
      <c r="S724" s="7"/>
      <c r="T724" s="7"/>
      <c r="U724" s="7"/>
      <c r="V724" s="7"/>
    </row>
    <row r="725" spans="1:22" x14ac:dyDescent="0.35">
      <c r="A725" s="5">
        <f t="shared" si="97"/>
        <v>44141</v>
      </c>
      <c r="B725" s="5"/>
      <c r="C725" s="7">
        <f>AVERAGE('HAVER - UK Gas'!H1012:S1012)</f>
        <v>37.764166666666661</v>
      </c>
      <c r="D725" s="7">
        <f t="shared" si="98"/>
        <v>39.886015625000034</v>
      </c>
      <c r="E725" s="5"/>
      <c r="F725" s="7">
        <f>AVERAGE('HAVER - UK Gas'!H1012:M1012)</f>
        <v>33.783333333333331</v>
      </c>
      <c r="H725" s="7">
        <f>AVERAGE('HAVER - UK Gas'!D1012:I1012)</f>
        <v>38.824999999999996</v>
      </c>
      <c r="I725" s="7">
        <f>AVERAGE('HAVER - UK Gas'!D1012:F1012)</f>
        <v>40.983333333333327</v>
      </c>
      <c r="J725" s="7">
        <f>AVERAGE('HAVER - UK Gas'!D1012:O1012)</f>
        <v>36.747500000000002</v>
      </c>
      <c r="L725" s="7">
        <f t="shared" si="99"/>
        <v>35.364140624999997</v>
      </c>
      <c r="N725" s="7">
        <f t="shared" si="100"/>
        <v>40.072500000000012</v>
      </c>
      <c r="O725" s="7">
        <f t="shared" si="101"/>
        <v>40.781067708333346</v>
      </c>
      <c r="P725" s="7">
        <f t="shared" si="102"/>
        <v>38.523463541666672</v>
      </c>
      <c r="R725" s="7"/>
      <c r="S725" s="7"/>
      <c r="T725" s="7"/>
      <c r="U725" s="7"/>
      <c r="V725" s="7"/>
    </row>
    <row r="726" spans="1:22" x14ac:dyDescent="0.35">
      <c r="A726" s="5">
        <f t="shared" si="97"/>
        <v>44144</v>
      </c>
      <c r="B726" s="5"/>
      <c r="C726" s="7">
        <f>AVERAGE('HAVER - UK Gas'!H1013:S1013)</f>
        <v>38.090000000000003</v>
      </c>
      <c r="D726" s="7">
        <f t="shared" si="98"/>
        <v>39.886015625000034</v>
      </c>
      <c r="E726" s="5"/>
      <c r="F726" s="7">
        <f>AVERAGE('HAVER - UK Gas'!H1013:M1013)</f>
        <v>34.031666666666666</v>
      </c>
      <c r="H726" s="7">
        <f>AVERAGE('HAVER - UK Gas'!D1013:I1013)</f>
        <v>38.793333333333329</v>
      </c>
      <c r="I726" s="7">
        <f>AVERAGE('HAVER - UK Gas'!D1013:F1013)</f>
        <v>40.839999999999996</v>
      </c>
      <c r="J726" s="7">
        <f>AVERAGE('HAVER - UK Gas'!D1013:O1013)</f>
        <v>36.874166666666667</v>
      </c>
      <c r="L726" s="7">
        <f t="shared" si="99"/>
        <v>35.364140624999997</v>
      </c>
      <c r="N726" s="7">
        <f t="shared" si="100"/>
        <v>40.072500000000012</v>
      </c>
      <c r="O726" s="7">
        <f t="shared" si="101"/>
        <v>40.781067708333346</v>
      </c>
      <c r="P726" s="7">
        <f t="shared" si="102"/>
        <v>38.523463541666672</v>
      </c>
      <c r="R726" s="7"/>
      <c r="S726" s="7"/>
      <c r="T726" s="7"/>
      <c r="U726" s="7"/>
      <c r="V726" s="7"/>
    </row>
    <row r="727" spans="1:22" x14ac:dyDescent="0.35">
      <c r="A727" s="5">
        <f t="shared" si="97"/>
        <v>44145</v>
      </c>
      <c r="B727" s="5"/>
      <c r="C727" s="7">
        <f>AVERAGE('HAVER - UK Gas'!H1014:S1014)</f>
        <v>38.010833333333331</v>
      </c>
      <c r="D727" s="7">
        <f t="shared" si="98"/>
        <v>39.886015625000034</v>
      </c>
      <c r="E727" s="5"/>
      <c r="F727" s="7">
        <f>AVERAGE('HAVER - UK Gas'!H1014:M1014)</f>
        <v>33.916666666666664</v>
      </c>
      <c r="H727" s="7">
        <f>AVERAGE('HAVER - UK Gas'!D1014:I1014)</f>
        <v>38.751666666666665</v>
      </c>
      <c r="I727" s="7">
        <f>AVERAGE('HAVER - UK Gas'!D1014:F1014)</f>
        <v>40.74666666666667</v>
      </c>
      <c r="J727" s="7">
        <f>AVERAGE('HAVER - UK Gas'!D1014:O1014)</f>
        <v>36.80333333333332</v>
      </c>
      <c r="L727" s="7">
        <f t="shared" si="99"/>
        <v>35.364140624999997</v>
      </c>
      <c r="N727" s="7">
        <f t="shared" si="100"/>
        <v>40.072500000000012</v>
      </c>
      <c r="O727" s="7">
        <f t="shared" si="101"/>
        <v>40.781067708333346</v>
      </c>
      <c r="P727" s="7">
        <f t="shared" si="102"/>
        <v>38.523463541666672</v>
      </c>
      <c r="R727" s="7"/>
      <c r="S727" s="7"/>
      <c r="T727" s="7"/>
      <c r="U727" s="7"/>
      <c r="V727" s="7"/>
    </row>
    <row r="728" spans="1:22" x14ac:dyDescent="0.35">
      <c r="A728" s="5">
        <f t="shared" si="97"/>
        <v>44146</v>
      </c>
      <c r="B728" s="5"/>
      <c r="C728" s="7">
        <f>AVERAGE('HAVER - UK Gas'!H1015:S1015)</f>
        <v>38.210833333333333</v>
      </c>
      <c r="D728" s="7">
        <f t="shared" si="98"/>
        <v>39.886015625000034</v>
      </c>
      <c r="E728" s="5"/>
      <c r="F728" s="7">
        <f>AVERAGE('HAVER - UK Gas'!H1015:M1015)</f>
        <v>34.225000000000001</v>
      </c>
      <c r="H728" s="7">
        <f>AVERAGE('HAVER - UK Gas'!D1015:I1015)</f>
        <v>38.921666666666674</v>
      </c>
      <c r="I728" s="7">
        <f>AVERAGE('HAVER - UK Gas'!D1015:F1015)</f>
        <v>40.886666666666663</v>
      </c>
      <c r="J728" s="7">
        <f>AVERAGE('HAVER - UK Gas'!D1015:O1015)</f>
        <v>37.029166666666676</v>
      </c>
      <c r="L728" s="7">
        <f t="shared" si="99"/>
        <v>35.364140624999997</v>
      </c>
      <c r="N728" s="7">
        <f t="shared" si="100"/>
        <v>40.072500000000012</v>
      </c>
      <c r="O728" s="7">
        <f t="shared" si="101"/>
        <v>40.781067708333346</v>
      </c>
      <c r="P728" s="7">
        <f t="shared" si="102"/>
        <v>38.523463541666672</v>
      </c>
      <c r="R728" s="7"/>
      <c r="S728" s="7"/>
      <c r="T728" s="7"/>
      <c r="U728" s="7"/>
      <c r="V728" s="7"/>
    </row>
    <row r="729" spans="1:22" x14ac:dyDescent="0.35">
      <c r="A729" s="5">
        <f t="shared" si="97"/>
        <v>44147</v>
      </c>
      <c r="B729" s="5"/>
      <c r="C729" s="7">
        <f>AVERAGE('HAVER - UK Gas'!H1016:S1016)</f>
        <v>38.217499999999994</v>
      </c>
      <c r="D729" s="7">
        <f t="shared" si="98"/>
        <v>39.886015625000034</v>
      </c>
      <c r="E729" s="5"/>
      <c r="F729" s="7">
        <f>AVERAGE('HAVER - UK Gas'!H1016:M1016)</f>
        <v>34.161666666666669</v>
      </c>
      <c r="H729" s="7">
        <f>AVERAGE('HAVER - UK Gas'!D1016:I1016)</f>
        <v>38.864999999999995</v>
      </c>
      <c r="I729" s="7">
        <f>AVERAGE('HAVER - UK Gas'!D1016:F1016)</f>
        <v>40.836666666666666</v>
      </c>
      <c r="J729" s="7">
        <f>AVERAGE('HAVER - UK Gas'!D1016:O1016)</f>
        <v>36.989166666666669</v>
      </c>
      <c r="L729" s="7">
        <f t="shared" si="99"/>
        <v>35.364140624999997</v>
      </c>
      <c r="N729" s="7">
        <f t="shared" si="100"/>
        <v>40.072500000000012</v>
      </c>
      <c r="O729" s="7">
        <f t="shared" si="101"/>
        <v>40.781067708333346</v>
      </c>
      <c r="P729" s="7">
        <f t="shared" si="102"/>
        <v>38.523463541666672</v>
      </c>
      <c r="R729" s="7"/>
      <c r="S729" s="7"/>
      <c r="T729" s="7"/>
      <c r="U729" s="7"/>
      <c r="V729" s="7"/>
    </row>
    <row r="730" spans="1:22" x14ac:dyDescent="0.35">
      <c r="A730" s="5">
        <f t="shared" si="97"/>
        <v>44148</v>
      </c>
      <c r="B730" s="5"/>
      <c r="C730" s="7">
        <f>AVERAGE('HAVER - UK Gas'!H1017:S1017)</f>
        <v>38.303333333333335</v>
      </c>
      <c r="D730" s="7">
        <f t="shared" si="98"/>
        <v>39.886015625000034</v>
      </c>
      <c r="E730" s="5"/>
      <c r="F730" s="7">
        <f>AVERAGE('HAVER - UK Gas'!H1017:M1017)</f>
        <v>34.231666666666676</v>
      </c>
      <c r="H730" s="7">
        <f>AVERAGE('HAVER - UK Gas'!D1017:I1017)</f>
        <v>39.300000000000004</v>
      </c>
      <c r="I730" s="7">
        <f>AVERAGE('HAVER - UK Gas'!D1017:F1017)</f>
        <v>41.423333333333332</v>
      </c>
      <c r="J730" s="7">
        <f>AVERAGE('HAVER - UK Gas'!D1017:O1017)</f>
        <v>37.225000000000001</v>
      </c>
      <c r="L730" s="7">
        <f t="shared" si="99"/>
        <v>35.364140624999997</v>
      </c>
      <c r="N730" s="7">
        <f t="shared" si="100"/>
        <v>40.072500000000012</v>
      </c>
      <c r="O730" s="7">
        <f t="shared" si="101"/>
        <v>40.781067708333346</v>
      </c>
      <c r="P730" s="7">
        <f t="shared" si="102"/>
        <v>38.523463541666672</v>
      </c>
      <c r="R730" s="7"/>
      <c r="S730" s="7"/>
      <c r="T730" s="7"/>
      <c r="U730" s="7"/>
      <c r="V730" s="7"/>
    </row>
    <row r="731" spans="1:22" x14ac:dyDescent="0.35">
      <c r="A731" s="5">
        <f t="shared" si="97"/>
        <v>44151</v>
      </c>
      <c r="B731" s="5"/>
      <c r="C731" s="7">
        <f>AVERAGE('HAVER - UK Gas'!H1018:S1018)</f>
        <v>38.36333333333333</v>
      </c>
      <c r="D731" s="7">
        <f t="shared" si="98"/>
        <v>39.886015625000034</v>
      </c>
      <c r="E731" s="5"/>
      <c r="F731" s="7">
        <f>AVERAGE('HAVER - UK Gas'!H1018:M1018)</f>
        <v>34.314999999999998</v>
      </c>
      <c r="H731" s="7">
        <f>AVERAGE('HAVER - UK Gas'!D1018:I1018)</f>
        <v>39.721666666666664</v>
      </c>
      <c r="I731" s="7">
        <f>AVERAGE('HAVER - UK Gas'!D1018:F1018)</f>
        <v>42.023333333333333</v>
      </c>
      <c r="J731" s="7">
        <f>AVERAGE('HAVER - UK Gas'!D1018:O1018)</f>
        <v>37.470000000000006</v>
      </c>
      <c r="L731" s="7">
        <f t="shared" si="99"/>
        <v>35.364140624999997</v>
      </c>
      <c r="N731" s="7">
        <f t="shared" si="100"/>
        <v>40.072500000000012</v>
      </c>
      <c r="O731" s="7">
        <f t="shared" si="101"/>
        <v>40.781067708333346</v>
      </c>
      <c r="P731" s="7">
        <f t="shared" si="102"/>
        <v>38.523463541666672</v>
      </c>
      <c r="R731" s="7"/>
      <c r="S731" s="7"/>
      <c r="T731" s="7"/>
      <c r="U731" s="7"/>
      <c r="V731" s="7"/>
    </row>
    <row r="732" spans="1:22" x14ac:dyDescent="0.35">
      <c r="A732" s="5">
        <f t="shared" si="97"/>
        <v>44152</v>
      </c>
      <c r="B732" s="5"/>
      <c r="C732" s="7">
        <f>AVERAGE('HAVER - UK Gas'!H1019:S1019)</f>
        <v>37.425000000000004</v>
      </c>
      <c r="D732" s="7">
        <f t="shared" si="98"/>
        <v>39.886015625000034</v>
      </c>
      <c r="E732" s="5"/>
      <c r="F732" s="7">
        <f>AVERAGE('HAVER - UK Gas'!H1019:M1019)</f>
        <v>33.298333333333339</v>
      </c>
      <c r="H732" s="7">
        <f>AVERAGE('HAVER - UK Gas'!D1019:I1019)</f>
        <v>38.228333333333332</v>
      </c>
      <c r="I732" s="7">
        <f>AVERAGE('HAVER - UK Gas'!D1019:F1019)</f>
        <v>40.340000000000003</v>
      </c>
      <c r="J732" s="7">
        <f>AVERAGE('HAVER - UK Gas'!D1019:O1019)</f>
        <v>36.264999999999993</v>
      </c>
      <c r="L732" s="7">
        <f t="shared" si="99"/>
        <v>35.364140624999997</v>
      </c>
      <c r="N732" s="7">
        <f t="shared" si="100"/>
        <v>40.072500000000012</v>
      </c>
      <c r="O732" s="7">
        <f t="shared" si="101"/>
        <v>40.781067708333346</v>
      </c>
      <c r="P732" s="7">
        <f t="shared" si="102"/>
        <v>38.523463541666672</v>
      </c>
      <c r="R732" s="7"/>
      <c r="S732" s="7"/>
      <c r="T732" s="7"/>
      <c r="U732" s="7"/>
      <c r="V732" s="7"/>
    </row>
    <row r="733" spans="1:22" x14ac:dyDescent="0.35">
      <c r="A733" s="5">
        <f t="shared" si="97"/>
        <v>44153</v>
      </c>
      <c r="B733" s="5"/>
      <c r="C733" s="7">
        <f>AVERAGE('HAVER - UK Gas'!H1020:S1020)</f>
        <v>37.155833333333327</v>
      </c>
      <c r="D733" s="7">
        <f t="shared" si="98"/>
        <v>39.886015625000034</v>
      </c>
      <c r="E733" s="5"/>
      <c r="F733" s="7">
        <f>AVERAGE('HAVER - UK Gas'!H1020:M1020)</f>
        <v>32.951666666666661</v>
      </c>
      <c r="H733" s="7">
        <f>AVERAGE('HAVER - UK Gas'!D1020:I1020)</f>
        <v>37.396666666666668</v>
      </c>
      <c r="I733" s="7">
        <f>AVERAGE('HAVER - UK Gas'!D1020:F1020)</f>
        <v>39.263333333333328</v>
      </c>
      <c r="J733" s="7">
        <f>AVERAGE('HAVER - UK Gas'!D1020:O1020)</f>
        <v>35.697499999999998</v>
      </c>
      <c r="L733" s="7">
        <f t="shared" si="99"/>
        <v>35.364140624999997</v>
      </c>
      <c r="N733" s="7">
        <f t="shared" si="100"/>
        <v>40.072500000000012</v>
      </c>
      <c r="O733" s="7">
        <f t="shared" si="101"/>
        <v>40.781067708333346</v>
      </c>
      <c r="P733" s="7">
        <f t="shared" si="102"/>
        <v>38.523463541666672</v>
      </c>
      <c r="R733" s="7"/>
      <c r="S733" s="7"/>
      <c r="T733" s="7"/>
      <c r="U733" s="7"/>
      <c r="V733" s="7"/>
    </row>
    <row r="734" spans="1:22" x14ac:dyDescent="0.35">
      <c r="A734" s="5">
        <f t="shared" si="97"/>
        <v>44154</v>
      </c>
      <c r="B734" s="5"/>
      <c r="C734" s="7">
        <f>AVERAGE('HAVER - UK Gas'!H1021:S1021)</f>
        <v>35.939166666666665</v>
      </c>
      <c r="D734" s="7">
        <f t="shared" si="98"/>
        <v>39.886015625000034</v>
      </c>
      <c r="E734" s="5"/>
      <c r="F734" s="7">
        <f>AVERAGE('HAVER - UK Gas'!H1021:M1021)</f>
        <v>31.361666666666665</v>
      </c>
      <c r="H734" s="7">
        <f>AVERAGE('HAVER - UK Gas'!D1021:I1021)</f>
        <v>35.831666666666671</v>
      </c>
      <c r="I734" s="7">
        <f>AVERAGE('HAVER - UK Gas'!D1021:F1021)</f>
        <v>37.726666666666667</v>
      </c>
      <c r="J734" s="7">
        <f>AVERAGE('HAVER - UK Gas'!D1021:O1021)</f>
        <v>34.245000000000005</v>
      </c>
      <c r="L734" s="7">
        <f t="shared" si="99"/>
        <v>35.364140624999997</v>
      </c>
      <c r="N734" s="7">
        <f t="shared" si="100"/>
        <v>40.072500000000012</v>
      </c>
      <c r="O734" s="7">
        <f t="shared" si="101"/>
        <v>40.781067708333346</v>
      </c>
      <c r="P734" s="7">
        <f t="shared" si="102"/>
        <v>38.523463541666672</v>
      </c>
      <c r="R734" s="7"/>
      <c r="S734" s="7"/>
      <c r="T734" s="7"/>
      <c r="U734" s="7"/>
      <c r="V734" s="7"/>
    </row>
    <row r="735" spans="1:22" x14ac:dyDescent="0.35">
      <c r="A735" s="5">
        <f t="shared" si="97"/>
        <v>44155</v>
      </c>
      <c r="B735" s="5"/>
      <c r="C735" s="7">
        <f>AVERAGE('HAVER - UK Gas'!H1022:S1022)</f>
        <v>35.694166666666661</v>
      </c>
      <c r="D735" s="7">
        <f t="shared" si="98"/>
        <v>39.886015625000034</v>
      </c>
      <c r="E735" s="5"/>
      <c r="F735" s="7">
        <f>AVERAGE('HAVER - UK Gas'!H1022:M1022)</f>
        <v>30.938333333333333</v>
      </c>
      <c r="H735" s="7">
        <f>AVERAGE('HAVER - UK Gas'!D1022:I1022)</f>
        <v>35.286666666666669</v>
      </c>
      <c r="I735" s="7">
        <f>AVERAGE('HAVER - UK Gas'!D1022:F1022)</f>
        <v>37.119999999999997</v>
      </c>
      <c r="J735" s="7">
        <f>AVERAGE('HAVER - UK Gas'!D1022:O1022)</f>
        <v>33.824999999999996</v>
      </c>
      <c r="L735" s="7">
        <f t="shared" si="99"/>
        <v>35.364140624999997</v>
      </c>
      <c r="N735" s="7">
        <f t="shared" si="100"/>
        <v>40.072500000000012</v>
      </c>
      <c r="O735" s="7">
        <f t="shared" si="101"/>
        <v>40.781067708333346</v>
      </c>
      <c r="P735" s="7">
        <f t="shared" si="102"/>
        <v>38.523463541666672</v>
      </c>
      <c r="R735" s="7"/>
      <c r="S735" s="7"/>
      <c r="T735" s="7"/>
      <c r="U735" s="7"/>
      <c r="V735" s="7"/>
    </row>
    <row r="736" spans="1:22" x14ac:dyDescent="0.35">
      <c r="A736" s="5">
        <f t="shared" si="97"/>
        <v>44158</v>
      </c>
      <c r="B736" s="5"/>
      <c r="C736" s="7">
        <f>AVERAGE('HAVER - UK Gas'!H1023:S1023)</f>
        <v>36.176666666666669</v>
      </c>
      <c r="D736" s="7">
        <f t="shared" si="98"/>
        <v>39.886015625000034</v>
      </c>
      <c r="E736" s="5"/>
      <c r="F736" s="7">
        <f>AVERAGE('HAVER - UK Gas'!H1023:M1023)</f>
        <v>31.696666666666662</v>
      </c>
      <c r="H736" s="7">
        <f>AVERAGE('HAVER - UK Gas'!D1023:I1023)</f>
        <v>36.544999999999995</v>
      </c>
      <c r="I736" s="7">
        <f>AVERAGE('HAVER - UK Gas'!D1023:F1023)</f>
        <v>38.68</v>
      </c>
      <c r="J736" s="7">
        <f>AVERAGE('HAVER - UK Gas'!D1023:O1023)</f>
        <v>34.799166666666672</v>
      </c>
      <c r="L736" s="7">
        <f t="shared" si="99"/>
        <v>35.364140624999997</v>
      </c>
      <c r="N736" s="7">
        <f t="shared" si="100"/>
        <v>40.072500000000012</v>
      </c>
      <c r="O736" s="7">
        <f t="shared" si="101"/>
        <v>40.781067708333346</v>
      </c>
      <c r="P736" s="7">
        <f t="shared" si="102"/>
        <v>38.523463541666672</v>
      </c>
      <c r="R736" s="7"/>
      <c r="S736" s="7"/>
      <c r="T736" s="7"/>
      <c r="U736" s="7"/>
      <c r="V736" s="7"/>
    </row>
    <row r="737" spans="1:22" x14ac:dyDescent="0.35">
      <c r="A737" s="5">
        <f t="shared" si="97"/>
        <v>44159</v>
      </c>
      <c r="B737" s="5"/>
      <c r="C737" s="7">
        <f>AVERAGE('HAVER - UK Gas'!H1024:S1024)</f>
        <v>36.864166666666669</v>
      </c>
      <c r="D737" s="7">
        <f t="shared" si="98"/>
        <v>39.886015625000034</v>
      </c>
      <c r="E737" s="5"/>
      <c r="F737" s="7">
        <f>AVERAGE('HAVER - UK Gas'!H1024:M1024)</f>
        <v>32.413333333333334</v>
      </c>
      <c r="H737" s="7">
        <f>AVERAGE('HAVER - UK Gas'!D1024:I1024)</f>
        <v>37.531666666666673</v>
      </c>
      <c r="I737" s="7">
        <f>AVERAGE('HAVER - UK Gas'!D1024:F1024)</f>
        <v>39.770000000000003</v>
      </c>
      <c r="J737" s="7">
        <f>AVERAGE('HAVER - UK Gas'!D1024:O1024)</f>
        <v>35.614166666666655</v>
      </c>
      <c r="L737" s="7">
        <f t="shared" si="99"/>
        <v>35.364140624999997</v>
      </c>
      <c r="N737" s="7">
        <f t="shared" si="100"/>
        <v>40.072500000000012</v>
      </c>
      <c r="O737" s="7">
        <f t="shared" si="101"/>
        <v>40.781067708333346</v>
      </c>
      <c r="P737" s="7">
        <f t="shared" si="102"/>
        <v>38.523463541666672</v>
      </c>
      <c r="R737" s="7"/>
      <c r="S737" s="7"/>
      <c r="T737" s="7"/>
      <c r="U737" s="7"/>
      <c r="V737" s="7"/>
    </row>
    <row r="738" spans="1:22" x14ac:dyDescent="0.35">
      <c r="A738" s="5">
        <f t="shared" si="97"/>
        <v>44160</v>
      </c>
      <c r="B738" s="5"/>
      <c r="C738" s="7">
        <f>AVERAGE('HAVER - UK Gas'!H1025:S1025)</f>
        <v>37.134999999999998</v>
      </c>
      <c r="D738" s="7">
        <f t="shared" si="98"/>
        <v>39.886015625000034</v>
      </c>
      <c r="E738" s="5"/>
      <c r="F738" s="7">
        <f>AVERAGE('HAVER - UK Gas'!H1025:M1025)</f>
        <v>32.713333333333331</v>
      </c>
      <c r="H738" s="7">
        <f>AVERAGE('HAVER - UK Gas'!D1025:I1025)</f>
        <v>37.744999999999997</v>
      </c>
      <c r="I738" s="7">
        <f>AVERAGE('HAVER - UK Gas'!D1025:F1025)</f>
        <v>40.073333333333331</v>
      </c>
      <c r="J738" s="7">
        <f>AVERAGE('HAVER - UK Gas'!D1025:O1025)</f>
        <v>35.883333333333333</v>
      </c>
      <c r="L738" s="7">
        <f t="shared" si="99"/>
        <v>35.364140624999997</v>
      </c>
      <c r="N738" s="7">
        <f t="shared" si="100"/>
        <v>40.072500000000012</v>
      </c>
      <c r="O738" s="7">
        <f t="shared" si="101"/>
        <v>40.781067708333346</v>
      </c>
      <c r="P738" s="7">
        <f t="shared" si="102"/>
        <v>38.523463541666672</v>
      </c>
      <c r="R738" s="7"/>
      <c r="S738" s="7"/>
      <c r="T738" s="7"/>
      <c r="U738" s="7"/>
      <c r="V738" s="7"/>
    </row>
    <row r="739" spans="1:22" x14ac:dyDescent="0.35">
      <c r="A739" s="5">
        <f t="shared" si="97"/>
        <v>44161</v>
      </c>
      <c r="B739" s="5"/>
      <c r="C739" s="7">
        <f>AVERAGE('HAVER - UK Gas'!H1026:S1026)</f>
        <v>37.00083333333334</v>
      </c>
      <c r="D739" s="7">
        <f t="shared" si="98"/>
        <v>39.886015625000034</v>
      </c>
      <c r="E739" s="5"/>
      <c r="F739" s="7">
        <f>AVERAGE('HAVER - UK Gas'!H1026:M1026)</f>
        <v>32.543333333333329</v>
      </c>
      <c r="H739" s="7">
        <f>AVERAGE('HAVER - UK Gas'!D1026:I1026)</f>
        <v>37.743333333333332</v>
      </c>
      <c r="I739" s="7">
        <f>AVERAGE('HAVER - UK Gas'!D1026:F1026)</f>
        <v>40.18</v>
      </c>
      <c r="J739" s="7">
        <f>AVERAGE('HAVER - UK Gas'!D1026:O1026)</f>
        <v>35.795833333333334</v>
      </c>
      <c r="L739" s="7">
        <f t="shared" si="99"/>
        <v>35.364140624999997</v>
      </c>
      <c r="N739" s="7">
        <f t="shared" si="100"/>
        <v>40.072500000000012</v>
      </c>
      <c r="O739" s="7">
        <f t="shared" si="101"/>
        <v>40.781067708333346</v>
      </c>
      <c r="P739" s="7">
        <f t="shared" si="102"/>
        <v>38.523463541666672</v>
      </c>
      <c r="R739" s="7"/>
      <c r="S739" s="7"/>
      <c r="T739" s="7"/>
      <c r="U739" s="7"/>
      <c r="V739" s="7"/>
    </row>
    <row r="740" spans="1:22" x14ac:dyDescent="0.35">
      <c r="A740" s="5">
        <f t="shared" si="97"/>
        <v>44162</v>
      </c>
      <c r="B740" s="5"/>
      <c r="C740" s="7">
        <f>AVERAGE('HAVER - UK Gas'!H1027:S1027)</f>
        <v>37.953333333333333</v>
      </c>
      <c r="D740" s="7">
        <f t="shared" si="98"/>
        <v>39.886015625000034</v>
      </c>
      <c r="E740" s="5"/>
      <c r="F740" s="7">
        <f>AVERAGE('HAVER - UK Gas'!H1027:M1027)</f>
        <v>33.591666666666669</v>
      </c>
      <c r="H740" s="7">
        <f>AVERAGE('HAVER - UK Gas'!D1027:I1027)</f>
        <v>39.343333333333327</v>
      </c>
      <c r="I740" s="7">
        <f>AVERAGE('HAVER - UK Gas'!D1027:F1027)</f>
        <v>42.083333333333336</v>
      </c>
      <c r="J740" s="7">
        <f>AVERAGE('HAVER - UK Gas'!D1027:O1027)</f>
        <v>37.075833333333328</v>
      </c>
      <c r="L740" s="7">
        <f t="shared" si="99"/>
        <v>35.364140624999997</v>
      </c>
      <c r="N740" s="7">
        <f t="shared" si="100"/>
        <v>40.072500000000012</v>
      </c>
      <c r="O740" s="7">
        <f t="shared" si="101"/>
        <v>40.781067708333346</v>
      </c>
      <c r="P740" s="7">
        <f t="shared" si="102"/>
        <v>38.523463541666672</v>
      </c>
      <c r="R740" s="7"/>
      <c r="S740" s="7"/>
      <c r="T740" s="7"/>
      <c r="U740" s="7"/>
      <c r="V740" s="7"/>
    </row>
    <row r="741" spans="1:22" x14ac:dyDescent="0.35">
      <c r="A741" s="5">
        <f t="shared" si="97"/>
        <v>44165</v>
      </c>
      <c r="B741" s="5"/>
      <c r="C741" s="7">
        <f>AVERAGE('HAVER - UK Gas'!H1028:S1028)</f>
        <v>38.884166666666665</v>
      </c>
      <c r="D741" s="7">
        <f t="shared" si="98"/>
        <v>39.886015625000034</v>
      </c>
      <c r="E741" s="5"/>
      <c r="F741" s="7">
        <f>AVERAGE('HAVER - UK Gas'!H1028:M1028)</f>
        <v>34.660000000000004</v>
      </c>
      <c r="H741" s="7">
        <f>AVERAGE('HAVER - UK Gas'!D1028:I1028)</f>
        <v>39.041666666666664</v>
      </c>
      <c r="I741" s="7">
        <f>AVERAGE('HAVER - UK Gas'!D1028:F1028)</f>
        <v>42.669999999999995</v>
      </c>
      <c r="J741" s="7">
        <f>AVERAGE('HAVER - UK Gas'!D1028:O1028)</f>
        <v>38.294166666666662</v>
      </c>
      <c r="L741" s="7">
        <f t="shared" si="99"/>
        <v>35.364140624999997</v>
      </c>
      <c r="N741" s="7">
        <f t="shared" si="100"/>
        <v>40.072500000000012</v>
      </c>
      <c r="O741" s="7">
        <f t="shared" si="101"/>
        <v>40.781067708333346</v>
      </c>
      <c r="P741" s="7">
        <f t="shared" si="102"/>
        <v>38.523463541666672</v>
      </c>
      <c r="R741" s="7"/>
      <c r="S741" s="7"/>
      <c r="T741" s="7"/>
      <c r="U741" s="7"/>
      <c r="V741" s="7"/>
    </row>
    <row r="742" spans="1:22" x14ac:dyDescent="0.35">
      <c r="A742" s="5">
        <f t="shared" si="97"/>
        <v>44166</v>
      </c>
      <c r="B742" s="5"/>
      <c r="C742" s="7">
        <f>AVERAGE('HAVER - UK Gas'!G1029:R1029)</f>
        <v>38.624166666666667</v>
      </c>
      <c r="D742" s="7">
        <f t="shared" si="98"/>
        <v>39.886015625000034</v>
      </c>
      <c r="E742" s="5"/>
      <c r="F742" s="7">
        <f>AVERAGE('HAVER - UK Gas'!G1029:L1029)</f>
        <v>34.249999999999993</v>
      </c>
      <c r="H742" s="7">
        <f>AVERAGE('HAVER - UK Gas'!D1029:I1029)</f>
        <v>38.831666666666663</v>
      </c>
      <c r="I742" s="7">
        <f>AVERAGE('HAVER - UK Gas'!D1029:F1029)</f>
        <v>42.543333333333329</v>
      </c>
      <c r="J742" s="7">
        <f>AVERAGE('HAVER - UK Gas'!D1029:O1029)</f>
        <v>38.031666666666666</v>
      </c>
      <c r="L742" s="7">
        <f t="shared" si="99"/>
        <v>35.364140624999997</v>
      </c>
      <c r="N742" s="7">
        <f t="shared" si="100"/>
        <v>40.072500000000012</v>
      </c>
      <c r="O742" s="7">
        <f t="shared" si="101"/>
        <v>40.781067708333346</v>
      </c>
      <c r="P742" s="7">
        <f t="shared" si="102"/>
        <v>38.523463541666672</v>
      </c>
      <c r="R742" s="7"/>
      <c r="S742" s="7"/>
      <c r="T742" s="7"/>
      <c r="U742" s="7"/>
      <c r="V742" s="7"/>
    </row>
    <row r="743" spans="1:22" x14ac:dyDescent="0.35">
      <c r="A743" s="5">
        <f t="shared" si="97"/>
        <v>44167</v>
      </c>
      <c r="B743" s="5"/>
      <c r="C743" s="7">
        <f>AVERAGE('HAVER - UK Gas'!G1030:R1030)</f>
        <v>38.768333333333324</v>
      </c>
      <c r="D743" s="7">
        <f t="shared" si="98"/>
        <v>39.886015625000034</v>
      </c>
      <c r="E743" s="5"/>
      <c r="F743" s="7">
        <f>AVERAGE('HAVER - UK Gas'!G1030:L1030)</f>
        <v>34.466666666666661</v>
      </c>
      <c r="H743" s="7">
        <f>AVERAGE('HAVER - UK Gas'!D1030:I1030)</f>
        <v>39.198333333333331</v>
      </c>
      <c r="I743" s="7">
        <f>AVERAGE('HAVER - UK Gas'!D1030:F1030)</f>
        <v>42.873333333333335</v>
      </c>
      <c r="J743" s="7">
        <f>AVERAGE('HAVER - UK Gas'!D1030:O1030)</f>
        <v>38.261666666666663</v>
      </c>
      <c r="L743" s="7">
        <f t="shared" si="99"/>
        <v>35.364140624999997</v>
      </c>
      <c r="N743" s="7">
        <f t="shared" si="100"/>
        <v>40.072500000000012</v>
      </c>
      <c r="O743" s="7">
        <f t="shared" si="101"/>
        <v>40.781067708333346</v>
      </c>
      <c r="P743" s="7">
        <f t="shared" si="102"/>
        <v>38.523463541666672</v>
      </c>
      <c r="R743" s="7"/>
      <c r="S743" s="7"/>
      <c r="T743" s="7"/>
      <c r="U743" s="7"/>
      <c r="V743" s="7"/>
    </row>
    <row r="744" spans="1:22" x14ac:dyDescent="0.35">
      <c r="A744" s="5">
        <f t="shared" si="97"/>
        <v>44168</v>
      </c>
      <c r="B744" s="5"/>
      <c r="C744" s="7">
        <f>AVERAGE('HAVER - UK Gas'!G1031:R1031)</f>
        <v>37.165833333333332</v>
      </c>
      <c r="D744" s="7">
        <f t="shared" si="98"/>
        <v>39.886015625000034</v>
      </c>
      <c r="E744" s="5"/>
      <c r="F744" s="7">
        <f>AVERAGE('HAVER - UK Gas'!G1031:L1031)</f>
        <v>32.711666666666666</v>
      </c>
      <c r="H744" s="7">
        <f>AVERAGE('HAVER - UK Gas'!D1031:I1031)</f>
        <v>37.096666666666671</v>
      </c>
      <c r="I744" s="7">
        <f>AVERAGE('HAVER - UK Gas'!D1031:F1031)</f>
        <v>40.473333333333336</v>
      </c>
      <c r="J744" s="7">
        <f>AVERAGE('HAVER - UK Gas'!D1031:O1031)</f>
        <v>36.392500000000005</v>
      </c>
      <c r="L744" s="7">
        <f t="shared" si="99"/>
        <v>35.364140624999997</v>
      </c>
      <c r="N744" s="7">
        <f t="shared" si="100"/>
        <v>40.072500000000012</v>
      </c>
      <c r="O744" s="7">
        <f t="shared" si="101"/>
        <v>40.781067708333346</v>
      </c>
      <c r="P744" s="7">
        <f t="shared" si="102"/>
        <v>38.523463541666672</v>
      </c>
      <c r="R744" s="7"/>
      <c r="S744" s="7"/>
      <c r="T744" s="7"/>
      <c r="U744" s="7"/>
      <c r="V744" s="7"/>
    </row>
    <row r="745" spans="1:22" x14ac:dyDescent="0.35">
      <c r="A745" s="5">
        <f t="shared" si="97"/>
        <v>44169</v>
      </c>
      <c r="B745" s="5"/>
      <c r="C745" s="7">
        <f>AVERAGE('HAVER - UK Gas'!G1032:R1032)</f>
        <v>38.115833333333327</v>
      </c>
      <c r="D745" s="7">
        <f t="shared" si="98"/>
        <v>39.886015625000034</v>
      </c>
      <c r="E745" s="5"/>
      <c r="F745" s="7">
        <f>AVERAGE('HAVER - UK Gas'!G1032:L1032)</f>
        <v>33.653333333333329</v>
      </c>
      <c r="H745" s="7">
        <f>AVERAGE('HAVER - UK Gas'!D1032:I1032)</f>
        <v>38.326666666666675</v>
      </c>
      <c r="I745" s="7">
        <f>AVERAGE('HAVER - UK Gas'!D1032:F1032)</f>
        <v>41.836666666666666</v>
      </c>
      <c r="J745" s="7">
        <f>AVERAGE('HAVER - UK Gas'!D1032:O1032)</f>
        <v>37.454166666666673</v>
      </c>
      <c r="L745" s="7">
        <f t="shared" si="99"/>
        <v>35.364140624999997</v>
      </c>
      <c r="N745" s="7">
        <f t="shared" si="100"/>
        <v>40.072500000000012</v>
      </c>
      <c r="O745" s="7">
        <f t="shared" si="101"/>
        <v>40.781067708333346</v>
      </c>
      <c r="P745" s="7">
        <f t="shared" si="102"/>
        <v>38.523463541666672</v>
      </c>
      <c r="R745" s="7"/>
      <c r="S745" s="7"/>
      <c r="T745" s="7"/>
      <c r="U745" s="7"/>
      <c r="V745" s="7"/>
    </row>
    <row r="746" spans="1:22" x14ac:dyDescent="0.35">
      <c r="A746" s="5">
        <f t="shared" si="97"/>
        <v>44172</v>
      </c>
      <c r="B746" s="5"/>
      <c r="C746" s="7">
        <f>AVERAGE('HAVER - UK Gas'!G1033:R1033)</f>
        <v>37.99916666666666</v>
      </c>
      <c r="D746" s="7">
        <f t="shared" si="98"/>
        <v>39.886015625000034</v>
      </c>
      <c r="E746" s="5"/>
      <c r="F746" s="7">
        <f>AVERAGE('HAVER - UK Gas'!G1033:L1033)</f>
        <v>33.500000000000007</v>
      </c>
      <c r="H746" s="7">
        <f>AVERAGE('HAVER - UK Gas'!D1033:I1033)</f>
        <v>38.001666666666665</v>
      </c>
      <c r="I746" s="7">
        <f>AVERAGE('HAVER - UK Gas'!D1033:F1033)</f>
        <v>41.486666666666672</v>
      </c>
      <c r="J746" s="7">
        <f>AVERAGE('HAVER - UK Gas'!D1033:O1033)</f>
        <v>37.272500000000001</v>
      </c>
      <c r="L746" s="7">
        <f t="shared" si="99"/>
        <v>35.364140624999997</v>
      </c>
      <c r="N746" s="7">
        <f t="shared" si="100"/>
        <v>40.072500000000012</v>
      </c>
      <c r="O746" s="7">
        <f t="shared" si="101"/>
        <v>40.781067708333346</v>
      </c>
      <c r="P746" s="7">
        <f t="shared" si="102"/>
        <v>38.523463541666672</v>
      </c>
      <c r="R746" s="7"/>
      <c r="S746" s="7"/>
      <c r="T746" s="7"/>
      <c r="U746" s="7"/>
      <c r="V746" s="7"/>
    </row>
    <row r="747" spans="1:22" x14ac:dyDescent="0.35">
      <c r="A747" s="5">
        <f t="shared" si="97"/>
        <v>44173</v>
      </c>
      <c r="B747" s="5"/>
      <c r="C747" s="7">
        <f>AVERAGE('HAVER - UK Gas'!G1034:R1034)</f>
        <v>37.861666666666665</v>
      </c>
      <c r="D747" s="7">
        <f t="shared" si="98"/>
        <v>39.886015625000034</v>
      </c>
      <c r="E747" s="5"/>
      <c r="F747" s="7">
        <f>AVERAGE('HAVER - UK Gas'!G1034:L1034)</f>
        <v>33.384999999999998</v>
      </c>
      <c r="H747" s="7">
        <f>AVERAGE('HAVER - UK Gas'!D1034:I1034)</f>
        <v>37.961666666666673</v>
      </c>
      <c r="I747" s="7">
        <f>AVERAGE('HAVER - UK Gas'!D1034:F1034)</f>
        <v>41.49666666666667</v>
      </c>
      <c r="J747" s="7">
        <f>AVERAGE('HAVER - UK Gas'!D1034:O1034)</f>
        <v>37.172500000000007</v>
      </c>
      <c r="L747" s="7">
        <f t="shared" si="99"/>
        <v>35.364140624999997</v>
      </c>
      <c r="N747" s="7">
        <f t="shared" si="100"/>
        <v>40.072500000000012</v>
      </c>
      <c r="O747" s="7">
        <f t="shared" si="101"/>
        <v>40.781067708333346</v>
      </c>
      <c r="P747" s="7">
        <f t="shared" si="102"/>
        <v>38.523463541666672</v>
      </c>
      <c r="R747" s="7"/>
      <c r="S747" s="7"/>
      <c r="T747" s="7"/>
      <c r="U747" s="7"/>
      <c r="V747" s="7"/>
    </row>
    <row r="748" spans="1:22" x14ac:dyDescent="0.35">
      <c r="A748" s="5">
        <f t="shared" si="97"/>
        <v>44174</v>
      </c>
      <c r="B748" s="5"/>
      <c r="C748" s="7">
        <f>AVERAGE('HAVER - UK Gas'!G1035:R1035)</f>
        <v>38.175000000000004</v>
      </c>
      <c r="D748" s="7">
        <f t="shared" si="98"/>
        <v>39.886015625000034</v>
      </c>
      <c r="E748" s="5"/>
      <c r="F748" s="7">
        <f>AVERAGE('HAVER - UK Gas'!G1035:L1035)</f>
        <v>33.884999999999998</v>
      </c>
      <c r="H748" s="7">
        <f>AVERAGE('HAVER - UK Gas'!D1035:I1035)</f>
        <v>38.45333333333334</v>
      </c>
      <c r="I748" s="7">
        <f>AVERAGE('HAVER - UK Gas'!D1035:F1035)</f>
        <v>41.883333333333333</v>
      </c>
      <c r="J748" s="7">
        <f>AVERAGE('HAVER - UK Gas'!D1035:O1035)</f>
        <v>37.568333333333335</v>
      </c>
      <c r="L748" s="7">
        <f t="shared" si="99"/>
        <v>35.364140624999997</v>
      </c>
      <c r="N748" s="7">
        <f t="shared" si="100"/>
        <v>40.072500000000012</v>
      </c>
      <c r="O748" s="7">
        <f t="shared" si="101"/>
        <v>40.781067708333346</v>
      </c>
      <c r="P748" s="7">
        <f t="shared" si="102"/>
        <v>38.523463541666672</v>
      </c>
      <c r="R748" s="7"/>
      <c r="S748" s="7"/>
      <c r="T748" s="7"/>
      <c r="U748" s="7"/>
      <c r="V748" s="7"/>
    </row>
    <row r="749" spans="1:22" x14ac:dyDescent="0.35">
      <c r="A749" s="5">
        <f t="shared" si="97"/>
        <v>44175</v>
      </c>
      <c r="B749" s="5"/>
      <c r="C749" s="7">
        <f>AVERAGE('HAVER - UK Gas'!G1036:R1036)</f>
        <v>40.300000000000004</v>
      </c>
      <c r="D749" s="7">
        <f t="shared" si="98"/>
        <v>39.886015625000034</v>
      </c>
      <c r="E749" s="5"/>
      <c r="F749" s="7">
        <f>AVERAGE('HAVER - UK Gas'!G1036:L1036)</f>
        <v>36.090000000000003</v>
      </c>
      <c r="H749" s="7">
        <f>AVERAGE('HAVER - UK Gas'!D1036:I1036)</f>
        <v>40.988333333333337</v>
      </c>
      <c r="I749" s="7">
        <f>AVERAGE('HAVER - UK Gas'!D1036:F1036)</f>
        <v>44.686666666666667</v>
      </c>
      <c r="J749" s="7">
        <f>AVERAGE('HAVER - UK Gas'!D1036:O1036)</f>
        <v>39.89083333333334</v>
      </c>
      <c r="L749" s="7">
        <f t="shared" si="99"/>
        <v>35.364140624999997</v>
      </c>
      <c r="N749" s="7">
        <f t="shared" si="100"/>
        <v>40.072500000000012</v>
      </c>
      <c r="O749" s="7">
        <f t="shared" si="101"/>
        <v>40.781067708333346</v>
      </c>
      <c r="P749" s="7">
        <f t="shared" si="102"/>
        <v>38.523463541666672</v>
      </c>
      <c r="R749" s="7"/>
      <c r="S749" s="7"/>
      <c r="T749" s="7"/>
      <c r="U749" s="7"/>
      <c r="V749" s="7"/>
    </row>
    <row r="750" spans="1:22" x14ac:dyDescent="0.35">
      <c r="A750" s="5">
        <f t="shared" si="97"/>
        <v>44176</v>
      </c>
      <c r="B750" s="5"/>
      <c r="C750" s="7">
        <f>AVERAGE('HAVER - UK Gas'!G1037:R1037)</f>
        <v>41.279166666666669</v>
      </c>
      <c r="D750" s="7">
        <f t="shared" si="98"/>
        <v>39.886015625000034</v>
      </c>
      <c r="E750" s="5"/>
      <c r="F750" s="7">
        <f>AVERAGE('HAVER - UK Gas'!G1037:L1037)</f>
        <v>37.080000000000005</v>
      </c>
      <c r="H750" s="7">
        <f>AVERAGE('HAVER - UK Gas'!D1037:I1037)</f>
        <v>42.141666666666666</v>
      </c>
      <c r="I750" s="7">
        <f>AVERAGE('HAVER - UK Gas'!D1037:F1037)</f>
        <v>46.026666666666671</v>
      </c>
      <c r="J750" s="7">
        <f>AVERAGE('HAVER - UK Gas'!D1037:O1037)</f>
        <v>40.975000000000001</v>
      </c>
      <c r="L750" s="7">
        <f t="shared" si="99"/>
        <v>35.364140624999997</v>
      </c>
      <c r="N750" s="7">
        <f t="shared" si="100"/>
        <v>40.072500000000012</v>
      </c>
      <c r="O750" s="7">
        <f t="shared" si="101"/>
        <v>40.781067708333346</v>
      </c>
      <c r="P750" s="7">
        <f t="shared" si="102"/>
        <v>38.523463541666672</v>
      </c>
      <c r="R750" s="7"/>
      <c r="S750" s="7"/>
      <c r="T750" s="7"/>
      <c r="U750" s="7"/>
      <c r="V750" s="7"/>
    </row>
    <row r="751" spans="1:22" x14ac:dyDescent="0.35">
      <c r="A751" s="5">
        <f t="shared" si="97"/>
        <v>44179</v>
      </c>
      <c r="B751" s="5"/>
      <c r="C751" s="7">
        <f>AVERAGE('HAVER - UK Gas'!G1038:R1038)</f>
        <v>42.25083333333334</v>
      </c>
      <c r="D751" s="7">
        <f t="shared" si="98"/>
        <v>39.886015625000034</v>
      </c>
      <c r="E751" s="5"/>
      <c r="F751" s="7">
        <f>AVERAGE('HAVER - UK Gas'!G1038:L1038)</f>
        <v>38.111666666666665</v>
      </c>
      <c r="H751" s="7">
        <f>AVERAGE('HAVER - UK Gas'!D1038:I1038)</f>
        <v>43.609999999999992</v>
      </c>
      <c r="I751" s="7">
        <f>AVERAGE('HAVER - UK Gas'!D1038:F1038)</f>
        <v>47.903333333333336</v>
      </c>
      <c r="J751" s="7">
        <f>AVERAGE('HAVER - UK Gas'!D1038:O1038)</f>
        <v>42.21</v>
      </c>
      <c r="L751" s="7">
        <f t="shared" si="99"/>
        <v>35.364140624999997</v>
      </c>
      <c r="N751" s="7">
        <f t="shared" si="100"/>
        <v>40.072500000000012</v>
      </c>
      <c r="O751" s="7">
        <f t="shared" si="101"/>
        <v>40.781067708333346</v>
      </c>
      <c r="P751" s="7">
        <f t="shared" si="102"/>
        <v>38.523463541666672</v>
      </c>
      <c r="R751" s="7"/>
      <c r="S751" s="7"/>
      <c r="T751" s="7"/>
      <c r="U751" s="7"/>
      <c r="V751" s="7"/>
    </row>
    <row r="752" spans="1:22" x14ac:dyDescent="0.35">
      <c r="A752" s="5">
        <f t="shared" si="97"/>
        <v>44180</v>
      </c>
      <c r="B752" s="5"/>
      <c r="C752" s="7">
        <f>AVERAGE('HAVER - UK Gas'!G1039:R1039)</f>
        <v>43.004166666666663</v>
      </c>
      <c r="D752" s="7">
        <f t="shared" ref="D752:D783" si="103">AVERAGE(C$656:C$759,C$761:C$764,C$766:C$785)</f>
        <v>39.886015625000034</v>
      </c>
      <c r="E752" s="5"/>
      <c r="F752" s="7">
        <f>AVERAGE('HAVER - UK Gas'!G1039:L1039)</f>
        <v>38.813333333333333</v>
      </c>
      <c r="H752" s="7">
        <f>AVERAGE('HAVER - UK Gas'!D1039:I1039)</f>
        <v>44.681666666666665</v>
      </c>
      <c r="I752" s="7">
        <f>AVERAGE('HAVER - UK Gas'!D1039:F1039)</f>
        <v>49.286666666666669</v>
      </c>
      <c r="J752" s="7">
        <f>AVERAGE('HAVER - UK Gas'!D1039:O1039)</f>
        <v>43.104166666666664</v>
      </c>
      <c r="L752" s="7">
        <f t="shared" si="99"/>
        <v>35.364140624999997</v>
      </c>
      <c r="N752" s="7">
        <f t="shared" si="100"/>
        <v>40.072500000000012</v>
      </c>
      <c r="O752" s="7">
        <f t="shared" si="101"/>
        <v>40.781067708333346</v>
      </c>
      <c r="P752" s="7">
        <f t="shared" si="102"/>
        <v>38.523463541666672</v>
      </c>
      <c r="R752" s="7"/>
      <c r="S752" s="7"/>
      <c r="T752" s="7"/>
      <c r="U752" s="7"/>
      <c r="V752" s="7"/>
    </row>
    <row r="753" spans="1:22" x14ac:dyDescent="0.35">
      <c r="A753" s="5">
        <f t="shared" si="97"/>
        <v>44181</v>
      </c>
      <c r="B753" s="5"/>
      <c r="C753" s="7">
        <f>AVERAGE('HAVER - UK Gas'!G1040:R1040)</f>
        <v>41.637500000000003</v>
      </c>
      <c r="D753" s="7">
        <f t="shared" si="103"/>
        <v>39.886015625000034</v>
      </c>
      <c r="E753" s="5"/>
      <c r="F753" s="7">
        <f>AVERAGE('HAVER - UK Gas'!G1040:L1040)</f>
        <v>37.483333333333334</v>
      </c>
      <c r="H753" s="7">
        <f>AVERAGE('HAVER - UK Gas'!D1040:I1040)</f>
        <v>42.886666666666663</v>
      </c>
      <c r="I753" s="7">
        <f>AVERAGE('HAVER - UK Gas'!D1040:F1040)</f>
        <v>47.106666666666662</v>
      </c>
      <c r="J753" s="7">
        <f>AVERAGE('HAVER - UK Gas'!D1040:O1040)</f>
        <v>41.542499999999997</v>
      </c>
      <c r="L753" s="7">
        <f t="shared" si="99"/>
        <v>35.364140624999997</v>
      </c>
      <c r="N753" s="7">
        <f t="shared" si="100"/>
        <v>40.072500000000012</v>
      </c>
      <c r="O753" s="7">
        <f t="shared" si="101"/>
        <v>40.781067708333346</v>
      </c>
      <c r="P753" s="7">
        <f t="shared" si="102"/>
        <v>38.523463541666672</v>
      </c>
      <c r="R753" s="7"/>
      <c r="S753" s="7"/>
      <c r="T753" s="7"/>
      <c r="U753" s="7"/>
      <c r="V753" s="7"/>
    </row>
    <row r="754" spans="1:22" x14ac:dyDescent="0.35">
      <c r="A754" s="5">
        <f t="shared" si="97"/>
        <v>44182</v>
      </c>
      <c r="B754" s="5"/>
      <c r="C754" s="7">
        <f>AVERAGE('HAVER - UK Gas'!G1041:R1041)</f>
        <v>40.883333333333326</v>
      </c>
      <c r="D754" s="7">
        <f t="shared" si="103"/>
        <v>39.886015625000034</v>
      </c>
      <c r="E754" s="5"/>
      <c r="F754" s="7">
        <f>AVERAGE('HAVER - UK Gas'!G1041:L1041)</f>
        <v>36.666666666666664</v>
      </c>
      <c r="H754" s="7">
        <f>AVERAGE('HAVER - UK Gas'!D1041:I1041)</f>
        <v>41.660000000000004</v>
      </c>
      <c r="I754" s="7">
        <f>AVERAGE('HAVER - UK Gas'!D1041:F1041)</f>
        <v>45.516666666666673</v>
      </c>
      <c r="J754" s="7">
        <f>AVERAGE('HAVER - UK Gas'!D1041:O1041)</f>
        <v>40.54</v>
      </c>
      <c r="L754" s="7">
        <f t="shared" si="99"/>
        <v>35.364140624999997</v>
      </c>
      <c r="N754" s="7">
        <f t="shared" si="100"/>
        <v>40.072500000000012</v>
      </c>
      <c r="O754" s="7">
        <f t="shared" si="101"/>
        <v>40.781067708333346</v>
      </c>
      <c r="P754" s="7">
        <f t="shared" si="102"/>
        <v>38.523463541666672</v>
      </c>
      <c r="R754" s="7"/>
      <c r="S754" s="7"/>
      <c r="T754" s="7"/>
      <c r="U754" s="7"/>
      <c r="V754" s="7"/>
    </row>
    <row r="755" spans="1:22" x14ac:dyDescent="0.35">
      <c r="A755" s="5">
        <f t="shared" ref="A755:A818" si="104">+A750+7</f>
        <v>44183</v>
      </c>
      <c r="B755" s="5"/>
      <c r="C755" s="7">
        <f>AVERAGE('HAVER - UK Gas'!G1042:R1042)</f>
        <v>41.555</v>
      </c>
      <c r="D755" s="7">
        <f t="shared" si="103"/>
        <v>39.886015625000034</v>
      </c>
      <c r="E755" s="5"/>
      <c r="F755" s="7">
        <f>AVERAGE('HAVER - UK Gas'!G1042:L1042)</f>
        <v>37.163333333333334</v>
      </c>
      <c r="H755" s="7">
        <f>AVERAGE('HAVER - UK Gas'!D1042:I1042)</f>
        <v>42.036666666666669</v>
      </c>
      <c r="I755" s="7">
        <f>AVERAGE('HAVER - UK Gas'!D1042:F1042)</f>
        <v>45.85</v>
      </c>
      <c r="J755" s="7">
        <f>AVERAGE('HAVER - UK Gas'!D1042:O1042)</f>
        <v>41.099166666666669</v>
      </c>
      <c r="L755" s="7">
        <f t="shared" si="99"/>
        <v>35.364140624999997</v>
      </c>
      <c r="N755" s="7">
        <f t="shared" si="100"/>
        <v>40.072500000000012</v>
      </c>
      <c r="O755" s="7">
        <f t="shared" si="101"/>
        <v>40.781067708333346</v>
      </c>
      <c r="P755" s="7">
        <f t="shared" si="102"/>
        <v>38.523463541666672</v>
      </c>
      <c r="R755" s="7"/>
      <c r="S755" s="7"/>
      <c r="T755" s="7"/>
      <c r="U755" s="7"/>
      <c r="V755" s="7"/>
    </row>
    <row r="756" spans="1:22" x14ac:dyDescent="0.35">
      <c r="A756" s="5">
        <f t="shared" si="104"/>
        <v>44186</v>
      </c>
      <c r="B756" s="5"/>
      <c r="C756" s="7">
        <f>AVERAGE('HAVER - UK Gas'!G1043:R1043)</f>
        <v>43.522500000000001</v>
      </c>
      <c r="D756" s="7">
        <f t="shared" si="103"/>
        <v>39.886015625000034</v>
      </c>
      <c r="E756" s="5"/>
      <c r="F756" s="7">
        <f>AVERAGE('HAVER - UK Gas'!G1043:L1043)</f>
        <v>39.161666666666662</v>
      </c>
      <c r="H756" s="7">
        <f>AVERAGE('HAVER - UK Gas'!D1043:I1043)</f>
        <v>44.571666666666665</v>
      </c>
      <c r="I756" s="7">
        <f>AVERAGE('HAVER - UK Gas'!D1043:F1043)</f>
        <v>48.866666666666667</v>
      </c>
      <c r="J756" s="7">
        <f>AVERAGE('HAVER - UK Gas'!D1043:O1043)</f>
        <v>43.343333333333334</v>
      </c>
      <c r="L756" s="7">
        <f t="shared" si="99"/>
        <v>35.364140624999997</v>
      </c>
      <c r="N756" s="7">
        <f t="shared" si="100"/>
        <v>40.072500000000012</v>
      </c>
      <c r="O756" s="7">
        <f t="shared" si="101"/>
        <v>40.781067708333346</v>
      </c>
      <c r="P756" s="7">
        <f t="shared" si="102"/>
        <v>38.523463541666672</v>
      </c>
      <c r="R756" s="7"/>
      <c r="S756" s="7"/>
      <c r="T756" s="7"/>
      <c r="U756" s="7"/>
      <c r="V756" s="7"/>
    </row>
    <row r="757" spans="1:22" x14ac:dyDescent="0.35">
      <c r="A757" s="5">
        <f t="shared" si="104"/>
        <v>44187</v>
      </c>
      <c r="B757" s="5"/>
      <c r="C757" s="7">
        <f>AVERAGE('HAVER - UK Gas'!G1044:R1044)</f>
        <v>44.69166666666667</v>
      </c>
      <c r="D757" s="7">
        <f t="shared" si="103"/>
        <v>39.886015625000034</v>
      </c>
      <c r="E757" s="5"/>
      <c r="F757" s="7">
        <f>AVERAGE('HAVER - UK Gas'!G1044:L1044)</f>
        <v>40.475000000000001</v>
      </c>
      <c r="H757" s="7">
        <f>AVERAGE('HAVER - UK Gas'!D1044:I1044)</f>
        <v>46.351666666666667</v>
      </c>
      <c r="I757" s="7">
        <f>AVERAGE('HAVER - UK Gas'!D1044:F1044)</f>
        <v>51.116666666666667</v>
      </c>
      <c r="J757" s="7">
        <f>AVERAGE('HAVER - UK Gas'!D1044:O1044)</f>
        <v>44.834166666666675</v>
      </c>
      <c r="L757" s="7">
        <f t="shared" si="99"/>
        <v>35.364140624999997</v>
      </c>
      <c r="N757" s="7">
        <f t="shared" si="100"/>
        <v>40.072500000000012</v>
      </c>
      <c r="O757" s="7">
        <f t="shared" si="101"/>
        <v>40.781067708333346</v>
      </c>
      <c r="P757" s="7">
        <f t="shared" si="102"/>
        <v>38.523463541666672</v>
      </c>
      <c r="R757" s="7"/>
      <c r="S757" s="7"/>
      <c r="T757" s="7"/>
      <c r="U757" s="7"/>
      <c r="V757" s="7"/>
    </row>
    <row r="758" spans="1:22" x14ac:dyDescent="0.35">
      <c r="A758" s="5">
        <f t="shared" si="104"/>
        <v>44188</v>
      </c>
      <c r="B758" s="5"/>
      <c r="C758" s="7">
        <f>AVERAGE('HAVER - UK Gas'!G1045:R1045)</f>
        <v>44.168333333333329</v>
      </c>
      <c r="D758" s="7">
        <f t="shared" si="103"/>
        <v>39.886015625000034</v>
      </c>
      <c r="E758" s="5"/>
      <c r="F758" s="7">
        <f>AVERAGE('HAVER - UK Gas'!G1045:L1045)</f>
        <v>39.943333333333335</v>
      </c>
      <c r="H758" s="7">
        <f>AVERAGE('HAVER - UK Gas'!D1045:I1045)</f>
        <v>45.594999999999999</v>
      </c>
      <c r="I758" s="7">
        <f>AVERAGE('HAVER - UK Gas'!D1045:F1045)</f>
        <v>50.06</v>
      </c>
      <c r="J758" s="7">
        <f>AVERAGE('HAVER - UK Gas'!D1045:O1045)</f>
        <v>44.17499999999999</v>
      </c>
      <c r="L758" s="7">
        <f t="shared" si="99"/>
        <v>35.364140624999997</v>
      </c>
      <c r="N758" s="7">
        <f t="shared" si="100"/>
        <v>40.072500000000012</v>
      </c>
      <c r="O758" s="7">
        <f t="shared" si="101"/>
        <v>40.781067708333346</v>
      </c>
      <c r="P758" s="7">
        <f t="shared" si="102"/>
        <v>38.523463541666672</v>
      </c>
      <c r="R758" s="7"/>
      <c r="S758" s="7"/>
      <c r="T758" s="7"/>
      <c r="U758" s="7"/>
      <c r="V758" s="7"/>
    </row>
    <row r="759" spans="1:22" x14ac:dyDescent="0.35">
      <c r="A759" s="5">
        <f t="shared" si="104"/>
        <v>44189</v>
      </c>
      <c r="B759" s="5"/>
      <c r="C759" s="7">
        <f>AVERAGE('HAVER - UK Gas'!G1046:R1046)</f>
        <v>44.085833333333333</v>
      </c>
      <c r="D759" s="7">
        <f t="shared" si="103"/>
        <v>39.886015625000034</v>
      </c>
      <c r="E759" s="5"/>
      <c r="F759" s="7">
        <f>AVERAGE('HAVER - UK Gas'!G1046:L1046)</f>
        <v>39.943333333333335</v>
      </c>
      <c r="H759" s="7">
        <f>AVERAGE('HAVER - UK Gas'!D1046:I1046)</f>
        <v>45.671666666666674</v>
      </c>
      <c r="I759" s="7">
        <f>AVERAGE('HAVER - UK Gas'!D1046:F1046)</f>
        <v>50.303333333333335</v>
      </c>
      <c r="J759" s="7">
        <f>AVERAGE('HAVER - UK Gas'!D1046:O1046)</f>
        <v>44.196666666666665</v>
      </c>
      <c r="L759" s="7">
        <f t="shared" si="99"/>
        <v>35.364140624999997</v>
      </c>
      <c r="N759" s="7">
        <f t="shared" si="100"/>
        <v>40.072500000000012</v>
      </c>
      <c r="O759" s="7">
        <f t="shared" si="101"/>
        <v>40.781067708333346</v>
      </c>
      <c r="P759" s="7">
        <f t="shared" si="102"/>
        <v>38.523463541666672</v>
      </c>
      <c r="R759" s="7"/>
      <c r="S759" s="7"/>
      <c r="T759" s="7"/>
      <c r="U759" s="7"/>
      <c r="V759" s="7"/>
    </row>
    <row r="760" spans="1:22" x14ac:dyDescent="0.35">
      <c r="A760" s="5">
        <f t="shared" si="104"/>
        <v>44190</v>
      </c>
      <c r="B760" s="5"/>
      <c r="C760" s="7" t="e">
        <f>AVERAGE('HAVER - UK Gas'!G1047:R1047)</f>
        <v>#N/A</v>
      </c>
      <c r="D760" s="7">
        <f t="shared" si="103"/>
        <v>39.886015625000034</v>
      </c>
      <c r="E760" s="5"/>
      <c r="F760" s="7" t="e">
        <f>AVERAGE('HAVER - UK Gas'!G1047:L1047)</f>
        <v>#N/A</v>
      </c>
      <c r="H760" s="7" t="e">
        <f>AVERAGE('HAVER - UK Gas'!D1047:I1047)</f>
        <v>#N/A</v>
      </c>
      <c r="I760" s="7" t="e">
        <f>AVERAGE('HAVER - UK Gas'!D1047:F1047)</f>
        <v>#N/A</v>
      </c>
      <c r="J760" s="7" t="e">
        <f>AVERAGE('HAVER - UK Gas'!D1047:O1047)</f>
        <v>#N/A</v>
      </c>
      <c r="L760" s="7">
        <f t="shared" si="99"/>
        <v>35.364140624999997</v>
      </c>
      <c r="N760" s="7">
        <f t="shared" si="100"/>
        <v>40.072500000000012</v>
      </c>
      <c r="O760" s="7">
        <f t="shared" si="101"/>
        <v>40.781067708333346</v>
      </c>
      <c r="P760" s="7">
        <f t="shared" si="102"/>
        <v>38.523463541666672</v>
      </c>
      <c r="R760" s="7"/>
      <c r="S760" s="7"/>
      <c r="T760" s="7"/>
      <c r="U760" s="7"/>
      <c r="V760" s="7"/>
    </row>
    <row r="761" spans="1:22" x14ac:dyDescent="0.35">
      <c r="A761" s="5">
        <f t="shared" si="104"/>
        <v>44193</v>
      </c>
      <c r="B761" s="5"/>
      <c r="C761" s="7">
        <f>AVERAGE('HAVER - UK Gas'!G1048:R1048)</f>
        <v>44.085833333333333</v>
      </c>
      <c r="D761" s="7">
        <f t="shared" si="103"/>
        <v>39.886015625000034</v>
      </c>
      <c r="E761" s="5"/>
      <c r="F761" s="7">
        <f>AVERAGE('HAVER - UK Gas'!G1048:L1048)</f>
        <v>39.943333333333335</v>
      </c>
      <c r="H761" s="7">
        <f>AVERAGE('HAVER - UK Gas'!D1048:I1048)</f>
        <v>45.671666666666674</v>
      </c>
      <c r="I761" s="7">
        <f>AVERAGE('HAVER - UK Gas'!D1048:F1048)</f>
        <v>50.303333333333335</v>
      </c>
      <c r="J761" s="7">
        <f>AVERAGE('HAVER - UK Gas'!D1048:O1048)</f>
        <v>44.196666666666665</v>
      </c>
      <c r="L761" s="7">
        <f t="shared" si="99"/>
        <v>35.364140624999997</v>
      </c>
      <c r="N761" s="7">
        <f t="shared" si="100"/>
        <v>40.072500000000012</v>
      </c>
      <c r="O761" s="7">
        <f t="shared" si="101"/>
        <v>40.781067708333346</v>
      </c>
      <c r="P761" s="7">
        <f t="shared" si="102"/>
        <v>38.523463541666672</v>
      </c>
      <c r="R761" s="7"/>
      <c r="S761" s="7"/>
      <c r="T761" s="7"/>
      <c r="U761" s="7"/>
      <c r="V761" s="7"/>
    </row>
    <row r="762" spans="1:22" x14ac:dyDescent="0.35">
      <c r="A762" s="5">
        <f t="shared" si="104"/>
        <v>44194</v>
      </c>
      <c r="B762" s="5"/>
      <c r="C762" s="7">
        <f>AVERAGE('HAVER - UK Gas'!G1049:R1049)</f>
        <v>45.965000000000003</v>
      </c>
      <c r="D762" s="7">
        <f t="shared" si="103"/>
        <v>39.886015625000034</v>
      </c>
      <c r="E762" s="5"/>
      <c r="F762" s="7">
        <f>AVERAGE('HAVER - UK Gas'!G1049:L1049)</f>
        <v>41.976666666666667</v>
      </c>
      <c r="H762" s="7">
        <f>AVERAGE('HAVER - UK Gas'!D1049:I1049)</f>
        <v>48.725000000000001</v>
      </c>
      <c r="I762" s="7">
        <f>AVERAGE('HAVER - UK Gas'!D1049:F1049)</f>
        <v>54.163333333333334</v>
      </c>
      <c r="J762" s="7">
        <f>AVERAGE('HAVER - UK Gas'!D1049:O1049)</f>
        <v>46.626666666666665</v>
      </c>
      <c r="L762" s="7">
        <f t="shared" si="99"/>
        <v>35.364140624999997</v>
      </c>
      <c r="N762" s="7">
        <f t="shared" si="100"/>
        <v>40.072500000000012</v>
      </c>
      <c r="O762" s="7">
        <f t="shared" si="101"/>
        <v>40.781067708333346</v>
      </c>
      <c r="P762" s="7">
        <f t="shared" si="102"/>
        <v>38.523463541666672</v>
      </c>
      <c r="R762" s="7"/>
      <c r="S762" s="7"/>
      <c r="T762" s="7"/>
      <c r="U762" s="7"/>
      <c r="V762" s="7"/>
    </row>
    <row r="763" spans="1:22" x14ac:dyDescent="0.35">
      <c r="A763" s="5">
        <f t="shared" si="104"/>
        <v>44195</v>
      </c>
      <c r="B763" s="5"/>
      <c r="C763" s="7">
        <f>AVERAGE('HAVER - UK Gas'!G1050:R1050)</f>
        <v>46.018333333333338</v>
      </c>
      <c r="D763" s="7">
        <f t="shared" si="103"/>
        <v>39.886015625000034</v>
      </c>
      <c r="E763" s="5"/>
      <c r="F763" s="7">
        <f>AVERAGE('HAVER - UK Gas'!G1050:L1050)</f>
        <v>42.051666666666669</v>
      </c>
      <c r="H763" s="7">
        <f>AVERAGE('HAVER - UK Gas'!D1050:I1050)</f>
        <v>48.884999999999991</v>
      </c>
      <c r="I763" s="7">
        <f>AVERAGE('HAVER - UK Gas'!D1050:F1050)</f>
        <v>54.463333333333331</v>
      </c>
      <c r="J763" s="7">
        <f>AVERAGE('HAVER - UK Gas'!D1050:O1050)</f>
        <v>46.675833333333323</v>
      </c>
      <c r="L763" s="7">
        <f t="shared" si="99"/>
        <v>35.364140624999997</v>
      </c>
      <c r="N763" s="7">
        <f t="shared" si="100"/>
        <v>40.072500000000012</v>
      </c>
      <c r="O763" s="7">
        <f t="shared" si="101"/>
        <v>40.781067708333346</v>
      </c>
      <c r="P763" s="7">
        <f t="shared" si="102"/>
        <v>38.523463541666672</v>
      </c>
      <c r="R763" s="7"/>
      <c r="S763" s="7"/>
      <c r="T763" s="7"/>
      <c r="U763" s="7"/>
      <c r="V763" s="7"/>
    </row>
    <row r="764" spans="1:22" x14ac:dyDescent="0.35">
      <c r="A764" s="5">
        <f t="shared" si="104"/>
        <v>44196</v>
      </c>
      <c r="B764" s="5"/>
      <c r="C764" s="7">
        <f>AVERAGE('HAVER - UK Gas'!G1051:R1051)</f>
        <v>45.876666666666672</v>
      </c>
      <c r="D764" s="7">
        <f t="shared" si="103"/>
        <v>39.886015625000034</v>
      </c>
      <c r="E764" s="5"/>
      <c r="F764" s="7">
        <f>AVERAGE('HAVER - UK Gas'!G1051:L1051)</f>
        <v>42.006666666666668</v>
      </c>
      <c r="H764" s="7">
        <f>AVERAGE('HAVER - UK Gas'!D1051:I1051)</f>
        <v>46.634999999999998</v>
      </c>
      <c r="I764" s="7">
        <f>AVERAGE('HAVER - UK Gas'!D1051:F1051)</f>
        <v>51.853333333333332</v>
      </c>
      <c r="J764" s="7">
        <f>AVERAGE('HAVER - UK Gas'!D1051:O1051)</f>
        <v>46.745833333333337</v>
      </c>
      <c r="L764" s="7">
        <f t="shared" si="99"/>
        <v>35.364140624999997</v>
      </c>
      <c r="N764" s="7">
        <f t="shared" si="100"/>
        <v>40.072500000000012</v>
      </c>
      <c r="O764" s="7">
        <f t="shared" si="101"/>
        <v>40.781067708333346</v>
      </c>
      <c r="P764" s="7">
        <f t="shared" si="102"/>
        <v>38.523463541666672</v>
      </c>
      <c r="R764" s="7"/>
      <c r="S764" s="7"/>
      <c r="T764" s="7"/>
      <c r="U764" s="7"/>
      <c r="V764" s="7"/>
    </row>
    <row r="765" spans="1:22" x14ac:dyDescent="0.35">
      <c r="A765" s="5">
        <f t="shared" si="104"/>
        <v>44197</v>
      </c>
      <c r="B765" s="5"/>
      <c r="C765" s="7" t="e">
        <f>AVERAGE('HAVER - UK Gas'!F1052:Q1052)</f>
        <v>#N/A</v>
      </c>
      <c r="D765" s="7">
        <f t="shared" si="103"/>
        <v>39.886015625000034</v>
      </c>
      <c r="E765" s="5"/>
      <c r="F765" s="7" t="e">
        <f>AVERAGE('HAVER - UK Gas'!F1052:K1052)</f>
        <v>#N/A</v>
      </c>
      <c r="H765" s="7" t="e">
        <f>AVERAGE('HAVER - UK Gas'!D1052:I1052)</f>
        <v>#N/A</v>
      </c>
      <c r="I765" s="7" t="e">
        <f>AVERAGE('HAVER - UK Gas'!D1052:F1052)</f>
        <v>#N/A</v>
      </c>
      <c r="J765" s="7" t="e">
        <f>AVERAGE('HAVER - UK Gas'!D1052:O1052)</f>
        <v>#N/A</v>
      </c>
      <c r="L765" s="7">
        <f t="shared" si="99"/>
        <v>35.364140624999997</v>
      </c>
      <c r="N765" s="7">
        <f t="shared" si="100"/>
        <v>40.072500000000012</v>
      </c>
      <c r="O765" s="7">
        <f t="shared" si="101"/>
        <v>40.781067708333346</v>
      </c>
      <c r="P765" s="7">
        <f t="shared" si="102"/>
        <v>38.523463541666672</v>
      </c>
      <c r="R765" s="7"/>
      <c r="S765" s="7"/>
      <c r="T765" s="7"/>
      <c r="U765" s="7"/>
      <c r="V765" s="7"/>
    </row>
    <row r="766" spans="1:22" x14ac:dyDescent="0.35">
      <c r="A766" s="5">
        <f t="shared" si="104"/>
        <v>44200</v>
      </c>
      <c r="B766" s="5"/>
      <c r="C766" s="7">
        <f>AVERAGE('HAVER - UK Gas'!F1053:Q1053)</f>
        <v>47.085000000000001</v>
      </c>
      <c r="D766" s="7">
        <f t="shared" si="103"/>
        <v>39.886015625000034</v>
      </c>
      <c r="E766" s="5"/>
      <c r="F766" s="7">
        <f>AVERAGE('HAVER - UK Gas'!F1053:K1053)</f>
        <v>43.303333333333335</v>
      </c>
      <c r="H766" s="7">
        <f>AVERAGE('HAVER - UK Gas'!D1053:I1053)</f>
        <v>48.255000000000003</v>
      </c>
      <c r="I766" s="7">
        <f>AVERAGE('HAVER - UK Gas'!D1053:F1053)</f>
        <v>54.143333333333338</v>
      </c>
      <c r="J766" s="7">
        <f>AVERAGE('HAVER - UK Gas'!D1053:O1053)</f>
        <v>47.994166666666672</v>
      </c>
      <c r="L766" s="7">
        <f t="shared" si="99"/>
        <v>35.364140624999997</v>
      </c>
      <c r="N766" s="7">
        <f t="shared" si="100"/>
        <v>40.072500000000012</v>
      </c>
      <c r="O766" s="7">
        <f t="shared" si="101"/>
        <v>40.781067708333346</v>
      </c>
      <c r="P766" s="7">
        <f t="shared" si="102"/>
        <v>38.523463541666672</v>
      </c>
      <c r="R766" s="7"/>
      <c r="S766" s="7"/>
      <c r="T766" s="7"/>
      <c r="U766" s="7"/>
      <c r="V766" s="7"/>
    </row>
    <row r="767" spans="1:22" x14ac:dyDescent="0.35">
      <c r="A767" s="5">
        <f t="shared" si="104"/>
        <v>44201</v>
      </c>
      <c r="B767" s="5"/>
      <c r="C767" s="7">
        <f>AVERAGE('HAVER - UK Gas'!F1054:Q1054)</f>
        <v>45.334166666666668</v>
      </c>
      <c r="D767" s="7">
        <f t="shared" si="103"/>
        <v>39.886015625000034</v>
      </c>
      <c r="E767" s="5"/>
      <c r="F767" s="7">
        <f>AVERAGE('HAVER - UK Gas'!F1054:K1054)</f>
        <v>41.321666666666665</v>
      </c>
      <c r="H767" s="7">
        <f>AVERAGE('HAVER - UK Gas'!D1054:I1054)</f>
        <v>45.206666666666671</v>
      </c>
      <c r="I767" s="7">
        <f>AVERAGE('HAVER - UK Gas'!D1054:F1054)</f>
        <v>49.9</v>
      </c>
      <c r="J767" s="7">
        <f>AVERAGE('HAVER - UK Gas'!D1054:O1054)</f>
        <v>45.650833333333338</v>
      </c>
      <c r="L767" s="7">
        <f t="shared" si="99"/>
        <v>35.364140624999997</v>
      </c>
      <c r="N767" s="7">
        <f t="shared" si="100"/>
        <v>40.072500000000012</v>
      </c>
      <c r="O767" s="7">
        <f t="shared" si="101"/>
        <v>40.781067708333346</v>
      </c>
      <c r="P767" s="7">
        <f t="shared" si="102"/>
        <v>38.523463541666672</v>
      </c>
      <c r="R767" s="7"/>
      <c r="S767" s="7"/>
      <c r="T767" s="7"/>
      <c r="U767" s="7"/>
      <c r="V767" s="7"/>
    </row>
    <row r="768" spans="1:22" x14ac:dyDescent="0.35">
      <c r="A768" s="5">
        <f t="shared" si="104"/>
        <v>44202</v>
      </c>
      <c r="B768" s="5"/>
      <c r="C768" s="7">
        <f>AVERAGE('HAVER - UK Gas'!F1055:Q1055)</f>
        <v>44.920000000000009</v>
      </c>
      <c r="D768" s="7">
        <f t="shared" si="103"/>
        <v>39.886015625000034</v>
      </c>
      <c r="E768" s="5"/>
      <c r="F768" s="7">
        <f>AVERAGE('HAVER - UK Gas'!F1055:K1055)</f>
        <v>40.92</v>
      </c>
      <c r="H768" s="7">
        <f>AVERAGE('HAVER - UK Gas'!D1055:I1055)</f>
        <v>44.551666666666669</v>
      </c>
      <c r="I768" s="7">
        <f>AVERAGE('HAVER - UK Gas'!D1055:F1055)</f>
        <v>49.053333333333342</v>
      </c>
      <c r="J768" s="7">
        <f>AVERAGE('HAVER - UK Gas'!D1055:O1055)</f>
        <v>45.137499999999996</v>
      </c>
      <c r="L768" s="7">
        <f t="shared" si="99"/>
        <v>35.364140624999997</v>
      </c>
      <c r="N768" s="7">
        <f t="shared" si="100"/>
        <v>40.072500000000012</v>
      </c>
      <c r="O768" s="7">
        <f t="shared" si="101"/>
        <v>40.781067708333346</v>
      </c>
      <c r="P768" s="7">
        <f t="shared" si="102"/>
        <v>38.523463541666672</v>
      </c>
      <c r="R768" s="7"/>
      <c r="S768" s="7"/>
      <c r="T768" s="7"/>
      <c r="U768" s="7"/>
      <c r="V768" s="7"/>
    </row>
    <row r="769" spans="1:22" x14ac:dyDescent="0.35">
      <c r="A769" s="5">
        <f t="shared" si="104"/>
        <v>44203</v>
      </c>
      <c r="B769" s="5"/>
      <c r="C769" s="7">
        <f>AVERAGE('HAVER - UK Gas'!F1056:Q1056)</f>
        <v>47.205833333333324</v>
      </c>
      <c r="D769" s="7">
        <f t="shared" si="103"/>
        <v>39.886015625000034</v>
      </c>
      <c r="E769" s="5"/>
      <c r="F769" s="7">
        <f>AVERAGE('HAVER - UK Gas'!F1056:K1056)</f>
        <v>43.213333333333331</v>
      </c>
      <c r="H769" s="7">
        <f>AVERAGE('HAVER - UK Gas'!D1056:I1056)</f>
        <v>47.685000000000002</v>
      </c>
      <c r="I769" s="7">
        <f>AVERAGE('HAVER - UK Gas'!D1056:F1056)</f>
        <v>53.13</v>
      </c>
      <c r="J769" s="7">
        <f>AVERAGE('HAVER - UK Gas'!D1056:O1056)</f>
        <v>47.819999999999993</v>
      </c>
      <c r="L769" s="7">
        <f t="shared" si="99"/>
        <v>35.364140624999997</v>
      </c>
      <c r="N769" s="7">
        <f t="shared" si="100"/>
        <v>40.072500000000012</v>
      </c>
      <c r="O769" s="7">
        <f t="shared" si="101"/>
        <v>40.781067708333346</v>
      </c>
      <c r="P769" s="7">
        <f t="shared" si="102"/>
        <v>38.523463541666672</v>
      </c>
      <c r="R769" s="7"/>
      <c r="S769" s="7"/>
      <c r="T769" s="7"/>
      <c r="U769" s="7"/>
      <c r="V769" s="7"/>
    </row>
    <row r="770" spans="1:22" x14ac:dyDescent="0.35">
      <c r="A770" s="5">
        <f t="shared" si="104"/>
        <v>44204</v>
      </c>
      <c r="B770" s="5"/>
      <c r="C770" s="7">
        <f>AVERAGE('HAVER - UK Gas'!F1057:Q1057)</f>
        <v>47.379999999999995</v>
      </c>
      <c r="D770" s="7">
        <f t="shared" si="103"/>
        <v>39.886015625000034</v>
      </c>
      <c r="E770" s="5"/>
      <c r="F770" s="7">
        <f>AVERAGE('HAVER - UK Gas'!F1057:K1057)</f>
        <v>43.386666666666663</v>
      </c>
      <c r="H770" s="7">
        <f>AVERAGE('HAVER - UK Gas'!D1057:I1057)</f>
        <v>48.523333333333333</v>
      </c>
      <c r="I770" s="7">
        <f>AVERAGE('HAVER - UK Gas'!D1057:F1057)</f>
        <v>54.779999999999994</v>
      </c>
      <c r="J770" s="7">
        <f>AVERAGE('HAVER - UK Gas'!D1057:O1057)</f>
        <v>48.339166666666671</v>
      </c>
      <c r="L770" s="7">
        <f t="shared" si="99"/>
        <v>35.364140624999997</v>
      </c>
      <c r="N770" s="7">
        <f t="shared" si="100"/>
        <v>40.072500000000012</v>
      </c>
      <c r="O770" s="7">
        <f t="shared" si="101"/>
        <v>40.781067708333346</v>
      </c>
      <c r="P770" s="7">
        <f t="shared" si="102"/>
        <v>38.523463541666672</v>
      </c>
      <c r="R770" s="7"/>
      <c r="S770" s="7"/>
      <c r="T770" s="7"/>
      <c r="U770" s="7"/>
      <c r="V770" s="7"/>
    </row>
    <row r="771" spans="1:22" x14ac:dyDescent="0.35">
      <c r="A771" s="5">
        <f t="shared" si="104"/>
        <v>44207</v>
      </c>
      <c r="B771" s="5"/>
      <c r="C771" s="7">
        <f>AVERAGE('HAVER - UK Gas'!F1058:Q1058)</f>
        <v>48.780833333333334</v>
      </c>
      <c r="D771" s="7">
        <f t="shared" si="103"/>
        <v>39.886015625000034</v>
      </c>
      <c r="E771" s="5"/>
      <c r="F771" s="7">
        <f>AVERAGE('HAVER - UK Gas'!F1058:K1058)</f>
        <v>44.82</v>
      </c>
      <c r="H771" s="7">
        <f>AVERAGE('HAVER - UK Gas'!D1058:I1058)</f>
        <v>51.153333333333329</v>
      </c>
      <c r="I771" s="7">
        <f>AVERAGE('HAVER - UK Gas'!D1058:F1058)</f>
        <v>58.813333333333333</v>
      </c>
      <c r="J771" s="7">
        <f>AVERAGE('HAVER - UK Gas'!D1058:O1058)</f>
        <v>50.299166666666657</v>
      </c>
      <c r="L771" s="7">
        <f t="shared" si="99"/>
        <v>35.364140624999997</v>
      </c>
      <c r="N771" s="7">
        <f t="shared" si="100"/>
        <v>40.072500000000012</v>
      </c>
      <c r="O771" s="7">
        <f t="shared" si="101"/>
        <v>40.781067708333346</v>
      </c>
      <c r="P771" s="7">
        <f t="shared" si="102"/>
        <v>38.523463541666672</v>
      </c>
      <c r="R771" s="7"/>
      <c r="S771" s="7"/>
      <c r="T771" s="7"/>
      <c r="U771" s="7"/>
      <c r="V771" s="7"/>
    </row>
    <row r="772" spans="1:22" x14ac:dyDescent="0.35">
      <c r="A772" s="5">
        <f t="shared" si="104"/>
        <v>44208</v>
      </c>
      <c r="B772" s="5"/>
      <c r="C772" s="7">
        <f>AVERAGE('HAVER - UK Gas'!F1059:Q1059)</f>
        <v>49.93833333333334</v>
      </c>
      <c r="D772" s="7">
        <f t="shared" si="103"/>
        <v>39.886015625000034</v>
      </c>
      <c r="E772" s="5"/>
      <c r="F772" s="7">
        <f>AVERAGE('HAVER - UK Gas'!F1059:K1059)</f>
        <v>45.976666666666667</v>
      </c>
      <c r="H772" s="7">
        <f>AVERAGE('HAVER - UK Gas'!D1059:I1059)</f>
        <v>55.485000000000007</v>
      </c>
      <c r="I772" s="7">
        <f>AVERAGE('HAVER - UK Gas'!D1059:F1059)</f>
        <v>66.08</v>
      </c>
      <c r="J772" s="7">
        <f>AVERAGE('HAVER - UK Gas'!D1059:O1059)</f>
        <v>52.9375</v>
      </c>
      <c r="L772" s="7">
        <f t="shared" si="99"/>
        <v>35.364140624999997</v>
      </c>
      <c r="N772" s="7">
        <f t="shared" si="100"/>
        <v>40.072500000000012</v>
      </c>
      <c r="O772" s="7">
        <f t="shared" si="101"/>
        <v>40.781067708333346</v>
      </c>
      <c r="P772" s="7">
        <f t="shared" si="102"/>
        <v>38.523463541666672</v>
      </c>
      <c r="R772" s="7"/>
      <c r="S772" s="7"/>
      <c r="T772" s="7"/>
      <c r="U772" s="7"/>
      <c r="V772" s="7"/>
    </row>
    <row r="773" spans="1:22" x14ac:dyDescent="0.35">
      <c r="A773" s="5">
        <f t="shared" si="104"/>
        <v>44209</v>
      </c>
      <c r="B773" s="5"/>
      <c r="C773" s="7">
        <f>AVERAGE('HAVER - UK Gas'!F1060:Q1060)</f>
        <v>47.224166666666662</v>
      </c>
      <c r="D773" s="7">
        <f t="shared" si="103"/>
        <v>39.886015625000034</v>
      </c>
      <c r="E773" s="5"/>
      <c r="F773" s="7">
        <f>AVERAGE('HAVER - UK Gas'!F1060:K1060)</f>
        <v>43.204999999999991</v>
      </c>
      <c r="H773" s="7">
        <f>AVERAGE('HAVER - UK Gas'!D1060:I1060)</f>
        <v>49.491666666666667</v>
      </c>
      <c r="I773" s="7">
        <f>AVERAGE('HAVER - UK Gas'!D1060:F1060)</f>
        <v>56.903333333333329</v>
      </c>
      <c r="J773" s="7">
        <f>AVERAGE('HAVER - UK Gas'!D1060:O1060)</f>
        <v>48.743333333333339</v>
      </c>
      <c r="L773" s="7">
        <f t="shared" si="99"/>
        <v>35.364140624999997</v>
      </c>
      <c r="N773" s="7">
        <f t="shared" si="100"/>
        <v>40.072500000000012</v>
      </c>
      <c r="O773" s="7">
        <f t="shared" si="101"/>
        <v>40.781067708333346</v>
      </c>
      <c r="P773" s="7">
        <f t="shared" si="102"/>
        <v>38.523463541666672</v>
      </c>
      <c r="R773" s="7"/>
      <c r="S773" s="7"/>
      <c r="T773" s="7"/>
      <c r="U773" s="7"/>
      <c r="V773" s="7"/>
    </row>
    <row r="774" spans="1:22" x14ac:dyDescent="0.35">
      <c r="A774" s="5">
        <f t="shared" si="104"/>
        <v>44210</v>
      </c>
      <c r="B774" s="5"/>
      <c r="C774" s="7">
        <f>AVERAGE('HAVER - UK Gas'!F1061:Q1061)</f>
        <v>46.856666666666662</v>
      </c>
      <c r="D774" s="7">
        <f t="shared" si="103"/>
        <v>39.886015625000034</v>
      </c>
      <c r="E774" s="5"/>
      <c r="F774" s="7">
        <f>AVERAGE('HAVER - UK Gas'!F1061:K1061)</f>
        <v>42.819999999999993</v>
      </c>
      <c r="H774" s="7">
        <f>AVERAGE('HAVER - UK Gas'!D1061:I1061)</f>
        <v>48.585000000000001</v>
      </c>
      <c r="I774" s="7">
        <f>AVERAGE('HAVER - UK Gas'!D1061:F1061)</f>
        <v>55.666666666666664</v>
      </c>
      <c r="J774" s="7">
        <f>AVERAGE('HAVER - UK Gas'!D1061:O1061)</f>
        <v>48.182500000000005</v>
      </c>
      <c r="L774" s="7">
        <f t="shared" si="99"/>
        <v>35.364140624999997</v>
      </c>
      <c r="N774" s="7">
        <f t="shared" si="100"/>
        <v>40.072500000000012</v>
      </c>
      <c r="O774" s="7">
        <f t="shared" si="101"/>
        <v>40.781067708333346</v>
      </c>
      <c r="P774" s="7">
        <f t="shared" si="102"/>
        <v>38.523463541666672</v>
      </c>
      <c r="R774" s="7"/>
      <c r="S774" s="7"/>
      <c r="T774" s="7"/>
      <c r="U774" s="7"/>
      <c r="V774" s="7"/>
    </row>
    <row r="775" spans="1:22" x14ac:dyDescent="0.35">
      <c r="A775" s="5">
        <f t="shared" si="104"/>
        <v>44211</v>
      </c>
      <c r="B775" s="5"/>
      <c r="C775" s="7">
        <f>AVERAGE('HAVER - UK Gas'!F1062:Q1062)</f>
        <v>45.616666666666674</v>
      </c>
      <c r="D775" s="7">
        <f t="shared" si="103"/>
        <v>39.886015625000034</v>
      </c>
      <c r="E775" s="5"/>
      <c r="F775" s="7">
        <f>AVERAGE('HAVER - UK Gas'!F1062:K1062)</f>
        <v>41.476666666666667</v>
      </c>
      <c r="H775" s="7">
        <f>AVERAGE('HAVER - UK Gas'!D1062:I1062)</f>
        <v>46.59</v>
      </c>
      <c r="I775" s="7">
        <f>AVERAGE('HAVER - UK Gas'!D1062:F1062)</f>
        <v>52.906666666666673</v>
      </c>
      <c r="J775" s="7">
        <f>AVERAGE('HAVER - UK Gas'!D1062:O1062)</f>
        <v>46.570833333333333</v>
      </c>
      <c r="L775" s="7">
        <f t="shared" si="99"/>
        <v>35.364140624999997</v>
      </c>
      <c r="N775" s="7">
        <f t="shared" si="100"/>
        <v>40.072500000000012</v>
      </c>
      <c r="O775" s="7">
        <f t="shared" si="101"/>
        <v>40.781067708333346</v>
      </c>
      <c r="P775" s="7">
        <f t="shared" si="102"/>
        <v>38.523463541666672</v>
      </c>
      <c r="R775" s="7"/>
      <c r="S775" s="7"/>
      <c r="T775" s="7"/>
      <c r="U775" s="7"/>
      <c r="V775" s="7"/>
    </row>
    <row r="776" spans="1:22" x14ac:dyDescent="0.35">
      <c r="A776" s="5">
        <f t="shared" si="104"/>
        <v>44214</v>
      </c>
      <c r="B776" s="5"/>
      <c r="C776" s="7">
        <f>AVERAGE('HAVER - UK Gas'!F1063:Q1063)</f>
        <v>45</v>
      </c>
      <c r="D776" s="7">
        <f t="shared" si="103"/>
        <v>39.886015625000034</v>
      </c>
      <c r="E776" s="5"/>
      <c r="F776" s="7">
        <f>AVERAGE('HAVER - UK Gas'!F1063:K1063)</f>
        <v>40.75333333333333</v>
      </c>
      <c r="H776" s="7">
        <f>AVERAGE('HAVER - UK Gas'!D1063:I1063)</f>
        <v>44.818333333333328</v>
      </c>
      <c r="I776" s="7">
        <f>AVERAGE('HAVER - UK Gas'!D1063:F1063)</f>
        <v>49.896666666666668</v>
      </c>
      <c r="J776" s="7">
        <f>AVERAGE('HAVER - UK Gas'!D1063:O1063)</f>
        <v>45.398333333333333</v>
      </c>
      <c r="L776" s="7">
        <f t="shared" si="99"/>
        <v>35.364140624999997</v>
      </c>
      <c r="N776" s="7">
        <f t="shared" si="100"/>
        <v>40.072500000000012</v>
      </c>
      <c r="O776" s="7">
        <f t="shared" si="101"/>
        <v>40.781067708333346</v>
      </c>
      <c r="P776" s="7">
        <f t="shared" si="102"/>
        <v>38.523463541666672</v>
      </c>
      <c r="R776" s="7"/>
      <c r="S776" s="7"/>
      <c r="T776" s="7"/>
      <c r="U776" s="7"/>
      <c r="V776" s="7"/>
    </row>
    <row r="777" spans="1:22" x14ac:dyDescent="0.35">
      <c r="A777" s="5">
        <f t="shared" si="104"/>
        <v>44215</v>
      </c>
      <c r="B777" s="5"/>
      <c r="C777" s="7">
        <f>AVERAGE('HAVER - UK Gas'!F1064:Q1064)</f>
        <v>47.131666666666661</v>
      </c>
      <c r="D777" s="7">
        <f t="shared" si="103"/>
        <v>39.886015625000034</v>
      </c>
      <c r="E777" s="5"/>
      <c r="F777" s="7">
        <f>AVERAGE('HAVER - UK Gas'!F1064:K1064)</f>
        <v>42.87166666666667</v>
      </c>
      <c r="H777" s="7">
        <f>AVERAGE('HAVER - UK Gas'!D1064:I1064)</f>
        <v>47.265000000000008</v>
      </c>
      <c r="I777" s="7">
        <f>AVERAGE('HAVER - UK Gas'!D1064:F1064)</f>
        <v>52.673333333333339</v>
      </c>
      <c r="J777" s="7">
        <f>AVERAGE('HAVER - UK Gas'!D1064:O1064)</f>
        <v>47.705000000000005</v>
      </c>
      <c r="L777" s="7">
        <f t="shared" si="99"/>
        <v>35.364140624999997</v>
      </c>
      <c r="N777" s="7">
        <f t="shared" si="100"/>
        <v>40.072500000000012</v>
      </c>
      <c r="O777" s="7">
        <f t="shared" si="101"/>
        <v>40.781067708333346</v>
      </c>
      <c r="P777" s="7">
        <f t="shared" si="102"/>
        <v>38.523463541666672</v>
      </c>
      <c r="R777" s="7"/>
      <c r="S777" s="7"/>
      <c r="T777" s="7"/>
      <c r="U777" s="7"/>
      <c r="V777" s="7"/>
    </row>
    <row r="778" spans="1:22" x14ac:dyDescent="0.35">
      <c r="A778" s="5">
        <f t="shared" si="104"/>
        <v>44216</v>
      </c>
      <c r="B778" s="5"/>
      <c r="C778" s="7">
        <f>AVERAGE('HAVER - UK Gas'!F1065:Q1065)</f>
        <v>46.879166666666663</v>
      </c>
      <c r="D778" s="7">
        <f t="shared" si="103"/>
        <v>39.886015625000034</v>
      </c>
      <c r="E778" s="5"/>
      <c r="F778" s="7">
        <f>AVERAGE('HAVER - UK Gas'!F1065:K1065)</f>
        <v>42.768333333333324</v>
      </c>
      <c r="H778" s="7">
        <f>AVERAGE('HAVER - UK Gas'!D1065:I1065)</f>
        <v>47.12</v>
      </c>
      <c r="I778" s="7">
        <f>AVERAGE('HAVER - UK Gas'!D1065:F1065)</f>
        <v>52.43333333333333</v>
      </c>
      <c r="J778" s="7">
        <f>AVERAGE('HAVER - UK Gas'!D1065:O1065)</f>
        <v>47.43</v>
      </c>
      <c r="L778" s="7">
        <f t="shared" si="99"/>
        <v>35.364140624999997</v>
      </c>
      <c r="N778" s="7">
        <f t="shared" si="100"/>
        <v>40.072500000000012</v>
      </c>
      <c r="O778" s="7">
        <f t="shared" si="101"/>
        <v>40.781067708333346</v>
      </c>
      <c r="P778" s="7">
        <f t="shared" si="102"/>
        <v>38.523463541666672</v>
      </c>
      <c r="R778" s="7"/>
      <c r="S778" s="7"/>
      <c r="T778" s="7"/>
      <c r="U778" s="7"/>
      <c r="V778" s="7"/>
    </row>
    <row r="779" spans="1:22" x14ac:dyDescent="0.35">
      <c r="A779" s="5">
        <f t="shared" si="104"/>
        <v>44217</v>
      </c>
      <c r="B779" s="5"/>
      <c r="C779" s="7">
        <f>AVERAGE('HAVER - UK Gas'!F1066:Q1066)</f>
        <v>47.087499999999999</v>
      </c>
      <c r="D779" s="7">
        <f t="shared" si="103"/>
        <v>39.886015625000034</v>
      </c>
      <c r="E779" s="5"/>
      <c r="F779" s="7">
        <f>AVERAGE('HAVER - UK Gas'!F1066:K1066)</f>
        <v>43.026666666666664</v>
      </c>
      <c r="H779" s="7">
        <f>AVERAGE('HAVER - UK Gas'!D1066:I1066)</f>
        <v>47.146666666666668</v>
      </c>
      <c r="I779" s="7">
        <f>AVERAGE('HAVER - UK Gas'!D1066:F1066)</f>
        <v>52.193333333333328</v>
      </c>
      <c r="J779" s="7">
        <f>AVERAGE('HAVER - UK Gas'!D1066:O1066)</f>
        <v>47.528333333333329</v>
      </c>
      <c r="L779" s="7">
        <f t="shared" si="99"/>
        <v>35.364140624999997</v>
      </c>
      <c r="N779" s="7">
        <f t="shared" si="100"/>
        <v>40.072500000000012</v>
      </c>
      <c r="O779" s="7">
        <f t="shared" si="101"/>
        <v>40.781067708333346</v>
      </c>
      <c r="P779" s="7">
        <f t="shared" si="102"/>
        <v>38.523463541666672</v>
      </c>
      <c r="R779" s="7"/>
      <c r="S779" s="7"/>
      <c r="T779" s="7"/>
      <c r="U779" s="7"/>
      <c r="V779" s="7"/>
    </row>
    <row r="780" spans="1:22" x14ac:dyDescent="0.35">
      <c r="A780" s="5">
        <f t="shared" si="104"/>
        <v>44218</v>
      </c>
      <c r="B780" s="5"/>
      <c r="C780" s="7">
        <f>AVERAGE('HAVER - UK Gas'!F1067:Q1067)</f>
        <v>48.086666666666666</v>
      </c>
      <c r="D780" s="7">
        <f t="shared" si="103"/>
        <v>39.886015625000034</v>
      </c>
      <c r="E780" s="5"/>
      <c r="F780" s="7">
        <f>AVERAGE('HAVER - UK Gas'!F1067:K1067)</f>
        <v>44.066666666666663</v>
      </c>
      <c r="H780" s="7">
        <f>AVERAGE('HAVER - UK Gas'!D1067:I1067)</f>
        <v>49.138333333333343</v>
      </c>
      <c r="I780" s="7">
        <f>AVERAGE('HAVER - UK Gas'!D1067:F1067)</f>
        <v>55.213333333333338</v>
      </c>
      <c r="J780" s="7">
        <f>AVERAGE('HAVER - UK Gas'!D1067:O1067)</f>
        <v>48.993333333333339</v>
      </c>
      <c r="L780" s="7">
        <f t="shared" si="99"/>
        <v>35.364140624999997</v>
      </c>
      <c r="N780" s="7">
        <f t="shared" si="100"/>
        <v>40.072500000000012</v>
      </c>
      <c r="O780" s="7">
        <f t="shared" si="101"/>
        <v>40.781067708333346</v>
      </c>
      <c r="P780" s="7">
        <f t="shared" si="102"/>
        <v>38.523463541666672</v>
      </c>
      <c r="R780" s="7"/>
      <c r="S780" s="7"/>
      <c r="T780" s="7"/>
      <c r="U780" s="7"/>
      <c r="V780" s="7"/>
    </row>
    <row r="781" spans="1:22" x14ac:dyDescent="0.35">
      <c r="A781" s="5">
        <f t="shared" si="104"/>
        <v>44221</v>
      </c>
      <c r="B781" s="5"/>
      <c r="C781" s="7">
        <f>AVERAGE('HAVER - UK Gas'!F1068:Q1068)</f>
        <v>46.74666666666667</v>
      </c>
      <c r="D781" s="7">
        <f t="shared" si="103"/>
        <v>39.886015625000034</v>
      </c>
      <c r="E781" s="5"/>
      <c r="F781" s="7">
        <f>AVERAGE('HAVER - UK Gas'!F1068:K1068)</f>
        <v>42.696666666666658</v>
      </c>
      <c r="H781" s="7">
        <f>AVERAGE('HAVER - UK Gas'!D1068:I1068)</f>
        <v>46.991666666666667</v>
      </c>
      <c r="I781" s="7">
        <f>AVERAGE('HAVER - UK Gas'!D1068:F1068)</f>
        <v>52.21</v>
      </c>
      <c r="J781" s="7">
        <f>AVERAGE('HAVER - UK Gas'!D1068:O1068)</f>
        <v>47.25333333333333</v>
      </c>
      <c r="L781" s="7">
        <f t="shared" si="99"/>
        <v>35.364140624999997</v>
      </c>
      <c r="N781" s="7">
        <f t="shared" si="100"/>
        <v>40.072500000000012</v>
      </c>
      <c r="O781" s="7">
        <f t="shared" si="101"/>
        <v>40.781067708333346</v>
      </c>
      <c r="P781" s="7">
        <f t="shared" si="102"/>
        <v>38.523463541666672</v>
      </c>
      <c r="R781" s="7"/>
      <c r="S781" s="7"/>
      <c r="T781" s="7"/>
      <c r="U781" s="7"/>
      <c r="V781" s="7"/>
    </row>
    <row r="782" spans="1:22" x14ac:dyDescent="0.35">
      <c r="A782" s="5">
        <f t="shared" si="104"/>
        <v>44222</v>
      </c>
      <c r="B782" s="5"/>
      <c r="C782" s="7">
        <f>AVERAGE('HAVER - UK Gas'!F1069:Q1069)</f>
        <v>46.49666666666667</v>
      </c>
      <c r="D782" s="7">
        <f t="shared" si="103"/>
        <v>39.886015625000034</v>
      </c>
      <c r="E782" s="5"/>
      <c r="F782" s="7">
        <f>AVERAGE('HAVER - UK Gas'!F1069:K1069)</f>
        <v>42.406666666666666</v>
      </c>
      <c r="H782" s="7">
        <f>AVERAGE('HAVER - UK Gas'!D1069:I1069)</f>
        <v>46.011666666666677</v>
      </c>
      <c r="I782" s="7">
        <f>AVERAGE('HAVER - UK Gas'!D1069:F1069)</f>
        <v>50.536666666666669</v>
      </c>
      <c r="J782" s="7">
        <f>AVERAGE('HAVER - UK Gas'!D1069:O1069)</f>
        <v>46.664166666666667</v>
      </c>
      <c r="L782" s="7">
        <f t="shared" si="99"/>
        <v>35.364140624999997</v>
      </c>
      <c r="N782" s="7">
        <f t="shared" si="100"/>
        <v>40.072500000000012</v>
      </c>
      <c r="O782" s="7">
        <f t="shared" si="101"/>
        <v>40.781067708333346</v>
      </c>
      <c r="P782" s="7">
        <f t="shared" si="102"/>
        <v>38.523463541666672</v>
      </c>
      <c r="R782" s="7"/>
      <c r="S782" s="7"/>
      <c r="T782" s="7"/>
      <c r="U782" s="7"/>
      <c r="V782" s="7"/>
    </row>
    <row r="783" spans="1:22" x14ac:dyDescent="0.35">
      <c r="A783" s="5">
        <f t="shared" si="104"/>
        <v>44223</v>
      </c>
      <c r="B783" s="5"/>
      <c r="C783" s="7">
        <f>AVERAGE('HAVER - UK Gas'!F1070:Q1070)</f>
        <v>46.737500000000011</v>
      </c>
      <c r="D783" s="7">
        <f t="shared" si="103"/>
        <v>39.886015625000034</v>
      </c>
      <c r="E783" s="5"/>
      <c r="F783" s="7">
        <f>AVERAGE('HAVER - UK Gas'!F1070:K1070)</f>
        <v>42.631666666666668</v>
      </c>
      <c r="H783" s="7">
        <f>AVERAGE('HAVER - UK Gas'!D1070:I1070)</f>
        <v>46.20000000000001</v>
      </c>
      <c r="I783" s="7">
        <f>AVERAGE('HAVER - UK Gas'!D1070:F1070)</f>
        <v>50.756666666666668</v>
      </c>
      <c r="J783" s="7">
        <f>AVERAGE('HAVER - UK Gas'!D1070:O1070)</f>
        <v>46.87916666666667</v>
      </c>
      <c r="L783" s="7">
        <f t="shared" si="99"/>
        <v>35.364140624999997</v>
      </c>
      <c r="N783" s="7">
        <f t="shared" si="100"/>
        <v>40.072500000000012</v>
      </c>
      <c r="O783" s="7">
        <f t="shared" si="101"/>
        <v>40.781067708333346</v>
      </c>
      <c r="P783" s="7">
        <f t="shared" si="102"/>
        <v>38.523463541666672</v>
      </c>
      <c r="R783" s="7"/>
      <c r="S783" s="7"/>
      <c r="T783" s="7"/>
      <c r="U783" s="7"/>
      <c r="V783" s="7"/>
    </row>
    <row r="784" spans="1:22" x14ac:dyDescent="0.35">
      <c r="A784" s="5">
        <f t="shared" si="104"/>
        <v>44224</v>
      </c>
      <c r="B784" s="5"/>
      <c r="C784" s="7">
        <f>AVERAGE('HAVER - UK Gas'!F1071:Q1071)</f>
        <v>47.838333333333338</v>
      </c>
      <c r="D784" s="7">
        <f t="shared" ref="D784" si="105">AVERAGE(C$656:C$759,C$761:C$764,C$766:C$785)</f>
        <v>39.886015625000034</v>
      </c>
      <c r="E784" s="5"/>
      <c r="F784" s="7">
        <f>AVERAGE('HAVER - UK Gas'!F1071:K1071)</f>
        <v>43.813333333333333</v>
      </c>
      <c r="H784" s="7">
        <f>AVERAGE('HAVER - UK Gas'!D1071:I1071)</f>
        <v>48.240000000000009</v>
      </c>
      <c r="I784" s="7">
        <f>AVERAGE('HAVER - UK Gas'!D1071:F1071)</f>
        <v>53.650000000000006</v>
      </c>
      <c r="J784" s="7">
        <f>AVERAGE('HAVER - UK Gas'!D1071:O1071)</f>
        <v>48.436666666666667</v>
      </c>
      <c r="L784" s="7">
        <f t="shared" si="99"/>
        <v>35.364140624999997</v>
      </c>
      <c r="N784" s="7">
        <f t="shared" si="100"/>
        <v>40.072500000000012</v>
      </c>
      <c r="O784" s="7">
        <f t="shared" si="101"/>
        <v>40.781067708333346</v>
      </c>
      <c r="P784" s="7">
        <f t="shared" si="102"/>
        <v>38.523463541666672</v>
      </c>
      <c r="R784" s="7"/>
      <c r="S784" s="7"/>
      <c r="T784" s="7"/>
      <c r="U784" s="7"/>
      <c r="V784" s="7"/>
    </row>
    <row r="785" spans="1:22" x14ac:dyDescent="0.35">
      <c r="A785" s="5">
        <f t="shared" si="104"/>
        <v>44225</v>
      </c>
      <c r="B785" s="5"/>
      <c r="C785" s="7">
        <f>AVERAGE('HAVER - UK Gas'!F1072:Q1072)</f>
        <v>46.759166666666658</v>
      </c>
      <c r="D785" s="5"/>
      <c r="E785" s="5"/>
      <c r="F785" s="7">
        <f>AVERAGE('HAVER - UK Gas'!F1072:K1072)</f>
        <v>42.57</v>
      </c>
      <c r="H785" s="7">
        <f>AVERAGE('HAVER - UK Gas'!D1072:I1072)</f>
        <v>44.481666666666662</v>
      </c>
      <c r="I785" s="7">
        <f>AVERAGE('HAVER - UK Gas'!D1072:F1072)</f>
        <v>47.51</v>
      </c>
      <c r="J785" s="7">
        <f>AVERAGE('HAVER - UK Gas'!D1072:O1072)</f>
        <v>47.202499999999993</v>
      </c>
      <c r="L785" s="7"/>
      <c r="M785" s="7"/>
      <c r="N785" s="7"/>
      <c r="O785" s="7"/>
      <c r="P785" s="7"/>
      <c r="R785" s="7"/>
      <c r="S785" s="7"/>
      <c r="T785" s="7"/>
      <c r="U785" s="7"/>
      <c r="V785" s="7"/>
    </row>
    <row r="786" spans="1:22" x14ac:dyDescent="0.35">
      <c r="A786" s="5">
        <f t="shared" si="104"/>
        <v>44228</v>
      </c>
      <c r="B786" s="5" t="s">
        <v>2328</v>
      </c>
      <c r="C786" s="46">
        <f>IF('HAVER - UK Gas'!F1073="",C785,AVERAGE('HAVER - UK Gas'!K1073:V1073))</f>
        <v>44.372500000000002</v>
      </c>
      <c r="D786" s="7">
        <f t="shared" ref="D786:D817" si="106">AVERAGE($C$786:$C$829,$C$831:$C$915)</f>
        <v>56.897164082687311</v>
      </c>
      <c r="E786" s="5"/>
      <c r="F786" s="7">
        <f>AVERAGE('HAVER - UK Gas'!K1073:P1073)</f>
        <v>50.081666666666671</v>
      </c>
      <c r="G786" s="7">
        <f>AVERAGE('HAVER - UK Gas'!K1073:V1073)</f>
        <v>44.372500000000002</v>
      </c>
      <c r="H786" s="7">
        <f>AVERAGE('HAVER - UK Gas'!D1073:I1073)</f>
        <v>42.584999999999994</v>
      </c>
      <c r="I786" s="7">
        <f>AVERAGE('HAVER - UK Gas'!D1073:F1073)</f>
        <v>44.68</v>
      </c>
      <c r="J786" s="7">
        <f>AVERAGE('HAVER - UK Gas'!D1073:O1073)</f>
        <v>45.699166666666656</v>
      </c>
      <c r="L786" s="7">
        <f>AVERAGE(F$786:F$829,F$831:F$915)</f>
        <v>67.489082687338509</v>
      </c>
      <c r="M786" s="7">
        <f>AVERAGE(G$786:G$829,G$831:G$915)</f>
        <v>56.897164082687311</v>
      </c>
      <c r="N786" s="7">
        <f t="shared" ref="N786:P786" si="107">AVERAGE(H$786:H$829,H$831:H$915)</f>
        <v>61.473630490956083</v>
      </c>
      <c r="O786" s="7">
        <f t="shared" si="107"/>
        <v>60.388552971576232</v>
      </c>
      <c r="P786" s="7">
        <f t="shared" si="107"/>
        <v>60.638320413436681</v>
      </c>
      <c r="R786" s="7"/>
      <c r="S786" s="7"/>
      <c r="T786" s="7"/>
      <c r="U786" s="7"/>
      <c r="V786" s="7"/>
    </row>
    <row r="787" spans="1:22" x14ac:dyDescent="0.35">
      <c r="A787" s="5">
        <f t="shared" si="104"/>
        <v>44229</v>
      </c>
      <c r="B787" s="5"/>
      <c r="C787" s="46">
        <f>IF('HAVER - UK Gas'!F1074="",C786,AVERAGE('HAVER - UK Gas'!K1074:V1074))</f>
        <v>44.612500000000004</v>
      </c>
      <c r="D787" s="7">
        <f t="shared" si="106"/>
        <v>56.897164082687311</v>
      </c>
      <c r="E787" s="5"/>
      <c r="F787" s="7">
        <f>AVERAGE('HAVER - UK Gas'!K1074:P1074)</f>
        <v>50.396666666666668</v>
      </c>
      <c r="G787" s="7">
        <f>AVERAGE('HAVER - UK Gas'!K1074:V1074)</f>
        <v>44.612500000000004</v>
      </c>
      <c r="H787" s="7">
        <f>AVERAGE('HAVER - UK Gas'!D1074:I1074)</f>
        <v>42.973333333333336</v>
      </c>
      <c r="I787" s="7">
        <f>AVERAGE('HAVER - UK Gas'!D1074:F1074)</f>
        <v>45.096666666666671</v>
      </c>
      <c r="J787" s="7">
        <f>AVERAGE('HAVER - UK Gas'!D1074:O1074)</f>
        <v>46.052500000000002</v>
      </c>
      <c r="L787" s="7">
        <f t="shared" ref="L787:M850" si="108">AVERAGE(F$786:F$829,F$831:F$915)</f>
        <v>67.489082687338509</v>
      </c>
      <c r="M787" s="7">
        <f t="shared" si="108"/>
        <v>56.897164082687311</v>
      </c>
      <c r="N787" s="7">
        <f t="shared" ref="N787:N850" si="109">AVERAGE(H$786:H$829,H$831:H$915)</f>
        <v>61.473630490956083</v>
      </c>
      <c r="O787" s="7">
        <f t="shared" ref="O787:O850" si="110">AVERAGE(I$786:I$829,I$831:I$915)</f>
        <v>60.388552971576232</v>
      </c>
      <c r="P787" s="7">
        <f t="shared" ref="P787:P850" si="111">AVERAGE(J$786:J$829,J$831:J$915)</f>
        <v>60.638320413436681</v>
      </c>
      <c r="R787" s="7"/>
      <c r="S787" s="7"/>
      <c r="T787" s="7"/>
      <c r="U787" s="7"/>
      <c r="V787" s="7"/>
    </row>
    <row r="788" spans="1:22" x14ac:dyDescent="0.35">
      <c r="A788" s="5">
        <f t="shared" si="104"/>
        <v>44230</v>
      </c>
      <c r="B788" s="5"/>
      <c r="C788" s="46">
        <f>IF('HAVER - UK Gas'!F1075="",C787,AVERAGE('HAVER - UK Gas'!K1075:V1075))</f>
        <v>45.018333333333324</v>
      </c>
      <c r="D788" s="7">
        <f t="shared" si="106"/>
        <v>56.897164082687311</v>
      </c>
      <c r="E788" s="5"/>
      <c r="F788" s="7">
        <f>AVERAGE('HAVER - UK Gas'!K1075:P1075)</f>
        <v>50.673333333333325</v>
      </c>
      <c r="G788" s="7">
        <f>AVERAGE('HAVER - UK Gas'!K1075:V1075)</f>
        <v>45.018333333333324</v>
      </c>
      <c r="H788" s="7">
        <f>AVERAGE('HAVER - UK Gas'!D1075:I1075)</f>
        <v>42.49166666666666</v>
      </c>
      <c r="I788" s="7">
        <f>AVERAGE('HAVER - UK Gas'!D1075:F1075)</f>
        <v>44.363333333333323</v>
      </c>
      <c r="J788" s="7">
        <f>AVERAGE('HAVER - UK Gas'!D1075:O1075)</f>
        <v>45.919166666666662</v>
      </c>
      <c r="L788" s="7">
        <f t="shared" si="108"/>
        <v>67.489082687338509</v>
      </c>
      <c r="M788" s="7">
        <f t="shared" si="108"/>
        <v>56.897164082687311</v>
      </c>
      <c r="N788" s="7">
        <f t="shared" si="109"/>
        <v>61.473630490956083</v>
      </c>
      <c r="O788" s="7">
        <f t="shared" si="110"/>
        <v>60.388552971576232</v>
      </c>
      <c r="P788" s="7">
        <f t="shared" si="111"/>
        <v>60.638320413436681</v>
      </c>
      <c r="R788" s="7"/>
      <c r="S788" s="7"/>
      <c r="T788" s="7"/>
      <c r="U788" s="7"/>
      <c r="V788" s="7"/>
    </row>
    <row r="789" spans="1:22" x14ac:dyDescent="0.35">
      <c r="A789" s="5">
        <f t="shared" si="104"/>
        <v>44231</v>
      </c>
      <c r="B789" s="5"/>
      <c r="C789" s="46">
        <f>IF('HAVER - UK Gas'!F1076="",C788,AVERAGE('HAVER - UK Gas'!K1076:V1076))</f>
        <v>45.295833333333327</v>
      </c>
      <c r="D789" s="7">
        <f t="shared" si="106"/>
        <v>56.897164082687311</v>
      </c>
      <c r="E789" s="5"/>
      <c r="F789" s="7">
        <f>AVERAGE('HAVER - UK Gas'!K1076:P1076)</f>
        <v>51.169999999999995</v>
      </c>
      <c r="G789" s="7">
        <f>AVERAGE('HAVER - UK Gas'!K1076:V1076)</f>
        <v>45.295833333333327</v>
      </c>
      <c r="H789" s="7">
        <f>AVERAGE('HAVER - UK Gas'!D1076:I1076)</f>
        <v>42.985000000000007</v>
      </c>
      <c r="I789" s="7">
        <f>AVERAGE('HAVER - UK Gas'!D1076:F1076)</f>
        <v>44.783333333333331</v>
      </c>
      <c r="J789" s="7">
        <f>AVERAGE('HAVER - UK Gas'!D1076:O1076)</f>
        <v>46.417499999999997</v>
      </c>
      <c r="L789" s="7">
        <f t="shared" si="108"/>
        <v>67.489082687338509</v>
      </c>
      <c r="M789" s="7">
        <f t="shared" si="108"/>
        <v>56.897164082687311</v>
      </c>
      <c r="N789" s="7">
        <f t="shared" si="109"/>
        <v>61.473630490956083</v>
      </c>
      <c r="O789" s="7">
        <f t="shared" si="110"/>
        <v>60.388552971576232</v>
      </c>
      <c r="P789" s="7">
        <f t="shared" si="111"/>
        <v>60.638320413436681</v>
      </c>
      <c r="R789" s="7"/>
      <c r="S789" s="7"/>
      <c r="T789" s="7"/>
      <c r="U789" s="7"/>
      <c r="V789" s="7"/>
    </row>
    <row r="790" spans="1:22" x14ac:dyDescent="0.35">
      <c r="A790" s="5">
        <f t="shared" si="104"/>
        <v>44232</v>
      </c>
      <c r="B790" s="5"/>
      <c r="C790" s="46">
        <f>IF('HAVER - UK Gas'!F1077="",C789,AVERAGE('HAVER - UK Gas'!K1077:V1077))</f>
        <v>46.054166666666667</v>
      </c>
      <c r="D790" s="7">
        <f t="shared" si="106"/>
        <v>56.897164082687311</v>
      </c>
      <c r="E790" s="5"/>
      <c r="F790" s="7">
        <f>AVERAGE('HAVER - UK Gas'!K1077:P1077)</f>
        <v>52.096666666666671</v>
      </c>
      <c r="G790" s="7">
        <f>AVERAGE('HAVER - UK Gas'!K1077:V1077)</f>
        <v>46.054166666666667</v>
      </c>
      <c r="H790" s="7">
        <f>AVERAGE('HAVER - UK Gas'!D1077:I1077)</f>
        <v>43.43</v>
      </c>
      <c r="I790" s="7">
        <f>AVERAGE('HAVER - UK Gas'!D1077:F1077)</f>
        <v>45.23</v>
      </c>
      <c r="J790" s="7">
        <f>AVERAGE('HAVER - UK Gas'!D1077:O1077)</f>
        <v>47.065833333333323</v>
      </c>
      <c r="L790" s="7">
        <f t="shared" si="108"/>
        <v>67.489082687338509</v>
      </c>
      <c r="M790" s="7">
        <f t="shared" si="108"/>
        <v>56.897164082687311</v>
      </c>
      <c r="N790" s="7">
        <f t="shared" si="109"/>
        <v>61.473630490956083</v>
      </c>
      <c r="O790" s="7">
        <f t="shared" si="110"/>
        <v>60.388552971576232</v>
      </c>
      <c r="P790" s="7">
        <f t="shared" si="111"/>
        <v>60.638320413436681</v>
      </c>
      <c r="R790" s="7"/>
      <c r="S790" s="7"/>
      <c r="T790" s="7"/>
      <c r="U790" s="7"/>
      <c r="V790" s="7"/>
    </row>
    <row r="791" spans="1:22" x14ac:dyDescent="0.35">
      <c r="A791" s="5">
        <f t="shared" si="104"/>
        <v>44235</v>
      </c>
      <c r="B791" s="5"/>
      <c r="C791" s="46">
        <f>IF('HAVER - UK Gas'!F1078="",C790,AVERAGE('HAVER - UK Gas'!K1078:V1078))</f>
        <v>47.750000000000007</v>
      </c>
      <c r="D791" s="7">
        <f t="shared" si="106"/>
        <v>56.897164082687311</v>
      </c>
      <c r="E791" s="5"/>
      <c r="F791" s="7">
        <f>AVERAGE('HAVER - UK Gas'!K1078:P1078)</f>
        <v>54.001666666666665</v>
      </c>
      <c r="G791" s="7">
        <f>AVERAGE('HAVER - UK Gas'!K1078:V1078)</f>
        <v>47.750000000000007</v>
      </c>
      <c r="H791" s="7">
        <f>AVERAGE('HAVER - UK Gas'!D1078:I1078)</f>
        <v>46.091666666666669</v>
      </c>
      <c r="I791" s="7">
        <f>AVERAGE('HAVER - UK Gas'!D1078:F1078)</f>
        <v>48.483333333333341</v>
      </c>
      <c r="J791" s="7">
        <f>AVERAGE('HAVER - UK Gas'!D1078:O1078)</f>
        <v>49.395833333333336</v>
      </c>
      <c r="L791" s="7">
        <f t="shared" si="108"/>
        <v>67.489082687338509</v>
      </c>
      <c r="M791" s="7">
        <f t="shared" si="108"/>
        <v>56.897164082687311</v>
      </c>
      <c r="N791" s="7">
        <f t="shared" si="109"/>
        <v>61.473630490956083</v>
      </c>
      <c r="O791" s="7">
        <f t="shared" si="110"/>
        <v>60.388552971576232</v>
      </c>
      <c r="P791" s="7">
        <f t="shared" si="111"/>
        <v>60.638320413436681</v>
      </c>
      <c r="R791" s="7"/>
      <c r="S791" s="7"/>
      <c r="T791" s="7"/>
      <c r="U791" s="7"/>
      <c r="V791" s="7"/>
    </row>
    <row r="792" spans="1:22" x14ac:dyDescent="0.35">
      <c r="A792" s="5">
        <f t="shared" si="104"/>
        <v>44236</v>
      </c>
      <c r="B792" s="5"/>
      <c r="C792" s="46">
        <f>IF('HAVER - UK Gas'!F1079="",C791,AVERAGE('HAVER - UK Gas'!K1079:V1079))</f>
        <v>47.003333333333337</v>
      </c>
      <c r="D792" s="7">
        <f t="shared" si="106"/>
        <v>56.897164082687311</v>
      </c>
      <c r="E792" s="5"/>
      <c r="F792" s="7">
        <f>AVERAGE('HAVER - UK Gas'!K1079:P1079)</f>
        <v>53.141666666666659</v>
      </c>
      <c r="G792" s="7">
        <f>AVERAGE('HAVER - UK Gas'!K1079:V1079)</f>
        <v>47.003333333333337</v>
      </c>
      <c r="H792" s="7">
        <f>AVERAGE('HAVER - UK Gas'!D1079:I1079)</f>
        <v>45.01</v>
      </c>
      <c r="I792" s="7">
        <f>AVERAGE('HAVER - UK Gas'!D1079:F1079)</f>
        <v>46.713333333333331</v>
      </c>
      <c r="J792" s="7">
        <f>AVERAGE('HAVER - UK Gas'!D1079:O1079)</f>
        <v>48.446666666666665</v>
      </c>
      <c r="L792" s="7">
        <f t="shared" si="108"/>
        <v>67.489082687338509</v>
      </c>
      <c r="M792" s="7">
        <f t="shared" si="108"/>
        <v>56.897164082687311</v>
      </c>
      <c r="N792" s="7">
        <f t="shared" si="109"/>
        <v>61.473630490956083</v>
      </c>
      <c r="O792" s="7">
        <f t="shared" si="110"/>
        <v>60.388552971576232</v>
      </c>
      <c r="P792" s="7">
        <f t="shared" si="111"/>
        <v>60.638320413436681</v>
      </c>
      <c r="R792" s="7"/>
      <c r="S792" s="7"/>
      <c r="T792" s="7"/>
      <c r="U792" s="7"/>
      <c r="V792" s="7"/>
    </row>
    <row r="793" spans="1:22" x14ac:dyDescent="0.35">
      <c r="A793" s="5">
        <f t="shared" si="104"/>
        <v>44237</v>
      </c>
      <c r="B793" s="5"/>
      <c r="C793" s="46">
        <f>IF('HAVER - UK Gas'!F1080="",C792,AVERAGE('HAVER - UK Gas'!K1080:V1080))</f>
        <v>46.602499999999999</v>
      </c>
      <c r="D793" s="7">
        <f t="shared" si="106"/>
        <v>56.897164082687311</v>
      </c>
      <c r="E793" s="5"/>
      <c r="F793" s="7">
        <f>AVERAGE('HAVER - UK Gas'!K1080:P1080)</f>
        <v>52.645000000000003</v>
      </c>
      <c r="G793" s="7">
        <f>AVERAGE('HAVER - UK Gas'!K1080:V1080)</f>
        <v>46.602499999999999</v>
      </c>
      <c r="H793" s="7">
        <f>AVERAGE('HAVER - UK Gas'!D1080:I1080)</f>
        <v>44.06</v>
      </c>
      <c r="I793" s="7">
        <f>AVERAGE('HAVER - UK Gas'!D1080:F1080)</f>
        <v>45.506666666666668</v>
      </c>
      <c r="J793" s="7">
        <f>AVERAGE('HAVER - UK Gas'!D1080:O1080)</f>
        <v>47.754166666666663</v>
      </c>
      <c r="L793" s="7">
        <f t="shared" si="108"/>
        <v>67.489082687338509</v>
      </c>
      <c r="M793" s="7">
        <f t="shared" si="108"/>
        <v>56.897164082687311</v>
      </c>
      <c r="N793" s="7">
        <f t="shared" si="109"/>
        <v>61.473630490956083</v>
      </c>
      <c r="O793" s="7">
        <f t="shared" si="110"/>
        <v>60.388552971576232</v>
      </c>
      <c r="P793" s="7">
        <f t="shared" si="111"/>
        <v>60.638320413436681</v>
      </c>
      <c r="R793" s="7"/>
      <c r="S793" s="7"/>
      <c r="T793" s="7"/>
      <c r="U793" s="7"/>
      <c r="V793" s="7"/>
    </row>
    <row r="794" spans="1:22" x14ac:dyDescent="0.35">
      <c r="A794" s="5">
        <f t="shared" si="104"/>
        <v>44238</v>
      </c>
      <c r="B794" s="5"/>
      <c r="C794" s="46">
        <f>IF('HAVER - UK Gas'!F1081="",C793,AVERAGE('HAVER - UK Gas'!K1081:V1081))</f>
        <v>45.475000000000001</v>
      </c>
      <c r="D794" s="7">
        <f t="shared" si="106"/>
        <v>56.897164082687311</v>
      </c>
      <c r="E794" s="5"/>
      <c r="F794" s="7">
        <f>AVERAGE('HAVER - UK Gas'!K1081:P1081)</f>
        <v>50.936666666666667</v>
      </c>
      <c r="G794" s="7">
        <f>AVERAGE('HAVER - UK Gas'!K1081:V1081)</f>
        <v>45.475000000000001</v>
      </c>
      <c r="H794" s="7">
        <f>AVERAGE('HAVER - UK Gas'!D1081:I1081)</f>
        <v>41.88666666666667</v>
      </c>
      <c r="I794" s="7">
        <f>AVERAGE('HAVER - UK Gas'!D1081:F1081)</f>
        <v>42.946666666666665</v>
      </c>
      <c r="J794" s="7">
        <f>AVERAGE('HAVER - UK Gas'!D1081:O1081)</f>
        <v>45.762499999999996</v>
      </c>
      <c r="L794" s="7">
        <f t="shared" si="108"/>
        <v>67.489082687338509</v>
      </c>
      <c r="M794" s="7">
        <f t="shared" si="108"/>
        <v>56.897164082687311</v>
      </c>
      <c r="N794" s="7">
        <f t="shared" si="109"/>
        <v>61.473630490956083</v>
      </c>
      <c r="O794" s="7">
        <f t="shared" si="110"/>
        <v>60.388552971576232</v>
      </c>
      <c r="P794" s="7">
        <f t="shared" si="111"/>
        <v>60.638320413436681</v>
      </c>
      <c r="R794" s="7"/>
      <c r="S794" s="7"/>
      <c r="T794" s="7"/>
      <c r="U794" s="7"/>
      <c r="V794" s="7"/>
    </row>
    <row r="795" spans="1:22" x14ac:dyDescent="0.35">
      <c r="A795" s="5">
        <f t="shared" si="104"/>
        <v>44239</v>
      </c>
      <c r="B795" s="5"/>
      <c r="C795" s="46">
        <f>IF('HAVER - UK Gas'!F1082="",C794,AVERAGE('HAVER - UK Gas'!K1082:V1082))</f>
        <v>45.230833333333329</v>
      </c>
      <c r="D795" s="7">
        <f t="shared" si="106"/>
        <v>56.897164082687311</v>
      </c>
      <c r="E795" s="5"/>
      <c r="F795" s="7">
        <f>AVERAGE('HAVER - UK Gas'!K1082:P1082)</f>
        <v>50.941666666666663</v>
      </c>
      <c r="G795" s="7">
        <f>AVERAGE('HAVER - UK Gas'!K1082:V1082)</f>
        <v>45.230833333333329</v>
      </c>
      <c r="H795" s="7">
        <f>AVERAGE('HAVER - UK Gas'!D1082:I1082)</f>
        <v>42.023333333333333</v>
      </c>
      <c r="I795" s="7">
        <f>AVERAGE('HAVER - UK Gas'!D1082:F1082)</f>
        <v>43.069999999999993</v>
      </c>
      <c r="J795" s="7">
        <f>AVERAGE('HAVER - UK Gas'!D1082:O1082)</f>
        <v>45.826666666666661</v>
      </c>
      <c r="L795" s="7">
        <f t="shared" si="108"/>
        <v>67.489082687338509</v>
      </c>
      <c r="M795" s="7">
        <f t="shared" si="108"/>
        <v>56.897164082687311</v>
      </c>
      <c r="N795" s="7">
        <f t="shared" si="109"/>
        <v>61.473630490956083</v>
      </c>
      <c r="O795" s="7">
        <f t="shared" si="110"/>
        <v>60.388552971576232</v>
      </c>
      <c r="P795" s="7">
        <f t="shared" si="111"/>
        <v>60.638320413436681</v>
      </c>
      <c r="R795" s="7"/>
      <c r="S795" s="7"/>
      <c r="T795" s="7"/>
      <c r="U795" s="7"/>
      <c r="V795" s="7"/>
    </row>
    <row r="796" spans="1:22" x14ac:dyDescent="0.35">
      <c r="A796" s="5">
        <f t="shared" si="104"/>
        <v>44242</v>
      </c>
      <c r="B796" s="5"/>
      <c r="C796" s="46">
        <f>IF('HAVER - UK Gas'!F1083="",C795,AVERAGE('HAVER - UK Gas'!K1083:V1083))</f>
        <v>44.211666666666673</v>
      </c>
      <c r="D796" s="7">
        <f t="shared" si="106"/>
        <v>56.897164082687311</v>
      </c>
      <c r="E796" s="5"/>
      <c r="F796" s="7">
        <f>AVERAGE('HAVER - UK Gas'!K1083:P1083)</f>
        <v>49.613333333333337</v>
      </c>
      <c r="G796" s="7">
        <f>AVERAGE('HAVER - UK Gas'!K1083:V1083)</f>
        <v>44.211666666666673</v>
      </c>
      <c r="H796" s="7">
        <f>AVERAGE('HAVER - UK Gas'!D1083:I1083)</f>
        <v>40.116666666666667</v>
      </c>
      <c r="I796" s="7">
        <f>AVERAGE('HAVER - UK Gas'!D1083:F1083)</f>
        <v>40.74666666666667</v>
      </c>
      <c r="J796" s="7">
        <f>AVERAGE('HAVER - UK Gas'!D1083:O1083)</f>
        <v>44.170833333333341</v>
      </c>
      <c r="L796" s="7">
        <f t="shared" si="108"/>
        <v>67.489082687338509</v>
      </c>
      <c r="M796" s="7">
        <f t="shared" si="108"/>
        <v>56.897164082687311</v>
      </c>
      <c r="N796" s="7">
        <f t="shared" si="109"/>
        <v>61.473630490956083</v>
      </c>
      <c r="O796" s="7">
        <f t="shared" si="110"/>
        <v>60.388552971576232</v>
      </c>
      <c r="P796" s="7">
        <f t="shared" si="111"/>
        <v>60.638320413436681</v>
      </c>
      <c r="R796" s="7"/>
      <c r="S796" s="7"/>
      <c r="T796" s="7"/>
      <c r="U796" s="7"/>
      <c r="V796" s="7"/>
    </row>
    <row r="797" spans="1:22" x14ac:dyDescent="0.35">
      <c r="A797" s="5">
        <f t="shared" si="104"/>
        <v>44243</v>
      </c>
      <c r="B797" s="5"/>
      <c r="C797" s="46">
        <f>IF('HAVER - UK Gas'!F1084="",C796,AVERAGE('HAVER - UK Gas'!K1084:V1084))</f>
        <v>44.358333333333327</v>
      </c>
      <c r="D797" s="7">
        <f t="shared" si="106"/>
        <v>56.897164082687311</v>
      </c>
      <c r="E797" s="5"/>
      <c r="F797" s="7">
        <f>AVERAGE('HAVER - UK Gas'!K1084:P1084)</f>
        <v>49.703333333333326</v>
      </c>
      <c r="G797" s="7">
        <f>AVERAGE('HAVER - UK Gas'!K1084:V1084)</f>
        <v>44.358333333333327</v>
      </c>
      <c r="H797" s="7">
        <f>AVERAGE('HAVER - UK Gas'!D1084:I1084)</f>
        <v>40.35</v>
      </c>
      <c r="I797" s="7">
        <f>AVERAGE('HAVER - UK Gas'!D1084:F1084)</f>
        <v>41.27</v>
      </c>
      <c r="J797" s="7">
        <f>AVERAGE('HAVER - UK Gas'!D1084:O1084)</f>
        <v>44.32</v>
      </c>
      <c r="L797" s="7">
        <f t="shared" si="108"/>
        <v>67.489082687338509</v>
      </c>
      <c r="M797" s="7">
        <f t="shared" si="108"/>
        <v>56.897164082687311</v>
      </c>
      <c r="N797" s="7">
        <f t="shared" si="109"/>
        <v>61.473630490956083</v>
      </c>
      <c r="O797" s="7">
        <f t="shared" si="110"/>
        <v>60.388552971576232</v>
      </c>
      <c r="P797" s="7">
        <f t="shared" si="111"/>
        <v>60.638320413436681</v>
      </c>
      <c r="R797" s="7"/>
      <c r="S797" s="7"/>
      <c r="T797" s="7"/>
      <c r="U797" s="7"/>
      <c r="V797" s="7"/>
    </row>
    <row r="798" spans="1:22" x14ac:dyDescent="0.35">
      <c r="A798" s="5">
        <f t="shared" si="104"/>
        <v>44244</v>
      </c>
      <c r="B798" s="5"/>
      <c r="C798" s="46">
        <f>IF('HAVER - UK Gas'!F1085="",C797,AVERAGE('HAVER - UK Gas'!K1085:V1085))</f>
        <v>44.105833333333329</v>
      </c>
      <c r="D798" s="7">
        <f t="shared" si="106"/>
        <v>56.897164082687311</v>
      </c>
      <c r="E798" s="5"/>
      <c r="F798" s="7">
        <f>AVERAGE('HAVER - UK Gas'!K1085:P1085)</f>
        <v>49.476666666666659</v>
      </c>
      <c r="G798" s="7">
        <f>AVERAGE('HAVER - UK Gas'!K1085:V1085)</f>
        <v>44.105833333333329</v>
      </c>
      <c r="H798" s="7">
        <f>AVERAGE('HAVER - UK Gas'!D1085:I1085)</f>
        <v>39.94</v>
      </c>
      <c r="I798" s="7">
        <f>AVERAGE('HAVER - UK Gas'!D1085:F1085)</f>
        <v>40.659999999999997</v>
      </c>
      <c r="J798" s="7">
        <f>AVERAGE('HAVER - UK Gas'!D1085:O1085)</f>
        <v>44.008333333333347</v>
      </c>
      <c r="L798" s="7">
        <f t="shared" si="108"/>
        <v>67.489082687338509</v>
      </c>
      <c r="M798" s="7">
        <f t="shared" si="108"/>
        <v>56.897164082687311</v>
      </c>
      <c r="N798" s="7">
        <f t="shared" si="109"/>
        <v>61.473630490956083</v>
      </c>
      <c r="O798" s="7">
        <f t="shared" si="110"/>
        <v>60.388552971576232</v>
      </c>
      <c r="P798" s="7">
        <f t="shared" si="111"/>
        <v>60.638320413436681</v>
      </c>
      <c r="R798" s="7"/>
      <c r="S798" s="7"/>
      <c r="T798" s="7"/>
      <c r="U798" s="7"/>
      <c r="V798" s="7"/>
    </row>
    <row r="799" spans="1:22" x14ac:dyDescent="0.35">
      <c r="A799" s="5">
        <f t="shared" si="104"/>
        <v>44245</v>
      </c>
      <c r="B799" s="5"/>
      <c r="C799" s="46">
        <f>IF('HAVER - UK Gas'!F1086="",C798,AVERAGE('HAVER - UK Gas'!K1086:V1086))</f>
        <v>44.904166666666669</v>
      </c>
      <c r="D799" s="7">
        <f t="shared" si="106"/>
        <v>56.897164082687311</v>
      </c>
      <c r="E799" s="5"/>
      <c r="F799" s="7">
        <f>AVERAGE('HAVER - UK Gas'!K1086:P1086)</f>
        <v>50.391666666666673</v>
      </c>
      <c r="G799" s="7">
        <f>AVERAGE('HAVER - UK Gas'!K1086:V1086)</f>
        <v>44.904166666666669</v>
      </c>
      <c r="H799" s="7">
        <f>AVERAGE('HAVER - UK Gas'!D1086:I1086)</f>
        <v>41.586666666666666</v>
      </c>
      <c r="I799" s="7">
        <f>AVERAGE('HAVER - UK Gas'!D1086:F1086)</f>
        <v>42.446666666666665</v>
      </c>
      <c r="J799" s="7">
        <f>AVERAGE('HAVER - UK Gas'!D1086:O1086)</f>
        <v>45.324166666666677</v>
      </c>
      <c r="L799" s="7">
        <f t="shared" si="108"/>
        <v>67.489082687338509</v>
      </c>
      <c r="M799" s="7">
        <f t="shared" si="108"/>
        <v>56.897164082687311</v>
      </c>
      <c r="N799" s="7">
        <f t="shared" si="109"/>
        <v>61.473630490956083</v>
      </c>
      <c r="O799" s="7">
        <f t="shared" si="110"/>
        <v>60.388552971576232</v>
      </c>
      <c r="P799" s="7">
        <f t="shared" si="111"/>
        <v>60.638320413436681</v>
      </c>
      <c r="R799" s="7"/>
      <c r="S799" s="7"/>
      <c r="T799" s="7"/>
      <c r="U799" s="7"/>
      <c r="V799" s="7"/>
    </row>
    <row r="800" spans="1:22" x14ac:dyDescent="0.35">
      <c r="A800" s="5">
        <f t="shared" si="104"/>
        <v>44246</v>
      </c>
      <c r="B800" s="5"/>
      <c r="C800" s="46">
        <f>IF('HAVER - UK Gas'!F1087="",C799,AVERAGE('HAVER - UK Gas'!K1087:V1087))</f>
        <v>44.040833333333332</v>
      </c>
      <c r="D800" s="7">
        <f t="shared" si="106"/>
        <v>56.897164082687311</v>
      </c>
      <c r="E800" s="5"/>
      <c r="F800" s="7">
        <f>AVERAGE('HAVER - UK Gas'!K1087:P1087)</f>
        <v>49.493333333333339</v>
      </c>
      <c r="G800" s="7">
        <f>AVERAGE('HAVER - UK Gas'!K1087:V1087)</f>
        <v>44.040833333333332</v>
      </c>
      <c r="H800" s="7">
        <f>AVERAGE('HAVER - UK Gas'!D1087:I1087)</f>
        <v>40.19166666666667</v>
      </c>
      <c r="I800" s="7">
        <f>AVERAGE('HAVER - UK Gas'!D1087:F1087)</f>
        <v>40.963333333333331</v>
      </c>
      <c r="J800" s="7">
        <f>AVERAGE('HAVER - UK Gas'!D1087:O1087)</f>
        <v>44.145000000000003</v>
      </c>
      <c r="L800" s="7">
        <f t="shared" si="108"/>
        <v>67.489082687338509</v>
      </c>
      <c r="M800" s="7">
        <f t="shared" si="108"/>
        <v>56.897164082687311</v>
      </c>
      <c r="N800" s="7">
        <f t="shared" si="109"/>
        <v>61.473630490956083</v>
      </c>
      <c r="O800" s="7">
        <f t="shared" si="110"/>
        <v>60.388552971576232</v>
      </c>
      <c r="P800" s="7">
        <f t="shared" si="111"/>
        <v>60.638320413436681</v>
      </c>
      <c r="R800" s="7"/>
      <c r="S800" s="7"/>
      <c r="T800" s="7"/>
      <c r="U800" s="7"/>
      <c r="V800" s="7"/>
    </row>
    <row r="801" spans="1:22" x14ac:dyDescent="0.35">
      <c r="A801" s="5">
        <f t="shared" si="104"/>
        <v>44249</v>
      </c>
      <c r="B801" s="5"/>
      <c r="C801" s="46">
        <f>IF('HAVER - UK Gas'!F1088="",C800,AVERAGE('HAVER - UK Gas'!K1088:V1088))</f>
        <v>43.166666666666664</v>
      </c>
      <c r="D801" s="7">
        <f t="shared" si="106"/>
        <v>56.897164082687311</v>
      </c>
      <c r="E801" s="5"/>
      <c r="F801" s="7">
        <f>AVERAGE('HAVER - UK Gas'!K1088:P1088)</f>
        <v>48.398333333333333</v>
      </c>
      <c r="G801" s="7">
        <f>AVERAGE('HAVER - UK Gas'!K1088:V1088)</f>
        <v>43.166666666666664</v>
      </c>
      <c r="H801" s="7">
        <f>AVERAGE('HAVER - UK Gas'!D1088:I1088)</f>
        <v>38.721666666666664</v>
      </c>
      <c r="I801" s="7">
        <f>AVERAGE('HAVER - UK Gas'!D1088:F1088)</f>
        <v>39.303333333333335</v>
      </c>
      <c r="J801" s="7">
        <f>AVERAGE('HAVER - UK Gas'!D1088:O1088)</f>
        <v>42.833333333333321</v>
      </c>
      <c r="L801" s="7">
        <f t="shared" si="108"/>
        <v>67.489082687338509</v>
      </c>
      <c r="M801" s="7">
        <f t="shared" si="108"/>
        <v>56.897164082687311</v>
      </c>
      <c r="N801" s="7">
        <f t="shared" si="109"/>
        <v>61.473630490956083</v>
      </c>
      <c r="O801" s="7">
        <f t="shared" si="110"/>
        <v>60.388552971576232</v>
      </c>
      <c r="P801" s="7">
        <f t="shared" si="111"/>
        <v>60.638320413436681</v>
      </c>
      <c r="R801" s="7"/>
      <c r="S801" s="7"/>
      <c r="T801" s="7"/>
      <c r="U801" s="7"/>
      <c r="V801" s="7"/>
    </row>
    <row r="802" spans="1:22" x14ac:dyDescent="0.35">
      <c r="A802" s="5">
        <f t="shared" si="104"/>
        <v>44250</v>
      </c>
      <c r="B802" s="5"/>
      <c r="C802" s="46">
        <f>IF('HAVER - UK Gas'!F1089="",C801,AVERAGE('HAVER - UK Gas'!K1089:V1089))</f>
        <v>43.663333333333334</v>
      </c>
      <c r="D802" s="7">
        <f t="shared" si="106"/>
        <v>56.897164082687311</v>
      </c>
      <c r="E802" s="5"/>
      <c r="F802" s="7">
        <f>AVERAGE('HAVER - UK Gas'!K1089:P1089)</f>
        <v>48.936666666666667</v>
      </c>
      <c r="G802" s="7">
        <f>AVERAGE('HAVER - UK Gas'!K1089:V1089)</f>
        <v>43.663333333333334</v>
      </c>
      <c r="H802" s="7">
        <f>AVERAGE('HAVER - UK Gas'!D1089:I1089)</f>
        <v>39.301666666666662</v>
      </c>
      <c r="I802" s="7">
        <f>AVERAGE('HAVER - UK Gas'!D1089:F1089)</f>
        <v>39.953333333333333</v>
      </c>
      <c r="J802" s="7">
        <f>AVERAGE('HAVER - UK Gas'!D1089:O1089)</f>
        <v>43.403333333333336</v>
      </c>
      <c r="L802" s="7">
        <f t="shared" si="108"/>
        <v>67.489082687338509</v>
      </c>
      <c r="M802" s="7">
        <f t="shared" si="108"/>
        <v>56.897164082687311</v>
      </c>
      <c r="N802" s="7">
        <f t="shared" si="109"/>
        <v>61.473630490956083</v>
      </c>
      <c r="O802" s="7">
        <f t="shared" si="110"/>
        <v>60.388552971576232</v>
      </c>
      <c r="P802" s="7">
        <f t="shared" si="111"/>
        <v>60.638320413436681</v>
      </c>
      <c r="R802" s="7"/>
      <c r="S802" s="7"/>
      <c r="T802" s="7"/>
      <c r="U802" s="7"/>
      <c r="V802" s="7"/>
    </row>
    <row r="803" spans="1:22" x14ac:dyDescent="0.35">
      <c r="A803" s="5">
        <f t="shared" si="104"/>
        <v>44251</v>
      </c>
      <c r="B803" s="5"/>
      <c r="C803" s="46">
        <f>IF('HAVER - UK Gas'!F1090="",C802,AVERAGE('HAVER - UK Gas'!K1090:V1090))</f>
        <v>43.994166666666665</v>
      </c>
      <c r="D803" s="7">
        <f t="shared" si="106"/>
        <v>56.897164082687311</v>
      </c>
      <c r="E803" s="5"/>
      <c r="F803" s="7">
        <f>AVERAGE('HAVER - UK Gas'!K1090:P1090)</f>
        <v>49.201666666666661</v>
      </c>
      <c r="G803" s="7">
        <f>AVERAGE('HAVER - UK Gas'!K1090:V1090)</f>
        <v>43.994166666666665</v>
      </c>
      <c r="H803" s="7">
        <f>AVERAGE('HAVER - UK Gas'!D1090:I1090)</f>
        <v>39.54</v>
      </c>
      <c r="I803" s="7">
        <f>AVERAGE('HAVER - UK Gas'!D1090:F1090)</f>
        <v>40.26</v>
      </c>
      <c r="J803" s="7">
        <f>AVERAGE('HAVER - UK Gas'!D1090:O1090)</f>
        <v>43.692499999999995</v>
      </c>
      <c r="L803" s="7">
        <f t="shared" si="108"/>
        <v>67.489082687338509</v>
      </c>
      <c r="M803" s="7">
        <f t="shared" si="108"/>
        <v>56.897164082687311</v>
      </c>
      <c r="N803" s="7">
        <f t="shared" si="109"/>
        <v>61.473630490956083</v>
      </c>
      <c r="O803" s="7">
        <f t="shared" si="110"/>
        <v>60.388552971576232</v>
      </c>
      <c r="P803" s="7">
        <f t="shared" si="111"/>
        <v>60.638320413436681</v>
      </c>
      <c r="R803" s="7"/>
      <c r="S803" s="7"/>
      <c r="T803" s="7"/>
      <c r="U803" s="7"/>
      <c r="V803" s="7"/>
    </row>
    <row r="804" spans="1:22" x14ac:dyDescent="0.35">
      <c r="A804" s="5">
        <f t="shared" si="104"/>
        <v>44252</v>
      </c>
      <c r="B804" s="5"/>
      <c r="C804" s="46">
        <f>IF('HAVER - UK Gas'!F1091="",C803,AVERAGE('HAVER - UK Gas'!K1091:V1091))</f>
        <v>43.60916666666666</v>
      </c>
      <c r="D804" s="7">
        <f t="shared" si="106"/>
        <v>56.897164082687311</v>
      </c>
      <c r="E804" s="5"/>
      <c r="F804" s="7">
        <f>AVERAGE('HAVER - UK Gas'!K1091:P1091)</f>
        <v>48.715000000000003</v>
      </c>
      <c r="G804" s="7">
        <f>AVERAGE('HAVER - UK Gas'!K1091:V1091)</f>
        <v>43.60916666666666</v>
      </c>
      <c r="H804" s="7">
        <f>AVERAGE('HAVER - UK Gas'!D1091:I1091)</f>
        <v>38.628333333333337</v>
      </c>
      <c r="I804" s="7">
        <f>AVERAGE('HAVER - UK Gas'!D1091:F1091)</f>
        <v>39.323333333333331</v>
      </c>
      <c r="J804" s="7">
        <f>AVERAGE('HAVER - UK Gas'!D1091:O1091)</f>
        <v>42.955833333333338</v>
      </c>
      <c r="L804" s="7">
        <f t="shared" si="108"/>
        <v>67.489082687338509</v>
      </c>
      <c r="M804" s="7">
        <f t="shared" si="108"/>
        <v>56.897164082687311</v>
      </c>
      <c r="N804" s="7">
        <f t="shared" si="109"/>
        <v>61.473630490956083</v>
      </c>
      <c r="O804" s="7">
        <f t="shared" si="110"/>
        <v>60.388552971576232</v>
      </c>
      <c r="P804" s="7">
        <f t="shared" si="111"/>
        <v>60.638320413436681</v>
      </c>
      <c r="R804" s="7"/>
      <c r="S804" s="7"/>
      <c r="T804" s="7"/>
      <c r="U804" s="7"/>
      <c r="V804" s="7"/>
    </row>
    <row r="805" spans="1:22" x14ac:dyDescent="0.35">
      <c r="A805" s="5">
        <f t="shared" si="104"/>
        <v>44253</v>
      </c>
      <c r="B805" s="5"/>
      <c r="C805" s="46">
        <f>IF('HAVER - UK Gas'!F1092="",C804,AVERAGE('HAVER - UK Gas'!K1092:V1092))</f>
        <v>43.697499999999998</v>
      </c>
      <c r="D805" s="7">
        <f t="shared" si="106"/>
        <v>56.897164082687311</v>
      </c>
      <c r="E805" s="5"/>
      <c r="F805" s="7">
        <f>AVERAGE('HAVER - UK Gas'!K1092:P1092)</f>
        <v>48.98</v>
      </c>
      <c r="G805" s="7">
        <f>AVERAGE('HAVER - UK Gas'!K1092:V1092)</f>
        <v>43.697499999999998</v>
      </c>
      <c r="H805" s="7">
        <f>AVERAGE('HAVER - UK Gas'!D1092:I1092)</f>
        <v>38.618333333333332</v>
      </c>
      <c r="I805" s="7">
        <f>AVERAGE('HAVER - UK Gas'!D1092:F1092)</f>
        <v>38.606666666666662</v>
      </c>
      <c r="J805" s="7">
        <f>AVERAGE('HAVER - UK Gas'!D1092:O1092)</f>
        <v>43.730833333333329</v>
      </c>
      <c r="L805" s="7">
        <f t="shared" si="108"/>
        <v>67.489082687338509</v>
      </c>
      <c r="M805" s="7">
        <f t="shared" si="108"/>
        <v>56.897164082687311</v>
      </c>
      <c r="N805" s="7">
        <f t="shared" si="109"/>
        <v>61.473630490956083</v>
      </c>
      <c r="O805" s="7">
        <f t="shared" si="110"/>
        <v>60.388552971576232</v>
      </c>
      <c r="P805" s="7">
        <f t="shared" si="111"/>
        <v>60.638320413436681</v>
      </c>
      <c r="R805" s="7"/>
      <c r="S805" s="7"/>
      <c r="T805" s="7"/>
      <c r="U805" s="7"/>
      <c r="V805" s="7"/>
    </row>
    <row r="806" spans="1:22" x14ac:dyDescent="0.35">
      <c r="A806" s="5">
        <f t="shared" si="104"/>
        <v>44256</v>
      </c>
      <c r="B806" s="5"/>
      <c r="C806" s="46">
        <f>IF('HAVER - UK Gas'!F1093="",C805,AVERAGE('HAVER - UK Gas'!J1093:U1093))</f>
        <v>43.990833333333335</v>
      </c>
      <c r="D806" s="7">
        <f t="shared" si="106"/>
        <v>56.897164082687311</v>
      </c>
      <c r="E806" s="5"/>
      <c r="F806" s="7">
        <f>AVERAGE('HAVER - UK Gas'!J1093:O1093)</f>
        <v>49.193333333333335</v>
      </c>
      <c r="G806" s="7">
        <f>AVERAGE('HAVER - UK Gas'!J1093:U1093)</f>
        <v>43.990833333333335</v>
      </c>
      <c r="H806" s="7">
        <f>AVERAGE('HAVER - UK Gas'!D1093:I1093)</f>
        <v>39.181666666666665</v>
      </c>
      <c r="I806" s="7">
        <f>AVERAGE('HAVER - UK Gas'!D1093:F1093)</f>
        <v>39.25</v>
      </c>
      <c r="J806" s="7">
        <f>AVERAGE('HAVER - UK Gas'!D1093:O1093)</f>
        <v>44.1875</v>
      </c>
      <c r="L806" s="7">
        <f t="shared" si="108"/>
        <v>67.489082687338509</v>
      </c>
      <c r="M806" s="7">
        <f t="shared" si="108"/>
        <v>56.897164082687311</v>
      </c>
      <c r="N806" s="7">
        <f t="shared" si="109"/>
        <v>61.473630490956083</v>
      </c>
      <c r="O806" s="7">
        <f t="shared" si="110"/>
        <v>60.388552971576232</v>
      </c>
      <c r="P806" s="7">
        <f t="shared" si="111"/>
        <v>60.638320413436681</v>
      </c>
      <c r="R806" s="7"/>
      <c r="S806" s="7"/>
      <c r="T806" s="7"/>
      <c r="U806" s="7"/>
      <c r="V806" s="7"/>
    </row>
    <row r="807" spans="1:22" x14ac:dyDescent="0.35">
      <c r="A807" s="5">
        <f t="shared" si="104"/>
        <v>44257</v>
      </c>
      <c r="B807" s="5"/>
      <c r="C807" s="46">
        <f>IF('HAVER - UK Gas'!F1094="",C806,AVERAGE('HAVER - UK Gas'!J1094:U1094))</f>
        <v>43.677500000000002</v>
      </c>
      <c r="D807" s="7">
        <f t="shared" si="106"/>
        <v>56.897164082687311</v>
      </c>
      <c r="E807" s="5"/>
      <c r="F807" s="7">
        <f>AVERAGE('HAVER - UK Gas'!J1094:O1094)</f>
        <v>49.048333333333339</v>
      </c>
      <c r="G807" s="7">
        <f>AVERAGE('HAVER - UK Gas'!J1094:U1094)</f>
        <v>43.677500000000002</v>
      </c>
      <c r="H807" s="7">
        <f>AVERAGE('HAVER - UK Gas'!D1094:I1094)</f>
        <v>38.836666666666666</v>
      </c>
      <c r="I807" s="7">
        <f>AVERAGE('HAVER - UK Gas'!D1094:F1094)</f>
        <v>38.92</v>
      </c>
      <c r="J807" s="7">
        <f>AVERAGE('HAVER - UK Gas'!D1094:O1094)</f>
        <v>43.942499999999995</v>
      </c>
      <c r="L807" s="7">
        <f t="shared" si="108"/>
        <v>67.489082687338509</v>
      </c>
      <c r="M807" s="7">
        <f t="shared" si="108"/>
        <v>56.897164082687311</v>
      </c>
      <c r="N807" s="7">
        <f t="shared" si="109"/>
        <v>61.473630490956083</v>
      </c>
      <c r="O807" s="7">
        <f t="shared" si="110"/>
        <v>60.388552971576232</v>
      </c>
      <c r="P807" s="7">
        <f t="shared" si="111"/>
        <v>60.638320413436681</v>
      </c>
      <c r="R807" s="7"/>
      <c r="S807" s="7"/>
      <c r="T807" s="7"/>
      <c r="U807" s="7"/>
      <c r="V807" s="7"/>
    </row>
    <row r="808" spans="1:22" x14ac:dyDescent="0.35">
      <c r="A808" s="5">
        <f t="shared" si="104"/>
        <v>44258</v>
      </c>
      <c r="B808" s="5"/>
      <c r="C808" s="46">
        <f>IF('HAVER - UK Gas'!F1095="",C807,AVERAGE('HAVER - UK Gas'!J1095:U1095))</f>
        <v>43.456666666666671</v>
      </c>
      <c r="D808" s="7">
        <f t="shared" si="106"/>
        <v>56.897164082687311</v>
      </c>
      <c r="E808" s="5"/>
      <c r="F808" s="7">
        <f>AVERAGE('HAVER - UK Gas'!J1095:O1095)</f>
        <v>48.793333333333329</v>
      </c>
      <c r="G808" s="7">
        <f>AVERAGE('HAVER - UK Gas'!J1095:U1095)</f>
        <v>43.456666666666671</v>
      </c>
      <c r="H808" s="7">
        <f>AVERAGE('HAVER - UK Gas'!D1095:I1095)</f>
        <v>37.714999999999996</v>
      </c>
      <c r="I808" s="7">
        <f>AVERAGE('HAVER - UK Gas'!D1095:F1095)</f>
        <v>37.589999999999996</v>
      </c>
      <c r="J808" s="7">
        <f>AVERAGE('HAVER - UK Gas'!D1095:O1095)</f>
        <v>43.254166666666663</v>
      </c>
      <c r="L808" s="7">
        <f t="shared" si="108"/>
        <v>67.489082687338509</v>
      </c>
      <c r="M808" s="7">
        <f t="shared" si="108"/>
        <v>56.897164082687311</v>
      </c>
      <c r="N808" s="7">
        <f t="shared" si="109"/>
        <v>61.473630490956083</v>
      </c>
      <c r="O808" s="7">
        <f t="shared" si="110"/>
        <v>60.388552971576232</v>
      </c>
      <c r="P808" s="7">
        <f t="shared" si="111"/>
        <v>60.638320413436681</v>
      </c>
      <c r="R808" s="7"/>
      <c r="S808" s="7"/>
      <c r="T808" s="7"/>
      <c r="U808" s="7"/>
      <c r="V808" s="7"/>
    </row>
    <row r="809" spans="1:22" x14ac:dyDescent="0.35">
      <c r="A809" s="5">
        <f t="shared" si="104"/>
        <v>44259</v>
      </c>
      <c r="B809" s="5"/>
      <c r="C809" s="46">
        <f>IF('HAVER - UK Gas'!F1096="",C808,AVERAGE('HAVER - UK Gas'!J1096:U1096))</f>
        <v>44.001666666666665</v>
      </c>
      <c r="D809" s="7">
        <f t="shared" si="106"/>
        <v>56.897164082687311</v>
      </c>
      <c r="E809" s="5"/>
      <c r="F809" s="7">
        <f>AVERAGE('HAVER - UK Gas'!J1096:O1096)</f>
        <v>49.6</v>
      </c>
      <c r="G809" s="7">
        <f>AVERAGE('HAVER - UK Gas'!J1096:U1096)</f>
        <v>44.001666666666665</v>
      </c>
      <c r="H809" s="7">
        <f>AVERAGE('HAVER - UK Gas'!D1096:I1096)</f>
        <v>38.631666666666668</v>
      </c>
      <c r="I809" s="7">
        <f>AVERAGE('HAVER - UK Gas'!D1096:F1096)</f>
        <v>38.553333333333335</v>
      </c>
      <c r="J809" s="7">
        <f>AVERAGE('HAVER - UK Gas'!D1096:O1096)</f>
        <v>44.115833333333335</v>
      </c>
      <c r="L809" s="7">
        <f t="shared" si="108"/>
        <v>67.489082687338509</v>
      </c>
      <c r="M809" s="7">
        <f t="shared" si="108"/>
        <v>56.897164082687311</v>
      </c>
      <c r="N809" s="7">
        <f t="shared" si="109"/>
        <v>61.473630490956083</v>
      </c>
      <c r="O809" s="7">
        <f t="shared" si="110"/>
        <v>60.388552971576232</v>
      </c>
      <c r="P809" s="7">
        <f t="shared" si="111"/>
        <v>60.638320413436681</v>
      </c>
      <c r="R809" s="7"/>
      <c r="S809" s="7"/>
      <c r="T809" s="7"/>
      <c r="U809" s="7"/>
      <c r="V809" s="7"/>
    </row>
    <row r="810" spans="1:22" x14ac:dyDescent="0.35">
      <c r="A810" s="5">
        <f t="shared" si="104"/>
        <v>44260</v>
      </c>
      <c r="B810" s="5"/>
      <c r="C810" s="46">
        <f>IF('HAVER - UK Gas'!F1097="",C809,AVERAGE('HAVER - UK Gas'!J1097:U1097))</f>
        <v>44.950833333333328</v>
      </c>
      <c r="D810" s="7">
        <f t="shared" si="106"/>
        <v>56.897164082687311</v>
      </c>
      <c r="E810" s="5"/>
      <c r="F810" s="7">
        <f>AVERAGE('HAVER - UK Gas'!J1097:O1097)</f>
        <v>50.838333333333338</v>
      </c>
      <c r="G810" s="7">
        <f>AVERAGE('HAVER - UK Gas'!J1097:U1097)</f>
        <v>44.950833333333328</v>
      </c>
      <c r="H810" s="7">
        <f>AVERAGE('HAVER - UK Gas'!D1097:I1097)</f>
        <v>40.06</v>
      </c>
      <c r="I810" s="7">
        <f>AVERAGE('HAVER - UK Gas'!D1097:F1097)</f>
        <v>39.99</v>
      </c>
      <c r="J810" s="7">
        <f>AVERAGE('HAVER - UK Gas'!D1097:O1097)</f>
        <v>45.449166666666663</v>
      </c>
      <c r="L810" s="7">
        <f t="shared" si="108"/>
        <v>67.489082687338509</v>
      </c>
      <c r="M810" s="7">
        <f t="shared" si="108"/>
        <v>56.897164082687311</v>
      </c>
      <c r="N810" s="7">
        <f t="shared" si="109"/>
        <v>61.473630490956083</v>
      </c>
      <c r="O810" s="7">
        <f t="shared" si="110"/>
        <v>60.388552971576232</v>
      </c>
      <c r="P810" s="7">
        <f t="shared" si="111"/>
        <v>60.638320413436681</v>
      </c>
      <c r="R810" s="7"/>
      <c r="S810" s="7"/>
      <c r="T810" s="7"/>
      <c r="U810" s="7"/>
      <c r="V810" s="7"/>
    </row>
    <row r="811" spans="1:22" x14ac:dyDescent="0.35">
      <c r="A811" s="5">
        <f t="shared" si="104"/>
        <v>44263</v>
      </c>
      <c r="B811" s="5"/>
      <c r="C811" s="46">
        <f>IF('HAVER - UK Gas'!F1098="",C810,AVERAGE('HAVER - UK Gas'!J1098:U1098))</f>
        <v>44.630833333333328</v>
      </c>
      <c r="D811" s="7">
        <f t="shared" si="106"/>
        <v>56.897164082687311</v>
      </c>
      <c r="E811" s="5"/>
      <c r="F811" s="7">
        <f>AVERAGE('HAVER - UK Gas'!J1098:O1098)</f>
        <v>50.448333333333331</v>
      </c>
      <c r="G811" s="7">
        <f>AVERAGE('HAVER - UK Gas'!J1098:U1098)</f>
        <v>44.630833333333328</v>
      </c>
      <c r="H811" s="7">
        <f>AVERAGE('HAVER - UK Gas'!D1098:I1098)</f>
        <v>39.270000000000003</v>
      </c>
      <c r="I811" s="7">
        <f>AVERAGE('HAVER - UK Gas'!D1098:F1098)</f>
        <v>39.196666666666665</v>
      </c>
      <c r="J811" s="7">
        <f>AVERAGE('HAVER - UK Gas'!D1098:O1098)</f>
        <v>44.85916666666666</v>
      </c>
      <c r="L811" s="7">
        <f t="shared" si="108"/>
        <v>67.489082687338509</v>
      </c>
      <c r="M811" s="7">
        <f t="shared" si="108"/>
        <v>56.897164082687311</v>
      </c>
      <c r="N811" s="7">
        <f t="shared" si="109"/>
        <v>61.473630490956083</v>
      </c>
      <c r="O811" s="7">
        <f t="shared" si="110"/>
        <v>60.388552971576232</v>
      </c>
      <c r="P811" s="7">
        <f t="shared" si="111"/>
        <v>60.638320413436681</v>
      </c>
      <c r="R811" s="7"/>
      <c r="S811" s="7"/>
      <c r="T811" s="7"/>
      <c r="U811" s="7"/>
      <c r="V811" s="7"/>
    </row>
    <row r="812" spans="1:22" x14ac:dyDescent="0.35">
      <c r="A812" s="5">
        <f t="shared" si="104"/>
        <v>44264</v>
      </c>
      <c r="B812" s="5"/>
      <c r="C812" s="46">
        <f>IF('HAVER - UK Gas'!F1099="",C811,AVERAGE('HAVER - UK Gas'!J1099:U1099))</f>
        <v>45.555000000000007</v>
      </c>
      <c r="D812" s="7">
        <f t="shared" si="106"/>
        <v>56.897164082687311</v>
      </c>
      <c r="E812" s="5"/>
      <c r="F812" s="7">
        <f>AVERAGE('HAVER - UK Gas'!J1099:O1099)</f>
        <v>51.603333333333332</v>
      </c>
      <c r="G812" s="7">
        <f>AVERAGE('HAVER - UK Gas'!J1099:U1099)</f>
        <v>45.555000000000007</v>
      </c>
      <c r="H812" s="7">
        <f>AVERAGE('HAVER - UK Gas'!D1099:I1099)</f>
        <v>41.158333333333331</v>
      </c>
      <c r="I812" s="7">
        <f>AVERAGE('HAVER - UK Gas'!D1099:F1099)</f>
        <v>41.26</v>
      </c>
      <c r="J812" s="7">
        <f>AVERAGE('HAVER - UK Gas'!D1099:O1099)</f>
        <v>46.380833333333328</v>
      </c>
      <c r="L812" s="7">
        <f t="shared" si="108"/>
        <v>67.489082687338509</v>
      </c>
      <c r="M812" s="7">
        <f t="shared" si="108"/>
        <v>56.897164082687311</v>
      </c>
      <c r="N812" s="7">
        <f t="shared" si="109"/>
        <v>61.473630490956083</v>
      </c>
      <c r="O812" s="7">
        <f t="shared" si="110"/>
        <v>60.388552971576232</v>
      </c>
      <c r="P812" s="7">
        <f t="shared" si="111"/>
        <v>60.638320413436681</v>
      </c>
      <c r="R812" s="7"/>
      <c r="S812" s="7"/>
      <c r="T812" s="7"/>
      <c r="U812" s="7"/>
      <c r="V812" s="7"/>
    </row>
    <row r="813" spans="1:22" x14ac:dyDescent="0.35">
      <c r="A813" s="5">
        <f t="shared" si="104"/>
        <v>44265</v>
      </c>
      <c r="B813" s="5"/>
      <c r="C813" s="46">
        <f>IF('HAVER - UK Gas'!F1100="",C812,AVERAGE('HAVER - UK Gas'!J1100:U1100))</f>
        <v>46.571666666666665</v>
      </c>
      <c r="D813" s="7">
        <f t="shared" si="106"/>
        <v>56.897164082687311</v>
      </c>
      <c r="E813" s="5"/>
      <c r="F813" s="7">
        <f>AVERAGE('HAVER - UK Gas'!J1100:O1100)</f>
        <v>52.923333333333325</v>
      </c>
      <c r="G813" s="7">
        <f>AVERAGE('HAVER - UK Gas'!J1100:U1100)</f>
        <v>46.571666666666665</v>
      </c>
      <c r="H813" s="7">
        <f>AVERAGE('HAVER - UK Gas'!D1100:I1100)</f>
        <v>42.958333333333336</v>
      </c>
      <c r="I813" s="7">
        <f>AVERAGE('HAVER - UK Gas'!D1100:F1100)</f>
        <v>43.256666666666661</v>
      </c>
      <c r="J813" s="7">
        <f>AVERAGE('HAVER - UK Gas'!D1100:O1100)</f>
        <v>47.94083333333333</v>
      </c>
      <c r="L813" s="7">
        <f t="shared" si="108"/>
        <v>67.489082687338509</v>
      </c>
      <c r="M813" s="7">
        <f t="shared" si="108"/>
        <v>56.897164082687311</v>
      </c>
      <c r="N813" s="7">
        <f t="shared" si="109"/>
        <v>61.473630490956083</v>
      </c>
      <c r="O813" s="7">
        <f t="shared" si="110"/>
        <v>60.388552971576232</v>
      </c>
      <c r="P813" s="7">
        <f t="shared" si="111"/>
        <v>60.638320413436681</v>
      </c>
      <c r="R813" s="7"/>
      <c r="S813" s="7"/>
      <c r="T813" s="7"/>
      <c r="U813" s="7"/>
      <c r="V813" s="7"/>
    </row>
    <row r="814" spans="1:22" x14ac:dyDescent="0.35">
      <c r="A814" s="5">
        <f t="shared" si="104"/>
        <v>44266</v>
      </c>
      <c r="B814" s="5"/>
      <c r="C814" s="46">
        <f>IF('HAVER - UK Gas'!F1101="",C813,AVERAGE('HAVER - UK Gas'!J1101:U1101))</f>
        <v>47.726666666666667</v>
      </c>
      <c r="D814" s="7">
        <f t="shared" si="106"/>
        <v>56.897164082687311</v>
      </c>
      <c r="E814" s="5"/>
      <c r="F814" s="7">
        <f>AVERAGE('HAVER - UK Gas'!J1101:O1101)</f>
        <v>54.094999999999999</v>
      </c>
      <c r="G814" s="7">
        <f>AVERAGE('HAVER - UK Gas'!J1101:U1101)</f>
        <v>47.726666666666667</v>
      </c>
      <c r="H814" s="7">
        <f>AVERAGE('HAVER - UK Gas'!D1101:I1101)</f>
        <v>44.564999999999998</v>
      </c>
      <c r="I814" s="7">
        <f>AVERAGE('HAVER - UK Gas'!D1101:F1101)</f>
        <v>44.873333333333335</v>
      </c>
      <c r="J814" s="7">
        <f>AVERAGE('HAVER - UK Gas'!D1101:O1101)</f>
        <v>49.329999999999991</v>
      </c>
      <c r="L814" s="7">
        <f t="shared" si="108"/>
        <v>67.489082687338509</v>
      </c>
      <c r="M814" s="7">
        <f t="shared" si="108"/>
        <v>56.897164082687311</v>
      </c>
      <c r="N814" s="7">
        <f t="shared" si="109"/>
        <v>61.473630490956083</v>
      </c>
      <c r="O814" s="7">
        <f t="shared" si="110"/>
        <v>60.388552971576232</v>
      </c>
      <c r="P814" s="7">
        <f t="shared" si="111"/>
        <v>60.638320413436681</v>
      </c>
      <c r="R814" s="7"/>
      <c r="S814" s="7"/>
      <c r="T814" s="7"/>
      <c r="U814" s="7"/>
      <c r="V814" s="7"/>
    </row>
    <row r="815" spans="1:22" x14ac:dyDescent="0.35">
      <c r="A815" s="5">
        <f t="shared" si="104"/>
        <v>44267</v>
      </c>
      <c r="B815" s="5"/>
      <c r="C815" s="46">
        <f>IF('HAVER - UK Gas'!F1102="",C814,AVERAGE('HAVER - UK Gas'!J1102:U1102))</f>
        <v>48.395833333333336</v>
      </c>
      <c r="D815" s="7">
        <f t="shared" si="106"/>
        <v>56.897164082687311</v>
      </c>
      <c r="E815" s="5"/>
      <c r="F815" s="7">
        <f>AVERAGE('HAVER - UK Gas'!J1102:O1102)</f>
        <v>55.04</v>
      </c>
      <c r="G815" s="7">
        <f>AVERAGE('HAVER - UK Gas'!J1102:U1102)</f>
        <v>48.395833333333336</v>
      </c>
      <c r="H815" s="7">
        <f>AVERAGE('HAVER - UK Gas'!D1102:I1102)</f>
        <v>45.473333333333336</v>
      </c>
      <c r="I815" s="7">
        <f>AVERAGE('HAVER - UK Gas'!D1102:F1102)</f>
        <v>45.836666666666666</v>
      </c>
      <c r="J815" s="7">
        <f>AVERAGE('HAVER - UK Gas'!D1102:O1102)</f>
        <v>50.256666666666668</v>
      </c>
      <c r="L815" s="7">
        <f t="shared" si="108"/>
        <v>67.489082687338509</v>
      </c>
      <c r="M815" s="7">
        <f t="shared" si="108"/>
        <v>56.897164082687311</v>
      </c>
      <c r="N815" s="7">
        <f t="shared" si="109"/>
        <v>61.473630490956083</v>
      </c>
      <c r="O815" s="7">
        <f t="shared" si="110"/>
        <v>60.388552971576232</v>
      </c>
      <c r="P815" s="7">
        <f t="shared" si="111"/>
        <v>60.638320413436681</v>
      </c>
      <c r="R815" s="7"/>
      <c r="S815" s="7"/>
      <c r="T815" s="7"/>
      <c r="U815" s="7"/>
      <c r="V815" s="7"/>
    </row>
    <row r="816" spans="1:22" x14ac:dyDescent="0.35">
      <c r="A816" s="5">
        <f t="shared" si="104"/>
        <v>44270</v>
      </c>
      <c r="B816" s="5"/>
      <c r="C816" s="46">
        <f>IF('HAVER - UK Gas'!F1103="",C815,AVERAGE('HAVER - UK Gas'!J1103:U1103))</f>
        <v>47.654166666666661</v>
      </c>
      <c r="D816" s="7">
        <f t="shared" si="106"/>
        <v>56.897164082687311</v>
      </c>
      <c r="E816" s="5"/>
      <c r="F816" s="7">
        <f>AVERAGE('HAVER - UK Gas'!J1103:O1103)</f>
        <v>54.23</v>
      </c>
      <c r="G816" s="7">
        <f>AVERAGE('HAVER - UK Gas'!J1103:U1103)</f>
        <v>47.654166666666661</v>
      </c>
      <c r="H816" s="7">
        <f>AVERAGE('HAVER - UK Gas'!D1103:I1103)</f>
        <v>43.891666666666673</v>
      </c>
      <c r="I816" s="7">
        <f>AVERAGE('HAVER - UK Gas'!D1103:F1103)</f>
        <v>44.033333333333339</v>
      </c>
      <c r="J816" s="7">
        <f>AVERAGE('HAVER - UK Gas'!D1103:O1103)</f>
        <v>49.060833333333342</v>
      </c>
      <c r="L816" s="7">
        <f t="shared" si="108"/>
        <v>67.489082687338509</v>
      </c>
      <c r="M816" s="7">
        <f t="shared" si="108"/>
        <v>56.897164082687311</v>
      </c>
      <c r="N816" s="7">
        <f t="shared" si="109"/>
        <v>61.473630490956083</v>
      </c>
      <c r="O816" s="7">
        <f t="shared" si="110"/>
        <v>60.388552971576232</v>
      </c>
      <c r="P816" s="7">
        <f t="shared" si="111"/>
        <v>60.638320413436681</v>
      </c>
      <c r="R816" s="7"/>
      <c r="S816" s="7"/>
      <c r="T816" s="7"/>
      <c r="U816" s="7"/>
      <c r="V816" s="7"/>
    </row>
    <row r="817" spans="1:22" x14ac:dyDescent="0.35">
      <c r="A817" s="5">
        <f t="shared" si="104"/>
        <v>44271</v>
      </c>
      <c r="B817" s="5"/>
      <c r="C817" s="46">
        <f>IF('HAVER - UK Gas'!F1104="",C816,AVERAGE('HAVER - UK Gas'!J1104:U1104))</f>
        <v>46.844999999999999</v>
      </c>
      <c r="D817" s="7">
        <f t="shared" si="106"/>
        <v>56.897164082687311</v>
      </c>
      <c r="E817" s="5"/>
      <c r="F817" s="7">
        <f>AVERAGE('HAVER - UK Gas'!J1104:O1104)</f>
        <v>53.274999999999999</v>
      </c>
      <c r="G817" s="7">
        <f>AVERAGE('HAVER - UK Gas'!J1104:U1104)</f>
        <v>46.844999999999999</v>
      </c>
      <c r="H817" s="7">
        <f>AVERAGE('HAVER - UK Gas'!D1104:I1104)</f>
        <v>42.865000000000002</v>
      </c>
      <c r="I817" s="7">
        <f>AVERAGE('HAVER - UK Gas'!D1104:F1104)</f>
        <v>42.913333333333334</v>
      </c>
      <c r="J817" s="7">
        <f>AVERAGE('HAVER - UK Gas'!D1104:O1104)</f>
        <v>48.07</v>
      </c>
      <c r="L817" s="7">
        <f t="shared" si="108"/>
        <v>67.489082687338509</v>
      </c>
      <c r="M817" s="7">
        <f t="shared" si="108"/>
        <v>56.897164082687311</v>
      </c>
      <c r="N817" s="7">
        <f t="shared" si="109"/>
        <v>61.473630490956083</v>
      </c>
      <c r="O817" s="7">
        <f t="shared" si="110"/>
        <v>60.388552971576232</v>
      </c>
      <c r="P817" s="7">
        <f t="shared" si="111"/>
        <v>60.638320413436681</v>
      </c>
      <c r="R817" s="7"/>
      <c r="S817" s="7"/>
      <c r="T817" s="7"/>
      <c r="U817" s="7"/>
      <c r="V817" s="7"/>
    </row>
    <row r="818" spans="1:22" x14ac:dyDescent="0.35">
      <c r="A818" s="5">
        <f t="shared" si="104"/>
        <v>44272</v>
      </c>
      <c r="B818" s="5"/>
      <c r="C818" s="46">
        <f>IF('HAVER - UK Gas'!F1105="",C817,AVERAGE('HAVER - UK Gas'!J1105:U1105))</f>
        <v>47.052500000000002</v>
      </c>
      <c r="D818" s="7">
        <f t="shared" ref="D818:D849" si="112">AVERAGE($C$786:$C$829,$C$831:$C$915)</f>
        <v>56.897164082687311</v>
      </c>
      <c r="E818" s="5"/>
      <c r="F818" s="7">
        <f>AVERAGE('HAVER - UK Gas'!J1105:O1105)</f>
        <v>53.529999999999994</v>
      </c>
      <c r="G818" s="7">
        <f>AVERAGE('HAVER - UK Gas'!J1105:U1105)</f>
        <v>47.052500000000002</v>
      </c>
      <c r="H818" s="7">
        <f>AVERAGE('HAVER - UK Gas'!D1105:I1105)</f>
        <v>43.56</v>
      </c>
      <c r="I818" s="7">
        <f>AVERAGE('HAVER - UK Gas'!D1105:F1105)</f>
        <v>43.793333333333329</v>
      </c>
      <c r="J818" s="7">
        <f>AVERAGE('HAVER - UK Gas'!D1105:O1105)</f>
        <v>48.545000000000009</v>
      </c>
      <c r="L818" s="7">
        <f t="shared" si="108"/>
        <v>67.489082687338509</v>
      </c>
      <c r="M818" s="7">
        <f t="shared" si="108"/>
        <v>56.897164082687311</v>
      </c>
      <c r="N818" s="7">
        <f t="shared" si="109"/>
        <v>61.473630490956083</v>
      </c>
      <c r="O818" s="7">
        <f t="shared" si="110"/>
        <v>60.388552971576232</v>
      </c>
      <c r="P818" s="7">
        <f t="shared" si="111"/>
        <v>60.638320413436681</v>
      </c>
      <c r="R818" s="7"/>
      <c r="S818" s="7"/>
      <c r="T818" s="7"/>
      <c r="U818" s="7"/>
      <c r="V818" s="7"/>
    </row>
    <row r="819" spans="1:22" x14ac:dyDescent="0.35">
      <c r="A819" s="5">
        <f t="shared" ref="A819:A882" si="113">+A814+7</f>
        <v>44273</v>
      </c>
      <c r="B819" s="5"/>
      <c r="C819" s="46">
        <f>IF('HAVER - UK Gas'!F1106="",C818,AVERAGE('HAVER - UK Gas'!J1106:U1106))</f>
        <v>46.89083333333334</v>
      </c>
      <c r="D819" s="7">
        <f t="shared" si="112"/>
        <v>56.897164082687311</v>
      </c>
      <c r="E819" s="5"/>
      <c r="F819" s="7">
        <f>AVERAGE('HAVER - UK Gas'!J1106:O1106)</f>
        <v>53.366666666666674</v>
      </c>
      <c r="G819" s="7">
        <f>AVERAGE('HAVER - UK Gas'!J1106:U1106)</f>
        <v>46.89083333333334</v>
      </c>
      <c r="H819" s="7">
        <f>AVERAGE('HAVER - UK Gas'!D1106:I1106)</f>
        <v>43.063333333333333</v>
      </c>
      <c r="I819" s="7">
        <f>AVERAGE('HAVER - UK Gas'!D1106:F1106)</f>
        <v>43.293333333333329</v>
      </c>
      <c r="J819" s="7">
        <f>AVERAGE('HAVER - UK Gas'!D1106:O1106)</f>
        <v>48.214999999999996</v>
      </c>
      <c r="L819" s="7">
        <f t="shared" si="108"/>
        <v>67.489082687338509</v>
      </c>
      <c r="M819" s="7">
        <f t="shared" si="108"/>
        <v>56.897164082687311</v>
      </c>
      <c r="N819" s="7">
        <f t="shared" si="109"/>
        <v>61.473630490956083</v>
      </c>
      <c r="O819" s="7">
        <f t="shared" si="110"/>
        <v>60.388552971576232</v>
      </c>
      <c r="P819" s="7">
        <f t="shared" si="111"/>
        <v>60.638320413436681</v>
      </c>
      <c r="R819" s="7"/>
      <c r="S819" s="7"/>
      <c r="T819" s="7"/>
      <c r="U819" s="7"/>
      <c r="V819" s="7"/>
    </row>
    <row r="820" spans="1:22" x14ac:dyDescent="0.35">
      <c r="A820" s="5">
        <f t="shared" si="113"/>
        <v>44274</v>
      </c>
      <c r="B820" s="5"/>
      <c r="C820" s="46">
        <f>IF('HAVER - UK Gas'!F1107="",C819,AVERAGE('HAVER - UK Gas'!J1107:U1107))</f>
        <v>46.149166666666673</v>
      </c>
      <c r="D820" s="7">
        <f t="shared" si="112"/>
        <v>56.897164082687311</v>
      </c>
      <c r="E820" s="5"/>
      <c r="F820" s="7">
        <f>AVERAGE('HAVER - UK Gas'!J1107:O1107)</f>
        <v>52.376666666666672</v>
      </c>
      <c r="G820" s="7">
        <f>AVERAGE('HAVER - UK Gas'!J1107:U1107)</f>
        <v>46.149166666666673</v>
      </c>
      <c r="H820" s="7">
        <f>AVERAGE('HAVER - UK Gas'!D1107:I1107)</f>
        <v>42.061666666666675</v>
      </c>
      <c r="I820" s="7">
        <f>AVERAGE('HAVER - UK Gas'!D1107:F1107)</f>
        <v>42.133333333333333</v>
      </c>
      <c r="J820" s="7">
        <f>AVERAGE('HAVER - UK Gas'!D1107:O1107)</f>
        <v>47.219166666666666</v>
      </c>
      <c r="L820" s="7">
        <f t="shared" si="108"/>
        <v>67.489082687338509</v>
      </c>
      <c r="M820" s="7">
        <f t="shared" si="108"/>
        <v>56.897164082687311</v>
      </c>
      <c r="N820" s="7">
        <f t="shared" si="109"/>
        <v>61.473630490956083</v>
      </c>
      <c r="O820" s="7">
        <f t="shared" si="110"/>
        <v>60.388552971576232</v>
      </c>
      <c r="P820" s="7">
        <f t="shared" si="111"/>
        <v>60.638320413436681</v>
      </c>
      <c r="R820" s="7"/>
      <c r="S820" s="7"/>
      <c r="T820" s="7"/>
      <c r="U820" s="7"/>
      <c r="V820" s="7"/>
    </row>
    <row r="821" spans="1:22" x14ac:dyDescent="0.35">
      <c r="A821" s="5">
        <f t="shared" si="113"/>
        <v>44277</v>
      </c>
      <c r="B821" s="5"/>
      <c r="C821" s="46">
        <f>IF('HAVER - UK Gas'!F1108="",C820,AVERAGE('HAVER - UK Gas'!J1108:U1108))</f>
        <v>47.648333333333341</v>
      </c>
      <c r="D821" s="7">
        <f t="shared" si="112"/>
        <v>56.897164082687311</v>
      </c>
      <c r="E821" s="5"/>
      <c r="F821" s="7">
        <f>AVERAGE('HAVER - UK Gas'!J1108:O1108)</f>
        <v>54.068333333333335</v>
      </c>
      <c r="G821" s="7">
        <f>AVERAGE('HAVER - UK Gas'!J1108:U1108)</f>
        <v>47.648333333333341</v>
      </c>
      <c r="H821" s="7">
        <f>AVERAGE('HAVER - UK Gas'!D1108:I1108)</f>
        <v>44.133333333333326</v>
      </c>
      <c r="I821" s="7">
        <f>AVERAGE('HAVER - UK Gas'!D1108:F1108)</f>
        <v>44.49</v>
      </c>
      <c r="J821" s="7">
        <f>AVERAGE('HAVER - UK Gas'!D1108:O1108)</f>
        <v>49.100833333333334</v>
      </c>
      <c r="L821" s="7">
        <f t="shared" si="108"/>
        <v>67.489082687338509</v>
      </c>
      <c r="M821" s="7">
        <f t="shared" si="108"/>
        <v>56.897164082687311</v>
      </c>
      <c r="N821" s="7">
        <f t="shared" si="109"/>
        <v>61.473630490956083</v>
      </c>
      <c r="O821" s="7">
        <f t="shared" si="110"/>
        <v>60.388552971576232</v>
      </c>
      <c r="P821" s="7">
        <f t="shared" si="111"/>
        <v>60.638320413436681</v>
      </c>
      <c r="R821" s="7"/>
      <c r="S821" s="7"/>
      <c r="T821" s="7"/>
      <c r="U821" s="7"/>
      <c r="V821" s="7"/>
    </row>
    <row r="822" spans="1:22" x14ac:dyDescent="0.35">
      <c r="A822" s="5">
        <f t="shared" si="113"/>
        <v>44278</v>
      </c>
      <c r="B822" s="5"/>
      <c r="C822" s="46">
        <f>IF('HAVER - UK Gas'!F1109="",C821,AVERAGE('HAVER - UK Gas'!J1109:U1109))</f>
        <v>47.827500000000008</v>
      </c>
      <c r="D822" s="7">
        <f t="shared" si="112"/>
        <v>56.897164082687311</v>
      </c>
      <c r="E822" s="5"/>
      <c r="F822" s="7">
        <f>AVERAGE('HAVER - UK Gas'!J1109:O1109)</f>
        <v>54.585000000000001</v>
      </c>
      <c r="G822" s="7">
        <f>AVERAGE('HAVER - UK Gas'!J1109:U1109)</f>
        <v>47.827500000000008</v>
      </c>
      <c r="H822" s="7">
        <f>AVERAGE('HAVER - UK Gas'!D1109:I1109)</f>
        <v>45.136666666666663</v>
      </c>
      <c r="I822" s="7">
        <f>AVERAGE('HAVER - UK Gas'!D1109:F1109)</f>
        <v>45.41</v>
      </c>
      <c r="J822" s="7">
        <f>AVERAGE('HAVER - UK Gas'!D1109:O1109)</f>
        <v>49.860833333333339</v>
      </c>
      <c r="L822" s="7">
        <f t="shared" si="108"/>
        <v>67.489082687338509</v>
      </c>
      <c r="M822" s="7">
        <f t="shared" si="108"/>
        <v>56.897164082687311</v>
      </c>
      <c r="N822" s="7">
        <f t="shared" si="109"/>
        <v>61.473630490956083</v>
      </c>
      <c r="O822" s="7">
        <f t="shared" si="110"/>
        <v>60.388552971576232</v>
      </c>
      <c r="P822" s="7">
        <f t="shared" si="111"/>
        <v>60.638320413436681</v>
      </c>
      <c r="R822" s="7"/>
      <c r="S822" s="7"/>
      <c r="T822" s="7"/>
      <c r="U822" s="7"/>
      <c r="V822" s="7"/>
    </row>
    <row r="823" spans="1:22" x14ac:dyDescent="0.35">
      <c r="A823" s="5">
        <f t="shared" si="113"/>
        <v>44279</v>
      </c>
      <c r="B823" s="5"/>
      <c r="C823" s="46">
        <f>IF('HAVER - UK Gas'!F1110="",C822,AVERAGE('HAVER - UK Gas'!J1110:U1110))</f>
        <v>48.291666666666664</v>
      </c>
      <c r="D823" s="7">
        <f t="shared" si="112"/>
        <v>56.897164082687311</v>
      </c>
      <c r="E823" s="5"/>
      <c r="F823" s="7">
        <f>AVERAGE('HAVER - UK Gas'!J1110:O1110)</f>
        <v>55.06</v>
      </c>
      <c r="G823" s="7">
        <f>AVERAGE('HAVER - UK Gas'!J1110:U1110)</f>
        <v>48.291666666666664</v>
      </c>
      <c r="H823" s="7">
        <f>AVERAGE('HAVER - UK Gas'!D1110:I1110)</f>
        <v>45.651666666666664</v>
      </c>
      <c r="I823" s="7">
        <f>AVERAGE('HAVER - UK Gas'!D1110:F1110)</f>
        <v>46.073333333333331</v>
      </c>
      <c r="J823" s="7">
        <f>AVERAGE('HAVER - UK Gas'!D1110:O1110)</f>
        <v>50.355833333333329</v>
      </c>
      <c r="L823" s="7">
        <f t="shared" si="108"/>
        <v>67.489082687338509</v>
      </c>
      <c r="M823" s="7">
        <f t="shared" si="108"/>
        <v>56.897164082687311</v>
      </c>
      <c r="N823" s="7">
        <f t="shared" si="109"/>
        <v>61.473630490956083</v>
      </c>
      <c r="O823" s="7">
        <f t="shared" si="110"/>
        <v>60.388552971576232</v>
      </c>
      <c r="P823" s="7">
        <f t="shared" si="111"/>
        <v>60.638320413436681</v>
      </c>
      <c r="R823" s="7"/>
      <c r="S823" s="7"/>
      <c r="T823" s="7"/>
      <c r="U823" s="7"/>
      <c r="V823" s="7"/>
    </row>
    <row r="824" spans="1:22" x14ac:dyDescent="0.35">
      <c r="A824" s="5">
        <f t="shared" si="113"/>
        <v>44280</v>
      </c>
      <c r="B824" s="5"/>
      <c r="C824" s="46">
        <f>IF('HAVER - UK Gas'!F1111="",C823,AVERAGE('HAVER - UK Gas'!J1111:U1111))</f>
        <v>47.410000000000004</v>
      </c>
      <c r="D824" s="7">
        <f t="shared" si="112"/>
        <v>56.897164082687311</v>
      </c>
      <c r="E824" s="5"/>
      <c r="F824" s="7">
        <f>AVERAGE('HAVER - UK Gas'!J1111:O1111)</f>
        <v>53.99666666666667</v>
      </c>
      <c r="G824" s="7">
        <f>AVERAGE('HAVER - UK Gas'!J1111:U1111)</f>
        <v>47.410000000000004</v>
      </c>
      <c r="H824" s="7">
        <f>AVERAGE('HAVER - UK Gas'!D1111:I1111)</f>
        <v>45.138333333333328</v>
      </c>
      <c r="I824" s="7">
        <f>AVERAGE('HAVER - UK Gas'!D1111:F1111)</f>
        <v>45.716666666666669</v>
      </c>
      <c r="J824" s="7">
        <f>AVERAGE('HAVER - UK Gas'!D1111:O1111)</f>
        <v>49.567499999999995</v>
      </c>
      <c r="L824" s="7">
        <f t="shared" si="108"/>
        <v>67.489082687338509</v>
      </c>
      <c r="M824" s="7">
        <f t="shared" si="108"/>
        <v>56.897164082687311</v>
      </c>
      <c r="N824" s="7">
        <f t="shared" si="109"/>
        <v>61.473630490956083</v>
      </c>
      <c r="O824" s="7">
        <f t="shared" si="110"/>
        <v>60.388552971576232</v>
      </c>
      <c r="P824" s="7">
        <f t="shared" si="111"/>
        <v>60.638320413436681</v>
      </c>
      <c r="R824" s="7"/>
      <c r="S824" s="7"/>
      <c r="T824" s="7"/>
      <c r="U824" s="7"/>
      <c r="V824" s="7"/>
    </row>
    <row r="825" spans="1:22" x14ac:dyDescent="0.35">
      <c r="A825" s="5">
        <f t="shared" si="113"/>
        <v>44281</v>
      </c>
      <c r="B825" s="5"/>
      <c r="C825" s="46">
        <f>IF('HAVER - UK Gas'!F1112="",C824,AVERAGE('HAVER - UK Gas'!J1112:U1112))</f>
        <v>47.663333333333334</v>
      </c>
      <c r="D825" s="7">
        <f t="shared" si="112"/>
        <v>56.897164082687311</v>
      </c>
      <c r="E825" s="5"/>
      <c r="F825" s="7">
        <f>AVERAGE('HAVER - UK Gas'!J1112:O1112)</f>
        <v>54.335000000000001</v>
      </c>
      <c r="G825" s="7">
        <f>AVERAGE('HAVER - UK Gas'!J1112:U1112)</f>
        <v>47.663333333333334</v>
      </c>
      <c r="H825" s="7">
        <f>AVERAGE('HAVER - UK Gas'!D1112:I1112)</f>
        <v>46.07</v>
      </c>
      <c r="I825" s="7">
        <f>AVERAGE('HAVER - UK Gas'!D1112:F1112)</f>
        <v>46.77</v>
      </c>
      <c r="J825" s="7">
        <f>AVERAGE('HAVER - UK Gas'!D1112:O1112)</f>
        <v>50.202500000000008</v>
      </c>
      <c r="L825" s="7">
        <f t="shared" si="108"/>
        <v>67.489082687338509</v>
      </c>
      <c r="M825" s="7">
        <f t="shared" si="108"/>
        <v>56.897164082687311</v>
      </c>
      <c r="N825" s="7">
        <f t="shared" si="109"/>
        <v>61.473630490956083</v>
      </c>
      <c r="O825" s="7">
        <f t="shared" si="110"/>
        <v>60.388552971576232</v>
      </c>
      <c r="P825" s="7">
        <f t="shared" si="111"/>
        <v>60.638320413436681</v>
      </c>
      <c r="R825" s="7"/>
      <c r="S825" s="7"/>
      <c r="T825" s="7"/>
      <c r="U825" s="7"/>
      <c r="V825" s="7"/>
    </row>
    <row r="826" spans="1:22" x14ac:dyDescent="0.35">
      <c r="A826" s="5">
        <f t="shared" si="113"/>
        <v>44284</v>
      </c>
      <c r="B826" s="5"/>
      <c r="C826" s="46">
        <f>IF('HAVER - UK Gas'!F1113="",C825,AVERAGE('HAVER - UK Gas'!J1113:U1113))</f>
        <v>47.263333333333328</v>
      </c>
      <c r="D826" s="7">
        <f t="shared" si="112"/>
        <v>56.897164082687311</v>
      </c>
      <c r="E826" s="5"/>
      <c r="F826" s="7">
        <f>AVERAGE('HAVER - UK Gas'!J1113:O1113)</f>
        <v>54.036666666666669</v>
      </c>
      <c r="G826" s="7">
        <f>AVERAGE('HAVER - UK Gas'!J1113:U1113)</f>
        <v>47.263333333333328</v>
      </c>
      <c r="H826" s="7">
        <f>AVERAGE('HAVER - UK Gas'!D1113:I1113)</f>
        <v>45.033333333333331</v>
      </c>
      <c r="I826" s="7">
        <f>AVERAGE('HAVER - UK Gas'!D1113:F1113)</f>
        <v>45.633333333333333</v>
      </c>
      <c r="J826" s="7">
        <f>AVERAGE('HAVER - UK Gas'!D1113:O1113)</f>
        <v>49.535000000000004</v>
      </c>
      <c r="L826" s="7">
        <f t="shared" si="108"/>
        <v>67.489082687338509</v>
      </c>
      <c r="M826" s="7">
        <f t="shared" si="108"/>
        <v>56.897164082687311</v>
      </c>
      <c r="N826" s="7">
        <f t="shared" si="109"/>
        <v>61.473630490956083</v>
      </c>
      <c r="O826" s="7">
        <f t="shared" si="110"/>
        <v>60.388552971576232</v>
      </c>
      <c r="P826" s="7">
        <f t="shared" si="111"/>
        <v>60.638320413436681</v>
      </c>
      <c r="R826" s="7"/>
      <c r="S826" s="7"/>
      <c r="T826" s="7"/>
      <c r="U826" s="7"/>
      <c r="V826" s="7"/>
    </row>
    <row r="827" spans="1:22" x14ac:dyDescent="0.35">
      <c r="A827" s="5">
        <f t="shared" si="113"/>
        <v>44285</v>
      </c>
      <c r="B827" s="5"/>
      <c r="C827" s="46">
        <f>IF('HAVER - UK Gas'!F1114="",C826,AVERAGE('HAVER - UK Gas'!J1114:U1114))</f>
        <v>47.925833333333337</v>
      </c>
      <c r="D827" s="7">
        <f t="shared" si="112"/>
        <v>56.897164082687311</v>
      </c>
      <c r="E827" s="5"/>
      <c r="F827" s="7">
        <f>AVERAGE('HAVER - UK Gas'!J1114:O1114)</f>
        <v>54.830000000000005</v>
      </c>
      <c r="G827" s="7">
        <f>AVERAGE('HAVER - UK Gas'!J1114:U1114)</f>
        <v>47.925833333333337</v>
      </c>
      <c r="H827" s="7">
        <f>AVERAGE('HAVER - UK Gas'!D1114:I1114)</f>
        <v>46.131666666666668</v>
      </c>
      <c r="I827" s="7">
        <f>AVERAGE('HAVER - UK Gas'!D1114:F1114)</f>
        <v>46.74</v>
      </c>
      <c r="J827" s="7">
        <f>AVERAGE('HAVER - UK Gas'!D1114:O1114)</f>
        <v>50.480833333333329</v>
      </c>
      <c r="L827" s="7">
        <f t="shared" si="108"/>
        <v>67.489082687338509</v>
      </c>
      <c r="M827" s="7">
        <f t="shared" si="108"/>
        <v>56.897164082687311</v>
      </c>
      <c r="N827" s="7">
        <f t="shared" si="109"/>
        <v>61.473630490956083</v>
      </c>
      <c r="O827" s="7">
        <f t="shared" si="110"/>
        <v>60.388552971576232</v>
      </c>
      <c r="P827" s="7">
        <f t="shared" si="111"/>
        <v>60.638320413436681</v>
      </c>
      <c r="R827" s="7"/>
      <c r="S827" s="7"/>
      <c r="T827" s="7"/>
      <c r="U827" s="7"/>
      <c r="V827" s="7"/>
    </row>
    <row r="828" spans="1:22" x14ac:dyDescent="0.35">
      <c r="A828" s="5">
        <f t="shared" si="113"/>
        <v>44286</v>
      </c>
      <c r="B828" s="5"/>
      <c r="C828" s="46">
        <f>IF('HAVER - UK Gas'!F1115="",C827,AVERAGE('HAVER - UK Gas'!J1115:U1115))</f>
        <v>47.817500000000003</v>
      </c>
      <c r="D828" s="7">
        <f t="shared" si="112"/>
        <v>56.897164082687311</v>
      </c>
      <c r="E828" s="5"/>
      <c r="F828" s="7">
        <f>AVERAGE('HAVER - UK Gas'!J1115:O1115)</f>
        <v>54.62833333333333</v>
      </c>
      <c r="G828" s="7">
        <f>AVERAGE('HAVER - UK Gas'!J1115:U1115)</f>
        <v>47.817500000000003</v>
      </c>
      <c r="H828" s="7">
        <f>AVERAGE('HAVER - UK Gas'!D1115:I1115)</f>
        <v>46.811666666666667</v>
      </c>
      <c r="I828" s="7">
        <f>AVERAGE('HAVER - UK Gas'!D1115:F1115)</f>
        <v>46.476666666666667</v>
      </c>
      <c r="J828" s="7">
        <f>AVERAGE('HAVER - UK Gas'!D1115:O1115)</f>
        <v>50.720000000000006</v>
      </c>
      <c r="L828" s="7">
        <f t="shared" si="108"/>
        <v>67.489082687338509</v>
      </c>
      <c r="M828" s="7">
        <f t="shared" si="108"/>
        <v>56.897164082687311</v>
      </c>
      <c r="N828" s="7">
        <f t="shared" si="109"/>
        <v>61.473630490956083</v>
      </c>
      <c r="O828" s="7">
        <f t="shared" si="110"/>
        <v>60.388552971576232</v>
      </c>
      <c r="P828" s="7">
        <f t="shared" si="111"/>
        <v>60.638320413436681</v>
      </c>
      <c r="R828" s="7"/>
      <c r="S828" s="7"/>
      <c r="T828" s="7"/>
      <c r="U828" s="7"/>
      <c r="V828" s="7"/>
    </row>
    <row r="829" spans="1:22" x14ac:dyDescent="0.35">
      <c r="A829" s="5">
        <f t="shared" si="113"/>
        <v>44287</v>
      </c>
      <c r="B829" s="5"/>
      <c r="C829" s="46">
        <f>IF('HAVER - UK Gas'!F1116="",C828,AVERAGE('HAVER - UK Gas'!I1116:T1116))</f>
        <v>48.365833333333335</v>
      </c>
      <c r="D829" s="7">
        <f t="shared" si="112"/>
        <v>56.897164082687311</v>
      </c>
      <c r="E829" s="5"/>
      <c r="F829" s="7">
        <f>AVERAGE('HAVER - UK Gas'!I1116:N1116)</f>
        <v>55.361666666666672</v>
      </c>
      <c r="G829" s="7">
        <f>AVERAGE('HAVER - UK Gas'!I1116:T1116)</f>
        <v>48.365833333333335</v>
      </c>
      <c r="H829" s="7">
        <f>AVERAGE('HAVER - UK Gas'!D1116:I1116)</f>
        <v>47.171666666666674</v>
      </c>
      <c r="I829" s="7">
        <f>AVERAGE('HAVER - UK Gas'!D1116:F1116)</f>
        <v>46.766666666666673</v>
      </c>
      <c r="J829" s="7">
        <f>AVERAGE('HAVER - UK Gas'!D1116:O1116)</f>
        <v>51.030833333333334</v>
      </c>
      <c r="L829" s="7">
        <f t="shared" si="108"/>
        <v>67.489082687338509</v>
      </c>
      <c r="M829" s="7">
        <f t="shared" si="108"/>
        <v>56.897164082687311</v>
      </c>
      <c r="N829" s="7">
        <f t="shared" si="109"/>
        <v>61.473630490956083</v>
      </c>
      <c r="O829" s="7">
        <f t="shared" si="110"/>
        <v>60.388552971576232</v>
      </c>
      <c r="P829" s="7">
        <f t="shared" si="111"/>
        <v>60.638320413436681</v>
      </c>
      <c r="R829" s="7"/>
      <c r="S829" s="7"/>
      <c r="T829" s="7"/>
      <c r="U829" s="7"/>
      <c r="V829" s="7"/>
    </row>
    <row r="830" spans="1:22" x14ac:dyDescent="0.35">
      <c r="A830" s="5">
        <f t="shared" si="113"/>
        <v>44288</v>
      </c>
      <c r="B830" s="5"/>
      <c r="C830" s="46" t="e">
        <f>IF('HAVER - UK Gas'!F1117="",C829,AVERAGE('HAVER - UK Gas'!I1117:T1117))</f>
        <v>#N/A</v>
      </c>
      <c r="D830" s="7">
        <f t="shared" si="112"/>
        <v>56.897164082687311</v>
      </c>
      <c r="E830" s="5"/>
      <c r="F830" s="7" t="e">
        <f>AVERAGE('HAVER - UK Gas'!I1117:N1117)</f>
        <v>#N/A</v>
      </c>
      <c r="G830" s="7" t="e">
        <f>AVERAGE('HAVER - UK Gas'!I1117:T1117)</f>
        <v>#N/A</v>
      </c>
      <c r="H830" s="7" t="e">
        <f>AVERAGE('HAVER - UK Gas'!D1117:I1117)</f>
        <v>#N/A</v>
      </c>
      <c r="I830" s="7" t="e">
        <f>AVERAGE('HAVER - UK Gas'!D1117:F1117)</f>
        <v>#N/A</v>
      </c>
      <c r="J830" s="7" t="e">
        <f>AVERAGE('HAVER - UK Gas'!D1117:O1117)</f>
        <v>#N/A</v>
      </c>
      <c r="L830" s="7">
        <f t="shared" si="108"/>
        <v>67.489082687338509</v>
      </c>
      <c r="M830" s="7">
        <f t="shared" si="108"/>
        <v>56.897164082687311</v>
      </c>
      <c r="N830" s="7">
        <f t="shared" si="109"/>
        <v>61.473630490956083</v>
      </c>
      <c r="O830" s="7">
        <f t="shared" si="110"/>
        <v>60.388552971576232</v>
      </c>
      <c r="P830" s="7">
        <f t="shared" si="111"/>
        <v>60.638320413436681</v>
      </c>
      <c r="R830" s="7"/>
      <c r="S830" s="7"/>
      <c r="T830" s="7"/>
      <c r="U830" s="7"/>
      <c r="V830" s="7"/>
    </row>
    <row r="831" spans="1:22" x14ac:dyDescent="0.35">
      <c r="A831" s="5">
        <f t="shared" si="113"/>
        <v>44291</v>
      </c>
      <c r="B831" s="5"/>
      <c r="C831" s="46">
        <f>IF('HAVER - UK Gas'!F1118="",C830,AVERAGE('HAVER - UK Gas'!I1118:T1118))</f>
        <v>48.365833333333335</v>
      </c>
      <c r="D831" s="7">
        <f t="shared" si="112"/>
        <v>56.897164082687311</v>
      </c>
      <c r="E831" s="5"/>
      <c r="F831" s="7">
        <f>AVERAGE('HAVER - UK Gas'!I1118:N1118)</f>
        <v>55.361666666666672</v>
      </c>
      <c r="G831" s="7">
        <f>AVERAGE('HAVER - UK Gas'!I1118:T1118)</f>
        <v>48.365833333333335</v>
      </c>
      <c r="H831" s="7">
        <f>AVERAGE('HAVER - UK Gas'!D1118:I1118)</f>
        <v>47.171666666666674</v>
      </c>
      <c r="I831" s="7">
        <f>AVERAGE('HAVER - UK Gas'!D1118:F1118)</f>
        <v>46.766666666666673</v>
      </c>
      <c r="J831" s="7">
        <f>AVERAGE('HAVER - UK Gas'!D1118:O1118)</f>
        <v>51.030833333333334</v>
      </c>
      <c r="L831" s="7">
        <f t="shared" si="108"/>
        <v>67.489082687338509</v>
      </c>
      <c r="M831" s="7">
        <f t="shared" si="108"/>
        <v>56.897164082687311</v>
      </c>
      <c r="N831" s="7">
        <f t="shared" si="109"/>
        <v>61.473630490956083</v>
      </c>
      <c r="O831" s="7">
        <f t="shared" si="110"/>
        <v>60.388552971576232</v>
      </c>
      <c r="P831" s="7">
        <f t="shared" si="111"/>
        <v>60.638320413436681</v>
      </c>
      <c r="R831" s="7"/>
      <c r="S831" s="7"/>
      <c r="T831" s="7"/>
      <c r="U831" s="7"/>
      <c r="V831" s="7"/>
    </row>
    <row r="832" spans="1:22" x14ac:dyDescent="0.35">
      <c r="A832" s="5">
        <f t="shared" si="113"/>
        <v>44292</v>
      </c>
      <c r="B832" s="5"/>
      <c r="C832" s="46">
        <f>IF('HAVER - UK Gas'!F1119="",C831,AVERAGE('HAVER - UK Gas'!I1119:T1119))</f>
        <v>49.388333333333321</v>
      </c>
      <c r="D832" s="7">
        <f t="shared" si="112"/>
        <v>56.897164082687311</v>
      </c>
      <c r="E832" s="5"/>
      <c r="F832" s="7">
        <f>AVERAGE('HAVER - UK Gas'!I1119:N1119)</f>
        <v>56.861666666666657</v>
      </c>
      <c r="G832" s="7">
        <f>AVERAGE('HAVER - UK Gas'!I1119:T1119)</f>
        <v>49.388333333333321</v>
      </c>
      <c r="H832" s="7">
        <f>AVERAGE('HAVER - UK Gas'!D1119:I1119)</f>
        <v>48.761666666666663</v>
      </c>
      <c r="I832" s="7">
        <f>AVERAGE('HAVER - UK Gas'!D1119:F1119)</f>
        <v>48.436666666666667</v>
      </c>
      <c r="J832" s="7">
        <f>AVERAGE('HAVER - UK Gas'!D1119:O1119)</f>
        <v>52.465833333333329</v>
      </c>
      <c r="L832" s="7">
        <f t="shared" si="108"/>
        <v>67.489082687338509</v>
      </c>
      <c r="M832" s="7">
        <f t="shared" si="108"/>
        <v>56.897164082687311</v>
      </c>
      <c r="N832" s="7">
        <f t="shared" si="109"/>
        <v>61.473630490956083</v>
      </c>
      <c r="O832" s="7">
        <f t="shared" si="110"/>
        <v>60.388552971576232</v>
      </c>
      <c r="P832" s="7">
        <f t="shared" si="111"/>
        <v>60.638320413436681</v>
      </c>
      <c r="R832" s="7"/>
      <c r="S832" s="7"/>
      <c r="T832" s="7"/>
      <c r="U832" s="7"/>
      <c r="V832" s="7"/>
    </row>
    <row r="833" spans="1:22" x14ac:dyDescent="0.35">
      <c r="A833" s="5">
        <f t="shared" si="113"/>
        <v>44293</v>
      </c>
      <c r="B833" s="5"/>
      <c r="C833" s="46">
        <f>IF('HAVER - UK Gas'!F1120="",C832,AVERAGE('HAVER - UK Gas'!I1120:T1120))</f>
        <v>48.904166666666669</v>
      </c>
      <c r="D833" s="7">
        <f t="shared" si="112"/>
        <v>56.897164082687311</v>
      </c>
      <c r="E833" s="5"/>
      <c r="F833" s="7">
        <f>AVERAGE('HAVER - UK Gas'!I1120:N1120)</f>
        <v>56.221666666666671</v>
      </c>
      <c r="G833" s="7">
        <f>AVERAGE('HAVER - UK Gas'!I1120:T1120)</f>
        <v>48.904166666666669</v>
      </c>
      <c r="H833" s="7">
        <f>AVERAGE('HAVER - UK Gas'!D1120:I1120)</f>
        <v>48.001666666666665</v>
      </c>
      <c r="I833" s="7">
        <f>AVERAGE('HAVER - UK Gas'!D1120:F1120)</f>
        <v>47.51</v>
      </c>
      <c r="J833" s="7">
        <f>AVERAGE('HAVER - UK Gas'!D1120:O1120)</f>
        <v>51.781666666666659</v>
      </c>
      <c r="L833" s="7">
        <f t="shared" si="108"/>
        <v>67.489082687338509</v>
      </c>
      <c r="M833" s="7">
        <f t="shared" si="108"/>
        <v>56.897164082687311</v>
      </c>
      <c r="N833" s="7">
        <f t="shared" si="109"/>
        <v>61.473630490956083</v>
      </c>
      <c r="O833" s="7">
        <f t="shared" si="110"/>
        <v>60.388552971576232</v>
      </c>
      <c r="P833" s="7">
        <f t="shared" si="111"/>
        <v>60.638320413436681</v>
      </c>
      <c r="R833" s="7"/>
      <c r="S833" s="7"/>
      <c r="T833" s="7"/>
      <c r="U833" s="7"/>
      <c r="V833" s="7"/>
    </row>
    <row r="834" spans="1:22" x14ac:dyDescent="0.35">
      <c r="A834" s="5">
        <f t="shared" si="113"/>
        <v>44294</v>
      </c>
      <c r="B834" s="5"/>
      <c r="C834" s="46">
        <f>IF('HAVER - UK Gas'!F1121="",C833,AVERAGE('HAVER - UK Gas'!I1121:T1121))</f>
        <v>48.42166666666666</v>
      </c>
      <c r="D834" s="7">
        <f t="shared" si="112"/>
        <v>56.897164082687311</v>
      </c>
      <c r="E834" s="5"/>
      <c r="F834" s="7">
        <f>AVERAGE('HAVER - UK Gas'!I1121:N1121)</f>
        <v>55.6</v>
      </c>
      <c r="G834" s="7">
        <f>AVERAGE('HAVER - UK Gas'!I1121:T1121)</f>
        <v>48.42166666666666</v>
      </c>
      <c r="H834" s="7">
        <f>AVERAGE('HAVER - UK Gas'!D1121:I1121)</f>
        <v>47.351666666666659</v>
      </c>
      <c r="I834" s="7">
        <f>AVERAGE('HAVER - UK Gas'!D1121:F1121)</f>
        <v>46.906666666666666</v>
      </c>
      <c r="J834" s="7">
        <f>AVERAGE('HAVER - UK Gas'!D1121:O1121)</f>
        <v>51.174166666666657</v>
      </c>
      <c r="L834" s="7">
        <f t="shared" si="108"/>
        <v>67.489082687338509</v>
      </c>
      <c r="M834" s="7">
        <f t="shared" si="108"/>
        <v>56.897164082687311</v>
      </c>
      <c r="N834" s="7">
        <f t="shared" si="109"/>
        <v>61.473630490956083</v>
      </c>
      <c r="O834" s="7">
        <f t="shared" si="110"/>
        <v>60.388552971576232</v>
      </c>
      <c r="P834" s="7">
        <f t="shared" si="111"/>
        <v>60.638320413436681</v>
      </c>
      <c r="R834" s="7"/>
      <c r="S834" s="7"/>
      <c r="T834" s="7"/>
      <c r="U834" s="7"/>
      <c r="V834" s="7"/>
    </row>
    <row r="835" spans="1:22" x14ac:dyDescent="0.35">
      <c r="A835" s="5">
        <f t="shared" si="113"/>
        <v>44295</v>
      </c>
      <c r="B835" s="5"/>
      <c r="C835" s="46">
        <f>IF('HAVER - UK Gas'!F1122="",C834,AVERAGE('HAVER - UK Gas'!I1122:T1122))</f>
        <v>48.247499999999995</v>
      </c>
      <c r="D835" s="7">
        <f t="shared" si="112"/>
        <v>56.897164082687311</v>
      </c>
      <c r="E835" s="5"/>
      <c r="F835" s="7">
        <f>AVERAGE('HAVER - UK Gas'!I1122:N1122)</f>
        <v>55.391666666666659</v>
      </c>
      <c r="G835" s="7">
        <f>AVERAGE('HAVER - UK Gas'!I1122:T1122)</f>
        <v>48.247499999999995</v>
      </c>
      <c r="H835" s="7">
        <f>AVERAGE('HAVER - UK Gas'!D1122:I1122)</f>
        <v>47.083333333333343</v>
      </c>
      <c r="I835" s="7">
        <f>AVERAGE('HAVER - UK Gas'!D1122:F1122)</f>
        <v>46.576666666666675</v>
      </c>
      <c r="J835" s="7">
        <f>AVERAGE('HAVER - UK Gas'!D1122:O1122)</f>
        <v>50.935833333333342</v>
      </c>
      <c r="L835" s="7">
        <f t="shared" si="108"/>
        <v>67.489082687338509</v>
      </c>
      <c r="M835" s="7">
        <f t="shared" si="108"/>
        <v>56.897164082687311</v>
      </c>
      <c r="N835" s="7">
        <f t="shared" si="109"/>
        <v>61.473630490956083</v>
      </c>
      <c r="O835" s="7">
        <f t="shared" si="110"/>
        <v>60.388552971576232</v>
      </c>
      <c r="P835" s="7">
        <f t="shared" si="111"/>
        <v>60.638320413436681</v>
      </c>
      <c r="R835" s="7"/>
      <c r="S835" s="7"/>
      <c r="T835" s="7"/>
      <c r="U835" s="7"/>
      <c r="V835" s="7"/>
    </row>
    <row r="836" spans="1:22" x14ac:dyDescent="0.35">
      <c r="A836" s="5">
        <f t="shared" si="113"/>
        <v>44298</v>
      </c>
      <c r="B836" s="5"/>
      <c r="C836" s="46">
        <f>IF('HAVER - UK Gas'!F1123="",C835,AVERAGE('HAVER - UK Gas'!I1123:T1123))</f>
        <v>49.450833333333328</v>
      </c>
      <c r="D836" s="7">
        <f t="shared" si="112"/>
        <v>56.897164082687311</v>
      </c>
      <c r="E836" s="5"/>
      <c r="F836" s="7">
        <f>AVERAGE('HAVER - UK Gas'!I1123:N1123)</f>
        <v>57.15</v>
      </c>
      <c r="G836" s="7">
        <f>AVERAGE('HAVER - UK Gas'!I1123:T1123)</f>
        <v>49.450833333333328</v>
      </c>
      <c r="H836" s="7">
        <f>AVERAGE('HAVER - UK Gas'!D1123:I1123)</f>
        <v>49.066666666666663</v>
      </c>
      <c r="I836" s="7">
        <f>AVERAGE('HAVER - UK Gas'!D1123:F1123)</f>
        <v>48.756666666666668</v>
      </c>
      <c r="J836" s="7">
        <f>AVERAGE('HAVER - UK Gas'!D1123:O1123)</f>
        <v>52.793333333333329</v>
      </c>
      <c r="L836" s="7">
        <f t="shared" si="108"/>
        <v>67.489082687338509</v>
      </c>
      <c r="M836" s="7">
        <f t="shared" si="108"/>
        <v>56.897164082687311</v>
      </c>
      <c r="N836" s="7">
        <f t="shared" si="109"/>
        <v>61.473630490956083</v>
      </c>
      <c r="O836" s="7">
        <f t="shared" si="110"/>
        <v>60.388552971576232</v>
      </c>
      <c r="P836" s="7">
        <f t="shared" si="111"/>
        <v>60.638320413436681</v>
      </c>
      <c r="R836" s="7"/>
      <c r="S836" s="7"/>
      <c r="T836" s="7"/>
      <c r="U836" s="7"/>
      <c r="V836" s="7"/>
    </row>
    <row r="837" spans="1:22" x14ac:dyDescent="0.35">
      <c r="A837" s="5">
        <f t="shared" si="113"/>
        <v>44299</v>
      </c>
      <c r="B837" s="5"/>
      <c r="C837" s="46">
        <f>IF('HAVER - UK Gas'!F1124="",C836,AVERAGE('HAVER - UK Gas'!I1124:T1124))</f>
        <v>49.125833333333333</v>
      </c>
      <c r="D837" s="7">
        <f t="shared" si="112"/>
        <v>56.897164082687311</v>
      </c>
      <c r="E837" s="5"/>
      <c r="F837" s="7">
        <f>AVERAGE('HAVER - UK Gas'!I1124:N1124)</f>
        <v>56.586666666666666</v>
      </c>
      <c r="G837" s="7">
        <f>AVERAGE('HAVER - UK Gas'!I1124:T1124)</f>
        <v>49.125833333333333</v>
      </c>
      <c r="H837" s="7">
        <f>AVERAGE('HAVER - UK Gas'!D1124:I1124)</f>
        <v>48.623333333333328</v>
      </c>
      <c r="I837" s="7">
        <f>AVERAGE('HAVER - UK Gas'!D1124:F1124)</f>
        <v>48.343333333333334</v>
      </c>
      <c r="J837" s="7">
        <f>AVERAGE('HAVER - UK Gas'!D1124:O1124)</f>
        <v>52.335833333333333</v>
      </c>
      <c r="L837" s="7">
        <f t="shared" si="108"/>
        <v>67.489082687338509</v>
      </c>
      <c r="M837" s="7">
        <f t="shared" si="108"/>
        <v>56.897164082687311</v>
      </c>
      <c r="N837" s="7">
        <f t="shared" si="109"/>
        <v>61.473630490956083</v>
      </c>
      <c r="O837" s="7">
        <f t="shared" si="110"/>
        <v>60.388552971576232</v>
      </c>
      <c r="P837" s="7">
        <f t="shared" si="111"/>
        <v>60.638320413436681</v>
      </c>
      <c r="R837" s="7"/>
      <c r="S837" s="7"/>
      <c r="T837" s="7"/>
      <c r="U837" s="7"/>
      <c r="V837" s="7"/>
    </row>
    <row r="838" spans="1:22" x14ac:dyDescent="0.35">
      <c r="A838" s="5">
        <f t="shared" si="113"/>
        <v>44300</v>
      </c>
      <c r="B838" s="5"/>
      <c r="C838" s="46">
        <f>IF('HAVER - UK Gas'!F1125="",C837,AVERAGE('HAVER - UK Gas'!I1125:T1125))</f>
        <v>49.289166666666667</v>
      </c>
      <c r="D838" s="7">
        <f t="shared" si="112"/>
        <v>56.897164082687311</v>
      </c>
      <c r="E838" s="5"/>
      <c r="F838" s="7">
        <f>AVERAGE('HAVER - UK Gas'!I1125:N1125)</f>
        <v>56.849999999999994</v>
      </c>
      <c r="G838" s="7">
        <f>AVERAGE('HAVER - UK Gas'!I1125:T1125)</f>
        <v>49.289166666666667</v>
      </c>
      <c r="H838" s="7">
        <f>AVERAGE('HAVER - UK Gas'!D1125:I1125)</f>
        <v>48.94</v>
      </c>
      <c r="I838" s="7">
        <f>AVERAGE('HAVER - UK Gas'!D1125:F1125)</f>
        <v>48.726666666666667</v>
      </c>
      <c r="J838" s="7">
        <f>AVERAGE('HAVER - UK Gas'!D1125:O1125)</f>
        <v>52.625</v>
      </c>
      <c r="L838" s="7">
        <f t="shared" si="108"/>
        <v>67.489082687338509</v>
      </c>
      <c r="M838" s="7">
        <f t="shared" si="108"/>
        <v>56.897164082687311</v>
      </c>
      <c r="N838" s="7">
        <f t="shared" si="109"/>
        <v>61.473630490956083</v>
      </c>
      <c r="O838" s="7">
        <f t="shared" si="110"/>
        <v>60.388552971576232</v>
      </c>
      <c r="P838" s="7">
        <f t="shared" si="111"/>
        <v>60.638320413436681</v>
      </c>
      <c r="R838" s="7"/>
      <c r="S838" s="7"/>
      <c r="T838" s="7"/>
      <c r="U838" s="7"/>
      <c r="V838" s="7"/>
    </row>
    <row r="839" spans="1:22" x14ac:dyDescent="0.35">
      <c r="A839" s="5">
        <f t="shared" si="113"/>
        <v>44301</v>
      </c>
      <c r="B839" s="5"/>
      <c r="C839" s="46">
        <f>IF('HAVER - UK Gas'!F1126="",C838,AVERAGE('HAVER - UK Gas'!I1126:T1126))</f>
        <v>50.537500000000001</v>
      </c>
      <c r="D839" s="7">
        <f t="shared" si="112"/>
        <v>56.897164082687311</v>
      </c>
      <c r="E839" s="5"/>
      <c r="F839" s="7">
        <f>AVERAGE('HAVER - UK Gas'!I1126:N1126)</f>
        <v>58.445</v>
      </c>
      <c r="G839" s="7">
        <f>AVERAGE('HAVER - UK Gas'!I1126:T1126)</f>
        <v>50.537500000000001</v>
      </c>
      <c r="H839" s="7">
        <f>AVERAGE('HAVER - UK Gas'!D1126:I1126)</f>
        <v>50.551666666666669</v>
      </c>
      <c r="I839" s="7">
        <f>AVERAGE('HAVER - UK Gas'!D1126:F1126)</f>
        <v>50.29</v>
      </c>
      <c r="J839" s="7">
        <f>AVERAGE('HAVER - UK Gas'!D1126:O1126)</f>
        <v>54.175833333333337</v>
      </c>
      <c r="L839" s="7">
        <f t="shared" si="108"/>
        <v>67.489082687338509</v>
      </c>
      <c r="M839" s="7">
        <f t="shared" si="108"/>
        <v>56.897164082687311</v>
      </c>
      <c r="N839" s="7">
        <f t="shared" si="109"/>
        <v>61.473630490956083</v>
      </c>
      <c r="O839" s="7">
        <f t="shared" si="110"/>
        <v>60.388552971576232</v>
      </c>
      <c r="P839" s="7">
        <f t="shared" si="111"/>
        <v>60.638320413436681</v>
      </c>
      <c r="R839" s="7"/>
      <c r="S839" s="7"/>
      <c r="T839" s="7"/>
      <c r="U839" s="7"/>
      <c r="V839" s="7"/>
    </row>
    <row r="840" spans="1:22" x14ac:dyDescent="0.35">
      <c r="A840" s="5">
        <f t="shared" si="113"/>
        <v>44302</v>
      </c>
      <c r="B840" s="5"/>
      <c r="C840" s="46">
        <f>IF('HAVER - UK Gas'!F1127="",C839,AVERAGE('HAVER - UK Gas'!I1127:T1127))</f>
        <v>50.988333333333323</v>
      </c>
      <c r="D840" s="7">
        <f t="shared" si="112"/>
        <v>56.897164082687311</v>
      </c>
      <c r="E840" s="5"/>
      <c r="F840" s="7">
        <f>AVERAGE('HAVER - UK Gas'!I1127:N1127)</f>
        <v>59.011666666666656</v>
      </c>
      <c r="G840" s="7">
        <f>AVERAGE('HAVER - UK Gas'!I1127:T1127)</f>
        <v>50.988333333333323</v>
      </c>
      <c r="H840" s="7">
        <f>AVERAGE('HAVER - UK Gas'!D1127:I1127)</f>
        <v>51.234999999999992</v>
      </c>
      <c r="I840" s="7">
        <f>AVERAGE('HAVER - UK Gas'!D1127:F1127)</f>
        <v>51.00333333333333</v>
      </c>
      <c r="J840" s="7">
        <f>AVERAGE('HAVER - UK Gas'!D1127:O1127)</f>
        <v>54.779166666666661</v>
      </c>
      <c r="L840" s="7">
        <f t="shared" si="108"/>
        <v>67.489082687338509</v>
      </c>
      <c r="M840" s="7">
        <f t="shared" si="108"/>
        <v>56.897164082687311</v>
      </c>
      <c r="N840" s="7">
        <f t="shared" si="109"/>
        <v>61.473630490956083</v>
      </c>
      <c r="O840" s="7">
        <f t="shared" si="110"/>
        <v>60.388552971576232</v>
      </c>
      <c r="P840" s="7">
        <f t="shared" si="111"/>
        <v>60.638320413436681</v>
      </c>
      <c r="R840" s="7"/>
      <c r="S840" s="7"/>
      <c r="T840" s="7"/>
      <c r="U840" s="7"/>
      <c r="V840" s="7"/>
    </row>
    <row r="841" spans="1:22" x14ac:dyDescent="0.35">
      <c r="A841" s="5">
        <f t="shared" si="113"/>
        <v>44305</v>
      </c>
      <c r="B841" s="5"/>
      <c r="C841" s="46">
        <f>IF('HAVER - UK Gas'!F1128="",C840,AVERAGE('HAVER - UK Gas'!I1128:T1128))</f>
        <v>51.275833333333331</v>
      </c>
      <c r="D841" s="7">
        <f t="shared" si="112"/>
        <v>56.897164082687311</v>
      </c>
      <c r="E841" s="5"/>
      <c r="F841" s="7">
        <f>AVERAGE('HAVER - UK Gas'!I1128:N1128)</f>
        <v>59.473333333333329</v>
      </c>
      <c r="G841" s="7">
        <f>AVERAGE('HAVER - UK Gas'!I1128:T1128)</f>
        <v>51.275833333333331</v>
      </c>
      <c r="H841" s="7">
        <f>AVERAGE('HAVER - UK Gas'!D1128:I1128)</f>
        <v>52.25</v>
      </c>
      <c r="I841" s="7">
        <f>AVERAGE('HAVER - UK Gas'!D1128:F1128)</f>
        <v>52.156666666666666</v>
      </c>
      <c r="J841" s="7">
        <f>AVERAGE('HAVER - UK Gas'!D1128:O1128)</f>
        <v>55.464166666666664</v>
      </c>
      <c r="L841" s="7">
        <f t="shared" si="108"/>
        <v>67.489082687338509</v>
      </c>
      <c r="M841" s="7">
        <f t="shared" si="108"/>
        <v>56.897164082687311</v>
      </c>
      <c r="N841" s="7">
        <f t="shared" si="109"/>
        <v>61.473630490956083</v>
      </c>
      <c r="O841" s="7">
        <f t="shared" si="110"/>
        <v>60.388552971576232</v>
      </c>
      <c r="P841" s="7">
        <f t="shared" si="111"/>
        <v>60.638320413436681</v>
      </c>
      <c r="R841" s="7"/>
      <c r="S841" s="7"/>
      <c r="T841" s="7"/>
      <c r="U841" s="7"/>
      <c r="V841" s="7"/>
    </row>
    <row r="842" spans="1:22" x14ac:dyDescent="0.35">
      <c r="A842" s="5">
        <f t="shared" si="113"/>
        <v>44306</v>
      </c>
      <c r="B842" s="5"/>
      <c r="C842" s="46">
        <f>IF('HAVER - UK Gas'!F1129="",C841,AVERAGE('HAVER - UK Gas'!I1129:T1129))</f>
        <v>51.574166666666656</v>
      </c>
      <c r="D842" s="7">
        <f t="shared" si="112"/>
        <v>56.897164082687311</v>
      </c>
      <c r="E842" s="5"/>
      <c r="F842" s="7">
        <f>AVERAGE('HAVER - UK Gas'!I1129:N1129)</f>
        <v>59.849999999999994</v>
      </c>
      <c r="G842" s="7">
        <f>AVERAGE('HAVER - UK Gas'!I1129:T1129)</f>
        <v>51.574166666666656</v>
      </c>
      <c r="H842" s="7">
        <f>AVERAGE('HAVER - UK Gas'!D1129:I1129)</f>
        <v>52.653333333333336</v>
      </c>
      <c r="I842" s="7">
        <f>AVERAGE('HAVER - UK Gas'!D1129:F1129)</f>
        <v>52.580000000000005</v>
      </c>
      <c r="J842" s="7">
        <f>AVERAGE('HAVER - UK Gas'!D1129:O1129)</f>
        <v>55.847499999999997</v>
      </c>
      <c r="L842" s="7">
        <f t="shared" si="108"/>
        <v>67.489082687338509</v>
      </c>
      <c r="M842" s="7">
        <f t="shared" si="108"/>
        <v>56.897164082687311</v>
      </c>
      <c r="N842" s="7">
        <f t="shared" si="109"/>
        <v>61.473630490956083</v>
      </c>
      <c r="O842" s="7">
        <f t="shared" si="110"/>
        <v>60.388552971576232</v>
      </c>
      <c r="P842" s="7">
        <f t="shared" si="111"/>
        <v>60.638320413436681</v>
      </c>
      <c r="R842" s="7"/>
      <c r="S842" s="7"/>
      <c r="T842" s="7"/>
      <c r="U842" s="7"/>
      <c r="V842" s="7"/>
    </row>
    <row r="843" spans="1:22" x14ac:dyDescent="0.35">
      <c r="A843" s="5">
        <f t="shared" si="113"/>
        <v>44307</v>
      </c>
      <c r="B843" s="5"/>
      <c r="C843" s="46">
        <f>IF('HAVER - UK Gas'!F1130="",C842,AVERAGE('HAVER - UK Gas'!I1130:T1130))</f>
        <v>51.56583333333333</v>
      </c>
      <c r="D843" s="7">
        <f t="shared" si="112"/>
        <v>56.897164082687311</v>
      </c>
      <c r="E843" s="5"/>
      <c r="F843" s="7">
        <f>AVERAGE('HAVER - UK Gas'!I1130:N1130)</f>
        <v>59.833333333333336</v>
      </c>
      <c r="G843" s="7">
        <f>AVERAGE('HAVER - UK Gas'!I1130:T1130)</f>
        <v>51.56583333333333</v>
      </c>
      <c r="H843" s="7">
        <f>AVERAGE('HAVER - UK Gas'!D1130:I1130)</f>
        <v>52.73</v>
      </c>
      <c r="I843" s="7">
        <f>AVERAGE('HAVER - UK Gas'!D1130:F1130)</f>
        <v>52.686666666666667</v>
      </c>
      <c r="J843" s="7">
        <f>AVERAGE('HAVER - UK Gas'!D1130:O1130)</f>
        <v>55.875833333333333</v>
      </c>
      <c r="L843" s="7">
        <f t="shared" si="108"/>
        <v>67.489082687338509</v>
      </c>
      <c r="M843" s="7">
        <f t="shared" si="108"/>
        <v>56.897164082687311</v>
      </c>
      <c r="N843" s="7">
        <f t="shared" si="109"/>
        <v>61.473630490956083</v>
      </c>
      <c r="O843" s="7">
        <f t="shared" si="110"/>
        <v>60.388552971576232</v>
      </c>
      <c r="P843" s="7">
        <f t="shared" si="111"/>
        <v>60.638320413436681</v>
      </c>
      <c r="R843" s="7"/>
      <c r="S843" s="7"/>
      <c r="T843" s="7"/>
      <c r="U843" s="7"/>
      <c r="V843" s="7"/>
    </row>
    <row r="844" spans="1:22" x14ac:dyDescent="0.35">
      <c r="A844" s="5">
        <f t="shared" si="113"/>
        <v>44308</v>
      </c>
      <c r="B844" s="5"/>
      <c r="C844" s="46">
        <f>IF('HAVER - UK Gas'!F1131="",C843,AVERAGE('HAVER - UK Gas'!I1131:T1131))</f>
        <v>52.43333333333333</v>
      </c>
      <c r="D844" s="7">
        <f t="shared" si="112"/>
        <v>56.897164082687311</v>
      </c>
      <c r="E844" s="5"/>
      <c r="F844" s="7">
        <f>AVERAGE('HAVER - UK Gas'!I1131:N1131)</f>
        <v>60.886666666666677</v>
      </c>
      <c r="G844" s="7">
        <f>AVERAGE('HAVER - UK Gas'!I1131:T1131)</f>
        <v>52.43333333333333</v>
      </c>
      <c r="H844" s="7">
        <f>AVERAGE('HAVER - UK Gas'!D1131:I1131)</f>
        <v>53.764999999999993</v>
      </c>
      <c r="I844" s="7">
        <f>AVERAGE('HAVER - UK Gas'!D1131:F1131)</f>
        <v>53.75</v>
      </c>
      <c r="J844" s="7">
        <f>AVERAGE('HAVER - UK Gas'!D1131:O1131)</f>
        <v>56.883333333333347</v>
      </c>
      <c r="L844" s="7">
        <f t="shared" si="108"/>
        <v>67.489082687338509</v>
      </c>
      <c r="M844" s="7">
        <f t="shared" si="108"/>
        <v>56.897164082687311</v>
      </c>
      <c r="N844" s="7">
        <f t="shared" si="109"/>
        <v>61.473630490956083</v>
      </c>
      <c r="O844" s="7">
        <f t="shared" si="110"/>
        <v>60.388552971576232</v>
      </c>
      <c r="P844" s="7">
        <f t="shared" si="111"/>
        <v>60.638320413436681</v>
      </c>
      <c r="R844" s="7"/>
      <c r="S844" s="7"/>
      <c r="T844" s="7"/>
      <c r="U844" s="7"/>
      <c r="V844" s="7"/>
    </row>
    <row r="845" spans="1:22" x14ac:dyDescent="0.35">
      <c r="A845" s="5">
        <f t="shared" si="113"/>
        <v>44309</v>
      </c>
      <c r="B845" s="5"/>
      <c r="C845" s="46">
        <f>IF('HAVER - UK Gas'!F1132="",C844,AVERAGE('HAVER - UK Gas'!I1132:T1132))</f>
        <v>50.873333333333335</v>
      </c>
      <c r="D845" s="7">
        <f t="shared" si="112"/>
        <v>56.897164082687311</v>
      </c>
      <c r="E845" s="5"/>
      <c r="F845" s="7">
        <f>AVERAGE('HAVER - UK Gas'!I1132:N1132)</f>
        <v>58.654999999999994</v>
      </c>
      <c r="G845" s="7">
        <f>AVERAGE('HAVER - UK Gas'!I1132:T1132)</f>
        <v>50.873333333333335</v>
      </c>
      <c r="H845" s="7">
        <f>AVERAGE('HAVER - UK Gas'!D1132:I1132)</f>
        <v>50.823333333333331</v>
      </c>
      <c r="I845" s="7">
        <f>AVERAGE('HAVER - UK Gas'!D1132:F1132)</f>
        <v>50.666666666666664</v>
      </c>
      <c r="J845" s="7">
        <f>AVERAGE('HAVER - UK Gas'!D1132:O1132)</f>
        <v>54.385833333333323</v>
      </c>
      <c r="L845" s="7">
        <f t="shared" si="108"/>
        <v>67.489082687338509</v>
      </c>
      <c r="M845" s="7">
        <f t="shared" si="108"/>
        <v>56.897164082687311</v>
      </c>
      <c r="N845" s="7">
        <f t="shared" si="109"/>
        <v>61.473630490956083</v>
      </c>
      <c r="O845" s="7">
        <f t="shared" si="110"/>
        <v>60.388552971576232</v>
      </c>
      <c r="P845" s="7">
        <f t="shared" si="111"/>
        <v>60.638320413436681</v>
      </c>
      <c r="R845" s="7"/>
      <c r="S845" s="7"/>
      <c r="T845" s="7"/>
      <c r="U845" s="7"/>
      <c r="V845" s="7"/>
    </row>
    <row r="846" spans="1:22" x14ac:dyDescent="0.35">
      <c r="A846" s="5">
        <f t="shared" si="113"/>
        <v>44312</v>
      </c>
      <c r="B846" s="5"/>
      <c r="C846" s="46">
        <f>IF('HAVER - UK Gas'!F1133="",C845,AVERAGE('HAVER - UK Gas'!I1133:T1133))</f>
        <v>50.466666666666676</v>
      </c>
      <c r="D846" s="7">
        <f t="shared" si="112"/>
        <v>56.897164082687311</v>
      </c>
      <c r="E846" s="5"/>
      <c r="F846" s="7">
        <f>AVERAGE('HAVER - UK Gas'!I1133:N1133)</f>
        <v>58.02</v>
      </c>
      <c r="G846" s="7">
        <f>AVERAGE('HAVER - UK Gas'!I1133:T1133)</f>
        <v>50.466666666666676</v>
      </c>
      <c r="H846" s="7">
        <f>AVERAGE('HAVER - UK Gas'!D1133:I1133)</f>
        <v>51.080000000000005</v>
      </c>
      <c r="I846" s="7">
        <f>AVERAGE('HAVER - UK Gas'!D1133:F1133)</f>
        <v>51.330000000000005</v>
      </c>
      <c r="J846" s="7">
        <f>AVERAGE('HAVER - UK Gas'!D1133:O1133)</f>
        <v>54.211666666666673</v>
      </c>
      <c r="L846" s="7">
        <f t="shared" si="108"/>
        <v>67.489082687338509</v>
      </c>
      <c r="M846" s="7">
        <f t="shared" si="108"/>
        <v>56.897164082687311</v>
      </c>
      <c r="N846" s="7">
        <f t="shared" si="109"/>
        <v>61.473630490956083</v>
      </c>
      <c r="O846" s="7">
        <f t="shared" si="110"/>
        <v>60.388552971576232</v>
      </c>
      <c r="P846" s="7">
        <f t="shared" si="111"/>
        <v>60.638320413436681</v>
      </c>
      <c r="R846" s="7"/>
      <c r="S846" s="7"/>
      <c r="T846" s="7"/>
      <c r="U846" s="7"/>
      <c r="V846" s="7"/>
    </row>
    <row r="847" spans="1:22" x14ac:dyDescent="0.35">
      <c r="A847" s="5">
        <f t="shared" si="113"/>
        <v>44313</v>
      </c>
      <c r="B847" s="5"/>
      <c r="C847" s="46">
        <f>IF('HAVER - UK Gas'!F1134="",C846,AVERAGE('HAVER - UK Gas'!I1134:T1134))</f>
        <v>52.440833333333337</v>
      </c>
      <c r="D847" s="7">
        <f t="shared" si="112"/>
        <v>56.897164082687311</v>
      </c>
      <c r="E847" s="5"/>
      <c r="F847" s="7">
        <f>AVERAGE('HAVER - UK Gas'!I1134:N1134)</f>
        <v>60.914999999999999</v>
      </c>
      <c r="G847" s="7">
        <f>AVERAGE('HAVER - UK Gas'!I1134:T1134)</f>
        <v>52.440833333333337</v>
      </c>
      <c r="H847" s="7">
        <f>AVERAGE('HAVER - UK Gas'!D1134:I1134)</f>
        <v>54.313333333333333</v>
      </c>
      <c r="I847" s="7">
        <f>AVERAGE('HAVER - UK Gas'!D1134:F1134)</f>
        <v>54.603333333333332</v>
      </c>
      <c r="J847" s="7">
        <f>AVERAGE('HAVER - UK Gas'!D1134:O1134)</f>
        <v>57.192499999999995</v>
      </c>
      <c r="L847" s="7">
        <f t="shared" si="108"/>
        <v>67.489082687338509</v>
      </c>
      <c r="M847" s="7">
        <f t="shared" si="108"/>
        <v>56.897164082687311</v>
      </c>
      <c r="N847" s="7">
        <f t="shared" si="109"/>
        <v>61.473630490956083</v>
      </c>
      <c r="O847" s="7">
        <f t="shared" si="110"/>
        <v>60.388552971576232</v>
      </c>
      <c r="P847" s="7">
        <f t="shared" si="111"/>
        <v>60.638320413436681</v>
      </c>
      <c r="R847" s="7"/>
      <c r="S847" s="7"/>
      <c r="T847" s="7"/>
      <c r="U847" s="7"/>
      <c r="V847" s="7"/>
    </row>
    <row r="848" spans="1:22" x14ac:dyDescent="0.35">
      <c r="A848" s="5">
        <f t="shared" si="113"/>
        <v>44314</v>
      </c>
      <c r="B848" s="5"/>
      <c r="C848" s="46">
        <f>IF('HAVER - UK Gas'!F1135="",C847,AVERAGE('HAVER - UK Gas'!I1135:T1135))</f>
        <v>52.980833333333329</v>
      </c>
      <c r="D848" s="7">
        <f t="shared" si="112"/>
        <v>56.897164082687311</v>
      </c>
      <c r="E848" s="5"/>
      <c r="F848" s="7">
        <f>AVERAGE('HAVER - UK Gas'!I1135:N1135)</f>
        <v>61.484999999999992</v>
      </c>
      <c r="G848" s="7">
        <f>AVERAGE('HAVER - UK Gas'!I1135:T1135)</f>
        <v>52.980833333333329</v>
      </c>
      <c r="H848" s="7">
        <f>AVERAGE('HAVER - UK Gas'!D1135:I1135)</f>
        <v>54.68</v>
      </c>
      <c r="I848" s="7">
        <f>AVERAGE('HAVER - UK Gas'!D1135:F1135)</f>
        <v>54.793333333333329</v>
      </c>
      <c r="J848" s="7">
        <f>AVERAGE('HAVER - UK Gas'!D1135:O1135)</f>
        <v>57.633333333333326</v>
      </c>
      <c r="L848" s="7">
        <f t="shared" si="108"/>
        <v>67.489082687338509</v>
      </c>
      <c r="M848" s="7">
        <f t="shared" si="108"/>
        <v>56.897164082687311</v>
      </c>
      <c r="N848" s="7">
        <f t="shared" si="109"/>
        <v>61.473630490956083</v>
      </c>
      <c r="O848" s="7">
        <f t="shared" si="110"/>
        <v>60.388552971576232</v>
      </c>
      <c r="P848" s="7">
        <f t="shared" si="111"/>
        <v>60.638320413436681</v>
      </c>
      <c r="R848" s="7"/>
      <c r="S848" s="7"/>
      <c r="T848" s="7"/>
      <c r="U848" s="7"/>
      <c r="V848" s="7"/>
    </row>
    <row r="849" spans="1:22" x14ac:dyDescent="0.35">
      <c r="A849" s="5">
        <f t="shared" si="113"/>
        <v>44315</v>
      </c>
      <c r="B849" s="5"/>
      <c r="C849" s="46">
        <f>IF('HAVER - UK Gas'!F1136="",C848,AVERAGE('HAVER - UK Gas'!I1136:T1136))</f>
        <v>54.714166666666664</v>
      </c>
      <c r="D849" s="7">
        <f t="shared" si="112"/>
        <v>56.897164082687311</v>
      </c>
      <c r="E849" s="5"/>
      <c r="F849" s="7">
        <f>AVERAGE('HAVER - UK Gas'!I1136:N1136)</f>
        <v>63.881666666666661</v>
      </c>
      <c r="G849" s="7">
        <f>AVERAGE('HAVER - UK Gas'!I1136:T1136)</f>
        <v>54.714166666666664</v>
      </c>
      <c r="H849" s="7">
        <f>AVERAGE('HAVER - UK Gas'!D1136:I1136)</f>
        <v>57.293333333333344</v>
      </c>
      <c r="I849" s="7">
        <f>AVERAGE('HAVER - UK Gas'!D1136:F1136)</f>
        <v>57.47</v>
      </c>
      <c r="J849" s="7">
        <f>AVERAGE('HAVER - UK Gas'!D1136:O1136)</f>
        <v>60.074999999999996</v>
      </c>
      <c r="L849" s="7">
        <f t="shared" si="108"/>
        <v>67.489082687338509</v>
      </c>
      <c r="M849" s="7">
        <f t="shared" si="108"/>
        <v>56.897164082687311</v>
      </c>
      <c r="N849" s="7">
        <f t="shared" si="109"/>
        <v>61.473630490956083</v>
      </c>
      <c r="O849" s="7">
        <f t="shared" si="110"/>
        <v>60.388552971576232</v>
      </c>
      <c r="P849" s="7">
        <f t="shared" si="111"/>
        <v>60.638320413436681</v>
      </c>
      <c r="R849" s="7"/>
      <c r="S849" s="7"/>
      <c r="T849" s="7"/>
      <c r="U849" s="7"/>
      <c r="V849" s="7"/>
    </row>
    <row r="850" spans="1:22" x14ac:dyDescent="0.35">
      <c r="A850" s="5">
        <f t="shared" si="113"/>
        <v>44316</v>
      </c>
      <c r="B850" s="5"/>
      <c r="C850" s="46">
        <f>IF('HAVER - UK Gas'!F1137="",C849,AVERAGE('HAVER - UK Gas'!I1137:T1137))</f>
        <v>55.137499999999989</v>
      </c>
      <c r="D850" s="7">
        <f t="shared" ref="D850:D881" si="114">AVERAGE($C$786:$C$829,$C$831:$C$915)</f>
        <v>56.897164082687311</v>
      </c>
      <c r="E850" s="5"/>
      <c r="F850" s="7">
        <f>AVERAGE('HAVER - UK Gas'!I1137:N1137)</f>
        <v>64.61</v>
      </c>
      <c r="G850" s="7">
        <f>AVERAGE('HAVER - UK Gas'!I1137:T1137)</f>
        <v>55.137499999999989</v>
      </c>
      <c r="H850" s="7">
        <f>AVERAGE('HAVER - UK Gas'!D1137:I1137)</f>
        <v>60.196666666666665</v>
      </c>
      <c r="I850" s="7">
        <f>AVERAGE('HAVER - UK Gas'!D1137:F1137)</f>
        <v>58.606666666666662</v>
      </c>
      <c r="J850" s="7">
        <f>AVERAGE('HAVER - UK Gas'!D1137:O1137)</f>
        <v>60.888333333333343</v>
      </c>
      <c r="L850" s="7">
        <f t="shared" si="108"/>
        <v>67.489082687338509</v>
      </c>
      <c r="M850" s="7">
        <f t="shared" si="108"/>
        <v>56.897164082687311</v>
      </c>
      <c r="N850" s="7">
        <f t="shared" si="109"/>
        <v>61.473630490956083</v>
      </c>
      <c r="O850" s="7">
        <f t="shared" si="110"/>
        <v>60.388552971576232</v>
      </c>
      <c r="P850" s="7">
        <f t="shared" si="111"/>
        <v>60.638320413436681</v>
      </c>
      <c r="R850" s="7"/>
      <c r="S850" s="7"/>
      <c r="T850" s="7"/>
      <c r="U850" s="7"/>
      <c r="V850" s="7"/>
    </row>
    <row r="851" spans="1:22" x14ac:dyDescent="0.35">
      <c r="A851" s="5">
        <f t="shared" si="113"/>
        <v>44319</v>
      </c>
      <c r="B851" s="5"/>
      <c r="C851" s="46">
        <f>IF('HAVER - UK Gas'!F1138="",C850,AVERAGE('HAVER - UK Gas'!H1138:S1138))</f>
        <v>56.092499999999994</v>
      </c>
      <c r="D851" s="7">
        <f t="shared" si="114"/>
        <v>56.897164082687311</v>
      </c>
      <c r="E851" s="5"/>
      <c r="F851" s="7">
        <f>AVERAGE('HAVER - UK Gas'!H1138:M1138)</f>
        <v>65.914999999999992</v>
      </c>
      <c r="G851" s="7">
        <f>AVERAGE('HAVER - UK Gas'!H1138:S1138)</f>
        <v>56.092499999999994</v>
      </c>
      <c r="H851" s="7">
        <f>AVERAGE('HAVER - UK Gas'!D1138:I1138)</f>
        <v>60.196666666666665</v>
      </c>
      <c r="I851" s="7">
        <f>AVERAGE('HAVER - UK Gas'!D1138:F1138)</f>
        <v>58.606666666666662</v>
      </c>
      <c r="J851" s="7">
        <f>AVERAGE('HAVER - UK Gas'!D1138:O1138)</f>
        <v>60.888333333333343</v>
      </c>
      <c r="L851" s="7">
        <f t="shared" ref="L851:M894" si="115">AVERAGE(F$786:F$829,F$831:F$915)</f>
        <v>67.489082687338509</v>
      </c>
      <c r="M851" s="7">
        <f t="shared" si="115"/>
        <v>56.897164082687311</v>
      </c>
      <c r="N851" s="7">
        <f t="shared" ref="N851:N894" si="116">AVERAGE(H$786:H$829,H$831:H$915)</f>
        <v>61.473630490956083</v>
      </c>
      <c r="O851" s="7">
        <f t="shared" ref="O851:O894" si="117">AVERAGE(I$786:I$829,I$831:I$915)</f>
        <v>60.388552971576232</v>
      </c>
      <c r="P851" s="7">
        <f t="shared" ref="P851:P894" si="118">AVERAGE(J$786:J$829,J$831:J$915)</f>
        <v>60.638320413436681</v>
      </c>
      <c r="R851" s="7"/>
      <c r="S851" s="7"/>
      <c r="T851" s="7"/>
      <c r="U851" s="7"/>
      <c r="V851" s="7"/>
    </row>
    <row r="852" spans="1:22" x14ac:dyDescent="0.35">
      <c r="A852" s="5">
        <f t="shared" si="113"/>
        <v>44320</v>
      </c>
      <c r="B852" s="5"/>
      <c r="C852" s="46">
        <f>IF('HAVER - UK Gas'!F1139="",C851,AVERAGE('HAVER - UK Gas'!H1139:S1139))</f>
        <v>56.048333333333339</v>
      </c>
      <c r="D852" s="7">
        <f t="shared" si="114"/>
        <v>56.897164082687311</v>
      </c>
      <c r="E852" s="5"/>
      <c r="F852" s="7">
        <f>AVERAGE('HAVER - UK Gas'!H1139:M1139)</f>
        <v>65.685000000000002</v>
      </c>
      <c r="G852" s="7">
        <f>AVERAGE('HAVER - UK Gas'!H1139:S1139)</f>
        <v>56.048333333333339</v>
      </c>
      <c r="H852" s="7">
        <f>AVERAGE('HAVER - UK Gas'!D1139:I1139)</f>
        <v>59.733333333333327</v>
      </c>
      <c r="I852" s="7">
        <f>AVERAGE('HAVER - UK Gas'!D1139:F1139)</f>
        <v>58.069999999999993</v>
      </c>
      <c r="J852" s="7">
        <f>AVERAGE('HAVER - UK Gas'!D1139:O1139)</f>
        <v>60.608333333333341</v>
      </c>
      <c r="L852" s="7">
        <f t="shared" si="115"/>
        <v>67.489082687338509</v>
      </c>
      <c r="M852" s="7">
        <f t="shared" si="115"/>
        <v>56.897164082687311</v>
      </c>
      <c r="N852" s="7">
        <f t="shared" si="116"/>
        <v>61.473630490956083</v>
      </c>
      <c r="O852" s="7">
        <f t="shared" si="117"/>
        <v>60.388552971576232</v>
      </c>
      <c r="P852" s="7">
        <f t="shared" si="118"/>
        <v>60.638320413436681</v>
      </c>
      <c r="R852" s="7"/>
      <c r="S852" s="7"/>
      <c r="T852" s="7"/>
      <c r="U852" s="7"/>
      <c r="V852" s="7"/>
    </row>
    <row r="853" spans="1:22" x14ac:dyDescent="0.35">
      <c r="A853" s="5">
        <f t="shared" si="113"/>
        <v>44321</v>
      </c>
      <c r="B853" s="5"/>
      <c r="C853" s="46">
        <f>IF('HAVER - UK Gas'!F1140="",C852,AVERAGE('HAVER - UK Gas'!H1140:S1140))</f>
        <v>57.175000000000011</v>
      </c>
      <c r="D853" s="7">
        <f t="shared" si="114"/>
        <v>56.897164082687311</v>
      </c>
      <c r="E853" s="5"/>
      <c r="F853" s="7">
        <f>AVERAGE('HAVER - UK Gas'!H1140:M1140)</f>
        <v>67.13666666666667</v>
      </c>
      <c r="G853" s="7">
        <f>AVERAGE('HAVER - UK Gas'!H1140:S1140)</f>
        <v>57.175000000000011</v>
      </c>
      <c r="H853" s="7">
        <f>AVERAGE('HAVER - UK Gas'!D1140:I1140)</f>
        <v>61.431666666666672</v>
      </c>
      <c r="I853" s="7">
        <f>AVERAGE('HAVER - UK Gas'!D1140:F1140)</f>
        <v>60.04</v>
      </c>
      <c r="J853" s="7">
        <f>AVERAGE('HAVER - UK Gas'!D1140:O1140)</f>
        <v>62.010833333333345</v>
      </c>
      <c r="L853" s="7">
        <f t="shared" si="115"/>
        <v>67.489082687338509</v>
      </c>
      <c r="M853" s="7">
        <f t="shared" si="115"/>
        <v>56.897164082687311</v>
      </c>
      <c r="N853" s="7">
        <f t="shared" si="116"/>
        <v>61.473630490956083</v>
      </c>
      <c r="O853" s="7">
        <f t="shared" si="117"/>
        <v>60.388552971576232</v>
      </c>
      <c r="P853" s="7">
        <f t="shared" si="118"/>
        <v>60.638320413436681</v>
      </c>
      <c r="R853" s="7"/>
      <c r="S853" s="7"/>
      <c r="T853" s="7"/>
      <c r="U853" s="7"/>
      <c r="V853" s="7"/>
    </row>
    <row r="854" spans="1:22" x14ac:dyDescent="0.35">
      <c r="A854" s="5">
        <f t="shared" si="113"/>
        <v>44322</v>
      </c>
      <c r="B854" s="5"/>
      <c r="C854" s="46">
        <f>IF('HAVER - UK Gas'!F1141="",C853,AVERAGE('HAVER - UK Gas'!H1141:S1141))</f>
        <v>58.235833333333325</v>
      </c>
      <c r="D854" s="7">
        <f t="shared" si="114"/>
        <v>56.897164082687311</v>
      </c>
      <c r="E854" s="5"/>
      <c r="F854" s="7">
        <f>AVERAGE('HAVER - UK Gas'!H1141:M1141)</f>
        <v>68.686666666666667</v>
      </c>
      <c r="G854" s="7">
        <f>AVERAGE('HAVER - UK Gas'!H1141:S1141)</f>
        <v>58.235833333333325</v>
      </c>
      <c r="H854" s="7">
        <f>AVERAGE('HAVER - UK Gas'!D1141:I1141)</f>
        <v>62.57166666666668</v>
      </c>
      <c r="I854" s="7">
        <f>AVERAGE('HAVER - UK Gas'!D1141:F1141)</f>
        <v>60.85</v>
      </c>
      <c r="J854" s="7">
        <f>AVERAGE('HAVER - UK Gas'!D1141:O1141)</f>
        <v>63.20750000000001</v>
      </c>
      <c r="L854" s="7">
        <f t="shared" si="115"/>
        <v>67.489082687338509</v>
      </c>
      <c r="M854" s="7">
        <f t="shared" si="115"/>
        <v>56.897164082687311</v>
      </c>
      <c r="N854" s="7">
        <f t="shared" si="116"/>
        <v>61.473630490956083</v>
      </c>
      <c r="O854" s="7">
        <f t="shared" si="117"/>
        <v>60.388552971576232</v>
      </c>
      <c r="P854" s="7">
        <f t="shared" si="118"/>
        <v>60.638320413436681</v>
      </c>
      <c r="R854" s="7"/>
      <c r="S854" s="7"/>
      <c r="T854" s="7"/>
      <c r="U854" s="7"/>
      <c r="V854" s="7"/>
    </row>
    <row r="855" spans="1:22" x14ac:dyDescent="0.35">
      <c r="A855" s="5">
        <f t="shared" si="113"/>
        <v>44323</v>
      </c>
      <c r="B855" s="5"/>
      <c r="C855" s="46">
        <f>IF('HAVER - UK Gas'!F1142="",C854,AVERAGE('HAVER - UK Gas'!H1142:S1142))</f>
        <v>58.056666666666679</v>
      </c>
      <c r="D855" s="7">
        <f t="shared" si="114"/>
        <v>56.897164082687311</v>
      </c>
      <c r="E855" s="5"/>
      <c r="F855" s="7">
        <f>AVERAGE('HAVER - UK Gas'!H1142:M1142)</f>
        <v>67.981666666666669</v>
      </c>
      <c r="G855" s="7">
        <f>AVERAGE('HAVER - UK Gas'!H1142:S1142)</f>
        <v>58.056666666666679</v>
      </c>
      <c r="H855" s="7">
        <f>AVERAGE('HAVER - UK Gas'!D1142:I1142)</f>
        <v>61.748333333333335</v>
      </c>
      <c r="I855" s="7">
        <f>AVERAGE('HAVER - UK Gas'!D1142:F1142)</f>
        <v>60.02</v>
      </c>
      <c r="J855" s="7">
        <f>AVERAGE('HAVER - UK Gas'!D1142:O1142)</f>
        <v>62.608333333333341</v>
      </c>
      <c r="L855" s="7">
        <f t="shared" si="115"/>
        <v>67.489082687338509</v>
      </c>
      <c r="M855" s="7">
        <f t="shared" si="115"/>
        <v>56.897164082687311</v>
      </c>
      <c r="N855" s="7">
        <f t="shared" si="116"/>
        <v>61.473630490956083</v>
      </c>
      <c r="O855" s="7">
        <f t="shared" si="117"/>
        <v>60.388552971576232</v>
      </c>
      <c r="P855" s="7">
        <f t="shared" si="118"/>
        <v>60.638320413436681</v>
      </c>
      <c r="R855" s="7"/>
      <c r="S855" s="7"/>
      <c r="T855" s="7"/>
      <c r="U855" s="7"/>
      <c r="V855" s="7"/>
    </row>
    <row r="856" spans="1:22" x14ac:dyDescent="0.35">
      <c r="A856" s="5">
        <f t="shared" si="113"/>
        <v>44326</v>
      </c>
      <c r="B856" s="5"/>
      <c r="C856" s="46">
        <f>IF('HAVER - UK Gas'!F1143="",C855,AVERAGE('HAVER - UK Gas'!H1143:S1143))</f>
        <v>59.923333333333325</v>
      </c>
      <c r="D856" s="7">
        <f t="shared" si="114"/>
        <v>56.897164082687311</v>
      </c>
      <c r="E856" s="5"/>
      <c r="F856" s="7">
        <f>AVERAGE('HAVER - UK Gas'!H1143:M1143)</f>
        <v>70.224999999999994</v>
      </c>
      <c r="G856" s="7">
        <f>AVERAGE('HAVER - UK Gas'!H1143:S1143)</f>
        <v>59.923333333333325</v>
      </c>
      <c r="H856" s="7">
        <f>AVERAGE('HAVER - UK Gas'!D1143:I1143)</f>
        <v>64.25333333333333</v>
      </c>
      <c r="I856" s="7">
        <f>AVERAGE('HAVER - UK Gas'!D1143:F1143)</f>
        <v>62.830000000000005</v>
      </c>
      <c r="J856" s="7">
        <f>AVERAGE('HAVER - UK Gas'!D1143:O1143)</f>
        <v>64.95</v>
      </c>
      <c r="L856" s="7">
        <f t="shared" si="115"/>
        <v>67.489082687338509</v>
      </c>
      <c r="M856" s="7">
        <f t="shared" si="115"/>
        <v>56.897164082687311</v>
      </c>
      <c r="N856" s="7">
        <f t="shared" si="116"/>
        <v>61.473630490956083</v>
      </c>
      <c r="O856" s="7">
        <f t="shared" si="117"/>
        <v>60.388552971576232</v>
      </c>
      <c r="P856" s="7">
        <f t="shared" si="118"/>
        <v>60.638320413436681</v>
      </c>
      <c r="R856" s="7"/>
      <c r="S856" s="7"/>
      <c r="T856" s="7"/>
      <c r="U856" s="7"/>
      <c r="V856" s="7"/>
    </row>
    <row r="857" spans="1:22" x14ac:dyDescent="0.35">
      <c r="A857" s="5">
        <f t="shared" si="113"/>
        <v>44327</v>
      </c>
      <c r="B857" s="5"/>
      <c r="C857" s="46">
        <f>IF('HAVER - UK Gas'!F1144="",C856,AVERAGE('HAVER - UK Gas'!H1144:S1144))</f>
        <v>60.991666666666667</v>
      </c>
      <c r="D857" s="7">
        <f t="shared" si="114"/>
        <v>56.897164082687311</v>
      </c>
      <c r="E857" s="5"/>
      <c r="F857" s="7">
        <f>AVERAGE('HAVER - UK Gas'!H1144:M1144)</f>
        <v>71.366666666666674</v>
      </c>
      <c r="G857" s="7">
        <f>AVERAGE('HAVER - UK Gas'!H1144:S1144)</f>
        <v>60.991666666666667</v>
      </c>
      <c r="H857" s="7">
        <f>AVERAGE('HAVER - UK Gas'!D1144:I1144)</f>
        <v>65.516666666666666</v>
      </c>
      <c r="I857" s="7">
        <f>AVERAGE('HAVER - UK Gas'!D1144:F1144)</f>
        <v>64.213333333333338</v>
      </c>
      <c r="J857" s="7">
        <f>AVERAGE('HAVER - UK Gas'!D1144:O1144)</f>
        <v>66.154166666666683</v>
      </c>
      <c r="L857" s="7">
        <f t="shared" si="115"/>
        <v>67.489082687338509</v>
      </c>
      <c r="M857" s="7">
        <f t="shared" si="115"/>
        <v>56.897164082687311</v>
      </c>
      <c r="N857" s="7">
        <f t="shared" si="116"/>
        <v>61.473630490956083</v>
      </c>
      <c r="O857" s="7">
        <f t="shared" si="117"/>
        <v>60.388552971576232</v>
      </c>
      <c r="P857" s="7">
        <f t="shared" si="118"/>
        <v>60.638320413436681</v>
      </c>
      <c r="R857" s="7"/>
      <c r="S857" s="7"/>
      <c r="T857" s="7"/>
      <c r="U857" s="7"/>
      <c r="V857" s="7"/>
    </row>
    <row r="858" spans="1:22" x14ac:dyDescent="0.35">
      <c r="A858" s="5">
        <f t="shared" si="113"/>
        <v>44328</v>
      </c>
      <c r="B858" s="5"/>
      <c r="C858" s="46">
        <f>IF('HAVER - UK Gas'!F1145="",C857,AVERAGE('HAVER - UK Gas'!H1145:S1145))</f>
        <v>62.354999999999997</v>
      </c>
      <c r="D858" s="7">
        <f t="shared" si="114"/>
        <v>56.897164082687311</v>
      </c>
      <c r="E858" s="5"/>
      <c r="F858" s="7">
        <f>AVERAGE('HAVER - UK Gas'!H1145:M1145)</f>
        <v>73.02</v>
      </c>
      <c r="G858" s="7">
        <f>AVERAGE('HAVER - UK Gas'!H1145:S1145)</f>
        <v>62.354999999999997</v>
      </c>
      <c r="H858" s="7">
        <f>AVERAGE('HAVER - UK Gas'!D1145:I1145)</f>
        <v>66.846666666666664</v>
      </c>
      <c r="I858" s="7">
        <f>AVERAGE('HAVER - UK Gas'!D1145:F1145)</f>
        <v>65.373333333333335</v>
      </c>
      <c r="J858" s="7">
        <f>AVERAGE('HAVER - UK Gas'!D1145:O1145)</f>
        <v>67.555833333333339</v>
      </c>
      <c r="L858" s="7">
        <f t="shared" si="115"/>
        <v>67.489082687338509</v>
      </c>
      <c r="M858" s="7">
        <f t="shared" si="115"/>
        <v>56.897164082687311</v>
      </c>
      <c r="N858" s="7">
        <f t="shared" si="116"/>
        <v>61.473630490956083</v>
      </c>
      <c r="O858" s="7">
        <f t="shared" si="117"/>
        <v>60.388552971576232</v>
      </c>
      <c r="P858" s="7">
        <f t="shared" si="118"/>
        <v>60.638320413436681</v>
      </c>
      <c r="R858" s="7"/>
      <c r="S858" s="7"/>
      <c r="T858" s="7"/>
      <c r="U858" s="7"/>
      <c r="V858" s="7"/>
    </row>
    <row r="859" spans="1:22" x14ac:dyDescent="0.35">
      <c r="A859" s="5">
        <f t="shared" si="113"/>
        <v>44329</v>
      </c>
      <c r="B859" s="5"/>
      <c r="C859" s="46">
        <f>IF('HAVER - UK Gas'!F1146="",C858,AVERAGE('HAVER - UK Gas'!H1146:S1146))</f>
        <v>61.967500000000001</v>
      </c>
      <c r="D859" s="7">
        <f t="shared" si="114"/>
        <v>56.897164082687311</v>
      </c>
      <c r="E859" s="5"/>
      <c r="F859" s="7">
        <f>AVERAGE('HAVER - UK Gas'!H1146:M1146)</f>
        <v>72.67</v>
      </c>
      <c r="G859" s="7">
        <f>AVERAGE('HAVER - UK Gas'!H1146:S1146)</f>
        <v>61.967500000000001</v>
      </c>
      <c r="H859" s="7">
        <f>AVERAGE('HAVER - UK Gas'!D1146:I1146)</f>
        <v>66.588333333333324</v>
      </c>
      <c r="I859" s="7">
        <f>AVERAGE('HAVER - UK Gas'!D1146:F1146)</f>
        <v>65.213333333333338</v>
      </c>
      <c r="J859" s="7">
        <f>AVERAGE('HAVER - UK Gas'!D1146:O1146)</f>
        <v>67.249166666666667</v>
      </c>
      <c r="L859" s="7">
        <f t="shared" si="115"/>
        <v>67.489082687338509</v>
      </c>
      <c r="M859" s="7">
        <f t="shared" si="115"/>
        <v>56.897164082687311</v>
      </c>
      <c r="N859" s="7">
        <f t="shared" si="116"/>
        <v>61.473630490956083</v>
      </c>
      <c r="O859" s="7">
        <f t="shared" si="117"/>
        <v>60.388552971576232</v>
      </c>
      <c r="P859" s="7">
        <f t="shared" si="118"/>
        <v>60.638320413436681</v>
      </c>
      <c r="R859" s="7"/>
      <c r="S859" s="7"/>
      <c r="T859" s="7"/>
      <c r="U859" s="7"/>
      <c r="V859" s="7"/>
    </row>
    <row r="860" spans="1:22" x14ac:dyDescent="0.35">
      <c r="A860" s="5">
        <f t="shared" si="113"/>
        <v>44330</v>
      </c>
      <c r="B860" s="5"/>
      <c r="C860" s="46">
        <f>IF('HAVER - UK Gas'!F1147="",C859,AVERAGE('HAVER - UK Gas'!H1147:S1147))</f>
        <v>62.732499999999995</v>
      </c>
      <c r="D860" s="7">
        <f t="shared" si="114"/>
        <v>56.897164082687311</v>
      </c>
      <c r="E860" s="5"/>
      <c r="F860" s="7">
        <f>AVERAGE('HAVER - UK Gas'!H1147:M1147)</f>
        <v>73.828333333333333</v>
      </c>
      <c r="G860" s="7">
        <f>AVERAGE('HAVER - UK Gas'!H1147:S1147)</f>
        <v>62.732499999999995</v>
      </c>
      <c r="H860" s="7">
        <f>AVERAGE('HAVER - UK Gas'!D1147:I1147)</f>
        <v>68.064999999999998</v>
      </c>
      <c r="I860" s="7">
        <f>AVERAGE('HAVER - UK Gas'!D1147:F1147)</f>
        <v>66.916666666666671</v>
      </c>
      <c r="J860" s="7">
        <f>AVERAGE('HAVER - UK Gas'!D1147:O1147)</f>
        <v>68.47</v>
      </c>
      <c r="L860" s="7">
        <f t="shared" si="115"/>
        <v>67.489082687338509</v>
      </c>
      <c r="M860" s="7">
        <f t="shared" si="115"/>
        <v>56.897164082687311</v>
      </c>
      <c r="N860" s="7">
        <f t="shared" si="116"/>
        <v>61.473630490956083</v>
      </c>
      <c r="O860" s="7">
        <f t="shared" si="117"/>
        <v>60.388552971576232</v>
      </c>
      <c r="P860" s="7">
        <f t="shared" si="118"/>
        <v>60.638320413436681</v>
      </c>
      <c r="R860" s="7"/>
      <c r="S860" s="7"/>
      <c r="T860" s="7"/>
      <c r="U860" s="7"/>
      <c r="V860" s="7"/>
    </row>
    <row r="861" spans="1:22" x14ac:dyDescent="0.35">
      <c r="A861" s="5">
        <f t="shared" si="113"/>
        <v>44333</v>
      </c>
      <c r="B861" s="5"/>
      <c r="C861" s="46">
        <f>IF('HAVER - UK Gas'!F1148="",C860,AVERAGE('HAVER - UK Gas'!H1148:S1148))</f>
        <v>61.580000000000005</v>
      </c>
      <c r="D861" s="7">
        <f t="shared" si="114"/>
        <v>56.897164082687311</v>
      </c>
      <c r="E861" s="5"/>
      <c r="F861" s="7">
        <f>AVERAGE('HAVER - UK Gas'!H1148:M1148)</f>
        <v>72.38666666666667</v>
      </c>
      <c r="G861" s="7">
        <f>AVERAGE('HAVER - UK Gas'!H1148:S1148)</f>
        <v>61.580000000000005</v>
      </c>
      <c r="H861" s="7">
        <f>AVERAGE('HAVER - UK Gas'!D1148:I1148)</f>
        <v>66.581666666666663</v>
      </c>
      <c r="I861" s="7">
        <f>AVERAGE('HAVER - UK Gas'!D1148:F1148)</f>
        <v>65.423333333333332</v>
      </c>
      <c r="J861" s="7">
        <f>AVERAGE('HAVER - UK Gas'!D1148:O1148)</f>
        <v>67.075000000000003</v>
      </c>
      <c r="L861" s="7">
        <f t="shared" si="115"/>
        <v>67.489082687338509</v>
      </c>
      <c r="M861" s="7">
        <f t="shared" si="115"/>
        <v>56.897164082687311</v>
      </c>
      <c r="N861" s="7">
        <f t="shared" si="116"/>
        <v>61.473630490956083</v>
      </c>
      <c r="O861" s="7">
        <f t="shared" si="117"/>
        <v>60.388552971576232</v>
      </c>
      <c r="P861" s="7">
        <f t="shared" si="118"/>
        <v>60.638320413436681</v>
      </c>
      <c r="R861" s="7"/>
      <c r="S861" s="7"/>
      <c r="T861" s="7"/>
      <c r="U861" s="7"/>
      <c r="V861" s="7"/>
    </row>
    <row r="862" spans="1:22" x14ac:dyDescent="0.35">
      <c r="A862" s="5">
        <f t="shared" si="113"/>
        <v>44334</v>
      </c>
      <c r="B862" s="5"/>
      <c r="C862" s="46">
        <f>IF('HAVER - UK Gas'!F1149="",C861,AVERAGE('HAVER - UK Gas'!H1149:S1149))</f>
        <v>58.655833333333334</v>
      </c>
      <c r="D862" s="7">
        <f t="shared" si="114"/>
        <v>56.897164082687311</v>
      </c>
      <c r="E862" s="5"/>
      <c r="F862" s="7">
        <f>AVERAGE('HAVER - UK Gas'!H1149:M1149)</f>
        <v>68.573333333333338</v>
      </c>
      <c r="G862" s="7">
        <f>AVERAGE('HAVER - UK Gas'!H1149:S1149)</f>
        <v>58.655833333333334</v>
      </c>
      <c r="H862" s="7">
        <f>AVERAGE('HAVER - UK Gas'!D1149:I1149)</f>
        <v>62.673333333333325</v>
      </c>
      <c r="I862" s="7">
        <f>AVERAGE('HAVER - UK Gas'!D1149:F1149)</f>
        <v>61.50333333333333</v>
      </c>
      <c r="J862" s="7">
        <f>AVERAGE('HAVER - UK Gas'!D1149:O1149)</f>
        <v>63.494166666666665</v>
      </c>
      <c r="L862" s="7">
        <f t="shared" si="115"/>
        <v>67.489082687338509</v>
      </c>
      <c r="M862" s="7">
        <f t="shared" si="115"/>
        <v>56.897164082687311</v>
      </c>
      <c r="N862" s="7">
        <f t="shared" si="116"/>
        <v>61.473630490956083</v>
      </c>
      <c r="O862" s="7">
        <f t="shared" si="117"/>
        <v>60.388552971576232</v>
      </c>
      <c r="P862" s="7">
        <f t="shared" si="118"/>
        <v>60.638320413436681</v>
      </c>
      <c r="R862" s="7"/>
      <c r="S862" s="7"/>
      <c r="T862" s="7"/>
      <c r="U862" s="7"/>
      <c r="V862" s="7"/>
    </row>
    <row r="863" spans="1:22" x14ac:dyDescent="0.35">
      <c r="A863" s="5">
        <f t="shared" si="113"/>
        <v>44335</v>
      </c>
      <c r="B863" s="5"/>
      <c r="C863" s="46">
        <f>IF('HAVER - UK Gas'!F1150="",C862,AVERAGE('HAVER - UK Gas'!H1150:S1150))</f>
        <v>54.18</v>
      </c>
      <c r="D863" s="7">
        <f t="shared" si="114"/>
        <v>56.897164082687311</v>
      </c>
      <c r="E863" s="5"/>
      <c r="F863" s="7">
        <f>AVERAGE('HAVER - UK Gas'!H1150:M1150)</f>
        <v>63.139999999999993</v>
      </c>
      <c r="G863" s="7">
        <f>AVERAGE('HAVER - UK Gas'!H1150:S1150)</f>
        <v>54.18</v>
      </c>
      <c r="H863" s="7">
        <f>AVERAGE('HAVER - UK Gas'!D1150:I1150)</f>
        <v>57.058333333333337</v>
      </c>
      <c r="I863" s="7">
        <f>AVERAGE('HAVER - UK Gas'!D1150:F1150)</f>
        <v>55.896666666666668</v>
      </c>
      <c r="J863" s="7">
        <f>AVERAGE('HAVER - UK Gas'!D1150:O1150)</f>
        <v>58.314166666666665</v>
      </c>
      <c r="L863" s="7">
        <f t="shared" si="115"/>
        <v>67.489082687338509</v>
      </c>
      <c r="M863" s="7">
        <f t="shared" si="115"/>
        <v>56.897164082687311</v>
      </c>
      <c r="N863" s="7">
        <f t="shared" si="116"/>
        <v>61.473630490956083</v>
      </c>
      <c r="O863" s="7">
        <f t="shared" si="117"/>
        <v>60.388552971576232</v>
      </c>
      <c r="P863" s="7">
        <f t="shared" si="118"/>
        <v>60.638320413436681</v>
      </c>
      <c r="R863" s="7"/>
      <c r="S863" s="7"/>
      <c r="T863" s="7"/>
      <c r="U863" s="7"/>
      <c r="V863" s="7"/>
    </row>
    <row r="864" spans="1:22" x14ac:dyDescent="0.35">
      <c r="A864" s="5">
        <f t="shared" si="113"/>
        <v>44336</v>
      </c>
      <c r="B864" s="5"/>
      <c r="C864" s="46">
        <f>IF('HAVER - UK Gas'!F1151="",C863,AVERAGE('HAVER - UK Gas'!H1151:S1151))</f>
        <v>58.021666666666675</v>
      </c>
      <c r="D864" s="7">
        <f t="shared" si="114"/>
        <v>56.897164082687311</v>
      </c>
      <c r="E864" s="5"/>
      <c r="F864" s="7">
        <f>AVERAGE('HAVER - UK Gas'!H1151:M1151)</f>
        <v>68.15666666666668</v>
      </c>
      <c r="G864" s="7">
        <f>AVERAGE('HAVER - UK Gas'!H1151:S1151)</f>
        <v>58.021666666666675</v>
      </c>
      <c r="H864" s="7">
        <f>AVERAGE('HAVER - UK Gas'!D1151:I1151)</f>
        <v>62.155000000000001</v>
      </c>
      <c r="I864" s="7">
        <f>AVERAGE('HAVER - UK Gas'!D1151:F1151)</f>
        <v>61.013333333333328</v>
      </c>
      <c r="J864" s="7">
        <f>AVERAGE('HAVER - UK Gas'!D1151:O1151)</f>
        <v>63.046666666666674</v>
      </c>
      <c r="L864" s="7">
        <f t="shared" si="115"/>
        <v>67.489082687338509</v>
      </c>
      <c r="M864" s="7">
        <f t="shared" si="115"/>
        <v>56.897164082687311</v>
      </c>
      <c r="N864" s="7">
        <f t="shared" si="116"/>
        <v>61.473630490956083</v>
      </c>
      <c r="O864" s="7">
        <f t="shared" si="117"/>
        <v>60.388552971576232</v>
      </c>
      <c r="P864" s="7">
        <f t="shared" si="118"/>
        <v>60.638320413436681</v>
      </c>
      <c r="R864" s="7"/>
      <c r="S864" s="7"/>
      <c r="T864" s="7"/>
      <c r="U864" s="7"/>
      <c r="V864" s="7"/>
    </row>
    <row r="865" spans="1:22" x14ac:dyDescent="0.35">
      <c r="A865" s="5">
        <f t="shared" si="113"/>
        <v>44337</v>
      </c>
      <c r="B865" s="5"/>
      <c r="C865" s="46">
        <f>IF('HAVER - UK Gas'!F1152="",C864,AVERAGE('HAVER - UK Gas'!H1152:S1152))</f>
        <v>57.530833333333334</v>
      </c>
      <c r="D865" s="7">
        <f t="shared" si="114"/>
        <v>56.897164082687311</v>
      </c>
      <c r="E865" s="5"/>
      <c r="F865" s="7">
        <f>AVERAGE('HAVER - UK Gas'!H1152:M1152)</f>
        <v>68.013333333333321</v>
      </c>
      <c r="G865" s="7">
        <f>AVERAGE('HAVER - UK Gas'!H1152:S1152)</f>
        <v>57.530833333333334</v>
      </c>
      <c r="H865" s="7">
        <f>AVERAGE('HAVER - UK Gas'!D1152:I1152)</f>
        <v>62.088333333333331</v>
      </c>
      <c r="I865" s="7">
        <f>AVERAGE('HAVER - UK Gas'!D1152:F1152)</f>
        <v>61.083333333333336</v>
      </c>
      <c r="J865" s="7">
        <f>AVERAGE('HAVER - UK Gas'!D1152:O1152)</f>
        <v>62.871666666666648</v>
      </c>
      <c r="L865" s="7">
        <f t="shared" si="115"/>
        <v>67.489082687338509</v>
      </c>
      <c r="M865" s="7">
        <f t="shared" si="115"/>
        <v>56.897164082687311</v>
      </c>
      <c r="N865" s="7">
        <f t="shared" si="116"/>
        <v>61.473630490956083</v>
      </c>
      <c r="O865" s="7">
        <f t="shared" si="117"/>
        <v>60.388552971576232</v>
      </c>
      <c r="P865" s="7">
        <f t="shared" si="118"/>
        <v>60.638320413436681</v>
      </c>
      <c r="R865" s="7"/>
      <c r="S865" s="7"/>
      <c r="T865" s="7"/>
      <c r="U865" s="7"/>
      <c r="V865" s="7"/>
    </row>
    <row r="866" spans="1:22" x14ac:dyDescent="0.35">
      <c r="A866" s="5">
        <f t="shared" si="113"/>
        <v>44340</v>
      </c>
      <c r="B866" s="5"/>
      <c r="C866" s="46">
        <f>IF('HAVER - UK Gas'!F1153="",C865,AVERAGE('HAVER - UK Gas'!H1153:S1153))</f>
        <v>57.82833333333334</v>
      </c>
      <c r="D866" s="7">
        <f t="shared" si="114"/>
        <v>56.897164082687311</v>
      </c>
      <c r="E866" s="5"/>
      <c r="F866" s="7">
        <f>AVERAGE('HAVER - UK Gas'!H1153:M1153)</f>
        <v>68.375</v>
      </c>
      <c r="G866" s="7">
        <f>AVERAGE('HAVER - UK Gas'!H1153:S1153)</f>
        <v>57.82833333333334</v>
      </c>
      <c r="H866" s="7">
        <f>AVERAGE('HAVER - UK Gas'!D1153:I1153)</f>
        <v>62.326666666666675</v>
      </c>
      <c r="I866" s="7">
        <f>AVERAGE('HAVER - UK Gas'!D1153:F1153)</f>
        <v>61.129999999999995</v>
      </c>
      <c r="J866" s="7">
        <f>AVERAGE('HAVER - UK Gas'!D1153:O1153)</f>
        <v>63.094166666666659</v>
      </c>
      <c r="L866" s="7">
        <f t="shared" si="115"/>
        <v>67.489082687338509</v>
      </c>
      <c r="M866" s="7">
        <f t="shared" si="115"/>
        <v>56.897164082687311</v>
      </c>
      <c r="N866" s="7">
        <f t="shared" si="116"/>
        <v>61.473630490956083</v>
      </c>
      <c r="O866" s="7">
        <f t="shared" si="117"/>
        <v>60.388552971576232</v>
      </c>
      <c r="P866" s="7">
        <f t="shared" si="118"/>
        <v>60.638320413436681</v>
      </c>
      <c r="R866" s="7"/>
      <c r="S866" s="7"/>
      <c r="T866" s="7"/>
      <c r="U866" s="7"/>
      <c r="V866" s="7"/>
    </row>
    <row r="867" spans="1:22" x14ac:dyDescent="0.35">
      <c r="A867" s="5">
        <f t="shared" si="113"/>
        <v>44341</v>
      </c>
      <c r="B867" s="5"/>
      <c r="C867" s="46">
        <f>IF('HAVER - UK Gas'!F1154="",C866,AVERAGE('HAVER - UK Gas'!H1154:S1154))</f>
        <v>60.521666666666675</v>
      </c>
      <c r="D867" s="7">
        <f t="shared" si="114"/>
        <v>56.897164082687311</v>
      </c>
      <c r="E867" s="5"/>
      <c r="F867" s="7">
        <f>AVERAGE('HAVER - UK Gas'!H1154:M1154)</f>
        <v>72.271666666666661</v>
      </c>
      <c r="G867" s="7">
        <f>AVERAGE('HAVER - UK Gas'!H1154:S1154)</f>
        <v>60.521666666666675</v>
      </c>
      <c r="H867" s="7">
        <f>AVERAGE('HAVER - UK Gas'!D1154:I1154)</f>
        <v>66.276666666666657</v>
      </c>
      <c r="I867" s="7">
        <f>AVERAGE('HAVER - UK Gas'!D1154:F1154)</f>
        <v>65.069999999999993</v>
      </c>
      <c r="J867" s="7">
        <f>AVERAGE('HAVER - UK Gas'!D1154:O1154)</f>
        <v>66.724166666666676</v>
      </c>
      <c r="L867" s="7">
        <f t="shared" si="115"/>
        <v>67.489082687338509</v>
      </c>
      <c r="M867" s="7">
        <f t="shared" si="115"/>
        <v>56.897164082687311</v>
      </c>
      <c r="N867" s="7">
        <f t="shared" si="116"/>
        <v>61.473630490956083</v>
      </c>
      <c r="O867" s="7">
        <f t="shared" si="117"/>
        <v>60.388552971576232</v>
      </c>
      <c r="P867" s="7">
        <f t="shared" si="118"/>
        <v>60.638320413436681</v>
      </c>
      <c r="R867" s="7"/>
      <c r="S867" s="7"/>
      <c r="T867" s="7"/>
      <c r="U867" s="7"/>
      <c r="V867" s="7"/>
    </row>
    <row r="868" spans="1:22" x14ac:dyDescent="0.35">
      <c r="A868" s="5">
        <f t="shared" si="113"/>
        <v>44342</v>
      </c>
      <c r="B868" s="5"/>
      <c r="C868" s="46">
        <f>IF('HAVER - UK Gas'!F1155="",C867,AVERAGE('HAVER - UK Gas'!H1155:S1155))</f>
        <v>60.650833333333338</v>
      </c>
      <c r="D868" s="7">
        <f t="shared" si="114"/>
        <v>56.897164082687311</v>
      </c>
      <c r="E868" s="5"/>
      <c r="F868" s="7">
        <f>AVERAGE('HAVER - UK Gas'!H1155:M1155)</f>
        <v>72.556666666666672</v>
      </c>
      <c r="G868" s="7">
        <f>AVERAGE('HAVER - UK Gas'!H1155:S1155)</f>
        <v>60.650833333333338</v>
      </c>
      <c r="H868" s="7">
        <f>AVERAGE('HAVER - UK Gas'!D1155:I1155)</f>
        <v>66.553333333333327</v>
      </c>
      <c r="I868" s="7">
        <f>AVERAGE('HAVER - UK Gas'!D1155:F1155)</f>
        <v>65.336666666666659</v>
      </c>
      <c r="J868" s="7">
        <f>AVERAGE('HAVER - UK Gas'!D1155:O1155)</f>
        <v>66.916666666666671</v>
      </c>
      <c r="L868" s="7">
        <f t="shared" si="115"/>
        <v>67.489082687338509</v>
      </c>
      <c r="M868" s="7">
        <f t="shared" si="115"/>
        <v>56.897164082687311</v>
      </c>
      <c r="N868" s="7">
        <f t="shared" si="116"/>
        <v>61.473630490956083</v>
      </c>
      <c r="O868" s="7">
        <f t="shared" si="117"/>
        <v>60.388552971576232</v>
      </c>
      <c r="P868" s="7">
        <f t="shared" si="118"/>
        <v>60.638320413436681</v>
      </c>
      <c r="R868" s="7"/>
      <c r="S868" s="7"/>
      <c r="T868" s="7"/>
      <c r="U868" s="7"/>
      <c r="V868" s="7"/>
    </row>
    <row r="869" spans="1:22" x14ac:dyDescent="0.35">
      <c r="A869" s="5">
        <f t="shared" si="113"/>
        <v>44343</v>
      </c>
      <c r="B869" s="5"/>
      <c r="C869" s="46">
        <f>IF('HAVER - UK Gas'!F1156="",C868,AVERAGE('HAVER - UK Gas'!H1156:S1156))</f>
        <v>58.789999999999992</v>
      </c>
      <c r="D869" s="7">
        <f t="shared" si="114"/>
        <v>56.897164082687311</v>
      </c>
      <c r="E869" s="5"/>
      <c r="F869" s="7">
        <f>AVERAGE('HAVER - UK Gas'!H1156:M1156)</f>
        <v>69.654999999999987</v>
      </c>
      <c r="G869" s="7">
        <f>AVERAGE('HAVER - UK Gas'!H1156:S1156)</f>
        <v>58.789999999999992</v>
      </c>
      <c r="H869" s="7">
        <f>AVERAGE('HAVER - UK Gas'!D1156:I1156)</f>
        <v>63.283333333333331</v>
      </c>
      <c r="I869" s="7">
        <f>AVERAGE('HAVER - UK Gas'!D1156:F1156)</f>
        <v>61.889999999999993</v>
      </c>
      <c r="J869" s="7">
        <f>AVERAGE('HAVER - UK Gas'!D1156:O1156)</f>
        <v>64.137500000000003</v>
      </c>
      <c r="L869" s="7">
        <f t="shared" si="115"/>
        <v>67.489082687338509</v>
      </c>
      <c r="M869" s="7">
        <f t="shared" si="115"/>
        <v>56.897164082687311</v>
      </c>
      <c r="N869" s="7">
        <f t="shared" si="116"/>
        <v>61.473630490956083</v>
      </c>
      <c r="O869" s="7">
        <f t="shared" si="117"/>
        <v>60.388552971576232</v>
      </c>
      <c r="P869" s="7">
        <f t="shared" si="118"/>
        <v>60.638320413436681</v>
      </c>
      <c r="R869" s="7"/>
      <c r="S869" s="7"/>
      <c r="T869" s="7"/>
      <c r="U869" s="7"/>
      <c r="V869" s="7"/>
    </row>
    <row r="870" spans="1:22" x14ac:dyDescent="0.35">
      <c r="A870" s="5">
        <f t="shared" si="113"/>
        <v>44344</v>
      </c>
      <c r="B870" s="5"/>
      <c r="C870" s="46">
        <f>IF('HAVER - UK Gas'!F1157="",C869,AVERAGE('HAVER - UK Gas'!H1157:S1157))</f>
        <v>57.089166666666671</v>
      </c>
      <c r="D870" s="7">
        <f t="shared" si="114"/>
        <v>56.897164082687311</v>
      </c>
      <c r="E870" s="5"/>
      <c r="F870" s="7">
        <f>AVERAGE('HAVER - UK Gas'!H1157:M1157)</f>
        <v>67.63666666666667</v>
      </c>
      <c r="G870" s="7">
        <f>AVERAGE('HAVER - UK Gas'!H1157:S1157)</f>
        <v>57.089166666666671</v>
      </c>
      <c r="H870" s="7">
        <f>AVERAGE('HAVER - UK Gas'!D1157:I1157)</f>
        <v>64.075000000000003</v>
      </c>
      <c r="I870" s="7">
        <f>AVERAGE('HAVER - UK Gas'!D1157:F1157)</f>
        <v>60.713333333333331</v>
      </c>
      <c r="J870" s="7">
        <f>AVERAGE('HAVER - UK Gas'!D1157:O1157)</f>
        <v>61.920833333333341</v>
      </c>
      <c r="L870" s="7">
        <f t="shared" si="115"/>
        <v>67.489082687338509</v>
      </c>
      <c r="M870" s="7">
        <f t="shared" si="115"/>
        <v>56.897164082687311</v>
      </c>
      <c r="N870" s="7">
        <f t="shared" si="116"/>
        <v>61.473630490956083</v>
      </c>
      <c r="O870" s="7">
        <f t="shared" si="117"/>
        <v>60.388552971576232</v>
      </c>
      <c r="P870" s="7">
        <f t="shared" si="118"/>
        <v>60.638320413436681</v>
      </c>
      <c r="R870" s="7"/>
      <c r="S870" s="7"/>
      <c r="T870" s="7"/>
      <c r="U870" s="7"/>
      <c r="V870" s="7"/>
    </row>
    <row r="871" spans="1:22" x14ac:dyDescent="0.35">
      <c r="A871" s="5">
        <f t="shared" si="113"/>
        <v>44347</v>
      </c>
      <c r="B871" s="5"/>
      <c r="C871" s="46">
        <f>IF('HAVER - UK Gas'!F1158="",C870,AVERAGE('HAVER - UK Gas'!H1158:S1158))</f>
        <v>57.089166666666671</v>
      </c>
      <c r="D871" s="7">
        <f t="shared" si="114"/>
        <v>56.897164082687311</v>
      </c>
      <c r="E871" s="5"/>
      <c r="F871" s="7">
        <f>AVERAGE('HAVER - UK Gas'!H1158:M1158)</f>
        <v>67.63666666666667</v>
      </c>
      <c r="G871" s="7">
        <f>AVERAGE('HAVER - UK Gas'!H1158:S1158)</f>
        <v>57.089166666666671</v>
      </c>
      <c r="H871" s="7">
        <f>AVERAGE('HAVER - UK Gas'!D1158:I1158)</f>
        <v>64.075000000000003</v>
      </c>
      <c r="I871" s="7">
        <f>AVERAGE('HAVER - UK Gas'!D1158:F1158)</f>
        <v>60.713333333333331</v>
      </c>
      <c r="J871" s="7">
        <f>AVERAGE('HAVER - UK Gas'!D1158:O1158)</f>
        <v>61.920833333333341</v>
      </c>
      <c r="L871" s="7">
        <f t="shared" si="115"/>
        <v>67.489082687338509</v>
      </c>
      <c r="M871" s="7">
        <f t="shared" si="115"/>
        <v>56.897164082687311</v>
      </c>
      <c r="N871" s="7">
        <f t="shared" si="116"/>
        <v>61.473630490956083</v>
      </c>
      <c r="O871" s="7">
        <f t="shared" si="117"/>
        <v>60.388552971576232</v>
      </c>
      <c r="P871" s="7">
        <f t="shared" si="118"/>
        <v>60.638320413436681</v>
      </c>
      <c r="R871" s="7"/>
      <c r="S871" s="7"/>
      <c r="T871" s="7"/>
      <c r="U871" s="7"/>
      <c r="V871" s="7"/>
    </row>
    <row r="872" spans="1:22" x14ac:dyDescent="0.35">
      <c r="A872" s="5">
        <f t="shared" si="113"/>
        <v>44348</v>
      </c>
      <c r="B872" s="5"/>
      <c r="C872" s="46">
        <f>IF('HAVER - UK Gas'!F1159="",C871,AVERAGE('HAVER - UK Gas'!G1159:R1159))</f>
        <v>60.027499999999996</v>
      </c>
      <c r="D872" s="7">
        <f t="shared" si="114"/>
        <v>56.897164082687311</v>
      </c>
      <c r="E872" s="5"/>
      <c r="F872" s="7">
        <f>AVERAGE('HAVER - UK Gas'!G1159:L1159)</f>
        <v>71.95</v>
      </c>
      <c r="G872" s="7">
        <f>AVERAGE('HAVER - UK Gas'!G1159:R1159)</f>
        <v>60.027499999999996</v>
      </c>
      <c r="H872" s="7">
        <f>AVERAGE('HAVER - UK Gas'!D1159:I1159)</f>
        <v>67.13333333333334</v>
      </c>
      <c r="I872" s="7">
        <f>AVERAGE('HAVER - UK Gas'!D1159:F1159)</f>
        <v>63.826666666666661</v>
      </c>
      <c r="J872" s="7">
        <f>AVERAGE('HAVER - UK Gas'!D1159:O1159)</f>
        <v>64.560000000000016</v>
      </c>
      <c r="L872" s="7">
        <f t="shared" si="115"/>
        <v>67.489082687338509</v>
      </c>
      <c r="M872" s="7">
        <f t="shared" si="115"/>
        <v>56.897164082687311</v>
      </c>
      <c r="N872" s="7">
        <f t="shared" si="116"/>
        <v>61.473630490956083</v>
      </c>
      <c r="O872" s="7">
        <f t="shared" si="117"/>
        <v>60.388552971576232</v>
      </c>
      <c r="P872" s="7">
        <f t="shared" si="118"/>
        <v>60.638320413436681</v>
      </c>
      <c r="R872" s="7"/>
      <c r="S872" s="7"/>
      <c r="T872" s="7"/>
      <c r="U872" s="7"/>
      <c r="V872" s="7"/>
    </row>
    <row r="873" spans="1:22" x14ac:dyDescent="0.35">
      <c r="A873" s="5">
        <f t="shared" si="113"/>
        <v>44349</v>
      </c>
      <c r="B873" s="5"/>
      <c r="C873" s="46">
        <f>IF('HAVER - UK Gas'!F1160="",C872,AVERAGE('HAVER - UK Gas'!G1160:R1160))</f>
        <v>58.520833333333343</v>
      </c>
      <c r="D873" s="7">
        <f t="shared" si="114"/>
        <v>56.897164082687311</v>
      </c>
      <c r="E873" s="5"/>
      <c r="F873" s="7">
        <f>AVERAGE('HAVER - UK Gas'!G1160:L1160)</f>
        <v>70.766666666666666</v>
      </c>
      <c r="G873" s="7">
        <f>AVERAGE('HAVER - UK Gas'!G1160:R1160)</f>
        <v>58.520833333333343</v>
      </c>
      <c r="H873" s="7">
        <f>AVERAGE('HAVER - UK Gas'!D1160:I1160)</f>
        <v>65.971666666666678</v>
      </c>
      <c r="I873" s="7">
        <f>AVERAGE('HAVER - UK Gas'!D1160:F1160)</f>
        <v>62.663333333333334</v>
      </c>
      <c r="J873" s="7">
        <f>AVERAGE('HAVER - UK Gas'!D1160:O1160)</f>
        <v>63.079999999999984</v>
      </c>
      <c r="L873" s="7">
        <f t="shared" si="115"/>
        <v>67.489082687338509</v>
      </c>
      <c r="M873" s="7">
        <f t="shared" si="115"/>
        <v>56.897164082687311</v>
      </c>
      <c r="N873" s="7">
        <f t="shared" si="116"/>
        <v>61.473630490956083</v>
      </c>
      <c r="O873" s="7">
        <f t="shared" si="117"/>
        <v>60.388552971576232</v>
      </c>
      <c r="P873" s="7">
        <f t="shared" si="118"/>
        <v>60.638320413436681</v>
      </c>
      <c r="R873" s="7"/>
      <c r="S873" s="7"/>
      <c r="T873" s="7"/>
      <c r="U873" s="7"/>
      <c r="V873" s="7"/>
    </row>
    <row r="874" spans="1:22" x14ac:dyDescent="0.35">
      <c r="A874" s="5">
        <f t="shared" si="113"/>
        <v>44350</v>
      </c>
      <c r="B874" s="5"/>
      <c r="C874" s="46">
        <f>IF('HAVER - UK Gas'!F1161="",C873,AVERAGE('HAVER - UK Gas'!G1161:R1161))</f>
        <v>58.524166666666673</v>
      </c>
      <c r="D874" s="7">
        <f t="shared" si="114"/>
        <v>56.897164082687311</v>
      </c>
      <c r="E874" s="5"/>
      <c r="F874" s="7">
        <f>AVERAGE('HAVER - UK Gas'!G1161:L1161)</f>
        <v>70.856666666666669</v>
      </c>
      <c r="G874" s="7">
        <f>AVERAGE('HAVER - UK Gas'!G1161:R1161)</f>
        <v>58.524166666666673</v>
      </c>
      <c r="H874" s="7">
        <f>AVERAGE('HAVER - UK Gas'!D1161:I1161)</f>
        <v>66.061666666666667</v>
      </c>
      <c r="I874" s="7">
        <f>AVERAGE('HAVER - UK Gas'!D1161:F1161)</f>
        <v>62.75</v>
      </c>
      <c r="J874" s="7">
        <f>AVERAGE('HAVER - UK Gas'!D1161:O1161)</f>
        <v>63.12916666666667</v>
      </c>
      <c r="L874" s="7">
        <f t="shared" si="115"/>
        <v>67.489082687338509</v>
      </c>
      <c r="M874" s="7">
        <f t="shared" si="115"/>
        <v>56.897164082687311</v>
      </c>
      <c r="N874" s="7">
        <f t="shared" si="116"/>
        <v>61.473630490956083</v>
      </c>
      <c r="O874" s="7">
        <f t="shared" si="117"/>
        <v>60.388552971576232</v>
      </c>
      <c r="P874" s="7">
        <f t="shared" si="118"/>
        <v>60.638320413436681</v>
      </c>
      <c r="R874" s="7"/>
      <c r="S874" s="7"/>
      <c r="T874" s="7"/>
      <c r="U874" s="7"/>
      <c r="V874" s="7"/>
    </row>
    <row r="875" spans="1:22" x14ac:dyDescent="0.35">
      <c r="A875" s="5">
        <f t="shared" si="113"/>
        <v>44351</v>
      </c>
      <c r="B875" s="5"/>
      <c r="C875" s="46">
        <f>IF('HAVER - UK Gas'!F1162="",C874,AVERAGE('HAVER - UK Gas'!G1162:R1162))</f>
        <v>58.560833333333335</v>
      </c>
      <c r="D875" s="7">
        <f t="shared" si="114"/>
        <v>56.897164082687311</v>
      </c>
      <c r="E875" s="5"/>
      <c r="F875" s="7">
        <f>AVERAGE('HAVER - UK Gas'!G1162:L1162)</f>
        <v>70.76166666666667</v>
      </c>
      <c r="G875" s="7">
        <f>AVERAGE('HAVER - UK Gas'!G1162:R1162)</f>
        <v>58.560833333333335</v>
      </c>
      <c r="H875" s="7">
        <f>AVERAGE('HAVER - UK Gas'!D1162:I1162)</f>
        <v>65.991666666666674</v>
      </c>
      <c r="I875" s="7">
        <f>AVERAGE('HAVER - UK Gas'!D1162:F1162)</f>
        <v>62.699999999999996</v>
      </c>
      <c r="J875" s="7">
        <f>AVERAGE('HAVER - UK Gas'!D1162:O1162)</f>
        <v>63.103333333333332</v>
      </c>
      <c r="L875" s="7">
        <f t="shared" si="115"/>
        <v>67.489082687338509</v>
      </c>
      <c r="M875" s="7">
        <f t="shared" si="115"/>
        <v>56.897164082687311</v>
      </c>
      <c r="N875" s="7">
        <f t="shared" si="116"/>
        <v>61.473630490956083</v>
      </c>
      <c r="O875" s="7">
        <f t="shared" si="117"/>
        <v>60.388552971576232</v>
      </c>
      <c r="P875" s="7">
        <f t="shared" si="118"/>
        <v>60.638320413436681</v>
      </c>
      <c r="R875" s="7"/>
      <c r="S875" s="7"/>
      <c r="T875" s="7"/>
      <c r="U875" s="7"/>
      <c r="V875" s="7"/>
    </row>
    <row r="876" spans="1:22" x14ac:dyDescent="0.35">
      <c r="A876" s="5">
        <f t="shared" si="113"/>
        <v>44354</v>
      </c>
      <c r="B876" s="5"/>
      <c r="C876" s="46">
        <f>IF('HAVER - UK Gas'!F1163="",C875,AVERAGE('HAVER - UK Gas'!G1163:R1163))</f>
        <v>60.246666666666663</v>
      </c>
      <c r="D876" s="7">
        <f t="shared" si="114"/>
        <v>56.897164082687311</v>
      </c>
      <c r="E876" s="5"/>
      <c r="F876" s="7">
        <f>AVERAGE('HAVER - UK Gas'!G1163:L1163)</f>
        <v>72.666666666666671</v>
      </c>
      <c r="G876" s="7">
        <f>AVERAGE('HAVER - UK Gas'!G1163:R1163)</f>
        <v>60.246666666666663</v>
      </c>
      <c r="H876" s="7">
        <f>AVERAGE('HAVER - UK Gas'!D1163:I1163)</f>
        <v>67.88000000000001</v>
      </c>
      <c r="I876" s="7">
        <f>AVERAGE('HAVER - UK Gas'!D1163:F1163)</f>
        <v>64.55</v>
      </c>
      <c r="J876" s="7">
        <f>AVERAGE('HAVER - UK Gas'!D1163:O1163)</f>
        <v>64.896666666666675</v>
      </c>
      <c r="L876" s="7">
        <f t="shared" si="115"/>
        <v>67.489082687338509</v>
      </c>
      <c r="M876" s="7">
        <f t="shared" si="115"/>
        <v>56.897164082687311</v>
      </c>
      <c r="N876" s="7">
        <f t="shared" si="116"/>
        <v>61.473630490956083</v>
      </c>
      <c r="O876" s="7">
        <f t="shared" si="117"/>
        <v>60.388552971576232</v>
      </c>
      <c r="P876" s="7">
        <f t="shared" si="118"/>
        <v>60.638320413436681</v>
      </c>
      <c r="R876" s="7"/>
      <c r="S876" s="7"/>
      <c r="T876" s="7"/>
      <c r="U876" s="7"/>
      <c r="V876" s="7"/>
    </row>
    <row r="877" spans="1:22" x14ac:dyDescent="0.35">
      <c r="A877" s="5">
        <f t="shared" si="113"/>
        <v>44355</v>
      </c>
      <c r="B877" s="5"/>
      <c r="C877" s="46">
        <f>IF('HAVER - UK Gas'!F1164="",C876,AVERAGE('HAVER - UK Gas'!G1164:R1164))</f>
        <v>62.281666666666666</v>
      </c>
      <c r="D877" s="7">
        <f t="shared" si="114"/>
        <v>56.897164082687311</v>
      </c>
      <c r="E877" s="5"/>
      <c r="F877" s="7">
        <f>AVERAGE('HAVER - UK Gas'!G1164:L1164)</f>
        <v>76.144999999999996</v>
      </c>
      <c r="G877" s="7">
        <f>AVERAGE('HAVER - UK Gas'!G1164:R1164)</f>
        <v>62.281666666666666</v>
      </c>
      <c r="H877" s="7">
        <f>AVERAGE('HAVER - UK Gas'!D1164:I1164)</f>
        <v>71.27</v>
      </c>
      <c r="I877" s="7">
        <f>AVERAGE('HAVER - UK Gas'!D1164:F1164)</f>
        <v>67.850000000000009</v>
      </c>
      <c r="J877" s="7">
        <f>AVERAGE('HAVER - UK Gas'!D1164:O1164)</f>
        <v>67.59333333333332</v>
      </c>
      <c r="L877" s="7">
        <f t="shared" si="115"/>
        <v>67.489082687338509</v>
      </c>
      <c r="M877" s="7">
        <f t="shared" si="115"/>
        <v>56.897164082687311</v>
      </c>
      <c r="N877" s="7">
        <f t="shared" si="116"/>
        <v>61.473630490956083</v>
      </c>
      <c r="O877" s="7">
        <f t="shared" si="117"/>
        <v>60.388552971576232</v>
      </c>
      <c r="P877" s="7">
        <f t="shared" si="118"/>
        <v>60.638320413436681</v>
      </c>
      <c r="R877" s="7"/>
      <c r="S877" s="7"/>
      <c r="T877" s="7"/>
      <c r="U877" s="7"/>
      <c r="V877" s="7"/>
    </row>
    <row r="878" spans="1:22" x14ac:dyDescent="0.35">
      <c r="A878" s="5">
        <f t="shared" si="113"/>
        <v>44356</v>
      </c>
      <c r="B878" s="5"/>
      <c r="C878" s="46">
        <f>IF('HAVER - UK Gas'!F1165="",C877,AVERAGE('HAVER - UK Gas'!G1165:R1165))</f>
        <v>63.33250000000001</v>
      </c>
      <c r="D878" s="7">
        <f t="shared" si="114"/>
        <v>56.897164082687311</v>
      </c>
      <c r="E878" s="5"/>
      <c r="F878" s="7">
        <f>AVERAGE('HAVER - UK Gas'!G1165:L1165)</f>
        <v>77.588333333333352</v>
      </c>
      <c r="G878" s="7">
        <f>AVERAGE('HAVER - UK Gas'!G1165:R1165)</f>
        <v>63.33250000000001</v>
      </c>
      <c r="H878" s="7">
        <f>AVERAGE('HAVER - UK Gas'!D1165:I1165)</f>
        <v>72.785000000000011</v>
      </c>
      <c r="I878" s="7">
        <f>AVERAGE('HAVER - UK Gas'!D1165:F1165)</f>
        <v>69.45</v>
      </c>
      <c r="J878" s="7">
        <f>AVERAGE('HAVER - UK Gas'!D1165:O1165)</f>
        <v>68.882500000000007</v>
      </c>
      <c r="L878" s="7">
        <f t="shared" si="115"/>
        <v>67.489082687338509</v>
      </c>
      <c r="M878" s="7">
        <f t="shared" si="115"/>
        <v>56.897164082687311</v>
      </c>
      <c r="N878" s="7">
        <f t="shared" si="116"/>
        <v>61.473630490956083</v>
      </c>
      <c r="O878" s="7">
        <f t="shared" si="117"/>
        <v>60.388552971576232</v>
      </c>
      <c r="P878" s="7">
        <f t="shared" si="118"/>
        <v>60.638320413436681</v>
      </c>
      <c r="R878" s="7"/>
      <c r="S878" s="7"/>
      <c r="T878" s="7"/>
      <c r="U878" s="7"/>
      <c r="V878" s="7"/>
    </row>
    <row r="879" spans="1:22" x14ac:dyDescent="0.35">
      <c r="A879" s="5">
        <f t="shared" si="113"/>
        <v>44357</v>
      </c>
      <c r="B879" s="5"/>
      <c r="C879" s="46">
        <f>IF('HAVER - UK Gas'!F1166="",C878,AVERAGE('HAVER - UK Gas'!G1166:R1166))</f>
        <v>64.173333333333332</v>
      </c>
      <c r="D879" s="7">
        <f t="shared" si="114"/>
        <v>56.897164082687311</v>
      </c>
      <c r="E879" s="5"/>
      <c r="F879" s="7">
        <f>AVERAGE('HAVER - UK Gas'!G1166:L1166)</f>
        <v>78.22499999999998</v>
      </c>
      <c r="G879" s="7">
        <f>AVERAGE('HAVER - UK Gas'!G1166:R1166)</f>
        <v>64.173333333333332</v>
      </c>
      <c r="H879" s="7">
        <f>AVERAGE('HAVER - UK Gas'!D1166:I1166)</f>
        <v>73.601666666666674</v>
      </c>
      <c r="I879" s="7">
        <f>AVERAGE('HAVER - UK Gas'!D1166:F1166)</f>
        <v>70.443333333333328</v>
      </c>
      <c r="J879" s="7">
        <f>AVERAGE('HAVER - UK Gas'!D1166:O1166)</f>
        <v>69.69</v>
      </c>
      <c r="L879" s="7">
        <f t="shared" si="115"/>
        <v>67.489082687338509</v>
      </c>
      <c r="M879" s="7">
        <f t="shared" si="115"/>
        <v>56.897164082687311</v>
      </c>
      <c r="N879" s="7">
        <f t="shared" si="116"/>
        <v>61.473630490956083</v>
      </c>
      <c r="O879" s="7">
        <f t="shared" si="117"/>
        <v>60.388552971576232</v>
      </c>
      <c r="P879" s="7">
        <f t="shared" si="118"/>
        <v>60.638320413436681</v>
      </c>
      <c r="R879" s="7"/>
      <c r="S879" s="7"/>
      <c r="T879" s="7"/>
      <c r="U879" s="7"/>
      <c r="V879" s="7"/>
    </row>
    <row r="880" spans="1:22" x14ac:dyDescent="0.35">
      <c r="A880" s="5">
        <f t="shared" si="113"/>
        <v>44358</v>
      </c>
      <c r="B880" s="5"/>
      <c r="C880" s="46">
        <f>IF('HAVER - UK Gas'!F1167="",C879,AVERAGE('HAVER - UK Gas'!G1167:R1167))</f>
        <v>62.260833333333331</v>
      </c>
      <c r="D880" s="7">
        <f t="shared" si="114"/>
        <v>56.897164082687311</v>
      </c>
      <c r="E880" s="5"/>
      <c r="F880" s="7">
        <f>AVERAGE('HAVER - UK Gas'!G1167:L1167)</f>
        <v>75.798333333333332</v>
      </c>
      <c r="G880" s="7">
        <f>AVERAGE('HAVER - UK Gas'!G1167:R1167)</f>
        <v>62.260833333333331</v>
      </c>
      <c r="H880" s="7">
        <f>AVERAGE('HAVER - UK Gas'!D1167:I1167)</f>
        <v>71.078333333333333</v>
      </c>
      <c r="I880" s="7">
        <f>AVERAGE('HAVER - UK Gas'!D1167:F1167)</f>
        <v>67.81</v>
      </c>
      <c r="J880" s="7">
        <f>AVERAGE('HAVER - UK Gas'!D1167:O1167)</f>
        <v>67.42916666666666</v>
      </c>
      <c r="L880" s="7">
        <f t="shared" si="115"/>
        <v>67.489082687338509</v>
      </c>
      <c r="M880" s="7">
        <f t="shared" si="115"/>
        <v>56.897164082687311</v>
      </c>
      <c r="N880" s="7">
        <f t="shared" si="116"/>
        <v>61.473630490956083</v>
      </c>
      <c r="O880" s="7">
        <f t="shared" si="117"/>
        <v>60.388552971576232</v>
      </c>
      <c r="P880" s="7">
        <f t="shared" si="118"/>
        <v>60.638320413436681</v>
      </c>
      <c r="R880" s="7"/>
      <c r="S880" s="7"/>
      <c r="T880" s="7"/>
      <c r="U880" s="7"/>
      <c r="V880" s="7"/>
    </row>
    <row r="881" spans="1:22" x14ac:dyDescent="0.35">
      <c r="A881" s="5">
        <f t="shared" si="113"/>
        <v>44361</v>
      </c>
      <c r="B881" s="5"/>
      <c r="C881" s="46">
        <f>IF('HAVER - UK Gas'!F1168="",C880,AVERAGE('HAVER - UK Gas'!G1168:R1168))</f>
        <v>63.705000000000005</v>
      </c>
      <c r="D881" s="7">
        <f t="shared" si="114"/>
        <v>56.897164082687311</v>
      </c>
      <c r="E881" s="5"/>
      <c r="F881" s="7">
        <f>AVERAGE('HAVER - UK Gas'!G1168:L1168)</f>
        <v>78.024999999999991</v>
      </c>
      <c r="G881" s="7">
        <f>AVERAGE('HAVER - UK Gas'!G1168:R1168)</f>
        <v>63.705000000000005</v>
      </c>
      <c r="H881" s="7">
        <f>AVERAGE('HAVER - UK Gas'!D1168:I1168)</f>
        <v>73.516666666666666</v>
      </c>
      <c r="I881" s="7">
        <f>AVERAGE('HAVER - UK Gas'!D1168:F1168)</f>
        <v>70.423333333333332</v>
      </c>
      <c r="J881" s="7">
        <f>AVERAGE('HAVER - UK Gas'!D1168:O1168)</f>
        <v>69.438333333333318</v>
      </c>
      <c r="L881" s="7">
        <f t="shared" si="115"/>
        <v>67.489082687338509</v>
      </c>
      <c r="M881" s="7">
        <f t="shared" si="115"/>
        <v>56.897164082687311</v>
      </c>
      <c r="N881" s="7">
        <f t="shared" si="116"/>
        <v>61.473630490956083</v>
      </c>
      <c r="O881" s="7">
        <f t="shared" si="117"/>
        <v>60.388552971576232</v>
      </c>
      <c r="P881" s="7">
        <f t="shared" si="118"/>
        <v>60.638320413436681</v>
      </c>
      <c r="R881" s="7"/>
      <c r="S881" s="7"/>
      <c r="T881" s="7"/>
      <c r="U881" s="7"/>
      <c r="V881" s="7"/>
    </row>
    <row r="882" spans="1:22" x14ac:dyDescent="0.35">
      <c r="A882" s="5">
        <f t="shared" si="113"/>
        <v>44362</v>
      </c>
      <c r="B882" s="5"/>
      <c r="C882" s="46">
        <f>IF('HAVER - UK Gas'!F1169="",C881,AVERAGE('HAVER - UK Gas'!G1169:R1169))</f>
        <v>62.231666666666662</v>
      </c>
      <c r="D882" s="7">
        <f t="shared" ref="D882:D914" si="119">AVERAGE($C$786:$C$829,$C$831:$C$915)</f>
        <v>56.897164082687311</v>
      </c>
      <c r="E882" s="5"/>
      <c r="F882" s="7">
        <f>AVERAGE('HAVER - UK Gas'!G1169:L1169)</f>
        <v>76.291666666666671</v>
      </c>
      <c r="G882" s="7">
        <f>AVERAGE('HAVER - UK Gas'!G1169:R1169)</f>
        <v>62.231666666666662</v>
      </c>
      <c r="H882" s="7">
        <f>AVERAGE('HAVER - UK Gas'!D1169:I1169)</f>
        <v>72.056666666666658</v>
      </c>
      <c r="I882" s="7">
        <f>AVERAGE('HAVER - UK Gas'!D1169:F1169)</f>
        <v>69.17</v>
      </c>
      <c r="J882" s="7">
        <f>AVERAGE('HAVER - UK Gas'!D1169:O1169)</f>
        <v>67.944166666666661</v>
      </c>
      <c r="L882" s="7">
        <f t="shared" si="115"/>
        <v>67.489082687338509</v>
      </c>
      <c r="M882" s="7">
        <f t="shared" si="115"/>
        <v>56.897164082687311</v>
      </c>
      <c r="N882" s="7">
        <f t="shared" si="116"/>
        <v>61.473630490956083</v>
      </c>
      <c r="O882" s="7">
        <f t="shared" si="117"/>
        <v>60.388552971576232</v>
      </c>
      <c r="P882" s="7">
        <f t="shared" si="118"/>
        <v>60.638320413436681</v>
      </c>
      <c r="R882" s="7"/>
      <c r="S882" s="7"/>
      <c r="T882" s="7"/>
      <c r="U882" s="7"/>
      <c r="V882" s="7"/>
    </row>
    <row r="883" spans="1:22" x14ac:dyDescent="0.35">
      <c r="A883" s="5">
        <f t="shared" ref="A883:A946" si="120">+A878+7</f>
        <v>44363</v>
      </c>
      <c r="B883" s="5"/>
      <c r="C883" s="46">
        <f>IF('HAVER - UK Gas'!F1170="",C882,AVERAGE('HAVER - UK Gas'!G1170:R1170))</f>
        <v>61.920833333333327</v>
      </c>
      <c r="D883" s="7">
        <f t="shared" si="119"/>
        <v>56.897164082687311</v>
      </c>
      <c r="E883" s="5"/>
      <c r="F883" s="7">
        <f>AVERAGE('HAVER - UK Gas'!G1170:L1170)</f>
        <v>75.913333333333327</v>
      </c>
      <c r="G883" s="7">
        <f>AVERAGE('HAVER - UK Gas'!G1170:R1170)</f>
        <v>61.920833333333327</v>
      </c>
      <c r="H883" s="7">
        <f>AVERAGE('HAVER - UK Gas'!D1170:I1170)</f>
        <v>71.603333333333339</v>
      </c>
      <c r="I883" s="7">
        <f>AVERAGE('HAVER - UK Gas'!D1170:F1170)</f>
        <v>68.626666666666665</v>
      </c>
      <c r="J883" s="7">
        <f>AVERAGE('HAVER - UK Gas'!D1170:O1170)</f>
        <v>67.556666666666658</v>
      </c>
      <c r="L883" s="7">
        <f t="shared" si="115"/>
        <v>67.489082687338509</v>
      </c>
      <c r="M883" s="7">
        <f t="shared" si="115"/>
        <v>56.897164082687311</v>
      </c>
      <c r="N883" s="7">
        <f t="shared" si="116"/>
        <v>61.473630490956083</v>
      </c>
      <c r="O883" s="7">
        <f t="shared" si="117"/>
        <v>60.388552971576232</v>
      </c>
      <c r="P883" s="7">
        <f t="shared" si="118"/>
        <v>60.638320413436681</v>
      </c>
      <c r="R883" s="7"/>
      <c r="S883" s="7"/>
      <c r="T883" s="7"/>
      <c r="U883" s="7"/>
      <c r="V883" s="7"/>
    </row>
    <row r="884" spans="1:22" x14ac:dyDescent="0.35">
      <c r="A884" s="5">
        <f t="shared" si="120"/>
        <v>44364</v>
      </c>
      <c r="B884" s="5"/>
      <c r="C884" s="46">
        <f>IF('HAVER - UK Gas'!F1171="",C883,AVERAGE('HAVER - UK Gas'!G1171:R1171))</f>
        <v>62.251666666666665</v>
      </c>
      <c r="D884" s="7">
        <f t="shared" si="119"/>
        <v>56.897164082687311</v>
      </c>
      <c r="E884" s="5"/>
      <c r="F884" s="7">
        <f>AVERAGE('HAVER - UK Gas'!G1171:L1171)</f>
        <v>76.228333333333339</v>
      </c>
      <c r="G884" s="7">
        <f>AVERAGE('HAVER - UK Gas'!G1171:R1171)</f>
        <v>62.251666666666665</v>
      </c>
      <c r="H884" s="7">
        <f>AVERAGE('HAVER - UK Gas'!D1171:I1171)</f>
        <v>71.998333333333335</v>
      </c>
      <c r="I884" s="7">
        <f>AVERAGE('HAVER - UK Gas'!D1171:F1171)</f>
        <v>69.073333333333323</v>
      </c>
      <c r="J884" s="7">
        <f>AVERAGE('HAVER - UK Gas'!D1171:O1171)</f>
        <v>67.909166666666664</v>
      </c>
      <c r="L884" s="7">
        <f t="shared" si="115"/>
        <v>67.489082687338509</v>
      </c>
      <c r="M884" s="7">
        <f t="shared" si="115"/>
        <v>56.897164082687311</v>
      </c>
      <c r="N884" s="7">
        <f t="shared" si="116"/>
        <v>61.473630490956083</v>
      </c>
      <c r="O884" s="7">
        <f t="shared" si="117"/>
        <v>60.388552971576232</v>
      </c>
      <c r="P884" s="7">
        <f t="shared" si="118"/>
        <v>60.638320413436681</v>
      </c>
      <c r="R884" s="7"/>
      <c r="S884" s="7"/>
      <c r="T884" s="7"/>
      <c r="U884" s="7"/>
      <c r="V884" s="7"/>
    </row>
    <row r="885" spans="1:22" x14ac:dyDescent="0.35">
      <c r="A885" s="5">
        <f t="shared" si="120"/>
        <v>44365</v>
      </c>
      <c r="B885" s="5"/>
      <c r="C885" s="46">
        <f>IF('HAVER - UK Gas'!F1172="",C884,AVERAGE('HAVER - UK Gas'!G1172:R1172))</f>
        <v>64.670833333333334</v>
      </c>
      <c r="D885" s="7">
        <f t="shared" si="119"/>
        <v>56.897164082687311</v>
      </c>
      <c r="E885" s="5"/>
      <c r="F885" s="7">
        <f>AVERAGE('HAVER - UK Gas'!G1172:L1172)</f>
        <v>79.076666666666668</v>
      </c>
      <c r="G885" s="7">
        <f>AVERAGE('HAVER - UK Gas'!G1172:R1172)</f>
        <v>64.670833333333334</v>
      </c>
      <c r="H885" s="7">
        <f>AVERAGE('HAVER - UK Gas'!D1172:I1172)</f>
        <v>74.973333333333329</v>
      </c>
      <c r="I885" s="7">
        <f>AVERAGE('HAVER - UK Gas'!D1172:F1172)</f>
        <v>72.156666666666652</v>
      </c>
      <c r="J885" s="7">
        <f>AVERAGE('HAVER - UK Gas'!D1172:O1172)</f>
        <v>70.63333333333334</v>
      </c>
      <c r="L885" s="7">
        <f t="shared" si="115"/>
        <v>67.489082687338509</v>
      </c>
      <c r="M885" s="7">
        <f t="shared" si="115"/>
        <v>56.897164082687311</v>
      </c>
      <c r="N885" s="7">
        <f t="shared" si="116"/>
        <v>61.473630490956083</v>
      </c>
      <c r="O885" s="7">
        <f t="shared" si="117"/>
        <v>60.388552971576232</v>
      </c>
      <c r="P885" s="7">
        <f t="shared" si="118"/>
        <v>60.638320413436681</v>
      </c>
      <c r="R885" s="7"/>
      <c r="S885" s="7"/>
      <c r="T885" s="7"/>
      <c r="U885" s="7"/>
      <c r="V885" s="7"/>
    </row>
    <row r="886" spans="1:22" x14ac:dyDescent="0.35">
      <c r="A886" s="5">
        <f t="shared" si="120"/>
        <v>44368</v>
      </c>
      <c r="B886" s="5"/>
      <c r="C886" s="46">
        <f>IF('HAVER - UK Gas'!F1173="",C885,AVERAGE('HAVER - UK Gas'!G1173:R1173))</f>
        <v>65.061666666666653</v>
      </c>
      <c r="D886" s="7">
        <f t="shared" si="119"/>
        <v>56.897164082687311</v>
      </c>
      <c r="E886" s="5"/>
      <c r="F886" s="7">
        <f>AVERAGE('HAVER - UK Gas'!G1173:L1173)</f>
        <v>79.563333333333333</v>
      </c>
      <c r="G886" s="7">
        <f>AVERAGE('HAVER - UK Gas'!G1173:R1173)</f>
        <v>65.061666666666653</v>
      </c>
      <c r="H886" s="7">
        <f>AVERAGE('HAVER - UK Gas'!D1173:I1173)</f>
        <v>75.568333333333328</v>
      </c>
      <c r="I886" s="7">
        <f>AVERAGE('HAVER - UK Gas'!D1173:F1173)</f>
        <v>72.850000000000009</v>
      </c>
      <c r="J886" s="7">
        <f>AVERAGE('HAVER - UK Gas'!D1173:O1173)</f>
        <v>71.132500000000007</v>
      </c>
      <c r="L886" s="7">
        <f t="shared" si="115"/>
        <v>67.489082687338509</v>
      </c>
      <c r="M886" s="7">
        <f t="shared" si="115"/>
        <v>56.897164082687311</v>
      </c>
      <c r="N886" s="7">
        <f t="shared" si="116"/>
        <v>61.473630490956083</v>
      </c>
      <c r="O886" s="7">
        <f t="shared" si="117"/>
        <v>60.388552971576232</v>
      </c>
      <c r="P886" s="7">
        <f t="shared" si="118"/>
        <v>60.638320413436681</v>
      </c>
      <c r="R886" s="7"/>
      <c r="S886" s="7"/>
      <c r="T886" s="7"/>
      <c r="U886" s="7"/>
      <c r="V886" s="7"/>
    </row>
    <row r="887" spans="1:22" x14ac:dyDescent="0.35">
      <c r="A887" s="5">
        <f t="shared" si="120"/>
        <v>44369</v>
      </c>
      <c r="B887" s="5"/>
      <c r="C887" s="46">
        <f>IF('HAVER - UK Gas'!F1174="",C886,AVERAGE('HAVER - UK Gas'!G1174:R1174))</f>
        <v>66.900833333333338</v>
      </c>
      <c r="D887" s="7">
        <f t="shared" si="119"/>
        <v>56.897164082687311</v>
      </c>
      <c r="E887" s="5"/>
      <c r="F887" s="7">
        <f>AVERAGE('HAVER - UK Gas'!G1174:L1174)</f>
        <v>82.231666666666669</v>
      </c>
      <c r="G887" s="7">
        <f>AVERAGE('HAVER - UK Gas'!G1174:R1174)</f>
        <v>66.900833333333338</v>
      </c>
      <c r="H887" s="7">
        <f>AVERAGE('HAVER - UK Gas'!D1174:I1174)</f>
        <v>78.196666666666673</v>
      </c>
      <c r="I887" s="7">
        <f>AVERAGE('HAVER - UK Gas'!D1174:F1174)</f>
        <v>75.17</v>
      </c>
      <c r="J887" s="7">
        <f>AVERAGE('HAVER - UK Gas'!D1174:O1174)</f>
        <v>73.307500000000019</v>
      </c>
      <c r="L887" s="7">
        <f t="shared" si="115"/>
        <v>67.489082687338509</v>
      </c>
      <c r="M887" s="7">
        <f t="shared" si="115"/>
        <v>56.897164082687311</v>
      </c>
      <c r="N887" s="7">
        <f t="shared" si="116"/>
        <v>61.473630490956083</v>
      </c>
      <c r="O887" s="7">
        <f t="shared" si="117"/>
        <v>60.388552971576232</v>
      </c>
      <c r="P887" s="7">
        <f t="shared" si="118"/>
        <v>60.638320413436681</v>
      </c>
      <c r="R887" s="7"/>
      <c r="S887" s="7"/>
      <c r="T887" s="7"/>
      <c r="U887" s="7"/>
      <c r="V887" s="7"/>
    </row>
    <row r="888" spans="1:22" x14ac:dyDescent="0.35">
      <c r="A888" s="5">
        <f t="shared" si="120"/>
        <v>44370</v>
      </c>
      <c r="B888" s="5"/>
      <c r="C888" s="46">
        <f>IF('HAVER - UK Gas'!F1175="",C887,AVERAGE('HAVER - UK Gas'!G1175:R1175))</f>
        <v>68.275000000000006</v>
      </c>
      <c r="D888" s="7">
        <f t="shared" si="119"/>
        <v>56.897164082687311</v>
      </c>
      <c r="E888" s="5"/>
      <c r="F888" s="7">
        <f>AVERAGE('HAVER - UK Gas'!G1175:L1175)</f>
        <v>84.023333333333326</v>
      </c>
      <c r="G888" s="7">
        <f>AVERAGE('HAVER - UK Gas'!G1175:R1175)</f>
        <v>68.275000000000006</v>
      </c>
      <c r="H888" s="7">
        <f>AVERAGE('HAVER - UK Gas'!D1175:I1175)</f>
        <v>80.068333333333342</v>
      </c>
      <c r="I888" s="7">
        <f>AVERAGE('HAVER - UK Gas'!D1175:F1175)</f>
        <v>77.213333333333324</v>
      </c>
      <c r="J888" s="7">
        <f>AVERAGE('HAVER - UK Gas'!D1175:O1175)</f>
        <v>74.945000000000007</v>
      </c>
      <c r="L888" s="7">
        <f t="shared" si="115"/>
        <v>67.489082687338509</v>
      </c>
      <c r="M888" s="7">
        <f t="shared" si="115"/>
        <v>56.897164082687311</v>
      </c>
      <c r="N888" s="7">
        <f t="shared" si="116"/>
        <v>61.473630490956083</v>
      </c>
      <c r="O888" s="7">
        <f t="shared" si="117"/>
        <v>60.388552971576232</v>
      </c>
      <c r="P888" s="7">
        <f t="shared" si="118"/>
        <v>60.638320413436681</v>
      </c>
      <c r="R888" s="7"/>
      <c r="S888" s="7"/>
      <c r="T888" s="7"/>
      <c r="U888" s="7"/>
      <c r="V888" s="7"/>
    </row>
    <row r="889" spans="1:22" x14ac:dyDescent="0.35">
      <c r="A889" s="5">
        <f t="shared" si="120"/>
        <v>44371</v>
      </c>
      <c r="B889" s="5"/>
      <c r="C889" s="46">
        <f>IF('HAVER - UK Gas'!F1176="",C888,AVERAGE('HAVER - UK Gas'!G1176:R1176))</f>
        <v>69.245833333333337</v>
      </c>
      <c r="D889" s="7">
        <f t="shared" si="119"/>
        <v>56.897164082687311</v>
      </c>
      <c r="E889" s="5"/>
      <c r="F889" s="7">
        <f>AVERAGE('HAVER - UK Gas'!G1176:L1176)</f>
        <v>85.435000000000002</v>
      </c>
      <c r="G889" s="7">
        <f>AVERAGE('HAVER - UK Gas'!G1176:R1176)</f>
        <v>69.245833333333337</v>
      </c>
      <c r="H889" s="7">
        <f>AVERAGE('HAVER - UK Gas'!D1176:I1176)</f>
        <v>81.621666666666684</v>
      </c>
      <c r="I889" s="7">
        <f>AVERAGE('HAVER - UK Gas'!D1176:F1176)</f>
        <v>78.930000000000007</v>
      </c>
      <c r="J889" s="7">
        <f>AVERAGE('HAVER - UK Gas'!D1176:O1176)</f>
        <v>76.237500000000011</v>
      </c>
      <c r="L889" s="7">
        <f t="shared" si="115"/>
        <v>67.489082687338509</v>
      </c>
      <c r="M889" s="7">
        <f t="shared" si="115"/>
        <v>56.897164082687311</v>
      </c>
      <c r="N889" s="7">
        <f t="shared" si="116"/>
        <v>61.473630490956083</v>
      </c>
      <c r="O889" s="7">
        <f t="shared" si="117"/>
        <v>60.388552971576232</v>
      </c>
      <c r="P889" s="7">
        <f t="shared" si="118"/>
        <v>60.638320413436681</v>
      </c>
      <c r="R889" s="7"/>
      <c r="S889" s="7"/>
      <c r="T889" s="7"/>
      <c r="U889" s="7"/>
      <c r="V889" s="7"/>
    </row>
    <row r="890" spans="1:22" x14ac:dyDescent="0.35">
      <c r="A890" s="5">
        <f t="shared" si="120"/>
        <v>44372</v>
      </c>
      <c r="B890" s="5"/>
      <c r="C890" s="46">
        <f>IF('HAVER - UK Gas'!F1177="",C889,AVERAGE('HAVER - UK Gas'!G1177:R1177))</f>
        <v>69.990000000000009</v>
      </c>
      <c r="D890" s="7">
        <f t="shared" si="119"/>
        <v>56.897164082687311</v>
      </c>
      <c r="E890" s="5"/>
      <c r="F890" s="7">
        <f>AVERAGE('HAVER - UK Gas'!G1177:L1177)</f>
        <v>85.933333333333337</v>
      </c>
      <c r="G890" s="7">
        <f>AVERAGE('HAVER - UK Gas'!G1177:R1177)</f>
        <v>69.990000000000009</v>
      </c>
      <c r="H890" s="7">
        <f>AVERAGE('HAVER - UK Gas'!D1177:I1177)</f>
        <v>82.431666666666658</v>
      </c>
      <c r="I890" s="7">
        <f>AVERAGE('HAVER - UK Gas'!D1177:F1177)</f>
        <v>79.973333333333329</v>
      </c>
      <c r="J890" s="7">
        <f>AVERAGE('HAVER - UK Gas'!D1177:O1177)</f>
        <v>76.970833333333346</v>
      </c>
      <c r="L890" s="7">
        <f t="shared" si="115"/>
        <v>67.489082687338509</v>
      </c>
      <c r="M890" s="7">
        <f t="shared" si="115"/>
        <v>56.897164082687311</v>
      </c>
      <c r="N890" s="7">
        <f t="shared" si="116"/>
        <v>61.473630490956083</v>
      </c>
      <c r="O890" s="7">
        <f t="shared" si="117"/>
        <v>60.388552971576232</v>
      </c>
      <c r="P890" s="7">
        <f t="shared" si="118"/>
        <v>60.638320413436681</v>
      </c>
      <c r="R890" s="7"/>
      <c r="S890" s="7"/>
      <c r="T890" s="7"/>
      <c r="U890" s="7"/>
      <c r="V890" s="7"/>
    </row>
    <row r="891" spans="1:22" x14ac:dyDescent="0.35">
      <c r="A891" s="5">
        <f t="shared" si="120"/>
        <v>44375</v>
      </c>
      <c r="B891" s="5"/>
      <c r="C891" s="46">
        <f>IF('HAVER - UK Gas'!F1178="",C890,AVERAGE('HAVER - UK Gas'!G1178:R1178))</f>
        <v>69.69</v>
      </c>
      <c r="D891" s="7">
        <f t="shared" si="119"/>
        <v>56.897164082687311</v>
      </c>
      <c r="E891" s="5"/>
      <c r="F891" s="7">
        <f>AVERAGE('HAVER - UK Gas'!G1178:L1178)</f>
        <v>85.61666666666666</v>
      </c>
      <c r="G891" s="7">
        <f>AVERAGE('HAVER - UK Gas'!G1178:R1178)</f>
        <v>69.69</v>
      </c>
      <c r="H891" s="7">
        <f>AVERAGE('HAVER - UK Gas'!D1178:I1178)</f>
        <v>82.111666666666665</v>
      </c>
      <c r="I891" s="7">
        <f>AVERAGE('HAVER - UK Gas'!D1178:F1178)</f>
        <v>79.659999999999982</v>
      </c>
      <c r="J891" s="7">
        <f>AVERAGE('HAVER - UK Gas'!D1178:O1178)</f>
        <v>76.639166666666668</v>
      </c>
      <c r="L891" s="7">
        <f t="shared" si="115"/>
        <v>67.489082687338509</v>
      </c>
      <c r="M891" s="7">
        <f t="shared" si="115"/>
        <v>56.897164082687311</v>
      </c>
      <c r="N891" s="7">
        <f t="shared" si="116"/>
        <v>61.473630490956083</v>
      </c>
      <c r="O891" s="7">
        <f t="shared" si="117"/>
        <v>60.388552971576232</v>
      </c>
      <c r="P891" s="7">
        <f t="shared" si="118"/>
        <v>60.638320413436681</v>
      </c>
      <c r="R891" s="7"/>
      <c r="S891" s="7"/>
      <c r="T891" s="7"/>
      <c r="U891" s="7"/>
      <c r="V891" s="7"/>
    </row>
    <row r="892" spans="1:22" x14ac:dyDescent="0.35">
      <c r="A892" s="5">
        <f t="shared" si="120"/>
        <v>44376</v>
      </c>
      <c r="B892" s="5"/>
      <c r="C892" s="46">
        <f>IF('HAVER - UK Gas'!F1179="",C891,AVERAGE('HAVER - UK Gas'!G1179:R1179))</f>
        <v>71.929999999999993</v>
      </c>
      <c r="D892" s="7">
        <f t="shared" si="119"/>
        <v>56.897164082687311</v>
      </c>
      <c r="E892" s="5"/>
      <c r="F892" s="7">
        <f>AVERAGE('HAVER - UK Gas'!G1179:L1179)</f>
        <v>88.935000000000002</v>
      </c>
      <c r="G892" s="7">
        <f>AVERAGE('HAVER - UK Gas'!G1179:R1179)</f>
        <v>71.929999999999993</v>
      </c>
      <c r="H892" s="7">
        <f>AVERAGE('HAVER - UK Gas'!D1179:I1179)</f>
        <v>85.363333333333344</v>
      </c>
      <c r="I892" s="7">
        <f>AVERAGE('HAVER - UK Gas'!D1179:F1179)</f>
        <v>82.826666666666668</v>
      </c>
      <c r="J892" s="7">
        <f>AVERAGE('HAVER - UK Gas'!D1179:O1179)</f>
        <v>79.398333333333326</v>
      </c>
      <c r="L892" s="7">
        <f t="shared" si="115"/>
        <v>67.489082687338509</v>
      </c>
      <c r="M892" s="7">
        <f t="shared" si="115"/>
        <v>56.897164082687311</v>
      </c>
      <c r="N892" s="7">
        <f t="shared" si="116"/>
        <v>61.473630490956083</v>
      </c>
      <c r="O892" s="7">
        <f t="shared" si="117"/>
        <v>60.388552971576232</v>
      </c>
      <c r="P892" s="7">
        <f t="shared" si="118"/>
        <v>60.638320413436681</v>
      </c>
      <c r="R892" s="7"/>
      <c r="S892" s="7"/>
      <c r="T892" s="7"/>
      <c r="U892" s="7"/>
      <c r="V892" s="7"/>
    </row>
    <row r="893" spans="1:22" x14ac:dyDescent="0.35">
      <c r="A893" s="5">
        <f t="shared" si="120"/>
        <v>44377</v>
      </c>
      <c r="B893" s="5"/>
      <c r="C893" s="46">
        <f>IF('HAVER - UK Gas'!F1180="",C892,AVERAGE('HAVER - UK Gas'!G1180:R1180))</f>
        <v>71.453333333333333</v>
      </c>
      <c r="D893" s="7">
        <f t="shared" si="119"/>
        <v>56.897164082687311</v>
      </c>
      <c r="E893" s="5"/>
      <c r="F893" s="7">
        <f>AVERAGE('HAVER - UK Gas'!G1180:L1180)</f>
        <v>88.545000000000016</v>
      </c>
      <c r="G893" s="7">
        <f>AVERAGE('HAVER - UK Gas'!G1180:R1180)</f>
        <v>71.453333333333333</v>
      </c>
      <c r="H893" s="7">
        <f>AVERAGE('HAVER - UK Gas'!D1180:I1180)</f>
        <v>90.13</v>
      </c>
      <c r="I893" s="7">
        <f>AVERAGE('HAVER - UK Gas'!D1180:F1180)</f>
        <v>86.52</v>
      </c>
      <c r="J893" s="7">
        <f>AVERAGE('HAVER - UK Gas'!D1180:O1180)</f>
        <v>79.118333333333325</v>
      </c>
      <c r="L893" s="7">
        <f t="shared" si="115"/>
        <v>67.489082687338509</v>
      </c>
      <c r="M893" s="7">
        <f t="shared" si="115"/>
        <v>56.897164082687311</v>
      </c>
      <c r="N893" s="7">
        <f t="shared" si="116"/>
        <v>61.473630490956083</v>
      </c>
      <c r="O893" s="7">
        <f t="shared" si="117"/>
        <v>60.388552971576232</v>
      </c>
      <c r="P893" s="7">
        <f t="shared" si="118"/>
        <v>60.638320413436681</v>
      </c>
      <c r="R893" s="7"/>
      <c r="S893" s="7"/>
      <c r="T893" s="7"/>
      <c r="U893" s="7"/>
      <c r="V893" s="7"/>
    </row>
    <row r="894" spans="1:22" x14ac:dyDescent="0.35">
      <c r="A894" s="5">
        <f t="shared" si="120"/>
        <v>44378</v>
      </c>
      <c r="B894" s="5"/>
      <c r="C894" s="46">
        <f>IF('HAVER - UK Gas'!F1181="",C893,AVERAGE('HAVER - UK Gas'!F1181:Q1181))</f>
        <v>76.202500000000001</v>
      </c>
      <c r="D894" s="7">
        <f t="shared" si="119"/>
        <v>56.897164082687311</v>
      </c>
      <c r="E894" s="5"/>
      <c r="F894" s="7">
        <f>AVERAGE('HAVER - UK Gas'!F1181:K1181)</f>
        <v>95.58</v>
      </c>
      <c r="G894" s="7">
        <f>AVERAGE('HAVER - UK Gas'!F1181:Q1181)</f>
        <v>76.202500000000001</v>
      </c>
      <c r="H894" s="7">
        <f>AVERAGE('HAVER - UK Gas'!D1181:I1181)</f>
        <v>93.98</v>
      </c>
      <c r="I894" s="7">
        <f>AVERAGE('HAVER - UK Gas'!D1181:F1181)</f>
        <v>90.453333333333333</v>
      </c>
      <c r="J894" s="7">
        <f>AVERAGE('HAVER - UK Gas'!D1181:O1181)</f>
        <v>81.868333333333339</v>
      </c>
      <c r="L894" s="7">
        <f t="shared" si="115"/>
        <v>67.489082687338509</v>
      </c>
      <c r="M894" s="7">
        <f t="shared" si="115"/>
        <v>56.897164082687311</v>
      </c>
      <c r="N894" s="7">
        <f t="shared" si="116"/>
        <v>61.473630490956083</v>
      </c>
      <c r="O894" s="7">
        <f t="shared" si="117"/>
        <v>60.388552971576232</v>
      </c>
      <c r="P894" s="7">
        <f t="shared" si="118"/>
        <v>60.638320413436681</v>
      </c>
      <c r="R894" s="7"/>
      <c r="S894" s="7"/>
      <c r="T894" s="7"/>
      <c r="U894" s="7"/>
      <c r="V894" s="7"/>
    </row>
    <row r="895" spans="1:22" x14ac:dyDescent="0.35">
      <c r="A895" s="5">
        <f t="shared" si="120"/>
        <v>44379</v>
      </c>
      <c r="B895" s="5"/>
      <c r="C895" s="46">
        <f>IF('HAVER - UK Gas'!F1182="",C894,AVERAGE('HAVER - UK Gas'!F1182:Q1182))</f>
        <v>75.44083333333333</v>
      </c>
      <c r="D895" s="7">
        <f t="shared" si="119"/>
        <v>56.897164082687311</v>
      </c>
      <c r="E895" s="5"/>
      <c r="F895" s="7">
        <f>AVERAGE('HAVER - UK Gas'!F1182:K1182)</f>
        <v>94.444999999999993</v>
      </c>
      <c r="G895" s="7">
        <f>AVERAGE('HAVER - UK Gas'!F1182:Q1182)</f>
        <v>75.44083333333333</v>
      </c>
      <c r="H895" s="7">
        <f>AVERAGE('HAVER - UK Gas'!D1182:I1182)</f>
        <v>93.165000000000006</v>
      </c>
      <c r="I895" s="7">
        <f>AVERAGE('HAVER - UK Gas'!D1182:F1182)</f>
        <v>89.800000000000011</v>
      </c>
      <c r="J895" s="7">
        <f>AVERAGE('HAVER - UK Gas'!D1182:O1182)</f>
        <v>81.080000000000013</v>
      </c>
      <c r="L895" s="7">
        <f t="shared" ref="L895:L914" si="121">AVERAGE(F$786:F$829,F$831:F$915)</f>
        <v>67.489082687338509</v>
      </c>
      <c r="M895" s="7">
        <f t="shared" ref="M895:M914" si="122">AVERAGE(G$786:G$829,G$831:G$915)</f>
        <v>56.897164082687311</v>
      </c>
      <c r="N895" s="7">
        <f t="shared" ref="N895:N914" si="123">AVERAGE(H$786:H$829,H$831:H$915)</f>
        <v>61.473630490956083</v>
      </c>
      <c r="O895" s="7">
        <f t="shared" ref="O895:O914" si="124">AVERAGE(I$786:I$829,I$831:I$915)</f>
        <v>60.388552971576232</v>
      </c>
      <c r="P895" s="7">
        <f t="shared" ref="P895:P914" si="125">AVERAGE(J$786:J$829,J$831:J$915)</f>
        <v>60.638320413436681</v>
      </c>
      <c r="R895" s="7"/>
      <c r="S895" s="7"/>
      <c r="T895" s="7"/>
      <c r="U895" s="7"/>
      <c r="V895" s="7"/>
    </row>
    <row r="896" spans="1:22" x14ac:dyDescent="0.35">
      <c r="A896" s="5">
        <f t="shared" si="120"/>
        <v>44382</v>
      </c>
      <c r="B896" s="5"/>
      <c r="C896" s="46">
        <f>IF('HAVER - UK Gas'!F1183="",C895,AVERAGE('HAVER - UK Gas'!F1183:Q1183))</f>
        <v>78.051666666666662</v>
      </c>
      <c r="D896" s="7">
        <f t="shared" si="119"/>
        <v>56.897164082687311</v>
      </c>
      <c r="E896" s="5"/>
      <c r="F896" s="7">
        <f>AVERAGE('HAVER - UK Gas'!F1183:K1183)</f>
        <v>98.579999999999984</v>
      </c>
      <c r="G896" s="7">
        <f>AVERAGE('HAVER - UK Gas'!F1183:Q1183)</f>
        <v>78.051666666666662</v>
      </c>
      <c r="H896" s="7">
        <f>AVERAGE('HAVER - UK Gas'!D1183:I1183)</f>
        <v>97.691666666666663</v>
      </c>
      <c r="I896" s="7">
        <f>AVERAGE('HAVER - UK Gas'!D1183:F1183)</f>
        <v>94.31</v>
      </c>
      <c r="J896" s="7">
        <f>AVERAGE('HAVER - UK Gas'!D1183:O1183)</f>
        <v>84.275000000000006</v>
      </c>
      <c r="L896" s="7">
        <f t="shared" si="121"/>
        <v>67.489082687338509</v>
      </c>
      <c r="M896" s="7">
        <f t="shared" si="122"/>
        <v>56.897164082687311</v>
      </c>
      <c r="N896" s="7">
        <f t="shared" si="123"/>
        <v>61.473630490956083</v>
      </c>
      <c r="O896" s="7">
        <f t="shared" si="124"/>
        <v>60.388552971576232</v>
      </c>
      <c r="P896" s="7">
        <f t="shared" si="125"/>
        <v>60.638320413436681</v>
      </c>
      <c r="R896" s="7"/>
      <c r="S896" s="7"/>
      <c r="T896" s="7"/>
      <c r="U896" s="7"/>
      <c r="V896" s="7"/>
    </row>
    <row r="897" spans="1:22" x14ac:dyDescent="0.35">
      <c r="A897" s="5">
        <f t="shared" si="120"/>
        <v>44383</v>
      </c>
      <c r="B897" s="5"/>
      <c r="C897" s="46">
        <f>IF('HAVER - UK Gas'!F1184="",C896,AVERAGE('HAVER - UK Gas'!F1184:Q1184))</f>
        <v>72.605000000000004</v>
      </c>
      <c r="D897" s="7">
        <f t="shared" si="119"/>
        <v>56.897164082687311</v>
      </c>
      <c r="E897" s="5"/>
      <c r="F897" s="7">
        <f>AVERAGE('HAVER - UK Gas'!F1184:K1184)</f>
        <v>89.568333333333328</v>
      </c>
      <c r="G897" s="7">
        <f>AVERAGE('HAVER - UK Gas'!F1184:Q1184)</f>
        <v>72.605000000000004</v>
      </c>
      <c r="H897" s="7">
        <f>AVERAGE('HAVER - UK Gas'!D1184:I1184)</f>
        <v>88.295000000000002</v>
      </c>
      <c r="I897" s="7">
        <f>AVERAGE('HAVER - UK Gas'!D1184:F1184)</f>
        <v>84.773333333333326</v>
      </c>
      <c r="J897" s="7">
        <f>AVERAGE('HAVER - UK Gas'!D1184:O1184)</f>
        <v>77.506666666666675</v>
      </c>
      <c r="L897" s="7">
        <f t="shared" si="121"/>
        <v>67.489082687338509</v>
      </c>
      <c r="M897" s="7">
        <f t="shared" si="122"/>
        <v>56.897164082687311</v>
      </c>
      <c r="N897" s="7">
        <f t="shared" si="123"/>
        <v>61.473630490956083</v>
      </c>
      <c r="O897" s="7">
        <f t="shared" si="124"/>
        <v>60.388552971576232</v>
      </c>
      <c r="P897" s="7">
        <f t="shared" si="125"/>
        <v>60.638320413436681</v>
      </c>
      <c r="R897" s="7"/>
      <c r="S897" s="7"/>
      <c r="T897" s="7"/>
      <c r="U897" s="7"/>
      <c r="V897" s="7"/>
    </row>
    <row r="898" spans="1:22" x14ac:dyDescent="0.35">
      <c r="A898" s="5">
        <f t="shared" si="120"/>
        <v>44384</v>
      </c>
      <c r="B898" s="5"/>
      <c r="C898" s="46">
        <f>IF('HAVER - UK Gas'!F1185="",C897,AVERAGE('HAVER - UK Gas'!F1185:Q1185))</f>
        <v>70.265833333333333</v>
      </c>
      <c r="D898" s="7">
        <f t="shared" si="119"/>
        <v>56.897164082687311</v>
      </c>
      <c r="E898" s="5"/>
      <c r="F898" s="7">
        <f>AVERAGE('HAVER - UK Gas'!F1185:K1185)</f>
        <v>84.99666666666667</v>
      </c>
      <c r="G898" s="7">
        <f>AVERAGE('HAVER - UK Gas'!F1185:Q1185)</f>
        <v>70.265833333333333</v>
      </c>
      <c r="H898" s="7">
        <f>AVERAGE('HAVER - UK Gas'!D1185:I1185)</f>
        <v>83.894999999999996</v>
      </c>
      <c r="I898" s="7">
        <f>AVERAGE('HAVER - UK Gas'!D1185:F1185)</f>
        <v>80.446666666666658</v>
      </c>
      <c r="J898" s="7">
        <f>AVERAGE('HAVER - UK Gas'!D1185:O1185)</f>
        <v>74.515833333333333</v>
      </c>
      <c r="L898" s="7">
        <f t="shared" si="121"/>
        <v>67.489082687338509</v>
      </c>
      <c r="M898" s="7">
        <f t="shared" si="122"/>
        <v>56.897164082687311</v>
      </c>
      <c r="N898" s="7">
        <f t="shared" si="123"/>
        <v>61.473630490956083</v>
      </c>
      <c r="O898" s="7">
        <f t="shared" si="124"/>
        <v>60.388552971576232</v>
      </c>
      <c r="P898" s="7">
        <f t="shared" si="125"/>
        <v>60.638320413436681</v>
      </c>
      <c r="R898" s="7"/>
      <c r="S898" s="7"/>
      <c r="T898" s="7"/>
      <c r="U898" s="7"/>
      <c r="V898" s="7"/>
    </row>
    <row r="899" spans="1:22" x14ac:dyDescent="0.35">
      <c r="A899" s="5">
        <f t="shared" si="120"/>
        <v>44385</v>
      </c>
      <c r="B899" s="5"/>
      <c r="C899" s="46">
        <f>IF('HAVER - UK Gas'!F1186="",C898,AVERAGE('HAVER - UK Gas'!F1186:Q1186))</f>
        <v>72.348333333333343</v>
      </c>
      <c r="D899" s="7">
        <f t="shared" si="119"/>
        <v>56.897164082687311</v>
      </c>
      <c r="E899" s="5"/>
      <c r="F899" s="7">
        <f>AVERAGE('HAVER - UK Gas'!F1186:K1186)</f>
        <v>88.041666666666671</v>
      </c>
      <c r="G899" s="7">
        <f>AVERAGE('HAVER - UK Gas'!F1186:Q1186)</f>
        <v>72.348333333333343</v>
      </c>
      <c r="H899" s="7">
        <f>AVERAGE('HAVER - UK Gas'!D1186:I1186)</f>
        <v>86.868333333333339</v>
      </c>
      <c r="I899" s="7">
        <f>AVERAGE('HAVER - UK Gas'!D1186:F1186)</f>
        <v>83.43</v>
      </c>
      <c r="J899" s="7">
        <f>AVERAGE('HAVER - UK Gas'!D1186:O1186)</f>
        <v>76.990833333333327</v>
      </c>
      <c r="L899" s="7">
        <f t="shared" si="121"/>
        <v>67.489082687338509</v>
      </c>
      <c r="M899" s="7">
        <f t="shared" si="122"/>
        <v>56.897164082687311</v>
      </c>
      <c r="N899" s="7">
        <f t="shared" si="123"/>
        <v>61.473630490956083</v>
      </c>
      <c r="O899" s="7">
        <f t="shared" si="124"/>
        <v>60.388552971576232</v>
      </c>
      <c r="P899" s="7">
        <f t="shared" si="125"/>
        <v>60.638320413436681</v>
      </c>
      <c r="R899" s="7"/>
      <c r="S899" s="7"/>
      <c r="T899" s="7"/>
      <c r="U899" s="7"/>
      <c r="V899" s="7"/>
    </row>
    <row r="900" spans="1:22" x14ac:dyDescent="0.35">
      <c r="A900" s="5">
        <f t="shared" si="120"/>
        <v>44386</v>
      </c>
      <c r="B900" s="5"/>
      <c r="C900" s="46">
        <f>IF('HAVER - UK Gas'!F1187="",C899,AVERAGE('HAVER - UK Gas'!F1187:Q1187))</f>
        <v>77.244166666666672</v>
      </c>
      <c r="D900" s="7">
        <f t="shared" si="119"/>
        <v>56.897164082687311</v>
      </c>
      <c r="E900" s="5"/>
      <c r="F900" s="7">
        <f>AVERAGE('HAVER - UK Gas'!F1187:K1187)</f>
        <v>96.470000000000013</v>
      </c>
      <c r="G900" s="7">
        <f>AVERAGE('HAVER - UK Gas'!F1187:Q1187)</f>
        <v>77.244166666666672</v>
      </c>
      <c r="H900" s="7">
        <f>AVERAGE('HAVER - UK Gas'!D1187:I1187)</f>
        <v>95.136666666666656</v>
      </c>
      <c r="I900" s="7">
        <f>AVERAGE('HAVER - UK Gas'!D1187:F1187)</f>
        <v>91.490000000000009</v>
      </c>
      <c r="J900" s="7">
        <f>AVERAGE('HAVER - UK Gas'!D1187:O1187)</f>
        <v>82.922499999999985</v>
      </c>
      <c r="L900" s="7">
        <f t="shared" si="121"/>
        <v>67.489082687338509</v>
      </c>
      <c r="M900" s="7">
        <f t="shared" si="122"/>
        <v>56.897164082687311</v>
      </c>
      <c r="N900" s="7">
        <f t="shared" si="123"/>
        <v>61.473630490956083</v>
      </c>
      <c r="O900" s="7">
        <f t="shared" si="124"/>
        <v>60.388552971576232</v>
      </c>
      <c r="P900" s="7">
        <f t="shared" si="125"/>
        <v>60.638320413436681</v>
      </c>
      <c r="R900" s="7"/>
      <c r="S900" s="7"/>
      <c r="T900" s="7"/>
      <c r="U900" s="7"/>
      <c r="V900" s="7"/>
    </row>
    <row r="901" spans="1:22" x14ac:dyDescent="0.35">
      <c r="A901" s="5">
        <f t="shared" si="120"/>
        <v>44389</v>
      </c>
      <c r="B901" s="5"/>
      <c r="C901" s="46">
        <f>IF('HAVER - UK Gas'!F1188="",C900,AVERAGE('HAVER - UK Gas'!F1188:Q1188))</f>
        <v>73.629166666666663</v>
      </c>
      <c r="D901" s="7">
        <f t="shared" si="119"/>
        <v>56.897164082687311</v>
      </c>
      <c r="E901" s="5"/>
      <c r="F901" s="7">
        <f>AVERAGE('HAVER - UK Gas'!F1188:K1188)</f>
        <v>90.98</v>
      </c>
      <c r="G901" s="7">
        <f>AVERAGE('HAVER - UK Gas'!F1188:Q1188)</f>
        <v>73.629166666666663</v>
      </c>
      <c r="H901" s="7">
        <f>AVERAGE('HAVER - UK Gas'!D1188:I1188)</f>
        <v>89.613333333333344</v>
      </c>
      <c r="I901" s="7">
        <f>AVERAGE('HAVER - UK Gas'!D1188:F1188)</f>
        <v>86.023333333333326</v>
      </c>
      <c r="J901" s="7">
        <f>AVERAGE('HAVER - UK Gas'!D1188:O1188)</f>
        <v>78.608333333333334</v>
      </c>
      <c r="L901" s="7">
        <f t="shared" si="121"/>
        <v>67.489082687338509</v>
      </c>
      <c r="M901" s="7">
        <f t="shared" si="122"/>
        <v>56.897164082687311</v>
      </c>
      <c r="N901" s="7">
        <f t="shared" si="123"/>
        <v>61.473630490956083</v>
      </c>
      <c r="O901" s="7">
        <f t="shared" si="124"/>
        <v>60.388552971576232</v>
      </c>
      <c r="P901" s="7">
        <f t="shared" si="125"/>
        <v>60.638320413436681</v>
      </c>
      <c r="R901" s="7"/>
      <c r="S901" s="7"/>
      <c r="T901" s="7"/>
      <c r="U901" s="7"/>
      <c r="V901" s="7"/>
    </row>
    <row r="902" spans="1:22" x14ac:dyDescent="0.35">
      <c r="A902" s="5">
        <f t="shared" si="120"/>
        <v>44390</v>
      </c>
      <c r="B902" s="5"/>
      <c r="C902" s="46">
        <f>IF('HAVER - UK Gas'!F1189="",C901,AVERAGE('HAVER - UK Gas'!F1189:Q1189))</f>
        <v>74.631666666666661</v>
      </c>
      <c r="D902" s="7">
        <f t="shared" si="119"/>
        <v>56.897164082687311</v>
      </c>
      <c r="E902" s="5"/>
      <c r="F902" s="7">
        <f>AVERAGE('HAVER - UK Gas'!F1189:K1189)</f>
        <v>92.83</v>
      </c>
      <c r="G902" s="7">
        <f>AVERAGE('HAVER - UK Gas'!F1189:Q1189)</f>
        <v>74.631666666666661</v>
      </c>
      <c r="H902" s="7">
        <f>AVERAGE('HAVER - UK Gas'!D1189:I1189)</f>
        <v>91.618333333333325</v>
      </c>
      <c r="I902" s="7">
        <f>AVERAGE('HAVER - UK Gas'!D1189:F1189)</f>
        <v>88.25333333333333</v>
      </c>
      <c r="J902" s="7">
        <f>AVERAGE('HAVER - UK Gas'!D1189:O1189)</f>
        <v>80.069999999999993</v>
      </c>
      <c r="L902" s="7">
        <f t="shared" si="121"/>
        <v>67.489082687338509</v>
      </c>
      <c r="M902" s="7">
        <f t="shared" si="122"/>
        <v>56.897164082687311</v>
      </c>
      <c r="N902" s="7">
        <f t="shared" si="123"/>
        <v>61.473630490956083</v>
      </c>
      <c r="O902" s="7">
        <f t="shared" si="124"/>
        <v>60.388552971576232</v>
      </c>
      <c r="P902" s="7">
        <f t="shared" si="125"/>
        <v>60.638320413436681</v>
      </c>
      <c r="R902" s="7"/>
      <c r="S902" s="7"/>
      <c r="T902" s="7"/>
      <c r="U902" s="7"/>
      <c r="V902" s="7"/>
    </row>
    <row r="903" spans="1:22" x14ac:dyDescent="0.35">
      <c r="A903" s="5">
        <f t="shared" si="120"/>
        <v>44391</v>
      </c>
      <c r="B903" s="5"/>
      <c r="C903" s="46">
        <f>IF('HAVER - UK Gas'!F1190="",C902,AVERAGE('HAVER - UK Gas'!F1190:Q1190))</f>
        <v>73.439999999999984</v>
      </c>
      <c r="D903" s="7">
        <f t="shared" si="119"/>
        <v>56.897164082687311</v>
      </c>
      <c r="E903" s="5"/>
      <c r="F903" s="7">
        <f>AVERAGE('HAVER - UK Gas'!F1190:K1190)</f>
        <v>91.014999999999986</v>
      </c>
      <c r="G903" s="7">
        <f>AVERAGE('HAVER - UK Gas'!F1190:Q1190)</f>
        <v>73.439999999999984</v>
      </c>
      <c r="H903" s="7">
        <f>AVERAGE('HAVER - UK Gas'!D1190:I1190)</f>
        <v>89.834999999999994</v>
      </c>
      <c r="I903" s="7">
        <f>AVERAGE('HAVER - UK Gas'!D1190:F1190)</f>
        <v>86.530000000000015</v>
      </c>
      <c r="J903" s="7">
        <f>AVERAGE('HAVER - UK Gas'!D1190:O1190)</f>
        <v>78.662500000000009</v>
      </c>
      <c r="L903" s="7">
        <f t="shared" si="121"/>
        <v>67.489082687338509</v>
      </c>
      <c r="M903" s="7">
        <f t="shared" si="122"/>
        <v>56.897164082687311</v>
      </c>
      <c r="N903" s="7">
        <f t="shared" si="123"/>
        <v>61.473630490956083</v>
      </c>
      <c r="O903" s="7">
        <f t="shared" si="124"/>
        <v>60.388552971576232</v>
      </c>
      <c r="P903" s="7">
        <f t="shared" si="125"/>
        <v>60.638320413436681</v>
      </c>
      <c r="R903" s="7"/>
      <c r="S903" s="7"/>
      <c r="T903" s="7"/>
      <c r="U903" s="7"/>
      <c r="V903" s="7"/>
    </row>
    <row r="904" spans="1:22" x14ac:dyDescent="0.35">
      <c r="A904" s="5">
        <f t="shared" si="120"/>
        <v>44392</v>
      </c>
      <c r="B904" s="5"/>
      <c r="C904" s="46">
        <f>IF('HAVER - UK Gas'!F1191="",C903,AVERAGE('HAVER - UK Gas'!F1191:Q1191))</f>
        <v>71.921666666666667</v>
      </c>
      <c r="D904" s="7">
        <f t="shared" si="119"/>
        <v>56.897164082687311</v>
      </c>
      <c r="E904" s="5"/>
      <c r="F904" s="7">
        <f>AVERAGE('HAVER - UK Gas'!F1191:K1191)</f>
        <v>88.678333333333342</v>
      </c>
      <c r="G904" s="7">
        <f>AVERAGE('HAVER - UK Gas'!F1191:Q1191)</f>
        <v>71.921666666666667</v>
      </c>
      <c r="H904" s="7">
        <f>AVERAGE('HAVER - UK Gas'!D1191:I1191)</f>
        <v>87.631666666666661</v>
      </c>
      <c r="I904" s="7">
        <f>AVERAGE('HAVER - UK Gas'!D1191:F1191)</f>
        <v>84.283333333333331</v>
      </c>
      <c r="J904" s="7">
        <f>AVERAGE('HAVER - UK Gas'!D1191:O1191)</f>
        <v>76.811666666666667</v>
      </c>
      <c r="L904" s="7">
        <f t="shared" si="121"/>
        <v>67.489082687338509</v>
      </c>
      <c r="M904" s="7">
        <f t="shared" si="122"/>
        <v>56.897164082687311</v>
      </c>
      <c r="N904" s="7">
        <f t="shared" si="123"/>
        <v>61.473630490956083</v>
      </c>
      <c r="O904" s="7">
        <f t="shared" si="124"/>
        <v>60.388552971576232</v>
      </c>
      <c r="P904" s="7">
        <f t="shared" si="125"/>
        <v>60.638320413436681</v>
      </c>
      <c r="R904" s="7"/>
      <c r="S904" s="7"/>
      <c r="T904" s="7"/>
      <c r="U904" s="7"/>
      <c r="V904" s="7"/>
    </row>
    <row r="905" spans="1:22" x14ac:dyDescent="0.35">
      <c r="A905" s="5">
        <f t="shared" si="120"/>
        <v>44393</v>
      </c>
      <c r="B905" s="5"/>
      <c r="C905" s="46">
        <f>IF('HAVER - UK Gas'!F1192="",C904,AVERAGE('HAVER - UK Gas'!F1192:Q1192))</f>
        <v>73.243333333333325</v>
      </c>
      <c r="D905" s="7">
        <f t="shared" si="119"/>
        <v>56.897164082687311</v>
      </c>
      <c r="E905" s="5"/>
      <c r="F905" s="7">
        <f>AVERAGE('HAVER - UK Gas'!F1192:K1192)</f>
        <v>91.138333333333321</v>
      </c>
      <c r="G905" s="7">
        <f>AVERAGE('HAVER - UK Gas'!F1192:Q1192)</f>
        <v>73.243333333333325</v>
      </c>
      <c r="H905" s="7">
        <f>AVERAGE('HAVER - UK Gas'!D1192:I1192)</f>
        <v>90.116666666666674</v>
      </c>
      <c r="I905" s="7">
        <f>AVERAGE('HAVER - UK Gas'!D1192:F1192)</f>
        <v>86.73</v>
      </c>
      <c r="J905" s="7">
        <f>AVERAGE('HAVER - UK Gas'!D1192:O1192)</f>
        <v>78.541666666666671</v>
      </c>
      <c r="L905" s="7">
        <f t="shared" si="121"/>
        <v>67.489082687338509</v>
      </c>
      <c r="M905" s="7">
        <f t="shared" si="122"/>
        <v>56.897164082687311</v>
      </c>
      <c r="N905" s="7">
        <f t="shared" si="123"/>
        <v>61.473630490956083</v>
      </c>
      <c r="O905" s="7">
        <f t="shared" si="124"/>
        <v>60.388552971576232</v>
      </c>
      <c r="P905" s="7">
        <f t="shared" si="125"/>
        <v>60.638320413436681</v>
      </c>
      <c r="R905" s="7"/>
      <c r="S905" s="7"/>
      <c r="T905" s="7"/>
      <c r="U905" s="7"/>
      <c r="V905" s="7"/>
    </row>
    <row r="906" spans="1:22" x14ac:dyDescent="0.35">
      <c r="A906" s="5">
        <f t="shared" si="120"/>
        <v>44396</v>
      </c>
      <c r="B906" s="5"/>
      <c r="C906" s="46">
        <f>IF('HAVER - UK Gas'!F1193="",C905,AVERAGE('HAVER - UK Gas'!F1193:Q1193))</f>
        <v>74.861666666666665</v>
      </c>
      <c r="D906" s="7">
        <f t="shared" si="119"/>
        <v>56.897164082687311</v>
      </c>
      <c r="E906" s="5"/>
      <c r="F906" s="7">
        <f>AVERAGE('HAVER - UK Gas'!F1193:K1193)</f>
        <v>94.095000000000013</v>
      </c>
      <c r="G906" s="7">
        <f>AVERAGE('HAVER - UK Gas'!F1193:Q1193)</f>
        <v>74.861666666666665</v>
      </c>
      <c r="H906" s="7">
        <f>AVERAGE('HAVER - UK Gas'!D1193:I1193)</f>
        <v>93.143333333333331</v>
      </c>
      <c r="I906" s="7">
        <f>AVERAGE('HAVER - UK Gas'!D1193:F1193)</f>
        <v>89.726666666666674</v>
      </c>
      <c r="J906" s="7">
        <f>AVERAGE('HAVER - UK Gas'!D1193:O1193)</f>
        <v>80.616666666666674</v>
      </c>
      <c r="L906" s="7">
        <f t="shared" si="121"/>
        <v>67.489082687338509</v>
      </c>
      <c r="M906" s="7">
        <f t="shared" si="122"/>
        <v>56.897164082687311</v>
      </c>
      <c r="N906" s="7">
        <f t="shared" si="123"/>
        <v>61.473630490956083</v>
      </c>
      <c r="O906" s="7">
        <f t="shared" si="124"/>
        <v>60.388552971576232</v>
      </c>
      <c r="P906" s="7">
        <f t="shared" si="125"/>
        <v>60.638320413436681</v>
      </c>
      <c r="R906" s="7"/>
      <c r="S906" s="7"/>
      <c r="T906" s="7"/>
      <c r="U906" s="7"/>
      <c r="V906" s="7"/>
    </row>
    <row r="907" spans="1:22" x14ac:dyDescent="0.35">
      <c r="A907" s="5">
        <f t="shared" si="120"/>
        <v>44397</v>
      </c>
      <c r="B907" s="5"/>
      <c r="C907" s="46">
        <f>IF('HAVER - UK Gas'!F1194="",C906,AVERAGE('HAVER - UK Gas'!F1194:Q1194))</f>
        <v>74.279166666666683</v>
      </c>
      <c r="D907" s="7">
        <f t="shared" si="119"/>
        <v>56.897164082687311</v>
      </c>
      <c r="E907" s="5"/>
      <c r="F907" s="7">
        <f>AVERAGE('HAVER - UK Gas'!F1194:K1194)</f>
        <v>93.030000000000015</v>
      </c>
      <c r="G907" s="7">
        <f>AVERAGE('HAVER - UK Gas'!F1194:Q1194)</f>
        <v>74.279166666666683</v>
      </c>
      <c r="H907" s="7">
        <f>AVERAGE('HAVER - UK Gas'!D1194:I1194)</f>
        <v>92.17</v>
      </c>
      <c r="I907" s="7">
        <f>AVERAGE('HAVER - UK Gas'!D1194:F1194)</f>
        <v>88.82</v>
      </c>
      <c r="J907" s="7">
        <f>AVERAGE('HAVER - UK Gas'!D1194:O1194)</f>
        <v>79.900000000000006</v>
      </c>
      <c r="L907" s="7">
        <f t="shared" si="121"/>
        <v>67.489082687338509</v>
      </c>
      <c r="M907" s="7">
        <f t="shared" si="122"/>
        <v>56.897164082687311</v>
      </c>
      <c r="N907" s="7">
        <f t="shared" si="123"/>
        <v>61.473630490956083</v>
      </c>
      <c r="O907" s="7">
        <f t="shared" si="124"/>
        <v>60.388552971576232</v>
      </c>
      <c r="P907" s="7">
        <f t="shared" si="125"/>
        <v>60.638320413436681</v>
      </c>
      <c r="R907" s="7"/>
      <c r="S907" s="7"/>
      <c r="T907" s="7"/>
      <c r="U907" s="7"/>
      <c r="V907" s="7"/>
    </row>
    <row r="908" spans="1:22" x14ac:dyDescent="0.35">
      <c r="A908" s="5">
        <f t="shared" si="120"/>
        <v>44398</v>
      </c>
      <c r="B908" s="5"/>
      <c r="C908" s="46">
        <f>IF('HAVER - UK Gas'!F1195="",C907,AVERAGE('HAVER - UK Gas'!F1195:Q1195))</f>
        <v>75.326666666666668</v>
      </c>
      <c r="D908" s="7">
        <f t="shared" si="119"/>
        <v>56.897164082687311</v>
      </c>
      <c r="E908" s="5"/>
      <c r="F908" s="7">
        <f>AVERAGE('HAVER - UK Gas'!F1195:K1195)</f>
        <v>94.535000000000011</v>
      </c>
      <c r="G908" s="7">
        <f>AVERAGE('HAVER - UK Gas'!F1195:Q1195)</f>
        <v>75.326666666666668</v>
      </c>
      <c r="H908" s="7">
        <f>AVERAGE('HAVER - UK Gas'!D1195:I1195)</f>
        <v>94.055000000000007</v>
      </c>
      <c r="I908" s="7">
        <f>AVERAGE('HAVER - UK Gas'!D1195:F1195)</f>
        <v>90.933333333333337</v>
      </c>
      <c r="J908" s="7">
        <f>AVERAGE('HAVER - UK Gas'!D1195:O1195)</f>
        <v>81.209166666666675</v>
      </c>
      <c r="L908" s="7">
        <f t="shared" si="121"/>
        <v>67.489082687338509</v>
      </c>
      <c r="M908" s="7">
        <f t="shared" si="122"/>
        <v>56.897164082687311</v>
      </c>
      <c r="N908" s="7">
        <f t="shared" si="123"/>
        <v>61.473630490956083</v>
      </c>
      <c r="O908" s="7">
        <f t="shared" si="124"/>
        <v>60.388552971576232</v>
      </c>
      <c r="P908" s="7">
        <f t="shared" si="125"/>
        <v>60.638320413436681</v>
      </c>
      <c r="R908" s="7"/>
      <c r="S908" s="7"/>
      <c r="T908" s="7"/>
      <c r="U908" s="7"/>
      <c r="V908" s="7"/>
    </row>
    <row r="909" spans="1:22" x14ac:dyDescent="0.35">
      <c r="A909" s="5">
        <f t="shared" si="120"/>
        <v>44399</v>
      </c>
      <c r="B909" s="5"/>
      <c r="C909" s="46">
        <f>IF('HAVER - UK Gas'!F1196="",C908,AVERAGE('HAVER - UK Gas'!F1196:Q1196))</f>
        <v>75.185833333333335</v>
      </c>
      <c r="D909" s="7">
        <f t="shared" si="119"/>
        <v>56.897164082687311</v>
      </c>
      <c r="E909" s="5"/>
      <c r="F909" s="7">
        <f>AVERAGE('HAVER - UK Gas'!F1196:K1196)</f>
        <v>94.53166666666668</v>
      </c>
      <c r="G909" s="7">
        <f>AVERAGE('HAVER - UK Gas'!F1196:Q1196)</f>
        <v>75.185833333333335</v>
      </c>
      <c r="H909" s="7">
        <f>AVERAGE('HAVER - UK Gas'!D1196:I1196)</f>
        <v>94.11333333333333</v>
      </c>
      <c r="I909" s="7">
        <f>AVERAGE('HAVER - UK Gas'!D1196:F1196)</f>
        <v>91.066666666666663</v>
      </c>
      <c r="J909" s="7">
        <f>AVERAGE('HAVER - UK Gas'!D1196:O1196)</f>
        <v>81.103333333333325</v>
      </c>
      <c r="L909" s="7">
        <f t="shared" si="121"/>
        <v>67.489082687338509</v>
      </c>
      <c r="M909" s="7">
        <f t="shared" si="122"/>
        <v>56.897164082687311</v>
      </c>
      <c r="N909" s="7">
        <f t="shared" si="123"/>
        <v>61.473630490956083</v>
      </c>
      <c r="O909" s="7">
        <f t="shared" si="124"/>
        <v>60.388552971576232</v>
      </c>
      <c r="P909" s="7">
        <f t="shared" si="125"/>
        <v>60.638320413436681</v>
      </c>
      <c r="R909" s="7"/>
      <c r="S909" s="7"/>
      <c r="T909" s="7"/>
      <c r="U909" s="7"/>
      <c r="V909" s="7"/>
    </row>
    <row r="910" spans="1:22" x14ac:dyDescent="0.35">
      <c r="A910" s="5">
        <f t="shared" si="120"/>
        <v>44400</v>
      </c>
      <c r="B910" s="5"/>
      <c r="C910" s="46">
        <f>IF('HAVER - UK Gas'!F1197="",C909,AVERAGE('HAVER - UK Gas'!F1197:Q1197))</f>
        <v>74.519166666666663</v>
      </c>
      <c r="D910" s="7">
        <f t="shared" si="119"/>
        <v>56.897164082687311</v>
      </c>
      <c r="E910" s="5"/>
      <c r="F910" s="7">
        <f>AVERAGE('HAVER - UK Gas'!F1197:K1197)</f>
        <v>92.963333333333324</v>
      </c>
      <c r="G910" s="7">
        <f>AVERAGE('HAVER - UK Gas'!F1197:Q1197)</f>
        <v>74.519166666666663</v>
      </c>
      <c r="H910" s="7">
        <f>AVERAGE('HAVER - UK Gas'!D1197:I1197)</f>
        <v>92.651666666666685</v>
      </c>
      <c r="I910" s="7">
        <f>AVERAGE('HAVER - UK Gas'!D1197:F1197)</f>
        <v>89.776666666666685</v>
      </c>
      <c r="J910" s="7">
        <f>AVERAGE('HAVER - UK Gas'!D1197:O1197)</f>
        <v>80.15666666666668</v>
      </c>
      <c r="L910" s="7">
        <f t="shared" si="121"/>
        <v>67.489082687338509</v>
      </c>
      <c r="M910" s="7">
        <f t="shared" si="122"/>
        <v>56.897164082687311</v>
      </c>
      <c r="N910" s="7">
        <f t="shared" si="123"/>
        <v>61.473630490956083</v>
      </c>
      <c r="O910" s="7">
        <f t="shared" si="124"/>
        <v>60.388552971576232</v>
      </c>
      <c r="P910" s="7">
        <f t="shared" si="125"/>
        <v>60.638320413436681</v>
      </c>
      <c r="R910" s="7"/>
      <c r="S910" s="7"/>
      <c r="T910" s="7"/>
      <c r="U910" s="7"/>
      <c r="V910" s="7"/>
    </row>
    <row r="911" spans="1:22" x14ac:dyDescent="0.35">
      <c r="A911" s="5">
        <f t="shared" si="120"/>
        <v>44403</v>
      </c>
      <c r="B911" s="5"/>
      <c r="C911" s="46">
        <f>IF('HAVER - UK Gas'!F1198="",C910,AVERAGE('HAVER - UK Gas'!F1198:Q1198))</f>
        <v>76.291666666666671</v>
      </c>
      <c r="D911" s="7">
        <f t="shared" si="119"/>
        <v>56.897164082687311</v>
      </c>
      <c r="E911" s="5"/>
      <c r="F911" s="7">
        <f>AVERAGE('HAVER - UK Gas'!F1198:K1198)</f>
        <v>95.803333333333342</v>
      </c>
      <c r="G911" s="7">
        <f>AVERAGE('HAVER - UK Gas'!F1198:Q1198)</f>
        <v>76.291666666666671</v>
      </c>
      <c r="H911" s="7">
        <f>AVERAGE('HAVER - UK Gas'!D1198:I1198)</f>
        <v>96.15333333333335</v>
      </c>
      <c r="I911" s="7">
        <f>AVERAGE('HAVER - UK Gas'!D1198:F1198)</f>
        <v>94.033333333333346</v>
      </c>
      <c r="J911" s="7">
        <f>AVERAGE('HAVER - UK Gas'!D1198:O1198)</f>
        <v>82.640833333333333</v>
      </c>
      <c r="L911" s="7">
        <f t="shared" si="121"/>
        <v>67.489082687338509</v>
      </c>
      <c r="M911" s="7">
        <f t="shared" si="122"/>
        <v>56.897164082687311</v>
      </c>
      <c r="N911" s="7">
        <f t="shared" si="123"/>
        <v>61.473630490956083</v>
      </c>
      <c r="O911" s="7">
        <f t="shared" si="124"/>
        <v>60.388552971576232</v>
      </c>
      <c r="P911" s="7">
        <f t="shared" si="125"/>
        <v>60.638320413436681</v>
      </c>
      <c r="R911" s="7"/>
      <c r="S911" s="7"/>
      <c r="T911" s="7"/>
      <c r="U911" s="7"/>
      <c r="V911" s="7"/>
    </row>
    <row r="912" spans="1:22" x14ac:dyDescent="0.35">
      <c r="A912" s="5">
        <f t="shared" si="120"/>
        <v>44404</v>
      </c>
      <c r="B912" s="5"/>
      <c r="C912" s="46">
        <f>IF('HAVER - UK Gas'!F1199="",C911,AVERAGE('HAVER - UK Gas'!F1199:Q1199))</f>
        <v>77.31583333333333</v>
      </c>
      <c r="D912" s="7">
        <f t="shared" si="119"/>
        <v>56.897164082687311</v>
      </c>
      <c r="E912" s="5"/>
      <c r="F912" s="7">
        <f>AVERAGE('HAVER - UK Gas'!F1199:K1199)</f>
        <v>97.105000000000004</v>
      </c>
      <c r="G912" s="7">
        <f>AVERAGE('HAVER - UK Gas'!F1199:Q1199)</f>
        <v>77.31583333333333</v>
      </c>
      <c r="H912" s="7">
        <f>AVERAGE('HAVER - UK Gas'!D1199:I1199)</f>
        <v>97.988333333333344</v>
      </c>
      <c r="I912" s="7">
        <f>AVERAGE('HAVER - UK Gas'!D1199:F1199)</f>
        <v>96.216666666666683</v>
      </c>
      <c r="J912" s="7">
        <f>AVERAGE('HAVER - UK Gas'!D1199:O1199)</f>
        <v>83.910833333333343</v>
      </c>
      <c r="L912" s="7">
        <f t="shared" si="121"/>
        <v>67.489082687338509</v>
      </c>
      <c r="M912" s="7">
        <f t="shared" si="122"/>
        <v>56.897164082687311</v>
      </c>
      <c r="N912" s="7">
        <f t="shared" si="123"/>
        <v>61.473630490956083</v>
      </c>
      <c r="O912" s="7">
        <f t="shared" si="124"/>
        <v>60.388552971576232</v>
      </c>
      <c r="P912" s="7">
        <f t="shared" si="125"/>
        <v>60.638320413436681</v>
      </c>
      <c r="R912" s="7"/>
      <c r="S912" s="7"/>
      <c r="T912" s="7"/>
      <c r="U912" s="7"/>
      <c r="V912" s="7"/>
    </row>
    <row r="913" spans="1:22" x14ac:dyDescent="0.35">
      <c r="A913" s="5">
        <f t="shared" si="120"/>
        <v>44405</v>
      </c>
      <c r="B913" s="5"/>
      <c r="C913" s="46">
        <f>IF('HAVER - UK Gas'!F1200="",C912,AVERAGE('HAVER - UK Gas'!F1200:Q1200))</f>
        <v>80.398333333333341</v>
      </c>
      <c r="D913" s="7">
        <f t="shared" si="119"/>
        <v>56.897164082687311</v>
      </c>
      <c r="E913" s="5"/>
      <c r="F913" s="7">
        <f>AVERAGE('HAVER - UK Gas'!F1200:K1200)</f>
        <v>101.32833333333333</v>
      </c>
      <c r="G913" s="7">
        <f>AVERAGE('HAVER - UK Gas'!F1200:Q1200)</f>
        <v>80.398333333333341</v>
      </c>
      <c r="H913" s="7">
        <f>AVERAGE('HAVER - UK Gas'!D1200:I1200)</f>
        <v>102.88499999999999</v>
      </c>
      <c r="I913" s="7">
        <f>AVERAGE('HAVER - UK Gas'!D1200:F1200)</f>
        <v>101.38666666666667</v>
      </c>
      <c r="J913" s="7">
        <f>AVERAGE('HAVER - UK Gas'!D1200:O1200)</f>
        <v>87.556666666666672</v>
      </c>
      <c r="L913" s="7">
        <f t="shared" si="121"/>
        <v>67.489082687338509</v>
      </c>
      <c r="M913" s="7">
        <f t="shared" si="122"/>
        <v>56.897164082687311</v>
      </c>
      <c r="N913" s="7">
        <f t="shared" si="123"/>
        <v>61.473630490956083</v>
      </c>
      <c r="O913" s="7">
        <f t="shared" si="124"/>
        <v>60.388552971576232</v>
      </c>
      <c r="P913" s="7">
        <f t="shared" si="125"/>
        <v>60.638320413436681</v>
      </c>
      <c r="R913" s="7"/>
      <c r="S913" s="7"/>
      <c r="T913" s="7"/>
      <c r="U913" s="7"/>
      <c r="V913" s="7"/>
    </row>
    <row r="914" spans="1:22" x14ac:dyDescent="0.35">
      <c r="A914" s="5">
        <f t="shared" si="120"/>
        <v>44406</v>
      </c>
      <c r="B914" s="5"/>
      <c r="C914" s="46">
        <f>IF('HAVER - UK Gas'!F1201="",C913,AVERAGE('HAVER - UK Gas'!F1201:Q1201))</f>
        <v>82.239166666666662</v>
      </c>
      <c r="D914" s="7">
        <f t="shared" si="119"/>
        <v>56.897164082687311</v>
      </c>
      <c r="E914" s="5"/>
      <c r="F914" s="7">
        <f>AVERAGE('HAVER - UK Gas'!F1201:K1201)</f>
        <v>104.06166666666667</v>
      </c>
      <c r="G914" s="7">
        <f>AVERAGE('HAVER - UK Gas'!F1201:Q1201)</f>
        <v>82.239166666666662</v>
      </c>
      <c r="H914" s="7">
        <f>AVERAGE('HAVER - UK Gas'!D1201:I1201)</f>
        <v>106.16000000000001</v>
      </c>
      <c r="I914" s="7">
        <f>AVERAGE('HAVER - UK Gas'!D1201:F1201)</f>
        <v>104.97333333333331</v>
      </c>
      <c r="J914" s="7">
        <f>AVERAGE('HAVER - UK Gas'!D1201:O1201)</f>
        <v>89.836666666666659</v>
      </c>
      <c r="L914" s="7">
        <f t="shared" si="121"/>
        <v>67.489082687338509</v>
      </c>
      <c r="M914" s="7">
        <f t="shared" si="122"/>
        <v>56.897164082687311</v>
      </c>
      <c r="N914" s="7">
        <f t="shared" si="123"/>
        <v>61.473630490956083</v>
      </c>
      <c r="O914" s="7">
        <f t="shared" si="124"/>
        <v>60.388552971576232</v>
      </c>
      <c r="P914" s="7">
        <f t="shared" si="125"/>
        <v>60.638320413436681</v>
      </c>
      <c r="R914" s="7"/>
      <c r="S914" s="7"/>
      <c r="T914" s="7"/>
      <c r="U914" s="7"/>
      <c r="V914" s="7"/>
    </row>
    <row r="915" spans="1:22" x14ac:dyDescent="0.35">
      <c r="A915" s="5">
        <f t="shared" si="120"/>
        <v>44407</v>
      </c>
      <c r="B915" s="5"/>
      <c r="C915" s="46">
        <f>IF('HAVER - UK Gas'!F1202="",C914,AVERAGE('HAVER - UK Gas'!F1202:Q1202))</f>
        <v>78.410833333333329</v>
      </c>
      <c r="D915" s="5"/>
      <c r="E915" s="5"/>
      <c r="F915" s="7">
        <f>AVERAGE('HAVER - UK Gas'!F1202:K1202)</f>
        <v>97.473333333333343</v>
      </c>
      <c r="G915" s="7">
        <f>AVERAGE('HAVER - UK Gas'!F1202:Q1202)</f>
        <v>78.410833333333329</v>
      </c>
      <c r="H915" s="7">
        <f>AVERAGE('HAVER - UK Gas'!D1202:I1202)</f>
        <v>105.74666666666667</v>
      </c>
      <c r="I915" s="7">
        <f>AVERAGE('HAVER - UK Gas'!D1202:F1202)</f>
        <v>104.78666666666668</v>
      </c>
      <c r="J915" s="7">
        <f>AVERAGE('HAVER - UK Gas'!D1202:O1202)</f>
        <v>85.585833333333326</v>
      </c>
      <c r="L915" s="7"/>
      <c r="M915" s="7"/>
      <c r="N915" s="7"/>
      <c r="O915" s="7"/>
      <c r="P915" s="7"/>
      <c r="R915" s="7"/>
      <c r="S915" s="7"/>
      <c r="T915" s="7"/>
      <c r="U915" s="7"/>
      <c r="V915" s="7"/>
    </row>
    <row r="916" spans="1:22" x14ac:dyDescent="0.35">
      <c r="A916" s="5">
        <f t="shared" si="120"/>
        <v>44410</v>
      </c>
      <c r="B916" s="5" t="s">
        <v>1599</v>
      </c>
      <c r="C916" s="46">
        <f>IF('HAVER - UK Gas'!K1203="",C915,AVERAGE('HAVER - UK Gas'!K1203:V1203))</f>
        <v>63.621666666666663</v>
      </c>
      <c r="D916" s="7">
        <f t="shared" ref="D916:D979" si="126">AVERAGE($C$916:$C$1046)</f>
        <v>127.26554071246824</v>
      </c>
      <c r="E916" s="5"/>
      <c r="F916" s="7">
        <f>AVERAGE('HAVER - UK Gas'!K1203:P1203)</f>
        <v>61.188333333333333</v>
      </c>
      <c r="G916" s="7">
        <f>AVERAGE('HAVER - UK Gas'!K1203:V1203)</f>
        <v>63.621666666666663</v>
      </c>
      <c r="H916" s="7">
        <f>AVERAGE('HAVER - UK Gas'!D1203:I1203)</f>
        <v>109.51166666666667</v>
      </c>
      <c r="I916" s="7">
        <f>AVERAGE('HAVER - UK Gas'!D1203:F1203)</f>
        <v>108.40333333333332</v>
      </c>
      <c r="J916" s="7">
        <f>AVERAGE('HAVER - UK Gas'!D1203:O1203)</f>
        <v>87.935000000000002</v>
      </c>
      <c r="L916" s="7">
        <f>AVERAGE(F$916:F$1046)</f>
        <v>125.21190839694658</v>
      </c>
      <c r="M916" s="7">
        <f>AVERAGE(G$916:G$1046)</f>
        <v>127.26554071246824</v>
      </c>
      <c r="N916" s="7">
        <f t="shared" ref="N916:P916" si="127">AVERAGE(H$916:H$1046)</f>
        <v>184.32548346055964</v>
      </c>
      <c r="O916" s="7">
        <f t="shared" si="127"/>
        <v>202.62437659033071</v>
      </c>
      <c r="P916" s="7">
        <f t="shared" si="127"/>
        <v>155.2055152671756</v>
      </c>
      <c r="R916" s="7"/>
      <c r="S916" s="7"/>
      <c r="T916" s="7"/>
      <c r="U916" s="7"/>
      <c r="V916" s="7"/>
    </row>
    <row r="917" spans="1:22" x14ac:dyDescent="0.35">
      <c r="A917" s="5">
        <f t="shared" si="120"/>
        <v>44411</v>
      </c>
      <c r="B917" s="5"/>
      <c r="C917" s="46">
        <f>IF('HAVER - UK Gas'!K1204="",C916,AVERAGE('HAVER - UK Gas'!K1204:V1204))</f>
        <v>63.566666666666663</v>
      </c>
      <c r="D917" s="7">
        <f t="shared" si="126"/>
        <v>127.26554071246824</v>
      </c>
      <c r="E917" s="5"/>
      <c r="F917" s="7">
        <f>AVERAGE('HAVER - UK Gas'!K1204:P1204)</f>
        <v>61.125</v>
      </c>
      <c r="G917" s="7">
        <f>AVERAGE('HAVER - UK Gas'!K1204:V1204)</f>
        <v>63.566666666666663</v>
      </c>
      <c r="H917" s="7">
        <f>AVERAGE('HAVER - UK Gas'!D1204:I1204)</f>
        <v>106.65333333333332</v>
      </c>
      <c r="I917" s="7">
        <f>AVERAGE('HAVER - UK Gas'!D1204:F1204)</f>
        <v>105.73</v>
      </c>
      <c r="J917" s="7">
        <f>AVERAGE('HAVER - UK Gas'!D1204:O1204)</f>
        <v>86.296666666666667</v>
      </c>
      <c r="L917" s="7">
        <f t="shared" ref="L917:M980" si="128">AVERAGE(F$916:F$1046)</f>
        <v>125.21190839694658</v>
      </c>
      <c r="M917" s="7">
        <f t="shared" si="128"/>
        <v>127.26554071246824</v>
      </c>
      <c r="N917" s="7">
        <f t="shared" ref="N917:N980" si="129">AVERAGE(H$916:H$1046)</f>
        <v>184.32548346055964</v>
      </c>
      <c r="O917" s="7">
        <f t="shared" ref="O917:O980" si="130">AVERAGE(I$916:I$1046)</f>
        <v>202.62437659033071</v>
      </c>
      <c r="P917" s="7">
        <f t="shared" ref="P917:P980" si="131">AVERAGE(J$916:J$1046)</f>
        <v>155.2055152671756</v>
      </c>
      <c r="R917" s="7"/>
      <c r="S917" s="7"/>
      <c r="T917" s="7"/>
      <c r="U917" s="7"/>
      <c r="V917" s="7"/>
    </row>
    <row r="918" spans="1:22" x14ac:dyDescent="0.35">
      <c r="A918" s="5">
        <f t="shared" si="120"/>
        <v>44412</v>
      </c>
      <c r="B918" s="5"/>
      <c r="C918" s="46">
        <f>IF('HAVER - UK Gas'!K1205="",C917,AVERAGE('HAVER - UK Gas'!K1205:V1205))</f>
        <v>65.178333333333342</v>
      </c>
      <c r="D918" s="7">
        <f t="shared" si="126"/>
        <v>127.26554071246824</v>
      </c>
      <c r="E918" s="5"/>
      <c r="F918" s="7">
        <f>AVERAGE('HAVER - UK Gas'!K1205:P1205)</f>
        <v>62.81333333333334</v>
      </c>
      <c r="G918" s="7">
        <f>AVERAGE('HAVER - UK Gas'!K1205:V1205)</f>
        <v>65.178333333333342</v>
      </c>
      <c r="H918" s="7">
        <f>AVERAGE('HAVER - UK Gas'!D1205:I1205)</f>
        <v>108.71</v>
      </c>
      <c r="I918" s="7">
        <f>AVERAGE('HAVER - UK Gas'!D1205:F1205)</f>
        <v>107.93666666666667</v>
      </c>
      <c r="J918" s="7">
        <f>AVERAGE('HAVER - UK Gas'!D1205:O1205)</f>
        <v>88.234166666666667</v>
      </c>
      <c r="L918" s="7">
        <f t="shared" si="128"/>
        <v>125.21190839694658</v>
      </c>
      <c r="M918" s="7">
        <f t="shared" si="128"/>
        <v>127.26554071246824</v>
      </c>
      <c r="N918" s="7">
        <f t="shared" si="129"/>
        <v>184.32548346055964</v>
      </c>
      <c r="O918" s="7">
        <f t="shared" si="130"/>
        <v>202.62437659033071</v>
      </c>
      <c r="P918" s="7">
        <f t="shared" si="131"/>
        <v>155.2055152671756</v>
      </c>
      <c r="R918" s="7"/>
      <c r="S918" s="7"/>
      <c r="T918" s="7"/>
      <c r="U918" s="7"/>
      <c r="V918" s="7"/>
    </row>
    <row r="919" spans="1:22" x14ac:dyDescent="0.35">
      <c r="A919" s="5">
        <f t="shared" si="120"/>
        <v>44413</v>
      </c>
      <c r="B919" s="5"/>
      <c r="C919" s="46">
        <f>IF('HAVER - UK Gas'!K1206="",C918,AVERAGE('HAVER - UK Gas'!K1206:V1206))</f>
        <v>67.710833333333326</v>
      </c>
      <c r="D919" s="7">
        <f t="shared" si="126"/>
        <v>127.26554071246824</v>
      </c>
      <c r="E919" s="5"/>
      <c r="F919" s="7">
        <f>AVERAGE('HAVER - UK Gas'!K1206:P1206)</f>
        <v>65.236666666666665</v>
      </c>
      <c r="G919" s="7">
        <f>AVERAGE('HAVER - UK Gas'!K1206:V1206)</f>
        <v>67.710833333333326</v>
      </c>
      <c r="H919" s="7">
        <f>AVERAGE('HAVER - UK Gas'!D1206:I1206)</f>
        <v>110.72333333333334</v>
      </c>
      <c r="I919" s="7">
        <f>AVERAGE('HAVER - UK Gas'!D1206:F1206)</f>
        <v>109.76666666666667</v>
      </c>
      <c r="J919" s="7">
        <f>AVERAGE('HAVER - UK Gas'!D1206:O1206)</f>
        <v>90.474166666666676</v>
      </c>
      <c r="L919" s="7">
        <f t="shared" si="128"/>
        <v>125.21190839694658</v>
      </c>
      <c r="M919" s="7">
        <f t="shared" si="128"/>
        <v>127.26554071246824</v>
      </c>
      <c r="N919" s="7">
        <f t="shared" si="129"/>
        <v>184.32548346055964</v>
      </c>
      <c r="O919" s="7">
        <f t="shared" si="130"/>
        <v>202.62437659033071</v>
      </c>
      <c r="P919" s="7">
        <f t="shared" si="131"/>
        <v>155.2055152671756</v>
      </c>
      <c r="R919" s="7"/>
      <c r="S919" s="7"/>
      <c r="T919" s="7"/>
      <c r="U919" s="7"/>
      <c r="V919" s="7"/>
    </row>
    <row r="920" spans="1:22" x14ac:dyDescent="0.35">
      <c r="A920" s="5">
        <f t="shared" si="120"/>
        <v>44414</v>
      </c>
      <c r="B920" s="5"/>
      <c r="C920" s="46">
        <f>IF('HAVER - UK Gas'!K1207="",C919,AVERAGE('HAVER - UK Gas'!K1207:V1207))</f>
        <v>69.465833333333322</v>
      </c>
      <c r="D920" s="7">
        <f t="shared" si="126"/>
        <v>127.26554071246824</v>
      </c>
      <c r="E920" s="5"/>
      <c r="F920" s="7">
        <f>AVERAGE('HAVER - UK Gas'!K1207:P1207)</f>
        <v>67.006666666666661</v>
      </c>
      <c r="G920" s="7">
        <f>AVERAGE('HAVER - UK Gas'!K1207:V1207)</f>
        <v>69.465833333333322</v>
      </c>
      <c r="H920" s="7">
        <f>AVERAGE('HAVER - UK Gas'!D1207:I1207)</f>
        <v>111.16333333333334</v>
      </c>
      <c r="I920" s="7">
        <f>AVERAGE('HAVER - UK Gas'!D1207:F1207)</f>
        <v>109.62333333333333</v>
      </c>
      <c r="J920" s="7">
        <f>AVERAGE('HAVER - UK Gas'!D1207:O1207)</f>
        <v>91.63666666666667</v>
      </c>
      <c r="L920" s="7">
        <f t="shared" si="128"/>
        <v>125.21190839694658</v>
      </c>
      <c r="M920" s="7">
        <f t="shared" si="128"/>
        <v>127.26554071246824</v>
      </c>
      <c r="N920" s="7">
        <f t="shared" si="129"/>
        <v>184.32548346055964</v>
      </c>
      <c r="O920" s="7">
        <f t="shared" si="130"/>
        <v>202.62437659033071</v>
      </c>
      <c r="P920" s="7">
        <f t="shared" si="131"/>
        <v>155.2055152671756</v>
      </c>
      <c r="R920" s="7"/>
      <c r="S920" s="7"/>
      <c r="T920" s="7"/>
      <c r="U920" s="7"/>
      <c r="V920" s="7"/>
    </row>
    <row r="921" spans="1:22" x14ac:dyDescent="0.35">
      <c r="A921" s="5">
        <f t="shared" si="120"/>
        <v>44417</v>
      </c>
      <c r="B921" s="5"/>
      <c r="C921" s="46">
        <f>IF('HAVER - UK Gas'!K1208="",C920,AVERAGE('HAVER - UK Gas'!K1208:V1208))</f>
        <v>69.412499999999994</v>
      </c>
      <c r="D921" s="7">
        <f t="shared" si="126"/>
        <v>127.26554071246824</v>
      </c>
      <c r="E921" s="5"/>
      <c r="F921" s="7">
        <f>AVERAGE('HAVER - UK Gas'!K1208:P1208)</f>
        <v>67.083333333333329</v>
      </c>
      <c r="G921" s="7">
        <f>AVERAGE('HAVER - UK Gas'!K1208:V1208)</f>
        <v>69.412499999999994</v>
      </c>
      <c r="H921" s="7">
        <f>AVERAGE('HAVER - UK Gas'!D1208:I1208)</f>
        <v>110.67333333333335</v>
      </c>
      <c r="I921" s="7">
        <f>AVERAGE('HAVER - UK Gas'!D1208:F1208)</f>
        <v>109.12</v>
      </c>
      <c r="J921" s="7">
        <f>AVERAGE('HAVER - UK Gas'!D1208:O1208)</f>
        <v>91.52500000000002</v>
      </c>
      <c r="L921" s="7">
        <f t="shared" si="128"/>
        <v>125.21190839694658</v>
      </c>
      <c r="M921" s="7">
        <f t="shared" si="128"/>
        <v>127.26554071246824</v>
      </c>
      <c r="N921" s="7">
        <f t="shared" si="129"/>
        <v>184.32548346055964</v>
      </c>
      <c r="O921" s="7">
        <f t="shared" si="130"/>
        <v>202.62437659033071</v>
      </c>
      <c r="P921" s="7">
        <f t="shared" si="131"/>
        <v>155.2055152671756</v>
      </c>
      <c r="R921" s="7"/>
      <c r="S921" s="7"/>
      <c r="T921" s="7"/>
      <c r="U921" s="7"/>
      <c r="V921" s="7"/>
    </row>
    <row r="922" spans="1:22" x14ac:dyDescent="0.35">
      <c r="A922" s="5">
        <f t="shared" si="120"/>
        <v>44418</v>
      </c>
      <c r="B922" s="5"/>
      <c r="C922" s="46">
        <f>IF('HAVER - UK Gas'!K1209="",C921,AVERAGE('HAVER - UK Gas'!K1209:V1209))</f>
        <v>71.578333333333333</v>
      </c>
      <c r="D922" s="7">
        <f t="shared" si="126"/>
        <v>127.26554071246824</v>
      </c>
      <c r="E922" s="5"/>
      <c r="F922" s="7">
        <f>AVERAGE('HAVER - UK Gas'!K1209:P1209)</f>
        <v>69.375</v>
      </c>
      <c r="G922" s="7">
        <f>AVERAGE('HAVER - UK Gas'!K1209:V1209)</f>
        <v>71.578333333333333</v>
      </c>
      <c r="H922" s="7">
        <f>AVERAGE('HAVER - UK Gas'!D1209:I1209)</f>
        <v>114.85000000000001</v>
      </c>
      <c r="I922" s="7">
        <f>AVERAGE('HAVER - UK Gas'!D1209:F1209)</f>
        <v>113.22333333333334</v>
      </c>
      <c r="J922" s="7">
        <f>AVERAGE('HAVER - UK Gas'!D1209:O1209)</f>
        <v>94.901666666666657</v>
      </c>
      <c r="L922" s="7">
        <f t="shared" si="128"/>
        <v>125.21190839694658</v>
      </c>
      <c r="M922" s="7">
        <f t="shared" si="128"/>
        <v>127.26554071246824</v>
      </c>
      <c r="N922" s="7">
        <f t="shared" si="129"/>
        <v>184.32548346055964</v>
      </c>
      <c r="O922" s="7">
        <f t="shared" si="130"/>
        <v>202.62437659033071</v>
      </c>
      <c r="P922" s="7">
        <f t="shared" si="131"/>
        <v>155.2055152671756</v>
      </c>
      <c r="R922" s="7"/>
      <c r="S922" s="7"/>
      <c r="T922" s="7"/>
      <c r="U922" s="7"/>
      <c r="V922" s="7"/>
    </row>
    <row r="923" spans="1:22" x14ac:dyDescent="0.35">
      <c r="A923" s="5">
        <f t="shared" si="120"/>
        <v>44419</v>
      </c>
      <c r="B923" s="5"/>
      <c r="C923" s="46">
        <f>IF('HAVER - UK Gas'!K1210="",C922,AVERAGE('HAVER - UK Gas'!K1210:V1210))</f>
        <v>73.106666666666655</v>
      </c>
      <c r="D923" s="7">
        <f t="shared" si="126"/>
        <v>127.26554071246824</v>
      </c>
      <c r="E923" s="5"/>
      <c r="F923" s="7">
        <f>AVERAGE('HAVER - UK Gas'!K1210:P1210)</f>
        <v>70.893333333333331</v>
      </c>
      <c r="G923" s="7">
        <f>AVERAGE('HAVER - UK Gas'!K1210:V1210)</f>
        <v>73.106666666666655</v>
      </c>
      <c r="H923" s="7">
        <f>AVERAGE('HAVER - UK Gas'!D1210:I1210)</f>
        <v>118.02</v>
      </c>
      <c r="I923" s="7">
        <f>AVERAGE('HAVER - UK Gas'!D1210:F1210)</f>
        <v>116.37333333333333</v>
      </c>
      <c r="J923" s="7">
        <f>AVERAGE('HAVER - UK Gas'!D1210:O1210)</f>
        <v>97.347500000000011</v>
      </c>
      <c r="L923" s="7">
        <f t="shared" si="128"/>
        <v>125.21190839694658</v>
      </c>
      <c r="M923" s="7">
        <f t="shared" si="128"/>
        <v>127.26554071246824</v>
      </c>
      <c r="N923" s="7">
        <f t="shared" si="129"/>
        <v>184.32548346055964</v>
      </c>
      <c r="O923" s="7">
        <f t="shared" si="130"/>
        <v>202.62437659033071</v>
      </c>
      <c r="P923" s="7">
        <f t="shared" si="131"/>
        <v>155.2055152671756</v>
      </c>
      <c r="R923" s="7"/>
      <c r="S923" s="7"/>
      <c r="T923" s="7"/>
      <c r="U923" s="7"/>
      <c r="V923" s="7"/>
    </row>
    <row r="924" spans="1:22" x14ac:dyDescent="0.35">
      <c r="A924" s="5">
        <f t="shared" si="120"/>
        <v>44420</v>
      </c>
      <c r="B924" s="5"/>
      <c r="C924" s="46">
        <f>IF('HAVER - UK Gas'!K1211="",C923,AVERAGE('HAVER - UK Gas'!K1211:V1211))</f>
        <v>74.467499999999987</v>
      </c>
      <c r="D924" s="7">
        <f t="shared" si="126"/>
        <v>127.26554071246824</v>
      </c>
      <c r="E924" s="5"/>
      <c r="F924" s="7">
        <f>AVERAGE('HAVER - UK Gas'!K1211:P1211)</f>
        <v>72.254999999999995</v>
      </c>
      <c r="G924" s="7">
        <f>AVERAGE('HAVER - UK Gas'!K1211:V1211)</f>
        <v>74.467499999999987</v>
      </c>
      <c r="H924" s="7">
        <f>AVERAGE('HAVER - UK Gas'!D1211:I1211)</f>
        <v>118</v>
      </c>
      <c r="I924" s="7">
        <f>AVERAGE('HAVER - UK Gas'!D1211:F1211)</f>
        <v>116.14666666666666</v>
      </c>
      <c r="J924" s="7">
        <f>AVERAGE('HAVER - UK Gas'!D1211:O1211)</f>
        <v>97.913333333333313</v>
      </c>
      <c r="L924" s="7">
        <f t="shared" si="128"/>
        <v>125.21190839694658</v>
      </c>
      <c r="M924" s="7">
        <f t="shared" si="128"/>
        <v>127.26554071246824</v>
      </c>
      <c r="N924" s="7">
        <f t="shared" si="129"/>
        <v>184.32548346055964</v>
      </c>
      <c r="O924" s="7">
        <f t="shared" si="130"/>
        <v>202.62437659033071</v>
      </c>
      <c r="P924" s="7">
        <f t="shared" si="131"/>
        <v>155.2055152671756</v>
      </c>
      <c r="R924" s="7"/>
      <c r="S924" s="7"/>
      <c r="T924" s="7"/>
      <c r="U924" s="7"/>
      <c r="V924" s="7"/>
    </row>
    <row r="925" spans="1:22" x14ac:dyDescent="0.35">
      <c r="A925" s="5">
        <f t="shared" si="120"/>
        <v>44421</v>
      </c>
      <c r="B925" s="5"/>
      <c r="C925" s="46">
        <f>IF('HAVER - UK Gas'!K1212="",C924,AVERAGE('HAVER - UK Gas'!K1212:V1212))</f>
        <v>74.451666666666668</v>
      </c>
      <c r="D925" s="7">
        <f t="shared" si="126"/>
        <v>127.26554071246824</v>
      </c>
      <c r="E925" s="5"/>
      <c r="F925" s="7">
        <f>AVERAGE('HAVER - UK Gas'!K1212:P1212)</f>
        <v>72.320000000000007</v>
      </c>
      <c r="G925" s="7">
        <f>AVERAGE('HAVER - UK Gas'!K1212:V1212)</f>
        <v>74.451666666666668</v>
      </c>
      <c r="H925" s="7">
        <f>AVERAGE('HAVER - UK Gas'!D1212:I1212)</f>
        <v>115.61333333333333</v>
      </c>
      <c r="I925" s="7">
        <f>AVERAGE('HAVER - UK Gas'!D1212:F1212)</f>
        <v>113.48333333333333</v>
      </c>
      <c r="J925" s="7">
        <f>AVERAGE('HAVER - UK Gas'!D1212:O1212)</f>
        <v>96.669166666666641</v>
      </c>
      <c r="L925" s="7">
        <f t="shared" si="128"/>
        <v>125.21190839694658</v>
      </c>
      <c r="M925" s="7">
        <f t="shared" si="128"/>
        <v>127.26554071246824</v>
      </c>
      <c r="N925" s="7">
        <f t="shared" si="129"/>
        <v>184.32548346055964</v>
      </c>
      <c r="O925" s="7">
        <f t="shared" si="130"/>
        <v>202.62437659033071</v>
      </c>
      <c r="P925" s="7">
        <f t="shared" si="131"/>
        <v>155.2055152671756</v>
      </c>
      <c r="R925" s="7"/>
      <c r="S925" s="7"/>
      <c r="T925" s="7"/>
      <c r="U925" s="7"/>
      <c r="V925" s="7"/>
    </row>
    <row r="926" spans="1:22" x14ac:dyDescent="0.35">
      <c r="A926" s="5">
        <f t="shared" si="120"/>
        <v>44424</v>
      </c>
      <c r="B926" s="5"/>
      <c r="C926" s="46">
        <f>IF('HAVER - UK Gas'!K1213="",C925,AVERAGE('HAVER - UK Gas'!K1213:V1213))</f>
        <v>77.265000000000001</v>
      </c>
      <c r="D926" s="7">
        <f t="shared" si="126"/>
        <v>127.26554071246824</v>
      </c>
      <c r="E926" s="5"/>
      <c r="F926" s="7">
        <f>AVERAGE('HAVER - UK Gas'!K1213:P1213)</f>
        <v>75.094999999999999</v>
      </c>
      <c r="G926" s="7">
        <f>AVERAGE('HAVER - UK Gas'!K1213:V1213)</f>
        <v>77.265000000000001</v>
      </c>
      <c r="H926" s="7">
        <f>AVERAGE('HAVER - UK Gas'!D1213:I1213)</f>
        <v>123.68666666666667</v>
      </c>
      <c r="I926" s="7">
        <f>AVERAGE('HAVER - UK Gas'!D1213:F1213)</f>
        <v>121.87</v>
      </c>
      <c r="J926" s="7">
        <f>AVERAGE('HAVER - UK Gas'!D1213:O1213)</f>
        <v>102.46583333333335</v>
      </c>
      <c r="L926" s="7">
        <f t="shared" si="128"/>
        <v>125.21190839694658</v>
      </c>
      <c r="M926" s="7">
        <f t="shared" si="128"/>
        <v>127.26554071246824</v>
      </c>
      <c r="N926" s="7">
        <f t="shared" si="129"/>
        <v>184.32548346055964</v>
      </c>
      <c r="O926" s="7">
        <f t="shared" si="130"/>
        <v>202.62437659033071</v>
      </c>
      <c r="P926" s="7">
        <f t="shared" si="131"/>
        <v>155.2055152671756</v>
      </c>
      <c r="R926" s="7"/>
      <c r="S926" s="7"/>
      <c r="T926" s="7"/>
      <c r="U926" s="7"/>
      <c r="V926" s="7"/>
    </row>
    <row r="927" spans="1:22" x14ac:dyDescent="0.35">
      <c r="A927" s="5">
        <f t="shared" si="120"/>
        <v>44425</v>
      </c>
      <c r="B927" s="5"/>
      <c r="C927" s="46">
        <f>IF('HAVER - UK Gas'!K1214="",C926,AVERAGE('HAVER - UK Gas'!K1214:V1214))</f>
        <v>76.892499999999998</v>
      </c>
      <c r="D927" s="7">
        <f t="shared" si="126"/>
        <v>127.26554071246824</v>
      </c>
      <c r="E927" s="5"/>
      <c r="F927" s="7">
        <f>AVERAGE('HAVER - UK Gas'!K1214:P1214)</f>
        <v>74.621666666666655</v>
      </c>
      <c r="G927" s="7">
        <f>AVERAGE('HAVER - UK Gas'!K1214:V1214)</f>
        <v>76.892499999999998</v>
      </c>
      <c r="H927" s="7">
        <f>AVERAGE('HAVER - UK Gas'!D1214:I1214)</f>
        <v>121.31166666666665</v>
      </c>
      <c r="I927" s="7">
        <f>AVERAGE('HAVER - UK Gas'!D1214:F1214)</f>
        <v>119.50666666666666</v>
      </c>
      <c r="J927" s="7">
        <f>AVERAGE('HAVER - UK Gas'!D1214:O1214)</f>
        <v>101.01083333333331</v>
      </c>
      <c r="L927" s="7">
        <f t="shared" si="128"/>
        <v>125.21190839694658</v>
      </c>
      <c r="M927" s="7">
        <f t="shared" si="128"/>
        <v>127.26554071246824</v>
      </c>
      <c r="N927" s="7">
        <f t="shared" si="129"/>
        <v>184.32548346055964</v>
      </c>
      <c r="O927" s="7">
        <f t="shared" si="130"/>
        <v>202.62437659033071</v>
      </c>
      <c r="P927" s="7">
        <f t="shared" si="131"/>
        <v>155.2055152671756</v>
      </c>
      <c r="R927" s="7"/>
      <c r="S927" s="7"/>
      <c r="T927" s="7"/>
      <c r="U927" s="7"/>
      <c r="V927" s="7"/>
    </row>
    <row r="928" spans="1:22" x14ac:dyDescent="0.35">
      <c r="A928" s="5">
        <f t="shared" si="120"/>
        <v>44426</v>
      </c>
      <c r="B928" s="5"/>
      <c r="C928" s="46">
        <f>IF('HAVER - UK Gas'!K1215="",C927,AVERAGE('HAVER - UK Gas'!K1215:V1215))</f>
        <v>75.157500000000013</v>
      </c>
      <c r="D928" s="7">
        <f t="shared" si="126"/>
        <v>127.26554071246824</v>
      </c>
      <c r="E928" s="5"/>
      <c r="F928" s="7">
        <f>AVERAGE('HAVER - UK Gas'!K1215:P1215)</f>
        <v>72.928333333333342</v>
      </c>
      <c r="G928" s="7">
        <f>AVERAGE('HAVER - UK Gas'!K1215:V1215)</f>
        <v>75.157500000000013</v>
      </c>
      <c r="H928" s="7">
        <f>AVERAGE('HAVER - UK Gas'!D1215:I1215)</f>
        <v>116.66333333333334</v>
      </c>
      <c r="I928" s="7">
        <f>AVERAGE('HAVER - UK Gas'!D1215:F1215)</f>
        <v>114.48</v>
      </c>
      <c r="J928" s="7">
        <f>AVERAGE('HAVER - UK Gas'!D1215:O1215)</f>
        <v>97.731666666666669</v>
      </c>
      <c r="L928" s="7">
        <f t="shared" si="128"/>
        <v>125.21190839694658</v>
      </c>
      <c r="M928" s="7">
        <f t="shared" si="128"/>
        <v>127.26554071246824</v>
      </c>
      <c r="N928" s="7">
        <f t="shared" si="129"/>
        <v>184.32548346055964</v>
      </c>
      <c r="O928" s="7">
        <f t="shared" si="130"/>
        <v>202.62437659033071</v>
      </c>
      <c r="P928" s="7">
        <f t="shared" si="131"/>
        <v>155.2055152671756</v>
      </c>
      <c r="R928" s="7"/>
      <c r="S928" s="7"/>
      <c r="T928" s="7"/>
      <c r="U928" s="7"/>
      <c r="V928" s="7"/>
    </row>
    <row r="929" spans="1:22" x14ac:dyDescent="0.35">
      <c r="A929" s="5">
        <f t="shared" si="120"/>
        <v>44427</v>
      </c>
      <c r="B929" s="5"/>
      <c r="C929" s="46">
        <f>IF('HAVER - UK Gas'!K1216="",C928,AVERAGE('HAVER - UK Gas'!K1216:V1216))</f>
        <v>69.678333333333327</v>
      </c>
      <c r="D929" s="7">
        <f t="shared" si="126"/>
        <v>127.26554071246824</v>
      </c>
      <c r="E929" s="5"/>
      <c r="F929" s="7">
        <f>AVERAGE('HAVER - UK Gas'!K1216:P1216)</f>
        <v>67.355000000000004</v>
      </c>
      <c r="G929" s="7">
        <f>AVERAGE('HAVER - UK Gas'!K1216:V1216)</f>
        <v>69.678333333333327</v>
      </c>
      <c r="H929" s="7">
        <f>AVERAGE('HAVER - UK Gas'!D1216:I1216)</f>
        <v>104.455</v>
      </c>
      <c r="I929" s="7">
        <f>AVERAGE('HAVER - UK Gas'!D1216:F1216)</f>
        <v>102.57333333333334</v>
      </c>
      <c r="J929" s="7">
        <f>AVERAGE('HAVER - UK Gas'!D1216:O1216)</f>
        <v>88.344166666666652</v>
      </c>
      <c r="L929" s="7">
        <f t="shared" si="128"/>
        <v>125.21190839694658</v>
      </c>
      <c r="M929" s="7">
        <f t="shared" si="128"/>
        <v>127.26554071246824</v>
      </c>
      <c r="N929" s="7">
        <f t="shared" si="129"/>
        <v>184.32548346055964</v>
      </c>
      <c r="O929" s="7">
        <f t="shared" si="130"/>
        <v>202.62437659033071</v>
      </c>
      <c r="P929" s="7">
        <f t="shared" si="131"/>
        <v>155.2055152671756</v>
      </c>
      <c r="R929" s="7"/>
      <c r="S929" s="7"/>
      <c r="T929" s="7"/>
      <c r="U929" s="7"/>
      <c r="V929" s="7"/>
    </row>
    <row r="930" spans="1:22" x14ac:dyDescent="0.35">
      <c r="A930" s="5">
        <f t="shared" si="120"/>
        <v>44428</v>
      </c>
      <c r="B930" s="5"/>
      <c r="C930" s="46">
        <f>IF('HAVER - UK Gas'!K1217="",C929,AVERAGE('HAVER - UK Gas'!K1217:V1217))</f>
        <v>71.81583333333333</v>
      </c>
      <c r="D930" s="7">
        <f t="shared" si="126"/>
        <v>127.26554071246824</v>
      </c>
      <c r="E930" s="5"/>
      <c r="F930" s="7">
        <f>AVERAGE('HAVER - UK Gas'!K1217:P1217)</f>
        <v>69.348333333333315</v>
      </c>
      <c r="G930" s="7">
        <f>AVERAGE('HAVER - UK Gas'!K1217:V1217)</f>
        <v>71.81583333333333</v>
      </c>
      <c r="H930" s="7">
        <f>AVERAGE('HAVER - UK Gas'!D1217:I1217)</f>
        <v>109.75833333333333</v>
      </c>
      <c r="I930" s="7">
        <f>AVERAGE('HAVER - UK Gas'!D1217:F1217)</f>
        <v>107.67</v>
      </c>
      <c r="J930" s="7">
        <f>AVERAGE('HAVER - UK Gas'!D1217:O1217)</f>
        <v>92.220833333333346</v>
      </c>
      <c r="L930" s="7">
        <f t="shared" si="128"/>
        <v>125.21190839694658</v>
      </c>
      <c r="M930" s="7">
        <f t="shared" si="128"/>
        <v>127.26554071246824</v>
      </c>
      <c r="N930" s="7">
        <f t="shared" si="129"/>
        <v>184.32548346055964</v>
      </c>
      <c r="O930" s="7">
        <f t="shared" si="130"/>
        <v>202.62437659033071</v>
      </c>
      <c r="P930" s="7">
        <f t="shared" si="131"/>
        <v>155.2055152671756</v>
      </c>
      <c r="R930" s="7"/>
      <c r="S930" s="7"/>
      <c r="T930" s="7"/>
      <c r="U930" s="7"/>
      <c r="V930" s="7"/>
    </row>
    <row r="931" spans="1:22" x14ac:dyDescent="0.35">
      <c r="A931" s="5">
        <f t="shared" si="120"/>
        <v>44431</v>
      </c>
      <c r="B931" s="5"/>
      <c r="C931" s="46">
        <f>IF('HAVER - UK Gas'!K1218="",C930,AVERAGE('HAVER - UK Gas'!K1218:V1218))</f>
        <v>72.23833333333333</v>
      </c>
      <c r="D931" s="7">
        <f t="shared" si="126"/>
        <v>127.26554071246824</v>
      </c>
      <c r="E931" s="5"/>
      <c r="F931" s="7">
        <f>AVERAGE('HAVER - UK Gas'!K1218:P1218)</f>
        <v>69.933333333333323</v>
      </c>
      <c r="G931" s="7">
        <f>AVERAGE('HAVER - UK Gas'!K1218:V1218)</f>
        <v>72.23833333333333</v>
      </c>
      <c r="H931" s="7">
        <f>AVERAGE('HAVER - UK Gas'!D1218:I1218)</f>
        <v>108.87333333333333</v>
      </c>
      <c r="I931" s="7">
        <f>AVERAGE('HAVER - UK Gas'!D1218:F1218)</f>
        <v>106.42333333333333</v>
      </c>
      <c r="J931" s="7">
        <f>AVERAGE('HAVER - UK Gas'!D1218:O1218)</f>
        <v>92.123333333333335</v>
      </c>
      <c r="L931" s="7">
        <f t="shared" si="128"/>
        <v>125.21190839694658</v>
      </c>
      <c r="M931" s="7">
        <f t="shared" si="128"/>
        <v>127.26554071246824</v>
      </c>
      <c r="N931" s="7">
        <f t="shared" si="129"/>
        <v>184.32548346055964</v>
      </c>
      <c r="O931" s="7">
        <f t="shared" si="130"/>
        <v>202.62437659033071</v>
      </c>
      <c r="P931" s="7">
        <f t="shared" si="131"/>
        <v>155.2055152671756</v>
      </c>
      <c r="R931" s="7"/>
      <c r="S931" s="7"/>
      <c r="T931" s="7"/>
      <c r="U931" s="7"/>
      <c r="V931" s="7"/>
    </row>
    <row r="932" spans="1:22" x14ac:dyDescent="0.35">
      <c r="A932" s="5">
        <f t="shared" si="120"/>
        <v>44432</v>
      </c>
      <c r="B932" s="5"/>
      <c r="C932" s="46">
        <f>IF('HAVER - UK Gas'!K1219="",C931,AVERAGE('HAVER - UK Gas'!K1219:V1219))</f>
        <v>74.19</v>
      </c>
      <c r="D932" s="7">
        <f t="shared" si="126"/>
        <v>127.26554071246824</v>
      </c>
      <c r="E932" s="5"/>
      <c r="F932" s="7">
        <f>AVERAGE('HAVER - UK Gas'!K1219:P1219)</f>
        <v>72.265000000000001</v>
      </c>
      <c r="G932" s="7">
        <f>AVERAGE('HAVER - UK Gas'!K1219:V1219)</f>
        <v>74.19</v>
      </c>
      <c r="H932" s="7">
        <f>AVERAGE('HAVER - UK Gas'!D1219:I1219)</f>
        <v>116.82</v>
      </c>
      <c r="I932" s="7">
        <f>AVERAGE('HAVER - UK Gas'!D1219:F1219)</f>
        <v>114.39333333333333</v>
      </c>
      <c r="J932" s="7">
        <f>AVERAGE('HAVER - UK Gas'!D1219:O1219)</f>
        <v>97.688333333333333</v>
      </c>
      <c r="L932" s="7">
        <f t="shared" si="128"/>
        <v>125.21190839694658</v>
      </c>
      <c r="M932" s="7">
        <f t="shared" si="128"/>
        <v>127.26554071246824</v>
      </c>
      <c r="N932" s="7">
        <f t="shared" si="129"/>
        <v>184.32548346055964</v>
      </c>
      <c r="O932" s="7">
        <f t="shared" si="130"/>
        <v>202.62437659033071</v>
      </c>
      <c r="P932" s="7">
        <f t="shared" si="131"/>
        <v>155.2055152671756</v>
      </c>
      <c r="R932" s="7"/>
      <c r="S932" s="7"/>
      <c r="T932" s="7"/>
      <c r="U932" s="7"/>
      <c r="V932" s="7"/>
    </row>
    <row r="933" spans="1:22" x14ac:dyDescent="0.35">
      <c r="A933" s="5">
        <f t="shared" si="120"/>
        <v>44433</v>
      </c>
      <c r="B933" s="5"/>
      <c r="C933" s="46">
        <f>IF('HAVER - UK Gas'!K1220="",C932,AVERAGE('HAVER - UK Gas'!K1220:V1220))</f>
        <v>73.799166666666679</v>
      </c>
      <c r="D933" s="7">
        <f t="shared" si="126"/>
        <v>127.26554071246824</v>
      </c>
      <c r="E933" s="5"/>
      <c r="F933" s="7">
        <f>AVERAGE('HAVER - UK Gas'!K1220:P1220)</f>
        <v>71.796666666666667</v>
      </c>
      <c r="G933" s="7">
        <f>AVERAGE('HAVER - UK Gas'!K1220:V1220)</f>
        <v>73.799166666666679</v>
      </c>
      <c r="H933" s="7">
        <f>AVERAGE('HAVER - UK Gas'!D1220:I1220)</f>
        <v>118.30333333333334</v>
      </c>
      <c r="I933" s="7">
        <f>AVERAGE('HAVER - UK Gas'!D1220:F1220)</f>
        <v>116.15000000000002</v>
      </c>
      <c r="J933" s="7">
        <f>AVERAGE('HAVER - UK Gas'!D1220:O1220)</f>
        <v>98.220000000000027</v>
      </c>
      <c r="L933" s="7">
        <f t="shared" si="128"/>
        <v>125.21190839694658</v>
      </c>
      <c r="M933" s="7">
        <f t="shared" si="128"/>
        <v>127.26554071246824</v>
      </c>
      <c r="N933" s="7">
        <f t="shared" si="129"/>
        <v>184.32548346055964</v>
      </c>
      <c r="O933" s="7">
        <f t="shared" si="130"/>
        <v>202.62437659033071</v>
      </c>
      <c r="P933" s="7">
        <f t="shared" si="131"/>
        <v>155.2055152671756</v>
      </c>
      <c r="R933" s="7"/>
      <c r="S933" s="7"/>
      <c r="T933" s="7"/>
      <c r="U933" s="7"/>
      <c r="V933" s="7"/>
    </row>
    <row r="934" spans="1:22" x14ac:dyDescent="0.35">
      <c r="A934" s="5">
        <f t="shared" si="120"/>
        <v>44434</v>
      </c>
      <c r="B934" s="5"/>
      <c r="C934" s="46">
        <f>IF('HAVER - UK Gas'!K1221="",C933,AVERAGE('HAVER - UK Gas'!K1221:V1221))</f>
        <v>73.978333333333339</v>
      </c>
      <c r="D934" s="7">
        <f t="shared" si="126"/>
        <v>127.26554071246824</v>
      </c>
      <c r="E934" s="5"/>
      <c r="F934" s="7">
        <f>AVERAGE('HAVER - UK Gas'!K1221:P1221)</f>
        <v>72.028333333333336</v>
      </c>
      <c r="G934" s="7">
        <f>AVERAGE('HAVER - UK Gas'!K1221:V1221)</f>
        <v>73.978333333333339</v>
      </c>
      <c r="H934" s="7">
        <f>AVERAGE('HAVER - UK Gas'!D1221:I1221)</f>
        <v>119.84666666666665</v>
      </c>
      <c r="I934" s="7">
        <f>AVERAGE('HAVER - UK Gas'!D1221:F1221)</f>
        <v>117.77999999999999</v>
      </c>
      <c r="J934" s="7">
        <f>AVERAGE('HAVER - UK Gas'!D1221:O1221)</f>
        <v>99.146666666666661</v>
      </c>
      <c r="L934" s="7">
        <f t="shared" si="128"/>
        <v>125.21190839694658</v>
      </c>
      <c r="M934" s="7">
        <f t="shared" si="128"/>
        <v>127.26554071246824</v>
      </c>
      <c r="N934" s="7">
        <f t="shared" si="129"/>
        <v>184.32548346055964</v>
      </c>
      <c r="O934" s="7">
        <f t="shared" si="130"/>
        <v>202.62437659033071</v>
      </c>
      <c r="P934" s="7">
        <f t="shared" si="131"/>
        <v>155.2055152671756</v>
      </c>
      <c r="R934" s="7"/>
      <c r="S934" s="7"/>
      <c r="T934" s="7"/>
      <c r="U934" s="7"/>
      <c r="V934" s="7"/>
    </row>
    <row r="935" spans="1:22" x14ac:dyDescent="0.35">
      <c r="A935" s="5">
        <f t="shared" si="120"/>
        <v>44435</v>
      </c>
      <c r="B935" s="5"/>
      <c r="C935" s="46">
        <f>IF('HAVER - UK Gas'!K1222="",C934,AVERAGE('HAVER - UK Gas'!K1222:V1222))</f>
        <v>74.736666666666665</v>
      </c>
      <c r="D935" s="7">
        <f t="shared" si="126"/>
        <v>127.26554071246824</v>
      </c>
      <c r="E935" s="5"/>
      <c r="F935" s="7">
        <f>AVERAGE('HAVER - UK Gas'!K1222:P1222)</f>
        <v>72.734999999999999</v>
      </c>
      <c r="G935" s="7">
        <f>AVERAGE('HAVER - UK Gas'!K1222:V1222)</f>
        <v>74.736666666666665</v>
      </c>
      <c r="H935" s="7">
        <f>AVERAGE('HAVER - UK Gas'!D1222:I1222)</f>
        <v>124.95666666666665</v>
      </c>
      <c r="I935" s="7">
        <f>AVERAGE('HAVER - UK Gas'!D1222:F1222)</f>
        <v>123.05333333333333</v>
      </c>
      <c r="J935" s="7">
        <f>AVERAGE('HAVER - UK Gas'!D1222:O1222)</f>
        <v>102.33083333333332</v>
      </c>
      <c r="L935" s="7">
        <f t="shared" si="128"/>
        <v>125.21190839694658</v>
      </c>
      <c r="M935" s="7">
        <f t="shared" si="128"/>
        <v>127.26554071246824</v>
      </c>
      <c r="N935" s="7">
        <f t="shared" si="129"/>
        <v>184.32548346055964</v>
      </c>
      <c r="O935" s="7">
        <f t="shared" si="130"/>
        <v>202.62437659033071</v>
      </c>
      <c r="P935" s="7">
        <f t="shared" si="131"/>
        <v>155.2055152671756</v>
      </c>
      <c r="R935" s="7"/>
      <c r="S935" s="7"/>
      <c r="T935" s="7"/>
      <c r="U935" s="7"/>
      <c r="V935" s="7"/>
    </row>
    <row r="936" spans="1:22" x14ac:dyDescent="0.35">
      <c r="A936" s="5">
        <f t="shared" si="120"/>
        <v>44438</v>
      </c>
      <c r="B936" s="5"/>
      <c r="C936" s="46">
        <f>IF('HAVER - UK Gas'!K1223="",C935,AVERAGE('HAVER - UK Gas'!K1223:V1223))</f>
        <v>73.158333333333331</v>
      </c>
      <c r="D936" s="7">
        <f t="shared" si="126"/>
        <v>127.26554071246824</v>
      </c>
      <c r="E936" s="5"/>
      <c r="F936" s="7">
        <f>AVERAGE('HAVER - UK Gas'!K1223:P1223)</f>
        <v>71.004999999999995</v>
      </c>
      <c r="G936" s="7">
        <f>AVERAGE('HAVER - UK Gas'!K1223:V1223)</f>
        <v>73.158333333333331</v>
      </c>
      <c r="H936" s="7">
        <f>AVERAGE('HAVER - UK Gas'!D1223:I1223)</f>
        <v>123.70833333333333</v>
      </c>
      <c r="I936" s="7">
        <f>AVERAGE('HAVER - UK Gas'!D1223:F1223)</f>
        <v>124.92333333333333</v>
      </c>
      <c r="J936" s="7">
        <f>AVERAGE('HAVER - UK Gas'!D1223:O1223)</f>
        <v>98.221666666666678</v>
      </c>
      <c r="L936" s="7">
        <f t="shared" si="128"/>
        <v>125.21190839694658</v>
      </c>
      <c r="M936" s="7">
        <f t="shared" si="128"/>
        <v>127.26554071246824</v>
      </c>
      <c r="N936" s="7">
        <f t="shared" si="129"/>
        <v>184.32548346055964</v>
      </c>
      <c r="O936" s="7">
        <f t="shared" si="130"/>
        <v>202.62437659033071</v>
      </c>
      <c r="P936" s="7">
        <f t="shared" si="131"/>
        <v>155.2055152671756</v>
      </c>
      <c r="R936" s="7"/>
      <c r="S936" s="7"/>
      <c r="T936" s="7"/>
      <c r="U936" s="7"/>
      <c r="V936" s="7"/>
    </row>
    <row r="937" spans="1:22" x14ac:dyDescent="0.35">
      <c r="A937" s="5">
        <f t="shared" si="120"/>
        <v>44439</v>
      </c>
      <c r="B937" s="5"/>
      <c r="C937" s="46">
        <f>IF('HAVER - UK Gas'!K1224="",C936,AVERAGE('HAVER - UK Gas'!K1224:V1224))</f>
        <v>73.984999999999999</v>
      </c>
      <c r="D937" s="7">
        <f t="shared" si="126"/>
        <v>127.26554071246824</v>
      </c>
      <c r="E937" s="5"/>
      <c r="F937" s="7">
        <f>AVERAGE('HAVER - UK Gas'!K1224:P1224)</f>
        <v>71.61333333333333</v>
      </c>
      <c r="G937" s="7">
        <f>AVERAGE('HAVER - UK Gas'!K1224:V1224)</f>
        <v>73.984999999999999</v>
      </c>
      <c r="H937" s="7">
        <f>AVERAGE('HAVER - UK Gas'!D1224:I1224)</f>
        <v>129.23666666666665</v>
      </c>
      <c r="I937" s="7">
        <f>AVERAGE('HAVER - UK Gas'!D1224:F1224)</f>
        <v>130.38333333333333</v>
      </c>
      <c r="J937" s="7">
        <f>AVERAGE('HAVER - UK Gas'!D1224:O1224)</f>
        <v>101.44666666666667</v>
      </c>
      <c r="L937" s="7">
        <f t="shared" si="128"/>
        <v>125.21190839694658</v>
      </c>
      <c r="M937" s="7">
        <f t="shared" si="128"/>
        <v>127.26554071246824</v>
      </c>
      <c r="N937" s="7">
        <f t="shared" si="129"/>
        <v>184.32548346055964</v>
      </c>
      <c r="O937" s="7">
        <f t="shared" si="130"/>
        <v>202.62437659033071</v>
      </c>
      <c r="P937" s="7">
        <f t="shared" si="131"/>
        <v>155.2055152671756</v>
      </c>
      <c r="R937" s="7"/>
      <c r="S937" s="7"/>
      <c r="T937" s="7"/>
      <c r="U937" s="7"/>
      <c r="V937" s="7"/>
    </row>
    <row r="938" spans="1:22" x14ac:dyDescent="0.35">
      <c r="A938" s="5">
        <f t="shared" si="120"/>
        <v>44440</v>
      </c>
      <c r="B938" s="5"/>
      <c r="C938" s="46">
        <f>IF('HAVER - UK Gas'!J1225="",C937,AVERAGE('HAVER - UK Gas'!J1225:U1225))</f>
        <v>75.521666666666661</v>
      </c>
      <c r="D938" s="7">
        <f t="shared" si="126"/>
        <v>127.26554071246824</v>
      </c>
      <c r="E938" s="5"/>
      <c r="F938" s="7">
        <f>AVERAGE('HAVER - UK Gas'!J1225:O1225)</f>
        <v>73.381666666666661</v>
      </c>
      <c r="G938" s="7">
        <f>AVERAGE('HAVER - UK Gas'!J1225:U1225)</f>
        <v>75.521666666666661</v>
      </c>
      <c r="H938" s="7">
        <f>AVERAGE('HAVER - UK Gas'!D1225:I1225)</f>
        <v>129.24499999999998</v>
      </c>
      <c r="I938" s="7">
        <f>AVERAGE('HAVER - UK Gas'!D1225:F1225)</f>
        <v>130.50666666666666</v>
      </c>
      <c r="J938" s="7">
        <f>AVERAGE('HAVER - UK Gas'!D1225:O1225)</f>
        <v>101.31333333333332</v>
      </c>
      <c r="L938" s="7">
        <f t="shared" si="128"/>
        <v>125.21190839694658</v>
      </c>
      <c r="M938" s="7">
        <f t="shared" si="128"/>
        <v>127.26554071246824</v>
      </c>
      <c r="N938" s="7">
        <f t="shared" si="129"/>
        <v>184.32548346055964</v>
      </c>
      <c r="O938" s="7">
        <f t="shared" si="130"/>
        <v>202.62437659033071</v>
      </c>
      <c r="P938" s="7">
        <f t="shared" si="131"/>
        <v>155.2055152671756</v>
      </c>
      <c r="R938" s="7"/>
      <c r="S938" s="7"/>
      <c r="T938" s="7"/>
      <c r="U938" s="7"/>
      <c r="V938" s="7"/>
    </row>
    <row r="939" spans="1:22" x14ac:dyDescent="0.35">
      <c r="A939" s="5">
        <f t="shared" si="120"/>
        <v>44441</v>
      </c>
      <c r="B939" s="5"/>
      <c r="C939" s="46">
        <f>IF('HAVER - UK Gas'!J1226="",C938,AVERAGE('HAVER - UK Gas'!J1226:U1226))</f>
        <v>77.279166666666654</v>
      </c>
      <c r="D939" s="7">
        <f t="shared" si="126"/>
        <v>127.26554071246824</v>
      </c>
      <c r="E939" s="5"/>
      <c r="F939" s="7">
        <f>AVERAGE('HAVER - UK Gas'!J1226:O1226)</f>
        <v>75.25833333333334</v>
      </c>
      <c r="G939" s="7">
        <f>AVERAGE('HAVER - UK Gas'!J1226:U1226)</f>
        <v>77.279166666666654</v>
      </c>
      <c r="H939" s="7">
        <f>AVERAGE('HAVER - UK Gas'!D1226:I1226)</f>
        <v>133.72166666666666</v>
      </c>
      <c r="I939" s="7">
        <f>AVERAGE('HAVER - UK Gas'!D1226:F1226)</f>
        <v>134.82333333333335</v>
      </c>
      <c r="J939" s="7">
        <f>AVERAGE('HAVER - UK Gas'!D1226:O1226)</f>
        <v>104.49000000000001</v>
      </c>
      <c r="L939" s="7">
        <f t="shared" si="128"/>
        <v>125.21190839694658</v>
      </c>
      <c r="M939" s="7">
        <f t="shared" si="128"/>
        <v>127.26554071246824</v>
      </c>
      <c r="N939" s="7">
        <f t="shared" si="129"/>
        <v>184.32548346055964</v>
      </c>
      <c r="O939" s="7">
        <f t="shared" si="130"/>
        <v>202.62437659033071</v>
      </c>
      <c r="P939" s="7">
        <f t="shared" si="131"/>
        <v>155.2055152671756</v>
      </c>
      <c r="R939" s="7"/>
      <c r="S939" s="7"/>
      <c r="T939" s="7"/>
      <c r="U939" s="7"/>
      <c r="V939" s="7"/>
    </row>
    <row r="940" spans="1:22" x14ac:dyDescent="0.35">
      <c r="A940" s="5">
        <f t="shared" si="120"/>
        <v>44442</v>
      </c>
      <c r="B940" s="5"/>
      <c r="C940" s="46">
        <f>IF('HAVER - UK Gas'!J1227="",C939,AVERAGE('HAVER - UK Gas'!J1227:U1227))</f>
        <v>77.092499999999987</v>
      </c>
      <c r="D940" s="7">
        <f t="shared" si="126"/>
        <v>127.26554071246824</v>
      </c>
      <c r="E940" s="5"/>
      <c r="F940" s="7">
        <f>AVERAGE('HAVER - UK Gas'!J1227:O1227)</f>
        <v>75.031666666666652</v>
      </c>
      <c r="G940" s="7">
        <f>AVERAGE('HAVER - UK Gas'!J1227:U1227)</f>
        <v>77.092499999999987</v>
      </c>
      <c r="H940" s="7">
        <f>AVERAGE('HAVER - UK Gas'!D1227:I1227)</f>
        <v>132.19666666666666</v>
      </c>
      <c r="I940" s="7">
        <f>AVERAGE('HAVER - UK Gas'!D1227:F1227)</f>
        <v>133.46</v>
      </c>
      <c r="J940" s="7">
        <f>AVERAGE('HAVER - UK Gas'!D1227:O1227)</f>
        <v>103.61416666666668</v>
      </c>
      <c r="L940" s="7">
        <f t="shared" si="128"/>
        <v>125.21190839694658</v>
      </c>
      <c r="M940" s="7">
        <f t="shared" si="128"/>
        <v>127.26554071246824</v>
      </c>
      <c r="N940" s="7">
        <f t="shared" si="129"/>
        <v>184.32548346055964</v>
      </c>
      <c r="O940" s="7">
        <f t="shared" si="130"/>
        <v>202.62437659033071</v>
      </c>
      <c r="P940" s="7">
        <f t="shared" si="131"/>
        <v>155.2055152671756</v>
      </c>
      <c r="R940" s="7"/>
      <c r="S940" s="7"/>
      <c r="T940" s="7"/>
      <c r="U940" s="7"/>
      <c r="V940" s="7"/>
    </row>
    <row r="941" spans="1:22" x14ac:dyDescent="0.35">
      <c r="A941" s="5">
        <f t="shared" si="120"/>
        <v>44445</v>
      </c>
      <c r="B941" s="5"/>
      <c r="C941" s="46">
        <f>IF('HAVER - UK Gas'!J1228="",C940,AVERAGE('HAVER - UK Gas'!J1228:U1228))</f>
        <v>78.86</v>
      </c>
      <c r="D941" s="7">
        <f t="shared" si="126"/>
        <v>127.26554071246824</v>
      </c>
      <c r="E941" s="5"/>
      <c r="F941" s="7">
        <f>AVERAGE('HAVER - UK Gas'!J1228:O1228)</f>
        <v>76.734999999999999</v>
      </c>
      <c r="G941" s="7">
        <f>AVERAGE('HAVER - UK Gas'!J1228:U1228)</f>
        <v>78.86</v>
      </c>
      <c r="H941" s="7">
        <f>AVERAGE('HAVER - UK Gas'!D1228:I1228)</f>
        <v>136.29666666666668</v>
      </c>
      <c r="I941" s="7">
        <f>AVERAGE('HAVER - UK Gas'!D1228:F1228)</f>
        <v>137.43333333333334</v>
      </c>
      <c r="J941" s="7">
        <f>AVERAGE('HAVER - UK Gas'!D1228:O1228)</f>
        <v>106.51583333333333</v>
      </c>
      <c r="L941" s="7">
        <f t="shared" si="128"/>
        <v>125.21190839694658</v>
      </c>
      <c r="M941" s="7">
        <f t="shared" si="128"/>
        <v>127.26554071246824</v>
      </c>
      <c r="N941" s="7">
        <f t="shared" si="129"/>
        <v>184.32548346055964</v>
      </c>
      <c r="O941" s="7">
        <f t="shared" si="130"/>
        <v>202.62437659033071</v>
      </c>
      <c r="P941" s="7">
        <f t="shared" si="131"/>
        <v>155.2055152671756</v>
      </c>
      <c r="R941" s="7"/>
      <c r="S941" s="7"/>
      <c r="T941" s="7"/>
      <c r="U941" s="7"/>
      <c r="V941" s="7"/>
    </row>
    <row r="942" spans="1:22" x14ac:dyDescent="0.35">
      <c r="A942" s="5">
        <f t="shared" si="120"/>
        <v>44446</v>
      </c>
      <c r="B942" s="5"/>
      <c r="C942" s="46">
        <f>IF('HAVER - UK Gas'!J1229="",C941,AVERAGE('HAVER - UK Gas'!J1229:U1229))</f>
        <v>79.541666666666657</v>
      </c>
      <c r="D942" s="7">
        <f t="shared" si="126"/>
        <v>127.26554071246824</v>
      </c>
      <c r="E942" s="5"/>
      <c r="F942" s="7">
        <f>AVERAGE('HAVER - UK Gas'!J1229:O1229)</f>
        <v>77.350000000000009</v>
      </c>
      <c r="G942" s="7">
        <f>AVERAGE('HAVER - UK Gas'!J1229:U1229)</f>
        <v>79.541666666666657</v>
      </c>
      <c r="H942" s="7">
        <f>AVERAGE('HAVER - UK Gas'!D1229:I1229)</f>
        <v>138.88833333333335</v>
      </c>
      <c r="I942" s="7">
        <f>AVERAGE('HAVER - UK Gas'!D1229:F1229)</f>
        <v>139.86333333333334</v>
      </c>
      <c r="J942" s="7">
        <f>AVERAGE('HAVER - UK Gas'!D1229:O1229)</f>
        <v>108.11916666666667</v>
      </c>
      <c r="L942" s="7">
        <f t="shared" si="128"/>
        <v>125.21190839694658</v>
      </c>
      <c r="M942" s="7">
        <f t="shared" si="128"/>
        <v>127.26554071246824</v>
      </c>
      <c r="N942" s="7">
        <f t="shared" si="129"/>
        <v>184.32548346055964</v>
      </c>
      <c r="O942" s="7">
        <f t="shared" si="130"/>
        <v>202.62437659033071</v>
      </c>
      <c r="P942" s="7">
        <f t="shared" si="131"/>
        <v>155.2055152671756</v>
      </c>
      <c r="R942" s="7"/>
      <c r="S942" s="7"/>
      <c r="T942" s="7"/>
      <c r="U942" s="7"/>
      <c r="V942" s="7"/>
    </row>
    <row r="943" spans="1:22" x14ac:dyDescent="0.35">
      <c r="A943" s="5">
        <f t="shared" si="120"/>
        <v>44447</v>
      </c>
      <c r="B943" s="5"/>
      <c r="C943" s="46">
        <f>IF('HAVER - UK Gas'!J1230="",C942,AVERAGE('HAVER - UK Gas'!J1230:U1230))</f>
        <v>83.015833333333333</v>
      </c>
      <c r="D943" s="7">
        <f t="shared" si="126"/>
        <v>127.26554071246824</v>
      </c>
      <c r="E943" s="5"/>
      <c r="F943" s="7">
        <f>AVERAGE('HAVER - UK Gas'!J1230:O1230)</f>
        <v>80.53166666666668</v>
      </c>
      <c r="G943" s="7">
        <f>AVERAGE('HAVER - UK Gas'!J1230:U1230)</f>
        <v>83.015833333333333</v>
      </c>
      <c r="H943" s="7">
        <f>AVERAGE('HAVER - UK Gas'!D1230:I1230)</f>
        <v>142.65666666666667</v>
      </c>
      <c r="I943" s="7">
        <f>AVERAGE('HAVER - UK Gas'!D1230:F1230)</f>
        <v>143.38333333333333</v>
      </c>
      <c r="J943" s="7">
        <f>AVERAGE('HAVER - UK Gas'!D1230:O1230)</f>
        <v>111.59416666666664</v>
      </c>
      <c r="L943" s="7">
        <f t="shared" si="128"/>
        <v>125.21190839694658</v>
      </c>
      <c r="M943" s="7">
        <f t="shared" si="128"/>
        <v>127.26554071246824</v>
      </c>
      <c r="N943" s="7">
        <f t="shared" si="129"/>
        <v>184.32548346055964</v>
      </c>
      <c r="O943" s="7">
        <f t="shared" si="130"/>
        <v>202.62437659033071</v>
      </c>
      <c r="P943" s="7">
        <f t="shared" si="131"/>
        <v>155.2055152671756</v>
      </c>
      <c r="R943" s="7"/>
      <c r="S943" s="7"/>
      <c r="T943" s="7"/>
      <c r="U943" s="7"/>
      <c r="V943" s="7"/>
    </row>
    <row r="944" spans="1:22" x14ac:dyDescent="0.35">
      <c r="A944" s="5">
        <f t="shared" si="120"/>
        <v>44448</v>
      </c>
      <c r="B944" s="5"/>
      <c r="C944" s="46">
        <f>IF('HAVER - UK Gas'!J1231="",C943,AVERAGE('HAVER - UK Gas'!J1231:U1231))</f>
        <v>84.204999999999998</v>
      </c>
      <c r="D944" s="7">
        <f t="shared" si="126"/>
        <v>127.26554071246824</v>
      </c>
      <c r="E944" s="5"/>
      <c r="F944" s="7">
        <f>AVERAGE('HAVER - UK Gas'!J1231:O1231)</f>
        <v>82.056666666666658</v>
      </c>
      <c r="G944" s="7">
        <f>AVERAGE('HAVER - UK Gas'!J1231:U1231)</f>
        <v>84.204999999999998</v>
      </c>
      <c r="H944" s="7">
        <f>AVERAGE('HAVER - UK Gas'!D1231:I1231)</f>
        <v>145.43166666666664</v>
      </c>
      <c r="I944" s="7">
        <f>AVERAGE('HAVER - UK Gas'!D1231:F1231)</f>
        <v>146.16999999999999</v>
      </c>
      <c r="J944" s="7">
        <f>AVERAGE('HAVER - UK Gas'!D1231:O1231)</f>
        <v>113.74416666666663</v>
      </c>
      <c r="L944" s="7">
        <f t="shared" si="128"/>
        <v>125.21190839694658</v>
      </c>
      <c r="M944" s="7">
        <f t="shared" si="128"/>
        <v>127.26554071246824</v>
      </c>
      <c r="N944" s="7">
        <f t="shared" si="129"/>
        <v>184.32548346055964</v>
      </c>
      <c r="O944" s="7">
        <f t="shared" si="130"/>
        <v>202.62437659033071</v>
      </c>
      <c r="P944" s="7">
        <f t="shared" si="131"/>
        <v>155.2055152671756</v>
      </c>
      <c r="R944" s="7"/>
      <c r="S944" s="7"/>
      <c r="T944" s="7"/>
      <c r="U944" s="7"/>
      <c r="V944" s="7"/>
    </row>
    <row r="945" spans="1:22" x14ac:dyDescent="0.35">
      <c r="A945" s="5">
        <f t="shared" si="120"/>
        <v>44449</v>
      </c>
      <c r="B945" s="5"/>
      <c r="C945" s="46">
        <f>IF('HAVER - UK Gas'!J1232="",C944,AVERAGE('HAVER - UK Gas'!J1232:U1232))</f>
        <v>82.772499999999994</v>
      </c>
      <c r="D945" s="7">
        <f t="shared" si="126"/>
        <v>127.26554071246824</v>
      </c>
      <c r="E945" s="5"/>
      <c r="F945" s="7">
        <f>AVERAGE('HAVER - UK Gas'!J1232:O1232)</f>
        <v>80.461666666666659</v>
      </c>
      <c r="G945" s="7">
        <f>AVERAGE('HAVER - UK Gas'!J1232:U1232)</f>
        <v>82.772499999999994</v>
      </c>
      <c r="H945" s="7">
        <f>AVERAGE('HAVER - UK Gas'!D1232:I1232)</f>
        <v>148.80166666666665</v>
      </c>
      <c r="I945" s="7">
        <f>AVERAGE('HAVER - UK Gas'!D1232:F1232)</f>
        <v>149.58666666666667</v>
      </c>
      <c r="J945" s="7">
        <f>AVERAGE('HAVER - UK Gas'!D1232:O1232)</f>
        <v>114.63166666666667</v>
      </c>
      <c r="L945" s="7">
        <f t="shared" si="128"/>
        <v>125.21190839694658</v>
      </c>
      <c r="M945" s="7">
        <f t="shared" si="128"/>
        <v>127.26554071246824</v>
      </c>
      <c r="N945" s="7">
        <f t="shared" si="129"/>
        <v>184.32548346055964</v>
      </c>
      <c r="O945" s="7">
        <f t="shared" si="130"/>
        <v>202.62437659033071</v>
      </c>
      <c r="P945" s="7">
        <f t="shared" si="131"/>
        <v>155.2055152671756</v>
      </c>
      <c r="R945" s="7"/>
      <c r="S945" s="7"/>
      <c r="T945" s="7"/>
      <c r="U945" s="7"/>
      <c r="V945" s="7"/>
    </row>
    <row r="946" spans="1:22" x14ac:dyDescent="0.35">
      <c r="A946" s="5">
        <f t="shared" si="120"/>
        <v>44452</v>
      </c>
      <c r="B946" s="5"/>
      <c r="C946" s="46">
        <f>IF('HAVER - UK Gas'!J1233="",C945,AVERAGE('HAVER - UK Gas'!J1233:U1233))</f>
        <v>84.110000000000014</v>
      </c>
      <c r="D946" s="7">
        <f t="shared" si="126"/>
        <v>127.26554071246824</v>
      </c>
      <c r="E946" s="5"/>
      <c r="F946" s="7">
        <f>AVERAGE('HAVER - UK Gas'!J1233:O1233)</f>
        <v>81.926666666666677</v>
      </c>
      <c r="G946" s="7">
        <f>AVERAGE('HAVER - UK Gas'!J1233:U1233)</f>
        <v>84.110000000000014</v>
      </c>
      <c r="H946" s="7">
        <f>AVERAGE('HAVER - UK Gas'!D1233:I1233)</f>
        <v>156.51833333333335</v>
      </c>
      <c r="I946" s="7">
        <f>AVERAGE('HAVER - UK Gas'!D1233:F1233)</f>
        <v>157.30999999999997</v>
      </c>
      <c r="J946" s="7">
        <f>AVERAGE('HAVER - UK Gas'!D1233:O1233)</f>
        <v>119.22249999999998</v>
      </c>
      <c r="L946" s="7">
        <f t="shared" si="128"/>
        <v>125.21190839694658</v>
      </c>
      <c r="M946" s="7">
        <f t="shared" si="128"/>
        <v>127.26554071246824</v>
      </c>
      <c r="N946" s="7">
        <f t="shared" si="129"/>
        <v>184.32548346055964</v>
      </c>
      <c r="O946" s="7">
        <f t="shared" si="130"/>
        <v>202.62437659033071</v>
      </c>
      <c r="P946" s="7">
        <f t="shared" si="131"/>
        <v>155.2055152671756</v>
      </c>
      <c r="R946" s="7"/>
      <c r="S946" s="7"/>
      <c r="T946" s="7"/>
      <c r="U946" s="7"/>
      <c r="V946" s="7"/>
    </row>
    <row r="947" spans="1:22" x14ac:dyDescent="0.35">
      <c r="A947" s="5">
        <f t="shared" ref="A947:A1010" si="132">+A942+7</f>
        <v>44453</v>
      </c>
      <c r="B947" s="5"/>
      <c r="C947" s="46">
        <f>IF('HAVER - UK Gas'!J1234="",C946,AVERAGE('HAVER - UK Gas'!J1234:U1234))</f>
        <v>85.640833333333333</v>
      </c>
      <c r="D947" s="7">
        <f t="shared" si="126"/>
        <v>127.26554071246824</v>
      </c>
      <c r="E947" s="5"/>
      <c r="F947" s="7">
        <f>AVERAGE('HAVER - UK Gas'!J1234:O1234)</f>
        <v>83.738333333333344</v>
      </c>
      <c r="G947" s="7">
        <f>AVERAGE('HAVER - UK Gas'!J1234:U1234)</f>
        <v>85.640833333333333</v>
      </c>
      <c r="H947" s="7">
        <f>AVERAGE('HAVER - UK Gas'!D1234:I1234)</f>
        <v>167.7466666666667</v>
      </c>
      <c r="I947" s="7">
        <f>AVERAGE('HAVER - UK Gas'!D1234:F1234)</f>
        <v>168.81333333333336</v>
      </c>
      <c r="J947" s="7">
        <f>AVERAGE('HAVER - UK Gas'!D1234:O1234)</f>
        <v>125.74250000000001</v>
      </c>
      <c r="L947" s="7">
        <f t="shared" si="128"/>
        <v>125.21190839694658</v>
      </c>
      <c r="M947" s="7">
        <f t="shared" si="128"/>
        <v>127.26554071246824</v>
      </c>
      <c r="N947" s="7">
        <f t="shared" si="129"/>
        <v>184.32548346055964</v>
      </c>
      <c r="O947" s="7">
        <f t="shared" si="130"/>
        <v>202.62437659033071</v>
      </c>
      <c r="P947" s="7">
        <f t="shared" si="131"/>
        <v>155.2055152671756</v>
      </c>
      <c r="R947" s="7"/>
      <c r="S947" s="7"/>
      <c r="T947" s="7"/>
      <c r="U947" s="7"/>
      <c r="V947" s="7"/>
    </row>
    <row r="948" spans="1:22" x14ac:dyDescent="0.35">
      <c r="A948" s="5">
        <f t="shared" si="132"/>
        <v>44454</v>
      </c>
      <c r="B948" s="5"/>
      <c r="C948" s="46">
        <f>IF('HAVER - UK Gas'!J1235="",C947,AVERAGE('HAVER - UK Gas'!J1235:U1235))</f>
        <v>87.40583333333332</v>
      </c>
      <c r="D948" s="7">
        <f t="shared" si="126"/>
        <v>127.26554071246824</v>
      </c>
      <c r="E948" s="5"/>
      <c r="F948" s="7">
        <f>AVERAGE('HAVER - UK Gas'!J1235:O1235)</f>
        <v>85.658333333333346</v>
      </c>
      <c r="G948" s="7">
        <f>AVERAGE('HAVER - UK Gas'!J1235:U1235)</f>
        <v>87.40583333333332</v>
      </c>
      <c r="H948" s="7">
        <f>AVERAGE('HAVER - UK Gas'!D1235:I1235)</f>
        <v>179.9316666666667</v>
      </c>
      <c r="I948" s="7">
        <f>AVERAGE('HAVER - UK Gas'!D1235:F1235)</f>
        <v>181.11666666666667</v>
      </c>
      <c r="J948" s="7">
        <f>AVERAGE('HAVER - UK Gas'!D1235:O1235)</f>
        <v>132.79499999999999</v>
      </c>
      <c r="L948" s="7">
        <f t="shared" si="128"/>
        <v>125.21190839694658</v>
      </c>
      <c r="M948" s="7">
        <f t="shared" si="128"/>
        <v>127.26554071246824</v>
      </c>
      <c r="N948" s="7">
        <f t="shared" si="129"/>
        <v>184.32548346055964</v>
      </c>
      <c r="O948" s="7">
        <f t="shared" si="130"/>
        <v>202.62437659033071</v>
      </c>
      <c r="P948" s="7">
        <f t="shared" si="131"/>
        <v>155.2055152671756</v>
      </c>
      <c r="R948" s="7"/>
      <c r="S948" s="7"/>
      <c r="T948" s="7"/>
      <c r="U948" s="7"/>
      <c r="V948" s="7"/>
    </row>
    <row r="949" spans="1:22" x14ac:dyDescent="0.35">
      <c r="A949" s="5">
        <f t="shared" si="132"/>
        <v>44455</v>
      </c>
      <c r="B949" s="5"/>
      <c r="C949" s="46">
        <f>IF('HAVER - UK Gas'!J1236="",C948,AVERAGE('HAVER - UK Gas'!J1236:U1236))</f>
        <v>84.391666666666666</v>
      </c>
      <c r="D949" s="7">
        <f t="shared" si="126"/>
        <v>127.26554071246824</v>
      </c>
      <c r="E949" s="5"/>
      <c r="F949" s="7">
        <f>AVERAGE('HAVER - UK Gas'!J1236:O1236)</f>
        <v>82.286666666666676</v>
      </c>
      <c r="G949" s="7">
        <f>AVERAGE('HAVER - UK Gas'!J1236:U1236)</f>
        <v>84.391666666666666</v>
      </c>
      <c r="H949" s="7">
        <f>AVERAGE('HAVER - UK Gas'!D1236:I1236)</f>
        <v>161.73666666666668</v>
      </c>
      <c r="I949" s="7">
        <f>AVERAGE('HAVER - UK Gas'!D1236:F1236)</f>
        <v>162.44666666666669</v>
      </c>
      <c r="J949" s="7">
        <f>AVERAGE('HAVER - UK Gas'!D1236:O1236)</f>
        <v>122.01166666666666</v>
      </c>
      <c r="L949" s="7">
        <f t="shared" si="128"/>
        <v>125.21190839694658</v>
      </c>
      <c r="M949" s="7">
        <f t="shared" si="128"/>
        <v>127.26554071246824</v>
      </c>
      <c r="N949" s="7">
        <f t="shared" si="129"/>
        <v>184.32548346055964</v>
      </c>
      <c r="O949" s="7">
        <f t="shared" si="130"/>
        <v>202.62437659033071</v>
      </c>
      <c r="P949" s="7">
        <f t="shared" si="131"/>
        <v>155.2055152671756</v>
      </c>
      <c r="R949" s="7"/>
      <c r="S949" s="7"/>
      <c r="T949" s="7"/>
      <c r="U949" s="7"/>
      <c r="V949" s="7"/>
    </row>
    <row r="950" spans="1:22" x14ac:dyDescent="0.35">
      <c r="A950" s="5">
        <f t="shared" si="132"/>
        <v>44456</v>
      </c>
      <c r="B950" s="5"/>
      <c r="C950" s="46">
        <f>IF('HAVER - UK Gas'!J1237="",C949,AVERAGE('HAVER - UK Gas'!J1237:U1237))</f>
        <v>85.098333333333329</v>
      </c>
      <c r="D950" s="7">
        <f t="shared" si="126"/>
        <v>127.26554071246824</v>
      </c>
      <c r="E950" s="5"/>
      <c r="F950" s="7">
        <f>AVERAGE('HAVER - UK Gas'!J1237:O1237)</f>
        <v>83.038333333333341</v>
      </c>
      <c r="G950" s="7">
        <f>AVERAGE('HAVER - UK Gas'!J1237:U1237)</f>
        <v>85.098333333333329</v>
      </c>
      <c r="H950" s="7">
        <f>AVERAGE('HAVER - UK Gas'!D1237:I1237)</f>
        <v>165.92</v>
      </c>
      <c r="I950" s="7">
        <f>AVERAGE('HAVER - UK Gas'!D1237:F1237)</f>
        <v>166.89000000000001</v>
      </c>
      <c r="J950" s="7">
        <f>AVERAGE('HAVER - UK Gas'!D1237:O1237)</f>
        <v>124.47916666666667</v>
      </c>
      <c r="L950" s="7">
        <f t="shared" si="128"/>
        <v>125.21190839694658</v>
      </c>
      <c r="M950" s="7">
        <f t="shared" si="128"/>
        <v>127.26554071246824</v>
      </c>
      <c r="N950" s="7">
        <f t="shared" si="129"/>
        <v>184.32548346055964</v>
      </c>
      <c r="O950" s="7">
        <f t="shared" si="130"/>
        <v>202.62437659033071</v>
      </c>
      <c r="P950" s="7">
        <f t="shared" si="131"/>
        <v>155.2055152671756</v>
      </c>
      <c r="R950" s="7"/>
      <c r="S950" s="7"/>
      <c r="T950" s="7"/>
      <c r="U950" s="7"/>
      <c r="V950" s="7"/>
    </row>
    <row r="951" spans="1:22" x14ac:dyDescent="0.35">
      <c r="A951" s="5">
        <f t="shared" si="132"/>
        <v>44459</v>
      </c>
      <c r="B951" s="5"/>
      <c r="C951" s="46">
        <f>IF('HAVER - UK Gas'!J1238="",C950,AVERAGE('HAVER - UK Gas'!J1238:U1238))</f>
        <v>87.38</v>
      </c>
      <c r="D951" s="7">
        <f t="shared" si="126"/>
        <v>127.26554071246824</v>
      </c>
      <c r="E951" s="5"/>
      <c r="F951" s="7">
        <f>AVERAGE('HAVER - UK Gas'!J1238:O1238)</f>
        <v>85.588333333333324</v>
      </c>
      <c r="G951" s="7">
        <f>AVERAGE('HAVER - UK Gas'!J1238:U1238)</f>
        <v>87.38</v>
      </c>
      <c r="H951" s="7">
        <f>AVERAGE('HAVER - UK Gas'!D1238:I1238)</f>
        <v>191.94500000000002</v>
      </c>
      <c r="I951" s="7">
        <f>AVERAGE('HAVER - UK Gas'!D1238:F1238)</f>
        <v>193.54333333333332</v>
      </c>
      <c r="J951" s="7">
        <f>AVERAGE('HAVER - UK Gas'!D1238:O1238)</f>
        <v>138.76666666666668</v>
      </c>
      <c r="L951" s="7">
        <f t="shared" si="128"/>
        <v>125.21190839694658</v>
      </c>
      <c r="M951" s="7">
        <f t="shared" si="128"/>
        <v>127.26554071246824</v>
      </c>
      <c r="N951" s="7">
        <f t="shared" si="129"/>
        <v>184.32548346055964</v>
      </c>
      <c r="O951" s="7">
        <f t="shared" si="130"/>
        <v>202.62437659033071</v>
      </c>
      <c r="P951" s="7">
        <f t="shared" si="131"/>
        <v>155.2055152671756</v>
      </c>
      <c r="R951" s="7"/>
      <c r="S951" s="7"/>
      <c r="T951" s="7"/>
      <c r="U951" s="7"/>
      <c r="V951" s="7"/>
    </row>
    <row r="952" spans="1:22" x14ac:dyDescent="0.35">
      <c r="A952" s="5">
        <f t="shared" si="132"/>
        <v>44460</v>
      </c>
      <c r="B952" s="5"/>
      <c r="C952" s="46">
        <f>IF('HAVER - UK Gas'!J1239="",C951,AVERAGE('HAVER - UK Gas'!J1239:U1239))</f>
        <v>86.939999999999984</v>
      </c>
      <c r="D952" s="7">
        <f t="shared" si="126"/>
        <v>127.26554071246824</v>
      </c>
      <c r="E952" s="5"/>
      <c r="F952" s="7">
        <f>AVERAGE('HAVER - UK Gas'!J1239:O1239)</f>
        <v>85.21833333333332</v>
      </c>
      <c r="G952" s="7">
        <f>AVERAGE('HAVER - UK Gas'!J1239:U1239)</f>
        <v>86.939999999999984</v>
      </c>
      <c r="H952" s="7">
        <f>AVERAGE('HAVER - UK Gas'!D1239:I1239)</f>
        <v>189.17666666666665</v>
      </c>
      <c r="I952" s="7">
        <f>AVERAGE('HAVER - UK Gas'!D1239:F1239)</f>
        <v>190.29</v>
      </c>
      <c r="J952" s="7">
        <f>AVERAGE('HAVER - UK Gas'!D1239:O1239)</f>
        <v>137.19750000000002</v>
      </c>
      <c r="L952" s="7">
        <f t="shared" si="128"/>
        <v>125.21190839694658</v>
      </c>
      <c r="M952" s="7">
        <f t="shared" si="128"/>
        <v>127.26554071246824</v>
      </c>
      <c r="N952" s="7">
        <f t="shared" si="129"/>
        <v>184.32548346055964</v>
      </c>
      <c r="O952" s="7">
        <f t="shared" si="130"/>
        <v>202.62437659033071</v>
      </c>
      <c r="P952" s="7">
        <f t="shared" si="131"/>
        <v>155.2055152671756</v>
      </c>
      <c r="R952" s="7"/>
      <c r="S952" s="7"/>
      <c r="T952" s="7"/>
      <c r="U952" s="7"/>
      <c r="V952" s="7"/>
    </row>
    <row r="953" spans="1:22" x14ac:dyDescent="0.35">
      <c r="A953" s="5">
        <f t="shared" si="132"/>
        <v>44461</v>
      </c>
      <c r="B953" s="5"/>
      <c r="C953" s="46">
        <f>IF('HAVER - UK Gas'!J1240="",C952,AVERAGE('HAVER - UK Gas'!J1240:U1240))</f>
        <v>88.164166666666674</v>
      </c>
      <c r="D953" s="7">
        <f t="shared" si="126"/>
        <v>127.26554071246824</v>
      </c>
      <c r="E953" s="5"/>
      <c r="F953" s="7">
        <f>AVERAGE('HAVER - UK Gas'!J1240:O1240)</f>
        <v>86.49666666666667</v>
      </c>
      <c r="G953" s="7">
        <f>AVERAGE('HAVER - UK Gas'!J1240:U1240)</f>
        <v>88.164166666666674</v>
      </c>
      <c r="H953" s="7">
        <f>AVERAGE('HAVER - UK Gas'!D1240:I1240)</f>
        <v>184.39333333333332</v>
      </c>
      <c r="I953" s="7">
        <f>AVERAGE('HAVER - UK Gas'!D1240:F1240)</f>
        <v>185.34</v>
      </c>
      <c r="J953" s="7">
        <f>AVERAGE('HAVER - UK Gas'!D1240:O1240)</f>
        <v>135.44499999999996</v>
      </c>
      <c r="L953" s="7">
        <f t="shared" si="128"/>
        <v>125.21190839694658</v>
      </c>
      <c r="M953" s="7">
        <f t="shared" si="128"/>
        <v>127.26554071246824</v>
      </c>
      <c r="N953" s="7">
        <f t="shared" si="129"/>
        <v>184.32548346055964</v>
      </c>
      <c r="O953" s="7">
        <f t="shared" si="130"/>
        <v>202.62437659033071</v>
      </c>
      <c r="P953" s="7">
        <f t="shared" si="131"/>
        <v>155.2055152671756</v>
      </c>
      <c r="R953" s="7"/>
      <c r="S953" s="7"/>
      <c r="T953" s="7"/>
      <c r="U953" s="7"/>
      <c r="V953" s="7"/>
    </row>
    <row r="954" spans="1:22" x14ac:dyDescent="0.35">
      <c r="A954" s="5">
        <f t="shared" si="132"/>
        <v>44462</v>
      </c>
      <c r="B954" s="5"/>
      <c r="C954" s="46">
        <f>IF('HAVER - UK Gas'!J1241="",C953,AVERAGE('HAVER - UK Gas'!J1241:U1241))</f>
        <v>90.353333333333339</v>
      </c>
      <c r="D954" s="7">
        <f t="shared" si="126"/>
        <v>127.26554071246824</v>
      </c>
      <c r="E954" s="5"/>
      <c r="F954" s="7">
        <f>AVERAGE('HAVER - UK Gas'!J1241:O1241)</f>
        <v>88.685000000000002</v>
      </c>
      <c r="G954" s="7">
        <f>AVERAGE('HAVER - UK Gas'!J1241:U1241)</f>
        <v>90.353333333333339</v>
      </c>
      <c r="H954" s="7">
        <f>AVERAGE('HAVER - UK Gas'!D1241:I1241)</f>
        <v>179.26500000000001</v>
      </c>
      <c r="I954" s="7">
        <f>AVERAGE('HAVER - UK Gas'!D1241:F1241)</f>
        <v>179.89666666666668</v>
      </c>
      <c r="J954" s="7">
        <f>AVERAGE('HAVER - UK Gas'!D1241:O1241)</f>
        <v>133.97499999999999</v>
      </c>
      <c r="L954" s="7">
        <f t="shared" si="128"/>
        <v>125.21190839694658</v>
      </c>
      <c r="M954" s="7">
        <f t="shared" si="128"/>
        <v>127.26554071246824</v>
      </c>
      <c r="N954" s="7">
        <f t="shared" si="129"/>
        <v>184.32548346055964</v>
      </c>
      <c r="O954" s="7">
        <f t="shared" si="130"/>
        <v>202.62437659033071</v>
      </c>
      <c r="P954" s="7">
        <f t="shared" si="131"/>
        <v>155.2055152671756</v>
      </c>
      <c r="R954" s="7"/>
      <c r="S954" s="7"/>
      <c r="T954" s="7"/>
      <c r="U954" s="7"/>
      <c r="V954" s="7"/>
    </row>
    <row r="955" spans="1:22" x14ac:dyDescent="0.35">
      <c r="A955" s="5">
        <f t="shared" si="132"/>
        <v>44463</v>
      </c>
      <c r="B955" s="5"/>
      <c r="C955" s="46">
        <f>IF('HAVER - UK Gas'!J1242="",C954,AVERAGE('HAVER - UK Gas'!J1242:U1242))</f>
        <v>95.240833333333342</v>
      </c>
      <c r="D955" s="7">
        <f t="shared" si="126"/>
        <v>127.26554071246824</v>
      </c>
      <c r="E955" s="5"/>
      <c r="F955" s="7">
        <f>AVERAGE('HAVER - UK Gas'!J1242:O1242)</f>
        <v>93.608333333333334</v>
      </c>
      <c r="G955" s="7">
        <f>AVERAGE('HAVER - UK Gas'!J1242:U1242)</f>
        <v>95.240833333333342</v>
      </c>
      <c r="H955" s="7">
        <f>AVERAGE('HAVER - UK Gas'!D1242:I1242)</f>
        <v>181.47666666666666</v>
      </c>
      <c r="I955" s="7">
        <f>AVERAGE('HAVER - UK Gas'!D1242:F1242)</f>
        <v>181.94999999999996</v>
      </c>
      <c r="J955" s="7">
        <f>AVERAGE('HAVER - UK Gas'!D1242:O1242)</f>
        <v>137.54249999999999</v>
      </c>
      <c r="L955" s="7">
        <f t="shared" si="128"/>
        <v>125.21190839694658</v>
      </c>
      <c r="M955" s="7">
        <f t="shared" si="128"/>
        <v>127.26554071246824</v>
      </c>
      <c r="N955" s="7">
        <f t="shared" si="129"/>
        <v>184.32548346055964</v>
      </c>
      <c r="O955" s="7">
        <f t="shared" si="130"/>
        <v>202.62437659033071</v>
      </c>
      <c r="P955" s="7">
        <f t="shared" si="131"/>
        <v>155.2055152671756</v>
      </c>
      <c r="R955" s="7"/>
      <c r="S955" s="7"/>
      <c r="T955" s="7"/>
      <c r="U955" s="7"/>
      <c r="V955" s="7"/>
    </row>
    <row r="956" spans="1:22" x14ac:dyDescent="0.35">
      <c r="A956" s="5">
        <f t="shared" si="132"/>
        <v>44466</v>
      </c>
      <c r="B956" s="5"/>
      <c r="C956" s="46">
        <f>IF('HAVER - UK Gas'!J1243="",C955,AVERAGE('HAVER - UK Gas'!J1243:U1243))</f>
        <v>103.38499999999999</v>
      </c>
      <c r="D956" s="7">
        <f t="shared" si="126"/>
        <v>127.26554071246824</v>
      </c>
      <c r="E956" s="5"/>
      <c r="F956" s="7">
        <f>AVERAGE('HAVER - UK Gas'!J1243:O1243)</f>
        <v>101.71166666666669</v>
      </c>
      <c r="G956" s="7">
        <f>AVERAGE('HAVER - UK Gas'!J1243:U1243)</f>
        <v>103.38499999999999</v>
      </c>
      <c r="H956" s="7">
        <f>AVERAGE('HAVER - UK Gas'!D1243:I1243)</f>
        <v>196.64999999999998</v>
      </c>
      <c r="I956" s="7">
        <f>AVERAGE('HAVER - UK Gas'!D1243:F1243)</f>
        <v>197.09333333333333</v>
      </c>
      <c r="J956" s="7">
        <f>AVERAGE('HAVER - UK Gas'!D1243:O1243)</f>
        <v>149.18083333333331</v>
      </c>
      <c r="L956" s="7">
        <f t="shared" si="128"/>
        <v>125.21190839694658</v>
      </c>
      <c r="M956" s="7">
        <f t="shared" si="128"/>
        <v>127.26554071246824</v>
      </c>
      <c r="N956" s="7">
        <f t="shared" si="129"/>
        <v>184.32548346055964</v>
      </c>
      <c r="O956" s="7">
        <f t="shared" si="130"/>
        <v>202.62437659033071</v>
      </c>
      <c r="P956" s="7">
        <f t="shared" si="131"/>
        <v>155.2055152671756</v>
      </c>
      <c r="R956" s="7"/>
      <c r="S956" s="7"/>
      <c r="T956" s="7"/>
      <c r="U956" s="7"/>
      <c r="V956" s="7"/>
    </row>
    <row r="957" spans="1:22" x14ac:dyDescent="0.35">
      <c r="A957" s="5">
        <f t="shared" si="132"/>
        <v>44467</v>
      </c>
      <c r="B957" s="5"/>
      <c r="C957" s="46">
        <f>IF('HAVER - UK Gas'!J1244="",C956,AVERAGE('HAVER - UK Gas'!J1244:U1244))</f>
        <v>103.83749999999999</v>
      </c>
      <c r="D957" s="7">
        <f t="shared" si="126"/>
        <v>127.26554071246824</v>
      </c>
      <c r="E957" s="5"/>
      <c r="F957" s="7">
        <f>AVERAGE('HAVER - UK Gas'!J1244:O1244)</f>
        <v>102.04</v>
      </c>
      <c r="G957" s="7">
        <f>AVERAGE('HAVER - UK Gas'!J1244:U1244)</f>
        <v>103.83749999999999</v>
      </c>
      <c r="H957" s="7">
        <f>AVERAGE('HAVER - UK Gas'!D1244:I1244)</f>
        <v>204.77166666666665</v>
      </c>
      <c r="I957" s="7">
        <f>AVERAGE('HAVER - UK Gas'!D1244:F1244)</f>
        <v>204.35333333333332</v>
      </c>
      <c r="J957" s="7">
        <f>AVERAGE('HAVER - UK Gas'!D1244:O1244)</f>
        <v>153.40583333333333</v>
      </c>
      <c r="L957" s="7">
        <f t="shared" si="128"/>
        <v>125.21190839694658</v>
      </c>
      <c r="M957" s="7">
        <f t="shared" si="128"/>
        <v>127.26554071246824</v>
      </c>
      <c r="N957" s="7">
        <f t="shared" si="129"/>
        <v>184.32548346055964</v>
      </c>
      <c r="O957" s="7">
        <f t="shared" si="130"/>
        <v>202.62437659033071</v>
      </c>
      <c r="P957" s="7">
        <f t="shared" si="131"/>
        <v>155.2055152671756</v>
      </c>
      <c r="R957" s="7"/>
      <c r="S957" s="7"/>
      <c r="T957" s="7"/>
      <c r="U957" s="7"/>
      <c r="V957" s="7"/>
    </row>
    <row r="958" spans="1:22" x14ac:dyDescent="0.35">
      <c r="A958" s="5">
        <f t="shared" si="132"/>
        <v>44468</v>
      </c>
      <c r="B958" s="5"/>
      <c r="C958" s="46">
        <f>IF('HAVER - UK Gas'!J1245="",C957,AVERAGE('HAVER - UK Gas'!J1245:U1245))</f>
        <v>109.84250000000002</v>
      </c>
      <c r="D958" s="7">
        <f t="shared" si="126"/>
        <v>127.26554071246824</v>
      </c>
      <c r="E958" s="5"/>
      <c r="F958" s="7">
        <f>AVERAGE('HAVER - UK Gas'!J1245:O1245)</f>
        <v>108.03666666666668</v>
      </c>
      <c r="G958" s="7">
        <f>AVERAGE('HAVER - UK Gas'!J1245:U1245)</f>
        <v>109.84250000000002</v>
      </c>
      <c r="H958" s="7">
        <f>AVERAGE('HAVER - UK Gas'!D1245:I1245)</f>
        <v>224.87000000000003</v>
      </c>
      <c r="I958" s="7">
        <f>AVERAGE('HAVER - UK Gas'!D1245:F1245)</f>
        <v>224.19000000000003</v>
      </c>
      <c r="J958" s="7">
        <f>AVERAGE('HAVER - UK Gas'!D1245:O1245)</f>
        <v>166.45333333333338</v>
      </c>
      <c r="L958" s="7">
        <f t="shared" si="128"/>
        <v>125.21190839694658</v>
      </c>
      <c r="M958" s="7">
        <f t="shared" si="128"/>
        <v>127.26554071246824</v>
      </c>
      <c r="N958" s="7">
        <f t="shared" si="129"/>
        <v>184.32548346055964</v>
      </c>
      <c r="O958" s="7">
        <f t="shared" si="130"/>
        <v>202.62437659033071</v>
      </c>
      <c r="P958" s="7">
        <f t="shared" si="131"/>
        <v>155.2055152671756</v>
      </c>
      <c r="R958" s="7"/>
      <c r="S958" s="7"/>
      <c r="T958" s="7"/>
      <c r="U958" s="7"/>
      <c r="V958" s="7"/>
    </row>
    <row r="959" spans="1:22" x14ac:dyDescent="0.35">
      <c r="A959" s="5">
        <f t="shared" si="132"/>
        <v>44469</v>
      </c>
      <c r="B959" s="5"/>
      <c r="C959" s="46">
        <f>IF('HAVER - UK Gas'!J1246="",C958,AVERAGE('HAVER - UK Gas'!J1246:U1246))</f>
        <v>113.6125</v>
      </c>
      <c r="D959" s="7">
        <f t="shared" si="126"/>
        <v>127.26554071246824</v>
      </c>
      <c r="E959" s="5"/>
      <c r="F959" s="7">
        <f>AVERAGE('HAVER - UK Gas'!J1246:O1246)</f>
        <v>112.83666666666666</v>
      </c>
      <c r="G959" s="7">
        <f>AVERAGE('HAVER - UK Gas'!J1246:U1246)</f>
        <v>113.6125</v>
      </c>
      <c r="H959" s="7">
        <f>AVERAGE('HAVER - UK Gas'!D1246:I1246)</f>
        <v>232.54</v>
      </c>
      <c r="I959" s="7">
        <f>AVERAGE('HAVER - UK Gas'!D1246:F1246)</f>
        <v>255.40333333333334</v>
      </c>
      <c r="J959" s="7">
        <f>AVERAGE('HAVER - UK Gas'!D1246:O1246)</f>
        <v>172.6883333333333</v>
      </c>
      <c r="L959" s="7">
        <f t="shared" si="128"/>
        <v>125.21190839694658</v>
      </c>
      <c r="M959" s="7">
        <f t="shared" si="128"/>
        <v>127.26554071246824</v>
      </c>
      <c r="N959" s="7">
        <f t="shared" si="129"/>
        <v>184.32548346055964</v>
      </c>
      <c r="O959" s="7">
        <f t="shared" si="130"/>
        <v>202.62437659033071</v>
      </c>
      <c r="P959" s="7">
        <f t="shared" si="131"/>
        <v>155.2055152671756</v>
      </c>
      <c r="R959" s="7"/>
      <c r="S959" s="7"/>
      <c r="T959" s="7"/>
      <c r="U959" s="7"/>
      <c r="V959" s="7"/>
    </row>
    <row r="960" spans="1:22" x14ac:dyDescent="0.35">
      <c r="A960" s="5">
        <f t="shared" si="132"/>
        <v>44470</v>
      </c>
      <c r="B960" s="5"/>
      <c r="C960" s="46">
        <f>IF('HAVER - UK Gas'!I1247="",C959,AVERAGE('HAVER - UK Gas'!I1247:T1247))</f>
        <v>117.08916666666669</v>
      </c>
      <c r="D960" s="7">
        <f t="shared" si="126"/>
        <v>127.26554071246824</v>
      </c>
      <c r="E960" s="5"/>
      <c r="F960" s="7">
        <f>AVERAGE('HAVER - UK Gas'!I1247:N1247)</f>
        <v>115.73</v>
      </c>
      <c r="G960" s="7">
        <f>AVERAGE('HAVER - UK Gas'!I1247:T1247)</f>
        <v>117.08916666666669</v>
      </c>
      <c r="H960" s="7">
        <f>AVERAGE('HAVER - UK Gas'!D1247:I1247)</f>
        <v>225.2833333333333</v>
      </c>
      <c r="I960" s="7">
        <f>AVERAGE('HAVER - UK Gas'!D1247:F1247)</f>
        <v>246.4433333333333</v>
      </c>
      <c r="J960" s="7">
        <f>AVERAGE('HAVER - UK Gas'!D1247:O1247)</f>
        <v>168.99666666666664</v>
      </c>
      <c r="L960" s="7">
        <f t="shared" si="128"/>
        <v>125.21190839694658</v>
      </c>
      <c r="M960" s="7">
        <f t="shared" si="128"/>
        <v>127.26554071246824</v>
      </c>
      <c r="N960" s="7">
        <f t="shared" si="129"/>
        <v>184.32548346055964</v>
      </c>
      <c r="O960" s="7">
        <f t="shared" si="130"/>
        <v>202.62437659033071</v>
      </c>
      <c r="P960" s="7">
        <f t="shared" si="131"/>
        <v>155.2055152671756</v>
      </c>
      <c r="R960" s="7"/>
      <c r="S960" s="7"/>
      <c r="T960" s="7"/>
      <c r="U960" s="7"/>
      <c r="V960" s="7"/>
    </row>
    <row r="961" spans="1:22" x14ac:dyDescent="0.35">
      <c r="A961" s="5">
        <f t="shared" si="132"/>
        <v>44473</v>
      </c>
      <c r="B961" s="5"/>
      <c r="C961" s="46">
        <f>IF('HAVER - UK Gas'!I1248="",C960,AVERAGE('HAVER - UK Gas'!I1248:T1248))</f>
        <v>122.69083333333333</v>
      </c>
      <c r="D961" s="7">
        <f t="shared" si="126"/>
        <v>127.26554071246824</v>
      </c>
      <c r="E961" s="5"/>
      <c r="F961" s="7">
        <f>AVERAGE('HAVER - UK Gas'!I1248:N1248)</f>
        <v>121.57666666666667</v>
      </c>
      <c r="G961" s="7">
        <f>AVERAGE('HAVER - UK Gas'!I1248:T1248)</f>
        <v>122.69083333333333</v>
      </c>
      <c r="H961" s="7">
        <f>AVERAGE('HAVER - UK Gas'!D1248:I1248)</f>
        <v>230.54833333333332</v>
      </c>
      <c r="I961" s="7">
        <f>AVERAGE('HAVER - UK Gas'!D1248:F1248)</f>
        <v>251.18333333333331</v>
      </c>
      <c r="J961" s="7">
        <f>AVERAGE('HAVER - UK Gas'!D1248:O1248)</f>
        <v>174.38583333333335</v>
      </c>
      <c r="L961" s="7">
        <f t="shared" si="128"/>
        <v>125.21190839694658</v>
      </c>
      <c r="M961" s="7">
        <f t="shared" si="128"/>
        <v>127.26554071246824</v>
      </c>
      <c r="N961" s="7">
        <f t="shared" si="129"/>
        <v>184.32548346055964</v>
      </c>
      <c r="O961" s="7">
        <f t="shared" si="130"/>
        <v>202.62437659033071</v>
      </c>
      <c r="P961" s="7">
        <f t="shared" si="131"/>
        <v>155.2055152671756</v>
      </c>
      <c r="R961" s="7"/>
      <c r="S961" s="7"/>
      <c r="T961" s="7"/>
      <c r="U961" s="7"/>
      <c r="V961" s="7"/>
    </row>
    <row r="962" spans="1:22" x14ac:dyDescent="0.35">
      <c r="A962" s="5">
        <f t="shared" si="132"/>
        <v>44474</v>
      </c>
      <c r="B962" s="5"/>
      <c r="C962" s="46">
        <f>IF('HAVER - UK Gas'!I1249="",C961,AVERAGE('HAVER - UK Gas'!I1249:T1249))</f>
        <v>128.34166666666667</v>
      </c>
      <c r="D962" s="7">
        <f t="shared" si="126"/>
        <v>127.26554071246824</v>
      </c>
      <c r="E962" s="5"/>
      <c r="F962" s="7">
        <f>AVERAGE('HAVER - UK Gas'!I1249:N1249)</f>
        <v>127.63666666666667</v>
      </c>
      <c r="G962" s="7">
        <f>AVERAGE('HAVER - UK Gas'!I1249:T1249)</f>
        <v>128.34166666666667</v>
      </c>
      <c r="H962" s="7">
        <f>AVERAGE('HAVER - UK Gas'!D1249:I1249)</f>
        <v>273.46000000000004</v>
      </c>
      <c r="I962" s="7">
        <f>AVERAGE('HAVER - UK Gas'!D1249:F1249)</f>
        <v>299.78000000000003</v>
      </c>
      <c r="J962" s="7">
        <f>AVERAGE('HAVER - UK Gas'!D1249:O1249)</f>
        <v>198.10250000000005</v>
      </c>
      <c r="L962" s="7">
        <f t="shared" si="128"/>
        <v>125.21190839694658</v>
      </c>
      <c r="M962" s="7">
        <f t="shared" si="128"/>
        <v>127.26554071246824</v>
      </c>
      <c r="N962" s="7">
        <f t="shared" si="129"/>
        <v>184.32548346055964</v>
      </c>
      <c r="O962" s="7">
        <f t="shared" si="130"/>
        <v>202.62437659033071</v>
      </c>
      <c r="P962" s="7">
        <f t="shared" si="131"/>
        <v>155.2055152671756</v>
      </c>
      <c r="R962" s="7"/>
      <c r="S962" s="7"/>
      <c r="T962" s="7"/>
      <c r="U962" s="7"/>
      <c r="V962" s="7"/>
    </row>
    <row r="963" spans="1:22" x14ac:dyDescent="0.35">
      <c r="A963" s="5">
        <f t="shared" si="132"/>
        <v>44475</v>
      </c>
      <c r="B963" s="5"/>
      <c r="C963" s="46">
        <f>IF('HAVER - UK Gas'!I1250="",C962,AVERAGE('HAVER - UK Gas'!I1250:T1250))</f>
        <v>111.875</v>
      </c>
      <c r="D963" s="7">
        <f t="shared" si="126"/>
        <v>127.26554071246824</v>
      </c>
      <c r="E963" s="5"/>
      <c r="F963" s="7">
        <f>AVERAGE('HAVER - UK Gas'!I1250:N1250)</f>
        <v>111.08333333333336</v>
      </c>
      <c r="G963" s="7">
        <f>AVERAGE('HAVER - UK Gas'!I1250:T1250)</f>
        <v>111.875</v>
      </c>
      <c r="H963" s="7">
        <f>AVERAGE('HAVER - UK Gas'!D1250:I1250)</f>
        <v>254.81166666666664</v>
      </c>
      <c r="I963" s="7">
        <f>AVERAGE('HAVER - UK Gas'!D1250:F1250)</f>
        <v>281.01666666666665</v>
      </c>
      <c r="J963" s="7">
        <f>AVERAGE('HAVER - UK Gas'!D1250:O1250)</f>
        <v>180.81583333333333</v>
      </c>
      <c r="L963" s="7">
        <f t="shared" si="128"/>
        <v>125.21190839694658</v>
      </c>
      <c r="M963" s="7">
        <f t="shared" si="128"/>
        <v>127.26554071246824</v>
      </c>
      <c r="N963" s="7">
        <f t="shared" si="129"/>
        <v>184.32548346055964</v>
      </c>
      <c r="O963" s="7">
        <f t="shared" si="130"/>
        <v>202.62437659033071</v>
      </c>
      <c r="P963" s="7">
        <f t="shared" si="131"/>
        <v>155.2055152671756</v>
      </c>
      <c r="R963" s="7"/>
      <c r="S963" s="7"/>
      <c r="T963" s="7"/>
      <c r="U963" s="7"/>
      <c r="V963" s="7"/>
    </row>
    <row r="964" spans="1:22" x14ac:dyDescent="0.35">
      <c r="A964" s="5">
        <f t="shared" si="132"/>
        <v>44476</v>
      </c>
      <c r="B964" s="5"/>
      <c r="C964" s="46">
        <f>IF('HAVER - UK Gas'!I1251="",C963,AVERAGE('HAVER - UK Gas'!I1251:T1251))</f>
        <v>104.09000000000002</v>
      </c>
      <c r="D964" s="7">
        <f t="shared" si="126"/>
        <v>127.26554071246824</v>
      </c>
      <c r="E964" s="5"/>
      <c r="F964" s="7">
        <f>AVERAGE('HAVER - UK Gas'!I1251:N1251)</f>
        <v>102.85666666666668</v>
      </c>
      <c r="G964" s="7">
        <f>AVERAGE('HAVER - UK Gas'!I1251:T1251)</f>
        <v>104.09000000000002</v>
      </c>
      <c r="H964" s="7">
        <f>AVERAGE('HAVER - UK Gas'!D1251:I1251)</f>
        <v>228.76833333333335</v>
      </c>
      <c r="I964" s="7">
        <f>AVERAGE('HAVER - UK Gas'!D1251:F1251)</f>
        <v>251.89666666666668</v>
      </c>
      <c r="J964" s="7">
        <f>AVERAGE('HAVER - UK Gas'!D1251:O1251)</f>
        <v>164.03083333333333</v>
      </c>
      <c r="L964" s="7">
        <f t="shared" si="128"/>
        <v>125.21190839694658</v>
      </c>
      <c r="M964" s="7">
        <f t="shared" si="128"/>
        <v>127.26554071246824</v>
      </c>
      <c r="N964" s="7">
        <f t="shared" si="129"/>
        <v>184.32548346055964</v>
      </c>
      <c r="O964" s="7">
        <f t="shared" si="130"/>
        <v>202.62437659033071</v>
      </c>
      <c r="P964" s="7">
        <f t="shared" si="131"/>
        <v>155.2055152671756</v>
      </c>
      <c r="R964" s="7"/>
      <c r="S964" s="7"/>
      <c r="T964" s="7"/>
      <c r="U964" s="7"/>
      <c r="V964" s="7"/>
    </row>
    <row r="965" spans="1:22" x14ac:dyDescent="0.35">
      <c r="A965" s="5">
        <f t="shared" si="132"/>
        <v>44477</v>
      </c>
      <c r="B965" s="5"/>
      <c r="C965" s="46">
        <f>IF('HAVER - UK Gas'!I1252="",C964,AVERAGE('HAVER - UK Gas'!I1252:T1252))</f>
        <v>98.570833333333326</v>
      </c>
      <c r="D965" s="7">
        <f t="shared" si="126"/>
        <v>127.26554071246824</v>
      </c>
      <c r="E965" s="5"/>
      <c r="F965" s="7">
        <f>AVERAGE('HAVER - UK Gas'!I1252:N1252)</f>
        <v>96.865000000000009</v>
      </c>
      <c r="G965" s="7">
        <f>AVERAGE('HAVER - UK Gas'!I1252:T1252)</f>
        <v>98.570833333333326</v>
      </c>
      <c r="H965" s="7">
        <f>AVERAGE('HAVER - UK Gas'!D1252:I1252)</f>
        <v>208.15166666666667</v>
      </c>
      <c r="I965" s="7">
        <f>AVERAGE('HAVER - UK Gas'!D1252:F1252)</f>
        <v>228.9666666666667</v>
      </c>
      <c r="J965" s="7">
        <f>AVERAGE('HAVER - UK Gas'!D1252:O1252)</f>
        <v>150.91666666666671</v>
      </c>
      <c r="L965" s="7">
        <f t="shared" si="128"/>
        <v>125.21190839694658</v>
      </c>
      <c r="M965" s="7">
        <f t="shared" si="128"/>
        <v>127.26554071246824</v>
      </c>
      <c r="N965" s="7">
        <f t="shared" si="129"/>
        <v>184.32548346055964</v>
      </c>
      <c r="O965" s="7">
        <f t="shared" si="130"/>
        <v>202.62437659033071</v>
      </c>
      <c r="P965" s="7">
        <f t="shared" si="131"/>
        <v>155.2055152671756</v>
      </c>
      <c r="R965" s="7"/>
      <c r="S965" s="7"/>
      <c r="T965" s="7"/>
      <c r="U965" s="7"/>
      <c r="V965" s="7"/>
    </row>
    <row r="966" spans="1:22" x14ac:dyDescent="0.35">
      <c r="A966" s="5">
        <f t="shared" si="132"/>
        <v>44480</v>
      </c>
      <c r="B966" s="5"/>
      <c r="C966" s="46">
        <f>IF('HAVER - UK Gas'!I1253="",C965,AVERAGE('HAVER - UK Gas'!I1253:T1253))</f>
        <v>101.68416666666667</v>
      </c>
      <c r="D966" s="7">
        <f t="shared" si="126"/>
        <v>127.26554071246824</v>
      </c>
      <c r="E966" s="5"/>
      <c r="F966" s="7">
        <f>AVERAGE('HAVER - UK Gas'!I1253:N1253)</f>
        <v>99.956666666666663</v>
      </c>
      <c r="G966" s="7">
        <f>AVERAGE('HAVER - UK Gas'!I1253:T1253)</f>
        <v>101.68416666666667</v>
      </c>
      <c r="H966" s="7">
        <f>AVERAGE('HAVER - UK Gas'!D1253:I1253)</f>
        <v>204.42666666666665</v>
      </c>
      <c r="I966" s="7">
        <f>AVERAGE('HAVER - UK Gas'!D1253:F1253)</f>
        <v>223.53666666666666</v>
      </c>
      <c r="J966" s="7">
        <f>AVERAGE('HAVER - UK Gas'!D1253:O1253)</f>
        <v>150.41749999999999</v>
      </c>
      <c r="L966" s="7">
        <f t="shared" si="128"/>
        <v>125.21190839694658</v>
      </c>
      <c r="M966" s="7">
        <f t="shared" si="128"/>
        <v>127.26554071246824</v>
      </c>
      <c r="N966" s="7">
        <f t="shared" si="129"/>
        <v>184.32548346055964</v>
      </c>
      <c r="O966" s="7">
        <f t="shared" si="130"/>
        <v>202.62437659033071</v>
      </c>
      <c r="P966" s="7">
        <f t="shared" si="131"/>
        <v>155.2055152671756</v>
      </c>
      <c r="R966" s="7"/>
      <c r="S966" s="7"/>
      <c r="T966" s="7"/>
      <c r="U966" s="7"/>
      <c r="V966" s="7"/>
    </row>
    <row r="967" spans="1:22" x14ac:dyDescent="0.35">
      <c r="A967" s="5">
        <f t="shared" si="132"/>
        <v>44481</v>
      </c>
      <c r="B967" s="5"/>
      <c r="C967" s="46">
        <f>IF('HAVER - UK Gas'!I1254="",C966,AVERAGE('HAVER - UK Gas'!I1254:T1254))</f>
        <v>104.14749999999999</v>
      </c>
      <c r="D967" s="7">
        <f t="shared" si="126"/>
        <v>127.26554071246824</v>
      </c>
      <c r="E967" s="5"/>
      <c r="F967" s="7">
        <f>AVERAGE('HAVER - UK Gas'!I1254:N1254)</f>
        <v>102.92166666666667</v>
      </c>
      <c r="G967" s="7">
        <f>AVERAGE('HAVER - UK Gas'!I1254:T1254)</f>
        <v>104.14749999999999</v>
      </c>
      <c r="H967" s="7">
        <f>AVERAGE('HAVER - UK Gas'!D1254:I1254)</f>
        <v>204.69166666666669</v>
      </c>
      <c r="I967" s="7">
        <f>AVERAGE('HAVER - UK Gas'!D1254:F1254)</f>
        <v>223.92666666666665</v>
      </c>
      <c r="J967" s="7">
        <f>AVERAGE('HAVER - UK Gas'!D1254:O1254)</f>
        <v>152.19833333333335</v>
      </c>
      <c r="L967" s="7">
        <f t="shared" si="128"/>
        <v>125.21190839694658</v>
      </c>
      <c r="M967" s="7">
        <f t="shared" si="128"/>
        <v>127.26554071246824</v>
      </c>
      <c r="N967" s="7">
        <f t="shared" si="129"/>
        <v>184.32548346055964</v>
      </c>
      <c r="O967" s="7">
        <f t="shared" si="130"/>
        <v>202.62437659033071</v>
      </c>
      <c r="P967" s="7">
        <f t="shared" si="131"/>
        <v>155.2055152671756</v>
      </c>
      <c r="R967" s="7"/>
      <c r="S967" s="7"/>
      <c r="T967" s="7"/>
      <c r="U967" s="7"/>
      <c r="V967" s="7"/>
    </row>
    <row r="968" spans="1:22" x14ac:dyDescent="0.35">
      <c r="A968" s="5">
        <f t="shared" si="132"/>
        <v>44482</v>
      </c>
      <c r="B968" s="5"/>
      <c r="C968" s="46">
        <f>IF('HAVER - UK Gas'!I1255="",C967,AVERAGE('HAVER - UK Gas'!I1255:T1255))</f>
        <v>103.89416666666666</v>
      </c>
      <c r="D968" s="7">
        <f t="shared" si="126"/>
        <v>127.26554071246824</v>
      </c>
      <c r="E968" s="5"/>
      <c r="F968" s="7">
        <f>AVERAGE('HAVER - UK Gas'!I1255:N1255)</f>
        <v>102.52333333333331</v>
      </c>
      <c r="G968" s="7">
        <f>AVERAGE('HAVER - UK Gas'!I1255:T1255)</f>
        <v>103.89416666666666</v>
      </c>
      <c r="H968" s="7">
        <f>AVERAGE('HAVER - UK Gas'!D1255:I1255)</f>
        <v>219.96000000000004</v>
      </c>
      <c r="I968" s="7">
        <f>AVERAGE('HAVER - UK Gas'!D1255:F1255)</f>
        <v>242.56000000000003</v>
      </c>
      <c r="J968" s="7">
        <f>AVERAGE('HAVER - UK Gas'!D1255:O1255)</f>
        <v>159.54666666666671</v>
      </c>
      <c r="L968" s="7">
        <f t="shared" si="128"/>
        <v>125.21190839694658</v>
      </c>
      <c r="M968" s="7">
        <f t="shared" si="128"/>
        <v>127.26554071246824</v>
      </c>
      <c r="N968" s="7">
        <f t="shared" si="129"/>
        <v>184.32548346055964</v>
      </c>
      <c r="O968" s="7">
        <f t="shared" si="130"/>
        <v>202.62437659033071</v>
      </c>
      <c r="P968" s="7">
        <f t="shared" si="131"/>
        <v>155.2055152671756</v>
      </c>
      <c r="R968" s="7"/>
      <c r="S968" s="7"/>
      <c r="T968" s="7"/>
      <c r="U968" s="7"/>
      <c r="V968" s="7"/>
    </row>
    <row r="969" spans="1:22" x14ac:dyDescent="0.35">
      <c r="A969" s="5">
        <f t="shared" si="132"/>
        <v>44483</v>
      </c>
      <c r="B969" s="5"/>
      <c r="C969" s="46">
        <f>IF('HAVER - UK Gas'!I1256="",C968,AVERAGE('HAVER - UK Gas'!I1256:T1256))</f>
        <v>112.79500000000002</v>
      </c>
      <c r="D969" s="7">
        <f t="shared" si="126"/>
        <v>127.26554071246824</v>
      </c>
      <c r="E969" s="5"/>
      <c r="F969" s="7">
        <f>AVERAGE('HAVER - UK Gas'!I1256:N1256)</f>
        <v>111.75166666666667</v>
      </c>
      <c r="G969" s="7">
        <f>AVERAGE('HAVER - UK Gas'!I1256:T1256)</f>
        <v>112.79500000000002</v>
      </c>
      <c r="H969" s="7">
        <f>AVERAGE('HAVER - UK Gas'!D1256:I1256)</f>
        <v>240.08833333333337</v>
      </c>
      <c r="I969" s="7">
        <f>AVERAGE('HAVER - UK Gas'!D1256:F1256)</f>
        <v>265</v>
      </c>
      <c r="J969" s="7">
        <f>AVERAGE('HAVER - UK Gas'!D1256:O1256)</f>
        <v>174.09666666666669</v>
      </c>
      <c r="L969" s="7">
        <f t="shared" si="128"/>
        <v>125.21190839694658</v>
      </c>
      <c r="M969" s="7">
        <f t="shared" si="128"/>
        <v>127.26554071246824</v>
      </c>
      <c r="N969" s="7">
        <f t="shared" si="129"/>
        <v>184.32548346055964</v>
      </c>
      <c r="O969" s="7">
        <f t="shared" si="130"/>
        <v>202.62437659033071</v>
      </c>
      <c r="P969" s="7">
        <f t="shared" si="131"/>
        <v>155.2055152671756</v>
      </c>
      <c r="R969" s="7"/>
      <c r="S969" s="7"/>
      <c r="T969" s="7"/>
      <c r="U969" s="7"/>
      <c r="V969" s="7"/>
    </row>
    <row r="970" spans="1:22" x14ac:dyDescent="0.35">
      <c r="A970" s="5">
        <f t="shared" si="132"/>
        <v>44484</v>
      </c>
      <c r="B970" s="5"/>
      <c r="C970" s="46">
        <f>IF('HAVER - UK Gas'!I1257="",C969,AVERAGE('HAVER - UK Gas'!I1257:T1257))</f>
        <v>113.55</v>
      </c>
      <c r="D970" s="7">
        <f t="shared" si="126"/>
        <v>127.26554071246824</v>
      </c>
      <c r="E970" s="5"/>
      <c r="F970" s="7">
        <f>AVERAGE('HAVER - UK Gas'!I1257:N1257)</f>
        <v>112.07166666666666</v>
      </c>
      <c r="G970" s="7">
        <f>AVERAGE('HAVER - UK Gas'!I1257:T1257)</f>
        <v>113.55</v>
      </c>
      <c r="H970" s="7">
        <f>AVERAGE('HAVER - UK Gas'!D1257:I1257)</f>
        <v>220.39666666666668</v>
      </c>
      <c r="I970" s="7">
        <f>AVERAGE('HAVER - UK Gas'!D1257:F1257)</f>
        <v>241.30333333333337</v>
      </c>
      <c r="J970" s="7">
        <f>AVERAGE('HAVER - UK Gas'!D1257:O1257)</f>
        <v>164.60333333333332</v>
      </c>
      <c r="L970" s="7">
        <f t="shared" si="128"/>
        <v>125.21190839694658</v>
      </c>
      <c r="M970" s="7">
        <f t="shared" si="128"/>
        <v>127.26554071246824</v>
      </c>
      <c r="N970" s="7">
        <f t="shared" si="129"/>
        <v>184.32548346055964</v>
      </c>
      <c r="O970" s="7">
        <f t="shared" si="130"/>
        <v>202.62437659033071</v>
      </c>
      <c r="P970" s="7">
        <f t="shared" si="131"/>
        <v>155.2055152671756</v>
      </c>
      <c r="R970" s="7"/>
      <c r="S970" s="7"/>
      <c r="T970" s="7"/>
      <c r="U970" s="7"/>
      <c r="V970" s="7"/>
    </row>
    <row r="971" spans="1:22" x14ac:dyDescent="0.35">
      <c r="A971" s="5">
        <f t="shared" si="132"/>
        <v>44487</v>
      </c>
      <c r="B971" s="5"/>
      <c r="C971" s="46">
        <f>IF('HAVER - UK Gas'!I1258="",C970,AVERAGE('HAVER - UK Gas'!I1258:T1258))</f>
        <v>115.63583333333334</v>
      </c>
      <c r="D971" s="7">
        <f t="shared" si="126"/>
        <v>127.26554071246824</v>
      </c>
      <c r="E971" s="5"/>
      <c r="F971" s="7">
        <f>AVERAGE('HAVER - UK Gas'!I1258:N1258)</f>
        <v>114.74</v>
      </c>
      <c r="G971" s="7">
        <f>AVERAGE('HAVER - UK Gas'!I1258:T1258)</f>
        <v>115.63583333333334</v>
      </c>
      <c r="H971" s="7">
        <f>AVERAGE('HAVER - UK Gas'!D1258:I1258)</f>
        <v>225.27500000000001</v>
      </c>
      <c r="I971" s="7">
        <f>AVERAGE('HAVER - UK Gas'!D1258:F1258)</f>
        <v>245.32000000000002</v>
      </c>
      <c r="J971" s="7">
        <f>AVERAGE('HAVER - UK Gas'!D1258:O1258)</f>
        <v>167.98166666666665</v>
      </c>
      <c r="L971" s="7">
        <f t="shared" si="128"/>
        <v>125.21190839694658</v>
      </c>
      <c r="M971" s="7">
        <f t="shared" si="128"/>
        <v>127.26554071246824</v>
      </c>
      <c r="N971" s="7">
        <f t="shared" si="129"/>
        <v>184.32548346055964</v>
      </c>
      <c r="O971" s="7">
        <f t="shared" si="130"/>
        <v>202.62437659033071</v>
      </c>
      <c r="P971" s="7">
        <f t="shared" si="131"/>
        <v>155.2055152671756</v>
      </c>
      <c r="R971" s="7"/>
      <c r="S971" s="7"/>
      <c r="T971" s="7"/>
      <c r="U971" s="7"/>
      <c r="V971" s="7"/>
    </row>
    <row r="972" spans="1:22" x14ac:dyDescent="0.35">
      <c r="A972" s="5">
        <f t="shared" si="132"/>
        <v>44488</v>
      </c>
      <c r="B972" s="5"/>
      <c r="C972" s="46">
        <f>IF('HAVER - UK Gas'!I1259="",C971,AVERAGE('HAVER - UK Gas'!I1259:T1259))</f>
        <v>115.42083333333333</v>
      </c>
      <c r="D972" s="7">
        <f t="shared" si="126"/>
        <v>127.26554071246824</v>
      </c>
      <c r="E972" s="5"/>
      <c r="F972" s="7">
        <f>AVERAGE('HAVER - UK Gas'!I1259:N1259)</f>
        <v>114.27333333333333</v>
      </c>
      <c r="G972" s="7">
        <f>AVERAGE('HAVER - UK Gas'!I1259:T1259)</f>
        <v>115.42083333333333</v>
      </c>
      <c r="H972" s="7">
        <f>AVERAGE('HAVER - UK Gas'!D1259:I1259)</f>
        <v>216.16333333333333</v>
      </c>
      <c r="I972" s="7">
        <f>AVERAGE('HAVER - UK Gas'!D1259:F1259)</f>
        <v>234.25</v>
      </c>
      <c r="J972" s="7">
        <f>AVERAGE('HAVER - UK Gas'!D1259:O1259)</f>
        <v>163.18916666666667</v>
      </c>
      <c r="L972" s="7">
        <f t="shared" si="128"/>
        <v>125.21190839694658</v>
      </c>
      <c r="M972" s="7">
        <f t="shared" si="128"/>
        <v>127.26554071246824</v>
      </c>
      <c r="N972" s="7">
        <f t="shared" si="129"/>
        <v>184.32548346055964</v>
      </c>
      <c r="O972" s="7">
        <f t="shared" si="130"/>
        <v>202.62437659033071</v>
      </c>
      <c r="P972" s="7">
        <f t="shared" si="131"/>
        <v>155.2055152671756</v>
      </c>
      <c r="R972" s="7"/>
      <c r="S972" s="7"/>
      <c r="T972" s="7"/>
      <c r="U972" s="7"/>
      <c r="V972" s="7"/>
    </row>
    <row r="973" spans="1:22" x14ac:dyDescent="0.35">
      <c r="A973" s="5">
        <f t="shared" si="132"/>
        <v>44489</v>
      </c>
      <c r="B973" s="5"/>
      <c r="C973" s="46">
        <f>IF('HAVER - UK Gas'!I1260="",C972,AVERAGE('HAVER - UK Gas'!I1260:T1260))</f>
        <v>116.18333333333332</v>
      </c>
      <c r="D973" s="7">
        <f t="shared" si="126"/>
        <v>127.26554071246824</v>
      </c>
      <c r="E973" s="5"/>
      <c r="F973" s="7">
        <f>AVERAGE('HAVER - UK Gas'!I1260:N1260)</f>
        <v>115.17666666666668</v>
      </c>
      <c r="G973" s="7">
        <f>AVERAGE('HAVER - UK Gas'!I1260:T1260)</f>
        <v>116.18333333333332</v>
      </c>
      <c r="H973" s="7">
        <f>AVERAGE('HAVER - UK Gas'!D1260:I1260)</f>
        <v>222.75166666666667</v>
      </c>
      <c r="I973" s="7">
        <f>AVERAGE('HAVER - UK Gas'!D1260:F1260)</f>
        <v>241.84666666666666</v>
      </c>
      <c r="J973" s="7">
        <f>AVERAGE('HAVER - UK Gas'!D1260:O1260)</f>
        <v>166.79083333333332</v>
      </c>
      <c r="L973" s="7">
        <f t="shared" si="128"/>
        <v>125.21190839694658</v>
      </c>
      <c r="M973" s="7">
        <f t="shared" si="128"/>
        <v>127.26554071246824</v>
      </c>
      <c r="N973" s="7">
        <f t="shared" si="129"/>
        <v>184.32548346055964</v>
      </c>
      <c r="O973" s="7">
        <f t="shared" si="130"/>
        <v>202.62437659033071</v>
      </c>
      <c r="P973" s="7">
        <f t="shared" si="131"/>
        <v>155.2055152671756</v>
      </c>
      <c r="R973" s="7"/>
      <c r="S973" s="7"/>
      <c r="T973" s="7"/>
      <c r="U973" s="7"/>
      <c r="V973" s="7"/>
    </row>
    <row r="974" spans="1:22" x14ac:dyDescent="0.35">
      <c r="A974" s="5">
        <f t="shared" si="132"/>
        <v>44490</v>
      </c>
      <c r="B974" s="5"/>
      <c r="C974" s="46">
        <f>IF('HAVER - UK Gas'!I1261="",C973,AVERAGE('HAVER - UK Gas'!I1261:T1261))</f>
        <v>112.58416666666669</v>
      </c>
      <c r="D974" s="7">
        <f t="shared" si="126"/>
        <v>127.26554071246824</v>
      </c>
      <c r="E974" s="5"/>
      <c r="F974" s="7">
        <f>AVERAGE('HAVER - UK Gas'!I1261:N1261)</f>
        <v>111.13166666666666</v>
      </c>
      <c r="G974" s="7">
        <f>AVERAGE('HAVER - UK Gas'!I1261:T1261)</f>
        <v>112.58416666666669</v>
      </c>
      <c r="H974" s="7">
        <f>AVERAGE('HAVER - UK Gas'!D1261:I1261)</f>
        <v>211.48166666666665</v>
      </c>
      <c r="I974" s="7">
        <f>AVERAGE('HAVER - UK Gas'!D1261:F1261)</f>
        <v>229.13333333333333</v>
      </c>
      <c r="J974" s="7">
        <f>AVERAGE('HAVER - UK Gas'!D1261:O1261)</f>
        <v>159.28749999999999</v>
      </c>
      <c r="L974" s="7">
        <f t="shared" si="128"/>
        <v>125.21190839694658</v>
      </c>
      <c r="M974" s="7">
        <f t="shared" si="128"/>
        <v>127.26554071246824</v>
      </c>
      <c r="N974" s="7">
        <f t="shared" si="129"/>
        <v>184.32548346055964</v>
      </c>
      <c r="O974" s="7">
        <f t="shared" si="130"/>
        <v>202.62437659033071</v>
      </c>
      <c r="P974" s="7">
        <f t="shared" si="131"/>
        <v>155.2055152671756</v>
      </c>
      <c r="R974" s="7"/>
      <c r="S974" s="7"/>
      <c r="T974" s="7"/>
      <c r="U974" s="7"/>
      <c r="V974" s="7"/>
    </row>
    <row r="975" spans="1:22" x14ac:dyDescent="0.35">
      <c r="A975" s="5">
        <f t="shared" si="132"/>
        <v>44491</v>
      </c>
      <c r="B975" s="5"/>
      <c r="C975" s="46">
        <f>IF('HAVER - UK Gas'!I1262="",C974,AVERAGE('HAVER - UK Gas'!I1262:T1262))</f>
        <v>113.265</v>
      </c>
      <c r="D975" s="7">
        <f t="shared" si="126"/>
        <v>127.26554071246824</v>
      </c>
      <c r="E975" s="5"/>
      <c r="F975" s="7">
        <f>AVERAGE('HAVER - UK Gas'!I1262:N1262)</f>
        <v>111.53833333333334</v>
      </c>
      <c r="G975" s="7">
        <f>AVERAGE('HAVER - UK Gas'!I1262:T1262)</f>
        <v>113.265</v>
      </c>
      <c r="H975" s="7">
        <f>AVERAGE('HAVER - UK Gas'!D1262:I1262)</f>
        <v>208.84666666666666</v>
      </c>
      <c r="I975" s="7">
        <f>AVERAGE('HAVER - UK Gas'!D1262:F1262)</f>
        <v>226.1</v>
      </c>
      <c r="J975" s="7">
        <f>AVERAGE('HAVER - UK Gas'!D1262:O1262)</f>
        <v>158.23666666666665</v>
      </c>
      <c r="L975" s="7">
        <f t="shared" si="128"/>
        <v>125.21190839694658</v>
      </c>
      <c r="M975" s="7">
        <f t="shared" si="128"/>
        <v>127.26554071246824</v>
      </c>
      <c r="N975" s="7">
        <f t="shared" si="129"/>
        <v>184.32548346055964</v>
      </c>
      <c r="O975" s="7">
        <f t="shared" si="130"/>
        <v>202.62437659033071</v>
      </c>
      <c r="P975" s="7">
        <f t="shared" si="131"/>
        <v>155.2055152671756</v>
      </c>
      <c r="R975" s="7"/>
      <c r="S975" s="7"/>
      <c r="T975" s="7"/>
      <c r="U975" s="7"/>
      <c r="V975" s="7"/>
    </row>
    <row r="976" spans="1:22" x14ac:dyDescent="0.35">
      <c r="A976" s="5">
        <f t="shared" si="132"/>
        <v>44494</v>
      </c>
      <c r="B976" s="5"/>
      <c r="C976" s="46">
        <f>IF('HAVER - UK Gas'!I1263="",C975,AVERAGE('HAVER - UK Gas'!I1263:T1263))</f>
        <v>115.58166666666666</v>
      </c>
      <c r="D976" s="7">
        <f t="shared" si="126"/>
        <v>127.26554071246824</v>
      </c>
      <c r="E976" s="5"/>
      <c r="F976" s="7">
        <f>AVERAGE('HAVER - UK Gas'!I1263:N1263)</f>
        <v>114.32666666666667</v>
      </c>
      <c r="G976" s="7">
        <f>AVERAGE('HAVER - UK Gas'!I1263:T1263)</f>
        <v>115.58166666666666</v>
      </c>
      <c r="H976" s="7">
        <f>AVERAGE('HAVER - UK Gas'!D1263:I1263)</f>
        <v>211.51833333333335</v>
      </c>
      <c r="I976" s="7">
        <f>AVERAGE('HAVER - UK Gas'!D1263:F1263)</f>
        <v>229.70333333333335</v>
      </c>
      <c r="J976" s="7">
        <f>AVERAGE('HAVER - UK Gas'!D1263:O1263)</f>
        <v>160.89750000000001</v>
      </c>
      <c r="L976" s="7">
        <f t="shared" si="128"/>
        <v>125.21190839694658</v>
      </c>
      <c r="M976" s="7">
        <f t="shared" si="128"/>
        <v>127.26554071246824</v>
      </c>
      <c r="N976" s="7">
        <f t="shared" si="129"/>
        <v>184.32548346055964</v>
      </c>
      <c r="O976" s="7">
        <f t="shared" si="130"/>
        <v>202.62437659033071</v>
      </c>
      <c r="P976" s="7">
        <f t="shared" si="131"/>
        <v>155.2055152671756</v>
      </c>
      <c r="R976" s="7"/>
      <c r="S976" s="7"/>
      <c r="T976" s="7"/>
      <c r="U976" s="7"/>
      <c r="V976" s="7"/>
    </row>
    <row r="977" spans="1:22" x14ac:dyDescent="0.35">
      <c r="A977" s="5">
        <f t="shared" si="132"/>
        <v>44495</v>
      </c>
      <c r="B977" s="5"/>
      <c r="C977" s="46">
        <f>IF('HAVER - UK Gas'!I1264="",C976,AVERAGE('HAVER - UK Gas'!I1264:T1264))</f>
        <v>116.44166666666668</v>
      </c>
      <c r="D977" s="7">
        <f t="shared" si="126"/>
        <v>127.26554071246824</v>
      </c>
      <c r="E977" s="5"/>
      <c r="F977" s="7">
        <f>AVERAGE('HAVER - UK Gas'!I1264:N1264)</f>
        <v>115.66833333333335</v>
      </c>
      <c r="G977" s="7">
        <f>AVERAGE('HAVER - UK Gas'!I1264:T1264)</f>
        <v>116.44166666666668</v>
      </c>
      <c r="H977" s="7">
        <f>AVERAGE('HAVER - UK Gas'!D1264:I1264)</f>
        <v>209.22000000000003</v>
      </c>
      <c r="I977" s="7">
        <f>AVERAGE('HAVER - UK Gas'!D1264:F1264)</f>
        <v>226.42999999999998</v>
      </c>
      <c r="J977" s="7">
        <f>AVERAGE('HAVER - UK Gas'!D1264:O1264)</f>
        <v>160.285</v>
      </c>
      <c r="L977" s="7">
        <f t="shared" si="128"/>
        <v>125.21190839694658</v>
      </c>
      <c r="M977" s="7">
        <f t="shared" si="128"/>
        <v>127.26554071246824</v>
      </c>
      <c r="N977" s="7">
        <f t="shared" si="129"/>
        <v>184.32548346055964</v>
      </c>
      <c r="O977" s="7">
        <f t="shared" si="130"/>
        <v>202.62437659033071</v>
      </c>
      <c r="P977" s="7">
        <f t="shared" si="131"/>
        <v>155.2055152671756</v>
      </c>
      <c r="R977" s="7"/>
      <c r="S977" s="7"/>
      <c r="T977" s="7"/>
      <c r="U977" s="7"/>
      <c r="V977" s="7"/>
    </row>
    <row r="978" spans="1:22" x14ac:dyDescent="0.35">
      <c r="A978" s="5">
        <f t="shared" si="132"/>
        <v>44496</v>
      </c>
      <c r="B978" s="5"/>
      <c r="C978" s="46">
        <f>IF('HAVER - UK Gas'!I1265="",C977,AVERAGE('HAVER - UK Gas'!I1265:T1265))</f>
        <v>116.955</v>
      </c>
      <c r="D978" s="7">
        <f t="shared" si="126"/>
        <v>127.26554071246824</v>
      </c>
      <c r="E978" s="5"/>
      <c r="F978" s="7">
        <f>AVERAGE('HAVER - UK Gas'!I1265:N1265)</f>
        <v>116.06833333333333</v>
      </c>
      <c r="G978" s="7">
        <f>AVERAGE('HAVER - UK Gas'!I1265:T1265)</f>
        <v>116.955</v>
      </c>
      <c r="H978" s="7">
        <f>AVERAGE('HAVER - UK Gas'!D1265:I1265)</f>
        <v>205.31666666666669</v>
      </c>
      <c r="I978" s="7">
        <f>AVERAGE('HAVER - UK Gas'!D1265:F1265)</f>
        <v>223.21</v>
      </c>
      <c r="J978" s="7">
        <f>AVERAGE('HAVER - UK Gas'!D1265:O1265)</f>
        <v>158.5616666666667</v>
      </c>
      <c r="L978" s="7">
        <f t="shared" si="128"/>
        <v>125.21190839694658</v>
      </c>
      <c r="M978" s="7">
        <f t="shared" si="128"/>
        <v>127.26554071246824</v>
      </c>
      <c r="N978" s="7">
        <f t="shared" si="129"/>
        <v>184.32548346055964</v>
      </c>
      <c r="O978" s="7">
        <f t="shared" si="130"/>
        <v>202.62437659033071</v>
      </c>
      <c r="P978" s="7">
        <f t="shared" si="131"/>
        <v>155.2055152671756</v>
      </c>
      <c r="R978" s="7"/>
      <c r="S978" s="7"/>
      <c r="T978" s="7"/>
      <c r="U978" s="7"/>
      <c r="V978" s="7"/>
    </row>
    <row r="979" spans="1:22" x14ac:dyDescent="0.35">
      <c r="A979" s="5">
        <f t="shared" si="132"/>
        <v>44497</v>
      </c>
      <c r="B979" s="5"/>
      <c r="C979" s="46">
        <f>IF('HAVER - UK Gas'!I1266="",C978,AVERAGE('HAVER - UK Gas'!I1266:T1266))</f>
        <v>111.12916666666666</v>
      </c>
      <c r="D979" s="7">
        <f t="shared" si="126"/>
        <v>127.26554071246824</v>
      </c>
      <c r="E979" s="5"/>
      <c r="F979" s="7">
        <f>AVERAGE('HAVER - UK Gas'!I1266:N1266)</f>
        <v>109.51833333333332</v>
      </c>
      <c r="G979" s="7">
        <f>AVERAGE('HAVER - UK Gas'!I1266:T1266)</f>
        <v>111.12916666666666</v>
      </c>
      <c r="H979" s="7">
        <f>AVERAGE('HAVER - UK Gas'!D1266:I1266)</f>
        <v>182.48</v>
      </c>
      <c r="I979" s="7">
        <f>AVERAGE('HAVER - UK Gas'!D1266:F1266)</f>
        <v>197.01333333333332</v>
      </c>
      <c r="J979" s="7">
        <f>AVERAGE('HAVER - UK Gas'!D1266:O1266)</f>
        <v>144.25666666666666</v>
      </c>
      <c r="L979" s="7">
        <f t="shared" si="128"/>
        <v>125.21190839694658</v>
      </c>
      <c r="M979" s="7">
        <f t="shared" si="128"/>
        <v>127.26554071246824</v>
      </c>
      <c r="N979" s="7">
        <f t="shared" si="129"/>
        <v>184.32548346055964</v>
      </c>
      <c r="O979" s="7">
        <f t="shared" si="130"/>
        <v>202.62437659033071</v>
      </c>
      <c r="P979" s="7">
        <f t="shared" si="131"/>
        <v>155.2055152671756</v>
      </c>
      <c r="R979" s="7"/>
      <c r="S979" s="7"/>
      <c r="T979" s="7"/>
      <c r="U979" s="7"/>
      <c r="V979" s="7"/>
    </row>
    <row r="980" spans="1:22" x14ac:dyDescent="0.35">
      <c r="A980" s="5">
        <f t="shared" si="132"/>
        <v>44498</v>
      </c>
      <c r="B980" s="5"/>
      <c r="C980" s="46">
        <f>IF('HAVER - UK Gas'!I1267="",C979,AVERAGE('HAVER - UK Gas'!I1267:T1267))</f>
        <v>100.30666666666667</v>
      </c>
      <c r="D980" s="7">
        <f t="shared" ref="D980:D1043" si="133">AVERAGE($C$916:$C$1046)</f>
        <v>127.26554071246824</v>
      </c>
      <c r="E980" s="5"/>
      <c r="F980" s="7">
        <f>AVERAGE('HAVER - UK Gas'!I1267:N1267)</f>
        <v>98.334999999999994</v>
      </c>
      <c r="G980" s="7">
        <f>AVERAGE('HAVER - UK Gas'!I1267:T1267)</f>
        <v>100.30666666666667</v>
      </c>
      <c r="H980" s="7">
        <f>AVERAGE('HAVER - UK Gas'!D1267:I1267)</f>
        <v>145.06833333333333</v>
      </c>
      <c r="I980" s="7">
        <f>AVERAGE('HAVER - UK Gas'!D1267:F1267)</f>
        <v>168.46333333333334</v>
      </c>
      <c r="J980" s="7">
        <f>AVERAGE('HAVER - UK Gas'!D1267:O1267)</f>
        <v>121.94500000000004</v>
      </c>
      <c r="L980" s="7">
        <f t="shared" si="128"/>
        <v>125.21190839694658</v>
      </c>
      <c r="M980" s="7">
        <f t="shared" si="128"/>
        <v>127.26554071246824</v>
      </c>
      <c r="N980" s="7">
        <f t="shared" si="129"/>
        <v>184.32548346055964</v>
      </c>
      <c r="O980" s="7">
        <f t="shared" si="130"/>
        <v>202.62437659033071</v>
      </c>
      <c r="P980" s="7">
        <f t="shared" si="131"/>
        <v>155.2055152671756</v>
      </c>
      <c r="R980" s="7"/>
      <c r="S980" s="7"/>
      <c r="T980" s="7"/>
      <c r="U980" s="7"/>
      <c r="V980" s="7"/>
    </row>
    <row r="981" spans="1:22" x14ac:dyDescent="0.35">
      <c r="A981" s="5">
        <f t="shared" si="132"/>
        <v>44501</v>
      </c>
      <c r="B981" s="5"/>
      <c r="C981" s="46">
        <f>IF('HAVER - UK Gas'!H1268="",C980,AVERAGE('HAVER - UK Gas'!H1268:S1268))</f>
        <v>100.16249999999998</v>
      </c>
      <c r="D981" s="7">
        <f t="shared" si="133"/>
        <v>127.26554071246824</v>
      </c>
      <c r="E981" s="5"/>
      <c r="F981" s="7">
        <f>AVERAGE('HAVER - UK Gas'!H1268:M1268)</f>
        <v>98.71833333333332</v>
      </c>
      <c r="G981" s="7">
        <f>AVERAGE('HAVER - UK Gas'!H1268:S1268)</f>
        <v>100.16249999999998</v>
      </c>
      <c r="H981" s="7">
        <f>AVERAGE('HAVER - UK Gas'!D1268:I1268)</f>
        <v>144.82333333333335</v>
      </c>
      <c r="I981" s="7">
        <f>AVERAGE('HAVER - UK Gas'!D1268:F1268)</f>
        <v>168.91</v>
      </c>
      <c r="J981" s="7">
        <f>AVERAGE('HAVER - UK Gas'!D1268:O1268)</f>
        <v>120.41166666666669</v>
      </c>
      <c r="L981" s="7">
        <f t="shared" ref="L981:M1044" si="134">AVERAGE(F$916:F$1046)</f>
        <v>125.21190839694658</v>
      </c>
      <c r="M981" s="7">
        <f t="shared" si="134"/>
        <v>127.26554071246824</v>
      </c>
      <c r="N981" s="7">
        <f t="shared" ref="N981:N1044" si="135">AVERAGE(H$916:H$1046)</f>
        <v>184.32548346055964</v>
      </c>
      <c r="O981" s="7">
        <f t="shared" ref="O981:O1044" si="136">AVERAGE(I$916:I$1046)</f>
        <v>202.62437659033071</v>
      </c>
      <c r="P981" s="7">
        <f t="shared" ref="P981:P1044" si="137">AVERAGE(J$916:J$1046)</f>
        <v>155.2055152671756</v>
      </c>
      <c r="R981" s="7"/>
      <c r="S981" s="7"/>
      <c r="T981" s="7"/>
      <c r="U981" s="7"/>
      <c r="V981" s="7"/>
    </row>
    <row r="982" spans="1:22" x14ac:dyDescent="0.35">
      <c r="A982" s="5">
        <f t="shared" si="132"/>
        <v>44502</v>
      </c>
      <c r="B982" s="5"/>
      <c r="C982" s="46">
        <f>IF('HAVER - UK Gas'!H1269="",C981,AVERAGE('HAVER - UK Gas'!H1269:S1269))</f>
        <v>103.98249999999997</v>
      </c>
      <c r="D982" s="7">
        <f t="shared" si="133"/>
        <v>127.26554071246824</v>
      </c>
      <c r="E982" s="5"/>
      <c r="F982" s="7">
        <f>AVERAGE('HAVER - UK Gas'!H1269:M1269)</f>
        <v>102.50333333333333</v>
      </c>
      <c r="G982" s="7">
        <f>AVERAGE('HAVER - UK Gas'!H1269:S1269)</f>
        <v>103.98249999999997</v>
      </c>
      <c r="H982" s="7">
        <f>AVERAGE('HAVER - UK Gas'!D1269:I1269)</f>
        <v>149.22833333333332</v>
      </c>
      <c r="I982" s="7">
        <f>AVERAGE('HAVER - UK Gas'!D1269:F1269)</f>
        <v>174.02333333333331</v>
      </c>
      <c r="J982" s="7">
        <f>AVERAGE('HAVER - UK Gas'!D1269:O1269)</f>
        <v>124.57</v>
      </c>
      <c r="L982" s="7">
        <f t="shared" si="134"/>
        <v>125.21190839694658</v>
      </c>
      <c r="M982" s="7">
        <f t="shared" si="134"/>
        <v>127.26554071246824</v>
      </c>
      <c r="N982" s="7">
        <f t="shared" si="135"/>
        <v>184.32548346055964</v>
      </c>
      <c r="O982" s="7">
        <f t="shared" si="136"/>
        <v>202.62437659033071</v>
      </c>
      <c r="P982" s="7">
        <f t="shared" si="137"/>
        <v>155.2055152671756</v>
      </c>
      <c r="R982" s="7"/>
      <c r="S982" s="7"/>
      <c r="T982" s="7"/>
      <c r="U982" s="7"/>
      <c r="V982" s="7"/>
    </row>
    <row r="983" spans="1:22" x14ac:dyDescent="0.35">
      <c r="A983" s="5">
        <f t="shared" si="132"/>
        <v>44503</v>
      </c>
      <c r="B983" s="5"/>
      <c r="C983" s="46">
        <f>IF('HAVER - UK Gas'!H1270="",C982,AVERAGE('HAVER - UK Gas'!H1270:S1270))</f>
        <v>109.235</v>
      </c>
      <c r="D983" s="7">
        <f t="shared" si="133"/>
        <v>127.26554071246824</v>
      </c>
      <c r="E983" s="5"/>
      <c r="F983" s="7">
        <f>AVERAGE('HAVER - UK Gas'!H1270:M1270)</f>
        <v>108.07666666666667</v>
      </c>
      <c r="G983" s="7">
        <f>AVERAGE('HAVER - UK Gas'!H1270:S1270)</f>
        <v>109.235</v>
      </c>
      <c r="H983" s="7">
        <f>AVERAGE('HAVER - UK Gas'!D1270:I1270)</f>
        <v>166.70166666666668</v>
      </c>
      <c r="I983" s="7">
        <f>AVERAGE('HAVER - UK Gas'!D1270:F1270)</f>
        <v>197.37333333333333</v>
      </c>
      <c r="J983" s="7">
        <f>AVERAGE('HAVER - UK Gas'!D1270:O1270)</f>
        <v>135.95416666666668</v>
      </c>
      <c r="L983" s="7">
        <f t="shared" si="134"/>
        <v>125.21190839694658</v>
      </c>
      <c r="M983" s="7">
        <f t="shared" si="134"/>
        <v>127.26554071246824</v>
      </c>
      <c r="N983" s="7">
        <f t="shared" si="135"/>
        <v>184.32548346055964</v>
      </c>
      <c r="O983" s="7">
        <f t="shared" si="136"/>
        <v>202.62437659033071</v>
      </c>
      <c r="P983" s="7">
        <f t="shared" si="137"/>
        <v>155.2055152671756</v>
      </c>
      <c r="R983" s="7"/>
      <c r="S983" s="7"/>
      <c r="T983" s="7"/>
      <c r="U983" s="7"/>
      <c r="V983" s="7"/>
    </row>
    <row r="984" spans="1:22" x14ac:dyDescent="0.35">
      <c r="A984" s="5">
        <f t="shared" si="132"/>
        <v>44504</v>
      </c>
      <c r="B984" s="5"/>
      <c r="C984" s="46">
        <f>IF('HAVER - UK Gas'!H1271="",C983,AVERAGE('HAVER - UK Gas'!H1271:S1271))</f>
        <v>107.40083333333335</v>
      </c>
      <c r="D984" s="7">
        <f t="shared" si="133"/>
        <v>127.26554071246824</v>
      </c>
      <c r="E984" s="5"/>
      <c r="F984" s="7">
        <f>AVERAGE('HAVER - UK Gas'!H1271:M1271)</f>
        <v>106.19500000000001</v>
      </c>
      <c r="G984" s="7">
        <f>AVERAGE('HAVER - UK Gas'!H1271:S1271)</f>
        <v>107.40083333333335</v>
      </c>
      <c r="H984" s="7">
        <f>AVERAGE('HAVER - UK Gas'!D1271:I1271)</f>
        <v>161.43</v>
      </c>
      <c r="I984" s="7">
        <f>AVERAGE('HAVER - UK Gas'!D1271:F1271)</f>
        <v>190.08333333333334</v>
      </c>
      <c r="J984" s="7">
        <f>AVERAGE('HAVER - UK Gas'!D1271:O1271)</f>
        <v>132.24666666666667</v>
      </c>
      <c r="L984" s="7">
        <f t="shared" si="134"/>
        <v>125.21190839694658</v>
      </c>
      <c r="M984" s="7">
        <f t="shared" si="134"/>
        <v>127.26554071246824</v>
      </c>
      <c r="N984" s="7">
        <f t="shared" si="135"/>
        <v>184.32548346055964</v>
      </c>
      <c r="O984" s="7">
        <f t="shared" si="136"/>
        <v>202.62437659033071</v>
      </c>
      <c r="P984" s="7">
        <f t="shared" si="137"/>
        <v>155.2055152671756</v>
      </c>
      <c r="R984" s="7"/>
      <c r="S984" s="7"/>
      <c r="T984" s="7"/>
      <c r="U984" s="7"/>
      <c r="V984" s="7"/>
    </row>
    <row r="985" spans="1:22" x14ac:dyDescent="0.35">
      <c r="A985" s="5">
        <f t="shared" si="132"/>
        <v>44505</v>
      </c>
      <c r="B985" s="5"/>
      <c r="C985" s="46">
        <f>IF('HAVER - UK Gas'!H1272="",C984,AVERAGE('HAVER - UK Gas'!H1272:S1272))</f>
        <v>105.07999999999998</v>
      </c>
      <c r="D985" s="7">
        <f t="shared" si="133"/>
        <v>127.26554071246824</v>
      </c>
      <c r="E985" s="5"/>
      <c r="F985" s="7">
        <f>AVERAGE('HAVER - UK Gas'!H1272:M1272)</f>
        <v>103.79666666666667</v>
      </c>
      <c r="G985" s="7">
        <f>AVERAGE('HAVER - UK Gas'!H1272:S1272)</f>
        <v>105.07999999999998</v>
      </c>
      <c r="H985" s="7">
        <f>AVERAGE('HAVER - UK Gas'!D1272:I1272)</f>
        <v>161.79999999999998</v>
      </c>
      <c r="I985" s="7">
        <f>AVERAGE('HAVER - UK Gas'!D1272:F1272)</f>
        <v>192.28</v>
      </c>
      <c r="J985" s="7">
        <f>AVERAGE('HAVER - UK Gas'!D1272:O1272)</f>
        <v>131.32333333333332</v>
      </c>
      <c r="L985" s="7">
        <f t="shared" si="134"/>
        <v>125.21190839694658</v>
      </c>
      <c r="M985" s="7">
        <f t="shared" si="134"/>
        <v>127.26554071246824</v>
      </c>
      <c r="N985" s="7">
        <f t="shared" si="135"/>
        <v>184.32548346055964</v>
      </c>
      <c r="O985" s="7">
        <f t="shared" si="136"/>
        <v>202.62437659033071</v>
      </c>
      <c r="P985" s="7">
        <f t="shared" si="137"/>
        <v>155.2055152671756</v>
      </c>
      <c r="R985" s="7"/>
      <c r="S985" s="7"/>
      <c r="T985" s="7"/>
      <c r="U985" s="7"/>
      <c r="V985" s="7"/>
    </row>
    <row r="986" spans="1:22" x14ac:dyDescent="0.35">
      <c r="A986" s="5">
        <f t="shared" si="132"/>
        <v>44508</v>
      </c>
      <c r="B986" s="5"/>
      <c r="C986" s="46">
        <f>IF('HAVER - UK Gas'!H1273="",C985,AVERAGE('HAVER - UK Gas'!H1273:S1273))</f>
        <v>108.70750000000002</v>
      </c>
      <c r="D986" s="7">
        <f t="shared" si="133"/>
        <v>127.26554071246824</v>
      </c>
      <c r="E986" s="5"/>
      <c r="F986" s="7">
        <f>AVERAGE('HAVER - UK Gas'!H1273:M1273)</f>
        <v>107.27166666666666</v>
      </c>
      <c r="G986" s="7">
        <f>AVERAGE('HAVER - UK Gas'!H1273:S1273)</f>
        <v>108.70750000000002</v>
      </c>
      <c r="H986" s="7">
        <f>AVERAGE('HAVER - UK Gas'!D1273:I1273)</f>
        <v>170.88666666666666</v>
      </c>
      <c r="I986" s="7">
        <f>AVERAGE('HAVER - UK Gas'!D1273:F1273)</f>
        <v>203.87666666666667</v>
      </c>
      <c r="J986" s="7">
        <f>AVERAGE('HAVER - UK Gas'!D1273:O1273)</f>
        <v>137.60249999999999</v>
      </c>
      <c r="L986" s="7">
        <f t="shared" si="134"/>
        <v>125.21190839694658</v>
      </c>
      <c r="M986" s="7">
        <f t="shared" si="134"/>
        <v>127.26554071246824</v>
      </c>
      <c r="N986" s="7">
        <f t="shared" si="135"/>
        <v>184.32548346055964</v>
      </c>
      <c r="O986" s="7">
        <f t="shared" si="136"/>
        <v>202.62437659033071</v>
      </c>
      <c r="P986" s="7">
        <f t="shared" si="137"/>
        <v>155.2055152671756</v>
      </c>
      <c r="R986" s="7"/>
      <c r="S986" s="7"/>
      <c r="T986" s="7"/>
      <c r="U986" s="7"/>
      <c r="V986" s="7"/>
    </row>
    <row r="987" spans="1:22" x14ac:dyDescent="0.35">
      <c r="A987" s="5">
        <f t="shared" si="132"/>
        <v>44509</v>
      </c>
      <c r="B987" s="5"/>
      <c r="C987" s="46">
        <f>IF('HAVER - UK Gas'!H1274="",C986,AVERAGE('HAVER - UK Gas'!H1274:S1274))</f>
        <v>102.70083333333332</v>
      </c>
      <c r="D987" s="7">
        <f t="shared" si="133"/>
        <v>127.26554071246824</v>
      </c>
      <c r="E987" s="5"/>
      <c r="F987" s="7">
        <f>AVERAGE('HAVER - UK Gas'!H1274:M1274)</f>
        <v>101.28166666666668</v>
      </c>
      <c r="G987" s="7">
        <f>AVERAGE('HAVER - UK Gas'!H1274:S1274)</f>
        <v>102.70083333333332</v>
      </c>
      <c r="H987" s="7">
        <f>AVERAGE('HAVER - UK Gas'!D1274:I1274)</f>
        <v>158.905</v>
      </c>
      <c r="I987" s="7">
        <f>AVERAGE('HAVER - UK Gas'!D1274:F1274)</f>
        <v>188.72666666666669</v>
      </c>
      <c r="J987" s="7">
        <f>AVERAGE('HAVER - UK Gas'!D1274:O1274)</f>
        <v>128.7225</v>
      </c>
      <c r="L987" s="7">
        <f t="shared" si="134"/>
        <v>125.21190839694658</v>
      </c>
      <c r="M987" s="7">
        <f t="shared" si="134"/>
        <v>127.26554071246824</v>
      </c>
      <c r="N987" s="7">
        <f t="shared" si="135"/>
        <v>184.32548346055964</v>
      </c>
      <c r="O987" s="7">
        <f t="shared" si="136"/>
        <v>202.62437659033071</v>
      </c>
      <c r="P987" s="7">
        <f t="shared" si="137"/>
        <v>155.2055152671756</v>
      </c>
      <c r="R987" s="7"/>
      <c r="S987" s="7"/>
      <c r="T987" s="7"/>
      <c r="U987" s="7"/>
      <c r="V987" s="7"/>
    </row>
    <row r="988" spans="1:22" x14ac:dyDescent="0.35">
      <c r="A988" s="5">
        <f t="shared" si="132"/>
        <v>44510</v>
      </c>
      <c r="B988" s="5"/>
      <c r="C988" s="46">
        <f>IF('HAVER - UK Gas'!H1275="",C987,AVERAGE('HAVER - UK Gas'!H1275:S1275))</f>
        <v>103.49666666666667</v>
      </c>
      <c r="D988" s="7">
        <f t="shared" si="133"/>
        <v>127.26554071246824</v>
      </c>
      <c r="E988" s="5"/>
      <c r="F988" s="7">
        <f>AVERAGE('HAVER - UK Gas'!H1275:M1275)</f>
        <v>102.05500000000001</v>
      </c>
      <c r="G988" s="7">
        <f>AVERAGE('HAVER - UK Gas'!H1275:S1275)</f>
        <v>103.49666666666667</v>
      </c>
      <c r="H988" s="7">
        <f>AVERAGE('HAVER - UK Gas'!D1275:I1275)</f>
        <v>154.33666666666667</v>
      </c>
      <c r="I988" s="7">
        <f>AVERAGE('HAVER - UK Gas'!D1275:F1275)</f>
        <v>181.65333333333334</v>
      </c>
      <c r="J988" s="7">
        <f>AVERAGE('HAVER - UK Gas'!D1275:O1275)</f>
        <v>126.91500000000001</v>
      </c>
      <c r="L988" s="7">
        <f t="shared" si="134"/>
        <v>125.21190839694658</v>
      </c>
      <c r="M988" s="7">
        <f t="shared" si="134"/>
        <v>127.26554071246824</v>
      </c>
      <c r="N988" s="7">
        <f t="shared" si="135"/>
        <v>184.32548346055964</v>
      </c>
      <c r="O988" s="7">
        <f t="shared" si="136"/>
        <v>202.62437659033071</v>
      </c>
      <c r="P988" s="7">
        <f t="shared" si="137"/>
        <v>155.2055152671756</v>
      </c>
      <c r="R988" s="7"/>
      <c r="S988" s="7"/>
      <c r="T988" s="7"/>
      <c r="U988" s="7"/>
      <c r="V988" s="7"/>
    </row>
    <row r="989" spans="1:22" x14ac:dyDescent="0.35">
      <c r="A989" s="5">
        <f t="shared" si="132"/>
        <v>44511</v>
      </c>
      <c r="B989" s="5"/>
      <c r="C989" s="46">
        <f>IF('HAVER - UK Gas'!H1276="",C988,AVERAGE('HAVER - UK Gas'!H1276:S1276))</f>
        <v>104.52416666666666</v>
      </c>
      <c r="D989" s="7">
        <f t="shared" si="133"/>
        <v>127.26554071246824</v>
      </c>
      <c r="E989" s="5"/>
      <c r="F989" s="7">
        <f>AVERAGE('HAVER - UK Gas'!H1276:M1276)</f>
        <v>103.24666666666667</v>
      </c>
      <c r="G989" s="7">
        <f>AVERAGE('HAVER - UK Gas'!H1276:S1276)</f>
        <v>104.52416666666666</v>
      </c>
      <c r="H989" s="7">
        <f>AVERAGE('HAVER - UK Gas'!D1276:I1276)</f>
        <v>164.07833333333335</v>
      </c>
      <c r="I989" s="7">
        <f>AVERAGE('HAVER - UK Gas'!D1276:F1276)</f>
        <v>195.53</v>
      </c>
      <c r="J989" s="7">
        <f>AVERAGE('HAVER - UK Gas'!D1276:O1276)</f>
        <v>132.25916666666666</v>
      </c>
      <c r="L989" s="7">
        <f t="shared" si="134"/>
        <v>125.21190839694658</v>
      </c>
      <c r="M989" s="7">
        <f t="shared" si="134"/>
        <v>127.26554071246824</v>
      </c>
      <c r="N989" s="7">
        <f t="shared" si="135"/>
        <v>184.32548346055964</v>
      </c>
      <c r="O989" s="7">
        <f t="shared" si="136"/>
        <v>202.62437659033071</v>
      </c>
      <c r="P989" s="7">
        <f t="shared" si="137"/>
        <v>155.2055152671756</v>
      </c>
      <c r="R989" s="7"/>
      <c r="S989" s="7"/>
      <c r="T989" s="7"/>
      <c r="U989" s="7"/>
      <c r="V989" s="7"/>
    </row>
    <row r="990" spans="1:22" x14ac:dyDescent="0.35">
      <c r="A990" s="5">
        <f t="shared" si="132"/>
        <v>44512</v>
      </c>
      <c r="B990" s="5"/>
      <c r="C990" s="46">
        <f>IF('HAVER - UK Gas'!H1277="",C989,AVERAGE('HAVER - UK Gas'!H1277:S1277))</f>
        <v>104.26333333333332</v>
      </c>
      <c r="D990" s="7">
        <f t="shared" si="133"/>
        <v>127.26554071246824</v>
      </c>
      <c r="E990" s="5"/>
      <c r="F990" s="7">
        <f>AVERAGE('HAVER - UK Gas'!H1277:M1277)</f>
        <v>102.96833333333332</v>
      </c>
      <c r="G990" s="7">
        <f>AVERAGE('HAVER - UK Gas'!H1277:S1277)</f>
        <v>104.26333333333332</v>
      </c>
      <c r="H990" s="7">
        <f>AVERAGE('HAVER - UK Gas'!D1277:I1277)</f>
        <v>164.67499999999998</v>
      </c>
      <c r="I990" s="7">
        <f>AVERAGE('HAVER - UK Gas'!D1277:F1277)</f>
        <v>196.41666666666666</v>
      </c>
      <c r="J990" s="7">
        <f>AVERAGE('HAVER - UK Gas'!D1277:O1277)</f>
        <v>132.47833333333335</v>
      </c>
      <c r="L990" s="7">
        <f t="shared" si="134"/>
        <v>125.21190839694658</v>
      </c>
      <c r="M990" s="7">
        <f t="shared" si="134"/>
        <v>127.26554071246824</v>
      </c>
      <c r="N990" s="7">
        <f t="shared" si="135"/>
        <v>184.32548346055964</v>
      </c>
      <c r="O990" s="7">
        <f t="shared" si="136"/>
        <v>202.62437659033071</v>
      </c>
      <c r="P990" s="7">
        <f t="shared" si="137"/>
        <v>155.2055152671756</v>
      </c>
      <c r="R990" s="7"/>
      <c r="S990" s="7"/>
      <c r="T990" s="7"/>
      <c r="U990" s="7"/>
      <c r="V990" s="7"/>
    </row>
    <row r="991" spans="1:22" x14ac:dyDescent="0.35">
      <c r="A991" s="5">
        <f t="shared" si="132"/>
        <v>44515</v>
      </c>
      <c r="B991" s="5"/>
      <c r="C991" s="46">
        <f>IF('HAVER - UK Gas'!H1278="",C990,AVERAGE('HAVER - UK Gas'!H1278:S1278))</f>
        <v>105.46333333333335</v>
      </c>
      <c r="D991" s="7">
        <f t="shared" si="133"/>
        <v>127.26554071246824</v>
      </c>
      <c r="E991" s="5"/>
      <c r="F991" s="7">
        <f>AVERAGE('HAVER - UK Gas'!H1278:M1278)</f>
        <v>104.13833333333334</v>
      </c>
      <c r="G991" s="7">
        <f>AVERAGE('HAVER - UK Gas'!H1278:S1278)</f>
        <v>105.46333333333335</v>
      </c>
      <c r="H991" s="7">
        <f>AVERAGE('HAVER - UK Gas'!D1278:I1278)</f>
        <v>172.17499999999998</v>
      </c>
      <c r="I991" s="7">
        <f>AVERAGE('HAVER - UK Gas'!D1278:F1278)</f>
        <v>207.14333333333335</v>
      </c>
      <c r="J991" s="7">
        <f>AVERAGE('HAVER - UK Gas'!D1278:O1278)</f>
        <v>136.68249999999998</v>
      </c>
      <c r="L991" s="7">
        <f t="shared" si="134"/>
        <v>125.21190839694658</v>
      </c>
      <c r="M991" s="7">
        <f t="shared" si="134"/>
        <v>127.26554071246824</v>
      </c>
      <c r="N991" s="7">
        <f t="shared" si="135"/>
        <v>184.32548346055964</v>
      </c>
      <c r="O991" s="7">
        <f t="shared" si="136"/>
        <v>202.62437659033071</v>
      </c>
      <c r="P991" s="7">
        <f t="shared" si="137"/>
        <v>155.2055152671756</v>
      </c>
      <c r="R991" s="7"/>
      <c r="S991" s="7"/>
      <c r="T991" s="7"/>
      <c r="U991" s="7"/>
      <c r="V991" s="7"/>
    </row>
    <row r="992" spans="1:22" x14ac:dyDescent="0.35">
      <c r="A992" s="5">
        <f t="shared" si="132"/>
        <v>44516</v>
      </c>
      <c r="B992" s="5"/>
      <c r="C992" s="46">
        <f>IF('HAVER - UK Gas'!H1279="",C991,AVERAGE('HAVER - UK Gas'!H1279:S1279))</f>
        <v>112.13083333333334</v>
      </c>
      <c r="D992" s="7">
        <f t="shared" si="133"/>
        <v>127.26554071246824</v>
      </c>
      <c r="E992" s="5"/>
      <c r="F992" s="7">
        <f>AVERAGE('HAVER - UK Gas'!H1279:M1279)</f>
        <v>110.60666666666667</v>
      </c>
      <c r="G992" s="7">
        <f>AVERAGE('HAVER - UK Gas'!H1279:S1279)</f>
        <v>112.13083333333334</v>
      </c>
      <c r="H992" s="7">
        <f>AVERAGE('HAVER - UK Gas'!D1279:I1279)</f>
        <v>197.39499999999998</v>
      </c>
      <c r="I992" s="7">
        <f>AVERAGE('HAVER - UK Gas'!D1279:F1279)</f>
        <v>242.74333333333334</v>
      </c>
      <c r="J992" s="7">
        <f>AVERAGE('HAVER - UK Gas'!D1279:O1279)</f>
        <v>152.60166666666666</v>
      </c>
      <c r="L992" s="7">
        <f t="shared" si="134"/>
        <v>125.21190839694658</v>
      </c>
      <c r="M992" s="7">
        <f t="shared" si="134"/>
        <v>127.26554071246824</v>
      </c>
      <c r="N992" s="7">
        <f t="shared" si="135"/>
        <v>184.32548346055964</v>
      </c>
      <c r="O992" s="7">
        <f t="shared" si="136"/>
        <v>202.62437659033071</v>
      </c>
      <c r="P992" s="7">
        <f t="shared" si="137"/>
        <v>155.2055152671756</v>
      </c>
      <c r="R992" s="7"/>
      <c r="S992" s="7"/>
      <c r="T992" s="7"/>
      <c r="U992" s="7"/>
      <c r="V992" s="7"/>
    </row>
    <row r="993" spans="1:22" x14ac:dyDescent="0.35">
      <c r="A993" s="5">
        <f t="shared" si="132"/>
        <v>44517</v>
      </c>
      <c r="B993" s="5"/>
      <c r="C993" s="46">
        <f>IF('HAVER - UK Gas'!H1280="",C992,AVERAGE('HAVER - UK Gas'!H1280:S1280))</f>
        <v>110.40749999999998</v>
      </c>
      <c r="D993" s="7">
        <f t="shared" si="133"/>
        <v>127.26554071246824</v>
      </c>
      <c r="E993" s="5"/>
      <c r="F993" s="7">
        <f>AVERAGE('HAVER - UK Gas'!H1280:M1280)</f>
        <v>109.16000000000001</v>
      </c>
      <c r="G993" s="7">
        <f>AVERAGE('HAVER - UK Gas'!H1280:S1280)</f>
        <v>110.40749999999998</v>
      </c>
      <c r="H993" s="7">
        <f>AVERAGE('HAVER - UK Gas'!D1280:I1280)</f>
        <v>196.19666666666669</v>
      </c>
      <c r="I993" s="7">
        <f>AVERAGE('HAVER - UK Gas'!D1280:F1280)</f>
        <v>242.32333333333335</v>
      </c>
      <c r="J993" s="7">
        <f>AVERAGE('HAVER - UK Gas'!D1280:O1280)</f>
        <v>151.16666666666669</v>
      </c>
      <c r="L993" s="7">
        <f t="shared" si="134"/>
        <v>125.21190839694658</v>
      </c>
      <c r="M993" s="7">
        <f t="shared" si="134"/>
        <v>127.26554071246824</v>
      </c>
      <c r="N993" s="7">
        <f t="shared" si="135"/>
        <v>184.32548346055964</v>
      </c>
      <c r="O993" s="7">
        <f t="shared" si="136"/>
        <v>202.62437659033071</v>
      </c>
      <c r="P993" s="7">
        <f t="shared" si="137"/>
        <v>155.2055152671756</v>
      </c>
      <c r="R993" s="7"/>
      <c r="S993" s="7"/>
      <c r="T993" s="7"/>
      <c r="U993" s="7"/>
      <c r="V993" s="7"/>
    </row>
    <row r="994" spans="1:22" x14ac:dyDescent="0.35">
      <c r="A994" s="5">
        <f t="shared" si="132"/>
        <v>44518</v>
      </c>
      <c r="B994" s="5"/>
      <c r="C994" s="46">
        <f>IF('HAVER - UK Gas'!H1281="",C993,AVERAGE('HAVER - UK Gas'!H1281:S1281))</f>
        <v>113.75416666666668</v>
      </c>
      <c r="D994" s="7">
        <f t="shared" si="133"/>
        <v>127.26554071246824</v>
      </c>
      <c r="E994" s="5"/>
      <c r="F994" s="7">
        <f>AVERAGE('HAVER - UK Gas'!H1281:M1281)</f>
        <v>112.41000000000001</v>
      </c>
      <c r="G994" s="7">
        <f>AVERAGE('HAVER - UK Gas'!H1281:S1281)</f>
        <v>113.75416666666668</v>
      </c>
      <c r="H994" s="7">
        <f>AVERAGE('HAVER - UK Gas'!D1281:I1281)</f>
        <v>198.18499999999997</v>
      </c>
      <c r="I994" s="7">
        <f>AVERAGE('HAVER - UK Gas'!D1281:F1281)</f>
        <v>243.83333333333334</v>
      </c>
      <c r="J994" s="7">
        <f>AVERAGE('HAVER - UK Gas'!D1281:O1281)</f>
        <v>153.78583333333333</v>
      </c>
      <c r="L994" s="7">
        <f t="shared" si="134"/>
        <v>125.21190839694658</v>
      </c>
      <c r="M994" s="7">
        <f t="shared" si="134"/>
        <v>127.26554071246824</v>
      </c>
      <c r="N994" s="7">
        <f t="shared" si="135"/>
        <v>184.32548346055964</v>
      </c>
      <c r="O994" s="7">
        <f t="shared" si="136"/>
        <v>202.62437659033071</v>
      </c>
      <c r="P994" s="7">
        <f t="shared" si="137"/>
        <v>155.2055152671756</v>
      </c>
      <c r="R994" s="7"/>
      <c r="S994" s="7"/>
      <c r="T994" s="7"/>
      <c r="U994" s="7"/>
      <c r="V994" s="7"/>
    </row>
    <row r="995" spans="1:22" x14ac:dyDescent="0.35">
      <c r="A995" s="5">
        <f t="shared" si="132"/>
        <v>44519</v>
      </c>
      <c r="B995" s="5"/>
      <c r="C995" s="46">
        <f>IF('HAVER - UK Gas'!H1282="",C994,AVERAGE('HAVER - UK Gas'!H1282:S1282))</f>
        <v>108.83333333333331</v>
      </c>
      <c r="D995" s="7">
        <f t="shared" si="133"/>
        <v>127.26554071246824</v>
      </c>
      <c r="E995" s="5"/>
      <c r="F995" s="7">
        <f>AVERAGE('HAVER - UK Gas'!H1282:M1282)</f>
        <v>107.50666666666666</v>
      </c>
      <c r="G995" s="7">
        <f>AVERAGE('HAVER - UK Gas'!H1282:S1282)</f>
        <v>108.83333333333331</v>
      </c>
      <c r="H995" s="7">
        <f>AVERAGE('HAVER - UK Gas'!D1282:I1282)</f>
        <v>183.23833333333334</v>
      </c>
      <c r="I995" s="7">
        <f>AVERAGE('HAVER - UK Gas'!D1282:F1282)</f>
        <v>223.86333333333334</v>
      </c>
      <c r="J995" s="7">
        <f>AVERAGE('HAVER - UK Gas'!D1282:O1282)</f>
        <v>143.91333333333336</v>
      </c>
      <c r="L995" s="7">
        <f t="shared" si="134"/>
        <v>125.21190839694658</v>
      </c>
      <c r="M995" s="7">
        <f t="shared" si="134"/>
        <v>127.26554071246824</v>
      </c>
      <c r="N995" s="7">
        <f t="shared" si="135"/>
        <v>184.32548346055964</v>
      </c>
      <c r="O995" s="7">
        <f t="shared" si="136"/>
        <v>202.62437659033071</v>
      </c>
      <c r="P995" s="7">
        <f t="shared" si="137"/>
        <v>155.2055152671756</v>
      </c>
      <c r="R995" s="7"/>
      <c r="S995" s="7"/>
      <c r="T995" s="7"/>
      <c r="U995" s="7"/>
      <c r="V995" s="7"/>
    </row>
    <row r="996" spans="1:22" x14ac:dyDescent="0.35">
      <c r="A996" s="5">
        <f t="shared" si="132"/>
        <v>44522</v>
      </c>
      <c r="B996" s="5"/>
      <c r="C996" s="46">
        <f>IF('HAVER - UK Gas'!H1283="",C995,AVERAGE('HAVER - UK Gas'!H1283:S1283))</f>
        <v>107.17083333333335</v>
      </c>
      <c r="D996" s="7">
        <f t="shared" si="133"/>
        <v>127.26554071246824</v>
      </c>
      <c r="E996" s="5"/>
      <c r="F996" s="7">
        <f>AVERAGE('HAVER - UK Gas'!H1283:M1283)</f>
        <v>105.78666666666668</v>
      </c>
      <c r="G996" s="7">
        <f>AVERAGE('HAVER - UK Gas'!H1283:S1283)</f>
        <v>107.17083333333335</v>
      </c>
      <c r="H996" s="7">
        <f>AVERAGE('HAVER - UK Gas'!D1283:I1283)</f>
        <v>177.62166666666667</v>
      </c>
      <c r="I996" s="7">
        <f>AVERAGE('HAVER - UK Gas'!D1283:F1283)</f>
        <v>215.49333333333334</v>
      </c>
      <c r="J996" s="7">
        <f>AVERAGE('HAVER - UK Gas'!D1283:O1283)</f>
        <v>140.40749999999997</v>
      </c>
      <c r="L996" s="7">
        <f t="shared" si="134"/>
        <v>125.21190839694658</v>
      </c>
      <c r="M996" s="7">
        <f t="shared" si="134"/>
        <v>127.26554071246824</v>
      </c>
      <c r="N996" s="7">
        <f t="shared" si="135"/>
        <v>184.32548346055964</v>
      </c>
      <c r="O996" s="7">
        <f t="shared" si="136"/>
        <v>202.62437659033071</v>
      </c>
      <c r="P996" s="7">
        <f t="shared" si="137"/>
        <v>155.2055152671756</v>
      </c>
      <c r="R996" s="7"/>
      <c r="S996" s="7"/>
      <c r="T996" s="7"/>
      <c r="U996" s="7"/>
      <c r="V996" s="7"/>
    </row>
    <row r="997" spans="1:22" x14ac:dyDescent="0.35">
      <c r="A997" s="5">
        <f t="shared" si="132"/>
        <v>44523</v>
      </c>
      <c r="B997" s="5"/>
      <c r="C997" s="46">
        <f>IF('HAVER - UK Gas'!H1284="",C996,AVERAGE('HAVER - UK Gas'!H1284:S1284))</f>
        <v>111.39416666666666</v>
      </c>
      <c r="D997" s="7">
        <f t="shared" si="133"/>
        <v>127.26554071246824</v>
      </c>
      <c r="E997" s="5"/>
      <c r="F997" s="7">
        <f>AVERAGE('HAVER - UK Gas'!H1284:M1284)</f>
        <v>109.54333333333334</v>
      </c>
      <c r="G997" s="7">
        <f>AVERAGE('HAVER - UK Gas'!H1284:S1284)</f>
        <v>111.39416666666666</v>
      </c>
      <c r="H997" s="7">
        <f>AVERAGE('HAVER - UK Gas'!D1284:I1284)</f>
        <v>190.37500000000003</v>
      </c>
      <c r="I997" s="7">
        <f>AVERAGE('HAVER - UK Gas'!D1284:F1284)</f>
        <v>233.15</v>
      </c>
      <c r="J997" s="7">
        <f>AVERAGE('HAVER - UK Gas'!D1284:O1284)</f>
        <v>148.7391666666667</v>
      </c>
      <c r="L997" s="7">
        <f t="shared" si="134"/>
        <v>125.21190839694658</v>
      </c>
      <c r="M997" s="7">
        <f t="shared" si="134"/>
        <v>127.26554071246824</v>
      </c>
      <c r="N997" s="7">
        <f t="shared" si="135"/>
        <v>184.32548346055964</v>
      </c>
      <c r="O997" s="7">
        <f t="shared" si="136"/>
        <v>202.62437659033071</v>
      </c>
      <c r="P997" s="7">
        <f t="shared" si="137"/>
        <v>155.2055152671756</v>
      </c>
      <c r="R997" s="7"/>
      <c r="S997" s="7"/>
      <c r="T997" s="7"/>
      <c r="U997" s="7"/>
      <c r="V997" s="7"/>
    </row>
    <row r="998" spans="1:22" x14ac:dyDescent="0.35">
      <c r="A998" s="5">
        <f t="shared" si="132"/>
        <v>44524</v>
      </c>
      <c r="B998" s="5"/>
      <c r="C998" s="46">
        <f>IF('HAVER - UK Gas'!H1285="",C997,AVERAGE('HAVER - UK Gas'!H1285:S1285))</f>
        <v>114.77416666666666</v>
      </c>
      <c r="D998" s="7">
        <f t="shared" si="133"/>
        <v>127.26554071246824</v>
      </c>
      <c r="E998" s="5"/>
      <c r="F998" s="7">
        <f>AVERAGE('HAVER - UK Gas'!H1285:M1285)</f>
        <v>113.30833333333334</v>
      </c>
      <c r="G998" s="7">
        <f>AVERAGE('HAVER - UK Gas'!H1285:S1285)</f>
        <v>114.77416666666666</v>
      </c>
      <c r="H998" s="7">
        <f>AVERAGE('HAVER - UK Gas'!D1285:I1285)</f>
        <v>195.75</v>
      </c>
      <c r="I998" s="7">
        <f>AVERAGE('HAVER - UK Gas'!D1285:F1285)</f>
        <v>239.13333333333333</v>
      </c>
      <c r="J998" s="7">
        <f>AVERAGE('HAVER - UK Gas'!D1285:O1285)</f>
        <v>153.1925</v>
      </c>
      <c r="L998" s="7">
        <f t="shared" si="134"/>
        <v>125.21190839694658</v>
      </c>
      <c r="M998" s="7">
        <f t="shared" si="134"/>
        <v>127.26554071246824</v>
      </c>
      <c r="N998" s="7">
        <f t="shared" si="135"/>
        <v>184.32548346055964</v>
      </c>
      <c r="O998" s="7">
        <f t="shared" si="136"/>
        <v>202.62437659033071</v>
      </c>
      <c r="P998" s="7">
        <f t="shared" si="137"/>
        <v>155.2055152671756</v>
      </c>
      <c r="R998" s="7"/>
      <c r="S998" s="7"/>
      <c r="T998" s="7"/>
      <c r="U998" s="7"/>
      <c r="V998" s="7"/>
    </row>
    <row r="999" spans="1:22" x14ac:dyDescent="0.35">
      <c r="A999" s="5">
        <f t="shared" si="132"/>
        <v>44525</v>
      </c>
      <c r="B999" s="5"/>
      <c r="C999" s="46">
        <f>IF('HAVER - UK Gas'!H1286="",C998,AVERAGE('HAVER - UK Gas'!H1286:S1286))</f>
        <v>116.55</v>
      </c>
      <c r="D999" s="7">
        <f t="shared" si="133"/>
        <v>127.26554071246824</v>
      </c>
      <c r="E999" s="5"/>
      <c r="F999" s="7">
        <f>AVERAGE('HAVER - UK Gas'!H1286:M1286)</f>
        <v>115.00999999999999</v>
      </c>
      <c r="G999" s="7">
        <f>AVERAGE('HAVER - UK Gas'!H1286:S1286)</f>
        <v>116.55</v>
      </c>
      <c r="H999" s="7">
        <f>AVERAGE('HAVER - UK Gas'!D1286:I1286)</f>
        <v>195.86666666666667</v>
      </c>
      <c r="I999" s="7">
        <f>AVERAGE('HAVER - UK Gas'!D1286:F1286)</f>
        <v>237.49</v>
      </c>
      <c r="J999" s="7">
        <f>AVERAGE('HAVER - UK Gas'!D1286:O1286)</f>
        <v>154.17249999999999</v>
      </c>
      <c r="L999" s="7">
        <f t="shared" si="134"/>
        <v>125.21190839694658</v>
      </c>
      <c r="M999" s="7">
        <f t="shared" si="134"/>
        <v>127.26554071246824</v>
      </c>
      <c r="N999" s="7">
        <f t="shared" si="135"/>
        <v>184.32548346055964</v>
      </c>
      <c r="O999" s="7">
        <f t="shared" si="136"/>
        <v>202.62437659033071</v>
      </c>
      <c r="P999" s="7">
        <f t="shared" si="137"/>
        <v>155.2055152671756</v>
      </c>
      <c r="R999" s="7"/>
      <c r="S999" s="7"/>
      <c r="T999" s="7"/>
      <c r="U999" s="7"/>
      <c r="V999" s="7"/>
    </row>
    <row r="1000" spans="1:22" x14ac:dyDescent="0.35">
      <c r="A1000" s="5">
        <f t="shared" si="132"/>
        <v>44526</v>
      </c>
      <c r="B1000" s="5"/>
      <c r="C1000" s="46">
        <f>IF('HAVER - UK Gas'!H1287="",C999,AVERAGE('HAVER - UK Gas'!H1287:S1287))</f>
        <v>112.47499999999998</v>
      </c>
      <c r="D1000" s="7">
        <f t="shared" si="133"/>
        <v>127.26554071246824</v>
      </c>
      <c r="E1000" s="5"/>
      <c r="F1000" s="7">
        <f>AVERAGE('HAVER - UK Gas'!H1287:M1287)</f>
        <v>111.05833333333334</v>
      </c>
      <c r="G1000" s="7">
        <f>AVERAGE('HAVER - UK Gas'!H1287:S1287)</f>
        <v>112.47499999999998</v>
      </c>
      <c r="H1000" s="7">
        <f>AVERAGE('HAVER - UK Gas'!D1287:I1287)</f>
        <v>186.39000000000001</v>
      </c>
      <c r="I1000" s="7">
        <f>AVERAGE('HAVER - UK Gas'!D1287:F1287)</f>
        <v>225.71333333333337</v>
      </c>
      <c r="J1000" s="7">
        <f>AVERAGE('HAVER - UK Gas'!D1287:O1287)</f>
        <v>147.38833333333335</v>
      </c>
      <c r="L1000" s="7">
        <f t="shared" si="134"/>
        <v>125.21190839694658</v>
      </c>
      <c r="M1000" s="7">
        <f t="shared" si="134"/>
        <v>127.26554071246824</v>
      </c>
      <c r="N1000" s="7">
        <f t="shared" si="135"/>
        <v>184.32548346055964</v>
      </c>
      <c r="O1000" s="7">
        <f t="shared" si="136"/>
        <v>202.62437659033071</v>
      </c>
      <c r="P1000" s="7">
        <f t="shared" si="137"/>
        <v>155.2055152671756</v>
      </c>
      <c r="R1000" s="7"/>
      <c r="S1000" s="7"/>
      <c r="T1000" s="7"/>
      <c r="U1000" s="7"/>
      <c r="V1000" s="7"/>
    </row>
    <row r="1001" spans="1:22" x14ac:dyDescent="0.35">
      <c r="A1001" s="5">
        <f t="shared" si="132"/>
        <v>44529</v>
      </c>
      <c r="B1001" s="5"/>
      <c r="C1001" s="46">
        <f>IF('HAVER - UK Gas'!H1288="",C1000,AVERAGE('HAVER - UK Gas'!H1288:S1288))</f>
        <v>114.79833333333333</v>
      </c>
      <c r="D1001" s="7">
        <f t="shared" si="133"/>
        <v>127.26554071246824</v>
      </c>
      <c r="E1001" s="5"/>
      <c r="F1001" s="7">
        <f>AVERAGE('HAVER - UK Gas'!H1288:M1288)</f>
        <v>113.395</v>
      </c>
      <c r="G1001" s="7">
        <f>AVERAGE('HAVER - UK Gas'!H1288:S1288)</f>
        <v>114.79833333333333</v>
      </c>
      <c r="H1001" s="7">
        <f>AVERAGE('HAVER - UK Gas'!D1288:I1288)</f>
        <v>196.35833333333335</v>
      </c>
      <c r="I1001" s="7">
        <f>AVERAGE('HAVER - UK Gas'!D1288:F1288)</f>
        <v>239.02</v>
      </c>
      <c r="J1001" s="7">
        <f>AVERAGE('HAVER - UK Gas'!D1288:O1288)</f>
        <v>153.50416666666669</v>
      </c>
      <c r="L1001" s="7">
        <f t="shared" si="134"/>
        <v>125.21190839694658</v>
      </c>
      <c r="M1001" s="7">
        <f t="shared" si="134"/>
        <v>127.26554071246824</v>
      </c>
      <c r="N1001" s="7">
        <f t="shared" si="135"/>
        <v>184.32548346055964</v>
      </c>
      <c r="O1001" s="7">
        <f t="shared" si="136"/>
        <v>202.62437659033071</v>
      </c>
      <c r="P1001" s="7">
        <f t="shared" si="137"/>
        <v>155.2055152671756</v>
      </c>
      <c r="R1001" s="7"/>
      <c r="S1001" s="7"/>
      <c r="T1001" s="7"/>
      <c r="U1001" s="7"/>
      <c r="V1001" s="7"/>
    </row>
    <row r="1002" spans="1:22" x14ac:dyDescent="0.35">
      <c r="A1002" s="5">
        <f t="shared" si="132"/>
        <v>44530</v>
      </c>
      <c r="B1002" s="5"/>
      <c r="C1002" s="46">
        <f>IF('HAVER - UK Gas'!H1289="",C1001,AVERAGE('HAVER - UK Gas'!H1289:S1289))</f>
        <v>112.29916666666666</v>
      </c>
      <c r="D1002" s="7">
        <f t="shared" si="133"/>
        <v>127.26554071246824</v>
      </c>
      <c r="E1002" s="5"/>
      <c r="F1002" s="7">
        <f>AVERAGE('HAVER - UK Gas'!H1289:M1289)</f>
        <v>110.63333333333333</v>
      </c>
      <c r="G1002" s="7">
        <f>AVERAGE('HAVER - UK Gas'!H1289:S1289)</f>
        <v>112.29916666666666</v>
      </c>
      <c r="H1002" s="7">
        <f>AVERAGE('HAVER - UK Gas'!D1289:I1289)</f>
        <v>174.42</v>
      </c>
      <c r="I1002" s="7">
        <f>AVERAGE('HAVER - UK Gas'!D1289:F1289)</f>
        <v>230.99</v>
      </c>
      <c r="J1002" s="7">
        <f>AVERAGE('HAVER - UK Gas'!D1289:O1289)</f>
        <v>143.55916666666667</v>
      </c>
      <c r="L1002" s="7">
        <f t="shared" si="134"/>
        <v>125.21190839694658</v>
      </c>
      <c r="M1002" s="7">
        <f t="shared" si="134"/>
        <v>127.26554071246824</v>
      </c>
      <c r="N1002" s="7">
        <f t="shared" si="135"/>
        <v>184.32548346055964</v>
      </c>
      <c r="O1002" s="7">
        <f t="shared" si="136"/>
        <v>202.62437659033071</v>
      </c>
      <c r="P1002" s="7">
        <f t="shared" si="137"/>
        <v>155.2055152671756</v>
      </c>
      <c r="R1002" s="7"/>
      <c r="S1002" s="7"/>
      <c r="T1002" s="7"/>
      <c r="U1002" s="7"/>
      <c r="V1002" s="7"/>
    </row>
    <row r="1003" spans="1:22" x14ac:dyDescent="0.35">
      <c r="A1003" s="5">
        <f t="shared" si="132"/>
        <v>44531</v>
      </c>
      <c r="B1003" s="5"/>
      <c r="C1003" s="46">
        <f>IF('HAVER - UK Gas'!G1290="",C1002,AVERAGE('HAVER - UK Gas'!G1290:R1290))</f>
        <v>115.72250000000001</v>
      </c>
      <c r="D1003" s="7">
        <f t="shared" si="133"/>
        <v>127.26554071246824</v>
      </c>
      <c r="E1003" s="5"/>
      <c r="F1003" s="7">
        <f>AVERAGE('HAVER - UK Gas'!G1290:L1290)</f>
        <v>114.38666666666667</v>
      </c>
      <c r="G1003" s="7">
        <f>AVERAGE('HAVER - UK Gas'!G1290:R1290)</f>
        <v>115.72250000000001</v>
      </c>
      <c r="H1003" s="7">
        <f>AVERAGE('HAVER - UK Gas'!D1290:I1290)</f>
        <v>178.19666666666669</v>
      </c>
      <c r="I1003" s="7">
        <f>AVERAGE('HAVER - UK Gas'!D1290:F1290)</f>
        <v>238.19333333333336</v>
      </c>
      <c r="J1003" s="7">
        <f>AVERAGE('HAVER - UK Gas'!D1290:O1290)</f>
        <v>145.71250000000001</v>
      </c>
      <c r="L1003" s="7">
        <f t="shared" si="134"/>
        <v>125.21190839694658</v>
      </c>
      <c r="M1003" s="7">
        <f t="shared" si="134"/>
        <v>127.26554071246824</v>
      </c>
      <c r="N1003" s="7">
        <f t="shared" si="135"/>
        <v>184.32548346055964</v>
      </c>
      <c r="O1003" s="7">
        <f t="shared" si="136"/>
        <v>202.62437659033071</v>
      </c>
      <c r="P1003" s="7">
        <f t="shared" si="137"/>
        <v>155.2055152671756</v>
      </c>
      <c r="R1003" s="7"/>
      <c r="S1003" s="7"/>
      <c r="T1003" s="7"/>
      <c r="U1003" s="7"/>
      <c r="V1003" s="7"/>
    </row>
    <row r="1004" spans="1:22" x14ac:dyDescent="0.35">
      <c r="A1004" s="5">
        <f t="shared" si="132"/>
        <v>44532</v>
      </c>
      <c r="B1004" s="5"/>
      <c r="C1004" s="46">
        <f>IF('HAVER - UK Gas'!G1291="",C1003,AVERAGE('HAVER - UK Gas'!G1291:R1291))</f>
        <v>117.95749999999998</v>
      </c>
      <c r="D1004" s="7">
        <f t="shared" si="133"/>
        <v>127.26554071246824</v>
      </c>
      <c r="E1004" s="5"/>
      <c r="F1004" s="7">
        <f>AVERAGE('HAVER - UK Gas'!G1291:L1291)</f>
        <v>116.69333333333333</v>
      </c>
      <c r="G1004" s="7">
        <f>AVERAGE('HAVER - UK Gas'!G1291:R1291)</f>
        <v>117.95749999999998</v>
      </c>
      <c r="H1004" s="7">
        <f>AVERAGE('HAVER - UK Gas'!D1291:I1291)</f>
        <v>178.32333333333335</v>
      </c>
      <c r="I1004" s="7">
        <f>AVERAGE('HAVER - UK Gas'!D1291:F1291)</f>
        <v>236.36666666666667</v>
      </c>
      <c r="J1004" s="7">
        <f>AVERAGE('HAVER - UK Gas'!D1291:O1291)</f>
        <v>147.01166666666666</v>
      </c>
      <c r="L1004" s="7">
        <f t="shared" si="134"/>
        <v>125.21190839694658</v>
      </c>
      <c r="M1004" s="7">
        <f t="shared" si="134"/>
        <v>127.26554071246824</v>
      </c>
      <c r="N1004" s="7">
        <f t="shared" si="135"/>
        <v>184.32548346055964</v>
      </c>
      <c r="O1004" s="7">
        <f t="shared" si="136"/>
        <v>202.62437659033071</v>
      </c>
      <c r="P1004" s="7">
        <f t="shared" si="137"/>
        <v>155.2055152671756</v>
      </c>
      <c r="R1004" s="7"/>
      <c r="S1004" s="7"/>
      <c r="T1004" s="7"/>
      <c r="U1004" s="7"/>
      <c r="V1004" s="7"/>
    </row>
    <row r="1005" spans="1:22" x14ac:dyDescent="0.35">
      <c r="A1005" s="5">
        <f t="shared" si="132"/>
        <v>44533</v>
      </c>
      <c r="B1005" s="5"/>
      <c r="C1005" s="46">
        <f>IF('HAVER - UK Gas'!G1292="",C1004,AVERAGE('HAVER - UK Gas'!G1292:R1292))</f>
        <v>121.88749999999999</v>
      </c>
      <c r="D1005" s="7">
        <f t="shared" si="133"/>
        <v>127.26554071246824</v>
      </c>
      <c r="E1005" s="5"/>
      <c r="F1005" s="7">
        <f>AVERAGE('HAVER - UK Gas'!G1292:L1292)</f>
        <v>120.29333333333334</v>
      </c>
      <c r="G1005" s="7">
        <f>AVERAGE('HAVER - UK Gas'!G1292:R1292)</f>
        <v>121.88749999999999</v>
      </c>
      <c r="H1005" s="7">
        <f>AVERAGE('HAVER - UK Gas'!D1292:I1292)</f>
        <v>173.535</v>
      </c>
      <c r="I1005" s="7">
        <f>AVERAGE('HAVER - UK Gas'!D1292:F1292)</f>
        <v>223.19000000000003</v>
      </c>
      <c r="J1005" s="7">
        <f>AVERAGE('HAVER - UK Gas'!D1292:O1292)</f>
        <v>146.58249999999998</v>
      </c>
      <c r="L1005" s="7">
        <f t="shared" si="134"/>
        <v>125.21190839694658</v>
      </c>
      <c r="M1005" s="7">
        <f t="shared" si="134"/>
        <v>127.26554071246824</v>
      </c>
      <c r="N1005" s="7">
        <f t="shared" si="135"/>
        <v>184.32548346055964</v>
      </c>
      <c r="O1005" s="7">
        <f t="shared" si="136"/>
        <v>202.62437659033071</v>
      </c>
      <c r="P1005" s="7">
        <f t="shared" si="137"/>
        <v>155.2055152671756</v>
      </c>
      <c r="R1005" s="7"/>
      <c r="S1005" s="7"/>
      <c r="T1005" s="7"/>
      <c r="U1005" s="7"/>
      <c r="V1005" s="7"/>
    </row>
    <row r="1006" spans="1:22" x14ac:dyDescent="0.35">
      <c r="A1006" s="5">
        <f t="shared" si="132"/>
        <v>44536</v>
      </c>
      <c r="B1006" s="5"/>
      <c r="C1006" s="46">
        <f>IF('HAVER - UK Gas'!G1293="",C1005,AVERAGE('HAVER - UK Gas'!G1293:R1293))</f>
        <v>129.52833333333336</v>
      </c>
      <c r="D1006" s="7">
        <f t="shared" si="133"/>
        <v>127.26554071246824</v>
      </c>
      <c r="E1006" s="5"/>
      <c r="F1006" s="7">
        <f>AVERAGE('HAVER - UK Gas'!G1293:L1293)</f>
        <v>127.99999999999999</v>
      </c>
      <c r="G1006" s="7">
        <f>AVERAGE('HAVER - UK Gas'!G1293:R1293)</f>
        <v>129.52833333333336</v>
      </c>
      <c r="H1006" s="7">
        <f>AVERAGE('HAVER - UK Gas'!D1293:I1293)</f>
        <v>177.95833333333334</v>
      </c>
      <c r="I1006" s="7">
        <f>AVERAGE('HAVER - UK Gas'!D1293:F1293)</f>
        <v>224.27333333333334</v>
      </c>
      <c r="J1006" s="7">
        <f>AVERAGE('HAVER - UK Gas'!D1293:O1293)</f>
        <v>152.60166666666666</v>
      </c>
      <c r="L1006" s="7">
        <f t="shared" si="134"/>
        <v>125.21190839694658</v>
      </c>
      <c r="M1006" s="7">
        <f t="shared" si="134"/>
        <v>127.26554071246824</v>
      </c>
      <c r="N1006" s="7">
        <f t="shared" si="135"/>
        <v>184.32548346055964</v>
      </c>
      <c r="O1006" s="7">
        <f t="shared" si="136"/>
        <v>202.62437659033071</v>
      </c>
      <c r="P1006" s="7">
        <f t="shared" si="137"/>
        <v>155.2055152671756</v>
      </c>
      <c r="R1006" s="7"/>
      <c r="S1006" s="7"/>
      <c r="T1006" s="7"/>
      <c r="U1006" s="7"/>
      <c r="V1006" s="7"/>
    </row>
    <row r="1007" spans="1:22" x14ac:dyDescent="0.35">
      <c r="A1007" s="5">
        <f t="shared" si="132"/>
        <v>44537</v>
      </c>
      <c r="B1007" s="5"/>
      <c r="C1007" s="46">
        <f>IF('HAVER - UK Gas'!G1294="",C1006,AVERAGE('HAVER - UK Gas'!G1294:R1294))</f>
        <v>146.23166666666665</v>
      </c>
      <c r="D1007" s="7">
        <f t="shared" si="133"/>
        <v>127.26554071246824</v>
      </c>
      <c r="E1007" s="5"/>
      <c r="F1007" s="7">
        <f>AVERAGE('HAVER - UK Gas'!G1294:L1294)</f>
        <v>144.91166666666666</v>
      </c>
      <c r="G1007" s="7">
        <f>AVERAGE('HAVER - UK Gas'!G1294:R1294)</f>
        <v>146.23166666666665</v>
      </c>
      <c r="H1007" s="7">
        <f>AVERAGE('HAVER - UK Gas'!D1294:I1294)</f>
        <v>192.875</v>
      </c>
      <c r="I1007" s="7">
        <f>AVERAGE('HAVER - UK Gas'!D1294:F1294)</f>
        <v>238.70333333333335</v>
      </c>
      <c r="J1007" s="7">
        <f>AVERAGE('HAVER - UK Gas'!D1294:O1294)</f>
        <v>168.77583333333334</v>
      </c>
      <c r="L1007" s="7">
        <f t="shared" si="134"/>
        <v>125.21190839694658</v>
      </c>
      <c r="M1007" s="7">
        <f t="shared" si="134"/>
        <v>127.26554071246824</v>
      </c>
      <c r="N1007" s="7">
        <f t="shared" si="135"/>
        <v>184.32548346055964</v>
      </c>
      <c r="O1007" s="7">
        <f t="shared" si="136"/>
        <v>202.62437659033071</v>
      </c>
      <c r="P1007" s="7">
        <f t="shared" si="137"/>
        <v>155.2055152671756</v>
      </c>
      <c r="R1007" s="7"/>
      <c r="S1007" s="7"/>
      <c r="T1007" s="7"/>
      <c r="U1007" s="7"/>
      <c r="V1007" s="7"/>
    </row>
    <row r="1008" spans="1:22" x14ac:dyDescent="0.35">
      <c r="A1008" s="5">
        <f t="shared" si="132"/>
        <v>44538</v>
      </c>
      <c r="B1008" s="5"/>
      <c r="C1008" s="46">
        <f>IF('HAVER - UK Gas'!G1295="",C1007,AVERAGE('HAVER - UK Gas'!G1295:R1295))</f>
        <v>167.8075</v>
      </c>
      <c r="D1008" s="7">
        <f t="shared" si="133"/>
        <v>127.26554071246824</v>
      </c>
      <c r="E1008" s="5"/>
      <c r="F1008" s="7">
        <f>AVERAGE('HAVER - UK Gas'!G1295:L1295)</f>
        <v>166.54499999999999</v>
      </c>
      <c r="G1008" s="7">
        <f>AVERAGE('HAVER - UK Gas'!G1295:R1295)</f>
        <v>167.8075</v>
      </c>
      <c r="H1008" s="7">
        <f>AVERAGE('HAVER - UK Gas'!D1295:I1295)</f>
        <v>212.16499999999999</v>
      </c>
      <c r="I1008" s="7">
        <f>AVERAGE('HAVER - UK Gas'!D1295:F1295)</f>
        <v>254.26666666666665</v>
      </c>
      <c r="J1008" s="7">
        <f>AVERAGE('HAVER - UK Gas'!D1295:O1295)</f>
        <v>188.875</v>
      </c>
      <c r="L1008" s="7">
        <f t="shared" si="134"/>
        <v>125.21190839694658</v>
      </c>
      <c r="M1008" s="7">
        <f t="shared" si="134"/>
        <v>127.26554071246824</v>
      </c>
      <c r="N1008" s="7">
        <f t="shared" si="135"/>
        <v>184.32548346055964</v>
      </c>
      <c r="O1008" s="7">
        <f t="shared" si="136"/>
        <v>202.62437659033071</v>
      </c>
      <c r="P1008" s="7">
        <f t="shared" si="137"/>
        <v>155.2055152671756</v>
      </c>
      <c r="R1008" s="7"/>
      <c r="S1008" s="7"/>
      <c r="T1008" s="7"/>
      <c r="U1008" s="7"/>
      <c r="V1008" s="7"/>
    </row>
    <row r="1009" spans="1:22" x14ac:dyDescent="0.35">
      <c r="A1009" s="5">
        <f t="shared" si="132"/>
        <v>44539</v>
      </c>
      <c r="B1009" s="5"/>
      <c r="C1009" s="46">
        <f>IF('HAVER - UK Gas'!G1296="",C1008,AVERAGE('HAVER - UK Gas'!G1296:R1296))</f>
        <v>160.79083333333332</v>
      </c>
      <c r="D1009" s="7">
        <f t="shared" si="133"/>
        <v>127.26554071246824</v>
      </c>
      <c r="E1009" s="5"/>
      <c r="F1009" s="7">
        <f>AVERAGE('HAVER - UK Gas'!G1296:L1296)</f>
        <v>159.34333333333333</v>
      </c>
      <c r="G1009" s="7">
        <f>AVERAGE('HAVER - UK Gas'!G1296:R1296)</f>
        <v>160.79083333333332</v>
      </c>
      <c r="H1009" s="7">
        <f>AVERAGE('HAVER - UK Gas'!D1296:I1296)</f>
        <v>206.78333333333333</v>
      </c>
      <c r="I1009" s="7">
        <f>AVERAGE('HAVER - UK Gas'!D1296:F1296)</f>
        <v>250.71333333333334</v>
      </c>
      <c r="J1009" s="7">
        <f>AVERAGE('HAVER - UK Gas'!D1296:O1296)</f>
        <v>182.65666666666667</v>
      </c>
      <c r="L1009" s="7">
        <f t="shared" si="134"/>
        <v>125.21190839694658</v>
      </c>
      <c r="M1009" s="7">
        <f t="shared" si="134"/>
        <v>127.26554071246824</v>
      </c>
      <c r="N1009" s="7">
        <f t="shared" si="135"/>
        <v>184.32548346055964</v>
      </c>
      <c r="O1009" s="7">
        <f t="shared" si="136"/>
        <v>202.62437659033071</v>
      </c>
      <c r="P1009" s="7">
        <f t="shared" si="137"/>
        <v>155.2055152671756</v>
      </c>
      <c r="R1009" s="7"/>
      <c r="S1009" s="7"/>
      <c r="T1009" s="7"/>
      <c r="U1009" s="7"/>
      <c r="V1009" s="7"/>
    </row>
    <row r="1010" spans="1:22" x14ac:dyDescent="0.35">
      <c r="A1010" s="5">
        <f t="shared" si="132"/>
        <v>44540</v>
      </c>
      <c r="B1010" s="5"/>
      <c r="C1010" s="46">
        <f>IF('HAVER - UK Gas'!G1297="",C1009,AVERAGE('HAVER - UK Gas'!G1297:R1297))</f>
        <v>177.16499999999999</v>
      </c>
      <c r="D1010" s="7">
        <f t="shared" si="133"/>
        <v>127.26554071246824</v>
      </c>
      <c r="E1010" s="5"/>
      <c r="F1010" s="7">
        <f>AVERAGE('HAVER - UK Gas'!G1297:L1297)</f>
        <v>175.87333333333333</v>
      </c>
      <c r="G1010" s="7">
        <f>AVERAGE('HAVER - UK Gas'!G1297:R1297)</f>
        <v>177.16499999999999</v>
      </c>
      <c r="H1010" s="7">
        <f>AVERAGE('HAVER - UK Gas'!D1297:I1297)</f>
        <v>220.79999999999998</v>
      </c>
      <c r="I1010" s="7">
        <f>AVERAGE('HAVER - UK Gas'!D1297:F1297)</f>
        <v>262.76666666666665</v>
      </c>
      <c r="J1010" s="7">
        <f>AVERAGE('HAVER - UK Gas'!D1297:O1297)</f>
        <v>198.01999999999998</v>
      </c>
      <c r="L1010" s="7">
        <f t="shared" si="134"/>
        <v>125.21190839694658</v>
      </c>
      <c r="M1010" s="7">
        <f t="shared" si="134"/>
        <v>127.26554071246824</v>
      </c>
      <c r="N1010" s="7">
        <f t="shared" si="135"/>
        <v>184.32548346055964</v>
      </c>
      <c r="O1010" s="7">
        <f t="shared" si="136"/>
        <v>202.62437659033071</v>
      </c>
      <c r="P1010" s="7">
        <f t="shared" si="137"/>
        <v>155.2055152671756</v>
      </c>
      <c r="R1010" s="7"/>
      <c r="S1010" s="7"/>
      <c r="T1010" s="7"/>
      <c r="U1010" s="7"/>
      <c r="V1010" s="7"/>
    </row>
    <row r="1011" spans="1:22" x14ac:dyDescent="0.35">
      <c r="A1011" s="5">
        <f t="shared" ref="A1011:A1074" si="138">+A1006+7</f>
        <v>44543</v>
      </c>
      <c r="B1011" s="5"/>
      <c r="C1011" s="46">
        <f>IF('HAVER - UK Gas'!G1298="",C1010,AVERAGE('HAVER - UK Gas'!G1298:R1298))</f>
        <v>184.95500000000001</v>
      </c>
      <c r="D1011" s="7">
        <f t="shared" si="133"/>
        <v>127.26554071246824</v>
      </c>
      <c r="E1011" s="5"/>
      <c r="F1011" s="7">
        <f>AVERAGE('HAVER - UK Gas'!G1298:L1298)</f>
        <v>183.59666666666669</v>
      </c>
      <c r="G1011" s="7">
        <f>AVERAGE('HAVER - UK Gas'!G1298:R1298)</f>
        <v>184.95500000000001</v>
      </c>
      <c r="H1011" s="7">
        <f>AVERAGE('HAVER - UK Gas'!D1298:I1298)</f>
        <v>237.29</v>
      </c>
      <c r="I1011" s="7">
        <f>AVERAGE('HAVER - UK Gas'!D1298:F1298)</f>
        <v>287.63</v>
      </c>
      <c r="J1011" s="7">
        <f>AVERAGE('HAVER - UK Gas'!D1298:O1298)</f>
        <v>210.04083333333335</v>
      </c>
      <c r="L1011" s="7">
        <f t="shared" si="134"/>
        <v>125.21190839694658</v>
      </c>
      <c r="M1011" s="7">
        <f t="shared" si="134"/>
        <v>127.26554071246824</v>
      </c>
      <c r="N1011" s="7">
        <f t="shared" si="135"/>
        <v>184.32548346055964</v>
      </c>
      <c r="O1011" s="7">
        <f t="shared" si="136"/>
        <v>202.62437659033071</v>
      </c>
      <c r="P1011" s="7">
        <f t="shared" si="137"/>
        <v>155.2055152671756</v>
      </c>
      <c r="R1011" s="7"/>
      <c r="S1011" s="7"/>
      <c r="T1011" s="7"/>
      <c r="U1011" s="7"/>
      <c r="V1011" s="7"/>
    </row>
    <row r="1012" spans="1:22" x14ac:dyDescent="0.35">
      <c r="A1012" s="5">
        <f t="shared" si="138"/>
        <v>44544</v>
      </c>
      <c r="B1012" s="5"/>
      <c r="C1012" s="46">
        <f>IF('HAVER - UK Gas'!G1299="",C1011,AVERAGE('HAVER - UK Gas'!G1299:R1299))</f>
        <v>184.3425</v>
      </c>
      <c r="D1012" s="7">
        <f t="shared" si="133"/>
        <v>127.26554071246824</v>
      </c>
      <c r="E1012" s="5"/>
      <c r="F1012" s="7">
        <f>AVERAGE('HAVER - UK Gas'!G1299:L1299)</f>
        <v>182.88499999999999</v>
      </c>
      <c r="G1012" s="7">
        <f>AVERAGE('HAVER - UK Gas'!G1299:R1299)</f>
        <v>184.3425</v>
      </c>
      <c r="H1012" s="7">
        <f>AVERAGE('HAVER - UK Gas'!D1299:I1299)</f>
        <v>249.9483333333333</v>
      </c>
      <c r="I1012" s="7">
        <f>AVERAGE('HAVER - UK Gas'!D1299:F1299)</f>
        <v>314.39999999999998</v>
      </c>
      <c r="J1012" s="7">
        <f>AVERAGE('HAVER - UK Gas'!D1299:O1299)</f>
        <v>216.25249999999997</v>
      </c>
      <c r="L1012" s="7">
        <f t="shared" si="134"/>
        <v>125.21190839694658</v>
      </c>
      <c r="M1012" s="7">
        <f t="shared" si="134"/>
        <v>127.26554071246824</v>
      </c>
      <c r="N1012" s="7">
        <f t="shared" si="135"/>
        <v>184.32548346055964</v>
      </c>
      <c r="O1012" s="7">
        <f t="shared" si="136"/>
        <v>202.62437659033071</v>
      </c>
      <c r="P1012" s="7">
        <f t="shared" si="137"/>
        <v>155.2055152671756</v>
      </c>
      <c r="R1012" s="7"/>
      <c r="S1012" s="7"/>
      <c r="T1012" s="7"/>
      <c r="U1012" s="7"/>
      <c r="V1012" s="7"/>
    </row>
    <row r="1013" spans="1:22" x14ac:dyDescent="0.35">
      <c r="A1013" s="5">
        <f t="shared" si="138"/>
        <v>44545</v>
      </c>
      <c r="B1013" s="5"/>
      <c r="C1013" s="46">
        <f>IF('HAVER - UK Gas'!G1300="",C1012,AVERAGE('HAVER - UK Gas'!G1300:R1300))</f>
        <v>178.16499999999999</v>
      </c>
      <c r="D1013" s="7">
        <f t="shared" si="133"/>
        <v>127.26554071246824</v>
      </c>
      <c r="E1013" s="5"/>
      <c r="F1013" s="7">
        <f>AVERAGE('HAVER - UK Gas'!G1300:L1300)</f>
        <v>176.54666666666671</v>
      </c>
      <c r="G1013" s="7">
        <f>AVERAGE('HAVER - UK Gas'!G1300:R1300)</f>
        <v>178.16499999999999</v>
      </c>
      <c r="H1013" s="7">
        <f>AVERAGE('HAVER - UK Gas'!D1300:I1300)</f>
        <v>251.17833333333328</v>
      </c>
      <c r="I1013" s="7">
        <f>AVERAGE('HAVER - UK Gas'!D1300:F1300)</f>
        <v>322.8866666666666</v>
      </c>
      <c r="J1013" s="7">
        <f>AVERAGE('HAVER - UK Gas'!D1300:O1300)</f>
        <v>213.69416666666666</v>
      </c>
      <c r="L1013" s="7">
        <f t="shared" si="134"/>
        <v>125.21190839694658</v>
      </c>
      <c r="M1013" s="7">
        <f t="shared" si="134"/>
        <v>127.26554071246824</v>
      </c>
      <c r="N1013" s="7">
        <f t="shared" si="135"/>
        <v>184.32548346055964</v>
      </c>
      <c r="O1013" s="7">
        <f t="shared" si="136"/>
        <v>202.62437659033071</v>
      </c>
      <c r="P1013" s="7">
        <f t="shared" si="137"/>
        <v>155.2055152671756</v>
      </c>
      <c r="R1013" s="7"/>
      <c r="S1013" s="7"/>
      <c r="T1013" s="7"/>
      <c r="U1013" s="7"/>
      <c r="V1013" s="7"/>
    </row>
    <row r="1014" spans="1:22" x14ac:dyDescent="0.35">
      <c r="A1014" s="5">
        <f t="shared" si="138"/>
        <v>44546</v>
      </c>
      <c r="B1014" s="5"/>
      <c r="C1014" s="46">
        <f>IF('HAVER - UK Gas'!G1301="",C1013,AVERAGE('HAVER - UK Gas'!G1301:R1301))</f>
        <v>195.46333333333337</v>
      </c>
      <c r="D1014" s="7">
        <f t="shared" si="133"/>
        <v>127.26554071246824</v>
      </c>
      <c r="E1014" s="5"/>
      <c r="F1014" s="7">
        <f>AVERAGE('HAVER - UK Gas'!G1301:L1301)</f>
        <v>193.82666666666668</v>
      </c>
      <c r="G1014" s="7">
        <f>AVERAGE('HAVER - UK Gas'!G1301:R1301)</f>
        <v>195.46333333333337</v>
      </c>
      <c r="H1014" s="7">
        <f>AVERAGE('HAVER - UK Gas'!D1301:I1301)</f>
        <v>270.84333333333331</v>
      </c>
      <c r="I1014" s="7">
        <f>AVERAGE('HAVER - UK Gas'!D1301:F1301)</f>
        <v>345.5</v>
      </c>
      <c r="J1014" s="7">
        <f>AVERAGE('HAVER - UK Gas'!D1301:O1301)</f>
        <v>232.31583333333333</v>
      </c>
      <c r="L1014" s="7">
        <f t="shared" si="134"/>
        <v>125.21190839694658</v>
      </c>
      <c r="M1014" s="7">
        <f t="shared" si="134"/>
        <v>127.26554071246824</v>
      </c>
      <c r="N1014" s="7">
        <f t="shared" si="135"/>
        <v>184.32548346055964</v>
      </c>
      <c r="O1014" s="7">
        <f t="shared" si="136"/>
        <v>202.62437659033071</v>
      </c>
      <c r="P1014" s="7">
        <f t="shared" si="137"/>
        <v>155.2055152671756</v>
      </c>
      <c r="R1014" s="7"/>
      <c r="S1014" s="7"/>
      <c r="T1014" s="7"/>
      <c r="U1014" s="7"/>
      <c r="V1014" s="7"/>
    </row>
    <row r="1015" spans="1:22" x14ac:dyDescent="0.35">
      <c r="A1015" s="5">
        <f t="shared" si="138"/>
        <v>44547</v>
      </c>
      <c r="B1015" s="5"/>
      <c r="C1015" s="46">
        <f>IF('HAVER - UK Gas'!G1302="",C1014,AVERAGE('HAVER - UK Gas'!G1302:R1302))</f>
        <v>207.36666666666667</v>
      </c>
      <c r="D1015" s="7">
        <f t="shared" si="133"/>
        <v>127.26554071246824</v>
      </c>
      <c r="E1015" s="5"/>
      <c r="F1015" s="7">
        <f>AVERAGE('HAVER - UK Gas'!G1302:L1302)</f>
        <v>205.16</v>
      </c>
      <c r="G1015" s="7">
        <f>AVERAGE('HAVER - UK Gas'!G1302:R1302)</f>
        <v>207.36666666666667</v>
      </c>
      <c r="H1015" s="7">
        <f>AVERAGE('HAVER - UK Gas'!D1302:I1302)</f>
        <v>270.30500000000001</v>
      </c>
      <c r="I1015" s="7">
        <f>AVERAGE('HAVER - UK Gas'!D1302:F1302)</f>
        <v>332.60666666666668</v>
      </c>
      <c r="J1015" s="7">
        <f>AVERAGE('HAVER - UK Gas'!D1302:O1302)</f>
        <v>237.72416666666666</v>
      </c>
      <c r="L1015" s="7">
        <f t="shared" si="134"/>
        <v>125.21190839694658</v>
      </c>
      <c r="M1015" s="7">
        <f t="shared" si="134"/>
        <v>127.26554071246824</v>
      </c>
      <c r="N1015" s="7">
        <f t="shared" si="135"/>
        <v>184.32548346055964</v>
      </c>
      <c r="O1015" s="7">
        <f t="shared" si="136"/>
        <v>202.62437659033071</v>
      </c>
      <c r="P1015" s="7">
        <f t="shared" si="137"/>
        <v>155.2055152671756</v>
      </c>
      <c r="R1015" s="7"/>
      <c r="S1015" s="7"/>
      <c r="T1015" s="7"/>
      <c r="U1015" s="7"/>
      <c r="V1015" s="7"/>
    </row>
    <row r="1016" spans="1:22" x14ac:dyDescent="0.35">
      <c r="A1016" s="5">
        <f t="shared" si="138"/>
        <v>44550</v>
      </c>
      <c r="B1016" s="5"/>
      <c r="C1016" s="46">
        <f>IF('HAVER - UK Gas'!G1303="",C1015,AVERAGE('HAVER - UK Gas'!G1303:R1303))</f>
        <v>234.26666666666662</v>
      </c>
      <c r="D1016" s="7">
        <f t="shared" si="133"/>
        <v>127.26554071246824</v>
      </c>
      <c r="E1016" s="5"/>
      <c r="F1016" s="7">
        <f>AVERAGE('HAVER - UK Gas'!G1303:L1303)</f>
        <v>232.62333333333333</v>
      </c>
      <c r="G1016" s="7">
        <f>AVERAGE('HAVER - UK Gas'!G1303:R1303)</f>
        <v>234.26666666666662</v>
      </c>
      <c r="H1016" s="7">
        <f>AVERAGE('HAVER - UK Gas'!D1303:I1303)</f>
        <v>297.89499999999998</v>
      </c>
      <c r="I1016" s="7">
        <f>AVERAGE('HAVER - UK Gas'!D1303:F1303)</f>
        <v>360.55333333333328</v>
      </c>
      <c r="J1016" s="7">
        <f>AVERAGE('HAVER - UK Gas'!D1303:O1303)</f>
        <v>265.20666666666665</v>
      </c>
      <c r="L1016" s="7">
        <f t="shared" si="134"/>
        <v>125.21190839694658</v>
      </c>
      <c r="M1016" s="7">
        <f t="shared" si="134"/>
        <v>127.26554071246824</v>
      </c>
      <c r="N1016" s="7">
        <f t="shared" si="135"/>
        <v>184.32548346055964</v>
      </c>
      <c r="O1016" s="7">
        <f t="shared" si="136"/>
        <v>202.62437659033071</v>
      </c>
      <c r="P1016" s="7">
        <f t="shared" si="137"/>
        <v>155.2055152671756</v>
      </c>
      <c r="R1016" s="7"/>
      <c r="S1016" s="7"/>
      <c r="T1016" s="7"/>
      <c r="U1016" s="7"/>
      <c r="V1016" s="7"/>
    </row>
    <row r="1017" spans="1:22" x14ac:dyDescent="0.35">
      <c r="A1017" s="5">
        <f t="shared" si="138"/>
        <v>44551</v>
      </c>
      <c r="B1017" s="5"/>
      <c r="C1017" s="46">
        <f>IF('HAVER - UK Gas'!G1304="",C1016,AVERAGE('HAVER - UK Gas'!G1304:R1304))</f>
        <v>317.05249999999995</v>
      </c>
      <c r="D1017" s="7">
        <f t="shared" si="133"/>
        <v>127.26554071246824</v>
      </c>
      <c r="E1017" s="5"/>
      <c r="F1017" s="7">
        <f>AVERAGE('HAVER - UK Gas'!G1304:L1304)</f>
        <v>315.03000000000003</v>
      </c>
      <c r="G1017" s="7">
        <f>AVERAGE('HAVER - UK Gas'!G1304:R1304)</f>
        <v>317.05249999999995</v>
      </c>
      <c r="H1017" s="7">
        <f>AVERAGE('HAVER - UK Gas'!D1304:I1304)</f>
        <v>378.79833333333335</v>
      </c>
      <c r="I1017" s="7">
        <f>AVERAGE('HAVER - UK Gas'!D1304:F1304)</f>
        <v>440.29666666666668</v>
      </c>
      <c r="J1017" s="7">
        <f>AVERAGE('HAVER - UK Gas'!D1304:O1304)</f>
        <v>347.22499999999997</v>
      </c>
      <c r="L1017" s="7">
        <f t="shared" si="134"/>
        <v>125.21190839694658</v>
      </c>
      <c r="M1017" s="7">
        <f t="shared" si="134"/>
        <v>127.26554071246824</v>
      </c>
      <c r="N1017" s="7">
        <f t="shared" si="135"/>
        <v>184.32548346055964</v>
      </c>
      <c r="O1017" s="7">
        <f t="shared" si="136"/>
        <v>202.62437659033071</v>
      </c>
      <c r="P1017" s="7">
        <f t="shared" si="137"/>
        <v>155.2055152671756</v>
      </c>
      <c r="R1017" s="7"/>
      <c r="S1017" s="7"/>
      <c r="T1017" s="7"/>
      <c r="U1017" s="7"/>
      <c r="V1017" s="7"/>
    </row>
    <row r="1018" spans="1:22" x14ac:dyDescent="0.35">
      <c r="A1018" s="5">
        <f t="shared" si="138"/>
        <v>44552</v>
      </c>
      <c r="B1018" s="5"/>
      <c r="C1018" s="46">
        <f>IF('HAVER - UK Gas'!G1305="",C1017,AVERAGE('HAVER - UK Gas'!G1305:R1305))</f>
        <v>326.85999999999996</v>
      </c>
      <c r="D1018" s="7">
        <f t="shared" si="133"/>
        <v>127.26554071246824</v>
      </c>
      <c r="E1018" s="5"/>
      <c r="F1018" s="7">
        <f>AVERAGE('HAVER - UK Gas'!G1305:L1305)</f>
        <v>324.60499999999996</v>
      </c>
      <c r="G1018" s="7">
        <f>AVERAGE('HAVER - UK Gas'!G1305:R1305)</f>
        <v>326.85999999999996</v>
      </c>
      <c r="H1018" s="7">
        <f>AVERAGE('HAVER - UK Gas'!D1305:I1305)</f>
        <v>375.93166666666667</v>
      </c>
      <c r="I1018" s="7">
        <f>AVERAGE('HAVER - UK Gas'!D1305:F1305)</f>
        <v>424.84</v>
      </c>
      <c r="J1018" s="7">
        <f>AVERAGE('HAVER - UK Gas'!D1305:O1305)</f>
        <v>350.67916666666662</v>
      </c>
      <c r="L1018" s="7">
        <f t="shared" si="134"/>
        <v>125.21190839694658</v>
      </c>
      <c r="M1018" s="7">
        <f t="shared" si="134"/>
        <v>127.26554071246824</v>
      </c>
      <c r="N1018" s="7">
        <f t="shared" si="135"/>
        <v>184.32548346055964</v>
      </c>
      <c r="O1018" s="7">
        <f t="shared" si="136"/>
        <v>202.62437659033071</v>
      </c>
      <c r="P1018" s="7">
        <f t="shared" si="137"/>
        <v>155.2055152671756</v>
      </c>
      <c r="R1018" s="7"/>
      <c r="S1018" s="7"/>
      <c r="T1018" s="7"/>
      <c r="U1018" s="7"/>
      <c r="V1018" s="7"/>
    </row>
    <row r="1019" spans="1:22" x14ac:dyDescent="0.35">
      <c r="A1019" s="5">
        <f t="shared" si="138"/>
        <v>44553</v>
      </c>
      <c r="B1019" s="5"/>
      <c r="C1019" s="46">
        <f>IF('HAVER - UK Gas'!G1306="",C1018,AVERAGE('HAVER - UK Gas'!G1306:R1306))</f>
        <v>268.05583333333334</v>
      </c>
      <c r="D1019" s="7">
        <f t="shared" si="133"/>
        <v>127.26554071246824</v>
      </c>
      <c r="E1019" s="5"/>
      <c r="F1019" s="7">
        <f>AVERAGE('HAVER - UK Gas'!G1306:L1306)</f>
        <v>265.0266666666667</v>
      </c>
      <c r="G1019" s="7">
        <f>AVERAGE('HAVER - UK Gas'!G1306:R1306)</f>
        <v>268.05583333333334</v>
      </c>
      <c r="H1019" s="7">
        <f>AVERAGE('HAVER - UK Gas'!D1306:I1306)</f>
        <v>294.25500000000005</v>
      </c>
      <c r="I1019" s="7">
        <f>AVERAGE('HAVER - UK Gas'!D1306:F1306)</f>
        <v>321.92333333333335</v>
      </c>
      <c r="J1019" s="7">
        <f>AVERAGE('HAVER - UK Gas'!D1306:O1306)</f>
        <v>280.32500000000005</v>
      </c>
      <c r="L1019" s="7">
        <f t="shared" si="134"/>
        <v>125.21190839694658</v>
      </c>
      <c r="M1019" s="7">
        <f t="shared" si="134"/>
        <v>127.26554071246824</v>
      </c>
      <c r="N1019" s="7">
        <f t="shared" si="135"/>
        <v>184.32548346055964</v>
      </c>
      <c r="O1019" s="7">
        <f t="shared" si="136"/>
        <v>202.62437659033071</v>
      </c>
      <c r="P1019" s="7">
        <f t="shared" si="137"/>
        <v>155.2055152671756</v>
      </c>
      <c r="R1019" s="7"/>
      <c r="S1019" s="7"/>
      <c r="T1019" s="7"/>
      <c r="U1019" s="7"/>
      <c r="V1019" s="7"/>
    </row>
    <row r="1020" spans="1:22" x14ac:dyDescent="0.35">
      <c r="A1020" s="5">
        <f t="shared" si="138"/>
        <v>44554</v>
      </c>
      <c r="B1020" s="5"/>
      <c r="C1020" s="46">
        <f>IF('HAVER - UK Gas'!G1307="",C1019,AVERAGE('HAVER - UK Gas'!G1307:R1307))</f>
        <v>240.65999999999997</v>
      </c>
      <c r="D1020" s="7">
        <f t="shared" si="133"/>
        <v>127.26554071246824</v>
      </c>
      <c r="E1020" s="5"/>
      <c r="F1020" s="7">
        <f>AVERAGE('HAVER - UK Gas'!G1307:L1307)</f>
        <v>237.51666666666668</v>
      </c>
      <c r="G1020" s="7">
        <f>AVERAGE('HAVER - UK Gas'!G1307:R1307)</f>
        <v>240.65999999999997</v>
      </c>
      <c r="H1020" s="7">
        <f>AVERAGE('HAVER - UK Gas'!D1307:I1307)</f>
        <v>252.76666666666665</v>
      </c>
      <c r="I1020" s="7">
        <f>AVERAGE('HAVER - UK Gas'!D1307:F1307)</f>
        <v>267.13666666666666</v>
      </c>
      <c r="J1020" s="7">
        <f>AVERAGE('HAVER - UK Gas'!D1307:O1307)</f>
        <v>246.34999999999994</v>
      </c>
      <c r="L1020" s="7">
        <f t="shared" si="134"/>
        <v>125.21190839694658</v>
      </c>
      <c r="M1020" s="7">
        <f t="shared" si="134"/>
        <v>127.26554071246824</v>
      </c>
      <c r="N1020" s="7">
        <f t="shared" si="135"/>
        <v>184.32548346055964</v>
      </c>
      <c r="O1020" s="7">
        <f t="shared" si="136"/>
        <v>202.62437659033071</v>
      </c>
      <c r="P1020" s="7">
        <f t="shared" si="137"/>
        <v>155.2055152671756</v>
      </c>
      <c r="R1020" s="7"/>
      <c r="S1020" s="7"/>
      <c r="T1020" s="7"/>
      <c r="U1020" s="7"/>
      <c r="V1020" s="7"/>
    </row>
    <row r="1021" spans="1:22" x14ac:dyDescent="0.35">
      <c r="A1021" s="5">
        <f t="shared" si="138"/>
        <v>44557</v>
      </c>
      <c r="B1021" s="5"/>
      <c r="C1021" s="46">
        <f>IF('HAVER - UK Gas'!G1308="",C1020,AVERAGE('HAVER - UK Gas'!G1308:R1308))</f>
        <v>240.65999999999997</v>
      </c>
      <c r="D1021" s="7">
        <f t="shared" si="133"/>
        <v>127.26554071246824</v>
      </c>
      <c r="E1021" s="5"/>
      <c r="F1021" s="7">
        <f>AVERAGE('HAVER - UK Gas'!G1308:L1308)</f>
        <v>237.51666666666668</v>
      </c>
      <c r="G1021" s="7">
        <f>AVERAGE('HAVER - UK Gas'!G1308:R1308)</f>
        <v>240.65999999999997</v>
      </c>
      <c r="H1021" s="7">
        <f>AVERAGE('HAVER - UK Gas'!D1308:I1308)</f>
        <v>252.76666666666665</v>
      </c>
      <c r="I1021" s="7">
        <f>AVERAGE('HAVER - UK Gas'!D1308:F1308)</f>
        <v>267.13666666666666</v>
      </c>
      <c r="J1021" s="7">
        <f>AVERAGE('HAVER - UK Gas'!D1308:O1308)</f>
        <v>246.34999999999994</v>
      </c>
      <c r="L1021" s="7">
        <f t="shared" si="134"/>
        <v>125.21190839694658</v>
      </c>
      <c r="M1021" s="7">
        <f t="shared" si="134"/>
        <v>127.26554071246824</v>
      </c>
      <c r="N1021" s="7">
        <f t="shared" si="135"/>
        <v>184.32548346055964</v>
      </c>
      <c r="O1021" s="7">
        <f t="shared" si="136"/>
        <v>202.62437659033071</v>
      </c>
      <c r="P1021" s="7">
        <f t="shared" si="137"/>
        <v>155.2055152671756</v>
      </c>
      <c r="R1021" s="7"/>
      <c r="S1021" s="7"/>
      <c r="T1021" s="7"/>
      <c r="U1021" s="7"/>
      <c r="V1021" s="7"/>
    </row>
    <row r="1022" spans="1:22" x14ac:dyDescent="0.35">
      <c r="A1022" s="5">
        <f t="shared" si="138"/>
        <v>44558</v>
      </c>
      <c r="B1022" s="5"/>
      <c r="C1022" s="46">
        <f>IF('HAVER - UK Gas'!G1309="",C1021,AVERAGE('HAVER - UK Gas'!G1309:R1309))</f>
        <v>240.65999999999997</v>
      </c>
      <c r="D1022" s="7">
        <f t="shared" si="133"/>
        <v>127.26554071246824</v>
      </c>
      <c r="E1022" s="5"/>
      <c r="F1022" s="7">
        <f>AVERAGE('HAVER - UK Gas'!G1309:L1309)</f>
        <v>237.51666666666668</v>
      </c>
      <c r="G1022" s="7">
        <f>AVERAGE('HAVER - UK Gas'!G1309:R1309)</f>
        <v>240.65999999999997</v>
      </c>
      <c r="H1022" s="7">
        <f>AVERAGE('HAVER - UK Gas'!D1309:I1309)</f>
        <v>252.76666666666665</v>
      </c>
      <c r="I1022" s="7">
        <f>AVERAGE('HAVER - UK Gas'!D1309:F1309)</f>
        <v>267.13666666666666</v>
      </c>
      <c r="J1022" s="7">
        <f>AVERAGE('HAVER - UK Gas'!D1309:O1309)</f>
        <v>246.34999999999994</v>
      </c>
      <c r="L1022" s="7">
        <f t="shared" si="134"/>
        <v>125.21190839694658</v>
      </c>
      <c r="M1022" s="7">
        <f t="shared" si="134"/>
        <v>127.26554071246824</v>
      </c>
      <c r="N1022" s="7">
        <f t="shared" si="135"/>
        <v>184.32548346055964</v>
      </c>
      <c r="O1022" s="7">
        <f t="shared" si="136"/>
        <v>202.62437659033071</v>
      </c>
      <c r="P1022" s="7">
        <f t="shared" si="137"/>
        <v>155.2055152671756</v>
      </c>
      <c r="R1022" s="7"/>
      <c r="S1022" s="7"/>
      <c r="T1022" s="7"/>
      <c r="U1022" s="7"/>
      <c r="V1022" s="7"/>
    </row>
    <row r="1023" spans="1:22" x14ac:dyDescent="0.35">
      <c r="A1023" s="5">
        <f t="shared" si="138"/>
        <v>44559</v>
      </c>
      <c r="B1023" s="5"/>
      <c r="C1023" s="46">
        <f>IF('HAVER - UK Gas'!G1310="",C1022,AVERAGE('HAVER - UK Gas'!G1310:R1310))</f>
        <v>221.11666666666667</v>
      </c>
      <c r="D1023" s="7">
        <f t="shared" si="133"/>
        <v>127.26554071246824</v>
      </c>
      <c r="E1023" s="5"/>
      <c r="F1023" s="7">
        <f>AVERAGE('HAVER - UK Gas'!G1310:L1310)</f>
        <v>217.75</v>
      </c>
      <c r="G1023" s="7">
        <f>AVERAGE('HAVER - UK Gas'!G1310:R1310)</f>
        <v>221.11666666666667</v>
      </c>
      <c r="H1023" s="7">
        <f>AVERAGE('HAVER - UK Gas'!D1310:I1310)</f>
        <v>225.35500000000002</v>
      </c>
      <c r="I1023" s="7">
        <f>AVERAGE('HAVER - UK Gas'!D1310:F1310)</f>
        <v>234.32333333333335</v>
      </c>
      <c r="J1023" s="7">
        <f>AVERAGE('HAVER - UK Gas'!D1310:O1310)</f>
        <v>223.36666666666667</v>
      </c>
      <c r="L1023" s="7">
        <f t="shared" si="134"/>
        <v>125.21190839694658</v>
      </c>
      <c r="M1023" s="7">
        <f t="shared" si="134"/>
        <v>127.26554071246824</v>
      </c>
      <c r="N1023" s="7">
        <f t="shared" si="135"/>
        <v>184.32548346055964</v>
      </c>
      <c r="O1023" s="7">
        <f t="shared" si="136"/>
        <v>202.62437659033071</v>
      </c>
      <c r="P1023" s="7">
        <f t="shared" si="137"/>
        <v>155.2055152671756</v>
      </c>
      <c r="R1023" s="7"/>
      <c r="S1023" s="7"/>
      <c r="T1023" s="7"/>
      <c r="U1023" s="7"/>
      <c r="V1023" s="7"/>
    </row>
    <row r="1024" spans="1:22" x14ac:dyDescent="0.35">
      <c r="A1024" s="5">
        <f t="shared" si="138"/>
        <v>44560</v>
      </c>
      <c r="B1024" s="5"/>
      <c r="C1024" s="46">
        <f>IF('HAVER - UK Gas'!G1311="",C1023,AVERAGE('HAVER - UK Gas'!G1311:R1311))</f>
        <v>193.7825</v>
      </c>
      <c r="D1024" s="7">
        <f t="shared" si="133"/>
        <v>127.26554071246824</v>
      </c>
      <c r="E1024" s="5"/>
      <c r="F1024" s="7">
        <f>AVERAGE('HAVER - UK Gas'!G1311:L1311)</f>
        <v>190.32499999999996</v>
      </c>
      <c r="G1024" s="7">
        <f>AVERAGE('HAVER - UK Gas'!G1311:R1311)</f>
        <v>193.7825</v>
      </c>
      <c r="H1024" s="7">
        <f>AVERAGE('HAVER - UK Gas'!D1311:I1311)</f>
        <v>201.01</v>
      </c>
      <c r="I1024" s="7">
        <f>AVERAGE('HAVER - UK Gas'!D1311:F1311)</f>
        <v>212.13</v>
      </c>
      <c r="J1024" s="7">
        <f>AVERAGE('HAVER - UK Gas'!D1311:O1311)</f>
        <v>196.99249999999998</v>
      </c>
      <c r="L1024" s="7">
        <f t="shared" si="134"/>
        <v>125.21190839694658</v>
      </c>
      <c r="M1024" s="7">
        <f t="shared" si="134"/>
        <v>127.26554071246824</v>
      </c>
      <c r="N1024" s="7">
        <f t="shared" si="135"/>
        <v>184.32548346055964</v>
      </c>
      <c r="O1024" s="7">
        <f t="shared" si="136"/>
        <v>202.62437659033071</v>
      </c>
      <c r="P1024" s="7">
        <f t="shared" si="137"/>
        <v>155.2055152671756</v>
      </c>
      <c r="R1024" s="7"/>
      <c r="S1024" s="7"/>
      <c r="T1024" s="7"/>
      <c r="U1024" s="7"/>
      <c r="V1024" s="7"/>
    </row>
    <row r="1025" spans="1:22" x14ac:dyDescent="0.35">
      <c r="A1025" s="5">
        <f t="shared" si="138"/>
        <v>44561</v>
      </c>
      <c r="B1025" s="5"/>
      <c r="C1025" s="46">
        <f>IF('HAVER - UK Gas'!G1312="",C1024,AVERAGE('HAVER - UK Gas'!G1312:R1312))</f>
        <v>152.93499999999997</v>
      </c>
      <c r="D1025" s="7">
        <f t="shared" si="133"/>
        <v>127.26554071246824</v>
      </c>
      <c r="E1025" s="5"/>
      <c r="F1025" s="7">
        <f>AVERAGE('HAVER - UK Gas'!G1312:L1312)</f>
        <v>154.02666666666667</v>
      </c>
      <c r="G1025" s="7">
        <f>AVERAGE('HAVER - UK Gas'!G1312:R1312)</f>
        <v>152.93499999999997</v>
      </c>
      <c r="H1025" s="7">
        <f>AVERAGE('HAVER - UK Gas'!D1312:I1312)</f>
        <v>158.88499999999999</v>
      </c>
      <c r="I1025" s="7">
        <f>AVERAGE('HAVER - UK Gas'!D1312:F1312)</f>
        <v>164.48333333333332</v>
      </c>
      <c r="J1025" s="7">
        <f>AVERAGE('HAVER - UK Gas'!D1312:O1312)</f>
        <v>158.92166666666671</v>
      </c>
      <c r="L1025" s="7">
        <f t="shared" si="134"/>
        <v>125.21190839694658</v>
      </c>
      <c r="M1025" s="7">
        <f t="shared" si="134"/>
        <v>127.26554071246824</v>
      </c>
      <c r="N1025" s="7">
        <f t="shared" si="135"/>
        <v>184.32548346055964</v>
      </c>
      <c r="O1025" s="7">
        <f t="shared" si="136"/>
        <v>202.62437659033071</v>
      </c>
      <c r="P1025" s="7">
        <f t="shared" si="137"/>
        <v>155.2055152671756</v>
      </c>
      <c r="R1025" s="7"/>
      <c r="S1025" s="7"/>
      <c r="T1025" s="7"/>
      <c r="U1025" s="7"/>
      <c r="V1025" s="7"/>
    </row>
    <row r="1026" spans="1:22" x14ac:dyDescent="0.35">
      <c r="A1026" s="5">
        <f t="shared" si="138"/>
        <v>44564</v>
      </c>
      <c r="B1026" s="5"/>
      <c r="C1026" s="46">
        <f>IF('HAVER - UK Gas'!F1313="",C1025,AVERAGE('HAVER - UK Gas'!F1313:Q1313))</f>
        <v>157.72000000000003</v>
      </c>
      <c r="D1026" s="7">
        <f t="shared" si="133"/>
        <v>127.26554071246824</v>
      </c>
      <c r="E1026" s="5"/>
      <c r="F1026" s="7">
        <f>AVERAGE('HAVER - UK Gas'!F1313:K1313)</f>
        <v>154.00833333333333</v>
      </c>
      <c r="G1026" s="7">
        <f>AVERAGE('HAVER - UK Gas'!F1313:Q1313)</f>
        <v>157.72000000000003</v>
      </c>
      <c r="H1026" s="7">
        <f>AVERAGE('HAVER - UK Gas'!D1313:I1313)</f>
        <v>158.88499999999999</v>
      </c>
      <c r="I1026" s="7">
        <f>AVERAGE('HAVER - UK Gas'!D1313:F1313)</f>
        <v>164.48333333333332</v>
      </c>
      <c r="J1026" s="7">
        <f>AVERAGE('HAVER - UK Gas'!D1313:O1313)</f>
        <v>158.92166666666671</v>
      </c>
      <c r="L1026" s="7">
        <f t="shared" si="134"/>
        <v>125.21190839694658</v>
      </c>
      <c r="M1026" s="7">
        <f t="shared" si="134"/>
        <v>127.26554071246824</v>
      </c>
      <c r="N1026" s="7">
        <f t="shared" si="135"/>
        <v>184.32548346055964</v>
      </c>
      <c r="O1026" s="7">
        <f t="shared" si="136"/>
        <v>202.62437659033071</v>
      </c>
      <c r="P1026" s="7">
        <f t="shared" si="137"/>
        <v>155.2055152671756</v>
      </c>
      <c r="R1026" s="7"/>
      <c r="S1026" s="7"/>
      <c r="T1026" s="7"/>
      <c r="U1026" s="7"/>
      <c r="V1026" s="7"/>
    </row>
    <row r="1027" spans="1:22" x14ac:dyDescent="0.35">
      <c r="A1027" s="5">
        <f t="shared" si="138"/>
        <v>44565</v>
      </c>
      <c r="B1027" s="5"/>
      <c r="C1027" s="46">
        <f>IF('HAVER - UK Gas'!F1314="",C1026,AVERAGE('HAVER - UK Gas'!F1314:Q1314))</f>
        <v>201.53250000000003</v>
      </c>
      <c r="D1027" s="7">
        <f t="shared" si="133"/>
        <v>127.26554071246824</v>
      </c>
      <c r="E1027" s="5"/>
      <c r="F1027" s="7">
        <f>AVERAGE('HAVER - UK Gas'!F1314:K1314)</f>
        <v>198.01166666666666</v>
      </c>
      <c r="G1027" s="7">
        <f>AVERAGE('HAVER - UK Gas'!F1314:Q1314)</f>
        <v>201.53250000000003</v>
      </c>
      <c r="H1027" s="7">
        <f>AVERAGE('HAVER - UK Gas'!D1314:I1314)</f>
        <v>203.62666666666667</v>
      </c>
      <c r="I1027" s="7">
        <f>AVERAGE('HAVER - UK Gas'!D1314:F1314)</f>
        <v>210.14666666666668</v>
      </c>
      <c r="J1027" s="7">
        <f>AVERAGE('HAVER - UK Gas'!D1314:O1314)</f>
        <v>203.3691666666667</v>
      </c>
      <c r="L1027" s="7">
        <f t="shared" si="134"/>
        <v>125.21190839694658</v>
      </c>
      <c r="M1027" s="7">
        <f t="shared" si="134"/>
        <v>127.26554071246824</v>
      </c>
      <c r="N1027" s="7">
        <f t="shared" si="135"/>
        <v>184.32548346055964</v>
      </c>
      <c r="O1027" s="7">
        <f t="shared" si="136"/>
        <v>202.62437659033071</v>
      </c>
      <c r="P1027" s="7">
        <f t="shared" si="137"/>
        <v>155.2055152671756</v>
      </c>
      <c r="R1027" s="7"/>
      <c r="S1027" s="7"/>
      <c r="T1027" s="7"/>
      <c r="U1027" s="7"/>
      <c r="V1027" s="7"/>
    </row>
    <row r="1028" spans="1:22" x14ac:dyDescent="0.35">
      <c r="A1028" s="5">
        <f t="shared" si="138"/>
        <v>44566</v>
      </c>
      <c r="B1028" s="5"/>
      <c r="C1028" s="46">
        <f>IF('HAVER - UK Gas'!F1315="",C1027,AVERAGE('HAVER - UK Gas'!F1315:Q1315))</f>
        <v>204.92250000000004</v>
      </c>
      <c r="D1028" s="7">
        <f t="shared" si="133"/>
        <v>127.26554071246824</v>
      </c>
      <c r="E1028" s="5"/>
      <c r="F1028" s="7">
        <f>AVERAGE('HAVER - UK Gas'!F1315:K1315)</f>
        <v>201.51166666666668</v>
      </c>
      <c r="G1028" s="7">
        <f>AVERAGE('HAVER - UK Gas'!F1315:Q1315)</f>
        <v>204.92250000000004</v>
      </c>
      <c r="H1028" s="7">
        <f>AVERAGE('HAVER - UK Gas'!D1315:I1315)</f>
        <v>208.42999999999998</v>
      </c>
      <c r="I1028" s="7">
        <f>AVERAGE('HAVER - UK Gas'!D1315:F1315)</f>
        <v>215.76</v>
      </c>
      <c r="J1028" s="7">
        <f>AVERAGE('HAVER - UK Gas'!D1315:O1315)</f>
        <v>207.27833333333331</v>
      </c>
      <c r="L1028" s="7">
        <f t="shared" si="134"/>
        <v>125.21190839694658</v>
      </c>
      <c r="M1028" s="7">
        <f t="shared" si="134"/>
        <v>127.26554071246824</v>
      </c>
      <c r="N1028" s="7">
        <f t="shared" si="135"/>
        <v>184.32548346055964</v>
      </c>
      <c r="O1028" s="7">
        <f t="shared" si="136"/>
        <v>202.62437659033071</v>
      </c>
      <c r="P1028" s="7">
        <f t="shared" si="137"/>
        <v>155.2055152671756</v>
      </c>
      <c r="R1028" s="7"/>
      <c r="S1028" s="7"/>
      <c r="T1028" s="7"/>
      <c r="U1028" s="7"/>
      <c r="V1028" s="7"/>
    </row>
    <row r="1029" spans="1:22" x14ac:dyDescent="0.35">
      <c r="A1029" s="5">
        <f t="shared" si="138"/>
        <v>44567</v>
      </c>
      <c r="B1029" s="5"/>
      <c r="C1029" s="46">
        <f>IF('HAVER - UK Gas'!F1316="",C1028,AVERAGE('HAVER - UK Gas'!F1316:Q1316))</f>
        <v>213.50333333333333</v>
      </c>
      <c r="D1029" s="7">
        <f t="shared" si="133"/>
        <v>127.26554071246824</v>
      </c>
      <c r="E1029" s="5"/>
      <c r="F1029" s="7">
        <f>AVERAGE('HAVER - UK Gas'!F1316:K1316)</f>
        <v>209.70166666666668</v>
      </c>
      <c r="G1029" s="7">
        <f>AVERAGE('HAVER - UK Gas'!F1316:Q1316)</f>
        <v>213.50333333333333</v>
      </c>
      <c r="H1029" s="7">
        <f>AVERAGE('HAVER - UK Gas'!D1316:I1316)</f>
        <v>217.51500000000001</v>
      </c>
      <c r="I1029" s="7">
        <f>AVERAGE('HAVER - UK Gas'!D1316:F1316)</f>
        <v>226.35999999999999</v>
      </c>
      <c r="J1029" s="7">
        <f>AVERAGE('HAVER - UK Gas'!D1316:O1316)</f>
        <v>216.33500000000001</v>
      </c>
      <c r="L1029" s="7">
        <f t="shared" si="134"/>
        <v>125.21190839694658</v>
      </c>
      <c r="M1029" s="7">
        <f t="shared" si="134"/>
        <v>127.26554071246824</v>
      </c>
      <c r="N1029" s="7">
        <f t="shared" si="135"/>
        <v>184.32548346055964</v>
      </c>
      <c r="O1029" s="7">
        <f t="shared" si="136"/>
        <v>202.62437659033071</v>
      </c>
      <c r="P1029" s="7">
        <f t="shared" si="137"/>
        <v>155.2055152671756</v>
      </c>
      <c r="R1029" s="7"/>
      <c r="S1029" s="7"/>
      <c r="T1029" s="7"/>
      <c r="U1029" s="7"/>
      <c r="V1029" s="7"/>
    </row>
    <row r="1030" spans="1:22" x14ac:dyDescent="0.35">
      <c r="A1030" s="5">
        <f t="shared" si="138"/>
        <v>44568</v>
      </c>
      <c r="B1030" s="5"/>
      <c r="C1030" s="46">
        <f>IF('HAVER - UK Gas'!F1317="",C1029,AVERAGE('HAVER - UK Gas'!F1317:Q1317))</f>
        <v>196.44166666666669</v>
      </c>
      <c r="D1030" s="7">
        <f t="shared" si="133"/>
        <v>127.26554071246824</v>
      </c>
      <c r="E1030" s="5"/>
      <c r="F1030" s="7">
        <f>AVERAGE('HAVER - UK Gas'!F1317:K1317)</f>
        <v>192.01333333333332</v>
      </c>
      <c r="G1030" s="7">
        <f>AVERAGE('HAVER - UK Gas'!F1317:Q1317)</f>
        <v>196.44166666666669</v>
      </c>
      <c r="H1030" s="7">
        <f>AVERAGE('HAVER - UK Gas'!D1317:I1317)</f>
        <v>199.17333333333332</v>
      </c>
      <c r="I1030" s="7">
        <f>AVERAGE('HAVER - UK Gas'!D1317:F1317)</f>
        <v>207.67</v>
      </c>
      <c r="J1030" s="7">
        <f>AVERAGE('HAVER - UK Gas'!D1317:O1317)</f>
        <v>198.69000000000003</v>
      </c>
      <c r="L1030" s="7">
        <f t="shared" si="134"/>
        <v>125.21190839694658</v>
      </c>
      <c r="M1030" s="7">
        <f t="shared" si="134"/>
        <v>127.26554071246824</v>
      </c>
      <c r="N1030" s="7">
        <f t="shared" si="135"/>
        <v>184.32548346055964</v>
      </c>
      <c r="O1030" s="7">
        <f t="shared" si="136"/>
        <v>202.62437659033071</v>
      </c>
      <c r="P1030" s="7">
        <f t="shared" si="137"/>
        <v>155.2055152671756</v>
      </c>
      <c r="R1030" s="7"/>
      <c r="S1030" s="7"/>
      <c r="T1030" s="7"/>
      <c r="U1030" s="7"/>
      <c r="V1030" s="7"/>
    </row>
    <row r="1031" spans="1:22" x14ac:dyDescent="0.35">
      <c r="A1031" s="5">
        <f t="shared" si="138"/>
        <v>44571</v>
      </c>
      <c r="B1031" s="5"/>
      <c r="C1031" s="46">
        <f>IF('HAVER - UK Gas'!F1318="",C1030,AVERAGE('HAVER - UK Gas'!F1318:Q1318))</f>
        <v>192.09583333333333</v>
      </c>
      <c r="D1031" s="7">
        <f t="shared" si="133"/>
        <v>127.26554071246824</v>
      </c>
      <c r="E1031" s="5"/>
      <c r="F1031" s="7">
        <f>AVERAGE('HAVER - UK Gas'!F1318:K1318)</f>
        <v>188.11166666666668</v>
      </c>
      <c r="G1031" s="7">
        <f>AVERAGE('HAVER - UK Gas'!F1318:Q1318)</f>
        <v>192.09583333333333</v>
      </c>
      <c r="H1031" s="7">
        <f>AVERAGE('HAVER - UK Gas'!D1318:I1318)</f>
        <v>193.69000000000003</v>
      </c>
      <c r="I1031" s="7">
        <f>AVERAGE('HAVER - UK Gas'!D1318:F1318)</f>
        <v>200.06000000000003</v>
      </c>
      <c r="J1031" s="7">
        <f>AVERAGE('HAVER - UK Gas'!D1318:O1318)</f>
        <v>193.69749999999999</v>
      </c>
      <c r="L1031" s="7">
        <f t="shared" si="134"/>
        <v>125.21190839694658</v>
      </c>
      <c r="M1031" s="7">
        <f t="shared" si="134"/>
        <v>127.26554071246824</v>
      </c>
      <c r="N1031" s="7">
        <f t="shared" si="135"/>
        <v>184.32548346055964</v>
      </c>
      <c r="O1031" s="7">
        <f t="shared" si="136"/>
        <v>202.62437659033071</v>
      </c>
      <c r="P1031" s="7">
        <f t="shared" si="137"/>
        <v>155.2055152671756</v>
      </c>
      <c r="R1031" s="7"/>
      <c r="S1031" s="7"/>
      <c r="T1031" s="7"/>
      <c r="U1031" s="7"/>
      <c r="V1031" s="7"/>
    </row>
    <row r="1032" spans="1:22" x14ac:dyDescent="0.35">
      <c r="A1032" s="5">
        <f t="shared" si="138"/>
        <v>44572</v>
      </c>
      <c r="B1032" s="5"/>
      <c r="C1032" s="46">
        <f>IF('HAVER - UK Gas'!F1319="",C1031,AVERAGE('HAVER - UK Gas'!F1319:Q1319))</f>
        <v>178.11166666666668</v>
      </c>
      <c r="D1032" s="7">
        <f t="shared" si="133"/>
        <v>127.26554071246824</v>
      </c>
      <c r="E1032" s="5"/>
      <c r="F1032" s="7">
        <f>AVERAGE('HAVER - UK Gas'!F1319:K1319)</f>
        <v>174.19833333333335</v>
      </c>
      <c r="G1032" s="7">
        <f>AVERAGE('HAVER - UK Gas'!F1319:Q1319)</f>
        <v>178.11166666666668</v>
      </c>
      <c r="H1032" s="7">
        <f>AVERAGE('HAVER - UK Gas'!D1319:I1319)</f>
        <v>179.30166666666665</v>
      </c>
      <c r="I1032" s="7">
        <f>AVERAGE('HAVER - UK Gas'!D1319:F1319)</f>
        <v>185.06333333333336</v>
      </c>
      <c r="J1032" s="7">
        <f>AVERAGE('HAVER - UK Gas'!D1319:O1319)</f>
        <v>179.47916666666666</v>
      </c>
      <c r="L1032" s="7">
        <f t="shared" si="134"/>
        <v>125.21190839694658</v>
      </c>
      <c r="M1032" s="7">
        <f t="shared" si="134"/>
        <v>127.26554071246824</v>
      </c>
      <c r="N1032" s="7">
        <f t="shared" si="135"/>
        <v>184.32548346055964</v>
      </c>
      <c r="O1032" s="7">
        <f t="shared" si="136"/>
        <v>202.62437659033071</v>
      </c>
      <c r="P1032" s="7">
        <f t="shared" si="137"/>
        <v>155.2055152671756</v>
      </c>
      <c r="R1032" s="7"/>
      <c r="S1032" s="7"/>
      <c r="T1032" s="7"/>
      <c r="U1032" s="7"/>
      <c r="V1032" s="7"/>
    </row>
    <row r="1033" spans="1:22" x14ac:dyDescent="0.35">
      <c r="A1033" s="5">
        <f t="shared" si="138"/>
        <v>44573</v>
      </c>
      <c r="B1033" s="5"/>
      <c r="C1033" s="46">
        <f>IF('HAVER - UK Gas'!F1320="",C1032,AVERAGE('HAVER - UK Gas'!F1320:Q1320))</f>
        <v>160.26083333333335</v>
      </c>
      <c r="D1033" s="7">
        <f t="shared" si="133"/>
        <v>127.26554071246824</v>
      </c>
      <c r="E1033" s="5"/>
      <c r="F1033" s="7">
        <f>AVERAGE('HAVER - UK Gas'!F1320:K1320)</f>
        <v>156.40166666666667</v>
      </c>
      <c r="G1033" s="7">
        <f>AVERAGE('HAVER - UK Gas'!F1320:Q1320)</f>
        <v>160.26083333333335</v>
      </c>
      <c r="H1033" s="7">
        <f>AVERAGE('HAVER - UK Gas'!D1320:I1320)</f>
        <v>164.19333333333333</v>
      </c>
      <c r="I1033" s="7">
        <f>AVERAGE('HAVER - UK Gas'!D1320:F1320)</f>
        <v>172.83333333333334</v>
      </c>
      <c r="J1033" s="7">
        <f>AVERAGE('HAVER - UK Gas'!D1320:O1320)</f>
        <v>162.87833333333333</v>
      </c>
      <c r="L1033" s="7">
        <f t="shared" si="134"/>
        <v>125.21190839694658</v>
      </c>
      <c r="M1033" s="7">
        <f t="shared" si="134"/>
        <v>127.26554071246824</v>
      </c>
      <c r="N1033" s="7">
        <f t="shared" si="135"/>
        <v>184.32548346055964</v>
      </c>
      <c r="O1033" s="7">
        <f t="shared" si="136"/>
        <v>202.62437659033071</v>
      </c>
      <c r="P1033" s="7">
        <f t="shared" si="137"/>
        <v>155.2055152671756</v>
      </c>
      <c r="R1033" s="7"/>
      <c r="S1033" s="7"/>
      <c r="T1033" s="7"/>
      <c r="U1033" s="7"/>
      <c r="V1033" s="7"/>
    </row>
    <row r="1034" spans="1:22" x14ac:dyDescent="0.35">
      <c r="A1034" s="5">
        <f t="shared" si="138"/>
        <v>44574</v>
      </c>
      <c r="B1034" s="5"/>
      <c r="C1034" s="46">
        <f>IF('HAVER - UK Gas'!F1321="",C1033,AVERAGE('HAVER - UK Gas'!F1321:Q1321))</f>
        <v>160.81333333333336</v>
      </c>
      <c r="D1034" s="7">
        <f t="shared" si="133"/>
        <v>127.26554071246824</v>
      </c>
      <c r="E1034" s="5"/>
      <c r="F1034" s="7">
        <f>AVERAGE('HAVER - UK Gas'!F1321:K1321)</f>
        <v>156.95833333333334</v>
      </c>
      <c r="G1034" s="7">
        <f>AVERAGE('HAVER - UK Gas'!F1321:Q1321)</f>
        <v>160.81333333333336</v>
      </c>
      <c r="H1034" s="7">
        <f>AVERAGE('HAVER - UK Gas'!D1321:I1321)</f>
        <v>173.64166666666665</v>
      </c>
      <c r="I1034" s="7">
        <f>AVERAGE('HAVER - UK Gas'!D1321:F1321)</f>
        <v>190.53666666666666</v>
      </c>
      <c r="J1034" s="7">
        <f>AVERAGE('HAVER - UK Gas'!D1321:O1321)</f>
        <v>167.42416666666665</v>
      </c>
      <c r="L1034" s="7">
        <f t="shared" si="134"/>
        <v>125.21190839694658</v>
      </c>
      <c r="M1034" s="7">
        <f t="shared" si="134"/>
        <v>127.26554071246824</v>
      </c>
      <c r="N1034" s="7">
        <f t="shared" si="135"/>
        <v>184.32548346055964</v>
      </c>
      <c r="O1034" s="7">
        <f t="shared" si="136"/>
        <v>202.62437659033071</v>
      </c>
      <c r="P1034" s="7">
        <f t="shared" si="137"/>
        <v>155.2055152671756</v>
      </c>
      <c r="R1034" s="7"/>
      <c r="S1034" s="7"/>
      <c r="T1034" s="7"/>
      <c r="U1034" s="7"/>
      <c r="V1034" s="7"/>
    </row>
    <row r="1035" spans="1:22" x14ac:dyDescent="0.35">
      <c r="A1035" s="5">
        <f t="shared" si="138"/>
        <v>44575</v>
      </c>
      <c r="B1035" s="5"/>
      <c r="C1035" s="46">
        <f>IF('HAVER - UK Gas'!F1322="",C1034,AVERAGE('HAVER - UK Gas'!F1322:Q1322))</f>
        <v>166.93583333333331</v>
      </c>
      <c r="D1035" s="7">
        <f t="shared" si="133"/>
        <v>127.26554071246824</v>
      </c>
      <c r="E1035" s="5"/>
      <c r="F1035" s="7">
        <f>AVERAGE('HAVER - UK Gas'!F1322:K1322)</f>
        <v>162.95500000000001</v>
      </c>
      <c r="G1035" s="7">
        <f>AVERAGE('HAVER - UK Gas'!F1322:Q1322)</f>
        <v>166.93583333333331</v>
      </c>
      <c r="H1035" s="7">
        <f>AVERAGE('HAVER - UK Gas'!D1322:I1322)</f>
        <v>178.05166666666665</v>
      </c>
      <c r="I1035" s="7">
        <f>AVERAGE('HAVER - UK Gas'!D1322:F1322)</f>
        <v>194.32333333333335</v>
      </c>
      <c r="J1035" s="7">
        <f>AVERAGE('HAVER - UK Gas'!D1322:O1322)</f>
        <v>173.08083333333332</v>
      </c>
      <c r="L1035" s="7">
        <f t="shared" si="134"/>
        <v>125.21190839694658</v>
      </c>
      <c r="M1035" s="7">
        <f t="shared" si="134"/>
        <v>127.26554071246824</v>
      </c>
      <c r="N1035" s="7">
        <f t="shared" si="135"/>
        <v>184.32548346055964</v>
      </c>
      <c r="O1035" s="7">
        <f t="shared" si="136"/>
        <v>202.62437659033071</v>
      </c>
      <c r="P1035" s="7">
        <f t="shared" si="137"/>
        <v>155.2055152671756</v>
      </c>
      <c r="R1035" s="7"/>
      <c r="S1035" s="7"/>
      <c r="T1035" s="7"/>
      <c r="U1035" s="7"/>
      <c r="V1035" s="7"/>
    </row>
    <row r="1036" spans="1:22" x14ac:dyDescent="0.35">
      <c r="A1036" s="5">
        <f t="shared" si="138"/>
        <v>44578</v>
      </c>
      <c r="B1036" s="5"/>
      <c r="C1036" s="46">
        <f>IF('HAVER - UK Gas'!F1323="",C1035,AVERAGE('HAVER - UK Gas'!F1323:Q1323))</f>
        <v>158.38833333333332</v>
      </c>
      <c r="D1036" s="7">
        <f t="shared" si="133"/>
        <v>127.26554071246824</v>
      </c>
      <c r="E1036" s="5"/>
      <c r="F1036" s="7">
        <f>AVERAGE('HAVER - UK Gas'!F1323:K1323)</f>
        <v>154.01166666666666</v>
      </c>
      <c r="G1036" s="7">
        <f>AVERAGE('HAVER - UK Gas'!F1323:Q1323)</f>
        <v>158.38833333333332</v>
      </c>
      <c r="H1036" s="7">
        <f>AVERAGE('HAVER - UK Gas'!D1323:I1323)</f>
        <v>163.92666666666665</v>
      </c>
      <c r="I1036" s="7">
        <f>AVERAGE('HAVER - UK Gas'!D1323:F1323)</f>
        <v>174.69666666666663</v>
      </c>
      <c r="J1036" s="7">
        <f>AVERAGE('HAVER - UK Gas'!D1323:O1323)</f>
        <v>161.91083333333333</v>
      </c>
      <c r="L1036" s="7">
        <f t="shared" si="134"/>
        <v>125.21190839694658</v>
      </c>
      <c r="M1036" s="7">
        <f t="shared" si="134"/>
        <v>127.26554071246824</v>
      </c>
      <c r="N1036" s="7">
        <f t="shared" si="135"/>
        <v>184.32548346055964</v>
      </c>
      <c r="O1036" s="7">
        <f t="shared" si="136"/>
        <v>202.62437659033071</v>
      </c>
      <c r="P1036" s="7">
        <f t="shared" si="137"/>
        <v>155.2055152671756</v>
      </c>
      <c r="R1036" s="7"/>
      <c r="S1036" s="7"/>
      <c r="T1036" s="7"/>
      <c r="U1036" s="7"/>
      <c r="V1036" s="7"/>
    </row>
    <row r="1037" spans="1:22" x14ac:dyDescent="0.35">
      <c r="A1037" s="5">
        <f t="shared" si="138"/>
        <v>44579</v>
      </c>
      <c r="B1037" s="5"/>
      <c r="C1037" s="46">
        <f>IF('HAVER - UK Gas'!F1324="",C1036,AVERAGE('HAVER - UK Gas'!F1324:Q1324))</f>
        <v>159.40249999999997</v>
      </c>
      <c r="D1037" s="7">
        <f t="shared" si="133"/>
        <v>127.26554071246824</v>
      </c>
      <c r="E1037" s="5"/>
      <c r="F1037" s="7">
        <f>AVERAGE('HAVER - UK Gas'!F1324:K1324)</f>
        <v>155.21833333333333</v>
      </c>
      <c r="G1037" s="7">
        <f>AVERAGE('HAVER - UK Gas'!F1324:Q1324)</f>
        <v>159.40249999999997</v>
      </c>
      <c r="H1037" s="7">
        <f>AVERAGE('HAVER - UK Gas'!D1324:I1324)</f>
        <v>165.79999999999998</v>
      </c>
      <c r="I1037" s="7">
        <f>AVERAGE('HAVER - UK Gas'!D1324:F1324)</f>
        <v>177.27333333333331</v>
      </c>
      <c r="J1037" s="7">
        <f>AVERAGE('HAVER - UK Gas'!D1324:O1324)</f>
        <v>163.35333333333332</v>
      </c>
      <c r="L1037" s="7">
        <f t="shared" si="134"/>
        <v>125.21190839694658</v>
      </c>
      <c r="M1037" s="7">
        <f t="shared" si="134"/>
        <v>127.26554071246824</v>
      </c>
      <c r="N1037" s="7">
        <f t="shared" si="135"/>
        <v>184.32548346055964</v>
      </c>
      <c r="O1037" s="7">
        <f t="shared" si="136"/>
        <v>202.62437659033071</v>
      </c>
      <c r="P1037" s="7">
        <f t="shared" si="137"/>
        <v>155.2055152671756</v>
      </c>
      <c r="R1037" s="7"/>
      <c r="S1037" s="7"/>
      <c r="T1037" s="7"/>
      <c r="U1037" s="7"/>
      <c r="V1037" s="7"/>
    </row>
    <row r="1038" spans="1:22" x14ac:dyDescent="0.35">
      <c r="A1038" s="5">
        <f t="shared" si="138"/>
        <v>44580</v>
      </c>
      <c r="B1038" s="5"/>
      <c r="C1038" s="46">
        <f>IF('HAVER - UK Gas'!F1325="",C1037,AVERAGE('HAVER - UK Gas'!F1325:Q1325))</f>
        <v>152.77499999999998</v>
      </c>
      <c r="D1038" s="7">
        <f t="shared" si="133"/>
        <v>127.26554071246824</v>
      </c>
      <c r="E1038" s="5"/>
      <c r="F1038" s="7">
        <f>AVERAGE('HAVER - UK Gas'!F1325:K1325)</f>
        <v>148.93499999999997</v>
      </c>
      <c r="G1038" s="7">
        <f>AVERAGE('HAVER - UK Gas'!F1325:Q1325)</f>
        <v>152.77499999999998</v>
      </c>
      <c r="H1038" s="7">
        <f>AVERAGE('HAVER - UK Gas'!D1325:I1325)</f>
        <v>159.405</v>
      </c>
      <c r="I1038" s="7">
        <f>AVERAGE('HAVER - UK Gas'!D1325:F1325)</f>
        <v>170.83333333333334</v>
      </c>
      <c r="J1038" s="7">
        <f>AVERAGE('HAVER - UK Gas'!D1325:O1325)</f>
        <v>156.80499999999998</v>
      </c>
      <c r="L1038" s="7">
        <f t="shared" si="134"/>
        <v>125.21190839694658</v>
      </c>
      <c r="M1038" s="7">
        <f t="shared" si="134"/>
        <v>127.26554071246824</v>
      </c>
      <c r="N1038" s="7">
        <f t="shared" si="135"/>
        <v>184.32548346055964</v>
      </c>
      <c r="O1038" s="7">
        <f t="shared" si="136"/>
        <v>202.62437659033071</v>
      </c>
      <c r="P1038" s="7">
        <f t="shared" si="137"/>
        <v>155.2055152671756</v>
      </c>
      <c r="R1038" s="7"/>
      <c r="S1038" s="7"/>
      <c r="T1038" s="7"/>
      <c r="U1038" s="7"/>
      <c r="V1038" s="7"/>
    </row>
    <row r="1039" spans="1:22" x14ac:dyDescent="0.35">
      <c r="A1039" s="5">
        <f t="shared" si="138"/>
        <v>44581</v>
      </c>
      <c r="B1039" s="5"/>
      <c r="C1039" s="46">
        <f>IF('HAVER - UK Gas'!F1326="",C1038,AVERAGE('HAVER - UK Gas'!F1326:Q1326))</f>
        <v>159.15166666666667</v>
      </c>
      <c r="D1039" s="7">
        <f t="shared" si="133"/>
        <v>127.26554071246824</v>
      </c>
      <c r="E1039" s="5"/>
      <c r="F1039" s="7">
        <f>AVERAGE('HAVER - UK Gas'!F1326:K1326)</f>
        <v>154.71</v>
      </c>
      <c r="G1039" s="7">
        <f>AVERAGE('HAVER - UK Gas'!F1326:Q1326)</f>
        <v>159.15166666666667</v>
      </c>
      <c r="H1039" s="7">
        <f>AVERAGE('HAVER - UK Gas'!D1326:I1326)</f>
        <v>162.45666666666668</v>
      </c>
      <c r="I1039" s="7">
        <f>AVERAGE('HAVER - UK Gas'!D1326:F1326)</f>
        <v>171.48333333333332</v>
      </c>
      <c r="J1039" s="7">
        <f>AVERAGE('HAVER - UK Gas'!D1326:O1326)</f>
        <v>161.81333333333336</v>
      </c>
      <c r="L1039" s="7">
        <f t="shared" si="134"/>
        <v>125.21190839694658</v>
      </c>
      <c r="M1039" s="7">
        <f t="shared" si="134"/>
        <v>127.26554071246824</v>
      </c>
      <c r="N1039" s="7">
        <f t="shared" si="135"/>
        <v>184.32548346055964</v>
      </c>
      <c r="O1039" s="7">
        <f t="shared" si="136"/>
        <v>202.62437659033071</v>
      </c>
      <c r="P1039" s="7">
        <f t="shared" si="137"/>
        <v>155.2055152671756</v>
      </c>
      <c r="R1039" s="7"/>
      <c r="S1039" s="7"/>
      <c r="T1039" s="7"/>
      <c r="U1039" s="7"/>
      <c r="V1039" s="7"/>
    </row>
    <row r="1040" spans="1:22" x14ac:dyDescent="0.35">
      <c r="A1040" s="5">
        <f t="shared" si="138"/>
        <v>44582</v>
      </c>
      <c r="B1040" s="5"/>
      <c r="C1040" s="46">
        <f>IF('HAVER - UK Gas'!F1327="",C1039,AVERAGE('HAVER - UK Gas'!F1327:Q1327))</f>
        <v>170.45249999999999</v>
      </c>
      <c r="D1040" s="7">
        <f t="shared" si="133"/>
        <v>127.26554071246824</v>
      </c>
      <c r="E1040" s="5"/>
      <c r="F1040" s="7">
        <f>AVERAGE('HAVER - UK Gas'!F1327:K1327)</f>
        <v>166.65666666666667</v>
      </c>
      <c r="G1040" s="7">
        <f>AVERAGE('HAVER - UK Gas'!F1327:Q1327)</f>
        <v>170.45249999999999</v>
      </c>
      <c r="H1040" s="7">
        <f>AVERAGE('HAVER - UK Gas'!D1327:I1327)</f>
        <v>174.12</v>
      </c>
      <c r="I1040" s="7">
        <f>AVERAGE('HAVER - UK Gas'!D1327:F1327)</f>
        <v>182.37</v>
      </c>
      <c r="J1040" s="7">
        <f>AVERAGE('HAVER - UK Gas'!D1327:O1327)</f>
        <v>173.07666666666668</v>
      </c>
      <c r="L1040" s="7">
        <f t="shared" si="134"/>
        <v>125.21190839694658</v>
      </c>
      <c r="M1040" s="7">
        <f t="shared" si="134"/>
        <v>127.26554071246824</v>
      </c>
      <c r="N1040" s="7">
        <f t="shared" si="135"/>
        <v>184.32548346055964</v>
      </c>
      <c r="O1040" s="7">
        <f t="shared" si="136"/>
        <v>202.62437659033071</v>
      </c>
      <c r="P1040" s="7">
        <f t="shared" si="137"/>
        <v>155.2055152671756</v>
      </c>
      <c r="R1040" s="7"/>
      <c r="S1040" s="7"/>
      <c r="T1040" s="7"/>
      <c r="U1040" s="7"/>
      <c r="V1040" s="7"/>
    </row>
    <row r="1041" spans="1:22" x14ac:dyDescent="0.35">
      <c r="A1041" s="5">
        <f t="shared" si="138"/>
        <v>44585</v>
      </c>
      <c r="B1041" s="5"/>
      <c r="C1041" s="46">
        <f>IF('HAVER - UK Gas'!F1328="",C1040,AVERAGE('HAVER - UK Gas'!F1328:Q1328))</f>
        <v>201.4666666666667</v>
      </c>
      <c r="D1041" s="7">
        <f t="shared" si="133"/>
        <v>127.26554071246824</v>
      </c>
      <c r="E1041" s="5"/>
      <c r="F1041" s="7">
        <f>AVERAGE('HAVER - UK Gas'!F1328:K1328)</f>
        <v>197.89499999999998</v>
      </c>
      <c r="G1041" s="7">
        <f>AVERAGE('HAVER - UK Gas'!F1328:Q1328)</f>
        <v>201.4666666666667</v>
      </c>
      <c r="H1041" s="7">
        <f>AVERAGE('HAVER - UK Gas'!D1328:I1328)</f>
        <v>206.8183333333333</v>
      </c>
      <c r="I1041" s="7">
        <f>AVERAGE('HAVER - UK Gas'!D1328:F1328)</f>
        <v>216.67999999999998</v>
      </c>
      <c r="J1041" s="7">
        <f>AVERAGE('HAVER - UK Gas'!D1328:O1328)</f>
        <v>204.86083333333332</v>
      </c>
      <c r="L1041" s="7">
        <f t="shared" si="134"/>
        <v>125.21190839694658</v>
      </c>
      <c r="M1041" s="7">
        <f t="shared" si="134"/>
        <v>127.26554071246824</v>
      </c>
      <c r="N1041" s="7">
        <f t="shared" si="135"/>
        <v>184.32548346055964</v>
      </c>
      <c r="O1041" s="7">
        <f t="shared" si="136"/>
        <v>202.62437659033071</v>
      </c>
      <c r="P1041" s="7">
        <f t="shared" si="137"/>
        <v>155.2055152671756</v>
      </c>
      <c r="R1041" s="7"/>
      <c r="S1041" s="7"/>
      <c r="T1041" s="7"/>
      <c r="U1041" s="7"/>
      <c r="V1041" s="7"/>
    </row>
    <row r="1042" spans="1:22" x14ac:dyDescent="0.35">
      <c r="A1042" s="5">
        <f t="shared" si="138"/>
        <v>44586</v>
      </c>
      <c r="B1042" s="5"/>
      <c r="C1042" s="46">
        <f>IF('HAVER - UK Gas'!F1329="",C1041,AVERAGE('HAVER - UK Gas'!F1329:Q1329))</f>
        <v>207.67000000000004</v>
      </c>
      <c r="D1042" s="7">
        <f t="shared" si="133"/>
        <v>127.26554071246824</v>
      </c>
      <c r="E1042" s="5"/>
      <c r="F1042" s="7">
        <f>AVERAGE('HAVER - UK Gas'!F1329:K1329)</f>
        <v>203.74166666666667</v>
      </c>
      <c r="G1042" s="7">
        <f>AVERAGE('HAVER - UK Gas'!F1329:Q1329)</f>
        <v>207.67000000000004</v>
      </c>
      <c r="H1042" s="7">
        <f>AVERAGE('HAVER - UK Gas'!D1329:I1329)</f>
        <v>210.87666666666669</v>
      </c>
      <c r="I1042" s="7">
        <f>AVERAGE('HAVER - UK Gas'!D1329:F1329)</f>
        <v>219.04333333333332</v>
      </c>
      <c r="J1042" s="7">
        <f>AVERAGE('HAVER - UK Gas'!D1329:O1329)</f>
        <v>210.08333333333334</v>
      </c>
      <c r="L1042" s="7">
        <f t="shared" si="134"/>
        <v>125.21190839694658</v>
      </c>
      <c r="M1042" s="7">
        <f t="shared" si="134"/>
        <v>127.26554071246824</v>
      </c>
      <c r="N1042" s="7">
        <f t="shared" si="135"/>
        <v>184.32548346055964</v>
      </c>
      <c r="O1042" s="7">
        <f t="shared" si="136"/>
        <v>202.62437659033071</v>
      </c>
      <c r="P1042" s="7">
        <f t="shared" si="137"/>
        <v>155.2055152671756</v>
      </c>
      <c r="R1042" s="7"/>
      <c r="S1042" s="7"/>
      <c r="T1042" s="7"/>
      <c r="U1042" s="7"/>
      <c r="V1042" s="7"/>
    </row>
    <row r="1043" spans="1:22" x14ac:dyDescent="0.35">
      <c r="A1043" s="5">
        <f t="shared" si="138"/>
        <v>44587</v>
      </c>
      <c r="B1043" s="5"/>
      <c r="C1043" s="46">
        <f>IF('HAVER - UK Gas'!F1330="",C1042,AVERAGE('HAVER - UK Gas'!F1330:Q1330))</f>
        <v>211.06583333333336</v>
      </c>
      <c r="D1043" s="7">
        <f t="shared" si="133"/>
        <v>127.26554071246824</v>
      </c>
      <c r="E1043" s="5"/>
      <c r="F1043" s="7">
        <f>AVERAGE('HAVER - UK Gas'!F1330:K1330)</f>
        <v>207.03333333333333</v>
      </c>
      <c r="G1043" s="7">
        <f>AVERAGE('HAVER - UK Gas'!F1330:Q1330)</f>
        <v>211.06583333333336</v>
      </c>
      <c r="H1043" s="7">
        <f>AVERAGE('HAVER - UK Gas'!D1330:I1330)</f>
        <v>211.15833333333339</v>
      </c>
      <c r="I1043" s="7">
        <f>AVERAGE('HAVER - UK Gas'!D1330:F1330)</f>
        <v>216.16333333333333</v>
      </c>
      <c r="J1043" s="7">
        <f>AVERAGE('HAVER - UK Gas'!D1330:O1330)</f>
        <v>211.95166666666668</v>
      </c>
      <c r="L1043" s="7">
        <f t="shared" si="134"/>
        <v>125.21190839694658</v>
      </c>
      <c r="M1043" s="7">
        <f t="shared" si="134"/>
        <v>127.26554071246824</v>
      </c>
      <c r="N1043" s="7">
        <f t="shared" si="135"/>
        <v>184.32548346055964</v>
      </c>
      <c r="O1043" s="7">
        <f t="shared" si="136"/>
        <v>202.62437659033071</v>
      </c>
      <c r="P1043" s="7">
        <f t="shared" si="137"/>
        <v>155.2055152671756</v>
      </c>
      <c r="R1043" s="7"/>
      <c r="S1043" s="7"/>
      <c r="T1043" s="7"/>
      <c r="U1043" s="7"/>
      <c r="V1043" s="7"/>
    </row>
    <row r="1044" spans="1:22" x14ac:dyDescent="0.35">
      <c r="A1044" s="5">
        <f t="shared" si="138"/>
        <v>44588</v>
      </c>
      <c r="B1044" s="5"/>
      <c r="C1044" s="46">
        <f>IF('HAVER - UK Gas'!F1331="",C1043,AVERAGE('HAVER - UK Gas'!F1331:Q1331))</f>
        <v>217.79583333333332</v>
      </c>
      <c r="D1044" s="7">
        <f t="shared" ref="D1044" si="139">AVERAGE($C$916:$C$1046)</f>
        <v>127.26554071246824</v>
      </c>
      <c r="E1044" s="5"/>
      <c r="F1044" s="7">
        <f>AVERAGE('HAVER - UK Gas'!F1331:K1331)</f>
        <v>213.77166666666665</v>
      </c>
      <c r="G1044" s="7">
        <f>AVERAGE('HAVER - UK Gas'!F1331:Q1331)</f>
        <v>217.79583333333332</v>
      </c>
      <c r="H1044" s="7">
        <f>AVERAGE('HAVER - UK Gas'!D1331:I1331)</f>
        <v>215.97499999999999</v>
      </c>
      <c r="I1044" s="7">
        <f>AVERAGE('HAVER - UK Gas'!D1331:F1331)</f>
        <v>218.92</v>
      </c>
      <c r="J1044" s="7">
        <f>AVERAGE('HAVER - UK Gas'!D1331:O1331)</f>
        <v>217.71416666666664</v>
      </c>
      <c r="L1044" s="7">
        <f t="shared" si="134"/>
        <v>125.21190839694658</v>
      </c>
      <c r="M1044" s="7">
        <f t="shared" si="134"/>
        <v>127.26554071246824</v>
      </c>
      <c r="N1044" s="7">
        <f t="shared" si="135"/>
        <v>184.32548346055964</v>
      </c>
      <c r="O1044" s="7">
        <f t="shared" si="136"/>
        <v>202.62437659033071</v>
      </c>
      <c r="P1044" s="7">
        <f t="shared" si="137"/>
        <v>155.2055152671756</v>
      </c>
      <c r="R1044" s="7"/>
      <c r="S1044" s="7"/>
      <c r="T1044" s="7"/>
      <c r="U1044" s="7"/>
      <c r="V1044" s="7"/>
    </row>
    <row r="1045" spans="1:22" x14ac:dyDescent="0.35">
      <c r="A1045" s="5">
        <f t="shared" si="138"/>
        <v>44589</v>
      </c>
      <c r="B1045" s="5"/>
      <c r="C1045" s="46">
        <f>IF('HAVER - UK Gas'!F1332="",C1044,AVERAGE('HAVER - UK Gas'!F1332:Q1332))</f>
        <v>218.08416666666665</v>
      </c>
      <c r="D1045" s="7">
        <f>AVERAGE($C$916:$C$1046)</f>
        <v>127.26554071246824</v>
      </c>
      <c r="E1045" s="5"/>
      <c r="F1045" s="7">
        <f>AVERAGE('HAVER - UK Gas'!F1332:K1332)</f>
        <v>213.89166666666668</v>
      </c>
      <c r="G1045" s="7">
        <f>AVERAGE('HAVER - UK Gas'!F1332:Q1332)</f>
        <v>218.08416666666665</v>
      </c>
      <c r="H1045" s="7">
        <f>AVERAGE('HAVER - UK Gas'!D1332:I1332)</f>
        <v>215.79666666666665</v>
      </c>
      <c r="I1045" s="7">
        <f>AVERAGE('HAVER - UK Gas'!D1332:F1332)</f>
        <v>218.30333333333331</v>
      </c>
      <c r="J1045" s="7">
        <f>AVERAGE('HAVER - UK Gas'!D1332:O1332)</f>
        <v>217.82083333333333</v>
      </c>
      <c r="L1045" s="7">
        <f>AVERAGE(F$916:F$1046)</f>
        <v>125.21190839694658</v>
      </c>
      <c r="M1045" s="7">
        <f>AVERAGE(G$916:G$1046)</f>
        <v>127.26554071246824</v>
      </c>
      <c r="N1045" s="7">
        <f t="shared" ref="N1045" si="140">AVERAGE(H$916:H$1046)</f>
        <v>184.32548346055964</v>
      </c>
      <c r="O1045" s="7">
        <f t="shared" ref="O1045" si="141">AVERAGE(I$916:I$1046)</f>
        <v>202.62437659033071</v>
      </c>
      <c r="P1045" s="7">
        <f t="shared" ref="P1045" si="142">AVERAGE(J$916:J$1046)</f>
        <v>155.2055152671756</v>
      </c>
      <c r="R1045" s="7"/>
      <c r="S1045" s="7"/>
      <c r="T1045" s="7"/>
      <c r="U1045" s="7"/>
      <c r="V1045" s="7"/>
    </row>
    <row r="1046" spans="1:22" x14ac:dyDescent="0.35">
      <c r="A1046" s="5">
        <f t="shared" si="138"/>
        <v>44592</v>
      </c>
      <c r="B1046" s="5"/>
      <c r="C1046" s="46">
        <f>IF('HAVER - UK Gas'!F1333="",C1045,AVERAGE('HAVER - UK Gas'!F1333:Q1333))</f>
        <v>194.78166666666667</v>
      </c>
      <c r="D1046" s="5"/>
      <c r="E1046" s="5"/>
      <c r="F1046" s="7">
        <f>AVERAGE('HAVER - UK Gas'!F1333:K1333)</f>
        <v>196.90666666666664</v>
      </c>
      <c r="G1046" s="7">
        <f>AVERAGE('HAVER - UK Gas'!F1333:Q1333)</f>
        <v>194.78166666666667</v>
      </c>
      <c r="H1046" s="7">
        <f>AVERAGE('HAVER - UK Gas'!D1333:I1333)</f>
        <v>197.90166666666664</v>
      </c>
      <c r="I1046" s="7">
        <f>AVERAGE('HAVER - UK Gas'!D1333:F1333)</f>
        <v>199.60333333333332</v>
      </c>
      <c r="J1046" s="7">
        <f>AVERAGE('HAVER - UK Gas'!D1333:O1333)</f>
        <v>201.39666666666665</v>
      </c>
      <c r="L1046" s="7"/>
      <c r="M1046" s="7"/>
      <c r="N1046" s="7"/>
      <c r="O1046" s="7"/>
      <c r="P1046" s="7"/>
      <c r="R1046" s="7"/>
      <c r="S1046" s="7"/>
      <c r="T1046" s="7"/>
      <c r="U1046" s="7"/>
      <c r="V1046" s="7"/>
    </row>
    <row r="1047" spans="1:22" x14ac:dyDescent="0.35">
      <c r="A1047" s="5">
        <f t="shared" si="138"/>
        <v>44593</v>
      </c>
      <c r="B1047" s="5" t="s">
        <v>2291</v>
      </c>
      <c r="C1047" s="46">
        <f>IF('HAVER - UK Gas'!K1334="",C1046,AVERAGE('HAVER - UK Gas'!K1334:V1334))</f>
        <v>144.97916666666666</v>
      </c>
      <c r="D1047" s="7">
        <f t="shared" ref="D1047:D1110" si="143">AVERAGE(AVERAGE($C$1047:$C$1099,$C$1101:$C$1133),AVERAGE($C$1136:$C$1189))</f>
        <v>272.79471486505878</v>
      </c>
      <c r="E1047" s="5"/>
      <c r="F1047" s="7">
        <f>AVERAGE('HAVER - UK Gas'!K1334:P1334)</f>
        <v>182.93833333333336</v>
      </c>
      <c r="G1047" s="7">
        <f>AVERAGE('HAVER - UK Gas'!K1334:V1334)</f>
        <v>144.97916666666666</v>
      </c>
      <c r="H1047" s="7">
        <f>AVERAGE('HAVER - UK Gas'!D1334:I1334)</f>
        <v>175.71</v>
      </c>
      <c r="I1047" s="7">
        <f>AVERAGE('HAVER - UK Gas'!D1334:F1334)</f>
        <v>177.35666666666665</v>
      </c>
      <c r="J1047" s="7">
        <f>AVERAGE('HAVER - UK Gas'!D1334:O1334)</f>
        <v>179.07750000000001</v>
      </c>
      <c r="L1047" s="7">
        <f>AVERAGE(F$1047:F$1099,F$1101:F$1189)</f>
        <v>304.25450704225352</v>
      </c>
      <c r="M1047" s="7">
        <f t="shared" ref="M1047:P1047" si="144">AVERAGE(G$1047:G$1099,G$1101:G$1189)</f>
        <v>267.03052816901391</v>
      </c>
      <c r="N1047" s="7">
        <f t="shared" si="144"/>
        <v>285.59109154929575</v>
      </c>
      <c r="O1047" s="7">
        <f t="shared" si="144"/>
        <v>268.53272300469479</v>
      </c>
      <c r="P1047" s="7">
        <f t="shared" si="144"/>
        <v>273.89666079812207</v>
      </c>
      <c r="R1047" s="7"/>
      <c r="S1047" s="7"/>
      <c r="T1047" s="7"/>
      <c r="U1047" s="7"/>
      <c r="V1047" s="7"/>
    </row>
    <row r="1048" spans="1:22" x14ac:dyDescent="0.35">
      <c r="A1048" s="5">
        <f t="shared" si="138"/>
        <v>44594</v>
      </c>
      <c r="B1048" s="5"/>
      <c r="C1048" s="46">
        <f>IF('HAVER - UK Gas'!K1335="",C1047,AVERAGE('HAVER - UK Gas'!K1335:V1335))</f>
        <v>148.52916666666667</v>
      </c>
      <c r="D1048" s="7">
        <f t="shared" si="143"/>
        <v>272.79471486505878</v>
      </c>
      <c r="E1048" s="5"/>
      <c r="F1048" s="7">
        <f>AVERAGE('HAVER - UK Gas'!K1335:P1335)</f>
        <v>188.60666666666668</v>
      </c>
      <c r="G1048" s="7">
        <f>AVERAGE('HAVER - UK Gas'!K1335:V1335)</f>
        <v>148.52916666666667</v>
      </c>
      <c r="H1048" s="7">
        <f>AVERAGE('HAVER - UK Gas'!D1335:I1335)</f>
        <v>180.69999999999996</v>
      </c>
      <c r="I1048" s="7">
        <f>AVERAGE('HAVER - UK Gas'!D1335:F1335)</f>
        <v>181.96666666666667</v>
      </c>
      <c r="J1048" s="7">
        <f>AVERAGE('HAVER - UK Gas'!D1335:O1335)</f>
        <v>184.54833333333332</v>
      </c>
      <c r="L1048" s="7">
        <f t="shared" ref="L1048:L1111" si="145">AVERAGE(F$1047:F$1099,F$1101:F$1189)</f>
        <v>304.25450704225352</v>
      </c>
      <c r="M1048" s="7">
        <f t="shared" ref="M1048:M1111" si="146">AVERAGE(G$1047:G$1099,G$1101:G$1189)</f>
        <v>267.03052816901391</v>
      </c>
      <c r="N1048" s="7">
        <f t="shared" ref="N1048:N1111" si="147">AVERAGE(H$1047:H$1099,H$1101:H$1189)</f>
        <v>285.59109154929575</v>
      </c>
      <c r="O1048" s="7">
        <f t="shared" ref="O1048:O1111" si="148">AVERAGE(I$1047:I$1099,I$1101:I$1189)</f>
        <v>268.53272300469479</v>
      </c>
      <c r="P1048" s="7">
        <f t="shared" ref="P1048:P1111" si="149">AVERAGE(J$1047:J$1099,J$1101:J$1189)</f>
        <v>273.89666079812207</v>
      </c>
      <c r="R1048" s="7"/>
      <c r="S1048" s="7"/>
      <c r="T1048" s="7"/>
      <c r="U1048" s="7"/>
      <c r="V1048" s="7"/>
    </row>
    <row r="1049" spans="1:22" x14ac:dyDescent="0.35">
      <c r="A1049" s="5">
        <f t="shared" si="138"/>
        <v>44595</v>
      </c>
      <c r="B1049" s="5"/>
      <c r="C1049" s="46">
        <f>IF('HAVER - UK Gas'!K1336="",C1048,AVERAGE('HAVER - UK Gas'!K1336:V1336))</f>
        <v>153.9</v>
      </c>
      <c r="D1049" s="7">
        <f t="shared" si="143"/>
        <v>272.79471486505878</v>
      </c>
      <c r="E1049" s="5"/>
      <c r="F1049" s="7">
        <f>AVERAGE('HAVER - UK Gas'!K1336:P1336)</f>
        <v>197.76833333333335</v>
      </c>
      <c r="G1049" s="7">
        <f>AVERAGE('HAVER - UK Gas'!K1336:V1336)</f>
        <v>153.9</v>
      </c>
      <c r="H1049" s="7">
        <f>AVERAGE('HAVER - UK Gas'!D1336:I1336)</f>
        <v>189.67666666666665</v>
      </c>
      <c r="I1049" s="7">
        <f>AVERAGE('HAVER - UK Gas'!D1336:F1336)</f>
        <v>190.91666666666666</v>
      </c>
      <c r="J1049" s="7">
        <f>AVERAGE('HAVER - UK Gas'!D1336:O1336)</f>
        <v>193.66583333333332</v>
      </c>
      <c r="L1049" s="7">
        <f t="shared" si="145"/>
        <v>304.25450704225352</v>
      </c>
      <c r="M1049" s="7">
        <f t="shared" si="146"/>
        <v>267.03052816901391</v>
      </c>
      <c r="N1049" s="7">
        <f t="shared" si="147"/>
        <v>285.59109154929575</v>
      </c>
      <c r="O1049" s="7">
        <f t="shared" si="148"/>
        <v>268.53272300469479</v>
      </c>
      <c r="P1049" s="7">
        <f t="shared" si="149"/>
        <v>273.89666079812207</v>
      </c>
      <c r="R1049" s="7"/>
      <c r="S1049" s="7"/>
      <c r="T1049" s="7"/>
      <c r="U1049" s="7"/>
      <c r="V1049" s="7"/>
    </row>
    <row r="1050" spans="1:22" x14ac:dyDescent="0.35">
      <c r="A1050" s="5">
        <f t="shared" si="138"/>
        <v>44596</v>
      </c>
      <c r="B1050" s="5"/>
      <c r="C1050" s="46">
        <f>IF('HAVER - UK Gas'!K1337="",C1049,AVERAGE('HAVER - UK Gas'!K1337:V1337))</f>
        <v>162.48166666666668</v>
      </c>
      <c r="D1050" s="7">
        <f t="shared" si="143"/>
        <v>272.79471486505878</v>
      </c>
      <c r="E1050" s="5"/>
      <c r="F1050" s="7">
        <f>AVERAGE('HAVER - UK Gas'!K1337:P1337)</f>
        <v>207.60333333333332</v>
      </c>
      <c r="G1050" s="7">
        <f>AVERAGE('HAVER - UK Gas'!K1337:V1337)</f>
        <v>162.48166666666668</v>
      </c>
      <c r="H1050" s="7">
        <f>AVERAGE('HAVER - UK Gas'!D1337:I1337)</f>
        <v>199.17999999999998</v>
      </c>
      <c r="I1050" s="7">
        <f>AVERAGE('HAVER - UK Gas'!D1337:F1337)</f>
        <v>199.88666666666666</v>
      </c>
      <c r="J1050" s="7">
        <f>AVERAGE('HAVER - UK Gas'!D1337:O1337)</f>
        <v>203.30499999999998</v>
      </c>
      <c r="L1050" s="7">
        <f t="shared" si="145"/>
        <v>304.25450704225352</v>
      </c>
      <c r="M1050" s="7">
        <f t="shared" si="146"/>
        <v>267.03052816901391</v>
      </c>
      <c r="N1050" s="7">
        <f t="shared" si="147"/>
        <v>285.59109154929575</v>
      </c>
      <c r="O1050" s="7">
        <f t="shared" si="148"/>
        <v>268.53272300469479</v>
      </c>
      <c r="P1050" s="7">
        <f t="shared" si="149"/>
        <v>273.89666079812207</v>
      </c>
      <c r="R1050" s="7"/>
      <c r="S1050" s="7"/>
      <c r="T1050" s="7"/>
      <c r="U1050" s="7"/>
      <c r="V1050" s="7"/>
    </row>
    <row r="1051" spans="1:22" x14ac:dyDescent="0.35">
      <c r="A1051" s="5">
        <f t="shared" si="138"/>
        <v>44599</v>
      </c>
      <c r="B1051" s="5"/>
      <c r="C1051" s="46">
        <f>IF('HAVER - UK Gas'!K1338="",C1050,AVERAGE('HAVER - UK Gas'!K1338:V1338))</f>
        <v>158.68083333333328</v>
      </c>
      <c r="D1051" s="7">
        <f t="shared" si="143"/>
        <v>272.79471486505878</v>
      </c>
      <c r="E1051" s="5"/>
      <c r="F1051" s="7">
        <f>AVERAGE('HAVER - UK Gas'!K1338:P1338)</f>
        <v>201.83666666666667</v>
      </c>
      <c r="G1051" s="7">
        <f>AVERAGE('HAVER - UK Gas'!K1338:V1338)</f>
        <v>158.68083333333328</v>
      </c>
      <c r="H1051" s="7">
        <f>AVERAGE('HAVER - UK Gas'!D1338:I1338)</f>
        <v>192.91666666666666</v>
      </c>
      <c r="I1051" s="7">
        <f>AVERAGE('HAVER - UK Gas'!D1338:F1338)</f>
        <v>193.35666666666665</v>
      </c>
      <c r="J1051" s="7">
        <f>AVERAGE('HAVER - UK Gas'!D1338:O1338)</f>
        <v>197.16416666666666</v>
      </c>
      <c r="L1051" s="7">
        <f t="shared" si="145"/>
        <v>304.25450704225352</v>
      </c>
      <c r="M1051" s="7">
        <f t="shared" si="146"/>
        <v>267.03052816901391</v>
      </c>
      <c r="N1051" s="7">
        <f t="shared" si="147"/>
        <v>285.59109154929575</v>
      </c>
      <c r="O1051" s="7">
        <f t="shared" si="148"/>
        <v>268.53272300469479</v>
      </c>
      <c r="P1051" s="7">
        <f t="shared" si="149"/>
        <v>273.89666079812207</v>
      </c>
      <c r="R1051" s="7"/>
      <c r="S1051" s="7"/>
      <c r="T1051" s="7"/>
      <c r="U1051" s="7"/>
      <c r="V1051" s="7"/>
    </row>
    <row r="1052" spans="1:22" x14ac:dyDescent="0.35">
      <c r="A1052" s="5">
        <f t="shared" si="138"/>
        <v>44600</v>
      </c>
      <c r="B1052" s="5"/>
      <c r="C1052" s="46">
        <f>IF('HAVER - UK Gas'!K1339="",C1051,AVERAGE('HAVER - UK Gas'!K1339:V1339))</f>
        <v>155.16000000000003</v>
      </c>
      <c r="D1052" s="7">
        <f t="shared" si="143"/>
        <v>272.79471486505878</v>
      </c>
      <c r="E1052" s="5"/>
      <c r="F1052" s="7">
        <f>AVERAGE('HAVER - UK Gas'!K1339:P1339)</f>
        <v>195.80666666666664</v>
      </c>
      <c r="G1052" s="7">
        <f>AVERAGE('HAVER - UK Gas'!K1339:V1339)</f>
        <v>155.16000000000003</v>
      </c>
      <c r="H1052" s="7">
        <f>AVERAGE('HAVER - UK Gas'!D1339:I1339)</f>
        <v>186.3133333333333</v>
      </c>
      <c r="I1052" s="7">
        <f>AVERAGE('HAVER - UK Gas'!D1339:F1339)</f>
        <v>186.27999999999997</v>
      </c>
      <c r="J1052" s="7">
        <f>AVERAGE('HAVER - UK Gas'!D1339:O1339)</f>
        <v>190.87249999999997</v>
      </c>
      <c r="L1052" s="7">
        <f t="shared" si="145"/>
        <v>304.25450704225352</v>
      </c>
      <c r="M1052" s="7">
        <f t="shared" si="146"/>
        <v>267.03052816901391</v>
      </c>
      <c r="N1052" s="7">
        <f t="shared" si="147"/>
        <v>285.59109154929575</v>
      </c>
      <c r="O1052" s="7">
        <f t="shared" si="148"/>
        <v>268.53272300469479</v>
      </c>
      <c r="P1052" s="7">
        <f t="shared" si="149"/>
        <v>273.89666079812207</v>
      </c>
      <c r="R1052" s="7"/>
      <c r="S1052" s="7"/>
      <c r="T1052" s="7"/>
      <c r="U1052" s="7"/>
      <c r="V1052" s="7"/>
    </row>
    <row r="1053" spans="1:22" x14ac:dyDescent="0.35">
      <c r="A1053" s="5">
        <f t="shared" si="138"/>
        <v>44601</v>
      </c>
      <c r="B1053" s="5"/>
      <c r="C1053" s="46">
        <f>IF('HAVER - UK Gas'!K1340="",C1052,AVERAGE('HAVER - UK Gas'!K1340:V1340))</f>
        <v>148.59416666666661</v>
      </c>
      <c r="D1053" s="7">
        <f t="shared" si="143"/>
        <v>272.79471486505878</v>
      </c>
      <c r="E1053" s="5"/>
      <c r="F1053" s="7">
        <f>AVERAGE('HAVER - UK Gas'!K1340:P1340)</f>
        <v>186.77333333333331</v>
      </c>
      <c r="G1053" s="7">
        <f>AVERAGE('HAVER - UK Gas'!K1340:V1340)</f>
        <v>148.59416666666661</v>
      </c>
      <c r="H1053" s="7">
        <f>AVERAGE('HAVER - UK Gas'!D1340:I1340)</f>
        <v>178.28833333333338</v>
      </c>
      <c r="I1053" s="7">
        <f>AVERAGE('HAVER - UK Gas'!D1340:F1340)</f>
        <v>179.0566666666667</v>
      </c>
      <c r="J1053" s="7">
        <f>AVERAGE('HAVER - UK Gas'!D1340:O1340)</f>
        <v>182.31583333333336</v>
      </c>
      <c r="L1053" s="7">
        <f t="shared" si="145"/>
        <v>304.25450704225352</v>
      </c>
      <c r="M1053" s="7">
        <f t="shared" si="146"/>
        <v>267.03052816901391</v>
      </c>
      <c r="N1053" s="7">
        <f t="shared" si="147"/>
        <v>285.59109154929575</v>
      </c>
      <c r="O1053" s="7">
        <f t="shared" si="148"/>
        <v>268.53272300469479</v>
      </c>
      <c r="P1053" s="7">
        <f t="shared" si="149"/>
        <v>273.89666079812207</v>
      </c>
      <c r="R1053" s="7"/>
      <c r="S1053" s="7"/>
      <c r="T1053" s="7"/>
      <c r="U1053" s="7"/>
      <c r="V1053" s="7"/>
    </row>
    <row r="1054" spans="1:22" x14ac:dyDescent="0.35">
      <c r="A1054" s="5">
        <f t="shared" si="138"/>
        <v>44602</v>
      </c>
      <c r="B1054" s="5"/>
      <c r="C1054" s="46">
        <f>IF('HAVER - UK Gas'!K1341="",C1053,AVERAGE('HAVER - UK Gas'!K1341:V1341))</f>
        <v>149.81916666666669</v>
      </c>
      <c r="D1054" s="7">
        <f t="shared" si="143"/>
        <v>272.79471486505878</v>
      </c>
      <c r="E1054" s="5"/>
      <c r="F1054" s="7">
        <f>AVERAGE('HAVER - UK Gas'!K1341:P1341)</f>
        <v>187.62666666666667</v>
      </c>
      <c r="G1054" s="7">
        <f>AVERAGE('HAVER - UK Gas'!K1341:V1341)</f>
        <v>149.81916666666669</v>
      </c>
      <c r="H1054" s="7">
        <f>AVERAGE('HAVER - UK Gas'!D1341:I1341)</f>
        <v>178.23333333333335</v>
      </c>
      <c r="I1054" s="7">
        <f>AVERAGE('HAVER - UK Gas'!D1341:F1341)</f>
        <v>178.39</v>
      </c>
      <c r="J1054" s="7">
        <f>AVERAGE('HAVER - UK Gas'!D1341:O1341)</f>
        <v>182.71333333333337</v>
      </c>
      <c r="L1054" s="7">
        <f t="shared" si="145"/>
        <v>304.25450704225352</v>
      </c>
      <c r="M1054" s="7">
        <f t="shared" si="146"/>
        <v>267.03052816901391</v>
      </c>
      <c r="N1054" s="7">
        <f t="shared" si="147"/>
        <v>285.59109154929575</v>
      </c>
      <c r="O1054" s="7">
        <f t="shared" si="148"/>
        <v>268.53272300469479</v>
      </c>
      <c r="P1054" s="7">
        <f t="shared" si="149"/>
        <v>273.89666079812207</v>
      </c>
      <c r="R1054" s="7"/>
      <c r="S1054" s="7"/>
      <c r="T1054" s="7"/>
      <c r="U1054" s="7"/>
      <c r="V1054" s="7"/>
    </row>
    <row r="1055" spans="1:22" x14ac:dyDescent="0.35">
      <c r="A1055" s="5">
        <f t="shared" si="138"/>
        <v>44603</v>
      </c>
      <c r="B1055" s="5"/>
      <c r="C1055" s="46">
        <f>IF('HAVER - UK Gas'!K1342="",C1054,AVERAGE('HAVER - UK Gas'!K1342:V1342))</f>
        <v>156.6575</v>
      </c>
      <c r="D1055" s="7">
        <f t="shared" si="143"/>
        <v>272.79471486505878</v>
      </c>
      <c r="E1055" s="5"/>
      <c r="F1055" s="7">
        <f>AVERAGE('HAVER - UK Gas'!K1342:P1342)</f>
        <v>194.97166666666666</v>
      </c>
      <c r="G1055" s="7">
        <f>AVERAGE('HAVER - UK Gas'!K1342:V1342)</f>
        <v>156.6575</v>
      </c>
      <c r="H1055" s="7">
        <f>AVERAGE('HAVER - UK Gas'!D1342:I1342)</f>
        <v>185.50333333333336</v>
      </c>
      <c r="I1055" s="7">
        <f>AVERAGE('HAVER - UK Gas'!D1342:F1342)</f>
        <v>185.74</v>
      </c>
      <c r="J1055" s="7">
        <f>AVERAGE('HAVER - UK Gas'!D1342:O1342)</f>
        <v>190.03583333333333</v>
      </c>
      <c r="L1055" s="7">
        <f t="shared" si="145"/>
        <v>304.25450704225352</v>
      </c>
      <c r="M1055" s="7">
        <f t="shared" si="146"/>
        <v>267.03052816901391</v>
      </c>
      <c r="N1055" s="7">
        <f t="shared" si="147"/>
        <v>285.59109154929575</v>
      </c>
      <c r="O1055" s="7">
        <f t="shared" si="148"/>
        <v>268.53272300469479</v>
      </c>
      <c r="P1055" s="7">
        <f t="shared" si="149"/>
        <v>273.89666079812207</v>
      </c>
      <c r="R1055" s="7"/>
      <c r="S1055" s="7"/>
      <c r="T1055" s="7"/>
      <c r="U1055" s="7"/>
      <c r="V1055" s="7"/>
    </row>
    <row r="1056" spans="1:22" x14ac:dyDescent="0.35">
      <c r="A1056" s="5">
        <f t="shared" si="138"/>
        <v>44606</v>
      </c>
      <c r="B1056" s="5"/>
      <c r="C1056" s="46">
        <f>IF('HAVER - UK Gas'!K1343="",C1055,AVERAGE('HAVER - UK Gas'!K1343:V1343))</f>
        <v>161.3175</v>
      </c>
      <c r="D1056" s="7">
        <f t="shared" si="143"/>
        <v>272.79471486505878</v>
      </c>
      <c r="E1056" s="5"/>
      <c r="F1056" s="7">
        <f>AVERAGE('HAVER - UK Gas'!K1343:P1343)</f>
        <v>202.09666666666666</v>
      </c>
      <c r="G1056" s="7">
        <f>AVERAGE('HAVER - UK Gas'!K1343:V1343)</f>
        <v>161.3175</v>
      </c>
      <c r="H1056" s="7">
        <f>AVERAGE('HAVER - UK Gas'!D1343:I1343)</f>
        <v>192.29999999999998</v>
      </c>
      <c r="I1056" s="7">
        <f>AVERAGE('HAVER - UK Gas'!D1343:F1343)</f>
        <v>192.83333333333334</v>
      </c>
      <c r="J1056" s="7">
        <f>AVERAGE('HAVER - UK Gas'!D1343:O1343)</f>
        <v>197.0058333333333</v>
      </c>
      <c r="L1056" s="7">
        <f t="shared" si="145"/>
        <v>304.25450704225352</v>
      </c>
      <c r="M1056" s="7">
        <f t="shared" si="146"/>
        <v>267.03052816901391</v>
      </c>
      <c r="N1056" s="7">
        <f t="shared" si="147"/>
        <v>285.59109154929575</v>
      </c>
      <c r="O1056" s="7">
        <f t="shared" si="148"/>
        <v>268.53272300469479</v>
      </c>
      <c r="P1056" s="7">
        <f t="shared" si="149"/>
        <v>273.89666079812207</v>
      </c>
      <c r="R1056" s="7"/>
      <c r="S1056" s="7"/>
      <c r="T1056" s="7"/>
      <c r="U1056" s="7"/>
      <c r="V1056" s="7"/>
    </row>
    <row r="1057" spans="1:22" x14ac:dyDescent="0.35">
      <c r="A1057" s="5">
        <f t="shared" si="138"/>
        <v>44607</v>
      </c>
      <c r="B1057" s="5"/>
      <c r="C1057" s="46">
        <f>IF('HAVER - UK Gas'!K1344="",C1056,AVERAGE('HAVER - UK Gas'!K1344:V1344))</f>
        <v>147.04</v>
      </c>
      <c r="D1057" s="7">
        <f t="shared" si="143"/>
        <v>272.79471486505878</v>
      </c>
      <c r="E1057" s="5"/>
      <c r="F1057" s="7">
        <f>AVERAGE('HAVER - UK Gas'!K1344:P1344)</f>
        <v>179.04166666666666</v>
      </c>
      <c r="G1057" s="7">
        <f>AVERAGE('HAVER - UK Gas'!K1344:V1344)</f>
        <v>147.04</v>
      </c>
      <c r="H1057" s="7">
        <f>AVERAGE('HAVER - UK Gas'!D1344:I1344)</f>
        <v>169.02</v>
      </c>
      <c r="I1057" s="7">
        <f>AVERAGE('HAVER - UK Gas'!D1344:F1344)</f>
        <v>170.51</v>
      </c>
      <c r="J1057" s="7">
        <f>AVERAGE('HAVER - UK Gas'!D1344:O1344)</f>
        <v>173.83083333333332</v>
      </c>
      <c r="L1057" s="7">
        <f t="shared" si="145"/>
        <v>304.25450704225352</v>
      </c>
      <c r="M1057" s="7">
        <f t="shared" si="146"/>
        <v>267.03052816901391</v>
      </c>
      <c r="N1057" s="7">
        <f t="shared" si="147"/>
        <v>285.59109154929575</v>
      </c>
      <c r="O1057" s="7">
        <f t="shared" si="148"/>
        <v>268.53272300469479</v>
      </c>
      <c r="P1057" s="7">
        <f t="shared" si="149"/>
        <v>273.89666079812207</v>
      </c>
      <c r="R1057" s="7"/>
      <c r="S1057" s="7"/>
      <c r="T1057" s="7"/>
      <c r="U1057" s="7"/>
      <c r="V1057" s="7"/>
    </row>
    <row r="1058" spans="1:22" x14ac:dyDescent="0.35">
      <c r="A1058" s="5">
        <f t="shared" si="138"/>
        <v>44608</v>
      </c>
      <c r="B1058" s="5"/>
      <c r="C1058" s="46">
        <f>IF('HAVER - UK Gas'!K1345="",C1057,AVERAGE('HAVER - UK Gas'!K1345:V1345))</f>
        <v>143.67583333333334</v>
      </c>
      <c r="D1058" s="7">
        <f t="shared" si="143"/>
        <v>272.79471486505878</v>
      </c>
      <c r="E1058" s="5"/>
      <c r="F1058" s="7">
        <f>AVERAGE('HAVER - UK Gas'!K1345:P1345)</f>
        <v>176.58166666666668</v>
      </c>
      <c r="G1058" s="7">
        <f>AVERAGE('HAVER - UK Gas'!K1345:V1345)</f>
        <v>143.67583333333334</v>
      </c>
      <c r="H1058" s="7">
        <f>AVERAGE('HAVER - UK Gas'!D1345:I1345)</f>
        <v>166.63666666666668</v>
      </c>
      <c r="I1058" s="7">
        <f>AVERAGE('HAVER - UK Gas'!D1345:F1345)</f>
        <v>166.91</v>
      </c>
      <c r="J1058" s="7">
        <f>AVERAGE('HAVER - UK Gas'!D1345:O1345)</f>
        <v>171.37250000000003</v>
      </c>
      <c r="L1058" s="7">
        <f t="shared" si="145"/>
        <v>304.25450704225352</v>
      </c>
      <c r="M1058" s="7">
        <f t="shared" si="146"/>
        <v>267.03052816901391</v>
      </c>
      <c r="N1058" s="7">
        <f t="shared" si="147"/>
        <v>285.59109154929575</v>
      </c>
      <c r="O1058" s="7">
        <f t="shared" si="148"/>
        <v>268.53272300469479</v>
      </c>
      <c r="P1058" s="7">
        <f t="shared" si="149"/>
        <v>273.89666079812207</v>
      </c>
      <c r="R1058" s="7"/>
      <c r="S1058" s="7"/>
      <c r="T1058" s="7"/>
      <c r="U1058" s="7"/>
      <c r="V1058" s="7"/>
    </row>
    <row r="1059" spans="1:22" x14ac:dyDescent="0.35">
      <c r="A1059" s="5">
        <f t="shared" si="138"/>
        <v>44609</v>
      </c>
      <c r="B1059" s="5"/>
      <c r="C1059" s="46">
        <f>IF('HAVER - UK Gas'!K1346="",C1058,AVERAGE('HAVER - UK Gas'!K1346:V1346))</f>
        <v>150.00833333333335</v>
      </c>
      <c r="D1059" s="7">
        <f t="shared" si="143"/>
        <v>272.79471486505878</v>
      </c>
      <c r="E1059" s="5"/>
      <c r="F1059" s="7">
        <f>AVERAGE('HAVER - UK Gas'!K1346:P1346)</f>
        <v>188.67999999999998</v>
      </c>
      <c r="G1059" s="7">
        <f>AVERAGE('HAVER - UK Gas'!K1346:V1346)</f>
        <v>150.00833333333335</v>
      </c>
      <c r="H1059" s="7">
        <f>AVERAGE('HAVER - UK Gas'!D1346:I1346)</f>
        <v>178.68499999999997</v>
      </c>
      <c r="I1059" s="7">
        <f>AVERAGE('HAVER - UK Gas'!D1346:F1346)</f>
        <v>179.27999999999997</v>
      </c>
      <c r="J1059" s="7">
        <f>AVERAGE('HAVER - UK Gas'!D1346:O1346)</f>
        <v>183.42999999999998</v>
      </c>
      <c r="L1059" s="7">
        <f t="shared" si="145"/>
        <v>304.25450704225352</v>
      </c>
      <c r="M1059" s="7">
        <f t="shared" si="146"/>
        <v>267.03052816901391</v>
      </c>
      <c r="N1059" s="7">
        <f t="shared" si="147"/>
        <v>285.59109154929575</v>
      </c>
      <c r="O1059" s="7">
        <f t="shared" si="148"/>
        <v>268.53272300469479</v>
      </c>
      <c r="P1059" s="7">
        <f t="shared" si="149"/>
        <v>273.89666079812207</v>
      </c>
      <c r="R1059" s="7"/>
      <c r="S1059" s="7"/>
      <c r="T1059" s="7"/>
      <c r="U1059" s="7"/>
      <c r="V1059" s="7"/>
    </row>
    <row r="1060" spans="1:22" x14ac:dyDescent="0.35">
      <c r="A1060" s="5">
        <f t="shared" si="138"/>
        <v>44610</v>
      </c>
      <c r="B1060" s="5"/>
      <c r="C1060" s="46">
        <f>IF('HAVER - UK Gas'!K1347="",C1059,AVERAGE('HAVER - UK Gas'!K1347:V1347))</f>
        <v>148.35250000000002</v>
      </c>
      <c r="D1060" s="7">
        <f t="shared" si="143"/>
        <v>272.79471486505878</v>
      </c>
      <c r="E1060" s="5"/>
      <c r="F1060" s="7">
        <f>AVERAGE('HAVER - UK Gas'!K1347:P1347)</f>
        <v>185.57833333333335</v>
      </c>
      <c r="G1060" s="7">
        <f>AVERAGE('HAVER - UK Gas'!K1347:V1347)</f>
        <v>148.35250000000002</v>
      </c>
      <c r="H1060" s="7">
        <f>AVERAGE('HAVER - UK Gas'!D1347:I1347)</f>
        <v>175.83166666666671</v>
      </c>
      <c r="I1060" s="7">
        <f>AVERAGE('HAVER - UK Gas'!D1347:F1347)</f>
        <v>176.39000000000001</v>
      </c>
      <c r="J1060" s="7">
        <f>AVERAGE('HAVER - UK Gas'!D1347:O1347)</f>
        <v>180.45333333333338</v>
      </c>
      <c r="L1060" s="7">
        <f t="shared" si="145"/>
        <v>304.25450704225352</v>
      </c>
      <c r="M1060" s="7">
        <f t="shared" si="146"/>
        <v>267.03052816901391</v>
      </c>
      <c r="N1060" s="7">
        <f t="shared" si="147"/>
        <v>285.59109154929575</v>
      </c>
      <c r="O1060" s="7">
        <f t="shared" si="148"/>
        <v>268.53272300469479</v>
      </c>
      <c r="P1060" s="7">
        <f t="shared" si="149"/>
        <v>273.89666079812207</v>
      </c>
      <c r="R1060" s="7"/>
      <c r="S1060" s="7"/>
      <c r="T1060" s="7"/>
      <c r="U1060" s="7"/>
      <c r="V1060" s="7"/>
    </row>
    <row r="1061" spans="1:22" x14ac:dyDescent="0.35">
      <c r="A1061" s="5">
        <f t="shared" si="138"/>
        <v>44613</v>
      </c>
      <c r="B1061" s="5"/>
      <c r="C1061" s="46">
        <f>IF('HAVER - UK Gas'!K1348="",C1060,AVERAGE('HAVER - UK Gas'!K1348:V1348))</f>
        <v>147.02583333333334</v>
      </c>
      <c r="D1061" s="7">
        <f t="shared" si="143"/>
        <v>272.79471486505878</v>
      </c>
      <c r="E1061" s="5"/>
      <c r="F1061" s="7">
        <f>AVERAGE('HAVER - UK Gas'!K1348:P1348)</f>
        <v>182.57166666666669</v>
      </c>
      <c r="G1061" s="7">
        <f>AVERAGE('HAVER - UK Gas'!K1348:V1348)</f>
        <v>147.02583333333334</v>
      </c>
      <c r="H1061" s="7">
        <f>AVERAGE('HAVER - UK Gas'!D1348:I1348)</f>
        <v>173.29666666666665</v>
      </c>
      <c r="I1061" s="7">
        <f>AVERAGE('HAVER - UK Gas'!D1348:F1348)</f>
        <v>173.74</v>
      </c>
      <c r="J1061" s="7">
        <f>AVERAGE('HAVER - UK Gas'!D1348:O1348)</f>
        <v>177.71666666666667</v>
      </c>
      <c r="L1061" s="7">
        <f t="shared" si="145"/>
        <v>304.25450704225352</v>
      </c>
      <c r="M1061" s="7">
        <f t="shared" si="146"/>
        <v>267.03052816901391</v>
      </c>
      <c r="N1061" s="7">
        <f t="shared" si="147"/>
        <v>285.59109154929575</v>
      </c>
      <c r="O1061" s="7">
        <f t="shared" si="148"/>
        <v>268.53272300469479</v>
      </c>
      <c r="P1061" s="7">
        <f t="shared" si="149"/>
        <v>273.89666079812207</v>
      </c>
      <c r="R1061" s="7"/>
      <c r="S1061" s="7"/>
      <c r="T1061" s="7"/>
      <c r="U1061" s="7"/>
      <c r="V1061" s="7"/>
    </row>
    <row r="1062" spans="1:22" x14ac:dyDescent="0.35">
      <c r="A1062" s="5">
        <f t="shared" si="138"/>
        <v>44614</v>
      </c>
      <c r="B1062" s="5"/>
      <c r="C1062" s="46">
        <f>IF('HAVER - UK Gas'!K1349="",C1061,AVERAGE('HAVER - UK Gas'!K1349:V1349))</f>
        <v>163.33666666666667</v>
      </c>
      <c r="D1062" s="7">
        <f t="shared" si="143"/>
        <v>272.79471486505878</v>
      </c>
      <c r="E1062" s="5"/>
      <c r="F1062" s="7">
        <f>AVERAGE('HAVER - UK Gas'!K1349:P1349)</f>
        <v>202.04166666666666</v>
      </c>
      <c r="G1062" s="7">
        <f>AVERAGE('HAVER - UK Gas'!K1349:V1349)</f>
        <v>163.33666666666667</v>
      </c>
      <c r="H1062" s="7">
        <f>AVERAGE('HAVER - UK Gas'!D1349:I1349)</f>
        <v>191.73000000000002</v>
      </c>
      <c r="I1062" s="7">
        <f>AVERAGE('HAVER - UK Gas'!D1349:F1349)</f>
        <v>191.74</v>
      </c>
      <c r="J1062" s="7">
        <f>AVERAGE('HAVER - UK Gas'!D1349:O1349)</f>
        <v>196.65833333333333</v>
      </c>
      <c r="L1062" s="7">
        <f t="shared" si="145"/>
        <v>304.25450704225352</v>
      </c>
      <c r="M1062" s="7">
        <f t="shared" si="146"/>
        <v>267.03052816901391</v>
      </c>
      <c r="N1062" s="7">
        <f t="shared" si="147"/>
        <v>285.59109154929575</v>
      </c>
      <c r="O1062" s="7">
        <f t="shared" si="148"/>
        <v>268.53272300469479</v>
      </c>
      <c r="P1062" s="7">
        <f t="shared" si="149"/>
        <v>273.89666079812207</v>
      </c>
      <c r="R1062" s="7"/>
      <c r="S1062" s="7"/>
      <c r="T1062" s="7"/>
      <c r="U1062" s="7"/>
      <c r="V1062" s="7"/>
    </row>
    <row r="1063" spans="1:22" x14ac:dyDescent="0.35">
      <c r="A1063" s="5">
        <f t="shared" si="138"/>
        <v>44615</v>
      </c>
      <c r="B1063" s="5"/>
      <c r="C1063" s="46">
        <f>IF('HAVER - UK Gas'!K1350="",C1062,AVERAGE('HAVER - UK Gas'!K1350:V1350))</f>
        <v>180.86083333333332</v>
      </c>
      <c r="D1063" s="7">
        <f t="shared" si="143"/>
        <v>272.79471486505878</v>
      </c>
      <c r="E1063" s="5"/>
      <c r="F1063" s="7">
        <f>AVERAGE('HAVER - UK Gas'!K1350:P1350)</f>
        <v>224.36833333333334</v>
      </c>
      <c r="G1063" s="7">
        <f>AVERAGE('HAVER - UK Gas'!K1350:V1350)</f>
        <v>180.86083333333332</v>
      </c>
      <c r="H1063" s="7">
        <f>AVERAGE('HAVER - UK Gas'!D1350:I1350)</f>
        <v>214.36999999999998</v>
      </c>
      <c r="I1063" s="7">
        <f>AVERAGE('HAVER - UK Gas'!D1350:F1350)</f>
        <v>214.20333333333335</v>
      </c>
      <c r="J1063" s="7">
        <f>AVERAGE('HAVER - UK Gas'!D1350:O1350)</f>
        <v>219.26666666666665</v>
      </c>
      <c r="L1063" s="7">
        <f t="shared" si="145"/>
        <v>304.25450704225352</v>
      </c>
      <c r="M1063" s="7">
        <f t="shared" si="146"/>
        <v>267.03052816901391</v>
      </c>
      <c r="N1063" s="7">
        <f t="shared" si="147"/>
        <v>285.59109154929575</v>
      </c>
      <c r="O1063" s="7">
        <f t="shared" si="148"/>
        <v>268.53272300469479</v>
      </c>
      <c r="P1063" s="7">
        <f t="shared" si="149"/>
        <v>273.89666079812207</v>
      </c>
      <c r="R1063" s="7"/>
      <c r="S1063" s="7"/>
      <c r="T1063" s="7"/>
      <c r="U1063" s="7"/>
      <c r="V1063" s="7"/>
    </row>
    <row r="1064" spans="1:22" x14ac:dyDescent="0.35">
      <c r="A1064" s="5">
        <f t="shared" si="138"/>
        <v>44616</v>
      </c>
      <c r="B1064" s="5"/>
      <c r="C1064" s="46">
        <f>IF('HAVER - UK Gas'!K1351="",C1063,AVERAGE('HAVER - UK Gas'!K1351:V1351))</f>
        <v>238.75416666666663</v>
      </c>
      <c r="D1064" s="7">
        <f t="shared" si="143"/>
        <v>272.79471486505878</v>
      </c>
      <c r="E1064" s="5"/>
      <c r="F1064" s="7">
        <f>AVERAGE('HAVER - UK Gas'!K1351:P1351)</f>
        <v>324.21833333333331</v>
      </c>
      <c r="G1064" s="7">
        <f>AVERAGE('HAVER - UK Gas'!K1351:V1351)</f>
        <v>238.75416666666663</v>
      </c>
      <c r="H1064" s="7">
        <f>AVERAGE('HAVER - UK Gas'!D1351:I1351)</f>
        <v>319.58166666666665</v>
      </c>
      <c r="I1064" s="7">
        <f>AVERAGE('HAVER - UK Gas'!D1351:F1351)</f>
        <v>320.81666666666666</v>
      </c>
      <c r="J1064" s="7">
        <f>AVERAGE('HAVER - UK Gas'!D1351:O1351)</f>
        <v>322.48750000000001</v>
      </c>
      <c r="L1064" s="7">
        <f t="shared" si="145"/>
        <v>304.25450704225352</v>
      </c>
      <c r="M1064" s="7">
        <f t="shared" si="146"/>
        <v>267.03052816901391</v>
      </c>
      <c r="N1064" s="7">
        <f t="shared" si="147"/>
        <v>285.59109154929575</v>
      </c>
      <c r="O1064" s="7">
        <f t="shared" si="148"/>
        <v>268.53272300469479</v>
      </c>
      <c r="P1064" s="7">
        <f t="shared" si="149"/>
        <v>273.89666079812207</v>
      </c>
      <c r="R1064" s="7"/>
      <c r="S1064" s="7"/>
      <c r="T1064" s="7"/>
      <c r="U1064" s="7"/>
      <c r="V1064" s="7"/>
    </row>
    <row r="1065" spans="1:22" x14ac:dyDescent="0.35">
      <c r="A1065" s="5">
        <f t="shared" si="138"/>
        <v>44617</v>
      </c>
      <c r="B1065" s="5"/>
      <c r="C1065" s="46">
        <f>IF('HAVER - UK Gas'!K1352="",C1064,AVERAGE('HAVER - UK Gas'!K1352:V1352))</f>
        <v>181.24</v>
      </c>
      <c r="D1065" s="7">
        <f t="shared" si="143"/>
        <v>272.79471486505878</v>
      </c>
      <c r="E1065" s="5"/>
      <c r="F1065" s="7">
        <f>AVERAGE('HAVER - UK Gas'!K1352:P1352)</f>
        <v>231.83</v>
      </c>
      <c r="G1065" s="7">
        <f>AVERAGE('HAVER - UK Gas'!K1352:V1352)</f>
        <v>181.24</v>
      </c>
      <c r="H1065" s="7">
        <f>AVERAGE('HAVER - UK Gas'!D1352:I1352)</f>
        <v>224.04166666666666</v>
      </c>
      <c r="I1065" s="7">
        <f>AVERAGE('HAVER - UK Gas'!D1352:F1352)</f>
        <v>224.67</v>
      </c>
      <c r="J1065" s="7">
        <f>AVERAGE('HAVER - UK Gas'!D1352:O1352)</f>
        <v>228.24583333333331</v>
      </c>
      <c r="L1065" s="7">
        <f t="shared" si="145"/>
        <v>304.25450704225352</v>
      </c>
      <c r="M1065" s="7">
        <f t="shared" si="146"/>
        <v>267.03052816901391</v>
      </c>
      <c r="N1065" s="7">
        <f t="shared" si="147"/>
        <v>285.59109154929575</v>
      </c>
      <c r="O1065" s="7">
        <f t="shared" si="148"/>
        <v>268.53272300469479</v>
      </c>
      <c r="P1065" s="7">
        <f t="shared" si="149"/>
        <v>273.89666079812207</v>
      </c>
      <c r="R1065" s="7"/>
      <c r="S1065" s="7"/>
      <c r="T1065" s="7"/>
      <c r="U1065" s="7"/>
      <c r="V1065" s="7"/>
    </row>
    <row r="1066" spans="1:22" x14ac:dyDescent="0.35">
      <c r="A1066" s="5">
        <f t="shared" si="138"/>
        <v>44620</v>
      </c>
      <c r="B1066" s="5"/>
      <c r="C1066" s="46">
        <f>IF('HAVER - UK Gas'!K1353="",C1065,AVERAGE('HAVER - UK Gas'!K1353:V1353))</f>
        <v>177.02833333333331</v>
      </c>
      <c r="D1066" s="7">
        <f t="shared" si="143"/>
        <v>272.79471486505878</v>
      </c>
      <c r="E1066" s="5"/>
      <c r="F1066" s="7">
        <f>AVERAGE('HAVER - UK Gas'!K1353:P1353)</f>
        <v>230.20000000000002</v>
      </c>
      <c r="G1066" s="7">
        <f>AVERAGE('HAVER - UK Gas'!K1353:V1353)</f>
        <v>177.02833333333331</v>
      </c>
      <c r="H1066" s="7">
        <f>AVERAGE('HAVER - UK Gas'!D1353:I1353)</f>
        <v>237.64833333333331</v>
      </c>
      <c r="I1066" s="7">
        <f>AVERAGE('HAVER - UK Gas'!D1353:F1353)</f>
        <v>237.35999999999999</v>
      </c>
      <c r="J1066" s="7">
        <f>AVERAGE('HAVER - UK Gas'!D1353:O1353)</f>
        <v>241.35249999999999</v>
      </c>
      <c r="L1066" s="7">
        <f t="shared" si="145"/>
        <v>304.25450704225352</v>
      </c>
      <c r="M1066" s="7">
        <f t="shared" si="146"/>
        <v>267.03052816901391</v>
      </c>
      <c r="N1066" s="7">
        <f t="shared" si="147"/>
        <v>285.59109154929575</v>
      </c>
      <c r="O1066" s="7">
        <f t="shared" si="148"/>
        <v>268.53272300469479</v>
      </c>
      <c r="P1066" s="7">
        <f t="shared" si="149"/>
        <v>273.89666079812207</v>
      </c>
      <c r="R1066" s="7"/>
      <c r="S1066" s="7"/>
      <c r="T1066" s="7"/>
      <c r="U1066" s="7"/>
      <c r="V1066" s="7"/>
    </row>
    <row r="1067" spans="1:22" x14ac:dyDescent="0.35">
      <c r="A1067" s="5">
        <f t="shared" si="138"/>
        <v>44621</v>
      </c>
      <c r="B1067" s="5"/>
      <c r="C1067" s="46">
        <f>IF('HAVER - UK Gas'!J1354="",C1066,AVERAGE('HAVER - UK Gas'!J1354:U1354))</f>
        <v>214.1583333333333</v>
      </c>
      <c r="D1067" s="7">
        <f t="shared" si="143"/>
        <v>272.79471486505878</v>
      </c>
      <c r="E1067" s="5"/>
      <c r="F1067" s="7">
        <f>AVERAGE('HAVER - UK Gas'!J1354:O1354)</f>
        <v>290.74166666666662</v>
      </c>
      <c r="G1067" s="7">
        <f>AVERAGE('HAVER - UK Gas'!J1354:U1354)</f>
        <v>214.1583333333333</v>
      </c>
      <c r="H1067" s="7">
        <f>AVERAGE('HAVER - UK Gas'!D1354:I1354)</f>
        <v>288.25500000000005</v>
      </c>
      <c r="I1067" s="7">
        <f>AVERAGE('HAVER - UK Gas'!D1354:F1354)</f>
        <v>288.81666666666666</v>
      </c>
      <c r="J1067" s="7">
        <f>AVERAGE('HAVER - UK Gas'!D1354:O1354)</f>
        <v>289.49833333333339</v>
      </c>
      <c r="L1067" s="7">
        <f t="shared" si="145"/>
        <v>304.25450704225352</v>
      </c>
      <c r="M1067" s="7">
        <f t="shared" si="146"/>
        <v>267.03052816901391</v>
      </c>
      <c r="N1067" s="7">
        <f t="shared" si="147"/>
        <v>285.59109154929575</v>
      </c>
      <c r="O1067" s="7">
        <f t="shared" si="148"/>
        <v>268.53272300469479</v>
      </c>
      <c r="P1067" s="7">
        <f t="shared" si="149"/>
        <v>273.89666079812207</v>
      </c>
      <c r="R1067" s="7"/>
      <c r="S1067" s="7"/>
      <c r="T1067" s="7"/>
      <c r="U1067" s="7"/>
      <c r="V1067" s="7"/>
    </row>
    <row r="1068" spans="1:22" x14ac:dyDescent="0.35">
      <c r="A1068" s="5">
        <f t="shared" si="138"/>
        <v>44622</v>
      </c>
      <c r="B1068" s="5"/>
      <c r="C1068" s="46">
        <f>IF('HAVER - UK Gas'!J1355="",C1067,AVERAGE('HAVER - UK Gas'!J1355:U1355))</f>
        <v>260.68</v>
      </c>
      <c r="D1068" s="7">
        <f t="shared" si="143"/>
        <v>272.79471486505878</v>
      </c>
      <c r="E1068" s="5"/>
      <c r="F1068" s="7">
        <f>AVERAGE('HAVER - UK Gas'!J1355:O1355)</f>
        <v>372.66</v>
      </c>
      <c r="G1068" s="7">
        <f>AVERAGE('HAVER - UK Gas'!J1355:U1355)</f>
        <v>260.68</v>
      </c>
      <c r="H1068" s="7">
        <f>AVERAGE('HAVER - UK Gas'!D1355:I1355)</f>
        <v>387.57166666666666</v>
      </c>
      <c r="I1068" s="7">
        <f>AVERAGE('HAVER - UK Gas'!D1355:F1355)</f>
        <v>390.65666666666669</v>
      </c>
      <c r="J1068" s="7">
        <f>AVERAGE('HAVER - UK Gas'!D1355:O1355)</f>
        <v>380.11583333333334</v>
      </c>
      <c r="L1068" s="7">
        <f t="shared" si="145"/>
        <v>304.25450704225352</v>
      </c>
      <c r="M1068" s="7">
        <f t="shared" si="146"/>
        <v>267.03052816901391</v>
      </c>
      <c r="N1068" s="7">
        <f t="shared" si="147"/>
        <v>285.59109154929575</v>
      </c>
      <c r="O1068" s="7">
        <f t="shared" si="148"/>
        <v>268.53272300469479</v>
      </c>
      <c r="P1068" s="7">
        <f t="shared" si="149"/>
        <v>273.89666079812207</v>
      </c>
      <c r="R1068" s="7"/>
      <c r="S1068" s="7"/>
      <c r="T1068" s="7"/>
      <c r="U1068" s="7"/>
      <c r="V1068" s="7"/>
    </row>
    <row r="1069" spans="1:22" x14ac:dyDescent="0.35">
      <c r="A1069" s="5">
        <f t="shared" si="138"/>
        <v>44623</v>
      </c>
      <c r="B1069" s="5"/>
      <c r="C1069" s="46">
        <f>IF('HAVER - UK Gas'!J1356="",C1068,AVERAGE('HAVER - UK Gas'!J1356:U1356))</f>
        <v>249.17583333333332</v>
      </c>
      <c r="D1069" s="7">
        <f t="shared" si="143"/>
        <v>272.79471486505878</v>
      </c>
      <c r="E1069" s="5"/>
      <c r="F1069" s="7">
        <f>AVERAGE('HAVER - UK Gas'!J1356:O1356)</f>
        <v>349.29166666666669</v>
      </c>
      <c r="G1069" s="7">
        <f>AVERAGE('HAVER - UK Gas'!J1356:U1356)</f>
        <v>249.17583333333332</v>
      </c>
      <c r="H1069" s="7">
        <f>AVERAGE('HAVER - UK Gas'!D1356:I1356)</f>
        <v>373.13333333333338</v>
      </c>
      <c r="I1069" s="7">
        <f>AVERAGE('HAVER - UK Gas'!D1356:F1356)</f>
        <v>377.64000000000004</v>
      </c>
      <c r="J1069" s="7">
        <f>AVERAGE('HAVER - UK Gas'!D1356:O1356)</f>
        <v>361.21250000000009</v>
      </c>
      <c r="L1069" s="7">
        <f t="shared" si="145"/>
        <v>304.25450704225352</v>
      </c>
      <c r="M1069" s="7">
        <f t="shared" si="146"/>
        <v>267.03052816901391</v>
      </c>
      <c r="N1069" s="7">
        <f t="shared" si="147"/>
        <v>285.59109154929575</v>
      </c>
      <c r="O1069" s="7">
        <f t="shared" si="148"/>
        <v>268.53272300469479</v>
      </c>
      <c r="P1069" s="7">
        <f t="shared" si="149"/>
        <v>273.89666079812207</v>
      </c>
      <c r="R1069" s="7"/>
      <c r="S1069" s="7"/>
      <c r="T1069" s="7"/>
      <c r="U1069" s="7"/>
      <c r="V1069" s="7"/>
    </row>
    <row r="1070" spans="1:22" x14ac:dyDescent="0.35">
      <c r="A1070" s="5">
        <f t="shared" si="138"/>
        <v>44624</v>
      </c>
      <c r="B1070" s="5"/>
      <c r="C1070" s="46">
        <f>IF('HAVER - UK Gas'!J1357="",C1069,AVERAGE('HAVER - UK Gas'!J1357:U1357))</f>
        <v>240.65749999999994</v>
      </c>
      <c r="D1070" s="7">
        <f t="shared" si="143"/>
        <v>272.79471486505878</v>
      </c>
      <c r="E1070" s="5"/>
      <c r="F1070" s="7">
        <f>AVERAGE('HAVER - UK Gas'!J1357:O1357)</f>
        <v>319.93</v>
      </c>
      <c r="G1070" s="7">
        <f>AVERAGE('HAVER - UK Gas'!J1357:U1357)</f>
        <v>240.65749999999994</v>
      </c>
      <c r="H1070" s="7">
        <f>AVERAGE('HAVER - UK Gas'!D1357:I1357)</f>
        <v>435.0916666666667</v>
      </c>
      <c r="I1070" s="7">
        <f>AVERAGE('HAVER - UK Gas'!D1357:F1357)</f>
        <v>445.99</v>
      </c>
      <c r="J1070" s="7">
        <f>AVERAGE('HAVER - UK Gas'!D1357:O1357)</f>
        <v>377.51083333333332</v>
      </c>
      <c r="L1070" s="7">
        <f t="shared" si="145"/>
        <v>304.25450704225352</v>
      </c>
      <c r="M1070" s="7">
        <f t="shared" si="146"/>
        <v>267.03052816901391</v>
      </c>
      <c r="N1070" s="7">
        <f t="shared" si="147"/>
        <v>285.59109154929575</v>
      </c>
      <c r="O1070" s="7">
        <f t="shared" si="148"/>
        <v>268.53272300469479</v>
      </c>
      <c r="P1070" s="7">
        <f t="shared" si="149"/>
        <v>273.89666079812207</v>
      </c>
      <c r="R1070" s="7"/>
      <c r="S1070" s="7"/>
      <c r="T1070" s="7"/>
      <c r="U1070" s="7"/>
      <c r="V1070" s="7"/>
    </row>
    <row r="1071" spans="1:22" x14ac:dyDescent="0.35">
      <c r="A1071" s="5">
        <f t="shared" si="138"/>
        <v>44627</v>
      </c>
      <c r="B1071" s="5"/>
      <c r="C1071" s="46">
        <f>IF('HAVER - UK Gas'!J1358="",C1070,AVERAGE('HAVER - UK Gas'!J1358:U1358))</f>
        <v>281.85999999999996</v>
      </c>
      <c r="D1071" s="7">
        <f t="shared" si="143"/>
        <v>272.79471486505878</v>
      </c>
      <c r="E1071" s="5"/>
      <c r="F1071" s="7">
        <f>AVERAGE('HAVER - UK Gas'!J1358:O1358)</f>
        <v>371.59333333333331</v>
      </c>
      <c r="G1071" s="7">
        <f>AVERAGE('HAVER - UK Gas'!J1358:U1358)</f>
        <v>281.85999999999996</v>
      </c>
      <c r="H1071" s="7">
        <f>AVERAGE('HAVER - UK Gas'!D1358:I1358)</f>
        <v>510.33</v>
      </c>
      <c r="I1071" s="7">
        <f>AVERAGE('HAVER - UK Gas'!D1358:F1358)</f>
        <v>523.01333333333332</v>
      </c>
      <c r="J1071" s="7">
        <f>AVERAGE('HAVER - UK Gas'!D1358:O1358)</f>
        <v>440.96166666666659</v>
      </c>
      <c r="L1071" s="7">
        <f t="shared" si="145"/>
        <v>304.25450704225352</v>
      </c>
      <c r="M1071" s="7">
        <f t="shared" si="146"/>
        <v>267.03052816901391</v>
      </c>
      <c r="N1071" s="7">
        <f t="shared" si="147"/>
        <v>285.59109154929575</v>
      </c>
      <c r="O1071" s="7">
        <f t="shared" si="148"/>
        <v>268.53272300469479</v>
      </c>
      <c r="P1071" s="7">
        <f t="shared" si="149"/>
        <v>273.89666079812207</v>
      </c>
      <c r="R1071" s="7"/>
      <c r="S1071" s="7"/>
      <c r="T1071" s="7"/>
      <c r="U1071" s="7"/>
      <c r="V1071" s="7"/>
    </row>
    <row r="1072" spans="1:22" x14ac:dyDescent="0.35">
      <c r="A1072" s="5">
        <f t="shared" si="138"/>
        <v>44628</v>
      </c>
      <c r="B1072" s="5"/>
      <c r="C1072" s="46">
        <f>IF('HAVER - UK Gas'!J1359="",C1071,AVERAGE('HAVER - UK Gas'!J1359:U1359))</f>
        <v>270.65666666666669</v>
      </c>
      <c r="D1072" s="7">
        <f t="shared" si="143"/>
        <v>272.79471486505878</v>
      </c>
      <c r="E1072" s="5"/>
      <c r="F1072" s="7">
        <f>AVERAGE('HAVER - UK Gas'!J1359:O1359)</f>
        <v>359.17166666666662</v>
      </c>
      <c r="G1072" s="7">
        <f>AVERAGE('HAVER - UK Gas'!J1359:U1359)</f>
        <v>270.65666666666669</v>
      </c>
      <c r="H1072" s="7">
        <f>AVERAGE('HAVER - UK Gas'!D1359:I1359)</f>
        <v>477.14499999999998</v>
      </c>
      <c r="I1072" s="7">
        <f>AVERAGE('HAVER - UK Gas'!D1359:F1359)</f>
        <v>494.68333333333334</v>
      </c>
      <c r="J1072" s="7">
        <f>AVERAGE('HAVER - UK Gas'!D1359:O1359)</f>
        <v>418.15833333333336</v>
      </c>
      <c r="L1072" s="7">
        <f t="shared" si="145"/>
        <v>304.25450704225352</v>
      </c>
      <c r="M1072" s="7">
        <f t="shared" si="146"/>
        <v>267.03052816901391</v>
      </c>
      <c r="N1072" s="7">
        <f t="shared" si="147"/>
        <v>285.59109154929575</v>
      </c>
      <c r="O1072" s="7">
        <f t="shared" si="148"/>
        <v>268.53272300469479</v>
      </c>
      <c r="P1072" s="7">
        <f t="shared" si="149"/>
        <v>273.89666079812207</v>
      </c>
      <c r="R1072" s="7"/>
      <c r="S1072" s="7"/>
      <c r="T1072" s="7"/>
      <c r="U1072" s="7"/>
      <c r="V1072" s="7"/>
    </row>
    <row r="1073" spans="1:22" x14ac:dyDescent="0.35">
      <c r="A1073" s="5">
        <f t="shared" si="138"/>
        <v>44629</v>
      </c>
      <c r="B1073" s="5"/>
      <c r="C1073" s="46">
        <f>IF('HAVER - UK Gas'!J1360="",C1072,AVERAGE('HAVER - UK Gas'!J1360:U1360))</f>
        <v>240.81916666666666</v>
      </c>
      <c r="D1073" s="7">
        <f t="shared" si="143"/>
        <v>272.79471486505878</v>
      </c>
      <c r="E1073" s="5"/>
      <c r="F1073" s="7">
        <f>AVERAGE('HAVER - UK Gas'!J1360:O1360)</f>
        <v>315.03833333333336</v>
      </c>
      <c r="G1073" s="7">
        <f>AVERAGE('HAVER - UK Gas'!J1360:U1360)</f>
        <v>240.81916666666666</v>
      </c>
      <c r="H1073" s="7">
        <f>AVERAGE('HAVER - UK Gas'!D1360:I1360)</f>
        <v>355.38333333333338</v>
      </c>
      <c r="I1073" s="7">
        <f>AVERAGE('HAVER - UK Gas'!D1360:F1360)</f>
        <v>367.08666666666664</v>
      </c>
      <c r="J1073" s="7">
        <f>AVERAGE('HAVER - UK Gas'!D1360:O1360)</f>
        <v>335.21083333333337</v>
      </c>
      <c r="L1073" s="7">
        <f t="shared" si="145"/>
        <v>304.25450704225352</v>
      </c>
      <c r="M1073" s="7">
        <f t="shared" si="146"/>
        <v>267.03052816901391</v>
      </c>
      <c r="N1073" s="7">
        <f t="shared" si="147"/>
        <v>285.59109154929575</v>
      </c>
      <c r="O1073" s="7">
        <f t="shared" si="148"/>
        <v>268.53272300469479</v>
      </c>
      <c r="P1073" s="7">
        <f t="shared" si="149"/>
        <v>273.89666079812207</v>
      </c>
      <c r="R1073" s="7"/>
      <c r="S1073" s="7"/>
      <c r="T1073" s="7"/>
      <c r="U1073" s="7"/>
      <c r="V1073" s="7"/>
    </row>
    <row r="1074" spans="1:22" x14ac:dyDescent="0.35">
      <c r="A1074" s="5">
        <f t="shared" si="138"/>
        <v>44630</v>
      </c>
      <c r="B1074" s="5"/>
      <c r="C1074" s="46">
        <f>IF('HAVER - UK Gas'!J1361="",C1073,AVERAGE('HAVER - UK Gas'!J1361:U1361))</f>
        <v>208.98583333333337</v>
      </c>
      <c r="D1074" s="7">
        <f t="shared" si="143"/>
        <v>272.79471486505878</v>
      </c>
      <c r="E1074" s="5"/>
      <c r="F1074" s="7">
        <f>AVERAGE('HAVER - UK Gas'!J1361:O1361)</f>
        <v>267.85500000000002</v>
      </c>
      <c r="G1074" s="7">
        <f>AVERAGE('HAVER - UK Gas'!J1361:U1361)</f>
        <v>208.98583333333337</v>
      </c>
      <c r="H1074" s="7">
        <f>AVERAGE('HAVER - UK Gas'!D1361:I1361)</f>
        <v>288.86500000000001</v>
      </c>
      <c r="I1074" s="7">
        <f>AVERAGE('HAVER - UK Gas'!D1361:F1361)</f>
        <v>293.8533333333333</v>
      </c>
      <c r="J1074" s="7">
        <f>AVERAGE('HAVER - UK Gas'!D1361:O1361)</f>
        <v>278.36</v>
      </c>
      <c r="L1074" s="7">
        <f t="shared" si="145"/>
        <v>304.25450704225352</v>
      </c>
      <c r="M1074" s="7">
        <f t="shared" si="146"/>
        <v>267.03052816901391</v>
      </c>
      <c r="N1074" s="7">
        <f t="shared" si="147"/>
        <v>285.59109154929575</v>
      </c>
      <c r="O1074" s="7">
        <f t="shared" si="148"/>
        <v>268.53272300469479</v>
      </c>
      <c r="P1074" s="7">
        <f t="shared" si="149"/>
        <v>273.89666079812207</v>
      </c>
      <c r="R1074" s="7"/>
      <c r="S1074" s="7"/>
      <c r="T1074" s="7"/>
      <c r="U1074" s="7"/>
      <c r="V1074" s="7"/>
    </row>
    <row r="1075" spans="1:22" x14ac:dyDescent="0.35">
      <c r="A1075" s="5">
        <f t="shared" ref="A1075:A1138" si="150">+A1070+7</f>
        <v>44631</v>
      </c>
      <c r="B1075" s="5"/>
      <c r="C1075" s="46">
        <f>IF('HAVER - UK Gas'!J1362="",C1074,AVERAGE('HAVER - UK Gas'!J1362:U1362))</f>
        <v>223.36749999999998</v>
      </c>
      <c r="D1075" s="7">
        <f t="shared" si="143"/>
        <v>272.79471486505878</v>
      </c>
      <c r="E1075" s="5"/>
      <c r="F1075" s="7">
        <f>AVERAGE('HAVER - UK Gas'!J1362:O1362)</f>
        <v>288.64166666666665</v>
      </c>
      <c r="G1075" s="7">
        <f>AVERAGE('HAVER - UK Gas'!J1362:U1362)</f>
        <v>223.36749999999998</v>
      </c>
      <c r="H1075" s="7">
        <f>AVERAGE('HAVER - UK Gas'!D1362:I1362)</f>
        <v>306.62999999999994</v>
      </c>
      <c r="I1075" s="7">
        <f>AVERAGE('HAVER - UK Gas'!D1362:F1362)</f>
        <v>309.86999999999995</v>
      </c>
      <c r="J1075" s="7">
        <f>AVERAGE('HAVER - UK Gas'!D1362:O1362)</f>
        <v>297.63583333333332</v>
      </c>
      <c r="L1075" s="7">
        <f t="shared" si="145"/>
        <v>304.25450704225352</v>
      </c>
      <c r="M1075" s="7">
        <f t="shared" si="146"/>
        <v>267.03052816901391</v>
      </c>
      <c r="N1075" s="7">
        <f t="shared" si="147"/>
        <v>285.59109154929575</v>
      </c>
      <c r="O1075" s="7">
        <f t="shared" si="148"/>
        <v>268.53272300469479</v>
      </c>
      <c r="P1075" s="7">
        <f t="shared" si="149"/>
        <v>273.89666079812207</v>
      </c>
      <c r="R1075" s="7"/>
      <c r="S1075" s="7"/>
      <c r="T1075" s="7"/>
      <c r="U1075" s="7"/>
      <c r="V1075" s="7"/>
    </row>
    <row r="1076" spans="1:22" x14ac:dyDescent="0.35">
      <c r="A1076" s="5">
        <f t="shared" si="150"/>
        <v>44634</v>
      </c>
      <c r="B1076" s="5"/>
      <c r="C1076" s="46">
        <f>IF('HAVER - UK Gas'!J1363="",C1075,AVERAGE('HAVER - UK Gas'!J1363:U1363))</f>
        <v>198.52</v>
      </c>
      <c r="D1076" s="7">
        <f t="shared" si="143"/>
        <v>272.79471486505878</v>
      </c>
      <c r="E1076" s="5"/>
      <c r="F1076" s="7">
        <f>AVERAGE('HAVER - UK Gas'!J1363:O1363)</f>
        <v>251.39333333333335</v>
      </c>
      <c r="G1076" s="7">
        <f>AVERAGE('HAVER - UK Gas'!J1363:U1363)</f>
        <v>198.52</v>
      </c>
      <c r="H1076" s="7">
        <f>AVERAGE('HAVER - UK Gas'!D1363:I1363)</f>
        <v>270.95</v>
      </c>
      <c r="I1076" s="7">
        <f>AVERAGE('HAVER - UK Gas'!D1363:F1363)</f>
        <v>271.53333333333336</v>
      </c>
      <c r="J1076" s="7">
        <f>AVERAGE('HAVER - UK Gas'!D1363:O1363)</f>
        <v>261.17166666666668</v>
      </c>
      <c r="L1076" s="7">
        <f t="shared" si="145"/>
        <v>304.25450704225352</v>
      </c>
      <c r="M1076" s="7">
        <f t="shared" si="146"/>
        <v>267.03052816901391</v>
      </c>
      <c r="N1076" s="7">
        <f t="shared" si="147"/>
        <v>285.59109154929575</v>
      </c>
      <c r="O1076" s="7">
        <f t="shared" si="148"/>
        <v>268.53272300469479</v>
      </c>
      <c r="P1076" s="7">
        <f t="shared" si="149"/>
        <v>273.89666079812207</v>
      </c>
      <c r="R1076" s="7"/>
      <c r="S1076" s="7"/>
      <c r="T1076" s="7"/>
      <c r="U1076" s="7"/>
      <c r="V1076" s="7"/>
    </row>
    <row r="1077" spans="1:22" x14ac:dyDescent="0.35">
      <c r="A1077" s="5">
        <f t="shared" si="150"/>
        <v>44635</v>
      </c>
      <c r="B1077" s="5"/>
      <c r="C1077" s="46">
        <f>IF('HAVER - UK Gas'!J1364="",C1076,AVERAGE('HAVER - UK Gas'!J1364:U1364))</f>
        <v>197.83249999999995</v>
      </c>
      <c r="D1077" s="7">
        <f t="shared" si="143"/>
        <v>272.79471486505878</v>
      </c>
      <c r="E1077" s="5"/>
      <c r="F1077" s="7">
        <f>AVERAGE('HAVER - UK Gas'!J1364:O1364)</f>
        <v>250.71166666666667</v>
      </c>
      <c r="G1077" s="7">
        <f>AVERAGE('HAVER - UK Gas'!J1364:U1364)</f>
        <v>197.83249999999995</v>
      </c>
      <c r="H1077" s="7">
        <f>AVERAGE('HAVER - UK Gas'!D1364:I1364)</f>
        <v>274.26833333333326</v>
      </c>
      <c r="I1077" s="7">
        <f>AVERAGE('HAVER - UK Gas'!D1364:F1364)</f>
        <v>274.62333333333328</v>
      </c>
      <c r="J1077" s="7">
        <f>AVERAGE('HAVER - UK Gas'!D1364:O1364)</f>
        <v>262.48999999999995</v>
      </c>
      <c r="L1077" s="7">
        <f t="shared" si="145"/>
        <v>304.25450704225352</v>
      </c>
      <c r="M1077" s="7">
        <f t="shared" si="146"/>
        <v>267.03052816901391</v>
      </c>
      <c r="N1077" s="7">
        <f t="shared" si="147"/>
        <v>285.59109154929575</v>
      </c>
      <c r="O1077" s="7">
        <f t="shared" si="148"/>
        <v>268.53272300469479</v>
      </c>
      <c r="P1077" s="7">
        <f t="shared" si="149"/>
        <v>273.89666079812207</v>
      </c>
      <c r="R1077" s="7"/>
      <c r="S1077" s="7"/>
      <c r="T1077" s="7"/>
      <c r="U1077" s="7"/>
      <c r="V1077" s="7"/>
    </row>
    <row r="1078" spans="1:22" x14ac:dyDescent="0.35">
      <c r="A1078" s="5">
        <f t="shared" si="150"/>
        <v>44636</v>
      </c>
      <c r="B1078" s="5"/>
      <c r="C1078" s="46">
        <f>IF('HAVER - UK Gas'!J1365="",C1077,AVERAGE('HAVER - UK Gas'!J1365:U1365))</f>
        <v>180.97916666666666</v>
      </c>
      <c r="D1078" s="7">
        <f t="shared" si="143"/>
        <v>272.79471486505878</v>
      </c>
      <c r="E1078" s="5"/>
      <c r="F1078" s="7">
        <f>AVERAGE('HAVER - UK Gas'!J1365:O1365)</f>
        <v>228.42833333333337</v>
      </c>
      <c r="G1078" s="7">
        <f>AVERAGE('HAVER - UK Gas'!J1365:U1365)</f>
        <v>180.97916666666666</v>
      </c>
      <c r="H1078" s="7">
        <f>AVERAGE('HAVER - UK Gas'!D1365:I1365)</f>
        <v>243.02166666666668</v>
      </c>
      <c r="I1078" s="7">
        <f>AVERAGE('HAVER - UK Gas'!D1365:F1365)</f>
        <v>242.64000000000001</v>
      </c>
      <c r="J1078" s="7">
        <f>AVERAGE('HAVER - UK Gas'!D1365:O1365)</f>
        <v>235.72500000000002</v>
      </c>
      <c r="L1078" s="7">
        <f t="shared" si="145"/>
        <v>304.25450704225352</v>
      </c>
      <c r="M1078" s="7">
        <f t="shared" si="146"/>
        <v>267.03052816901391</v>
      </c>
      <c r="N1078" s="7">
        <f t="shared" si="147"/>
        <v>285.59109154929575</v>
      </c>
      <c r="O1078" s="7">
        <f t="shared" si="148"/>
        <v>268.53272300469479</v>
      </c>
      <c r="P1078" s="7">
        <f t="shared" si="149"/>
        <v>273.89666079812207</v>
      </c>
      <c r="R1078" s="7"/>
      <c r="S1078" s="7"/>
      <c r="T1078" s="7"/>
      <c r="U1078" s="7"/>
      <c r="V1078" s="7"/>
    </row>
    <row r="1079" spans="1:22" x14ac:dyDescent="0.35">
      <c r="A1079" s="5">
        <f t="shared" si="150"/>
        <v>44637</v>
      </c>
      <c r="B1079" s="5"/>
      <c r="C1079" s="46">
        <f>IF('HAVER - UK Gas'!J1366="",C1078,AVERAGE('HAVER - UK Gas'!J1366:U1366))</f>
        <v>190.05166666666665</v>
      </c>
      <c r="D1079" s="7">
        <f t="shared" si="143"/>
        <v>272.79471486505878</v>
      </c>
      <c r="E1079" s="5"/>
      <c r="F1079" s="7">
        <f>AVERAGE('HAVER - UK Gas'!J1366:O1366)</f>
        <v>245.04666666666662</v>
      </c>
      <c r="G1079" s="7">
        <f>AVERAGE('HAVER - UK Gas'!J1366:U1366)</f>
        <v>190.05166666666665</v>
      </c>
      <c r="H1079" s="7">
        <f>AVERAGE('HAVER - UK Gas'!D1366:I1366)</f>
        <v>252.25666666666666</v>
      </c>
      <c r="I1079" s="7">
        <f>AVERAGE('HAVER - UK Gas'!D1366:F1366)</f>
        <v>251.24333333333334</v>
      </c>
      <c r="J1079" s="7">
        <f>AVERAGE('HAVER - UK Gas'!D1366:O1366)</f>
        <v>248.65166666666661</v>
      </c>
      <c r="L1079" s="7">
        <f t="shared" si="145"/>
        <v>304.25450704225352</v>
      </c>
      <c r="M1079" s="7">
        <f t="shared" si="146"/>
        <v>267.03052816901391</v>
      </c>
      <c r="N1079" s="7">
        <f t="shared" si="147"/>
        <v>285.59109154929575</v>
      </c>
      <c r="O1079" s="7">
        <f t="shared" si="148"/>
        <v>268.53272300469479</v>
      </c>
      <c r="P1079" s="7">
        <f t="shared" si="149"/>
        <v>273.89666079812207</v>
      </c>
      <c r="R1079" s="7"/>
      <c r="S1079" s="7"/>
      <c r="T1079" s="7"/>
      <c r="U1079" s="7"/>
      <c r="V1079" s="7"/>
    </row>
    <row r="1080" spans="1:22" x14ac:dyDescent="0.35">
      <c r="A1080" s="5">
        <f t="shared" si="150"/>
        <v>44638</v>
      </c>
      <c r="B1080" s="5"/>
      <c r="C1080" s="46">
        <f>IF('HAVER - UK Gas'!J1367="",C1079,AVERAGE('HAVER - UK Gas'!J1367:U1367))</f>
        <v>190.50833333333335</v>
      </c>
      <c r="D1080" s="7">
        <f t="shared" si="143"/>
        <v>272.79471486505878</v>
      </c>
      <c r="E1080" s="5"/>
      <c r="F1080" s="7">
        <f>AVERAGE('HAVER - UK Gas'!J1367:O1367)</f>
        <v>245.31000000000003</v>
      </c>
      <c r="G1080" s="7">
        <f>AVERAGE('HAVER - UK Gas'!J1367:U1367)</f>
        <v>190.50833333333335</v>
      </c>
      <c r="H1080" s="7">
        <f>AVERAGE('HAVER - UK Gas'!D1367:I1367)</f>
        <v>250.32166666666663</v>
      </c>
      <c r="I1080" s="7">
        <f>AVERAGE('HAVER - UK Gas'!D1367:F1367)</f>
        <v>248.1933333333333</v>
      </c>
      <c r="J1080" s="7">
        <f>AVERAGE('HAVER - UK Gas'!D1367:O1367)</f>
        <v>247.8158333333333</v>
      </c>
      <c r="L1080" s="7">
        <f t="shared" si="145"/>
        <v>304.25450704225352</v>
      </c>
      <c r="M1080" s="7">
        <f t="shared" si="146"/>
        <v>267.03052816901391</v>
      </c>
      <c r="N1080" s="7">
        <f t="shared" si="147"/>
        <v>285.59109154929575</v>
      </c>
      <c r="O1080" s="7">
        <f t="shared" si="148"/>
        <v>268.53272300469479</v>
      </c>
      <c r="P1080" s="7">
        <f t="shared" si="149"/>
        <v>273.89666079812207</v>
      </c>
      <c r="R1080" s="7"/>
      <c r="S1080" s="7"/>
      <c r="T1080" s="7"/>
      <c r="U1080" s="7"/>
      <c r="V1080" s="7"/>
    </row>
    <row r="1081" spans="1:22" x14ac:dyDescent="0.35">
      <c r="A1081" s="5">
        <f t="shared" si="150"/>
        <v>44641</v>
      </c>
      <c r="B1081" s="5"/>
      <c r="C1081" s="46">
        <f>IF('HAVER - UK Gas'!J1368="",C1080,AVERAGE('HAVER - UK Gas'!J1368:U1368))</f>
        <v>183.55583333333334</v>
      </c>
      <c r="D1081" s="7">
        <f t="shared" si="143"/>
        <v>272.79471486505878</v>
      </c>
      <c r="E1081" s="5"/>
      <c r="F1081" s="7">
        <f>AVERAGE('HAVER - UK Gas'!J1368:O1368)</f>
        <v>230.6883333333333</v>
      </c>
      <c r="G1081" s="7">
        <f>AVERAGE('HAVER - UK Gas'!J1368:U1368)</f>
        <v>183.55583333333334</v>
      </c>
      <c r="H1081" s="7">
        <f>AVERAGE('HAVER - UK Gas'!D1368:I1368)</f>
        <v>231.34333333333333</v>
      </c>
      <c r="I1081" s="7">
        <f>AVERAGE('HAVER - UK Gas'!D1368:F1368)</f>
        <v>227.76999999999998</v>
      </c>
      <c r="J1081" s="7">
        <f>AVERAGE('HAVER - UK Gas'!D1368:O1368)</f>
        <v>231.01583333333338</v>
      </c>
      <c r="L1081" s="7">
        <f t="shared" si="145"/>
        <v>304.25450704225352</v>
      </c>
      <c r="M1081" s="7">
        <f t="shared" si="146"/>
        <v>267.03052816901391</v>
      </c>
      <c r="N1081" s="7">
        <f t="shared" si="147"/>
        <v>285.59109154929575</v>
      </c>
      <c r="O1081" s="7">
        <f t="shared" si="148"/>
        <v>268.53272300469479</v>
      </c>
      <c r="P1081" s="7">
        <f t="shared" si="149"/>
        <v>273.89666079812207</v>
      </c>
      <c r="R1081" s="7"/>
      <c r="S1081" s="7"/>
      <c r="T1081" s="7"/>
      <c r="U1081" s="7"/>
      <c r="V1081" s="7"/>
    </row>
    <row r="1082" spans="1:22" x14ac:dyDescent="0.35">
      <c r="A1082" s="5">
        <f t="shared" si="150"/>
        <v>44642</v>
      </c>
      <c r="B1082" s="5"/>
      <c r="C1082" s="46">
        <f>IF('HAVER - UK Gas'!J1369="",C1081,AVERAGE('HAVER - UK Gas'!J1369:U1369))</f>
        <v>188.40333333333331</v>
      </c>
      <c r="D1082" s="7">
        <f t="shared" si="143"/>
        <v>272.79471486505878</v>
      </c>
      <c r="E1082" s="5"/>
      <c r="F1082" s="7">
        <f>AVERAGE('HAVER - UK Gas'!J1369:O1369)</f>
        <v>239.07666666666663</v>
      </c>
      <c r="G1082" s="7">
        <f>AVERAGE('HAVER - UK Gas'!J1369:U1369)</f>
        <v>188.40333333333331</v>
      </c>
      <c r="H1082" s="7">
        <f>AVERAGE('HAVER - UK Gas'!D1369:I1369)</f>
        <v>238.19166666666663</v>
      </c>
      <c r="I1082" s="7">
        <f>AVERAGE('HAVER - UK Gas'!D1369:F1369)</f>
        <v>235.67999999999998</v>
      </c>
      <c r="J1082" s="7">
        <f>AVERAGE('HAVER - UK Gas'!D1369:O1369)</f>
        <v>238.63416666666669</v>
      </c>
      <c r="L1082" s="7">
        <f t="shared" si="145"/>
        <v>304.25450704225352</v>
      </c>
      <c r="M1082" s="7">
        <f t="shared" si="146"/>
        <v>267.03052816901391</v>
      </c>
      <c r="N1082" s="7">
        <f t="shared" si="147"/>
        <v>285.59109154929575</v>
      </c>
      <c r="O1082" s="7">
        <f t="shared" si="148"/>
        <v>268.53272300469479</v>
      </c>
      <c r="P1082" s="7">
        <f t="shared" si="149"/>
        <v>273.89666079812207</v>
      </c>
      <c r="R1082" s="7"/>
      <c r="S1082" s="7"/>
      <c r="T1082" s="7"/>
      <c r="U1082" s="7"/>
      <c r="V1082" s="7"/>
    </row>
    <row r="1083" spans="1:22" x14ac:dyDescent="0.35">
      <c r="A1083" s="5">
        <f t="shared" si="150"/>
        <v>44643</v>
      </c>
      <c r="B1083" s="5"/>
      <c r="C1083" s="46">
        <f>IF('HAVER - UK Gas'!J1370="",C1082,AVERAGE('HAVER - UK Gas'!J1370:U1370))</f>
        <v>214.02083333333337</v>
      </c>
      <c r="D1083" s="7">
        <f t="shared" si="143"/>
        <v>272.79471486505878</v>
      </c>
      <c r="E1083" s="5"/>
      <c r="F1083" s="7">
        <f>AVERAGE('HAVER - UK Gas'!J1370:O1370)</f>
        <v>277.51833333333337</v>
      </c>
      <c r="G1083" s="7">
        <f>AVERAGE('HAVER - UK Gas'!J1370:U1370)</f>
        <v>214.02083333333337</v>
      </c>
      <c r="H1083" s="7">
        <f>AVERAGE('HAVER - UK Gas'!D1370:I1370)</f>
        <v>281.17333333333335</v>
      </c>
      <c r="I1083" s="7">
        <f>AVERAGE('HAVER - UK Gas'!D1370:F1370)</f>
        <v>279.29666666666668</v>
      </c>
      <c r="J1083" s="7">
        <f>AVERAGE('HAVER - UK Gas'!D1370:O1370)</f>
        <v>279.34583333333336</v>
      </c>
      <c r="L1083" s="7">
        <f t="shared" si="145"/>
        <v>304.25450704225352</v>
      </c>
      <c r="M1083" s="7">
        <f t="shared" si="146"/>
        <v>267.03052816901391</v>
      </c>
      <c r="N1083" s="7">
        <f t="shared" si="147"/>
        <v>285.59109154929575</v>
      </c>
      <c r="O1083" s="7">
        <f t="shared" si="148"/>
        <v>268.53272300469479</v>
      </c>
      <c r="P1083" s="7">
        <f t="shared" si="149"/>
        <v>273.89666079812207</v>
      </c>
      <c r="R1083" s="7"/>
      <c r="S1083" s="7"/>
      <c r="T1083" s="7"/>
      <c r="U1083" s="7"/>
      <c r="V1083" s="7"/>
    </row>
    <row r="1084" spans="1:22" x14ac:dyDescent="0.35">
      <c r="A1084" s="5">
        <f t="shared" si="150"/>
        <v>44644</v>
      </c>
      <c r="B1084" s="5"/>
      <c r="C1084" s="46">
        <f>IF('HAVER - UK Gas'!J1371="",C1083,AVERAGE('HAVER - UK Gas'!J1371:U1371))</f>
        <v>208.37916666666669</v>
      </c>
      <c r="D1084" s="7">
        <f t="shared" si="143"/>
        <v>272.79471486505878</v>
      </c>
      <c r="E1084" s="5"/>
      <c r="F1084" s="7">
        <f>AVERAGE('HAVER - UK Gas'!J1371:O1371)</f>
        <v>262.75000000000006</v>
      </c>
      <c r="G1084" s="7">
        <f>AVERAGE('HAVER - UK Gas'!J1371:U1371)</f>
        <v>208.37916666666669</v>
      </c>
      <c r="H1084" s="7">
        <f>AVERAGE('HAVER - UK Gas'!D1371:I1371)</f>
        <v>270.32666666666665</v>
      </c>
      <c r="I1084" s="7">
        <f>AVERAGE('HAVER - UK Gas'!D1371:F1371)</f>
        <v>267.62666666666667</v>
      </c>
      <c r="J1084" s="7">
        <f>AVERAGE('HAVER - UK Gas'!D1371:O1371)</f>
        <v>266.53833333333336</v>
      </c>
      <c r="L1084" s="7">
        <f t="shared" si="145"/>
        <v>304.25450704225352</v>
      </c>
      <c r="M1084" s="7">
        <f t="shared" si="146"/>
        <v>267.03052816901391</v>
      </c>
      <c r="N1084" s="7">
        <f t="shared" si="147"/>
        <v>285.59109154929575</v>
      </c>
      <c r="O1084" s="7">
        <f t="shared" si="148"/>
        <v>268.53272300469479</v>
      </c>
      <c r="P1084" s="7">
        <f t="shared" si="149"/>
        <v>273.89666079812207</v>
      </c>
      <c r="R1084" s="7"/>
      <c r="S1084" s="7"/>
      <c r="T1084" s="7"/>
      <c r="U1084" s="7"/>
      <c r="V1084" s="7"/>
    </row>
    <row r="1085" spans="1:22" x14ac:dyDescent="0.35">
      <c r="A1085" s="5">
        <f t="shared" si="150"/>
        <v>44645</v>
      </c>
      <c r="B1085" s="5"/>
      <c r="C1085" s="46">
        <f>IF('HAVER - UK Gas'!J1372="",C1084,AVERAGE('HAVER - UK Gas'!J1372:U1372))</f>
        <v>195.43500000000003</v>
      </c>
      <c r="D1085" s="7">
        <f t="shared" si="143"/>
        <v>272.79471486505878</v>
      </c>
      <c r="E1085" s="5"/>
      <c r="F1085" s="7">
        <f>AVERAGE('HAVER - UK Gas'!J1372:O1372)</f>
        <v>241.93499999999997</v>
      </c>
      <c r="G1085" s="7">
        <f>AVERAGE('HAVER - UK Gas'!J1372:U1372)</f>
        <v>195.43500000000003</v>
      </c>
      <c r="H1085" s="7">
        <f>AVERAGE('HAVER - UK Gas'!D1372:I1372)</f>
        <v>243.99333333333334</v>
      </c>
      <c r="I1085" s="7">
        <f>AVERAGE('HAVER - UK Gas'!D1372:F1372)</f>
        <v>240.83</v>
      </c>
      <c r="J1085" s="7">
        <f>AVERAGE('HAVER - UK Gas'!D1372:O1372)</f>
        <v>242.96416666666673</v>
      </c>
      <c r="L1085" s="7">
        <f t="shared" si="145"/>
        <v>304.25450704225352</v>
      </c>
      <c r="M1085" s="7">
        <f t="shared" si="146"/>
        <v>267.03052816901391</v>
      </c>
      <c r="N1085" s="7">
        <f t="shared" si="147"/>
        <v>285.59109154929575</v>
      </c>
      <c r="O1085" s="7">
        <f t="shared" si="148"/>
        <v>268.53272300469479</v>
      </c>
      <c r="P1085" s="7">
        <f t="shared" si="149"/>
        <v>273.89666079812207</v>
      </c>
      <c r="R1085" s="7"/>
      <c r="S1085" s="7"/>
      <c r="T1085" s="7"/>
      <c r="U1085" s="7"/>
      <c r="V1085" s="7"/>
    </row>
    <row r="1086" spans="1:22" x14ac:dyDescent="0.35">
      <c r="A1086" s="5">
        <f t="shared" si="150"/>
        <v>44648</v>
      </c>
      <c r="B1086" s="5"/>
      <c r="C1086" s="46">
        <f>IF('HAVER - UK Gas'!J1373="",C1085,AVERAGE('HAVER - UK Gas'!J1373:U1373))</f>
        <v>198.38583333333335</v>
      </c>
      <c r="D1086" s="7">
        <f t="shared" si="143"/>
        <v>272.79471486505878</v>
      </c>
      <c r="E1086" s="5"/>
      <c r="F1086" s="7">
        <f>AVERAGE('HAVER - UK Gas'!J1373:O1373)</f>
        <v>250.09333333333333</v>
      </c>
      <c r="G1086" s="7">
        <f>AVERAGE('HAVER - UK Gas'!J1373:U1373)</f>
        <v>198.38583333333335</v>
      </c>
      <c r="H1086" s="7">
        <f>AVERAGE('HAVER - UK Gas'!D1373:I1373)</f>
        <v>250.54499999999999</v>
      </c>
      <c r="I1086" s="7">
        <f>AVERAGE('HAVER - UK Gas'!D1373:F1373)</f>
        <v>247.87</v>
      </c>
      <c r="J1086" s="7">
        <f>AVERAGE('HAVER - UK Gas'!D1373:O1373)</f>
        <v>250.31916666666666</v>
      </c>
      <c r="L1086" s="7">
        <f t="shared" si="145"/>
        <v>304.25450704225352</v>
      </c>
      <c r="M1086" s="7">
        <f t="shared" si="146"/>
        <v>267.03052816901391</v>
      </c>
      <c r="N1086" s="7">
        <f t="shared" si="147"/>
        <v>285.59109154929575</v>
      </c>
      <c r="O1086" s="7">
        <f t="shared" si="148"/>
        <v>268.53272300469479</v>
      </c>
      <c r="P1086" s="7">
        <f t="shared" si="149"/>
        <v>273.89666079812207</v>
      </c>
      <c r="R1086" s="7"/>
      <c r="S1086" s="7"/>
      <c r="T1086" s="7"/>
      <c r="U1086" s="7"/>
      <c r="V1086" s="7"/>
    </row>
    <row r="1087" spans="1:22" x14ac:dyDescent="0.35">
      <c r="A1087" s="5">
        <f t="shared" si="150"/>
        <v>44649</v>
      </c>
      <c r="B1087" s="5"/>
      <c r="C1087" s="46">
        <f>IF('HAVER - UK Gas'!J1374="",C1086,AVERAGE('HAVER - UK Gas'!J1374:U1374))</f>
        <v>206.98333333333338</v>
      </c>
      <c r="D1087" s="7">
        <f t="shared" si="143"/>
        <v>272.79471486505878</v>
      </c>
      <c r="E1087" s="5"/>
      <c r="F1087" s="7">
        <f>AVERAGE('HAVER - UK Gas'!J1374:O1374)</f>
        <v>265.08499999999998</v>
      </c>
      <c r="G1087" s="7">
        <f>AVERAGE('HAVER - UK Gas'!J1374:U1374)</f>
        <v>206.98333333333338</v>
      </c>
      <c r="H1087" s="7">
        <f>AVERAGE('HAVER - UK Gas'!D1374:I1374)</f>
        <v>266.77833333333336</v>
      </c>
      <c r="I1087" s="7">
        <f>AVERAGE('HAVER - UK Gas'!D1374:F1374)</f>
        <v>264.56333333333333</v>
      </c>
      <c r="J1087" s="7">
        <f>AVERAGE('HAVER - UK Gas'!D1374:O1374)</f>
        <v>265.93166666666667</v>
      </c>
      <c r="L1087" s="7">
        <f t="shared" si="145"/>
        <v>304.25450704225352</v>
      </c>
      <c r="M1087" s="7">
        <f t="shared" si="146"/>
        <v>267.03052816901391</v>
      </c>
      <c r="N1087" s="7">
        <f t="shared" si="147"/>
        <v>285.59109154929575</v>
      </c>
      <c r="O1087" s="7">
        <f t="shared" si="148"/>
        <v>268.53272300469479</v>
      </c>
      <c r="P1087" s="7">
        <f t="shared" si="149"/>
        <v>273.89666079812207</v>
      </c>
      <c r="R1087" s="7"/>
      <c r="S1087" s="7"/>
      <c r="T1087" s="7"/>
      <c r="U1087" s="7"/>
      <c r="V1087" s="7"/>
    </row>
    <row r="1088" spans="1:22" x14ac:dyDescent="0.35">
      <c r="A1088" s="5">
        <f t="shared" si="150"/>
        <v>44650</v>
      </c>
      <c r="B1088" s="5"/>
      <c r="C1088" s="46">
        <f>IF('HAVER - UK Gas'!J1375="",C1087,AVERAGE('HAVER - UK Gas'!J1375:U1375))</f>
        <v>219.10916666666662</v>
      </c>
      <c r="D1088" s="7">
        <f t="shared" si="143"/>
        <v>272.79471486505878</v>
      </c>
      <c r="E1088" s="5"/>
      <c r="F1088" s="7">
        <f>AVERAGE('HAVER - UK Gas'!J1375:O1375)</f>
        <v>287.67</v>
      </c>
      <c r="G1088" s="7">
        <f>AVERAGE('HAVER - UK Gas'!J1375:U1375)</f>
        <v>219.10916666666662</v>
      </c>
      <c r="H1088" s="7">
        <f>AVERAGE('HAVER - UK Gas'!D1375:I1375)</f>
        <v>289.08</v>
      </c>
      <c r="I1088" s="7">
        <f>AVERAGE('HAVER - UK Gas'!D1375:F1375)</f>
        <v>286.32333333333332</v>
      </c>
      <c r="J1088" s="7">
        <f>AVERAGE('HAVER - UK Gas'!D1375:O1375)</f>
        <v>288.375</v>
      </c>
      <c r="L1088" s="7">
        <f t="shared" si="145"/>
        <v>304.25450704225352</v>
      </c>
      <c r="M1088" s="7">
        <f t="shared" si="146"/>
        <v>267.03052816901391</v>
      </c>
      <c r="N1088" s="7">
        <f t="shared" si="147"/>
        <v>285.59109154929575</v>
      </c>
      <c r="O1088" s="7">
        <f t="shared" si="148"/>
        <v>268.53272300469479</v>
      </c>
      <c r="P1088" s="7">
        <f t="shared" si="149"/>
        <v>273.89666079812207</v>
      </c>
      <c r="R1088" s="7"/>
      <c r="S1088" s="7"/>
      <c r="T1088" s="7"/>
      <c r="U1088" s="7"/>
      <c r="V1088" s="7"/>
    </row>
    <row r="1089" spans="1:22" x14ac:dyDescent="0.35">
      <c r="A1089" s="5">
        <f t="shared" si="150"/>
        <v>44651</v>
      </c>
      <c r="B1089" s="5"/>
      <c r="C1089" s="46">
        <f>IF('HAVER - UK Gas'!J1376="",C1088,AVERAGE('HAVER - UK Gas'!J1376:U1376))</f>
        <v>210.92583333333334</v>
      </c>
      <c r="D1089" s="7">
        <f t="shared" si="143"/>
        <v>272.79471486505878</v>
      </c>
      <c r="E1089" s="5"/>
      <c r="F1089" s="7">
        <f>AVERAGE('HAVER - UK Gas'!J1376:O1376)</f>
        <v>279.83333333333337</v>
      </c>
      <c r="G1089" s="7">
        <f>AVERAGE('HAVER - UK Gas'!J1376:U1376)</f>
        <v>210.92583333333334</v>
      </c>
      <c r="H1089" s="7">
        <f>AVERAGE('HAVER - UK Gas'!D1376:I1376)</f>
        <v>302.99666666666667</v>
      </c>
      <c r="I1089" s="7">
        <f>AVERAGE('HAVER - UK Gas'!D1376:F1376)</f>
        <v>302.89333333333332</v>
      </c>
      <c r="J1089" s="7">
        <f>AVERAGE('HAVER - UK Gas'!D1376:O1376)</f>
        <v>291.41500000000002</v>
      </c>
      <c r="L1089" s="7">
        <f t="shared" si="145"/>
        <v>304.25450704225352</v>
      </c>
      <c r="M1089" s="7">
        <f t="shared" si="146"/>
        <v>267.03052816901391</v>
      </c>
      <c r="N1089" s="7">
        <f t="shared" si="147"/>
        <v>285.59109154929575</v>
      </c>
      <c r="O1089" s="7">
        <f t="shared" si="148"/>
        <v>268.53272300469479</v>
      </c>
      <c r="P1089" s="7">
        <f t="shared" si="149"/>
        <v>273.89666079812207</v>
      </c>
      <c r="R1089" s="7"/>
      <c r="S1089" s="7"/>
      <c r="T1089" s="7"/>
      <c r="U1089" s="7"/>
      <c r="V1089" s="7"/>
    </row>
    <row r="1090" spans="1:22" x14ac:dyDescent="0.35">
      <c r="A1090" s="5">
        <f t="shared" si="150"/>
        <v>44652</v>
      </c>
      <c r="B1090" s="5"/>
      <c r="C1090" s="46">
        <f>IF('HAVER - UK Gas'!I1377="",C1089,AVERAGE('HAVER - UK Gas'!I1377:T1377))</f>
        <v>206.39333333333335</v>
      </c>
      <c r="D1090" s="7">
        <f t="shared" si="143"/>
        <v>272.79471486505878</v>
      </c>
      <c r="E1090" s="5"/>
      <c r="F1090" s="7">
        <f>AVERAGE('HAVER - UK Gas'!I1377:N1377)</f>
        <v>265.75</v>
      </c>
      <c r="G1090" s="7">
        <f>AVERAGE('HAVER - UK Gas'!I1377:T1377)</f>
        <v>206.39333333333335</v>
      </c>
      <c r="H1090" s="7">
        <f>AVERAGE('HAVER - UK Gas'!D1377:I1377)</f>
        <v>263.04333333333335</v>
      </c>
      <c r="I1090" s="7">
        <f>AVERAGE('HAVER - UK Gas'!D1377:F1377)</f>
        <v>261.55666666666667</v>
      </c>
      <c r="J1090" s="7">
        <f>AVERAGE('HAVER - UK Gas'!D1377:O1377)</f>
        <v>257.02333333333337</v>
      </c>
      <c r="L1090" s="7">
        <f t="shared" si="145"/>
        <v>304.25450704225352</v>
      </c>
      <c r="M1090" s="7">
        <f t="shared" si="146"/>
        <v>267.03052816901391</v>
      </c>
      <c r="N1090" s="7">
        <f t="shared" si="147"/>
        <v>285.59109154929575</v>
      </c>
      <c r="O1090" s="7">
        <f t="shared" si="148"/>
        <v>268.53272300469479</v>
      </c>
      <c r="P1090" s="7">
        <f t="shared" si="149"/>
        <v>273.89666079812207</v>
      </c>
      <c r="R1090" s="7"/>
      <c r="S1090" s="7"/>
      <c r="T1090" s="7"/>
      <c r="U1090" s="7"/>
      <c r="V1090" s="7"/>
    </row>
    <row r="1091" spans="1:22" x14ac:dyDescent="0.35">
      <c r="A1091" s="5">
        <f t="shared" si="150"/>
        <v>44655</v>
      </c>
      <c r="B1091" s="5"/>
      <c r="C1091" s="46">
        <f>IF('HAVER - UK Gas'!I1378="",C1090,AVERAGE('HAVER - UK Gas'!I1378:T1378))</f>
        <v>204.76416666666668</v>
      </c>
      <c r="D1091" s="7">
        <f t="shared" si="143"/>
        <v>272.79471486505878</v>
      </c>
      <c r="E1091" s="5"/>
      <c r="F1091" s="7">
        <f>AVERAGE('HAVER - UK Gas'!I1378:N1378)</f>
        <v>261.7833333333333</v>
      </c>
      <c r="G1091" s="7">
        <f>AVERAGE('HAVER - UK Gas'!I1378:T1378)</f>
        <v>204.76416666666668</v>
      </c>
      <c r="H1091" s="7">
        <f>AVERAGE('HAVER - UK Gas'!D1378:I1378)</f>
        <v>255.27833333333331</v>
      </c>
      <c r="I1091" s="7">
        <f>AVERAGE('HAVER - UK Gas'!D1378:F1378)</f>
        <v>251.32666666666668</v>
      </c>
      <c r="J1091" s="7">
        <f>AVERAGE('HAVER - UK Gas'!D1378:O1378)</f>
        <v>251.49666666666667</v>
      </c>
      <c r="L1091" s="7">
        <f t="shared" si="145"/>
        <v>304.25450704225352</v>
      </c>
      <c r="M1091" s="7">
        <f t="shared" si="146"/>
        <v>267.03052816901391</v>
      </c>
      <c r="N1091" s="7">
        <f t="shared" si="147"/>
        <v>285.59109154929575</v>
      </c>
      <c r="O1091" s="7">
        <f t="shared" si="148"/>
        <v>268.53272300469479</v>
      </c>
      <c r="P1091" s="7">
        <f t="shared" si="149"/>
        <v>273.89666079812207</v>
      </c>
      <c r="R1091" s="7"/>
      <c r="S1091" s="7"/>
      <c r="T1091" s="7"/>
      <c r="U1091" s="7"/>
      <c r="V1091" s="7"/>
    </row>
    <row r="1092" spans="1:22" x14ac:dyDescent="0.35">
      <c r="A1092" s="5">
        <f t="shared" si="150"/>
        <v>44656</v>
      </c>
      <c r="B1092" s="5"/>
      <c r="C1092" s="46">
        <f>IF('HAVER - UK Gas'!I1379="",C1091,AVERAGE('HAVER - UK Gas'!I1379:T1379))</f>
        <v>212.32166666666672</v>
      </c>
      <c r="D1092" s="7">
        <f t="shared" si="143"/>
        <v>272.79471486505878</v>
      </c>
      <c r="E1092" s="5"/>
      <c r="F1092" s="7">
        <f>AVERAGE('HAVER - UK Gas'!I1379:N1379)</f>
        <v>265.51500000000004</v>
      </c>
      <c r="G1092" s="7">
        <f>AVERAGE('HAVER - UK Gas'!I1379:T1379)</f>
        <v>212.32166666666672</v>
      </c>
      <c r="H1092" s="7">
        <f>AVERAGE('HAVER - UK Gas'!D1379:I1379)</f>
        <v>254.72000000000003</v>
      </c>
      <c r="I1092" s="7">
        <f>AVERAGE('HAVER - UK Gas'!D1379:F1379)</f>
        <v>248.72000000000003</v>
      </c>
      <c r="J1092" s="7">
        <f>AVERAGE('HAVER - UK Gas'!D1379:O1379)</f>
        <v>253.45250000000001</v>
      </c>
      <c r="L1092" s="7">
        <f t="shared" si="145"/>
        <v>304.25450704225352</v>
      </c>
      <c r="M1092" s="7">
        <f t="shared" si="146"/>
        <v>267.03052816901391</v>
      </c>
      <c r="N1092" s="7">
        <f t="shared" si="147"/>
        <v>285.59109154929575</v>
      </c>
      <c r="O1092" s="7">
        <f t="shared" si="148"/>
        <v>268.53272300469479</v>
      </c>
      <c r="P1092" s="7">
        <f t="shared" si="149"/>
        <v>273.89666079812207</v>
      </c>
      <c r="R1092" s="7"/>
      <c r="S1092" s="7"/>
      <c r="T1092" s="7"/>
      <c r="U1092" s="7"/>
      <c r="V1092" s="7"/>
    </row>
    <row r="1093" spans="1:22" x14ac:dyDescent="0.35">
      <c r="A1093" s="5">
        <f t="shared" si="150"/>
        <v>44657</v>
      </c>
      <c r="B1093" s="5"/>
      <c r="C1093" s="46">
        <f>IF('HAVER - UK Gas'!I1380="",C1092,AVERAGE('HAVER - UK Gas'!I1380:T1380))</f>
        <v>214.91249999999999</v>
      </c>
      <c r="D1093" s="7">
        <f t="shared" si="143"/>
        <v>272.79471486505878</v>
      </c>
      <c r="E1093" s="5"/>
      <c r="F1093" s="7">
        <f>AVERAGE('HAVER - UK Gas'!I1380:N1380)</f>
        <v>265.96999999999997</v>
      </c>
      <c r="G1093" s="7">
        <f>AVERAGE('HAVER - UK Gas'!I1380:T1380)</f>
        <v>214.91249999999999</v>
      </c>
      <c r="H1093" s="7">
        <f>AVERAGE('HAVER - UK Gas'!D1380:I1380)</f>
        <v>253.155</v>
      </c>
      <c r="I1093" s="7">
        <f>AVERAGE('HAVER - UK Gas'!D1380:F1380)</f>
        <v>246.91666666666666</v>
      </c>
      <c r="J1093" s="7">
        <f>AVERAGE('HAVER - UK Gas'!D1380:O1380)</f>
        <v>253.07916666666665</v>
      </c>
      <c r="L1093" s="7">
        <f t="shared" si="145"/>
        <v>304.25450704225352</v>
      </c>
      <c r="M1093" s="7">
        <f t="shared" si="146"/>
        <v>267.03052816901391</v>
      </c>
      <c r="N1093" s="7">
        <f t="shared" si="147"/>
        <v>285.59109154929575</v>
      </c>
      <c r="O1093" s="7">
        <f t="shared" si="148"/>
        <v>268.53272300469479</v>
      </c>
      <c r="P1093" s="7">
        <f t="shared" si="149"/>
        <v>273.89666079812207</v>
      </c>
      <c r="R1093" s="7"/>
      <c r="S1093" s="7"/>
      <c r="T1093" s="7"/>
      <c r="U1093" s="7"/>
      <c r="V1093" s="7"/>
    </row>
    <row r="1094" spans="1:22" x14ac:dyDescent="0.35">
      <c r="A1094" s="5">
        <f t="shared" si="150"/>
        <v>44658</v>
      </c>
      <c r="B1094" s="5"/>
      <c r="C1094" s="46">
        <f>IF('HAVER - UK Gas'!I1381="",C1093,AVERAGE('HAVER - UK Gas'!I1381:T1381))</f>
        <v>212.00583333333336</v>
      </c>
      <c r="D1094" s="7">
        <f t="shared" si="143"/>
        <v>272.79471486505878</v>
      </c>
      <c r="E1094" s="5"/>
      <c r="F1094" s="7">
        <f>AVERAGE('HAVER - UK Gas'!I1381:N1381)</f>
        <v>259.47333333333336</v>
      </c>
      <c r="G1094" s="7">
        <f>AVERAGE('HAVER - UK Gas'!I1381:T1381)</f>
        <v>212.00583333333336</v>
      </c>
      <c r="H1094" s="7">
        <f>AVERAGE('HAVER - UK Gas'!D1381:I1381)</f>
        <v>246.23166666666668</v>
      </c>
      <c r="I1094" s="7">
        <f>AVERAGE('HAVER - UK Gas'!D1381:F1381)</f>
        <v>240.39333333333335</v>
      </c>
      <c r="J1094" s="7">
        <f>AVERAGE('HAVER - UK Gas'!D1381:O1381)</f>
        <v>246.78416666666666</v>
      </c>
      <c r="L1094" s="7">
        <f t="shared" si="145"/>
        <v>304.25450704225352</v>
      </c>
      <c r="M1094" s="7">
        <f t="shared" si="146"/>
        <v>267.03052816901391</v>
      </c>
      <c r="N1094" s="7">
        <f t="shared" si="147"/>
        <v>285.59109154929575</v>
      </c>
      <c r="O1094" s="7">
        <f t="shared" si="148"/>
        <v>268.53272300469479</v>
      </c>
      <c r="P1094" s="7">
        <f t="shared" si="149"/>
        <v>273.89666079812207</v>
      </c>
      <c r="R1094" s="7"/>
      <c r="S1094" s="7"/>
      <c r="T1094" s="7"/>
      <c r="U1094" s="7"/>
      <c r="V1094" s="7"/>
    </row>
    <row r="1095" spans="1:22" x14ac:dyDescent="0.35">
      <c r="A1095" s="5">
        <f t="shared" si="150"/>
        <v>44659</v>
      </c>
      <c r="B1095" s="5"/>
      <c r="C1095" s="46">
        <f>IF('HAVER - UK Gas'!I1382="",C1094,AVERAGE('HAVER - UK Gas'!I1382:T1382))</f>
        <v>215.30666666666664</v>
      </c>
      <c r="D1095" s="7">
        <f t="shared" si="143"/>
        <v>272.79471486505878</v>
      </c>
      <c r="E1095" s="5"/>
      <c r="F1095" s="7">
        <f>AVERAGE('HAVER - UK Gas'!I1382:N1382)</f>
        <v>258.93333333333334</v>
      </c>
      <c r="G1095" s="7">
        <f>AVERAGE('HAVER - UK Gas'!I1382:T1382)</f>
        <v>215.30666666666664</v>
      </c>
      <c r="H1095" s="7">
        <f>AVERAGE('HAVER - UK Gas'!D1382:I1382)</f>
        <v>244.04999999999998</v>
      </c>
      <c r="I1095" s="7">
        <f>AVERAGE('HAVER - UK Gas'!D1382:F1382)</f>
        <v>236.74</v>
      </c>
      <c r="J1095" s="7">
        <f>AVERAGE('HAVER - UK Gas'!D1382:O1382)</f>
        <v>246.16249999999999</v>
      </c>
      <c r="L1095" s="7">
        <f t="shared" si="145"/>
        <v>304.25450704225352</v>
      </c>
      <c r="M1095" s="7">
        <f t="shared" si="146"/>
        <v>267.03052816901391</v>
      </c>
      <c r="N1095" s="7">
        <f t="shared" si="147"/>
        <v>285.59109154929575</v>
      </c>
      <c r="O1095" s="7">
        <f t="shared" si="148"/>
        <v>268.53272300469479</v>
      </c>
      <c r="P1095" s="7">
        <f t="shared" si="149"/>
        <v>273.89666079812207</v>
      </c>
      <c r="R1095" s="7"/>
      <c r="S1095" s="7"/>
      <c r="T1095" s="7"/>
      <c r="U1095" s="7"/>
      <c r="V1095" s="7"/>
    </row>
    <row r="1096" spans="1:22" x14ac:dyDescent="0.35">
      <c r="A1096" s="5">
        <f t="shared" si="150"/>
        <v>44662</v>
      </c>
      <c r="B1096" s="5"/>
      <c r="C1096" s="46">
        <f>IF('HAVER - UK Gas'!I1383="",C1095,AVERAGE('HAVER - UK Gas'!I1383:T1383))</f>
        <v>213.88916666666668</v>
      </c>
      <c r="D1096" s="7">
        <f t="shared" si="143"/>
        <v>272.79471486505878</v>
      </c>
      <c r="E1096" s="5"/>
      <c r="F1096" s="7">
        <f>AVERAGE('HAVER - UK Gas'!I1383:N1383)</f>
        <v>250.8133333333333</v>
      </c>
      <c r="G1096" s="7">
        <f>AVERAGE('HAVER - UK Gas'!I1383:T1383)</f>
        <v>213.88916666666668</v>
      </c>
      <c r="H1096" s="7">
        <f>AVERAGE('HAVER - UK Gas'!D1383:I1383)</f>
        <v>232.88499999999999</v>
      </c>
      <c r="I1096" s="7">
        <f>AVERAGE('HAVER - UK Gas'!D1383:F1383)</f>
        <v>224.25</v>
      </c>
      <c r="J1096" s="7">
        <f>AVERAGE('HAVER - UK Gas'!D1383:O1383)</f>
        <v>237.64666666666668</v>
      </c>
      <c r="L1096" s="7">
        <f t="shared" si="145"/>
        <v>304.25450704225352</v>
      </c>
      <c r="M1096" s="7">
        <f t="shared" si="146"/>
        <v>267.03052816901391</v>
      </c>
      <c r="N1096" s="7">
        <f t="shared" si="147"/>
        <v>285.59109154929575</v>
      </c>
      <c r="O1096" s="7">
        <f t="shared" si="148"/>
        <v>268.53272300469479</v>
      </c>
      <c r="P1096" s="7">
        <f t="shared" si="149"/>
        <v>273.89666079812207</v>
      </c>
      <c r="R1096" s="7"/>
      <c r="S1096" s="7"/>
      <c r="T1096" s="7"/>
      <c r="U1096" s="7"/>
      <c r="V1096" s="7"/>
    </row>
    <row r="1097" spans="1:22" x14ac:dyDescent="0.35">
      <c r="A1097" s="5">
        <f t="shared" si="150"/>
        <v>44663</v>
      </c>
      <c r="B1097" s="5"/>
      <c r="C1097" s="46">
        <f>IF('HAVER - UK Gas'!I1384="",C1096,AVERAGE('HAVER - UK Gas'!I1384:T1384))</f>
        <v>219.25499999999997</v>
      </c>
      <c r="D1097" s="7">
        <f t="shared" si="143"/>
        <v>272.79471486505878</v>
      </c>
      <c r="E1097" s="5"/>
      <c r="F1097" s="7">
        <f>AVERAGE('HAVER - UK Gas'!I1384:N1384)</f>
        <v>253.47333333333333</v>
      </c>
      <c r="G1097" s="7">
        <f>AVERAGE('HAVER - UK Gas'!I1384:T1384)</f>
        <v>219.25499999999997</v>
      </c>
      <c r="H1097" s="7">
        <f>AVERAGE('HAVER - UK Gas'!D1384:I1384)</f>
        <v>235.49833333333333</v>
      </c>
      <c r="I1097" s="7">
        <f>AVERAGE('HAVER - UK Gas'!D1384:F1384)</f>
        <v>225.16</v>
      </c>
      <c r="J1097" s="7">
        <f>AVERAGE('HAVER - UK Gas'!D1384:O1384)</f>
        <v>240.94416666666666</v>
      </c>
      <c r="L1097" s="7">
        <f t="shared" si="145"/>
        <v>304.25450704225352</v>
      </c>
      <c r="M1097" s="7">
        <f t="shared" si="146"/>
        <v>267.03052816901391</v>
      </c>
      <c r="N1097" s="7">
        <f t="shared" si="147"/>
        <v>285.59109154929575</v>
      </c>
      <c r="O1097" s="7">
        <f t="shared" si="148"/>
        <v>268.53272300469479</v>
      </c>
      <c r="P1097" s="7">
        <f t="shared" si="149"/>
        <v>273.89666079812207</v>
      </c>
      <c r="R1097" s="7"/>
      <c r="S1097" s="7"/>
      <c r="T1097" s="7"/>
      <c r="U1097" s="7"/>
      <c r="V1097" s="7"/>
    </row>
    <row r="1098" spans="1:22" x14ac:dyDescent="0.35">
      <c r="A1098" s="5">
        <f t="shared" si="150"/>
        <v>44664</v>
      </c>
      <c r="B1098" s="5"/>
      <c r="C1098" s="46">
        <f>IF('HAVER - UK Gas'!I1385="",C1097,AVERAGE('HAVER - UK Gas'!I1385:T1385))</f>
        <v>225.07583333333335</v>
      </c>
      <c r="D1098" s="7">
        <f t="shared" si="143"/>
        <v>272.79471486505878</v>
      </c>
      <c r="E1098" s="5"/>
      <c r="F1098" s="7">
        <f>AVERAGE('HAVER - UK Gas'!I1385:N1385)</f>
        <v>259</v>
      </c>
      <c r="G1098" s="7">
        <f>AVERAGE('HAVER - UK Gas'!I1385:T1385)</f>
        <v>225.07583333333335</v>
      </c>
      <c r="H1098" s="7">
        <f>AVERAGE('HAVER - UK Gas'!D1385:I1385)</f>
        <v>238.98833333333332</v>
      </c>
      <c r="I1098" s="7">
        <f>AVERAGE('HAVER - UK Gas'!D1385:F1385)</f>
        <v>227.21</v>
      </c>
      <c r="J1098" s="7">
        <f>AVERAGE('HAVER - UK Gas'!D1385:O1385)</f>
        <v>245.37916666666661</v>
      </c>
      <c r="L1098" s="7">
        <f t="shared" si="145"/>
        <v>304.25450704225352</v>
      </c>
      <c r="M1098" s="7">
        <f t="shared" si="146"/>
        <v>267.03052816901391</v>
      </c>
      <c r="N1098" s="7">
        <f t="shared" si="147"/>
        <v>285.59109154929575</v>
      </c>
      <c r="O1098" s="7">
        <f t="shared" si="148"/>
        <v>268.53272300469479</v>
      </c>
      <c r="P1098" s="7">
        <f t="shared" si="149"/>
        <v>273.89666079812207</v>
      </c>
      <c r="R1098" s="7"/>
      <c r="S1098" s="7"/>
      <c r="T1098" s="7"/>
      <c r="U1098" s="7"/>
      <c r="V1098" s="7"/>
    </row>
    <row r="1099" spans="1:22" x14ac:dyDescent="0.35">
      <c r="A1099" s="5">
        <f t="shared" si="150"/>
        <v>44665</v>
      </c>
      <c r="B1099" s="5"/>
      <c r="C1099" s="46">
        <f>IF('HAVER - UK Gas'!I1386="",C1098,AVERAGE('HAVER - UK Gas'!I1386:T1386))</f>
        <v>207.46749999999997</v>
      </c>
      <c r="D1099" s="7">
        <f t="shared" si="143"/>
        <v>272.79471486505878</v>
      </c>
      <c r="E1099" s="5"/>
      <c r="F1099" s="7">
        <f>AVERAGE('HAVER - UK Gas'!I1386:N1386)</f>
        <v>232.92833333333331</v>
      </c>
      <c r="G1099" s="7">
        <f>AVERAGE('HAVER - UK Gas'!I1386:T1386)</f>
        <v>207.46749999999997</v>
      </c>
      <c r="H1099" s="7">
        <f>AVERAGE('HAVER - UK Gas'!D1386:I1386)</f>
        <v>210.92166666666665</v>
      </c>
      <c r="I1099" s="7">
        <f>AVERAGE('HAVER - UK Gas'!D1386:F1386)</f>
        <v>196.6</v>
      </c>
      <c r="J1099" s="7">
        <f>AVERAGE('HAVER - UK Gas'!D1386:O1386)</f>
        <v>219.56499999999997</v>
      </c>
      <c r="L1099" s="7">
        <f t="shared" si="145"/>
        <v>304.25450704225352</v>
      </c>
      <c r="M1099" s="7">
        <f t="shared" si="146"/>
        <v>267.03052816901391</v>
      </c>
      <c r="N1099" s="7">
        <f t="shared" si="147"/>
        <v>285.59109154929575</v>
      </c>
      <c r="O1099" s="7">
        <f t="shared" si="148"/>
        <v>268.53272300469479</v>
      </c>
      <c r="P1099" s="7">
        <f t="shared" si="149"/>
        <v>273.89666079812207</v>
      </c>
      <c r="R1099" s="7"/>
      <c r="S1099" s="7"/>
      <c r="T1099" s="7"/>
      <c r="U1099" s="7"/>
      <c r="V1099" s="7"/>
    </row>
    <row r="1100" spans="1:22" x14ac:dyDescent="0.35">
      <c r="A1100" s="5">
        <f t="shared" si="150"/>
        <v>44666</v>
      </c>
      <c r="B1100" s="5"/>
      <c r="C1100" s="46" t="e">
        <f>IF('HAVER - UK Gas'!I1387="",C1099,AVERAGE('HAVER - UK Gas'!I1387:T1387))</f>
        <v>#N/A</v>
      </c>
      <c r="D1100" s="7">
        <f t="shared" si="143"/>
        <v>272.79471486505878</v>
      </c>
      <c r="E1100" s="5"/>
      <c r="F1100" s="7" t="e">
        <f>AVERAGE('HAVER - UK Gas'!I1387:N1387)</f>
        <v>#N/A</v>
      </c>
      <c r="G1100" s="7" t="e">
        <f>AVERAGE('HAVER - UK Gas'!I1387:T1387)</f>
        <v>#N/A</v>
      </c>
      <c r="H1100" s="7" t="e">
        <f>AVERAGE('HAVER - UK Gas'!D1387:I1387)</f>
        <v>#N/A</v>
      </c>
      <c r="I1100" s="7" t="e">
        <f>AVERAGE('HAVER - UK Gas'!D1387:F1387)</f>
        <v>#N/A</v>
      </c>
      <c r="J1100" s="7" t="e">
        <f>AVERAGE('HAVER - UK Gas'!D1387:O1387)</f>
        <v>#N/A</v>
      </c>
      <c r="L1100" s="7">
        <f t="shared" si="145"/>
        <v>304.25450704225352</v>
      </c>
      <c r="M1100" s="7">
        <f t="shared" si="146"/>
        <v>267.03052816901391</v>
      </c>
      <c r="N1100" s="7">
        <f t="shared" si="147"/>
        <v>285.59109154929575</v>
      </c>
      <c r="O1100" s="7">
        <f t="shared" si="148"/>
        <v>268.53272300469479</v>
      </c>
      <c r="P1100" s="7">
        <f t="shared" si="149"/>
        <v>273.89666079812207</v>
      </c>
      <c r="R1100" s="7"/>
      <c r="S1100" s="7"/>
      <c r="T1100" s="7"/>
      <c r="U1100" s="7"/>
      <c r="V1100" s="7"/>
    </row>
    <row r="1101" spans="1:22" x14ac:dyDescent="0.35">
      <c r="A1101" s="5">
        <f t="shared" si="150"/>
        <v>44669</v>
      </c>
      <c r="B1101" s="5"/>
      <c r="C1101" s="46">
        <f>IF('HAVER - UK Gas'!I1388="",C1100,AVERAGE('HAVER - UK Gas'!I1388:T1388))</f>
        <v>207.46749999999997</v>
      </c>
      <c r="D1101" s="7">
        <f t="shared" si="143"/>
        <v>272.79471486505878</v>
      </c>
      <c r="E1101" s="5"/>
      <c r="F1101" s="7">
        <f>AVERAGE('HAVER - UK Gas'!I1388:N1388)</f>
        <v>232.92833333333331</v>
      </c>
      <c r="G1101" s="7">
        <f>AVERAGE('HAVER - UK Gas'!I1388:T1388)</f>
        <v>207.46749999999997</v>
      </c>
      <c r="H1101" s="7">
        <f>AVERAGE('HAVER - UK Gas'!D1388:I1388)</f>
        <v>210.92166666666665</v>
      </c>
      <c r="I1101" s="7">
        <f>AVERAGE('HAVER - UK Gas'!D1388:F1388)</f>
        <v>196.6</v>
      </c>
      <c r="J1101" s="7">
        <f>AVERAGE('HAVER - UK Gas'!D1388:O1388)</f>
        <v>219.56499999999997</v>
      </c>
      <c r="L1101" s="7">
        <f t="shared" si="145"/>
        <v>304.25450704225352</v>
      </c>
      <c r="M1101" s="7">
        <f t="shared" si="146"/>
        <v>267.03052816901391</v>
      </c>
      <c r="N1101" s="7">
        <f t="shared" si="147"/>
        <v>285.59109154929575</v>
      </c>
      <c r="O1101" s="7">
        <f t="shared" si="148"/>
        <v>268.53272300469479</v>
      </c>
      <c r="P1101" s="7">
        <f t="shared" si="149"/>
        <v>273.89666079812207</v>
      </c>
      <c r="R1101" s="7"/>
      <c r="S1101" s="7"/>
      <c r="T1101" s="7"/>
      <c r="U1101" s="7"/>
      <c r="V1101" s="7"/>
    </row>
    <row r="1102" spans="1:22" x14ac:dyDescent="0.35">
      <c r="A1102" s="5">
        <f t="shared" si="150"/>
        <v>44670</v>
      </c>
      <c r="B1102" s="5"/>
      <c r="C1102" s="46">
        <f>IF('HAVER - UK Gas'!I1389="",C1101,AVERAGE('HAVER - UK Gas'!I1389:T1389))</f>
        <v>207.40250000000003</v>
      </c>
      <c r="D1102" s="7">
        <f t="shared" si="143"/>
        <v>272.79471486505878</v>
      </c>
      <c r="E1102" s="5"/>
      <c r="F1102" s="7">
        <f>AVERAGE('HAVER - UK Gas'!I1389:N1389)</f>
        <v>233.505</v>
      </c>
      <c r="G1102" s="7">
        <f>AVERAGE('HAVER - UK Gas'!I1389:T1389)</f>
        <v>207.40250000000003</v>
      </c>
      <c r="H1102" s="7">
        <f>AVERAGE('HAVER - UK Gas'!D1389:I1389)</f>
        <v>207.27333333333334</v>
      </c>
      <c r="I1102" s="7">
        <f>AVERAGE('HAVER - UK Gas'!D1389:F1389)</f>
        <v>192.62666666666669</v>
      </c>
      <c r="J1102" s="7">
        <f>AVERAGE('HAVER - UK Gas'!D1389:O1389)</f>
        <v>218.21</v>
      </c>
      <c r="L1102" s="7">
        <f t="shared" si="145"/>
        <v>304.25450704225352</v>
      </c>
      <c r="M1102" s="7">
        <f t="shared" si="146"/>
        <v>267.03052816901391</v>
      </c>
      <c r="N1102" s="7">
        <f t="shared" si="147"/>
        <v>285.59109154929575</v>
      </c>
      <c r="O1102" s="7">
        <f t="shared" si="148"/>
        <v>268.53272300469479</v>
      </c>
      <c r="P1102" s="7">
        <f t="shared" si="149"/>
        <v>273.89666079812207</v>
      </c>
      <c r="R1102" s="7"/>
      <c r="S1102" s="7"/>
      <c r="T1102" s="7"/>
      <c r="U1102" s="7"/>
      <c r="V1102" s="7"/>
    </row>
    <row r="1103" spans="1:22" x14ac:dyDescent="0.35">
      <c r="A1103" s="5">
        <f t="shared" si="150"/>
        <v>44671</v>
      </c>
      <c r="B1103" s="5"/>
      <c r="C1103" s="46">
        <f>IF('HAVER - UK Gas'!I1390="",C1102,AVERAGE('HAVER - UK Gas'!I1390:T1390))</f>
        <v>211.17499999999998</v>
      </c>
      <c r="D1103" s="7">
        <f t="shared" si="143"/>
        <v>272.79471486505878</v>
      </c>
      <c r="E1103" s="5"/>
      <c r="F1103" s="7">
        <f>AVERAGE('HAVER - UK Gas'!I1390:N1390)</f>
        <v>234.30499999999998</v>
      </c>
      <c r="G1103" s="7">
        <f>AVERAGE('HAVER - UK Gas'!I1390:T1390)</f>
        <v>211.17499999999998</v>
      </c>
      <c r="H1103" s="7">
        <f>AVERAGE('HAVER - UK Gas'!D1390:I1390)</f>
        <v>209.71833333333333</v>
      </c>
      <c r="I1103" s="7">
        <f>AVERAGE('HAVER - UK Gas'!D1390:F1390)</f>
        <v>195.86666666666667</v>
      </c>
      <c r="J1103" s="7">
        <f>AVERAGE('HAVER - UK Gas'!D1390:O1390)</f>
        <v>220.12</v>
      </c>
      <c r="L1103" s="7">
        <f t="shared" si="145"/>
        <v>304.25450704225352</v>
      </c>
      <c r="M1103" s="7">
        <f t="shared" si="146"/>
        <v>267.03052816901391</v>
      </c>
      <c r="N1103" s="7">
        <f t="shared" si="147"/>
        <v>285.59109154929575</v>
      </c>
      <c r="O1103" s="7">
        <f t="shared" si="148"/>
        <v>268.53272300469479</v>
      </c>
      <c r="P1103" s="7">
        <f t="shared" si="149"/>
        <v>273.89666079812207</v>
      </c>
      <c r="R1103" s="7"/>
      <c r="S1103" s="7"/>
      <c r="T1103" s="7"/>
      <c r="U1103" s="7"/>
      <c r="V1103" s="7"/>
    </row>
    <row r="1104" spans="1:22" x14ac:dyDescent="0.35">
      <c r="A1104" s="5">
        <f t="shared" si="150"/>
        <v>44672</v>
      </c>
      <c r="B1104" s="5"/>
      <c r="C1104" s="46">
        <f>IF('HAVER - UK Gas'!I1391="",C1103,AVERAGE('HAVER - UK Gas'!I1391:T1391))</f>
        <v>220.25250000000003</v>
      </c>
      <c r="D1104" s="7">
        <f t="shared" si="143"/>
        <v>272.79471486505878</v>
      </c>
      <c r="E1104" s="5"/>
      <c r="F1104" s="7">
        <f>AVERAGE('HAVER - UK Gas'!I1391:N1391)</f>
        <v>244.27833333333331</v>
      </c>
      <c r="G1104" s="7">
        <f>AVERAGE('HAVER - UK Gas'!I1391:T1391)</f>
        <v>220.25250000000003</v>
      </c>
      <c r="H1104" s="7">
        <f>AVERAGE('HAVER - UK Gas'!D1391:I1391)</f>
        <v>220.87666666666669</v>
      </c>
      <c r="I1104" s="7">
        <f>AVERAGE('HAVER - UK Gas'!D1391:F1391)</f>
        <v>207.45000000000002</v>
      </c>
      <c r="J1104" s="7">
        <f>AVERAGE('HAVER - UK Gas'!D1391:O1391)</f>
        <v>230.52666666666667</v>
      </c>
      <c r="L1104" s="7">
        <f t="shared" si="145"/>
        <v>304.25450704225352</v>
      </c>
      <c r="M1104" s="7">
        <f t="shared" si="146"/>
        <v>267.03052816901391</v>
      </c>
      <c r="N1104" s="7">
        <f t="shared" si="147"/>
        <v>285.59109154929575</v>
      </c>
      <c r="O1104" s="7">
        <f t="shared" si="148"/>
        <v>268.53272300469479</v>
      </c>
      <c r="P1104" s="7">
        <f t="shared" si="149"/>
        <v>273.89666079812207</v>
      </c>
      <c r="R1104" s="7"/>
      <c r="S1104" s="7"/>
      <c r="T1104" s="7"/>
      <c r="U1104" s="7"/>
      <c r="V1104" s="7"/>
    </row>
    <row r="1105" spans="1:22" x14ac:dyDescent="0.35">
      <c r="A1105" s="5">
        <f t="shared" si="150"/>
        <v>44673</v>
      </c>
      <c r="B1105" s="5"/>
      <c r="C1105" s="46">
        <f>IF('HAVER - UK Gas'!I1392="",C1104,AVERAGE('HAVER - UK Gas'!I1392:T1392))</f>
        <v>212.48166666666671</v>
      </c>
      <c r="D1105" s="7">
        <f t="shared" si="143"/>
        <v>272.79471486505878</v>
      </c>
      <c r="E1105" s="5"/>
      <c r="F1105" s="7">
        <f>AVERAGE('HAVER - UK Gas'!I1392:N1392)</f>
        <v>232.69166666666669</v>
      </c>
      <c r="G1105" s="7">
        <f>AVERAGE('HAVER - UK Gas'!I1392:T1392)</f>
        <v>212.48166666666671</v>
      </c>
      <c r="H1105" s="7">
        <f>AVERAGE('HAVER - UK Gas'!D1392:I1392)</f>
        <v>205.30166666666665</v>
      </c>
      <c r="I1105" s="7">
        <f>AVERAGE('HAVER - UK Gas'!D1392:F1392)</f>
        <v>190.74</v>
      </c>
      <c r="J1105" s="7">
        <f>AVERAGE('HAVER - UK Gas'!D1392:O1392)</f>
        <v>217.42916666666667</v>
      </c>
      <c r="L1105" s="7">
        <f t="shared" si="145"/>
        <v>304.25450704225352</v>
      </c>
      <c r="M1105" s="7">
        <f t="shared" si="146"/>
        <v>267.03052816901391</v>
      </c>
      <c r="N1105" s="7">
        <f t="shared" si="147"/>
        <v>285.59109154929575</v>
      </c>
      <c r="O1105" s="7">
        <f t="shared" si="148"/>
        <v>268.53272300469479</v>
      </c>
      <c r="P1105" s="7">
        <f t="shared" si="149"/>
        <v>273.89666079812207</v>
      </c>
      <c r="R1105" s="7"/>
      <c r="S1105" s="7"/>
      <c r="T1105" s="7"/>
      <c r="U1105" s="7"/>
      <c r="V1105" s="7"/>
    </row>
    <row r="1106" spans="1:22" x14ac:dyDescent="0.35">
      <c r="A1106" s="5">
        <f t="shared" si="150"/>
        <v>44676</v>
      </c>
      <c r="B1106" s="5"/>
      <c r="C1106" s="46">
        <f>IF('HAVER - UK Gas'!I1393="",C1105,AVERAGE('HAVER - UK Gas'!I1393:T1393))</f>
        <v>207.6575</v>
      </c>
      <c r="D1106" s="7">
        <f t="shared" si="143"/>
        <v>272.79471486505878</v>
      </c>
      <c r="E1106" s="5"/>
      <c r="F1106" s="7">
        <f>AVERAGE('HAVER - UK Gas'!I1393:N1393)</f>
        <v>226.28166666666667</v>
      </c>
      <c r="G1106" s="7">
        <f>AVERAGE('HAVER - UK Gas'!I1393:T1393)</f>
        <v>207.6575</v>
      </c>
      <c r="H1106" s="7">
        <f>AVERAGE('HAVER - UK Gas'!D1393:I1393)</f>
        <v>193.60333333333332</v>
      </c>
      <c r="I1106" s="7">
        <f>AVERAGE('HAVER - UK Gas'!D1393:F1393)</f>
        <v>176.50666666666666</v>
      </c>
      <c r="J1106" s="7">
        <f>AVERAGE('HAVER - UK Gas'!D1393:O1393)</f>
        <v>208.84666666666669</v>
      </c>
      <c r="L1106" s="7">
        <f t="shared" si="145"/>
        <v>304.25450704225352</v>
      </c>
      <c r="M1106" s="7">
        <f t="shared" si="146"/>
        <v>267.03052816901391</v>
      </c>
      <c r="N1106" s="7">
        <f t="shared" si="147"/>
        <v>285.59109154929575</v>
      </c>
      <c r="O1106" s="7">
        <f t="shared" si="148"/>
        <v>268.53272300469479</v>
      </c>
      <c r="P1106" s="7">
        <f t="shared" si="149"/>
        <v>273.89666079812207</v>
      </c>
      <c r="R1106" s="7"/>
      <c r="S1106" s="7"/>
      <c r="T1106" s="7"/>
      <c r="U1106" s="7"/>
      <c r="V1106" s="7"/>
    </row>
    <row r="1107" spans="1:22" x14ac:dyDescent="0.35">
      <c r="A1107" s="5">
        <f t="shared" si="150"/>
        <v>44677</v>
      </c>
      <c r="B1107" s="5"/>
      <c r="C1107" s="46">
        <f>IF('HAVER - UK Gas'!I1394="",C1106,AVERAGE('HAVER - UK Gas'!I1394:T1394))</f>
        <v>214.00833333333333</v>
      </c>
      <c r="D1107" s="7">
        <f t="shared" si="143"/>
        <v>272.79471486505878</v>
      </c>
      <c r="E1107" s="5"/>
      <c r="F1107" s="7">
        <f>AVERAGE('HAVER - UK Gas'!I1394:N1394)</f>
        <v>245.55999999999997</v>
      </c>
      <c r="G1107" s="7">
        <f>AVERAGE('HAVER - UK Gas'!I1394:T1394)</f>
        <v>214.00833333333333</v>
      </c>
      <c r="H1107" s="7">
        <f>AVERAGE('HAVER - UK Gas'!D1394:I1394)</f>
        <v>207.85500000000002</v>
      </c>
      <c r="I1107" s="7">
        <f>AVERAGE('HAVER - UK Gas'!D1394:F1394)</f>
        <v>189.42</v>
      </c>
      <c r="J1107" s="7">
        <f>AVERAGE('HAVER - UK Gas'!D1394:O1394)</f>
        <v>224.12250000000003</v>
      </c>
      <c r="L1107" s="7">
        <f t="shared" si="145"/>
        <v>304.25450704225352</v>
      </c>
      <c r="M1107" s="7">
        <f t="shared" si="146"/>
        <v>267.03052816901391</v>
      </c>
      <c r="N1107" s="7">
        <f t="shared" si="147"/>
        <v>285.59109154929575</v>
      </c>
      <c r="O1107" s="7">
        <f t="shared" si="148"/>
        <v>268.53272300469479</v>
      </c>
      <c r="P1107" s="7">
        <f t="shared" si="149"/>
        <v>273.89666079812207</v>
      </c>
      <c r="R1107" s="7"/>
      <c r="S1107" s="7"/>
      <c r="T1107" s="7"/>
      <c r="U1107" s="7"/>
      <c r="V1107" s="7"/>
    </row>
    <row r="1108" spans="1:22" x14ac:dyDescent="0.35">
      <c r="A1108" s="5">
        <f t="shared" si="150"/>
        <v>44678</v>
      </c>
      <c r="B1108" s="5"/>
      <c r="C1108" s="46">
        <f>IF('HAVER - UK Gas'!I1395="",C1107,AVERAGE('HAVER - UK Gas'!I1395:T1395))</f>
        <v>218.51500000000001</v>
      </c>
      <c r="D1108" s="7">
        <f t="shared" si="143"/>
        <v>272.79471486505878</v>
      </c>
      <c r="E1108" s="5"/>
      <c r="F1108" s="7">
        <f>AVERAGE('HAVER - UK Gas'!I1395:N1395)</f>
        <v>258.57499999999999</v>
      </c>
      <c r="G1108" s="7">
        <f>AVERAGE('HAVER - UK Gas'!I1395:T1395)</f>
        <v>218.51500000000001</v>
      </c>
      <c r="H1108" s="7">
        <f>AVERAGE('HAVER - UK Gas'!D1395:I1395)</f>
        <v>217.35333333333332</v>
      </c>
      <c r="I1108" s="7">
        <f>AVERAGE('HAVER - UK Gas'!D1395:F1395)</f>
        <v>190.61666666666665</v>
      </c>
      <c r="J1108" s="7">
        <f>AVERAGE('HAVER - UK Gas'!D1395:O1395)</f>
        <v>233.7916666666666</v>
      </c>
      <c r="L1108" s="7">
        <f t="shared" si="145"/>
        <v>304.25450704225352</v>
      </c>
      <c r="M1108" s="7">
        <f t="shared" si="146"/>
        <v>267.03052816901391</v>
      </c>
      <c r="N1108" s="7">
        <f t="shared" si="147"/>
        <v>285.59109154929575</v>
      </c>
      <c r="O1108" s="7">
        <f t="shared" si="148"/>
        <v>268.53272300469479</v>
      </c>
      <c r="P1108" s="7">
        <f t="shared" si="149"/>
        <v>273.89666079812207</v>
      </c>
      <c r="R1108" s="7"/>
      <c r="S1108" s="7"/>
      <c r="T1108" s="7"/>
      <c r="U1108" s="7"/>
      <c r="V1108" s="7"/>
    </row>
    <row r="1109" spans="1:22" x14ac:dyDescent="0.35">
      <c r="A1109" s="5">
        <f t="shared" si="150"/>
        <v>44679</v>
      </c>
      <c r="B1109" s="5"/>
      <c r="C1109" s="46">
        <f>IF('HAVER - UK Gas'!I1396="",C1108,AVERAGE('HAVER - UK Gas'!I1396:T1396))</f>
        <v>207.54999999999995</v>
      </c>
      <c r="D1109" s="7">
        <f t="shared" si="143"/>
        <v>272.79471486505878</v>
      </c>
      <c r="E1109" s="5"/>
      <c r="F1109" s="7">
        <f>AVERAGE('HAVER - UK Gas'!I1396:N1396)</f>
        <v>240.52833333333334</v>
      </c>
      <c r="G1109" s="7">
        <f>AVERAGE('HAVER - UK Gas'!I1396:T1396)</f>
        <v>207.54999999999995</v>
      </c>
      <c r="H1109" s="7">
        <f>AVERAGE('HAVER - UK Gas'!D1396:I1396)</f>
        <v>186.10333333333335</v>
      </c>
      <c r="I1109" s="7">
        <f>AVERAGE('HAVER - UK Gas'!D1396:F1396)</f>
        <v>156.10999999999999</v>
      </c>
      <c r="J1109" s="7">
        <f>AVERAGE('HAVER - UK Gas'!D1396:O1396)</f>
        <v>210.60083333333333</v>
      </c>
      <c r="L1109" s="7">
        <f t="shared" si="145"/>
        <v>304.25450704225352</v>
      </c>
      <c r="M1109" s="7">
        <f t="shared" si="146"/>
        <v>267.03052816901391</v>
      </c>
      <c r="N1109" s="7">
        <f t="shared" si="147"/>
        <v>285.59109154929575</v>
      </c>
      <c r="O1109" s="7">
        <f t="shared" si="148"/>
        <v>268.53272300469479</v>
      </c>
      <c r="P1109" s="7">
        <f t="shared" si="149"/>
        <v>273.89666079812207</v>
      </c>
      <c r="R1109" s="7"/>
      <c r="S1109" s="7"/>
      <c r="T1109" s="7"/>
      <c r="U1109" s="7"/>
      <c r="V1109" s="7"/>
    </row>
    <row r="1110" spans="1:22" x14ac:dyDescent="0.35">
      <c r="A1110" s="5">
        <f t="shared" si="150"/>
        <v>44680</v>
      </c>
      <c r="B1110" s="5"/>
      <c r="C1110" s="46">
        <f>IF('HAVER - UK Gas'!I1397="",C1109,AVERAGE('HAVER - UK Gas'!I1397:T1397))</f>
        <v>198.73583333333332</v>
      </c>
      <c r="D1110" s="7">
        <f t="shared" si="143"/>
        <v>272.79471486505878</v>
      </c>
      <c r="E1110" s="5"/>
      <c r="F1110" s="7">
        <f>AVERAGE('HAVER - UK Gas'!I1397:N1397)</f>
        <v>228.48333333333335</v>
      </c>
      <c r="G1110" s="7">
        <f>AVERAGE('HAVER - UK Gas'!I1397:T1397)</f>
        <v>198.73583333333332</v>
      </c>
      <c r="H1110" s="7">
        <f>AVERAGE('HAVER - UK Gas'!D1397:I1397)</f>
        <v>203.465</v>
      </c>
      <c r="I1110" s="7">
        <f>AVERAGE('HAVER - UK Gas'!D1397:F1397)</f>
        <v>181.04</v>
      </c>
      <c r="J1110" s="7">
        <f>AVERAGE('HAVER - UK Gas'!D1397:O1397)</f>
        <v>210.29166666666663</v>
      </c>
      <c r="L1110" s="7">
        <f t="shared" si="145"/>
        <v>304.25450704225352</v>
      </c>
      <c r="M1110" s="7">
        <f t="shared" si="146"/>
        <v>267.03052816901391</v>
      </c>
      <c r="N1110" s="7">
        <f t="shared" si="147"/>
        <v>285.59109154929575</v>
      </c>
      <c r="O1110" s="7">
        <f t="shared" si="148"/>
        <v>268.53272300469479</v>
      </c>
      <c r="P1110" s="7">
        <f t="shared" si="149"/>
        <v>273.89666079812207</v>
      </c>
      <c r="R1110" s="7"/>
      <c r="S1110" s="7"/>
      <c r="T1110" s="7"/>
      <c r="U1110" s="7"/>
      <c r="V1110" s="7"/>
    </row>
    <row r="1111" spans="1:22" x14ac:dyDescent="0.35">
      <c r="A1111" s="5">
        <f t="shared" si="150"/>
        <v>44683</v>
      </c>
      <c r="B1111" s="5"/>
      <c r="C1111" s="46">
        <f>IF('HAVER - UK Gas'!H1398="",C1110,AVERAGE('HAVER - UK Gas'!H1398:S1398))</f>
        <v>202.10416666666666</v>
      </c>
      <c r="D1111" s="7">
        <f t="shared" ref="D1111:D1174" si="151">AVERAGE(AVERAGE($C$1047:$C$1099,$C$1101:$C$1133),AVERAGE($C$1136:$C$1189))</f>
        <v>272.79471486505878</v>
      </c>
      <c r="E1111" s="5"/>
      <c r="F1111" s="7">
        <f>AVERAGE('HAVER - UK Gas'!H1398:M1398)</f>
        <v>233.89666666666665</v>
      </c>
      <c r="G1111" s="7">
        <f>AVERAGE('HAVER - UK Gas'!H1398:S1398)</f>
        <v>202.10416666666666</v>
      </c>
      <c r="H1111" s="7">
        <f>AVERAGE('HAVER - UK Gas'!D1398:I1398)</f>
        <v>203.465</v>
      </c>
      <c r="I1111" s="7">
        <f>AVERAGE('HAVER - UK Gas'!D1398:F1398)</f>
        <v>181.04</v>
      </c>
      <c r="J1111" s="7">
        <f>AVERAGE('HAVER - UK Gas'!D1398:O1398)</f>
        <v>210.29166666666663</v>
      </c>
      <c r="L1111" s="7">
        <f t="shared" si="145"/>
        <v>304.25450704225352</v>
      </c>
      <c r="M1111" s="7">
        <f t="shared" si="146"/>
        <v>267.03052816901391</v>
      </c>
      <c r="N1111" s="7">
        <f t="shared" si="147"/>
        <v>285.59109154929575</v>
      </c>
      <c r="O1111" s="7">
        <f t="shared" si="148"/>
        <v>268.53272300469479</v>
      </c>
      <c r="P1111" s="7">
        <f t="shared" si="149"/>
        <v>273.89666079812207</v>
      </c>
      <c r="R1111" s="7"/>
      <c r="S1111" s="7"/>
      <c r="T1111" s="7"/>
      <c r="U1111" s="7"/>
      <c r="V1111" s="7"/>
    </row>
    <row r="1112" spans="1:22" x14ac:dyDescent="0.35">
      <c r="A1112" s="5">
        <f t="shared" si="150"/>
        <v>44684</v>
      </c>
      <c r="B1112" s="5"/>
      <c r="C1112" s="46">
        <f>IF('HAVER - UK Gas'!H1399="",C1111,AVERAGE('HAVER - UK Gas'!H1399:S1399))</f>
        <v>198.65916666666666</v>
      </c>
      <c r="D1112" s="7">
        <f t="shared" si="151"/>
        <v>272.79471486505878</v>
      </c>
      <c r="E1112" s="5"/>
      <c r="F1112" s="7">
        <f>AVERAGE('HAVER - UK Gas'!H1399:M1399)</f>
        <v>231.49499999999998</v>
      </c>
      <c r="G1112" s="7">
        <f>AVERAGE('HAVER - UK Gas'!H1399:S1399)</f>
        <v>198.65916666666666</v>
      </c>
      <c r="H1112" s="7">
        <f>AVERAGE('HAVER - UK Gas'!D1399:I1399)</f>
        <v>200.38666666666668</v>
      </c>
      <c r="I1112" s="7">
        <f>AVERAGE('HAVER - UK Gas'!D1399:F1399)</f>
        <v>176.75666666666666</v>
      </c>
      <c r="J1112" s="7">
        <f>AVERAGE('HAVER - UK Gas'!D1399:O1399)</f>
        <v>207.15333333333339</v>
      </c>
      <c r="L1112" s="7">
        <f t="shared" ref="L1112:L1175" si="152">AVERAGE(F$1047:F$1099,F$1101:F$1189)</f>
        <v>304.25450704225352</v>
      </c>
      <c r="M1112" s="7">
        <f t="shared" ref="M1112:M1175" si="153">AVERAGE(G$1047:G$1099,G$1101:G$1189)</f>
        <v>267.03052816901391</v>
      </c>
      <c r="N1112" s="7">
        <f t="shared" ref="N1112:N1175" si="154">AVERAGE(H$1047:H$1099,H$1101:H$1189)</f>
        <v>285.59109154929575</v>
      </c>
      <c r="O1112" s="7">
        <f t="shared" ref="O1112:O1175" si="155">AVERAGE(I$1047:I$1099,I$1101:I$1189)</f>
        <v>268.53272300469479</v>
      </c>
      <c r="P1112" s="7">
        <f t="shared" ref="P1112:P1175" si="156">AVERAGE(J$1047:J$1099,J$1101:J$1189)</f>
        <v>273.89666079812207</v>
      </c>
      <c r="R1112" s="7"/>
      <c r="S1112" s="7"/>
      <c r="T1112" s="7"/>
      <c r="U1112" s="7"/>
      <c r="V1112" s="7"/>
    </row>
    <row r="1113" spans="1:22" x14ac:dyDescent="0.35">
      <c r="A1113" s="5">
        <f t="shared" si="150"/>
        <v>44685</v>
      </c>
      <c r="B1113" s="5"/>
      <c r="C1113" s="46">
        <f>IF('HAVER - UK Gas'!H1400="",C1112,AVERAGE('HAVER - UK Gas'!H1400:S1400))</f>
        <v>211.3808333333333</v>
      </c>
      <c r="D1113" s="7">
        <f t="shared" si="151"/>
        <v>272.79471486505878</v>
      </c>
      <c r="E1113" s="5"/>
      <c r="F1113" s="7">
        <f>AVERAGE('HAVER - UK Gas'!H1400:M1400)</f>
        <v>243.27999999999997</v>
      </c>
      <c r="G1113" s="7">
        <f>AVERAGE('HAVER - UK Gas'!H1400:S1400)</f>
        <v>211.3808333333333</v>
      </c>
      <c r="H1113" s="7">
        <f>AVERAGE('HAVER - UK Gas'!D1400:I1400)</f>
        <v>210.54999999999998</v>
      </c>
      <c r="I1113" s="7">
        <f>AVERAGE('HAVER - UK Gas'!D1400:F1400)</f>
        <v>185.35</v>
      </c>
      <c r="J1113" s="7">
        <f>AVERAGE('HAVER - UK Gas'!D1400:O1400)</f>
        <v>218.48333333333332</v>
      </c>
      <c r="L1113" s="7">
        <f t="shared" si="152"/>
        <v>304.25450704225352</v>
      </c>
      <c r="M1113" s="7">
        <f t="shared" si="153"/>
        <v>267.03052816901391</v>
      </c>
      <c r="N1113" s="7">
        <f t="shared" si="154"/>
        <v>285.59109154929575</v>
      </c>
      <c r="O1113" s="7">
        <f t="shared" si="155"/>
        <v>268.53272300469479</v>
      </c>
      <c r="P1113" s="7">
        <f t="shared" si="156"/>
        <v>273.89666079812207</v>
      </c>
      <c r="R1113" s="7"/>
      <c r="S1113" s="7"/>
      <c r="T1113" s="7"/>
      <c r="U1113" s="7"/>
      <c r="V1113" s="7"/>
    </row>
    <row r="1114" spans="1:22" x14ac:dyDescent="0.35">
      <c r="A1114" s="5">
        <f t="shared" si="150"/>
        <v>44686</v>
      </c>
      <c r="B1114" s="5"/>
      <c r="C1114" s="46">
        <f>IF('HAVER - UK Gas'!H1401="",C1113,AVERAGE('HAVER - UK Gas'!H1401:S1401))</f>
        <v>219.25999999999996</v>
      </c>
      <c r="D1114" s="7">
        <f t="shared" si="151"/>
        <v>272.79471486505878</v>
      </c>
      <c r="E1114" s="5"/>
      <c r="F1114" s="7">
        <f>AVERAGE('HAVER - UK Gas'!H1401:M1401)</f>
        <v>251.26499999999999</v>
      </c>
      <c r="G1114" s="7">
        <f>AVERAGE('HAVER - UK Gas'!H1401:S1401)</f>
        <v>219.25999999999996</v>
      </c>
      <c r="H1114" s="7">
        <f>AVERAGE('HAVER - UK Gas'!D1401:I1401)</f>
        <v>220.47000000000003</v>
      </c>
      <c r="I1114" s="7">
        <f>AVERAGE('HAVER - UK Gas'!D1401:F1401)</f>
        <v>194.97666666666669</v>
      </c>
      <c r="J1114" s="7">
        <f>AVERAGE('HAVER - UK Gas'!D1401:O1401)</f>
        <v>227.35583333333338</v>
      </c>
      <c r="L1114" s="7">
        <f t="shared" si="152"/>
        <v>304.25450704225352</v>
      </c>
      <c r="M1114" s="7">
        <f t="shared" si="153"/>
        <v>267.03052816901391</v>
      </c>
      <c r="N1114" s="7">
        <f t="shared" si="154"/>
        <v>285.59109154929575</v>
      </c>
      <c r="O1114" s="7">
        <f t="shared" si="155"/>
        <v>268.53272300469479</v>
      </c>
      <c r="P1114" s="7">
        <f t="shared" si="156"/>
        <v>273.89666079812207</v>
      </c>
      <c r="R1114" s="7"/>
      <c r="S1114" s="7"/>
      <c r="T1114" s="7"/>
      <c r="U1114" s="7"/>
      <c r="V1114" s="7"/>
    </row>
    <row r="1115" spans="1:22" x14ac:dyDescent="0.35">
      <c r="A1115" s="5">
        <f t="shared" si="150"/>
        <v>44687</v>
      </c>
      <c r="B1115" s="5"/>
      <c r="C1115" s="46">
        <f>IF('HAVER - UK Gas'!H1402="",C1114,AVERAGE('HAVER - UK Gas'!H1402:S1402))</f>
        <v>213.785</v>
      </c>
      <c r="D1115" s="7">
        <f t="shared" si="151"/>
        <v>272.79471486505878</v>
      </c>
      <c r="E1115" s="5"/>
      <c r="F1115" s="7">
        <f>AVERAGE('HAVER - UK Gas'!H1402:M1402)</f>
        <v>242.65</v>
      </c>
      <c r="G1115" s="7">
        <f>AVERAGE('HAVER - UK Gas'!H1402:S1402)</f>
        <v>213.785</v>
      </c>
      <c r="H1115" s="7">
        <f>AVERAGE('HAVER - UK Gas'!D1402:I1402)</f>
        <v>204.29666666666665</v>
      </c>
      <c r="I1115" s="7">
        <f>AVERAGE('HAVER - UK Gas'!D1402:F1402)</f>
        <v>172.77333333333331</v>
      </c>
      <c r="J1115" s="7">
        <f>AVERAGE('HAVER - UK Gas'!D1402:O1402)</f>
        <v>216.08500000000001</v>
      </c>
      <c r="L1115" s="7">
        <f t="shared" si="152"/>
        <v>304.25450704225352</v>
      </c>
      <c r="M1115" s="7">
        <f t="shared" si="153"/>
        <v>267.03052816901391</v>
      </c>
      <c r="N1115" s="7">
        <f t="shared" si="154"/>
        <v>285.59109154929575</v>
      </c>
      <c r="O1115" s="7">
        <f t="shared" si="155"/>
        <v>268.53272300469479</v>
      </c>
      <c r="P1115" s="7">
        <f t="shared" si="156"/>
        <v>273.89666079812207</v>
      </c>
      <c r="R1115" s="7"/>
      <c r="S1115" s="7"/>
      <c r="T1115" s="7"/>
      <c r="U1115" s="7"/>
      <c r="V1115" s="7"/>
    </row>
    <row r="1116" spans="1:22" x14ac:dyDescent="0.35">
      <c r="A1116" s="5">
        <f t="shared" si="150"/>
        <v>44690</v>
      </c>
      <c r="B1116" s="5"/>
      <c r="C1116" s="46">
        <f>IF('HAVER - UK Gas'!H1403="",C1115,AVERAGE('HAVER - UK Gas'!H1403:S1403))</f>
        <v>201.32916666666665</v>
      </c>
      <c r="D1116" s="7">
        <f t="shared" si="151"/>
        <v>272.79471486505878</v>
      </c>
      <c r="E1116" s="5"/>
      <c r="F1116" s="7">
        <f>AVERAGE('HAVER - UK Gas'!H1403:M1403)</f>
        <v>228.44499999999996</v>
      </c>
      <c r="G1116" s="7">
        <f>AVERAGE('HAVER - UK Gas'!H1403:S1403)</f>
        <v>201.32916666666665</v>
      </c>
      <c r="H1116" s="7">
        <f>AVERAGE('HAVER - UK Gas'!D1403:I1403)</f>
        <v>188.89499999999998</v>
      </c>
      <c r="I1116" s="7">
        <f>AVERAGE('HAVER - UK Gas'!D1403:F1403)</f>
        <v>157.91999999999999</v>
      </c>
      <c r="J1116" s="7">
        <f>AVERAGE('HAVER - UK Gas'!D1403:O1403)</f>
        <v>202.16749999999999</v>
      </c>
      <c r="L1116" s="7">
        <f t="shared" si="152"/>
        <v>304.25450704225352</v>
      </c>
      <c r="M1116" s="7">
        <f t="shared" si="153"/>
        <v>267.03052816901391</v>
      </c>
      <c r="N1116" s="7">
        <f t="shared" si="154"/>
        <v>285.59109154929575</v>
      </c>
      <c r="O1116" s="7">
        <f t="shared" si="155"/>
        <v>268.53272300469479</v>
      </c>
      <c r="P1116" s="7">
        <f t="shared" si="156"/>
        <v>273.89666079812207</v>
      </c>
      <c r="R1116" s="7"/>
      <c r="S1116" s="7"/>
      <c r="T1116" s="7"/>
      <c r="U1116" s="7"/>
      <c r="V1116" s="7"/>
    </row>
    <row r="1117" spans="1:22" x14ac:dyDescent="0.35">
      <c r="A1117" s="5">
        <f t="shared" si="150"/>
        <v>44691</v>
      </c>
      <c r="B1117" s="5"/>
      <c r="C1117" s="46">
        <f>IF('HAVER - UK Gas'!H1404="",C1116,AVERAGE('HAVER - UK Gas'!H1404:S1404))</f>
        <v>206.41750000000002</v>
      </c>
      <c r="D1117" s="7">
        <f t="shared" si="151"/>
        <v>272.79471486505878</v>
      </c>
      <c r="E1117" s="5"/>
      <c r="F1117" s="7">
        <f>AVERAGE('HAVER - UK Gas'!H1404:M1404)</f>
        <v>238.28166666666664</v>
      </c>
      <c r="G1117" s="7">
        <f>AVERAGE('HAVER - UK Gas'!H1404:S1404)</f>
        <v>206.41750000000002</v>
      </c>
      <c r="H1117" s="7">
        <f>AVERAGE('HAVER - UK Gas'!D1404:I1404)</f>
        <v>201.25666666666669</v>
      </c>
      <c r="I1117" s="7">
        <f>AVERAGE('HAVER - UK Gas'!D1404:F1404)</f>
        <v>172.54666666666671</v>
      </c>
      <c r="J1117" s="7">
        <f>AVERAGE('HAVER - UK Gas'!D1404:O1404)</f>
        <v>211.73166666666665</v>
      </c>
      <c r="L1117" s="7">
        <f t="shared" si="152"/>
        <v>304.25450704225352</v>
      </c>
      <c r="M1117" s="7">
        <f t="shared" si="153"/>
        <v>267.03052816901391</v>
      </c>
      <c r="N1117" s="7">
        <f t="shared" si="154"/>
        <v>285.59109154929575</v>
      </c>
      <c r="O1117" s="7">
        <f t="shared" si="155"/>
        <v>268.53272300469479</v>
      </c>
      <c r="P1117" s="7">
        <f t="shared" si="156"/>
        <v>273.89666079812207</v>
      </c>
      <c r="R1117" s="7"/>
      <c r="S1117" s="7"/>
      <c r="T1117" s="7"/>
      <c r="U1117" s="7"/>
      <c r="V1117" s="7"/>
    </row>
    <row r="1118" spans="1:22" x14ac:dyDescent="0.35">
      <c r="A1118" s="5">
        <f t="shared" si="150"/>
        <v>44692</v>
      </c>
      <c r="B1118" s="5"/>
      <c r="C1118" s="46">
        <f>IF('HAVER - UK Gas'!H1405="",C1117,AVERAGE('HAVER - UK Gas'!H1405:S1405))</f>
        <v>205.0975</v>
      </c>
      <c r="D1118" s="7">
        <f t="shared" si="151"/>
        <v>272.79471486505878</v>
      </c>
      <c r="E1118" s="5"/>
      <c r="F1118" s="7">
        <f>AVERAGE('HAVER - UK Gas'!H1405:M1405)</f>
        <v>233.99666666666667</v>
      </c>
      <c r="G1118" s="7">
        <f>AVERAGE('HAVER - UK Gas'!H1405:S1405)</f>
        <v>205.0975</v>
      </c>
      <c r="H1118" s="7">
        <f>AVERAGE('HAVER - UK Gas'!D1405:I1405)</f>
        <v>195.41166666666666</v>
      </c>
      <c r="I1118" s="7">
        <f>AVERAGE('HAVER - UK Gas'!D1405:F1405)</f>
        <v>166.95</v>
      </c>
      <c r="J1118" s="7">
        <f>AVERAGE('HAVER - UK Gas'!D1405:O1405)</f>
        <v>207.89083333333335</v>
      </c>
      <c r="L1118" s="7">
        <f t="shared" si="152"/>
        <v>304.25450704225352</v>
      </c>
      <c r="M1118" s="7">
        <f t="shared" si="153"/>
        <v>267.03052816901391</v>
      </c>
      <c r="N1118" s="7">
        <f t="shared" si="154"/>
        <v>285.59109154929575</v>
      </c>
      <c r="O1118" s="7">
        <f t="shared" si="155"/>
        <v>268.53272300469479</v>
      </c>
      <c r="P1118" s="7">
        <f t="shared" si="156"/>
        <v>273.89666079812207</v>
      </c>
      <c r="R1118" s="7"/>
      <c r="S1118" s="7"/>
      <c r="T1118" s="7"/>
      <c r="U1118" s="7"/>
      <c r="V1118" s="7"/>
    </row>
    <row r="1119" spans="1:22" x14ac:dyDescent="0.35">
      <c r="A1119" s="5">
        <f t="shared" si="150"/>
        <v>44693</v>
      </c>
      <c r="B1119" s="5"/>
      <c r="C1119" s="46">
        <f>IF('HAVER - UK Gas'!H1406="",C1118,AVERAGE('HAVER - UK Gas'!H1406:S1406))</f>
        <v>223.25000000000003</v>
      </c>
      <c r="D1119" s="7">
        <f t="shared" si="151"/>
        <v>272.79471486505878</v>
      </c>
      <c r="E1119" s="5"/>
      <c r="F1119" s="7">
        <f>AVERAGE('HAVER - UK Gas'!H1406:M1406)</f>
        <v>262.77833333333336</v>
      </c>
      <c r="G1119" s="7">
        <f>AVERAGE('HAVER - UK Gas'!H1406:S1406)</f>
        <v>223.25000000000003</v>
      </c>
      <c r="H1119" s="7">
        <f>AVERAGE('HAVER - UK Gas'!D1406:I1406)</f>
        <v>228.47333333333333</v>
      </c>
      <c r="I1119" s="7">
        <f>AVERAGE('HAVER - UK Gas'!D1406:F1406)</f>
        <v>201.08666666666667</v>
      </c>
      <c r="J1119" s="7">
        <f>AVERAGE('HAVER - UK Gas'!D1406:O1406)</f>
        <v>235.13916666666663</v>
      </c>
      <c r="L1119" s="7">
        <f t="shared" si="152"/>
        <v>304.25450704225352</v>
      </c>
      <c r="M1119" s="7">
        <f t="shared" si="153"/>
        <v>267.03052816901391</v>
      </c>
      <c r="N1119" s="7">
        <f t="shared" si="154"/>
        <v>285.59109154929575</v>
      </c>
      <c r="O1119" s="7">
        <f t="shared" si="155"/>
        <v>268.53272300469479</v>
      </c>
      <c r="P1119" s="7">
        <f t="shared" si="156"/>
        <v>273.89666079812207</v>
      </c>
      <c r="R1119" s="7"/>
      <c r="S1119" s="7"/>
      <c r="T1119" s="7"/>
      <c r="U1119" s="7"/>
      <c r="V1119" s="7"/>
    </row>
    <row r="1120" spans="1:22" x14ac:dyDescent="0.35">
      <c r="A1120" s="5">
        <f t="shared" si="150"/>
        <v>44694</v>
      </c>
      <c r="B1120" s="5"/>
      <c r="C1120" s="46">
        <f>IF('HAVER - UK Gas'!H1407="",C1119,AVERAGE('HAVER - UK Gas'!H1407:S1407))</f>
        <v>210.70000000000002</v>
      </c>
      <c r="D1120" s="7">
        <f t="shared" si="151"/>
        <v>272.79471486505878</v>
      </c>
      <c r="E1120" s="5"/>
      <c r="F1120" s="7">
        <f>AVERAGE('HAVER - UK Gas'!H1407:M1407)</f>
        <v>248.15166666666667</v>
      </c>
      <c r="G1120" s="7">
        <f>AVERAGE('HAVER - UK Gas'!H1407:S1407)</f>
        <v>210.70000000000002</v>
      </c>
      <c r="H1120" s="7">
        <f>AVERAGE('HAVER - UK Gas'!D1407:I1407)</f>
        <v>205.9</v>
      </c>
      <c r="I1120" s="7">
        <f>AVERAGE('HAVER - UK Gas'!D1407:F1407)</f>
        <v>173.64666666666668</v>
      </c>
      <c r="J1120" s="7">
        <f>AVERAGE('HAVER - UK Gas'!D1407:O1407)</f>
        <v>217.44500000000005</v>
      </c>
      <c r="L1120" s="7">
        <f t="shared" si="152"/>
        <v>304.25450704225352</v>
      </c>
      <c r="M1120" s="7">
        <f t="shared" si="153"/>
        <v>267.03052816901391</v>
      </c>
      <c r="N1120" s="7">
        <f t="shared" si="154"/>
        <v>285.59109154929575</v>
      </c>
      <c r="O1120" s="7">
        <f t="shared" si="155"/>
        <v>268.53272300469479</v>
      </c>
      <c r="P1120" s="7">
        <f t="shared" si="156"/>
        <v>273.89666079812207</v>
      </c>
      <c r="R1120" s="7"/>
      <c r="S1120" s="7"/>
      <c r="T1120" s="7"/>
      <c r="U1120" s="7"/>
      <c r="V1120" s="7"/>
    </row>
    <row r="1121" spans="1:22" x14ac:dyDescent="0.35">
      <c r="A1121" s="5">
        <f t="shared" si="150"/>
        <v>44697</v>
      </c>
      <c r="B1121" s="5"/>
      <c r="C1121" s="46">
        <f>IF('HAVER - UK Gas'!H1408="",C1120,AVERAGE('HAVER - UK Gas'!H1408:S1408))</f>
        <v>204.37916666666663</v>
      </c>
      <c r="D1121" s="7">
        <f t="shared" si="151"/>
        <v>272.79471486505878</v>
      </c>
      <c r="E1121" s="5"/>
      <c r="F1121" s="7">
        <f>AVERAGE('HAVER - UK Gas'!H1408:M1408)</f>
        <v>235.68833333333336</v>
      </c>
      <c r="G1121" s="7">
        <f>AVERAGE('HAVER - UK Gas'!H1408:S1408)</f>
        <v>204.37916666666663</v>
      </c>
      <c r="H1121" s="7">
        <f>AVERAGE('HAVER - UK Gas'!D1408:I1408)</f>
        <v>207.67166666666665</v>
      </c>
      <c r="I1121" s="7">
        <f>AVERAGE('HAVER - UK Gas'!D1408:F1408)</f>
        <v>186.46666666666667</v>
      </c>
      <c r="J1121" s="7">
        <f>AVERAGE('HAVER - UK Gas'!D1408:O1408)</f>
        <v>213.68999999999997</v>
      </c>
      <c r="L1121" s="7">
        <f t="shared" si="152"/>
        <v>304.25450704225352</v>
      </c>
      <c r="M1121" s="7">
        <f t="shared" si="153"/>
        <v>267.03052816901391</v>
      </c>
      <c r="N1121" s="7">
        <f t="shared" si="154"/>
        <v>285.59109154929575</v>
      </c>
      <c r="O1121" s="7">
        <f t="shared" si="155"/>
        <v>268.53272300469479</v>
      </c>
      <c r="P1121" s="7">
        <f t="shared" si="156"/>
        <v>273.89666079812207</v>
      </c>
      <c r="R1121" s="7"/>
      <c r="S1121" s="7"/>
      <c r="T1121" s="7"/>
      <c r="U1121" s="7"/>
      <c r="V1121" s="7"/>
    </row>
    <row r="1122" spans="1:22" x14ac:dyDescent="0.35">
      <c r="A1122" s="5">
        <f t="shared" si="150"/>
        <v>44698</v>
      </c>
      <c r="B1122" s="5"/>
      <c r="C1122" s="46">
        <f>IF('HAVER - UK Gas'!H1409="",C1121,AVERAGE('HAVER - UK Gas'!H1409:S1409))</f>
        <v>210.0275</v>
      </c>
      <c r="D1122" s="7">
        <f t="shared" si="151"/>
        <v>272.79471486505878</v>
      </c>
      <c r="E1122" s="5"/>
      <c r="F1122" s="7">
        <f>AVERAGE('HAVER - UK Gas'!H1409:M1409)</f>
        <v>246.47333333333333</v>
      </c>
      <c r="G1122" s="7">
        <f>AVERAGE('HAVER - UK Gas'!H1409:S1409)</f>
        <v>210.0275</v>
      </c>
      <c r="H1122" s="7">
        <f>AVERAGE('HAVER - UK Gas'!D1409:I1409)</f>
        <v>218.52166666666668</v>
      </c>
      <c r="I1122" s="7">
        <f>AVERAGE('HAVER - UK Gas'!D1409:F1409)</f>
        <v>200.16333333333333</v>
      </c>
      <c r="J1122" s="7">
        <f>AVERAGE('HAVER - UK Gas'!D1409:O1409)</f>
        <v>223.44833333333335</v>
      </c>
      <c r="L1122" s="7">
        <f t="shared" si="152"/>
        <v>304.25450704225352</v>
      </c>
      <c r="M1122" s="7">
        <f t="shared" si="153"/>
        <v>267.03052816901391</v>
      </c>
      <c r="N1122" s="7">
        <f t="shared" si="154"/>
        <v>285.59109154929575</v>
      </c>
      <c r="O1122" s="7">
        <f t="shared" si="155"/>
        <v>268.53272300469479</v>
      </c>
      <c r="P1122" s="7">
        <f t="shared" si="156"/>
        <v>273.89666079812207</v>
      </c>
      <c r="R1122" s="7"/>
      <c r="S1122" s="7"/>
      <c r="T1122" s="7"/>
      <c r="U1122" s="7"/>
      <c r="V1122" s="7"/>
    </row>
    <row r="1123" spans="1:22" x14ac:dyDescent="0.35">
      <c r="A1123" s="5">
        <f t="shared" si="150"/>
        <v>44699</v>
      </c>
      <c r="B1123" s="5"/>
      <c r="C1123" s="46">
        <f>IF('HAVER - UK Gas'!H1410="",C1122,AVERAGE('HAVER - UK Gas'!H1410:S1410))</f>
        <v>207.16333333333333</v>
      </c>
      <c r="D1123" s="7">
        <f t="shared" si="151"/>
        <v>272.79471486505878</v>
      </c>
      <c r="E1123" s="5"/>
      <c r="F1123" s="7">
        <f>AVERAGE('HAVER - UK Gas'!H1410:M1410)</f>
        <v>247.65833333333339</v>
      </c>
      <c r="G1123" s="7">
        <f>AVERAGE('HAVER - UK Gas'!H1410:S1410)</f>
        <v>207.16333333333333</v>
      </c>
      <c r="H1123" s="7">
        <f>AVERAGE('HAVER - UK Gas'!D1410:I1410)</f>
        <v>219.32166666666669</v>
      </c>
      <c r="I1123" s="7">
        <f>AVERAGE('HAVER - UK Gas'!D1410:F1410)</f>
        <v>199.14000000000001</v>
      </c>
      <c r="J1123" s="7">
        <f>AVERAGE('HAVER - UK Gas'!D1410:O1410)</f>
        <v>222.90333333333334</v>
      </c>
      <c r="L1123" s="7">
        <f t="shared" si="152"/>
        <v>304.25450704225352</v>
      </c>
      <c r="M1123" s="7">
        <f t="shared" si="153"/>
        <v>267.03052816901391</v>
      </c>
      <c r="N1123" s="7">
        <f t="shared" si="154"/>
        <v>285.59109154929575</v>
      </c>
      <c r="O1123" s="7">
        <f t="shared" si="155"/>
        <v>268.53272300469479</v>
      </c>
      <c r="P1123" s="7">
        <f t="shared" si="156"/>
        <v>273.89666079812207</v>
      </c>
      <c r="R1123" s="7"/>
      <c r="S1123" s="7"/>
      <c r="T1123" s="7"/>
      <c r="U1123" s="7"/>
      <c r="V1123" s="7"/>
    </row>
    <row r="1124" spans="1:22" x14ac:dyDescent="0.35">
      <c r="A1124" s="5">
        <f t="shared" si="150"/>
        <v>44700</v>
      </c>
      <c r="B1124" s="5"/>
      <c r="C1124" s="46">
        <f>IF('HAVER - UK Gas'!H1411="",C1123,AVERAGE('HAVER - UK Gas'!H1411:S1411))</f>
        <v>202.72</v>
      </c>
      <c r="D1124" s="7">
        <f t="shared" si="151"/>
        <v>272.79471486505878</v>
      </c>
      <c r="E1124" s="5"/>
      <c r="F1124" s="7">
        <f>AVERAGE('HAVER - UK Gas'!H1411:M1411)</f>
        <v>237.09666666666669</v>
      </c>
      <c r="G1124" s="7">
        <f>AVERAGE('HAVER - UK Gas'!H1411:S1411)</f>
        <v>202.72</v>
      </c>
      <c r="H1124" s="7">
        <f>AVERAGE('HAVER - UK Gas'!D1411:I1411)</f>
        <v>206.29333333333332</v>
      </c>
      <c r="I1124" s="7">
        <f>AVERAGE('HAVER - UK Gas'!D1411:F1411)</f>
        <v>185.09333333333333</v>
      </c>
      <c r="J1124" s="7">
        <f>AVERAGE('HAVER - UK Gas'!D1411:O1411)</f>
        <v>213.01750000000001</v>
      </c>
      <c r="L1124" s="7">
        <f t="shared" si="152"/>
        <v>304.25450704225352</v>
      </c>
      <c r="M1124" s="7">
        <f t="shared" si="153"/>
        <v>267.03052816901391</v>
      </c>
      <c r="N1124" s="7">
        <f t="shared" si="154"/>
        <v>285.59109154929575</v>
      </c>
      <c r="O1124" s="7">
        <f t="shared" si="155"/>
        <v>268.53272300469479</v>
      </c>
      <c r="P1124" s="7">
        <f t="shared" si="156"/>
        <v>273.89666079812207</v>
      </c>
      <c r="R1124" s="7"/>
      <c r="S1124" s="7"/>
      <c r="T1124" s="7"/>
      <c r="U1124" s="7"/>
      <c r="V1124" s="7"/>
    </row>
    <row r="1125" spans="1:22" x14ac:dyDescent="0.35">
      <c r="A1125" s="5">
        <f t="shared" si="150"/>
        <v>44701</v>
      </c>
      <c r="B1125" s="5"/>
      <c r="C1125" s="46">
        <f>IF('HAVER - UK Gas'!H1412="",C1124,AVERAGE('HAVER - UK Gas'!H1412:S1412))</f>
        <v>198.7558333333333</v>
      </c>
      <c r="D1125" s="7">
        <f t="shared" si="151"/>
        <v>272.79471486505878</v>
      </c>
      <c r="E1125" s="5"/>
      <c r="F1125" s="7">
        <f>AVERAGE('HAVER - UK Gas'!H1412:M1412)</f>
        <v>229.17333333333332</v>
      </c>
      <c r="G1125" s="7">
        <f>AVERAGE('HAVER - UK Gas'!H1412:S1412)</f>
        <v>198.7558333333333</v>
      </c>
      <c r="H1125" s="7">
        <f>AVERAGE('HAVER - UK Gas'!D1412:I1412)</f>
        <v>193.43333333333331</v>
      </c>
      <c r="I1125" s="7">
        <f>AVERAGE('HAVER - UK Gas'!D1412:F1412)</f>
        <v>167.59333333333333</v>
      </c>
      <c r="J1125" s="7">
        <f>AVERAGE('HAVER - UK Gas'!D1412:O1412)</f>
        <v>204.14416666666671</v>
      </c>
      <c r="L1125" s="7">
        <f t="shared" si="152"/>
        <v>304.25450704225352</v>
      </c>
      <c r="M1125" s="7">
        <f t="shared" si="153"/>
        <v>267.03052816901391</v>
      </c>
      <c r="N1125" s="7">
        <f t="shared" si="154"/>
        <v>285.59109154929575</v>
      </c>
      <c r="O1125" s="7">
        <f t="shared" si="155"/>
        <v>268.53272300469479</v>
      </c>
      <c r="P1125" s="7">
        <f t="shared" si="156"/>
        <v>273.89666079812207</v>
      </c>
      <c r="R1125" s="7"/>
      <c r="S1125" s="7"/>
      <c r="T1125" s="7"/>
      <c r="U1125" s="7"/>
      <c r="V1125" s="7"/>
    </row>
    <row r="1126" spans="1:22" x14ac:dyDescent="0.35">
      <c r="A1126" s="5">
        <f t="shared" si="150"/>
        <v>44704</v>
      </c>
      <c r="B1126" s="5"/>
      <c r="C1126" s="46">
        <f>IF('HAVER - UK Gas'!H1413="",C1125,AVERAGE('HAVER - UK Gas'!H1413:S1413))</f>
        <v>191.8641666666667</v>
      </c>
      <c r="D1126" s="7">
        <f t="shared" si="151"/>
        <v>272.79471486505878</v>
      </c>
      <c r="E1126" s="5"/>
      <c r="F1126" s="7">
        <f>AVERAGE('HAVER - UK Gas'!H1413:M1413)</f>
        <v>221.21166666666667</v>
      </c>
      <c r="G1126" s="7">
        <f>AVERAGE('HAVER - UK Gas'!H1413:S1413)</f>
        <v>191.8641666666667</v>
      </c>
      <c r="H1126" s="7">
        <f>AVERAGE('HAVER - UK Gas'!D1413:I1413)</f>
        <v>182.68333333333337</v>
      </c>
      <c r="I1126" s="7">
        <f>AVERAGE('HAVER - UK Gas'!D1413:F1413)</f>
        <v>155.98333333333335</v>
      </c>
      <c r="J1126" s="7">
        <f>AVERAGE('HAVER - UK Gas'!D1413:O1413)</f>
        <v>195.21250000000001</v>
      </c>
      <c r="L1126" s="7">
        <f t="shared" si="152"/>
        <v>304.25450704225352</v>
      </c>
      <c r="M1126" s="7">
        <f t="shared" si="153"/>
        <v>267.03052816901391</v>
      </c>
      <c r="N1126" s="7">
        <f t="shared" si="154"/>
        <v>285.59109154929575</v>
      </c>
      <c r="O1126" s="7">
        <f t="shared" si="155"/>
        <v>268.53272300469479</v>
      </c>
      <c r="P1126" s="7">
        <f t="shared" si="156"/>
        <v>273.89666079812207</v>
      </c>
      <c r="R1126" s="7"/>
      <c r="S1126" s="7"/>
      <c r="T1126" s="7"/>
      <c r="U1126" s="7"/>
      <c r="V1126" s="7"/>
    </row>
    <row r="1127" spans="1:22" x14ac:dyDescent="0.35">
      <c r="A1127" s="5">
        <f t="shared" si="150"/>
        <v>44705</v>
      </c>
      <c r="B1127" s="5"/>
      <c r="C1127" s="46">
        <f>IF('HAVER - UK Gas'!H1414="",C1126,AVERAGE('HAVER - UK Gas'!H1414:S1414))</f>
        <v>197.28749999999999</v>
      </c>
      <c r="D1127" s="7">
        <f t="shared" si="151"/>
        <v>272.79471486505878</v>
      </c>
      <c r="E1127" s="5"/>
      <c r="F1127" s="7">
        <f>AVERAGE('HAVER - UK Gas'!H1414:M1414)</f>
        <v>228.82666666666663</v>
      </c>
      <c r="G1127" s="7">
        <f>AVERAGE('HAVER - UK Gas'!H1414:S1414)</f>
        <v>197.28749999999999</v>
      </c>
      <c r="H1127" s="7">
        <f>AVERAGE('HAVER - UK Gas'!D1414:I1414)</f>
        <v>187.61</v>
      </c>
      <c r="I1127" s="7">
        <f>AVERAGE('HAVER - UK Gas'!D1414:F1414)</f>
        <v>160.29666666666665</v>
      </c>
      <c r="J1127" s="7">
        <f>AVERAGE('HAVER - UK Gas'!D1414:O1414)</f>
        <v>201.00416666666669</v>
      </c>
      <c r="L1127" s="7">
        <f t="shared" si="152"/>
        <v>304.25450704225352</v>
      </c>
      <c r="M1127" s="7">
        <f t="shared" si="153"/>
        <v>267.03052816901391</v>
      </c>
      <c r="N1127" s="7">
        <f t="shared" si="154"/>
        <v>285.59109154929575</v>
      </c>
      <c r="O1127" s="7">
        <f t="shared" si="155"/>
        <v>268.53272300469479</v>
      </c>
      <c r="P1127" s="7">
        <f t="shared" si="156"/>
        <v>273.89666079812207</v>
      </c>
      <c r="R1127" s="7"/>
      <c r="S1127" s="7"/>
      <c r="T1127" s="7"/>
      <c r="U1127" s="7"/>
      <c r="V1127" s="7"/>
    </row>
    <row r="1128" spans="1:22" x14ac:dyDescent="0.35">
      <c r="A1128" s="5">
        <f t="shared" si="150"/>
        <v>44706</v>
      </c>
      <c r="B1128" s="5"/>
      <c r="C1128" s="46">
        <f>IF('HAVER - UK Gas'!H1415="",C1127,AVERAGE('HAVER - UK Gas'!H1415:S1415))</f>
        <v>204.83249999999998</v>
      </c>
      <c r="D1128" s="7">
        <f t="shared" si="151"/>
        <v>272.79471486505878</v>
      </c>
      <c r="E1128" s="5"/>
      <c r="F1128" s="7">
        <f>AVERAGE('HAVER - UK Gas'!H1415:M1415)</f>
        <v>239.255</v>
      </c>
      <c r="G1128" s="7">
        <f>AVERAGE('HAVER - UK Gas'!H1415:S1415)</f>
        <v>204.83249999999998</v>
      </c>
      <c r="H1128" s="7">
        <f>AVERAGE('HAVER - UK Gas'!D1415:I1415)</f>
        <v>199.06999999999996</v>
      </c>
      <c r="I1128" s="7">
        <f>AVERAGE('HAVER - UK Gas'!D1415:F1415)</f>
        <v>171.55666666666664</v>
      </c>
      <c r="J1128" s="7">
        <f>AVERAGE('HAVER - UK Gas'!D1415:O1415)</f>
        <v>210.90916666666666</v>
      </c>
      <c r="L1128" s="7">
        <f t="shared" si="152"/>
        <v>304.25450704225352</v>
      </c>
      <c r="M1128" s="7">
        <f t="shared" si="153"/>
        <v>267.03052816901391</v>
      </c>
      <c r="N1128" s="7">
        <f t="shared" si="154"/>
        <v>285.59109154929575</v>
      </c>
      <c r="O1128" s="7">
        <f t="shared" si="155"/>
        <v>268.53272300469479</v>
      </c>
      <c r="P1128" s="7">
        <f t="shared" si="156"/>
        <v>273.89666079812207</v>
      </c>
      <c r="R1128" s="7"/>
      <c r="S1128" s="7"/>
      <c r="T1128" s="7"/>
      <c r="U1128" s="7"/>
      <c r="V1128" s="7"/>
    </row>
    <row r="1129" spans="1:22" x14ac:dyDescent="0.35">
      <c r="A1129" s="5">
        <f t="shared" si="150"/>
        <v>44707</v>
      </c>
      <c r="B1129" s="5"/>
      <c r="C1129" s="46">
        <f>IF('HAVER - UK Gas'!H1416="",C1128,AVERAGE('HAVER - UK Gas'!H1416:S1416))</f>
        <v>204.72416666666666</v>
      </c>
      <c r="D1129" s="7">
        <f t="shared" si="151"/>
        <v>272.79471486505878</v>
      </c>
      <c r="E1129" s="5"/>
      <c r="F1129" s="7">
        <f>AVERAGE('HAVER - UK Gas'!H1416:M1416)</f>
        <v>237.14666666666665</v>
      </c>
      <c r="G1129" s="7">
        <f>AVERAGE('HAVER - UK Gas'!H1416:S1416)</f>
        <v>204.72416666666666</v>
      </c>
      <c r="H1129" s="7">
        <f>AVERAGE('HAVER - UK Gas'!D1416:I1416)</f>
        <v>194.98500000000001</v>
      </c>
      <c r="I1129" s="7">
        <f>AVERAGE('HAVER - UK Gas'!D1416:F1416)</f>
        <v>166.38333333333333</v>
      </c>
      <c r="J1129" s="7">
        <f>AVERAGE('HAVER - UK Gas'!D1416:O1416)</f>
        <v>208.45833333333337</v>
      </c>
      <c r="L1129" s="7">
        <f t="shared" si="152"/>
        <v>304.25450704225352</v>
      </c>
      <c r="M1129" s="7">
        <f t="shared" si="153"/>
        <v>267.03052816901391</v>
      </c>
      <c r="N1129" s="7">
        <f t="shared" si="154"/>
        <v>285.59109154929575</v>
      </c>
      <c r="O1129" s="7">
        <f t="shared" si="155"/>
        <v>268.53272300469479</v>
      </c>
      <c r="P1129" s="7">
        <f t="shared" si="156"/>
        <v>273.89666079812207</v>
      </c>
      <c r="R1129" s="7"/>
      <c r="S1129" s="7"/>
      <c r="T1129" s="7"/>
      <c r="U1129" s="7"/>
      <c r="V1129" s="7"/>
    </row>
    <row r="1130" spans="1:22" x14ac:dyDescent="0.35">
      <c r="A1130" s="5">
        <f t="shared" si="150"/>
        <v>44708</v>
      </c>
      <c r="B1130" s="5"/>
      <c r="C1130" s="46">
        <f>IF('HAVER - UK Gas'!H1417="",C1129,AVERAGE('HAVER - UK Gas'!H1417:S1417))</f>
        <v>209.96583333333331</v>
      </c>
      <c r="D1130" s="7">
        <f t="shared" si="151"/>
        <v>272.79471486505878</v>
      </c>
      <c r="E1130" s="5"/>
      <c r="F1130" s="7">
        <f>AVERAGE('HAVER - UK Gas'!H1417:M1417)</f>
        <v>245.70000000000005</v>
      </c>
      <c r="G1130" s="7">
        <f>AVERAGE('HAVER - UK Gas'!H1417:S1417)</f>
        <v>209.96583333333331</v>
      </c>
      <c r="H1130" s="7">
        <f>AVERAGE('HAVER - UK Gas'!D1417:I1417)</f>
        <v>200.39</v>
      </c>
      <c r="I1130" s="7">
        <f>AVERAGE('HAVER - UK Gas'!D1417:F1417)</f>
        <v>172.16</v>
      </c>
      <c r="J1130" s="7">
        <f>AVERAGE('HAVER - UK Gas'!D1417:O1417)</f>
        <v>214.84166666666667</v>
      </c>
      <c r="L1130" s="7">
        <f t="shared" si="152"/>
        <v>304.25450704225352</v>
      </c>
      <c r="M1130" s="7">
        <f t="shared" si="153"/>
        <v>267.03052816901391</v>
      </c>
      <c r="N1130" s="7">
        <f t="shared" si="154"/>
        <v>285.59109154929575</v>
      </c>
      <c r="O1130" s="7">
        <f t="shared" si="155"/>
        <v>268.53272300469479</v>
      </c>
      <c r="P1130" s="7">
        <f t="shared" si="156"/>
        <v>273.89666079812207</v>
      </c>
      <c r="R1130" s="7"/>
      <c r="S1130" s="7"/>
      <c r="T1130" s="7"/>
      <c r="U1130" s="7"/>
      <c r="V1130" s="7"/>
    </row>
    <row r="1131" spans="1:22" x14ac:dyDescent="0.35">
      <c r="A1131" s="5">
        <f t="shared" si="150"/>
        <v>44711</v>
      </c>
      <c r="B1131" s="5"/>
      <c r="C1131" s="46">
        <f>IF('HAVER - UK Gas'!H1418="",C1130,AVERAGE('HAVER - UK Gas'!H1418:S1418))</f>
        <v>212.16249999999999</v>
      </c>
      <c r="D1131" s="7">
        <f t="shared" si="151"/>
        <v>272.79471486505878</v>
      </c>
      <c r="E1131" s="5"/>
      <c r="F1131" s="7">
        <f>AVERAGE('HAVER - UK Gas'!H1418:M1418)</f>
        <v>247.24</v>
      </c>
      <c r="G1131" s="7">
        <f>AVERAGE('HAVER - UK Gas'!H1418:S1418)</f>
        <v>212.16249999999999</v>
      </c>
      <c r="H1131" s="7">
        <f>AVERAGE('HAVER - UK Gas'!D1418:I1418)</f>
        <v>206.97000000000003</v>
      </c>
      <c r="I1131" s="7">
        <f>AVERAGE('HAVER - UK Gas'!D1418:F1418)</f>
        <v>181.92666666666665</v>
      </c>
      <c r="J1131" s="7">
        <f>AVERAGE('HAVER - UK Gas'!D1418:O1418)</f>
        <v>219.21</v>
      </c>
      <c r="L1131" s="7">
        <f t="shared" si="152"/>
        <v>304.25450704225352</v>
      </c>
      <c r="M1131" s="7">
        <f t="shared" si="153"/>
        <v>267.03052816901391</v>
      </c>
      <c r="N1131" s="7">
        <f t="shared" si="154"/>
        <v>285.59109154929575</v>
      </c>
      <c r="O1131" s="7">
        <f t="shared" si="155"/>
        <v>268.53272300469479</v>
      </c>
      <c r="P1131" s="7">
        <f t="shared" si="156"/>
        <v>273.89666079812207</v>
      </c>
      <c r="R1131" s="7"/>
      <c r="S1131" s="7"/>
      <c r="T1131" s="7"/>
      <c r="U1131" s="7"/>
      <c r="V1131" s="7"/>
    </row>
    <row r="1132" spans="1:22" x14ac:dyDescent="0.35">
      <c r="A1132" s="5">
        <f t="shared" si="150"/>
        <v>44712</v>
      </c>
      <c r="B1132" s="5"/>
      <c r="C1132" s="46">
        <f>IF('HAVER - UK Gas'!H1419="",C1131,AVERAGE('HAVER - UK Gas'!H1419:S1419))</f>
        <v>214.125</v>
      </c>
      <c r="D1132" s="7">
        <f t="shared" si="151"/>
        <v>272.79471486505878</v>
      </c>
      <c r="E1132" s="5"/>
      <c r="F1132" s="7">
        <f>AVERAGE('HAVER - UK Gas'!H1419:M1419)</f>
        <v>247.28166666666667</v>
      </c>
      <c r="G1132" s="7">
        <f>AVERAGE('HAVER - UK Gas'!H1419:S1419)</f>
        <v>214.125</v>
      </c>
      <c r="H1132" s="7">
        <f>AVERAGE('HAVER - UK Gas'!D1419:I1419)</f>
        <v>226.65166666666664</v>
      </c>
      <c r="I1132" s="7">
        <f>AVERAGE('HAVER - UK Gas'!D1419:F1419)</f>
        <v>205</v>
      </c>
      <c r="J1132" s="7">
        <f>AVERAGE('HAVER - UK Gas'!D1419:O1419)</f>
        <v>223.65166666666667</v>
      </c>
      <c r="L1132" s="7">
        <f t="shared" si="152"/>
        <v>304.25450704225352</v>
      </c>
      <c r="M1132" s="7">
        <f t="shared" si="153"/>
        <v>267.03052816901391</v>
      </c>
      <c r="N1132" s="7">
        <f t="shared" si="154"/>
        <v>285.59109154929575</v>
      </c>
      <c r="O1132" s="7">
        <f t="shared" si="155"/>
        <v>268.53272300469479</v>
      </c>
      <c r="P1132" s="7">
        <f t="shared" si="156"/>
        <v>273.89666079812207</v>
      </c>
      <c r="R1132" s="7"/>
      <c r="S1132" s="7"/>
      <c r="T1132" s="7"/>
      <c r="U1132" s="7"/>
      <c r="V1132" s="7"/>
    </row>
    <row r="1133" spans="1:22" x14ac:dyDescent="0.35">
      <c r="A1133" s="5">
        <f t="shared" si="150"/>
        <v>44713</v>
      </c>
      <c r="B1133" s="5"/>
      <c r="C1133" s="46">
        <f>IF('HAVER - UK Gas'!G1420="",C1132,AVERAGE('HAVER - UK Gas'!G1420:R1420))</f>
        <v>211.88583333333335</v>
      </c>
      <c r="D1133" s="7">
        <f t="shared" si="151"/>
        <v>272.79471486505878</v>
      </c>
      <c r="E1133" s="5"/>
      <c r="F1133" s="7">
        <f>AVERAGE('HAVER - UK Gas'!G1420:L1420)</f>
        <v>241.69666666666669</v>
      </c>
      <c r="G1133" s="7">
        <f>AVERAGE('HAVER - UK Gas'!G1420:R1420)</f>
        <v>211.88583333333335</v>
      </c>
      <c r="H1133" s="7">
        <f>AVERAGE('HAVER - UK Gas'!D1420:I1420)</f>
        <v>209.495</v>
      </c>
      <c r="I1133" s="7">
        <f>AVERAGE('HAVER - UK Gas'!D1420:F1420)</f>
        <v>183.35333333333335</v>
      </c>
      <c r="J1133" s="7">
        <f>AVERAGE('HAVER - UK Gas'!D1420:O1420)</f>
        <v>213.27750000000003</v>
      </c>
      <c r="L1133" s="7">
        <f t="shared" si="152"/>
        <v>304.25450704225352</v>
      </c>
      <c r="M1133" s="7">
        <f t="shared" si="153"/>
        <v>267.03052816901391</v>
      </c>
      <c r="N1133" s="7">
        <f t="shared" si="154"/>
        <v>285.59109154929575</v>
      </c>
      <c r="O1133" s="7">
        <f t="shared" si="155"/>
        <v>268.53272300469479</v>
      </c>
      <c r="P1133" s="7">
        <f t="shared" si="156"/>
        <v>273.89666079812207</v>
      </c>
      <c r="R1133" s="7"/>
      <c r="S1133" s="7"/>
      <c r="T1133" s="7"/>
      <c r="U1133" s="7"/>
      <c r="V1133" s="7"/>
    </row>
    <row r="1134" spans="1:22" x14ac:dyDescent="0.35">
      <c r="A1134" s="5">
        <f t="shared" si="150"/>
        <v>44714</v>
      </c>
      <c r="B1134" s="5"/>
      <c r="C1134" s="46">
        <f>IF('HAVER - UK Gas'!G1421="",C1133,AVERAGE('HAVER - UK Gas'!G1421:R1421))</f>
        <v>211.88583333333335</v>
      </c>
      <c r="D1134" s="7">
        <f t="shared" si="151"/>
        <v>272.79471486505878</v>
      </c>
      <c r="E1134" s="5"/>
      <c r="F1134" s="7">
        <f>AVERAGE('HAVER - UK Gas'!G1421:L1421)</f>
        <v>241.69666666666669</v>
      </c>
      <c r="G1134" s="7">
        <f>AVERAGE('HAVER - UK Gas'!G1421:R1421)</f>
        <v>211.88583333333335</v>
      </c>
      <c r="H1134" s="7">
        <f>AVERAGE('HAVER - UK Gas'!D1421:I1421)</f>
        <v>209.495</v>
      </c>
      <c r="I1134" s="7">
        <f>AVERAGE('HAVER - UK Gas'!D1421:F1421)</f>
        <v>183.35333333333335</v>
      </c>
      <c r="J1134" s="7">
        <f>AVERAGE('HAVER - UK Gas'!D1421:O1421)</f>
        <v>213.27750000000003</v>
      </c>
      <c r="L1134" s="7">
        <f t="shared" si="152"/>
        <v>304.25450704225352</v>
      </c>
      <c r="M1134" s="7">
        <f t="shared" si="153"/>
        <v>267.03052816901391</v>
      </c>
      <c r="N1134" s="7">
        <f t="shared" si="154"/>
        <v>285.59109154929575</v>
      </c>
      <c r="O1134" s="7">
        <f t="shared" si="155"/>
        <v>268.53272300469479</v>
      </c>
      <c r="P1134" s="7">
        <f t="shared" si="156"/>
        <v>273.89666079812207</v>
      </c>
      <c r="R1134" s="7"/>
      <c r="S1134" s="7"/>
      <c r="T1134" s="7"/>
      <c r="U1134" s="7"/>
      <c r="V1134" s="7"/>
    </row>
    <row r="1135" spans="1:22" x14ac:dyDescent="0.35">
      <c r="A1135" s="5">
        <f t="shared" si="150"/>
        <v>44715</v>
      </c>
      <c r="B1135" s="5"/>
      <c r="C1135" s="46">
        <f>IF('HAVER - UK Gas'!G1422="",C1134,AVERAGE('HAVER - UK Gas'!G1422:R1422))</f>
        <v>211.88583333333335</v>
      </c>
      <c r="D1135" s="7">
        <f t="shared" si="151"/>
        <v>272.79471486505878</v>
      </c>
      <c r="E1135" s="5"/>
      <c r="F1135" s="7">
        <f>AVERAGE('HAVER - UK Gas'!G1422:L1422)</f>
        <v>241.69666666666669</v>
      </c>
      <c r="G1135" s="7">
        <f>AVERAGE('HAVER - UK Gas'!G1422:R1422)</f>
        <v>211.88583333333335</v>
      </c>
      <c r="H1135" s="7">
        <f>AVERAGE('HAVER - UK Gas'!D1422:I1422)</f>
        <v>209.495</v>
      </c>
      <c r="I1135" s="7">
        <f>AVERAGE('HAVER - UK Gas'!D1422:F1422)</f>
        <v>183.35333333333335</v>
      </c>
      <c r="J1135" s="7">
        <f>AVERAGE('HAVER - UK Gas'!D1422:O1422)</f>
        <v>213.27750000000003</v>
      </c>
      <c r="L1135" s="7">
        <f t="shared" si="152"/>
        <v>304.25450704225352</v>
      </c>
      <c r="M1135" s="7">
        <f t="shared" si="153"/>
        <v>267.03052816901391</v>
      </c>
      <c r="N1135" s="7">
        <f t="shared" si="154"/>
        <v>285.59109154929575</v>
      </c>
      <c r="O1135" s="7">
        <f t="shared" si="155"/>
        <v>268.53272300469479</v>
      </c>
      <c r="P1135" s="7">
        <f t="shared" si="156"/>
        <v>273.89666079812207</v>
      </c>
      <c r="R1135" s="7"/>
      <c r="S1135" s="7"/>
      <c r="T1135" s="7"/>
      <c r="U1135" s="7"/>
      <c r="V1135" s="7"/>
    </row>
    <row r="1136" spans="1:22" x14ac:dyDescent="0.35">
      <c r="A1136" s="5">
        <f t="shared" si="150"/>
        <v>44718</v>
      </c>
      <c r="B1136" s="5"/>
      <c r="C1136" s="46">
        <f>IF('HAVER - UK Gas'!G1423="",C1135,AVERAGE('HAVER - UK Gas'!G1423:R1423))</f>
        <v>213.83333333333334</v>
      </c>
      <c r="D1136" s="7">
        <f t="shared" si="151"/>
        <v>272.79471486505878</v>
      </c>
      <c r="E1136" s="5"/>
      <c r="F1136" s="7">
        <f>AVERAGE('HAVER - UK Gas'!G1423:L1423)</f>
        <v>239.60499999999999</v>
      </c>
      <c r="G1136" s="7">
        <f>AVERAGE('HAVER - UK Gas'!G1423:R1423)</f>
        <v>213.83333333333334</v>
      </c>
      <c r="H1136" s="7">
        <f>AVERAGE('HAVER - UK Gas'!D1423:I1423)</f>
        <v>205.30166666666665</v>
      </c>
      <c r="I1136" s="7">
        <f>AVERAGE('HAVER - UK Gas'!D1423:F1423)</f>
        <v>177.07666666666668</v>
      </c>
      <c r="J1136" s="7">
        <f>AVERAGE('HAVER - UK Gas'!D1423:O1423)</f>
        <v>211.98333333333335</v>
      </c>
      <c r="L1136" s="7">
        <f t="shared" si="152"/>
        <v>304.25450704225352</v>
      </c>
      <c r="M1136" s="7">
        <f t="shared" si="153"/>
        <v>267.03052816901391</v>
      </c>
      <c r="N1136" s="7">
        <f t="shared" si="154"/>
        <v>285.59109154929575</v>
      </c>
      <c r="O1136" s="7">
        <f t="shared" si="155"/>
        <v>268.53272300469479</v>
      </c>
      <c r="P1136" s="7">
        <f t="shared" si="156"/>
        <v>273.89666079812207</v>
      </c>
      <c r="R1136" s="7"/>
      <c r="S1136" s="7"/>
      <c r="T1136" s="7"/>
      <c r="U1136" s="7"/>
      <c r="V1136" s="7"/>
    </row>
    <row r="1137" spans="1:22" x14ac:dyDescent="0.35">
      <c r="A1137" s="5">
        <f t="shared" si="150"/>
        <v>44719</v>
      </c>
      <c r="B1137" s="5"/>
      <c r="C1137" s="46">
        <f>IF('HAVER - UK Gas'!G1424="",C1136,AVERAGE('HAVER - UK Gas'!G1424:R1424))</f>
        <v>209.83249999999998</v>
      </c>
      <c r="D1137" s="7">
        <f t="shared" si="151"/>
        <v>272.79471486505878</v>
      </c>
      <c r="E1137" s="5"/>
      <c r="F1137" s="7">
        <f>AVERAGE('HAVER - UK Gas'!G1424:L1424)</f>
        <v>235.44333333333336</v>
      </c>
      <c r="G1137" s="7">
        <f>AVERAGE('HAVER - UK Gas'!G1424:R1424)</f>
        <v>209.83249999999998</v>
      </c>
      <c r="H1137" s="7">
        <f>AVERAGE('HAVER - UK Gas'!D1424:I1424)</f>
        <v>198.15166666666667</v>
      </c>
      <c r="I1137" s="7">
        <f>AVERAGE('HAVER - UK Gas'!D1424:F1424)</f>
        <v>166.99666666666667</v>
      </c>
      <c r="J1137" s="7">
        <f>AVERAGE('HAVER - UK Gas'!D1424:O1424)</f>
        <v>206.51750000000001</v>
      </c>
      <c r="L1137" s="7">
        <f t="shared" si="152"/>
        <v>304.25450704225352</v>
      </c>
      <c r="M1137" s="7">
        <f t="shared" si="153"/>
        <v>267.03052816901391</v>
      </c>
      <c r="N1137" s="7">
        <f t="shared" si="154"/>
        <v>285.59109154929575</v>
      </c>
      <c r="O1137" s="7">
        <f t="shared" si="155"/>
        <v>268.53272300469479</v>
      </c>
      <c r="P1137" s="7">
        <f t="shared" si="156"/>
        <v>273.89666079812207</v>
      </c>
      <c r="R1137" s="7"/>
      <c r="S1137" s="7"/>
      <c r="T1137" s="7"/>
      <c r="U1137" s="7"/>
      <c r="V1137" s="7"/>
    </row>
    <row r="1138" spans="1:22" x14ac:dyDescent="0.35">
      <c r="A1138" s="5">
        <f t="shared" si="150"/>
        <v>44720</v>
      </c>
      <c r="B1138" s="5"/>
      <c r="C1138" s="46">
        <f>IF('HAVER - UK Gas'!G1425="",C1137,AVERAGE('HAVER - UK Gas'!G1425:R1425))</f>
        <v>208.85749999999999</v>
      </c>
      <c r="D1138" s="7">
        <f t="shared" si="151"/>
        <v>272.79471486505878</v>
      </c>
      <c r="E1138" s="5"/>
      <c r="F1138" s="7">
        <f>AVERAGE('HAVER - UK Gas'!G1425:L1425)</f>
        <v>235.21166666666667</v>
      </c>
      <c r="G1138" s="7">
        <f>AVERAGE('HAVER - UK Gas'!G1425:R1425)</f>
        <v>208.85749999999999</v>
      </c>
      <c r="H1138" s="7">
        <f>AVERAGE('HAVER - UK Gas'!D1425:I1425)</f>
        <v>194.49833333333331</v>
      </c>
      <c r="I1138" s="7">
        <f>AVERAGE('HAVER - UK Gas'!D1425:F1425)</f>
        <v>160.80333333333331</v>
      </c>
      <c r="J1138" s="7">
        <f>AVERAGE('HAVER - UK Gas'!D1425:O1425)</f>
        <v>204.45833333333334</v>
      </c>
      <c r="L1138" s="7">
        <f t="shared" si="152"/>
        <v>304.25450704225352</v>
      </c>
      <c r="M1138" s="7">
        <f t="shared" si="153"/>
        <v>267.03052816901391</v>
      </c>
      <c r="N1138" s="7">
        <f t="shared" si="154"/>
        <v>285.59109154929575</v>
      </c>
      <c r="O1138" s="7">
        <f t="shared" si="155"/>
        <v>268.53272300469479</v>
      </c>
      <c r="P1138" s="7">
        <f t="shared" si="156"/>
        <v>273.89666079812207</v>
      </c>
      <c r="R1138" s="7"/>
      <c r="S1138" s="7"/>
      <c r="T1138" s="7"/>
      <c r="U1138" s="7"/>
      <c r="V1138" s="7"/>
    </row>
    <row r="1139" spans="1:22" x14ac:dyDescent="0.35">
      <c r="A1139" s="5">
        <f t="shared" ref="A1139:A1158" si="157">+A1134+7</f>
        <v>44721</v>
      </c>
      <c r="B1139" s="5"/>
      <c r="C1139" s="46">
        <f>IF('HAVER - UK Gas'!G1426="",C1138,AVERAGE('HAVER - UK Gas'!G1426:R1426))</f>
        <v>212.06666666666661</v>
      </c>
      <c r="D1139" s="7">
        <f t="shared" si="151"/>
        <v>272.79471486505878</v>
      </c>
      <c r="E1139" s="5"/>
      <c r="F1139" s="7">
        <f>AVERAGE('HAVER - UK Gas'!G1426:L1426)</f>
        <v>241.95999999999995</v>
      </c>
      <c r="G1139" s="7">
        <f>AVERAGE('HAVER - UK Gas'!G1426:R1426)</f>
        <v>212.06666666666661</v>
      </c>
      <c r="H1139" s="7">
        <f>AVERAGE('HAVER - UK Gas'!D1426:I1426)</f>
        <v>206.67833333333331</v>
      </c>
      <c r="I1139" s="7">
        <f>AVERAGE('HAVER - UK Gas'!D1426:F1426)</f>
        <v>177.67</v>
      </c>
      <c r="J1139" s="7">
        <f>AVERAGE('HAVER - UK Gas'!D1426:O1426)</f>
        <v>212.04916666666659</v>
      </c>
      <c r="L1139" s="7">
        <f t="shared" si="152"/>
        <v>304.25450704225352</v>
      </c>
      <c r="M1139" s="7">
        <f t="shared" si="153"/>
        <v>267.03052816901391</v>
      </c>
      <c r="N1139" s="7">
        <f t="shared" si="154"/>
        <v>285.59109154929575</v>
      </c>
      <c r="O1139" s="7">
        <f t="shared" si="155"/>
        <v>268.53272300469479</v>
      </c>
      <c r="P1139" s="7">
        <f t="shared" si="156"/>
        <v>273.89666079812207</v>
      </c>
      <c r="R1139" s="7"/>
      <c r="S1139" s="7"/>
      <c r="T1139" s="7"/>
      <c r="U1139" s="7"/>
      <c r="V1139" s="7"/>
    </row>
    <row r="1140" spans="1:22" x14ac:dyDescent="0.35">
      <c r="A1140" s="5">
        <f t="shared" si="157"/>
        <v>44722</v>
      </c>
      <c r="B1140" s="5"/>
      <c r="C1140" s="46">
        <f>IF('HAVER - UK Gas'!G1427="",C1139,AVERAGE('HAVER - UK Gas'!G1427:R1427))</f>
        <v>212.23999999999998</v>
      </c>
      <c r="D1140" s="7">
        <f t="shared" si="151"/>
        <v>272.79471486505878</v>
      </c>
      <c r="E1140" s="5"/>
      <c r="F1140" s="7">
        <f>AVERAGE('HAVER - UK Gas'!G1427:L1427)</f>
        <v>241.25666666666666</v>
      </c>
      <c r="G1140" s="7">
        <f>AVERAGE('HAVER - UK Gas'!G1427:R1427)</f>
        <v>212.23999999999998</v>
      </c>
      <c r="H1140" s="7">
        <f>AVERAGE('HAVER - UK Gas'!D1427:I1427)</f>
        <v>206.57000000000002</v>
      </c>
      <c r="I1140" s="7">
        <f>AVERAGE('HAVER - UK Gas'!D1427:F1427)</f>
        <v>177.25</v>
      </c>
      <c r="J1140" s="7">
        <f>AVERAGE('HAVER - UK Gas'!D1427:O1427)</f>
        <v>211.8641666666667</v>
      </c>
      <c r="L1140" s="7">
        <f t="shared" si="152"/>
        <v>304.25450704225352</v>
      </c>
      <c r="M1140" s="7">
        <f t="shared" si="153"/>
        <v>267.03052816901391</v>
      </c>
      <c r="N1140" s="7">
        <f t="shared" si="154"/>
        <v>285.59109154929575</v>
      </c>
      <c r="O1140" s="7">
        <f t="shared" si="155"/>
        <v>268.53272300469479</v>
      </c>
      <c r="P1140" s="7">
        <f t="shared" si="156"/>
        <v>273.89666079812207</v>
      </c>
      <c r="R1140" s="7"/>
      <c r="S1140" s="7"/>
      <c r="T1140" s="7"/>
      <c r="U1140" s="7"/>
      <c r="V1140" s="7"/>
    </row>
    <row r="1141" spans="1:22" x14ac:dyDescent="0.35">
      <c r="A1141" s="5">
        <f t="shared" si="157"/>
        <v>44725</v>
      </c>
      <c r="B1141" s="5"/>
      <c r="C1141" s="46">
        <f>IF('HAVER - UK Gas'!G1428="",C1140,AVERAGE('HAVER - UK Gas'!G1428:R1428))</f>
        <v>213.75916666666672</v>
      </c>
      <c r="D1141" s="7">
        <f t="shared" si="151"/>
        <v>272.79471486505878</v>
      </c>
      <c r="E1141" s="5"/>
      <c r="F1141" s="7">
        <f>AVERAGE('HAVER - UK Gas'!G1428:L1428)</f>
        <v>242.45500000000001</v>
      </c>
      <c r="G1141" s="7">
        <f>AVERAGE('HAVER - UK Gas'!G1428:R1428)</f>
        <v>213.75916666666672</v>
      </c>
      <c r="H1141" s="7">
        <f>AVERAGE('HAVER - UK Gas'!D1428:I1428)</f>
        <v>208.92333333333337</v>
      </c>
      <c r="I1141" s="7">
        <f>AVERAGE('HAVER - UK Gas'!D1428:F1428)</f>
        <v>180.97666666666669</v>
      </c>
      <c r="J1141" s="7">
        <f>AVERAGE('HAVER - UK Gas'!D1428:O1428)</f>
        <v>213.83833333333337</v>
      </c>
      <c r="L1141" s="7">
        <f t="shared" si="152"/>
        <v>304.25450704225352</v>
      </c>
      <c r="M1141" s="7">
        <f t="shared" si="153"/>
        <v>267.03052816901391</v>
      </c>
      <c r="N1141" s="7">
        <f t="shared" si="154"/>
        <v>285.59109154929575</v>
      </c>
      <c r="O1141" s="7">
        <f t="shared" si="155"/>
        <v>268.53272300469479</v>
      </c>
      <c r="P1141" s="7">
        <f t="shared" si="156"/>
        <v>273.89666079812207</v>
      </c>
      <c r="R1141" s="7"/>
      <c r="S1141" s="7"/>
      <c r="T1141" s="7"/>
      <c r="U1141" s="7"/>
      <c r="V1141" s="7"/>
    </row>
    <row r="1142" spans="1:22" x14ac:dyDescent="0.35">
      <c r="A1142" s="5">
        <f t="shared" si="157"/>
        <v>44726</v>
      </c>
      <c r="B1142" s="5"/>
      <c r="C1142" s="46">
        <f>IF('HAVER - UK Gas'!G1429="",C1141,AVERAGE('HAVER - UK Gas'!G1429:R1429))</f>
        <v>230.79166666666671</v>
      </c>
      <c r="D1142" s="7">
        <f t="shared" si="151"/>
        <v>272.79471486505878</v>
      </c>
      <c r="E1142" s="5"/>
      <c r="F1142" s="7">
        <f>AVERAGE('HAVER - UK Gas'!G1429:L1429)</f>
        <v>271.05833333333334</v>
      </c>
      <c r="G1142" s="7">
        <f>AVERAGE('HAVER - UK Gas'!G1429:R1429)</f>
        <v>230.79166666666671</v>
      </c>
      <c r="H1142" s="7">
        <f>AVERAGE('HAVER - UK Gas'!D1429:I1429)</f>
        <v>243.83500000000001</v>
      </c>
      <c r="I1142" s="7">
        <f>AVERAGE('HAVER - UK Gas'!D1429:F1429)</f>
        <v>220.5</v>
      </c>
      <c r="J1142" s="7">
        <f>AVERAGE('HAVER - UK Gas'!D1429:O1429)</f>
        <v>240.00333333333333</v>
      </c>
      <c r="L1142" s="7">
        <f t="shared" si="152"/>
        <v>304.25450704225352</v>
      </c>
      <c r="M1142" s="7">
        <f t="shared" si="153"/>
        <v>267.03052816901391</v>
      </c>
      <c r="N1142" s="7">
        <f t="shared" si="154"/>
        <v>285.59109154929575</v>
      </c>
      <c r="O1142" s="7">
        <f t="shared" si="155"/>
        <v>268.53272300469479</v>
      </c>
      <c r="P1142" s="7">
        <f t="shared" si="156"/>
        <v>273.89666079812207</v>
      </c>
      <c r="R1142" s="7"/>
      <c r="S1142" s="7"/>
      <c r="T1142" s="7"/>
      <c r="U1142" s="7"/>
      <c r="V1142" s="7"/>
    </row>
    <row r="1143" spans="1:22" x14ac:dyDescent="0.35">
      <c r="A1143" s="5">
        <f t="shared" si="157"/>
        <v>44727</v>
      </c>
      <c r="B1143" s="5"/>
      <c r="C1143" s="46">
        <f>IF('HAVER - UK Gas'!G1430="",C1142,AVERAGE('HAVER - UK Gas'!G1430:R1430))</f>
        <v>256.98166666666663</v>
      </c>
      <c r="D1143" s="7">
        <f t="shared" si="151"/>
        <v>272.79471486505878</v>
      </c>
      <c r="E1143" s="5"/>
      <c r="F1143" s="7">
        <f>AVERAGE('HAVER - UK Gas'!G1430:L1430)</f>
        <v>312.47333333333336</v>
      </c>
      <c r="G1143" s="7">
        <f>AVERAGE('HAVER - UK Gas'!G1430:R1430)</f>
        <v>256.98166666666663</v>
      </c>
      <c r="H1143" s="7">
        <f>AVERAGE('HAVER - UK Gas'!D1430:I1430)</f>
        <v>292.18666666666667</v>
      </c>
      <c r="I1143" s="7">
        <f>AVERAGE('HAVER - UK Gas'!D1430:F1430)</f>
        <v>273.7</v>
      </c>
      <c r="J1143" s="7">
        <f>AVERAGE('HAVER - UK Gas'!D1430:O1430)</f>
        <v>277.40333333333331</v>
      </c>
      <c r="L1143" s="7">
        <f t="shared" si="152"/>
        <v>304.25450704225352</v>
      </c>
      <c r="M1143" s="7">
        <f t="shared" si="153"/>
        <v>267.03052816901391</v>
      </c>
      <c r="N1143" s="7">
        <f t="shared" si="154"/>
        <v>285.59109154929575</v>
      </c>
      <c r="O1143" s="7">
        <f t="shared" si="155"/>
        <v>268.53272300469479</v>
      </c>
      <c r="P1143" s="7">
        <f t="shared" si="156"/>
        <v>273.89666079812207</v>
      </c>
      <c r="R1143" s="7"/>
      <c r="S1143" s="7"/>
      <c r="T1143" s="7"/>
      <c r="U1143" s="7"/>
      <c r="V1143" s="7"/>
    </row>
    <row r="1144" spans="1:22" x14ac:dyDescent="0.35">
      <c r="A1144" s="5">
        <f t="shared" si="157"/>
        <v>44728</v>
      </c>
      <c r="B1144" s="5"/>
      <c r="C1144" s="46">
        <f>IF('HAVER - UK Gas'!G1431="",C1143,AVERAGE('HAVER - UK Gas'!G1431:R1431))</f>
        <v>259.55416666666662</v>
      </c>
      <c r="D1144" s="7">
        <f t="shared" si="151"/>
        <v>272.79471486505878</v>
      </c>
      <c r="E1144" s="5"/>
      <c r="F1144" s="7">
        <f>AVERAGE('HAVER - UK Gas'!G1431:L1431)</f>
        <v>314.32499999999999</v>
      </c>
      <c r="G1144" s="7">
        <f>AVERAGE('HAVER - UK Gas'!G1431:R1431)</f>
        <v>259.55416666666662</v>
      </c>
      <c r="H1144" s="7">
        <f>AVERAGE('HAVER - UK Gas'!D1431:I1431)</f>
        <v>290.50666666666666</v>
      </c>
      <c r="I1144" s="7">
        <f>AVERAGE('HAVER - UK Gas'!D1431:F1431)</f>
        <v>266.18</v>
      </c>
      <c r="J1144" s="7">
        <f>AVERAGE('HAVER - UK Gas'!D1431:O1431)</f>
        <v>277.81249999999994</v>
      </c>
      <c r="L1144" s="7">
        <f t="shared" si="152"/>
        <v>304.25450704225352</v>
      </c>
      <c r="M1144" s="7">
        <f t="shared" si="153"/>
        <v>267.03052816901391</v>
      </c>
      <c r="N1144" s="7">
        <f t="shared" si="154"/>
        <v>285.59109154929575</v>
      </c>
      <c r="O1144" s="7">
        <f t="shared" si="155"/>
        <v>268.53272300469479</v>
      </c>
      <c r="P1144" s="7">
        <f t="shared" si="156"/>
        <v>273.89666079812207</v>
      </c>
      <c r="R1144" s="7"/>
      <c r="S1144" s="7"/>
      <c r="T1144" s="7"/>
      <c r="U1144" s="7"/>
      <c r="V1144" s="7"/>
    </row>
    <row r="1145" spans="1:22" x14ac:dyDescent="0.35">
      <c r="A1145" s="5">
        <f t="shared" si="157"/>
        <v>44729</v>
      </c>
      <c r="B1145" s="5"/>
      <c r="C1145" s="46">
        <f>IF('HAVER - UK Gas'!G1432="",C1144,AVERAGE('HAVER - UK Gas'!G1432:R1432))</f>
        <v>242.95666666666671</v>
      </c>
      <c r="D1145" s="7">
        <f t="shared" si="151"/>
        <v>272.79471486505878</v>
      </c>
      <c r="E1145" s="5"/>
      <c r="F1145" s="7">
        <f>AVERAGE('HAVER - UK Gas'!G1432:L1432)</f>
        <v>290.09833333333336</v>
      </c>
      <c r="G1145" s="7">
        <f>AVERAGE('HAVER - UK Gas'!G1432:R1432)</f>
        <v>242.95666666666671</v>
      </c>
      <c r="H1145" s="7">
        <f>AVERAGE('HAVER - UK Gas'!D1432:I1432)</f>
        <v>265.62166666666661</v>
      </c>
      <c r="I1145" s="7">
        <f>AVERAGE('HAVER - UK Gas'!D1432:F1432)</f>
        <v>239.50666666666666</v>
      </c>
      <c r="J1145" s="7">
        <f>AVERAGE('HAVER - UK Gas'!D1432:O1432)</f>
        <v>256.14416666666671</v>
      </c>
      <c r="L1145" s="7">
        <f t="shared" si="152"/>
        <v>304.25450704225352</v>
      </c>
      <c r="M1145" s="7">
        <f t="shared" si="153"/>
        <v>267.03052816901391</v>
      </c>
      <c r="N1145" s="7">
        <f t="shared" si="154"/>
        <v>285.59109154929575</v>
      </c>
      <c r="O1145" s="7">
        <f t="shared" si="155"/>
        <v>268.53272300469479</v>
      </c>
      <c r="P1145" s="7">
        <f t="shared" si="156"/>
        <v>273.89666079812207</v>
      </c>
      <c r="R1145" s="7"/>
      <c r="S1145" s="7"/>
      <c r="T1145" s="7"/>
      <c r="U1145" s="7"/>
      <c r="V1145" s="7"/>
    </row>
    <row r="1146" spans="1:22" x14ac:dyDescent="0.35">
      <c r="A1146" s="5">
        <f t="shared" si="157"/>
        <v>44732</v>
      </c>
      <c r="B1146" s="5"/>
      <c r="C1146" s="46">
        <f>IF('HAVER - UK Gas'!G1433="",C1145,AVERAGE('HAVER - UK Gas'!G1433:R1433))</f>
        <v>247.58333333333334</v>
      </c>
      <c r="D1146" s="7">
        <f t="shared" si="151"/>
        <v>272.79471486505878</v>
      </c>
      <c r="E1146" s="5"/>
      <c r="F1146" s="7">
        <f>AVERAGE('HAVER - UK Gas'!G1433:L1433)</f>
        <v>298.68333333333334</v>
      </c>
      <c r="G1146" s="7">
        <f>AVERAGE('HAVER - UK Gas'!G1433:R1433)</f>
        <v>247.58333333333334</v>
      </c>
      <c r="H1146" s="7">
        <f>AVERAGE('HAVER - UK Gas'!D1433:I1433)</f>
        <v>271.21833333333331</v>
      </c>
      <c r="I1146" s="7">
        <f>AVERAGE('HAVER - UK Gas'!D1433:F1433)</f>
        <v>240.36333333333332</v>
      </c>
      <c r="J1146" s="7">
        <f>AVERAGE('HAVER - UK Gas'!D1433:O1433)</f>
        <v>261.37166666666667</v>
      </c>
      <c r="L1146" s="7">
        <f t="shared" si="152"/>
        <v>304.25450704225352</v>
      </c>
      <c r="M1146" s="7">
        <f t="shared" si="153"/>
        <v>267.03052816901391</v>
      </c>
      <c r="N1146" s="7">
        <f t="shared" si="154"/>
        <v>285.59109154929575</v>
      </c>
      <c r="O1146" s="7">
        <f t="shared" si="155"/>
        <v>268.53272300469479</v>
      </c>
      <c r="P1146" s="7">
        <f t="shared" si="156"/>
        <v>273.89666079812207</v>
      </c>
      <c r="R1146" s="7"/>
      <c r="S1146" s="7"/>
      <c r="T1146" s="7"/>
      <c r="U1146" s="7"/>
      <c r="V1146" s="7"/>
    </row>
    <row r="1147" spans="1:22" x14ac:dyDescent="0.35">
      <c r="A1147" s="5">
        <f t="shared" si="157"/>
        <v>44733</v>
      </c>
      <c r="B1147" s="5"/>
      <c r="C1147" s="46">
        <f>IF('HAVER - UK Gas'!G1434="",C1146,AVERAGE('HAVER - UK Gas'!G1434:R1434))</f>
        <v>258.61583333333334</v>
      </c>
      <c r="D1147" s="7">
        <f t="shared" si="151"/>
        <v>272.79471486505878</v>
      </c>
      <c r="E1147" s="5"/>
      <c r="F1147" s="7">
        <f>AVERAGE('HAVER - UK Gas'!G1434:L1434)</f>
        <v>312.11166666666668</v>
      </c>
      <c r="G1147" s="7">
        <f>AVERAGE('HAVER - UK Gas'!G1434:R1434)</f>
        <v>258.61583333333334</v>
      </c>
      <c r="H1147" s="7">
        <f>AVERAGE('HAVER - UK Gas'!D1434:I1434)</f>
        <v>282.82833333333338</v>
      </c>
      <c r="I1147" s="7">
        <f>AVERAGE('HAVER - UK Gas'!D1434:F1434)</f>
        <v>250.14666666666668</v>
      </c>
      <c r="J1147" s="7">
        <f>AVERAGE('HAVER - UK Gas'!D1434:O1434)</f>
        <v>272.65833333333336</v>
      </c>
      <c r="L1147" s="7">
        <f t="shared" si="152"/>
        <v>304.25450704225352</v>
      </c>
      <c r="M1147" s="7">
        <f t="shared" si="153"/>
        <v>267.03052816901391</v>
      </c>
      <c r="N1147" s="7">
        <f t="shared" si="154"/>
        <v>285.59109154929575</v>
      </c>
      <c r="O1147" s="7">
        <f t="shared" si="155"/>
        <v>268.53272300469479</v>
      </c>
      <c r="P1147" s="7">
        <f t="shared" si="156"/>
        <v>273.89666079812207</v>
      </c>
      <c r="R1147" s="7"/>
      <c r="S1147" s="7"/>
      <c r="T1147" s="7"/>
      <c r="U1147" s="7"/>
      <c r="V1147" s="7"/>
    </row>
    <row r="1148" spans="1:22" x14ac:dyDescent="0.35">
      <c r="A1148" s="5">
        <f t="shared" si="157"/>
        <v>44734</v>
      </c>
      <c r="B1148" s="5"/>
      <c r="C1148" s="46">
        <f>IF('HAVER - UK Gas'!G1435="",C1147,AVERAGE('HAVER - UK Gas'!G1435:R1435))</f>
        <v>264.32749999999999</v>
      </c>
      <c r="D1148" s="7">
        <f t="shared" si="151"/>
        <v>272.79471486505878</v>
      </c>
      <c r="E1148" s="5"/>
      <c r="F1148" s="7">
        <f>AVERAGE('HAVER - UK Gas'!G1435:L1435)</f>
        <v>324.57499999999999</v>
      </c>
      <c r="G1148" s="7">
        <f>AVERAGE('HAVER - UK Gas'!G1435:R1435)</f>
        <v>264.32749999999999</v>
      </c>
      <c r="H1148" s="7">
        <f>AVERAGE('HAVER - UK Gas'!D1435:I1435)</f>
        <v>281.09000000000003</v>
      </c>
      <c r="I1148" s="7">
        <f>AVERAGE('HAVER - UK Gas'!D1435:F1435)</f>
        <v>236.62666666666669</v>
      </c>
      <c r="J1148" s="7">
        <f>AVERAGE('HAVER - UK Gas'!D1435:O1435)</f>
        <v>275.15583333333331</v>
      </c>
      <c r="L1148" s="7">
        <f t="shared" si="152"/>
        <v>304.25450704225352</v>
      </c>
      <c r="M1148" s="7">
        <f t="shared" si="153"/>
        <v>267.03052816901391</v>
      </c>
      <c r="N1148" s="7">
        <f t="shared" si="154"/>
        <v>285.59109154929575</v>
      </c>
      <c r="O1148" s="7">
        <f t="shared" si="155"/>
        <v>268.53272300469479</v>
      </c>
      <c r="P1148" s="7">
        <f t="shared" si="156"/>
        <v>273.89666079812207</v>
      </c>
      <c r="R1148" s="7"/>
      <c r="S1148" s="7"/>
      <c r="T1148" s="7"/>
      <c r="U1148" s="7"/>
      <c r="V1148" s="7"/>
    </row>
    <row r="1149" spans="1:22" x14ac:dyDescent="0.35">
      <c r="A1149" s="5">
        <f t="shared" si="157"/>
        <v>44735</v>
      </c>
      <c r="B1149" s="5"/>
      <c r="C1149" s="46">
        <f>IF('HAVER - UK Gas'!G1436="",C1148,AVERAGE('HAVER - UK Gas'!G1436:R1436))</f>
        <v>278.05416666666662</v>
      </c>
      <c r="D1149" s="7">
        <f t="shared" si="151"/>
        <v>272.79471486505878</v>
      </c>
      <c r="E1149" s="5"/>
      <c r="F1149" s="7">
        <f>AVERAGE('HAVER - UK Gas'!G1436:L1436)</f>
        <v>341.28499999999997</v>
      </c>
      <c r="G1149" s="7">
        <f>AVERAGE('HAVER - UK Gas'!G1436:R1436)</f>
        <v>278.05416666666662</v>
      </c>
      <c r="H1149" s="7">
        <f>AVERAGE('HAVER - UK Gas'!D1436:I1436)</f>
        <v>295.43</v>
      </c>
      <c r="I1149" s="7">
        <f>AVERAGE('HAVER - UK Gas'!D1436:F1436)</f>
        <v>248.79333333333332</v>
      </c>
      <c r="J1149" s="7">
        <f>AVERAGE('HAVER - UK Gas'!D1436:O1436)</f>
        <v>289.63583333333332</v>
      </c>
      <c r="L1149" s="7">
        <f t="shared" si="152"/>
        <v>304.25450704225352</v>
      </c>
      <c r="M1149" s="7">
        <f t="shared" si="153"/>
        <v>267.03052816901391</v>
      </c>
      <c r="N1149" s="7">
        <f t="shared" si="154"/>
        <v>285.59109154929575</v>
      </c>
      <c r="O1149" s="7">
        <f t="shared" si="155"/>
        <v>268.53272300469479</v>
      </c>
      <c r="P1149" s="7">
        <f t="shared" si="156"/>
        <v>273.89666079812207</v>
      </c>
      <c r="R1149" s="7"/>
      <c r="S1149" s="7"/>
      <c r="T1149" s="7"/>
      <c r="U1149" s="7"/>
      <c r="V1149" s="7"/>
    </row>
    <row r="1150" spans="1:22" x14ac:dyDescent="0.35">
      <c r="A1150" s="5">
        <f t="shared" si="157"/>
        <v>44736</v>
      </c>
      <c r="B1150" s="5"/>
      <c r="C1150" s="46">
        <f>IF('HAVER - UK Gas'!G1437="",C1149,AVERAGE('HAVER - UK Gas'!G1437:R1437))</f>
        <v>270.1583333333333</v>
      </c>
      <c r="D1150" s="7">
        <f t="shared" si="151"/>
        <v>272.79471486505878</v>
      </c>
      <c r="E1150" s="5"/>
      <c r="F1150" s="7">
        <f>AVERAGE('HAVER - UK Gas'!G1437:L1437)</f>
        <v>332.95333333333332</v>
      </c>
      <c r="G1150" s="7">
        <f>AVERAGE('HAVER - UK Gas'!G1437:R1437)</f>
        <v>270.1583333333333</v>
      </c>
      <c r="H1150" s="7">
        <f>AVERAGE('HAVER - UK Gas'!D1437:I1437)</f>
        <v>282.60000000000002</v>
      </c>
      <c r="I1150" s="7">
        <f>AVERAGE('HAVER - UK Gas'!D1437:F1437)</f>
        <v>232.74</v>
      </c>
      <c r="J1150" s="7">
        <f>AVERAGE('HAVER - UK Gas'!D1437:O1437)</f>
        <v>279.38083333333333</v>
      </c>
      <c r="L1150" s="7">
        <f t="shared" si="152"/>
        <v>304.25450704225352</v>
      </c>
      <c r="M1150" s="7">
        <f t="shared" si="153"/>
        <v>267.03052816901391</v>
      </c>
      <c r="N1150" s="7">
        <f t="shared" si="154"/>
        <v>285.59109154929575</v>
      </c>
      <c r="O1150" s="7">
        <f t="shared" si="155"/>
        <v>268.53272300469479</v>
      </c>
      <c r="P1150" s="7">
        <f t="shared" si="156"/>
        <v>273.89666079812207</v>
      </c>
      <c r="R1150" s="7"/>
      <c r="S1150" s="7"/>
      <c r="T1150" s="7"/>
      <c r="U1150" s="7"/>
      <c r="V1150" s="7"/>
    </row>
    <row r="1151" spans="1:22" x14ac:dyDescent="0.35">
      <c r="A1151" s="5">
        <f t="shared" si="157"/>
        <v>44739</v>
      </c>
      <c r="B1151" s="5"/>
      <c r="C1151" s="46">
        <f>IF('HAVER - UK Gas'!G1438="",C1150,AVERAGE('HAVER - UK Gas'!G1438:R1438))</f>
        <v>271.82</v>
      </c>
      <c r="D1151" s="7">
        <f t="shared" si="151"/>
        <v>272.79471486505878</v>
      </c>
      <c r="E1151" s="5"/>
      <c r="F1151" s="7">
        <f>AVERAGE('HAVER - UK Gas'!G1438:L1438)</f>
        <v>336.41500000000002</v>
      </c>
      <c r="G1151" s="7">
        <f>AVERAGE('HAVER - UK Gas'!G1438:R1438)</f>
        <v>271.82</v>
      </c>
      <c r="H1151" s="7">
        <f>AVERAGE('HAVER - UK Gas'!D1438:I1438)</f>
        <v>282.86833333333334</v>
      </c>
      <c r="I1151" s="7">
        <f>AVERAGE('HAVER - UK Gas'!D1438:F1438)</f>
        <v>229.41</v>
      </c>
      <c r="J1151" s="7">
        <f>AVERAGE('HAVER - UK Gas'!D1438:O1438)</f>
        <v>280.88249999999999</v>
      </c>
      <c r="L1151" s="7">
        <f t="shared" si="152"/>
        <v>304.25450704225352</v>
      </c>
      <c r="M1151" s="7">
        <f t="shared" si="153"/>
        <v>267.03052816901391</v>
      </c>
      <c r="N1151" s="7">
        <f t="shared" si="154"/>
        <v>285.59109154929575</v>
      </c>
      <c r="O1151" s="7">
        <f t="shared" si="155"/>
        <v>268.53272300469479</v>
      </c>
      <c r="P1151" s="7">
        <f t="shared" si="156"/>
        <v>273.89666079812207</v>
      </c>
      <c r="R1151" s="7"/>
      <c r="S1151" s="7"/>
      <c r="T1151" s="7"/>
      <c r="U1151" s="7"/>
      <c r="V1151" s="7"/>
    </row>
    <row r="1152" spans="1:22" x14ac:dyDescent="0.35">
      <c r="A1152" s="5">
        <f t="shared" si="157"/>
        <v>44740</v>
      </c>
      <c r="B1152" s="5"/>
      <c r="C1152" s="46">
        <f>IF('HAVER - UK Gas'!G1439="",C1151,AVERAGE('HAVER - UK Gas'!G1439:R1439))</f>
        <v>272.54833333333335</v>
      </c>
      <c r="D1152" s="7">
        <f t="shared" si="151"/>
        <v>272.79471486505878</v>
      </c>
      <c r="E1152" s="5"/>
      <c r="F1152" s="7">
        <f>AVERAGE('HAVER - UK Gas'!G1439:L1439)</f>
        <v>337.24</v>
      </c>
      <c r="G1152" s="7">
        <f>AVERAGE('HAVER - UK Gas'!G1439:R1439)</f>
        <v>272.54833333333335</v>
      </c>
      <c r="H1152" s="7">
        <f>AVERAGE('HAVER - UK Gas'!D1439:I1439)</f>
        <v>283.88499999999999</v>
      </c>
      <c r="I1152" s="7">
        <f>AVERAGE('HAVER - UK Gas'!D1439:F1439)</f>
        <v>230.61333333333332</v>
      </c>
      <c r="J1152" s="7">
        <f>AVERAGE('HAVER - UK Gas'!D1439:O1439)</f>
        <v>281.58333333333331</v>
      </c>
      <c r="L1152" s="7">
        <f t="shared" si="152"/>
        <v>304.25450704225352</v>
      </c>
      <c r="M1152" s="7">
        <f t="shared" si="153"/>
        <v>267.03052816901391</v>
      </c>
      <c r="N1152" s="7">
        <f t="shared" si="154"/>
        <v>285.59109154929575</v>
      </c>
      <c r="O1152" s="7">
        <f t="shared" si="155"/>
        <v>268.53272300469479</v>
      </c>
      <c r="P1152" s="7">
        <f t="shared" si="156"/>
        <v>273.89666079812207</v>
      </c>
      <c r="R1152" s="7"/>
      <c r="S1152" s="7"/>
      <c r="T1152" s="7"/>
      <c r="U1152" s="7"/>
      <c r="V1152" s="7"/>
    </row>
    <row r="1153" spans="1:22" x14ac:dyDescent="0.35">
      <c r="A1153" s="5">
        <f t="shared" si="157"/>
        <v>44741</v>
      </c>
      <c r="B1153" s="5"/>
      <c r="C1153" s="46">
        <f>IF('HAVER - UK Gas'!G1440="",C1152,AVERAGE('HAVER - UK Gas'!G1440:R1440))</f>
        <v>288.83083333333326</v>
      </c>
      <c r="D1153" s="7">
        <f t="shared" si="151"/>
        <v>272.79471486505878</v>
      </c>
      <c r="E1153" s="5"/>
      <c r="F1153" s="7">
        <f>AVERAGE('HAVER - UK Gas'!G1440:L1440)</f>
        <v>359.15333333333336</v>
      </c>
      <c r="G1153" s="7">
        <f>AVERAGE('HAVER - UK Gas'!G1440:R1440)</f>
        <v>288.83083333333326</v>
      </c>
      <c r="H1153" s="7">
        <f>AVERAGE('HAVER - UK Gas'!D1440:I1440)</f>
        <v>301.74833333333328</v>
      </c>
      <c r="I1153" s="7">
        <f>AVERAGE('HAVER - UK Gas'!D1440:F1440)</f>
        <v>244.08666666666667</v>
      </c>
      <c r="J1153" s="7">
        <f>AVERAGE('HAVER - UK Gas'!D1440:O1440)</f>
        <v>299.03999999999996</v>
      </c>
      <c r="L1153" s="7">
        <f t="shared" si="152"/>
        <v>304.25450704225352</v>
      </c>
      <c r="M1153" s="7">
        <f t="shared" si="153"/>
        <v>267.03052816901391</v>
      </c>
      <c r="N1153" s="7">
        <f t="shared" si="154"/>
        <v>285.59109154929575</v>
      </c>
      <c r="O1153" s="7">
        <f t="shared" si="155"/>
        <v>268.53272300469479</v>
      </c>
      <c r="P1153" s="7">
        <f t="shared" si="156"/>
        <v>273.89666079812207</v>
      </c>
      <c r="R1153" s="7"/>
      <c r="S1153" s="7"/>
      <c r="T1153" s="7"/>
      <c r="U1153" s="7"/>
      <c r="V1153" s="7"/>
    </row>
    <row r="1154" spans="1:22" x14ac:dyDescent="0.35">
      <c r="A1154" s="5">
        <f t="shared" si="157"/>
        <v>44742</v>
      </c>
      <c r="B1154" s="5"/>
      <c r="C1154" s="46">
        <f>IF('HAVER - UK Gas'!G1441="",C1153,AVERAGE('HAVER - UK Gas'!G1441:R1441))</f>
        <v>290.68583333333339</v>
      </c>
      <c r="D1154" s="7">
        <f t="shared" si="151"/>
        <v>272.79471486505878</v>
      </c>
      <c r="E1154" s="5"/>
      <c r="F1154" s="7">
        <f>AVERAGE('HAVER - UK Gas'!G1441:L1441)</f>
        <v>362.78166666666669</v>
      </c>
      <c r="G1154" s="7">
        <f>AVERAGE('HAVER - UK Gas'!G1441:R1441)</f>
        <v>290.68583333333339</v>
      </c>
      <c r="H1154" s="7">
        <f>AVERAGE('HAVER - UK Gas'!D1441:I1441)</f>
        <v>346.36666666666662</v>
      </c>
      <c r="I1154" s="7">
        <f>AVERAGE('HAVER - UK Gas'!D1441:F1441)</f>
        <v>304.53999999999996</v>
      </c>
      <c r="J1154" s="7">
        <f>AVERAGE('HAVER - UK Gas'!D1441:O1441)</f>
        <v>312.60833333333335</v>
      </c>
      <c r="L1154" s="7">
        <f t="shared" si="152"/>
        <v>304.25450704225352</v>
      </c>
      <c r="M1154" s="7">
        <f t="shared" si="153"/>
        <v>267.03052816901391</v>
      </c>
      <c r="N1154" s="7">
        <f t="shared" si="154"/>
        <v>285.59109154929575</v>
      </c>
      <c r="O1154" s="7">
        <f t="shared" si="155"/>
        <v>268.53272300469479</v>
      </c>
      <c r="P1154" s="7">
        <f t="shared" si="156"/>
        <v>273.89666079812207</v>
      </c>
      <c r="R1154" s="7"/>
      <c r="S1154" s="7"/>
      <c r="T1154" s="7"/>
      <c r="U1154" s="7"/>
      <c r="V1154" s="7"/>
    </row>
    <row r="1155" spans="1:22" x14ac:dyDescent="0.35">
      <c r="A1155" s="5">
        <f t="shared" si="157"/>
        <v>44743</v>
      </c>
      <c r="B1155" s="5"/>
      <c r="C1155" s="46">
        <f>IF('HAVER - UK Gas'!F1442="",C1154,AVERAGE('HAVER - UK Gas'!F1442:Q1442))</f>
        <v>304.94333333333327</v>
      </c>
      <c r="D1155" s="7">
        <f t="shared" si="151"/>
        <v>272.79471486505878</v>
      </c>
      <c r="E1155" s="5"/>
      <c r="F1155" s="7">
        <f>AVERAGE('HAVER - UK Gas'!F1442:K1442)</f>
        <v>379.24666666666661</v>
      </c>
      <c r="G1155" s="7">
        <f>AVERAGE('HAVER - UK Gas'!F1442:Q1442)</f>
        <v>304.94333333333327</v>
      </c>
      <c r="H1155" s="7">
        <f>AVERAGE('HAVER - UK Gas'!D1442:I1442)</f>
        <v>349.31666666666661</v>
      </c>
      <c r="I1155" s="7">
        <f>AVERAGE('HAVER - UK Gas'!D1442:F1442)</f>
        <v>304.98</v>
      </c>
      <c r="J1155" s="7">
        <f>AVERAGE('HAVER - UK Gas'!D1442:O1442)</f>
        <v>316.20333333333332</v>
      </c>
      <c r="L1155" s="7">
        <f t="shared" si="152"/>
        <v>304.25450704225352</v>
      </c>
      <c r="M1155" s="7">
        <f t="shared" si="153"/>
        <v>267.03052816901391</v>
      </c>
      <c r="N1155" s="7">
        <f t="shared" si="154"/>
        <v>285.59109154929575</v>
      </c>
      <c r="O1155" s="7">
        <f t="shared" si="155"/>
        <v>268.53272300469479</v>
      </c>
      <c r="P1155" s="7">
        <f t="shared" si="156"/>
        <v>273.89666079812207</v>
      </c>
      <c r="R1155" s="7"/>
      <c r="S1155" s="7"/>
      <c r="T1155" s="7"/>
      <c r="U1155" s="7"/>
      <c r="V1155" s="7"/>
    </row>
    <row r="1156" spans="1:22" x14ac:dyDescent="0.35">
      <c r="A1156" s="5">
        <f t="shared" si="157"/>
        <v>44746</v>
      </c>
      <c r="B1156" s="5"/>
      <c r="C1156" s="46">
        <f>IF('HAVER - UK Gas'!F1443="",C1155,AVERAGE('HAVER - UK Gas'!F1443:Q1443))</f>
        <v>333.5025</v>
      </c>
      <c r="D1156" s="7">
        <f t="shared" si="151"/>
        <v>272.79471486505878</v>
      </c>
      <c r="E1156" s="5"/>
      <c r="F1156" s="7">
        <f>AVERAGE('HAVER - UK Gas'!F1443:K1443)</f>
        <v>411.59333333333331</v>
      </c>
      <c r="G1156" s="7">
        <f>AVERAGE('HAVER - UK Gas'!F1443:Q1443)</f>
        <v>333.5025</v>
      </c>
      <c r="H1156" s="7">
        <f>AVERAGE('HAVER - UK Gas'!D1443:I1443)</f>
        <v>383.69666666666672</v>
      </c>
      <c r="I1156" s="7">
        <f>AVERAGE('HAVER - UK Gas'!D1443:F1443)</f>
        <v>342.06666666666666</v>
      </c>
      <c r="J1156" s="7">
        <f>AVERAGE('HAVER - UK Gas'!D1443:O1443)</f>
        <v>347.6366666666666</v>
      </c>
      <c r="L1156" s="7">
        <f t="shared" si="152"/>
        <v>304.25450704225352</v>
      </c>
      <c r="M1156" s="7">
        <f t="shared" si="153"/>
        <v>267.03052816901391</v>
      </c>
      <c r="N1156" s="7">
        <f t="shared" si="154"/>
        <v>285.59109154929575</v>
      </c>
      <c r="O1156" s="7">
        <f t="shared" si="155"/>
        <v>268.53272300469479</v>
      </c>
      <c r="P1156" s="7">
        <f t="shared" si="156"/>
        <v>273.89666079812207</v>
      </c>
      <c r="R1156" s="7"/>
      <c r="S1156" s="7"/>
      <c r="T1156" s="7"/>
      <c r="U1156" s="7"/>
      <c r="V1156" s="7"/>
    </row>
    <row r="1157" spans="1:22" x14ac:dyDescent="0.35">
      <c r="A1157" s="5">
        <f t="shared" si="157"/>
        <v>44747</v>
      </c>
      <c r="B1157" s="5"/>
      <c r="C1157" s="46">
        <f>IF('HAVER - UK Gas'!F1444="",C1156,AVERAGE('HAVER - UK Gas'!F1444:Q1444))</f>
        <v>337.97500000000008</v>
      </c>
      <c r="D1157" s="7">
        <f t="shared" si="151"/>
        <v>272.79471486505878</v>
      </c>
      <c r="E1157" s="5"/>
      <c r="F1157" s="7">
        <f>IF('HAVER - UK Gas'!F1444="",F1156,AVERAGE('HAVER - UK Gas'!F1444:K1444))</f>
        <v>415.41333333333341</v>
      </c>
      <c r="G1157" s="7">
        <f>IF('HAVER - UK Gas'!G1444="",G1156,AVERAGE('HAVER - UK Gas'!G1444:L1444))</f>
        <v>405.55333333333334</v>
      </c>
      <c r="H1157" s="7">
        <f>IF('HAVER - UK Gas'!H1444="",H1156,AVERAGE('HAVER - UK Gas'!H1444:M1444))</f>
        <v>378.92666666666668</v>
      </c>
      <c r="I1157" s="7">
        <f>IF('HAVER - UK Gas'!I1444="",I1156,AVERAGE('HAVER - UK Gas'!I1444:N1444))</f>
        <v>348.37333333333328</v>
      </c>
      <c r="J1157" s="7">
        <f>IF('HAVER - UK Gas'!J1444="",J1156,AVERAGE('HAVER - UK Gas'!J1444:O1444))</f>
        <v>315.07</v>
      </c>
      <c r="L1157" s="7">
        <f t="shared" si="152"/>
        <v>304.25450704225352</v>
      </c>
      <c r="M1157" s="7">
        <f t="shared" si="153"/>
        <v>267.03052816901391</v>
      </c>
      <c r="N1157" s="7">
        <f t="shared" si="154"/>
        <v>285.59109154929575</v>
      </c>
      <c r="O1157" s="7">
        <f t="shared" si="155"/>
        <v>268.53272300469479</v>
      </c>
      <c r="P1157" s="7">
        <f t="shared" si="156"/>
        <v>273.89666079812207</v>
      </c>
      <c r="R1157" s="7"/>
      <c r="S1157" s="7"/>
      <c r="T1157" s="7"/>
      <c r="U1157" s="7"/>
      <c r="V1157" s="7"/>
    </row>
    <row r="1158" spans="1:22" x14ac:dyDescent="0.35">
      <c r="A1158" s="5">
        <f t="shared" si="157"/>
        <v>44748</v>
      </c>
      <c r="B1158" s="5"/>
      <c r="C1158" s="46">
        <f>IF('HAVER - UK Gas'!F1445="",C1157,AVERAGE('HAVER - UK Gas'!F1445:Q1445))</f>
        <v>353.25583333333338</v>
      </c>
      <c r="D1158" s="7">
        <f t="shared" si="151"/>
        <v>272.79471486505878</v>
      </c>
      <c r="E1158" s="5"/>
      <c r="F1158" s="7">
        <f>IF('HAVER - UK Gas'!F1445="",F1157,AVERAGE('HAVER - UK Gas'!F1445:K1445))</f>
        <v>421.49</v>
      </c>
      <c r="G1158" s="7">
        <f>IF('HAVER - UK Gas'!G1445="",G1157,AVERAGE('HAVER - UK Gas'!G1445:L1445))</f>
        <v>415.02666666666664</v>
      </c>
      <c r="H1158" s="7">
        <f>IF('HAVER - UK Gas'!H1445="",H1157,AVERAGE('HAVER - UK Gas'!H1445:M1445))</f>
        <v>392.24666666666667</v>
      </c>
      <c r="I1158" s="7">
        <f>IF('HAVER - UK Gas'!I1445="",I1157,AVERAGE('HAVER - UK Gas'!I1445:N1445))</f>
        <v>365.8416666666667</v>
      </c>
      <c r="J1158" s="7">
        <f>IF('HAVER - UK Gas'!J1445="",J1157,AVERAGE('HAVER - UK Gas'!J1445:O1445))</f>
        <v>337.04166666666674</v>
      </c>
      <c r="L1158" s="7">
        <f t="shared" si="152"/>
        <v>304.25450704225352</v>
      </c>
      <c r="M1158" s="7">
        <f t="shared" si="153"/>
        <v>267.03052816901391</v>
      </c>
      <c r="N1158" s="7">
        <f t="shared" si="154"/>
        <v>285.59109154929575</v>
      </c>
      <c r="O1158" s="7">
        <f t="shared" si="155"/>
        <v>268.53272300469479</v>
      </c>
      <c r="P1158" s="7">
        <f t="shared" si="156"/>
        <v>273.89666079812207</v>
      </c>
      <c r="R1158" s="7"/>
      <c r="S1158" s="7"/>
      <c r="T1158" s="7"/>
      <c r="U1158" s="7"/>
      <c r="V1158" s="7"/>
    </row>
    <row r="1159" spans="1:22" x14ac:dyDescent="0.35">
      <c r="A1159" s="5">
        <f>+A1154+7</f>
        <v>44749</v>
      </c>
      <c r="B1159" s="5"/>
      <c r="C1159" s="46">
        <f>IF('HAVER - UK Gas'!F1446="",C1158,AVERAGE('HAVER - UK Gas'!F1446:Q1446))</f>
        <v>382.28999999999996</v>
      </c>
      <c r="D1159" s="7">
        <f t="shared" si="151"/>
        <v>272.79471486505878</v>
      </c>
      <c r="E1159" s="5"/>
      <c r="F1159" s="7">
        <f>IF('HAVER - UK Gas'!F1446="",F1158,AVERAGE('HAVER - UK Gas'!F1446:K1446))</f>
        <v>454.01000000000005</v>
      </c>
      <c r="G1159" s="7">
        <f>IF('HAVER - UK Gas'!G1446="",G1158,AVERAGE('HAVER - UK Gas'!G1446:L1446))</f>
        <v>447.34</v>
      </c>
      <c r="H1159" s="7">
        <f>IF('HAVER - UK Gas'!H1446="",H1158,AVERAGE('HAVER - UK Gas'!H1446:M1446))</f>
        <v>424.00333333333333</v>
      </c>
      <c r="I1159" s="7">
        <f>IF('HAVER - UK Gas'!I1446="",I1158,AVERAGE('HAVER - UK Gas'!I1446:N1446))</f>
        <v>395.8633333333334</v>
      </c>
      <c r="J1159" s="7">
        <f>IF('HAVER - UK Gas'!J1446="",J1158,AVERAGE('HAVER - UK Gas'!J1446:O1446))</f>
        <v>365.03999999999996</v>
      </c>
      <c r="L1159" s="7">
        <f t="shared" si="152"/>
        <v>304.25450704225352</v>
      </c>
      <c r="M1159" s="7">
        <f t="shared" si="153"/>
        <v>267.03052816901391</v>
      </c>
      <c r="N1159" s="7">
        <f t="shared" si="154"/>
        <v>285.59109154929575</v>
      </c>
      <c r="O1159" s="7">
        <f t="shared" si="155"/>
        <v>268.53272300469479</v>
      </c>
      <c r="P1159" s="7">
        <f t="shared" si="156"/>
        <v>273.89666079812207</v>
      </c>
      <c r="R1159" s="7"/>
      <c r="S1159" s="7"/>
      <c r="T1159" s="7"/>
      <c r="U1159" s="7"/>
      <c r="V1159" s="7"/>
    </row>
    <row r="1160" spans="1:22" x14ac:dyDescent="0.35">
      <c r="A1160" s="5">
        <f t="shared" ref="A1160:A1223" si="158">+A1155+7</f>
        <v>44750</v>
      </c>
      <c r="B1160" s="5"/>
      <c r="C1160" s="46">
        <f>IF('HAVER - UK Gas'!F1447="",C1159,AVERAGE('HAVER - UK Gas'!F1447:Q1447))</f>
        <v>371.12583333333333</v>
      </c>
      <c r="D1160" s="7">
        <f t="shared" si="151"/>
        <v>272.79471486505878</v>
      </c>
      <c r="E1160" s="5"/>
      <c r="F1160" s="7">
        <f>IF('HAVER - UK Gas'!F1447="",F1159,AVERAGE('HAVER - UK Gas'!F1447:K1447))</f>
        <v>436.35833333333335</v>
      </c>
      <c r="G1160" s="7">
        <f>IF('HAVER - UK Gas'!G1447="",G1159,AVERAGE('HAVER - UK Gas'!G1447:L1447))</f>
        <v>432.21333333333337</v>
      </c>
      <c r="H1160" s="7">
        <f>IF('HAVER - UK Gas'!H1447="",H1159,AVERAGE('HAVER - UK Gas'!H1447:M1447))</f>
        <v>411.06166666666667</v>
      </c>
      <c r="I1160" s="7">
        <f>IF('HAVER - UK Gas'!I1447="",I1159,AVERAGE('HAVER - UK Gas'!I1447:N1447))</f>
        <v>385.38833333333332</v>
      </c>
      <c r="J1160" s="7">
        <f>IF('HAVER - UK Gas'!J1447="",J1159,AVERAGE('HAVER - UK Gas'!J1447:O1447))</f>
        <v>357.16833333333335</v>
      </c>
      <c r="L1160" s="7">
        <f t="shared" si="152"/>
        <v>304.25450704225352</v>
      </c>
      <c r="M1160" s="7">
        <f t="shared" si="153"/>
        <v>267.03052816901391</v>
      </c>
      <c r="N1160" s="7">
        <f t="shared" si="154"/>
        <v>285.59109154929575</v>
      </c>
      <c r="O1160" s="7">
        <f t="shared" si="155"/>
        <v>268.53272300469479</v>
      </c>
      <c r="P1160" s="7">
        <f t="shared" si="156"/>
        <v>273.89666079812207</v>
      </c>
      <c r="R1160" s="7"/>
      <c r="S1160" s="7"/>
      <c r="T1160" s="7"/>
      <c r="U1160" s="7"/>
      <c r="V1160" s="7"/>
    </row>
    <row r="1161" spans="1:22" x14ac:dyDescent="0.35">
      <c r="A1161" s="5">
        <f t="shared" si="158"/>
        <v>44753</v>
      </c>
      <c r="B1161" s="5"/>
      <c r="C1161" s="46">
        <f>IF('HAVER - UK Gas'!F1448="",C1160,AVERAGE('HAVER - UK Gas'!F1448:Q1448))</f>
        <v>356.66916666666674</v>
      </c>
      <c r="D1161" s="7">
        <f t="shared" si="151"/>
        <v>272.79471486505878</v>
      </c>
      <c r="E1161" s="5"/>
      <c r="F1161" s="7">
        <f>IF('HAVER - UK Gas'!F1448="",F1160,AVERAGE('HAVER - UK Gas'!F1448:K1448))</f>
        <v>413.69499999999999</v>
      </c>
      <c r="G1161" s="7">
        <f>IF('HAVER - UK Gas'!G1448="",G1160,AVERAGE('HAVER - UK Gas'!G1448:L1448))</f>
        <v>412.20166666666665</v>
      </c>
      <c r="H1161" s="7">
        <f>IF('HAVER - UK Gas'!H1448="",H1160,AVERAGE('HAVER - UK Gas'!H1448:M1448))</f>
        <v>394.05333333333334</v>
      </c>
      <c r="I1161" s="7">
        <f>IF('HAVER - UK Gas'!I1448="",I1160,AVERAGE('HAVER - UK Gas'!I1448:N1448))</f>
        <v>371.26833333333337</v>
      </c>
      <c r="J1161" s="7">
        <f>IF('HAVER - UK Gas'!J1448="",J1160,AVERAGE('HAVER - UK Gas'!J1448:O1448))</f>
        <v>344.83</v>
      </c>
      <c r="L1161" s="7">
        <f t="shared" si="152"/>
        <v>304.25450704225352</v>
      </c>
      <c r="M1161" s="7">
        <f t="shared" si="153"/>
        <v>267.03052816901391</v>
      </c>
      <c r="N1161" s="7">
        <f t="shared" si="154"/>
        <v>285.59109154929575</v>
      </c>
      <c r="O1161" s="7">
        <f t="shared" si="155"/>
        <v>268.53272300469479</v>
      </c>
      <c r="P1161" s="7">
        <f t="shared" si="156"/>
        <v>273.89666079812207</v>
      </c>
      <c r="R1161" s="7"/>
      <c r="S1161" s="7"/>
      <c r="T1161" s="7"/>
      <c r="U1161" s="7"/>
      <c r="V1161" s="7"/>
    </row>
    <row r="1162" spans="1:22" x14ac:dyDescent="0.35">
      <c r="A1162" s="5">
        <f t="shared" si="158"/>
        <v>44754</v>
      </c>
      <c r="B1162" s="5"/>
      <c r="C1162" s="46">
        <f>IF('HAVER - UK Gas'!F1449="",C1161,AVERAGE('HAVER - UK Gas'!F1449:Q1449))</f>
        <v>369.51749999999993</v>
      </c>
      <c r="D1162" s="7">
        <f t="shared" si="151"/>
        <v>272.79471486505878</v>
      </c>
      <c r="E1162" s="5"/>
      <c r="F1162" s="7">
        <f>IF('HAVER - UK Gas'!F1449="",F1161,AVERAGE('HAVER - UK Gas'!F1449:K1449))</f>
        <v>433.81833333333333</v>
      </c>
      <c r="G1162" s="7">
        <f>IF('HAVER - UK Gas'!G1449="",G1161,AVERAGE('HAVER - UK Gas'!G1449:L1449))</f>
        <v>430.64166666666659</v>
      </c>
      <c r="H1162" s="7">
        <f>IF('HAVER - UK Gas'!H1449="",H1161,AVERAGE('HAVER - UK Gas'!H1449:M1449))</f>
        <v>409.38333333333338</v>
      </c>
      <c r="I1162" s="7">
        <f>IF('HAVER - UK Gas'!I1449="",I1161,AVERAGE('HAVER - UK Gas'!I1449:N1449))</f>
        <v>384.08333333333331</v>
      </c>
      <c r="J1162" s="7">
        <f>IF('HAVER - UK Gas'!J1449="",J1161,AVERAGE('HAVER - UK Gas'!J1449:O1449))</f>
        <v>355.20833333333331</v>
      </c>
      <c r="L1162" s="7">
        <f t="shared" si="152"/>
        <v>304.25450704225352</v>
      </c>
      <c r="M1162" s="7">
        <f t="shared" si="153"/>
        <v>267.03052816901391</v>
      </c>
      <c r="N1162" s="7">
        <f t="shared" si="154"/>
        <v>285.59109154929575</v>
      </c>
      <c r="O1162" s="7">
        <f t="shared" si="155"/>
        <v>268.53272300469479</v>
      </c>
      <c r="P1162" s="7">
        <f t="shared" si="156"/>
        <v>273.89666079812207</v>
      </c>
      <c r="R1162" s="7"/>
      <c r="S1162" s="7"/>
      <c r="T1162" s="7"/>
      <c r="U1162" s="7"/>
      <c r="V1162" s="7"/>
    </row>
    <row r="1163" spans="1:22" x14ac:dyDescent="0.35">
      <c r="A1163" s="5">
        <f t="shared" si="158"/>
        <v>44755</v>
      </c>
      <c r="B1163" s="5"/>
      <c r="C1163" s="46">
        <f>IF('HAVER - UK Gas'!F1450="",C1162,AVERAGE('HAVER - UK Gas'!F1450:Q1450))</f>
        <v>378.06166666666667</v>
      </c>
      <c r="D1163" s="7">
        <f t="shared" si="151"/>
        <v>272.79471486505878</v>
      </c>
      <c r="E1163" s="5"/>
      <c r="F1163" s="7">
        <f>IF('HAVER - UK Gas'!F1450="",F1162,AVERAGE('HAVER - UK Gas'!F1450:K1450))</f>
        <v>450.06</v>
      </c>
      <c r="G1163" s="7">
        <f>IF('HAVER - UK Gas'!G1450="",G1162,AVERAGE('HAVER - UK Gas'!G1450:L1450))</f>
        <v>444.86666666666662</v>
      </c>
      <c r="H1163" s="7">
        <f>IF('HAVER - UK Gas'!H1450="",H1162,AVERAGE('HAVER - UK Gas'!H1450:M1450))</f>
        <v>421.05500000000001</v>
      </c>
      <c r="I1163" s="7">
        <f>IF('HAVER - UK Gas'!I1450="",I1162,AVERAGE('HAVER - UK Gas'!I1450:N1450))</f>
        <v>392.91</v>
      </c>
      <c r="J1163" s="7">
        <f>IF('HAVER - UK Gas'!J1450="",J1162,AVERAGE('HAVER - UK Gas'!J1450:O1450))</f>
        <v>362.15666666666669</v>
      </c>
      <c r="L1163" s="7">
        <f t="shared" si="152"/>
        <v>304.25450704225352</v>
      </c>
      <c r="M1163" s="7">
        <f t="shared" si="153"/>
        <v>267.03052816901391</v>
      </c>
      <c r="N1163" s="7">
        <f t="shared" si="154"/>
        <v>285.59109154929575</v>
      </c>
      <c r="O1163" s="7">
        <f t="shared" si="155"/>
        <v>268.53272300469479</v>
      </c>
      <c r="P1163" s="7">
        <f t="shared" si="156"/>
        <v>273.89666079812207</v>
      </c>
      <c r="R1163" s="7"/>
      <c r="S1163" s="7"/>
      <c r="T1163" s="7"/>
      <c r="U1163" s="7"/>
      <c r="V1163" s="7"/>
    </row>
    <row r="1164" spans="1:22" x14ac:dyDescent="0.35">
      <c r="A1164" s="5">
        <f t="shared" si="158"/>
        <v>44756</v>
      </c>
      <c r="B1164" s="5"/>
      <c r="C1164" s="46">
        <f>IF('HAVER - UK Gas'!F1451="",C1163,AVERAGE('HAVER - UK Gas'!F1451:Q1451))</f>
        <v>366.36416666666668</v>
      </c>
      <c r="D1164" s="7">
        <f t="shared" si="151"/>
        <v>272.79471486505878</v>
      </c>
      <c r="E1164" s="5"/>
      <c r="F1164" s="7">
        <f>IF('HAVER - UK Gas'!F1451="",F1163,AVERAGE('HAVER - UK Gas'!F1451:K1451))</f>
        <v>437.26833333333337</v>
      </c>
      <c r="G1164" s="7">
        <f>IF('HAVER - UK Gas'!G1451="",G1163,AVERAGE('HAVER - UK Gas'!G1451:L1451))</f>
        <v>433.38666666666671</v>
      </c>
      <c r="H1164" s="7">
        <f>IF('HAVER - UK Gas'!H1451="",H1163,AVERAGE('HAVER - UK Gas'!H1451:M1451))</f>
        <v>410.07333333333332</v>
      </c>
      <c r="I1164" s="7">
        <f>IF('HAVER - UK Gas'!I1451="",I1163,AVERAGE('HAVER - UK Gas'!I1451:N1451))</f>
        <v>381.79833333333335</v>
      </c>
      <c r="J1164" s="7">
        <f>IF('HAVER - UK Gas'!J1451="",J1163,AVERAGE('HAVER - UK Gas'!J1451:O1451))</f>
        <v>350.89833333333331</v>
      </c>
      <c r="L1164" s="7">
        <f t="shared" si="152"/>
        <v>304.25450704225352</v>
      </c>
      <c r="M1164" s="7">
        <f t="shared" si="153"/>
        <v>267.03052816901391</v>
      </c>
      <c r="N1164" s="7">
        <f t="shared" si="154"/>
        <v>285.59109154929575</v>
      </c>
      <c r="O1164" s="7">
        <f t="shared" si="155"/>
        <v>268.53272300469479</v>
      </c>
      <c r="P1164" s="7">
        <f t="shared" si="156"/>
        <v>273.89666079812207</v>
      </c>
      <c r="R1164" s="7"/>
      <c r="S1164" s="7"/>
      <c r="T1164" s="7"/>
      <c r="U1164" s="7"/>
      <c r="V1164" s="7"/>
    </row>
    <row r="1165" spans="1:22" x14ac:dyDescent="0.35">
      <c r="A1165" s="5">
        <f t="shared" si="158"/>
        <v>44757</v>
      </c>
      <c r="B1165" s="5"/>
      <c r="C1165" s="46">
        <f>IF('HAVER - UK Gas'!F1452="",C1164,AVERAGE('HAVER - UK Gas'!F1452:Q1452))</f>
        <v>337.64083333333332</v>
      </c>
      <c r="D1165" s="7">
        <f t="shared" si="151"/>
        <v>272.79471486505878</v>
      </c>
      <c r="E1165" s="5"/>
      <c r="F1165" s="7">
        <f>IF('HAVER - UK Gas'!F1452="",F1164,AVERAGE('HAVER - UK Gas'!F1452:K1452))</f>
        <v>402.79333333333329</v>
      </c>
      <c r="G1165" s="7">
        <f>IF('HAVER - UK Gas'!G1452="",G1164,AVERAGE('HAVER - UK Gas'!G1452:L1452))</f>
        <v>399.39333333333337</v>
      </c>
      <c r="H1165" s="7">
        <f>IF('HAVER - UK Gas'!H1452="",H1164,AVERAGE('HAVER - UK Gas'!H1452:M1452))</f>
        <v>377.80333333333334</v>
      </c>
      <c r="I1165" s="7">
        <f>IF('HAVER - UK Gas'!I1452="",I1164,AVERAGE('HAVER - UK Gas'!I1452:N1452))</f>
        <v>351.61166666666668</v>
      </c>
      <c r="J1165" s="7">
        <f>IF('HAVER - UK Gas'!J1452="",J1164,AVERAGE('HAVER - UK Gas'!J1452:O1452))</f>
        <v>323.44666666666666</v>
      </c>
      <c r="L1165" s="7">
        <f t="shared" si="152"/>
        <v>304.25450704225352</v>
      </c>
      <c r="M1165" s="7">
        <f t="shared" si="153"/>
        <v>267.03052816901391</v>
      </c>
      <c r="N1165" s="7">
        <f t="shared" si="154"/>
        <v>285.59109154929575</v>
      </c>
      <c r="O1165" s="7">
        <f t="shared" si="155"/>
        <v>268.53272300469479</v>
      </c>
      <c r="P1165" s="7">
        <f t="shared" si="156"/>
        <v>273.89666079812207</v>
      </c>
      <c r="R1165" s="7"/>
      <c r="S1165" s="7"/>
      <c r="T1165" s="7"/>
      <c r="U1165" s="7"/>
      <c r="V1165" s="7"/>
    </row>
    <row r="1166" spans="1:22" x14ac:dyDescent="0.35">
      <c r="A1166" s="5">
        <f t="shared" si="158"/>
        <v>44760</v>
      </c>
      <c r="B1166" s="5"/>
      <c r="C1166" s="46">
        <f>IF('HAVER - UK Gas'!F1453="",C1165,AVERAGE('HAVER - UK Gas'!F1453:Q1453))</f>
        <v>330.84</v>
      </c>
      <c r="D1166" s="7">
        <f t="shared" si="151"/>
        <v>272.79471486505878</v>
      </c>
      <c r="E1166" s="5"/>
      <c r="F1166" s="7">
        <f>IF('HAVER - UK Gas'!F1453="",F1165,AVERAGE('HAVER - UK Gas'!F1453:K1453))</f>
        <v>395.4733333333333</v>
      </c>
      <c r="G1166" s="7">
        <f>IF('HAVER - UK Gas'!G1453="",G1165,AVERAGE('HAVER - UK Gas'!G1453:L1453))</f>
        <v>392.94666666666666</v>
      </c>
      <c r="H1166" s="7">
        <f>IF('HAVER - UK Gas'!H1453="",H1165,AVERAGE('HAVER - UK Gas'!H1453:M1453))</f>
        <v>371.41</v>
      </c>
      <c r="I1166" s="7">
        <f>IF('HAVER - UK Gas'!I1453="",I1165,AVERAGE('HAVER - UK Gas'!I1453:N1453))</f>
        <v>344.8416666666667</v>
      </c>
      <c r="J1166" s="7">
        <f>IF('HAVER - UK Gas'!J1453="",J1165,AVERAGE('HAVER - UK Gas'!J1453:O1453))</f>
        <v>316.50833333333338</v>
      </c>
      <c r="L1166" s="7">
        <f t="shared" si="152"/>
        <v>304.25450704225352</v>
      </c>
      <c r="M1166" s="7">
        <f t="shared" si="153"/>
        <v>267.03052816901391</v>
      </c>
      <c r="N1166" s="7">
        <f t="shared" si="154"/>
        <v>285.59109154929575</v>
      </c>
      <c r="O1166" s="7">
        <f t="shared" si="155"/>
        <v>268.53272300469479</v>
      </c>
      <c r="P1166" s="7">
        <f t="shared" si="156"/>
        <v>273.89666079812207</v>
      </c>
      <c r="R1166" s="7"/>
      <c r="S1166" s="7"/>
      <c r="T1166" s="7"/>
      <c r="U1166" s="7"/>
      <c r="V1166" s="7"/>
    </row>
    <row r="1167" spans="1:22" x14ac:dyDescent="0.35">
      <c r="A1167" s="5">
        <f t="shared" si="158"/>
        <v>44761</v>
      </c>
      <c r="B1167" s="5"/>
      <c r="C1167" s="46">
        <f>IF('HAVER - UK Gas'!F1454="",C1166,AVERAGE('HAVER - UK Gas'!F1454:Q1454))</f>
        <v>330.32833333333332</v>
      </c>
      <c r="D1167" s="7">
        <f t="shared" si="151"/>
        <v>272.79471486505878</v>
      </c>
      <c r="E1167" s="5"/>
      <c r="F1167" s="7">
        <f>IF('HAVER - UK Gas'!F1454="",F1166,AVERAGE('HAVER - UK Gas'!F1454:K1454))</f>
        <v>392.30500000000001</v>
      </c>
      <c r="G1167" s="7">
        <f>IF('HAVER - UK Gas'!G1454="",G1166,AVERAGE('HAVER - UK Gas'!G1454:L1454))</f>
        <v>389.54</v>
      </c>
      <c r="H1167" s="7">
        <f>IF('HAVER - UK Gas'!H1454="",H1166,AVERAGE('HAVER - UK Gas'!H1454:M1454))</f>
        <v>369.12666666666661</v>
      </c>
      <c r="I1167" s="7">
        <f>IF('HAVER - UK Gas'!I1454="",I1166,AVERAGE('HAVER - UK Gas'!I1454:N1454))</f>
        <v>343.12833333333327</v>
      </c>
      <c r="J1167" s="7">
        <f>IF('HAVER - UK Gas'!J1454="",J1166,AVERAGE('HAVER - UK Gas'!J1454:O1454))</f>
        <v>315.96000000000004</v>
      </c>
      <c r="L1167" s="7">
        <f t="shared" si="152"/>
        <v>304.25450704225352</v>
      </c>
      <c r="M1167" s="7">
        <f t="shared" si="153"/>
        <v>267.03052816901391</v>
      </c>
      <c r="N1167" s="7">
        <f t="shared" si="154"/>
        <v>285.59109154929575</v>
      </c>
      <c r="O1167" s="7">
        <f t="shared" si="155"/>
        <v>268.53272300469479</v>
      </c>
      <c r="P1167" s="7">
        <f t="shared" si="156"/>
        <v>273.89666079812207</v>
      </c>
      <c r="R1167" s="7"/>
      <c r="S1167" s="7"/>
      <c r="T1167" s="7"/>
      <c r="U1167" s="7"/>
      <c r="V1167" s="7"/>
    </row>
    <row r="1168" spans="1:22" x14ac:dyDescent="0.35">
      <c r="A1168" s="5">
        <f t="shared" si="158"/>
        <v>44762</v>
      </c>
      <c r="B1168" s="5"/>
      <c r="C1168" s="46">
        <f>IF('HAVER - UK Gas'!F1455="",C1167,AVERAGE('HAVER - UK Gas'!F1455:Q1455))</f>
        <v>337.04</v>
      </c>
      <c r="D1168" s="7">
        <f t="shared" si="151"/>
        <v>272.79471486505878</v>
      </c>
      <c r="E1168" s="5"/>
      <c r="F1168" s="7">
        <f>IF('HAVER - UK Gas'!F1455="",F1167,AVERAGE('HAVER - UK Gas'!F1455:K1455))</f>
        <v>395.16666666666669</v>
      </c>
      <c r="G1168" s="7">
        <f>IF('HAVER - UK Gas'!G1455="",G1167,AVERAGE('HAVER - UK Gas'!G1455:L1455))</f>
        <v>391.78500000000003</v>
      </c>
      <c r="H1168" s="7">
        <f>IF('HAVER - UK Gas'!H1455="",H1167,AVERAGE('HAVER - UK Gas'!H1455:M1455))</f>
        <v>372.97499999999997</v>
      </c>
      <c r="I1168" s="7">
        <f>IF('HAVER - UK Gas'!I1455="",I1167,AVERAGE('HAVER - UK Gas'!I1455:N1455))</f>
        <v>349.38666666666671</v>
      </c>
      <c r="J1168" s="7">
        <f>IF('HAVER - UK Gas'!J1455="",J1167,AVERAGE('HAVER - UK Gas'!J1455:O1455))</f>
        <v>324.04000000000002</v>
      </c>
      <c r="L1168" s="7">
        <f t="shared" si="152"/>
        <v>304.25450704225352</v>
      </c>
      <c r="M1168" s="7">
        <f t="shared" si="153"/>
        <v>267.03052816901391</v>
      </c>
      <c r="N1168" s="7">
        <f t="shared" si="154"/>
        <v>285.59109154929575</v>
      </c>
      <c r="O1168" s="7">
        <f t="shared" si="155"/>
        <v>268.53272300469479</v>
      </c>
      <c r="P1168" s="7">
        <f t="shared" si="156"/>
        <v>273.89666079812207</v>
      </c>
      <c r="R1168" s="7"/>
      <c r="S1168" s="7"/>
      <c r="T1168" s="7"/>
      <c r="U1168" s="7"/>
      <c r="V1168" s="7"/>
    </row>
    <row r="1169" spans="1:22" x14ac:dyDescent="0.35">
      <c r="A1169" s="5">
        <f t="shared" si="158"/>
        <v>44763</v>
      </c>
      <c r="B1169" s="5"/>
      <c r="C1169" s="46">
        <f>IF('HAVER - UK Gas'!F1456="",C1168,AVERAGE('HAVER - UK Gas'!F1456:Q1456))</f>
        <v>336.32249999999993</v>
      </c>
      <c r="D1169" s="7">
        <f t="shared" si="151"/>
        <v>272.79471486505878</v>
      </c>
      <c r="E1169" s="5"/>
      <c r="F1169" s="7">
        <f>IF('HAVER - UK Gas'!F1456="",F1168,AVERAGE('HAVER - UK Gas'!F1456:K1456))</f>
        <v>392.4666666666667</v>
      </c>
      <c r="G1169" s="7">
        <f>IF('HAVER - UK Gas'!G1456="",G1168,AVERAGE('HAVER - UK Gas'!G1456:L1456))</f>
        <v>388.84</v>
      </c>
      <c r="H1169" s="7">
        <f>IF('HAVER - UK Gas'!H1456="",H1168,AVERAGE('HAVER - UK Gas'!H1456:M1456))</f>
        <v>371.10500000000002</v>
      </c>
      <c r="I1169" s="7">
        <f>IF('HAVER - UK Gas'!I1456="",I1168,AVERAGE('HAVER - UK Gas'!I1456:N1456))</f>
        <v>348.65333333333336</v>
      </c>
      <c r="J1169" s="7">
        <f>IF('HAVER - UK Gas'!J1456="",J1168,AVERAGE('HAVER - UK Gas'!J1456:O1456))</f>
        <v>324.04166666666663</v>
      </c>
      <c r="L1169" s="7">
        <f t="shared" si="152"/>
        <v>304.25450704225352</v>
      </c>
      <c r="M1169" s="7">
        <f t="shared" si="153"/>
        <v>267.03052816901391</v>
      </c>
      <c r="N1169" s="7">
        <f t="shared" si="154"/>
        <v>285.59109154929575</v>
      </c>
      <c r="O1169" s="7">
        <f t="shared" si="155"/>
        <v>268.53272300469479</v>
      </c>
      <c r="P1169" s="7">
        <f t="shared" si="156"/>
        <v>273.89666079812207</v>
      </c>
      <c r="R1169" s="7"/>
      <c r="S1169" s="7"/>
      <c r="T1169" s="7"/>
      <c r="U1169" s="7"/>
      <c r="V1169" s="7"/>
    </row>
    <row r="1170" spans="1:22" x14ac:dyDescent="0.35">
      <c r="A1170" s="5">
        <f t="shared" si="158"/>
        <v>44764</v>
      </c>
      <c r="B1170" s="5"/>
      <c r="C1170" s="46">
        <f>IF('HAVER - UK Gas'!F1457="",C1169,AVERAGE('HAVER - UK Gas'!F1457:Q1457))</f>
        <v>345.17500000000001</v>
      </c>
      <c r="D1170" s="7">
        <f t="shared" si="151"/>
        <v>272.79471486505878</v>
      </c>
      <c r="E1170" s="5"/>
      <c r="F1170" s="7">
        <f>IF('HAVER - UK Gas'!F1457="",F1169,AVERAGE('HAVER - UK Gas'!F1457:K1457))</f>
        <v>400.19833333333332</v>
      </c>
      <c r="G1170" s="7">
        <f>IF('HAVER - UK Gas'!G1457="",G1169,AVERAGE('HAVER - UK Gas'!G1457:L1457))</f>
        <v>394.82666666666665</v>
      </c>
      <c r="H1170" s="7">
        <f>IF('HAVER - UK Gas'!H1457="",H1169,AVERAGE('HAVER - UK Gas'!H1457:M1457))</f>
        <v>376.76333333333332</v>
      </c>
      <c r="I1170" s="7">
        <f>IF('HAVER - UK Gas'!I1457="",I1169,AVERAGE('HAVER - UK Gas'!I1457:N1457))</f>
        <v>354.62333333333339</v>
      </c>
      <c r="J1170" s="7">
        <f>IF('HAVER - UK Gas'!J1457="",J1169,AVERAGE('HAVER - UK Gas'!J1457:O1457))</f>
        <v>330.52499999999998</v>
      </c>
      <c r="L1170" s="7">
        <f t="shared" si="152"/>
        <v>304.25450704225352</v>
      </c>
      <c r="M1170" s="7">
        <f t="shared" si="153"/>
        <v>267.03052816901391</v>
      </c>
      <c r="N1170" s="7">
        <f t="shared" si="154"/>
        <v>285.59109154929575</v>
      </c>
      <c r="O1170" s="7">
        <f t="shared" si="155"/>
        <v>268.53272300469479</v>
      </c>
      <c r="P1170" s="7">
        <f t="shared" si="156"/>
        <v>273.89666079812207</v>
      </c>
      <c r="R1170" s="7"/>
      <c r="S1170" s="7"/>
      <c r="T1170" s="7"/>
      <c r="U1170" s="7"/>
      <c r="V1170" s="7"/>
    </row>
    <row r="1171" spans="1:22" x14ac:dyDescent="0.35">
      <c r="A1171" s="5">
        <f t="shared" si="158"/>
        <v>44767</v>
      </c>
      <c r="B1171" s="5"/>
      <c r="C1171" s="46">
        <f>IF('HAVER - UK Gas'!F1458="",C1170,AVERAGE('HAVER - UK Gas'!F1458:Q1458))</f>
        <v>365.5333333333333</v>
      </c>
      <c r="D1171" s="7">
        <f t="shared" si="151"/>
        <v>272.79471486505878</v>
      </c>
      <c r="E1171" s="5"/>
      <c r="F1171" s="7">
        <f>IF('HAVER - UK Gas'!F1458="",F1170,AVERAGE('HAVER - UK Gas'!F1458:K1458))</f>
        <v>429.88333333333338</v>
      </c>
      <c r="G1171" s="7">
        <f>IF('HAVER - UK Gas'!G1458="",G1170,AVERAGE('HAVER - UK Gas'!G1458:L1458))</f>
        <v>422.17333333333335</v>
      </c>
      <c r="H1171" s="7">
        <f>IF('HAVER - UK Gas'!H1458="",H1170,AVERAGE('HAVER - UK Gas'!H1458:M1458))</f>
        <v>401.125</v>
      </c>
      <c r="I1171" s="7">
        <f>IF('HAVER - UK Gas'!I1458="",I1170,AVERAGE('HAVER - UK Gas'!I1458:N1458))</f>
        <v>375.98499999999996</v>
      </c>
      <c r="J1171" s="7">
        <f>IF('HAVER - UK Gas'!J1458="",J1170,AVERAGE('HAVER - UK Gas'!J1458:O1458))</f>
        <v>348.59500000000003</v>
      </c>
      <c r="L1171" s="7">
        <f t="shared" si="152"/>
        <v>304.25450704225352</v>
      </c>
      <c r="M1171" s="7">
        <f t="shared" si="153"/>
        <v>267.03052816901391</v>
      </c>
      <c r="N1171" s="7">
        <f t="shared" si="154"/>
        <v>285.59109154929575</v>
      </c>
      <c r="O1171" s="7">
        <f t="shared" si="155"/>
        <v>268.53272300469479</v>
      </c>
      <c r="P1171" s="7">
        <f t="shared" si="156"/>
        <v>273.89666079812207</v>
      </c>
      <c r="R1171" s="7"/>
      <c r="S1171" s="7"/>
      <c r="T1171" s="7"/>
      <c r="U1171" s="7"/>
      <c r="V1171" s="7"/>
    </row>
    <row r="1172" spans="1:22" x14ac:dyDescent="0.35">
      <c r="A1172" s="5">
        <f t="shared" si="158"/>
        <v>44768</v>
      </c>
      <c r="B1172" s="5"/>
      <c r="C1172" s="46">
        <f>IF('HAVER - UK Gas'!F1459="",C1171,AVERAGE('HAVER - UK Gas'!F1459:Q1459))</f>
        <v>404.32916666666665</v>
      </c>
      <c r="D1172" s="7">
        <f t="shared" si="151"/>
        <v>272.79471486505878</v>
      </c>
      <c r="E1172" s="5"/>
      <c r="F1172" s="7">
        <f>IF('HAVER - UK Gas'!F1459="",F1171,AVERAGE('HAVER - UK Gas'!F1459:K1459))</f>
        <v>482.2283333333333</v>
      </c>
      <c r="G1172" s="7">
        <f>IF('HAVER - UK Gas'!G1459="",G1171,AVERAGE('HAVER - UK Gas'!G1459:L1459))</f>
        <v>473.19499999999999</v>
      </c>
      <c r="H1172" s="7">
        <f>IF('HAVER - UK Gas'!H1459="",H1171,AVERAGE('HAVER - UK Gas'!H1459:M1459))</f>
        <v>447.06166666666667</v>
      </c>
      <c r="I1172" s="7">
        <f>IF('HAVER - UK Gas'!I1459="",I1171,AVERAGE('HAVER - UK Gas'!I1459:N1459))</f>
        <v>416.29</v>
      </c>
      <c r="J1172" s="7">
        <f>IF('HAVER - UK Gas'!J1459="",J1171,AVERAGE('HAVER - UK Gas'!J1459:O1459))</f>
        <v>383.57</v>
      </c>
      <c r="L1172" s="7">
        <f t="shared" si="152"/>
        <v>304.25450704225352</v>
      </c>
      <c r="M1172" s="7">
        <f t="shared" si="153"/>
        <v>267.03052816901391</v>
      </c>
      <c r="N1172" s="7">
        <f t="shared" si="154"/>
        <v>285.59109154929575</v>
      </c>
      <c r="O1172" s="7">
        <f t="shared" si="155"/>
        <v>268.53272300469479</v>
      </c>
      <c r="P1172" s="7">
        <f t="shared" si="156"/>
        <v>273.89666079812207</v>
      </c>
      <c r="R1172" s="7"/>
      <c r="S1172" s="7"/>
      <c r="T1172" s="7"/>
      <c r="U1172" s="7"/>
      <c r="V1172" s="7"/>
    </row>
    <row r="1173" spans="1:22" x14ac:dyDescent="0.35">
      <c r="A1173" s="5">
        <f t="shared" si="158"/>
        <v>44769</v>
      </c>
      <c r="B1173" s="5"/>
      <c r="C1173" s="46">
        <f>IF('HAVER - UK Gas'!F1460="",C1172,AVERAGE('HAVER - UK Gas'!F1460:Q1460))</f>
        <v>405.9158333333333</v>
      </c>
      <c r="D1173" s="7">
        <f t="shared" si="151"/>
        <v>272.79471486505878</v>
      </c>
      <c r="E1173" s="5"/>
      <c r="F1173" s="7">
        <f>IF('HAVER - UK Gas'!F1460="",F1172,AVERAGE('HAVER - UK Gas'!F1460:K1460))</f>
        <v>491.66</v>
      </c>
      <c r="G1173" s="7">
        <f>IF('HAVER - UK Gas'!G1460="",G1172,AVERAGE('HAVER - UK Gas'!G1460:L1460))</f>
        <v>481.34666666666664</v>
      </c>
      <c r="H1173" s="7">
        <f>IF('HAVER - UK Gas'!H1460="",H1172,AVERAGE('HAVER - UK Gas'!H1460:M1460))</f>
        <v>452.2</v>
      </c>
      <c r="I1173" s="7">
        <f>IF('HAVER - UK Gas'!I1460="",I1172,AVERAGE('HAVER - UK Gas'!I1460:N1460))</f>
        <v>418.28833333333336</v>
      </c>
      <c r="J1173" s="7">
        <f>IF('HAVER - UK Gas'!J1460="",J1172,AVERAGE('HAVER - UK Gas'!J1460:O1460))</f>
        <v>382.54333333333335</v>
      </c>
      <c r="L1173" s="7">
        <f t="shared" si="152"/>
        <v>304.25450704225352</v>
      </c>
      <c r="M1173" s="7">
        <f t="shared" si="153"/>
        <v>267.03052816901391</v>
      </c>
      <c r="N1173" s="7">
        <f t="shared" si="154"/>
        <v>285.59109154929575</v>
      </c>
      <c r="O1173" s="7">
        <f t="shared" si="155"/>
        <v>268.53272300469479</v>
      </c>
      <c r="P1173" s="7">
        <f t="shared" si="156"/>
        <v>273.89666079812207</v>
      </c>
      <c r="R1173" s="7"/>
      <c r="S1173" s="7"/>
      <c r="T1173" s="7"/>
      <c r="U1173" s="7"/>
      <c r="V1173" s="7"/>
    </row>
    <row r="1174" spans="1:22" x14ac:dyDescent="0.35">
      <c r="A1174" s="5">
        <f t="shared" si="158"/>
        <v>44770</v>
      </c>
      <c r="B1174" s="5"/>
      <c r="C1174" s="46">
        <f>IF('HAVER - UK Gas'!F1461="",C1173,AVERAGE('HAVER - UK Gas'!F1461:Q1461))</f>
        <v>394.49916666666672</v>
      </c>
      <c r="D1174" s="7">
        <f t="shared" si="151"/>
        <v>272.79471486505878</v>
      </c>
      <c r="E1174" s="5"/>
      <c r="F1174" s="7">
        <f>IF('HAVER - UK Gas'!F1461="",F1173,AVERAGE('HAVER - UK Gas'!F1461:K1461))</f>
        <v>470.49666666666667</v>
      </c>
      <c r="G1174" s="7">
        <f>IF('HAVER - UK Gas'!G1461="",G1173,AVERAGE('HAVER - UK Gas'!G1461:L1461))</f>
        <v>463.23666666666668</v>
      </c>
      <c r="H1174" s="7">
        <f>IF('HAVER - UK Gas'!H1461="",H1173,AVERAGE('HAVER - UK Gas'!H1461:M1461))</f>
        <v>437.10166666666669</v>
      </c>
      <c r="I1174" s="7">
        <f>IF('HAVER - UK Gas'!I1461="",I1173,AVERAGE('HAVER - UK Gas'!I1461:N1461))</f>
        <v>406.49833333333328</v>
      </c>
      <c r="J1174" s="7">
        <f>IF('HAVER - UK Gas'!J1461="",J1173,AVERAGE('HAVER - UK Gas'!J1461:O1461))</f>
        <v>374.20833333333331</v>
      </c>
      <c r="L1174" s="7">
        <f t="shared" si="152"/>
        <v>304.25450704225352</v>
      </c>
      <c r="M1174" s="7">
        <f t="shared" si="153"/>
        <v>267.03052816901391</v>
      </c>
      <c r="N1174" s="7">
        <f t="shared" si="154"/>
        <v>285.59109154929575</v>
      </c>
      <c r="O1174" s="7">
        <f t="shared" si="155"/>
        <v>268.53272300469479</v>
      </c>
      <c r="P1174" s="7">
        <f t="shared" si="156"/>
        <v>273.89666079812207</v>
      </c>
      <c r="R1174" s="7"/>
      <c r="S1174" s="7"/>
      <c r="T1174" s="7"/>
      <c r="U1174" s="7"/>
      <c r="V1174" s="7"/>
    </row>
    <row r="1175" spans="1:22" x14ac:dyDescent="0.35">
      <c r="A1175" s="5">
        <f t="shared" si="158"/>
        <v>44771</v>
      </c>
      <c r="B1175" s="5"/>
      <c r="C1175" s="46">
        <f>IF('HAVER - UK Gas'!F1462="",C1174,AVERAGE('HAVER - UK Gas'!F1462:Q1462))</f>
        <v>379.10250000000002</v>
      </c>
      <c r="D1175" s="7">
        <f t="shared" ref="D1175:D1187" si="159">AVERAGE(AVERAGE($C$1047:$C$1099,$C$1101:$C$1133),AVERAGE($C$1136:$C$1189))</f>
        <v>272.79471486505878</v>
      </c>
      <c r="E1175" s="5"/>
      <c r="F1175" s="7">
        <f>IF('HAVER - UK Gas'!F1462="",F1174,AVERAGE('HAVER - UK Gas'!F1462:K1462))</f>
        <v>447.58666666666664</v>
      </c>
      <c r="G1175" s="7">
        <f>IF('HAVER - UK Gas'!G1462="",G1174,AVERAGE('HAVER - UK Gas'!G1462:L1462))</f>
        <v>425.48333333333335</v>
      </c>
      <c r="H1175" s="7">
        <f>IF('HAVER - UK Gas'!H1462="",H1174,AVERAGE('HAVER - UK Gas'!H1462:M1462))</f>
        <v>398.36833333333334</v>
      </c>
      <c r="I1175" s="7">
        <f>IF('HAVER - UK Gas'!I1462="",I1174,AVERAGE('HAVER - UK Gas'!I1462:N1462))</f>
        <v>369.49833333333339</v>
      </c>
      <c r="J1175" s="7">
        <f>IF('HAVER - UK Gas'!J1462="",J1174,AVERAGE('HAVER - UK Gas'!J1462:O1462))</f>
        <v>340.66166666666663</v>
      </c>
      <c r="L1175" s="7">
        <f t="shared" si="152"/>
        <v>304.25450704225352</v>
      </c>
      <c r="M1175" s="7">
        <f t="shared" si="153"/>
        <v>267.03052816901391</v>
      </c>
      <c r="N1175" s="7">
        <f t="shared" si="154"/>
        <v>285.59109154929575</v>
      </c>
      <c r="O1175" s="7">
        <f t="shared" si="155"/>
        <v>268.53272300469479</v>
      </c>
      <c r="P1175" s="7">
        <f t="shared" si="156"/>
        <v>273.89666079812207</v>
      </c>
      <c r="R1175" s="7"/>
      <c r="S1175" s="7"/>
      <c r="T1175" s="7"/>
      <c r="U1175" s="7"/>
      <c r="V1175" s="7"/>
    </row>
    <row r="1176" spans="1:22" x14ac:dyDescent="0.35">
      <c r="A1176" s="5">
        <f t="shared" si="158"/>
        <v>44774</v>
      </c>
      <c r="B1176" s="5"/>
      <c r="C1176" s="46">
        <f>IF('HAVER - UK Gas'!E1463="",C1175,AVERAGE('HAVER - UK Gas'!E1463:P1463))</f>
        <v>400.90749999999997</v>
      </c>
      <c r="D1176" s="7">
        <f t="shared" si="159"/>
        <v>272.79471486505878</v>
      </c>
      <c r="E1176" s="5"/>
      <c r="F1176" s="7">
        <f>IF('HAVER - UK Gas'!F1463="",F1175,AVERAGE('HAVER - UK Gas'!F1463:K1463))</f>
        <v>466.48333333333335</v>
      </c>
      <c r="G1176" s="7">
        <f>IF('HAVER - UK Gas'!G1463="",G1175,AVERAGE('HAVER - UK Gas'!G1463:L1463))</f>
        <v>442.87666666666672</v>
      </c>
      <c r="H1176" s="7">
        <f>IF('HAVER - UK Gas'!H1463="",H1175,AVERAGE('HAVER - UK Gas'!H1463:M1463))</f>
        <v>413.59333333333331</v>
      </c>
      <c r="I1176" s="7">
        <f>IF('HAVER - UK Gas'!I1463="",I1175,AVERAGE('HAVER - UK Gas'!I1463:N1463))</f>
        <v>383.44666666666666</v>
      </c>
      <c r="J1176" s="7">
        <f>IF('HAVER - UK Gas'!J1463="",J1175,AVERAGE('HAVER - UK Gas'!J1463:O1463))</f>
        <v>353.33333333333331</v>
      </c>
      <c r="L1176" s="7">
        <f t="shared" ref="L1176:L1189" si="160">AVERAGE(F$1047:F$1099,F$1101:F$1189)</f>
        <v>304.25450704225352</v>
      </c>
      <c r="M1176" s="7">
        <f t="shared" ref="M1176:M1189" si="161">AVERAGE(G$1047:G$1099,G$1101:G$1189)</f>
        <v>267.03052816901391</v>
      </c>
      <c r="N1176" s="7">
        <f t="shared" ref="N1176:N1189" si="162">AVERAGE(H$1047:H$1099,H$1101:H$1189)</f>
        <v>285.59109154929575</v>
      </c>
      <c r="O1176" s="7">
        <f t="shared" ref="O1176:O1189" si="163">AVERAGE(I$1047:I$1099,I$1101:I$1189)</f>
        <v>268.53272300469479</v>
      </c>
      <c r="P1176" s="7">
        <f t="shared" ref="P1176:P1189" si="164">AVERAGE(J$1047:J$1099,J$1101:J$1189)</f>
        <v>273.89666079812207</v>
      </c>
      <c r="R1176" s="7"/>
      <c r="S1176" s="7"/>
      <c r="T1176" s="7"/>
      <c r="U1176" s="7"/>
      <c r="V1176" s="7"/>
    </row>
    <row r="1177" spans="1:22" x14ac:dyDescent="0.35">
      <c r="A1177" s="5">
        <f t="shared" si="158"/>
        <v>44775</v>
      </c>
      <c r="B1177" s="5"/>
      <c r="C1177" s="46">
        <f>IF('HAVER - UK Gas'!E1464="",C1176,AVERAGE('HAVER - UK Gas'!E1464:P1464))</f>
        <v>411.17916666666662</v>
      </c>
      <c r="D1177" s="7">
        <f t="shared" si="159"/>
        <v>272.79471486505878</v>
      </c>
      <c r="E1177" s="5"/>
      <c r="F1177" s="7">
        <f>IF('HAVER - UK Gas'!F1464="",F1176,AVERAGE('HAVER - UK Gas'!F1464:K1464))</f>
        <v>474.76833333333337</v>
      </c>
      <c r="G1177" s="7">
        <f>IF('HAVER - UK Gas'!G1464="",G1176,AVERAGE('HAVER - UK Gas'!G1464:L1464))</f>
        <v>452.05333333333328</v>
      </c>
      <c r="H1177" s="7">
        <f>IF('HAVER - UK Gas'!H1464="",H1176,AVERAGE('HAVER - UK Gas'!H1464:M1464))</f>
        <v>423.78666666666669</v>
      </c>
      <c r="I1177" s="7">
        <f>IF('HAVER - UK Gas'!I1464="",I1176,AVERAGE('HAVER - UK Gas'!I1464:N1464))</f>
        <v>394.48666666666668</v>
      </c>
      <c r="J1177" s="7">
        <f>IF('HAVER - UK Gas'!J1464="",J1176,AVERAGE('HAVER - UK Gas'!J1464:O1464))</f>
        <v>365.18666666666672</v>
      </c>
      <c r="L1177" s="7">
        <f t="shared" si="160"/>
        <v>304.25450704225352</v>
      </c>
      <c r="M1177" s="7">
        <f t="shared" si="161"/>
        <v>267.03052816901391</v>
      </c>
      <c r="N1177" s="7">
        <f t="shared" si="162"/>
        <v>285.59109154929575</v>
      </c>
      <c r="O1177" s="7">
        <f t="shared" si="163"/>
        <v>268.53272300469479</v>
      </c>
      <c r="P1177" s="7">
        <f t="shared" si="164"/>
        <v>273.89666079812207</v>
      </c>
      <c r="R1177" s="7"/>
      <c r="S1177" s="7"/>
      <c r="T1177" s="7"/>
      <c r="U1177" s="7"/>
      <c r="V1177" s="7"/>
    </row>
    <row r="1178" spans="1:22" x14ac:dyDescent="0.35">
      <c r="A1178" s="5">
        <f t="shared" si="158"/>
        <v>44776</v>
      </c>
      <c r="B1178" s="5"/>
      <c r="C1178" s="46">
        <f>IF('HAVER - UK Gas'!E1465="",C1177,AVERAGE('HAVER - UK Gas'!E1465:P1465))</f>
        <v>413.59916666666669</v>
      </c>
      <c r="D1178" s="7">
        <f t="shared" si="159"/>
        <v>272.79471486505878</v>
      </c>
      <c r="E1178" s="5"/>
      <c r="F1178" s="7">
        <f>IF('HAVER - UK Gas'!F1465="",F1177,AVERAGE('HAVER - UK Gas'!F1465:K1465))</f>
        <v>468.11166666666668</v>
      </c>
      <c r="G1178" s="7">
        <f>IF('HAVER - UK Gas'!G1465="",G1177,AVERAGE('HAVER - UK Gas'!G1465:L1465))</f>
        <v>449.0983333333333</v>
      </c>
      <c r="H1178" s="7">
        <f>IF('HAVER - UK Gas'!H1465="",H1177,AVERAGE('HAVER - UK Gas'!H1465:M1465))</f>
        <v>424.80166666666673</v>
      </c>
      <c r="I1178" s="7">
        <f>IF('HAVER - UK Gas'!I1465="",I1177,AVERAGE('HAVER - UK Gas'!I1465:N1465))</f>
        <v>399.35999999999996</v>
      </c>
      <c r="J1178" s="7">
        <f>IF('HAVER - UK Gas'!J1465="",J1177,AVERAGE('HAVER - UK Gas'!J1465:O1465))</f>
        <v>374.01833333333326</v>
      </c>
      <c r="L1178" s="7">
        <f t="shared" si="160"/>
        <v>304.25450704225352</v>
      </c>
      <c r="M1178" s="7">
        <f t="shared" si="161"/>
        <v>267.03052816901391</v>
      </c>
      <c r="N1178" s="7">
        <f t="shared" si="162"/>
        <v>285.59109154929575</v>
      </c>
      <c r="O1178" s="7">
        <f t="shared" si="163"/>
        <v>268.53272300469479</v>
      </c>
      <c r="P1178" s="7">
        <f t="shared" si="164"/>
        <v>273.89666079812207</v>
      </c>
      <c r="R1178" s="7"/>
      <c r="S1178" s="7"/>
      <c r="T1178" s="7"/>
      <c r="U1178" s="7"/>
      <c r="V1178" s="7"/>
    </row>
    <row r="1179" spans="1:22" x14ac:dyDescent="0.35">
      <c r="A1179" s="5">
        <f t="shared" si="158"/>
        <v>44777</v>
      </c>
      <c r="B1179" s="5"/>
      <c r="C1179" s="46">
        <f>IF('HAVER - UK Gas'!E1466="",C1178,AVERAGE('HAVER - UK Gas'!E1466:P1466))</f>
        <v>418.55916666666673</v>
      </c>
      <c r="D1179" s="7">
        <f t="shared" si="159"/>
        <v>272.79471486505878</v>
      </c>
      <c r="E1179" s="5"/>
      <c r="F1179" s="7">
        <f>IF('HAVER - UK Gas'!F1466="",F1178,AVERAGE('HAVER - UK Gas'!F1466:K1466))</f>
        <v>471.75500000000005</v>
      </c>
      <c r="G1179" s="7">
        <f>IF('HAVER - UK Gas'!G1466="",G1178,AVERAGE('HAVER - UK Gas'!G1466:L1466))</f>
        <v>453.40166666666664</v>
      </c>
      <c r="H1179" s="7">
        <f>IF('HAVER - UK Gas'!H1466="",H1178,AVERAGE('HAVER - UK Gas'!H1466:M1466))</f>
        <v>429.70833333333343</v>
      </c>
      <c r="I1179" s="7">
        <f>IF('HAVER - UK Gas'!I1466="",I1178,AVERAGE('HAVER - UK Gas'!I1466:N1466))</f>
        <v>405.53833333333341</v>
      </c>
      <c r="J1179" s="7">
        <f>IF('HAVER - UK Gas'!J1466="",J1178,AVERAGE('HAVER - UK Gas'!J1466:O1466))</f>
        <v>380.88833333333332</v>
      </c>
      <c r="L1179" s="7">
        <f t="shared" si="160"/>
        <v>304.25450704225352</v>
      </c>
      <c r="M1179" s="7">
        <f t="shared" si="161"/>
        <v>267.03052816901391</v>
      </c>
      <c r="N1179" s="7">
        <f t="shared" si="162"/>
        <v>285.59109154929575</v>
      </c>
      <c r="O1179" s="7">
        <f t="shared" si="163"/>
        <v>268.53272300469479</v>
      </c>
      <c r="P1179" s="7">
        <f t="shared" si="164"/>
        <v>273.89666079812207</v>
      </c>
      <c r="R1179" s="7"/>
      <c r="S1179" s="7"/>
      <c r="T1179" s="7"/>
      <c r="U1179" s="7"/>
      <c r="V1179" s="7"/>
    </row>
    <row r="1180" spans="1:22" x14ac:dyDescent="0.35">
      <c r="A1180" s="5">
        <f t="shared" si="158"/>
        <v>44778</v>
      </c>
      <c r="B1180" s="5"/>
      <c r="C1180" s="46">
        <f>IF('HAVER - UK Gas'!E1467="",C1179,AVERAGE('HAVER - UK Gas'!E1467:P1467))</f>
        <v>420.89083333333321</v>
      </c>
      <c r="D1180" s="7">
        <f t="shared" si="159"/>
        <v>272.79471486505878</v>
      </c>
      <c r="E1180" s="5"/>
      <c r="F1180" s="7">
        <f>IF('HAVER - UK Gas'!F1467="",F1179,AVERAGE('HAVER - UK Gas'!F1467:K1467))</f>
        <v>471.93499999999995</v>
      </c>
      <c r="G1180" s="7">
        <f>IF('HAVER - UK Gas'!G1467="",G1179,AVERAGE('HAVER - UK Gas'!G1467:L1467))</f>
        <v>454.375</v>
      </c>
      <c r="H1180" s="7">
        <f>IF('HAVER - UK Gas'!H1467="",H1179,AVERAGE('HAVER - UK Gas'!H1467:M1467))</f>
        <v>431.77500000000003</v>
      </c>
      <c r="I1180" s="7">
        <f>IF('HAVER - UK Gas'!I1467="",I1179,AVERAGE('HAVER - UK Gas'!I1467:N1467))</f>
        <v>408.99666666666667</v>
      </c>
      <c r="J1180" s="7">
        <f>IF('HAVER - UK Gas'!J1467="",J1179,AVERAGE('HAVER - UK Gas'!J1467:O1467))</f>
        <v>385.38000000000005</v>
      </c>
      <c r="L1180" s="7">
        <f t="shared" si="160"/>
        <v>304.25450704225352</v>
      </c>
      <c r="M1180" s="7">
        <f t="shared" si="161"/>
        <v>267.03052816901391</v>
      </c>
      <c r="N1180" s="7">
        <f t="shared" si="162"/>
        <v>285.59109154929575</v>
      </c>
      <c r="O1180" s="7">
        <f t="shared" si="163"/>
        <v>268.53272300469479</v>
      </c>
      <c r="P1180" s="7">
        <f t="shared" si="164"/>
        <v>273.89666079812207</v>
      </c>
      <c r="R1180" s="7"/>
      <c r="S1180" s="7"/>
      <c r="T1180" s="7"/>
      <c r="U1180" s="7"/>
      <c r="V1180" s="7"/>
    </row>
    <row r="1181" spans="1:22" x14ac:dyDescent="0.35">
      <c r="A1181" s="5">
        <f t="shared" si="158"/>
        <v>44781</v>
      </c>
      <c r="B1181" s="5"/>
      <c r="C1181" s="46">
        <f>IF('HAVER - UK Gas'!E1468="",C1180,AVERAGE('HAVER - UK Gas'!E1468:P1468))</f>
        <v>417.0291666666667</v>
      </c>
      <c r="D1181" s="7">
        <f t="shared" si="159"/>
        <v>272.79471486505878</v>
      </c>
      <c r="E1181" s="5"/>
      <c r="F1181" s="7">
        <f>IF('HAVER - UK Gas'!F1468="",F1180,AVERAGE('HAVER - UK Gas'!F1468:K1468))</f>
        <v>463.42666666666668</v>
      </c>
      <c r="G1181" s="7">
        <f>IF('HAVER - UK Gas'!G1468="",G1180,AVERAGE('HAVER - UK Gas'!G1468:L1468))</f>
        <v>448.93</v>
      </c>
      <c r="H1181" s="7">
        <f>IF('HAVER - UK Gas'!H1468="",H1180,AVERAGE('HAVER - UK Gas'!H1468:M1468))</f>
        <v>429.2166666666667</v>
      </c>
      <c r="I1181" s="7">
        <f>IF('HAVER - UK Gas'!I1468="",I1180,AVERAGE('HAVER - UK Gas'!I1468:N1468))</f>
        <v>408.84999999999997</v>
      </c>
      <c r="J1181" s="7">
        <f>IF('HAVER - UK Gas'!J1468="",J1180,AVERAGE('HAVER - UK Gas'!J1468:O1468))</f>
        <v>387.16166666666663</v>
      </c>
      <c r="L1181" s="7">
        <f t="shared" si="160"/>
        <v>304.25450704225352</v>
      </c>
      <c r="M1181" s="7">
        <f t="shared" si="161"/>
        <v>267.03052816901391</v>
      </c>
      <c r="N1181" s="7">
        <f t="shared" si="162"/>
        <v>285.59109154929575</v>
      </c>
      <c r="O1181" s="7">
        <f t="shared" si="163"/>
        <v>268.53272300469479</v>
      </c>
      <c r="P1181" s="7">
        <f t="shared" si="164"/>
        <v>273.89666079812207</v>
      </c>
      <c r="R1181" s="7"/>
      <c r="S1181" s="7"/>
      <c r="T1181" s="7"/>
      <c r="U1181" s="7"/>
      <c r="V1181" s="7"/>
    </row>
    <row r="1182" spans="1:22" x14ac:dyDescent="0.35">
      <c r="A1182" s="5">
        <f t="shared" si="158"/>
        <v>44782</v>
      </c>
      <c r="B1182" s="5"/>
      <c r="C1182" s="46">
        <f>IF('HAVER - UK Gas'!E1469="",C1181,AVERAGE('HAVER - UK Gas'!E1469:P1469))</f>
        <v>425.84083333333336</v>
      </c>
      <c r="D1182" s="7">
        <f t="shared" si="159"/>
        <v>272.79471486505878</v>
      </c>
      <c r="E1182" s="5"/>
      <c r="F1182" s="7">
        <f>IF('HAVER - UK Gas'!F1469="",F1181,AVERAGE('HAVER - UK Gas'!F1469:K1469))</f>
        <v>468.15000000000003</v>
      </c>
      <c r="G1182" s="7">
        <f>IF('HAVER - UK Gas'!G1469="",G1181,AVERAGE('HAVER - UK Gas'!G1469:L1469))</f>
        <v>456.08833333333331</v>
      </c>
      <c r="H1182" s="7">
        <f>IF('HAVER - UK Gas'!H1469="",H1181,AVERAGE('HAVER - UK Gas'!H1469:M1469))</f>
        <v>438.53499999999991</v>
      </c>
      <c r="I1182" s="7">
        <f>IF('HAVER - UK Gas'!I1469="",I1181,AVERAGE('HAVER - UK Gas'!I1469:N1469))</f>
        <v>419.95666666666665</v>
      </c>
      <c r="J1182" s="7">
        <f>IF('HAVER - UK Gas'!J1469="",J1181,AVERAGE('HAVER - UK Gas'!J1469:O1469))</f>
        <v>400.22666666666669</v>
      </c>
      <c r="L1182" s="7">
        <f t="shared" si="160"/>
        <v>304.25450704225352</v>
      </c>
      <c r="M1182" s="7">
        <f t="shared" si="161"/>
        <v>267.03052816901391</v>
      </c>
      <c r="N1182" s="7">
        <f t="shared" si="162"/>
        <v>285.59109154929575</v>
      </c>
      <c r="O1182" s="7">
        <f t="shared" si="163"/>
        <v>268.53272300469479</v>
      </c>
      <c r="P1182" s="7">
        <f t="shared" si="164"/>
        <v>273.89666079812207</v>
      </c>
      <c r="R1182" s="7"/>
      <c r="S1182" s="7"/>
      <c r="T1182" s="7"/>
      <c r="U1182" s="7"/>
      <c r="V1182" s="7"/>
    </row>
    <row r="1183" spans="1:22" x14ac:dyDescent="0.35">
      <c r="A1183" s="5">
        <f t="shared" si="158"/>
        <v>44783</v>
      </c>
      <c r="B1183" s="5"/>
      <c r="C1183" s="46">
        <f>IF('HAVER - UK Gas'!E1470="",C1182,AVERAGE('HAVER - UK Gas'!E1470:P1470))</f>
        <v>458.45749999999992</v>
      </c>
      <c r="D1183" s="7">
        <f t="shared" si="159"/>
        <v>272.79471486505878</v>
      </c>
      <c r="E1183" s="5"/>
      <c r="F1183" s="7">
        <f>IF('HAVER - UK Gas'!F1470="",F1182,AVERAGE('HAVER - UK Gas'!F1470:K1470))</f>
        <v>503.02666666666664</v>
      </c>
      <c r="G1183" s="7">
        <f>IF('HAVER - UK Gas'!G1470="",G1182,AVERAGE('HAVER - UK Gas'!G1470:L1470))</f>
        <v>490.37666666666661</v>
      </c>
      <c r="H1183" s="7">
        <f>IF('HAVER - UK Gas'!H1470="",H1182,AVERAGE('HAVER - UK Gas'!H1470:M1470))</f>
        <v>471.83166666666671</v>
      </c>
      <c r="I1183" s="7">
        <f>IF('HAVER - UK Gas'!I1470="",I1182,AVERAGE('HAVER - UK Gas'!I1470:N1470))</f>
        <v>452.33500000000004</v>
      </c>
      <c r="J1183" s="7">
        <f>IF('HAVER - UK Gas'!J1470="",J1182,AVERAGE('HAVER - UK Gas'!J1470:O1470))</f>
        <v>431.59</v>
      </c>
      <c r="L1183" s="7">
        <f t="shared" si="160"/>
        <v>304.25450704225352</v>
      </c>
      <c r="M1183" s="7">
        <f t="shared" si="161"/>
        <v>267.03052816901391</v>
      </c>
      <c r="N1183" s="7">
        <f t="shared" si="162"/>
        <v>285.59109154929575</v>
      </c>
      <c r="O1183" s="7">
        <f t="shared" si="163"/>
        <v>268.53272300469479</v>
      </c>
      <c r="P1183" s="7">
        <f t="shared" si="164"/>
        <v>273.89666079812207</v>
      </c>
      <c r="R1183" s="7"/>
      <c r="S1183" s="7"/>
      <c r="T1183" s="7"/>
      <c r="U1183" s="7"/>
      <c r="V1183" s="7"/>
    </row>
    <row r="1184" spans="1:22" x14ac:dyDescent="0.35">
      <c r="A1184" s="5">
        <f t="shared" si="158"/>
        <v>44784</v>
      </c>
      <c r="B1184" s="5"/>
      <c r="C1184" s="46">
        <f>IF('HAVER - UK Gas'!E1471="",C1183,AVERAGE('HAVER - UK Gas'!E1471:P1471))</f>
        <v>484.96416666666664</v>
      </c>
      <c r="D1184" s="7">
        <f t="shared" si="159"/>
        <v>272.79471486505878</v>
      </c>
      <c r="E1184" s="5"/>
      <c r="F1184" s="7">
        <f>IF('HAVER - UK Gas'!F1471="",F1183,AVERAGE('HAVER - UK Gas'!F1471:K1471))</f>
        <v>522.49333333333334</v>
      </c>
      <c r="G1184" s="7">
        <f>IF('HAVER - UK Gas'!G1471="",G1183,AVERAGE('HAVER - UK Gas'!G1471:L1471))</f>
        <v>514.73333333333323</v>
      </c>
      <c r="H1184" s="7">
        <f>IF('HAVER - UK Gas'!H1471="",H1183,AVERAGE('HAVER - UK Gas'!H1471:M1471))</f>
        <v>499.73333333333335</v>
      </c>
      <c r="I1184" s="7">
        <f>IF('HAVER - UK Gas'!I1471="",I1183,AVERAGE('HAVER - UK Gas'!I1471:N1471))</f>
        <v>484.02</v>
      </c>
      <c r="J1184" s="7">
        <f>IF('HAVER - UK Gas'!J1471="",J1183,AVERAGE('HAVER - UK Gas'!J1471:O1471))</f>
        <v>466.78833333333336</v>
      </c>
      <c r="L1184" s="7">
        <f t="shared" si="160"/>
        <v>304.25450704225352</v>
      </c>
      <c r="M1184" s="7">
        <f t="shared" si="161"/>
        <v>267.03052816901391</v>
      </c>
      <c r="N1184" s="7">
        <f t="shared" si="162"/>
        <v>285.59109154929575</v>
      </c>
      <c r="O1184" s="7">
        <f t="shared" si="163"/>
        <v>268.53272300469479</v>
      </c>
      <c r="P1184" s="7">
        <f t="shared" si="164"/>
        <v>273.89666079812207</v>
      </c>
      <c r="R1184" s="7"/>
      <c r="S1184" s="7"/>
      <c r="T1184" s="7"/>
      <c r="U1184" s="7"/>
      <c r="V1184" s="7"/>
    </row>
    <row r="1185" spans="1:22" x14ac:dyDescent="0.35">
      <c r="A1185" s="5">
        <f t="shared" si="158"/>
        <v>44785</v>
      </c>
      <c r="B1185" s="5"/>
      <c r="C1185" s="46">
        <f>IF('HAVER - UK Gas'!E1472="",C1184,AVERAGE('HAVER - UK Gas'!E1472:P1472))</f>
        <v>482.24416666666662</v>
      </c>
      <c r="D1185" s="7">
        <f t="shared" si="159"/>
        <v>272.79471486505878</v>
      </c>
      <c r="E1185" s="5"/>
      <c r="F1185" s="7">
        <f>IF('HAVER - UK Gas'!F1472="",F1184,AVERAGE('HAVER - UK Gas'!F1472:K1472))</f>
        <v>518.76833333333332</v>
      </c>
      <c r="G1185" s="7">
        <f>IF('HAVER - UK Gas'!G1472="",G1184,AVERAGE('HAVER - UK Gas'!G1472:L1472))</f>
        <v>511.94499999999994</v>
      </c>
      <c r="H1185" s="7">
        <f>IF('HAVER - UK Gas'!H1472="",H1184,AVERAGE('HAVER - UK Gas'!H1472:M1472))</f>
        <v>498.1033333333333</v>
      </c>
      <c r="I1185" s="7">
        <f>IF('HAVER - UK Gas'!I1472="",I1184,AVERAGE('HAVER - UK Gas'!I1472:N1472))</f>
        <v>483.06666666666666</v>
      </c>
      <c r="J1185" s="7">
        <f>IF('HAVER - UK Gas'!J1472="",J1184,AVERAGE('HAVER - UK Gas'!J1472:O1472))</f>
        <v>466.29333333333335</v>
      </c>
      <c r="L1185" s="7">
        <f t="shared" si="160"/>
        <v>304.25450704225352</v>
      </c>
      <c r="M1185" s="7">
        <f t="shared" si="161"/>
        <v>267.03052816901391</v>
      </c>
      <c r="N1185" s="7">
        <f t="shared" si="162"/>
        <v>285.59109154929575</v>
      </c>
      <c r="O1185" s="7">
        <f t="shared" si="163"/>
        <v>268.53272300469479</v>
      </c>
      <c r="P1185" s="7">
        <f t="shared" si="164"/>
        <v>273.89666079812207</v>
      </c>
      <c r="R1185" s="7"/>
      <c r="S1185" s="7"/>
      <c r="T1185" s="7"/>
      <c r="U1185" s="7"/>
      <c r="V1185" s="7"/>
    </row>
    <row r="1186" spans="1:22" x14ac:dyDescent="0.35">
      <c r="A1186" s="5">
        <f t="shared" si="158"/>
        <v>44788</v>
      </c>
      <c r="B1186" s="5"/>
      <c r="C1186" s="46">
        <f>IF('HAVER - UK Gas'!E1473="",C1185,AVERAGE('HAVER - UK Gas'!E1473:P1473))</f>
        <v>506.96916666666669</v>
      </c>
      <c r="D1186" s="7">
        <f t="shared" si="159"/>
        <v>272.79471486505878</v>
      </c>
      <c r="E1186" s="5"/>
      <c r="F1186" s="7">
        <f>IF('HAVER - UK Gas'!F1473="",F1185,AVERAGE('HAVER - UK Gas'!F1473:K1473))</f>
        <v>549.0333333333333</v>
      </c>
      <c r="G1186" s="7">
        <f>IF('HAVER - UK Gas'!G1473="",G1185,AVERAGE('HAVER - UK Gas'!G1473:L1473))</f>
        <v>540.71666666666658</v>
      </c>
      <c r="H1186" s="7">
        <f>IF('HAVER - UK Gas'!H1473="",H1185,AVERAGE('HAVER - UK Gas'!H1473:M1473))</f>
        <v>524.33499999999992</v>
      </c>
      <c r="I1186" s="7">
        <f>IF('HAVER - UK Gas'!I1473="",I1185,AVERAGE('HAVER - UK Gas'!I1473:N1473))</f>
        <v>506.39333333333326</v>
      </c>
      <c r="J1186" s="7">
        <f>IF('HAVER - UK Gas'!J1473="",J1185,AVERAGE('HAVER - UK Gas'!J1473:O1473))</f>
        <v>486.52333333333326</v>
      </c>
      <c r="L1186" s="7">
        <f t="shared" si="160"/>
        <v>304.25450704225352</v>
      </c>
      <c r="M1186" s="7">
        <f t="shared" si="161"/>
        <v>267.03052816901391</v>
      </c>
      <c r="N1186" s="7">
        <f t="shared" si="162"/>
        <v>285.59109154929575</v>
      </c>
      <c r="O1186" s="7">
        <f t="shared" si="163"/>
        <v>268.53272300469479</v>
      </c>
      <c r="P1186" s="7">
        <f t="shared" si="164"/>
        <v>273.89666079812207</v>
      </c>
      <c r="R1186" s="7"/>
      <c r="S1186" s="7"/>
      <c r="T1186" s="7"/>
      <c r="U1186" s="7"/>
      <c r="V1186" s="7"/>
    </row>
    <row r="1187" spans="1:22" x14ac:dyDescent="0.35">
      <c r="A1187" s="5">
        <f t="shared" si="158"/>
        <v>44789</v>
      </c>
      <c r="B1187" s="5"/>
      <c r="C1187" s="46">
        <f>IF('HAVER - UK Gas'!E1474="",C1186,AVERAGE('HAVER - UK Gas'!E1474:P1474))</f>
        <v>522.47083333333319</v>
      </c>
      <c r="D1187" s="7">
        <f t="shared" si="159"/>
        <v>272.79471486505878</v>
      </c>
      <c r="E1187" s="5"/>
      <c r="F1187" s="7">
        <f>IF('HAVER - UK Gas'!F1474="",F1186,AVERAGE('HAVER - UK Gas'!F1474:K1474))</f>
        <v>565.74333333333334</v>
      </c>
      <c r="G1187" s="7">
        <f>IF('HAVER - UK Gas'!G1474="",G1186,AVERAGE('HAVER - UK Gas'!G1474:L1474))</f>
        <v>556.91166666666675</v>
      </c>
      <c r="H1187" s="7">
        <f>IF('HAVER - UK Gas'!H1474="",H1186,AVERAGE('HAVER - UK Gas'!H1474:M1474))</f>
        <v>539.54833333333329</v>
      </c>
      <c r="I1187" s="7">
        <f>IF('HAVER - UK Gas'!I1474="",I1186,AVERAGE('HAVER - UK Gas'!I1474:N1474))</f>
        <v>521.10833333333323</v>
      </c>
      <c r="J1187" s="7">
        <f>IF('HAVER - UK Gas'!J1474="",J1186,AVERAGE('HAVER - UK Gas'!J1474:O1474))</f>
        <v>500.8483333333333</v>
      </c>
      <c r="L1187" s="7">
        <f t="shared" si="160"/>
        <v>304.25450704225352</v>
      </c>
      <c r="M1187" s="7">
        <f t="shared" si="161"/>
        <v>267.03052816901391</v>
      </c>
      <c r="N1187" s="7">
        <f t="shared" si="162"/>
        <v>285.59109154929575</v>
      </c>
      <c r="O1187" s="7">
        <f t="shared" si="163"/>
        <v>268.53272300469479</v>
      </c>
      <c r="P1187" s="7">
        <f t="shared" si="164"/>
        <v>273.89666079812207</v>
      </c>
      <c r="R1187" s="7"/>
      <c r="S1187" s="7"/>
      <c r="T1187" s="7"/>
      <c r="U1187" s="7"/>
      <c r="V1187" s="7"/>
    </row>
    <row r="1188" spans="1:22" x14ac:dyDescent="0.35">
      <c r="A1188" s="5">
        <f t="shared" si="158"/>
        <v>44790</v>
      </c>
      <c r="B1188" s="5"/>
      <c r="C1188" s="46">
        <f>IF('HAVER - UK Gas'!E1475="",C1187,AVERAGE('HAVER - UK Gas'!E1475:P1475))</f>
        <v>524.91083333333336</v>
      </c>
      <c r="D1188" s="7">
        <f>AVERAGE(AVERAGE($C$1047:$C$1099,$C$1101:$C$1133),AVERAGE($C$1136:$C$1189))</f>
        <v>272.79471486505878</v>
      </c>
      <c r="E1188" s="5"/>
      <c r="F1188" s="7">
        <f>IF('HAVER - UK Gas'!F1475="",F1187,AVERAGE('HAVER - UK Gas'!F1475:K1475))</f>
        <v>565.62833333333322</v>
      </c>
      <c r="G1188" s="7">
        <f>IF('HAVER - UK Gas'!G1475="",G1187,AVERAGE('HAVER - UK Gas'!G1475:L1475))</f>
        <v>557.53166666666664</v>
      </c>
      <c r="H1188" s="7">
        <f>IF('HAVER - UK Gas'!H1475="",H1187,AVERAGE('HAVER - UK Gas'!H1475:M1475))</f>
        <v>540.80833333333339</v>
      </c>
      <c r="I1188" s="7">
        <f>IF('HAVER - UK Gas'!I1475="",I1187,AVERAGE('HAVER - UK Gas'!I1475:N1475))</f>
        <v>523.92666666666662</v>
      </c>
      <c r="J1188" s="7">
        <f>IF('HAVER - UK Gas'!J1475="",J1187,AVERAGE('HAVER - UK Gas'!J1475:O1475))</f>
        <v>505.12499999999994</v>
      </c>
      <c r="L1188" s="7">
        <f t="shared" si="160"/>
        <v>304.25450704225352</v>
      </c>
      <c r="M1188" s="7">
        <f t="shared" si="161"/>
        <v>267.03052816901391</v>
      </c>
      <c r="N1188" s="7">
        <f t="shared" si="162"/>
        <v>285.59109154929575</v>
      </c>
      <c r="O1188" s="7">
        <f t="shared" si="163"/>
        <v>268.53272300469479</v>
      </c>
      <c r="P1188" s="7">
        <f t="shared" si="164"/>
        <v>273.89666079812207</v>
      </c>
      <c r="R1188" s="7"/>
      <c r="S1188" s="7"/>
      <c r="T1188" s="7"/>
      <c r="U1188" s="7"/>
      <c r="V1188" s="7"/>
    </row>
    <row r="1189" spans="1:22" x14ac:dyDescent="0.35">
      <c r="A1189" s="5">
        <f t="shared" si="158"/>
        <v>44791</v>
      </c>
      <c r="B1189" s="5"/>
      <c r="C1189" s="46">
        <f>IF('HAVER - UK Gas'!E1476="",C1188,AVERAGE('HAVER - UK Gas'!E1476:P1476))</f>
        <v>556.5291666666667</v>
      </c>
      <c r="D1189" s="5"/>
      <c r="E1189" s="5"/>
      <c r="F1189" s="7">
        <f>IF('HAVER - UK Gas'!F1476="",F1188,AVERAGE('HAVER - UK Gas'!F1476:K1476))</f>
        <v>598.05833333333328</v>
      </c>
      <c r="G1189" s="7">
        <f>IF('HAVER - UK Gas'!G1476="",G1188,AVERAGE('HAVER - UK Gas'!G1476:L1476))</f>
        <v>590.17833333333328</v>
      </c>
      <c r="H1189" s="7">
        <f>IF('HAVER - UK Gas'!H1476="",H1188,AVERAGE('HAVER - UK Gas'!H1476:M1476))</f>
        <v>573.24333333333334</v>
      </c>
      <c r="I1189" s="7">
        <f>IF('HAVER - UK Gas'!I1476="",I1188,AVERAGE('HAVER - UK Gas'!I1476:N1476))</f>
        <v>555.98333333333323</v>
      </c>
      <c r="J1189" s="7">
        <f>IF('HAVER - UK Gas'!J1476="",J1188,AVERAGE('HAVER - UK Gas'!J1476:O1476))</f>
        <v>536.5383333333333</v>
      </c>
      <c r="L1189" s="7">
        <f t="shared" si="160"/>
        <v>304.25450704225352</v>
      </c>
      <c r="M1189" s="7">
        <f t="shared" si="161"/>
        <v>267.03052816901391</v>
      </c>
      <c r="N1189" s="7">
        <f t="shared" si="162"/>
        <v>285.59109154929575</v>
      </c>
      <c r="O1189" s="7">
        <f t="shared" si="163"/>
        <v>268.53272300469479</v>
      </c>
      <c r="P1189" s="7">
        <f t="shared" si="164"/>
        <v>273.89666079812207</v>
      </c>
      <c r="S1189" s="7"/>
      <c r="T1189" s="7"/>
      <c r="U1189" s="7"/>
      <c r="V1189" s="7"/>
    </row>
    <row r="1190" spans="1:22" x14ac:dyDescent="0.35">
      <c r="A1190" s="5">
        <f t="shared" si="158"/>
        <v>44792</v>
      </c>
      <c r="B1190" s="5" t="s">
        <v>2290</v>
      </c>
      <c r="C1190" s="46">
        <f>IF('HAVER - UK Gas'!H1477="",C1189,AVERAGE('HAVER - UK Gas'!H1477:S1477))</f>
        <v>570.41750000000002</v>
      </c>
      <c r="D1190" s="7">
        <f>AVERAGE(AVERAGE($C$1101:$C$1133,$C$1047:$C$1099),AVERAGE($C$1190:$C$1253))</f>
        <v>313.02309626148849</v>
      </c>
      <c r="E1190" s="5"/>
      <c r="F1190" s="59">
        <f>IF('HAVER - UK Gas'!F1477="",F1189,AVERAGE('HAVER - UK Gas'!F1477:K1477))</f>
        <v>616.45499999999993</v>
      </c>
      <c r="G1190" s="59">
        <f>IF('HAVER - UK Gas'!G1477="",G1189,AVERAGE('HAVER - UK Gas'!G1477:L1477))</f>
        <v>610.96166666666659</v>
      </c>
      <c r="H1190" s="59">
        <f>IF('HAVER - UK Gas'!H1477="",H1189,AVERAGE('HAVER - UK Gas'!H1477:M1477))</f>
        <v>595.52</v>
      </c>
      <c r="I1190" s="59">
        <f>IF('HAVER - UK Gas'!I1477="",I1189,AVERAGE('HAVER - UK Gas'!I1477:N1477))</f>
        <v>580.09</v>
      </c>
      <c r="J1190" s="59">
        <f>IF('HAVER - UK Gas'!J1477="",J1189,AVERAGE('HAVER - UK Gas'!J1477:O1477))</f>
        <v>562.9283333333334</v>
      </c>
      <c r="R1190" s="7">
        <f>AVERAGE(F$1047:F$1099,F$1101:F$1133,F$1190:F$1253)</f>
        <v>339.47651111111105</v>
      </c>
      <c r="S1190" s="7">
        <f t="shared" ref="S1190:V1205" si="165">AVERAGE(G$1047:G$1099,G$1101:G$1133,G$1190:G$1253)</f>
        <v>307.7859444444444</v>
      </c>
      <c r="T1190" s="7">
        <f t="shared" si="165"/>
        <v>320.59664444444451</v>
      </c>
      <c r="U1190" s="7">
        <f t="shared" si="165"/>
        <v>308.53275555555575</v>
      </c>
      <c r="V1190" s="7">
        <f t="shared" si="165"/>
        <v>310.46952222222222</v>
      </c>
    </row>
    <row r="1191" spans="1:22" x14ac:dyDescent="0.35">
      <c r="A1191" s="5">
        <f t="shared" si="158"/>
        <v>44795</v>
      </c>
      <c r="B1191" s="5"/>
      <c r="C1191" s="46">
        <f>IF('HAVER - UK Gas'!H1478="",C1190,AVERAGE('HAVER - UK Gas'!H1478:S1478))</f>
        <v>622.50833333333333</v>
      </c>
      <c r="D1191" s="7">
        <f t="shared" ref="D1191:D1252" si="166">AVERAGE(AVERAGE($C$1101:$C$1133,$C$1047:$C$1099),AVERAGE($C$1190:$C$1253))</f>
        <v>313.02309626148849</v>
      </c>
      <c r="E1191" s="5"/>
      <c r="F1191" s="59">
        <f>IF('HAVER - UK Gas'!F1478="",F1190,AVERAGE('HAVER - UK Gas'!F1478:K1478))</f>
        <v>683.10833333333323</v>
      </c>
      <c r="G1191" s="59">
        <f>IF('HAVER - UK Gas'!G1478="",G1190,AVERAGE('HAVER - UK Gas'!G1478:L1478))</f>
        <v>673.97333333333324</v>
      </c>
      <c r="H1191" s="59">
        <f>IF('HAVER - UK Gas'!H1478="",H1190,AVERAGE('HAVER - UK Gas'!H1478:M1478))</f>
        <v>653.73333333333323</v>
      </c>
      <c r="I1191" s="59">
        <f>IF('HAVER - UK Gas'!I1478="",I1190,AVERAGE('HAVER - UK Gas'!I1478:N1478))</f>
        <v>633.23166666666668</v>
      </c>
      <c r="J1191" s="59">
        <f>IF('HAVER - UK Gas'!J1478="",J1190,AVERAGE('HAVER - UK Gas'!J1478:O1478))</f>
        <v>611.88166666666666</v>
      </c>
      <c r="R1191" s="7">
        <f t="shared" ref="R1191:V1253" si="167">AVERAGE(F$1047:F$1099,F$1101:F$1133,F$1190:F$1253)</f>
        <v>339.47651111111105</v>
      </c>
      <c r="S1191" s="7">
        <f t="shared" si="165"/>
        <v>307.7859444444444</v>
      </c>
      <c r="T1191" s="7">
        <f t="shared" si="165"/>
        <v>320.59664444444451</v>
      </c>
      <c r="U1191" s="7">
        <f t="shared" si="165"/>
        <v>308.53275555555575</v>
      </c>
      <c r="V1191" s="7">
        <f t="shared" si="165"/>
        <v>310.46952222222222</v>
      </c>
    </row>
    <row r="1192" spans="1:22" x14ac:dyDescent="0.35">
      <c r="A1192" s="5">
        <f t="shared" si="158"/>
        <v>44796</v>
      </c>
      <c r="B1192" s="5"/>
      <c r="C1192" s="46">
        <f>IF('HAVER - UK Gas'!H1479="",C1191,AVERAGE('HAVER - UK Gas'!H1479:S1479))</f>
        <v>608.09916666666675</v>
      </c>
      <c r="D1192" s="7">
        <f t="shared" si="166"/>
        <v>313.02309626148849</v>
      </c>
      <c r="E1192" s="5"/>
      <c r="F1192" s="59">
        <f>IF('HAVER - UK Gas'!F1479="",F1191,AVERAGE('HAVER - UK Gas'!F1479:K1479))</f>
        <v>667.91333333333341</v>
      </c>
      <c r="G1192" s="59">
        <f>IF('HAVER - UK Gas'!G1479="",G1191,AVERAGE('HAVER - UK Gas'!G1479:L1479))</f>
        <v>660.67666666666673</v>
      </c>
      <c r="H1192" s="59">
        <f>IF('HAVER - UK Gas'!H1479="",H1191,AVERAGE('HAVER - UK Gas'!H1479:M1479))</f>
        <v>641.42666666666662</v>
      </c>
      <c r="I1192" s="59">
        <f>IF('HAVER - UK Gas'!I1479="",I1191,AVERAGE('HAVER - UK Gas'!I1479:N1479))</f>
        <v>620.92000000000007</v>
      </c>
      <c r="J1192" s="59">
        <f>IF('HAVER - UK Gas'!J1479="",J1191,AVERAGE('HAVER - UK Gas'!J1479:O1479))</f>
        <v>599.495</v>
      </c>
      <c r="R1192" s="7">
        <f t="shared" si="167"/>
        <v>339.47651111111105</v>
      </c>
      <c r="S1192" s="7">
        <f t="shared" si="165"/>
        <v>307.7859444444444</v>
      </c>
      <c r="T1192" s="7">
        <f t="shared" si="165"/>
        <v>320.59664444444451</v>
      </c>
      <c r="U1192" s="7">
        <f t="shared" si="165"/>
        <v>308.53275555555575</v>
      </c>
      <c r="V1192" s="7">
        <f t="shared" si="165"/>
        <v>310.46952222222222</v>
      </c>
    </row>
    <row r="1193" spans="1:22" x14ac:dyDescent="0.35">
      <c r="A1193" s="5">
        <f t="shared" si="158"/>
        <v>44797</v>
      </c>
      <c r="B1193" s="5"/>
      <c r="C1193" s="46">
        <f>IF('HAVER - UK Gas'!H1480="",C1192,AVERAGE('HAVER - UK Gas'!H1480:S1480))</f>
        <v>655.15749999999991</v>
      </c>
      <c r="D1193" s="7">
        <f t="shared" si="166"/>
        <v>313.02309626148849</v>
      </c>
      <c r="E1193" s="5"/>
      <c r="F1193" s="59">
        <f>IF('HAVER - UK Gas'!F1480="",F1192,AVERAGE('HAVER - UK Gas'!F1480:K1480))</f>
        <v>720.18499999999995</v>
      </c>
      <c r="G1193" s="59">
        <f>IF('HAVER - UK Gas'!G1480="",G1192,AVERAGE('HAVER - UK Gas'!G1480:L1480))</f>
        <v>712.75333333333322</v>
      </c>
      <c r="H1193" s="59">
        <f>IF('HAVER - UK Gas'!H1480="",H1192,AVERAGE('HAVER - UK Gas'!H1480:M1480))</f>
        <v>692.31666666666661</v>
      </c>
      <c r="I1193" s="59">
        <f>IF('HAVER - UK Gas'!I1480="",I1192,AVERAGE('HAVER - UK Gas'!I1480:N1480))</f>
        <v>670.45666666666659</v>
      </c>
      <c r="J1193" s="59">
        <f>IF('HAVER - UK Gas'!J1480="",J1192,AVERAGE('HAVER - UK Gas'!J1480:O1480))</f>
        <v>647.15499999999997</v>
      </c>
      <c r="R1193" s="7">
        <f t="shared" si="167"/>
        <v>339.47651111111105</v>
      </c>
      <c r="S1193" s="7">
        <f t="shared" si="165"/>
        <v>307.7859444444444</v>
      </c>
      <c r="T1193" s="7">
        <f t="shared" si="165"/>
        <v>320.59664444444451</v>
      </c>
      <c r="U1193" s="7">
        <f t="shared" si="165"/>
        <v>308.53275555555575</v>
      </c>
      <c r="V1193" s="7">
        <f t="shared" si="165"/>
        <v>310.46952222222222</v>
      </c>
    </row>
    <row r="1194" spans="1:22" x14ac:dyDescent="0.35">
      <c r="A1194" s="5">
        <f t="shared" si="158"/>
        <v>44798</v>
      </c>
      <c r="B1194" s="5"/>
      <c r="C1194" s="46">
        <f>IF('HAVER - UK Gas'!H1481="",C1193,AVERAGE('HAVER - UK Gas'!H1481:S1481))</f>
        <v>715.91499999999996</v>
      </c>
      <c r="D1194" s="7">
        <f t="shared" si="166"/>
        <v>313.02309626148849</v>
      </c>
      <c r="E1194" s="5"/>
      <c r="F1194" s="59">
        <f>IF('HAVER - UK Gas'!F1481="",F1193,AVERAGE('HAVER - UK Gas'!F1481:K1481))</f>
        <v>786.03666666666675</v>
      </c>
      <c r="G1194" s="59">
        <f>IF('HAVER - UK Gas'!G1481="",G1193,AVERAGE('HAVER - UK Gas'!G1481:L1481))</f>
        <v>776.9</v>
      </c>
      <c r="H1194" s="59">
        <f>IF('HAVER - UK Gas'!H1481="",H1193,AVERAGE('HAVER - UK Gas'!H1481:M1481))</f>
        <v>753.7399999999999</v>
      </c>
      <c r="I1194" s="59">
        <f>IF('HAVER - UK Gas'!I1481="",I1193,AVERAGE('HAVER - UK Gas'!I1481:N1481))</f>
        <v>729.47833333333335</v>
      </c>
      <c r="J1194" s="59">
        <f>IF('HAVER - UK Gas'!J1481="",J1193,AVERAGE('HAVER - UK Gas'!J1481:O1481))</f>
        <v>704.56333333333339</v>
      </c>
      <c r="R1194" s="7">
        <f t="shared" si="167"/>
        <v>339.47651111111105</v>
      </c>
      <c r="S1194" s="7">
        <f t="shared" si="165"/>
        <v>307.7859444444444</v>
      </c>
      <c r="T1194" s="7">
        <f t="shared" si="165"/>
        <v>320.59664444444451</v>
      </c>
      <c r="U1194" s="7">
        <f t="shared" si="165"/>
        <v>308.53275555555575</v>
      </c>
      <c r="V1194" s="7">
        <f t="shared" si="165"/>
        <v>310.46952222222222</v>
      </c>
    </row>
    <row r="1195" spans="1:22" x14ac:dyDescent="0.35">
      <c r="A1195" s="5">
        <f t="shared" si="158"/>
        <v>44799</v>
      </c>
      <c r="B1195" s="5"/>
      <c r="C1195" s="46">
        <f>IF('HAVER - UK Gas'!H1482="",C1194,AVERAGE('HAVER - UK Gas'!H1482:S1482))</f>
        <v>763.3658333333334</v>
      </c>
      <c r="D1195" s="7">
        <f t="shared" si="166"/>
        <v>313.02309626148849</v>
      </c>
      <c r="E1195" s="5"/>
      <c r="F1195" s="59">
        <f>IF('HAVER - UK Gas'!F1482="",F1194,AVERAGE('HAVER - UK Gas'!F1482:K1482))</f>
        <v>837.01666666666677</v>
      </c>
      <c r="G1195" s="59">
        <f>IF('HAVER - UK Gas'!G1482="",G1194,AVERAGE('HAVER - UK Gas'!G1482:L1482))</f>
        <v>827.41166666666652</v>
      </c>
      <c r="H1195" s="59">
        <f>IF('HAVER - UK Gas'!H1482="",H1194,AVERAGE('HAVER - UK Gas'!H1482:M1482))</f>
        <v>802.3950000000001</v>
      </c>
      <c r="I1195" s="59">
        <f>IF('HAVER - UK Gas'!I1482="",I1194,AVERAGE('HAVER - UK Gas'!I1482:N1482))</f>
        <v>776.01833333333343</v>
      </c>
      <c r="J1195" s="59">
        <f>IF('HAVER - UK Gas'!J1482="",J1194,AVERAGE('HAVER - UK Gas'!J1482:O1482))</f>
        <v>748.32999999999993</v>
      </c>
      <c r="R1195" s="7">
        <f t="shared" si="167"/>
        <v>339.47651111111105</v>
      </c>
      <c r="S1195" s="7">
        <f t="shared" si="165"/>
        <v>307.7859444444444</v>
      </c>
      <c r="T1195" s="7">
        <f t="shared" si="165"/>
        <v>320.59664444444451</v>
      </c>
      <c r="U1195" s="7">
        <f t="shared" si="165"/>
        <v>308.53275555555575</v>
      </c>
      <c r="V1195" s="7">
        <f t="shared" si="165"/>
        <v>310.46952222222222</v>
      </c>
    </row>
    <row r="1196" spans="1:22" x14ac:dyDescent="0.35">
      <c r="A1196" s="5">
        <f t="shared" si="158"/>
        <v>44802</v>
      </c>
      <c r="B1196" s="5"/>
      <c r="C1196" s="46">
        <f>IF('HAVER - UK Gas'!H1483="",C1195,AVERAGE('HAVER - UK Gas'!H1483:S1483))</f>
        <v>763.3658333333334</v>
      </c>
      <c r="D1196" s="7">
        <f t="shared" si="166"/>
        <v>313.02309626148849</v>
      </c>
      <c r="E1196" s="5"/>
      <c r="F1196" s="59">
        <f>IF('HAVER - UK Gas'!F1483="",F1195,AVERAGE('HAVER - UK Gas'!F1483:K1483))</f>
        <v>837.01666666666677</v>
      </c>
      <c r="G1196" s="59">
        <f>IF('HAVER - UK Gas'!G1483="",G1195,AVERAGE('HAVER - UK Gas'!G1483:L1483))</f>
        <v>827.41166666666652</v>
      </c>
      <c r="H1196" s="59">
        <f>IF('HAVER - UK Gas'!H1483="",H1195,AVERAGE('HAVER - UK Gas'!H1483:M1483))</f>
        <v>802.3950000000001</v>
      </c>
      <c r="I1196" s="59">
        <f>IF('HAVER - UK Gas'!I1483="",I1195,AVERAGE('HAVER - UK Gas'!I1483:N1483))</f>
        <v>776.01833333333343</v>
      </c>
      <c r="J1196" s="59">
        <f>IF('HAVER - UK Gas'!J1483="",J1195,AVERAGE('HAVER - UK Gas'!J1483:O1483))</f>
        <v>748.32999999999993</v>
      </c>
      <c r="R1196" s="7">
        <f t="shared" si="167"/>
        <v>339.47651111111105</v>
      </c>
      <c r="S1196" s="7">
        <f t="shared" si="165"/>
        <v>307.7859444444444</v>
      </c>
      <c r="T1196" s="7">
        <f t="shared" si="165"/>
        <v>320.59664444444451</v>
      </c>
      <c r="U1196" s="7">
        <f t="shared" si="165"/>
        <v>308.53275555555575</v>
      </c>
      <c r="V1196" s="7">
        <f t="shared" si="165"/>
        <v>310.46952222222222</v>
      </c>
    </row>
    <row r="1197" spans="1:22" x14ac:dyDescent="0.35">
      <c r="A1197" s="5">
        <f t="shared" si="158"/>
        <v>44803</v>
      </c>
      <c r="B1197" s="5"/>
      <c r="C1197" s="46">
        <f>IF('HAVER - UK Gas'!H1484="",C1196,AVERAGE('HAVER - UK Gas'!H1484:S1484))</f>
        <v>576.11416666666673</v>
      </c>
      <c r="D1197" s="7">
        <f t="shared" si="166"/>
        <v>313.02309626148849</v>
      </c>
      <c r="E1197" s="5"/>
      <c r="F1197" s="59">
        <f>IF('HAVER - UK Gas'!F1484="",F1196,AVERAGE('HAVER - UK Gas'!F1484:K1484))</f>
        <v>653.17666666666662</v>
      </c>
      <c r="G1197" s="59">
        <f>IF('HAVER - UK Gas'!G1484="",G1196,AVERAGE('HAVER - UK Gas'!G1484:L1484))</f>
        <v>642.49666666666667</v>
      </c>
      <c r="H1197" s="59">
        <f>IF('HAVER - UK Gas'!H1484="",H1196,AVERAGE('HAVER - UK Gas'!H1484:M1484))</f>
        <v>617.11500000000001</v>
      </c>
      <c r="I1197" s="59">
        <f>IF('HAVER - UK Gas'!I1484="",I1196,AVERAGE('HAVER - UK Gas'!I1484:N1484))</f>
        <v>589.19833333333338</v>
      </c>
      <c r="J1197" s="59">
        <f>IF('HAVER - UK Gas'!J1484="",J1196,AVERAGE('HAVER - UK Gas'!J1484:O1484))</f>
        <v>560.4283333333334</v>
      </c>
      <c r="R1197" s="7">
        <f t="shared" si="167"/>
        <v>339.47651111111105</v>
      </c>
      <c r="S1197" s="7">
        <f t="shared" si="165"/>
        <v>307.7859444444444</v>
      </c>
      <c r="T1197" s="7">
        <f t="shared" si="165"/>
        <v>320.59664444444451</v>
      </c>
      <c r="U1197" s="7">
        <f t="shared" si="165"/>
        <v>308.53275555555575</v>
      </c>
      <c r="V1197" s="7">
        <f t="shared" si="165"/>
        <v>310.46952222222222</v>
      </c>
    </row>
    <row r="1198" spans="1:22" x14ac:dyDescent="0.35">
      <c r="A1198" s="5">
        <f t="shared" si="158"/>
        <v>44804</v>
      </c>
      <c r="B1198" s="5"/>
      <c r="C1198" s="46">
        <f>IF('HAVER - UK Gas'!H1485="",C1197,AVERAGE('HAVER - UK Gas'!H1485:S1485))</f>
        <v>474.74416666666662</v>
      </c>
      <c r="D1198" s="7">
        <f t="shared" si="166"/>
        <v>313.02309626148849</v>
      </c>
      <c r="E1198" s="5"/>
      <c r="F1198" s="59">
        <f>IF('HAVER - UK Gas'!F1485="",F1197,AVERAGE('HAVER - UK Gas'!F1485:K1485))</f>
        <v>568.98833333333334</v>
      </c>
      <c r="G1198" s="59">
        <f>IF('HAVER - UK Gas'!G1485="",G1197,AVERAGE('HAVER - UK Gas'!G1485:L1485))</f>
        <v>537.7600000000001</v>
      </c>
      <c r="H1198" s="59">
        <f>IF('HAVER - UK Gas'!H1485="",H1197,AVERAGE('HAVER - UK Gas'!H1485:M1485))</f>
        <v>504.78666666666663</v>
      </c>
      <c r="I1198" s="59">
        <f>IF('HAVER - UK Gas'!I1485="",I1197,AVERAGE('HAVER - UK Gas'!I1485:N1485))</f>
        <v>472.14499999999998</v>
      </c>
      <c r="J1198" s="59">
        <f>IF('HAVER - UK Gas'!J1485="",J1197,AVERAGE('HAVER - UK Gas'!J1485:O1485))</f>
        <v>448.24333333333328</v>
      </c>
      <c r="R1198" s="7">
        <f t="shared" si="167"/>
        <v>339.47651111111105</v>
      </c>
      <c r="S1198" s="7">
        <f t="shared" si="165"/>
        <v>307.7859444444444</v>
      </c>
      <c r="T1198" s="7">
        <f t="shared" si="165"/>
        <v>320.59664444444451</v>
      </c>
      <c r="U1198" s="7">
        <f t="shared" si="165"/>
        <v>308.53275555555575</v>
      </c>
      <c r="V1198" s="7">
        <f t="shared" si="165"/>
        <v>310.46952222222222</v>
      </c>
    </row>
    <row r="1199" spans="1:22" x14ac:dyDescent="0.35">
      <c r="A1199" s="5">
        <f t="shared" si="158"/>
        <v>44805</v>
      </c>
      <c r="B1199" s="5"/>
      <c r="C1199" s="46">
        <f>IF('HAVER - UK Gas'!H1486="",C1198,AVERAGE('HAVER - UK Gas'!H1486:R1486))</f>
        <v>474.58909090909088</v>
      </c>
      <c r="D1199" s="7">
        <f t="shared" si="166"/>
        <v>313.02309626148849</v>
      </c>
      <c r="E1199" s="5"/>
      <c r="F1199" s="59">
        <f>IF('HAVER - UK Gas'!F1486="",F1198,AVERAGE('HAVER - UK Gas'!F1486:K1486))</f>
        <v>578.35666666666657</v>
      </c>
      <c r="G1199" s="59">
        <f>IF('HAVER - UK Gas'!G1486="",G1198,AVERAGE('HAVER - UK Gas'!G1486:L1486))</f>
        <v>544.00333333333322</v>
      </c>
      <c r="H1199" s="59">
        <f>IF('HAVER - UK Gas'!H1486="",H1198,AVERAGE('HAVER - UK Gas'!H1486:M1486))</f>
        <v>507.97</v>
      </c>
      <c r="I1199" s="59">
        <f>IF('HAVER - UK Gas'!I1486="",I1198,AVERAGE('HAVER - UK Gas'!I1486:N1486))</f>
        <v>472.36166666666668</v>
      </c>
      <c r="J1199" s="59">
        <f>IF('HAVER - UK Gas'!J1486="",J1198,AVERAGE('HAVER - UK Gas'!J1486:O1486))</f>
        <v>446.02</v>
      </c>
      <c r="R1199" s="7">
        <f t="shared" si="167"/>
        <v>339.47651111111105</v>
      </c>
      <c r="S1199" s="7">
        <f t="shared" si="165"/>
        <v>307.7859444444444</v>
      </c>
      <c r="T1199" s="7">
        <f t="shared" si="165"/>
        <v>320.59664444444451</v>
      </c>
      <c r="U1199" s="7">
        <f t="shared" si="165"/>
        <v>308.53275555555575</v>
      </c>
      <c r="V1199" s="7">
        <f t="shared" si="165"/>
        <v>310.46952222222222</v>
      </c>
    </row>
    <row r="1200" spans="1:22" x14ac:dyDescent="0.35">
      <c r="A1200" s="5">
        <f t="shared" si="158"/>
        <v>44806</v>
      </c>
      <c r="B1200" s="5"/>
      <c r="C1200" s="46">
        <f>IF('HAVER - UK Gas'!H1487="",C1199,AVERAGE('HAVER - UK Gas'!H1487:R1487))</f>
        <v>446.97818181818178</v>
      </c>
      <c r="D1200" s="7">
        <f t="shared" si="166"/>
        <v>313.02309626148849</v>
      </c>
      <c r="E1200" s="5"/>
      <c r="F1200" s="59">
        <f>IF('HAVER - UK Gas'!F1487="",F1199,AVERAGE('HAVER - UK Gas'!F1487:K1487))</f>
        <v>524.72666666666657</v>
      </c>
      <c r="G1200" s="59">
        <f>IF('HAVER - UK Gas'!G1487="",G1199,AVERAGE('HAVER - UK Gas'!G1487:L1487))</f>
        <v>499.9083333333333</v>
      </c>
      <c r="H1200" s="59">
        <f>IF('HAVER - UK Gas'!H1487="",H1199,AVERAGE('HAVER - UK Gas'!H1487:M1487))</f>
        <v>472.53999999999996</v>
      </c>
      <c r="I1200" s="59">
        <f>IF('HAVER - UK Gas'!I1487="",I1199,AVERAGE('HAVER - UK Gas'!I1487:N1487))</f>
        <v>445.59666666666664</v>
      </c>
      <c r="J1200" s="59">
        <f>IF('HAVER - UK Gas'!J1487="",J1199,AVERAGE('HAVER - UK Gas'!J1487:O1487))</f>
        <v>427.92</v>
      </c>
      <c r="R1200" s="7">
        <f t="shared" si="167"/>
        <v>339.47651111111105</v>
      </c>
      <c r="S1200" s="7">
        <f t="shared" si="165"/>
        <v>307.7859444444444</v>
      </c>
      <c r="T1200" s="7">
        <f t="shared" si="165"/>
        <v>320.59664444444451</v>
      </c>
      <c r="U1200" s="7">
        <f t="shared" si="165"/>
        <v>308.53275555555575</v>
      </c>
      <c r="V1200" s="7">
        <f t="shared" si="165"/>
        <v>310.46952222222222</v>
      </c>
    </row>
    <row r="1201" spans="1:22" x14ac:dyDescent="0.35">
      <c r="A1201" s="5">
        <f t="shared" si="158"/>
        <v>44809</v>
      </c>
      <c r="B1201" s="5"/>
      <c r="C1201" s="46">
        <f>IF('HAVER - UK Gas'!H1488="",C1200,AVERAGE('HAVER - UK Gas'!H1488:R1488))</f>
        <v>506.2863636363636</v>
      </c>
      <c r="D1201" s="7">
        <f t="shared" si="166"/>
        <v>313.02309626148849</v>
      </c>
      <c r="E1201" s="5"/>
      <c r="F1201" s="59">
        <f>IF('HAVER - UK Gas'!F1488="",F1200,AVERAGE('HAVER - UK Gas'!F1488:K1488))</f>
        <v>600.83333333333337</v>
      </c>
      <c r="G1201" s="59">
        <f>IF('HAVER - UK Gas'!G1488="",G1200,AVERAGE('HAVER - UK Gas'!G1488:L1488))</f>
        <v>570.07000000000005</v>
      </c>
      <c r="H1201" s="59">
        <f>IF('HAVER - UK Gas'!H1488="",H1200,AVERAGE('HAVER - UK Gas'!H1488:M1488))</f>
        <v>536.93333333333339</v>
      </c>
      <c r="I1201" s="59">
        <f>IF('HAVER - UK Gas'!I1488="",I1200,AVERAGE('HAVER - UK Gas'!I1488:N1488))</f>
        <v>503.48333333333335</v>
      </c>
      <c r="J1201" s="59">
        <f>IF('HAVER - UK Gas'!J1488="",J1200,AVERAGE('HAVER - UK Gas'!J1488:O1488))</f>
        <v>480.19833333333327</v>
      </c>
      <c r="R1201" s="7">
        <f t="shared" si="167"/>
        <v>339.47651111111105</v>
      </c>
      <c r="S1201" s="7">
        <f t="shared" si="165"/>
        <v>307.7859444444444</v>
      </c>
      <c r="T1201" s="7">
        <f t="shared" si="165"/>
        <v>320.59664444444451</v>
      </c>
      <c r="U1201" s="7">
        <f t="shared" si="165"/>
        <v>308.53275555555575</v>
      </c>
      <c r="V1201" s="7">
        <f t="shared" si="165"/>
        <v>310.46952222222222</v>
      </c>
    </row>
    <row r="1202" spans="1:22" x14ac:dyDescent="0.35">
      <c r="A1202" s="5">
        <f t="shared" si="158"/>
        <v>44810</v>
      </c>
      <c r="B1202" s="5"/>
      <c r="C1202" s="46">
        <f>IF('HAVER - UK Gas'!H1489="",C1201,AVERAGE('HAVER - UK Gas'!H1489:R1489))</f>
        <v>514.26181818181806</v>
      </c>
      <c r="D1202" s="7">
        <f t="shared" si="166"/>
        <v>313.02309626148849</v>
      </c>
      <c r="E1202" s="5"/>
      <c r="F1202" s="59">
        <f>IF('HAVER - UK Gas'!F1489="",F1201,AVERAGE('HAVER - UK Gas'!F1489:K1489))</f>
        <v>588.66999999999996</v>
      </c>
      <c r="G1202" s="59">
        <f>IF('HAVER - UK Gas'!G1489="",G1201,AVERAGE('HAVER - UK Gas'!G1489:L1489))</f>
        <v>563.43500000000006</v>
      </c>
      <c r="H1202" s="59">
        <f>IF('HAVER - UK Gas'!H1489="",H1201,AVERAGE('HAVER - UK Gas'!H1489:M1489))</f>
        <v>536.2833333333333</v>
      </c>
      <c r="I1202" s="59">
        <f>IF('HAVER - UK Gas'!I1489="",I1201,AVERAGE('HAVER - UK Gas'!I1489:N1489))</f>
        <v>509.46499999999997</v>
      </c>
      <c r="J1202" s="59">
        <f>IF('HAVER - UK Gas'!J1489="",J1201,AVERAGE('HAVER - UK Gas'!J1489:O1489))</f>
        <v>492.06333333333333</v>
      </c>
      <c r="R1202" s="7">
        <f t="shared" si="167"/>
        <v>339.47651111111105</v>
      </c>
      <c r="S1202" s="7">
        <f t="shared" si="165"/>
        <v>307.7859444444444</v>
      </c>
      <c r="T1202" s="7">
        <f t="shared" si="165"/>
        <v>320.59664444444451</v>
      </c>
      <c r="U1202" s="7">
        <f t="shared" si="165"/>
        <v>308.53275555555575</v>
      </c>
      <c r="V1202" s="7">
        <f t="shared" si="165"/>
        <v>310.46952222222222</v>
      </c>
    </row>
    <row r="1203" spans="1:22" x14ac:dyDescent="0.35">
      <c r="A1203" s="5">
        <f t="shared" si="158"/>
        <v>44811</v>
      </c>
      <c r="B1203" s="5"/>
      <c r="C1203" s="46">
        <f>IF('HAVER - UK Gas'!H1490="",C1202,AVERAGE('HAVER - UK Gas'!H1490:R1490))</f>
        <v>496.40454545454543</v>
      </c>
      <c r="D1203" s="7">
        <f t="shared" si="166"/>
        <v>313.02309626148849</v>
      </c>
      <c r="E1203" s="5"/>
      <c r="F1203" s="59">
        <f>IF('HAVER - UK Gas'!F1490="",F1202,AVERAGE('HAVER - UK Gas'!F1490:K1490))</f>
        <v>545.93999999999994</v>
      </c>
      <c r="G1203" s="59">
        <f>IF('HAVER - UK Gas'!G1490="",G1202,AVERAGE('HAVER - UK Gas'!G1490:L1490))</f>
        <v>528.3216666666666</v>
      </c>
      <c r="H1203" s="59">
        <f>IF('HAVER - UK Gas'!H1490="",H1202,AVERAGE('HAVER - UK Gas'!H1490:M1490))</f>
        <v>508.95333333333332</v>
      </c>
      <c r="I1203" s="59">
        <f>IF('HAVER - UK Gas'!I1490="",I1202,AVERAGE('HAVER - UK Gas'!I1490:N1490))</f>
        <v>489.17333333333335</v>
      </c>
      <c r="J1203" s="59">
        <f>IF('HAVER - UK Gas'!J1490="",J1202,AVERAGE('HAVER - UK Gas'!J1490:O1490))</f>
        <v>477.66</v>
      </c>
      <c r="R1203" s="7">
        <f t="shared" si="167"/>
        <v>339.47651111111105</v>
      </c>
      <c r="S1203" s="7">
        <f t="shared" si="165"/>
        <v>307.7859444444444</v>
      </c>
      <c r="T1203" s="7">
        <f t="shared" si="165"/>
        <v>320.59664444444451</v>
      </c>
      <c r="U1203" s="7">
        <f t="shared" si="165"/>
        <v>308.53275555555575</v>
      </c>
      <c r="V1203" s="7">
        <f t="shared" si="165"/>
        <v>310.46952222222222</v>
      </c>
    </row>
    <row r="1204" spans="1:22" x14ac:dyDescent="0.35">
      <c r="A1204" s="5">
        <f t="shared" si="158"/>
        <v>44812</v>
      </c>
      <c r="B1204" s="5"/>
      <c r="C1204" s="46">
        <f>IF('HAVER - UK Gas'!H1491="",C1203,AVERAGE('HAVER - UK Gas'!H1491:R1491))</f>
        <v>505.30181818181813</v>
      </c>
      <c r="D1204" s="7">
        <f t="shared" si="166"/>
        <v>313.02309626148849</v>
      </c>
      <c r="E1204" s="5"/>
      <c r="F1204" s="59">
        <f>IF('HAVER - UK Gas'!F1491="",F1203,AVERAGE('HAVER - UK Gas'!F1491:K1491))</f>
        <v>558.49333333333323</v>
      </c>
      <c r="G1204" s="59">
        <f>IF('HAVER - UK Gas'!G1491="",G1203,AVERAGE('HAVER - UK Gas'!G1491:L1491))</f>
        <v>538.8266666666666</v>
      </c>
      <c r="H1204" s="59">
        <f>IF('HAVER - UK Gas'!H1491="",H1203,AVERAGE('HAVER - UK Gas'!H1491:M1491))</f>
        <v>517.80833333333328</v>
      </c>
      <c r="I1204" s="59">
        <f>IF('HAVER - UK Gas'!I1491="",I1203,AVERAGE('HAVER - UK Gas'!I1491:N1491))</f>
        <v>496.95666666666671</v>
      </c>
      <c r="J1204" s="59">
        <f>IF('HAVER - UK Gas'!J1491="",J1203,AVERAGE('HAVER - UK Gas'!J1491:O1491))</f>
        <v>485.03999999999996</v>
      </c>
      <c r="R1204" s="7">
        <f t="shared" si="167"/>
        <v>339.47651111111105</v>
      </c>
      <c r="S1204" s="7">
        <f t="shared" si="165"/>
        <v>307.7859444444444</v>
      </c>
      <c r="T1204" s="7">
        <f t="shared" si="165"/>
        <v>320.59664444444451</v>
      </c>
      <c r="U1204" s="7">
        <f t="shared" si="165"/>
        <v>308.53275555555575</v>
      </c>
      <c r="V1204" s="7">
        <f t="shared" si="165"/>
        <v>310.46952222222222</v>
      </c>
    </row>
    <row r="1205" spans="1:22" x14ac:dyDescent="0.35">
      <c r="A1205" s="5">
        <f t="shared" si="158"/>
        <v>44813</v>
      </c>
      <c r="B1205" s="5"/>
      <c r="C1205" s="46">
        <f>IF('HAVER - UK Gas'!H1492="",C1204,AVERAGE('HAVER - UK Gas'!H1492:R1492))</f>
        <v>472.55000000000013</v>
      </c>
      <c r="D1205" s="7">
        <f t="shared" si="166"/>
        <v>313.02309626148849</v>
      </c>
      <c r="E1205" s="5"/>
      <c r="F1205" s="59">
        <f>IF('HAVER - UK Gas'!F1492="",F1204,AVERAGE('HAVER - UK Gas'!F1492:K1492))</f>
        <v>529.2883333333333</v>
      </c>
      <c r="G1205" s="59">
        <f>IF('HAVER - UK Gas'!G1492="",G1204,AVERAGE('HAVER - UK Gas'!G1492:L1492))</f>
        <v>508.37333333333328</v>
      </c>
      <c r="H1205" s="59">
        <f>IF('HAVER - UK Gas'!H1492="",H1204,AVERAGE('HAVER - UK Gas'!H1492:M1492))</f>
        <v>485.55</v>
      </c>
      <c r="I1205" s="59">
        <f>IF('HAVER - UK Gas'!I1492="",I1204,AVERAGE('HAVER - UK Gas'!I1492:N1492))</f>
        <v>463.38333333333338</v>
      </c>
      <c r="J1205" s="59">
        <f>IF('HAVER - UK Gas'!J1492="",J1204,AVERAGE('HAVER - UK Gas'!J1492:O1492))</f>
        <v>450.13166666666666</v>
      </c>
      <c r="R1205" s="7">
        <f t="shared" si="167"/>
        <v>339.47651111111105</v>
      </c>
      <c r="S1205" s="7">
        <f t="shared" si="165"/>
        <v>307.7859444444444</v>
      </c>
      <c r="T1205" s="7">
        <f t="shared" si="165"/>
        <v>320.59664444444451</v>
      </c>
      <c r="U1205" s="7">
        <f t="shared" si="165"/>
        <v>308.53275555555575</v>
      </c>
      <c r="V1205" s="7">
        <f t="shared" si="165"/>
        <v>310.46952222222222</v>
      </c>
    </row>
    <row r="1206" spans="1:22" x14ac:dyDescent="0.35">
      <c r="A1206" s="5">
        <f t="shared" si="158"/>
        <v>44816</v>
      </c>
      <c r="B1206" s="5"/>
      <c r="C1206" s="46">
        <f>IF('HAVER - UK Gas'!H1493="",C1205,AVERAGE('HAVER - UK Gas'!H1493:R1493))</f>
        <v>437.72454545454542</v>
      </c>
      <c r="D1206" s="7">
        <f t="shared" si="166"/>
        <v>313.02309626148849</v>
      </c>
      <c r="E1206" s="5"/>
      <c r="F1206" s="59">
        <f>IF('HAVER - UK Gas'!F1493="",F1205,AVERAGE('HAVER - UK Gas'!F1493:K1493))</f>
        <v>491.68333333333334</v>
      </c>
      <c r="G1206" s="59">
        <f>IF('HAVER - UK Gas'!G1493="",G1205,AVERAGE('HAVER - UK Gas'!G1493:L1493))</f>
        <v>471.77666666666664</v>
      </c>
      <c r="H1206" s="59">
        <f>IF('HAVER - UK Gas'!H1493="",H1205,AVERAGE('HAVER - UK Gas'!H1493:M1493))</f>
        <v>450.11999999999995</v>
      </c>
      <c r="I1206" s="59">
        <f>IF('HAVER - UK Gas'!I1493="",I1205,AVERAGE('HAVER - UK Gas'!I1493:N1493))</f>
        <v>428.46666666666664</v>
      </c>
      <c r="J1206" s="59">
        <f>IF('HAVER - UK Gas'!J1493="",J1205,AVERAGE('HAVER - UK Gas'!J1493:O1493))</f>
        <v>415.13166666666666</v>
      </c>
      <c r="R1206" s="7">
        <f t="shared" si="167"/>
        <v>339.47651111111105</v>
      </c>
      <c r="S1206" s="7">
        <f t="shared" si="167"/>
        <v>307.7859444444444</v>
      </c>
      <c r="T1206" s="7">
        <f t="shared" si="167"/>
        <v>320.59664444444451</v>
      </c>
      <c r="U1206" s="7">
        <f t="shared" si="167"/>
        <v>308.53275555555575</v>
      </c>
      <c r="V1206" s="7">
        <f t="shared" si="167"/>
        <v>310.46952222222222</v>
      </c>
    </row>
    <row r="1207" spans="1:22" x14ac:dyDescent="0.35">
      <c r="A1207" s="5">
        <f t="shared" si="158"/>
        <v>44817</v>
      </c>
      <c r="B1207" s="5"/>
      <c r="C1207" s="46">
        <f>IF('HAVER - UK Gas'!H1494="",C1206,AVERAGE('HAVER - UK Gas'!H1494:R1494))</f>
        <v>444.02000000000004</v>
      </c>
      <c r="D1207" s="7">
        <f t="shared" si="166"/>
        <v>313.02309626148849</v>
      </c>
      <c r="E1207" s="5"/>
      <c r="F1207" s="59">
        <f>IF('HAVER - UK Gas'!F1494="",F1206,AVERAGE('HAVER - UK Gas'!F1494:K1494))</f>
        <v>503.00833333333338</v>
      </c>
      <c r="G1207" s="59">
        <f>IF('HAVER - UK Gas'!G1494="",G1206,AVERAGE('HAVER - UK Gas'!G1494:L1494))</f>
        <v>481.67000000000007</v>
      </c>
      <c r="H1207" s="59">
        <f>IF('HAVER - UK Gas'!H1494="",H1206,AVERAGE('HAVER - UK Gas'!H1494:M1494))</f>
        <v>458.60833333333335</v>
      </c>
      <c r="I1207" s="59">
        <f>IF('HAVER - UK Gas'!I1494="",I1206,AVERAGE('HAVER - UK Gas'!I1494:N1494))</f>
        <v>435.69166666666661</v>
      </c>
      <c r="J1207" s="59">
        <f>IF('HAVER - UK Gas'!J1494="",J1206,AVERAGE('HAVER - UK Gas'!J1494:O1494))</f>
        <v>420.1366666666666</v>
      </c>
      <c r="R1207" s="7">
        <f t="shared" si="167"/>
        <v>339.47651111111105</v>
      </c>
      <c r="S1207" s="7">
        <f t="shared" si="167"/>
        <v>307.7859444444444</v>
      </c>
      <c r="T1207" s="7">
        <f t="shared" si="167"/>
        <v>320.59664444444451</v>
      </c>
      <c r="U1207" s="7">
        <f t="shared" si="167"/>
        <v>308.53275555555575</v>
      </c>
      <c r="V1207" s="7">
        <f t="shared" si="167"/>
        <v>310.46952222222222</v>
      </c>
    </row>
    <row r="1208" spans="1:22" x14ac:dyDescent="0.35">
      <c r="A1208" s="5">
        <f t="shared" si="158"/>
        <v>44818</v>
      </c>
      <c r="B1208" s="5"/>
      <c r="C1208" s="46">
        <f>IF('HAVER - UK Gas'!H1495="",C1207,AVERAGE('HAVER - UK Gas'!H1495:R1495))</f>
        <v>475.60272727272718</v>
      </c>
      <c r="D1208" s="7">
        <f t="shared" si="166"/>
        <v>313.02309626148849</v>
      </c>
      <c r="E1208" s="5"/>
      <c r="F1208" s="59">
        <f>IF('HAVER - UK Gas'!F1495="",F1207,AVERAGE('HAVER - UK Gas'!F1495:K1495))</f>
        <v>546.44166666666661</v>
      </c>
      <c r="G1208" s="59">
        <f>IF('HAVER - UK Gas'!G1495="",G1207,AVERAGE('HAVER - UK Gas'!G1495:L1495))</f>
        <v>522.53166666666664</v>
      </c>
      <c r="H1208" s="59">
        <f>IF('HAVER - UK Gas'!H1495="",H1207,AVERAGE('HAVER - UK Gas'!H1495:M1495))</f>
        <v>496.95499999999993</v>
      </c>
      <c r="I1208" s="59">
        <f>IF('HAVER - UK Gas'!I1495="",I1207,AVERAGE('HAVER - UK Gas'!I1495:N1495))</f>
        <v>470.54166666666669</v>
      </c>
      <c r="J1208" s="59">
        <f>IF('HAVER - UK Gas'!J1495="",J1207,AVERAGE('HAVER - UK Gas'!J1495:O1495))</f>
        <v>450.77833333333336</v>
      </c>
      <c r="R1208" s="7">
        <f t="shared" si="167"/>
        <v>339.47651111111105</v>
      </c>
      <c r="S1208" s="7">
        <f t="shared" si="167"/>
        <v>307.7859444444444</v>
      </c>
      <c r="T1208" s="7">
        <f t="shared" si="167"/>
        <v>320.59664444444451</v>
      </c>
      <c r="U1208" s="7">
        <f t="shared" si="167"/>
        <v>308.53275555555575</v>
      </c>
      <c r="V1208" s="7">
        <f t="shared" si="167"/>
        <v>310.46952222222222</v>
      </c>
    </row>
    <row r="1209" spans="1:22" x14ac:dyDescent="0.35">
      <c r="A1209" s="5">
        <f t="shared" si="158"/>
        <v>44819</v>
      </c>
      <c r="B1209" s="5"/>
      <c r="C1209" s="46">
        <f>IF('HAVER - UK Gas'!H1496="",C1208,AVERAGE('HAVER - UK Gas'!H1496:R1496))</f>
        <v>497.12727272727278</v>
      </c>
      <c r="D1209" s="7">
        <f t="shared" si="166"/>
        <v>313.02309626148849</v>
      </c>
      <c r="E1209" s="5"/>
      <c r="F1209" s="59">
        <f>IF('HAVER - UK Gas'!F1496="",F1208,AVERAGE('HAVER - UK Gas'!F1496:K1496))</f>
        <v>555.92166666666674</v>
      </c>
      <c r="G1209" s="59">
        <f>IF('HAVER - UK Gas'!G1496="",G1208,AVERAGE('HAVER - UK Gas'!G1496:L1496))</f>
        <v>535.10166666666669</v>
      </c>
      <c r="H1209" s="59">
        <f>IF('HAVER - UK Gas'!H1496="",H1208,AVERAGE('HAVER - UK Gas'!H1496:M1496))</f>
        <v>512.18333333333328</v>
      </c>
      <c r="I1209" s="59">
        <f>IF('HAVER - UK Gas'!I1496="",I1208,AVERAGE('HAVER - UK Gas'!I1496:N1496))</f>
        <v>488.41666666666669</v>
      </c>
      <c r="J1209" s="59">
        <f>IF('HAVER - UK Gas'!J1496="",J1208,AVERAGE('HAVER - UK Gas'!J1496:O1496))</f>
        <v>471.61666666666673</v>
      </c>
      <c r="R1209" s="7">
        <f t="shared" si="167"/>
        <v>339.47651111111105</v>
      </c>
      <c r="S1209" s="7">
        <f t="shared" si="167"/>
        <v>307.7859444444444</v>
      </c>
      <c r="T1209" s="7">
        <f t="shared" si="167"/>
        <v>320.59664444444451</v>
      </c>
      <c r="U1209" s="7">
        <f t="shared" si="167"/>
        <v>308.53275555555575</v>
      </c>
      <c r="V1209" s="7">
        <f t="shared" si="167"/>
        <v>310.46952222222222</v>
      </c>
    </row>
    <row r="1210" spans="1:22" x14ac:dyDescent="0.35">
      <c r="A1210" s="5">
        <f t="shared" si="158"/>
        <v>44820</v>
      </c>
      <c r="B1210" s="5"/>
      <c r="C1210" s="46">
        <f>IF('HAVER - UK Gas'!H1497="",C1209,AVERAGE('HAVER - UK Gas'!H1497:R1497))</f>
        <v>444.89636363636367</v>
      </c>
      <c r="D1210" s="7">
        <f t="shared" si="166"/>
        <v>313.02309626148849</v>
      </c>
      <c r="E1210" s="5"/>
      <c r="F1210" s="59">
        <f>IF('HAVER - UK Gas'!F1497="",F1209,AVERAGE('HAVER - UK Gas'!F1497:K1497))</f>
        <v>501.8866666666666</v>
      </c>
      <c r="G1210" s="59">
        <f>IF('HAVER - UK Gas'!G1497="",G1209,AVERAGE('HAVER - UK Gas'!G1497:L1497))</f>
        <v>481.59666666666664</v>
      </c>
      <c r="H1210" s="59">
        <f>IF('HAVER - UK Gas'!H1497="",H1209,AVERAGE('HAVER - UK Gas'!H1497:M1497))</f>
        <v>459.53500000000003</v>
      </c>
      <c r="I1210" s="59">
        <f>IF('HAVER - UK Gas'!I1497="",I1209,AVERAGE('HAVER - UK Gas'!I1497:N1497))</f>
        <v>437.21999999999997</v>
      </c>
      <c r="J1210" s="59">
        <f>IF('HAVER - UK Gas'!J1497="",J1209,AVERAGE('HAVER - UK Gas'!J1497:O1497))</f>
        <v>421.22833333333341</v>
      </c>
      <c r="R1210" s="7">
        <f t="shared" si="167"/>
        <v>339.47651111111105</v>
      </c>
      <c r="S1210" s="7">
        <f t="shared" si="167"/>
        <v>307.7859444444444</v>
      </c>
      <c r="T1210" s="7">
        <f t="shared" si="167"/>
        <v>320.59664444444451</v>
      </c>
      <c r="U1210" s="7">
        <f t="shared" si="167"/>
        <v>308.53275555555575</v>
      </c>
      <c r="V1210" s="7">
        <f t="shared" si="167"/>
        <v>310.46952222222222</v>
      </c>
    </row>
    <row r="1211" spans="1:22" x14ac:dyDescent="0.35">
      <c r="A1211" s="5">
        <f t="shared" si="158"/>
        <v>44823</v>
      </c>
      <c r="B1211" s="5"/>
      <c r="C1211" s="46">
        <f>IF('HAVER - UK Gas'!H1498="",C1210,AVERAGE('HAVER - UK Gas'!H1498:R1498))</f>
        <v>437.20181818181823</v>
      </c>
      <c r="D1211" s="7">
        <f t="shared" si="166"/>
        <v>313.02309626148849</v>
      </c>
      <c r="E1211" s="5"/>
      <c r="F1211" s="59">
        <f>IF('HAVER - UK Gas'!F1498="",F1210,AVERAGE('HAVER - UK Gas'!F1498:K1498))</f>
        <v>492.66333333333324</v>
      </c>
      <c r="G1211" s="59">
        <f>IF('HAVER - UK Gas'!G1498="",G1210,AVERAGE('HAVER - UK Gas'!G1498:L1498))</f>
        <v>473.03833333333336</v>
      </c>
      <c r="H1211" s="59">
        <f>IF('HAVER - UK Gas'!H1498="",H1210,AVERAGE('HAVER - UK Gas'!H1498:M1498))</f>
        <v>451.2616666666666</v>
      </c>
      <c r="I1211" s="59">
        <f>IF('HAVER - UK Gas'!I1498="",I1210,AVERAGE('HAVER - UK Gas'!I1498:N1498))</f>
        <v>428.88333333333338</v>
      </c>
      <c r="J1211" s="59">
        <f>IF('HAVER - UK Gas'!J1498="",J1210,AVERAGE('HAVER - UK Gas'!J1498:O1498))</f>
        <v>413.45833333333331</v>
      </c>
      <c r="R1211" s="7">
        <f t="shared" si="167"/>
        <v>339.47651111111105</v>
      </c>
      <c r="S1211" s="7">
        <f t="shared" si="167"/>
        <v>307.7859444444444</v>
      </c>
      <c r="T1211" s="7">
        <f t="shared" si="167"/>
        <v>320.59664444444451</v>
      </c>
      <c r="U1211" s="7">
        <f t="shared" si="167"/>
        <v>308.53275555555575</v>
      </c>
      <c r="V1211" s="7">
        <f t="shared" si="167"/>
        <v>310.46952222222222</v>
      </c>
    </row>
    <row r="1212" spans="1:22" x14ac:dyDescent="0.35">
      <c r="A1212" s="5">
        <f t="shared" si="158"/>
        <v>44824</v>
      </c>
      <c r="B1212" s="5"/>
      <c r="C1212" s="46">
        <f>IF('HAVER - UK Gas'!H1499="",C1211,AVERAGE('HAVER - UK Gas'!H1499:R1499))</f>
        <v>460.58272727272725</v>
      </c>
      <c r="D1212" s="7">
        <f t="shared" si="166"/>
        <v>313.02309626148849</v>
      </c>
      <c r="E1212" s="5"/>
      <c r="F1212" s="59">
        <f>IF('HAVER - UK Gas'!F1499="",F1211,AVERAGE('HAVER - UK Gas'!F1499:K1499))</f>
        <v>517.46999999999991</v>
      </c>
      <c r="G1212" s="59">
        <f>IF('HAVER - UK Gas'!G1499="",G1211,AVERAGE('HAVER - UK Gas'!G1499:L1499))</f>
        <v>497.64499999999998</v>
      </c>
      <c r="H1212" s="59">
        <f>IF('HAVER - UK Gas'!H1499="",H1211,AVERAGE('HAVER - UK Gas'!H1499:M1499))</f>
        <v>475.38833333333332</v>
      </c>
      <c r="I1212" s="59">
        <f>IF('HAVER - UK Gas'!I1499="",I1211,AVERAGE('HAVER - UK Gas'!I1499:N1499))</f>
        <v>452.45166666666665</v>
      </c>
      <c r="J1212" s="59">
        <f>IF('HAVER - UK Gas'!J1499="",J1211,AVERAGE('HAVER - UK Gas'!J1499:O1499))</f>
        <v>435.16500000000002</v>
      </c>
      <c r="R1212" s="7">
        <f t="shared" si="167"/>
        <v>339.47651111111105</v>
      </c>
      <c r="S1212" s="7">
        <f t="shared" si="167"/>
        <v>307.7859444444444</v>
      </c>
      <c r="T1212" s="7">
        <f t="shared" si="167"/>
        <v>320.59664444444451</v>
      </c>
      <c r="U1212" s="7">
        <f t="shared" si="167"/>
        <v>308.53275555555575</v>
      </c>
      <c r="V1212" s="7">
        <f t="shared" si="167"/>
        <v>310.46952222222222</v>
      </c>
    </row>
    <row r="1213" spans="1:22" x14ac:dyDescent="0.35">
      <c r="A1213" s="5">
        <f t="shared" si="158"/>
        <v>44825</v>
      </c>
      <c r="B1213" s="5"/>
      <c r="C1213" s="46">
        <f>IF('HAVER - UK Gas'!H1500="",C1212,AVERAGE('HAVER - UK Gas'!H1500:R1500))</f>
        <v>457.42363636363638</v>
      </c>
      <c r="D1213" s="7">
        <f t="shared" si="166"/>
        <v>313.02309626148849</v>
      </c>
      <c r="E1213" s="5"/>
      <c r="F1213" s="59">
        <f>IF('HAVER - UK Gas'!F1500="",F1212,AVERAGE('HAVER - UK Gas'!F1500:K1500))</f>
        <v>516.27666666666676</v>
      </c>
      <c r="G1213" s="59">
        <f>IF('HAVER - UK Gas'!G1500="",G1212,AVERAGE('HAVER - UK Gas'!G1500:L1500))</f>
        <v>495.63000000000005</v>
      </c>
      <c r="H1213" s="59">
        <f>IF('HAVER - UK Gas'!H1500="",H1212,AVERAGE('HAVER - UK Gas'!H1500:M1500))</f>
        <v>472.29333333333335</v>
      </c>
      <c r="I1213" s="59">
        <f>IF('HAVER - UK Gas'!I1500="",I1212,AVERAGE('HAVER - UK Gas'!I1500:N1500))</f>
        <v>448.19</v>
      </c>
      <c r="J1213" s="59">
        <f>IF('HAVER - UK Gas'!J1500="",J1212,AVERAGE('HAVER - UK Gas'!J1500:O1500))</f>
        <v>430.4783333333333</v>
      </c>
      <c r="R1213" s="7">
        <f t="shared" si="167"/>
        <v>339.47651111111105</v>
      </c>
      <c r="S1213" s="7">
        <f t="shared" si="167"/>
        <v>307.7859444444444</v>
      </c>
      <c r="T1213" s="7">
        <f t="shared" si="167"/>
        <v>320.59664444444451</v>
      </c>
      <c r="U1213" s="7">
        <f t="shared" si="167"/>
        <v>308.53275555555575</v>
      </c>
      <c r="V1213" s="7">
        <f t="shared" si="167"/>
        <v>310.46952222222222</v>
      </c>
    </row>
    <row r="1214" spans="1:22" x14ac:dyDescent="0.35">
      <c r="A1214" s="5">
        <f t="shared" si="158"/>
        <v>44826</v>
      </c>
      <c r="B1214" s="5"/>
      <c r="C1214" s="46">
        <f>IF('HAVER - UK Gas'!H1501="",C1213,AVERAGE('HAVER - UK Gas'!H1501:R1501))</f>
        <v>451.17363636363638</v>
      </c>
      <c r="D1214" s="7">
        <f t="shared" si="166"/>
        <v>313.02309626148849</v>
      </c>
      <c r="E1214" s="5"/>
      <c r="F1214" s="59">
        <f>IF('HAVER - UK Gas'!F1501="",F1213,AVERAGE('HAVER - UK Gas'!F1501:K1501))</f>
        <v>511.77333333333337</v>
      </c>
      <c r="G1214" s="59">
        <f>IF('HAVER - UK Gas'!G1501="",G1213,AVERAGE('HAVER - UK Gas'!G1501:L1501))</f>
        <v>492.36333333333329</v>
      </c>
      <c r="H1214" s="59">
        <f>IF('HAVER - UK Gas'!H1501="",H1213,AVERAGE('HAVER - UK Gas'!H1501:M1501))</f>
        <v>468.62666666666672</v>
      </c>
      <c r="I1214" s="59">
        <f>IF('HAVER - UK Gas'!I1501="",I1213,AVERAGE('HAVER - UK Gas'!I1501:N1501))</f>
        <v>444.31666666666666</v>
      </c>
      <c r="J1214" s="59">
        <f>IF('HAVER - UK Gas'!J1501="",J1213,AVERAGE('HAVER - UK Gas'!J1501:O1501))</f>
        <v>425.95666666666665</v>
      </c>
      <c r="R1214" s="7">
        <f t="shared" si="167"/>
        <v>339.47651111111105</v>
      </c>
      <c r="S1214" s="7">
        <f t="shared" si="167"/>
        <v>307.7859444444444</v>
      </c>
      <c r="T1214" s="7">
        <f t="shared" si="167"/>
        <v>320.59664444444451</v>
      </c>
      <c r="U1214" s="7">
        <f t="shared" si="167"/>
        <v>308.53275555555575</v>
      </c>
      <c r="V1214" s="7">
        <f t="shared" si="167"/>
        <v>310.46952222222222</v>
      </c>
    </row>
    <row r="1215" spans="1:22" x14ac:dyDescent="0.35">
      <c r="A1215" s="5">
        <f t="shared" si="158"/>
        <v>44827</v>
      </c>
      <c r="B1215" s="5"/>
      <c r="C1215" s="46">
        <f>IF('HAVER - UK Gas'!H1502="",C1214,AVERAGE('HAVER - UK Gas'!H1502:R1502))</f>
        <v>460.82818181818186</v>
      </c>
      <c r="D1215" s="7">
        <f t="shared" si="166"/>
        <v>313.02309626148849</v>
      </c>
      <c r="E1215" s="5"/>
      <c r="F1215" s="59">
        <f>IF('HAVER - UK Gas'!F1502="",F1214,AVERAGE('HAVER - UK Gas'!F1502:K1502))</f>
        <v>520.36</v>
      </c>
      <c r="G1215" s="59">
        <f>IF('HAVER - UK Gas'!G1502="",G1214,AVERAGE('HAVER - UK Gas'!G1502:L1502))</f>
        <v>500.02500000000003</v>
      </c>
      <c r="H1215" s="59">
        <f>IF('HAVER - UK Gas'!H1502="",H1214,AVERAGE('HAVER - UK Gas'!H1502:M1502))</f>
        <v>476.79</v>
      </c>
      <c r="I1215" s="59">
        <f>IF('HAVER - UK Gas'!I1502="",I1214,AVERAGE('HAVER - UK Gas'!I1502:N1502))</f>
        <v>453.23166666666663</v>
      </c>
      <c r="J1215" s="59">
        <f>IF('HAVER - UK Gas'!J1502="",J1214,AVERAGE('HAVER - UK Gas'!J1502:O1502))</f>
        <v>435.14833333333331</v>
      </c>
      <c r="R1215" s="7">
        <f t="shared" si="167"/>
        <v>339.47651111111105</v>
      </c>
      <c r="S1215" s="7">
        <f t="shared" si="167"/>
        <v>307.7859444444444</v>
      </c>
      <c r="T1215" s="7">
        <f t="shared" si="167"/>
        <v>320.59664444444451</v>
      </c>
      <c r="U1215" s="7">
        <f t="shared" si="167"/>
        <v>308.53275555555575</v>
      </c>
      <c r="V1215" s="7">
        <f t="shared" si="167"/>
        <v>310.46952222222222</v>
      </c>
    </row>
    <row r="1216" spans="1:22" x14ac:dyDescent="0.35">
      <c r="A1216" s="5">
        <f t="shared" si="158"/>
        <v>44830</v>
      </c>
      <c r="B1216" s="5"/>
      <c r="C1216" s="46">
        <f>IF('HAVER - UK Gas'!H1503="",C1215,AVERAGE('HAVER - UK Gas'!H1503:R1503))</f>
        <v>453.46636363636367</v>
      </c>
      <c r="D1216" s="7">
        <f t="shared" si="166"/>
        <v>313.02309626148849</v>
      </c>
      <c r="E1216" s="5"/>
      <c r="F1216" s="59">
        <f>IF('HAVER - UK Gas'!F1503="",F1215,AVERAGE('HAVER - UK Gas'!F1503:K1503))</f>
        <v>502.71</v>
      </c>
      <c r="G1216" s="59">
        <f>IF('HAVER - UK Gas'!G1503="",G1215,AVERAGE('HAVER - UK Gas'!G1503:L1503))</f>
        <v>487.56499999999988</v>
      </c>
      <c r="H1216" s="59">
        <f>IF('HAVER - UK Gas'!H1503="",H1215,AVERAGE('HAVER - UK Gas'!H1503:M1503))</f>
        <v>467.30166666666668</v>
      </c>
      <c r="I1216" s="59">
        <f>IF('HAVER - UK Gas'!I1503="",I1215,AVERAGE('HAVER - UK Gas'!I1503:N1503))</f>
        <v>446.59166666666664</v>
      </c>
      <c r="J1216" s="59">
        <f>IF('HAVER - UK Gas'!J1503="",J1215,AVERAGE('HAVER - UK Gas'!J1503:O1503))</f>
        <v>431.54333333333335</v>
      </c>
      <c r="R1216" s="7">
        <f t="shared" si="167"/>
        <v>339.47651111111105</v>
      </c>
      <c r="S1216" s="7">
        <f t="shared" si="167"/>
        <v>307.7859444444444</v>
      </c>
      <c r="T1216" s="7">
        <f t="shared" si="167"/>
        <v>320.59664444444451</v>
      </c>
      <c r="U1216" s="7">
        <f t="shared" si="167"/>
        <v>308.53275555555575</v>
      </c>
      <c r="V1216" s="7">
        <f t="shared" si="167"/>
        <v>310.46952222222222</v>
      </c>
    </row>
    <row r="1217" spans="1:22" x14ac:dyDescent="0.35">
      <c r="A1217" s="5">
        <f t="shared" si="158"/>
        <v>44831</v>
      </c>
      <c r="B1217" s="5"/>
      <c r="C1217" s="46">
        <f>IF('HAVER - UK Gas'!H1504="",C1216,AVERAGE('HAVER - UK Gas'!H1504:R1504))</f>
        <v>474.91636363636366</v>
      </c>
      <c r="D1217" s="7">
        <f t="shared" si="166"/>
        <v>313.02309626148849</v>
      </c>
      <c r="E1217" s="5"/>
      <c r="F1217" s="59">
        <f>IF('HAVER - UK Gas'!F1504="",F1216,AVERAGE('HAVER - UK Gas'!F1504:K1504))</f>
        <v>529.58166666666671</v>
      </c>
      <c r="G1217" s="59">
        <f>IF('HAVER - UK Gas'!G1504="",G1216,AVERAGE('HAVER - UK Gas'!G1504:L1504))</f>
        <v>513.26333333333332</v>
      </c>
      <c r="H1217" s="59">
        <f>IF('HAVER - UK Gas'!H1504="",H1216,AVERAGE('HAVER - UK Gas'!H1504:M1504))</f>
        <v>492.0333333333333</v>
      </c>
      <c r="I1217" s="59">
        <f>IF('HAVER - UK Gas'!I1504="",I1216,AVERAGE('HAVER - UK Gas'!I1504:N1504))</f>
        <v>470.07999999999993</v>
      </c>
      <c r="J1217" s="59">
        <f>IF('HAVER - UK Gas'!J1504="",J1216,AVERAGE('HAVER - UK Gas'!J1504:O1504))</f>
        <v>454.34</v>
      </c>
      <c r="R1217" s="7">
        <f t="shared" si="167"/>
        <v>339.47651111111105</v>
      </c>
      <c r="S1217" s="7">
        <f t="shared" si="167"/>
        <v>307.7859444444444</v>
      </c>
      <c r="T1217" s="7">
        <f t="shared" si="167"/>
        <v>320.59664444444451</v>
      </c>
      <c r="U1217" s="7">
        <f t="shared" si="167"/>
        <v>308.53275555555575</v>
      </c>
      <c r="V1217" s="7">
        <f t="shared" si="167"/>
        <v>310.46952222222222</v>
      </c>
    </row>
    <row r="1218" spans="1:22" x14ac:dyDescent="0.35">
      <c r="A1218" s="5">
        <f t="shared" si="158"/>
        <v>44832</v>
      </c>
      <c r="B1218" s="5"/>
      <c r="C1218" s="46">
        <f>IF('HAVER - UK Gas'!H1505="",C1217,AVERAGE('HAVER - UK Gas'!H1505:R1505))</f>
        <v>521.0654545454546</v>
      </c>
      <c r="D1218" s="7">
        <f t="shared" si="166"/>
        <v>313.02309626148849</v>
      </c>
      <c r="E1218" s="5"/>
      <c r="F1218" s="59">
        <f>IF('HAVER - UK Gas'!F1505="",F1217,AVERAGE('HAVER - UK Gas'!F1505:K1505))</f>
        <v>582.4616666666667</v>
      </c>
      <c r="G1218" s="59">
        <f>IF('HAVER - UK Gas'!G1505="",G1217,AVERAGE('HAVER - UK Gas'!G1505:L1505))</f>
        <v>563.29000000000008</v>
      </c>
      <c r="H1218" s="59">
        <f>IF('HAVER - UK Gas'!H1505="",H1217,AVERAGE('HAVER - UK Gas'!H1505:M1505))</f>
        <v>540.33333333333337</v>
      </c>
      <c r="I1218" s="59">
        <f>IF('HAVER - UK Gas'!I1505="",I1217,AVERAGE('HAVER - UK Gas'!I1505:N1505))</f>
        <v>516.10333333333335</v>
      </c>
      <c r="J1218" s="59">
        <f>IF('HAVER - UK Gas'!J1505="",J1217,AVERAGE('HAVER - UK Gas'!J1505:O1505))</f>
        <v>498.32166666666654</v>
      </c>
      <c r="R1218" s="7">
        <f t="shared" si="167"/>
        <v>339.47651111111105</v>
      </c>
      <c r="S1218" s="7">
        <f t="shared" si="167"/>
        <v>307.7859444444444</v>
      </c>
      <c r="T1218" s="7">
        <f t="shared" si="167"/>
        <v>320.59664444444451</v>
      </c>
      <c r="U1218" s="7">
        <f t="shared" si="167"/>
        <v>308.53275555555575</v>
      </c>
      <c r="V1218" s="7">
        <f t="shared" si="167"/>
        <v>310.46952222222222</v>
      </c>
    </row>
    <row r="1219" spans="1:22" x14ac:dyDescent="0.35">
      <c r="A1219" s="5">
        <f t="shared" si="158"/>
        <v>44833</v>
      </c>
      <c r="B1219" s="5"/>
      <c r="C1219" s="46">
        <f>IF('HAVER - UK Gas'!H1506="",C1218,AVERAGE('HAVER - UK Gas'!H1506:R1506))</f>
        <v>472.34909090909093</v>
      </c>
      <c r="D1219" s="7">
        <f t="shared" si="166"/>
        <v>313.02309626148849</v>
      </c>
      <c r="E1219" s="5"/>
      <c r="F1219" s="59">
        <f>IF('HAVER - UK Gas'!F1506="",F1218,AVERAGE('HAVER - UK Gas'!F1506:K1506))</f>
        <v>523.97333333333336</v>
      </c>
      <c r="G1219" s="59">
        <f>IF('HAVER - UK Gas'!G1506="",G1218,AVERAGE('HAVER - UK Gas'!G1506:L1506))</f>
        <v>506.78</v>
      </c>
      <c r="H1219" s="59">
        <f>IF('HAVER - UK Gas'!H1506="",H1218,AVERAGE('HAVER - UK Gas'!H1506:M1506))</f>
        <v>485.58</v>
      </c>
      <c r="I1219" s="59">
        <f>IF('HAVER - UK Gas'!I1506="",I1218,AVERAGE('HAVER - UK Gas'!I1506:N1506))</f>
        <v>463.76666666666671</v>
      </c>
      <c r="J1219" s="59">
        <f>IF('HAVER - UK Gas'!J1506="",J1218,AVERAGE('HAVER - UK Gas'!J1506:O1506))</f>
        <v>447.5216666666667</v>
      </c>
      <c r="R1219" s="7">
        <f t="shared" si="167"/>
        <v>339.47651111111105</v>
      </c>
      <c r="S1219" s="7">
        <f t="shared" si="167"/>
        <v>307.7859444444444</v>
      </c>
      <c r="T1219" s="7">
        <f t="shared" si="167"/>
        <v>320.59664444444451</v>
      </c>
      <c r="U1219" s="7">
        <f t="shared" si="167"/>
        <v>308.53275555555575</v>
      </c>
      <c r="V1219" s="7">
        <f t="shared" si="167"/>
        <v>310.46952222222222</v>
      </c>
    </row>
    <row r="1220" spans="1:22" x14ac:dyDescent="0.35">
      <c r="A1220" s="5">
        <f t="shared" si="158"/>
        <v>44834</v>
      </c>
      <c r="B1220" s="5"/>
      <c r="C1220" s="46">
        <f>IF('HAVER - UK Gas'!H1507="",C1219,AVERAGE('HAVER - UK Gas'!H1507:R1507))</f>
        <v>442.54545454545445</v>
      </c>
      <c r="D1220" s="7">
        <f t="shared" si="166"/>
        <v>313.02309626148849</v>
      </c>
      <c r="E1220" s="5"/>
      <c r="F1220" s="59">
        <f>IF('HAVER - UK Gas'!F1507="",F1219,AVERAGE('HAVER - UK Gas'!F1507:K1507))</f>
        <v>478.85499999999996</v>
      </c>
      <c r="G1220" s="59">
        <f>IF('HAVER - UK Gas'!G1507="",G1219,AVERAGE('HAVER - UK Gas'!G1507:L1507))</f>
        <v>460.42333333333335</v>
      </c>
      <c r="H1220" s="59">
        <f>IF('HAVER - UK Gas'!H1507="",H1219,AVERAGE('HAVER - UK Gas'!H1507:M1507))</f>
        <v>440.71166666666664</v>
      </c>
      <c r="I1220" s="59">
        <f>IF('HAVER - UK Gas'!I1507="",I1219,AVERAGE('HAVER - UK Gas'!I1507:N1507))</f>
        <v>426.56833333333333</v>
      </c>
      <c r="J1220" s="59">
        <f>IF('HAVER - UK Gas'!J1507="",J1219,AVERAGE('HAVER - UK Gas'!J1507:O1507))</f>
        <v>424.06499999999988</v>
      </c>
      <c r="R1220" s="7">
        <f t="shared" si="167"/>
        <v>339.47651111111105</v>
      </c>
      <c r="S1220" s="7">
        <f t="shared" si="167"/>
        <v>307.7859444444444</v>
      </c>
      <c r="T1220" s="7">
        <f t="shared" si="167"/>
        <v>320.59664444444451</v>
      </c>
      <c r="U1220" s="7">
        <f t="shared" si="167"/>
        <v>308.53275555555575</v>
      </c>
      <c r="V1220" s="7">
        <f t="shared" si="167"/>
        <v>310.46952222222222</v>
      </c>
    </row>
    <row r="1221" spans="1:22" x14ac:dyDescent="0.35">
      <c r="A1221" s="5">
        <f t="shared" si="158"/>
        <v>44837</v>
      </c>
      <c r="B1221" s="5"/>
      <c r="C1221" s="46">
        <f>IF('HAVER - UK Gas'!H1508="",C1220,AVERAGE('HAVER - UK Gas'!H1508:Q1508))</f>
        <v>393.82299999999998</v>
      </c>
      <c r="D1221" s="7">
        <f t="shared" si="166"/>
        <v>313.02309626148849</v>
      </c>
      <c r="E1221" s="5"/>
      <c r="F1221" s="59">
        <f>IF('HAVER - UK Gas'!F1508="",F1220,AVERAGE('HAVER - UK Gas'!F1508:K1508))</f>
        <v>429.19833333333332</v>
      </c>
      <c r="G1221" s="59">
        <f>IF('HAVER - UK Gas'!G1508="",G1220,AVERAGE('HAVER - UK Gas'!G1508:L1508))</f>
        <v>411.92666666666668</v>
      </c>
      <c r="H1221" s="59">
        <f>IF('HAVER - UK Gas'!H1508="",H1220,AVERAGE('HAVER - UK Gas'!H1508:M1508))</f>
        <v>393.35833333333335</v>
      </c>
      <c r="I1221" s="59">
        <f>IF('HAVER - UK Gas'!I1508="",I1220,AVERAGE('HAVER - UK Gas'!I1508:N1508))</f>
        <v>380.95166666666665</v>
      </c>
      <c r="J1221" s="59">
        <f>IF('HAVER - UK Gas'!J1508="",J1220,AVERAGE('HAVER - UK Gas'!J1508:O1508))</f>
        <v>377.62333333333328</v>
      </c>
      <c r="R1221" s="7">
        <f t="shared" si="167"/>
        <v>339.47651111111105</v>
      </c>
      <c r="S1221" s="7">
        <f t="shared" si="167"/>
        <v>307.7859444444444</v>
      </c>
      <c r="T1221" s="7">
        <f t="shared" si="167"/>
        <v>320.59664444444451</v>
      </c>
      <c r="U1221" s="7">
        <f t="shared" si="167"/>
        <v>308.53275555555575</v>
      </c>
      <c r="V1221" s="7">
        <f t="shared" si="167"/>
        <v>310.46952222222222</v>
      </c>
    </row>
    <row r="1222" spans="1:22" x14ac:dyDescent="0.35">
      <c r="A1222" s="5">
        <f t="shared" si="158"/>
        <v>44838</v>
      </c>
      <c r="B1222" s="5"/>
      <c r="C1222" s="46">
        <f>IF('HAVER - UK Gas'!H1509="",C1221,AVERAGE('HAVER - UK Gas'!H1509:Q1509))</f>
        <v>376.09900000000005</v>
      </c>
      <c r="D1222" s="7">
        <f t="shared" si="166"/>
        <v>313.02309626148849</v>
      </c>
      <c r="E1222" s="5"/>
      <c r="F1222" s="59">
        <f>IF('HAVER - UK Gas'!F1509="",F1221,AVERAGE('HAVER - UK Gas'!F1509:K1509))</f>
        <v>410.88499999999999</v>
      </c>
      <c r="G1222" s="59">
        <f>IF('HAVER - UK Gas'!G1509="",G1221,AVERAGE('HAVER - UK Gas'!G1509:L1509))</f>
        <v>393.96333333333331</v>
      </c>
      <c r="H1222" s="59">
        <f>IF('HAVER - UK Gas'!H1509="",H1221,AVERAGE('HAVER - UK Gas'!H1509:M1509))</f>
        <v>375.78833333333336</v>
      </c>
      <c r="I1222" s="59">
        <f>IF('HAVER - UK Gas'!I1509="",I1221,AVERAGE('HAVER - UK Gas'!I1509:N1509))</f>
        <v>363.71833333333342</v>
      </c>
      <c r="J1222" s="59">
        <f>IF('HAVER - UK Gas'!J1509="",J1221,AVERAGE('HAVER - UK Gas'!J1509:O1509))</f>
        <v>360.08833333333337</v>
      </c>
      <c r="R1222" s="7">
        <f t="shared" si="167"/>
        <v>339.47651111111105</v>
      </c>
      <c r="S1222" s="7">
        <f t="shared" si="167"/>
        <v>307.7859444444444</v>
      </c>
      <c r="T1222" s="7">
        <f t="shared" si="167"/>
        <v>320.59664444444451</v>
      </c>
      <c r="U1222" s="7">
        <f t="shared" si="167"/>
        <v>308.53275555555575</v>
      </c>
      <c r="V1222" s="7">
        <f t="shared" si="167"/>
        <v>310.46952222222222</v>
      </c>
    </row>
    <row r="1223" spans="1:22" x14ac:dyDescent="0.35">
      <c r="A1223" s="5">
        <f t="shared" si="158"/>
        <v>44839</v>
      </c>
      <c r="B1223" s="5"/>
      <c r="C1223" s="46">
        <f>IF('HAVER - UK Gas'!H1510="",C1222,AVERAGE('HAVER - UK Gas'!H1510:Q1510))</f>
        <v>411.12200000000001</v>
      </c>
      <c r="D1223" s="7">
        <f t="shared" si="166"/>
        <v>313.02309626148849</v>
      </c>
      <c r="E1223" s="5"/>
      <c r="F1223" s="59">
        <f>IF('HAVER - UK Gas'!F1510="",F1222,AVERAGE('HAVER - UK Gas'!F1510:K1510))</f>
        <v>449.25500000000005</v>
      </c>
      <c r="G1223" s="59">
        <f>IF('HAVER - UK Gas'!G1510="",G1222,AVERAGE('HAVER - UK Gas'!G1510:L1510))</f>
        <v>432.05666666666667</v>
      </c>
      <c r="H1223" s="59">
        <f>IF('HAVER - UK Gas'!H1510="",H1222,AVERAGE('HAVER - UK Gas'!H1510:M1510))</f>
        <v>412.68666666666672</v>
      </c>
      <c r="I1223" s="59">
        <f>IF('HAVER - UK Gas'!I1510="",I1222,AVERAGE('HAVER - UK Gas'!I1510:N1510))</f>
        <v>398.42000000000007</v>
      </c>
      <c r="J1223" s="59">
        <f>IF('HAVER - UK Gas'!J1510="",J1222,AVERAGE('HAVER - UK Gas'!J1510:O1510))</f>
        <v>393.07166666666672</v>
      </c>
      <c r="R1223" s="7">
        <f t="shared" si="167"/>
        <v>339.47651111111105</v>
      </c>
      <c r="S1223" s="7">
        <f t="shared" si="167"/>
        <v>307.7859444444444</v>
      </c>
      <c r="T1223" s="7">
        <f t="shared" si="167"/>
        <v>320.59664444444451</v>
      </c>
      <c r="U1223" s="7">
        <f t="shared" si="167"/>
        <v>308.53275555555575</v>
      </c>
      <c r="V1223" s="7">
        <f t="shared" si="167"/>
        <v>310.46952222222222</v>
      </c>
    </row>
    <row r="1224" spans="1:22" x14ac:dyDescent="0.35">
      <c r="A1224" s="5">
        <f t="shared" ref="A1224:A1286" si="168">+A1219+7</f>
        <v>44840</v>
      </c>
      <c r="B1224" s="5"/>
      <c r="C1224" s="46">
        <f>IF('HAVER - UK Gas'!H1511="",C1223,AVERAGE('HAVER - UK Gas'!H1511:Q1511))</f>
        <v>422.74699999999996</v>
      </c>
      <c r="D1224" s="7">
        <f t="shared" si="166"/>
        <v>313.02309626148849</v>
      </c>
      <c r="E1224" s="5"/>
      <c r="F1224" s="59">
        <f>IF('HAVER - UK Gas'!F1511="",F1223,AVERAGE('HAVER - UK Gas'!F1511:K1511))</f>
        <v>457.58166666666665</v>
      </c>
      <c r="G1224" s="59">
        <f>IF('HAVER - UK Gas'!G1511="",G1223,AVERAGE('HAVER - UK Gas'!G1511:L1511))</f>
        <v>442.21666666666664</v>
      </c>
      <c r="H1224" s="59">
        <f>IF('HAVER - UK Gas'!H1511="",H1223,AVERAGE('HAVER - UK Gas'!H1511:M1511))</f>
        <v>424.33166666666665</v>
      </c>
      <c r="I1224" s="59">
        <f>IF('HAVER - UK Gas'!I1511="",I1223,AVERAGE('HAVER - UK Gas'!I1511:N1511))</f>
        <v>411.00333333333333</v>
      </c>
      <c r="J1224" s="59">
        <f>IF('HAVER - UK Gas'!J1511="",J1223,AVERAGE('HAVER - UK Gas'!J1511:O1511))</f>
        <v>404.29666666666662</v>
      </c>
      <c r="R1224" s="7">
        <f t="shared" si="167"/>
        <v>339.47651111111105</v>
      </c>
      <c r="S1224" s="7">
        <f t="shared" si="167"/>
        <v>307.7859444444444</v>
      </c>
      <c r="T1224" s="7">
        <f t="shared" si="167"/>
        <v>320.59664444444451</v>
      </c>
      <c r="U1224" s="7">
        <f t="shared" si="167"/>
        <v>308.53275555555575</v>
      </c>
      <c r="V1224" s="7">
        <f t="shared" si="167"/>
        <v>310.46952222222222</v>
      </c>
    </row>
    <row r="1225" spans="1:22" x14ac:dyDescent="0.35">
      <c r="A1225" s="5">
        <f t="shared" si="168"/>
        <v>44841</v>
      </c>
      <c r="B1225" s="5"/>
      <c r="C1225" s="46">
        <f>IF('HAVER - UK Gas'!H1512="",C1224,AVERAGE('HAVER - UK Gas'!H1512:Q1512))</f>
        <v>396.35599999999999</v>
      </c>
      <c r="D1225" s="7">
        <f t="shared" si="166"/>
        <v>313.02309626148849</v>
      </c>
      <c r="E1225" s="5"/>
      <c r="F1225" s="59">
        <f>IF('HAVER - UK Gas'!F1512="",F1224,AVERAGE('HAVER - UK Gas'!F1512:K1512))</f>
        <v>423.98333333333335</v>
      </c>
      <c r="G1225" s="59">
        <f>IF('HAVER - UK Gas'!G1512="",G1224,AVERAGE('HAVER - UK Gas'!G1512:L1512))</f>
        <v>411.70833333333343</v>
      </c>
      <c r="H1225" s="59">
        <f>IF('HAVER - UK Gas'!H1512="",H1224,AVERAGE('HAVER - UK Gas'!H1512:M1512))</f>
        <v>396.67666666666668</v>
      </c>
      <c r="I1225" s="59">
        <f>IF('HAVER - UK Gas'!I1512="",I1224,AVERAGE('HAVER - UK Gas'!I1512:N1512))</f>
        <v>384.57499999999999</v>
      </c>
      <c r="J1225" s="59">
        <f>IF('HAVER - UK Gas'!J1512="",J1224,AVERAGE('HAVER - UK Gas'!J1512:O1512))</f>
        <v>379.12333333333328</v>
      </c>
      <c r="R1225" s="7">
        <f t="shared" si="167"/>
        <v>339.47651111111105</v>
      </c>
      <c r="S1225" s="7">
        <f t="shared" si="167"/>
        <v>307.7859444444444</v>
      </c>
      <c r="T1225" s="7">
        <f t="shared" si="167"/>
        <v>320.59664444444451</v>
      </c>
      <c r="U1225" s="7">
        <f t="shared" si="167"/>
        <v>308.53275555555575</v>
      </c>
      <c r="V1225" s="7">
        <f t="shared" si="167"/>
        <v>310.46952222222222</v>
      </c>
    </row>
    <row r="1226" spans="1:22" x14ac:dyDescent="0.35">
      <c r="A1226" s="5">
        <f t="shared" si="168"/>
        <v>44844</v>
      </c>
      <c r="B1226" s="5"/>
      <c r="C1226" s="46">
        <f>IF('HAVER - UK Gas'!H1513="",C1225,AVERAGE('HAVER - UK Gas'!H1513:Q1513))</f>
        <v>403.911</v>
      </c>
      <c r="D1226" s="7">
        <f t="shared" si="166"/>
        <v>313.02309626148849</v>
      </c>
      <c r="E1226" s="5"/>
      <c r="F1226" s="59">
        <f>IF('HAVER - UK Gas'!F1513="",F1225,AVERAGE('HAVER - UK Gas'!F1513:K1513))</f>
        <v>432.83166666666665</v>
      </c>
      <c r="G1226" s="59">
        <f>IF('HAVER - UK Gas'!G1513="",G1225,AVERAGE('HAVER - UK Gas'!G1513:L1513))</f>
        <v>419.92833333333328</v>
      </c>
      <c r="H1226" s="59">
        <f>IF('HAVER - UK Gas'!H1513="",H1225,AVERAGE('HAVER - UK Gas'!H1513:M1513))</f>
        <v>404.32499999999999</v>
      </c>
      <c r="I1226" s="59">
        <f>IF('HAVER - UK Gas'!I1513="",I1225,AVERAGE('HAVER - UK Gas'!I1513:N1513))</f>
        <v>391.57333333333332</v>
      </c>
      <c r="J1226" s="59">
        <f>IF('HAVER - UK Gas'!J1513="",J1225,AVERAGE('HAVER - UK Gas'!J1513:O1513))</f>
        <v>384.85666666666674</v>
      </c>
      <c r="R1226" s="7">
        <f t="shared" si="167"/>
        <v>339.47651111111105</v>
      </c>
      <c r="S1226" s="7">
        <f t="shared" si="167"/>
        <v>307.7859444444444</v>
      </c>
      <c r="T1226" s="7">
        <f t="shared" si="167"/>
        <v>320.59664444444451</v>
      </c>
      <c r="U1226" s="7">
        <f t="shared" si="167"/>
        <v>308.53275555555575</v>
      </c>
      <c r="V1226" s="7">
        <f t="shared" si="167"/>
        <v>310.46952222222222</v>
      </c>
    </row>
    <row r="1227" spans="1:22" x14ac:dyDescent="0.35">
      <c r="A1227" s="5">
        <f t="shared" si="168"/>
        <v>44845</v>
      </c>
      <c r="B1227" s="5"/>
      <c r="C1227" s="46">
        <f>IF('HAVER - UK Gas'!H1514="",C1226,AVERAGE('HAVER - UK Gas'!H1514:Q1514))</f>
        <v>409.22300000000007</v>
      </c>
      <c r="D1227" s="7">
        <f t="shared" si="166"/>
        <v>313.02309626148849</v>
      </c>
      <c r="E1227" s="5"/>
      <c r="F1227" s="59">
        <f>IF('HAVER - UK Gas'!F1514="",F1226,AVERAGE('HAVER - UK Gas'!F1514:K1514))</f>
        <v>436.81833333333333</v>
      </c>
      <c r="G1227" s="59">
        <f>IF('HAVER - UK Gas'!G1514="",G1226,AVERAGE('HAVER - UK Gas'!G1514:L1514))</f>
        <v>424.39000000000004</v>
      </c>
      <c r="H1227" s="59">
        <f>IF('HAVER - UK Gas'!H1514="",H1226,AVERAGE('HAVER - UK Gas'!H1514:M1514))</f>
        <v>409.41833333333335</v>
      </c>
      <c r="I1227" s="59">
        <f>IF('HAVER - UK Gas'!I1514="",I1226,AVERAGE('HAVER - UK Gas'!I1514:N1514))</f>
        <v>398.09500000000003</v>
      </c>
      <c r="J1227" s="59">
        <f>IF('HAVER - UK Gas'!J1514="",J1226,AVERAGE('HAVER - UK Gas'!J1514:O1514))</f>
        <v>391.95833333333331</v>
      </c>
      <c r="R1227" s="7">
        <f t="shared" si="167"/>
        <v>339.47651111111105</v>
      </c>
      <c r="S1227" s="7">
        <f t="shared" si="167"/>
        <v>307.7859444444444</v>
      </c>
      <c r="T1227" s="7">
        <f t="shared" si="167"/>
        <v>320.59664444444451</v>
      </c>
      <c r="U1227" s="7">
        <f t="shared" si="167"/>
        <v>308.53275555555575</v>
      </c>
      <c r="V1227" s="7">
        <f t="shared" si="167"/>
        <v>310.46952222222222</v>
      </c>
    </row>
    <row r="1228" spans="1:22" x14ac:dyDescent="0.35">
      <c r="A1228" s="5">
        <f t="shared" si="168"/>
        <v>44846</v>
      </c>
      <c r="B1228" s="5"/>
      <c r="C1228" s="46">
        <f>IF('HAVER - UK Gas'!H1515="",C1227,AVERAGE('HAVER - UK Gas'!H1515:Q1515))</f>
        <v>398.75200000000001</v>
      </c>
      <c r="D1228" s="7">
        <f t="shared" si="166"/>
        <v>313.02309626148849</v>
      </c>
      <c r="E1228" s="5"/>
      <c r="F1228" s="59">
        <f>IF('HAVER - UK Gas'!F1515="",F1227,AVERAGE('HAVER - UK Gas'!F1515:K1515))</f>
        <v>432.97333333333336</v>
      </c>
      <c r="G1228" s="59">
        <f>IF('HAVER - UK Gas'!G1515="",G1227,AVERAGE('HAVER - UK Gas'!G1515:L1515))</f>
        <v>418.17833333333328</v>
      </c>
      <c r="H1228" s="59">
        <f>IF('HAVER - UK Gas'!H1515="",H1227,AVERAGE('HAVER - UK Gas'!H1515:M1515))</f>
        <v>400.46999999999997</v>
      </c>
      <c r="I1228" s="59">
        <f>IF('HAVER - UK Gas'!I1515="",I1227,AVERAGE('HAVER - UK Gas'!I1515:N1515))</f>
        <v>386.26333333333332</v>
      </c>
      <c r="J1228" s="59">
        <f>IF('HAVER - UK Gas'!J1515="",J1227,AVERAGE('HAVER - UK Gas'!J1515:O1515))</f>
        <v>378.7833333333333</v>
      </c>
      <c r="R1228" s="7">
        <f t="shared" si="167"/>
        <v>339.47651111111105</v>
      </c>
      <c r="S1228" s="7">
        <f t="shared" si="167"/>
        <v>307.7859444444444</v>
      </c>
      <c r="T1228" s="7">
        <f t="shared" si="167"/>
        <v>320.59664444444451</v>
      </c>
      <c r="U1228" s="7">
        <f t="shared" si="167"/>
        <v>308.53275555555575</v>
      </c>
      <c r="V1228" s="7">
        <f t="shared" si="167"/>
        <v>310.46952222222222</v>
      </c>
    </row>
    <row r="1229" spans="1:22" x14ac:dyDescent="0.35">
      <c r="A1229" s="5">
        <f t="shared" si="168"/>
        <v>44847</v>
      </c>
      <c r="B1229" s="5"/>
      <c r="C1229" s="59">
        <f>IF('HAVER - UK Gas'!H1516="",C1228,AVERAGE('HAVER - UK Gas'!H1516:Q1516))</f>
        <v>382.40300000000008</v>
      </c>
      <c r="D1229" s="7">
        <f t="shared" si="166"/>
        <v>313.02309626148849</v>
      </c>
      <c r="E1229" s="5"/>
      <c r="F1229" s="59">
        <f>IF('HAVER - UK Gas'!F1516="",F1228,AVERAGE('HAVER - UK Gas'!F1516:K1516))</f>
        <v>415.88333333333338</v>
      </c>
      <c r="G1229" s="59">
        <f>IF('HAVER - UK Gas'!G1516="",G1228,AVERAGE('HAVER - UK Gas'!G1516:L1516))</f>
        <v>401.71333333333337</v>
      </c>
      <c r="H1229" s="59">
        <f>IF('HAVER - UK Gas'!H1516="",H1228,AVERAGE('HAVER - UK Gas'!H1516:M1516))</f>
        <v>385.11666666666673</v>
      </c>
      <c r="I1229" s="59">
        <f>IF('HAVER - UK Gas'!I1516="",I1228,AVERAGE('HAVER - UK Gas'!I1516:N1516))</f>
        <v>371.77500000000003</v>
      </c>
      <c r="J1229" s="59">
        <f>IF('HAVER - UK Gas'!J1516="",J1228,AVERAGE('HAVER - UK Gas'!J1516:O1516))</f>
        <v>364.0216666666667</v>
      </c>
      <c r="R1229" s="7">
        <f t="shared" si="167"/>
        <v>339.47651111111105</v>
      </c>
      <c r="S1229" s="7">
        <f t="shared" si="167"/>
        <v>307.7859444444444</v>
      </c>
      <c r="T1229" s="7">
        <f t="shared" si="167"/>
        <v>320.59664444444451</v>
      </c>
      <c r="U1229" s="7">
        <f t="shared" si="167"/>
        <v>308.53275555555575</v>
      </c>
      <c r="V1229" s="7">
        <f t="shared" si="167"/>
        <v>310.46952222222222</v>
      </c>
    </row>
    <row r="1230" spans="1:22" s="9" customFormat="1" x14ac:dyDescent="0.35">
      <c r="A1230" s="69">
        <f t="shared" si="168"/>
        <v>44848</v>
      </c>
      <c r="B1230" s="69"/>
      <c r="C1230" s="46">
        <f>IF('HAVER - UK Gas'!H1517="",C1229,AVERAGE('HAVER - UK Gas'!H1517:Q1517))</f>
        <v>378.18700000000001</v>
      </c>
      <c r="D1230" s="46">
        <f t="shared" si="166"/>
        <v>313.02309626148849</v>
      </c>
      <c r="E1230" s="69"/>
      <c r="F1230" s="46">
        <f>IF('HAVER - UK Gas'!F1517="",F1229,AVERAGE('HAVER - UK Gas'!F1517:K1517))</f>
        <v>401.28500000000003</v>
      </c>
      <c r="G1230" s="46">
        <f>IF('HAVER - UK Gas'!G1517="",G1229,AVERAGE('HAVER - UK Gas'!G1517:L1517))</f>
        <v>390.69333333333333</v>
      </c>
      <c r="H1230" s="46">
        <f>IF('HAVER - UK Gas'!H1517="",H1229,AVERAGE('HAVER - UK Gas'!H1517:M1517))</f>
        <v>377.58500000000004</v>
      </c>
      <c r="I1230" s="46">
        <f>IF('HAVER - UK Gas'!I1517="",I1229,AVERAGE('HAVER - UK Gas'!I1517:N1517))</f>
        <v>367.77833333333336</v>
      </c>
      <c r="J1230" s="46">
        <f>IF('HAVER - UK Gas'!J1517="",J1229,AVERAGE('HAVER - UK Gas'!J1517:O1517))</f>
        <v>362.06833333333333</v>
      </c>
      <c r="R1230" s="46">
        <f t="shared" si="167"/>
        <v>339.47651111111105</v>
      </c>
      <c r="S1230" s="46">
        <f t="shared" si="167"/>
        <v>307.7859444444444</v>
      </c>
      <c r="T1230" s="46">
        <f t="shared" si="167"/>
        <v>320.59664444444451</v>
      </c>
      <c r="U1230" s="46">
        <f t="shared" si="167"/>
        <v>308.53275555555575</v>
      </c>
      <c r="V1230" s="46">
        <f t="shared" si="167"/>
        <v>310.46952222222222</v>
      </c>
    </row>
    <row r="1231" spans="1:22" s="9" customFormat="1" x14ac:dyDescent="0.35">
      <c r="A1231" s="69">
        <f t="shared" si="168"/>
        <v>44851</v>
      </c>
      <c r="B1231" s="69"/>
      <c r="C1231" s="46">
        <f>IF('HAVER - UK Gas'!H1518="",C1230,AVERAGE('HAVER - UK Gas'!H1518:Q1518))</f>
        <v>367.54399999999998</v>
      </c>
      <c r="D1231" s="46">
        <f t="shared" si="166"/>
        <v>313.02309626148849</v>
      </c>
      <c r="E1231" s="69"/>
      <c r="F1231" s="46">
        <f>IF('HAVER - UK Gas'!F1518="",F1230,AVERAGE('HAVER - UK Gas'!F1518:K1518))</f>
        <v>387.23</v>
      </c>
      <c r="G1231" s="46">
        <f>IF('HAVER - UK Gas'!G1518="",G1230,AVERAGE('HAVER - UK Gas'!G1518:L1518))</f>
        <v>378.22</v>
      </c>
      <c r="H1231" s="46">
        <f>IF('HAVER - UK Gas'!H1518="",H1230,AVERAGE('HAVER - UK Gas'!H1518:M1518))</f>
        <v>366.8866666666666</v>
      </c>
      <c r="I1231" s="46">
        <f>IF('HAVER - UK Gas'!I1518="",I1230,AVERAGE('HAVER - UK Gas'!I1518:N1518))</f>
        <v>358.19000000000005</v>
      </c>
      <c r="J1231" s="46">
        <f>IF('HAVER - UK Gas'!J1518="",J1230,AVERAGE('HAVER - UK Gas'!J1518:O1518))</f>
        <v>351.86666666666662</v>
      </c>
      <c r="R1231" s="46">
        <f t="shared" si="167"/>
        <v>339.47651111111105</v>
      </c>
      <c r="S1231" s="46">
        <f t="shared" si="167"/>
        <v>307.7859444444444</v>
      </c>
      <c r="T1231" s="46">
        <f t="shared" si="167"/>
        <v>320.59664444444451</v>
      </c>
      <c r="U1231" s="46">
        <f t="shared" si="167"/>
        <v>308.53275555555575</v>
      </c>
      <c r="V1231" s="46">
        <f t="shared" si="167"/>
        <v>310.46952222222222</v>
      </c>
    </row>
    <row r="1232" spans="1:22" s="9" customFormat="1" x14ac:dyDescent="0.35">
      <c r="A1232" s="69">
        <f t="shared" si="168"/>
        <v>44852</v>
      </c>
      <c r="B1232" s="69"/>
      <c r="C1232" s="46">
        <f>IF('HAVER - UK Gas'!H1519="",C1231,AVERAGE('HAVER - UK Gas'!H1519:Q1519))</f>
        <v>343.83499999999998</v>
      </c>
      <c r="D1232" s="46">
        <f t="shared" si="166"/>
        <v>313.02309626148849</v>
      </c>
      <c r="E1232" s="69"/>
      <c r="F1232" s="46">
        <f>IF('HAVER - UK Gas'!F1519="",F1231,AVERAGE('HAVER - UK Gas'!F1519:K1519))</f>
        <v>364.35833333333329</v>
      </c>
      <c r="G1232" s="46">
        <f>IF('HAVER - UK Gas'!G1519="",G1231,AVERAGE('HAVER - UK Gas'!G1519:L1519))</f>
        <v>354.48</v>
      </c>
      <c r="H1232" s="46">
        <f>IF('HAVER - UK Gas'!H1519="",H1231,AVERAGE('HAVER - UK Gas'!H1519:M1519))</f>
        <v>342.54833333333335</v>
      </c>
      <c r="I1232" s="46">
        <f>IF('HAVER - UK Gas'!I1519="",I1231,AVERAGE('HAVER - UK Gas'!I1519:N1519))</f>
        <v>333.57333333333332</v>
      </c>
      <c r="J1232" s="46">
        <f>IF('HAVER - UK Gas'!J1519="",J1231,AVERAGE('HAVER - UK Gas'!J1519:O1519))</f>
        <v>328.05666666666667</v>
      </c>
      <c r="R1232" s="46">
        <f t="shared" si="167"/>
        <v>339.47651111111105</v>
      </c>
      <c r="S1232" s="46">
        <f t="shared" si="167"/>
        <v>307.7859444444444</v>
      </c>
      <c r="T1232" s="46">
        <f t="shared" si="167"/>
        <v>320.59664444444451</v>
      </c>
      <c r="U1232" s="46">
        <f t="shared" si="167"/>
        <v>308.53275555555575</v>
      </c>
      <c r="V1232" s="46">
        <f t="shared" si="167"/>
        <v>310.46952222222222</v>
      </c>
    </row>
    <row r="1233" spans="1:22" s="9" customFormat="1" x14ac:dyDescent="0.35">
      <c r="A1233" s="69">
        <f t="shared" si="168"/>
        <v>44853</v>
      </c>
      <c r="B1233" s="69"/>
      <c r="C1233" s="46">
        <f>IF('HAVER - UK Gas'!H1520="",C1232,AVERAGE('HAVER - UK Gas'!H1520:Q1520))</f>
        <v>333.30500000000001</v>
      </c>
      <c r="D1233" s="46">
        <f t="shared" si="166"/>
        <v>313.02309626148849</v>
      </c>
      <c r="E1233" s="69"/>
      <c r="F1233" s="46">
        <f>IF('HAVER - UK Gas'!F1520="",F1232,AVERAGE('HAVER - UK Gas'!F1520:K1520))</f>
        <v>350.53333333333336</v>
      </c>
      <c r="G1233" s="46">
        <f>IF('HAVER - UK Gas'!G1520="",G1232,AVERAGE('HAVER - UK Gas'!G1520:L1520))</f>
        <v>342.76666666666671</v>
      </c>
      <c r="H1233" s="46">
        <f>IF('HAVER - UK Gas'!H1520="",H1232,AVERAGE('HAVER - UK Gas'!H1520:M1520))</f>
        <v>333.01166666666666</v>
      </c>
      <c r="I1233" s="46">
        <f>IF('HAVER - UK Gas'!I1520="",I1232,AVERAGE('HAVER - UK Gas'!I1520:N1520))</f>
        <v>325.25166666666667</v>
      </c>
      <c r="J1233" s="46">
        <f>IF('HAVER - UK Gas'!J1520="",J1232,AVERAGE('HAVER - UK Gas'!J1520:O1520))</f>
        <v>320.15166666666664</v>
      </c>
      <c r="R1233" s="46">
        <f t="shared" si="167"/>
        <v>339.47651111111105</v>
      </c>
      <c r="S1233" s="46">
        <f t="shared" si="167"/>
        <v>307.7859444444444</v>
      </c>
      <c r="T1233" s="46">
        <f t="shared" si="167"/>
        <v>320.59664444444451</v>
      </c>
      <c r="U1233" s="46">
        <f t="shared" si="167"/>
        <v>308.53275555555575</v>
      </c>
      <c r="V1233" s="46">
        <f t="shared" si="167"/>
        <v>310.46952222222222</v>
      </c>
    </row>
    <row r="1234" spans="1:22" s="9" customFormat="1" x14ac:dyDescent="0.35">
      <c r="A1234" s="69">
        <f t="shared" si="168"/>
        <v>44854</v>
      </c>
      <c r="B1234" s="69"/>
      <c r="C1234" s="46">
        <f>IF('HAVER - UK Gas'!H1521="",C1233,AVERAGE('HAVER - UK Gas'!H1521:Q1521))</f>
        <v>375.38900000000001</v>
      </c>
      <c r="D1234" s="46">
        <f t="shared" si="166"/>
        <v>313.02309626148849</v>
      </c>
      <c r="E1234" s="69"/>
      <c r="F1234" s="46">
        <f>IF('HAVER - UK Gas'!F1521="",F1233,AVERAGE('HAVER - UK Gas'!F1521:K1521))</f>
        <v>395.0116666666666</v>
      </c>
      <c r="G1234" s="46">
        <f>IF('HAVER - UK Gas'!G1521="",G1233,AVERAGE('HAVER - UK Gas'!G1521:L1521))</f>
        <v>386.64166666666665</v>
      </c>
      <c r="H1234" s="46">
        <f>IF('HAVER - UK Gas'!H1521="",H1233,AVERAGE('HAVER - UK Gas'!H1521:M1521))</f>
        <v>376.19833333333332</v>
      </c>
      <c r="I1234" s="46">
        <f>IF('HAVER - UK Gas'!I1521="",I1233,AVERAGE('HAVER - UK Gas'!I1521:N1521))</f>
        <v>367.63499999999999</v>
      </c>
      <c r="J1234" s="46">
        <f>IF('HAVER - UK Gas'!J1521="",J1233,AVERAGE('HAVER - UK Gas'!J1521:O1521))</f>
        <v>362.54500000000002</v>
      </c>
      <c r="R1234" s="46">
        <f t="shared" si="167"/>
        <v>339.47651111111105</v>
      </c>
      <c r="S1234" s="46">
        <f t="shared" si="167"/>
        <v>307.7859444444444</v>
      </c>
      <c r="T1234" s="46">
        <f t="shared" si="167"/>
        <v>320.59664444444451</v>
      </c>
      <c r="U1234" s="46">
        <f t="shared" si="167"/>
        <v>308.53275555555575</v>
      </c>
      <c r="V1234" s="46">
        <f t="shared" si="167"/>
        <v>310.46952222222222</v>
      </c>
    </row>
    <row r="1235" spans="1:22" s="9" customFormat="1" x14ac:dyDescent="0.35">
      <c r="A1235" s="69">
        <f t="shared" si="168"/>
        <v>44855</v>
      </c>
      <c r="B1235" s="69"/>
      <c r="C1235" s="46">
        <f>IF('HAVER - UK Gas'!H1522="",C1234,AVERAGE('HAVER - UK Gas'!H1522:Q1522))</f>
        <v>357.36499999999995</v>
      </c>
      <c r="D1235" s="46">
        <f t="shared" si="166"/>
        <v>313.02309626148849</v>
      </c>
      <c r="E1235" s="69"/>
      <c r="F1235" s="46">
        <f>IF('HAVER - UK Gas'!F1522="",F1234,AVERAGE('HAVER - UK Gas'!F1522:K1522))</f>
        <v>375.54166666666669</v>
      </c>
      <c r="G1235" s="46">
        <f>IF('HAVER - UK Gas'!G1522="",G1234,AVERAGE('HAVER - UK Gas'!G1522:L1522))</f>
        <v>367.56166666666667</v>
      </c>
      <c r="H1235" s="46">
        <f>IF('HAVER - UK Gas'!H1522="",H1234,AVERAGE('HAVER - UK Gas'!H1522:M1522))</f>
        <v>357.08166666666665</v>
      </c>
      <c r="I1235" s="46">
        <f>IF('HAVER - UK Gas'!I1522="",I1234,AVERAGE('HAVER - UK Gas'!I1522:N1522))</f>
        <v>349.01</v>
      </c>
      <c r="J1235" s="46">
        <f>IF('HAVER - UK Gas'!J1522="",J1234,AVERAGE('HAVER - UK Gas'!J1522:O1522))</f>
        <v>344.29833333333335</v>
      </c>
      <c r="R1235" s="46">
        <f t="shared" si="167"/>
        <v>339.47651111111105</v>
      </c>
      <c r="S1235" s="46">
        <f t="shared" si="167"/>
        <v>307.7859444444444</v>
      </c>
      <c r="T1235" s="46">
        <f t="shared" si="167"/>
        <v>320.59664444444451</v>
      </c>
      <c r="U1235" s="46">
        <f t="shared" si="167"/>
        <v>308.53275555555575</v>
      </c>
      <c r="V1235" s="46">
        <f t="shared" si="167"/>
        <v>310.46952222222222</v>
      </c>
    </row>
    <row r="1236" spans="1:22" s="9" customFormat="1" x14ac:dyDescent="0.35">
      <c r="A1236" s="69">
        <f t="shared" si="168"/>
        <v>44858</v>
      </c>
      <c r="B1236" s="69"/>
      <c r="C1236" s="46">
        <f>IF('HAVER - UK Gas'!H1523="",C1235,AVERAGE('HAVER - UK Gas'!H1523:Q1523))</f>
        <v>339.35600000000005</v>
      </c>
      <c r="D1236" s="46">
        <f t="shared" si="166"/>
        <v>313.02309626148849</v>
      </c>
      <c r="E1236" s="69"/>
      <c r="F1236" s="46">
        <f>IF('HAVER - UK Gas'!F1523="",F1235,AVERAGE('HAVER - UK Gas'!F1523:K1523))</f>
        <v>356.75833333333338</v>
      </c>
      <c r="G1236" s="46">
        <f>IF('HAVER - UK Gas'!G1523="",G1235,AVERAGE('HAVER - UK Gas'!G1523:L1523))</f>
        <v>348.80666666666667</v>
      </c>
      <c r="H1236" s="46">
        <f>IF('HAVER - UK Gas'!H1523="",H1235,AVERAGE('HAVER - UK Gas'!H1523:M1523))</f>
        <v>338.26333333333332</v>
      </c>
      <c r="I1236" s="46">
        <f>IF('HAVER - UK Gas'!I1523="",I1235,AVERAGE('HAVER - UK Gas'!I1523:N1523))</f>
        <v>330.06166666666667</v>
      </c>
      <c r="J1236" s="46">
        <f>IF('HAVER - UK Gas'!J1523="",J1235,AVERAGE('HAVER - UK Gas'!J1523:O1523))</f>
        <v>325.90333333333331</v>
      </c>
      <c r="R1236" s="46">
        <f t="shared" si="167"/>
        <v>339.47651111111105</v>
      </c>
      <c r="S1236" s="46">
        <f t="shared" si="167"/>
        <v>307.7859444444444</v>
      </c>
      <c r="T1236" s="46">
        <f t="shared" si="167"/>
        <v>320.59664444444451</v>
      </c>
      <c r="U1236" s="46">
        <f t="shared" si="167"/>
        <v>308.53275555555575</v>
      </c>
      <c r="V1236" s="46">
        <f t="shared" si="167"/>
        <v>310.46952222222222</v>
      </c>
    </row>
    <row r="1237" spans="1:22" s="9" customFormat="1" x14ac:dyDescent="0.35">
      <c r="A1237" s="69">
        <f t="shared" si="168"/>
        <v>44859</v>
      </c>
      <c r="B1237" s="69"/>
      <c r="C1237" s="46">
        <f>IF('HAVER - UK Gas'!H1524="",C1236,AVERAGE('HAVER - UK Gas'!H1524:Q1524))</f>
        <v>333.93700000000001</v>
      </c>
      <c r="D1237" s="46">
        <f t="shared" si="166"/>
        <v>313.02309626148849</v>
      </c>
      <c r="E1237" s="69"/>
      <c r="F1237" s="46">
        <f>IF('HAVER - UK Gas'!F1524="",F1236,AVERAGE('HAVER - UK Gas'!F1524:K1524))</f>
        <v>351.90000000000003</v>
      </c>
      <c r="G1237" s="46">
        <f>IF('HAVER - UK Gas'!G1524="",G1236,AVERAGE('HAVER - UK Gas'!G1524:L1524))</f>
        <v>343.63666666666671</v>
      </c>
      <c r="H1237" s="46">
        <f>IF('HAVER - UK Gas'!H1524="",H1236,AVERAGE('HAVER - UK Gas'!H1524:M1524))</f>
        <v>333.11500000000001</v>
      </c>
      <c r="I1237" s="46">
        <f>IF('HAVER - UK Gas'!I1524="",I1236,AVERAGE('HAVER - UK Gas'!I1524:N1524))</f>
        <v>324.935</v>
      </c>
      <c r="J1237" s="46">
        <f>IF('HAVER - UK Gas'!J1524="",J1236,AVERAGE('HAVER - UK Gas'!J1524:O1524))</f>
        <v>320.70499999999998</v>
      </c>
      <c r="R1237" s="46">
        <f t="shared" si="167"/>
        <v>339.47651111111105</v>
      </c>
      <c r="S1237" s="46">
        <f t="shared" si="167"/>
        <v>307.7859444444444</v>
      </c>
      <c r="T1237" s="46">
        <f t="shared" si="167"/>
        <v>320.59664444444451</v>
      </c>
      <c r="U1237" s="46">
        <f t="shared" si="167"/>
        <v>308.53275555555575</v>
      </c>
      <c r="V1237" s="46">
        <f t="shared" si="167"/>
        <v>310.46952222222222</v>
      </c>
    </row>
    <row r="1238" spans="1:22" s="9" customFormat="1" x14ac:dyDescent="0.35">
      <c r="A1238" s="69">
        <f t="shared" si="168"/>
        <v>44860</v>
      </c>
      <c r="B1238" s="69"/>
      <c r="C1238" s="46">
        <f>IF('HAVER - UK Gas'!H1525="",C1237,AVERAGE('HAVER - UK Gas'!H1525:Q1525))</f>
        <v>325.42500000000001</v>
      </c>
      <c r="D1238" s="46">
        <f t="shared" si="166"/>
        <v>313.02309626148849</v>
      </c>
      <c r="E1238" s="69"/>
      <c r="F1238" s="46">
        <f>IF('HAVER - UK Gas'!F1525="",F1237,AVERAGE('HAVER - UK Gas'!F1525:K1525))</f>
        <v>345.1466666666667</v>
      </c>
      <c r="G1238" s="46">
        <f>IF('HAVER - UK Gas'!G1525="",G1237,AVERAGE('HAVER - UK Gas'!G1525:L1525))</f>
        <v>335.73833333333329</v>
      </c>
      <c r="H1238" s="46">
        <f>IF('HAVER - UK Gas'!H1525="",H1237,AVERAGE('HAVER - UK Gas'!H1525:M1525))</f>
        <v>324.66500000000002</v>
      </c>
      <c r="I1238" s="46">
        <f>IF('HAVER - UK Gas'!I1525="",I1237,AVERAGE('HAVER - UK Gas'!I1525:N1525))</f>
        <v>315.79666666666662</v>
      </c>
      <c r="J1238" s="46">
        <f>IF('HAVER - UK Gas'!J1525="",J1237,AVERAGE('HAVER - UK Gas'!J1525:O1525))</f>
        <v>310.92666666666668</v>
      </c>
      <c r="R1238" s="46">
        <f t="shared" si="167"/>
        <v>339.47651111111105</v>
      </c>
      <c r="S1238" s="46">
        <f t="shared" si="167"/>
        <v>307.7859444444444</v>
      </c>
      <c r="T1238" s="46">
        <f t="shared" si="167"/>
        <v>320.59664444444451</v>
      </c>
      <c r="U1238" s="46">
        <f t="shared" si="167"/>
        <v>308.53275555555575</v>
      </c>
      <c r="V1238" s="46">
        <f t="shared" si="167"/>
        <v>310.46952222222222</v>
      </c>
    </row>
    <row r="1239" spans="1:22" s="9" customFormat="1" x14ac:dyDescent="0.35">
      <c r="A1239" s="69">
        <f t="shared" si="168"/>
        <v>44861</v>
      </c>
      <c r="B1239" s="69"/>
      <c r="C1239" s="46">
        <f>IF('HAVER - UK Gas'!H1526="",C1238,AVERAGE('HAVER - UK Gas'!H1526:Q1526))</f>
        <v>326.66499999999996</v>
      </c>
      <c r="D1239" s="46">
        <f t="shared" si="166"/>
        <v>313.02309626148849</v>
      </c>
      <c r="E1239" s="69"/>
      <c r="F1239" s="46">
        <f>IF('HAVER - UK Gas'!F1526="",F1238,AVERAGE('HAVER - UK Gas'!F1526:K1526))</f>
        <v>346.38833333333332</v>
      </c>
      <c r="G1239" s="46">
        <f>IF('HAVER - UK Gas'!G1526="",G1238,AVERAGE('HAVER - UK Gas'!G1526:L1526))</f>
        <v>337.03333333333336</v>
      </c>
      <c r="H1239" s="46">
        <f>IF('HAVER - UK Gas'!H1526="",H1238,AVERAGE('HAVER - UK Gas'!H1526:M1526))</f>
        <v>325.89166666666671</v>
      </c>
      <c r="I1239" s="46">
        <f>IF('HAVER - UK Gas'!I1526="",I1238,AVERAGE('HAVER - UK Gas'!I1526:N1526))</f>
        <v>316.66666666666669</v>
      </c>
      <c r="J1239" s="46">
        <f>IF('HAVER - UK Gas'!J1526="",J1238,AVERAGE('HAVER - UK Gas'!J1526:O1526))</f>
        <v>311.69166666666666</v>
      </c>
      <c r="R1239" s="46">
        <f t="shared" si="167"/>
        <v>339.47651111111105</v>
      </c>
      <c r="S1239" s="46">
        <f t="shared" si="167"/>
        <v>307.7859444444444</v>
      </c>
      <c r="T1239" s="46">
        <f t="shared" si="167"/>
        <v>320.59664444444451</v>
      </c>
      <c r="U1239" s="46">
        <f t="shared" si="167"/>
        <v>308.53275555555575</v>
      </c>
      <c r="V1239" s="46">
        <f t="shared" si="167"/>
        <v>310.46952222222222</v>
      </c>
    </row>
    <row r="1240" spans="1:22" s="9" customFormat="1" x14ac:dyDescent="0.35">
      <c r="A1240" s="69">
        <f t="shared" si="168"/>
        <v>44862</v>
      </c>
      <c r="B1240" s="69"/>
      <c r="C1240" s="46">
        <f>IF('HAVER - UK Gas'!H1527="",C1239,AVERAGE('HAVER - UK Gas'!H1527:Q1527))</f>
        <v>325.76799999999992</v>
      </c>
      <c r="D1240" s="46">
        <f t="shared" si="166"/>
        <v>313.02309626148849</v>
      </c>
      <c r="E1240" s="69"/>
      <c r="F1240" s="46">
        <f>IF('HAVER - UK Gas'!F1527="",F1239,AVERAGE('HAVER - UK Gas'!F1527:K1527))</f>
        <v>345.82499999999999</v>
      </c>
      <c r="G1240" s="46">
        <f>IF('HAVER - UK Gas'!G1527="",G1239,AVERAGE('HAVER - UK Gas'!G1527:L1527))</f>
        <v>335.33499999999998</v>
      </c>
      <c r="H1240" s="46">
        <f>IF('HAVER - UK Gas'!H1527="",H1239,AVERAGE('HAVER - UK Gas'!H1527:M1527))</f>
        <v>323.50499999999994</v>
      </c>
      <c r="I1240" s="46">
        <f>IF('HAVER - UK Gas'!I1527="",I1239,AVERAGE('HAVER - UK Gas'!I1527:N1527))</f>
        <v>313.25666666666666</v>
      </c>
      <c r="J1240" s="46">
        <f>IF('HAVER - UK Gas'!J1527="",J1239,AVERAGE('HAVER - UK Gas'!J1527:O1527))</f>
        <v>309.34166666666664</v>
      </c>
      <c r="R1240" s="46">
        <f t="shared" si="167"/>
        <v>339.47651111111105</v>
      </c>
      <c r="S1240" s="46">
        <f t="shared" si="167"/>
        <v>307.7859444444444</v>
      </c>
      <c r="T1240" s="46">
        <f t="shared" si="167"/>
        <v>320.59664444444451</v>
      </c>
      <c r="U1240" s="46">
        <f t="shared" si="167"/>
        <v>308.53275555555575</v>
      </c>
      <c r="V1240" s="46">
        <f t="shared" si="167"/>
        <v>310.46952222222222</v>
      </c>
    </row>
    <row r="1241" spans="1:22" x14ac:dyDescent="0.35">
      <c r="A1241" s="5">
        <f t="shared" si="168"/>
        <v>44865</v>
      </c>
      <c r="B1241" s="5"/>
      <c r="C1241" s="46">
        <f>IF('HAVER - UK Gas'!H1528="",C1240,AVERAGE('HAVER - UK Gas'!H1528:Q1528))</f>
        <v>304.73700000000002</v>
      </c>
      <c r="D1241" s="7">
        <f t="shared" si="166"/>
        <v>313.02309626148849</v>
      </c>
      <c r="E1241" s="5"/>
      <c r="F1241" s="59">
        <f>IF('HAVER - UK Gas'!F1528="",F1240,AVERAGE('HAVER - UK Gas'!F1528:K1528))</f>
        <v>312.56166666666667</v>
      </c>
      <c r="G1241" s="59">
        <f>IF('HAVER - UK Gas'!G1528="",G1240,AVERAGE('HAVER - UK Gas'!G1528:L1528))</f>
        <v>303.12833333333333</v>
      </c>
      <c r="H1241" s="59">
        <f>IF('HAVER - UK Gas'!H1528="",H1240,AVERAGE('HAVER - UK Gas'!H1528:M1528))</f>
        <v>295.21333333333337</v>
      </c>
      <c r="I1241" s="59">
        <f>IF('HAVER - UK Gas'!I1528="",I1240,AVERAGE('HAVER - UK Gas'!I1528:N1528))</f>
        <v>290.89500000000004</v>
      </c>
      <c r="J1241" s="59">
        <f>IF('HAVER - UK Gas'!J1528="",J1240,AVERAGE('HAVER - UK Gas'!J1528:O1528))</f>
        <v>294.20333333333332</v>
      </c>
      <c r="R1241" s="7">
        <f t="shared" si="167"/>
        <v>339.47651111111105</v>
      </c>
      <c r="S1241" s="7">
        <f t="shared" si="167"/>
        <v>307.7859444444444</v>
      </c>
      <c r="T1241" s="7">
        <f t="shared" si="167"/>
        <v>320.59664444444451</v>
      </c>
      <c r="U1241" s="7">
        <f t="shared" si="167"/>
        <v>308.53275555555575</v>
      </c>
      <c r="V1241" s="7">
        <f t="shared" si="167"/>
        <v>310.46952222222222</v>
      </c>
    </row>
    <row r="1242" spans="1:22" x14ac:dyDescent="0.35">
      <c r="A1242" s="5">
        <f t="shared" si="168"/>
        <v>44866</v>
      </c>
      <c r="B1242" s="5"/>
      <c r="C1242" s="46">
        <f>IF('HAVER - UK Gas'!H1529="",C1241,AVERAGE('HAVER - UK Gas'!H1529:P1529))</f>
        <v>280.84777777777776</v>
      </c>
      <c r="D1242" s="7">
        <f t="shared" si="166"/>
        <v>313.02309626148849</v>
      </c>
      <c r="E1242" s="5"/>
      <c r="F1242" s="59">
        <f>IF('HAVER - UK Gas'!F1529="",F1241,AVERAGE('HAVER - UK Gas'!F1529:K1529))</f>
        <v>293.21166666666664</v>
      </c>
      <c r="G1242" s="59">
        <f>IF('HAVER - UK Gas'!G1529="",G1241,AVERAGE('HAVER - UK Gas'!G1529:L1529))</f>
        <v>283.26833333333332</v>
      </c>
      <c r="H1242" s="59">
        <f>IF('HAVER - UK Gas'!H1529="",H1241,AVERAGE('HAVER - UK Gas'!H1529:M1529))</f>
        <v>274.99666666666667</v>
      </c>
      <c r="I1242" s="59">
        <f>IF('HAVER - UK Gas'!I1529="",I1241,AVERAGE('HAVER - UK Gas'!I1529:N1529))</f>
        <v>270.37833333333333</v>
      </c>
      <c r="J1242" s="59">
        <f>IF('HAVER - UK Gas'!J1529="",J1241,AVERAGE('HAVER - UK Gas'!J1529:O1529))</f>
        <v>273.40166666666664</v>
      </c>
      <c r="R1242" s="7">
        <f t="shared" si="167"/>
        <v>339.47651111111105</v>
      </c>
      <c r="S1242" s="7">
        <f t="shared" si="167"/>
        <v>307.7859444444444</v>
      </c>
      <c r="T1242" s="7">
        <f t="shared" si="167"/>
        <v>320.59664444444451</v>
      </c>
      <c r="U1242" s="7">
        <f t="shared" si="167"/>
        <v>308.53275555555575</v>
      </c>
      <c r="V1242" s="7">
        <f t="shared" si="167"/>
        <v>310.46952222222222</v>
      </c>
    </row>
    <row r="1243" spans="1:22" x14ac:dyDescent="0.35">
      <c r="A1243" s="5">
        <f t="shared" si="168"/>
        <v>44867</v>
      </c>
      <c r="B1243" s="5"/>
      <c r="C1243" s="46">
        <f>IF('HAVER - UK Gas'!H1530="",C1242,AVERAGE('HAVER - UK Gas'!H1530:P1530))</f>
        <v>300.39888888888885</v>
      </c>
      <c r="D1243" s="7">
        <f t="shared" si="166"/>
        <v>313.02309626148849</v>
      </c>
      <c r="E1243" s="5"/>
      <c r="F1243" s="59">
        <f>IF('HAVER - UK Gas'!F1530="",F1242,AVERAGE('HAVER - UK Gas'!F1530:K1530))</f>
        <v>315.07499999999999</v>
      </c>
      <c r="G1243" s="59">
        <f>IF('HAVER - UK Gas'!G1530="",G1242,AVERAGE('HAVER - UK Gas'!G1530:L1530))</f>
        <v>304.40499999999997</v>
      </c>
      <c r="H1243" s="59">
        <f>IF('HAVER - UK Gas'!H1530="",H1242,AVERAGE('HAVER - UK Gas'!H1530:M1530))</f>
        <v>295.57333333333332</v>
      </c>
      <c r="I1243" s="59">
        <f>IF('HAVER - UK Gas'!I1530="",I1242,AVERAGE('HAVER - UK Gas'!I1530:N1530))</f>
        <v>290.22166666666664</v>
      </c>
      <c r="J1243" s="59">
        <f>IF('HAVER - UK Gas'!J1530="",J1242,AVERAGE('HAVER - UK Gas'!J1530:O1530))</f>
        <v>292.79166666666669</v>
      </c>
      <c r="R1243" s="7">
        <f t="shared" si="167"/>
        <v>339.47651111111105</v>
      </c>
      <c r="S1243" s="7">
        <f t="shared" si="167"/>
        <v>307.7859444444444</v>
      </c>
      <c r="T1243" s="7">
        <f t="shared" si="167"/>
        <v>320.59664444444451</v>
      </c>
      <c r="U1243" s="7">
        <f t="shared" si="167"/>
        <v>308.53275555555575</v>
      </c>
      <c r="V1243" s="7">
        <f t="shared" si="167"/>
        <v>310.46952222222222</v>
      </c>
    </row>
    <row r="1244" spans="1:22" x14ac:dyDescent="0.35">
      <c r="A1244" s="5">
        <f t="shared" si="168"/>
        <v>44868</v>
      </c>
      <c r="B1244" s="5"/>
      <c r="C1244" s="46">
        <f>IF('HAVER - UK Gas'!H1531="",C1243,AVERAGE('HAVER - UK Gas'!H1531:P1531))</f>
        <v>308.54777777777787</v>
      </c>
      <c r="D1244" s="7">
        <f t="shared" si="166"/>
        <v>313.02309626148849</v>
      </c>
      <c r="E1244" s="5"/>
      <c r="F1244" s="59">
        <f>IF('HAVER - UK Gas'!F1531="",F1243,AVERAGE('HAVER - UK Gas'!F1531:K1531))</f>
        <v>322.41333333333336</v>
      </c>
      <c r="G1244" s="59">
        <f>IF('HAVER - UK Gas'!G1531="",G1243,AVERAGE('HAVER - UK Gas'!G1531:L1531))</f>
        <v>312.31166666666667</v>
      </c>
      <c r="H1244" s="59">
        <f>IF('HAVER - UK Gas'!H1531="",H1243,AVERAGE('HAVER - UK Gas'!H1531:M1531))</f>
        <v>304.07833333333338</v>
      </c>
      <c r="I1244" s="59">
        <f>IF('HAVER - UK Gas'!I1531="",I1243,AVERAGE('HAVER - UK Gas'!I1531:N1531))</f>
        <v>298.46333333333331</v>
      </c>
      <c r="J1244" s="59">
        <f>IF('HAVER - UK Gas'!J1531="",J1243,AVERAGE('HAVER - UK Gas'!J1531:O1531))</f>
        <v>300.64</v>
      </c>
      <c r="R1244" s="7">
        <f t="shared" si="167"/>
        <v>339.47651111111105</v>
      </c>
      <c r="S1244" s="7">
        <f t="shared" si="167"/>
        <v>307.7859444444444</v>
      </c>
      <c r="T1244" s="7">
        <f t="shared" si="167"/>
        <v>320.59664444444451</v>
      </c>
      <c r="U1244" s="7">
        <f t="shared" si="167"/>
        <v>308.53275555555575</v>
      </c>
      <c r="V1244" s="7">
        <f t="shared" si="167"/>
        <v>310.46952222222222</v>
      </c>
    </row>
    <row r="1245" spans="1:22" x14ac:dyDescent="0.35">
      <c r="A1245" s="5">
        <f t="shared" si="168"/>
        <v>44869</v>
      </c>
      <c r="B1245" s="5"/>
      <c r="C1245" s="46">
        <f>IF('HAVER - UK Gas'!H1532="",C1244,AVERAGE('HAVER - UK Gas'!H1532:P1532))</f>
        <v>295.39444444444439</v>
      </c>
      <c r="D1245" s="7">
        <f t="shared" si="166"/>
        <v>313.02309626148849</v>
      </c>
      <c r="E1245" s="5"/>
      <c r="F1245" s="59">
        <f>IF('HAVER - UK Gas'!F1532="",F1244,AVERAGE('HAVER - UK Gas'!F1532:K1532))</f>
        <v>306.56666666666666</v>
      </c>
      <c r="G1245" s="59">
        <f>IF('HAVER - UK Gas'!G1532="",G1244,AVERAGE('HAVER - UK Gas'!G1532:L1532))</f>
        <v>297.5266666666667</v>
      </c>
      <c r="H1245" s="59">
        <f>IF('HAVER - UK Gas'!H1532="",H1244,AVERAGE('HAVER - UK Gas'!H1532:M1532))</f>
        <v>290.16000000000003</v>
      </c>
      <c r="I1245" s="59">
        <f>IF('HAVER - UK Gas'!I1532="",I1244,AVERAGE('HAVER - UK Gas'!I1532:N1532))</f>
        <v>284.97666666666669</v>
      </c>
      <c r="J1245" s="59">
        <f>IF('HAVER - UK Gas'!J1532="",J1244,AVERAGE('HAVER - UK Gas'!J1532:O1532))</f>
        <v>287.57666666666665</v>
      </c>
      <c r="R1245" s="7">
        <f t="shared" si="167"/>
        <v>339.47651111111105</v>
      </c>
      <c r="S1245" s="7">
        <f t="shared" si="167"/>
        <v>307.7859444444444</v>
      </c>
      <c r="T1245" s="7">
        <f t="shared" si="167"/>
        <v>320.59664444444451</v>
      </c>
      <c r="U1245" s="7">
        <f t="shared" si="167"/>
        <v>308.53275555555575</v>
      </c>
      <c r="V1245" s="7">
        <f t="shared" si="167"/>
        <v>310.46952222222222</v>
      </c>
    </row>
    <row r="1246" spans="1:22" x14ac:dyDescent="0.35">
      <c r="A1246" s="5">
        <f t="shared" si="168"/>
        <v>44872</v>
      </c>
      <c r="B1246" s="5"/>
      <c r="C1246" s="46">
        <f>IF('HAVER - UK Gas'!H1533="",C1245,AVERAGE('HAVER - UK Gas'!H1533:P1533))</f>
        <v>288.82</v>
      </c>
      <c r="D1246" s="7">
        <f t="shared" si="166"/>
        <v>313.02309626148849</v>
      </c>
      <c r="E1246" s="5"/>
      <c r="F1246" s="59">
        <f>IF('HAVER - UK Gas'!F1533="",F1245,AVERAGE('HAVER - UK Gas'!F1533:K1533))</f>
        <v>297.70166666666665</v>
      </c>
      <c r="G1246" s="59">
        <f>IF('HAVER - UK Gas'!G1533="",G1245,AVERAGE('HAVER - UK Gas'!G1533:L1533))</f>
        <v>290.01833333333332</v>
      </c>
      <c r="H1246" s="59">
        <f>IF('HAVER - UK Gas'!H1533="",H1245,AVERAGE('HAVER - UK Gas'!H1533:M1533))</f>
        <v>283.90666666666669</v>
      </c>
      <c r="I1246" s="59">
        <f>IF('HAVER - UK Gas'!I1533="",I1245,AVERAGE('HAVER - UK Gas'!I1533:N1533))</f>
        <v>279.50333333333333</v>
      </c>
      <c r="J1246" s="59">
        <f>IF('HAVER - UK Gas'!J1533="",J1245,AVERAGE('HAVER - UK Gas'!J1533:O1533))</f>
        <v>281.85000000000002</v>
      </c>
      <c r="R1246" s="7">
        <f t="shared" si="167"/>
        <v>339.47651111111105</v>
      </c>
      <c r="S1246" s="7">
        <f t="shared" si="167"/>
        <v>307.7859444444444</v>
      </c>
      <c r="T1246" s="7">
        <f t="shared" si="167"/>
        <v>320.59664444444451</v>
      </c>
      <c r="U1246" s="7">
        <f t="shared" si="167"/>
        <v>308.53275555555575</v>
      </c>
      <c r="V1246" s="7">
        <f t="shared" si="167"/>
        <v>310.46952222222222</v>
      </c>
    </row>
    <row r="1247" spans="1:22" x14ac:dyDescent="0.35">
      <c r="A1247" s="5">
        <f t="shared" si="168"/>
        <v>44873</v>
      </c>
      <c r="B1247" s="5"/>
      <c r="C1247" s="46">
        <f>IF('HAVER - UK Gas'!H1534="",C1246,AVERAGE('HAVER - UK Gas'!H1534:P1534))</f>
        <v>298.33333333333331</v>
      </c>
      <c r="D1247" s="7">
        <f t="shared" si="166"/>
        <v>313.02309626148849</v>
      </c>
      <c r="E1247" s="5"/>
      <c r="F1247" s="59">
        <f>IF('HAVER - UK Gas'!F1534="",F1246,AVERAGE('HAVER - UK Gas'!F1534:K1534))</f>
        <v>308.48666666666668</v>
      </c>
      <c r="G1247" s="59">
        <f>IF('HAVER - UK Gas'!G1534="",G1246,AVERAGE('HAVER - UK Gas'!G1534:L1534))</f>
        <v>300.11333333333334</v>
      </c>
      <c r="H1247" s="59">
        <f>IF('HAVER - UK Gas'!H1534="",H1246,AVERAGE('HAVER - UK Gas'!H1534:M1534))</f>
        <v>293.37666666666661</v>
      </c>
      <c r="I1247" s="59">
        <f>IF('HAVER - UK Gas'!I1534="",I1246,AVERAGE('HAVER - UK Gas'!I1534:N1534))</f>
        <v>288.89500000000004</v>
      </c>
      <c r="J1247" s="59">
        <f>IF('HAVER - UK Gas'!J1534="",J1246,AVERAGE('HAVER - UK Gas'!J1534:O1534))</f>
        <v>291.17500000000001</v>
      </c>
      <c r="R1247" s="7">
        <f t="shared" si="167"/>
        <v>339.47651111111105</v>
      </c>
      <c r="S1247" s="7">
        <f t="shared" si="167"/>
        <v>307.7859444444444</v>
      </c>
      <c r="T1247" s="7">
        <f t="shared" si="167"/>
        <v>320.59664444444451</v>
      </c>
      <c r="U1247" s="7">
        <f t="shared" si="167"/>
        <v>308.53275555555575</v>
      </c>
      <c r="V1247" s="7">
        <f t="shared" si="167"/>
        <v>310.46952222222222</v>
      </c>
    </row>
    <row r="1248" spans="1:22" x14ac:dyDescent="0.35">
      <c r="A1248" s="5">
        <f t="shared" si="168"/>
        <v>44874</v>
      </c>
      <c r="B1248" s="5"/>
      <c r="C1248" s="46">
        <f>IF('HAVER - UK Gas'!H1535="",C1247,AVERAGE('HAVER - UK Gas'!H1535:P1535))</f>
        <v>286.67555555555555</v>
      </c>
      <c r="D1248" s="7">
        <f t="shared" si="166"/>
        <v>313.02309626148849</v>
      </c>
      <c r="E1248" s="5"/>
      <c r="F1248" s="59">
        <f>IF('HAVER - UK Gas'!F1535="",F1247,AVERAGE('HAVER - UK Gas'!F1535:K1535))</f>
        <v>295.57499999999999</v>
      </c>
      <c r="G1248" s="59">
        <f>IF('HAVER - UK Gas'!G1535="",G1247,AVERAGE('HAVER - UK Gas'!G1535:L1535))</f>
        <v>287.45833333333331</v>
      </c>
      <c r="H1248" s="59">
        <f>IF('HAVER - UK Gas'!H1535="",H1247,AVERAGE('HAVER - UK Gas'!H1535:M1535))</f>
        <v>281.06833333333333</v>
      </c>
      <c r="I1248" s="59">
        <f>IF('HAVER - UK Gas'!I1535="",I1247,AVERAGE('HAVER - UK Gas'!I1535:N1535))</f>
        <v>276.685</v>
      </c>
      <c r="J1248" s="59">
        <f>IF('HAVER - UK Gas'!J1535="",J1247,AVERAGE('HAVER - UK Gas'!J1535:O1535))</f>
        <v>279.25</v>
      </c>
      <c r="R1248" s="7">
        <f t="shared" si="167"/>
        <v>339.47651111111105</v>
      </c>
      <c r="S1248" s="7">
        <f t="shared" si="167"/>
        <v>307.7859444444444</v>
      </c>
      <c r="T1248" s="7">
        <f t="shared" si="167"/>
        <v>320.59664444444451</v>
      </c>
      <c r="U1248" s="7">
        <f t="shared" si="167"/>
        <v>308.53275555555575</v>
      </c>
      <c r="V1248" s="7">
        <f t="shared" si="167"/>
        <v>310.46952222222222</v>
      </c>
    </row>
    <row r="1249" spans="1:22" x14ac:dyDescent="0.35">
      <c r="A1249" s="5">
        <f t="shared" si="168"/>
        <v>44875</v>
      </c>
      <c r="B1249" s="5"/>
      <c r="C1249" s="46">
        <f>IF('HAVER - UK Gas'!H1536="",C1248,AVERAGE('HAVER - UK Gas'!H1536:P1536))</f>
        <v>285.74888888888893</v>
      </c>
      <c r="D1249" s="7">
        <f t="shared" si="166"/>
        <v>313.02309626148849</v>
      </c>
      <c r="E1249" s="5"/>
      <c r="F1249" s="59">
        <f>IF('HAVER - UK Gas'!F1536="",F1248,AVERAGE('HAVER - UK Gas'!F1536:K1536))</f>
        <v>293.815</v>
      </c>
      <c r="G1249" s="59">
        <f>IF('HAVER - UK Gas'!G1536="",G1248,AVERAGE('HAVER - UK Gas'!G1536:L1536))</f>
        <v>286.03666666666669</v>
      </c>
      <c r="H1249" s="59">
        <f>IF('HAVER - UK Gas'!H1536="",H1248,AVERAGE('HAVER - UK Gas'!H1536:M1536))</f>
        <v>280.05833333333334</v>
      </c>
      <c r="I1249" s="59">
        <f>IF('HAVER - UK Gas'!I1536="",I1248,AVERAGE('HAVER - UK Gas'!I1536:N1536))</f>
        <v>275.80333333333334</v>
      </c>
      <c r="J1249" s="59">
        <f>IF('HAVER - UK Gas'!J1536="",J1248,AVERAGE('HAVER - UK Gas'!J1536:O1536))</f>
        <v>278.41666666666669</v>
      </c>
      <c r="R1249" s="7">
        <f t="shared" si="167"/>
        <v>339.47651111111105</v>
      </c>
      <c r="S1249" s="7">
        <f t="shared" si="167"/>
        <v>307.7859444444444</v>
      </c>
      <c r="T1249" s="7">
        <f t="shared" si="167"/>
        <v>320.59664444444451</v>
      </c>
      <c r="U1249" s="7">
        <f t="shared" si="167"/>
        <v>308.53275555555575</v>
      </c>
      <c r="V1249" s="7">
        <f t="shared" si="167"/>
        <v>310.46952222222222</v>
      </c>
    </row>
    <row r="1250" spans="1:22" x14ac:dyDescent="0.35">
      <c r="A1250" s="5">
        <f t="shared" si="168"/>
        <v>44876</v>
      </c>
      <c r="B1250" s="5"/>
      <c r="C1250" s="46">
        <f>IF('HAVER - UK Gas'!H1537="",C1249,AVERAGE('HAVER - UK Gas'!H1537:P1537))</f>
        <v>252.76333333333332</v>
      </c>
      <c r="D1250" s="7">
        <f t="shared" si="166"/>
        <v>313.02309626148849</v>
      </c>
      <c r="E1250" s="5"/>
      <c r="F1250" s="59">
        <f>IF('HAVER - UK Gas'!F1537="",F1249,AVERAGE('HAVER - UK Gas'!F1537:K1537))</f>
        <v>259.60833333333329</v>
      </c>
      <c r="G1250" s="59">
        <f>IF('HAVER - UK Gas'!G1537="",G1249,AVERAGE('HAVER - UK Gas'!G1537:L1537))</f>
        <v>252.12666666666667</v>
      </c>
      <c r="H1250" s="59">
        <f>IF('HAVER - UK Gas'!H1537="",H1249,AVERAGE('HAVER - UK Gas'!H1537:M1537))</f>
        <v>246.39500000000001</v>
      </c>
      <c r="I1250" s="59">
        <f>IF('HAVER - UK Gas'!I1537="",I1249,AVERAGE('HAVER - UK Gas'!I1537:N1537))</f>
        <v>243.10666666666668</v>
      </c>
      <c r="J1250" s="59">
        <f>IF('HAVER - UK Gas'!J1537="",J1249,AVERAGE('HAVER - UK Gas'!J1537:O1537))</f>
        <v>246.15166666666664</v>
      </c>
      <c r="R1250" s="7">
        <f t="shared" si="167"/>
        <v>339.47651111111105</v>
      </c>
      <c r="S1250" s="7">
        <f t="shared" si="167"/>
        <v>307.7859444444444</v>
      </c>
      <c r="T1250" s="7">
        <f t="shared" si="167"/>
        <v>320.59664444444451</v>
      </c>
      <c r="U1250" s="7">
        <f t="shared" si="167"/>
        <v>308.53275555555575</v>
      </c>
      <c r="V1250" s="7">
        <f t="shared" si="167"/>
        <v>310.46952222222222</v>
      </c>
    </row>
    <row r="1251" spans="1:22" x14ac:dyDescent="0.35">
      <c r="A1251" s="5">
        <f t="shared" si="168"/>
        <v>44879</v>
      </c>
      <c r="B1251" s="5"/>
      <c r="C1251" s="46">
        <f>IF('HAVER - UK Gas'!H1538="",C1250,AVERAGE('HAVER - UK Gas'!H1538:P1538))</f>
        <v>282.55111111111108</v>
      </c>
      <c r="D1251" s="7">
        <f t="shared" si="166"/>
        <v>313.02309626148849</v>
      </c>
      <c r="E1251" s="5"/>
      <c r="F1251" s="59">
        <f>IF('HAVER - UK Gas'!F1538="",F1250,AVERAGE('HAVER - UK Gas'!F1538:K1538))</f>
        <v>292.5066666666666</v>
      </c>
      <c r="G1251" s="59">
        <f>IF('HAVER - UK Gas'!G1538="",G1250,AVERAGE('HAVER - UK Gas'!G1538:L1538))</f>
        <v>283.88166666666666</v>
      </c>
      <c r="H1251" s="59">
        <f>IF('HAVER - UK Gas'!H1538="",H1250,AVERAGE('HAVER - UK Gas'!H1538:M1538))</f>
        <v>277.33999999999997</v>
      </c>
      <c r="I1251" s="59">
        <f>IF('HAVER - UK Gas'!I1538="",I1250,AVERAGE('HAVER - UK Gas'!I1538:N1538))</f>
        <v>273.00666666666666</v>
      </c>
      <c r="J1251" s="59">
        <f>IF('HAVER - UK Gas'!J1538="",J1250,AVERAGE('HAVER - UK Gas'!J1538:O1538))</f>
        <v>275.23666666666662</v>
      </c>
      <c r="R1251" s="7">
        <f t="shared" si="167"/>
        <v>339.47651111111105</v>
      </c>
      <c r="S1251" s="7">
        <f t="shared" si="167"/>
        <v>307.7859444444444</v>
      </c>
      <c r="T1251" s="7">
        <f t="shared" si="167"/>
        <v>320.59664444444451</v>
      </c>
      <c r="U1251" s="7">
        <f t="shared" si="167"/>
        <v>308.53275555555575</v>
      </c>
      <c r="V1251" s="7">
        <f t="shared" si="167"/>
        <v>310.46952222222222</v>
      </c>
    </row>
    <row r="1252" spans="1:22" x14ac:dyDescent="0.35">
      <c r="A1252" s="5">
        <f t="shared" si="168"/>
        <v>44880</v>
      </c>
      <c r="B1252" s="5"/>
      <c r="C1252" s="46">
        <f>IF('HAVER - UK Gas'!H1539="",C1251,AVERAGE('HAVER - UK Gas'!H1539:P1539))</f>
        <v>301.37888888888887</v>
      </c>
      <c r="D1252" s="7">
        <f t="shared" si="166"/>
        <v>313.02309626148849</v>
      </c>
      <c r="E1252" s="5"/>
      <c r="F1252" s="59">
        <f>IF('HAVER - UK Gas'!F1539="",F1251,AVERAGE('HAVER - UK Gas'!F1539:K1539))</f>
        <v>312.74499999999995</v>
      </c>
      <c r="G1252" s="59">
        <f>IF('HAVER - UK Gas'!G1539="",G1251,AVERAGE('HAVER - UK Gas'!G1539:L1539))</f>
        <v>303.6466666666667</v>
      </c>
      <c r="H1252" s="59">
        <f>IF('HAVER - UK Gas'!H1539="",H1251,AVERAGE('HAVER - UK Gas'!H1539:M1539))</f>
        <v>296.79666666666662</v>
      </c>
      <c r="I1252" s="59">
        <f>IF('HAVER - UK Gas'!I1539="",I1251,AVERAGE('HAVER - UK Gas'!I1539:N1539))</f>
        <v>291.76500000000004</v>
      </c>
      <c r="J1252" s="59">
        <f>IF('HAVER - UK Gas'!J1539="",J1251,AVERAGE('HAVER - UK Gas'!J1539:O1539))</f>
        <v>293.40000000000003</v>
      </c>
      <c r="R1252" s="7">
        <f t="shared" si="167"/>
        <v>339.47651111111105</v>
      </c>
      <c r="S1252" s="7">
        <f t="shared" si="167"/>
        <v>307.7859444444444</v>
      </c>
      <c r="T1252" s="7">
        <f t="shared" si="167"/>
        <v>320.59664444444451</v>
      </c>
      <c r="U1252" s="7">
        <f t="shared" si="167"/>
        <v>308.53275555555575</v>
      </c>
      <c r="V1252" s="7">
        <f t="shared" si="167"/>
        <v>310.46952222222222</v>
      </c>
    </row>
    <row r="1253" spans="1:22" x14ac:dyDescent="0.35">
      <c r="A1253" s="5">
        <f t="shared" si="168"/>
        <v>44881</v>
      </c>
      <c r="B1253" s="5"/>
      <c r="C1253" s="46">
        <f>IF('HAVER - UK Gas'!H1540="",C1252,AVERAGE('HAVER - UK Gas'!H1540:P1540))</f>
        <v>290.44777777777779</v>
      </c>
      <c r="D1253" s="5"/>
      <c r="E1253" s="5"/>
      <c r="F1253" s="59">
        <f>IF('HAVER - UK Gas'!F1540="",F1252,AVERAGE('HAVER - UK Gas'!F1540:K1540))</f>
        <v>299.48166666666663</v>
      </c>
      <c r="G1253" s="59">
        <f>IF('HAVER - UK Gas'!G1540="",G1252,AVERAGE('HAVER - UK Gas'!G1540:L1540))</f>
        <v>291.58499999999998</v>
      </c>
      <c r="H1253" s="59">
        <f>IF('HAVER - UK Gas'!H1540="",H1252,AVERAGE('HAVER - UK Gas'!H1540:M1540))</f>
        <v>285.66166666666669</v>
      </c>
      <c r="I1253" s="59">
        <f>IF('HAVER - UK Gas'!I1540="",I1252,AVERAGE('HAVER - UK Gas'!I1540:N1540))</f>
        <v>281.07333333333332</v>
      </c>
      <c r="J1253" s="59">
        <f>IF('HAVER - UK Gas'!J1540="",J1252,AVERAGE('HAVER - UK Gas'!J1540:O1540))</f>
        <v>282.55333333333334</v>
      </c>
      <c r="R1253" s="7">
        <f t="shared" si="167"/>
        <v>339.47651111111105</v>
      </c>
      <c r="S1253" s="7">
        <f t="shared" si="167"/>
        <v>307.7859444444444</v>
      </c>
      <c r="T1253" s="7">
        <f t="shared" si="167"/>
        <v>320.59664444444451</v>
      </c>
      <c r="U1253" s="7">
        <f t="shared" si="167"/>
        <v>308.53275555555575</v>
      </c>
      <c r="V1253" s="7">
        <f t="shared" si="167"/>
        <v>310.46952222222222</v>
      </c>
    </row>
    <row r="1254" spans="1:22" x14ac:dyDescent="0.35">
      <c r="A1254" s="5">
        <f t="shared" si="168"/>
        <v>44882</v>
      </c>
      <c r="B1254" t="s">
        <v>2289</v>
      </c>
      <c r="C1254" s="46">
        <f>IF('HAVER - UK Gas'!H1541="",C1253,AVERAGE('HAVER - UK Gas'!H1541:S1541))</f>
        <v>295.4933333333334</v>
      </c>
      <c r="D1254" s="7">
        <f>AVERAGE($C$1254:$C$1280,$C$1282:$C$1285,$C$1287:$C$1319)</f>
        <v>235.87418560606062</v>
      </c>
    </row>
    <row r="1255" spans="1:22" x14ac:dyDescent="0.35">
      <c r="A1255" s="5">
        <f t="shared" si="168"/>
        <v>44883</v>
      </c>
      <c r="C1255" s="46">
        <f>IF('HAVER - UK Gas'!H1542="",C1254,AVERAGE('HAVER - UK Gas'!H1542:S1542))</f>
        <v>299.60666666666663</v>
      </c>
      <c r="D1255" s="7">
        <f t="shared" ref="D1255:D1318" si="169">AVERAGE($C$1254:$C$1280,$C$1282:$C$1285,$C$1287:$C$1319)</f>
        <v>235.87418560606062</v>
      </c>
    </row>
    <row r="1256" spans="1:22" x14ac:dyDescent="0.35">
      <c r="A1256" s="5">
        <f t="shared" si="168"/>
        <v>44886</v>
      </c>
      <c r="C1256" s="46">
        <f>IF('HAVER - UK Gas'!H1543="",C1255,AVERAGE('HAVER - UK Gas'!H1543:S1543))</f>
        <v>303.37666666666661</v>
      </c>
      <c r="D1256" s="7">
        <f t="shared" si="169"/>
        <v>235.87418560606062</v>
      </c>
    </row>
    <row r="1257" spans="1:22" x14ac:dyDescent="0.35">
      <c r="A1257" s="5">
        <f t="shared" si="168"/>
        <v>44887</v>
      </c>
      <c r="C1257" s="46">
        <f>IF('HAVER - UK Gas'!H1544="",C1256,AVERAGE('HAVER - UK Gas'!H1544:S1544))</f>
        <v>315.52249999999998</v>
      </c>
      <c r="D1257" s="7">
        <f t="shared" si="169"/>
        <v>235.87418560606062</v>
      </c>
    </row>
    <row r="1258" spans="1:22" x14ac:dyDescent="0.35">
      <c r="A1258" s="5">
        <f t="shared" si="168"/>
        <v>44888</v>
      </c>
      <c r="C1258" s="46">
        <f>IF('HAVER - UK Gas'!H1545="",C1257,AVERAGE('HAVER - UK Gas'!H1545:S1545))</f>
        <v>326.90583333333331</v>
      </c>
      <c r="D1258" s="7">
        <f t="shared" si="169"/>
        <v>235.87418560606062</v>
      </c>
    </row>
    <row r="1259" spans="1:22" x14ac:dyDescent="0.35">
      <c r="A1259" s="5">
        <f t="shared" si="168"/>
        <v>44889</v>
      </c>
      <c r="C1259" s="46">
        <f>IF('HAVER - UK Gas'!H1546="",C1258,AVERAGE('HAVER - UK Gas'!H1546:S1546))</f>
        <v>317.37416666666667</v>
      </c>
      <c r="D1259" s="7">
        <f t="shared" si="169"/>
        <v>235.87418560606062</v>
      </c>
    </row>
    <row r="1260" spans="1:22" x14ac:dyDescent="0.35">
      <c r="A1260" s="5">
        <f t="shared" si="168"/>
        <v>44890</v>
      </c>
      <c r="C1260" s="46">
        <f>IF('HAVER - UK Gas'!H1547="",C1259,AVERAGE('HAVER - UK Gas'!H1547:S1547))</f>
        <v>319.97416666666663</v>
      </c>
      <c r="D1260" s="7">
        <f t="shared" si="169"/>
        <v>235.87418560606062</v>
      </c>
    </row>
    <row r="1261" spans="1:22" x14ac:dyDescent="0.35">
      <c r="A1261" s="5">
        <f t="shared" si="168"/>
        <v>44893</v>
      </c>
      <c r="C1261" s="46">
        <f>IF('HAVER - UK Gas'!H1548="",C1260,AVERAGE('HAVER - UK Gas'!H1548:S1548))</f>
        <v>317.95666666666665</v>
      </c>
      <c r="D1261" s="7">
        <f t="shared" si="169"/>
        <v>235.87418560606062</v>
      </c>
    </row>
    <row r="1262" spans="1:22" x14ac:dyDescent="0.35">
      <c r="A1262" s="5">
        <f t="shared" si="168"/>
        <v>44894</v>
      </c>
      <c r="C1262" s="46">
        <f>IF('HAVER - UK Gas'!H1549="",C1261,AVERAGE('HAVER - UK Gas'!H1549:S1549))</f>
        <v>334.27916666666664</v>
      </c>
      <c r="D1262" s="7">
        <f t="shared" si="169"/>
        <v>235.87418560606062</v>
      </c>
    </row>
    <row r="1263" spans="1:22" x14ac:dyDescent="0.35">
      <c r="A1263" s="5">
        <f t="shared" si="168"/>
        <v>44895</v>
      </c>
      <c r="C1263" s="46">
        <f>IF('HAVER - UK Gas'!H1550="",C1262,AVERAGE('HAVER - UK Gas'!H1550:S1550))</f>
        <v>350.15583333333331</v>
      </c>
      <c r="D1263" s="7">
        <f t="shared" si="169"/>
        <v>235.87418560606062</v>
      </c>
    </row>
    <row r="1264" spans="1:22" x14ac:dyDescent="0.35">
      <c r="A1264" s="5">
        <f t="shared" si="168"/>
        <v>44896</v>
      </c>
      <c r="C1264" s="46">
        <f>IF('HAVER - UK Gas'!H1551="",C1263,AVERAGE('HAVER - UK Gas'!H1551:R1551))</f>
        <v>345.53181818181821</v>
      </c>
      <c r="D1264" s="7">
        <f t="shared" si="169"/>
        <v>235.87418560606062</v>
      </c>
    </row>
    <row r="1265" spans="1:4" x14ac:dyDescent="0.35">
      <c r="A1265" s="5">
        <f t="shared" si="168"/>
        <v>44897</v>
      </c>
      <c r="C1265" s="46">
        <f>IF('HAVER - UK Gas'!H1552="",C1264,AVERAGE('HAVER - UK Gas'!H1552:R1552))</f>
        <v>337.2399999999999</v>
      </c>
      <c r="D1265" s="7">
        <f t="shared" si="169"/>
        <v>235.87418560606062</v>
      </c>
    </row>
    <row r="1266" spans="1:4" x14ac:dyDescent="0.35">
      <c r="A1266" s="5">
        <f t="shared" si="168"/>
        <v>44900</v>
      </c>
      <c r="C1266" s="46">
        <f>IF('HAVER - UK Gas'!H1553="",C1265,AVERAGE('HAVER - UK Gas'!H1553:R1553))</f>
        <v>334.65181818181821</v>
      </c>
      <c r="D1266" s="7">
        <f t="shared" si="169"/>
        <v>235.87418560606062</v>
      </c>
    </row>
    <row r="1267" spans="1:4" x14ac:dyDescent="0.35">
      <c r="A1267" s="5">
        <f t="shared" si="168"/>
        <v>44901</v>
      </c>
      <c r="C1267" s="46">
        <f>IF('HAVER - UK Gas'!H1554="",C1266,AVERAGE('HAVER - UK Gas'!H1554:R1554))</f>
        <v>341.6854545454546</v>
      </c>
      <c r="D1267" s="7">
        <f t="shared" si="169"/>
        <v>235.87418560606062</v>
      </c>
    </row>
    <row r="1268" spans="1:4" x14ac:dyDescent="0.35">
      <c r="A1268" s="5">
        <f t="shared" si="168"/>
        <v>44902</v>
      </c>
      <c r="C1268" s="46">
        <f>IF('HAVER - UK Gas'!H1555="",C1267,AVERAGE('HAVER - UK Gas'!H1555:R1555))</f>
        <v>368.05272727272728</v>
      </c>
      <c r="D1268" s="7">
        <f t="shared" si="169"/>
        <v>235.87418560606062</v>
      </c>
    </row>
    <row r="1269" spans="1:4" x14ac:dyDescent="0.35">
      <c r="A1269" s="5">
        <f t="shared" si="168"/>
        <v>44903</v>
      </c>
      <c r="C1269" s="46">
        <f>IF('HAVER - UK Gas'!H1556="",C1268,AVERAGE('HAVER - UK Gas'!H1556:R1556))</f>
        <v>347.4309090909091</v>
      </c>
      <c r="D1269" s="7">
        <f t="shared" si="169"/>
        <v>235.87418560606062</v>
      </c>
    </row>
    <row r="1270" spans="1:4" x14ac:dyDescent="0.35">
      <c r="A1270" s="5">
        <f t="shared" si="168"/>
        <v>44904</v>
      </c>
      <c r="C1270" s="46">
        <f>IF('HAVER - UK Gas'!H1557="",C1269,AVERAGE('HAVER - UK Gas'!H1557:R1557))</f>
        <v>346.81272727272722</v>
      </c>
      <c r="D1270" s="7">
        <f t="shared" si="169"/>
        <v>235.87418560606062</v>
      </c>
    </row>
    <row r="1271" spans="1:4" x14ac:dyDescent="0.35">
      <c r="A1271" s="5">
        <f t="shared" si="168"/>
        <v>44907</v>
      </c>
      <c r="C1271" s="46">
        <f>IF('HAVER - UK Gas'!H1558="",C1270,AVERAGE('HAVER - UK Gas'!H1558:R1558))</f>
        <v>342.73090909090911</v>
      </c>
      <c r="D1271" s="7">
        <f t="shared" si="169"/>
        <v>235.87418560606062</v>
      </c>
    </row>
    <row r="1272" spans="1:4" x14ac:dyDescent="0.35">
      <c r="A1272" s="5">
        <f t="shared" si="168"/>
        <v>44908</v>
      </c>
      <c r="C1272" s="46">
        <f>IF('HAVER - UK Gas'!H1559="",C1271,AVERAGE('HAVER - UK Gas'!H1559:R1559))</f>
        <v>341.69727272727272</v>
      </c>
      <c r="D1272" s="7">
        <f t="shared" si="169"/>
        <v>235.87418560606062</v>
      </c>
    </row>
    <row r="1273" spans="1:4" x14ac:dyDescent="0.35">
      <c r="A1273" s="5">
        <f t="shared" si="168"/>
        <v>44909</v>
      </c>
      <c r="C1273" s="46">
        <f>IF('HAVER - UK Gas'!H1560="",C1272,AVERAGE('HAVER - UK Gas'!H1560:R1560))</f>
        <v>324.52000000000004</v>
      </c>
      <c r="D1273" s="7">
        <f t="shared" si="169"/>
        <v>235.87418560606062</v>
      </c>
    </row>
    <row r="1274" spans="1:4" x14ac:dyDescent="0.35">
      <c r="A1274" s="5">
        <f t="shared" si="168"/>
        <v>44910</v>
      </c>
      <c r="C1274" s="46">
        <f>IF('HAVER - UK Gas'!H1561="",C1273,AVERAGE('HAVER - UK Gas'!H1561:R1561))</f>
        <v>332.43090909090904</v>
      </c>
      <c r="D1274" s="7">
        <f t="shared" si="169"/>
        <v>235.87418560606062</v>
      </c>
    </row>
    <row r="1275" spans="1:4" x14ac:dyDescent="0.35">
      <c r="A1275" s="5">
        <f t="shared" si="168"/>
        <v>44911</v>
      </c>
      <c r="C1275" s="46">
        <f>IF('HAVER - UK Gas'!H1562="",C1274,AVERAGE('HAVER - UK Gas'!H1562:R1562))</f>
        <v>289.80454545454546</v>
      </c>
      <c r="D1275" s="7">
        <f t="shared" si="169"/>
        <v>235.87418560606062</v>
      </c>
    </row>
    <row r="1276" spans="1:4" x14ac:dyDescent="0.35">
      <c r="A1276" s="5">
        <f t="shared" si="168"/>
        <v>44914</v>
      </c>
      <c r="C1276" s="46">
        <f>IF('HAVER - UK Gas'!H1563="",C1275,AVERAGE('HAVER - UK Gas'!H1563:R1563))</f>
        <v>275.51636363636356</v>
      </c>
      <c r="D1276" s="7">
        <f t="shared" si="169"/>
        <v>235.87418560606062</v>
      </c>
    </row>
    <row r="1277" spans="1:4" x14ac:dyDescent="0.35">
      <c r="A1277" s="5">
        <f t="shared" si="168"/>
        <v>44915</v>
      </c>
      <c r="C1277" s="46">
        <f>IF('HAVER - UK Gas'!H1564="",C1276,AVERAGE('HAVER - UK Gas'!H1564:R1564))</f>
        <v>270.04818181818183</v>
      </c>
      <c r="D1277" s="7">
        <f t="shared" si="169"/>
        <v>235.87418560606062</v>
      </c>
    </row>
    <row r="1278" spans="1:4" x14ac:dyDescent="0.35">
      <c r="A1278" s="5">
        <f t="shared" si="168"/>
        <v>44916</v>
      </c>
      <c r="C1278" s="46">
        <f>IF('HAVER - UK Gas'!H1565="",C1277,AVERAGE('HAVER - UK Gas'!H1565:R1565))</f>
        <v>253.37181818181818</v>
      </c>
      <c r="D1278" s="7">
        <f t="shared" si="169"/>
        <v>235.87418560606062</v>
      </c>
    </row>
    <row r="1279" spans="1:4" x14ac:dyDescent="0.35">
      <c r="A1279" s="5">
        <f t="shared" si="168"/>
        <v>44917</v>
      </c>
      <c r="C1279" s="46">
        <f>IF('HAVER - UK Gas'!H1566="",C1278,AVERAGE('HAVER - UK Gas'!H1566:R1566))</f>
        <v>241.59818181818184</v>
      </c>
      <c r="D1279" s="7">
        <f t="shared" si="169"/>
        <v>235.87418560606062</v>
      </c>
    </row>
    <row r="1280" spans="1:4" x14ac:dyDescent="0.35">
      <c r="A1280" s="5">
        <f t="shared" si="168"/>
        <v>44918</v>
      </c>
      <c r="C1280" s="46">
        <f>IF('HAVER - UK Gas'!H1567="",C1279,AVERAGE('HAVER - UK Gas'!H1567:R1567))</f>
        <v>228.66090909090909</v>
      </c>
      <c r="D1280" s="7">
        <f t="shared" si="169"/>
        <v>235.87418560606062</v>
      </c>
    </row>
    <row r="1281" spans="1:4" x14ac:dyDescent="0.35">
      <c r="A1281" s="5">
        <f t="shared" si="168"/>
        <v>44921</v>
      </c>
      <c r="C1281" s="46" t="e">
        <f>IF('HAVER - UK Gas'!H1568="",C1280,AVERAGE('HAVER - UK Gas'!H1568:R1568))</f>
        <v>#N/A</v>
      </c>
      <c r="D1281" s="7">
        <f t="shared" si="169"/>
        <v>235.87418560606062</v>
      </c>
    </row>
    <row r="1282" spans="1:4" x14ac:dyDescent="0.35">
      <c r="A1282" s="5">
        <f t="shared" si="168"/>
        <v>44922</v>
      </c>
      <c r="C1282" s="46">
        <f>IF('HAVER - UK Gas'!H1569="",C1281,AVERAGE('HAVER - UK Gas'!H1569:R1569))</f>
        <v>228.66090909090909</v>
      </c>
      <c r="D1282" s="7">
        <f t="shared" si="169"/>
        <v>235.87418560606062</v>
      </c>
    </row>
    <row r="1283" spans="1:4" x14ac:dyDescent="0.35">
      <c r="A1283" s="5">
        <f t="shared" si="168"/>
        <v>44923</v>
      </c>
      <c r="C1283" s="46">
        <f>IF('HAVER - UK Gas'!H1570="",C1282,AVERAGE('HAVER - UK Gas'!H1570:R1570))</f>
        <v>220.5272727272727</v>
      </c>
      <c r="D1283" s="7">
        <f t="shared" si="169"/>
        <v>235.87418560606062</v>
      </c>
    </row>
    <row r="1284" spans="1:4" x14ac:dyDescent="0.35">
      <c r="A1284" s="5">
        <f t="shared" si="168"/>
        <v>44924</v>
      </c>
      <c r="C1284" s="46">
        <f>IF('HAVER - UK Gas'!H1571="",C1283,AVERAGE('HAVER - UK Gas'!H1571:R1571))</f>
        <v>229.0272727272727</v>
      </c>
      <c r="D1284" s="7">
        <f t="shared" si="169"/>
        <v>235.87418560606062</v>
      </c>
    </row>
    <row r="1285" spans="1:4" x14ac:dyDescent="0.35">
      <c r="A1285" s="5">
        <f t="shared" si="168"/>
        <v>44925</v>
      </c>
      <c r="C1285" s="46">
        <f>IF('HAVER - UK Gas'!H1572="",C1284,AVERAGE('HAVER - UK Gas'!H1572:R1572))</f>
        <v>211.53454545454542</v>
      </c>
      <c r="D1285" s="7">
        <f t="shared" si="169"/>
        <v>235.87418560606062</v>
      </c>
    </row>
    <row r="1286" spans="1:4" x14ac:dyDescent="0.35">
      <c r="A1286" s="5">
        <f t="shared" si="168"/>
        <v>44928</v>
      </c>
      <c r="C1286" s="46" t="e">
        <f>IF('HAVER - UK Gas'!H1573="",C1285,AVERAGE('HAVER - UK Gas'!H1573:Q1573))</f>
        <v>#N/A</v>
      </c>
      <c r="D1286" s="7">
        <f t="shared" si="169"/>
        <v>235.87418560606062</v>
      </c>
    </row>
    <row r="1287" spans="1:4" x14ac:dyDescent="0.35">
      <c r="A1287" s="5">
        <f>+A1282+7</f>
        <v>44929</v>
      </c>
      <c r="C1287" s="46">
        <f>IF('HAVER - UK Gas'!H1574="",C1286,AVERAGE('HAVER - UK Gas'!H1574:Q1574))</f>
        <v>204.87999999999997</v>
      </c>
      <c r="D1287" s="7">
        <f t="shared" si="169"/>
        <v>235.87418560606062</v>
      </c>
    </row>
    <row r="1288" spans="1:4" x14ac:dyDescent="0.35">
      <c r="A1288" s="5">
        <f t="shared" ref="A1288:A1352" si="170">+A1283+7</f>
        <v>44930</v>
      </c>
      <c r="C1288" s="46">
        <f>IF('HAVER - UK Gas'!H1575="",C1287,AVERAGE('HAVER - UK Gas'!H1575:Q1575))</f>
        <v>183.03500000000003</v>
      </c>
      <c r="D1288" s="7">
        <f t="shared" si="169"/>
        <v>235.87418560606062</v>
      </c>
    </row>
    <row r="1289" spans="1:4" x14ac:dyDescent="0.35">
      <c r="A1289" s="5">
        <f t="shared" si="170"/>
        <v>44931</v>
      </c>
      <c r="C1289" s="46">
        <f>IF('HAVER - UK Gas'!H1576="",C1288,AVERAGE('HAVER - UK Gas'!H1576:Q1576))</f>
        <v>202.81400000000002</v>
      </c>
      <c r="D1289" s="7">
        <f t="shared" si="169"/>
        <v>235.87418560606062</v>
      </c>
    </row>
    <row r="1290" spans="1:4" x14ac:dyDescent="0.35">
      <c r="A1290" s="5">
        <f t="shared" si="170"/>
        <v>44932</v>
      </c>
      <c r="C1290" s="46">
        <f>IF('HAVER - UK Gas'!H1577="",C1289,AVERAGE('HAVER - UK Gas'!H1577:Q1577))</f>
        <v>197.43600000000004</v>
      </c>
      <c r="D1290" s="7">
        <f t="shared" si="169"/>
        <v>235.87418560606062</v>
      </c>
    </row>
    <row r="1291" spans="1:4" x14ac:dyDescent="0.35">
      <c r="A1291" s="5">
        <f>+A1286+7</f>
        <v>44935</v>
      </c>
      <c r="C1291" s="46">
        <f>IF('HAVER - UK Gas'!H1578="",C1290,AVERAGE('HAVER - UK Gas'!H1578:Q1578))</f>
        <v>205.74799999999999</v>
      </c>
      <c r="D1291" s="7">
        <f t="shared" si="169"/>
        <v>235.87418560606062</v>
      </c>
    </row>
    <row r="1292" spans="1:4" x14ac:dyDescent="0.35">
      <c r="A1292" s="5">
        <f t="shared" si="170"/>
        <v>44936</v>
      </c>
      <c r="C1292" s="46">
        <f>IF('HAVER - UK Gas'!H1579="",C1291,AVERAGE('HAVER - UK Gas'!H1579:Q1579))</f>
        <v>196.43300000000002</v>
      </c>
      <c r="D1292" s="7">
        <f t="shared" si="169"/>
        <v>235.87418560606062</v>
      </c>
    </row>
    <row r="1293" spans="1:4" x14ac:dyDescent="0.35">
      <c r="A1293" s="5">
        <f t="shared" si="170"/>
        <v>44937</v>
      </c>
      <c r="C1293" s="46">
        <f>IF('HAVER - UK Gas'!H1580="",C1292,AVERAGE('HAVER - UK Gas'!H1580:Q1580))</f>
        <v>187.87899999999996</v>
      </c>
      <c r="D1293" s="7">
        <f t="shared" si="169"/>
        <v>235.87418560606062</v>
      </c>
    </row>
    <row r="1294" spans="1:4" x14ac:dyDescent="0.35">
      <c r="A1294" s="5">
        <f t="shared" si="170"/>
        <v>44938</v>
      </c>
      <c r="C1294" s="46">
        <f>IF('HAVER - UK Gas'!H1581="",C1293,AVERAGE('HAVER - UK Gas'!H1581:Q1581))</f>
        <v>189.916</v>
      </c>
      <c r="D1294" s="7">
        <f t="shared" si="169"/>
        <v>235.87418560606062</v>
      </c>
    </row>
    <row r="1295" spans="1:4" x14ac:dyDescent="0.35">
      <c r="A1295" s="5">
        <f t="shared" si="170"/>
        <v>44939</v>
      </c>
      <c r="C1295" s="46">
        <f>IF('HAVER - UK Gas'!H1582="",C1294,AVERAGE('HAVER - UK Gas'!H1582:Q1582))</f>
        <v>183.51900000000001</v>
      </c>
      <c r="D1295" s="7">
        <f t="shared" si="169"/>
        <v>235.87418560606062</v>
      </c>
    </row>
    <row r="1296" spans="1:4" x14ac:dyDescent="0.35">
      <c r="A1296" s="5">
        <f t="shared" si="170"/>
        <v>44942</v>
      </c>
      <c r="C1296" s="46">
        <f>IF('HAVER - UK Gas'!H1583="",C1295,AVERAGE('HAVER - UK Gas'!H1583:Q1583))</f>
        <v>160.83599999999998</v>
      </c>
      <c r="D1296" s="7">
        <f t="shared" si="169"/>
        <v>235.87418560606062</v>
      </c>
    </row>
    <row r="1297" spans="1:4" x14ac:dyDescent="0.35">
      <c r="A1297" s="5">
        <f t="shared" si="170"/>
        <v>44943</v>
      </c>
      <c r="C1297" s="46">
        <f>IF('HAVER - UK Gas'!H1584="",C1296,AVERAGE('HAVER - UK Gas'!H1584:Q1584))</f>
        <v>170.94099999999997</v>
      </c>
      <c r="D1297" s="7">
        <f t="shared" si="169"/>
        <v>235.87418560606062</v>
      </c>
    </row>
    <row r="1298" spans="1:4" x14ac:dyDescent="0.35">
      <c r="A1298" s="5">
        <f t="shared" si="170"/>
        <v>44944</v>
      </c>
      <c r="C1298" s="46">
        <f>IF('HAVER - UK Gas'!H1585="",C1297,AVERAGE('HAVER - UK Gas'!H1585:Q1585))</f>
        <v>173.81900000000002</v>
      </c>
      <c r="D1298" s="7">
        <f t="shared" si="169"/>
        <v>235.87418560606062</v>
      </c>
    </row>
    <row r="1299" spans="1:4" x14ac:dyDescent="0.35">
      <c r="A1299" s="5">
        <f t="shared" si="170"/>
        <v>44945</v>
      </c>
      <c r="C1299" s="46">
        <f>IF('HAVER - UK Gas'!H1586="",C1298,AVERAGE('HAVER - UK Gas'!H1586:Q1586))</f>
        <v>172.696</v>
      </c>
      <c r="D1299" s="7">
        <f t="shared" si="169"/>
        <v>235.87418560606062</v>
      </c>
    </row>
    <row r="1300" spans="1:4" x14ac:dyDescent="0.35">
      <c r="A1300" s="5">
        <f t="shared" si="170"/>
        <v>44946</v>
      </c>
      <c r="C1300" s="46">
        <f>IF('HAVER - UK Gas'!H1587="",C1299,AVERAGE('HAVER - UK Gas'!H1587:Q1587))</f>
        <v>187.97300000000001</v>
      </c>
      <c r="D1300" s="7">
        <f t="shared" si="169"/>
        <v>235.87418560606062</v>
      </c>
    </row>
    <row r="1301" spans="1:4" x14ac:dyDescent="0.35">
      <c r="A1301" s="5">
        <f t="shared" si="170"/>
        <v>44949</v>
      </c>
      <c r="C1301" s="46">
        <f>IF('HAVER - UK Gas'!H1588="",C1300,AVERAGE('HAVER - UK Gas'!H1588:Q1588))</f>
        <v>186.82399999999996</v>
      </c>
      <c r="D1301" s="7">
        <f t="shared" si="169"/>
        <v>235.87418560606062</v>
      </c>
    </row>
    <row r="1302" spans="1:4" x14ac:dyDescent="0.35">
      <c r="A1302" s="5">
        <f t="shared" si="170"/>
        <v>44950</v>
      </c>
      <c r="C1302" s="46">
        <f>IF('HAVER - UK Gas'!H1589="",C1301,AVERAGE('HAVER - UK Gas'!H1589:Q1589))</f>
        <v>168.30699999999999</v>
      </c>
      <c r="D1302" s="7">
        <f t="shared" si="169"/>
        <v>235.87418560606062</v>
      </c>
    </row>
    <row r="1303" spans="1:4" x14ac:dyDescent="0.35">
      <c r="A1303" s="5">
        <f t="shared" si="170"/>
        <v>44951</v>
      </c>
      <c r="C1303" s="46">
        <f>IF('HAVER - UK Gas'!H1590="",C1302,AVERAGE('HAVER - UK Gas'!H1590:Q1590))</f>
        <v>163.36900000000003</v>
      </c>
      <c r="D1303" s="7">
        <f t="shared" si="169"/>
        <v>235.87418560606062</v>
      </c>
    </row>
    <row r="1304" spans="1:4" x14ac:dyDescent="0.35">
      <c r="A1304" s="5">
        <f t="shared" si="170"/>
        <v>44952</v>
      </c>
      <c r="C1304" s="46">
        <f>IF('HAVER - UK Gas'!H1591="",C1303,AVERAGE('HAVER - UK Gas'!H1591:Q1591))</f>
        <v>159.38099999999997</v>
      </c>
      <c r="D1304" s="7">
        <f t="shared" si="169"/>
        <v>235.87418560606062</v>
      </c>
    </row>
    <row r="1305" spans="1:4" x14ac:dyDescent="0.35">
      <c r="A1305" s="5">
        <f t="shared" si="170"/>
        <v>44953</v>
      </c>
      <c r="C1305" s="46">
        <f>IF('HAVER - UK Gas'!H1592="",C1304,AVERAGE('HAVER - UK Gas'!H1592:Q1592))</f>
        <v>159.47</v>
      </c>
      <c r="D1305" s="7">
        <f t="shared" si="169"/>
        <v>235.87418560606062</v>
      </c>
    </row>
    <row r="1306" spans="1:4" x14ac:dyDescent="0.35">
      <c r="A1306" s="5">
        <f t="shared" si="170"/>
        <v>44956</v>
      </c>
      <c r="C1306" s="46">
        <f>IF('HAVER - UK Gas'!H1593="",C1305,AVERAGE('HAVER - UK Gas'!H1593:Q1593))</f>
        <v>160.03399999999999</v>
      </c>
      <c r="D1306" s="7">
        <f t="shared" si="169"/>
        <v>235.87418560606062</v>
      </c>
    </row>
    <row r="1307" spans="1:4" x14ac:dyDescent="0.35">
      <c r="A1307" s="5">
        <f t="shared" si="170"/>
        <v>44957</v>
      </c>
      <c r="C1307" s="46">
        <f>IF('HAVER - UK Gas'!H1594="",C1306,AVERAGE('HAVER - UK Gas'!H1594:Q1594))</f>
        <v>167.97499999999997</v>
      </c>
      <c r="D1307" s="7">
        <f t="shared" si="169"/>
        <v>235.87418560606062</v>
      </c>
    </row>
    <row r="1308" spans="1:4" x14ac:dyDescent="0.35">
      <c r="A1308" s="5">
        <f t="shared" si="170"/>
        <v>44958</v>
      </c>
      <c r="C1308" s="46">
        <f>IF('HAVER - UK Gas'!H1595="",C1307,AVERAGE('HAVER - UK Gas'!H1595:P1595))</f>
        <v>173.95666666666671</v>
      </c>
      <c r="D1308" s="7">
        <f t="shared" si="169"/>
        <v>235.87418560606062</v>
      </c>
    </row>
    <row r="1309" spans="1:4" x14ac:dyDescent="0.35">
      <c r="A1309" s="5">
        <f t="shared" si="170"/>
        <v>44959</v>
      </c>
      <c r="C1309" s="46">
        <f>IF('HAVER - UK Gas'!H1596="",C1308,AVERAGE('HAVER - UK Gas'!H1596:P1596))</f>
        <v>169.6477777777778</v>
      </c>
      <c r="D1309" s="7">
        <f t="shared" si="169"/>
        <v>235.87418560606062</v>
      </c>
    </row>
    <row r="1310" spans="1:4" x14ac:dyDescent="0.35">
      <c r="A1310" s="5">
        <f t="shared" si="170"/>
        <v>44960</v>
      </c>
      <c r="C1310" s="46">
        <f>IF('HAVER - UK Gas'!H1597="",C1309,AVERAGE('HAVER - UK Gas'!H1597:P1597))</f>
        <v>172.2488888888889</v>
      </c>
      <c r="D1310" s="7">
        <f t="shared" si="169"/>
        <v>235.87418560606062</v>
      </c>
    </row>
    <row r="1311" spans="1:4" x14ac:dyDescent="0.35">
      <c r="A1311" s="5">
        <f t="shared" si="170"/>
        <v>44963</v>
      </c>
      <c r="C1311" s="46">
        <f>IF('HAVER - UK Gas'!H1598="",C1310,AVERAGE('HAVER - UK Gas'!H1598:P1598))</f>
        <v>168.75333333333333</v>
      </c>
      <c r="D1311" s="7">
        <f t="shared" si="169"/>
        <v>235.87418560606062</v>
      </c>
    </row>
    <row r="1312" spans="1:4" x14ac:dyDescent="0.35">
      <c r="A1312" s="5">
        <f t="shared" si="170"/>
        <v>44964</v>
      </c>
      <c r="C1312" s="46">
        <f>IF('HAVER - UK Gas'!H1599="",C1311,AVERAGE('HAVER - UK Gas'!H1599:P1599))</f>
        <v>163.38</v>
      </c>
      <c r="D1312" s="7">
        <f t="shared" si="169"/>
        <v>235.87418560606062</v>
      </c>
    </row>
    <row r="1313" spans="1:4" x14ac:dyDescent="0.35">
      <c r="A1313" s="5">
        <f t="shared" si="170"/>
        <v>44965</v>
      </c>
      <c r="C1313" s="46">
        <f>IF('HAVER - UK Gas'!H1600="",C1312,AVERAGE('HAVER - UK Gas'!H1600:P1600))</f>
        <v>157.99444444444441</v>
      </c>
      <c r="D1313" s="7">
        <f t="shared" si="169"/>
        <v>235.87418560606062</v>
      </c>
    </row>
    <row r="1314" spans="1:4" x14ac:dyDescent="0.35">
      <c r="A1314" s="5">
        <f t="shared" si="170"/>
        <v>44966</v>
      </c>
      <c r="C1314" s="46">
        <f>IF('HAVER - UK Gas'!H1601="",C1313,AVERAGE('HAVER - UK Gas'!H1601:P1601))</f>
        <v>154.91999999999999</v>
      </c>
      <c r="D1314" s="7">
        <f t="shared" si="169"/>
        <v>235.87418560606062</v>
      </c>
    </row>
    <row r="1315" spans="1:4" x14ac:dyDescent="0.35">
      <c r="A1315" s="5">
        <f t="shared" si="170"/>
        <v>44967</v>
      </c>
      <c r="C1315" s="46">
        <f>IF('HAVER - UK Gas'!H1602="",C1314,AVERAGE('HAVER - UK Gas'!H1602:P1602))</f>
        <v>155.37444444444449</v>
      </c>
      <c r="D1315" s="7">
        <f t="shared" si="169"/>
        <v>235.87418560606062</v>
      </c>
    </row>
    <row r="1316" spans="1:4" x14ac:dyDescent="0.35">
      <c r="A1316" s="5">
        <f t="shared" si="170"/>
        <v>44970</v>
      </c>
      <c r="C1316" s="46">
        <f>IF('HAVER - UK Gas'!H1603="",C1315,AVERAGE('HAVER - UK Gas'!H1603:P1603))</f>
        <v>150.56111111111107</v>
      </c>
      <c r="D1316" s="7">
        <f t="shared" si="169"/>
        <v>235.87418560606062</v>
      </c>
    </row>
    <row r="1317" spans="1:4" x14ac:dyDescent="0.35">
      <c r="A1317" s="5">
        <f t="shared" si="170"/>
        <v>44971</v>
      </c>
      <c r="C1317" s="46">
        <f>IF('HAVER - UK Gas'!H1604="",C1316,AVERAGE('HAVER - UK Gas'!H1604:P1604))</f>
        <v>149.93555555555554</v>
      </c>
      <c r="D1317" s="7">
        <f t="shared" si="169"/>
        <v>235.87418560606062</v>
      </c>
    </row>
    <row r="1318" spans="1:4" x14ac:dyDescent="0.35">
      <c r="A1318" s="5">
        <f t="shared" si="170"/>
        <v>44972</v>
      </c>
      <c r="C1318" s="46">
        <f>IF('HAVER - UK Gas'!H1605="",C1317,AVERAGE('HAVER - UK Gas'!H1605:P1605))</f>
        <v>154.03444444444443</v>
      </c>
      <c r="D1318" s="7">
        <f t="shared" si="169"/>
        <v>235.87418560606062</v>
      </c>
    </row>
    <row r="1319" spans="1:4" x14ac:dyDescent="0.35">
      <c r="A1319" s="5">
        <f t="shared" si="170"/>
        <v>44973</v>
      </c>
      <c r="C1319" s="46">
        <f>IF('HAVER - UK Gas'!H1606="",C1318,AVERAGE('HAVER - UK Gas'!H1606:P1606))</f>
        <v>149.67666666666668</v>
      </c>
      <c r="D1319" s="7">
        <f t="shared" ref="D1319" si="171">AVERAGE($C$1254:$C$1280,$C$1282:$C$1285,$C$1287:$C$1319)</f>
        <v>235.87418560606062</v>
      </c>
    </row>
    <row r="1320" spans="1:4" x14ac:dyDescent="0.35">
      <c r="A1320" s="5">
        <f t="shared" si="170"/>
        <v>44974</v>
      </c>
      <c r="C1320" s="46">
        <f>IF('HAVER - UK Gas'!H1607="",C1319,AVERAGE('HAVER - UK Gas'!H1607:P1607))</f>
        <v>143.86666666666667</v>
      </c>
    </row>
    <row r="1321" spans="1:4" x14ac:dyDescent="0.35">
      <c r="A1321" s="5">
        <f t="shared" si="170"/>
        <v>44977</v>
      </c>
      <c r="B1321" t="s">
        <v>2288</v>
      </c>
      <c r="C1321" s="46">
        <f>IF('HAVER - UK Gas'!H1608="",C1320,AVERAGE('HAVER - UK Gas'!H1608:S1608))</f>
        <v>142.43583333333331</v>
      </c>
      <c r="D1321" s="7">
        <f>AVERAGE($C$1321:$C$1354,$C$1356:$C$1384)</f>
        <v>136.17118117684782</v>
      </c>
    </row>
    <row r="1322" spans="1:4" x14ac:dyDescent="0.35">
      <c r="A1322" s="5">
        <f t="shared" si="170"/>
        <v>44978</v>
      </c>
      <c r="C1322" s="46">
        <f>IF('HAVER - UK Gas'!H1609="",C1321,AVERAGE('HAVER - UK Gas'!H1609:S1609))</f>
        <v>138.45083333333332</v>
      </c>
      <c r="D1322" s="7">
        <f t="shared" ref="D1322:D1383" si="172">AVERAGE($C$1321:$C$1354,$C$1356:$C$1384)</f>
        <v>136.17118117684782</v>
      </c>
    </row>
    <row r="1323" spans="1:4" x14ac:dyDescent="0.35">
      <c r="A1323" s="5">
        <f t="shared" si="170"/>
        <v>44979</v>
      </c>
      <c r="C1323" s="46">
        <f>IF('HAVER - UK Gas'!H1610="",C1322,AVERAGE('HAVER - UK Gas'!H1610:S1610))</f>
        <v>141.2475</v>
      </c>
      <c r="D1323" s="7">
        <f t="shared" si="172"/>
        <v>136.17118117684782</v>
      </c>
    </row>
    <row r="1324" spans="1:4" x14ac:dyDescent="0.35">
      <c r="A1324" s="5">
        <f t="shared" si="170"/>
        <v>44980</v>
      </c>
      <c r="C1324" s="46">
        <f>IF('HAVER - UK Gas'!H1611="",C1323,AVERAGE('HAVER - UK Gas'!H1611:S1611))</f>
        <v>141.68249999999998</v>
      </c>
      <c r="D1324" s="7">
        <f t="shared" si="172"/>
        <v>136.17118117684782</v>
      </c>
    </row>
    <row r="1325" spans="1:4" x14ac:dyDescent="0.35">
      <c r="A1325" s="5">
        <f t="shared" si="170"/>
        <v>44981</v>
      </c>
      <c r="C1325" s="46">
        <f>IF('HAVER - UK Gas'!H1612="",C1324,AVERAGE('HAVER - UK Gas'!H1612:S1612))</f>
        <v>144.185</v>
      </c>
      <c r="D1325" s="7">
        <f t="shared" si="172"/>
        <v>136.17118117684782</v>
      </c>
    </row>
    <row r="1326" spans="1:4" x14ac:dyDescent="0.35">
      <c r="A1326" s="5">
        <f t="shared" si="170"/>
        <v>44984</v>
      </c>
      <c r="C1326" s="46">
        <f>IF('HAVER - UK Gas'!H1613="",C1325,AVERAGE('HAVER - UK Gas'!H1613:S1613))</f>
        <v>136.50583333333336</v>
      </c>
      <c r="D1326" s="7">
        <f t="shared" si="172"/>
        <v>136.17118117684782</v>
      </c>
    </row>
    <row r="1327" spans="1:4" x14ac:dyDescent="0.35">
      <c r="A1327" s="5">
        <f t="shared" si="170"/>
        <v>44985</v>
      </c>
      <c r="C1327" s="46">
        <f>IF('HAVER - UK Gas'!H1614="",C1326,AVERAGE('HAVER - UK Gas'!H1614:S1614))</f>
        <v>135.13250000000002</v>
      </c>
      <c r="D1327" s="7">
        <f t="shared" si="172"/>
        <v>136.17118117684782</v>
      </c>
    </row>
    <row r="1328" spans="1:4" x14ac:dyDescent="0.35">
      <c r="A1328" s="5">
        <f t="shared" si="170"/>
        <v>44986</v>
      </c>
      <c r="C1328" s="46">
        <f>IF('HAVER - UK Gas'!H1615="",C1327,AVERAGE('HAVER - UK Gas'!H1615:R1615))</f>
        <v>138.01363636363638</v>
      </c>
      <c r="D1328" s="7">
        <f t="shared" si="172"/>
        <v>136.17118117684782</v>
      </c>
    </row>
    <row r="1329" spans="1:4" x14ac:dyDescent="0.35">
      <c r="A1329" s="5">
        <f t="shared" si="170"/>
        <v>44987</v>
      </c>
      <c r="C1329" s="46">
        <f>IF('HAVER - UK Gas'!H1616="",C1328,AVERAGE('HAVER - UK Gas'!H1616:R1616))</f>
        <v>136.97818181818181</v>
      </c>
      <c r="D1329" s="7">
        <f t="shared" si="172"/>
        <v>136.17118117684782</v>
      </c>
    </row>
    <row r="1330" spans="1:4" x14ac:dyDescent="0.35">
      <c r="A1330" s="5">
        <f t="shared" si="170"/>
        <v>44988</v>
      </c>
      <c r="C1330" s="46">
        <f>IF('HAVER - UK Gas'!H1617="",C1329,AVERAGE('HAVER - UK Gas'!H1617:R1617))</f>
        <v>131.73272727272729</v>
      </c>
      <c r="D1330" s="7">
        <f t="shared" si="172"/>
        <v>136.17118117684782</v>
      </c>
    </row>
    <row r="1331" spans="1:4" x14ac:dyDescent="0.35">
      <c r="A1331" s="5">
        <f t="shared" si="170"/>
        <v>44991</v>
      </c>
      <c r="C1331" s="46">
        <f>IF('HAVER - UK Gas'!H1618="",C1330,AVERAGE('HAVER - UK Gas'!H1618:R1618))</f>
        <v>125.07545454545453</v>
      </c>
      <c r="D1331" s="7">
        <f t="shared" si="172"/>
        <v>136.17118117684782</v>
      </c>
    </row>
    <row r="1332" spans="1:4" x14ac:dyDescent="0.35">
      <c r="A1332" s="5">
        <f t="shared" si="170"/>
        <v>44992</v>
      </c>
      <c r="C1332" s="46">
        <f>IF('HAVER - UK Gas'!H1619="",C1331,AVERAGE('HAVER - UK Gas'!H1619:R1619))</f>
        <v>127.23818181818183</v>
      </c>
      <c r="D1332" s="7">
        <f t="shared" si="172"/>
        <v>136.17118117684782</v>
      </c>
    </row>
    <row r="1333" spans="1:4" x14ac:dyDescent="0.35">
      <c r="A1333" s="5">
        <f t="shared" si="170"/>
        <v>44993</v>
      </c>
      <c r="C1333" s="46">
        <f>IF('HAVER - UK Gas'!H1620="",C1332,AVERAGE('HAVER - UK Gas'!H1620:R1620))</f>
        <v>126.3090909090909</v>
      </c>
      <c r="D1333" s="7">
        <f t="shared" si="172"/>
        <v>136.17118117684782</v>
      </c>
    </row>
    <row r="1334" spans="1:4" x14ac:dyDescent="0.35">
      <c r="A1334" s="5">
        <f t="shared" si="170"/>
        <v>44994</v>
      </c>
      <c r="C1334" s="46">
        <f>IF('HAVER - UK Gas'!H1621="",C1333,AVERAGE('HAVER - UK Gas'!H1621:R1621))</f>
        <v>128.85454545454544</v>
      </c>
      <c r="D1334" s="7">
        <f t="shared" si="172"/>
        <v>136.17118117684782</v>
      </c>
    </row>
    <row r="1335" spans="1:4" x14ac:dyDescent="0.35">
      <c r="A1335" s="5">
        <f t="shared" si="170"/>
        <v>44995</v>
      </c>
      <c r="C1335" s="46">
        <f>IF('HAVER - UK Gas'!H1622="",C1334,AVERAGE('HAVER - UK Gas'!H1622:R1622))</f>
        <v>150.12</v>
      </c>
      <c r="D1335" s="7">
        <f t="shared" si="172"/>
        <v>136.17118117684782</v>
      </c>
    </row>
    <row r="1336" spans="1:4" x14ac:dyDescent="0.35">
      <c r="A1336" s="5">
        <f t="shared" si="170"/>
        <v>44998</v>
      </c>
      <c r="C1336" s="46">
        <f>IF('HAVER - UK Gas'!H1623="",C1335,AVERAGE('HAVER - UK Gas'!H1623:R1623))</f>
        <v>142.93090909090907</v>
      </c>
      <c r="D1336" s="7">
        <f t="shared" si="172"/>
        <v>136.17118117684782</v>
      </c>
    </row>
    <row r="1337" spans="1:4" x14ac:dyDescent="0.35">
      <c r="A1337" s="5">
        <f t="shared" si="170"/>
        <v>44999</v>
      </c>
      <c r="C1337" s="46">
        <f>IF('HAVER - UK Gas'!H1624="",C1336,AVERAGE('HAVER - UK Gas'!H1624:R1624))</f>
        <v>129.69272727272727</v>
      </c>
      <c r="D1337" s="7">
        <f t="shared" si="172"/>
        <v>136.17118117684782</v>
      </c>
    </row>
    <row r="1338" spans="1:4" x14ac:dyDescent="0.35">
      <c r="A1338" s="5">
        <f t="shared" si="170"/>
        <v>45000</v>
      </c>
      <c r="C1338" s="46">
        <f>IF('HAVER - UK Gas'!H1625="",C1337,AVERAGE('HAVER - UK Gas'!H1625:R1625))</f>
        <v>125.74818181818182</v>
      </c>
      <c r="D1338" s="7">
        <f t="shared" si="172"/>
        <v>136.17118117684782</v>
      </c>
    </row>
    <row r="1339" spans="1:4" x14ac:dyDescent="0.35">
      <c r="A1339" s="5">
        <f t="shared" si="170"/>
        <v>45001</v>
      </c>
      <c r="C1339" s="46">
        <f>IF('HAVER - UK Gas'!H1626="",C1338,AVERAGE('HAVER - UK Gas'!H1626:R1626))</f>
        <v>130.45272727272729</v>
      </c>
      <c r="D1339" s="7">
        <f t="shared" si="172"/>
        <v>136.17118117684782</v>
      </c>
    </row>
    <row r="1340" spans="1:4" x14ac:dyDescent="0.35">
      <c r="A1340" s="5">
        <f t="shared" si="170"/>
        <v>45002</v>
      </c>
      <c r="C1340" s="46">
        <f>IF('HAVER - UK Gas'!H1627="",C1339,AVERAGE('HAVER - UK Gas'!H1627:R1627))</f>
        <v>127.3309090909091</v>
      </c>
      <c r="D1340" s="7">
        <f t="shared" si="172"/>
        <v>136.17118117684782</v>
      </c>
    </row>
    <row r="1341" spans="1:4" x14ac:dyDescent="0.35">
      <c r="A1341" s="5">
        <f t="shared" si="170"/>
        <v>45005</v>
      </c>
      <c r="C1341" s="46">
        <f>IF('HAVER - UK Gas'!H1628="",C1340,AVERAGE('HAVER - UK Gas'!H1628:R1628))</f>
        <v>119.16636363636363</v>
      </c>
      <c r="D1341" s="7">
        <f t="shared" si="172"/>
        <v>136.17118117684782</v>
      </c>
    </row>
    <row r="1342" spans="1:4" x14ac:dyDescent="0.35">
      <c r="A1342" s="5">
        <f t="shared" si="170"/>
        <v>45006</v>
      </c>
      <c r="C1342" s="46">
        <f>IF('HAVER - UK Gas'!H1629="",C1341,AVERAGE('HAVER - UK Gas'!H1629:R1629))</f>
        <v>127.19999999999999</v>
      </c>
      <c r="D1342" s="7">
        <f t="shared" si="172"/>
        <v>136.17118117684782</v>
      </c>
    </row>
    <row r="1343" spans="1:4" x14ac:dyDescent="0.35">
      <c r="A1343" s="5">
        <f t="shared" si="170"/>
        <v>45007</v>
      </c>
      <c r="C1343" s="46">
        <f>IF('HAVER - UK Gas'!H1630="",C1342,AVERAGE('HAVER - UK Gas'!H1630:R1630))</f>
        <v>122.59818181818183</v>
      </c>
      <c r="D1343" s="7">
        <f t="shared" si="172"/>
        <v>136.17118117684782</v>
      </c>
    </row>
    <row r="1344" spans="1:4" x14ac:dyDescent="0.35">
      <c r="A1344" s="5">
        <f t="shared" si="170"/>
        <v>45008</v>
      </c>
      <c r="C1344" s="46">
        <f>IF('HAVER - UK Gas'!H1631="",C1343,AVERAGE('HAVER - UK Gas'!H1631:R1631))</f>
        <v>129.22090909090909</v>
      </c>
      <c r="D1344" s="7">
        <f t="shared" si="172"/>
        <v>136.17118117684782</v>
      </c>
    </row>
    <row r="1345" spans="1:4" x14ac:dyDescent="0.35">
      <c r="A1345" s="5">
        <f t="shared" si="170"/>
        <v>45009</v>
      </c>
      <c r="C1345" s="46">
        <f>IF('HAVER - UK Gas'!H1632="",C1344,AVERAGE('HAVER - UK Gas'!H1632:R1632))</f>
        <v>125.75454545454545</v>
      </c>
      <c r="D1345" s="7">
        <f t="shared" si="172"/>
        <v>136.17118117684782</v>
      </c>
    </row>
    <row r="1346" spans="1:4" x14ac:dyDescent="0.35">
      <c r="A1346" s="5">
        <f t="shared" si="170"/>
        <v>45012</v>
      </c>
      <c r="C1346" s="46">
        <f>IF('HAVER - UK Gas'!H1633="",C1345,AVERAGE('HAVER - UK Gas'!H1633:R1633))</f>
        <v>127.38909090909091</v>
      </c>
      <c r="D1346" s="7">
        <f t="shared" si="172"/>
        <v>136.17118117684782</v>
      </c>
    </row>
    <row r="1347" spans="1:4" x14ac:dyDescent="0.35">
      <c r="A1347" s="5">
        <f t="shared" si="170"/>
        <v>45013</v>
      </c>
      <c r="C1347" s="46">
        <f>IF('HAVER - UK Gas'!H1634="",C1346,AVERAGE('HAVER - UK Gas'!H1634:R1634))</f>
        <v>128.73272727272726</v>
      </c>
      <c r="D1347" s="7">
        <f t="shared" si="172"/>
        <v>136.17118117684782</v>
      </c>
    </row>
    <row r="1348" spans="1:4" x14ac:dyDescent="0.35">
      <c r="A1348" s="5">
        <f t="shared" si="170"/>
        <v>45014</v>
      </c>
      <c r="C1348" s="46">
        <f>IF('HAVER - UK Gas'!H1635="",C1347,AVERAGE('HAVER - UK Gas'!H1635:R1635))</f>
        <v>128.48636363636362</v>
      </c>
      <c r="D1348" s="7">
        <f t="shared" si="172"/>
        <v>136.17118117684782</v>
      </c>
    </row>
    <row r="1349" spans="1:4" x14ac:dyDescent="0.35">
      <c r="A1349" s="5">
        <f t="shared" si="170"/>
        <v>45015</v>
      </c>
      <c r="C1349" s="46">
        <f>IF('HAVER - UK Gas'!H1636="",C1348,AVERAGE('HAVER - UK Gas'!H1636:R1636))</f>
        <v>133.5390909090909</v>
      </c>
      <c r="D1349" s="7">
        <f t="shared" si="172"/>
        <v>136.17118117684782</v>
      </c>
    </row>
    <row r="1350" spans="1:4" x14ac:dyDescent="0.35">
      <c r="A1350" s="5">
        <f t="shared" si="170"/>
        <v>45016</v>
      </c>
      <c r="C1350" s="46">
        <f>IF('HAVER - UK Gas'!H1637="",C1349,AVERAGE('HAVER - UK Gas'!H1637:R1637))</f>
        <v>145.35909090909092</v>
      </c>
      <c r="D1350" s="7">
        <f t="shared" si="172"/>
        <v>136.17118117684782</v>
      </c>
    </row>
    <row r="1351" spans="1:4" x14ac:dyDescent="0.35">
      <c r="A1351" s="5">
        <f t="shared" si="170"/>
        <v>45019</v>
      </c>
      <c r="C1351" s="46">
        <f>IF('HAVER - UK Gas'!H1638="",C1350,AVERAGE('HAVER - UK Gas'!H1638:Q1638))</f>
        <v>159.28400000000002</v>
      </c>
      <c r="D1351" s="7">
        <f t="shared" si="172"/>
        <v>136.17118117684782</v>
      </c>
    </row>
    <row r="1352" spans="1:4" x14ac:dyDescent="0.35">
      <c r="A1352" s="5">
        <f t="shared" si="170"/>
        <v>45020</v>
      </c>
      <c r="C1352" s="46">
        <f>IF('HAVER - UK Gas'!H1639="",C1351,AVERAGE('HAVER - UK Gas'!H1639:Q1639))</f>
        <v>149.33599999999998</v>
      </c>
      <c r="D1352" s="7">
        <f t="shared" si="172"/>
        <v>136.17118117684782</v>
      </c>
    </row>
    <row r="1353" spans="1:4" x14ac:dyDescent="0.35">
      <c r="A1353" s="5">
        <f t="shared" ref="A1353:A1416" si="173">+A1348+7</f>
        <v>45021</v>
      </c>
      <c r="C1353" s="46">
        <f>IF('HAVER - UK Gas'!H1640="",C1352,AVERAGE('HAVER - UK Gas'!H1640:Q1640))</f>
        <v>141.78300000000002</v>
      </c>
      <c r="D1353" s="7">
        <f t="shared" si="172"/>
        <v>136.17118117684782</v>
      </c>
    </row>
    <row r="1354" spans="1:4" x14ac:dyDescent="0.35">
      <c r="A1354" s="5">
        <f t="shared" si="173"/>
        <v>45022</v>
      </c>
      <c r="C1354" s="46">
        <f>IF('HAVER - UK Gas'!H1641="",C1353,AVERAGE('HAVER - UK Gas'!H1641:Q1641))</f>
        <v>138.18700000000001</v>
      </c>
      <c r="D1354" s="7">
        <f t="shared" si="172"/>
        <v>136.17118117684782</v>
      </c>
    </row>
    <row r="1355" spans="1:4" x14ac:dyDescent="0.35">
      <c r="A1355" s="5">
        <f t="shared" si="173"/>
        <v>45023</v>
      </c>
      <c r="C1355" s="46" t="e">
        <f>IF('HAVER - UK Gas'!H1642="",C1354,AVERAGE('HAVER - UK Gas'!H1642:Q1642))</f>
        <v>#N/A</v>
      </c>
      <c r="D1355" s="7">
        <f t="shared" si="172"/>
        <v>136.17118117684782</v>
      </c>
    </row>
    <row r="1356" spans="1:4" x14ac:dyDescent="0.35">
      <c r="A1356" s="5">
        <f t="shared" si="173"/>
        <v>45026</v>
      </c>
      <c r="C1356" s="46">
        <f>IF('HAVER - UK Gas'!H1643="",C1355,AVERAGE('HAVER - UK Gas'!H1643:Q1643))</f>
        <v>138.18700000000001</v>
      </c>
      <c r="D1356" s="7">
        <f t="shared" si="172"/>
        <v>136.17118117684782</v>
      </c>
    </row>
    <row r="1357" spans="1:4" x14ac:dyDescent="0.35">
      <c r="A1357" s="5">
        <f t="shared" si="173"/>
        <v>45027</v>
      </c>
      <c r="C1357" s="46">
        <f>IF('HAVER - UK Gas'!H1644="",C1356,AVERAGE('HAVER - UK Gas'!H1644:Q1644))</f>
        <v>142.83099999999999</v>
      </c>
      <c r="D1357" s="7">
        <f t="shared" si="172"/>
        <v>136.17118117684782</v>
      </c>
    </row>
    <row r="1358" spans="1:4" x14ac:dyDescent="0.35">
      <c r="A1358" s="5">
        <f t="shared" si="173"/>
        <v>45028</v>
      </c>
      <c r="C1358" s="46">
        <f>IF('HAVER - UK Gas'!H1645="",C1357,AVERAGE('HAVER - UK Gas'!H1645:Q1645))</f>
        <v>144.47299999999998</v>
      </c>
      <c r="D1358" s="7">
        <f t="shared" si="172"/>
        <v>136.17118117684782</v>
      </c>
    </row>
    <row r="1359" spans="1:4" x14ac:dyDescent="0.35">
      <c r="A1359" s="5">
        <f t="shared" si="173"/>
        <v>45029</v>
      </c>
      <c r="C1359" s="46">
        <f>IF('HAVER - UK Gas'!H1646="",C1358,AVERAGE('HAVER - UK Gas'!H1646:Q1646))</f>
        <v>142.642</v>
      </c>
      <c r="D1359" s="7">
        <f t="shared" si="172"/>
        <v>136.17118117684782</v>
      </c>
    </row>
    <row r="1360" spans="1:4" x14ac:dyDescent="0.35">
      <c r="A1360" s="5">
        <f t="shared" si="173"/>
        <v>45030</v>
      </c>
      <c r="C1360" s="46">
        <f>IF('HAVER - UK Gas'!H1647="",C1359,AVERAGE('HAVER - UK Gas'!H1647:Q1647))</f>
        <v>142.22999999999996</v>
      </c>
      <c r="D1360" s="7">
        <f t="shared" si="172"/>
        <v>136.17118117684782</v>
      </c>
    </row>
    <row r="1361" spans="1:4" x14ac:dyDescent="0.35">
      <c r="A1361" s="5">
        <f t="shared" si="173"/>
        <v>45033</v>
      </c>
      <c r="C1361" s="46">
        <f>IF('HAVER - UK Gas'!H1648="",C1360,AVERAGE('HAVER - UK Gas'!H1648:Q1648))</f>
        <v>141.458</v>
      </c>
      <c r="D1361" s="7">
        <f t="shared" si="172"/>
        <v>136.17118117684782</v>
      </c>
    </row>
    <row r="1362" spans="1:4" x14ac:dyDescent="0.35">
      <c r="A1362" s="5">
        <f t="shared" si="173"/>
        <v>45034</v>
      </c>
      <c r="C1362" s="46">
        <f>IF('HAVER - UK Gas'!H1649="",C1361,AVERAGE('HAVER - UK Gas'!H1649:Q1649))</f>
        <v>143.17599999999999</v>
      </c>
      <c r="D1362" s="7">
        <f t="shared" si="172"/>
        <v>136.17118117684782</v>
      </c>
    </row>
    <row r="1363" spans="1:4" x14ac:dyDescent="0.35">
      <c r="A1363" s="5">
        <f t="shared" si="173"/>
        <v>45035</v>
      </c>
      <c r="C1363" s="46">
        <f>IF('HAVER - UK Gas'!H1650="",C1362,AVERAGE('HAVER - UK Gas'!H1650:Q1650))</f>
        <v>138.95099999999999</v>
      </c>
      <c r="D1363" s="7">
        <f t="shared" si="172"/>
        <v>136.17118117684782</v>
      </c>
    </row>
    <row r="1364" spans="1:4" x14ac:dyDescent="0.35">
      <c r="A1364" s="5">
        <f t="shared" si="173"/>
        <v>45036</v>
      </c>
      <c r="C1364" s="46">
        <f>IF('HAVER - UK Gas'!H1651="",C1363,AVERAGE('HAVER - UK Gas'!H1651:Q1651))</f>
        <v>138.35499999999999</v>
      </c>
      <c r="D1364" s="7">
        <f t="shared" si="172"/>
        <v>136.17118117684782</v>
      </c>
    </row>
    <row r="1365" spans="1:4" x14ac:dyDescent="0.35">
      <c r="A1365" s="5">
        <f t="shared" si="173"/>
        <v>45037</v>
      </c>
      <c r="C1365" s="46">
        <f>IF('HAVER - UK Gas'!H1652="",C1364,AVERAGE('HAVER - UK Gas'!H1652:Q1652))</f>
        <v>137.92500000000001</v>
      </c>
      <c r="D1365" s="7">
        <f t="shared" si="172"/>
        <v>136.17118117684782</v>
      </c>
    </row>
    <row r="1366" spans="1:4" x14ac:dyDescent="0.35">
      <c r="A1366" s="5">
        <f t="shared" si="173"/>
        <v>45040</v>
      </c>
      <c r="C1366" s="46">
        <f>IF('HAVER - UK Gas'!H1653="",C1365,AVERAGE('HAVER - UK Gas'!H1653:Q1653))</f>
        <v>136.90600000000001</v>
      </c>
      <c r="D1366" s="7">
        <f t="shared" si="172"/>
        <v>136.17118117684782</v>
      </c>
    </row>
    <row r="1367" spans="1:4" x14ac:dyDescent="0.35">
      <c r="A1367" s="5">
        <f t="shared" si="173"/>
        <v>45041</v>
      </c>
      <c r="C1367" s="46">
        <f>IF('HAVER - UK Gas'!H1654="",C1366,AVERAGE('HAVER - UK Gas'!H1654:Q1654))</f>
        <v>138.36099999999999</v>
      </c>
      <c r="D1367" s="7">
        <f t="shared" si="172"/>
        <v>136.17118117684782</v>
      </c>
    </row>
    <row r="1368" spans="1:4" x14ac:dyDescent="0.35">
      <c r="A1368" s="5">
        <f t="shared" si="173"/>
        <v>45042</v>
      </c>
      <c r="C1368" s="46">
        <f>IF('HAVER - UK Gas'!H1655="",C1367,AVERAGE('HAVER - UK Gas'!H1655:Q1655))</f>
        <v>137.73099999999999</v>
      </c>
      <c r="D1368" s="7">
        <f t="shared" si="172"/>
        <v>136.17118117684782</v>
      </c>
    </row>
    <row r="1369" spans="1:4" x14ac:dyDescent="0.35">
      <c r="A1369" s="5">
        <f t="shared" si="173"/>
        <v>45043</v>
      </c>
      <c r="C1369" s="46">
        <f>IF('HAVER - UK Gas'!H1656="",C1368,AVERAGE('HAVER - UK Gas'!H1656:Q1656))</f>
        <v>141.82</v>
      </c>
      <c r="D1369" s="7">
        <f t="shared" si="172"/>
        <v>136.17118117684782</v>
      </c>
    </row>
    <row r="1370" spans="1:4" x14ac:dyDescent="0.35">
      <c r="A1370" s="5">
        <f t="shared" si="173"/>
        <v>45044</v>
      </c>
      <c r="C1370" s="46">
        <f>IF('HAVER - UK Gas'!H1657="",C1369,AVERAGE('HAVER - UK Gas'!H1657:Q1657))</f>
        <v>143.73699999999999</v>
      </c>
      <c r="D1370" s="7">
        <f t="shared" si="172"/>
        <v>136.17118117684782</v>
      </c>
    </row>
    <row r="1371" spans="1:4" x14ac:dyDescent="0.35">
      <c r="A1371" s="5">
        <f t="shared" si="173"/>
        <v>45047</v>
      </c>
      <c r="C1371" s="46">
        <f>IF('HAVER - UK Gas'!H1658="",C1370,AVERAGE('HAVER - UK Gas'!H1658:P1658))</f>
        <v>144.51111111111109</v>
      </c>
      <c r="D1371" s="7">
        <f t="shared" si="172"/>
        <v>136.17118117684782</v>
      </c>
    </row>
    <row r="1372" spans="1:4" x14ac:dyDescent="0.35">
      <c r="A1372" s="5">
        <f t="shared" si="173"/>
        <v>45048</v>
      </c>
      <c r="C1372" s="46">
        <f>IF('HAVER - UK Gas'!H1659="",C1371,AVERAGE('HAVER - UK Gas'!H1659:P1659))</f>
        <v>143.32</v>
      </c>
      <c r="D1372" s="7">
        <f t="shared" si="172"/>
        <v>136.17118117684782</v>
      </c>
    </row>
    <row r="1373" spans="1:4" x14ac:dyDescent="0.35">
      <c r="A1373" s="5">
        <f t="shared" si="173"/>
        <v>45049</v>
      </c>
      <c r="C1373" s="46">
        <f>IF('HAVER - UK Gas'!H1660="",C1372,AVERAGE('HAVER - UK Gas'!H1660:P1660))</f>
        <v>141.49444444444444</v>
      </c>
      <c r="D1373" s="7">
        <f t="shared" si="172"/>
        <v>136.17118117684782</v>
      </c>
    </row>
    <row r="1374" spans="1:4" x14ac:dyDescent="0.35">
      <c r="A1374" s="5">
        <f t="shared" si="173"/>
        <v>45050</v>
      </c>
      <c r="C1374" s="46">
        <f>IF('HAVER - UK Gas'!H1661="",C1373,AVERAGE('HAVER - UK Gas'!H1661:P1661))</f>
        <v>137.90555555555557</v>
      </c>
      <c r="D1374" s="7">
        <f t="shared" si="172"/>
        <v>136.17118117684782</v>
      </c>
    </row>
    <row r="1375" spans="1:4" x14ac:dyDescent="0.35">
      <c r="A1375" s="5">
        <f t="shared" si="173"/>
        <v>45051</v>
      </c>
      <c r="C1375" s="46">
        <f>IF('HAVER - UK Gas'!H1662="",C1374,AVERAGE('HAVER - UK Gas'!H1662:P1662))</f>
        <v>139.01777777777775</v>
      </c>
      <c r="D1375" s="7">
        <f t="shared" si="172"/>
        <v>136.17118117684782</v>
      </c>
    </row>
    <row r="1376" spans="1:4" x14ac:dyDescent="0.35">
      <c r="A1376" s="5">
        <f t="shared" si="173"/>
        <v>45054</v>
      </c>
      <c r="C1376" s="46">
        <f>IF('HAVER - UK Gas'!H1663="",C1375,AVERAGE('HAVER - UK Gas'!H1663:P1663))</f>
        <v>139.01777777777775</v>
      </c>
      <c r="D1376" s="7">
        <f t="shared" si="172"/>
        <v>136.17118117684782</v>
      </c>
    </row>
    <row r="1377" spans="1:4" x14ac:dyDescent="0.35">
      <c r="A1377" s="5">
        <f t="shared" si="173"/>
        <v>45055</v>
      </c>
      <c r="C1377" s="46">
        <f>IF('HAVER - UK Gas'!H1664="",C1376,AVERAGE('HAVER - UK Gas'!H1664:P1664))</f>
        <v>140.12555555555554</v>
      </c>
      <c r="D1377" s="7">
        <f t="shared" si="172"/>
        <v>136.17118117684782</v>
      </c>
    </row>
    <row r="1378" spans="1:4" x14ac:dyDescent="0.35">
      <c r="A1378" s="5">
        <f t="shared" si="173"/>
        <v>45056</v>
      </c>
      <c r="C1378" s="46">
        <f>IF('HAVER - UK Gas'!H1665="",C1377,AVERAGE('HAVER - UK Gas'!H1665:P1665))</f>
        <v>139.98333333333332</v>
      </c>
      <c r="D1378" s="7">
        <f t="shared" si="172"/>
        <v>136.17118117684782</v>
      </c>
    </row>
    <row r="1379" spans="1:4" x14ac:dyDescent="0.35">
      <c r="A1379" s="5">
        <f t="shared" si="173"/>
        <v>45057</v>
      </c>
      <c r="C1379" s="46">
        <f>IF('HAVER - UK Gas'!H1666="",C1378,AVERAGE('HAVER - UK Gas'!H1666:P1666))</f>
        <v>140.52000000000001</v>
      </c>
      <c r="D1379" s="7">
        <f t="shared" si="172"/>
        <v>136.17118117684782</v>
      </c>
    </row>
    <row r="1380" spans="1:4" x14ac:dyDescent="0.35">
      <c r="A1380" s="5">
        <f t="shared" si="173"/>
        <v>45058</v>
      </c>
      <c r="C1380" s="46">
        <f>IF('HAVER - UK Gas'!H1667="",C1379,AVERAGE('HAVER - UK Gas'!H1667:P1667))</f>
        <v>133.91222222222223</v>
      </c>
      <c r="D1380" s="7">
        <f t="shared" si="172"/>
        <v>136.17118117684782</v>
      </c>
    </row>
    <row r="1381" spans="1:4" x14ac:dyDescent="0.35">
      <c r="A1381" s="5">
        <f t="shared" si="173"/>
        <v>45061</v>
      </c>
      <c r="C1381" s="46">
        <f>IF('HAVER - UK Gas'!H1668="",C1380,AVERAGE('HAVER - UK Gas'!H1668:P1668))</f>
        <v>125.16888888888892</v>
      </c>
      <c r="D1381" s="7">
        <f t="shared" si="172"/>
        <v>136.17118117684782</v>
      </c>
    </row>
    <row r="1382" spans="1:4" x14ac:dyDescent="0.35">
      <c r="A1382" s="5">
        <f t="shared" si="173"/>
        <v>45062</v>
      </c>
      <c r="C1382" s="46">
        <f>IF('HAVER - UK Gas'!H1669="",C1381,AVERAGE('HAVER - UK Gas'!H1669:P1669))</f>
        <v>121.02333333333334</v>
      </c>
      <c r="D1382" s="7">
        <f t="shared" si="172"/>
        <v>136.17118117684782</v>
      </c>
    </row>
    <row r="1383" spans="1:4" x14ac:dyDescent="0.35">
      <c r="A1383" s="5">
        <f t="shared" si="173"/>
        <v>45063</v>
      </c>
      <c r="C1383" s="46">
        <f>IF('HAVER - UK Gas'!H1670="",C1382,AVERAGE('HAVER - UK Gas'!H1670:P1670))</f>
        <v>125.49111111111112</v>
      </c>
      <c r="D1383" s="7">
        <f t="shared" si="172"/>
        <v>136.17118117684782</v>
      </c>
    </row>
    <row r="1384" spans="1:4" x14ac:dyDescent="0.35">
      <c r="A1384" s="5">
        <f t="shared" si="173"/>
        <v>45064</v>
      </c>
      <c r="C1384" s="46">
        <f>IF('HAVER - UK Gas'!H1671="",C1383,AVERAGE('HAVER - UK Gas'!H1671:P1671))</f>
        <v>122.35666666666667</v>
      </c>
    </row>
    <row r="1385" spans="1:4" x14ac:dyDescent="0.35">
      <c r="A1385" s="5">
        <f t="shared" si="173"/>
        <v>45065</v>
      </c>
      <c r="B1385" t="s">
        <v>2287</v>
      </c>
      <c r="C1385" s="46">
        <f>IF('HAVER - UK Gas'!H1672="",C1384,AVERAGE('HAVER - UK Gas'!H1672:S1672))</f>
        <v>123.33999999999997</v>
      </c>
      <c r="D1385" s="7">
        <f>AVERAGE($C$1385:$C$1449)</f>
        <v>126.24610287490286</v>
      </c>
    </row>
    <row r="1386" spans="1:4" x14ac:dyDescent="0.35">
      <c r="A1386" s="5">
        <f t="shared" si="173"/>
        <v>45068</v>
      </c>
      <c r="C1386" s="46">
        <f>IF('HAVER - UK Gas'!C1673="",C1385,AVERAGE('HAVER - UK Gas'!H1673:S1673))</f>
        <v>124.07166666666667</v>
      </c>
      <c r="D1386" s="7">
        <f t="shared" ref="D1386:D1449" si="174">AVERAGE($C$1385:$C$1449)</f>
        <v>126.24610287490286</v>
      </c>
    </row>
    <row r="1387" spans="1:4" x14ac:dyDescent="0.35">
      <c r="A1387" s="5">
        <f t="shared" si="173"/>
        <v>45069</v>
      </c>
      <c r="C1387" s="46">
        <f>IF('HAVER - UK Gas'!C1674="",C1386,AVERAGE('HAVER - UK Gas'!H1674:S1674))</f>
        <v>123.82833333333333</v>
      </c>
      <c r="D1387" s="7">
        <f t="shared" si="174"/>
        <v>126.24610287490286</v>
      </c>
    </row>
    <row r="1388" spans="1:4" x14ac:dyDescent="0.35">
      <c r="A1388" s="5">
        <f t="shared" si="173"/>
        <v>45070</v>
      </c>
      <c r="C1388" s="46">
        <f>IF('HAVER - UK Gas'!C1675="",C1387,AVERAGE('HAVER - UK Gas'!H1675:S1675))</f>
        <v>123.80166666666666</v>
      </c>
      <c r="D1388" s="7">
        <f t="shared" si="174"/>
        <v>126.24610287490286</v>
      </c>
    </row>
    <row r="1389" spans="1:4" x14ac:dyDescent="0.35">
      <c r="A1389" s="5">
        <f t="shared" si="173"/>
        <v>45071</v>
      </c>
      <c r="C1389" s="46">
        <f>IF('HAVER - UK Gas'!C1676="",C1388,AVERAGE('HAVER - UK Gas'!H1676:S1676))</f>
        <v>114.48333333333335</v>
      </c>
      <c r="D1389" s="7">
        <f t="shared" si="174"/>
        <v>126.24610287490286</v>
      </c>
    </row>
    <row r="1390" spans="1:4" x14ac:dyDescent="0.35">
      <c r="A1390" s="5">
        <f t="shared" si="173"/>
        <v>45072</v>
      </c>
      <c r="C1390" s="46">
        <f>IF('HAVER - UK Gas'!C1677="",C1389,AVERAGE('HAVER - UK Gas'!H1677:S1677))</f>
        <v>108.54333333333334</v>
      </c>
      <c r="D1390" s="7">
        <f t="shared" si="174"/>
        <v>126.24610287490286</v>
      </c>
    </row>
    <row r="1391" spans="1:4" x14ac:dyDescent="0.35">
      <c r="A1391" s="5">
        <f t="shared" si="173"/>
        <v>45075</v>
      </c>
      <c r="C1391" s="46">
        <f>IF('HAVER - UK Gas'!C1678="",C1390,AVERAGE('HAVER - UK Gas'!H1678:S1678))</f>
        <v>108.54333333333334</v>
      </c>
      <c r="D1391" s="7">
        <f t="shared" si="174"/>
        <v>126.24610287490286</v>
      </c>
    </row>
    <row r="1392" spans="1:4" x14ac:dyDescent="0.35">
      <c r="A1392" s="5">
        <f t="shared" si="173"/>
        <v>45076</v>
      </c>
      <c r="C1392" s="46">
        <f>IF('HAVER - UK Gas'!C1679="",C1391,AVERAGE('HAVER - UK Gas'!H1679:S1679))</f>
        <v>107.37416666666667</v>
      </c>
      <c r="D1392" s="7">
        <f t="shared" si="174"/>
        <v>126.24610287490286</v>
      </c>
    </row>
    <row r="1393" spans="1:4" x14ac:dyDescent="0.35">
      <c r="A1393" s="5">
        <f t="shared" si="173"/>
        <v>45077</v>
      </c>
      <c r="C1393" s="46">
        <f>IF('HAVER - UK Gas'!C1680="",C1392,AVERAGE('HAVER - UK Gas'!H1680:S1680))</f>
        <v>112.18249999999999</v>
      </c>
      <c r="D1393" s="7">
        <f t="shared" si="174"/>
        <v>126.24610287490286</v>
      </c>
    </row>
    <row r="1394" spans="1:4" x14ac:dyDescent="0.35">
      <c r="A1394" s="5">
        <f t="shared" si="173"/>
        <v>45078</v>
      </c>
      <c r="C1394" s="46">
        <f>IF('HAVER - UK Gas'!C1681="",C1393,AVERAGE('HAVER - UK Gas'!H1681:R1681))</f>
        <v>106.78909090909092</v>
      </c>
      <c r="D1394" s="7">
        <f t="shared" si="174"/>
        <v>126.24610287490286</v>
      </c>
    </row>
    <row r="1395" spans="1:4" x14ac:dyDescent="0.35">
      <c r="A1395" s="5">
        <f t="shared" si="173"/>
        <v>45079</v>
      </c>
      <c r="C1395" s="46">
        <f>IF('HAVER - UK Gas'!C1682="",C1394,AVERAGE('HAVER - UK Gas'!H1682:R1682))</f>
        <v>107.12363636363638</v>
      </c>
      <c r="D1395" s="7">
        <f t="shared" si="174"/>
        <v>126.24610287490286</v>
      </c>
    </row>
    <row r="1396" spans="1:4" x14ac:dyDescent="0.35">
      <c r="A1396" s="5">
        <f t="shared" si="173"/>
        <v>45082</v>
      </c>
      <c r="C1396" s="46">
        <f>IF('HAVER - UK Gas'!C1683="",C1395,AVERAGE('HAVER - UK Gas'!H1683:R1683))</f>
        <v>113.48181818181818</v>
      </c>
      <c r="D1396" s="7">
        <f t="shared" si="174"/>
        <v>126.24610287490286</v>
      </c>
    </row>
    <row r="1397" spans="1:4" x14ac:dyDescent="0.35">
      <c r="A1397" s="5">
        <f t="shared" si="173"/>
        <v>45083</v>
      </c>
      <c r="C1397" s="46">
        <f>IF('HAVER - UK Gas'!C1684="",C1396,AVERAGE('HAVER - UK Gas'!H1684:R1684))</f>
        <v>106.69272727272728</v>
      </c>
      <c r="D1397" s="7">
        <f t="shared" si="174"/>
        <v>126.24610287490286</v>
      </c>
    </row>
    <row r="1398" spans="1:4" x14ac:dyDescent="0.35">
      <c r="A1398" s="5">
        <f t="shared" si="173"/>
        <v>45084</v>
      </c>
      <c r="C1398" s="46">
        <f>IF('HAVER - UK Gas'!C1685="",C1397,AVERAGE('HAVER - UK Gas'!H1685:R1685))</f>
        <v>107.53454545454547</v>
      </c>
      <c r="D1398" s="7">
        <f t="shared" si="174"/>
        <v>126.24610287490286</v>
      </c>
    </row>
    <row r="1399" spans="1:4" x14ac:dyDescent="0.35">
      <c r="A1399" s="5">
        <f t="shared" si="173"/>
        <v>45085</v>
      </c>
      <c r="C1399" s="46">
        <f>IF('HAVER - UK Gas'!C1686="",C1398,AVERAGE('HAVER - UK Gas'!H1686:R1686))</f>
        <v>109.39999999999999</v>
      </c>
      <c r="D1399" s="7">
        <f t="shared" si="174"/>
        <v>126.24610287490286</v>
      </c>
    </row>
    <row r="1400" spans="1:4" x14ac:dyDescent="0.35">
      <c r="A1400" s="5">
        <f t="shared" si="173"/>
        <v>45086</v>
      </c>
      <c r="C1400" s="46">
        <f>IF('HAVER - UK Gas'!C1687="",C1399,AVERAGE('HAVER - UK Gas'!H1687:R1687))</f>
        <v>117.75363636363636</v>
      </c>
      <c r="D1400" s="7">
        <f t="shared" si="174"/>
        <v>126.24610287490286</v>
      </c>
    </row>
    <row r="1401" spans="1:4" x14ac:dyDescent="0.35">
      <c r="A1401" s="5">
        <f t="shared" si="173"/>
        <v>45089</v>
      </c>
      <c r="C1401" s="46">
        <f>IF('HAVER - UK Gas'!C1688="",C1400,AVERAGE('HAVER - UK Gas'!H1688:R1688))</f>
        <v>119.49363636363638</v>
      </c>
      <c r="D1401" s="7">
        <f t="shared" si="174"/>
        <v>126.24610287490286</v>
      </c>
    </row>
    <row r="1402" spans="1:4" x14ac:dyDescent="0.35">
      <c r="A1402" s="5">
        <f t="shared" si="173"/>
        <v>45090</v>
      </c>
      <c r="C1402" s="46">
        <f>IF('HAVER - UK Gas'!C1689="",C1401,AVERAGE('HAVER - UK Gas'!H1689:R1689))</f>
        <v>127.09363636363636</v>
      </c>
      <c r="D1402" s="7">
        <f t="shared" si="174"/>
        <v>126.24610287490286</v>
      </c>
    </row>
    <row r="1403" spans="1:4" x14ac:dyDescent="0.35">
      <c r="A1403" s="5">
        <f t="shared" si="173"/>
        <v>45091</v>
      </c>
      <c r="C1403" s="46">
        <f>IF('HAVER - UK Gas'!C1690="",C1402,AVERAGE('HAVER - UK Gas'!H1690:R1690))</f>
        <v>135.52545454545455</v>
      </c>
      <c r="D1403" s="7">
        <f t="shared" si="174"/>
        <v>126.24610287490286</v>
      </c>
    </row>
    <row r="1404" spans="1:4" x14ac:dyDescent="0.35">
      <c r="A1404" s="5">
        <f t="shared" si="173"/>
        <v>45092</v>
      </c>
      <c r="C1404" s="46">
        <f>IF('HAVER - UK Gas'!C1691="",C1403,AVERAGE('HAVER - UK Gas'!H1691:R1691))</f>
        <v>142.80454545454543</v>
      </c>
      <c r="D1404" s="7">
        <f t="shared" si="174"/>
        <v>126.24610287490286</v>
      </c>
    </row>
    <row r="1405" spans="1:4" x14ac:dyDescent="0.35">
      <c r="A1405" s="5">
        <f t="shared" si="173"/>
        <v>45093</v>
      </c>
      <c r="C1405" s="46">
        <f>IF('HAVER - UK Gas'!C1692="",C1404,AVERAGE('HAVER - UK Gas'!H1692:R1692))</f>
        <v>129.61545454545455</v>
      </c>
      <c r="D1405" s="7">
        <f t="shared" si="174"/>
        <v>126.24610287490286</v>
      </c>
    </row>
    <row r="1406" spans="1:4" x14ac:dyDescent="0.35">
      <c r="A1406" s="5">
        <f t="shared" si="173"/>
        <v>45096</v>
      </c>
      <c r="C1406" s="46">
        <f>IF('HAVER - UK Gas'!C1693="",C1405,AVERAGE('HAVER - UK Gas'!H1693:R1693))</f>
        <v>129.29545454545453</v>
      </c>
      <c r="D1406" s="7">
        <f t="shared" si="174"/>
        <v>126.24610287490286</v>
      </c>
    </row>
    <row r="1407" spans="1:4" x14ac:dyDescent="0.35">
      <c r="A1407" s="5">
        <f t="shared" si="173"/>
        <v>45097</v>
      </c>
      <c r="C1407" s="46">
        <f>IF('HAVER - UK Gas'!C1694="",C1406,AVERAGE('HAVER - UK Gas'!H1694:R1694))</f>
        <v>136.38090909090909</v>
      </c>
      <c r="D1407" s="7">
        <f t="shared" si="174"/>
        <v>126.24610287490286</v>
      </c>
    </row>
    <row r="1408" spans="1:4" x14ac:dyDescent="0.35">
      <c r="A1408" s="5">
        <f t="shared" si="173"/>
        <v>45098</v>
      </c>
      <c r="C1408" s="46">
        <f>IF('HAVER - UK Gas'!C1695="",C1407,AVERAGE('HAVER - UK Gas'!H1695:R1695))</f>
        <v>135.24636363636367</v>
      </c>
      <c r="D1408" s="7">
        <f t="shared" si="174"/>
        <v>126.24610287490286</v>
      </c>
    </row>
    <row r="1409" spans="1:4" x14ac:dyDescent="0.35">
      <c r="A1409" s="5">
        <f t="shared" si="173"/>
        <v>45099</v>
      </c>
      <c r="C1409" s="46">
        <f>IF('HAVER - UK Gas'!C1696="",C1408,AVERAGE('HAVER - UK Gas'!H1696:R1696))</f>
        <v>132.71545454545455</v>
      </c>
      <c r="D1409" s="7">
        <f t="shared" si="174"/>
        <v>126.24610287490286</v>
      </c>
    </row>
    <row r="1410" spans="1:4" x14ac:dyDescent="0.35">
      <c r="A1410" s="5">
        <f t="shared" si="173"/>
        <v>45100</v>
      </c>
      <c r="C1410" s="46">
        <f>IF('HAVER - UK Gas'!C1697="",C1409,AVERAGE('HAVER - UK Gas'!H1697:R1697))</f>
        <v>129.34636363636366</v>
      </c>
      <c r="D1410" s="7">
        <f t="shared" si="174"/>
        <v>126.24610287490286</v>
      </c>
    </row>
    <row r="1411" spans="1:4" x14ac:dyDescent="0.35">
      <c r="A1411" s="5">
        <f t="shared" si="173"/>
        <v>45103</v>
      </c>
      <c r="C1411" s="46">
        <f>IF('HAVER - UK Gas'!C1698="",C1410,AVERAGE('HAVER - UK Gas'!H1698:R1698))</f>
        <v>127.78818181818183</v>
      </c>
      <c r="D1411" s="7">
        <f t="shared" si="174"/>
        <v>126.24610287490286</v>
      </c>
    </row>
    <row r="1412" spans="1:4" x14ac:dyDescent="0.35">
      <c r="A1412" s="5">
        <f t="shared" si="173"/>
        <v>45104</v>
      </c>
      <c r="C1412" s="46">
        <f>IF('HAVER - UK Gas'!C1699="",C1411,AVERAGE('HAVER - UK Gas'!H1699:R1699))</f>
        <v>129.96363636363634</v>
      </c>
      <c r="D1412" s="7">
        <f t="shared" si="174"/>
        <v>126.24610287490286</v>
      </c>
    </row>
    <row r="1413" spans="1:4" x14ac:dyDescent="0.35">
      <c r="A1413" s="5">
        <f t="shared" si="173"/>
        <v>45105</v>
      </c>
      <c r="C1413" s="46">
        <f>IF('HAVER - UK Gas'!C1700="",C1412,AVERAGE('HAVER - UK Gas'!H1700:R1700))</f>
        <v>129.39363636363638</v>
      </c>
      <c r="D1413" s="7">
        <f t="shared" si="174"/>
        <v>126.24610287490286</v>
      </c>
    </row>
    <row r="1414" spans="1:4" x14ac:dyDescent="0.35">
      <c r="A1414" s="5">
        <f t="shared" si="173"/>
        <v>45106</v>
      </c>
      <c r="C1414" s="46">
        <f>IF('HAVER - UK Gas'!C1701="",C1413,AVERAGE('HAVER - UK Gas'!H1701:R1701))</f>
        <v>131.19727272727275</v>
      </c>
      <c r="D1414" s="7">
        <f t="shared" si="174"/>
        <v>126.24610287490286</v>
      </c>
    </row>
    <row r="1415" spans="1:4" x14ac:dyDescent="0.35">
      <c r="A1415" s="5">
        <f t="shared" si="173"/>
        <v>45107</v>
      </c>
      <c r="C1415" s="46">
        <f>IF('HAVER - UK Gas'!C1702="",C1414,AVERAGE('HAVER - UK Gas'!H1702:R1702))</f>
        <v>134.41545454545457</v>
      </c>
      <c r="D1415" s="7">
        <f t="shared" si="174"/>
        <v>126.24610287490286</v>
      </c>
    </row>
    <row r="1416" spans="1:4" x14ac:dyDescent="0.35">
      <c r="A1416" s="5">
        <f t="shared" si="173"/>
        <v>45110</v>
      </c>
      <c r="C1416" s="46">
        <f>IF('HAVER - UK Gas'!C1703="",C1415,AVERAGE('HAVER - UK Gas'!H1703:Q1703))</f>
        <v>128.922</v>
      </c>
      <c r="D1416" s="7">
        <f t="shared" si="174"/>
        <v>126.24610287490286</v>
      </c>
    </row>
    <row r="1417" spans="1:4" x14ac:dyDescent="0.35">
      <c r="A1417" s="5">
        <f t="shared" ref="A1417:A1480" si="175">+A1412+7</f>
        <v>45111</v>
      </c>
      <c r="C1417" s="46">
        <f>IF('HAVER - UK Gas'!C1704="",C1416,AVERAGE('HAVER - UK Gas'!H1704:Q1704))</f>
        <v>132.73700000000002</v>
      </c>
      <c r="D1417" s="7">
        <f t="shared" si="174"/>
        <v>126.24610287490286</v>
      </c>
    </row>
    <row r="1418" spans="1:4" x14ac:dyDescent="0.35">
      <c r="A1418" s="5">
        <f t="shared" si="175"/>
        <v>45112</v>
      </c>
      <c r="C1418" s="46">
        <f>IF('HAVER - UK Gas'!C1705="",C1417,AVERAGE('HAVER - UK Gas'!H1705:Q1705))</f>
        <v>133.684</v>
      </c>
      <c r="D1418" s="7">
        <f t="shared" si="174"/>
        <v>126.24610287490286</v>
      </c>
    </row>
    <row r="1419" spans="1:4" x14ac:dyDescent="0.35">
      <c r="A1419" s="5">
        <f t="shared" si="175"/>
        <v>45113</v>
      </c>
      <c r="C1419" s="46">
        <f>IF('HAVER - UK Gas'!C1706="",C1418,AVERAGE('HAVER - UK Gas'!H1706:Q1706))</f>
        <v>133.404</v>
      </c>
      <c r="D1419" s="7">
        <f t="shared" si="174"/>
        <v>126.24610287490286</v>
      </c>
    </row>
    <row r="1420" spans="1:4" x14ac:dyDescent="0.35">
      <c r="A1420" s="5">
        <f t="shared" si="175"/>
        <v>45114</v>
      </c>
      <c r="C1420" s="46">
        <f>IF('HAVER - UK Gas'!C1707="",C1419,AVERAGE('HAVER - UK Gas'!H1707:Q1707))</f>
        <v>138.25</v>
      </c>
      <c r="D1420" s="7">
        <f t="shared" si="174"/>
        <v>126.24610287490286</v>
      </c>
    </row>
    <row r="1421" spans="1:4" x14ac:dyDescent="0.35">
      <c r="A1421" s="5">
        <f t="shared" si="175"/>
        <v>45117</v>
      </c>
      <c r="C1421" s="46">
        <f>IF('HAVER - UK Gas'!C1708="",C1420,AVERAGE('HAVER - UK Gas'!H1708:Q1708))</f>
        <v>130.08800000000002</v>
      </c>
      <c r="D1421" s="7">
        <f t="shared" si="174"/>
        <v>126.24610287490286</v>
      </c>
    </row>
    <row r="1422" spans="1:4" x14ac:dyDescent="0.35">
      <c r="A1422" s="5">
        <f t="shared" si="175"/>
        <v>45118</v>
      </c>
      <c r="C1422" s="46">
        <f>IF('HAVER - UK Gas'!C1709="",C1421,AVERAGE('HAVER - UK Gas'!H1709:Q1709))</f>
        <v>123.37099999999998</v>
      </c>
      <c r="D1422" s="7">
        <f t="shared" si="174"/>
        <v>126.24610287490286</v>
      </c>
    </row>
    <row r="1423" spans="1:4" x14ac:dyDescent="0.35">
      <c r="A1423" s="5">
        <f t="shared" si="175"/>
        <v>45119</v>
      </c>
      <c r="C1423" s="46">
        <f>IF('HAVER - UK Gas'!C1710="",C1422,AVERAGE('HAVER - UK Gas'!H1710:Q1710))</f>
        <v>119.85500000000002</v>
      </c>
      <c r="D1423" s="7">
        <f t="shared" si="174"/>
        <v>126.24610287490286</v>
      </c>
    </row>
    <row r="1424" spans="1:4" x14ac:dyDescent="0.35">
      <c r="A1424" s="5">
        <f t="shared" si="175"/>
        <v>45120</v>
      </c>
      <c r="C1424" s="46">
        <f>IF('HAVER - UK Gas'!C1711="",C1423,AVERAGE('HAVER - UK Gas'!H1711:Q1711))</f>
        <v>120.03600000000002</v>
      </c>
      <c r="D1424" s="7">
        <f t="shared" si="174"/>
        <v>126.24610287490286</v>
      </c>
    </row>
    <row r="1425" spans="1:4" x14ac:dyDescent="0.35">
      <c r="A1425" s="5">
        <f t="shared" si="175"/>
        <v>45121</v>
      </c>
      <c r="C1425" s="46">
        <f>IF('HAVER - UK Gas'!C1712="",C1424,AVERAGE('HAVER - UK Gas'!H1712:Q1712))</f>
        <v>122.20899999999999</v>
      </c>
      <c r="D1425" s="7">
        <f t="shared" si="174"/>
        <v>126.24610287490286</v>
      </c>
    </row>
    <row r="1426" spans="1:4" x14ac:dyDescent="0.35">
      <c r="A1426" s="5">
        <f t="shared" si="175"/>
        <v>45124</v>
      </c>
      <c r="C1426" s="46">
        <f>IF('HAVER - UK Gas'!C1713="",C1425,AVERAGE('HAVER - UK Gas'!H1713:Q1713))</f>
        <v>121.57300000000001</v>
      </c>
      <c r="D1426" s="7">
        <f t="shared" si="174"/>
        <v>126.24610287490286</v>
      </c>
    </row>
    <row r="1427" spans="1:4" x14ac:dyDescent="0.35">
      <c r="A1427" s="5">
        <f t="shared" si="175"/>
        <v>45125</v>
      </c>
      <c r="C1427" s="46">
        <f>IF('HAVER - UK Gas'!C1714="",C1426,AVERAGE('HAVER - UK Gas'!H1714:Q1714))</f>
        <v>127.98000000000002</v>
      </c>
      <c r="D1427" s="7">
        <f t="shared" si="174"/>
        <v>126.24610287490286</v>
      </c>
    </row>
    <row r="1428" spans="1:4" x14ac:dyDescent="0.35">
      <c r="A1428" s="5">
        <f t="shared" si="175"/>
        <v>45126</v>
      </c>
      <c r="C1428" s="46">
        <f>IF('HAVER - UK Gas'!C1715="",C1427,AVERAGE('HAVER - UK Gas'!H1715:Q1715))</f>
        <v>132.52699999999999</v>
      </c>
      <c r="D1428" s="7">
        <f t="shared" si="174"/>
        <v>126.24610287490286</v>
      </c>
    </row>
    <row r="1429" spans="1:4" x14ac:dyDescent="0.35">
      <c r="A1429" s="5">
        <f t="shared" si="175"/>
        <v>45127</v>
      </c>
      <c r="C1429" s="46">
        <f>IF('HAVER - UK Gas'!C1716="",C1428,AVERAGE('HAVER - UK Gas'!H1716:Q1716))</f>
        <v>135.114</v>
      </c>
      <c r="D1429" s="7">
        <f t="shared" si="174"/>
        <v>126.24610287490286</v>
      </c>
    </row>
    <row r="1430" spans="1:4" x14ac:dyDescent="0.35">
      <c r="A1430" s="5">
        <f t="shared" si="175"/>
        <v>45128</v>
      </c>
      <c r="C1430" s="46">
        <f>IF('HAVER - UK Gas'!C1717="",C1429,AVERAGE('HAVER - UK Gas'!H1717:Q1717))</f>
        <v>133.09</v>
      </c>
      <c r="D1430" s="7">
        <f t="shared" si="174"/>
        <v>126.24610287490286</v>
      </c>
    </row>
    <row r="1431" spans="1:4" x14ac:dyDescent="0.35">
      <c r="A1431" s="5">
        <f t="shared" si="175"/>
        <v>45131</v>
      </c>
      <c r="C1431" s="46">
        <f>IF('HAVER - UK Gas'!C1718="",C1430,AVERAGE('HAVER - UK Gas'!H1718:Q1718))</f>
        <v>136.13799999999998</v>
      </c>
      <c r="D1431" s="7">
        <f t="shared" si="174"/>
        <v>126.24610287490286</v>
      </c>
    </row>
    <row r="1432" spans="1:4" x14ac:dyDescent="0.35">
      <c r="A1432" s="5">
        <f t="shared" si="175"/>
        <v>45132</v>
      </c>
      <c r="C1432" s="46">
        <f>IF('HAVER - UK Gas'!C1719="",C1431,AVERAGE('HAVER - UK Gas'!H1719:Q1719))</f>
        <v>138.47800000000001</v>
      </c>
      <c r="D1432" s="7">
        <f t="shared" si="174"/>
        <v>126.24610287490286</v>
      </c>
    </row>
    <row r="1433" spans="1:4" x14ac:dyDescent="0.35">
      <c r="A1433" s="5">
        <f t="shared" si="175"/>
        <v>45133</v>
      </c>
      <c r="C1433" s="46">
        <f>IF('HAVER - UK Gas'!C1720="",C1432,AVERAGE('HAVER - UK Gas'!H1720:Q1720))</f>
        <v>131.428</v>
      </c>
      <c r="D1433" s="7">
        <f t="shared" si="174"/>
        <v>126.24610287490286</v>
      </c>
    </row>
    <row r="1434" spans="1:4" x14ac:dyDescent="0.35">
      <c r="A1434" s="5">
        <f t="shared" si="175"/>
        <v>45134</v>
      </c>
      <c r="C1434" s="46">
        <f>IF('HAVER - UK Gas'!C1721="",C1433,AVERAGE('HAVER - UK Gas'!H1721:Q1721))</f>
        <v>130.79499999999999</v>
      </c>
      <c r="D1434" s="7">
        <f t="shared" si="174"/>
        <v>126.24610287490286</v>
      </c>
    </row>
    <row r="1435" spans="1:4" x14ac:dyDescent="0.35">
      <c r="A1435" s="5">
        <f t="shared" si="175"/>
        <v>45135</v>
      </c>
      <c r="C1435" s="46">
        <f>IF('HAVER - UK Gas'!C1722="",C1434,AVERAGE('HAVER - UK Gas'!H1722:Q1722))</f>
        <v>126.31699999999998</v>
      </c>
      <c r="D1435" s="7">
        <f t="shared" si="174"/>
        <v>126.24610287490286</v>
      </c>
    </row>
    <row r="1436" spans="1:4" x14ac:dyDescent="0.35">
      <c r="A1436" s="5">
        <f t="shared" si="175"/>
        <v>45138</v>
      </c>
      <c r="C1436" s="46">
        <f>IF('HAVER - UK Gas'!C1723="",C1435,AVERAGE('HAVER - UK Gas'!H1723:Q1723))</f>
        <v>129.24700000000001</v>
      </c>
      <c r="D1436" s="7">
        <f t="shared" si="174"/>
        <v>126.24610287490286</v>
      </c>
    </row>
    <row r="1437" spans="1:4" x14ac:dyDescent="0.35">
      <c r="A1437" s="5">
        <f t="shared" si="175"/>
        <v>45139</v>
      </c>
      <c r="C1437" s="46">
        <f>IF('HAVER - UK Gas'!C1724="",C1436,AVERAGE('HAVER - UK Gas'!H1724:P1724))</f>
        <v>125.34222222222222</v>
      </c>
      <c r="D1437" s="7">
        <f t="shared" si="174"/>
        <v>126.24610287490286</v>
      </c>
    </row>
    <row r="1438" spans="1:4" x14ac:dyDescent="0.35">
      <c r="A1438" s="5">
        <f t="shared" si="175"/>
        <v>45140</v>
      </c>
      <c r="C1438" s="46">
        <f>IF('HAVER - UK Gas'!C1725="",C1437,AVERAGE('HAVER - UK Gas'!H1725:P1725))</f>
        <v>124.44</v>
      </c>
      <c r="D1438" s="7">
        <f t="shared" si="174"/>
        <v>126.24610287490286</v>
      </c>
    </row>
    <row r="1439" spans="1:4" x14ac:dyDescent="0.35">
      <c r="A1439" s="5">
        <f t="shared" si="175"/>
        <v>45141</v>
      </c>
      <c r="C1439" s="46">
        <f>IF('HAVER - UK Gas'!C1726="",C1438,AVERAGE('HAVER - UK Gas'!H1726:P1726))</f>
        <v>124.97</v>
      </c>
      <c r="D1439" s="7">
        <f t="shared" si="174"/>
        <v>126.24610287490286</v>
      </c>
    </row>
    <row r="1440" spans="1:4" x14ac:dyDescent="0.35">
      <c r="A1440" s="5">
        <f t="shared" si="175"/>
        <v>45142</v>
      </c>
      <c r="C1440" s="46">
        <f>IF('HAVER - UK Gas'!C1727="",C1439,AVERAGE('HAVER - UK Gas'!H1727:P1727))</f>
        <v>124.17555555555555</v>
      </c>
      <c r="D1440" s="7">
        <f t="shared" si="174"/>
        <v>126.24610287490286</v>
      </c>
    </row>
    <row r="1441" spans="1:4" x14ac:dyDescent="0.35">
      <c r="A1441" s="5">
        <f t="shared" si="175"/>
        <v>45145</v>
      </c>
      <c r="C1441" s="46">
        <f>IF('HAVER - UK Gas'!C1728="",C1440,AVERAGE('HAVER - UK Gas'!H1728:P1728))</f>
        <v>125.59333333333332</v>
      </c>
      <c r="D1441" s="7">
        <f t="shared" si="174"/>
        <v>126.24610287490286</v>
      </c>
    </row>
    <row r="1442" spans="1:4" x14ac:dyDescent="0.35">
      <c r="A1442" s="5">
        <f t="shared" si="175"/>
        <v>45146</v>
      </c>
      <c r="C1442" s="46">
        <f>IF('HAVER - UK Gas'!C1729="",C1441,AVERAGE('HAVER - UK Gas'!H1729:P1729))</f>
        <v>125.23777777777779</v>
      </c>
      <c r="D1442" s="7">
        <f t="shared" si="174"/>
        <v>126.24610287490286</v>
      </c>
    </row>
    <row r="1443" spans="1:4" x14ac:dyDescent="0.35">
      <c r="A1443" s="5">
        <f t="shared" si="175"/>
        <v>45147</v>
      </c>
      <c r="C1443" s="46">
        <f>IF('HAVER - UK Gas'!C1730="",C1442,AVERAGE('HAVER - UK Gas'!H1730:P1730))</f>
        <v>134.01222222222225</v>
      </c>
      <c r="D1443" s="7">
        <f t="shared" si="174"/>
        <v>126.24610287490286</v>
      </c>
    </row>
    <row r="1444" spans="1:4" x14ac:dyDescent="0.35">
      <c r="A1444" s="5">
        <f t="shared" si="175"/>
        <v>45148</v>
      </c>
      <c r="C1444" s="46">
        <f>IF('HAVER - UK Gas'!C1731="",C1443,AVERAGE('HAVER - UK Gas'!H1731:P1731))</f>
        <v>131.36555555555557</v>
      </c>
      <c r="D1444" s="7">
        <f t="shared" si="174"/>
        <v>126.24610287490286</v>
      </c>
    </row>
    <row r="1445" spans="1:4" x14ac:dyDescent="0.35">
      <c r="A1445" s="5">
        <f t="shared" si="175"/>
        <v>45149</v>
      </c>
      <c r="C1445" s="46">
        <f>IF('HAVER - UK Gas'!C1732="",C1444,AVERAGE('HAVER - UK Gas'!H1732:P1732))</f>
        <v>131.70333333333332</v>
      </c>
      <c r="D1445" s="7">
        <f t="shared" si="174"/>
        <v>126.24610287490286</v>
      </c>
    </row>
    <row r="1446" spans="1:4" x14ac:dyDescent="0.35">
      <c r="A1446" s="5">
        <f t="shared" si="175"/>
        <v>45152</v>
      </c>
      <c r="C1446" s="46">
        <f>IF('HAVER - UK Gas'!C1733="",C1445,AVERAGE('HAVER - UK Gas'!H1733:P1733))</f>
        <v>131.60555555555553</v>
      </c>
      <c r="D1446" s="7">
        <f t="shared" si="174"/>
        <v>126.24610287490286</v>
      </c>
    </row>
    <row r="1447" spans="1:4" x14ac:dyDescent="0.35">
      <c r="A1447" s="5">
        <f t="shared" si="175"/>
        <v>45153</v>
      </c>
      <c r="C1447" s="46">
        <f>IF('HAVER - UK Gas'!C1734="",C1446,AVERAGE('HAVER - UK Gas'!H1734:P1734))</f>
        <v>140.49666666666664</v>
      </c>
      <c r="D1447" s="7">
        <f t="shared" si="174"/>
        <v>126.24610287490286</v>
      </c>
    </row>
    <row r="1448" spans="1:4" x14ac:dyDescent="0.35">
      <c r="A1448" s="5">
        <f t="shared" si="175"/>
        <v>45154</v>
      </c>
      <c r="C1448" s="46">
        <f>IF('HAVER - UK Gas'!C1735="",C1447,AVERAGE('HAVER - UK Gas'!H1735:P1735))</f>
        <v>138.76333333333329</v>
      </c>
      <c r="D1448" s="7">
        <f t="shared" si="174"/>
        <v>126.24610287490286</v>
      </c>
    </row>
    <row r="1449" spans="1:4" x14ac:dyDescent="0.35">
      <c r="A1449" s="5">
        <f t="shared" si="175"/>
        <v>45155</v>
      </c>
      <c r="C1449" s="46">
        <f>IF('HAVER - UK Gas'!C1736="",C1448,AVERAGE('HAVER - UK Gas'!H1736:P1736))</f>
        <v>137.82888888888888</v>
      </c>
      <c r="D1449" s="7">
        <f t="shared" si="174"/>
        <v>126.24610287490286</v>
      </c>
    </row>
    <row r="1450" spans="1:4" x14ac:dyDescent="0.35">
      <c r="A1450" s="5">
        <f t="shared" si="175"/>
        <v>45156</v>
      </c>
      <c r="C1450" s="46">
        <f>IF('HAVER - UK Gas'!C1737="",C1449,AVERAGE('HAVER - UK Gas'!H1737:P1737))</f>
        <v>139.21111111111111</v>
      </c>
    </row>
    <row r="1451" spans="1:4" x14ac:dyDescent="0.35">
      <c r="A1451" s="5">
        <f t="shared" si="175"/>
        <v>45159</v>
      </c>
      <c r="B1451" t="s">
        <v>2296</v>
      </c>
      <c r="C1451" s="46">
        <f>IF('HAVER - UK Gas'!C1738="",C1450,AVERAGE('HAVER - UK Gas'!H1738:S1738))</f>
        <v>146.74083333333334</v>
      </c>
      <c r="D1451" s="7">
        <f>AVERAGE($C$1450:$C$1514)</f>
        <v>131.24127179487181</v>
      </c>
    </row>
    <row r="1452" spans="1:4" x14ac:dyDescent="0.35">
      <c r="A1452" s="5">
        <f t="shared" si="175"/>
        <v>45160</v>
      </c>
      <c r="C1452" s="46">
        <f>IF('HAVER - UK Gas'!C1739="",C1451,AVERAGE('HAVER - UK Gas'!H1739:S1739))</f>
        <v>147.43416666666664</v>
      </c>
      <c r="D1452" s="7">
        <f t="shared" ref="D1452:D1514" si="176">AVERAGE($C$1450:$C$1514)</f>
        <v>131.24127179487181</v>
      </c>
    </row>
    <row r="1453" spans="1:4" x14ac:dyDescent="0.35">
      <c r="A1453" s="5">
        <f t="shared" si="175"/>
        <v>45161</v>
      </c>
      <c r="C1453" s="46">
        <f>IF('HAVER - UK Gas'!C1740="",C1452,AVERAGE('HAVER - UK Gas'!H1740:S1740))</f>
        <v>141.56583333333336</v>
      </c>
      <c r="D1453" s="7">
        <f t="shared" si="176"/>
        <v>131.24127179487181</v>
      </c>
    </row>
    <row r="1454" spans="1:4" x14ac:dyDescent="0.35">
      <c r="A1454" s="5">
        <f t="shared" si="175"/>
        <v>45162</v>
      </c>
      <c r="C1454" s="46">
        <f>IF('HAVER - UK Gas'!C1741="",C1453,AVERAGE('HAVER - UK Gas'!H1741:S1741))</f>
        <v>131.03166666666667</v>
      </c>
      <c r="D1454" s="7">
        <f t="shared" si="176"/>
        <v>131.24127179487181</v>
      </c>
    </row>
    <row r="1455" spans="1:4" x14ac:dyDescent="0.35">
      <c r="A1455" s="5">
        <f t="shared" si="175"/>
        <v>45163</v>
      </c>
      <c r="C1455" s="46">
        <f>IF('HAVER - UK Gas'!C1742="",C1454,AVERAGE('HAVER - UK Gas'!H1742:S1742))</f>
        <v>134.48583333333335</v>
      </c>
      <c r="D1455" s="7">
        <f t="shared" si="176"/>
        <v>131.24127179487181</v>
      </c>
    </row>
    <row r="1456" spans="1:4" x14ac:dyDescent="0.35">
      <c r="A1456" s="5">
        <f t="shared" si="175"/>
        <v>45166</v>
      </c>
      <c r="C1456" s="46">
        <f>IF('HAVER - UK Gas'!C1743="",C1455,AVERAGE('HAVER - UK Gas'!H1743:S1743))</f>
        <v>134.48583333333335</v>
      </c>
      <c r="D1456" s="7">
        <f t="shared" si="176"/>
        <v>131.24127179487181</v>
      </c>
    </row>
    <row r="1457" spans="1:4" x14ac:dyDescent="0.35">
      <c r="A1457" s="5">
        <f t="shared" si="175"/>
        <v>45167</v>
      </c>
      <c r="C1457" s="46">
        <f>IF('HAVER - UK Gas'!C1744="",C1456,AVERAGE('HAVER - UK Gas'!H1744:S1744))</f>
        <v>136.68833333333336</v>
      </c>
      <c r="D1457" s="7">
        <f t="shared" si="176"/>
        <v>131.24127179487181</v>
      </c>
    </row>
    <row r="1458" spans="1:4" x14ac:dyDescent="0.35">
      <c r="A1458" s="5">
        <f t="shared" si="175"/>
        <v>45168</v>
      </c>
      <c r="C1458" s="46">
        <f>IF('HAVER - UK Gas'!C1745="",C1457,AVERAGE('HAVER - UK Gas'!H1745:S1745))</f>
        <v>140.32166666666666</v>
      </c>
      <c r="D1458" s="7">
        <f t="shared" si="176"/>
        <v>131.24127179487181</v>
      </c>
    </row>
    <row r="1459" spans="1:4" x14ac:dyDescent="0.35">
      <c r="A1459" s="5">
        <f t="shared" si="175"/>
        <v>45169</v>
      </c>
      <c r="C1459" s="46">
        <f>IF('HAVER - UK Gas'!C1746="",C1458,AVERAGE('HAVER - UK Gas'!H1746:S1746))</f>
        <v>136.46250000000001</v>
      </c>
      <c r="D1459" s="7">
        <f t="shared" si="176"/>
        <v>131.24127179487181</v>
      </c>
    </row>
    <row r="1460" spans="1:4" x14ac:dyDescent="0.35">
      <c r="A1460" s="5">
        <f t="shared" si="175"/>
        <v>45170</v>
      </c>
      <c r="C1460" s="46">
        <f>IF('HAVER - UK Gas'!C1747="",C1459,AVERAGE('HAVER - UK Gas'!H1747:R1747))</f>
        <v>135.42545454545453</v>
      </c>
      <c r="D1460" s="7">
        <f t="shared" si="176"/>
        <v>131.24127179487181</v>
      </c>
    </row>
    <row r="1461" spans="1:4" x14ac:dyDescent="0.35">
      <c r="A1461" s="5">
        <f t="shared" si="175"/>
        <v>45173</v>
      </c>
      <c r="C1461" s="46">
        <f>IF('HAVER - UK Gas'!C1748="",C1460,AVERAGE('HAVER - UK Gas'!H1748:R1748))</f>
        <v>132.73000000000002</v>
      </c>
      <c r="D1461" s="7">
        <f t="shared" si="176"/>
        <v>131.24127179487181</v>
      </c>
    </row>
    <row r="1462" spans="1:4" x14ac:dyDescent="0.35">
      <c r="A1462" s="5">
        <f t="shared" si="175"/>
        <v>45174</v>
      </c>
      <c r="C1462" s="46">
        <f>IF('HAVER - UK Gas'!C1749="",C1461,AVERAGE('HAVER - UK Gas'!H1749:R1749))</f>
        <v>134.21181818181822</v>
      </c>
      <c r="D1462" s="7">
        <f t="shared" si="176"/>
        <v>131.24127179487181</v>
      </c>
    </row>
    <row r="1463" spans="1:4" x14ac:dyDescent="0.35">
      <c r="A1463" s="5">
        <f t="shared" si="175"/>
        <v>45175</v>
      </c>
      <c r="C1463" s="46">
        <f>IF('HAVER - UK Gas'!C1750="",C1462,AVERAGE('HAVER - UK Gas'!H1750:R1750))</f>
        <v>129.56545454545451</v>
      </c>
      <c r="D1463" s="7">
        <f t="shared" si="176"/>
        <v>131.24127179487181</v>
      </c>
    </row>
    <row r="1464" spans="1:4" x14ac:dyDescent="0.35">
      <c r="A1464" s="5">
        <f t="shared" si="175"/>
        <v>45176</v>
      </c>
      <c r="C1464" s="46">
        <f>IF('HAVER - UK Gas'!C1751="",C1463,AVERAGE('HAVER - UK Gas'!H1751:R1751))</f>
        <v>131.30090909090907</v>
      </c>
      <c r="D1464" s="7">
        <f t="shared" si="176"/>
        <v>131.24127179487181</v>
      </c>
    </row>
    <row r="1465" spans="1:4" x14ac:dyDescent="0.35">
      <c r="A1465" s="5">
        <f t="shared" si="175"/>
        <v>45177</v>
      </c>
      <c r="C1465" s="46">
        <f>IF('HAVER - UK Gas'!C1752="",C1464,AVERAGE('HAVER - UK Gas'!H1752:R1752))</f>
        <v>130.85272727272726</v>
      </c>
      <c r="D1465" s="7">
        <f t="shared" si="176"/>
        <v>131.24127179487181</v>
      </c>
    </row>
    <row r="1466" spans="1:4" x14ac:dyDescent="0.35">
      <c r="A1466" s="5">
        <f t="shared" si="175"/>
        <v>45180</v>
      </c>
      <c r="C1466" s="46">
        <f>IF('HAVER - UK Gas'!C1753="",C1465,AVERAGE('HAVER - UK Gas'!H1753:R1753))</f>
        <v>131.36363636363637</v>
      </c>
      <c r="D1466" s="7">
        <f t="shared" si="176"/>
        <v>131.24127179487181</v>
      </c>
    </row>
    <row r="1467" spans="1:4" x14ac:dyDescent="0.35">
      <c r="A1467" s="5">
        <f t="shared" si="175"/>
        <v>45181</v>
      </c>
      <c r="C1467" s="46">
        <f>IF('HAVER - UK Gas'!C1754="",C1466,AVERAGE('HAVER - UK Gas'!H1754:R1754))</f>
        <v>130.91727272727272</v>
      </c>
      <c r="D1467" s="7">
        <f t="shared" si="176"/>
        <v>131.24127179487181</v>
      </c>
    </row>
    <row r="1468" spans="1:4" x14ac:dyDescent="0.35">
      <c r="A1468" s="5">
        <f t="shared" si="175"/>
        <v>45182</v>
      </c>
      <c r="C1468" s="46">
        <f>IF('HAVER - UK Gas'!C1755="",C1467,AVERAGE('HAVER - UK Gas'!H1755:R1755))</f>
        <v>133.62909090909091</v>
      </c>
      <c r="D1468" s="7">
        <f t="shared" si="176"/>
        <v>131.24127179487181</v>
      </c>
    </row>
    <row r="1469" spans="1:4" x14ac:dyDescent="0.35">
      <c r="A1469" s="5">
        <f t="shared" si="175"/>
        <v>45183</v>
      </c>
      <c r="C1469" s="46">
        <f>IF('HAVER - UK Gas'!C1756="",C1468,AVERAGE('HAVER - UK Gas'!H1756:R1756))</f>
        <v>131.8909090909091</v>
      </c>
      <c r="D1469" s="7">
        <f t="shared" si="176"/>
        <v>131.24127179487181</v>
      </c>
    </row>
    <row r="1470" spans="1:4" x14ac:dyDescent="0.35">
      <c r="A1470" s="5">
        <f t="shared" si="175"/>
        <v>45184</v>
      </c>
      <c r="C1470" s="46">
        <f>IF('HAVER - UK Gas'!C1757="",C1469,AVERAGE('HAVER - UK Gas'!H1757:R1757))</f>
        <v>133.40636363636364</v>
      </c>
      <c r="D1470" s="7">
        <f t="shared" si="176"/>
        <v>131.24127179487181</v>
      </c>
    </row>
    <row r="1471" spans="1:4" x14ac:dyDescent="0.35">
      <c r="A1471" s="5">
        <f t="shared" si="175"/>
        <v>45187</v>
      </c>
      <c r="C1471" s="46">
        <f>IF('HAVER - UK Gas'!C1758="",C1470,AVERAGE('HAVER - UK Gas'!H1758:R1758))</f>
        <v>130.60090909090908</v>
      </c>
      <c r="D1471" s="7">
        <f t="shared" si="176"/>
        <v>131.24127179487181</v>
      </c>
    </row>
    <row r="1472" spans="1:4" x14ac:dyDescent="0.35">
      <c r="A1472" s="5">
        <f t="shared" si="175"/>
        <v>45188</v>
      </c>
      <c r="C1472" s="46">
        <f>IF('HAVER - UK Gas'!C1759="",C1471,AVERAGE('HAVER - UK Gas'!H1759:R1759))</f>
        <v>131.36090909090908</v>
      </c>
      <c r="D1472" s="7">
        <f t="shared" si="176"/>
        <v>131.24127179487181</v>
      </c>
    </row>
    <row r="1473" spans="1:4" x14ac:dyDescent="0.35">
      <c r="A1473" s="5">
        <f t="shared" si="175"/>
        <v>45189</v>
      </c>
      <c r="C1473" s="46">
        <f>IF('HAVER - UK Gas'!C1760="",C1472,AVERAGE('HAVER - UK Gas'!H1760:R1760))</f>
        <v>129.29090909090911</v>
      </c>
      <c r="D1473" s="7">
        <f t="shared" si="176"/>
        <v>131.24127179487181</v>
      </c>
    </row>
    <row r="1474" spans="1:4" x14ac:dyDescent="0.35">
      <c r="A1474" s="5">
        <f t="shared" si="175"/>
        <v>45190</v>
      </c>
      <c r="C1474" s="46">
        <f>IF('HAVER - UK Gas'!C1761="",C1473,AVERAGE('HAVER - UK Gas'!H1761:R1761))</f>
        <v>129.53636363636363</v>
      </c>
      <c r="D1474" s="7">
        <f t="shared" si="176"/>
        <v>131.24127179487181</v>
      </c>
    </row>
    <row r="1475" spans="1:4" x14ac:dyDescent="0.35">
      <c r="A1475" s="5">
        <f t="shared" si="175"/>
        <v>45191</v>
      </c>
      <c r="C1475" s="46">
        <f>IF('HAVER - UK Gas'!C1762="",C1474,AVERAGE('HAVER - UK Gas'!H1762:R1762))</f>
        <v>130.11181818181819</v>
      </c>
      <c r="D1475" s="7">
        <f t="shared" si="176"/>
        <v>131.24127179487181</v>
      </c>
    </row>
    <row r="1476" spans="1:4" x14ac:dyDescent="0.35">
      <c r="A1476" s="5">
        <f t="shared" si="175"/>
        <v>45194</v>
      </c>
      <c r="C1476" s="46">
        <f>IF('HAVER - UK Gas'!C1763="",C1475,AVERAGE('HAVER - UK Gas'!H1763:R1763))</f>
        <v>133.40636363636361</v>
      </c>
      <c r="D1476" s="7">
        <f t="shared" si="176"/>
        <v>131.24127179487181</v>
      </c>
    </row>
    <row r="1477" spans="1:4" x14ac:dyDescent="0.35">
      <c r="A1477" s="5">
        <f t="shared" si="175"/>
        <v>45195</v>
      </c>
      <c r="C1477" s="46">
        <f>IF('HAVER - UK Gas'!C1764="",C1476,AVERAGE('HAVER - UK Gas'!H1764:R1764))</f>
        <v>126.85727272727271</v>
      </c>
      <c r="D1477" s="7">
        <f t="shared" si="176"/>
        <v>131.24127179487181</v>
      </c>
    </row>
    <row r="1478" spans="1:4" x14ac:dyDescent="0.35">
      <c r="A1478" s="5">
        <f t="shared" si="175"/>
        <v>45196</v>
      </c>
      <c r="C1478" s="46">
        <f>IF('HAVER - UK Gas'!C1765="",C1477,AVERAGE('HAVER - UK Gas'!H1765:R1765))</f>
        <v>125.16454545454543</v>
      </c>
      <c r="D1478" s="7">
        <f t="shared" si="176"/>
        <v>131.24127179487181</v>
      </c>
    </row>
    <row r="1479" spans="1:4" x14ac:dyDescent="0.35">
      <c r="A1479" s="5">
        <f t="shared" si="175"/>
        <v>45197</v>
      </c>
      <c r="C1479" s="46">
        <f>IF('HAVER - UK Gas'!C1766="",C1478,AVERAGE('HAVER - UK Gas'!H1766:R1766))</f>
        <v>123.31727272727272</v>
      </c>
      <c r="D1479" s="7">
        <f t="shared" si="176"/>
        <v>131.24127179487181</v>
      </c>
    </row>
    <row r="1480" spans="1:4" x14ac:dyDescent="0.35">
      <c r="A1480" s="5">
        <f t="shared" si="175"/>
        <v>45198</v>
      </c>
      <c r="C1480" s="46">
        <f>IF('HAVER - UK Gas'!C1767="",C1479,AVERAGE('HAVER - UK Gas'!H1767:R1767))</f>
        <v>124.25999999999999</v>
      </c>
      <c r="D1480" s="7">
        <f t="shared" si="176"/>
        <v>131.24127179487181</v>
      </c>
    </row>
    <row r="1481" spans="1:4" x14ac:dyDescent="0.35">
      <c r="A1481" s="5">
        <f t="shared" ref="A1481:A1544" si="177">+A1476+7</f>
        <v>45201</v>
      </c>
      <c r="C1481" s="46">
        <f>IF('HAVER - UK Gas'!C1768="",C1480,AVERAGE('HAVER - UK Gas'!H1768:Q1768))</f>
        <v>118.53899999999999</v>
      </c>
      <c r="D1481" s="7">
        <f t="shared" si="176"/>
        <v>131.24127179487181</v>
      </c>
    </row>
    <row r="1482" spans="1:4" x14ac:dyDescent="0.35">
      <c r="A1482" s="5">
        <f t="shared" si="177"/>
        <v>45202</v>
      </c>
      <c r="C1482" s="46">
        <f>IF('HAVER - UK Gas'!C1769="",C1481,AVERAGE('HAVER - UK Gas'!H1769:Q1769))</f>
        <v>113.14000000000001</v>
      </c>
      <c r="D1482" s="7">
        <f t="shared" si="176"/>
        <v>131.24127179487181</v>
      </c>
    </row>
    <row r="1483" spans="1:4" x14ac:dyDescent="0.35">
      <c r="A1483" s="5">
        <f t="shared" si="177"/>
        <v>45203</v>
      </c>
      <c r="C1483" s="46">
        <f>IF('HAVER - UK Gas'!C1770="",C1482,AVERAGE('HAVER - UK Gas'!H1770:Q1770))</f>
        <v>115.96799999999999</v>
      </c>
      <c r="D1483" s="7">
        <f t="shared" si="176"/>
        <v>131.24127179487181</v>
      </c>
    </row>
    <row r="1484" spans="1:4" x14ac:dyDescent="0.35">
      <c r="A1484" s="5">
        <f t="shared" si="177"/>
        <v>45204</v>
      </c>
      <c r="C1484" s="46">
        <f>IF('HAVER - UK Gas'!C1771="",C1483,AVERAGE('HAVER - UK Gas'!H1771:Q1771))</f>
        <v>113.49299999999998</v>
      </c>
      <c r="D1484" s="7">
        <f t="shared" si="176"/>
        <v>131.24127179487181</v>
      </c>
    </row>
    <row r="1485" spans="1:4" x14ac:dyDescent="0.35">
      <c r="A1485" s="5">
        <f t="shared" si="177"/>
        <v>45205</v>
      </c>
      <c r="C1485" s="46">
        <f>IF('HAVER - UK Gas'!C1772="",C1484,AVERAGE('HAVER - UK Gas'!H1772:Q1772))</f>
        <v>115.744</v>
      </c>
      <c r="D1485" s="7">
        <f t="shared" si="176"/>
        <v>131.24127179487181</v>
      </c>
    </row>
    <row r="1486" spans="1:4" x14ac:dyDescent="0.35">
      <c r="A1486" s="5">
        <f t="shared" si="177"/>
        <v>45208</v>
      </c>
      <c r="C1486" s="46">
        <f>IF('HAVER - UK Gas'!C1773="",C1485,AVERAGE('HAVER - UK Gas'!H1773:Q1773))</f>
        <v>124.27299999999998</v>
      </c>
      <c r="D1486" s="7">
        <f t="shared" si="176"/>
        <v>131.24127179487181</v>
      </c>
    </row>
    <row r="1487" spans="1:4" x14ac:dyDescent="0.35">
      <c r="A1487" s="5">
        <f t="shared" si="177"/>
        <v>45209</v>
      </c>
      <c r="C1487" s="46">
        <f>IF('HAVER - UK Gas'!C1774="",C1486,AVERAGE('HAVER - UK Gas'!H1774:Q1774))</f>
        <v>134.35599999999999</v>
      </c>
      <c r="D1487" s="7">
        <f t="shared" si="176"/>
        <v>131.24127179487181</v>
      </c>
    </row>
    <row r="1488" spans="1:4" x14ac:dyDescent="0.35">
      <c r="A1488" s="5">
        <f t="shared" si="177"/>
        <v>45210</v>
      </c>
      <c r="C1488" s="46">
        <f>IF('HAVER - UK Gas'!C1775="",C1487,AVERAGE('HAVER - UK Gas'!H1775:Q1775))</f>
        <v>129.57300000000001</v>
      </c>
      <c r="D1488" s="7">
        <f t="shared" si="176"/>
        <v>131.24127179487181</v>
      </c>
    </row>
    <row r="1489" spans="1:4" x14ac:dyDescent="0.35">
      <c r="A1489" s="5">
        <f t="shared" si="177"/>
        <v>45211</v>
      </c>
      <c r="C1489" s="46">
        <f>IF('HAVER - UK Gas'!C1776="",C1488,AVERAGE('HAVER - UK Gas'!H1776:Q1776))</f>
        <v>141.23099999999999</v>
      </c>
      <c r="D1489" s="7">
        <f t="shared" si="176"/>
        <v>131.24127179487181</v>
      </c>
    </row>
    <row r="1490" spans="1:4" x14ac:dyDescent="0.35">
      <c r="A1490" s="5">
        <f t="shared" si="177"/>
        <v>45212</v>
      </c>
      <c r="C1490" s="46">
        <f>IF('HAVER - UK Gas'!C1777="",C1489,AVERAGE('HAVER - UK Gas'!H1777:Q1777))</f>
        <v>145.17599999999999</v>
      </c>
      <c r="D1490" s="7">
        <f t="shared" si="176"/>
        <v>131.24127179487181</v>
      </c>
    </row>
    <row r="1491" spans="1:4" x14ac:dyDescent="0.35">
      <c r="A1491" s="5">
        <f t="shared" si="177"/>
        <v>45215</v>
      </c>
      <c r="C1491" s="46">
        <f>IF('HAVER - UK Gas'!C1778="",C1490,AVERAGE('HAVER - UK Gas'!H1778:Q1778))</f>
        <v>136.68299999999999</v>
      </c>
      <c r="D1491" s="7">
        <f t="shared" si="176"/>
        <v>131.24127179487181</v>
      </c>
    </row>
    <row r="1492" spans="1:4" x14ac:dyDescent="0.35">
      <c r="A1492" s="5">
        <f t="shared" si="177"/>
        <v>45216</v>
      </c>
      <c r="C1492" s="46">
        <f>IF('HAVER - UK Gas'!C1779="",C1491,AVERAGE('HAVER - UK Gas'!H1779:Q1779))</f>
        <v>138.36799999999999</v>
      </c>
      <c r="D1492" s="7">
        <f t="shared" si="176"/>
        <v>131.24127179487181</v>
      </c>
    </row>
    <row r="1493" spans="1:4" x14ac:dyDescent="0.35">
      <c r="A1493" s="5">
        <f t="shared" si="177"/>
        <v>45217</v>
      </c>
      <c r="C1493" s="46">
        <f>IF('HAVER - UK Gas'!C1780="",C1492,AVERAGE('HAVER - UK Gas'!H1780:Q1780))</f>
        <v>143.899</v>
      </c>
      <c r="D1493" s="7">
        <f t="shared" si="176"/>
        <v>131.24127179487181</v>
      </c>
    </row>
    <row r="1494" spans="1:4" x14ac:dyDescent="0.35">
      <c r="A1494" s="5">
        <f t="shared" si="177"/>
        <v>45218</v>
      </c>
      <c r="C1494" s="46">
        <f>IF('HAVER - UK Gas'!C1781="",C1493,AVERAGE('HAVER - UK Gas'!H1781:Q1781))</f>
        <v>144.02100000000002</v>
      </c>
      <c r="D1494" s="7">
        <f t="shared" si="176"/>
        <v>131.24127179487181</v>
      </c>
    </row>
    <row r="1495" spans="1:4" x14ac:dyDescent="0.35">
      <c r="A1495" s="5">
        <f t="shared" si="177"/>
        <v>45219</v>
      </c>
      <c r="C1495" s="46">
        <f>IF('HAVER - UK Gas'!C1782="",C1494,AVERAGE('HAVER - UK Gas'!H1782:Q1782))</f>
        <v>145.63200000000001</v>
      </c>
      <c r="D1495" s="7">
        <f t="shared" si="176"/>
        <v>131.24127179487181</v>
      </c>
    </row>
    <row r="1496" spans="1:4" x14ac:dyDescent="0.35">
      <c r="A1496" s="5">
        <f t="shared" si="177"/>
        <v>45222</v>
      </c>
      <c r="C1496" s="46">
        <f>IF('HAVER - UK Gas'!C1783="",C1495,AVERAGE('HAVER - UK Gas'!H1783:Q1783))</f>
        <v>145.82699999999994</v>
      </c>
      <c r="D1496" s="7">
        <f t="shared" si="176"/>
        <v>131.24127179487181</v>
      </c>
    </row>
    <row r="1497" spans="1:4" x14ac:dyDescent="0.35">
      <c r="A1497" s="5">
        <f t="shared" si="177"/>
        <v>45223</v>
      </c>
      <c r="C1497" s="46">
        <f>IF('HAVER - UK Gas'!C1784="",C1496,AVERAGE('HAVER - UK Gas'!H1784:Q1784))</f>
        <v>139.08499999999998</v>
      </c>
      <c r="D1497" s="7">
        <f t="shared" si="176"/>
        <v>131.24127179487181</v>
      </c>
    </row>
    <row r="1498" spans="1:4" x14ac:dyDescent="0.35">
      <c r="A1498" s="5">
        <f t="shared" si="177"/>
        <v>45224</v>
      </c>
      <c r="C1498" s="46">
        <f>IF('HAVER - UK Gas'!C1785="",C1497,AVERAGE('HAVER - UK Gas'!H1785:Q1785))</f>
        <v>137.16299999999998</v>
      </c>
      <c r="D1498" s="7">
        <f t="shared" si="176"/>
        <v>131.24127179487181</v>
      </c>
    </row>
    <row r="1499" spans="1:4" x14ac:dyDescent="0.35">
      <c r="A1499" s="5">
        <f t="shared" si="177"/>
        <v>45225</v>
      </c>
      <c r="C1499" s="46">
        <f>IF('HAVER - UK Gas'!C1786="",C1498,AVERAGE('HAVER - UK Gas'!H1786:Q1786))</f>
        <v>137.82000000000002</v>
      </c>
      <c r="D1499" s="7">
        <f t="shared" si="176"/>
        <v>131.24127179487181</v>
      </c>
    </row>
    <row r="1500" spans="1:4" x14ac:dyDescent="0.35">
      <c r="A1500" s="5">
        <f t="shared" si="177"/>
        <v>45226</v>
      </c>
      <c r="C1500" s="46">
        <f>IF('HAVER - UK Gas'!C1787="",C1499,AVERAGE('HAVER - UK Gas'!H1787:Q1787))</f>
        <v>137.86799999999999</v>
      </c>
      <c r="D1500" s="7">
        <f t="shared" si="176"/>
        <v>131.24127179487181</v>
      </c>
    </row>
    <row r="1501" spans="1:4" x14ac:dyDescent="0.35">
      <c r="A1501" s="5">
        <f t="shared" si="177"/>
        <v>45229</v>
      </c>
      <c r="C1501" s="46">
        <f>IF('HAVER - UK Gas'!C1788="",C1500,AVERAGE('HAVER - UK Gas'!H1788:Q1788))</f>
        <v>137.90600000000001</v>
      </c>
      <c r="D1501" s="7">
        <f t="shared" si="176"/>
        <v>131.24127179487181</v>
      </c>
    </row>
    <row r="1502" spans="1:4" x14ac:dyDescent="0.35">
      <c r="A1502" s="5">
        <f t="shared" si="177"/>
        <v>45230</v>
      </c>
      <c r="C1502" s="46">
        <f>IF('HAVER - UK Gas'!C1789="",C1501,AVERAGE('HAVER - UK Gas'!H1789:Q1789))</f>
        <v>127.99100000000001</v>
      </c>
      <c r="D1502" s="7">
        <f t="shared" si="176"/>
        <v>131.24127179487181</v>
      </c>
    </row>
    <row r="1503" spans="1:4" x14ac:dyDescent="0.35">
      <c r="A1503" s="5">
        <f t="shared" si="177"/>
        <v>45231</v>
      </c>
      <c r="C1503" s="46">
        <f>IF('HAVER - UK Gas'!C1790="",C1502,AVERAGE('HAVER - UK Gas'!H1790:P1790))</f>
        <v>125.32777777777775</v>
      </c>
      <c r="D1503" s="7">
        <f t="shared" si="176"/>
        <v>131.24127179487181</v>
      </c>
    </row>
    <row r="1504" spans="1:4" x14ac:dyDescent="0.35">
      <c r="A1504" s="5">
        <f t="shared" si="177"/>
        <v>45232</v>
      </c>
      <c r="C1504" s="46">
        <f>IF('HAVER - UK Gas'!C1791="",C1503,AVERAGE('HAVER - UK Gas'!H1791:P1791))</f>
        <v>126.8111111111111</v>
      </c>
      <c r="D1504" s="7">
        <f t="shared" si="176"/>
        <v>131.24127179487181</v>
      </c>
    </row>
    <row r="1505" spans="1:4" x14ac:dyDescent="0.35">
      <c r="A1505" s="5">
        <f t="shared" si="177"/>
        <v>45233</v>
      </c>
      <c r="C1505" s="46">
        <f>IF('HAVER - UK Gas'!C1792="",C1504,AVERAGE('HAVER - UK Gas'!H1792:P1792))</f>
        <v>126.67555555555555</v>
      </c>
      <c r="D1505" s="7">
        <f t="shared" si="176"/>
        <v>131.24127179487181</v>
      </c>
    </row>
    <row r="1506" spans="1:4" x14ac:dyDescent="0.35">
      <c r="A1506" s="5">
        <f t="shared" si="177"/>
        <v>45236</v>
      </c>
      <c r="C1506" s="46">
        <f>IF('HAVER - UK Gas'!C1793="",C1505,AVERAGE('HAVER - UK Gas'!H1793:P1793))</f>
        <v>118.5788888888889</v>
      </c>
      <c r="D1506" s="7">
        <f t="shared" si="176"/>
        <v>131.24127179487181</v>
      </c>
    </row>
    <row r="1507" spans="1:4" x14ac:dyDescent="0.35">
      <c r="A1507" s="5">
        <f t="shared" si="177"/>
        <v>45237</v>
      </c>
      <c r="C1507" s="46">
        <f>IF('HAVER - UK Gas'!C1794="",C1506,AVERAGE('HAVER - UK Gas'!H1794:P1794))</f>
        <v>121.17222222222222</v>
      </c>
      <c r="D1507" s="7">
        <f t="shared" si="176"/>
        <v>131.24127179487181</v>
      </c>
    </row>
    <row r="1508" spans="1:4" x14ac:dyDescent="0.35">
      <c r="A1508" s="5">
        <f t="shared" si="177"/>
        <v>45238</v>
      </c>
      <c r="C1508" s="46">
        <f>IF('HAVER - UK Gas'!C1795="",C1507,AVERAGE('HAVER - UK Gas'!H1795:P1795))</f>
        <v>120.14888888888888</v>
      </c>
      <c r="D1508" s="7">
        <f t="shared" si="176"/>
        <v>131.24127179487181</v>
      </c>
    </row>
    <row r="1509" spans="1:4" x14ac:dyDescent="0.35">
      <c r="A1509" s="5">
        <f t="shared" si="177"/>
        <v>45239</v>
      </c>
      <c r="C1509" s="46">
        <f>IF('HAVER - UK Gas'!C1796="",C1508,AVERAGE('HAVER - UK Gas'!H1796:P1796))</f>
        <v>125.53333333333333</v>
      </c>
      <c r="D1509" s="7">
        <f t="shared" si="176"/>
        <v>131.24127179487181</v>
      </c>
    </row>
    <row r="1510" spans="1:4" x14ac:dyDescent="0.35">
      <c r="A1510" s="5">
        <f t="shared" si="177"/>
        <v>45240</v>
      </c>
      <c r="C1510" s="46">
        <f>IF('HAVER - UK Gas'!C1797="",C1509,AVERAGE('HAVER - UK Gas'!H1797:P1797))</f>
        <v>121.89111111111112</v>
      </c>
      <c r="D1510" s="7">
        <f t="shared" si="176"/>
        <v>131.24127179487181</v>
      </c>
    </row>
    <row r="1511" spans="1:4" x14ac:dyDescent="0.35">
      <c r="A1511" s="5">
        <f t="shared" si="177"/>
        <v>45243</v>
      </c>
      <c r="C1511" s="46">
        <f>IF('HAVER - UK Gas'!C1798="",C1510,AVERAGE('HAVER - UK Gas'!H1798:P1798))</f>
        <v>123.97444444444444</v>
      </c>
      <c r="D1511" s="7">
        <f t="shared" si="176"/>
        <v>131.24127179487181</v>
      </c>
    </row>
    <row r="1512" spans="1:4" x14ac:dyDescent="0.35">
      <c r="A1512" s="5">
        <f t="shared" si="177"/>
        <v>45244</v>
      </c>
      <c r="C1512" s="46">
        <f>IF('HAVER - UK Gas'!C1799="",C1511,AVERAGE('HAVER - UK Gas'!H1799:P1799))</f>
        <v>123.99555555555555</v>
      </c>
      <c r="D1512" s="7">
        <f t="shared" si="176"/>
        <v>131.24127179487181</v>
      </c>
    </row>
    <row r="1513" spans="1:4" x14ac:dyDescent="0.35">
      <c r="A1513" s="5">
        <f t="shared" si="177"/>
        <v>45245</v>
      </c>
      <c r="C1513" s="46">
        <f>IF('HAVER - UK Gas'!C1800="",C1512,AVERAGE('HAVER - UK Gas'!H1800:P1800))</f>
        <v>123.66888888888889</v>
      </c>
      <c r="D1513" s="7">
        <f t="shared" si="176"/>
        <v>131.24127179487181</v>
      </c>
    </row>
    <row r="1514" spans="1:4" x14ac:dyDescent="0.35">
      <c r="A1514" s="5">
        <f t="shared" si="177"/>
        <v>45246</v>
      </c>
      <c r="C1514" s="46">
        <f>IF('HAVER - UK Gas'!C1801="",C1513,AVERAGE('HAVER - UK Gas'!H1801:P1801))</f>
        <v>121.5211111111111</v>
      </c>
      <c r="D1514" s="7">
        <f t="shared" si="176"/>
        <v>131.24127179487181</v>
      </c>
    </row>
    <row r="1515" spans="1:4" x14ac:dyDescent="0.35">
      <c r="A1515" s="5">
        <f t="shared" si="177"/>
        <v>45247</v>
      </c>
      <c r="C1515" s="46">
        <f>IF('HAVER - UK Gas'!C1802="",C1514,AVERAGE('HAVER - UK Gas'!H1802:P1802))</f>
        <v>119.88000000000001</v>
      </c>
    </row>
    <row r="1516" spans="1:4" x14ac:dyDescent="0.35">
      <c r="A1516" s="5">
        <f t="shared" si="177"/>
        <v>45250</v>
      </c>
      <c r="B1516" t="s">
        <v>2297</v>
      </c>
      <c r="C1516" s="46">
        <f>IF('HAVER - UK Gas'!C1803="",C1515,AVERAGE('HAVER - UK Gas'!H1803:S1803))</f>
        <v>124.53750000000001</v>
      </c>
      <c r="D1516" s="7">
        <f>AVERAGE($C$1515:$C$1540,$C$1542:$C$1545,$C$1547:$C$1580)</f>
        <v>93.051018860479786</v>
      </c>
    </row>
    <row r="1517" spans="1:4" x14ac:dyDescent="0.35">
      <c r="A1517" s="5">
        <f t="shared" si="177"/>
        <v>45251</v>
      </c>
      <c r="C1517" s="46">
        <f>IF('HAVER - UK Gas'!C1804="",C1516,AVERAGE('HAVER - UK Gas'!H1804:S1804))</f>
        <v>121.24166666666666</v>
      </c>
      <c r="D1517" s="7">
        <f t="shared" ref="D1517:D1579" si="178">AVERAGE($C$1515:$C$1540,$C$1542:$C$1545,$C$1547:$C$1580)</f>
        <v>93.051018860479786</v>
      </c>
    </row>
    <row r="1518" spans="1:4" x14ac:dyDescent="0.35">
      <c r="A1518" s="5">
        <f t="shared" si="177"/>
        <v>45252</v>
      </c>
      <c r="C1518" s="46">
        <f>IF('HAVER - UK Gas'!C1805="",C1517,AVERAGE('HAVER - UK Gas'!H1805:S1805))</f>
        <v>121.25750000000001</v>
      </c>
      <c r="D1518" s="7">
        <f t="shared" si="178"/>
        <v>93.051018860479786</v>
      </c>
    </row>
    <row r="1519" spans="1:4" x14ac:dyDescent="0.35">
      <c r="A1519" s="5">
        <f t="shared" si="177"/>
        <v>45253</v>
      </c>
      <c r="C1519" s="46">
        <f>IF('HAVER - UK Gas'!C1806="",C1518,AVERAGE('HAVER - UK Gas'!H1806:S1806))</f>
        <v>124.92916666666667</v>
      </c>
      <c r="D1519" s="7">
        <f t="shared" si="178"/>
        <v>93.051018860479786</v>
      </c>
    </row>
    <row r="1520" spans="1:4" x14ac:dyDescent="0.35">
      <c r="A1520" s="5">
        <f t="shared" si="177"/>
        <v>45254</v>
      </c>
      <c r="C1520" s="46">
        <f>IF('HAVER - UK Gas'!C1807="",C1519,AVERAGE('HAVER - UK Gas'!H1807:S1807))</f>
        <v>123.91500000000001</v>
      </c>
      <c r="D1520" s="7">
        <f t="shared" si="178"/>
        <v>93.051018860479786</v>
      </c>
    </row>
    <row r="1521" spans="1:4" x14ac:dyDescent="0.35">
      <c r="A1521" s="5">
        <f t="shared" si="177"/>
        <v>45257</v>
      </c>
      <c r="C1521" s="46">
        <f>IF('HAVER - UK Gas'!C1808="",C1520,AVERAGE('HAVER - UK Gas'!H1808:S1808))</f>
        <v>118.61500000000001</v>
      </c>
      <c r="D1521" s="7">
        <f t="shared" si="178"/>
        <v>93.051018860479786</v>
      </c>
    </row>
    <row r="1522" spans="1:4" x14ac:dyDescent="0.35">
      <c r="A1522" s="5">
        <f t="shared" si="177"/>
        <v>45258</v>
      </c>
      <c r="C1522" s="46">
        <f>IF('HAVER - UK Gas'!C1809="",C1521,AVERAGE('HAVER - UK Gas'!H1809:S1809))</f>
        <v>115.62000000000002</v>
      </c>
      <c r="D1522" s="7">
        <f t="shared" si="178"/>
        <v>93.051018860479786</v>
      </c>
    </row>
    <row r="1523" spans="1:4" x14ac:dyDescent="0.35">
      <c r="A1523" s="5">
        <f t="shared" si="177"/>
        <v>45259</v>
      </c>
      <c r="C1523" s="46">
        <f>IF('HAVER - UK Gas'!C1810="",C1522,AVERAGE('HAVER - UK Gas'!H1810:S1810))</f>
        <v>110.18416666666667</v>
      </c>
      <c r="D1523" s="7">
        <f t="shared" si="178"/>
        <v>93.051018860479786</v>
      </c>
    </row>
    <row r="1524" spans="1:4" x14ac:dyDescent="0.35">
      <c r="A1524" s="5">
        <f t="shared" si="177"/>
        <v>45260</v>
      </c>
      <c r="C1524" s="46">
        <f>IF('HAVER - UK Gas'!C1811="",C1523,AVERAGE('HAVER - UK Gas'!H1811:S1811))</f>
        <v>111.80083333333334</v>
      </c>
      <c r="D1524" s="7">
        <f t="shared" si="178"/>
        <v>93.051018860479786</v>
      </c>
    </row>
    <row r="1525" spans="1:4" x14ac:dyDescent="0.35">
      <c r="A1525" s="5">
        <f t="shared" si="177"/>
        <v>45261</v>
      </c>
      <c r="C1525" s="46">
        <f>IF('HAVER - UK Gas'!C1812="",C1524,AVERAGE('HAVER - UK Gas'!H1812:R1812))</f>
        <v>114.75818181818181</v>
      </c>
      <c r="D1525" s="7">
        <f t="shared" si="178"/>
        <v>93.051018860479786</v>
      </c>
    </row>
    <row r="1526" spans="1:4" x14ac:dyDescent="0.35">
      <c r="A1526" s="5">
        <f t="shared" si="177"/>
        <v>45264</v>
      </c>
      <c r="C1526" s="46">
        <f>IF('HAVER - UK Gas'!C1813="",C1525,AVERAGE('HAVER - UK Gas'!H1813:R1813))</f>
        <v>107.75090909090909</v>
      </c>
      <c r="D1526" s="7">
        <f t="shared" si="178"/>
        <v>93.051018860479786</v>
      </c>
    </row>
    <row r="1527" spans="1:4" x14ac:dyDescent="0.35">
      <c r="A1527" s="5">
        <f t="shared" si="177"/>
        <v>45265</v>
      </c>
      <c r="C1527" s="46">
        <f>IF('HAVER - UK Gas'!C1814="",C1526,AVERAGE('HAVER - UK Gas'!H1814:R1814))</f>
        <v>102.87272727272726</v>
      </c>
      <c r="D1527" s="7">
        <f t="shared" si="178"/>
        <v>93.051018860479786</v>
      </c>
    </row>
    <row r="1528" spans="1:4" x14ac:dyDescent="0.35">
      <c r="A1528" s="5">
        <f t="shared" si="177"/>
        <v>45266</v>
      </c>
      <c r="C1528" s="46">
        <f>IF('HAVER - UK Gas'!C1815="",C1527,AVERAGE('HAVER - UK Gas'!H1815:R1815))</f>
        <v>105.68727272727274</v>
      </c>
      <c r="D1528" s="7">
        <f t="shared" si="178"/>
        <v>93.051018860479786</v>
      </c>
    </row>
    <row r="1529" spans="1:4" x14ac:dyDescent="0.35">
      <c r="A1529" s="5">
        <f t="shared" si="177"/>
        <v>45267</v>
      </c>
      <c r="C1529" s="46">
        <f>IF('HAVER - UK Gas'!C1816="",C1528,AVERAGE('HAVER - UK Gas'!H1816:R1816))</f>
        <v>106.84454545454547</v>
      </c>
      <c r="D1529" s="7">
        <f t="shared" si="178"/>
        <v>93.051018860479786</v>
      </c>
    </row>
    <row r="1530" spans="1:4" x14ac:dyDescent="0.35">
      <c r="A1530" s="5">
        <f t="shared" si="177"/>
        <v>45268</v>
      </c>
      <c r="C1530" s="46">
        <f>IF('HAVER - UK Gas'!C1817="",C1529,AVERAGE('HAVER - UK Gas'!H1817:R1817))</f>
        <v>104.40909090909093</v>
      </c>
      <c r="D1530" s="7">
        <f t="shared" si="178"/>
        <v>93.051018860479786</v>
      </c>
    </row>
    <row r="1531" spans="1:4" x14ac:dyDescent="0.35">
      <c r="A1531" s="5">
        <f t="shared" si="177"/>
        <v>45271</v>
      </c>
      <c r="C1531" s="46">
        <f>IF('HAVER - UK Gas'!C1818="",C1530,AVERAGE('HAVER - UK Gas'!H1818:R1818))</f>
        <v>99.053636363636357</v>
      </c>
      <c r="D1531" s="7">
        <f t="shared" si="178"/>
        <v>93.051018860479786</v>
      </c>
    </row>
    <row r="1532" spans="1:4" x14ac:dyDescent="0.35">
      <c r="A1532" s="5">
        <f t="shared" si="177"/>
        <v>45272</v>
      </c>
      <c r="C1532" s="46">
        <f>IF('HAVER - UK Gas'!C1819="",C1531,AVERAGE('HAVER - UK Gas'!H1819:R1819))</f>
        <v>95.871818181818199</v>
      </c>
      <c r="D1532" s="7">
        <f t="shared" si="178"/>
        <v>93.051018860479786</v>
      </c>
    </row>
    <row r="1533" spans="1:4" x14ac:dyDescent="0.35">
      <c r="A1533" s="5">
        <f t="shared" si="177"/>
        <v>45273</v>
      </c>
      <c r="C1533" s="46">
        <f>IF('HAVER - UK Gas'!C1820="",C1532,AVERAGE('HAVER - UK Gas'!H1820:R1820))</f>
        <v>98.532727272727286</v>
      </c>
      <c r="D1533" s="7">
        <f t="shared" si="178"/>
        <v>93.051018860479786</v>
      </c>
    </row>
    <row r="1534" spans="1:4" x14ac:dyDescent="0.35">
      <c r="A1534" s="5">
        <f t="shared" si="177"/>
        <v>45274</v>
      </c>
      <c r="C1534" s="46">
        <f>IF('HAVER - UK Gas'!C1821="",C1533,AVERAGE('HAVER - UK Gas'!H1821:R1821))</f>
        <v>97.058181818181822</v>
      </c>
      <c r="D1534" s="7">
        <f t="shared" si="178"/>
        <v>93.051018860479786</v>
      </c>
    </row>
    <row r="1535" spans="1:4" x14ac:dyDescent="0.35">
      <c r="A1535" s="5">
        <f t="shared" si="177"/>
        <v>45275</v>
      </c>
      <c r="C1535" s="46">
        <f>IF('HAVER - UK Gas'!C1822="",C1534,AVERAGE('HAVER - UK Gas'!H1822:R1822))</f>
        <v>93.447272727272733</v>
      </c>
      <c r="D1535" s="7">
        <f t="shared" si="178"/>
        <v>93.051018860479786</v>
      </c>
    </row>
    <row r="1536" spans="1:4" x14ac:dyDescent="0.35">
      <c r="A1536" s="5">
        <f t="shared" si="177"/>
        <v>45278</v>
      </c>
      <c r="C1536" s="46">
        <f>IF('HAVER - UK Gas'!C1823="",C1535,AVERAGE('HAVER - UK Gas'!H1823:R1823))</f>
        <v>98.300909090909087</v>
      </c>
      <c r="D1536" s="7">
        <f t="shared" si="178"/>
        <v>93.051018860479786</v>
      </c>
    </row>
    <row r="1537" spans="1:4" x14ac:dyDescent="0.35">
      <c r="A1537" s="5">
        <f t="shared" si="177"/>
        <v>45279</v>
      </c>
      <c r="C1537" s="46">
        <f>IF('HAVER - UK Gas'!C1824="",C1536,AVERAGE('HAVER - UK Gas'!H1824:R1824))</f>
        <v>91.872727272727261</v>
      </c>
      <c r="D1537" s="7">
        <f t="shared" si="178"/>
        <v>93.051018860479786</v>
      </c>
    </row>
    <row r="1538" spans="1:4" x14ac:dyDescent="0.35">
      <c r="A1538" s="5">
        <f t="shared" si="177"/>
        <v>45280</v>
      </c>
      <c r="C1538" s="46">
        <f>IF('HAVER - UK Gas'!C1825="",C1537,AVERAGE('HAVER - UK Gas'!H1825:R1825))</f>
        <v>94.094545454545454</v>
      </c>
      <c r="D1538" s="7">
        <f t="shared" si="178"/>
        <v>93.051018860479786</v>
      </c>
    </row>
    <row r="1539" spans="1:4" x14ac:dyDescent="0.35">
      <c r="A1539" s="5">
        <f t="shared" si="177"/>
        <v>45281</v>
      </c>
      <c r="C1539" s="46">
        <f>IF('HAVER - UK Gas'!C1826="",C1538,AVERAGE('HAVER - UK Gas'!H1826:R1826))</f>
        <v>94.656363636363636</v>
      </c>
      <c r="D1539" s="7">
        <f t="shared" si="178"/>
        <v>93.051018860479786</v>
      </c>
    </row>
    <row r="1540" spans="1:4" x14ac:dyDescent="0.35">
      <c r="A1540" s="5">
        <f t="shared" si="177"/>
        <v>45282</v>
      </c>
      <c r="C1540" s="46">
        <f>IF('HAVER - UK Gas'!C1827="",C1539,AVERAGE('HAVER - UK Gas'!H1827:R1827))</f>
        <v>94.580909090909103</v>
      </c>
      <c r="D1540" s="7">
        <f t="shared" si="178"/>
        <v>93.051018860479786</v>
      </c>
    </row>
    <row r="1541" spans="1:4" x14ac:dyDescent="0.35">
      <c r="A1541" s="5">
        <f t="shared" si="177"/>
        <v>45285</v>
      </c>
      <c r="C1541" s="46" t="e">
        <f>IF('HAVER - UK Gas'!C1828="",C1540,AVERAGE('HAVER - UK Gas'!H1828:R1828))</f>
        <v>#N/A</v>
      </c>
      <c r="D1541" s="7">
        <f t="shared" si="178"/>
        <v>93.051018860479786</v>
      </c>
    </row>
    <row r="1542" spans="1:4" x14ac:dyDescent="0.35">
      <c r="A1542" s="5">
        <f t="shared" si="177"/>
        <v>45286</v>
      </c>
      <c r="C1542" s="46">
        <f>IF('HAVER - UK Gas'!C1829="",C1541,AVERAGE('HAVER - UK Gas'!H1829:R1829))</f>
        <v>94.580909090909103</v>
      </c>
      <c r="D1542" s="7">
        <f t="shared" si="178"/>
        <v>93.051018860479786</v>
      </c>
    </row>
    <row r="1543" spans="1:4" x14ac:dyDescent="0.35">
      <c r="A1543" s="5">
        <f t="shared" si="177"/>
        <v>45287</v>
      </c>
      <c r="C1543" s="46">
        <f>IF('HAVER - UK Gas'!C1830="",C1542,AVERAGE('HAVER - UK Gas'!H1830:R1830))</f>
        <v>97.623636363636379</v>
      </c>
      <c r="D1543" s="7">
        <f t="shared" si="178"/>
        <v>93.051018860479786</v>
      </c>
    </row>
    <row r="1544" spans="1:4" x14ac:dyDescent="0.35">
      <c r="A1544" s="5">
        <f t="shared" si="177"/>
        <v>45288</v>
      </c>
      <c r="C1544" s="46">
        <f>IF('HAVER - UK Gas'!C1831="",C1543,AVERAGE('HAVER - UK Gas'!H1831:R1831))</f>
        <v>93.518181818181816</v>
      </c>
      <c r="D1544" s="7">
        <f t="shared" si="178"/>
        <v>93.051018860479786</v>
      </c>
    </row>
    <row r="1545" spans="1:4" x14ac:dyDescent="0.35">
      <c r="A1545" s="5">
        <f t="shared" ref="A1545:A1608" si="179">+A1540+7</f>
        <v>45289</v>
      </c>
      <c r="C1545" s="46">
        <f>IF('HAVER - UK Gas'!C1832="",C1544,AVERAGE('HAVER - UK Gas'!H1832:R1832))</f>
        <v>91.377272727272711</v>
      </c>
      <c r="D1545" s="7">
        <f t="shared" si="178"/>
        <v>93.051018860479786</v>
      </c>
    </row>
    <row r="1546" spans="1:4" x14ac:dyDescent="0.35">
      <c r="A1546" s="5">
        <f t="shared" si="179"/>
        <v>45292</v>
      </c>
      <c r="C1546" s="46" t="e">
        <f>IF('HAVER - UK Gas'!C1833="",C1545,AVERAGE('HAVER - UK Gas'!H1833:Q1833))</f>
        <v>#N/A</v>
      </c>
      <c r="D1546" s="7">
        <f t="shared" si="178"/>
        <v>93.051018860479786</v>
      </c>
    </row>
    <row r="1547" spans="1:4" x14ac:dyDescent="0.35">
      <c r="A1547" s="5">
        <f t="shared" si="179"/>
        <v>45293</v>
      </c>
      <c r="C1547" s="46">
        <f>IF('HAVER - UK Gas'!C1834="",C1546,AVERAGE('HAVER - UK Gas'!H1834:Q1834))</f>
        <v>86.957000000000022</v>
      </c>
      <c r="D1547" s="7">
        <f t="shared" si="178"/>
        <v>93.051018860479786</v>
      </c>
    </row>
    <row r="1548" spans="1:4" x14ac:dyDescent="0.35">
      <c r="A1548" s="5">
        <f t="shared" si="179"/>
        <v>45294</v>
      </c>
      <c r="C1548" s="46">
        <f>IF('HAVER - UK Gas'!C1835="",C1547,AVERAGE('HAVER - UK Gas'!H1835:Q1835))</f>
        <v>90.122</v>
      </c>
      <c r="D1548" s="7">
        <f t="shared" si="178"/>
        <v>93.051018860479786</v>
      </c>
    </row>
    <row r="1549" spans="1:4" x14ac:dyDescent="0.35">
      <c r="A1549" s="5">
        <f t="shared" si="179"/>
        <v>45295</v>
      </c>
      <c r="C1549" s="46">
        <f>IF('HAVER - UK Gas'!C1836="",C1548,AVERAGE('HAVER - UK Gas'!H1836:Q1836))</f>
        <v>92.115000000000009</v>
      </c>
      <c r="D1549" s="7">
        <f t="shared" si="178"/>
        <v>93.051018860479786</v>
      </c>
    </row>
    <row r="1550" spans="1:4" x14ac:dyDescent="0.35">
      <c r="A1550" s="5">
        <f t="shared" si="179"/>
        <v>45296</v>
      </c>
      <c r="C1550" s="46">
        <f>IF('HAVER - UK Gas'!C1837="",C1549,AVERAGE('HAVER - UK Gas'!H1837:Q1837))</f>
        <v>94.22399999999999</v>
      </c>
      <c r="D1550" s="7">
        <f t="shared" si="178"/>
        <v>93.051018860479786</v>
      </c>
    </row>
    <row r="1551" spans="1:4" x14ac:dyDescent="0.35">
      <c r="A1551" s="5">
        <f t="shared" si="179"/>
        <v>45299</v>
      </c>
      <c r="C1551" s="46">
        <f>IF('HAVER - UK Gas'!C1838="",C1550,AVERAGE('HAVER - UK Gas'!H1838:Q1838))</f>
        <v>87.926999999999992</v>
      </c>
      <c r="D1551" s="7">
        <f t="shared" si="178"/>
        <v>93.051018860479786</v>
      </c>
    </row>
    <row r="1552" spans="1:4" x14ac:dyDescent="0.35">
      <c r="A1552" s="5">
        <f t="shared" si="179"/>
        <v>45300</v>
      </c>
      <c r="C1552" s="46">
        <f>IF('HAVER - UK Gas'!C1839="",C1551,AVERAGE('HAVER - UK Gas'!H1839:Q1839))</f>
        <v>85.876999999999995</v>
      </c>
      <c r="D1552" s="7">
        <f t="shared" si="178"/>
        <v>93.051018860479786</v>
      </c>
    </row>
    <row r="1553" spans="1:4" x14ac:dyDescent="0.35">
      <c r="A1553" s="5">
        <f t="shared" si="179"/>
        <v>45301</v>
      </c>
      <c r="C1553" s="46">
        <f>IF('HAVER - UK Gas'!C1840="",C1552,AVERAGE('HAVER - UK Gas'!H1840:Q1840))</f>
        <v>86.495999999999995</v>
      </c>
      <c r="D1553" s="7">
        <f t="shared" si="178"/>
        <v>93.051018860479786</v>
      </c>
    </row>
    <row r="1554" spans="1:4" x14ac:dyDescent="0.35">
      <c r="A1554" s="5">
        <f t="shared" si="179"/>
        <v>45302</v>
      </c>
      <c r="C1554" s="46">
        <f>IF('HAVER - UK Gas'!C1841="",C1553,AVERAGE('HAVER - UK Gas'!H1841:Q1841))</f>
        <v>86.209000000000017</v>
      </c>
      <c r="D1554" s="7">
        <f t="shared" si="178"/>
        <v>93.051018860479786</v>
      </c>
    </row>
    <row r="1555" spans="1:4" x14ac:dyDescent="0.35">
      <c r="A1555" s="5">
        <f t="shared" si="179"/>
        <v>45303</v>
      </c>
      <c r="C1555" s="46">
        <f>IF('HAVER - UK Gas'!C1842="",C1554,AVERAGE('HAVER - UK Gas'!H1842:Q1842))</f>
        <v>88.323000000000008</v>
      </c>
      <c r="D1555" s="7">
        <f t="shared" si="178"/>
        <v>93.051018860479786</v>
      </c>
    </row>
    <row r="1556" spans="1:4" x14ac:dyDescent="0.35">
      <c r="A1556" s="5">
        <f t="shared" si="179"/>
        <v>45306</v>
      </c>
      <c r="C1556" s="46">
        <f>IF('HAVER - UK Gas'!C1843="",C1555,AVERAGE('HAVER - UK Gas'!H1843:Q1843))</f>
        <v>83.870999999999995</v>
      </c>
      <c r="D1556" s="7">
        <f t="shared" si="178"/>
        <v>93.051018860479786</v>
      </c>
    </row>
    <row r="1557" spans="1:4" x14ac:dyDescent="0.35">
      <c r="A1557" s="5">
        <f t="shared" si="179"/>
        <v>45307</v>
      </c>
      <c r="C1557" s="46">
        <f>IF('HAVER - UK Gas'!C1844="",C1556,AVERAGE('HAVER - UK Gas'!H1844:Q1844))</f>
        <v>83.224999999999994</v>
      </c>
      <c r="D1557" s="7">
        <f t="shared" si="178"/>
        <v>93.051018860479786</v>
      </c>
    </row>
    <row r="1558" spans="1:4" x14ac:dyDescent="0.35">
      <c r="A1558" s="5">
        <f t="shared" si="179"/>
        <v>45308</v>
      </c>
      <c r="C1558" s="46">
        <f>IF('HAVER - UK Gas'!C1845="",C1557,AVERAGE('HAVER - UK Gas'!H1845:Q1845))</f>
        <v>78.671999999999997</v>
      </c>
      <c r="D1558" s="7">
        <f t="shared" si="178"/>
        <v>93.051018860479786</v>
      </c>
    </row>
    <row r="1559" spans="1:4" x14ac:dyDescent="0.35">
      <c r="A1559" s="5">
        <f t="shared" si="179"/>
        <v>45309</v>
      </c>
      <c r="C1559" s="46">
        <f>IF('HAVER - UK Gas'!C1846="",C1558,AVERAGE('HAVER - UK Gas'!H1846:Q1846))</f>
        <v>79.47999999999999</v>
      </c>
      <c r="D1559" s="7">
        <f t="shared" si="178"/>
        <v>93.051018860479786</v>
      </c>
    </row>
    <row r="1560" spans="1:4" x14ac:dyDescent="0.35">
      <c r="A1560" s="5">
        <f t="shared" si="179"/>
        <v>45310</v>
      </c>
      <c r="C1560" s="46">
        <f>IF('HAVER - UK Gas'!C1847="",C1559,AVERAGE('HAVER - UK Gas'!H1847:Q1847))</f>
        <v>81.239000000000004</v>
      </c>
      <c r="D1560" s="7">
        <f t="shared" si="178"/>
        <v>93.051018860479786</v>
      </c>
    </row>
    <row r="1561" spans="1:4" x14ac:dyDescent="0.35">
      <c r="A1561" s="5">
        <f t="shared" si="179"/>
        <v>45313</v>
      </c>
      <c r="C1561" s="46">
        <f>IF('HAVER - UK Gas'!C1848="",C1560,AVERAGE('HAVER - UK Gas'!H1848:Q1848))</f>
        <v>79.027000000000001</v>
      </c>
      <c r="D1561" s="7">
        <f t="shared" si="178"/>
        <v>93.051018860479786</v>
      </c>
    </row>
    <row r="1562" spans="1:4" x14ac:dyDescent="0.35">
      <c r="A1562" s="5">
        <f t="shared" si="179"/>
        <v>45314</v>
      </c>
      <c r="C1562" s="46">
        <f>IF('HAVER - UK Gas'!C1849="",C1561,AVERAGE('HAVER - UK Gas'!H1849:Q1849))</f>
        <v>79.623000000000005</v>
      </c>
      <c r="D1562" s="7">
        <f t="shared" si="178"/>
        <v>93.051018860479786</v>
      </c>
    </row>
    <row r="1563" spans="1:4" x14ac:dyDescent="0.35">
      <c r="A1563" s="5">
        <f t="shared" si="179"/>
        <v>45315</v>
      </c>
      <c r="C1563" s="46">
        <f>IF('HAVER - UK Gas'!C1850="",C1562,AVERAGE('HAVER - UK Gas'!H1850:Q1850))</f>
        <v>82.992000000000004</v>
      </c>
      <c r="D1563" s="7">
        <f t="shared" si="178"/>
        <v>93.051018860479786</v>
      </c>
    </row>
    <row r="1564" spans="1:4" x14ac:dyDescent="0.35">
      <c r="A1564" s="5">
        <f t="shared" si="179"/>
        <v>45316</v>
      </c>
      <c r="C1564" s="46">
        <f>IF('HAVER - UK Gas'!C1851="",C1563,AVERAGE('HAVER - UK Gas'!H1851:Q1851))</f>
        <v>80.782999999999987</v>
      </c>
      <c r="D1564" s="7">
        <f t="shared" si="178"/>
        <v>93.051018860479786</v>
      </c>
    </row>
    <row r="1565" spans="1:4" x14ac:dyDescent="0.35">
      <c r="A1565" s="5">
        <f t="shared" si="179"/>
        <v>45317</v>
      </c>
      <c r="C1565" s="46">
        <f>IF('HAVER - UK Gas'!C1852="",C1564,AVERAGE('HAVER - UK Gas'!H1852:Q1852))</f>
        <v>81.174000000000007</v>
      </c>
      <c r="D1565" s="7">
        <f t="shared" si="178"/>
        <v>93.051018860479786</v>
      </c>
    </row>
    <row r="1566" spans="1:4" x14ac:dyDescent="0.35">
      <c r="A1566" s="5">
        <f t="shared" si="179"/>
        <v>45320</v>
      </c>
      <c r="C1566" s="46">
        <f>IF('HAVER - UK Gas'!C1853="",C1565,AVERAGE('HAVER - UK Gas'!H1853:Q1853))</f>
        <v>81.131</v>
      </c>
      <c r="D1566" s="7">
        <f t="shared" si="178"/>
        <v>93.051018860479786</v>
      </c>
    </row>
    <row r="1567" spans="1:4" x14ac:dyDescent="0.35">
      <c r="A1567" s="5">
        <f t="shared" si="179"/>
        <v>45321</v>
      </c>
      <c r="C1567" s="46">
        <f>IF('HAVER - UK Gas'!C1854="",C1566,AVERAGE('HAVER - UK Gas'!H1854:Q1854))</f>
        <v>83.281000000000006</v>
      </c>
      <c r="D1567" s="7">
        <f t="shared" si="178"/>
        <v>93.051018860479786</v>
      </c>
    </row>
    <row r="1568" spans="1:4" x14ac:dyDescent="0.35">
      <c r="A1568" s="5">
        <f t="shared" si="179"/>
        <v>45322</v>
      </c>
      <c r="C1568" s="46">
        <f>IF('HAVER - UK Gas'!C1855="",C1567,AVERAGE('HAVER - UK Gas'!H1855:Q1855))</f>
        <v>85.459000000000003</v>
      </c>
      <c r="D1568" s="7">
        <f t="shared" si="178"/>
        <v>93.051018860479786</v>
      </c>
    </row>
    <row r="1569" spans="1:4" x14ac:dyDescent="0.35">
      <c r="A1569" s="5">
        <f t="shared" si="179"/>
        <v>45323</v>
      </c>
      <c r="C1569" s="46">
        <f>IF('HAVER - UK Gas'!C1856="",C1568,AVERAGE('HAVER - UK Gas'!H1856:P1856))</f>
        <v>83.821111111111108</v>
      </c>
      <c r="D1569" s="7">
        <f t="shared" si="178"/>
        <v>93.051018860479786</v>
      </c>
    </row>
    <row r="1570" spans="1:4" x14ac:dyDescent="0.35">
      <c r="A1570" s="5">
        <f t="shared" si="179"/>
        <v>45324</v>
      </c>
      <c r="C1570" s="46">
        <f>IF('HAVER - UK Gas'!C1857="",C1569,AVERAGE('HAVER - UK Gas'!H1857:P1857))</f>
        <v>83.845555555555563</v>
      </c>
      <c r="D1570" s="7">
        <f t="shared" si="178"/>
        <v>93.051018860479786</v>
      </c>
    </row>
    <row r="1571" spans="1:4" x14ac:dyDescent="0.35">
      <c r="A1571" s="5">
        <f t="shared" si="179"/>
        <v>45327</v>
      </c>
      <c r="C1571" s="46">
        <f>IF('HAVER - UK Gas'!C1858="",C1570,AVERAGE('HAVER - UK Gas'!H1858:P1858))</f>
        <v>81.696666666666658</v>
      </c>
      <c r="D1571" s="7">
        <f t="shared" si="178"/>
        <v>93.051018860479786</v>
      </c>
    </row>
    <row r="1572" spans="1:4" x14ac:dyDescent="0.35">
      <c r="A1572" s="5">
        <f t="shared" si="179"/>
        <v>45328</v>
      </c>
      <c r="C1572" s="46">
        <f>IF('HAVER - UK Gas'!C1859="",C1571,AVERAGE('HAVER - UK Gas'!H1859:P1859))</f>
        <v>81.491111111111124</v>
      </c>
      <c r="D1572" s="7">
        <f t="shared" si="178"/>
        <v>93.051018860479786</v>
      </c>
    </row>
    <row r="1573" spans="1:4" x14ac:dyDescent="0.35">
      <c r="A1573" s="5">
        <f t="shared" si="179"/>
        <v>45329</v>
      </c>
      <c r="C1573" s="46">
        <f>IF('HAVER - UK Gas'!C1860="",C1572,AVERAGE('HAVER - UK Gas'!H1860:P1860))</f>
        <v>79.926666666666662</v>
      </c>
      <c r="D1573" s="7">
        <f t="shared" si="178"/>
        <v>93.051018860479786</v>
      </c>
    </row>
    <row r="1574" spans="1:4" x14ac:dyDescent="0.35">
      <c r="A1574" s="5">
        <f t="shared" si="179"/>
        <v>45330</v>
      </c>
      <c r="C1574" s="46">
        <f>IF('HAVER - UK Gas'!C1861="",C1573,AVERAGE('HAVER - UK Gas'!H1861:P1861))</f>
        <v>78.44</v>
      </c>
      <c r="D1574" s="7">
        <f t="shared" si="178"/>
        <v>93.051018860479786</v>
      </c>
    </row>
    <row r="1575" spans="1:4" x14ac:dyDescent="0.35">
      <c r="A1575" s="5">
        <f t="shared" si="179"/>
        <v>45331</v>
      </c>
      <c r="C1575" s="46">
        <f>IF('HAVER - UK Gas'!C1862="",C1574,AVERAGE('HAVER - UK Gas'!H1862:P1862))</f>
        <v>76.289999999999992</v>
      </c>
      <c r="D1575" s="7">
        <f t="shared" si="178"/>
        <v>93.051018860479786</v>
      </c>
    </row>
    <row r="1576" spans="1:4" x14ac:dyDescent="0.35">
      <c r="A1576" s="5">
        <f t="shared" si="179"/>
        <v>45334</v>
      </c>
      <c r="C1576" s="59">
        <f>IF('HAVER - UK Gas'!C1863="",C1575,AVERAGE('HAVER - UK Gas'!H1863:P1863))</f>
        <v>74.148888888888891</v>
      </c>
      <c r="D1576" s="7">
        <f t="shared" si="178"/>
        <v>93.051018860479786</v>
      </c>
    </row>
    <row r="1577" spans="1:4" x14ac:dyDescent="0.35">
      <c r="A1577" s="5">
        <f t="shared" si="179"/>
        <v>45335</v>
      </c>
      <c r="C1577" s="46">
        <f>IF('HAVER - UK Gas'!C1864="",C1576,AVERAGE('HAVER - UK Gas'!H1864:P1864))</f>
        <v>72.924444444444447</v>
      </c>
      <c r="D1577" s="7">
        <f t="shared" si="178"/>
        <v>93.051018860479786</v>
      </c>
    </row>
    <row r="1578" spans="1:4" x14ac:dyDescent="0.35">
      <c r="A1578" s="5">
        <f t="shared" si="179"/>
        <v>45336</v>
      </c>
      <c r="C1578" s="46">
        <f>IF('HAVER - UK Gas'!C1865="",C1577,AVERAGE('HAVER - UK Gas'!H1865:P1865))</f>
        <v>71.586666666666659</v>
      </c>
      <c r="D1578" s="7">
        <f t="shared" si="178"/>
        <v>93.051018860479786</v>
      </c>
    </row>
    <row r="1579" spans="1:4" x14ac:dyDescent="0.35">
      <c r="A1579" s="5">
        <f t="shared" si="179"/>
        <v>45337</v>
      </c>
      <c r="C1579" s="46">
        <f>IF('HAVER - UK Gas'!C1866="",C1578,AVERAGE('HAVER - UK Gas'!H1866:P1866))</f>
        <v>72.046666666666681</v>
      </c>
      <c r="D1579" s="7">
        <f t="shared" si="178"/>
        <v>93.051018860479786</v>
      </c>
    </row>
    <row r="1580" spans="1:4" x14ac:dyDescent="0.35">
      <c r="A1580" s="5">
        <f t="shared" si="179"/>
        <v>45338</v>
      </c>
      <c r="C1580" s="46">
        <f>IF('HAVER - UK Gas'!C1867="",C1579,AVERAGE('HAVER - UK Gas'!H1867:P1867))</f>
        <v>71.967777777777783</v>
      </c>
      <c r="D1580" s="7"/>
    </row>
    <row r="1581" spans="1:4" x14ac:dyDescent="0.35">
      <c r="A1581" s="5">
        <f t="shared" si="179"/>
        <v>45341</v>
      </c>
      <c r="B1581" t="s">
        <v>2298</v>
      </c>
      <c r="C1581" s="46">
        <f>IF('HAVER - UK Gas'!C1868="",C1580,AVERAGE('HAVER - UK Gas'!H1868:S1868))</f>
        <v>69.098333333333315</v>
      </c>
      <c r="D1581" s="7">
        <f>AVERAGE($C$1581:$C$1609,$C$1611:$C$1645)</f>
        <v>78.677362926136382</v>
      </c>
    </row>
    <row r="1582" spans="1:4" x14ac:dyDescent="0.35">
      <c r="A1582" s="5">
        <f t="shared" si="179"/>
        <v>45342</v>
      </c>
      <c r="C1582" s="46">
        <f>IF('HAVER - UK Gas'!C1869="",C1581,AVERAGE('HAVER - UK Gas'!H1869:S1869))</f>
        <v>70.587499999999991</v>
      </c>
      <c r="D1582" s="7">
        <f t="shared" ref="D1582:D1644" si="180">AVERAGE($C$1581:$C$1609,$C$1611:$C$1645)</f>
        <v>78.677362926136382</v>
      </c>
    </row>
    <row r="1583" spans="1:4" x14ac:dyDescent="0.35">
      <c r="A1583" s="5">
        <f t="shared" si="179"/>
        <v>45343</v>
      </c>
      <c r="C1583" s="46">
        <f>IF('HAVER - UK Gas'!C1870="",C1582,AVERAGE('HAVER - UK Gas'!H1870:S1870))</f>
        <v>70.356666666666669</v>
      </c>
      <c r="D1583" s="7">
        <f t="shared" si="180"/>
        <v>78.677362926136382</v>
      </c>
    </row>
    <row r="1584" spans="1:4" x14ac:dyDescent="0.35">
      <c r="A1584" s="5">
        <f t="shared" si="179"/>
        <v>45344</v>
      </c>
      <c r="C1584" s="46">
        <f>IF('HAVER - UK Gas'!C1871="",C1583,AVERAGE('HAVER - UK Gas'!H1871:S1871))</f>
        <v>68.665833333333353</v>
      </c>
      <c r="D1584" s="7">
        <f t="shared" si="180"/>
        <v>78.677362926136382</v>
      </c>
    </row>
    <row r="1585" spans="1:4" x14ac:dyDescent="0.35">
      <c r="A1585" s="5">
        <f t="shared" si="179"/>
        <v>45345</v>
      </c>
      <c r="C1585" s="46">
        <f>IF('HAVER - UK Gas'!C1872="",C1584,AVERAGE('HAVER - UK Gas'!H1872:S1872))</f>
        <v>67.03749999999998</v>
      </c>
      <c r="D1585" s="7">
        <f t="shared" si="180"/>
        <v>78.677362926136382</v>
      </c>
    </row>
    <row r="1586" spans="1:4" x14ac:dyDescent="0.35">
      <c r="A1586" s="5">
        <f t="shared" si="179"/>
        <v>45348</v>
      </c>
      <c r="C1586" s="46">
        <f>IF('HAVER - UK Gas'!C1873="",C1585,AVERAGE('HAVER - UK Gas'!H1873:S1873))</f>
        <v>69.032499999999999</v>
      </c>
      <c r="D1586" s="7">
        <f t="shared" si="180"/>
        <v>78.677362926136382</v>
      </c>
    </row>
    <row r="1587" spans="1:4" x14ac:dyDescent="0.35">
      <c r="A1587" s="5">
        <f t="shared" si="179"/>
        <v>45349</v>
      </c>
      <c r="C1587" s="46">
        <f>IF('HAVER - UK Gas'!C1874="",C1586,AVERAGE('HAVER - UK Gas'!H1874:S1874))</f>
        <v>70.479166666666671</v>
      </c>
      <c r="D1587" s="7">
        <f t="shared" si="180"/>
        <v>78.677362926136382</v>
      </c>
    </row>
    <row r="1588" spans="1:4" x14ac:dyDescent="0.35">
      <c r="A1588" s="5">
        <f t="shared" si="179"/>
        <v>45350</v>
      </c>
      <c r="C1588" s="46">
        <f>IF('HAVER - UK Gas'!C1875="",C1587,AVERAGE('HAVER - UK Gas'!H1875:S1875))</f>
        <v>73.476666666666659</v>
      </c>
      <c r="D1588" s="7">
        <f t="shared" si="180"/>
        <v>78.677362926136382</v>
      </c>
    </row>
    <row r="1589" spans="1:4" x14ac:dyDescent="0.35">
      <c r="A1589" s="5">
        <f t="shared" si="179"/>
        <v>45351</v>
      </c>
      <c r="C1589" s="46">
        <f>IF('HAVER - UK Gas'!C1876="",C1588,AVERAGE('HAVER - UK Gas'!H1876:S1876))</f>
        <v>72.748333333333335</v>
      </c>
      <c r="D1589" s="7">
        <f t="shared" si="180"/>
        <v>78.677362926136382</v>
      </c>
    </row>
    <row r="1590" spans="1:4" x14ac:dyDescent="0.35">
      <c r="A1590" s="5">
        <f t="shared" si="179"/>
        <v>45352</v>
      </c>
      <c r="C1590" s="46">
        <f>IF('HAVER - UK Gas'!C1877="",C1589,AVERAGE('HAVER - UK Gas'!H1877:R1877))</f>
        <v>74.936363636363637</v>
      </c>
      <c r="D1590" s="7">
        <f t="shared" si="180"/>
        <v>78.677362926136382</v>
      </c>
    </row>
    <row r="1591" spans="1:4" x14ac:dyDescent="0.35">
      <c r="A1591" s="5">
        <f t="shared" si="179"/>
        <v>45355</v>
      </c>
      <c r="C1591" s="46">
        <f>IF('HAVER - UK Gas'!C1878="",C1590,AVERAGE('HAVER - UK Gas'!H1878:R1878))</f>
        <v>76.705454545454529</v>
      </c>
      <c r="D1591" s="7">
        <f t="shared" si="180"/>
        <v>78.677362926136382</v>
      </c>
    </row>
    <row r="1592" spans="1:4" x14ac:dyDescent="0.35">
      <c r="A1592" s="5">
        <f t="shared" si="179"/>
        <v>45356</v>
      </c>
      <c r="C1592" s="46">
        <f>IF('HAVER - UK Gas'!C1879="",C1591,AVERAGE('HAVER - UK Gas'!H1879:R1879))</f>
        <v>77.809090909090912</v>
      </c>
      <c r="D1592" s="7">
        <f t="shared" si="180"/>
        <v>78.677362926136382</v>
      </c>
    </row>
    <row r="1593" spans="1:4" x14ac:dyDescent="0.35">
      <c r="A1593" s="5">
        <f t="shared" si="179"/>
        <v>45357</v>
      </c>
      <c r="C1593" s="46">
        <f>IF('HAVER - UK Gas'!C1880="",C1592,AVERAGE('HAVER - UK Gas'!H1880:R1880))</f>
        <v>76.545454545454547</v>
      </c>
      <c r="D1593" s="7">
        <f t="shared" si="180"/>
        <v>78.677362926136382</v>
      </c>
    </row>
    <row r="1594" spans="1:4" x14ac:dyDescent="0.35">
      <c r="A1594" s="5">
        <f t="shared" si="179"/>
        <v>45358</v>
      </c>
      <c r="C1594" s="46">
        <f>IF('HAVER - UK Gas'!C1881="",C1593,AVERAGE('HAVER - UK Gas'!H1881:R1881))</f>
        <v>74.958181818181814</v>
      </c>
      <c r="D1594" s="7">
        <f t="shared" si="180"/>
        <v>78.677362926136382</v>
      </c>
    </row>
    <row r="1595" spans="1:4" x14ac:dyDescent="0.35">
      <c r="A1595" s="5">
        <f t="shared" si="179"/>
        <v>45359</v>
      </c>
      <c r="C1595" s="46">
        <f>IF('HAVER - UK Gas'!C1882="",C1594,AVERAGE('HAVER - UK Gas'!H1882:R1882))</f>
        <v>75.278181818181821</v>
      </c>
      <c r="D1595" s="7">
        <f t="shared" si="180"/>
        <v>78.677362926136382</v>
      </c>
    </row>
    <row r="1596" spans="1:4" x14ac:dyDescent="0.35">
      <c r="A1596" s="5">
        <f t="shared" si="179"/>
        <v>45362</v>
      </c>
      <c r="C1596" s="46">
        <f>IF('HAVER - UK Gas'!C1883="",C1595,AVERAGE('HAVER - UK Gas'!H1883:R1883))</f>
        <v>72.677272727272737</v>
      </c>
      <c r="D1596" s="7">
        <f t="shared" si="180"/>
        <v>78.677362926136382</v>
      </c>
    </row>
    <row r="1597" spans="1:4" x14ac:dyDescent="0.35">
      <c r="A1597" s="5">
        <f t="shared" si="179"/>
        <v>45363</v>
      </c>
      <c r="C1597" s="46">
        <f>IF('HAVER - UK Gas'!C1884="",C1596,AVERAGE('HAVER - UK Gas'!H1884:R1884))</f>
        <v>71.820909090909083</v>
      </c>
      <c r="D1597" s="7">
        <f t="shared" si="180"/>
        <v>78.677362926136382</v>
      </c>
    </row>
    <row r="1598" spans="1:4" x14ac:dyDescent="0.35">
      <c r="A1598" s="5">
        <f t="shared" si="179"/>
        <v>45364</v>
      </c>
      <c r="C1598" s="46">
        <f>IF('HAVER - UK Gas'!C1885="",C1597,AVERAGE('HAVER - UK Gas'!H1885:R1885))</f>
        <v>71.88909090909091</v>
      </c>
      <c r="D1598" s="7">
        <f t="shared" si="180"/>
        <v>78.677362926136382</v>
      </c>
    </row>
    <row r="1599" spans="1:4" x14ac:dyDescent="0.35">
      <c r="A1599" s="5">
        <f t="shared" si="179"/>
        <v>45365</v>
      </c>
      <c r="C1599" s="46">
        <f>IF('HAVER - UK Gas'!C1886="",C1598,AVERAGE('HAVER - UK Gas'!H1886:R1886))</f>
        <v>74.211818181818174</v>
      </c>
      <c r="D1599" s="7">
        <f t="shared" si="180"/>
        <v>78.677362926136382</v>
      </c>
    </row>
    <row r="1600" spans="1:4" x14ac:dyDescent="0.35">
      <c r="A1600" s="5">
        <f t="shared" si="179"/>
        <v>45366</v>
      </c>
      <c r="C1600" s="46">
        <f>IF('HAVER - UK Gas'!C1887="",C1599,AVERAGE('HAVER - UK Gas'!H1887:R1887))</f>
        <v>76.172727272727272</v>
      </c>
      <c r="D1600" s="7">
        <f t="shared" si="180"/>
        <v>78.677362926136382</v>
      </c>
    </row>
    <row r="1601" spans="1:4" x14ac:dyDescent="0.35">
      <c r="A1601" s="5">
        <f t="shared" si="179"/>
        <v>45369</v>
      </c>
      <c r="C1601" s="46">
        <f>IF('HAVER - UK Gas'!C1888="",C1600,AVERAGE('HAVER - UK Gas'!H1888:R1888))</f>
        <v>79.690000000000012</v>
      </c>
      <c r="D1601" s="7">
        <f t="shared" si="180"/>
        <v>78.677362926136382</v>
      </c>
    </row>
    <row r="1602" spans="1:4" x14ac:dyDescent="0.35">
      <c r="A1602" s="5">
        <f t="shared" si="179"/>
        <v>45370</v>
      </c>
      <c r="C1602" s="59">
        <f>IF('HAVER - UK Gas'!C1889="",C1601,AVERAGE('HAVER - UK Gas'!H1889:R1889))</f>
        <v>79.802727272727267</v>
      </c>
      <c r="D1602" s="7">
        <f t="shared" si="180"/>
        <v>78.677362926136382</v>
      </c>
    </row>
    <row r="1603" spans="1:4" x14ac:dyDescent="0.35">
      <c r="A1603" s="5">
        <f t="shared" si="179"/>
        <v>45371</v>
      </c>
      <c r="C1603" s="59">
        <f>IF('HAVER - UK Gas'!C1890="",C1602,AVERAGE('HAVER - UK Gas'!H1890:R1890))</f>
        <v>77.641818181818167</v>
      </c>
      <c r="D1603" s="7">
        <f t="shared" si="180"/>
        <v>78.677362926136382</v>
      </c>
    </row>
    <row r="1604" spans="1:4" x14ac:dyDescent="0.35">
      <c r="A1604" s="5">
        <f t="shared" si="179"/>
        <v>45372</v>
      </c>
      <c r="C1604" s="59">
        <f>IF('HAVER - UK Gas'!C1891="",C1603,AVERAGE('HAVER - UK Gas'!H1891:R1891))</f>
        <v>75.63545454545455</v>
      </c>
      <c r="D1604" s="7">
        <f t="shared" si="180"/>
        <v>78.677362926136382</v>
      </c>
    </row>
    <row r="1605" spans="1:4" x14ac:dyDescent="0.35">
      <c r="A1605" s="5">
        <f t="shared" si="179"/>
        <v>45373</v>
      </c>
      <c r="C1605" s="59">
        <f>IF('HAVER - UK Gas'!C1892="",C1604,AVERAGE('HAVER - UK Gas'!H1892:R1892))</f>
        <v>78.742727272727279</v>
      </c>
      <c r="D1605" s="7">
        <f t="shared" si="180"/>
        <v>78.677362926136382</v>
      </c>
    </row>
    <row r="1606" spans="1:4" x14ac:dyDescent="0.35">
      <c r="A1606" s="5">
        <f t="shared" si="179"/>
        <v>45376</v>
      </c>
      <c r="C1606" s="59">
        <f>IF('HAVER - UK Gas'!C1893="",C1605,AVERAGE('HAVER - UK Gas'!H1893:R1893))</f>
        <v>80.820000000000007</v>
      </c>
      <c r="D1606" s="7">
        <f t="shared" si="180"/>
        <v>78.677362926136382</v>
      </c>
    </row>
    <row r="1607" spans="1:4" x14ac:dyDescent="0.35">
      <c r="A1607" s="5">
        <f t="shared" si="179"/>
        <v>45377</v>
      </c>
      <c r="C1607" s="59">
        <f>IF('HAVER - UK Gas'!C1894="",C1606,AVERAGE('HAVER - UK Gas'!H1894:R1894))</f>
        <v>78.202727272727273</v>
      </c>
      <c r="D1607" s="7">
        <f t="shared" si="180"/>
        <v>78.677362926136382</v>
      </c>
    </row>
    <row r="1608" spans="1:4" x14ac:dyDescent="0.35">
      <c r="A1608" s="5">
        <f t="shared" si="179"/>
        <v>45378</v>
      </c>
      <c r="C1608" s="59">
        <f>IF('HAVER - UK Gas'!C1895="",C1607,AVERAGE('HAVER - UK Gas'!H1895:R1895))</f>
        <v>79.514545454545456</v>
      </c>
      <c r="D1608" s="7">
        <f t="shared" si="180"/>
        <v>78.677362926136382</v>
      </c>
    </row>
    <row r="1609" spans="1:4" x14ac:dyDescent="0.35">
      <c r="A1609" s="5">
        <f t="shared" ref="A1609:A1672" si="181">+A1604+7</f>
        <v>45379</v>
      </c>
      <c r="C1609" s="59">
        <f>IF('HAVER - UK Gas'!C1896="",C1608,AVERAGE('HAVER - UK Gas'!H1896:R1896))</f>
        <v>79.288181818181826</v>
      </c>
      <c r="D1609" s="7">
        <f t="shared" si="180"/>
        <v>78.677362926136382</v>
      </c>
    </row>
    <row r="1610" spans="1:4" x14ac:dyDescent="0.35">
      <c r="A1610" s="5">
        <f t="shared" si="181"/>
        <v>45380</v>
      </c>
      <c r="C1610" s="59" t="e">
        <f>IF('HAVER - UK Gas'!C1897="",C1609,AVERAGE('HAVER - UK Gas'!H1897:R1897))</f>
        <v>#N/A</v>
      </c>
      <c r="D1610" s="7">
        <f t="shared" si="180"/>
        <v>78.677362926136382</v>
      </c>
    </row>
    <row r="1611" spans="1:4" x14ac:dyDescent="0.35">
      <c r="A1611" s="5">
        <f t="shared" si="181"/>
        <v>45383</v>
      </c>
      <c r="C1611" s="59">
        <f>IF('HAVER - UK Gas'!C1898="",C1610,AVERAGE('HAVER - UK Gas'!H1898:Q1898))</f>
        <v>79.832999999999998</v>
      </c>
      <c r="D1611" s="7">
        <f t="shared" si="180"/>
        <v>78.677362926136382</v>
      </c>
    </row>
    <row r="1612" spans="1:4" x14ac:dyDescent="0.35">
      <c r="A1612" s="5">
        <f t="shared" si="181"/>
        <v>45384</v>
      </c>
      <c r="C1612" s="59">
        <f>IF('HAVER - UK Gas'!C1899="",C1611,AVERAGE('HAVER - UK Gas'!H1899:Q1899))</f>
        <v>77.749999999999986</v>
      </c>
      <c r="D1612" s="7">
        <f t="shared" si="180"/>
        <v>78.677362926136382</v>
      </c>
    </row>
    <row r="1613" spans="1:4" x14ac:dyDescent="0.35">
      <c r="A1613" s="5">
        <f t="shared" si="181"/>
        <v>45385</v>
      </c>
      <c r="C1613" s="59">
        <f>IF('HAVER - UK Gas'!C1900="",C1612,AVERAGE('HAVER - UK Gas'!H1900:Q1900))</f>
        <v>76.869</v>
      </c>
      <c r="D1613" s="7">
        <f t="shared" si="180"/>
        <v>78.677362926136382</v>
      </c>
    </row>
    <row r="1614" spans="1:4" x14ac:dyDescent="0.35">
      <c r="A1614" s="5">
        <f t="shared" si="181"/>
        <v>45386</v>
      </c>
      <c r="C1614" s="59">
        <f>IF('HAVER - UK Gas'!C1901="",C1613,AVERAGE('HAVER - UK Gas'!H1901:Q1901))</f>
        <v>78.063999999999993</v>
      </c>
      <c r="D1614" s="7">
        <f t="shared" si="180"/>
        <v>78.677362926136382</v>
      </c>
    </row>
    <row r="1615" spans="1:4" x14ac:dyDescent="0.35">
      <c r="A1615" s="5">
        <f t="shared" si="181"/>
        <v>45387</v>
      </c>
      <c r="C1615" s="59">
        <f>IF('HAVER - UK Gas'!C1902="",C1614,AVERAGE('HAVER - UK Gas'!H1902:Q1902))</f>
        <v>79.638999999999996</v>
      </c>
      <c r="D1615" s="7">
        <f t="shared" si="180"/>
        <v>78.677362926136382</v>
      </c>
    </row>
    <row r="1616" spans="1:4" x14ac:dyDescent="0.35">
      <c r="A1616" s="5">
        <f t="shared" si="181"/>
        <v>45390</v>
      </c>
      <c r="C1616" s="59">
        <f>IF('HAVER - UK Gas'!C1903="",C1615,AVERAGE('HAVER - UK Gas'!H1903:Q1903))</f>
        <v>83.333000000000013</v>
      </c>
      <c r="D1616" s="7">
        <f t="shared" si="180"/>
        <v>78.677362926136382</v>
      </c>
    </row>
    <row r="1617" spans="1:4" x14ac:dyDescent="0.35">
      <c r="A1617" s="5">
        <f t="shared" si="181"/>
        <v>45391</v>
      </c>
      <c r="C1617" s="59">
        <f>IF('HAVER - UK Gas'!C1904="",C1616,AVERAGE('HAVER - UK Gas'!H1904:Q1904))</f>
        <v>82.622</v>
      </c>
      <c r="D1617" s="7">
        <f t="shared" si="180"/>
        <v>78.677362926136382</v>
      </c>
    </row>
    <row r="1618" spans="1:4" x14ac:dyDescent="0.35">
      <c r="A1618" s="5">
        <f t="shared" si="181"/>
        <v>45392</v>
      </c>
      <c r="C1618" s="59">
        <f>IF('HAVER - UK Gas'!C1905="",C1617,AVERAGE('HAVER - UK Gas'!H1905:Q1905))</f>
        <v>82.622</v>
      </c>
      <c r="D1618" s="7">
        <f t="shared" si="180"/>
        <v>78.677362926136382</v>
      </c>
    </row>
    <row r="1619" spans="1:4" x14ac:dyDescent="0.35">
      <c r="A1619" s="5">
        <f t="shared" si="181"/>
        <v>45393</v>
      </c>
      <c r="C1619" s="59">
        <f>IF('HAVER - UK Gas'!C1906="",C1618,AVERAGE('HAVER - UK Gas'!H1906:Q1906))</f>
        <v>82.622</v>
      </c>
      <c r="D1619" s="7">
        <f t="shared" si="180"/>
        <v>78.677362926136382</v>
      </c>
    </row>
    <row r="1620" spans="1:4" x14ac:dyDescent="0.35">
      <c r="A1620" s="5">
        <f t="shared" si="181"/>
        <v>45394</v>
      </c>
      <c r="C1620" s="59">
        <f>IF('HAVER - UK Gas'!C1907="",C1619,AVERAGE('HAVER - UK Gas'!H1907:Q1907))</f>
        <v>82.622</v>
      </c>
      <c r="D1620" s="7">
        <f t="shared" si="180"/>
        <v>78.677362926136382</v>
      </c>
    </row>
    <row r="1621" spans="1:4" x14ac:dyDescent="0.35">
      <c r="A1621" s="5">
        <f t="shared" si="181"/>
        <v>45397</v>
      </c>
      <c r="C1621" s="59">
        <f>IF('HAVER - UK Gas'!C1908="",C1620,AVERAGE('HAVER - UK Gas'!H1908:Q1908))</f>
        <v>82.622</v>
      </c>
      <c r="D1621" s="7">
        <f t="shared" si="180"/>
        <v>78.677362926136382</v>
      </c>
    </row>
    <row r="1622" spans="1:4" x14ac:dyDescent="0.35">
      <c r="A1622" s="5">
        <f t="shared" si="181"/>
        <v>45398</v>
      </c>
      <c r="C1622" s="59">
        <f>IF('HAVER - UK Gas'!C1909="",C1621,AVERAGE('HAVER - UK Gas'!H1909:Q1909))</f>
        <v>82.622</v>
      </c>
      <c r="D1622" s="7">
        <f t="shared" si="180"/>
        <v>78.677362926136382</v>
      </c>
    </row>
    <row r="1623" spans="1:4" x14ac:dyDescent="0.35">
      <c r="A1623" s="5">
        <f t="shared" si="181"/>
        <v>45399</v>
      </c>
      <c r="C1623" s="59">
        <f>IF('HAVER - UK Gas'!C1910="",C1622,AVERAGE('HAVER - UK Gas'!H1910:Q1910))</f>
        <v>82.622</v>
      </c>
      <c r="D1623" s="7">
        <f t="shared" si="180"/>
        <v>78.677362926136382</v>
      </c>
    </row>
    <row r="1624" spans="1:4" x14ac:dyDescent="0.35">
      <c r="A1624" s="5">
        <f t="shared" si="181"/>
        <v>45400</v>
      </c>
      <c r="C1624" s="59">
        <f>IF('HAVER - UK Gas'!C1911="",C1623,AVERAGE('HAVER - UK Gas'!H1911:Q1911))</f>
        <v>82.622</v>
      </c>
      <c r="D1624" s="7">
        <f t="shared" si="180"/>
        <v>78.677362926136382</v>
      </c>
    </row>
    <row r="1625" spans="1:4" x14ac:dyDescent="0.35">
      <c r="A1625" s="5">
        <f t="shared" si="181"/>
        <v>45401</v>
      </c>
      <c r="C1625" s="59">
        <f>IF('HAVER - UK Gas'!C1912="",C1624,AVERAGE('HAVER - UK Gas'!H1912:Q1912))</f>
        <v>82.622</v>
      </c>
      <c r="D1625" s="7">
        <f t="shared" si="180"/>
        <v>78.677362926136382</v>
      </c>
    </row>
    <row r="1626" spans="1:4" x14ac:dyDescent="0.35">
      <c r="A1626" s="5">
        <f t="shared" si="181"/>
        <v>45404</v>
      </c>
      <c r="C1626" s="59">
        <f>IF('HAVER - UK Gas'!C1913="",C1625,AVERAGE('HAVER - UK Gas'!H1913:Q1913))</f>
        <v>82.622</v>
      </c>
      <c r="D1626" s="7">
        <f t="shared" si="180"/>
        <v>78.677362926136382</v>
      </c>
    </row>
    <row r="1627" spans="1:4" x14ac:dyDescent="0.35">
      <c r="A1627" s="5">
        <f t="shared" si="181"/>
        <v>45405</v>
      </c>
      <c r="C1627" s="59">
        <f>IF('HAVER - UK Gas'!C1914="",C1626,AVERAGE('HAVER - UK Gas'!H1914:Q1914))</f>
        <v>82.622</v>
      </c>
      <c r="D1627" s="7">
        <f t="shared" si="180"/>
        <v>78.677362926136382</v>
      </c>
    </row>
    <row r="1628" spans="1:4" x14ac:dyDescent="0.35">
      <c r="A1628" s="5">
        <f t="shared" si="181"/>
        <v>45406</v>
      </c>
      <c r="C1628" s="59">
        <f>IF('HAVER - UK Gas'!C1915="",C1627,AVERAGE('HAVER - UK Gas'!H1915:Q1915))</f>
        <v>82.622</v>
      </c>
      <c r="D1628" s="7">
        <f t="shared" si="180"/>
        <v>78.677362926136382</v>
      </c>
    </row>
    <row r="1629" spans="1:4" x14ac:dyDescent="0.35">
      <c r="A1629" s="5">
        <f t="shared" si="181"/>
        <v>45407</v>
      </c>
      <c r="C1629" s="59">
        <f>IF('HAVER - UK Gas'!C1916="",C1628,AVERAGE('HAVER - UK Gas'!H1916:Q1916))</f>
        <v>82.622</v>
      </c>
      <c r="D1629" s="7">
        <f t="shared" si="180"/>
        <v>78.677362926136382</v>
      </c>
    </row>
    <row r="1630" spans="1:4" x14ac:dyDescent="0.35">
      <c r="A1630" s="5">
        <f t="shared" si="181"/>
        <v>45408</v>
      </c>
      <c r="C1630" s="59">
        <f>IF('HAVER - UK Gas'!C1917="",C1629,AVERAGE('HAVER - UK Gas'!H1917:Q1917))</f>
        <v>82.622</v>
      </c>
      <c r="D1630" s="7">
        <f t="shared" si="180"/>
        <v>78.677362926136382</v>
      </c>
    </row>
    <row r="1631" spans="1:4" x14ac:dyDescent="0.35">
      <c r="A1631" s="5">
        <f t="shared" si="181"/>
        <v>45411</v>
      </c>
      <c r="C1631" s="59">
        <f>IF('HAVER - UK Gas'!C1918="",C1630,AVERAGE('HAVER - UK Gas'!H1918:Q1918))</f>
        <v>82.622</v>
      </c>
      <c r="D1631" s="7">
        <f t="shared" si="180"/>
        <v>78.677362926136382</v>
      </c>
    </row>
    <row r="1632" spans="1:4" x14ac:dyDescent="0.35">
      <c r="A1632" s="5">
        <f t="shared" si="181"/>
        <v>45412</v>
      </c>
      <c r="C1632" s="59">
        <f>IF('HAVER - UK Gas'!C1919="",C1631,AVERAGE('HAVER - UK Gas'!H1919:Q1919))</f>
        <v>82.622</v>
      </c>
      <c r="D1632" s="7">
        <f t="shared" si="180"/>
        <v>78.677362926136382</v>
      </c>
    </row>
    <row r="1633" spans="1:4" x14ac:dyDescent="0.35">
      <c r="A1633" s="5">
        <f t="shared" si="181"/>
        <v>45413</v>
      </c>
      <c r="C1633" s="59">
        <f>IF('HAVER - UK Gas'!C1920="",C1632,AVERAGE('HAVER - UK Gas'!H1920:P1920))</f>
        <v>82.622</v>
      </c>
      <c r="D1633" s="7">
        <f t="shared" si="180"/>
        <v>78.677362926136382</v>
      </c>
    </row>
    <row r="1634" spans="1:4" x14ac:dyDescent="0.35">
      <c r="A1634" s="5">
        <f t="shared" si="181"/>
        <v>45414</v>
      </c>
      <c r="C1634" s="59">
        <f>IF('HAVER - UK Gas'!C1921="",C1633,AVERAGE('HAVER - UK Gas'!H1921:P1921))</f>
        <v>82.622</v>
      </c>
      <c r="D1634" s="7">
        <f t="shared" si="180"/>
        <v>78.677362926136382</v>
      </c>
    </row>
    <row r="1635" spans="1:4" x14ac:dyDescent="0.35">
      <c r="A1635" s="5">
        <f t="shared" si="181"/>
        <v>45415</v>
      </c>
      <c r="C1635" s="59">
        <f>IF('HAVER - UK Gas'!C1922="",C1634,AVERAGE('HAVER - UK Gas'!H1922:P1922))</f>
        <v>82.622</v>
      </c>
      <c r="D1635" s="7">
        <f t="shared" si="180"/>
        <v>78.677362926136382</v>
      </c>
    </row>
    <row r="1636" spans="1:4" x14ac:dyDescent="0.35">
      <c r="A1636" s="5">
        <f t="shared" si="181"/>
        <v>45418</v>
      </c>
      <c r="C1636" s="59">
        <f>IF('HAVER - UK Gas'!C1923="",C1635,AVERAGE('HAVER - UK Gas'!H1923:P1923))</f>
        <v>82.622</v>
      </c>
      <c r="D1636" s="7">
        <f t="shared" si="180"/>
        <v>78.677362926136382</v>
      </c>
    </row>
    <row r="1637" spans="1:4" x14ac:dyDescent="0.35">
      <c r="A1637" s="5">
        <f t="shared" si="181"/>
        <v>45419</v>
      </c>
      <c r="C1637" s="59">
        <f>IF('HAVER - UK Gas'!C1924="",C1636,AVERAGE('HAVER - UK Gas'!H1924:P1924))</f>
        <v>82.622</v>
      </c>
      <c r="D1637" s="7">
        <f t="shared" si="180"/>
        <v>78.677362926136382</v>
      </c>
    </row>
    <row r="1638" spans="1:4" x14ac:dyDescent="0.35">
      <c r="A1638" s="5">
        <f t="shared" si="181"/>
        <v>45420</v>
      </c>
      <c r="C1638" s="59">
        <f>IF('HAVER - UK Gas'!C1925="",C1637,AVERAGE('HAVER - UK Gas'!H1925:P1925))</f>
        <v>82.622</v>
      </c>
      <c r="D1638" s="7">
        <f t="shared" si="180"/>
        <v>78.677362926136382</v>
      </c>
    </row>
    <row r="1639" spans="1:4" x14ac:dyDescent="0.35">
      <c r="A1639" s="5">
        <f t="shared" si="181"/>
        <v>45421</v>
      </c>
      <c r="C1639" s="59">
        <f>IF('HAVER - UK Gas'!C1926="",C1638,AVERAGE('HAVER - UK Gas'!H1926:P1926))</f>
        <v>82.622</v>
      </c>
      <c r="D1639" s="7">
        <f t="shared" si="180"/>
        <v>78.677362926136382</v>
      </c>
    </row>
    <row r="1640" spans="1:4" x14ac:dyDescent="0.35">
      <c r="A1640" s="5">
        <f t="shared" si="181"/>
        <v>45422</v>
      </c>
      <c r="C1640" s="59">
        <f>IF('HAVER - UK Gas'!C1927="",C1639,AVERAGE('HAVER - UK Gas'!H1927:P1927))</f>
        <v>82.622</v>
      </c>
      <c r="D1640" s="7">
        <f t="shared" si="180"/>
        <v>78.677362926136382</v>
      </c>
    </row>
    <row r="1641" spans="1:4" x14ac:dyDescent="0.35">
      <c r="A1641" s="5">
        <f t="shared" si="181"/>
        <v>45425</v>
      </c>
      <c r="C1641" s="59">
        <f>IF('HAVER - UK Gas'!C1928="",C1640,AVERAGE('HAVER - UK Gas'!H1928:P1928))</f>
        <v>82.622</v>
      </c>
      <c r="D1641" s="7">
        <f t="shared" si="180"/>
        <v>78.677362926136382</v>
      </c>
    </row>
    <row r="1642" spans="1:4" x14ac:dyDescent="0.35">
      <c r="A1642" s="5">
        <f t="shared" si="181"/>
        <v>45426</v>
      </c>
      <c r="C1642" s="59">
        <f>IF('HAVER - UK Gas'!C1929="",C1641,AVERAGE('HAVER - UK Gas'!H1929:P1929))</f>
        <v>82.622</v>
      </c>
      <c r="D1642" s="7">
        <f t="shared" si="180"/>
        <v>78.677362926136382</v>
      </c>
    </row>
    <row r="1643" spans="1:4" x14ac:dyDescent="0.35">
      <c r="A1643" s="5">
        <f t="shared" si="181"/>
        <v>45427</v>
      </c>
      <c r="C1643" s="59">
        <f>IF('HAVER - UK Gas'!C1930="",C1642,AVERAGE('HAVER - UK Gas'!H1930:P1930))</f>
        <v>82.622</v>
      </c>
      <c r="D1643" s="7">
        <f t="shared" si="180"/>
        <v>78.677362926136382</v>
      </c>
    </row>
    <row r="1644" spans="1:4" x14ac:dyDescent="0.35">
      <c r="A1644" s="5">
        <f t="shared" si="181"/>
        <v>45428</v>
      </c>
      <c r="C1644" s="59">
        <f>IF('HAVER - UK Gas'!C1931="",C1643,AVERAGE('HAVER - UK Gas'!H1931:P1931))</f>
        <v>82.622</v>
      </c>
      <c r="D1644" s="7">
        <f t="shared" si="180"/>
        <v>78.677362926136382</v>
      </c>
    </row>
    <row r="1645" spans="1:4" x14ac:dyDescent="0.35">
      <c r="A1645" s="5">
        <f t="shared" si="181"/>
        <v>45429</v>
      </c>
      <c r="C1645" s="59">
        <f>IF('HAVER - UK Gas'!C1932="",C1644,AVERAGE('HAVER - UK Gas'!H1932:P1932))</f>
        <v>82.622</v>
      </c>
    </row>
    <row r="1646" spans="1:4" x14ac:dyDescent="0.35">
      <c r="A1646" s="5">
        <f t="shared" si="181"/>
        <v>45432</v>
      </c>
      <c r="B1646" t="s">
        <v>2299</v>
      </c>
      <c r="C1646" s="59">
        <f>IF('HAVER - UK Gas'!C1933="",C1645,AVERAGE('HAVER - UK Gas'!H1933:S1933))</f>
        <v>82.622</v>
      </c>
      <c r="D1646" s="7">
        <f>AVERAGE($C$1646:$C$1710)</f>
        <v>82.622000000000014</v>
      </c>
    </row>
    <row r="1647" spans="1:4" x14ac:dyDescent="0.35">
      <c r="A1647" s="5">
        <f t="shared" si="181"/>
        <v>45433</v>
      </c>
      <c r="C1647" s="59">
        <f>IF('HAVER - UK Gas'!C1934="",C1646,AVERAGE('HAVER - UK Gas'!H1934:S1934))</f>
        <v>82.622</v>
      </c>
      <c r="D1647" s="7">
        <f t="shared" ref="D1647:D1710" si="182">AVERAGE($C$1646:$C$1710)</f>
        <v>82.622000000000014</v>
      </c>
    </row>
    <row r="1648" spans="1:4" x14ac:dyDescent="0.35">
      <c r="A1648" s="5">
        <f t="shared" si="181"/>
        <v>45434</v>
      </c>
      <c r="C1648" s="59">
        <f>IF('HAVER - UK Gas'!C1935="",C1647,AVERAGE('HAVER - UK Gas'!H1935:S1935))</f>
        <v>82.622</v>
      </c>
      <c r="D1648" s="7">
        <f t="shared" si="182"/>
        <v>82.622000000000014</v>
      </c>
    </row>
    <row r="1649" spans="1:4" x14ac:dyDescent="0.35">
      <c r="A1649" s="5">
        <f t="shared" si="181"/>
        <v>45435</v>
      </c>
      <c r="C1649" s="59">
        <f>IF('HAVER - UK Gas'!C1936="",C1648,AVERAGE('HAVER - UK Gas'!H1936:S1936))</f>
        <v>82.622</v>
      </c>
      <c r="D1649" s="7">
        <f t="shared" si="182"/>
        <v>82.622000000000014</v>
      </c>
    </row>
    <row r="1650" spans="1:4" x14ac:dyDescent="0.35">
      <c r="A1650" s="5">
        <f t="shared" si="181"/>
        <v>45436</v>
      </c>
      <c r="C1650" s="59">
        <f>IF('HAVER - UK Gas'!C1937="",C1649,AVERAGE('HAVER - UK Gas'!H1937:S1937))</f>
        <v>82.622</v>
      </c>
      <c r="D1650" s="7">
        <f t="shared" si="182"/>
        <v>82.622000000000014</v>
      </c>
    </row>
    <row r="1651" spans="1:4" x14ac:dyDescent="0.35">
      <c r="A1651" s="5">
        <f t="shared" si="181"/>
        <v>45439</v>
      </c>
      <c r="C1651" s="59">
        <f>IF('HAVER - UK Gas'!C1938="",C1650,AVERAGE('HAVER - UK Gas'!H1938:S1938))</f>
        <v>82.622</v>
      </c>
      <c r="D1651" s="7">
        <f t="shared" si="182"/>
        <v>82.622000000000014</v>
      </c>
    </row>
    <row r="1652" spans="1:4" x14ac:dyDescent="0.35">
      <c r="A1652" s="5">
        <f t="shared" si="181"/>
        <v>45440</v>
      </c>
      <c r="C1652" s="59">
        <f>IF('HAVER - UK Gas'!C1939="",C1651,AVERAGE('HAVER - UK Gas'!H1939:S1939))</f>
        <v>82.622</v>
      </c>
      <c r="D1652" s="7">
        <f t="shared" si="182"/>
        <v>82.622000000000014</v>
      </c>
    </row>
    <row r="1653" spans="1:4" x14ac:dyDescent="0.35">
      <c r="A1653" s="5">
        <f t="shared" si="181"/>
        <v>45441</v>
      </c>
      <c r="C1653" s="59">
        <f>IF('HAVER - UK Gas'!C1940="",C1652,AVERAGE('HAVER - UK Gas'!H1940:S1940))</f>
        <v>82.622</v>
      </c>
      <c r="D1653" s="7">
        <f t="shared" si="182"/>
        <v>82.622000000000014</v>
      </c>
    </row>
    <row r="1654" spans="1:4" x14ac:dyDescent="0.35">
      <c r="A1654" s="5">
        <f t="shared" si="181"/>
        <v>45442</v>
      </c>
      <c r="C1654" s="59">
        <f>IF('HAVER - UK Gas'!C1941="",C1653,AVERAGE('HAVER - UK Gas'!H1941:S1941))</f>
        <v>82.622</v>
      </c>
      <c r="D1654" s="7">
        <f t="shared" si="182"/>
        <v>82.622000000000014</v>
      </c>
    </row>
    <row r="1655" spans="1:4" x14ac:dyDescent="0.35">
      <c r="A1655" s="5">
        <f t="shared" si="181"/>
        <v>45443</v>
      </c>
      <c r="C1655" s="59">
        <f>IF('HAVER - UK Gas'!C1942="",C1654,AVERAGE('HAVER - UK Gas'!H1942:S1942))</f>
        <v>82.622</v>
      </c>
      <c r="D1655" s="7">
        <f t="shared" si="182"/>
        <v>82.622000000000014</v>
      </c>
    </row>
    <row r="1656" spans="1:4" x14ac:dyDescent="0.35">
      <c r="A1656" s="5">
        <f t="shared" si="181"/>
        <v>45446</v>
      </c>
      <c r="C1656" s="59">
        <f>IF('HAVER - UK Gas'!C1943="",C1655,AVERAGE('HAVER - UK Gas'!H1943:R1943))</f>
        <v>82.622</v>
      </c>
      <c r="D1656" s="7">
        <f t="shared" si="182"/>
        <v>82.622000000000014</v>
      </c>
    </row>
    <row r="1657" spans="1:4" x14ac:dyDescent="0.35">
      <c r="A1657" s="5">
        <f t="shared" si="181"/>
        <v>45447</v>
      </c>
      <c r="C1657" s="59">
        <f>IF('HAVER - UK Gas'!C1944="",C1656,AVERAGE('HAVER - UK Gas'!H1944:R1944))</f>
        <v>82.622</v>
      </c>
      <c r="D1657" s="7">
        <f t="shared" si="182"/>
        <v>82.622000000000014</v>
      </c>
    </row>
    <row r="1658" spans="1:4" x14ac:dyDescent="0.35">
      <c r="A1658" s="5">
        <f t="shared" si="181"/>
        <v>45448</v>
      </c>
      <c r="C1658" s="59">
        <f>IF('HAVER - UK Gas'!C1945="",C1657,AVERAGE('HAVER - UK Gas'!H1945:R1945))</f>
        <v>82.622</v>
      </c>
      <c r="D1658" s="7">
        <f t="shared" si="182"/>
        <v>82.622000000000014</v>
      </c>
    </row>
    <row r="1659" spans="1:4" x14ac:dyDescent="0.35">
      <c r="A1659" s="5">
        <f t="shared" si="181"/>
        <v>45449</v>
      </c>
      <c r="C1659" s="59">
        <f>IF('HAVER - UK Gas'!C1946="",C1658,AVERAGE('HAVER - UK Gas'!H1946:R1946))</f>
        <v>82.622</v>
      </c>
      <c r="D1659" s="7">
        <f t="shared" si="182"/>
        <v>82.622000000000014</v>
      </c>
    </row>
    <row r="1660" spans="1:4" x14ac:dyDescent="0.35">
      <c r="A1660" s="5">
        <f t="shared" si="181"/>
        <v>45450</v>
      </c>
      <c r="C1660" s="59">
        <f>IF('HAVER - UK Gas'!C1947="",C1659,AVERAGE('HAVER - UK Gas'!H1947:R1947))</f>
        <v>82.622</v>
      </c>
      <c r="D1660" s="7">
        <f t="shared" si="182"/>
        <v>82.622000000000014</v>
      </c>
    </row>
    <row r="1661" spans="1:4" x14ac:dyDescent="0.35">
      <c r="A1661" s="5">
        <f t="shared" si="181"/>
        <v>45453</v>
      </c>
      <c r="C1661" s="59">
        <f>IF('HAVER - UK Gas'!C1948="",C1660,AVERAGE('HAVER - UK Gas'!H1948:R1948))</f>
        <v>82.622</v>
      </c>
      <c r="D1661" s="7">
        <f t="shared" si="182"/>
        <v>82.622000000000014</v>
      </c>
    </row>
    <row r="1662" spans="1:4" x14ac:dyDescent="0.35">
      <c r="A1662" s="5">
        <f t="shared" si="181"/>
        <v>45454</v>
      </c>
      <c r="C1662" s="59">
        <f>IF('HAVER - UK Gas'!C1949="",C1661,AVERAGE('HAVER - UK Gas'!H1949:R1949))</f>
        <v>82.622</v>
      </c>
      <c r="D1662" s="7">
        <f t="shared" si="182"/>
        <v>82.622000000000014</v>
      </c>
    </row>
    <row r="1663" spans="1:4" x14ac:dyDescent="0.35">
      <c r="A1663" s="5">
        <f t="shared" si="181"/>
        <v>45455</v>
      </c>
      <c r="C1663" s="59">
        <f>IF('HAVER - UK Gas'!C1950="",C1662,AVERAGE('HAVER - UK Gas'!H1950:R1950))</f>
        <v>82.622</v>
      </c>
      <c r="D1663" s="7">
        <f t="shared" si="182"/>
        <v>82.622000000000014</v>
      </c>
    </row>
    <row r="1664" spans="1:4" x14ac:dyDescent="0.35">
      <c r="A1664" s="5">
        <f t="shared" si="181"/>
        <v>45456</v>
      </c>
      <c r="C1664" s="59">
        <f>IF('HAVER - UK Gas'!C1951="",C1663,AVERAGE('HAVER - UK Gas'!H1951:R1951))</f>
        <v>82.622</v>
      </c>
      <c r="D1664" s="7">
        <f t="shared" si="182"/>
        <v>82.622000000000014</v>
      </c>
    </row>
    <row r="1665" spans="1:4" x14ac:dyDescent="0.35">
      <c r="A1665" s="5">
        <f t="shared" si="181"/>
        <v>45457</v>
      </c>
      <c r="C1665" s="59">
        <f>IF('HAVER - UK Gas'!C1952="",C1664,AVERAGE('HAVER - UK Gas'!H1952:R1952))</f>
        <v>82.622</v>
      </c>
      <c r="D1665" s="7">
        <f t="shared" si="182"/>
        <v>82.622000000000014</v>
      </c>
    </row>
    <row r="1666" spans="1:4" x14ac:dyDescent="0.35">
      <c r="A1666" s="5">
        <f t="shared" si="181"/>
        <v>45460</v>
      </c>
      <c r="C1666" s="59">
        <f>IF('HAVER - UK Gas'!C1953="",C1665,AVERAGE('HAVER - UK Gas'!H1953:R1953))</f>
        <v>82.622</v>
      </c>
      <c r="D1666" s="7">
        <f t="shared" si="182"/>
        <v>82.622000000000014</v>
      </c>
    </row>
    <row r="1667" spans="1:4" x14ac:dyDescent="0.35">
      <c r="A1667" s="5">
        <f t="shared" si="181"/>
        <v>45461</v>
      </c>
      <c r="C1667" s="59">
        <f>IF('HAVER - UK Gas'!C1954="",C1666,AVERAGE('HAVER - UK Gas'!H1954:R1954))</f>
        <v>82.622</v>
      </c>
      <c r="D1667" s="7">
        <f t="shared" si="182"/>
        <v>82.622000000000014</v>
      </c>
    </row>
    <row r="1668" spans="1:4" x14ac:dyDescent="0.35">
      <c r="A1668" s="5">
        <f t="shared" si="181"/>
        <v>45462</v>
      </c>
      <c r="C1668" s="59">
        <f>IF('HAVER - UK Gas'!C1955="",C1667,AVERAGE('HAVER - UK Gas'!H1955:R1955))</f>
        <v>82.622</v>
      </c>
      <c r="D1668" s="7">
        <f t="shared" si="182"/>
        <v>82.622000000000014</v>
      </c>
    </row>
    <row r="1669" spans="1:4" x14ac:dyDescent="0.35">
      <c r="A1669" s="5">
        <f t="shared" si="181"/>
        <v>45463</v>
      </c>
      <c r="C1669" s="59">
        <f>IF('HAVER - UK Gas'!C1956="",C1668,AVERAGE('HAVER - UK Gas'!H1956:R1956))</f>
        <v>82.622</v>
      </c>
      <c r="D1669" s="7">
        <f t="shared" si="182"/>
        <v>82.622000000000014</v>
      </c>
    </row>
    <row r="1670" spans="1:4" x14ac:dyDescent="0.35">
      <c r="A1670" s="5">
        <f t="shared" si="181"/>
        <v>45464</v>
      </c>
      <c r="C1670" s="59">
        <f>IF('HAVER - UK Gas'!C1957="",C1669,AVERAGE('HAVER - UK Gas'!H1957:R1957))</f>
        <v>82.622</v>
      </c>
      <c r="D1670" s="7">
        <f t="shared" si="182"/>
        <v>82.622000000000014</v>
      </c>
    </row>
    <row r="1671" spans="1:4" x14ac:dyDescent="0.35">
      <c r="A1671" s="5">
        <f t="shared" si="181"/>
        <v>45467</v>
      </c>
      <c r="C1671" s="59">
        <f>IF('HAVER - UK Gas'!C1958="",C1670,AVERAGE('HAVER - UK Gas'!H1958:R1958))</f>
        <v>82.622</v>
      </c>
      <c r="D1671" s="7">
        <f t="shared" si="182"/>
        <v>82.622000000000014</v>
      </c>
    </row>
    <row r="1672" spans="1:4" x14ac:dyDescent="0.35">
      <c r="A1672" s="5">
        <f t="shared" si="181"/>
        <v>45468</v>
      </c>
      <c r="C1672" s="59">
        <f>IF('HAVER - UK Gas'!C1959="",C1671,AVERAGE('HAVER - UK Gas'!H1959:R1959))</f>
        <v>82.622</v>
      </c>
      <c r="D1672" s="7">
        <f t="shared" si="182"/>
        <v>82.622000000000014</v>
      </c>
    </row>
    <row r="1673" spans="1:4" x14ac:dyDescent="0.35">
      <c r="A1673" s="5">
        <f t="shared" ref="A1673:A1720" si="183">+A1668+7</f>
        <v>45469</v>
      </c>
      <c r="C1673" s="59">
        <f>IF('HAVER - UK Gas'!C1960="",C1672,AVERAGE('HAVER - UK Gas'!H1960:R1960))</f>
        <v>82.622</v>
      </c>
      <c r="D1673" s="7">
        <f t="shared" si="182"/>
        <v>82.622000000000014</v>
      </c>
    </row>
    <row r="1674" spans="1:4" x14ac:dyDescent="0.35">
      <c r="A1674" s="5">
        <f t="shared" si="183"/>
        <v>45470</v>
      </c>
      <c r="C1674" s="59">
        <f>IF('HAVER - UK Gas'!C1961="",C1673,AVERAGE('HAVER - UK Gas'!H1961:R1961))</f>
        <v>82.622</v>
      </c>
      <c r="D1674" s="7">
        <f t="shared" si="182"/>
        <v>82.622000000000014</v>
      </c>
    </row>
    <row r="1675" spans="1:4" x14ac:dyDescent="0.35">
      <c r="A1675" s="5">
        <f t="shared" si="183"/>
        <v>45471</v>
      </c>
      <c r="C1675" s="59">
        <f>IF('HAVER - UK Gas'!C1962="",C1674,AVERAGE('HAVER - UK Gas'!H1962:R1962))</f>
        <v>82.622</v>
      </c>
      <c r="D1675" s="7">
        <f t="shared" si="182"/>
        <v>82.622000000000014</v>
      </c>
    </row>
    <row r="1676" spans="1:4" x14ac:dyDescent="0.35">
      <c r="A1676" s="5">
        <f t="shared" si="183"/>
        <v>45474</v>
      </c>
      <c r="C1676" s="59">
        <f>IF('HAVER - UK Gas'!C1963="",C1675,AVERAGE('HAVER - UK Gas'!H1963:Q1963))</f>
        <v>82.622</v>
      </c>
      <c r="D1676" s="7">
        <f t="shared" si="182"/>
        <v>82.622000000000014</v>
      </c>
    </row>
    <row r="1677" spans="1:4" x14ac:dyDescent="0.35">
      <c r="A1677" s="5">
        <f t="shared" si="183"/>
        <v>45475</v>
      </c>
      <c r="C1677" s="59">
        <f>IF('HAVER - UK Gas'!C1964="",C1676,AVERAGE('HAVER - UK Gas'!H1964:Q1964))</f>
        <v>82.622</v>
      </c>
      <c r="D1677" s="7">
        <f t="shared" si="182"/>
        <v>82.622000000000014</v>
      </c>
    </row>
    <row r="1678" spans="1:4" x14ac:dyDescent="0.35">
      <c r="A1678" s="5">
        <f t="shared" si="183"/>
        <v>45476</v>
      </c>
      <c r="C1678" s="59">
        <f>IF('HAVER - UK Gas'!C1965="",C1677,AVERAGE('HAVER - UK Gas'!H1965:Q1965))</f>
        <v>82.622</v>
      </c>
      <c r="D1678" s="7">
        <f t="shared" si="182"/>
        <v>82.622000000000014</v>
      </c>
    </row>
    <row r="1679" spans="1:4" x14ac:dyDescent="0.35">
      <c r="A1679" s="5">
        <f t="shared" si="183"/>
        <v>45477</v>
      </c>
      <c r="C1679" s="59">
        <f>IF('HAVER - UK Gas'!C1966="",C1678,AVERAGE('HAVER - UK Gas'!H1966:Q1966))</f>
        <v>82.622</v>
      </c>
      <c r="D1679" s="7">
        <f t="shared" si="182"/>
        <v>82.622000000000014</v>
      </c>
    </row>
    <row r="1680" spans="1:4" x14ac:dyDescent="0.35">
      <c r="A1680" s="5">
        <f t="shared" si="183"/>
        <v>45478</v>
      </c>
      <c r="C1680" s="59">
        <f>IF('HAVER - UK Gas'!C1967="",C1679,AVERAGE('HAVER - UK Gas'!H1967:Q1967))</f>
        <v>82.622</v>
      </c>
      <c r="D1680" s="7">
        <f t="shared" si="182"/>
        <v>82.622000000000014</v>
      </c>
    </row>
    <row r="1681" spans="1:4" x14ac:dyDescent="0.35">
      <c r="A1681" s="5">
        <f t="shared" si="183"/>
        <v>45481</v>
      </c>
      <c r="C1681" s="59">
        <f>IF('HAVER - UK Gas'!C1968="",C1680,AVERAGE('HAVER - UK Gas'!H1968:Q1968))</f>
        <v>82.622</v>
      </c>
      <c r="D1681" s="7">
        <f t="shared" si="182"/>
        <v>82.622000000000014</v>
      </c>
    </row>
    <row r="1682" spans="1:4" x14ac:dyDescent="0.35">
      <c r="A1682" s="5">
        <f t="shared" si="183"/>
        <v>45482</v>
      </c>
      <c r="C1682" s="59">
        <f>IF('HAVER - UK Gas'!C1969="",C1681,AVERAGE('HAVER - UK Gas'!H1969:Q1969))</f>
        <v>82.622</v>
      </c>
      <c r="D1682" s="7">
        <f t="shared" si="182"/>
        <v>82.622000000000014</v>
      </c>
    </row>
    <row r="1683" spans="1:4" x14ac:dyDescent="0.35">
      <c r="A1683" s="5">
        <f t="shared" si="183"/>
        <v>45483</v>
      </c>
      <c r="C1683" s="59">
        <f>IF('HAVER - UK Gas'!C1970="",C1682,AVERAGE('HAVER - UK Gas'!H1970:Q1970))</f>
        <v>82.622</v>
      </c>
      <c r="D1683" s="7">
        <f t="shared" si="182"/>
        <v>82.622000000000014</v>
      </c>
    </row>
    <row r="1684" spans="1:4" x14ac:dyDescent="0.35">
      <c r="A1684" s="5">
        <f t="shared" si="183"/>
        <v>45484</v>
      </c>
      <c r="C1684" s="59">
        <f>IF('HAVER - UK Gas'!C1971="",C1683,AVERAGE('HAVER - UK Gas'!H1971:Q1971))</f>
        <v>82.622</v>
      </c>
      <c r="D1684" s="7">
        <f t="shared" si="182"/>
        <v>82.622000000000014</v>
      </c>
    </row>
    <row r="1685" spans="1:4" x14ac:dyDescent="0.35">
      <c r="A1685" s="5">
        <f t="shared" si="183"/>
        <v>45485</v>
      </c>
      <c r="C1685" s="59">
        <f>IF('HAVER - UK Gas'!C1972="",C1684,AVERAGE('HAVER - UK Gas'!H1972:Q1972))</f>
        <v>82.622</v>
      </c>
      <c r="D1685" s="7">
        <f t="shared" si="182"/>
        <v>82.622000000000014</v>
      </c>
    </row>
    <row r="1686" spans="1:4" x14ac:dyDescent="0.35">
      <c r="A1686" s="5">
        <f t="shared" si="183"/>
        <v>45488</v>
      </c>
      <c r="C1686" s="59">
        <f>IF('HAVER - UK Gas'!C1973="",C1685,AVERAGE('HAVER - UK Gas'!H1973:Q1973))</f>
        <v>82.622</v>
      </c>
      <c r="D1686" s="7">
        <f t="shared" si="182"/>
        <v>82.622000000000014</v>
      </c>
    </row>
    <row r="1687" spans="1:4" x14ac:dyDescent="0.35">
      <c r="A1687" s="5">
        <f t="shared" si="183"/>
        <v>45489</v>
      </c>
      <c r="C1687" s="59">
        <f>IF('HAVER - UK Gas'!C1974="",C1686,AVERAGE('HAVER - UK Gas'!H1974:Q1974))</f>
        <v>82.622</v>
      </c>
      <c r="D1687" s="7">
        <f t="shared" si="182"/>
        <v>82.622000000000014</v>
      </c>
    </row>
    <row r="1688" spans="1:4" x14ac:dyDescent="0.35">
      <c r="A1688" s="5">
        <f t="shared" si="183"/>
        <v>45490</v>
      </c>
      <c r="C1688" s="59">
        <f>IF('HAVER - UK Gas'!C1975="",C1687,AVERAGE('HAVER - UK Gas'!H1975:Q1975))</f>
        <v>82.622</v>
      </c>
      <c r="D1688" s="7">
        <f t="shared" si="182"/>
        <v>82.622000000000014</v>
      </c>
    </row>
    <row r="1689" spans="1:4" x14ac:dyDescent="0.35">
      <c r="A1689" s="5">
        <f t="shared" si="183"/>
        <v>45491</v>
      </c>
      <c r="C1689" s="59">
        <f>IF('HAVER - UK Gas'!C1976="",C1688,AVERAGE('HAVER - UK Gas'!H1976:Q1976))</f>
        <v>82.622</v>
      </c>
      <c r="D1689" s="7">
        <f t="shared" si="182"/>
        <v>82.622000000000014</v>
      </c>
    </row>
    <row r="1690" spans="1:4" x14ac:dyDescent="0.35">
      <c r="A1690" s="5">
        <f t="shared" si="183"/>
        <v>45492</v>
      </c>
      <c r="C1690" s="59">
        <f>IF('HAVER - UK Gas'!C1977="",C1689,AVERAGE('HAVER - UK Gas'!H1977:Q1977))</f>
        <v>82.622</v>
      </c>
      <c r="D1690" s="7">
        <f t="shared" si="182"/>
        <v>82.622000000000014</v>
      </c>
    </row>
    <row r="1691" spans="1:4" x14ac:dyDescent="0.35">
      <c r="A1691" s="5">
        <f t="shared" si="183"/>
        <v>45495</v>
      </c>
      <c r="C1691" s="59">
        <f>IF('HAVER - UK Gas'!C1978="",C1690,AVERAGE('HAVER - UK Gas'!H1978:Q1978))</f>
        <v>82.622</v>
      </c>
      <c r="D1691" s="7">
        <f t="shared" si="182"/>
        <v>82.622000000000014</v>
      </c>
    </row>
    <row r="1692" spans="1:4" x14ac:dyDescent="0.35">
      <c r="A1692" s="5">
        <f t="shared" si="183"/>
        <v>45496</v>
      </c>
      <c r="C1692" s="59">
        <f>IF('HAVER - UK Gas'!C1979="",C1691,AVERAGE('HAVER - UK Gas'!H1979:Q1979))</f>
        <v>82.622</v>
      </c>
      <c r="D1692" s="7">
        <f t="shared" si="182"/>
        <v>82.622000000000014</v>
      </c>
    </row>
    <row r="1693" spans="1:4" x14ac:dyDescent="0.35">
      <c r="A1693" s="5">
        <f t="shared" si="183"/>
        <v>45497</v>
      </c>
      <c r="C1693" s="59">
        <f>IF('HAVER - UK Gas'!C1980="",C1692,AVERAGE('HAVER - UK Gas'!H1980:Q1980))</f>
        <v>82.622</v>
      </c>
      <c r="D1693" s="7">
        <f t="shared" si="182"/>
        <v>82.622000000000014</v>
      </c>
    </row>
    <row r="1694" spans="1:4" x14ac:dyDescent="0.35">
      <c r="A1694" s="5">
        <f t="shared" si="183"/>
        <v>45498</v>
      </c>
      <c r="C1694" s="59">
        <f>IF('HAVER - UK Gas'!C1981="",C1693,AVERAGE('HAVER - UK Gas'!H1981:Q1981))</f>
        <v>82.622</v>
      </c>
      <c r="D1694" s="7">
        <f t="shared" si="182"/>
        <v>82.622000000000014</v>
      </c>
    </row>
    <row r="1695" spans="1:4" x14ac:dyDescent="0.35">
      <c r="A1695" s="5">
        <f t="shared" si="183"/>
        <v>45499</v>
      </c>
      <c r="C1695" s="59">
        <f>IF('HAVER - UK Gas'!C1982="",C1694,AVERAGE('HAVER - UK Gas'!H1982:Q1982))</f>
        <v>82.622</v>
      </c>
      <c r="D1695" s="7">
        <f t="shared" si="182"/>
        <v>82.622000000000014</v>
      </c>
    </row>
    <row r="1696" spans="1:4" x14ac:dyDescent="0.35">
      <c r="A1696" s="5">
        <f t="shared" si="183"/>
        <v>45502</v>
      </c>
      <c r="C1696" s="59">
        <f>IF('HAVER - UK Gas'!C1983="",C1695,AVERAGE('HAVER - UK Gas'!H1983:Q1983))</f>
        <v>82.622</v>
      </c>
      <c r="D1696" s="7">
        <f t="shared" si="182"/>
        <v>82.622000000000014</v>
      </c>
    </row>
    <row r="1697" spans="1:4" x14ac:dyDescent="0.35">
      <c r="A1697" s="5">
        <f t="shared" si="183"/>
        <v>45503</v>
      </c>
      <c r="C1697" s="59">
        <f>IF('HAVER - UK Gas'!C1984="",C1696,AVERAGE('HAVER - UK Gas'!H1984:Q1984))</f>
        <v>82.622</v>
      </c>
      <c r="D1697" s="7">
        <f t="shared" si="182"/>
        <v>82.622000000000014</v>
      </c>
    </row>
    <row r="1698" spans="1:4" x14ac:dyDescent="0.35">
      <c r="A1698" s="5">
        <f t="shared" si="183"/>
        <v>45504</v>
      </c>
      <c r="C1698" s="59">
        <f>IF('HAVER - UK Gas'!C1985="",C1697,AVERAGE('HAVER - UK Gas'!H1985:Q1985))</f>
        <v>82.622</v>
      </c>
      <c r="D1698" s="7">
        <f t="shared" si="182"/>
        <v>82.622000000000014</v>
      </c>
    </row>
    <row r="1699" spans="1:4" x14ac:dyDescent="0.35">
      <c r="A1699" s="5">
        <f t="shared" si="183"/>
        <v>45505</v>
      </c>
      <c r="C1699" s="59">
        <f>IF('HAVER - UK Gas'!C1986="",C1698,AVERAGE('HAVER - UK Gas'!H1986p1986))</f>
        <v>82.622</v>
      </c>
      <c r="D1699" s="7">
        <f t="shared" si="182"/>
        <v>82.622000000000014</v>
      </c>
    </row>
    <row r="1700" spans="1:4" x14ac:dyDescent="0.35">
      <c r="A1700" s="5">
        <f t="shared" si="183"/>
        <v>45506</v>
      </c>
      <c r="C1700" s="59">
        <f>IF('HAVER - UK Gas'!C1987="",C1699,AVERAGE('HAVER - UK Gas'!H1987:P1987))</f>
        <v>82.622</v>
      </c>
      <c r="D1700" s="7">
        <f t="shared" si="182"/>
        <v>82.622000000000014</v>
      </c>
    </row>
    <row r="1701" spans="1:4" x14ac:dyDescent="0.35">
      <c r="A1701" s="5">
        <f t="shared" si="183"/>
        <v>45509</v>
      </c>
      <c r="C1701" s="59">
        <f>IF('HAVER - UK Gas'!C1988="",C1700,AVERAGE('HAVER - UK Gas'!H1988:P1988))</f>
        <v>82.622</v>
      </c>
      <c r="D1701" s="7">
        <f t="shared" si="182"/>
        <v>82.622000000000014</v>
      </c>
    </row>
    <row r="1702" spans="1:4" x14ac:dyDescent="0.35">
      <c r="A1702" s="5">
        <f t="shared" si="183"/>
        <v>45510</v>
      </c>
      <c r="C1702" s="59">
        <f>IF('HAVER - UK Gas'!C1989="",C1701,AVERAGE('HAVER - UK Gas'!H1989:P1989))</f>
        <v>82.622</v>
      </c>
      <c r="D1702" s="7">
        <f t="shared" si="182"/>
        <v>82.622000000000014</v>
      </c>
    </row>
    <row r="1703" spans="1:4" x14ac:dyDescent="0.35">
      <c r="A1703" s="5">
        <f t="shared" si="183"/>
        <v>45511</v>
      </c>
      <c r="C1703" s="59">
        <f>IF('HAVER - UK Gas'!C1990="",C1702,AVERAGE('HAVER - UK Gas'!H1990:P1990))</f>
        <v>82.622</v>
      </c>
      <c r="D1703" s="7">
        <f t="shared" si="182"/>
        <v>82.622000000000014</v>
      </c>
    </row>
    <row r="1704" spans="1:4" x14ac:dyDescent="0.35">
      <c r="A1704" s="5">
        <f t="shared" si="183"/>
        <v>45512</v>
      </c>
      <c r="C1704" s="59">
        <f>IF('HAVER - UK Gas'!C1991="",C1703,AVERAGE('HAVER - UK Gas'!H1991:P1991))</f>
        <v>82.622</v>
      </c>
      <c r="D1704" s="7">
        <f t="shared" si="182"/>
        <v>82.622000000000014</v>
      </c>
    </row>
    <row r="1705" spans="1:4" x14ac:dyDescent="0.35">
      <c r="A1705" s="5">
        <f t="shared" si="183"/>
        <v>45513</v>
      </c>
      <c r="C1705" s="59">
        <f>IF('HAVER - UK Gas'!C1992="",C1704,AVERAGE('HAVER - UK Gas'!H1992:P1992))</f>
        <v>82.622</v>
      </c>
      <c r="D1705" s="7">
        <f t="shared" si="182"/>
        <v>82.622000000000014</v>
      </c>
    </row>
    <row r="1706" spans="1:4" x14ac:dyDescent="0.35">
      <c r="A1706" s="5">
        <f t="shared" si="183"/>
        <v>45516</v>
      </c>
      <c r="C1706" s="59">
        <f>IF('HAVER - UK Gas'!C1993="",C1705,AVERAGE('HAVER - UK Gas'!H1993:P1993))</f>
        <v>82.622</v>
      </c>
      <c r="D1706" s="7">
        <f t="shared" si="182"/>
        <v>82.622000000000014</v>
      </c>
    </row>
    <row r="1707" spans="1:4" x14ac:dyDescent="0.35">
      <c r="A1707" s="5">
        <f t="shared" si="183"/>
        <v>45517</v>
      </c>
      <c r="C1707" s="59">
        <f>IF('HAVER - UK Gas'!C1994="",C1706,AVERAGE('HAVER - UK Gas'!H1994:P1994))</f>
        <v>82.622</v>
      </c>
      <c r="D1707" s="7">
        <f t="shared" si="182"/>
        <v>82.622000000000014</v>
      </c>
    </row>
    <row r="1708" spans="1:4" x14ac:dyDescent="0.35">
      <c r="A1708" s="5">
        <f t="shared" si="183"/>
        <v>45518</v>
      </c>
      <c r="C1708" s="59">
        <f>IF('HAVER - UK Gas'!C1995="",C1707,AVERAGE('HAVER - UK Gas'!H1995:P1995))</f>
        <v>82.622</v>
      </c>
      <c r="D1708" s="7">
        <f t="shared" si="182"/>
        <v>82.622000000000014</v>
      </c>
    </row>
    <row r="1709" spans="1:4" x14ac:dyDescent="0.35">
      <c r="A1709" s="5">
        <f t="shared" si="183"/>
        <v>45519</v>
      </c>
      <c r="C1709" s="59">
        <f>IF('HAVER - UK Gas'!C1996="",C1708,AVERAGE('HAVER - UK Gas'!H1996:P1996))</f>
        <v>82.622</v>
      </c>
      <c r="D1709" s="7">
        <f t="shared" si="182"/>
        <v>82.622000000000014</v>
      </c>
    </row>
    <row r="1710" spans="1:4" x14ac:dyDescent="0.35">
      <c r="A1710" s="5">
        <f t="shared" si="183"/>
        <v>45520</v>
      </c>
      <c r="C1710" s="59">
        <f>IF('HAVER - UK Gas'!C1997="",C1709,AVERAGE('HAVER - UK Gas'!H1997:P1997))</f>
        <v>82.622</v>
      </c>
      <c r="D1710" s="7">
        <f t="shared" si="182"/>
        <v>82.622000000000014</v>
      </c>
    </row>
    <row r="1711" spans="1:4" x14ac:dyDescent="0.35">
      <c r="A1711" s="5">
        <f t="shared" si="183"/>
        <v>45523</v>
      </c>
      <c r="B1711" t="s">
        <v>2300</v>
      </c>
      <c r="C1711" s="59">
        <f>IF('HAVER - UK Gas'!C1998="",C1710,AVERAGE('HAVER - UK Gas'!H1998:S1998))</f>
        <v>82.622</v>
      </c>
    </row>
    <row r="1712" spans="1:4" x14ac:dyDescent="0.35">
      <c r="A1712" s="5">
        <f t="shared" si="183"/>
        <v>45524</v>
      </c>
      <c r="C1712" s="59">
        <f>IF('HAVER - UK Gas'!C1999="",C1711,AVERAGE('HAVER - UK Gas'!H1999:S1999))</f>
        <v>82.622</v>
      </c>
    </row>
    <row r="1713" spans="1:3" x14ac:dyDescent="0.35">
      <c r="A1713" s="5">
        <f t="shared" si="183"/>
        <v>45525</v>
      </c>
      <c r="C1713" s="59">
        <f>IF('HAVER - UK Gas'!C2000="",C1712,AVERAGE('HAVER - UK Gas'!H2000:S2000))</f>
        <v>82.622</v>
      </c>
    </row>
    <row r="1714" spans="1:3" x14ac:dyDescent="0.35">
      <c r="A1714" s="5">
        <f t="shared" si="183"/>
        <v>45526</v>
      </c>
      <c r="C1714" s="59">
        <f>IF('HAVER - UK Gas'!C2001="",C1713,AVERAGE('HAVER - UK Gas'!H2001:S2001))</f>
        <v>82.622</v>
      </c>
    </row>
    <row r="1715" spans="1:3" x14ac:dyDescent="0.35">
      <c r="A1715" s="5">
        <f t="shared" si="183"/>
        <v>45527</v>
      </c>
      <c r="C1715" s="59">
        <f>IF('HAVER - UK Gas'!C2002="",C1714,AVERAGE('HAVER - UK Gas'!H2002:S2002))</f>
        <v>82.622</v>
      </c>
    </row>
    <row r="1716" spans="1:3" x14ac:dyDescent="0.35">
      <c r="A1716" s="5">
        <f t="shared" si="183"/>
        <v>45530</v>
      </c>
      <c r="C1716" s="59">
        <f>IF('HAVER - UK Gas'!C2003="",C1715,AVERAGE('HAVER - UK Gas'!H2003:S2003))</f>
        <v>82.622</v>
      </c>
    </row>
    <row r="1717" spans="1:3" x14ac:dyDescent="0.35">
      <c r="A1717" s="5">
        <f t="shared" si="183"/>
        <v>45531</v>
      </c>
      <c r="C1717" s="59">
        <f>IF('HAVER - UK Gas'!C2004="",C1716,AVERAGE('HAVER - UK Gas'!H2004:S2004))</f>
        <v>82.622</v>
      </c>
    </row>
    <row r="1718" spans="1:3" x14ac:dyDescent="0.35">
      <c r="A1718" s="5">
        <f t="shared" si="183"/>
        <v>45532</v>
      </c>
      <c r="C1718" s="59">
        <f>IF('HAVER - UK Gas'!C2005="",C1717,AVERAGE('HAVER - UK Gas'!H2005:S2005))</f>
        <v>82.622</v>
      </c>
    </row>
    <row r="1719" spans="1:3" x14ac:dyDescent="0.35">
      <c r="A1719" s="5">
        <f t="shared" si="183"/>
        <v>45533</v>
      </c>
      <c r="C1719" s="59">
        <f>IF('HAVER - UK Gas'!C2006="",C1718,AVERAGE('HAVER - UK Gas'!H2006:S2006))</f>
        <v>82.622</v>
      </c>
    </row>
    <row r="1720" spans="1:3" x14ac:dyDescent="0.35">
      <c r="A1720" s="5">
        <f t="shared" si="183"/>
        <v>45534</v>
      </c>
      <c r="C1720" s="59">
        <f>IF('HAVER - UK Gas'!C2007="",C1719,AVERAGE('HAVER - UK Gas'!H2007:S2007))</f>
        <v>82.622</v>
      </c>
    </row>
    <row r="1721" spans="1:3" x14ac:dyDescent="0.35">
      <c r="A1721" s="5"/>
    </row>
    <row r="1722" spans="1:3" x14ac:dyDescent="0.35">
      <c r="A1722" s="5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B54B-D396-454B-94F5-BCC84C523158}">
  <dimension ref="A1:V1721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A21" sqref="A21"/>
    </sheetView>
  </sheetViews>
  <sheetFormatPr defaultRowHeight="14.5" x14ac:dyDescent="0.35"/>
  <cols>
    <col min="1" max="1" width="10.7265625" bestFit="1" customWidth="1"/>
    <col min="2" max="2" width="12.81640625" bestFit="1" customWidth="1"/>
    <col min="3" max="4" width="16.7265625" customWidth="1"/>
    <col min="5" max="5" width="10.7265625" customWidth="1"/>
    <col min="6" max="10" width="15.7265625" style="7" hidden="1" customWidth="1"/>
    <col min="11" max="11" width="3.7265625" hidden="1" customWidth="1"/>
    <col min="12" max="16" width="15.7265625" hidden="1" customWidth="1"/>
    <col min="17" max="17" width="3.7265625" hidden="1" customWidth="1"/>
    <col min="18" max="22" width="15.7265625" hidden="1" customWidth="1"/>
  </cols>
  <sheetData>
    <row r="1" spans="1:22" x14ac:dyDescent="0.35">
      <c r="B1" t="s">
        <v>2295</v>
      </c>
      <c r="L1" s="6" t="s">
        <v>2256</v>
      </c>
      <c r="R1" s="6" t="s">
        <v>2257</v>
      </c>
    </row>
    <row r="2" spans="1:22" ht="43.5" x14ac:dyDescent="0.35">
      <c r="B2" s="11" t="s">
        <v>2292</v>
      </c>
      <c r="C2" s="20" t="s">
        <v>1598</v>
      </c>
      <c r="D2" s="11" t="s">
        <v>1608</v>
      </c>
      <c r="E2" s="4"/>
      <c r="F2" s="8" t="s">
        <v>1598</v>
      </c>
      <c r="G2" s="8" t="str">
        <f>$F$2</f>
        <v>Daily time series</v>
      </c>
      <c r="H2" s="8" t="str">
        <f t="shared" ref="H2:J2" si="0">$F$2</f>
        <v>Daily time series</v>
      </c>
      <c r="I2" s="8" t="str">
        <f t="shared" si="0"/>
        <v>Daily time series</v>
      </c>
      <c r="J2" s="8" t="str">
        <f t="shared" si="0"/>
        <v>Daily time series</v>
      </c>
      <c r="L2" s="6" t="s">
        <v>1608</v>
      </c>
      <c r="M2" s="6" t="str">
        <f>$L$2</f>
        <v>Averages for observation windows</v>
      </c>
      <c r="N2" s="6" t="str">
        <f t="shared" ref="N2:P2" si="1">$L$2</f>
        <v>Averages for observation windows</v>
      </c>
      <c r="O2" s="6" t="str">
        <f t="shared" si="1"/>
        <v>Averages for observation windows</v>
      </c>
      <c r="P2" s="6" t="str">
        <f t="shared" si="1"/>
        <v>Averages for observation windows</v>
      </c>
      <c r="R2" s="6" t="s">
        <v>1608</v>
      </c>
      <c r="S2" s="6" t="str">
        <f>$L$2</f>
        <v>Averages for observation windows</v>
      </c>
      <c r="T2" s="6" t="str">
        <f t="shared" ref="T2:V2" si="2">$L$2</f>
        <v>Averages for observation windows</v>
      </c>
      <c r="U2" s="6" t="str">
        <f t="shared" si="2"/>
        <v>Averages for observation windows</v>
      </c>
      <c r="V2" s="6" t="str">
        <f t="shared" si="2"/>
        <v>Averages for observation windows</v>
      </c>
    </row>
    <row r="3" spans="1:22" s="13" customFormat="1" ht="29" x14ac:dyDescent="0.35">
      <c r="F3" s="14" t="s">
        <v>1594</v>
      </c>
      <c r="G3" s="14" t="s">
        <v>1609</v>
      </c>
      <c r="H3" s="14" t="s">
        <v>1595</v>
      </c>
      <c r="I3" s="14" t="s">
        <v>1596</v>
      </c>
      <c r="J3" s="14" t="s">
        <v>1597</v>
      </c>
      <c r="L3" s="14" t="s">
        <v>1594</v>
      </c>
      <c r="M3" s="14" t="s">
        <v>1609</v>
      </c>
      <c r="N3" s="14" t="s">
        <v>1595</v>
      </c>
      <c r="O3" s="14" t="s">
        <v>1596</v>
      </c>
      <c r="P3" s="14" t="s">
        <v>1597</v>
      </c>
      <c r="R3" s="14" t="s">
        <v>1594</v>
      </c>
      <c r="S3" s="14" t="s">
        <v>1609</v>
      </c>
      <c r="T3" s="14" t="s">
        <v>1595</v>
      </c>
      <c r="U3" s="14" t="s">
        <v>1596</v>
      </c>
      <c r="V3" s="14" t="s">
        <v>1597</v>
      </c>
    </row>
    <row r="4" spans="1:22" x14ac:dyDescent="0.35">
      <c r="A4" s="5">
        <v>43132</v>
      </c>
      <c r="B4" s="5" t="s">
        <v>2331</v>
      </c>
      <c r="C4" s="7">
        <f>AVERAGE('HAVER - UK Electricity'!K291:V291)</f>
        <v>44.51583333333334</v>
      </c>
      <c r="D4" s="7">
        <f t="shared" ref="D4:D35" si="3">AVERAGE(C$4:C$44,C$46:C$132)</f>
        <v>50.970944010416652</v>
      </c>
      <c r="E4" s="5"/>
      <c r="F4" s="7">
        <f>AVERAGE('HAVER - UK Electricity'!K291:P291)</f>
        <v>48.998333333333335</v>
      </c>
      <c r="H4" s="7">
        <f>AVERAGE('HAVER - UK Electricity'!D291:I291)</f>
        <v>43.835000000000001</v>
      </c>
      <c r="I4" s="7">
        <f>AVERAGE('HAVER - UK Electricity'!D291:F291)</f>
        <v>45.813333333333333</v>
      </c>
      <c r="J4" s="7">
        <f>AVERAGE('HAVER - UK Electricity'!D291:O291)</f>
        <v>45.875</v>
      </c>
      <c r="L4" s="7">
        <f t="shared" ref="L4:L67" si="4">AVERAGE(F$4:F$44,F$46:F$132)</f>
        <v>56.119752604166678</v>
      </c>
      <c r="N4" s="7">
        <f t="shared" ref="N4:P19" si="5">AVERAGE(H$4:H$44,H$46:H$110)</f>
        <v>50.49797169811319</v>
      </c>
      <c r="O4" s="7">
        <f t="shared" si="5"/>
        <v>50.097327044025164</v>
      </c>
      <c r="P4" s="7">
        <f t="shared" si="5"/>
        <v>51.749465408805015</v>
      </c>
      <c r="R4" s="7"/>
      <c r="S4" s="7"/>
      <c r="T4" s="7"/>
      <c r="U4" s="7"/>
      <c r="V4" s="7"/>
    </row>
    <row r="5" spans="1:22" x14ac:dyDescent="0.35">
      <c r="A5" s="5">
        <v>43133</v>
      </c>
      <c r="B5" s="5"/>
      <c r="C5" s="7">
        <f>AVERAGE('HAVER - UK Electricity'!K292:V292)</f>
        <v>44.325833333333328</v>
      </c>
      <c r="D5" s="7">
        <f t="shared" si="3"/>
        <v>50.970944010416652</v>
      </c>
      <c r="E5" s="5"/>
      <c r="F5" s="7">
        <f>AVERAGE('HAVER - UK Electricity'!K292:P292)</f>
        <v>48.838333333333338</v>
      </c>
      <c r="H5" s="7">
        <f>AVERAGE('HAVER - UK Electricity'!D292:I292)</f>
        <v>43.696666666666665</v>
      </c>
      <c r="I5" s="7">
        <f>AVERAGE('HAVER - UK Electricity'!D292:F292)</f>
        <v>45.70000000000001</v>
      </c>
      <c r="J5" s="7">
        <f>AVERAGE('HAVER - UK Electricity'!D292:O292)</f>
        <v>45.730833333333329</v>
      </c>
      <c r="L5" s="7">
        <f t="shared" si="4"/>
        <v>56.119752604166678</v>
      </c>
      <c r="N5" s="7">
        <f t="shared" si="5"/>
        <v>50.49797169811319</v>
      </c>
      <c r="O5" s="7">
        <f t="shared" si="5"/>
        <v>50.097327044025164</v>
      </c>
      <c r="P5" s="7">
        <f t="shared" si="5"/>
        <v>51.749465408805015</v>
      </c>
      <c r="R5" s="7"/>
      <c r="S5" s="7"/>
      <c r="T5" s="7"/>
      <c r="U5" s="7"/>
      <c r="V5" s="7"/>
    </row>
    <row r="6" spans="1:22" x14ac:dyDescent="0.35">
      <c r="A6" s="5">
        <v>43136</v>
      </c>
      <c r="B6" s="5"/>
      <c r="C6" s="7">
        <f>AVERAGE('HAVER - UK Electricity'!K293:V293)</f>
        <v>44.055833333333332</v>
      </c>
      <c r="D6" s="7">
        <f t="shared" si="3"/>
        <v>50.970944010416652</v>
      </c>
      <c r="E6" s="5"/>
      <c r="F6" s="7">
        <f>AVERAGE('HAVER - UK Electricity'!K293:P293)</f>
        <v>48.448333333333331</v>
      </c>
      <c r="H6" s="7">
        <f>AVERAGE('HAVER - UK Electricity'!D293:I293)</f>
        <v>43.243333333333339</v>
      </c>
      <c r="I6" s="7">
        <f>AVERAGE('HAVER - UK Electricity'!D293:F293)</f>
        <v>45.073333333333331</v>
      </c>
      <c r="J6" s="7">
        <f>AVERAGE('HAVER - UK Electricity'!D293:O293)</f>
        <v>45.314166666666665</v>
      </c>
      <c r="L6" s="7">
        <f t="shared" si="4"/>
        <v>56.119752604166678</v>
      </c>
      <c r="N6" s="7">
        <f t="shared" si="5"/>
        <v>50.49797169811319</v>
      </c>
      <c r="O6" s="7">
        <f t="shared" si="5"/>
        <v>50.097327044025164</v>
      </c>
      <c r="P6" s="7">
        <f t="shared" si="5"/>
        <v>51.749465408805015</v>
      </c>
      <c r="R6" s="7"/>
      <c r="S6" s="7"/>
      <c r="T6" s="7"/>
      <c r="U6" s="7"/>
      <c r="V6" s="7"/>
    </row>
    <row r="7" spans="1:22" x14ac:dyDescent="0.35">
      <c r="A7" s="5">
        <v>43137</v>
      </c>
      <c r="B7" s="5"/>
      <c r="C7" s="7">
        <f>AVERAGE('HAVER - UK Electricity'!K294:V294)</f>
        <v>44.255833333333335</v>
      </c>
      <c r="D7" s="7">
        <f t="shared" si="3"/>
        <v>50.970944010416652</v>
      </c>
      <c r="E7" s="5"/>
      <c r="F7" s="7">
        <f>AVERAGE('HAVER - UK Electricity'!K294:P294)</f>
        <v>48.638333333333343</v>
      </c>
      <c r="H7" s="7">
        <f>AVERAGE('HAVER - UK Electricity'!D294:I294)</f>
        <v>43.743333333333332</v>
      </c>
      <c r="I7" s="7">
        <f>AVERAGE('HAVER - UK Electricity'!D294:F294)</f>
        <v>45.636666666666663</v>
      </c>
      <c r="J7" s="7">
        <f>AVERAGE('HAVER - UK Electricity'!D294:O294)</f>
        <v>45.675833333333337</v>
      </c>
      <c r="L7" s="7">
        <f t="shared" si="4"/>
        <v>56.119752604166678</v>
      </c>
      <c r="N7" s="7">
        <f t="shared" si="5"/>
        <v>50.49797169811319</v>
      </c>
      <c r="O7" s="7">
        <f t="shared" si="5"/>
        <v>50.097327044025164</v>
      </c>
      <c r="P7" s="7">
        <f t="shared" si="5"/>
        <v>51.749465408805015</v>
      </c>
      <c r="R7" s="7"/>
      <c r="S7" s="7"/>
      <c r="T7" s="7"/>
      <c r="U7" s="7"/>
      <c r="V7" s="7"/>
    </row>
    <row r="8" spans="1:22" x14ac:dyDescent="0.35">
      <c r="A8" s="5">
        <v>43138</v>
      </c>
      <c r="B8" s="5"/>
      <c r="C8" s="7">
        <f>AVERAGE('HAVER - UK Electricity'!K295:V295)</f>
        <v>44.308333333333337</v>
      </c>
      <c r="D8" s="7">
        <f t="shared" si="3"/>
        <v>50.970944010416652</v>
      </c>
      <c r="E8" s="5"/>
      <c r="F8" s="7">
        <f>AVERAGE('HAVER - UK Electricity'!K295:P295)</f>
        <v>48.653333333333336</v>
      </c>
      <c r="H8" s="7">
        <f>AVERAGE('HAVER - UK Electricity'!D295:I295)</f>
        <v>44.056666666666672</v>
      </c>
      <c r="I8" s="7">
        <f>AVERAGE('HAVER - UK Electricity'!D295:F295)</f>
        <v>46.06</v>
      </c>
      <c r="J8" s="7">
        <f>AVERAGE('HAVER - UK Electricity'!D295:O295)</f>
        <v>45.863333333333344</v>
      </c>
      <c r="L8" s="7">
        <f t="shared" si="4"/>
        <v>56.119752604166678</v>
      </c>
      <c r="N8" s="7">
        <f t="shared" si="5"/>
        <v>50.49797169811319</v>
      </c>
      <c r="O8" s="7">
        <f t="shared" si="5"/>
        <v>50.097327044025164</v>
      </c>
      <c r="P8" s="7">
        <f t="shared" si="5"/>
        <v>51.749465408805015</v>
      </c>
      <c r="R8" s="7"/>
      <c r="S8" s="7"/>
      <c r="T8" s="7"/>
      <c r="U8" s="7"/>
      <c r="V8" s="7"/>
    </row>
    <row r="9" spans="1:22" x14ac:dyDescent="0.35">
      <c r="A9" s="5">
        <f t="shared" ref="A9:A72" si="6">+A4+7</f>
        <v>43139</v>
      </c>
      <c r="B9" s="5"/>
      <c r="C9" s="7">
        <f>AVERAGE('HAVER - UK Electricity'!K296:V296)</f>
        <v>43.773333333333333</v>
      </c>
      <c r="D9" s="7">
        <f t="shared" si="3"/>
        <v>50.970944010416652</v>
      </c>
      <c r="E9" s="5"/>
      <c r="F9" s="7">
        <f>AVERAGE('HAVER - UK Electricity'!K296:P296)</f>
        <v>48.063333333333333</v>
      </c>
      <c r="H9" s="7">
        <f>AVERAGE('HAVER - UK Electricity'!D296:I296)</f>
        <v>43.208333333333343</v>
      </c>
      <c r="I9" s="7">
        <f>AVERAGE('HAVER - UK Electricity'!D296:F296)</f>
        <v>45.140000000000008</v>
      </c>
      <c r="J9" s="7">
        <f>AVERAGE('HAVER - UK Electricity'!D296:O296)</f>
        <v>45.127500000000005</v>
      </c>
      <c r="L9" s="7">
        <f t="shared" si="4"/>
        <v>56.119752604166678</v>
      </c>
      <c r="N9" s="7">
        <f t="shared" si="5"/>
        <v>50.49797169811319</v>
      </c>
      <c r="O9" s="7">
        <f t="shared" si="5"/>
        <v>50.097327044025164</v>
      </c>
      <c r="P9" s="7">
        <f t="shared" si="5"/>
        <v>51.749465408805015</v>
      </c>
      <c r="R9" s="7"/>
      <c r="S9" s="7"/>
      <c r="T9" s="7"/>
      <c r="U9" s="7"/>
      <c r="V9" s="7"/>
    </row>
    <row r="10" spans="1:22" x14ac:dyDescent="0.35">
      <c r="A10" s="5">
        <f t="shared" si="6"/>
        <v>43140</v>
      </c>
      <c r="B10" s="5"/>
      <c r="C10" s="7">
        <f>AVERAGE('HAVER - UK Electricity'!K297:V297)</f>
        <v>43.930833333333332</v>
      </c>
      <c r="D10" s="7">
        <f t="shared" si="3"/>
        <v>50.970944010416652</v>
      </c>
      <c r="E10" s="5"/>
      <c r="F10" s="7">
        <f>AVERAGE('HAVER - UK Electricity'!K297:P297)</f>
        <v>48.258333333333333</v>
      </c>
      <c r="H10" s="7">
        <f>AVERAGE('HAVER - UK Electricity'!D297:I297)</f>
        <v>43.48</v>
      </c>
      <c r="I10" s="7">
        <f>AVERAGE('HAVER - UK Electricity'!D297:F297)</f>
        <v>45.516666666666673</v>
      </c>
      <c r="J10" s="7">
        <f>AVERAGE('HAVER - UK Electricity'!D297:O297)</f>
        <v>45.355833333333329</v>
      </c>
      <c r="L10" s="7">
        <f t="shared" si="4"/>
        <v>56.119752604166678</v>
      </c>
      <c r="N10" s="7">
        <f t="shared" si="5"/>
        <v>50.49797169811319</v>
      </c>
      <c r="O10" s="7">
        <f t="shared" si="5"/>
        <v>50.097327044025164</v>
      </c>
      <c r="P10" s="7">
        <f t="shared" si="5"/>
        <v>51.749465408805015</v>
      </c>
      <c r="R10" s="7"/>
      <c r="S10" s="7"/>
      <c r="T10" s="7"/>
      <c r="U10" s="7"/>
      <c r="V10" s="7"/>
    </row>
    <row r="11" spans="1:22" x14ac:dyDescent="0.35">
      <c r="A11" s="5">
        <f t="shared" si="6"/>
        <v>43143</v>
      </c>
      <c r="B11" s="5"/>
      <c r="C11" s="7">
        <f>AVERAGE('HAVER - UK Electricity'!K298:V298)</f>
        <v>44.135833333333345</v>
      </c>
      <c r="D11" s="7">
        <f t="shared" si="3"/>
        <v>50.970944010416652</v>
      </c>
      <c r="E11" s="5"/>
      <c r="F11" s="7">
        <f>AVERAGE('HAVER - UK Electricity'!K298:P298)</f>
        <v>48.43833333333334</v>
      </c>
      <c r="H11" s="7">
        <f>AVERAGE('HAVER - UK Electricity'!D298:I298)</f>
        <v>43.78</v>
      </c>
      <c r="I11" s="7">
        <f>AVERAGE('HAVER - UK Electricity'!D298:F298)</f>
        <v>45.893333333333338</v>
      </c>
      <c r="J11" s="7">
        <f>AVERAGE('HAVER - UK Electricity'!D298:O298)</f>
        <v>45.601666666666667</v>
      </c>
      <c r="L11" s="7">
        <f t="shared" si="4"/>
        <v>56.119752604166678</v>
      </c>
      <c r="N11" s="7">
        <f t="shared" si="5"/>
        <v>50.49797169811319</v>
      </c>
      <c r="O11" s="7">
        <f t="shared" si="5"/>
        <v>50.097327044025164</v>
      </c>
      <c r="P11" s="7">
        <f t="shared" si="5"/>
        <v>51.749465408805015</v>
      </c>
      <c r="R11" s="7"/>
      <c r="S11" s="7"/>
      <c r="T11" s="7"/>
      <c r="U11" s="7"/>
      <c r="V11" s="7"/>
    </row>
    <row r="12" spans="1:22" x14ac:dyDescent="0.35">
      <c r="A12" s="5">
        <f t="shared" si="6"/>
        <v>43144</v>
      </c>
      <c r="B12" s="5"/>
      <c r="C12" s="7">
        <f>AVERAGE('HAVER - UK Electricity'!K299:V299)</f>
        <v>44.405833333333334</v>
      </c>
      <c r="D12" s="7">
        <f t="shared" si="3"/>
        <v>50.970944010416652</v>
      </c>
      <c r="E12" s="5"/>
      <c r="F12" s="7">
        <f>AVERAGE('HAVER - UK Electricity'!K299:P299)</f>
        <v>48.798333333333325</v>
      </c>
      <c r="H12" s="7">
        <f>AVERAGE('HAVER - UK Electricity'!D299:I299)</f>
        <v>44.269999999999989</v>
      </c>
      <c r="I12" s="7">
        <f>AVERAGE('HAVER - UK Electricity'!D299:F299)</f>
        <v>46.473333333333329</v>
      </c>
      <c r="J12" s="7">
        <f>AVERAGE('HAVER - UK Electricity'!D299:O299)</f>
        <v>46.034999999999997</v>
      </c>
      <c r="L12" s="7">
        <f t="shared" si="4"/>
        <v>56.119752604166678</v>
      </c>
      <c r="N12" s="7">
        <f t="shared" si="5"/>
        <v>50.49797169811319</v>
      </c>
      <c r="O12" s="7">
        <f t="shared" si="5"/>
        <v>50.097327044025164</v>
      </c>
      <c r="P12" s="7">
        <f t="shared" si="5"/>
        <v>51.749465408805015</v>
      </c>
      <c r="R12" s="7"/>
      <c r="S12" s="7"/>
      <c r="T12" s="7"/>
      <c r="U12" s="7"/>
      <c r="V12" s="7"/>
    </row>
    <row r="13" spans="1:22" x14ac:dyDescent="0.35">
      <c r="A13" s="5">
        <f t="shared" si="6"/>
        <v>43145</v>
      </c>
      <c r="B13" s="5"/>
      <c r="C13" s="7">
        <f>AVERAGE('HAVER - UK Electricity'!K300:V300)</f>
        <v>44.338333333333331</v>
      </c>
      <c r="D13" s="7">
        <f t="shared" si="3"/>
        <v>50.970944010416652</v>
      </c>
      <c r="E13" s="5"/>
      <c r="F13" s="7">
        <f>AVERAGE('HAVER - UK Electricity'!K300:P300)</f>
        <v>48.743333333333332</v>
      </c>
      <c r="H13" s="7">
        <f>AVERAGE('HAVER - UK Electricity'!D300:I300)</f>
        <v>44.071666666666665</v>
      </c>
      <c r="I13" s="7">
        <f>AVERAGE('HAVER - UK Electricity'!D300:F300)</f>
        <v>46.199999999999996</v>
      </c>
      <c r="J13" s="7">
        <f>AVERAGE('HAVER - UK Electricity'!D300:O300)</f>
        <v>45.898333333333333</v>
      </c>
      <c r="L13" s="7">
        <f t="shared" si="4"/>
        <v>56.119752604166678</v>
      </c>
      <c r="N13" s="7">
        <f t="shared" si="5"/>
        <v>50.49797169811319</v>
      </c>
      <c r="O13" s="7">
        <f t="shared" si="5"/>
        <v>50.097327044025164</v>
      </c>
      <c r="P13" s="7">
        <f t="shared" si="5"/>
        <v>51.749465408805015</v>
      </c>
      <c r="R13" s="7"/>
      <c r="S13" s="7"/>
      <c r="T13" s="7"/>
      <c r="U13" s="7"/>
      <c r="V13" s="7"/>
    </row>
    <row r="14" spans="1:22" x14ac:dyDescent="0.35">
      <c r="A14" s="5">
        <f t="shared" si="6"/>
        <v>43146</v>
      </c>
      <c r="B14" s="5"/>
      <c r="C14" s="7">
        <f>AVERAGE('HAVER - UK Electricity'!K301:V301)</f>
        <v>44.228333333333332</v>
      </c>
      <c r="D14" s="7">
        <f t="shared" si="3"/>
        <v>50.970944010416652</v>
      </c>
      <c r="E14" s="5"/>
      <c r="F14" s="7">
        <f>AVERAGE('HAVER - UK Electricity'!K301:P301)</f>
        <v>48.553333333333335</v>
      </c>
      <c r="H14" s="7">
        <f>AVERAGE('HAVER - UK Electricity'!D301:I301)</f>
        <v>43.72</v>
      </c>
      <c r="I14" s="7">
        <f>AVERAGE('HAVER - UK Electricity'!D301:F301)</f>
        <v>45.640000000000008</v>
      </c>
      <c r="J14" s="7">
        <f>AVERAGE('HAVER - UK Electricity'!D301:O301)</f>
        <v>45.63</v>
      </c>
      <c r="L14" s="7">
        <f t="shared" si="4"/>
        <v>56.119752604166678</v>
      </c>
      <c r="N14" s="7">
        <f t="shared" si="5"/>
        <v>50.49797169811319</v>
      </c>
      <c r="O14" s="7">
        <f t="shared" si="5"/>
        <v>50.097327044025164</v>
      </c>
      <c r="P14" s="7">
        <f t="shared" si="5"/>
        <v>51.749465408805015</v>
      </c>
      <c r="R14" s="7"/>
      <c r="S14" s="7"/>
      <c r="T14" s="7"/>
      <c r="U14" s="7"/>
      <c r="V14" s="7"/>
    </row>
    <row r="15" spans="1:22" x14ac:dyDescent="0.35">
      <c r="A15" s="5">
        <f t="shared" si="6"/>
        <v>43147</v>
      </c>
      <c r="B15" s="5"/>
      <c r="C15" s="7">
        <f>AVERAGE('HAVER - UK Electricity'!K302:V302)</f>
        <v>44.465833333333336</v>
      </c>
      <c r="D15" s="7">
        <f t="shared" si="3"/>
        <v>50.970944010416652</v>
      </c>
      <c r="E15" s="5"/>
      <c r="F15" s="7">
        <f>AVERAGE('HAVER - UK Electricity'!K302:P302)</f>
        <v>48.778333333333336</v>
      </c>
      <c r="H15" s="7">
        <f>AVERAGE('HAVER - UK Electricity'!D302:I302)</f>
        <v>44.175000000000004</v>
      </c>
      <c r="I15" s="7">
        <f>AVERAGE('HAVER - UK Electricity'!D302:F302)</f>
        <v>46.27</v>
      </c>
      <c r="J15" s="7">
        <f>AVERAGE('HAVER - UK Electricity'!D302:O302)</f>
        <v>45.978333333333332</v>
      </c>
      <c r="L15" s="7">
        <f t="shared" si="4"/>
        <v>56.119752604166678</v>
      </c>
      <c r="N15" s="7">
        <f t="shared" si="5"/>
        <v>50.49797169811319</v>
      </c>
      <c r="O15" s="7">
        <f t="shared" si="5"/>
        <v>50.097327044025164</v>
      </c>
      <c r="P15" s="7">
        <f t="shared" si="5"/>
        <v>51.749465408805015</v>
      </c>
      <c r="R15" s="7"/>
      <c r="S15" s="7"/>
      <c r="T15" s="7"/>
      <c r="U15" s="7"/>
      <c r="V15" s="7"/>
    </row>
    <row r="16" spans="1:22" x14ac:dyDescent="0.35">
      <c r="A16" s="5">
        <f t="shared" si="6"/>
        <v>43150</v>
      </c>
      <c r="B16" s="5"/>
      <c r="C16" s="7">
        <f>AVERAGE('HAVER - UK Electricity'!K303:V303)</f>
        <v>45.038333333333334</v>
      </c>
      <c r="D16" s="7">
        <f t="shared" si="3"/>
        <v>50.970944010416652</v>
      </c>
      <c r="E16" s="5"/>
      <c r="F16" s="7">
        <f>AVERAGE('HAVER - UK Electricity'!K303:P303)</f>
        <v>49.443333333333335</v>
      </c>
      <c r="H16" s="7">
        <f>AVERAGE('HAVER - UK Electricity'!D303:I303)</f>
        <v>45.191666666666663</v>
      </c>
      <c r="I16" s="7">
        <f>AVERAGE('HAVER - UK Electricity'!D303:F303)</f>
        <v>47.53</v>
      </c>
      <c r="J16" s="7">
        <f>AVERAGE('HAVER - UK Electricity'!D303:O303)</f>
        <v>46.830000000000005</v>
      </c>
      <c r="L16" s="7">
        <f t="shared" si="4"/>
        <v>56.119752604166678</v>
      </c>
      <c r="N16" s="7">
        <f t="shared" si="5"/>
        <v>50.49797169811319</v>
      </c>
      <c r="O16" s="7">
        <f t="shared" si="5"/>
        <v>50.097327044025164</v>
      </c>
      <c r="P16" s="7">
        <f t="shared" si="5"/>
        <v>51.749465408805015</v>
      </c>
      <c r="R16" s="7"/>
      <c r="S16" s="7"/>
      <c r="T16" s="7"/>
      <c r="U16" s="7"/>
      <c r="V16" s="7"/>
    </row>
    <row r="17" spans="1:22" x14ac:dyDescent="0.35">
      <c r="A17" s="5">
        <f t="shared" si="6"/>
        <v>43151</v>
      </c>
      <c r="B17" s="5"/>
      <c r="C17" s="7">
        <f>AVERAGE('HAVER - UK Electricity'!K304:V304)</f>
        <v>45.083333333333321</v>
      </c>
      <c r="D17" s="7">
        <f t="shared" si="3"/>
        <v>50.970944010416652</v>
      </c>
      <c r="E17" s="5"/>
      <c r="F17" s="7">
        <f>AVERAGE('HAVER - UK Electricity'!K304:P304)</f>
        <v>49.483333333333327</v>
      </c>
      <c r="H17" s="7">
        <f>AVERAGE('HAVER - UK Electricity'!D304:I304)</f>
        <v>45.401666666666671</v>
      </c>
      <c r="I17" s="7">
        <f>AVERAGE('HAVER - UK Electricity'!D304:F304)</f>
        <v>47.919999999999995</v>
      </c>
      <c r="J17" s="7">
        <f>AVERAGE('HAVER - UK Electricity'!D304:O304)</f>
        <v>46.953333333333326</v>
      </c>
      <c r="L17" s="7">
        <f t="shared" si="4"/>
        <v>56.119752604166678</v>
      </c>
      <c r="N17" s="7">
        <f t="shared" si="5"/>
        <v>50.49797169811319</v>
      </c>
      <c r="O17" s="7">
        <f t="shared" si="5"/>
        <v>50.097327044025164</v>
      </c>
      <c r="P17" s="7">
        <f t="shared" si="5"/>
        <v>51.749465408805015</v>
      </c>
      <c r="R17" s="7"/>
      <c r="S17" s="7"/>
      <c r="T17" s="7"/>
      <c r="U17" s="7"/>
      <c r="V17" s="7"/>
    </row>
    <row r="18" spans="1:22" x14ac:dyDescent="0.35">
      <c r="A18" s="5">
        <f t="shared" si="6"/>
        <v>43152</v>
      </c>
      <c r="B18" s="5"/>
      <c r="C18" s="7">
        <f>AVERAGE('HAVER - UK Electricity'!K305:V305)</f>
        <v>45.048333333333325</v>
      </c>
      <c r="D18" s="7">
        <f t="shared" si="3"/>
        <v>50.970944010416652</v>
      </c>
      <c r="E18" s="5"/>
      <c r="F18" s="7">
        <f>AVERAGE('HAVER - UK Electricity'!K305:P305)</f>
        <v>49.463333333333331</v>
      </c>
      <c r="H18" s="7">
        <f>AVERAGE('HAVER - UK Electricity'!D305:I305)</f>
        <v>45.21</v>
      </c>
      <c r="I18" s="7">
        <f>AVERAGE('HAVER - UK Electricity'!D305:F305)</f>
        <v>47.699999999999996</v>
      </c>
      <c r="J18" s="7">
        <f>AVERAGE('HAVER - UK Electricity'!D305:O305)</f>
        <v>46.831666666666671</v>
      </c>
      <c r="L18" s="7">
        <f t="shared" si="4"/>
        <v>56.119752604166678</v>
      </c>
      <c r="N18" s="7">
        <f t="shared" si="5"/>
        <v>50.49797169811319</v>
      </c>
      <c r="O18" s="7">
        <f t="shared" si="5"/>
        <v>50.097327044025164</v>
      </c>
      <c r="P18" s="7">
        <f t="shared" si="5"/>
        <v>51.749465408805015</v>
      </c>
      <c r="R18" s="7"/>
      <c r="S18" s="7"/>
      <c r="T18" s="7"/>
      <c r="U18" s="7"/>
      <c r="V18" s="7"/>
    </row>
    <row r="19" spans="1:22" x14ac:dyDescent="0.35">
      <c r="A19" s="5">
        <f t="shared" si="6"/>
        <v>43153</v>
      </c>
      <c r="B19" s="5"/>
      <c r="C19" s="7">
        <f>AVERAGE('HAVER - UK Electricity'!K306:V306)</f>
        <v>45.118333333333332</v>
      </c>
      <c r="D19" s="7">
        <f t="shared" si="3"/>
        <v>50.970944010416652</v>
      </c>
      <c r="E19" s="5"/>
      <c r="F19" s="7">
        <f>AVERAGE('HAVER - UK Electricity'!K306:P306)</f>
        <v>49.593333333333334</v>
      </c>
      <c r="H19" s="7">
        <f>AVERAGE('HAVER - UK Electricity'!D306:I306)</f>
        <v>45.266666666666673</v>
      </c>
      <c r="I19" s="7">
        <f>AVERAGE('HAVER - UK Electricity'!D306:F306)</f>
        <v>47.919999999999995</v>
      </c>
      <c r="J19" s="7">
        <f>AVERAGE('HAVER - UK Electricity'!D306:O306)</f>
        <v>46.907499999999999</v>
      </c>
      <c r="L19" s="7">
        <f t="shared" si="4"/>
        <v>56.119752604166678</v>
      </c>
      <c r="N19" s="7">
        <f t="shared" si="5"/>
        <v>50.49797169811319</v>
      </c>
      <c r="O19" s="7">
        <f t="shared" si="5"/>
        <v>50.097327044025164</v>
      </c>
      <c r="P19" s="7">
        <f t="shared" si="5"/>
        <v>51.749465408805015</v>
      </c>
      <c r="R19" s="7"/>
      <c r="S19" s="7"/>
      <c r="T19" s="7"/>
      <c r="U19" s="7"/>
      <c r="V19" s="7"/>
    </row>
    <row r="20" spans="1:22" x14ac:dyDescent="0.35">
      <c r="A20" s="5">
        <f t="shared" si="6"/>
        <v>43154</v>
      </c>
      <c r="B20" s="5"/>
      <c r="C20" s="7">
        <f>AVERAGE('HAVER - UK Electricity'!K307:V307)</f>
        <v>45.076666666666675</v>
      </c>
      <c r="D20" s="7">
        <f t="shared" si="3"/>
        <v>50.970944010416652</v>
      </c>
      <c r="E20" s="5"/>
      <c r="F20" s="7">
        <f>AVERAGE('HAVER - UK Electricity'!K307:P307)</f>
        <v>49.558333333333337</v>
      </c>
      <c r="H20" s="7">
        <f>AVERAGE('HAVER - UK Electricity'!D307:I307)</f>
        <v>45.558333333333337</v>
      </c>
      <c r="I20" s="7">
        <f>AVERAGE('HAVER - UK Electricity'!D307:F307)</f>
        <v>48.35</v>
      </c>
      <c r="J20" s="7">
        <f>AVERAGE('HAVER - UK Electricity'!D307:O307)</f>
        <v>47.047500000000007</v>
      </c>
      <c r="L20" s="7">
        <f t="shared" si="4"/>
        <v>56.119752604166678</v>
      </c>
      <c r="N20" s="7">
        <f t="shared" ref="N20:P68" si="7">AVERAGE(H$4:H$44,H$46:H$110)</f>
        <v>50.49797169811319</v>
      </c>
      <c r="O20" s="7">
        <f t="shared" si="7"/>
        <v>50.097327044025164</v>
      </c>
      <c r="P20" s="7">
        <f t="shared" si="7"/>
        <v>51.749465408805015</v>
      </c>
      <c r="R20" s="7"/>
      <c r="S20" s="7"/>
      <c r="T20" s="7"/>
      <c r="U20" s="7"/>
      <c r="V20" s="7"/>
    </row>
    <row r="21" spans="1:22" x14ac:dyDescent="0.35">
      <c r="A21" s="5">
        <f t="shared" si="6"/>
        <v>43157</v>
      </c>
      <c r="B21" s="5"/>
      <c r="C21" s="7">
        <f>AVERAGE('HAVER - UK Electricity'!K308:V308)</f>
        <v>44.651666666666664</v>
      </c>
      <c r="D21" s="7">
        <f t="shared" si="3"/>
        <v>50.970944010416652</v>
      </c>
      <c r="E21" s="5"/>
      <c r="F21" s="7">
        <f>AVERAGE('HAVER - UK Electricity'!K308:P308)</f>
        <v>48.998333333333335</v>
      </c>
      <c r="H21" s="7">
        <f>AVERAGE('HAVER - UK Electricity'!D308:I308)</f>
        <v>44.163333333333334</v>
      </c>
      <c r="I21" s="7">
        <f>AVERAGE('HAVER - UK Electricity'!D308:F308)</f>
        <v>46.263333333333343</v>
      </c>
      <c r="J21" s="7">
        <f>AVERAGE('HAVER - UK Electricity'!D308:O308)</f>
        <v>46.059166666666663</v>
      </c>
      <c r="L21" s="7">
        <f t="shared" si="4"/>
        <v>56.119752604166678</v>
      </c>
      <c r="N21" s="7">
        <f t="shared" si="7"/>
        <v>50.49797169811319</v>
      </c>
      <c r="O21" s="7">
        <f t="shared" si="7"/>
        <v>50.097327044025164</v>
      </c>
      <c r="P21" s="7">
        <f t="shared" si="7"/>
        <v>51.749465408805015</v>
      </c>
      <c r="R21" s="7"/>
      <c r="S21" s="7"/>
      <c r="T21" s="7"/>
      <c r="U21" s="7"/>
      <c r="V21" s="7"/>
    </row>
    <row r="22" spans="1:22" x14ac:dyDescent="0.35">
      <c r="A22" s="5">
        <f t="shared" si="6"/>
        <v>43158</v>
      </c>
      <c r="B22" s="5"/>
      <c r="C22" s="7">
        <f>AVERAGE('HAVER - UK Electricity'!K309:V309)</f>
        <v>44.754166666666663</v>
      </c>
      <c r="D22" s="7">
        <f t="shared" si="3"/>
        <v>50.970944010416652</v>
      </c>
      <c r="E22" s="5"/>
      <c r="F22" s="7">
        <f>AVERAGE('HAVER - UK Electricity'!K309:P309)</f>
        <v>49.163333333333327</v>
      </c>
      <c r="H22" s="7">
        <f>AVERAGE('HAVER - UK Electricity'!D309:I309)</f>
        <v>44.601666666666659</v>
      </c>
      <c r="I22" s="7">
        <f>AVERAGE('HAVER - UK Electricity'!D309:F309)</f>
        <v>46.903333333333329</v>
      </c>
      <c r="J22" s="7">
        <f>AVERAGE('HAVER - UK Electricity'!D309:O309)</f>
        <v>46.366666666666653</v>
      </c>
      <c r="L22" s="7">
        <f t="shared" si="4"/>
        <v>56.119752604166678</v>
      </c>
      <c r="N22" s="7">
        <f t="shared" si="7"/>
        <v>50.49797169811319</v>
      </c>
      <c r="O22" s="7">
        <f t="shared" si="7"/>
        <v>50.097327044025164</v>
      </c>
      <c r="P22" s="7">
        <f t="shared" si="7"/>
        <v>51.749465408805015</v>
      </c>
      <c r="R22" s="7"/>
      <c r="S22" s="7"/>
      <c r="T22" s="7"/>
      <c r="U22" s="7"/>
      <c r="V22" s="7"/>
    </row>
    <row r="23" spans="1:22" x14ac:dyDescent="0.35">
      <c r="A23" s="5">
        <f t="shared" si="6"/>
        <v>43159</v>
      </c>
      <c r="B23" s="5"/>
      <c r="C23" s="7">
        <f>AVERAGE('HAVER - UK Electricity'!K310:V310)</f>
        <v>44.514999999999993</v>
      </c>
      <c r="D23" s="7">
        <f t="shared" si="3"/>
        <v>50.970944010416652</v>
      </c>
      <c r="E23" s="5"/>
      <c r="F23" s="7">
        <f>AVERAGE('HAVER - UK Electricity'!K310:P310)</f>
        <v>48.22</v>
      </c>
      <c r="H23" s="7">
        <f>AVERAGE('HAVER - UK Electricity'!D310:I310)</f>
        <v>43.164999999999999</v>
      </c>
      <c r="I23" s="7">
        <f>AVERAGE('HAVER - UK Electricity'!D310:F310)</f>
        <v>43.73</v>
      </c>
      <c r="J23" s="7">
        <f>AVERAGE('HAVER - UK Electricity'!D310:O310)</f>
        <v>46.144166666666671</v>
      </c>
      <c r="L23" s="7">
        <f t="shared" si="4"/>
        <v>56.119752604166678</v>
      </c>
      <c r="N23" s="7">
        <f t="shared" si="7"/>
        <v>50.49797169811319</v>
      </c>
      <c r="O23" s="7">
        <f t="shared" si="7"/>
        <v>50.097327044025164</v>
      </c>
      <c r="P23" s="7">
        <f t="shared" si="7"/>
        <v>51.749465408805015</v>
      </c>
      <c r="R23" s="7"/>
      <c r="S23" s="7"/>
      <c r="T23" s="7"/>
      <c r="U23" s="7"/>
      <c r="V23" s="7"/>
    </row>
    <row r="24" spans="1:22" x14ac:dyDescent="0.35">
      <c r="A24" s="5">
        <f t="shared" si="6"/>
        <v>43160</v>
      </c>
      <c r="B24" s="5"/>
      <c r="C24" s="7">
        <f>AVERAGE('HAVER - UK Electricity'!J311:U311)</f>
        <v>44.724166666666662</v>
      </c>
      <c r="D24" s="7">
        <f t="shared" si="3"/>
        <v>50.970944010416652</v>
      </c>
      <c r="E24" s="5"/>
      <c r="F24" s="7">
        <f>AVERAGE('HAVER - UK Electricity'!J311:O311)</f>
        <v>49.193333333333328</v>
      </c>
      <c r="H24" s="7">
        <f>AVERAGE('HAVER - UK Electricity'!D311:I311)</f>
        <v>43.313333333333333</v>
      </c>
      <c r="I24" s="7">
        <f>AVERAGE('HAVER - UK Electricity'!D311:F311)</f>
        <v>43.97</v>
      </c>
      <c r="J24" s="7">
        <f>AVERAGE('HAVER - UK Electricity'!D311:O311)</f>
        <v>46.25333333333333</v>
      </c>
      <c r="L24" s="7">
        <f t="shared" si="4"/>
        <v>56.119752604166678</v>
      </c>
      <c r="N24" s="7">
        <f t="shared" si="7"/>
        <v>50.49797169811319</v>
      </c>
      <c r="O24" s="7">
        <f t="shared" si="7"/>
        <v>50.097327044025164</v>
      </c>
      <c r="P24" s="7">
        <f t="shared" si="7"/>
        <v>51.749465408805015</v>
      </c>
      <c r="R24" s="7"/>
      <c r="S24" s="7"/>
      <c r="T24" s="7"/>
      <c r="U24" s="7"/>
      <c r="V24" s="7"/>
    </row>
    <row r="25" spans="1:22" x14ac:dyDescent="0.35">
      <c r="A25" s="5">
        <f t="shared" si="6"/>
        <v>43161</v>
      </c>
      <c r="B25" s="5"/>
      <c r="C25" s="7">
        <f>AVERAGE('HAVER - UK Electricity'!J312:U312)</f>
        <v>45.399166666666666</v>
      </c>
      <c r="D25" s="7">
        <f t="shared" si="3"/>
        <v>50.970944010416652</v>
      </c>
      <c r="E25" s="5"/>
      <c r="F25" s="7">
        <f>AVERAGE('HAVER - UK Electricity'!J312:O312)</f>
        <v>50.00333333333333</v>
      </c>
      <c r="H25" s="7">
        <f>AVERAGE('HAVER - UK Electricity'!D312:I312)</f>
        <v>44.071666666666665</v>
      </c>
      <c r="I25" s="7">
        <f>AVERAGE('HAVER - UK Electricity'!D312:F312)</f>
        <v>44.706666666666671</v>
      </c>
      <c r="J25" s="7">
        <f>AVERAGE('HAVER - UK Electricity'!D312:O312)</f>
        <v>47.037500000000001</v>
      </c>
      <c r="L25" s="7">
        <f t="shared" si="4"/>
        <v>56.119752604166678</v>
      </c>
      <c r="N25" s="7">
        <f t="shared" si="7"/>
        <v>50.49797169811319</v>
      </c>
      <c r="O25" s="7">
        <f t="shared" si="7"/>
        <v>50.097327044025164</v>
      </c>
      <c r="P25" s="7">
        <f t="shared" si="7"/>
        <v>51.749465408805015</v>
      </c>
      <c r="R25" s="7"/>
      <c r="S25" s="7"/>
      <c r="T25" s="7"/>
      <c r="U25" s="7"/>
      <c r="V25" s="7"/>
    </row>
    <row r="26" spans="1:22" x14ac:dyDescent="0.35">
      <c r="A26" s="5">
        <f t="shared" si="6"/>
        <v>43164</v>
      </c>
      <c r="B26" s="5"/>
      <c r="C26" s="7">
        <f>AVERAGE('HAVER - UK Electricity'!J313:U313)</f>
        <v>45.269166666666671</v>
      </c>
      <c r="D26" s="7">
        <f t="shared" si="3"/>
        <v>50.970944010416652</v>
      </c>
      <c r="E26" s="5"/>
      <c r="F26" s="7">
        <f>AVERAGE('HAVER - UK Electricity'!J313:O313)</f>
        <v>49.843333333333334</v>
      </c>
      <c r="H26" s="7">
        <f>AVERAGE('HAVER - UK Electricity'!D313:I313)</f>
        <v>43.813333333333333</v>
      </c>
      <c r="I26" s="7">
        <f>AVERAGE('HAVER - UK Electricity'!D313:F313)</f>
        <v>44.35</v>
      </c>
      <c r="J26" s="7">
        <f>AVERAGE('HAVER - UK Electricity'!D313:O313)</f>
        <v>46.82833333333334</v>
      </c>
      <c r="L26" s="7">
        <f t="shared" si="4"/>
        <v>56.119752604166678</v>
      </c>
      <c r="N26" s="7">
        <f t="shared" si="7"/>
        <v>50.49797169811319</v>
      </c>
      <c r="O26" s="7">
        <f t="shared" si="7"/>
        <v>50.097327044025164</v>
      </c>
      <c r="P26" s="7">
        <f t="shared" si="7"/>
        <v>51.749465408805015</v>
      </c>
      <c r="R26" s="7"/>
      <c r="S26" s="7"/>
      <c r="T26" s="7"/>
      <c r="U26" s="7"/>
      <c r="V26" s="7"/>
    </row>
    <row r="27" spans="1:22" x14ac:dyDescent="0.35">
      <c r="A27" s="5">
        <f t="shared" si="6"/>
        <v>43165</v>
      </c>
      <c r="B27" s="5"/>
      <c r="C27" s="7">
        <f>AVERAGE('HAVER - UK Electricity'!J314:U314)</f>
        <v>45.581666666666671</v>
      </c>
      <c r="D27" s="7">
        <f t="shared" si="3"/>
        <v>50.970944010416652</v>
      </c>
      <c r="E27" s="5"/>
      <c r="F27" s="7">
        <f>AVERAGE('HAVER - UK Electricity'!J314:O314)</f>
        <v>50.198333333333323</v>
      </c>
      <c r="H27" s="7">
        <f>AVERAGE('HAVER - UK Electricity'!D314:I314)</f>
        <v>44.164999999999999</v>
      </c>
      <c r="I27" s="7">
        <f>AVERAGE('HAVER - UK Electricity'!D314:F314)</f>
        <v>44.826666666666675</v>
      </c>
      <c r="J27" s="7">
        <f>AVERAGE('HAVER - UK Electricity'!D314:O314)</f>
        <v>47.181666666666672</v>
      </c>
      <c r="L27" s="7">
        <f t="shared" si="4"/>
        <v>56.119752604166678</v>
      </c>
      <c r="N27" s="7">
        <f t="shared" si="7"/>
        <v>50.49797169811319</v>
      </c>
      <c r="O27" s="7">
        <f t="shared" si="7"/>
        <v>50.097327044025164</v>
      </c>
      <c r="P27" s="7">
        <f t="shared" si="7"/>
        <v>51.749465408805015</v>
      </c>
      <c r="R27" s="7"/>
      <c r="S27" s="7"/>
      <c r="T27" s="7"/>
      <c r="U27" s="7"/>
      <c r="V27" s="7"/>
    </row>
    <row r="28" spans="1:22" x14ac:dyDescent="0.35">
      <c r="A28" s="5">
        <f t="shared" si="6"/>
        <v>43166</v>
      </c>
      <c r="B28" s="5"/>
      <c r="C28" s="7">
        <f>AVERAGE('HAVER - UK Electricity'!J315:U315)</f>
        <v>45.68416666666667</v>
      </c>
      <c r="D28" s="7">
        <f t="shared" si="3"/>
        <v>50.970944010416652</v>
      </c>
      <c r="E28" s="5"/>
      <c r="F28" s="7">
        <f>AVERAGE('HAVER - UK Electricity'!J315:O315)</f>
        <v>50.333333333333336</v>
      </c>
      <c r="H28" s="7">
        <f>AVERAGE('HAVER - UK Electricity'!D315:I315)</f>
        <v>44.419999999999995</v>
      </c>
      <c r="I28" s="7">
        <f>AVERAGE('HAVER - UK Electricity'!D315:F315)</f>
        <v>44.993333333333332</v>
      </c>
      <c r="J28" s="7">
        <f>AVERAGE('HAVER - UK Electricity'!D315:O315)</f>
        <v>47.376666666666665</v>
      </c>
      <c r="L28" s="7">
        <f t="shared" si="4"/>
        <v>56.119752604166678</v>
      </c>
      <c r="N28" s="7">
        <f t="shared" si="7"/>
        <v>50.49797169811319</v>
      </c>
      <c r="O28" s="7">
        <f t="shared" si="7"/>
        <v>50.097327044025164</v>
      </c>
      <c r="P28" s="7">
        <f t="shared" si="7"/>
        <v>51.749465408805015</v>
      </c>
      <c r="R28" s="7"/>
      <c r="S28" s="7"/>
      <c r="T28" s="7"/>
      <c r="U28" s="7"/>
      <c r="V28" s="7"/>
    </row>
    <row r="29" spans="1:22" x14ac:dyDescent="0.35">
      <c r="A29" s="5">
        <f t="shared" si="6"/>
        <v>43167</v>
      </c>
      <c r="B29" s="5"/>
      <c r="C29" s="7">
        <f>AVERAGE('HAVER - UK Electricity'!J316:U316)</f>
        <v>46.229166666666664</v>
      </c>
      <c r="D29" s="7">
        <f t="shared" si="3"/>
        <v>50.970944010416652</v>
      </c>
      <c r="E29" s="5"/>
      <c r="F29" s="7">
        <f>AVERAGE('HAVER - UK Electricity'!J316:O316)</f>
        <v>50.903333333333336</v>
      </c>
      <c r="H29" s="7">
        <f>AVERAGE('HAVER - UK Electricity'!D316:I316)</f>
        <v>45.19166666666667</v>
      </c>
      <c r="I29" s="7">
        <f>AVERAGE('HAVER - UK Electricity'!D316:F316)</f>
        <v>45.826666666666675</v>
      </c>
      <c r="J29" s="7">
        <f>AVERAGE('HAVER - UK Electricity'!D316:O316)</f>
        <v>48.047500000000014</v>
      </c>
      <c r="L29" s="7">
        <f t="shared" si="4"/>
        <v>56.119752604166678</v>
      </c>
      <c r="N29" s="7">
        <f t="shared" si="7"/>
        <v>50.49797169811319</v>
      </c>
      <c r="O29" s="7">
        <f t="shared" si="7"/>
        <v>50.097327044025164</v>
      </c>
      <c r="P29" s="7">
        <f t="shared" si="7"/>
        <v>51.749465408805015</v>
      </c>
      <c r="R29" s="7"/>
      <c r="S29" s="7"/>
      <c r="T29" s="7"/>
      <c r="U29" s="7"/>
      <c r="V29" s="7"/>
    </row>
    <row r="30" spans="1:22" x14ac:dyDescent="0.35">
      <c r="A30" s="5">
        <f t="shared" si="6"/>
        <v>43168</v>
      </c>
      <c r="B30" s="5"/>
      <c r="C30" s="7">
        <f>AVERAGE('HAVER - UK Electricity'!J317:U317)</f>
        <v>46.324166666666663</v>
      </c>
      <c r="D30" s="7">
        <f t="shared" si="3"/>
        <v>50.970944010416652</v>
      </c>
      <c r="E30" s="5"/>
      <c r="F30" s="7">
        <f>AVERAGE('HAVER - UK Electricity'!J317:O317)</f>
        <v>51.25333333333333</v>
      </c>
      <c r="H30" s="7">
        <f>AVERAGE('HAVER - UK Electricity'!D317:I317)</f>
        <v>45.733333333333341</v>
      </c>
      <c r="I30" s="7">
        <f>AVERAGE('HAVER - UK Electricity'!D317:F317)</f>
        <v>46.683333333333337</v>
      </c>
      <c r="J30" s="7">
        <f>AVERAGE('HAVER - UK Electricity'!D317:O317)</f>
        <v>48.493333333333332</v>
      </c>
      <c r="L30" s="7">
        <f t="shared" si="4"/>
        <v>56.119752604166678</v>
      </c>
      <c r="N30" s="7">
        <f t="shared" si="7"/>
        <v>50.49797169811319</v>
      </c>
      <c r="O30" s="7">
        <f t="shared" si="7"/>
        <v>50.097327044025164</v>
      </c>
      <c r="P30" s="7">
        <f t="shared" si="7"/>
        <v>51.749465408805015</v>
      </c>
      <c r="R30" s="7"/>
      <c r="S30" s="7"/>
      <c r="T30" s="7"/>
      <c r="U30" s="7"/>
      <c r="V30" s="7"/>
    </row>
    <row r="31" spans="1:22" x14ac:dyDescent="0.35">
      <c r="A31" s="5">
        <f t="shared" si="6"/>
        <v>43171</v>
      </c>
      <c r="B31" s="5"/>
      <c r="C31" s="7">
        <f>AVERAGE('HAVER - UK Electricity'!J318:U318)</f>
        <v>46.531666666666666</v>
      </c>
      <c r="D31" s="7">
        <f t="shared" si="3"/>
        <v>50.970944010416652</v>
      </c>
      <c r="E31" s="5"/>
      <c r="F31" s="7">
        <f>AVERAGE('HAVER - UK Electricity'!J318:O318)</f>
        <v>51.668333333333329</v>
      </c>
      <c r="H31" s="7">
        <f>AVERAGE('HAVER - UK Electricity'!D318:I318)</f>
        <v>46.318333333333328</v>
      </c>
      <c r="I31" s="7">
        <f>AVERAGE('HAVER - UK Electricity'!D318:F318)</f>
        <v>47.543333333333329</v>
      </c>
      <c r="J31" s="7">
        <f>AVERAGE('HAVER - UK Electricity'!D318:O318)</f>
        <v>48.993333333333339</v>
      </c>
      <c r="L31" s="7">
        <f t="shared" si="4"/>
        <v>56.119752604166678</v>
      </c>
      <c r="N31" s="7">
        <f t="shared" si="7"/>
        <v>50.49797169811319</v>
      </c>
      <c r="O31" s="7">
        <f t="shared" si="7"/>
        <v>50.097327044025164</v>
      </c>
      <c r="P31" s="7">
        <f t="shared" si="7"/>
        <v>51.749465408805015</v>
      </c>
      <c r="R31" s="7"/>
      <c r="S31" s="7"/>
      <c r="T31" s="7"/>
      <c r="U31" s="7"/>
      <c r="V31" s="7"/>
    </row>
    <row r="32" spans="1:22" x14ac:dyDescent="0.35">
      <c r="A32" s="5">
        <f t="shared" si="6"/>
        <v>43172</v>
      </c>
      <c r="B32" s="5"/>
      <c r="C32" s="7">
        <f>AVERAGE('HAVER - UK Electricity'!J319:U319)</f>
        <v>46.239166666666669</v>
      </c>
      <c r="D32" s="7">
        <f t="shared" si="3"/>
        <v>50.970944010416652</v>
      </c>
      <c r="E32" s="5"/>
      <c r="F32" s="7">
        <f>AVERAGE('HAVER - UK Electricity'!J319:O319)</f>
        <v>51.353333333333332</v>
      </c>
      <c r="H32" s="7">
        <f>AVERAGE('HAVER - UK Electricity'!D319:I319)</f>
        <v>46.023333333333333</v>
      </c>
      <c r="I32" s="7">
        <f>AVERAGE('HAVER - UK Electricity'!D319:F319)</f>
        <v>47.083333333333336</v>
      </c>
      <c r="J32" s="7">
        <f>AVERAGE('HAVER - UK Electricity'!D319:O319)</f>
        <v>48.688333333333333</v>
      </c>
      <c r="L32" s="7">
        <f t="shared" si="4"/>
        <v>56.119752604166678</v>
      </c>
      <c r="N32" s="7">
        <f t="shared" si="7"/>
        <v>50.49797169811319</v>
      </c>
      <c r="O32" s="7">
        <f t="shared" si="7"/>
        <v>50.097327044025164</v>
      </c>
      <c r="P32" s="7">
        <f t="shared" si="7"/>
        <v>51.749465408805015</v>
      </c>
      <c r="R32" s="7"/>
      <c r="S32" s="7"/>
      <c r="T32" s="7"/>
      <c r="U32" s="7"/>
      <c r="V32" s="7"/>
    </row>
    <row r="33" spans="1:22" x14ac:dyDescent="0.35">
      <c r="A33" s="5">
        <f t="shared" si="6"/>
        <v>43173</v>
      </c>
      <c r="B33" s="5"/>
      <c r="C33" s="7">
        <f>AVERAGE('HAVER - UK Electricity'!J320:U320)</f>
        <v>45.899166666666673</v>
      </c>
      <c r="D33" s="7">
        <f t="shared" si="3"/>
        <v>50.970944010416652</v>
      </c>
      <c r="E33" s="5"/>
      <c r="F33" s="7">
        <f>AVERAGE('HAVER - UK Electricity'!J320:O320)</f>
        <v>50.95333333333334</v>
      </c>
      <c r="H33" s="7">
        <f>AVERAGE('HAVER - UK Electricity'!D320:I320)</f>
        <v>45.245000000000005</v>
      </c>
      <c r="I33" s="7">
        <f>AVERAGE('HAVER - UK Electricity'!D320:F320)</f>
        <v>46.09</v>
      </c>
      <c r="J33" s="7">
        <f>AVERAGE('HAVER - UK Electricity'!D320:O320)</f>
        <v>48.099166666666662</v>
      </c>
      <c r="L33" s="7">
        <f t="shared" si="4"/>
        <v>56.119752604166678</v>
      </c>
      <c r="N33" s="7">
        <f t="shared" si="7"/>
        <v>50.49797169811319</v>
      </c>
      <c r="O33" s="7">
        <f t="shared" si="7"/>
        <v>50.097327044025164</v>
      </c>
      <c r="P33" s="7">
        <f t="shared" si="7"/>
        <v>51.749465408805015</v>
      </c>
      <c r="R33" s="7"/>
      <c r="S33" s="7"/>
      <c r="T33" s="7"/>
      <c r="U33" s="7"/>
      <c r="V33" s="7"/>
    </row>
    <row r="34" spans="1:22" x14ac:dyDescent="0.35">
      <c r="A34" s="5">
        <f t="shared" si="6"/>
        <v>43174</v>
      </c>
      <c r="B34" s="5"/>
      <c r="C34" s="7">
        <f>AVERAGE('HAVER - UK Electricity'!J321:U321)</f>
        <v>46.096666666666664</v>
      </c>
      <c r="D34" s="7">
        <f t="shared" si="3"/>
        <v>50.970944010416652</v>
      </c>
      <c r="E34" s="5"/>
      <c r="F34" s="7">
        <f>AVERAGE('HAVER - UK Electricity'!J321:O321)</f>
        <v>51.188333333333333</v>
      </c>
      <c r="H34" s="7">
        <f>AVERAGE('HAVER - UK Electricity'!D321:I321)</f>
        <v>45.571666666666665</v>
      </c>
      <c r="I34" s="7">
        <f>AVERAGE('HAVER - UK Electricity'!D321:F321)</f>
        <v>46.633333333333333</v>
      </c>
      <c r="J34" s="7">
        <f>AVERAGE('HAVER - UK Electricity'!D321:O321)</f>
        <v>48.379999999999995</v>
      </c>
      <c r="L34" s="7">
        <f t="shared" si="4"/>
        <v>56.119752604166678</v>
      </c>
      <c r="N34" s="7">
        <f t="shared" si="7"/>
        <v>50.49797169811319</v>
      </c>
      <c r="O34" s="7">
        <f t="shared" si="7"/>
        <v>50.097327044025164</v>
      </c>
      <c r="P34" s="7">
        <f t="shared" si="7"/>
        <v>51.749465408805015</v>
      </c>
      <c r="R34" s="7"/>
      <c r="S34" s="7"/>
      <c r="T34" s="7"/>
      <c r="U34" s="7"/>
      <c r="V34" s="7"/>
    </row>
    <row r="35" spans="1:22" x14ac:dyDescent="0.35">
      <c r="A35" s="5">
        <f t="shared" si="6"/>
        <v>43175</v>
      </c>
      <c r="B35" s="5"/>
      <c r="C35" s="7">
        <f>AVERAGE('HAVER - UK Electricity'!J322:U322)</f>
        <v>45.969166666666666</v>
      </c>
      <c r="D35" s="7">
        <f t="shared" si="3"/>
        <v>50.970944010416652</v>
      </c>
      <c r="E35" s="5"/>
      <c r="F35" s="7">
        <f>AVERAGE('HAVER - UK Electricity'!J322:O322)</f>
        <v>51.153333333333336</v>
      </c>
      <c r="H35" s="7">
        <f>AVERAGE('HAVER - UK Electricity'!D322:I322)</f>
        <v>45.384999999999998</v>
      </c>
      <c r="I35" s="7">
        <f>AVERAGE('HAVER - UK Electricity'!D322:F322)</f>
        <v>46.326666666666675</v>
      </c>
      <c r="J35" s="7">
        <f>AVERAGE('HAVER - UK Electricity'!D322:O322)</f>
        <v>48.269166666666671</v>
      </c>
      <c r="L35" s="7">
        <f t="shared" si="4"/>
        <v>56.119752604166678</v>
      </c>
      <c r="N35" s="7">
        <f t="shared" si="7"/>
        <v>50.49797169811319</v>
      </c>
      <c r="O35" s="7">
        <f t="shared" si="7"/>
        <v>50.097327044025164</v>
      </c>
      <c r="P35" s="7">
        <f t="shared" si="7"/>
        <v>51.749465408805015</v>
      </c>
      <c r="R35" s="7"/>
      <c r="S35" s="7"/>
      <c r="T35" s="7"/>
      <c r="U35" s="7"/>
      <c r="V35" s="7"/>
    </row>
    <row r="36" spans="1:22" x14ac:dyDescent="0.35">
      <c r="A36" s="5">
        <f t="shared" si="6"/>
        <v>43178</v>
      </c>
      <c r="B36" s="5"/>
      <c r="C36" s="7">
        <f>AVERAGE('HAVER - UK Electricity'!J323:U323)</f>
        <v>45.926666666666669</v>
      </c>
      <c r="D36" s="7">
        <f t="shared" ref="D36:D67" si="8">AVERAGE(C$4:C$44,C$46:C$132)</f>
        <v>50.970944010416652</v>
      </c>
      <c r="E36" s="5"/>
      <c r="F36" s="7">
        <f>AVERAGE('HAVER - UK Electricity'!J323:O323)</f>
        <v>51.008333333333333</v>
      </c>
      <c r="H36" s="7">
        <f>AVERAGE('HAVER - UK Electricity'!D323:I323)</f>
        <v>45.256666666666668</v>
      </c>
      <c r="I36" s="7">
        <f>AVERAGE('HAVER - UK Electricity'!D323:F323)</f>
        <v>46.196666666666665</v>
      </c>
      <c r="J36" s="7">
        <f>AVERAGE('HAVER - UK Electricity'!D323:O323)</f>
        <v>48.132499999999993</v>
      </c>
      <c r="L36" s="7">
        <f t="shared" si="4"/>
        <v>56.119752604166678</v>
      </c>
      <c r="N36" s="7">
        <f t="shared" si="7"/>
        <v>50.49797169811319</v>
      </c>
      <c r="O36" s="7">
        <f t="shared" si="7"/>
        <v>50.097327044025164</v>
      </c>
      <c r="P36" s="7">
        <f t="shared" si="7"/>
        <v>51.749465408805015</v>
      </c>
      <c r="R36" s="7"/>
      <c r="S36" s="7"/>
      <c r="T36" s="7"/>
      <c r="U36" s="7"/>
      <c r="V36" s="7"/>
    </row>
    <row r="37" spans="1:22" x14ac:dyDescent="0.35">
      <c r="A37" s="5">
        <f t="shared" si="6"/>
        <v>43179</v>
      </c>
      <c r="B37" s="5"/>
      <c r="C37" s="7">
        <f>AVERAGE('HAVER - UK Electricity'!J324:U324)</f>
        <v>46.359166666666674</v>
      </c>
      <c r="D37" s="7">
        <f t="shared" si="8"/>
        <v>50.970944010416652</v>
      </c>
      <c r="E37" s="5"/>
      <c r="F37" s="7">
        <f>AVERAGE('HAVER - UK Electricity'!J324:O324)</f>
        <v>51.503333333333337</v>
      </c>
      <c r="H37" s="7">
        <f>AVERAGE('HAVER - UK Electricity'!D324:I324)</f>
        <v>45.889999999999993</v>
      </c>
      <c r="I37" s="7">
        <f>AVERAGE('HAVER - UK Electricity'!D324:F324)</f>
        <v>46.876666666666665</v>
      </c>
      <c r="J37" s="7">
        <f>AVERAGE('HAVER - UK Electricity'!D324:O324)</f>
        <v>48.696666666666658</v>
      </c>
      <c r="L37" s="7">
        <f t="shared" si="4"/>
        <v>56.119752604166678</v>
      </c>
      <c r="N37" s="7">
        <f t="shared" si="7"/>
        <v>50.49797169811319</v>
      </c>
      <c r="O37" s="7">
        <f t="shared" si="7"/>
        <v>50.097327044025164</v>
      </c>
      <c r="P37" s="7">
        <f t="shared" si="7"/>
        <v>51.749465408805015</v>
      </c>
      <c r="R37" s="7"/>
      <c r="S37" s="7"/>
      <c r="T37" s="7"/>
      <c r="U37" s="7"/>
      <c r="V37" s="7"/>
    </row>
    <row r="38" spans="1:22" x14ac:dyDescent="0.35">
      <c r="A38" s="5">
        <f t="shared" si="6"/>
        <v>43180</v>
      </c>
      <c r="B38" s="5"/>
      <c r="C38" s="7">
        <f>AVERAGE('HAVER - UK Electricity'!J325:U325)</f>
        <v>46.801666666666655</v>
      </c>
      <c r="D38" s="7">
        <f t="shared" si="8"/>
        <v>50.970944010416652</v>
      </c>
      <c r="E38" s="5"/>
      <c r="F38" s="7">
        <f>AVERAGE('HAVER - UK Electricity'!J325:O325)</f>
        <v>52.048333333333325</v>
      </c>
      <c r="H38" s="7">
        <f>AVERAGE('HAVER - UK Electricity'!D325:I325)</f>
        <v>46.396666666666668</v>
      </c>
      <c r="I38" s="7">
        <f>AVERAGE('HAVER - UK Electricity'!D325:F325)</f>
        <v>47.339999999999996</v>
      </c>
      <c r="J38" s="7">
        <f>AVERAGE('HAVER - UK Electricity'!D325:O325)</f>
        <v>49.222500000000004</v>
      </c>
      <c r="L38" s="7">
        <f t="shared" si="4"/>
        <v>56.119752604166678</v>
      </c>
      <c r="N38" s="7">
        <f t="shared" si="7"/>
        <v>50.49797169811319</v>
      </c>
      <c r="O38" s="7">
        <f t="shared" si="7"/>
        <v>50.097327044025164</v>
      </c>
      <c r="P38" s="7">
        <f t="shared" si="7"/>
        <v>51.749465408805015</v>
      </c>
      <c r="R38" s="7"/>
      <c r="S38" s="7"/>
      <c r="T38" s="7"/>
      <c r="U38" s="7"/>
      <c r="V38" s="7"/>
    </row>
    <row r="39" spans="1:22" x14ac:dyDescent="0.35">
      <c r="A39" s="5">
        <f t="shared" si="6"/>
        <v>43181</v>
      </c>
      <c r="B39" s="5"/>
      <c r="C39" s="7">
        <f>AVERAGE('HAVER - UK Electricity'!J326:U326)</f>
        <v>46.779166666666669</v>
      </c>
      <c r="D39" s="7">
        <f t="shared" si="8"/>
        <v>50.970944010416652</v>
      </c>
      <c r="E39" s="5"/>
      <c r="F39" s="7">
        <f>AVERAGE('HAVER - UK Electricity'!J326:O326)</f>
        <v>51.913333333333334</v>
      </c>
      <c r="H39" s="7">
        <f>AVERAGE('HAVER - UK Electricity'!D326:I326)</f>
        <v>46.198333333333331</v>
      </c>
      <c r="I39" s="7">
        <f>AVERAGE('HAVER - UK Electricity'!D326:F326)</f>
        <v>47.050000000000004</v>
      </c>
      <c r="J39" s="7">
        <f>AVERAGE('HAVER - UK Electricity'!D326:O326)</f>
        <v>49.055833333333339</v>
      </c>
      <c r="L39" s="7">
        <f t="shared" si="4"/>
        <v>56.119752604166678</v>
      </c>
      <c r="N39" s="7">
        <f t="shared" si="7"/>
        <v>50.49797169811319</v>
      </c>
      <c r="O39" s="7">
        <f t="shared" si="7"/>
        <v>50.097327044025164</v>
      </c>
      <c r="P39" s="7">
        <f t="shared" si="7"/>
        <v>51.749465408805015</v>
      </c>
      <c r="R39" s="7"/>
      <c r="S39" s="7"/>
      <c r="T39" s="7"/>
      <c r="U39" s="7"/>
      <c r="V39" s="7"/>
    </row>
    <row r="40" spans="1:22" x14ac:dyDescent="0.35">
      <c r="A40" s="5">
        <f t="shared" si="6"/>
        <v>43182</v>
      </c>
      <c r="B40" s="5"/>
      <c r="C40" s="7">
        <f>AVERAGE('HAVER - UK Electricity'!J327:U327)</f>
        <v>46.711666666666666</v>
      </c>
      <c r="D40" s="7">
        <f t="shared" si="8"/>
        <v>50.970944010416652</v>
      </c>
      <c r="E40" s="5"/>
      <c r="F40" s="7">
        <f>AVERAGE('HAVER - UK Electricity'!J327:O327)</f>
        <v>51.818333333333335</v>
      </c>
      <c r="H40" s="7">
        <f>AVERAGE('HAVER - UK Electricity'!D327:I327)</f>
        <v>46.365000000000002</v>
      </c>
      <c r="I40" s="7">
        <f>AVERAGE('HAVER - UK Electricity'!D327:F327)</f>
        <v>46.893333333333338</v>
      </c>
      <c r="J40" s="7">
        <f>AVERAGE('HAVER - UK Electricity'!D327:O327)</f>
        <v>49.091666666666661</v>
      </c>
      <c r="L40" s="7">
        <f t="shared" si="4"/>
        <v>56.119752604166678</v>
      </c>
      <c r="N40" s="7">
        <f t="shared" si="7"/>
        <v>50.49797169811319</v>
      </c>
      <c r="O40" s="7">
        <f t="shared" si="7"/>
        <v>50.097327044025164</v>
      </c>
      <c r="P40" s="7">
        <f t="shared" si="7"/>
        <v>51.749465408805015</v>
      </c>
      <c r="R40" s="7"/>
      <c r="S40" s="7"/>
      <c r="T40" s="7"/>
      <c r="U40" s="7"/>
      <c r="V40" s="7"/>
    </row>
    <row r="41" spans="1:22" x14ac:dyDescent="0.35">
      <c r="A41" s="5">
        <f t="shared" si="6"/>
        <v>43185</v>
      </c>
      <c r="B41" s="5"/>
      <c r="C41" s="7">
        <f>AVERAGE('HAVER - UK Electricity'!J328:U328)</f>
        <v>46.911666666666669</v>
      </c>
      <c r="D41" s="7">
        <f t="shared" si="8"/>
        <v>50.970944010416652</v>
      </c>
      <c r="E41" s="5"/>
      <c r="F41" s="7">
        <f>AVERAGE('HAVER - UK Electricity'!J328:O328)</f>
        <v>51.868333333333339</v>
      </c>
      <c r="H41" s="7">
        <f>AVERAGE('HAVER - UK Electricity'!D328:I328)</f>
        <v>46.291666666666664</v>
      </c>
      <c r="I41" s="7">
        <f>AVERAGE('HAVER - UK Electricity'!D328:F328)</f>
        <v>46.663333333333334</v>
      </c>
      <c r="J41" s="7">
        <f>AVERAGE('HAVER - UK Electricity'!D328:O328)</f>
        <v>49.079999999999991</v>
      </c>
      <c r="L41" s="7">
        <f t="shared" si="4"/>
        <v>56.119752604166678</v>
      </c>
      <c r="N41" s="7">
        <f t="shared" si="7"/>
        <v>50.49797169811319</v>
      </c>
      <c r="O41" s="7">
        <f t="shared" si="7"/>
        <v>50.097327044025164</v>
      </c>
      <c r="P41" s="7">
        <f t="shared" si="7"/>
        <v>51.749465408805015</v>
      </c>
      <c r="R41" s="7"/>
      <c r="S41" s="7"/>
      <c r="T41" s="7"/>
      <c r="U41" s="7"/>
      <c r="V41" s="7"/>
    </row>
    <row r="42" spans="1:22" x14ac:dyDescent="0.35">
      <c r="A42" s="5">
        <f t="shared" si="6"/>
        <v>43186</v>
      </c>
      <c r="B42" s="5"/>
      <c r="C42" s="7">
        <f>AVERAGE('HAVER - UK Electricity'!J329:U329)</f>
        <v>47.546666666666674</v>
      </c>
      <c r="D42" s="7">
        <f t="shared" si="8"/>
        <v>50.970944010416652</v>
      </c>
      <c r="E42" s="5"/>
      <c r="F42" s="7">
        <f>AVERAGE('HAVER - UK Electricity'!J329:O329)</f>
        <v>52.618333333333339</v>
      </c>
      <c r="H42" s="7">
        <f>AVERAGE('HAVER - UK Electricity'!D329:I329)</f>
        <v>47.436666666666667</v>
      </c>
      <c r="I42" s="7">
        <f>AVERAGE('HAVER - UK Electricity'!D329:F329)</f>
        <v>48.013333333333343</v>
      </c>
      <c r="J42" s="7">
        <f>AVERAGE('HAVER - UK Electricity'!D329:O329)</f>
        <v>50.027499999999996</v>
      </c>
      <c r="L42" s="7">
        <f t="shared" si="4"/>
        <v>56.119752604166678</v>
      </c>
      <c r="N42" s="7">
        <f t="shared" si="7"/>
        <v>50.49797169811319</v>
      </c>
      <c r="O42" s="7">
        <f t="shared" si="7"/>
        <v>50.097327044025164</v>
      </c>
      <c r="P42" s="7">
        <f t="shared" si="7"/>
        <v>51.749465408805015</v>
      </c>
      <c r="R42" s="7"/>
      <c r="S42" s="7"/>
      <c r="T42" s="7"/>
      <c r="U42" s="7"/>
      <c r="V42" s="7"/>
    </row>
    <row r="43" spans="1:22" x14ac:dyDescent="0.35">
      <c r="A43" s="5">
        <f t="shared" si="6"/>
        <v>43187</v>
      </c>
      <c r="B43" s="5"/>
      <c r="C43" s="7">
        <f>AVERAGE('HAVER - UK Electricity'!J330:U330)</f>
        <v>47.451666666666675</v>
      </c>
      <c r="D43" s="7">
        <f t="shared" si="8"/>
        <v>50.970944010416652</v>
      </c>
      <c r="E43" s="5"/>
      <c r="F43" s="7">
        <f>AVERAGE('HAVER - UK Electricity'!J330:O330)</f>
        <v>52.57833333333334</v>
      </c>
      <c r="H43" s="7">
        <f>AVERAGE('HAVER - UK Electricity'!D330:I330)</f>
        <v>47.245000000000005</v>
      </c>
      <c r="I43" s="7">
        <f>AVERAGE('HAVER - UK Electricity'!D330:F330)</f>
        <v>47.686666666666667</v>
      </c>
      <c r="J43" s="7">
        <f>AVERAGE('HAVER - UK Electricity'!D330:O330)</f>
        <v>49.911666666666669</v>
      </c>
      <c r="L43" s="7">
        <f t="shared" si="4"/>
        <v>56.119752604166678</v>
      </c>
      <c r="N43" s="7">
        <f t="shared" si="7"/>
        <v>50.49797169811319</v>
      </c>
      <c r="O43" s="7">
        <f t="shared" si="7"/>
        <v>50.097327044025164</v>
      </c>
      <c r="P43" s="7">
        <f t="shared" si="7"/>
        <v>51.749465408805015</v>
      </c>
      <c r="R43" s="7"/>
      <c r="S43" s="7"/>
      <c r="T43" s="7"/>
      <c r="U43" s="7"/>
      <c r="V43" s="7"/>
    </row>
    <row r="44" spans="1:22" x14ac:dyDescent="0.35">
      <c r="A44" s="5">
        <f t="shared" si="6"/>
        <v>43188</v>
      </c>
      <c r="B44" s="5"/>
      <c r="C44" s="7">
        <f>AVERAGE('HAVER - UK Electricity'!J331:U331)</f>
        <v>47.681666666666665</v>
      </c>
      <c r="D44" s="7">
        <f t="shared" si="8"/>
        <v>50.970944010416652</v>
      </c>
      <c r="E44" s="5"/>
      <c r="F44" s="7">
        <f>AVERAGE('HAVER - UK Electricity'!J331:O331)</f>
        <v>51.79999999999999</v>
      </c>
      <c r="H44" s="7">
        <f>AVERAGE('HAVER - UK Electricity'!D331:I331)</f>
        <v>47.550000000000004</v>
      </c>
      <c r="I44" s="7">
        <f>AVERAGE('HAVER - UK Electricity'!D331:F331)</f>
        <v>47.023333333333333</v>
      </c>
      <c r="J44" s="7">
        <f>AVERAGE('HAVER - UK Electricity'!D331:O331)</f>
        <v>49.675000000000004</v>
      </c>
      <c r="L44" s="7">
        <f t="shared" si="4"/>
        <v>56.119752604166678</v>
      </c>
      <c r="N44" s="7">
        <f t="shared" si="7"/>
        <v>50.49797169811319</v>
      </c>
      <c r="O44" s="7">
        <f t="shared" si="7"/>
        <v>50.097327044025164</v>
      </c>
      <c r="P44" s="7">
        <f t="shared" si="7"/>
        <v>51.749465408805015</v>
      </c>
      <c r="R44" s="7"/>
      <c r="S44" s="7"/>
      <c r="T44" s="7"/>
      <c r="U44" s="7"/>
      <c r="V44" s="7"/>
    </row>
    <row r="45" spans="1:22" x14ac:dyDescent="0.35">
      <c r="A45" s="5">
        <f t="shared" si="6"/>
        <v>43189</v>
      </c>
      <c r="B45" s="5"/>
      <c r="C45" s="7" t="e">
        <f>AVERAGE('HAVER - UK Electricity'!J332:U332)</f>
        <v>#N/A</v>
      </c>
      <c r="D45" s="7">
        <f t="shared" si="8"/>
        <v>50.970944010416652</v>
      </c>
      <c r="E45" s="5"/>
      <c r="F45" s="7" t="e">
        <f>AVERAGE('HAVER - UK Electricity'!J332:O332)</f>
        <v>#N/A</v>
      </c>
      <c r="H45" s="7" t="e">
        <f>AVERAGE('HAVER - UK Electricity'!D332:I332)</f>
        <v>#N/A</v>
      </c>
      <c r="I45" s="7" t="e">
        <f>AVERAGE('HAVER - UK Electricity'!D332:F332)</f>
        <v>#N/A</v>
      </c>
      <c r="J45" s="7" t="e">
        <f>AVERAGE('HAVER - UK Electricity'!D332:O332)</f>
        <v>#N/A</v>
      </c>
      <c r="L45" s="7">
        <f t="shared" si="4"/>
        <v>56.119752604166678</v>
      </c>
      <c r="N45" s="7">
        <f t="shared" si="7"/>
        <v>50.49797169811319</v>
      </c>
      <c r="O45" s="7">
        <f t="shared" si="7"/>
        <v>50.097327044025164</v>
      </c>
      <c r="P45" s="7">
        <f t="shared" si="7"/>
        <v>51.749465408805015</v>
      </c>
      <c r="R45" s="7"/>
      <c r="S45" s="7"/>
      <c r="T45" s="7"/>
      <c r="U45" s="7"/>
      <c r="V45" s="7"/>
    </row>
    <row r="46" spans="1:22" x14ac:dyDescent="0.35">
      <c r="A46" s="5">
        <f t="shared" si="6"/>
        <v>43192</v>
      </c>
      <c r="B46" s="5"/>
      <c r="C46" s="7">
        <f>AVERAGE('HAVER - UK Electricity'!I333:T333)</f>
        <v>47.926666666666669</v>
      </c>
      <c r="D46" s="7">
        <f t="shared" si="8"/>
        <v>50.970944010416652</v>
      </c>
      <c r="E46" s="5"/>
      <c r="F46" s="7">
        <f>AVERAGE('HAVER - UK Electricity'!I333:N333)</f>
        <v>52.858333333333327</v>
      </c>
      <c r="H46" s="7">
        <f>AVERAGE('HAVER - UK Electricity'!D333:I333)</f>
        <v>47.550000000000004</v>
      </c>
      <c r="I46" s="7">
        <f>AVERAGE('HAVER - UK Electricity'!D333:F333)</f>
        <v>47.023333333333333</v>
      </c>
      <c r="J46" s="7">
        <f>AVERAGE('HAVER - UK Electricity'!D333:O333)</f>
        <v>49.675000000000004</v>
      </c>
      <c r="L46" s="7">
        <f t="shared" si="4"/>
        <v>56.119752604166678</v>
      </c>
      <c r="N46" s="7">
        <f t="shared" si="7"/>
        <v>50.49797169811319</v>
      </c>
      <c r="O46" s="7">
        <f t="shared" si="7"/>
        <v>50.097327044025164</v>
      </c>
      <c r="P46" s="7">
        <f t="shared" si="7"/>
        <v>51.749465408805015</v>
      </c>
      <c r="R46" s="7"/>
      <c r="S46" s="7"/>
      <c r="T46" s="7"/>
      <c r="U46" s="7"/>
      <c r="V46" s="7"/>
    </row>
    <row r="47" spans="1:22" x14ac:dyDescent="0.35">
      <c r="A47" s="5">
        <f t="shared" si="6"/>
        <v>43193</v>
      </c>
      <c r="B47" s="5"/>
      <c r="C47" s="7">
        <f>AVERAGE('HAVER - UK Electricity'!I334:T334)</f>
        <v>47.666666666666664</v>
      </c>
      <c r="D47" s="7">
        <f t="shared" si="8"/>
        <v>50.970944010416652</v>
      </c>
      <c r="E47" s="5"/>
      <c r="F47" s="7">
        <f>AVERAGE('HAVER - UK Electricity'!I334:N334)</f>
        <v>52.558333333333337</v>
      </c>
      <c r="H47" s="7">
        <f>AVERAGE('HAVER - UK Electricity'!D334:I334)</f>
        <v>47.078333333333326</v>
      </c>
      <c r="I47" s="7">
        <f>AVERAGE('HAVER - UK Electricity'!D334:F334)</f>
        <v>46.49</v>
      </c>
      <c r="J47" s="7">
        <f>AVERAGE('HAVER - UK Electricity'!D334:O334)</f>
        <v>49.294166666666662</v>
      </c>
      <c r="L47" s="7">
        <f t="shared" si="4"/>
        <v>56.119752604166678</v>
      </c>
      <c r="N47" s="7">
        <f t="shared" si="7"/>
        <v>50.49797169811319</v>
      </c>
      <c r="O47" s="7">
        <f t="shared" si="7"/>
        <v>50.097327044025164</v>
      </c>
      <c r="P47" s="7">
        <f t="shared" si="7"/>
        <v>51.749465408805015</v>
      </c>
      <c r="R47" s="7"/>
      <c r="S47" s="7"/>
      <c r="T47" s="7"/>
      <c r="U47" s="7"/>
      <c r="V47" s="7"/>
    </row>
    <row r="48" spans="1:22" x14ac:dyDescent="0.35">
      <c r="A48" s="5">
        <f t="shared" si="6"/>
        <v>43194</v>
      </c>
      <c r="B48" s="5"/>
      <c r="C48" s="7">
        <f>AVERAGE('HAVER - UK Electricity'!I335:T335)</f>
        <v>47.696666666666665</v>
      </c>
      <c r="D48" s="7">
        <f t="shared" si="8"/>
        <v>50.970944010416652</v>
      </c>
      <c r="E48" s="5"/>
      <c r="F48" s="7">
        <f>AVERAGE('HAVER - UK Electricity'!I335:N335)</f>
        <v>52.368333333333332</v>
      </c>
      <c r="H48" s="7">
        <f>AVERAGE('HAVER - UK Electricity'!D335:I335)</f>
        <v>47.12</v>
      </c>
      <c r="I48" s="7">
        <f>AVERAGE('HAVER - UK Electricity'!D335:F335)</f>
        <v>46.589999999999996</v>
      </c>
      <c r="J48" s="7">
        <f>AVERAGE('HAVER - UK Electricity'!D335:O335)</f>
        <v>49.284166666666664</v>
      </c>
      <c r="L48" s="7">
        <f t="shared" si="4"/>
        <v>56.119752604166678</v>
      </c>
      <c r="N48" s="7">
        <f t="shared" si="7"/>
        <v>50.49797169811319</v>
      </c>
      <c r="O48" s="7">
        <f t="shared" si="7"/>
        <v>50.097327044025164</v>
      </c>
      <c r="P48" s="7">
        <f t="shared" si="7"/>
        <v>51.749465408805015</v>
      </c>
      <c r="R48" s="7"/>
      <c r="S48" s="7"/>
      <c r="T48" s="7"/>
      <c r="U48" s="7"/>
      <c r="V48" s="7"/>
    </row>
    <row r="49" spans="1:22" x14ac:dyDescent="0.35">
      <c r="A49" s="5">
        <f t="shared" si="6"/>
        <v>43195</v>
      </c>
      <c r="B49" s="5"/>
      <c r="C49" s="7">
        <f>AVERAGE('HAVER - UK Electricity'!I336:T336)</f>
        <v>47.554166666666674</v>
      </c>
      <c r="D49" s="7">
        <f t="shared" si="8"/>
        <v>50.970944010416652</v>
      </c>
      <c r="E49" s="5"/>
      <c r="F49" s="7">
        <f>AVERAGE('HAVER - UK Electricity'!I336:N336)</f>
        <v>52.233333333333341</v>
      </c>
      <c r="H49" s="7">
        <f>AVERAGE('HAVER - UK Electricity'!D336:I336)</f>
        <v>46.971666666666664</v>
      </c>
      <c r="I49" s="7">
        <f>AVERAGE('HAVER - UK Electricity'!D336:F336)</f>
        <v>46.383333333333326</v>
      </c>
      <c r="J49" s="7">
        <f>AVERAGE('HAVER - UK Electricity'!D336:O336)</f>
        <v>49.160000000000004</v>
      </c>
      <c r="L49" s="7">
        <f t="shared" si="4"/>
        <v>56.119752604166678</v>
      </c>
      <c r="N49" s="7">
        <f t="shared" si="7"/>
        <v>50.49797169811319</v>
      </c>
      <c r="O49" s="7">
        <f t="shared" si="7"/>
        <v>50.097327044025164</v>
      </c>
      <c r="P49" s="7">
        <f t="shared" si="7"/>
        <v>51.749465408805015</v>
      </c>
      <c r="R49" s="7"/>
      <c r="S49" s="7"/>
      <c r="T49" s="7"/>
      <c r="U49" s="7"/>
      <c r="V49" s="7"/>
    </row>
    <row r="50" spans="1:22" x14ac:dyDescent="0.35">
      <c r="A50" s="5">
        <f t="shared" si="6"/>
        <v>43196</v>
      </c>
      <c r="B50" s="5"/>
      <c r="C50" s="7">
        <f>AVERAGE('HAVER - UK Electricity'!I337:T337)</f>
        <v>47.506666666666668</v>
      </c>
      <c r="D50" s="7">
        <f t="shared" si="8"/>
        <v>50.970944010416652</v>
      </c>
      <c r="E50" s="5"/>
      <c r="F50" s="7">
        <f>AVERAGE('HAVER - UK Electricity'!I337:N337)</f>
        <v>52.293333333333329</v>
      </c>
      <c r="H50" s="7">
        <f>AVERAGE('HAVER - UK Electricity'!D337:I337)</f>
        <v>47.06</v>
      </c>
      <c r="I50" s="7">
        <f>AVERAGE('HAVER - UK Electricity'!D337:F337)</f>
        <v>46.523333333333333</v>
      </c>
      <c r="J50" s="7">
        <f>AVERAGE('HAVER - UK Electricity'!D337:O337)</f>
        <v>49.228333333333332</v>
      </c>
      <c r="L50" s="7">
        <f t="shared" si="4"/>
        <v>56.119752604166678</v>
      </c>
      <c r="N50" s="7">
        <f t="shared" si="7"/>
        <v>50.49797169811319</v>
      </c>
      <c r="O50" s="7">
        <f t="shared" si="7"/>
        <v>50.097327044025164</v>
      </c>
      <c r="P50" s="7">
        <f t="shared" si="7"/>
        <v>51.749465408805015</v>
      </c>
      <c r="R50" s="7"/>
      <c r="S50" s="7"/>
      <c r="T50" s="7"/>
      <c r="U50" s="7"/>
      <c r="V50" s="7"/>
    </row>
    <row r="51" spans="1:22" x14ac:dyDescent="0.35">
      <c r="A51" s="5">
        <f t="shared" si="6"/>
        <v>43199</v>
      </c>
      <c r="B51" s="5"/>
      <c r="C51" s="7">
        <f>AVERAGE('HAVER - UK Electricity'!I338:T338)</f>
        <v>47.989166666666669</v>
      </c>
      <c r="D51" s="7">
        <f t="shared" si="8"/>
        <v>50.970944010416652</v>
      </c>
      <c r="E51" s="5"/>
      <c r="F51" s="7">
        <f>AVERAGE('HAVER - UK Electricity'!I338:N338)</f>
        <v>52.953333333333326</v>
      </c>
      <c r="H51" s="7">
        <f>AVERAGE('HAVER - UK Electricity'!D338:I338)</f>
        <v>47.938333333333333</v>
      </c>
      <c r="I51" s="7">
        <f>AVERAGE('HAVER - UK Electricity'!D338:F338)</f>
        <v>47.51</v>
      </c>
      <c r="J51" s="7">
        <f>AVERAGE('HAVER - UK Electricity'!D338:O338)</f>
        <v>49.976666666666667</v>
      </c>
      <c r="L51" s="7">
        <f t="shared" si="4"/>
        <v>56.119752604166678</v>
      </c>
      <c r="N51" s="7">
        <f t="shared" si="7"/>
        <v>50.49797169811319</v>
      </c>
      <c r="O51" s="7">
        <f t="shared" si="7"/>
        <v>50.097327044025164</v>
      </c>
      <c r="P51" s="7">
        <f t="shared" si="7"/>
        <v>51.749465408805015</v>
      </c>
      <c r="R51" s="7"/>
      <c r="S51" s="7"/>
      <c r="T51" s="7"/>
      <c r="U51" s="7"/>
      <c r="V51" s="7"/>
    </row>
    <row r="52" spans="1:22" x14ac:dyDescent="0.35">
      <c r="A52" s="5">
        <f t="shared" si="6"/>
        <v>43200</v>
      </c>
      <c r="B52" s="5"/>
      <c r="C52" s="7">
        <f>AVERAGE('HAVER - UK Electricity'!I339:T339)</f>
        <v>48.256666666666661</v>
      </c>
      <c r="D52" s="7">
        <f t="shared" si="8"/>
        <v>50.970944010416652</v>
      </c>
      <c r="E52" s="5"/>
      <c r="F52" s="7">
        <f>AVERAGE('HAVER - UK Electricity'!I339:N339)</f>
        <v>53.263333333333328</v>
      </c>
      <c r="H52" s="7">
        <f>AVERAGE('HAVER - UK Electricity'!D339:I339)</f>
        <v>48.19</v>
      </c>
      <c r="I52" s="7">
        <f>AVERAGE('HAVER - UK Electricity'!D339:F339)</f>
        <v>47.773333333333333</v>
      </c>
      <c r="J52" s="7">
        <f>AVERAGE('HAVER - UK Electricity'!D339:O339)</f>
        <v>50.256666666666661</v>
      </c>
      <c r="L52" s="7">
        <f t="shared" si="4"/>
        <v>56.119752604166678</v>
      </c>
      <c r="N52" s="7">
        <f t="shared" si="7"/>
        <v>50.49797169811319</v>
      </c>
      <c r="O52" s="7">
        <f t="shared" si="7"/>
        <v>50.097327044025164</v>
      </c>
      <c r="P52" s="7">
        <f t="shared" si="7"/>
        <v>51.749465408805015</v>
      </c>
      <c r="R52" s="7"/>
      <c r="S52" s="7"/>
      <c r="T52" s="7"/>
      <c r="U52" s="7"/>
      <c r="V52" s="7"/>
    </row>
    <row r="53" spans="1:22" x14ac:dyDescent="0.35">
      <c r="A53" s="5">
        <f t="shared" si="6"/>
        <v>43201</v>
      </c>
      <c r="B53" s="5"/>
      <c r="C53" s="7">
        <f>AVERAGE('HAVER - UK Electricity'!I340:T340)</f>
        <v>49.054166666666674</v>
      </c>
      <c r="D53" s="7">
        <f t="shared" si="8"/>
        <v>50.970944010416652</v>
      </c>
      <c r="E53" s="5"/>
      <c r="F53" s="7">
        <f>AVERAGE('HAVER - UK Electricity'!I340:N340)</f>
        <v>54.148333333333333</v>
      </c>
      <c r="H53" s="7">
        <f>AVERAGE('HAVER - UK Electricity'!D340:I340)</f>
        <v>49.146666666666668</v>
      </c>
      <c r="I53" s="7">
        <f>AVERAGE('HAVER - UK Electricity'!D340:F340)</f>
        <v>48.75</v>
      </c>
      <c r="J53" s="7">
        <f>AVERAGE('HAVER - UK Electricity'!D340:O340)</f>
        <v>51.165833333333332</v>
      </c>
      <c r="L53" s="7">
        <f t="shared" si="4"/>
        <v>56.119752604166678</v>
      </c>
      <c r="N53" s="7">
        <f t="shared" si="7"/>
        <v>50.49797169811319</v>
      </c>
      <c r="O53" s="7">
        <f t="shared" si="7"/>
        <v>50.097327044025164</v>
      </c>
      <c r="P53" s="7">
        <f t="shared" si="7"/>
        <v>51.749465408805015</v>
      </c>
      <c r="R53" s="7"/>
      <c r="S53" s="7"/>
      <c r="T53" s="7"/>
      <c r="U53" s="7"/>
      <c r="V53" s="7"/>
    </row>
    <row r="54" spans="1:22" x14ac:dyDescent="0.35">
      <c r="A54" s="5">
        <f t="shared" si="6"/>
        <v>43202</v>
      </c>
      <c r="B54" s="5"/>
      <c r="C54" s="7">
        <f>AVERAGE('HAVER - UK Electricity'!I341:T341)</f>
        <v>48.969166666666659</v>
      </c>
      <c r="D54" s="7">
        <f t="shared" si="8"/>
        <v>50.970944010416652</v>
      </c>
      <c r="E54" s="5"/>
      <c r="F54" s="7">
        <f>AVERAGE('HAVER - UK Electricity'!I341:N341)</f>
        <v>54.108333333333327</v>
      </c>
      <c r="H54" s="7">
        <f>AVERAGE('HAVER - UK Electricity'!D341:I341)</f>
        <v>48.956666666666671</v>
      </c>
      <c r="I54" s="7">
        <f>AVERAGE('HAVER - UK Electricity'!D341:F341)</f>
        <v>48.536666666666669</v>
      </c>
      <c r="J54" s="7">
        <f>AVERAGE('HAVER - UK Electricity'!D341:O341)</f>
        <v>51.045833333333341</v>
      </c>
      <c r="L54" s="7">
        <f t="shared" si="4"/>
        <v>56.119752604166678</v>
      </c>
      <c r="N54" s="7">
        <f t="shared" si="7"/>
        <v>50.49797169811319</v>
      </c>
      <c r="O54" s="7">
        <f t="shared" si="7"/>
        <v>50.097327044025164</v>
      </c>
      <c r="P54" s="7">
        <f t="shared" si="7"/>
        <v>51.749465408805015</v>
      </c>
      <c r="R54" s="7"/>
      <c r="S54" s="7"/>
      <c r="T54" s="7"/>
      <c r="U54" s="7"/>
      <c r="V54" s="7"/>
    </row>
    <row r="55" spans="1:22" x14ac:dyDescent="0.35">
      <c r="A55" s="5">
        <f t="shared" si="6"/>
        <v>43203</v>
      </c>
      <c r="B55" s="5"/>
      <c r="C55" s="7">
        <f>AVERAGE('HAVER - UK Electricity'!I342:T342)</f>
        <v>49.494166666666672</v>
      </c>
      <c r="D55" s="7">
        <f t="shared" si="8"/>
        <v>50.970944010416652</v>
      </c>
      <c r="E55" s="5"/>
      <c r="F55" s="7">
        <f>AVERAGE('HAVER - UK Electricity'!I342:N342)</f>
        <v>54.788333333333334</v>
      </c>
      <c r="H55" s="7">
        <f>AVERAGE('HAVER - UK Electricity'!D342:I342)</f>
        <v>49.56</v>
      </c>
      <c r="I55" s="7">
        <f>AVERAGE('HAVER - UK Electricity'!D342:F342)</f>
        <v>49.169999999999995</v>
      </c>
      <c r="J55" s="7">
        <f>AVERAGE('HAVER - UK Electricity'!D342:O342)</f>
        <v>51.667499999999997</v>
      </c>
      <c r="L55" s="7">
        <f t="shared" si="4"/>
        <v>56.119752604166678</v>
      </c>
      <c r="N55" s="7">
        <f t="shared" si="7"/>
        <v>50.49797169811319</v>
      </c>
      <c r="O55" s="7">
        <f t="shared" si="7"/>
        <v>50.097327044025164</v>
      </c>
      <c r="P55" s="7">
        <f t="shared" si="7"/>
        <v>51.749465408805015</v>
      </c>
      <c r="R55" s="7"/>
      <c r="S55" s="7"/>
      <c r="T55" s="7"/>
      <c r="U55" s="7"/>
      <c r="V55" s="7"/>
    </row>
    <row r="56" spans="1:22" x14ac:dyDescent="0.35">
      <c r="A56" s="5">
        <f t="shared" si="6"/>
        <v>43206</v>
      </c>
      <c r="B56" s="5"/>
      <c r="C56" s="7">
        <f>AVERAGE('HAVER - UK Electricity'!I343:T343)</f>
        <v>49.361666666666657</v>
      </c>
      <c r="D56" s="7">
        <f t="shared" si="8"/>
        <v>50.970944010416652</v>
      </c>
      <c r="E56" s="5"/>
      <c r="F56" s="7">
        <f>AVERAGE('HAVER - UK Electricity'!I343:N343)</f>
        <v>54.468333333333334</v>
      </c>
      <c r="H56" s="7">
        <f>AVERAGE('HAVER - UK Electricity'!D343:I343)</f>
        <v>49.37166666666667</v>
      </c>
      <c r="I56" s="7">
        <f>AVERAGE('HAVER - UK Electricity'!D343:F343)</f>
        <v>48.986666666666657</v>
      </c>
      <c r="J56" s="7">
        <f>AVERAGE('HAVER - UK Electricity'!D343:O343)</f>
        <v>51.444999999999993</v>
      </c>
      <c r="L56" s="7">
        <f t="shared" si="4"/>
        <v>56.119752604166678</v>
      </c>
      <c r="N56" s="7">
        <f t="shared" si="7"/>
        <v>50.49797169811319</v>
      </c>
      <c r="O56" s="7">
        <f t="shared" si="7"/>
        <v>50.097327044025164</v>
      </c>
      <c r="P56" s="7">
        <f t="shared" si="7"/>
        <v>51.749465408805015</v>
      </c>
      <c r="R56" s="7"/>
      <c r="S56" s="7"/>
      <c r="T56" s="7"/>
      <c r="U56" s="7"/>
      <c r="V56" s="7"/>
    </row>
    <row r="57" spans="1:22" x14ac:dyDescent="0.35">
      <c r="A57" s="5">
        <f t="shared" si="6"/>
        <v>43207</v>
      </c>
      <c r="B57" s="5"/>
      <c r="C57" s="7">
        <f>AVERAGE('HAVER - UK Electricity'!I344:T344)</f>
        <v>48.646666666666668</v>
      </c>
      <c r="D57" s="7">
        <f t="shared" si="8"/>
        <v>50.970944010416652</v>
      </c>
      <c r="E57" s="5"/>
      <c r="F57" s="7">
        <f>AVERAGE('HAVER - UK Electricity'!I344:N344)</f>
        <v>53.583333333333336</v>
      </c>
      <c r="H57" s="7">
        <f>AVERAGE('HAVER - UK Electricity'!D344:I344)</f>
        <v>48.666666666666664</v>
      </c>
      <c r="I57" s="7">
        <f>AVERAGE('HAVER - UK Electricity'!D344:F344)</f>
        <v>48.376666666666665</v>
      </c>
      <c r="J57" s="7">
        <f>AVERAGE('HAVER - UK Electricity'!D344:O344)</f>
        <v>50.68416666666667</v>
      </c>
      <c r="L57" s="7">
        <f t="shared" si="4"/>
        <v>56.119752604166678</v>
      </c>
      <c r="N57" s="7">
        <f t="shared" si="7"/>
        <v>50.49797169811319</v>
      </c>
      <c r="O57" s="7">
        <f t="shared" si="7"/>
        <v>50.097327044025164</v>
      </c>
      <c r="P57" s="7">
        <f t="shared" si="7"/>
        <v>51.749465408805015</v>
      </c>
      <c r="R57" s="7"/>
      <c r="S57" s="7"/>
      <c r="T57" s="7"/>
      <c r="U57" s="7"/>
      <c r="V57" s="7"/>
    </row>
    <row r="58" spans="1:22" x14ac:dyDescent="0.35">
      <c r="A58" s="5">
        <f t="shared" si="6"/>
        <v>43208</v>
      </c>
      <c r="B58" s="5"/>
      <c r="C58" s="7">
        <f>AVERAGE('HAVER - UK Electricity'!I345:T345)</f>
        <v>49.274166666666666</v>
      </c>
      <c r="D58" s="7">
        <f t="shared" si="8"/>
        <v>50.970944010416652</v>
      </c>
      <c r="E58" s="5"/>
      <c r="F58" s="7">
        <f>AVERAGE('HAVER - UK Electricity'!I345:N345)</f>
        <v>54.293333333333329</v>
      </c>
      <c r="H58" s="7">
        <f>AVERAGE('HAVER - UK Electricity'!D345:I345)</f>
        <v>49.51</v>
      </c>
      <c r="I58" s="7">
        <f>AVERAGE('HAVER - UK Electricity'!D345:F345)</f>
        <v>49.25</v>
      </c>
      <c r="J58" s="7">
        <f>AVERAGE('HAVER - UK Electricity'!D345:O345)</f>
        <v>51.442499999999995</v>
      </c>
      <c r="L58" s="7">
        <f t="shared" si="4"/>
        <v>56.119752604166678</v>
      </c>
      <c r="N58" s="7">
        <f t="shared" si="7"/>
        <v>50.49797169811319</v>
      </c>
      <c r="O58" s="7">
        <f t="shared" si="7"/>
        <v>50.097327044025164</v>
      </c>
      <c r="P58" s="7">
        <f t="shared" si="7"/>
        <v>51.749465408805015</v>
      </c>
      <c r="R58" s="7"/>
      <c r="S58" s="7"/>
      <c r="T58" s="7"/>
      <c r="U58" s="7"/>
      <c r="V58" s="7"/>
    </row>
    <row r="59" spans="1:22" x14ac:dyDescent="0.35">
      <c r="A59" s="5">
        <f t="shared" si="6"/>
        <v>43209</v>
      </c>
      <c r="B59" s="5"/>
      <c r="C59" s="7">
        <f>AVERAGE('HAVER - UK Electricity'!I346:T346)</f>
        <v>49.626666666666665</v>
      </c>
      <c r="D59" s="7">
        <f t="shared" si="8"/>
        <v>50.970944010416652</v>
      </c>
      <c r="E59" s="5"/>
      <c r="F59" s="7">
        <f>AVERAGE('HAVER - UK Electricity'!I346:N346)</f>
        <v>54.723333333333329</v>
      </c>
      <c r="H59" s="7">
        <f>AVERAGE('HAVER - UK Electricity'!D346:I346)</f>
        <v>50.199999999999996</v>
      </c>
      <c r="I59" s="7">
        <f>AVERAGE('HAVER - UK Electricity'!D346:F346)</f>
        <v>49.946666666666665</v>
      </c>
      <c r="J59" s="7">
        <f>AVERAGE('HAVER - UK Electricity'!D346:O346)</f>
        <v>51.986666666666672</v>
      </c>
      <c r="L59" s="7">
        <f t="shared" si="4"/>
        <v>56.119752604166678</v>
      </c>
      <c r="N59" s="7">
        <f t="shared" si="7"/>
        <v>50.49797169811319</v>
      </c>
      <c r="O59" s="7">
        <f t="shared" si="7"/>
        <v>50.097327044025164</v>
      </c>
      <c r="P59" s="7">
        <f t="shared" si="7"/>
        <v>51.749465408805015</v>
      </c>
      <c r="R59" s="7"/>
      <c r="S59" s="7"/>
      <c r="T59" s="7"/>
      <c r="U59" s="7"/>
      <c r="V59" s="7"/>
    </row>
    <row r="60" spans="1:22" x14ac:dyDescent="0.35">
      <c r="A60" s="5">
        <f t="shared" si="6"/>
        <v>43210</v>
      </c>
      <c r="B60" s="5"/>
      <c r="C60" s="7">
        <f>AVERAGE('HAVER - UK Electricity'!I347:T347)</f>
        <v>49.716666666666661</v>
      </c>
      <c r="D60" s="7">
        <f t="shared" si="8"/>
        <v>50.970944010416652</v>
      </c>
      <c r="E60" s="5"/>
      <c r="F60" s="7">
        <f>AVERAGE('HAVER - UK Electricity'!I347:N347)</f>
        <v>54.838333333333331</v>
      </c>
      <c r="H60" s="7">
        <f>AVERAGE('HAVER - UK Electricity'!D347:I347)</f>
        <v>50.444999999999993</v>
      </c>
      <c r="I60" s="7">
        <f>AVERAGE('HAVER - UK Electricity'!D347:F347)</f>
        <v>50.21</v>
      </c>
      <c r="J60" s="7">
        <f>AVERAGE('HAVER - UK Electricity'!D347:O347)</f>
        <v>52.164999999999992</v>
      </c>
      <c r="L60" s="7">
        <f t="shared" si="4"/>
        <v>56.119752604166678</v>
      </c>
      <c r="N60" s="7">
        <f t="shared" si="7"/>
        <v>50.49797169811319</v>
      </c>
      <c r="O60" s="7">
        <f t="shared" si="7"/>
        <v>50.097327044025164</v>
      </c>
      <c r="P60" s="7">
        <f t="shared" si="7"/>
        <v>51.749465408805015</v>
      </c>
      <c r="R60" s="7"/>
      <c r="S60" s="7"/>
      <c r="T60" s="7"/>
      <c r="U60" s="7"/>
      <c r="V60" s="7"/>
    </row>
    <row r="61" spans="1:22" x14ac:dyDescent="0.35">
      <c r="A61" s="5">
        <f t="shared" si="6"/>
        <v>43213</v>
      </c>
      <c r="B61" s="5"/>
      <c r="C61" s="7">
        <f>AVERAGE('HAVER - UK Electricity'!I348:T348)</f>
        <v>50.05916666666667</v>
      </c>
      <c r="D61" s="7">
        <f t="shared" si="8"/>
        <v>50.970944010416652</v>
      </c>
      <c r="E61" s="5"/>
      <c r="F61" s="7">
        <f>AVERAGE('HAVER - UK Electricity'!I348:N348)</f>
        <v>55.293333333333329</v>
      </c>
      <c r="H61" s="7">
        <f>AVERAGE('HAVER - UK Electricity'!D348:I348)</f>
        <v>50.781666666666666</v>
      </c>
      <c r="I61" s="7">
        <f>AVERAGE('HAVER - UK Electricity'!D348:F348)</f>
        <v>50.486666666666672</v>
      </c>
      <c r="J61" s="7">
        <f>AVERAGE('HAVER - UK Electricity'!D348:O348)</f>
        <v>52.540833333333325</v>
      </c>
      <c r="L61" s="7">
        <f t="shared" si="4"/>
        <v>56.119752604166678</v>
      </c>
      <c r="N61" s="7">
        <f t="shared" si="7"/>
        <v>50.49797169811319</v>
      </c>
      <c r="O61" s="7">
        <f t="shared" si="7"/>
        <v>50.097327044025164</v>
      </c>
      <c r="P61" s="7">
        <f t="shared" si="7"/>
        <v>51.749465408805015</v>
      </c>
      <c r="R61" s="7"/>
      <c r="S61" s="7"/>
      <c r="T61" s="7"/>
      <c r="U61" s="7"/>
      <c r="V61" s="7"/>
    </row>
    <row r="62" spans="1:22" x14ac:dyDescent="0.35">
      <c r="A62" s="5">
        <f t="shared" si="6"/>
        <v>43214</v>
      </c>
      <c r="B62" s="5"/>
      <c r="C62" s="7">
        <f>AVERAGE('HAVER - UK Electricity'!I349:T349)</f>
        <v>49.846666666666671</v>
      </c>
      <c r="D62" s="7">
        <f t="shared" si="8"/>
        <v>50.970944010416652</v>
      </c>
      <c r="E62" s="5"/>
      <c r="F62" s="7">
        <f>AVERAGE('HAVER - UK Electricity'!I349:N349)</f>
        <v>55.098333333333336</v>
      </c>
      <c r="H62" s="7">
        <f>AVERAGE('HAVER - UK Electricity'!D349:I349)</f>
        <v>50.47</v>
      </c>
      <c r="I62" s="7">
        <f>AVERAGE('HAVER - UK Electricity'!D349:F349)</f>
        <v>50.113333333333337</v>
      </c>
      <c r="J62" s="7">
        <f>AVERAGE('HAVER - UK Electricity'!D349:O349)</f>
        <v>52.284166666666671</v>
      </c>
      <c r="L62" s="7">
        <f t="shared" si="4"/>
        <v>56.119752604166678</v>
      </c>
      <c r="N62" s="7">
        <f t="shared" si="7"/>
        <v>50.49797169811319</v>
      </c>
      <c r="O62" s="7">
        <f t="shared" si="7"/>
        <v>50.097327044025164</v>
      </c>
      <c r="P62" s="7">
        <f t="shared" si="7"/>
        <v>51.749465408805015</v>
      </c>
      <c r="R62" s="7"/>
      <c r="S62" s="7"/>
      <c r="T62" s="7"/>
      <c r="U62" s="7"/>
      <c r="V62" s="7"/>
    </row>
    <row r="63" spans="1:22" x14ac:dyDescent="0.35">
      <c r="A63" s="5">
        <f t="shared" si="6"/>
        <v>43215</v>
      </c>
      <c r="B63" s="5"/>
      <c r="C63" s="7">
        <f>AVERAGE('HAVER - UK Electricity'!I350:T350)</f>
        <v>50.096666666666671</v>
      </c>
      <c r="D63" s="7">
        <f t="shared" si="8"/>
        <v>50.970944010416652</v>
      </c>
      <c r="E63" s="5"/>
      <c r="F63" s="7">
        <f>AVERAGE('HAVER - UK Electricity'!I350:N350)</f>
        <v>55.348333333333336</v>
      </c>
      <c r="H63" s="7">
        <f>AVERAGE('HAVER - UK Electricity'!D350:I350)</f>
        <v>50.93</v>
      </c>
      <c r="I63" s="7">
        <f>AVERAGE('HAVER - UK Electricity'!D350:F350)</f>
        <v>50.629999999999995</v>
      </c>
      <c r="J63" s="7">
        <f>AVERAGE('HAVER - UK Electricity'!D350:O350)</f>
        <v>52.64083333333334</v>
      </c>
      <c r="L63" s="7">
        <f t="shared" si="4"/>
        <v>56.119752604166678</v>
      </c>
      <c r="N63" s="7">
        <f t="shared" si="7"/>
        <v>50.49797169811319</v>
      </c>
      <c r="O63" s="7">
        <f t="shared" si="7"/>
        <v>50.097327044025164</v>
      </c>
      <c r="P63" s="7">
        <f t="shared" si="7"/>
        <v>51.749465408805015</v>
      </c>
      <c r="R63" s="7"/>
      <c r="S63" s="7"/>
      <c r="T63" s="7"/>
      <c r="U63" s="7"/>
      <c r="V63" s="7"/>
    </row>
    <row r="64" spans="1:22" x14ac:dyDescent="0.35">
      <c r="A64" s="5">
        <f t="shared" si="6"/>
        <v>43216</v>
      </c>
      <c r="B64" s="5"/>
      <c r="C64" s="7">
        <f>AVERAGE('HAVER - UK Electricity'!I351:T351)</f>
        <v>50.619166666666665</v>
      </c>
      <c r="D64" s="7">
        <f t="shared" si="8"/>
        <v>50.970944010416652</v>
      </c>
      <c r="E64" s="5"/>
      <c r="F64" s="7">
        <f>AVERAGE('HAVER - UK Electricity'!I351:N351)</f>
        <v>55.888333333333328</v>
      </c>
      <c r="H64" s="7">
        <f>AVERAGE('HAVER - UK Electricity'!D351:I351)</f>
        <v>51.336666666666666</v>
      </c>
      <c r="I64" s="7">
        <f>AVERAGE('HAVER - UK Electricity'!D351:F351)</f>
        <v>51.053333333333335</v>
      </c>
      <c r="J64" s="7">
        <f>AVERAGE('HAVER - UK Electricity'!D351:O351)</f>
        <v>53.111666666666657</v>
      </c>
      <c r="L64" s="7">
        <f t="shared" si="4"/>
        <v>56.119752604166678</v>
      </c>
      <c r="N64" s="7">
        <f t="shared" si="7"/>
        <v>50.49797169811319</v>
      </c>
      <c r="O64" s="7">
        <f t="shared" si="7"/>
        <v>50.097327044025164</v>
      </c>
      <c r="P64" s="7">
        <f t="shared" si="7"/>
        <v>51.749465408805015</v>
      </c>
      <c r="R64" s="7"/>
      <c r="S64" s="7"/>
      <c r="T64" s="7"/>
      <c r="U64" s="7"/>
      <c r="V64" s="7"/>
    </row>
    <row r="65" spans="1:22" x14ac:dyDescent="0.35">
      <c r="A65" s="5">
        <f t="shared" si="6"/>
        <v>43217</v>
      </c>
      <c r="B65" s="5"/>
      <c r="C65" s="7">
        <f>AVERAGE('HAVER - UK Electricity'!I352:T352)</f>
        <v>51.24666666666667</v>
      </c>
      <c r="D65" s="7">
        <f t="shared" si="8"/>
        <v>50.970944010416652</v>
      </c>
      <c r="E65" s="5"/>
      <c r="F65" s="7">
        <f>AVERAGE('HAVER - UK Electricity'!I352:N352)</f>
        <v>56.513333333333343</v>
      </c>
      <c r="H65" s="7">
        <f>AVERAGE('HAVER - UK Electricity'!D352:I352)</f>
        <v>51.935000000000002</v>
      </c>
      <c r="I65" s="7">
        <f>AVERAGE('HAVER - UK Electricity'!D352:F352)</f>
        <v>51.623333333333335</v>
      </c>
      <c r="J65" s="7">
        <f>AVERAGE('HAVER - UK Electricity'!D352:O352)</f>
        <v>53.717500000000001</v>
      </c>
      <c r="L65" s="7">
        <f t="shared" si="4"/>
        <v>56.119752604166678</v>
      </c>
      <c r="N65" s="7">
        <f t="shared" si="7"/>
        <v>50.49797169811319</v>
      </c>
      <c r="O65" s="7">
        <f t="shared" si="7"/>
        <v>50.097327044025164</v>
      </c>
      <c r="P65" s="7">
        <f t="shared" si="7"/>
        <v>51.749465408805015</v>
      </c>
      <c r="R65" s="7"/>
      <c r="S65" s="7"/>
      <c r="T65" s="7"/>
      <c r="U65" s="7"/>
      <c r="V65" s="7"/>
    </row>
    <row r="66" spans="1:22" x14ac:dyDescent="0.35">
      <c r="A66" s="5">
        <f t="shared" si="6"/>
        <v>43220</v>
      </c>
      <c r="B66" s="5"/>
      <c r="C66" s="7">
        <f>AVERAGE('HAVER - UK Electricity'!I353:T353)</f>
        <v>51.55833333333333</v>
      </c>
      <c r="D66" s="7">
        <f t="shared" si="8"/>
        <v>50.970944010416652</v>
      </c>
      <c r="E66" s="5"/>
      <c r="F66" s="7">
        <f>AVERAGE('HAVER - UK Electricity'!I353:N353)</f>
        <v>56.18</v>
      </c>
      <c r="H66" s="7">
        <f>AVERAGE('HAVER - UK Electricity'!D353:I353)</f>
        <v>53.42166666666666</v>
      </c>
      <c r="I66" s="7">
        <f>AVERAGE('HAVER - UK Electricity'!D353:F353)</f>
        <v>52.096666666666664</v>
      </c>
      <c r="J66" s="7">
        <f>AVERAGE('HAVER - UK Electricity'!D353:O353)</f>
        <v>53.978333333333325</v>
      </c>
      <c r="L66" s="7">
        <f t="shared" si="4"/>
        <v>56.119752604166678</v>
      </c>
      <c r="N66" s="7">
        <f t="shared" si="7"/>
        <v>50.49797169811319</v>
      </c>
      <c r="O66" s="7">
        <f t="shared" si="7"/>
        <v>50.097327044025164</v>
      </c>
      <c r="P66" s="7">
        <f t="shared" si="7"/>
        <v>51.749465408805015</v>
      </c>
      <c r="R66" s="7"/>
      <c r="S66" s="7"/>
      <c r="T66" s="7"/>
      <c r="U66" s="7"/>
      <c r="V66" s="7"/>
    </row>
    <row r="67" spans="1:22" x14ac:dyDescent="0.35">
      <c r="A67" s="5">
        <f t="shared" si="6"/>
        <v>43221</v>
      </c>
      <c r="B67" s="5"/>
      <c r="C67" s="7">
        <f>AVERAGE('HAVER - UK Electricity'!H354:S354)</f>
        <v>51.316666666666663</v>
      </c>
      <c r="D67" s="7">
        <f t="shared" si="8"/>
        <v>50.970944010416652</v>
      </c>
      <c r="E67" s="5"/>
      <c r="F67" s="7">
        <f>AVERAGE('HAVER - UK Electricity'!H354:M354)</f>
        <v>56.543333333333329</v>
      </c>
      <c r="H67" s="7">
        <f>AVERAGE('HAVER - UK Electricity'!D354:I354)</f>
        <v>52.74</v>
      </c>
      <c r="I67" s="7">
        <f>AVERAGE('HAVER - UK Electricity'!D354:F354)</f>
        <v>51.379999999999995</v>
      </c>
      <c r="J67" s="7">
        <f>AVERAGE('HAVER - UK Electricity'!D354:O354)</f>
        <v>53.325833333333328</v>
      </c>
      <c r="L67" s="7">
        <f t="shared" si="4"/>
        <v>56.119752604166678</v>
      </c>
      <c r="N67" s="7">
        <f t="shared" si="7"/>
        <v>50.49797169811319</v>
      </c>
      <c r="O67" s="7">
        <f t="shared" si="7"/>
        <v>50.097327044025164</v>
      </c>
      <c r="P67" s="7">
        <f t="shared" si="7"/>
        <v>51.749465408805015</v>
      </c>
      <c r="R67" s="7"/>
      <c r="S67" s="7"/>
      <c r="T67" s="7"/>
      <c r="U67" s="7"/>
      <c r="V67" s="7"/>
    </row>
    <row r="68" spans="1:22" x14ac:dyDescent="0.35">
      <c r="A68" s="5">
        <f t="shared" si="6"/>
        <v>43222</v>
      </c>
      <c r="B68" s="5"/>
      <c r="C68" s="7">
        <f>AVERAGE('HAVER - UK Electricity'!H355:S355)</f>
        <v>50.636666666666677</v>
      </c>
      <c r="D68" s="7">
        <f t="shared" ref="D68:D99" si="9">AVERAGE(C$4:C$44,C$46:C$132)</f>
        <v>50.970944010416652</v>
      </c>
      <c r="E68" s="5"/>
      <c r="F68" s="7">
        <f>AVERAGE('HAVER - UK Electricity'!H355:M355)</f>
        <v>55.788333333333334</v>
      </c>
      <c r="H68" s="7">
        <f>AVERAGE('HAVER - UK Electricity'!D355:I355)</f>
        <v>51.896666666666668</v>
      </c>
      <c r="I68" s="7">
        <f>AVERAGE('HAVER - UK Electricity'!D355:F355)</f>
        <v>50.536666666666669</v>
      </c>
      <c r="J68" s="7">
        <f>AVERAGE('HAVER - UK Electricity'!D355:O355)</f>
        <v>52.563333333333325</v>
      </c>
      <c r="L68" s="7">
        <f t="shared" ref="L68:L110" si="10">AVERAGE(F$4:F$44,F$46:F$132)</f>
        <v>56.119752604166678</v>
      </c>
      <c r="N68" s="7">
        <f t="shared" si="7"/>
        <v>50.49797169811319</v>
      </c>
      <c r="O68" s="7">
        <f t="shared" si="7"/>
        <v>50.097327044025164</v>
      </c>
      <c r="P68" s="7">
        <f t="shared" si="7"/>
        <v>51.749465408805015</v>
      </c>
      <c r="R68" s="7"/>
      <c r="S68" s="7"/>
      <c r="T68" s="7"/>
      <c r="U68" s="7"/>
      <c r="V68" s="7"/>
    </row>
    <row r="69" spans="1:22" x14ac:dyDescent="0.35">
      <c r="A69" s="5">
        <f t="shared" si="6"/>
        <v>43223</v>
      </c>
      <c r="B69" s="5"/>
      <c r="C69" s="7">
        <f>AVERAGE('HAVER - UK Electricity'!H356:S356)</f>
        <v>50.788333333333327</v>
      </c>
      <c r="D69" s="7">
        <f t="shared" si="9"/>
        <v>50.970944010416652</v>
      </c>
      <c r="E69" s="5"/>
      <c r="F69" s="7">
        <f>AVERAGE('HAVER - UK Electricity'!H356:M356)</f>
        <v>55.926666666666655</v>
      </c>
      <c r="H69" s="7">
        <f>AVERAGE('HAVER - UK Electricity'!D356:I356)</f>
        <v>52.228333333333332</v>
      </c>
      <c r="I69" s="7">
        <f>AVERAGE('HAVER - UK Electricity'!D356:F356)</f>
        <v>50.98</v>
      </c>
      <c r="J69" s="7">
        <f>AVERAGE('HAVER - UK Electricity'!D356:O356)</f>
        <v>52.805833333333332</v>
      </c>
      <c r="L69" s="7">
        <f t="shared" si="10"/>
        <v>56.119752604166678</v>
      </c>
      <c r="N69" s="7">
        <f t="shared" ref="N69:P110" si="11">AVERAGE(H$4:H$44,H$46:H$110)</f>
        <v>50.49797169811319</v>
      </c>
      <c r="O69" s="7">
        <f t="shared" si="11"/>
        <v>50.097327044025164</v>
      </c>
      <c r="P69" s="7">
        <f t="shared" si="11"/>
        <v>51.749465408805015</v>
      </c>
      <c r="R69" s="7"/>
      <c r="S69" s="7"/>
      <c r="T69" s="7"/>
      <c r="U69" s="7"/>
      <c r="V69" s="7"/>
    </row>
    <row r="70" spans="1:22" x14ac:dyDescent="0.35">
      <c r="A70" s="5">
        <f t="shared" si="6"/>
        <v>43224</v>
      </c>
      <c r="B70" s="5"/>
      <c r="C70" s="7">
        <f>AVERAGE('HAVER - UK Electricity'!H357:S357)</f>
        <v>51.634999999999991</v>
      </c>
      <c r="D70" s="7">
        <f t="shared" si="9"/>
        <v>50.970944010416652</v>
      </c>
      <c r="E70" s="5"/>
      <c r="F70" s="7">
        <f>AVERAGE('HAVER - UK Electricity'!H357:M357)</f>
        <v>56.975000000000001</v>
      </c>
      <c r="H70" s="7">
        <f>AVERAGE('HAVER - UK Electricity'!D357:I357)</f>
        <v>53.173333333333339</v>
      </c>
      <c r="I70" s="7">
        <f>AVERAGE('HAVER - UK Electricity'!D357:F357)</f>
        <v>51.826666666666661</v>
      </c>
      <c r="J70" s="7">
        <f>AVERAGE('HAVER - UK Electricity'!D357:O357)</f>
        <v>53.732499999999995</v>
      </c>
      <c r="L70" s="7">
        <f t="shared" si="10"/>
        <v>56.119752604166678</v>
      </c>
      <c r="N70" s="7">
        <f t="shared" si="11"/>
        <v>50.49797169811319</v>
      </c>
      <c r="O70" s="7">
        <f t="shared" si="11"/>
        <v>50.097327044025164</v>
      </c>
      <c r="P70" s="7">
        <f t="shared" si="11"/>
        <v>51.749465408805015</v>
      </c>
      <c r="R70" s="7"/>
      <c r="S70" s="7"/>
      <c r="T70" s="7"/>
      <c r="U70" s="7"/>
      <c r="V70" s="7"/>
    </row>
    <row r="71" spans="1:22" x14ac:dyDescent="0.35">
      <c r="A71" s="5">
        <f t="shared" si="6"/>
        <v>43227</v>
      </c>
      <c r="B71" s="5"/>
      <c r="C71" s="7">
        <f>AVERAGE('HAVER - UK Electricity'!H358:S358)</f>
        <v>51.634999999999991</v>
      </c>
      <c r="D71" s="7">
        <f t="shared" si="9"/>
        <v>50.970944010416652</v>
      </c>
      <c r="E71" s="5"/>
      <c r="F71" s="7">
        <f>AVERAGE('HAVER - UK Electricity'!H358:M358)</f>
        <v>56.975000000000001</v>
      </c>
      <c r="H71" s="7">
        <f>AVERAGE('HAVER - UK Electricity'!D358:I358)</f>
        <v>53.173333333333339</v>
      </c>
      <c r="I71" s="7">
        <f>AVERAGE('HAVER - UK Electricity'!D358:F358)</f>
        <v>51.826666666666661</v>
      </c>
      <c r="J71" s="7">
        <f>AVERAGE('HAVER - UK Electricity'!D358:O358)</f>
        <v>53.732499999999995</v>
      </c>
      <c r="L71" s="7">
        <f t="shared" si="10"/>
        <v>56.119752604166678</v>
      </c>
      <c r="N71" s="7">
        <f t="shared" si="11"/>
        <v>50.49797169811319</v>
      </c>
      <c r="O71" s="7">
        <f t="shared" si="11"/>
        <v>50.097327044025164</v>
      </c>
      <c r="P71" s="7">
        <f t="shared" si="11"/>
        <v>51.749465408805015</v>
      </c>
      <c r="R71" s="7"/>
      <c r="S71" s="7"/>
      <c r="T71" s="7"/>
      <c r="U71" s="7"/>
      <c r="V71" s="7"/>
    </row>
    <row r="72" spans="1:22" x14ac:dyDescent="0.35">
      <c r="A72" s="5">
        <f t="shared" si="6"/>
        <v>43228</v>
      </c>
      <c r="B72" s="5"/>
      <c r="C72" s="7">
        <f>AVERAGE('HAVER - UK Electricity'!H359:S359)</f>
        <v>51.724166666666669</v>
      </c>
      <c r="D72" s="7">
        <f t="shared" si="9"/>
        <v>50.970944010416652</v>
      </c>
      <c r="E72" s="5"/>
      <c r="F72" s="7">
        <f>AVERAGE('HAVER - UK Electricity'!H359:M359)</f>
        <v>57.083333333333336</v>
      </c>
      <c r="H72" s="7">
        <f>AVERAGE('HAVER - UK Electricity'!D359:I359)</f>
        <v>53.296666666666674</v>
      </c>
      <c r="I72" s="7">
        <f>AVERAGE('HAVER - UK Electricity'!D359:F359)</f>
        <v>51.906666666666666</v>
      </c>
      <c r="J72" s="7">
        <f>AVERAGE('HAVER - UK Electricity'!D359:O359)</f>
        <v>53.840000000000011</v>
      </c>
      <c r="L72" s="7">
        <f t="shared" si="10"/>
        <v>56.119752604166678</v>
      </c>
      <c r="N72" s="7">
        <f t="shared" si="11"/>
        <v>50.49797169811319</v>
      </c>
      <c r="O72" s="7">
        <f t="shared" si="11"/>
        <v>50.097327044025164</v>
      </c>
      <c r="P72" s="7">
        <f t="shared" si="11"/>
        <v>51.749465408805015</v>
      </c>
      <c r="R72" s="7"/>
      <c r="S72" s="7"/>
      <c r="T72" s="7"/>
      <c r="U72" s="7"/>
      <c r="V72" s="7"/>
    </row>
    <row r="73" spans="1:22" x14ac:dyDescent="0.35">
      <c r="A73" s="5">
        <f t="shared" ref="A73:A136" si="12">+A68+7</f>
        <v>43229</v>
      </c>
      <c r="B73" s="5"/>
      <c r="C73" s="7">
        <f>AVERAGE('HAVER - UK Electricity'!H360:S360)</f>
        <v>52.428333333333335</v>
      </c>
      <c r="D73" s="7">
        <f t="shared" si="9"/>
        <v>50.970944010416652</v>
      </c>
      <c r="E73" s="5"/>
      <c r="F73" s="7">
        <f>AVERAGE('HAVER - UK Electricity'!H360:M360)</f>
        <v>57.821666666666665</v>
      </c>
      <c r="H73" s="7">
        <f>AVERAGE('HAVER - UK Electricity'!D360:I360)</f>
        <v>53.948333333333331</v>
      </c>
      <c r="I73" s="7">
        <f>AVERAGE('HAVER - UK Electricity'!D360:F360)</f>
        <v>52.516666666666673</v>
      </c>
      <c r="J73" s="7">
        <f>AVERAGE('HAVER - UK Electricity'!D360:O360)</f>
        <v>54.526666666666664</v>
      </c>
      <c r="L73" s="7">
        <f t="shared" si="10"/>
        <v>56.119752604166678</v>
      </c>
      <c r="N73" s="7">
        <f t="shared" si="11"/>
        <v>50.49797169811319</v>
      </c>
      <c r="O73" s="7">
        <f t="shared" si="11"/>
        <v>50.097327044025164</v>
      </c>
      <c r="P73" s="7">
        <f t="shared" si="11"/>
        <v>51.749465408805015</v>
      </c>
      <c r="R73" s="7"/>
      <c r="S73" s="7"/>
      <c r="T73" s="7"/>
      <c r="U73" s="7"/>
      <c r="V73" s="7"/>
    </row>
    <row r="74" spans="1:22" x14ac:dyDescent="0.35">
      <c r="A74" s="5">
        <f t="shared" si="12"/>
        <v>43230</v>
      </c>
      <c r="B74" s="5"/>
      <c r="C74" s="7">
        <f>AVERAGE('HAVER - UK Electricity'!H361:S361)</f>
        <v>53.37166666666667</v>
      </c>
      <c r="D74" s="7">
        <f t="shared" si="9"/>
        <v>50.970944010416652</v>
      </c>
      <c r="E74" s="5"/>
      <c r="F74" s="7">
        <f>AVERAGE('HAVER - UK Electricity'!H361:M361)</f>
        <v>58.843333333333334</v>
      </c>
      <c r="H74" s="7">
        <f>AVERAGE('HAVER - UK Electricity'!D361:I361)</f>
        <v>54.814999999999998</v>
      </c>
      <c r="I74" s="7">
        <f>AVERAGE('HAVER - UK Electricity'!D361:F361)</f>
        <v>53.273333333333333</v>
      </c>
      <c r="J74" s="7">
        <f>AVERAGE('HAVER - UK Electricity'!D361:O361)</f>
        <v>55.446666666666658</v>
      </c>
      <c r="L74" s="7">
        <f t="shared" si="10"/>
        <v>56.119752604166678</v>
      </c>
      <c r="N74" s="7">
        <f t="shared" si="11"/>
        <v>50.49797169811319</v>
      </c>
      <c r="O74" s="7">
        <f t="shared" si="11"/>
        <v>50.097327044025164</v>
      </c>
      <c r="P74" s="7">
        <f t="shared" si="11"/>
        <v>51.749465408805015</v>
      </c>
      <c r="R74" s="7"/>
      <c r="S74" s="7"/>
      <c r="T74" s="7"/>
      <c r="U74" s="7"/>
      <c r="V74" s="7"/>
    </row>
    <row r="75" spans="1:22" x14ac:dyDescent="0.35">
      <c r="A75" s="5">
        <f t="shared" si="12"/>
        <v>43231</v>
      </c>
      <c r="B75" s="5"/>
      <c r="C75" s="7">
        <f>AVERAGE('HAVER - UK Electricity'!H362:S362)</f>
        <v>54.238333333333337</v>
      </c>
      <c r="D75" s="7">
        <f t="shared" si="9"/>
        <v>50.970944010416652</v>
      </c>
      <c r="E75" s="5"/>
      <c r="F75" s="7">
        <f>AVERAGE('HAVER - UK Electricity'!H362:M362)</f>
        <v>59.586666666666673</v>
      </c>
      <c r="H75" s="7">
        <f>AVERAGE('HAVER - UK Electricity'!D362:I362)</f>
        <v>55.448333333333331</v>
      </c>
      <c r="I75" s="7">
        <f>AVERAGE('HAVER - UK Electricity'!D362:F362)</f>
        <v>53.81666666666667</v>
      </c>
      <c r="J75" s="7">
        <f>AVERAGE('HAVER - UK Electricity'!D362:O362)</f>
        <v>56.175833333333337</v>
      </c>
      <c r="L75" s="7">
        <f t="shared" si="10"/>
        <v>56.119752604166678</v>
      </c>
      <c r="N75" s="7">
        <f t="shared" si="11"/>
        <v>50.49797169811319</v>
      </c>
      <c r="O75" s="7">
        <f t="shared" si="11"/>
        <v>50.097327044025164</v>
      </c>
      <c r="P75" s="7">
        <f t="shared" si="11"/>
        <v>51.749465408805015</v>
      </c>
      <c r="R75" s="7"/>
      <c r="S75" s="7"/>
      <c r="T75" s="7"/>
      <c r="U75" s="7"/>
      <c r="V75" s="7"/>
    </row>
    <row r="76" spans="1:22" x14ac:dyDescent="0.35">
      <c r="A76" s="5">
        <f t="shared" si="12"/>
        <v>43234</v>
      </c>
      <c r="B76" s="5"/>
      <c r="C76" s="7">
        <f>AVERAGE('HAVER - UK Electricity'!H363:S363)</f>
        <v>54.619166666666672</v>
      </c>
      <c r="D76" s="7">
        <f t="shared" si="9"/>
        <v>50.970944010416652</v>
      </c>
      <c r="E76" s="5"/>
      <c r="F76" s="7">
        <f>AVERAGE('HAVER - UK Electricity'!H363:M363)</f>
        <v>60.028333333333329</v>
      </c>
      <c r="H76" s="7">
        <f>AVERAGE('HAVER - UK Electricity'!D363:I363)</f>
        <v>55.891666666666673</v>
      </c>
      <c r="I76" s="7">
        <f>AVERAGE('HAVER - UK Electricity'!D363:F363)</f>
        <v>54.29</v>
      </c>
      <c r="J76" s="7">
        <f>AVERAGE('HAVER - UK Electricity'!D363:O363)</f>
        <v>56.604166666666679</v>
      </c>
      <c r="L76" s="7">
        <f t="shared" si="10"/>
        <v>56.119752604166678</v>
      </c>
      <c r="N76" s="7">
        <f t="shared" si="11"/>
        <v>50.49797169811319</v>
      </c>
      <c r="O76" s="7">
        <f t="shared" si="11"/>
        <v>50.097327044025164</v>
      </c>
      <c r="P76" s="7">
        <f t="shared" si="11"/>
        <v>51.749465408805015</v>
      </c>
      <c r="R76" s="7"/>
      <c r="S76" s="7"/>
      <c r="T76" s="7"/>
      <c r="U76" s="7"/>
      <c r="V76" s="7"/>
    </row>
    <row r="77" spans="1:22" x14ac:dyDescent="0.35">
      <c r="A77" s="5">
        <f t="shared" si="12"/>
        <v>43235</v>
      </c>
      <c r="B77" s="5"/>
      <c r="C77" s="7">
        <f>AVERAGE('HAVER - UK Electricity'!H364:S364)</f>
        <v>54.715833333333336</v>
      </c>
      <c r="D77" s="7">
        <f t="shared" si="9"/>
        <v>50.970944010416652</v>
      </c>
      <c r="E77" s="5"/>
      <c r="F77" s="7">
        <f>AVERAGE('HAVER - UK Electricity'!H364:M364)</f>
        <v>60.101666666666667</v>
      </c>
      <c r="H77" s="7">
        <f>AVERAGE('HAVER - UK Electricity'!D364:I364)</f>
        <v>55.725000000000001</v>
      </c>
      <c r="I77" s="7">
        <f>AVERAGE('HAVER - UK Electricity'!D364:F364)</f>
        <v>53.993333333333339</v>
      </c>
      <c r="J77" s="7">
        <f>AVERAGE('HAVER - UK Electricity'!D364:O364)</f>
        <v>56.570833333333347</v>
      </c>
      <c r="L77" s="7">
        <f t="shared" si="10"/>
        <v>56.119752604166678</v>
      </c>
      <c r="N77" s="7">
        <f t="shared" si="11"/>
        <v>50.49797169811319</v>
      </c>
      <c r="O77" s="7">
        <f t="shared" si="11"/>
        <v>50.097327044025164</v>
      </c>
      <c r="P77" s="7">
        <f t="shared" si="11"/>
        <v>51.749465408805015</v>
      </c>
      <c r="R77" s="7"/>
      <c r="S77" s="7"/>
      <c r="T77" s="7"/>
      <c r="U77" s="7"/>
      <c r="V77" s="7"/>
    </row>
    <row r="78" spans="1:22" x14ac:dyDescent="0.35">
      <c r="A78" s="5">
        <f t="shared" si="12"/>
        <v>43236</v>
      </c>
      <c r="B78" s="5"/>
      <c r="C78" s="7">
        <f>AVERAGE('HAVER - UK Electricity'!H365:S365)</f>
        <v>54.884166666666665</v>
      </c>
      <c r="D78" s="7">
        <f t="shared" si="9"/>
        <v>50.970944010416652</v>
      </c>
      <c r="E78" s="5"/>
      <c r="F78" s="7">
        <f>AVERAGE('HAVER - UK Electricity'!H365:M365)</f>
        <v>60.143333333333338</v>
      </c>
      <c r="H78" s="7">
        <f>AVERAGE('HAVER - UK Electricity'!D365:I365)</f>
        <v>55.836666666666666</v>
      </c>
      <c r="I78" s="7">
        <f>AVERAGE('HAVER - UK Electricity'!D365:F365)</f>
        <v>54.21</v>
      </c>
      <c r="J78" s="7">
        <f>AVERAGE('HAVER - UK Electricity'!D365:O365)</f>
        <v>56.711666666666666</v>
      </c>
      <c r="L78" s="7">
        <f t="shared" si="10"/>
        <v>56.119752604166678</v>
      </c>
      <c r="N78" s="7">
        <f t="shared" si="11"/>
        <v>50.49797169811319</v>
      </c>
      <c r="O78" s="7">
        <f t="shared" si="11"/>
        <v>50.097327044025164</v>
      </c>
      <c r="P78" s="7">
        <f t="shared" si="11"/>
        <v>51.749465408805015</v>
      </c>
      <c r="R78" s="7"/>
      <c r="S78" s="7"/>
      <c r="T78" s="7"/>
      <c r="U78" s="7"/>
      <c r="V78" s="7"/>
    </row>
    <row r="79" spans="1:22" x14ac:dyDescent="0.35">
      <c r="A79" s="5">
        <f t="shared" si="12"/>
        <v>43237</v>
      </c>
      <c r="B79" s="5"/>
      <c r="C79" s="7">
        <f>AVERAGE('HAVER - UK Electricity'!H366:S366)</f>
        <v>55.975833333333334</v>
      </c>
      <c r="D79" s="7">
        <f t="shared" si="9"/>
        <v>50.970944010416652</v>
      </c>
      <c r="E79" s="5"/>
      <c r="F79" s="7">
        <f>AVERAGE('HAVER - UK Electricity'!H366:M366)</f>
        <v>61.206666666666671</v>
      </c>
      <c r="H79" s="7">
        <f>AVERAGE('HAVER - UK Electricity'!D366:I366)</f>
        <v>56.94166666666667</v>
      </c>
      <c r="I79" s="7">
        <f>AVERAGE('HAVER - UK Electricity'!D366:F366)</f>
        <v>55.286666666666669</v>
      </c>
      <c r="J79" s="7">
        <f>AVERAGE('HAVER - UK Electricity'!D366:O366)</f>
        <v>57.81333333333334</v>
      </c>
      <c r="L79" s="7">
        <f t="shared" si="10"/>
        <v>56.119752604166678</v>
      </c>
      <c r="N79" s="7">
        <f t="shared" si="11"/>
        <v>50.49797169811319</v>
      </c>
      <c r="O79" s="7">
        <f t="shared" si="11"/>
        <v>50.097327044025164</v>
      </c>
      <c r="P79" s="7">
        <f t="shared" si="11"/>
        <v>51.749465408805015</v>
      </c>
      <c r="R79" s="7"/>
      <c r="S79" s="7"/>
      <c r="T79" s="7"/>
      <c r="U79" s="7"/>
      <c r="V79" s="7"/>
    </row>
    <row r="80" spans="1:22" x14ac:dyDescent="0.35">
      <c r="A80" s="5">
        <f t="shared" si="12"/>
        <v>43238</v>
      </c>
      <c r="B80" s="5"/>
      <c r="C80" s="7">
        <f>AVERAGE('HAVER - UK Electricity'!H367:S367)</f>
        <v>55.644166666666671</v>
      </c>
      <c r="D80" s="7">
        <f t="shared" si="9"/>
        <v>50.970944010416652</v>
      </c>
      <c r="E80" s="5"/>
      <c r="F80" s="7">
        <f>AVERAGE('HAVER - UK Electricity'!H367:M367)</f>
        <v>60.87833333333333</v>
      </c>
      <c r="H80" s="7">
        <f>AVERAGE('HAVER - UK Electricity'!D367:I367)</f>
        <v>56.478333333333332</v>
      </c>
      <c r="I80" s="7">
        <f>AVERAGE('HAVER - UK Electricity'!D367:F367)</f>
        <v>54.800000000000004</v>
      </c>
      <c r="J80" s="7">
        <f>AVERAGE('HAVER - UK Electricity'!D367:O367)</f>
        <v>57.426666666666655</v>
      </c>
      <c r="L80" s="7">
        <f t="shared" si="10"/>
        <v>56.119752604166678</v>
      </c>
      <c r="N80" s="7">
        <f t="shared" si="11"/>
        <v>50.49797169811319</v>
      </c>
      <c r="O80" s="7">
        <f t="shared" si="11"/>
        <v>50.097327044025164</v>
      </c>
      <c r="P80" s="7">
        <f t="shared" si="11"/>
        <v>51.749465408805015</v>
      </c>
      <c r="R80" s="7"/>
      <c r="S80" s="7"/>
      <c r="T80" s="7"/>
      <c r="U80" s="7"/>
      <c r="V80" s="7"/>
    </row>
    <row r="81" spans="1:22" x14ac:dyDescent="0.35">
      <c r="A81" s="5">
        <f t="shared" si="12"/>
        <v>43241</v>
      </c>
      <c r="B81" s="5"/>
      <c r="C81" s="7">
        <f>AVERAGE('HAVER - UK Electricity'!H368:S368)</f>
        <v>56.396666666666668</v>
      </c>
      <c r="D81" s="7">
        <f t="shared" si="9"/>
        <v>50.970944010416652</v>
      </c>
      <c r="E81" s="5"/>
      <c r="F81" s="7">
        <f>AVERAGE('HAVER - UK Electricity'!H368:M368)</f>
        <v>61.673333333333339</v>
      </c>
      <c r="H81" s="7">
        <f>AVERAGE('HAVER - UK Electricity'!D368:I368)</f>
        <v>57.163333333333334</v>
      </c>
      <c r="I81" s="7">
        <f>AVERAGE('HAVER - UK Electricity'!D368:F368)</f>
        <v>55.47</v>
      </c>
      <c r="J81" s="7">
        <f>AVERAGE('HAVER - UK Electricity'!D368:O368)</f>
        <v>58.152499999999996</v>
      </c>
      <c r="L81" s="7">
        <f t="shared" si="10"/>
        <v>56.119752604166678</v>
      </c>
      <c r="N81" s="7">
        <f t="shared" si="11"/>
        <v>50.49797169811319</v>
      </c>
      <c r="O81" s="7">
        <f t="shared" si="11"/>
        <v>50.097327044025164</v>
      </c>
      <c r="P81" s="7">
        <f t="shared" si="11"/>
        <v>51.749465408805015</v>
      </c>
      <c r="R81" s="7"/>
      <c r="S81" s="7"/>
      <c r="T81" s="7"/>
      <c r="U81" s="7"/>
      <c r="V81" s="7"/>
    </row>
    <row r="82" spans="1:22" x14ac:dyDescent="0.35">
      <c r="A82" s="5">
        <f t="shared" si="12"/>
        <v>43242</v>
      </c>
      <c r="B82" s="5"/>
      <c r="C82" s="7">
        <f>AVERAGE('HAVER - UK Electricity'!H369:S369)</f>
        <v>57.318333333333328</v>
      </c>
      <c r="D82" s="7">
        <f t="shared" si="9"/>
        <v>50.970944010416652</v>
      </c>
      <c r="E82" s="5"/>
      <c r="F82" s="7">
        <f>AVERAGE('HAVER - UK Electricity'!H369:M369)</f>
        <v>62.696666666666665</v>
      </c>
      <c r="H82" s="7">
        <f>AVERAGE('HAVER - UK Electricity'!D369:I369)</f>
        <v>58.221666666666664</v>
      </c>
      <c r="I82" s="7">
        <f>AVERAGE('HAVER - UK Electricity'!D369:F369)</f>
        <v>56.533333333333331</v>
      </c>
      <c r="J82" s="7">
        <f>AVERAGE('HAVER - UK Electricity'!D369:O369)</f>
        <v>59.159166666666671</v>
      </c>
      <c r="L82" s="7">
        <f t="shared" si="10"/>
        <v>56.119752604166678</v>
      </c>
      <c r="N82" s="7">
        <f t="shared" si="11"/>
        <v>50.49797169811319</v>
      </c>
      <c r="O82" s="7">
        <f t="shared" si="11"/>
        <v>50.097327044025164</v>
      </c>
      <c r="P82" s="7">
        <f t="shared" si="11"/>
        <v>51.749465408805015</v>
      </c>
      <c r="R82" s="7"/>
      <c r="S82" s="7"/>
      <c r="T82" s="7"/>
      <c r="U82" s="7"/>
      <c r="V82" s="7"/>
    </row>
    <row r="83" spans="1:22" x14ac:dyDescent="0.35">
      <c r="A83" s="5">
        <f t="shared" si="12"/>
        <v>43243</v>
      </c>
      <c r="B83" s="5"/>
      <c r="C83" s="7">
        <f>AVERAGE('HAVER - UK Electricity'!H370:S370)</f>
        <v>56.975833333333334</v>
      </c>
      <c r="D83" s="7">
        <f t="shared" si="9"/>
        <v>50.970944010416652</v>
      </c>
      <c r="E83" s="5"/>
      <c r="F83" s="7">
        <f>AVERAGE('HAVER - UK Electricity'!H370:M370)</f>
        <v>62.381666666666661</v>
      </c>
      <c r="H83" s="7">
        <f>AVERAGE('HAVER - UK Electricity'!D370:I370)</f>
        <v>57.843333333333341</v>
      </c>
      <c r="I83" s="7">
        <f>AVERAGE('HAVER - UK Electricity'!D370:F370)</f>
        <v>56.176666666666669</v>
      </c>
      <c r="J83" s="7">
        <f>AVERAGE('HAVER - UK Electricity'!D370:O370)</f>
        <v>58.810833333333335</v>
      </c>
      <c r="L83" s="7">
        <f t="shared" si="10"/>
        <v>56.119752604166678</v>
      </c>
      <c r="N83" s="7">
        <f t="shared" si="11"/>
        <v>50.49797169811319</v>
      </c>
      <c r="O83" s="7">
        <f t="shared" si="11"/>
        <v>50.097327044025164</v>
      </c>
      <c r="P83" s="7">
        <f t="shared" si="11"/>
        <v>51.749465408805015</v>
      </c>
      <c r="R83" s="7"/>
      <c r="S83" s="7"/>
      <c r="T83" s="7"/>
      <c r="U83" s="7"/>
      <c r="V83" s="7"/>
    </row>
    <row r="84" spans="1:22" x14ac:dyDescent="0.35">
      <c r="A84" s="5">
        <f t="shared" si="12"/>
        <v>43244</v>
      </c>
      <c r="B84" s="5"/>
      <c r="C84" s="7">
        <f>AVERAGE('HAVER - UK Electricity'!H371:S371)</f>
        <v>56.689166666666665</v>
      </c>
      <c r="D84" s="7">
        <f t="shared" si="9"/>
        <v>50.970944010416652</v>
      </c>
      <c r="E84" s="5"/>
      <c r="F84" s="7">
        <f>AVERAGE('HAVER - UK Electricity'!H371:M371)</f>
        <v>62.333333333333336</v>
      </c>
      <c r="H84" s="7">
        <f>AVERAGE('HAVER - UK Electricity'!D371:I371)</f>
        <v>57.781666666666666</v>
      </c>
      <c r="I84" s="7">
        <f>AVERAGE('HAVER - UK Electricity'!D371:F371)</f>
        <v>56.096666666666664</v>
      </c>
      <c r="J84" s="7">
        <f>AVERAGE('HAVER - UK Electricity'!D371:O371)</f>
        <v>58.678333333333342</v>
      </c>
      <c r="L84" s="7">
        <f t="shared" si="10"/>
        <v>56.119752604166678</v>
      </c>
      <c r="N84" s="7">
        <f t="shared" si="11"/>
        <v>50.49797169811319</v>
      </c>
      <c r="O84" s="7">
        <f t="shared" si="11"/>
        <v>50.097327044025164</v>
      </c>
      <c r="P84" s="7">
        <f t="shared" si="11"/>
        <v>51.749465408805015</v>
      </c>
      <c r="R84" s="7"/>
      <c r="S84" s="7"/>
      <c r="T84" s="7"/>
      <c r="U84" s="7"/>
      <c r="V84" s="7"/>
    </row>
    <row r="85" spans="1:22" x14ac:dyDescent="0.35">
      <c r="A85" s="5">
        <f t="shared" si="12"/>
        <v>43245</v>
      </c>
      <c r="B85" s="5"/>
      <c r="C85" s="7">
        <f>AVERAGE('HAVER - UK Electricity'!H372:S372)</f>
        <v>55.037499999999994</v>
      </c>
      <c r="D85" s="7">
        <f t="shared" si="9"/>
        <v>50.970944010416652</v>
      </c>
      <c r="E85" s="5"/>
      <c r="F85" s="7">
        <f>AVERAGE('HAVER - UK Electricity'!H372:M372)</f>
        <v>60.900000000000006</v>
      </c>
      <c r="H85" s="7">
        <f>AVERAGE('HAVER - UK Electricity'!D372:I372)</f>
        <v>56.313333333333333</v>
      </c>
      <c r="I85" s="7">
        <f>AVERAGE('HAVER - UK Electricity'!D372:F372)</f>
        <v>54.616666666666667</v>
      </c>
      <c r="J85" s="7">
        <f>AVERAGE('HAVER - UK Electricity'!D372:O372)</f>
        <v>57.158333333333339</v>
      </c>
      <c r="L85" s="7">
        <f t="shared" si="10"/>
        <v>56.119752604166678</v>
      </c>
      <c r="N85" s="7">
        <f t="shared" si="11"/>
        <v>50.49797169811319</v>
      </c>
      <c r="O85" s="7">
        <f t="shared" si="11"/>
        <v>50.097327044025164</v>
      </c>
      <c r="P85" s="7">
        <f t="shared" si="11"/>
        <v>51.749465408805015</v>
      </c>
      <c r="R85" s="7"/>
      <c r="S85" s="7"/>
      <c r="T85" s="7"/>
      <c r="U85" s="7"/>
      <c r="V85" s="7"/>
    </row>
    <row r="86" spans="1:22" x14ac:dyDescent="0.35">
      <c r="A86" s="5">
        <f t="shared" si="12"/>
        <v>43248</v>
      </c>
      <c r="B86" s="5"/>
      <c r="C86" s="7">
        <f>AVERAGE('HAVER - UK Electricity'!H373:S373)</f>
        <v>55.037499999999994</v>
      </c>
      <c r="D86" s="7">
        <f t="shared" si="9"/>
        <v>50.970944010416652</v>
      </c>
      <c r="E86" s="5"/>
      <c r="F86" s="7">
        <f>AVERAGE('HAVER - UK Electricity'!H373:M373)</f>
        <v>60.900000000000006</v>
      </c>
      <c r="H86" s="7">
        <f>AVERAGE('HAVER - UK Electricity'!D373:I373)</f>
        <v>56.313333333333333</v>
      </c>
      <c r="I86" s="7">
        <f>AVERAGE('HAVER - UK Electricity'!D373:F373)</f>
        <v>54.616666666666667</v>
      </c>
      <c r="J86" s="7">
        <f>AVERAGE('HAVER - UK Electricity'!D373:O373)</f>
        <v>57.158333333333339</v>
      </c>
      <c r="L86" s="7">
        <f t="shared" si="10"/>
        <v>56.119752604166678</v>
      </c>
      <c r="N86" s="7">
        <f t="shared" si="11"/>
        <v>50.49797169811319</v>
      </c>
      <c r="O86" s="7">
        <f t="shared" si="11"/>
        <v>50.097327044025164</v>
      </c>
      <c r="P86" s="7">
        <f t="shared" si="11"/>
        <v>51.749465408805015</v>
      </c>
      <c r="R86" s="7"/>
      <c r="S86" s="7"/>
      <c r="T86" s="7"/>
      <c r="U86" s="7"/>
      <c r="V86" s="7"/>
    </row>
    <row r="87" spans="1:22" x14ac:dyDescent="0.35">
      <c r="A87" s="5">
        <f t="shared" si="12"/>
        <v>43249</v>
      </c>
      <c r="B87" s="5"/>
      <c r="C87" s="7">
        <f>AVERAGE('HAVER - UK Electricity'!H374:S374)</f>
        <v>55.679999999999986</v>
      </c>
      <c r="D87" s="7">
        <f t="shared" si="9"/>
        <v>50.970944010416652</v>
      </c>
      <c r="E87" s="5"/>
      <c r="F87" s="7">
        <f>AVERAGE('HAVER - UK Electricity'!H374:M374)</f>
        <v>61.875</v>
      </c>
      <c r="H87" s="7">
        <f>AVERAGE('HAVER - UK Electricity'!D374:I374)</f>
        <v>57.72</v>
      </c>
      <c r="I87" s="7">
        <f>AVERAGE('HAVER - UK Electricity'!D374:F374)</f>
        <v>56.31</v>
      </c>
      <c r="J87" s="7">
        <f>AVERAGE('HAVER - UK Electricity'!D374:O374)</f>
        <v>58.23749999999999</v>
      </c>
      <c r="L87" s="7">
        <f t="shared" si="10"/>
        <v>56.119752604166678</v>
      </c>
      <c r="N87" s="7">
        <f t="shared" si="11"/>
        <v>50.49797169811319</v>
      </c>
      <c r="O87" s="7">
        <f t="shared" si="11"/>
        <v>50.097327044025164</v>
      </c>
      <c r="P87" s="7">
        <f t="shared" si="11"/>
        <v>51.749465408805015</v>
      </c>
      <c r="R87" s="7"/>
      <c r="S87" s="7"/>
      <c r="T87" s="7"/>
      <c r="U87" s="7"/>
      <c r="V87" s="7"/>
    </row>
    <row r="88" spans="1:22" x14ac:dyDescent="0.35">
      <c r="A88" s="5">
        <f t="shared" si="12"/>
        <v>43250</v>
      </c>
      <c r="B88" s="5"/>
      <c r="C88" s="7">
        <f>AVERAGE('HAVER - UK Electricity'!H375:S375)</f>
        <v>55.92499999999999</v>
      </c>
      <c r="D88" s="7">
        <f t="shared" si="9"/>
        <v>50.970944010416652</v>
      </c>
      <c r="E88" s="5"/>
      <c r="F88" s="7">
        <f>AVERAGE('HAVER - UK Electricity'!H375:M375)</f>
        <v>62.335000000000001</v>
      </c>
      <c r="H88" s="7">
        <f>AVERAGE('HAVER - UK Electricity'!D375:I375)</f>
        <v>58.300000000000004</v>
      </c>
      <c r="I88" s="7">
        <f>AVERAGE('HAVER - UK Electricity'!D375:F375)</f>
        <v>56.973333333333336</v>
      </c>
      <c r="J88" s="7">
        <f>AVERAGE('HAVER - UK Electricity'!D375:O375)</f>
        <v>58.685000000000009</v>
      </c>
      <c r="L88" s="7">
        <f t="shared" si="10"/>
        <v>56.119752604166678</v>
      </c>
      <c r="N88" s="7">
        <f t="shared" si="11"/>
        <v>50.49797169811319</v>
      </c>
      <c r="O88" s="7">
        <f t="shared" si="11"/>
        <v>50.097327044025164</v>
      </c>
      <c r="P88" s="7">
        <f t="shared" si="11"/>
        <v>51.749465408805015</v>
      </c>
      <c r="R88" s="7"/>
      <c r="S88" s="7"/>
      <c r="T88" s="7"/>
      <c r="U88" s="7"/>
      <c r="V88" s="7"/>
    </row>
    <row r="89" spans="1:22" x14ac:dyDescent="0.35">
      <c r="A89" s="5">
        <f t="shared" si="12"/>
        <v>43251</v>
      </c>
      <c r="B89" s="5"/>
      <c r="C89" s="7">
        <f>AVERAGE('HAVER - UK Electricity'!H376:S376)</f>
        <v>54.459166666666675</v>
      </c>
      <c r="D89" s="7">
        <f t="shared" si="9"/>
        <v>50.970944010416652</v>
      </c>
      <c r="E89" s="5"/>
      <c r="F89" s="7">
        <f>AVERAGE('HAVER - UK Electricity'!H376:M376)</f>
        <v>59.705000000000005</v>
      </c>
      <c r="H89" s="7">
        <f>AVERAGE('HAVER - UK Electricity'!D376:I376)</f>
        <v>58.041666666666664</v>
      </c>
      <c r="I89" s="7">
        <f>AVERAGE('HAVER - UK Electricity'!D376:F376)</f>
        <v>56.086666666666666</v>
      </c>
      <c r="J89" s="7">
        <f>AVERAGE('HAVER - UK Electricity'!D376:O376)</f>
        <v>56.926666666666669</v>
      </c>
      <c r="L89" s="7">
        <f t="shared" si="10"/>
        <v>56.119752604166678</v>
      </c>
      <c r="N89" s="7">
        <f t="shared" si="11"/>
        <v>50.49797169811319</v>
      </c>
      <c r="O89" s="7">
        <f t="shared" si="11"/>
        <v>50.097327044025164</v>
      </c>
      <c r="P89" s="7">
        <f t="shared" si="11"/>
        <v>51.749465408805015</v>
      </c>
      <c r="R89" s="7"/>
      <c r="S89" s="7"/>
      <c r="T89" s="7"/>
      <c r="U89" s="7"/>
      <c r="V89" s="7"/>
    </row>
    <row r="90" spans="1:22" x14ac:dyDescent="0.35">
      <c r="A90" s="5">
        <f t="shared" si="12"/>
        <v>43252</v>
      </c>
      <c r="B90" s="5"/>
      <c r="C90" s="7">
        <f>AVERAGE('HAVER - UK Electricity'!G377:R377)</f>
        <v>54.346666666666671</v>
      </c>
      <c r="D90" s="7">
        <f t="shared" si="9"/>
        <v>50.970944010416652</v>
      </c>
      <c r="E90" s="5"/>
      <c r="F90" s="7">
        <f>AVERAGE('HAVER - UK Electricity'!G377:L377)</f>
        <v>60.053333333333342</v>
      </c>
      <c r="H90" s="7">
        <f>AVERAGE('HAVER - UK Electricity'!D377:I377)</f>
        <v>56.919999999999995</v>
      </c>
      <c r="I90" s="7">
        <f>AVERAGE('HAVER - UK Electricity'!D377:F377)</f>
        <v>54.553333333333342</v>
      </c>
      <c r="J90" s="7">
        <f>AVERAGE('HAVER - UK Electricity'!D377:O377)</f>
        <v>56.088333333333338</v>
      </c>
      <c r="L90" s="7">
        <f t="shared" si="10"/>
        <v>56.119752604166678</v>
      </c>
      <c r="N90" s="7">
        <f t="shared" si="11"/>
        <v>50.49797169811319</v>
      </c>
      <c r="O90" s="7">
        <f t="shared" si="11"/>
        <v>50.097327044025164</v>
      </c>
      <c r="P90" s="7">
        <f t="shared" si="11"/>
        <v>51.749465408805015</v>
      </c>
      <c r="R90" s="7"/>
      <c r="S90" s="7"/>
      <c r="T90" s="7"/>
      <c r="U90" s="7"/>
      <c r="V90" s="7"/>
    </row>
    <row r="91" spans="1:22" x14ac:dyDescent="0.35">
      <c r="A91" s="5">
        <f t="shared" si="12"/>
        <v>43255</v>
      </c>
      <c r="B91" s="5"/>
      <c r="C91" s="7">
        <f>AVERAGE('HAVER - UK Electricity'!G378:R378)</f>
        <v>54.722499999999997</v>
      </c>
      <c r="D91" s="7">
        <f t="shared" si="9"/>
        <v>50.970944010416652</v>
      </c>
      <c r="E91" s="5"/>
      <c r="F91" s="7">
        <f>AVERAGE('HAVER - UK Electricity'!G378:L378)</f>
        <v>60.54999999999999</v>
      </c>
      <c r="H91" s="7">
        <f>AVERAGE('HAVER - UK Electricity'!D378:I378)</f>
        <v>57.498333333333335</v>
      </c>
      <c r="I91" s="7">
        <f>AVERAGE('HAVER - UK Electricity'!D378:F378)</f>
        <v>55.186666666666667</v>
      </c>
      <c r="J91" s="7">
        <f>AVERAGE('HAVER - UK Electricity'!D378:O378)</f>
        <v>56.550000000000011</v>
      </c>
      <c r="L91" s="7">
        <f t="shared" si="10"/>
        <v>56.119752604166678</v>
      </c>
      <c r="N91" s="7">
        <f t="shared" si="11"/>
        <v>50.49797169811319</v>
      </c>
      <c r="O91" s="7">
        <f t="shared" si="11"/>
        <v>50.097327044025164</v>
      </c>
      <c r="P91" s="7">
        <f t="shared" si="11"/>
        <v>51.749465408805015</v>
      </c>
      <c r="R91" s="7"/>
      <c r="S91" s="7"/>
      <c r="T91" s="7"/>
      <c r="U91" s="7"/>
      <c r="V91" s="7"/>
    </row>
    <row r="92" spans="1:22" x14ac:dyDescent="0.35">
      <c r="A92" s="5">
        <f t="shared" si="12"/>
        <v>43256</v>
      </c>
      <c r="B92" s="5"/>
      <c r="C92" s="7">
        <f>AVERAGE('HAVER - UK Electricity'!G379:R379)</f>
        <v>53.849999999999994</v>
      </c>
      <c r="D92" s="7">
        <f t="shared" si="9"/>
        <v>50.970944010416652</v>
      </c>
      <c r="E92" s="5"/>
      <c r="F92" s="7">
        <f>AVERAGE('HAVER - UK Electricity'!G379:L379)</f>
        <v>59.354999999999997</v>
      </c>
      <c r="H92" s="7">
        <f>AVERAGE('HAVER - UK Electricity'!D379:I379)</f>
        <v>56.306666666666672</v>
      </c>
      <c r="I92" s="7">
        <f>AVERAGE('HAVER - UK Electricity'!D379:F379)</f>
        <v>53.993333333333339</v>
      </c>
      <c r="J92" s="7">
        <f>AVERAGE('HAVER - UK Electricity'!D379:O379)</f>
        <v>55.511666666666663</v>
      </c>
      <c r="L92" s="7">
        <f t="shared" si="10"/>
        <v>56.119752604166678</v>
      </c>
      <c r="N92" s="7">
        <f t="shared" si="11"/>
        <v>50.49797169811319</v>
      </c>
      <c r="O92" s="7">
        <f t="shared" si="11"/>
        <v>50.097327044025164</v>
      </c>
      <c r="P92" s="7">
        <f t="shared" si="11"/>
        <v>51.749465408805015</v>
      </c>
      <c r="R92" s="7"/>
      <c r="S92" s="7"/>
      <c r="T92" s="7"/>
      <c r="U92" s="7"/>
      <c r="V92" s="7"/>
    </row>
    <row r="93" spans="1:22" x14ac:dyDescent="0.35">
      <c r="A93" s="5">
        <f t="shared" si="12"/>
        <v>43257</v>
      </c>
      <c r="B93" s="5"/>
      <c r="C93" s="7">
        <f>AVERAGE('HAVER - UK Electricity'!G380:R380)</f>
        <v>53.802500000000002</v>
      </c>
      <c r="D93" s="7">
        <f t="shared" si="9"/>
        <v>50.970944010416652</v>
      </c>
      <c r="E93" s="5"/>
      <c r="F93" s="7">
        <f>AVERAGE('HAVER - UK Electricity'!G380:L380)</f>
        <v>59.140000000000008</v>
      </c>
      <c r="H93" s="7">
        <f>AVERAGE('HAVER - UK Electricity'!D380:I380)</f>
        <v>56.161666666666662</v>
      </c>
      <c r="I93" s="7">
        <f>AVERAGE('HAVER - UK Electricity'!D380:F380)</f>
        <v>53.923333333333325</v>
      </c>
      <c r="J93" s="7">
        <f>AVERAGE('HAVER - UK Electricity'!D380:O380)</f>
        <v>55.414166666666667</v>
      </c>
      <c r="L93" s="7">
        <f t="shared" si="10"/>
        <v>56.119752604166678</v>
      </c>
      <c r="N93" s="7">
        <f t="shared" si="11"/>
        <v>50.49797169811319</v>
      </c>
      <c r="O93" s="7">
        <f t="shared" si="11"/>
        <v>50.097327044025164</v>
      </c>
      <c r="P93" s="7">
        <f t="shared" si="11"/>
        <v>51.749465408805015</v>
      </c>
      <c r="R93" s="7"/>
      <c r="S93" s="7"/>
      <c r="T93" s="7"/>
      <c r="U93" s="7"/>
      <c r="V93" s="7"/>
    </row>
    <row r="94" spans="1:22" x14ac:dyDescent="0.35">
      <c r="A94" s="5">
        <f t="shared" si="12"/>
        <v>43258</v>
      </c>
      <c r="B94" s="5"/>
      <c r="C94" s="7">
        <f>AVERAGE('HAVER - UK Electricity'!G381:R381)</f>
        <v>54.610833333333339</v>
      </c>
      <c r="D94" s="7">
        <f t="shared" si="9"/>
        <v>50.970944010416652</v>
      </c>
      <c r="E94" s="5"/>
      <c r="F94" s="7">
        <f>AVERAGE('HAVER - UK Electricity'!G381:L381)</f>
        <v>60.131666666666668</v>
      </c>
      <c r="H94" s="7">
        <f>AVERAGE('HAVER - UK Electricity'!D381:I381)</f>
        <v>57.095000000000006</v>
      </c>
      <c r="I94" s="7">
        <f>AVERAGE('HAVER - UK Electricity'!D381:F381)</f>
        <v>54.756666666666668</v>
      </c>
      <c r="J94" s="7">
        <f>AVERAGE('HAVER - UK Electricity'!D381:O381)</f>
        <v>56.275833333333338</v>
      </c>
      <c r="L94" s="7">
        <f t="shared" si="10"/>
        <v>56.119752604166678</v>
      </c>
      <c r="N94" s="7">
        <f t="shared" si="11"/>
        <v>50.49797169811319</v>
      </c>
      <c r="O94" s="7">
        <f t="shared" si="11"/>
        <v>50.097327044025164</v>
      </c>
      <c r="P94" s="7">
        <f t="shared" si="11"/>
        <v>51.749465408805015</v>
      </c>
      <c r="R94" s="7"/>
      <c r="S94" s="7"/>
      <c r="T94" s="7"/>
      <c r="U94" s="7"/>
      <c r="V94" s="7"/>
    </row>
    <row r="95" spans="1:22" x14ac:dyDescent="0.35">
      <c r="A95" s="5">
        <f t="shared" si="12"/>
        <v>43259</v>
      </c>
      <c r="B95" s="5"/>
      <c r="C95" s="7">
        <f>AVERAGE('HAVER - UK Electricity'!G382:R382)</f>
        <v>54.353333333333332</v>
      </c>
      <c r="D95" s="7">
        <f t="shared" si="9"/>
        <v>50.970944010416652</v>
      </c>
      <c r="E95" s="5"/>
      <c r="F95" s="7">
        <f>AVERAGE('HAVER - UK Electricity'!G382:L382)</f>
        <v>59.801666666666655</v>
      </c>
      <c r="H95" s="7">
        <f>AVERAGE('HAVER - UK Electricity'!D382:I382)</f>
        <v>56.705000000000005</v>
      </c>
      <c r="I95" s="7">
        <f>AVERAGE('HAVER - UK Electricity'!D382:F382)</f>
        <v>54.346666666666664</v>
      </c>
      <c r="J95" s="7">
        <f>AVERAGE('HAVER - UK Electricity'!D382:O382)</f>
        <v>55.958333333333336</v>
      </c>
      <c r="L95" s="7">
        <f t="shared" si="10"/>
        <v>56.119752604166678</v>
      </c>
      <c r="N95" s="7">
        <f t="shared" si="11"/>
        <v>50.49797169811319</v>
      </c>
      <c r="O95" s="7">
        <f t="shared" si="11"/>
        <v>50.097327044025164</v>
      </c>
      <c r="P95" s="7">
        <f t="shared" si="11"/>
        <v>51.749465408805015</v>
      </c>
      <c r="R95" s="7"/>
      <c r="S95" s="7"/>
      <c r="T95" s="7"/>
      <c r="U95" s="7"/>
      <c r="V95" s="7"/>
    </row>
    <row r="96" spans="1:22" x14ac:dyDescent="0.35">
      <c r="A96" s="5">
        <f t="shared" si="12"/>
        <v>43262</v>
      </c>
      <c r="B96" s="5"/>
      <c r="C96" s="7">
        <f>AVERAGE('HAVER - UK Electricity'!G383:R383)</f>
        <v>54.208333333333336</v>
      </c>
      <c r="D96" s="7">
        <f t="shared" si="9"/>
        <v>50.970944010416652</v>
      </c>
      <c r="E96" s="5"/>
      <c r="F96" s="7">
        <f>AVERAGE('HAVER - UK Electricity'!G383:L383)</f>
        <v>59.611666666666672</v>
      </c>
      <c r="H96" s="7">
        <f>AVERAGE('HAVER - UK Electricity'!D383:I383)</f>
        <v>56.326666666666675</v>
      </c>
      <c r="I96" s="7">
        <f>AVERAGE('HAVER - UK Electricity'!D383:F383)</f>
        <v>53.81</v>
      </c>
      <c r="J96" s="7">
        <f>AVERAGE('HAVER - UK Electricity'!D383:O383)</f>
        <v>55.701666666666675</v>
      </c>
      <c r="L96" s="7">
        <f t="shared" si="10"/>
        <v>56.119752604166678</v>
      </c>
      <c r="N96" s="7">
        <f t="shared" si="11"/>
        <v>50.49797169811319</v>
      </c>
      <c r="O96" s="7">
        <f t="shared" si="11"/>
        <v>50.097327044025164</v>
      </c>
      <c r="P96" s="7">
        <f t="shared" si="11"/>
        <v>51.749465408805015</v>
      </c>
      <c r="R96" s="7"/>
      <c r="S96" s="7"/>
      <c r="T96" s="7"/>
      <c r="U96" s="7"/>
      <c r="V96" s="7"/>
    </row>
    <row r="97" spans="1:22" x14ac:dyDescent="0.35">
      <c r="A97" s="5">
        <f t="shared" si="12"/>
        <v>43263</v>
      </c>
      <c r="B97" s="5"/>
      <c r="C97" s="7">
        <f>AVERAGE('HAVER - UK Electricity'!G384:R384)</f>
        <v>54.780833333333334</v>
      </c>
      <c r="D97" s="7">
        <f t="shared" si="9"/>
        <v>50.970944010416652</v>
      </c>
      <c r="E97" s="5"/>
      <c r="F97" s="7">
        <f>AVERAGE('HAVER - UK Electricity'!G384:L384)</f>
        <v>60.601666666666667</v>
      </c>
      <c r="H97" s="7">
        <f>AVERAGE('HAVER - UK Electricity'!D384:I384)</f>
        <v>57.176666666666655</v>
      </c>
      <c r="I97" s="7">
        <f>AVERAGE('HAVER - UK Electricity'!D384:F384)</f>
        <v>54.529999999999994</v>
      </c>
      <c r="J97" s="7">
        <f>AVERAGE('HAVER - UK Electricity'!D384:O384)</f>
        <v>56.414166666666667</v>
      </c>
      <c r="L97" s="7">
        <f t="shared" si="10"/>
        <v>56.119752604166678</v>
      </c>
      <c r="N97" s="7">
        <f t="shared" si="11"/>
        <v>50.49797169811319</v>
      </c>
      <c r="O97" s="7">
        <f t="shared" si="11"/>
        <v>50.097327044025164</v>
      </c>
      <c r="P97" s="7">
        <f t="shared" si="11"/>
        <v>51.749465408805015</v>
      </c>
      <c r="R97" s="7"/>
      <c r="S97" s="7"/>
      <c r="T97" s="7"/>
      <c r="U97" s="7"/>
      <c r="V97" s="7"/>
    </row>
    <row r="98" spans="1:22" x14ac:dyDescent="0.35">
      <c r="A98" s="5">
        <f t="shared" si="12"/>
        <v>43264</v>
      </c>
      <c r="B98" s="5"/>
      <c r="C98" s="7">
        <f>AVERAGE('HAVER - UK Electricity'!G385:R385)</f>
        <v>55.306666666666665</v>
      </c>
      <c r="D98" s="7">
        <f t="shared" si="9"/>
        <v>50.970944010416652</v>
      </c>
      <c r="E98" s="5"/>
      <c r="F98" s="7">
        <f>AVERAGE('HAVER - UK Electricity'!G385:L385)</f>
        <v>61.338333333333331</v>
      </c>
      <c r="H98" s="7">
        <f>AVERAGE('HAVER - UK Electricity'!D385:I385)</f>
        <v>58.090000000000011</v>
      </c>
      <c r="I98" s="7">
        <f>AVERAGE('HAVER - UK Electricity'!D385:F385)</f>
        <v>55.593333333333334</v>
      </c>
      <c r="J98" s="7">
        <f>AVERAGE('HAVER - UK Electricity'!D385:O385)</f>
        <v>57.125833333333333</v>
      </c>
      <c r="L98" s="7">
        <f t="shared" si="10"/>
        <v>56.119752604166678</v>
      </c>
      <c r="N98" s="7">
        <f t="shared" si="11"/>
        <v>50.49797169811319</v>
      </c>
      <c r="O98" s="7">
        <f t="shared" si="11"/>
        <v>50.097327044025164</v>
      </c>
      <c r="P98" s="7">
        <f t="shared" si="11"/>
        <v>51.749465408805015</v>
      </c>
      <c r="R98" s="7"/>
      <c r="S98" s="7"/>
      <c r="T98" s="7"/>
      <c r="U98" s="7"/>
      <c r="V98" s="7"/>
    </row>
    <row r="99" spans="1:22" x14ac:dyDescent="0.35">
      <c r="A99" s="5">
        <f t="shared" si="12"/>
        <v>43265</v>
      </c>
      <c r="B99" s="5"/>
      <c r="C99" s="7">
        <f>AVERAGE('HAVER - UK Electricity'!G386:R386)</f>
        <v>54.832500000000003</v>
      </c>
      <c r="D99" s="7">
        <f t="shared" si="9"/>
        <v>50.970944010416652</v>
      </c>
      <c r="E99" s="5"/>
      <c r="F99" s="7">
        <f>AVERAGE('HAVER - UK Electricity'!G386:L386)</f>
        <v>60.829999999999991</v>
      </c>
      <c r="H99" s="7">
        <f>AVERAGE('HAVER - UK Electricity'!D386:I386)</f>
        <v>57.638333333333343</v>
      </c>
      <c r="I99" s="7">
        <f>AVERAGE('HAVER - UK Electricity'!D386:F386)</f>
        <v>55.146666666666668</v>
      </c>
      <c r="J99" s="7">
        <f>AVERAGE('HAVER - UK Electricity'!D386:O386)</f>
        <v>56.652500000000011</v>
      </c>
      <c r="L99" s="7">
        <f t="shared" si="10"/>
        <v>56.119752604166678</v>
      </c>
      <c r="N99" s="7">
        <f t="shared" si="11"/>
        <v>50.49797169811319</v>
      </c>
      <c r="O99" s="7">
        <f t="shared" si="11"/>
        <v>50.097327044025164</v>
      </c>
      <c r="P99" s="7">
        <f t="shared" si="11"/>
        <v>51.749465408805015</v>
      </c>
      <c r="R99" s="7"/>
      <c r="S99" s="7"/>
      <c r="T99" s="7"/>
      <c r="U99" s="7"/>
      <c r="V99" s="7"/>
    </row>
    <row r="100" spans="1:22" x14ac:dyDescent="0.35">
      <c r="A100" s="5">
        <f t="shared" si="12"/>
        <v>43266</v>
      </c>
      <c r="B100" s="5"/>
      <c r="C100" s="7">
        <f>AVERAGE('HAVER - UK Electricity'!G387:R387)</f>
        <v>53.489166666666669</v>
      </c>
      <c r="D100" s="7">
        <f t="shared" ref="D100:D131" si="13">AVERAGE(C$4:C$44,C$46:C$132)</f>
        <v>50.970944010416652</v>
      </c>
      <c r="E100" s="5"/>
      <c r="F100" s="7">
        <f>AVERAGE('HAVER - UK Electricity'!G387:L387)</f>
        <v>59.263333333333328</v>
      </c>
      <c r="H100" s="7">
        <f>AVERAGE('HAVER - UK Electricity'!D387:I387)</f>
        <v>56.190000000000005</v>
      </c>
      <c r="I100" s="7">
        <f>AVERAGE('HAVER - UK Electricity'!D387:F387)</f>
        <v>53.813333333333333</v>
      </c>
      <c r="J100" s="7">
        <f>AVERAGE('HAVER - UK Electricity'!D387:O387)</f>
        <v>55.258333333333347</v>
      </c>
      <c r="L100" s="7">
        <f t="shared" si="10"/>
        <v>56.119752604166678</v>
      </c>
      <c r="N100" s="7">
        <f t="shared" si="11"/>
        <v>50.49797169811319</v>
      </c>
      <c r="O100" s="7">
        <f t="shared" si="11"/>
        <v>50.097327044025164</v>
      </c>
      <c r="P100" s="7">
        <f t="shared" si="11"/>
        <v>51.749465408805015</v>
      </c>
      <c r="R100" s="7"/>
      <c r="S100" s="7"/>
      <c r="T100" s="7"/>
      <c r="U100" s="7"/>
      <c r="V100" s="7"/>
    </row>
    <row r="101" spans="1:22" x14ac:dyDescent="0.35">
      <c r="A101" s="5">
        <f t="shared" si="12"/>
        <v>43269</v>
      </c>
      <c r="B101" s="5"/>
      <c r="C101" s="7">
        <f>AVERAGE('HAVER - UK Electricity'!G388:R388)</f>
        <v>54.46</v>
      </c>
      <c r="D101" s="7">
        <f t="shared" si="13"/>
        <v>50.970944010416652</v>
      </c>
      <c r="E101" s="5"/>
      <c r="F101" s="7">
        <f>AVERAGE('HAVER - UK Electricity'!G388:L388)</f>
        <v>60.404999999999994</v>
      </c>
      <c r="H101" s="7">
        <f>AVERAGE('HAVER - UK Electricity'!D388:I388)</f>
        <v>57.20333333333334</v>
      </c>
      <c r="I101" s="7">
        <f>AVERAGE('HAVER - UK Electricity'!D388:F388)</f>
        <v>54.686666666666667</v>
      </c>
      <c r="J101" s="7">
        <f>AVERAGE('HAVER - UK Electricity'!D388:O388)</f>
        <v>56.249999999999993</v>
      </c>
      <c r="L101" s="7">
        <f t="shared" si="10"/>
        <v>56.119752604166678</v>
      </c>
      <c r="N101" s="7">
        <f t="shared" si="11"/>
        <v>50.49797169811319</v>
      </c>
      <c r="O101" s="7">
        <f t="shared" si="11"/>
        <v>50.097327044025164</v>
      </c>
      <c r="P101" s="7">
        <f t="shared" si="11"/>
        <v>51.749465408805015</v>
      </c>
      <c r="R101" s="7"/>
      <c r="S101" s="7"/>
      <c r="T101" s="7"/>
      <c r="U101" s="7"/>
      <c r="V101" s="7"/>
    </row>
    <row r="102" spans="1:22" x14ac:dyDescent="0.35">
      <c r="A102" s="5">
        <f t="shared" si="12"/>
        <v>43270</v>
      </c>
      <c r="B102" s="5"/>
      <c r="C102" s="7">
        <f>AVERAGE('HAVER - UK Electricity'!G389:R389)</f>
        <v>53.646666666666668</v>
      </c>
      <c r="D102" s="7">
        <f t="shared" si="13"/>
        <v>50.970944010416652</v>
      </c>
      <c r="E102" s="5"/>
      <c r="F102" s="7">
        <f>AVERAGE('HAVER - UK Electricity'!G389:L389)</f>
        <v>59.428333333333335</v>
      </c>
      <c r="H102" s="7">
        <f>AVERAGE('HAVER - UK Electricity'!D389:I389)</f>
        <v>56.141666666666673</v>
      </c>
      <c r="I102" s="7">
        <f>AVERAGE('HAVER - UK Electricity'!D389:F389)</f>
        <v>53.486666666666672</v>
      </c>
      <c r="J102" s="7">
        <f>AVERAGE('HAVER - UK Electricity'!D389:O389)</f>
        <v>55.301666666666655</v>
      </c>
      <c r="L102" s="7">
        <f t="shared" si="10"/>
        <v>56.119752604166678</v>
      </c>
      <c r="N102" s="7">
        <f t="shared" si="11"/>
        <v>50.49797169811319</v>
      </c>
      <c r="O102" s="7">
        <f t="shared" si="11"/>
        <v>50.097327044025164</v>
      </c>
      <c r="P102" s="7">
        <f t="shared" si="11"/>
        <v>51.749465408805015</v>
      </c>
      <c r="R102" s="7"/>
      <c r="S102" s="7"/>
      <c r="T102" s="7"/>
      <c r="U102" s="7"/>
      <c r="V102" s="7"/>
    </row>
    <row r="103" spans="1:22" x14ac:dyDescent="0.35">
      <c r="A103" s="5">
        <f t="shared" si="12"/>
        <v>43271</v>
      </c>
      <c r="B103" s="5"/>
      <c r="C103" s="7">
        <f>AVERAGE('HAVER - UK Electricity'!G390:R390)</f>
        <v>53.432499999999997</v>
      </c>
      <c r="D103" s="7">
        <f t="shared" si="13"/>
        <v>50.970944010416652</v>
      </c>
      <c r="E103" s="5"/>
      <c r="F103" s="7">
        <f>AVERAGE('HAVER - UK Electricity'!G390:L390)</f>
        <v>59.044999999999995</v>
      </c>
      <c r="H103" s="7">
        <f>AVERAGE('HAVER - UK Electricity'!D390:I390)</f>
        <v>55.716666666666669</v>
      </c>
      <c r="I103" s="7">
        <f>AVERAGE('HAVER - UK Electricity'!D390:F390)</f>
        <v>53.013333333333343</v>
      </c>
      <c r="J103" s="7">
        <f>AVERAGE('HAVER - UK Electricity'!D390:O390)</f>
        <v>54.981666666666662</v>
      </c>
      <c r="L103" s="7">
        <f t="shared" si="10"/>
        <v>56.119752604166678</v>
      </c>
      <c r="N103" s="7">
        <f t="shared" si="11"/>
        <v>50.49797169811319</v>
      </c>
      <c r="O103" s="7">
        <f t="shared" si="11"/>
        <v>50.097327044025164</v>
      </c>
      <c r="P103" s="7">
        <f t="shared" si="11"/>
        <v>51.749465408805015</v>
      </c>
      <c r="R103" s="7"/>
      <c r="S103" s="7"/>
      <c r="T103" s="7"/>
      <c r="U103" s="7"/>
      <c r="V103" s="7"/>
    </row>
    <row r="104" spans="1:22" x14ac:dyDescent="0.35">
      <c r="A104" s="5">
        <f t="shared" si="12"/>
        <v>43272</v>
      </c>
      <c r="B104" s="5"/>
      <c r="C104" s="7">
        <f>AVERAGE('HAVER - UK Electricity'!G391:R391)</f>
        <v>53.70750000000001</v>
      </c>
      <c r="D104" s="7">
        <f t="shared" si="13"/>
        <v>50.970944010416652</v>
      </c>
      <c r="E104" s="5"/>
      <c r="F104" s="7">
        <f>AVERAGE('HAVER - UK Electricity'!G391:L391)</f>
        <v>59.344999999999999</v>
      </c>
      <c r="H104" s="7">
        <f>AVERAGE('HAVER - UK Electricity'!D391:I391)</f>
        <v>56.046666666666674</v>
      </c>
      <c r="I104" s="7">
        <f>AVERAGE('HAVER - UK Electricity'!D391:F391)</f>
        <v>53.373333333333335</v>
      </c>
      <c r="J104" s="7">
        <f>AVERAGE('HAVER - UK Electricity'!D391:O391)</f>
        <v>55.284166666666671</v>
      </c>
      <c r="L104" s="7">
        <f t="shared" si="10"/>
        <v>56.119752604166678</v>
      </c>
      <c r="N104" s="7">
        <f t="shared" si="11"/>
        <v>50.49797169811319</v>
      </c>
      <c r="O104" s="7">
        <f t="shared" si="11"/>
        <v>50.097327044025164</v>
      </c>
      <c r="P104" s="7">
        <f t="shared" si="11"/>
        <v>51.749465408805015</v>
      </c>
      <c r="R104" s="7"/>
      <c r="S104" s="7"/>
      <c r="T104" s="7"/>
      <c r="U104" s="7"/>
      <c r="V104" s="7"/>
    </row>
    <row r="105" spans="1:22" x14ac:dyDescent="0.35">
      <c r="A105" s="5">
        <f t="shared" si="12"/>
        <v>43273</v>
      </c>
      <c r="B105" s="5"/>
      <c r="C105" s="7">
        <f>AVERAGE('HAVER - UK Electricity'!G392:R392)</f>
        <v>54.254166666666663</v>
      </c>
      <c r="D105" s="7">
        <f t="shared" si="13"/>
        <v>50.970944010416652</v>
      </c>
      <c r="E105" s="5"/>
      <c r="F105" s="7">
        <f>AVERAGE('HAVER - UK Electricity'!G392:L392)</f>
        <v>59.993333333333339</v>
      </c>
      <c r="H105" s="7">
        <f>AVERAGE('HAVER - UK Electricity'!D392:I392)</f>
        <v>56.589999999999996</v>
      </c>
      <c r="I105" s="7">
        <f>AVERAGE('HAVER - UK Electricity'!D392:F392)</f>
        <v>53.803333333333335</v>
      </c>
      <c r="J105" s="7">
        <f>AVERAGE('HAVER - UK Electricity'!D392:O392)</f>
        <v>55.828333333333319</v>
      </c>
      <c r="L105" s="7">
        <f t="shared" si="10"/>
        <v>56.119752604166678</v>
      </c>
      <c r="N105" s="7">
        <f t="shared" si="11"/>
        <v>50.49797169811319</v>
      </c>
      <c r="O105" s="7">
        <f t="shared" si="11"/>
        <v>50.097327044025164</v>
      </c>
      <c r="P105" s="7">
        <f t="shared" si="11"/>
        <v>51.749465408805015</v>
      </c>
      <c r="R105" s="7"/>
      <c r="S105" s="7"/>
      <c r="T105" s="7"/>
      <c r="U105" s="7"/>
      <c r="V105" s="7"/>
    </row>
    <row r="106" spans="1:22" x14ac:dyDescent="0.35">
      <c r="A106" s="5">
        <f t="shared" si="12"/>
        <v>43276</v>
      </c>
      <c r="B106" s="5"/>
      <c r="C106" s="7">
        <f>AVERAGE('HAVER - UK Electricity'!G393:R393)</f>
        <v>54.284166666666671</v>
      </c>
      <c r="D106" s="7">
        <f t="shared" si="13"/>
        <v>50.970944010416652</v>
      </c>
      <c r="E106" s="5"/>
      <c r="F106" s="7">
        <f>AVERAGE('HAVER - UK Electricity'!G393:L393)</f>
        <v>59.893333333333338</v>
      </c>
      <c r="H106" s="7">
        <f>AVERAGE('HAVER - UK Electricity'!D393:I393)</f>
        <v>56.430000000000007</v>
      </c>
      <c r="I106" s="7">
        <f>AVERAGE('HAVER - UK Electricity'!D393:F393)</f>
        <v>53.583333333333336</v>
      </c>
      <c r="J106" s="7">
        <f>AVERAGE('HAVER - UK Electricity'!D393:O393)</f>
        <v>55.765833333333347</v>
      </c>
      <c r="L106" s="7">
        <f t="shared" si="10"/>
        <v>56.119752604166678</v>
      </c>
      <c r="N106" s="7">
        <f t="shared" si="11"/>
        <v>50.49797169811319</v>
      </c>
      <c r="O106" s="7">
        <f t="shared" si="11"/>
        <v>50.097327044025164</v>
      </c>
      <c r="P106" s="7">
        <f t="shared" si="11"/>
        <v>51.749465408805015</v>
      </c>
      <c r="R106" s="7"/>
      <c r="S106" s="7"/>
      <c r="T106" s="7"/>
      <c r="U106" s="7"/>
      <c r="V106" s="7"/>
    </row>
    <row r="107" spans="1:22" x14ac:dyDescent="0.35">
      <c r="A107" s="5">
        <f t="shared" si="12"/>
        <v>43277</v>
      </c>
      <c r="B107" s="5"/>
      <c r="C107" s="7">
        <f>AVERAGE('HAVER - UK Electricity'!G394:R394)</f>
        <v>54.229166666666664</v>
      </c>
      <c r="D107" s="7">
        <f t="shared" si="13"/>
        <v>50.970944010416652</v>
      </c>
      <c r="E107" s="5"/>
      <c r="F107" s="7">
        <f>AVERAGE('HAVER - UK Electricity'!G394:L394)</f>
        <v>59.938333333333333</v>
      </c>
      <c r="H107" s="7">
        <f>AVERAGE('HAVER - UK Electricity'!D394:I394)</f>
        <v>56.396666666666654</v>
      </c>
      <c r="I107" s="7">
        <f>AVERAGE('HAVER - UK Electricity'!D394:F394)</f>
        <v>53.466666666666661</v>
      </c>
      <c r="J107" s="7">
        <f>AVERAGE('HAVER - UK Electricity'!D394:O394)</f>
        <v>55.721666666666664</v>
      </c>
      <c r="L107" s="7">
        <f t="shared" si="10"/>
        <v>56.119752604166678</v>
      </c>
      <c r="N107" s="7">
        <f t="shared" si="11"/>
        <v>50.49797169811319</v>
      </c>
      <c r="O107" s="7">
        <f t="shared" si="11"/>
        <v>50.097327044025164</v>
      </c>
      <c r="P107" s="7">
        <f t="shared" si="11"/>
        <v>51.749465408805015</v>
      </c>
      <c r="R107" s="7"/>
      <c r="S107" s="7"/>
      <c r="T107" s="7"/>
      <c r="U107" s="7"/>
      <c r="V107" s="7"/>
    </row>
    <row r="108" spans="1:22" x14ac:dyDescent="0.35">
      <c r="A108" s="5">
        <f t="shared" si="12"/>
        <v>43278</v>
      </c>
      <c r="B108" s="5"/>
      <c r="C108" s="7">
        <f>AVERAGE('HAVER - UK Electricity'!G395:R395)</f>
        <v>55.383333333333333</v>
      </c>
      <c r="D108" s="7">
        <f t="shared" si="13"/>
        <v>50.970944010416652</v>
      </c>
      <c r="E108" s="5"/>
      <c r="F108" s="7">
        <f>AVERAGE('HAVER - UK Electricity'!G395:L395)</f>
        <v>61.151666666666671</v>
      </c>
      <c r="H108" s="7">
        <f>AVERAGE('HAVER - UK Electricity'!D395:I395)</f>
        <v>57.756666666666661</v>
      </c>
      <c r="I108" s="7">
        <f>AVERAGE('HAVER - UK Electricity'!D395:F395)</f>
        <v>54.949999999999996</v>
      </c>
      <c r="J108" s="7">
        <f>AVERAGE('HAVER - UK Electricity'!D395:O395)</f>
        <v>56.974166666666662</v>
      </c>
      <c r="L108" s="7">
        <f t="shared" si="10"/>
        <v>56.119752604166678</v>
      </c>
      <c r="N108" s="7">
        <f t="shared" si="11"/>
        <v>50.49797169811319</v>
      </c>
      <c r="O108" s="7">
        <f t="shared" si="11"/>
        <v>50.097327044025164</v>
      </c>
      <c r="P108" s="7">
        <f t="shared" si="11"/>
        <v>51.749465408805015</v>
      </c>
      <c r="R108" s="7"/>
      <c r="S108" s="7"/>
      <c r="T108" s="7"/>
      <c r="U108" s="7"/>
      <c r="V108" s="7"/>
    </row>
    <row r="109" spans="1:22" x14ac:dyDescent="0.35">
      <c r="A109" s="5">
        <f t="shared" si="12"/>
        <v>43279</v>
      </c>
      <c r="B109" s="5"/>
      <c r="C109" s="7">
        <f>AVERAGE('HAVER - UK Electricity'!G396:R396)</f>
        <v>55.489166666666677</v>
      </c>
      <c r="D109" s="7">
        <f t="shared" si="13"/>
        <v>50.970944010416652</v>
      </c>
      <c r="E109" s="5"/>
      <c r="F109" s="7">
        <f>AVERAGE('HAVER - UK Electricity'!G396:L396)</f>
        <v>61.193333333333335</v>
      </c>
      <c r="H109" s="7">
        <f>AVERAGE('HAVER - UK Electricity'!D396:I396)</f>
        <v>57.661666666666669</v>
      </c>
      <c r="I109" s="7">
        <f>AVERAGE('HAVER - UK Electricity'!D396:F396)</f>
        <v>54.686666666666667</v>
      </c>
      <c r="J109" s="7">
        <f>AVERAGE('HAVER - UK Electricity'!D396:O396)</f>
        <v>56.971666666666671</v>
      </c>
      <c r="L109" s="7">
        <f t="shared" si="10"/>
        <v>56.119752604166678</v>
      </c>
      <c r="N109" s="7">
        <f t="shared" si="11"/>
        <v>50.49797169811319</v>
      </c>
      <c r="O109" s="7">
        <f t="shared" si="11"/>
        <v>50.097327044025164</v>
      </c>
      <c r="P109" s="7">
        <f t="shared" si="11"/>
        <v>51.749465408805015</v>
      </c>
      <c r="R109" s="7"/>
      <c r="S109" s="7"/>
      <c r="T109" s="7"/>
      <c r="U109" s="7"/>
      <c r="V109" s="7"/>
    </row>
    <row r="110" spans="1:22" x14ac:dyDescent="0.35">
      <c r="A110" s="5">
        <f t="shared" si="12"/>
        <v>43280</v>
      </c>
      <c r="B110" s="5"/>
      <c r="C110" s="7">
        <f>AVERAGE('HAVER - UK Electricity'!G397:R397)</f>
        <v>55.335833333333333</v>
      </c>
      <c r="D110" s="7">
        <f t="shared" si="13"/>
        <v>50.970944010416652</v>
      </c>
      <c r="E110" s="5"/>
      <c r="F110" s="7">
        <f>AVERAGE('HAVER - UK Electricity'!G397:L397)</f>
        <v>60.25</v>
      </c>
      <c r="H110" s="7">
        <f>AVERAGE('HAVER - UK Electricity'!D397:I397)</f>
        <v>59.081666666666671</v>
      </c>
      <c r="I110" s="7">
        <f>AVERAGE('HAVER - UK Electricity'!D397:F397)</f>
        <v>56.056666666666672</v>
      </c>
      <c r="J110" s="7">
        <f>AVERAGE('HAVER - UK Electricity'!D397:O397)</f>
        <v>56.652500000000003</v>
      </c>
      <c r="L110" s="7">
        <f t="shared" si="10"/>
        <v>56.119752604166678</v>
      </c>
      <c r="N110" s="7">
        <f t="shared" si="11"/>
        <v>50.49797169811319</v>
      </c>
      <c r="O110" s="7">
        <f t="shared" si="11"/>
        <v>50.097327044025164</v>
      </c>
      <c r="P110" s="7">
        <f t="shared" si="11"/>
        <v>51.749465408805015</v>
      </c>
      <c r="R110" s="7"/>
      <c r="S110" s="7"/>
      <c r="T110" s="7"/>
      <c r="U110" s="7"/>
      <c r="V110" s="7"/>
    </row>
    <row r="111" spans="1:22" x14ac:dyDescent="0.35">
      <c r="A111" s="5">
        <f t="shared" si="12"/>
        <v>43283</v>
      </c>
      <c r="B111" s="5"/>
      <c r="C111" s="7">
        <f>AVERAGE('HAVER - UK Electricity'!F398:Q398)</f>
        <v>56.144166666666671</v>
      </c>
      <c r="D111" s="7">
        <f t="shared" si="13"/>
        <v>50.970944010416652</v>
      </c>
      <c r="E111" s="5"/>
      <c r="F111" s="7">
        <f>AVERAGE('HAVER - UK Electricity'!F398:K398)</f>
        <v>61.773333333333333</v>
      </c>
      <c r="H111" s="7">
        <f>AVERAGE('HAVER - UK Electricity'!D398:I398)</f>
        <v>59.763333333333343</v>
      </c>
      <c r="I111" s="7">
        <f>AVERAGE('HAVER - UK Electricity'!D398:F398)</f>
        <v>56.900000000000006</v>
      </c>
      <c r="J111" s="7">
        <f>AVERAGE('HAVER - UK Electricity'!D398:O398)</f>
        <v>57.222500000000004</v>
      </c>
      <c r="L111" s="7">
        <f t="shared" ref="L111:L131" si="14">AVERAGE(F$4:F$44,F$46:F$132)</f>
        <v>56.119752604166678</v>
      </c>
      <c r="N111" s="7">
        <f t="shared" ref="N111:N131" si="15">AVERAGE(H$4:H$44,H$46:H$110)</f>
        <v>50.49797169811319</v>
      </c>
      <c r="O111" s="7">
        <f t="shared" ref="O111:O131" si="16">AVERAGE(I$4:I$44,I$46:I$110)</f>
        <v>50.097327044025164</v>
      </c>
      <c r="P111" s="7">
        <f t="shared" ref="P111:P131" si="17">AVERAGE(J$4:J$44,J$46:J$110)</f>
        <v>51.749465408805015</v>
      </c>
      <c r="R111" s="7"/>
      <c r="S111" s="7"/>
      <c r="T111" s="7"/>
      <c r="U111" s="7"/>
      <c r="V111" s="7"/>
    </row>
    <row r="112" spans="1:22" x14ac:dyDescent="0.35">
      <c r="A112" s="5">
        <f t="shared" si="12"/>
        <v>43284</v>
      </c>
      <c r="B112" s="5"/>
      <c r="C112" s="7">
        <f>AVERAGE('HAVER - UK Electricity'!F399:Q399)</f>
        <v>55.991666666666667</v>
      </c>
      <c r="D112" s="7">
        <f t="shared" si="13"/>
        <v>50.970944010416652</v>
      </c>
      <c r="E112" s="5"/>
      <c r="F112" s="7">
        <f>AVERAGE('HAVER - UK Electricity'!F399:K399)</f>
        <v>61.598333333333329</v>
      </c>
      <c r="H112" s="7">
        <f>AVERAGE('HAVER - UK Electricity'!D399:I399)</f>
        <v>59.681666666666665</v>
      </c>
      <c r="I112" s="7">
        <f>AVERAGE('HAVER - UK Electricity'!D399:F399)</f>
        <v>56.916666666666664</v>
      </c>
      <c r="J112" s="7">
        <f>AVERAGE('HAVER - UK Electricity'!D399:O399)</f>
        <v>57.101666666666667</v>
      </c>
      <c r="L112" s="7">
        <f t="shared" si="14"/>
        <v>56.119752604166678</v>
      </c>
      <c r="N112" s="7">
        <f t="shared" si="15"/>
        <v>50.49797169811319</v>
      </c>
      <c r="O112" s="7">
        <f t="shared" si="16"/>
        <v>50.097327044025164</v>
      </c>
      <c r="P112" s="7">
        <f t="shared" si="17"/>
        <v>51.749465408805015</v>
      </c>
      <c r="R112" s="7"/>
      <c r="S112" s="7"/>
      <c r="T112" s="7"/>
      <c r="U112" s="7"/>
      <c r="V112" s="7"/>
    </row>
    <row r="113" spans="1:22" x14ac:dyDescent="0.35">
      <c r="A113" s="5">
        <f t="shared" si="12"/>
        <v>43285</v>
      </c>
      <c r="B113" s="5"/>
      <c r="C113" s="7">
        <f>AVERAGE('HAVER - UK Electricity'!F400:Q400)</f>
        <v>55.947499999999998</v>
      </c>
      <c r="D113" s="7">
        <f t="shared" si="13"/>
        <v>50.970944010416652</v>
      </c>
      <c r="E113" s="5"/>
      <c r="F113" s="7">
        <f>AVERAGE('HAVER - UK Electricity'!F400:K400)</f>
        <v>61.449999999999996</v>
      </c>
      <c r="H113" s="7">
        <f>AVERAGE('HAVER - UK Electricity'!D400:I400)</f>
        <v>59.661666666666669</v>
      </c>
      <c r="I113" s="7">
        <f>AVERAGE('HAVER - UK Electricity'!D400:F400)</f>
        <v>57.036666666666669</v>
      </c>
      <c r="J113" s="7">
        <f>AVERAGE('HAVER - UK Electricity'!D400:O400)</f>
        <v>57.083333333333336</v>
      </c>
      <c r="L113" s="7">
        <f t="shared" si="14"/>
        <v>56.119752604166678</v>
      </c>
      <c r="N113" s="7">
        <f t="shared" si="15"/>
        <v>50.49797169811319</v>
      </c>
      <c r="O113" s="7">
        <f t="shared" si="16"/>
        <v>50.097327044025164</v>
      </c>
      <c r="P113" s="7">
        <f t="shared" si="17"/>
        <v>51.749465408805015</v>
      </c>
      <c r="R113" s="7"/>
      <c r="S113" s="7"/>
      <c r="T113" s="7"/>
      <c r="U113" s="7"/>
      <c r="V113" s="7"/>
    </row>
    <row r="114" spans="1:22" x14ac:dyDescent="0.35">
      <c r="A114" s="5">
        <f t="shared" si="12"/>
        <v>43286</v>
      </c>
      <c r="B114" s="5"/>
      <c r="C114" s="7">
        <f>AVERAGE('HAVER - UK Electricity'!F401:Q401)</f>
        <v>56.605833333333329</v>
      </c>
      <c r="D114" s="7">
        <f t="shared" si="13"/>
        <v>50.970944010416652</v>
      </c>
      <c r="E114" s="5"/>
      <c r="F114" s="7">
        <f>AVERAGE('HAVER - UK Electricity'!F401:K401)</f>
        <v>62.096666666666664</v>
      </c>
      <c r="H114" s="7">
        <f>AVERAGE('HAVER - UK Electricity'!D401:I401)</f>
        <v>60.351666666666667</v>
      </c>
      <c r="I114" s="7">
        <f>AVERAGE('HAVER - UK Electricity'!D401:F401)</f>
        <v>57.826666666666675</v>
      </c>
      <c r="J114" s="7">
        <f>AVERAGE('HAVER - UK Electricity'!D401:O401)</f>
        <v>57.768333333333338</v>
      </c>
      <c r="L114" s="7">
        <f t="shared" si="14"/>
        <v>56.119752604166678</v>
      </c>
      <c r="N114" s="7">
        <f t="shared" si="15"/>
        <v>50.49797169811319</v>
      </c>
      <c r="O114" s="7">
        <f t="shared" si="16"/>
        <v>50.097327044025164</v>
      </c>
      <c r="P114" s="7">
        <f t="shared" si="17"/>
        <v>51.749465408805015</v>
      </c>
      <c r="R114" s="7"/>
      <c r="S114" s="7"/>
      <c r="T114" s="7"/>
      <c r="U114" s="7"/>
      <c r="V114" s="7"/>
    </row>
    <row r="115" spans="1:22" x14ac:dyDescent="0.35">
      <c r="A115" s="5">
        <f t="shared" si="12"/>
        <v>43287</v>
      </c>
      <c r="B115" s="5"/>
      <c r="C115" s="7">
        <f>AVERAGE('HAVER - UK Electricity'!F402:Q402)</f>
        <v>56.225833333333334</v>
      </c>
      <c r="D115" s="7">
        <f t="shared" si="13"/>
        <v>50.970944010416652</v>
      </c>
      <c r="E115" s="5"/>
      <c r="F115" s="7">
        <f>AVERAGE('HAVER - UK Electricity'!F402:K402)</f>
        <v>61.74666666666667</v>
      </c>
      <c r="H115" s="7">
        <f>AVERAGE('HAVER - UK Electricity'!D402:I402)</f>
        <v>59.97</v>
      </c>
      <c r="I115" s="7">
        <f>AVERAGE('HAVER - UK Electricity'!D402:F402)</f>
        <v>57.41</v>
      </c>
      <c r="J115" s="7">
        <f>AVERAGE('HAVER - UK Electricity'!D402:O402)</f>
        <v>57.37083333333333</v>
      </c>
      <c r="L115" s="7">
        <f t="shared" si="14"/>
        <v>56.119752604166678</v>
      </c>
      <c r="N115" s="7">
        <f t="shared" si="15"/>
        <v>50.49797169811319</v>
      </c>
      <c r="O115" s="7">
        <f t="shared" si="16"/>
        <v>50.097327044025164</v>
      </c>
      <c r="P115" s="7">
        <f t="shared" si="17"/>
        <v>51.749465408805015</v>
      </c>
      <c r="R115" s="7"/>
      <c r="S115" s="7"/>
      <c r="T115" s="7"/>
      <c r="U115" s="7"/>
      <c r="V115" s="7"/>
    </row>
    <row r="116" spans="1:22" x14ac:dyDescent="0.35">
      <c r="A116" s="5">
        <f t="shared" si="12"/>
        <v>43290</v>
      </c>
      <c r="B116" s="5"/>
      <c r="C116" s="7">
        <f>AVERAGE('HAVER - UK Electricity'!F403:Q403)</f>
        <v>57.074999999999996</v>
      </c>
      <c r="D116" s="7">
        <f t="shared" si="13"/>
        <v>50.970944010416652</v>
      </c>
      <c r="E116" s="5"/>
      <c r="F116" s="7">
        <f>AVERAGE('HAVER - UK Electricity'!F403:K403)</f>
        <v>62.585000000000001</v>
      </c>
      <c r="H116" s="7">
        <f>AVERAGE('HAVER - UK Electricity'!D403:I403)</f>
        <v>60.978333333333332</v>
      </c>
      <c r="I116" s="7">
        <f>AVERAGE('HAVER - UK Electricity'!D403:F403)</f>
        <v>58.606666666666662</v>
      </c>
      <c r="J116" s="7">
        <f>AVERAGE('HAVER - UK Electricity'!D403:O403)</f>
        <v>58.29</v>
      </c>
      <c r="L116" s="7">
        <f t="shared" si="14"/>
        <v>56.119752604166678</v>
      </c>
      <c r="N116" s="7">
        <f t="shared" si="15"/>
        <v>50.49797169811319</v>
      </c>
      <c r="O116" s="7">
        <f t="shared" si="16"/>
        <v>50.097327044025164</v>
      </c>
      <c r="P116" s="7">
        <f t="shared" si="17"/>
        <v>51.749465408805015</v>
      </c>
      <c r="R116" s="7"/>
      <c r="S116" s="7"/>
      <c r="T116" s="7"/>
      <c r="U116" s="7"/>
      <c r="V116" s="7"/>
    </row>
    <row r="117" spans="1:22" x14ac:dyDescent="0.35">
      <c r="A117" s="5">
        <f t="shared" si="12"/>
        <v>43291</v>
      </c>
      <c r="B117" s="5"/>
      <c r="C117" s="7">
        <f>AVERAGE('HAVER - UK Electricity'!F404:Q404)</f>
        <v>57.008333333333333</v>
      </c>
      <c r="D117" s="7">
        <f t="shared" si="13"/>
        <v>50.970944010416652</v>
      </c>
      <c r="E117" s="5"/>
      <c r="F117" s="7">
        <f>AVERAGE('HAVER - UK Electricity'!F404:K404)</f>
        <v>62.361666666666657</v>
      </c>
      <c r="H117" s="7">
        <f>AVERAGE('HAVER - UK Electricity'!D404:I404)</f>
        <v>60.711666666666666</v>
      </c>
      <c r="I117" s="7">
        <f>AVERAGE('HAVER - UK Electricity'!D404:F404)</f>
        <v>58.323333333333331</v>
      </c>
      <c r="J117" s="7">
        <f>AVERAGE('HAVER - UK Electricity'!D404:O404)</f>
        <v>58.16</v>
      </c>
      <c r="L117" s="7">
        <f t="shared" si="14"/>
        <v>56.119752604166678</v>
      </c>
      <c r="N117" s="7">
        <f t="shared" si="15"/>
        <v>50.49797169811319</v>
      </c>
      <c r="O117" s="7">
        <f t="shared" si="16"/>
        <v>50.097327044025164</v>
      </c>
      <c r="P117" s="7">
        <f t="shared" si="17"/>
        <v>51.749465408805015</v>
      </c>
      <c r="R117" s="7"/>
      <c r="S117" s="7"/>
      <c r="T117" s="7"/>
      <c r="U117" s="7"/>
      <c r="V117" s="7"/>
    </row>
    <row r="118" spans="1:22" x14ac:dyDescent="0.35">
      <c r="A118" s="5">
        <f t="shared" si="12"/>
        <v>43292</v>
      </c>
      <c r="B118" s="5"/>
      <c r="C118" s="7">
        <f>AVERAGE('HAVER - UK Electricity'!F405:Q405)</f>
        <v>56.955000000000005</v>
      </c>
      <c r="D118" s="7">
        <f t="shared" si="13"/>
        <v>50.970944010416652</v>
      </c>
      <c r="E118" s="5"/>
      <c r="F118" s="7">
        <f>AVERAGE('HAVER - UK Electricity'!F405:K405)</f>
        <v>62.294999999999995</v>
      </c>
      <c r="H118" s="7">
        <f>AVERAGE('HAVER - UK Electricity'!D405:I405)</f>
        <v>60.601666666666659</v>
      </c>
      <c r="I118" s="7">
        <f>AVERAGE('HAVER - UK Electricity'!D405:F405)</f>
        <v>58.15</v>
      </c>
      <c r="J118" s="7">
        <f>AVERAGE('HAVER - UK Electricity'!D405:O405)</f>
        <v>58.074999999999989</v>
      </c>
      <c r="L118" s="7">
        <f t="shared" si="14"/>
        <v>56.119752604166678</v>
      </c>
      <c r="N118" s="7">
        <f t="shared" si="15"/>
        <v>50.49797169811319</v>
      </c>
      <c r="O118" s="7">
        <f t="shared" si="16"/>
        <v>50.097327044025164</v>
      </c>
      <c r="P118" s="7">
        <f t="shared" si="17"/>
        <v>51.749465408805015</v>
      </c>
      <c r="R118" s="7"/>
      <c r="S118" s="7"/>
      <c r="T118" s="7"/>
      <c r="U118" s="7"/>
      <c r="V118" s="7"/>
    </row>
    <row r="119" spans="1:22" x14ac:dyDescent="0.35">
      <c r="A119" s="5">
        <f t="shared" si="12"/>
        <v>43293</v>
      </c>
      <c r="B119" s="5"/>
      <c r="C119" s="7">
        <f>AVERAGE('HAVER - UK Electricity'!F406:Q406)</f>
        <v>55.670000000000009</v>
      </c>
      <c r="D119" s="7">
        <f t="shared" si="13"/>
        <v>50.970944010416652</v>
      </c>
      <c r="E119" s="5"/>
      <c r="F119" s="7">
        <f>AVERAGE('HAVER - UK Electricity'!F406:K406)</f>
        <v>60.800000000000004</v>
      </c>
      <c r="H119" s="7">
        <f>AVERAGE('HAVER - UK Electricity'!D406:I406)</f>
        <v>59.140000000000008</v>
      </c>
      <c r="I119" s="7">
        <f>AVERAGE('HAVER - UK Electricity'!D406:F406)</f>
        <v>56.743333333333339</v>
      </c>
      <c r="J119" s="7">
        <f>AVERAGE('HAVER - UK Electricity'!D406:O406)</f>
        <v>56.733333333333341</v>
      </c>
      <c r="L119" s="7">
        <f t="shared" si="14"/>
        <v>56.119752604166678</v>
      </c>
      <c r="N119" s="7">
        <f t="shared" si="15"/>
        <v>50.49797169811319</v>
      </c>
      <c r="O119" s="7">
        <f t="shared" si="16"/>
        <v>50.097327044025164</v>
      </c>
      <c r="P119" s="7">
        <f t="shared" si="17"/>
        <v>51.749465408805015</v>
      </c>
      <c r="R119" s="7"/>
      <c r="S119" s="7"/>
      <c r="T119" s="7"/>
      <c r="U119" s="7"/>
      <c r="V119" s="7"/>
    </row>
    <row r="120" spans="1:22" x14ac:dyDescent="0.35">
      <c r="A120" s="5">
        <f t="shared" si="12"/>
        <v>43294</v>
      </c>
      <c r="B120" s="5"/>
      <c r="C120" s="7">
        <f>AVERAGE('HAVER - UK Electricity'!F407:Q407)</f>
        <v>56.154166666666676</v>
      </c>
      <c r="D120" s="7">
        <f t="shared" si="13"/>
        <v>50.970944010416652</v>
      </c>
      <c r="E120" s="5"/>
      <c r="F120" s="7">
        <f>AVERAGE('HAVER - UK Electricity'!F407:K407)</f>
        <v>61.283333333333339</v>
      </c>
      <c r="H120" s="7">
        <f>AVERAGE('HAVER - UK Electricity'!D407:I407)</f>
        <v>59.736666666666672</v>
      </c>
      <c r="I120" s="7">
        <f>AVERAGE('HAVER - UK Electricity'!D407:F407)</f>
        <v>57.493333333333339</v>
      </c>
      <c r="J120" s="7">
        <f>AVERAGE('HAVER - UK Electricity'!D407:O407)</f>
        <v>57.282500000000006</v>
      </c>
      <c r="L120" s="7">
        <f t="shared" si="14"/>
        <v>56.119752604166678</v>
      </c>
      <c r="N120" s="7">
        <f t="shared" si="15"/>
        <v>50.49797169811319</v>
      </c>
      <c r="O120" s="7">
        <f t="shared" si="16"/>
        <v>50.097327044025164</v>
      </c>
      <c r="P120" s="7">
        <f t="shared" si="17"/>
        <v>51.749465408805015</v>
      </c>
      <c r="R120" s="7"/>
      <c r="S120" s="7"/>
      <c r="T120" s="7"/>
      <c r="U120" s="7"/>
      <c r="V120" s="7"/>
    </row>
    <row r="121" spans="1:22" x14ac:dyDescent="0.35">
      <c r="A121" s="5">
        <f t="shared" si="12"/>
        <v>43297</v>
      </c>
      <c r="B121" s="5"/>
      <c r="C121" s="7">
        <f>AVERAGE('HAVER - UK Electricity'!F408:Q408)</f>
        <v>55.610000000000014</v>
      </c>
      <c r="D121" s="7">
        <f t="shared" si="13"/>
        <v>50.970944010416652</v>
      </c>
      <c r="E121" s="5"/>
      <c r="F121" s="7">
        <f>AVERAGE('HAVER - UK Electricity'!F408:K408)</f>
        <v>60.830000000000005</v>
      </c>
      <c r="H121" s="7">
        <f>AVERAGE('HAVER - UK Electricity'!D408:I408)</f>
        <v>59.268333333333338</v>
      </c>
      <c r="I121" s="7">
        <f>AVERAGE('HAVER - UK Electricity'!D408:F408)</f>
        <v>57.00333333333333</v>
      </c>
      <c r="J121" s="7">
        <f>AVERAGE('HAVER - UK Electricity'!D408:O408)</f>
        <v>56.752500000000005</v>
      </c>
      <c r="L121" s="7">
        <f t="shared" si="14"/>
        <v>56.119752604166678</v>
      </c>
      <c r="N121" s="7">
        <f t="shared" si="15"/>
        <v>50.49797169811319</v>
      </c>
      <c r="O121" s="7">
        <f t="shared" si="16"/>
        <v>50.097327044025164</v>
      </c>
      <c r="P121" s="7">
        <f t="shared" si="17"/>
        <v>51.749465408805015</v>
      </c>
      <c r="R121" s="7"/>
      <c r="S121" s="7"/>
      <c r="T121" s="7"/>
      <c r="U121" s="7"/>
      <c r="V121" s="7"/>
    </row>
    <row r="122" spans="1:22" x14ac:dyDescent="0.35">
      <c r="A122" s="5">
        <f t="shared" si="12"/>
        <v>43298</v>
      </c>
      <c r="B122" s="5"/>
      <c r="C122" s="7">
        <f>AVERAGE('HAVER - UK Electricity'!F409:Q409)</f>
        <v>55.526666666666664</v>
      </c>
      <c r="D122" s="7">
        <f t="shared" si="13"/>
        <v>50.970944010416652</v>
      </c>
      <c r="E122" s="5"/>
      <c r="F122" s="7">
        <f>AVERAGE('HAVER - UK Electricity'!F409:K409)</f>
        <v>60.798333333333325</v>
      </c>
      <c r="H122" s="7">
        <f>AVERAGE('HAVER - UK Electricity'!D409:I409)</f>
        <v>59.271666666666654</v>
      </c>
      <c r="I122" s="7">
        <f>AVERAGE('HAVER - UK Electricity'!D409:F409)</f>
        <v>57.036666666666662</v>
      </c>
      <c r="J122" s="7">
        <f>AVERAGE('HAVER - UK Electricity'!D409:O409)</f>
        <v>56.703333333333319</v>
      </c>
      <c r="L122" s="7">
        <f t="shared" si="14"/>
        <v>56.119752604166678</v>
      </c>
      <c r="N122" s="7">
        <f t="shared" si="15"/>
        <v>50.49797169811319</v>
      </c>
      <c r="O122" s="7">
        <f t="shared" si="16"/>
        <v>50.097327044025164</v>
      </c>
      <c r="P122" s="7">
        <f t="shared" si="17"/>
        <v>51.749465408805015</v>
      </c>
      <c r="R122" s="7"/>
      <c r="S122" s="7"/>
      <c r="T122" s="7"/>
      <c r="U122" s="7"/>
      <c r="V122" s="7"/>
    </row>
    <row r="123" spans="1:22" x14ac:dyDescent="0.35">
      <c r="A123" s="5">
        <f t="shared" si="12"/>
        <v>43299</v>
      </c>
      <c r="B123" s="5"/>
      <c r="C123" s="7">
        <f>AVERAGE('HAVER - UK Electricity'!F410:Q410)</f>
        <v>56.232500000000009</v>
      </c>
      <c r="D123" s="7">
        <f t="shared" si="13"/>
        <v>50.970944010416652</v>
      </c>
      <c r="E123" s="5"/>
      <c r="F123" s="7">
        <f>AVERAGE('HAVER - UK Electricity'!F410:K410)</f>
        <v>61.669999999999995</v>
      </c>
      <c r="H123" s="7">
        <f>AVERAGE('HAVER - UK Electricity'!D410:I410)</f>
        <v>60.210000000000008</v>
      </c>
      <c r="I123" s="7">
        <f>AVERAGE('HAVER - UK Electricity'!D410:F410)</f>
        <v>58.06</v>
      </c>
      <c r="J123" s="7">
        <f>AVERAGE('HAVER - UK Electricity'!D410:O410)</f>
        <v>57.497500000000009</v>
      </c>
      <c r="L123" s="7">
        <f t="shared" si="14"/>
        <v>56.119752604166678</v>
      </c>
      <c r="N123" s="7">
        <f t="shared" si="15"/>
        <v>50.49797169811319</v>
      </c>
      <c r="O123" s="7">
        <f t="shared" si="16"/>
        <v>50.097327044025164</v>
      </c>
      <c r="P123" s="7">
        <f t="shared" si="17"/>
        <v>51.749465408805015</v>
      </c>
      <c r="R123" s="7"/>
      <c r="S123" s="7"/>
      <c r="T123" s="7"/>
      <c r="U123" s="7"/>
      <c r="V123" s="7"/>
    </row>
    <row r="124" spans="1:22" x14ac:dyDescent="0.35">
      <c r="A124" s="5">
        <f t="shared" si="12"/>
        <v>43300</v>
      </c>
      <c r="B124" s="5"/>
      <c r="C124" s="7">
        <f>AVERAGE('HAVER - UK Electricity'!F411:Q411)</f>
        <v>56.50333333333333</v>
      </c>
      <c r="D124" s="7">
        <f t="shared" si="13"/>
        <v>50.970944010416652</v>
      </c>
      <c r="E124" s="5"/>
      <c r="F124" s="7">
        <f>AVERAGE('HAVER - UK Electricity'!F411:K411)</f>
        <v>62.021666666666668</v>
      </c>
      <c r="H124" s="7">
        <f>AVERAGE('HAVER - UK Electricity'!D411:I411)</f>
        <v>60.48</v>
      </c>
      <c r="I124" s="7">
        <f>AVERAGE('HAVER - UK Electricity'!D411:F411)</f>
        <v>58.236666666666672</v>
      </c>
      <c r="J124" s="7">
        <f>AVERAGE('HAVER - UK Electricity'!D411:O411)</f>
        <v>57.764166666666654</v>
      </c>
      <c r="L124" s="7">
        <f t="shared" si="14"/>
        <v>56.119752604166678</v>
      </c>
      <c r="N124" s="7">
        <f t="shared" si="15"/>
        <v>50.49797169811319</v>
      </c>
      <c r="O124" s="7">
        <f t="shared" si="16"/>
        <v>50.097327044025164</v>
      </c>
      <c r="P124" s="7">
        <f t="shared" si="17"/>
        <v>51.749465408805015</v>
      </c>
      <c r="R124" s="7"/>
      <c r="S124" s="7"/>
      <c r="T124" s="7"/>
      <c r="U124" s="7"/>
      <c r="V124" s="7"/>
    </row>
    <row r="125" spans="1:22" x14ac:dyDescent="0.35">
      <c r="A125" s="5">
        <f t="shared" si="12"/>
        <v>43301</v>
      </c>
      <c r="B125" s="5"/>
      <c r="C125" s="7">
        <f>AVERAGE('HAVER - UK Electricity'!F412:Q412)</f>
        <v>56.274166666666666</v>
      </c>
      <c r="D125" s="7">
        <f t="shared" si="13"/>
        <v>50.970944010416652</v>
      </c>
      <c r="E125" s="5"/>
      <c r="F125" s="7">
        <f>AVERAGE('HAVER - UK Electricity'!F412:K412)</f>
        <v>61.773333333333333</v>
      </c>
      <c r="H125" s="7">
        <f>AVERAGE('HAVER - UK Electricity'!D412:I412)</f>
        <v>60.201666666666675</v>
      </c>
      <c r="I125" s="7">
        <f>AVERAGE('HAVER - UK Electricity'!D412:F412)</f>
        <v>57.933333333333337</v>
      </c>
      <c r="J125" s="7">
        <f>AVERAGE('HAVER - UK Electricity'!D412:O412)</f>
        <v>57.52000000000001</v>
      </c>
      <c r="L125" s="7">
        <f t="shared" si="14"/>
        <v>56.119752604166678</v>
      </c>
      <c r="N125" s="7">
        <f t="shared" si="15"/>
        <v>50.49797169811319</v>
      </c>
      <c r="O125" s="7">
        <f t="shared" si="16"/>
        <v>50.097327044025164</v>
      </c>
      <c r="P125" s="7">
        <f t="shared" si="17"/>
        <v>51.749465408805015</v>
      </c>
      <c r="R125" s="7"/>
      <c r="S125" s="7"/>
      <c r="T125" s="7"/>
      <c r="U125" s="7"/>
      <c r="V125" s="7"/>
    </row>
    <row r="126" spans="1:22" x14ac:dyDescent="0.35">
      <c r="A126" s="5">
        <f t="shared" si="12"/>
        <v>43304</v>
      </c>
      <c r="B126" s="5"/>
      <c r="C126" s="7">
        <f>AVERAGE('HAVER - UK Electricity'!F413:Q413)</f>
        <v>56.584166666666668</v>
      </c>
      <c r="D126" s="7">
        <f t="shared" si="13"/>
        <v>50.970944010416652</v>
      </c>
      <c r="E126" s="5"/>
      <c r="F126" s="7">
        <f>AVERAGE('HAVER - UK Electricity'!F413:K413)</f>
        <v>62.068333333333328</v>
      </c>
      <c r="H126" s="7">
        <f>AVERAGE('HAVER - UK Electricity'!D413:I413)</f>
        <v>60.588333333333331</v>
      </c>
      <c r="I126" s="7">
        <f>AVERAGE('HAVER - UK Electricity'!D413:F413)</f>
        <v>58.403333333333336</v>
      </c>
      <c r="J126" s="7">
        <f>AVERAGE('HAVER - UK Electricity'!D413:O413)</f>
        <v>57.869166666666665</v>
      </c>
      <c r="L126" s="7">
        <f t="shared" si="14"/>
        <v>56.119752604166678</v>
      </c>
      <c r="N126" s="7">
        <f t="shared" si="15"/>
        <v>50.49797169811319</v>
      </c>
      <c r="O126" s="7">
        <f t="shared" si="16"/>
        <v>50.097327044025164</v>
      </c>
      <c r="P126" s="7">
        <f t="shared" si="17"/>
        <v>51.749465408805015</v>
      </c>
      <c r="R126" s="7"/>
      <c r="S126" s="7"/>
      <c r="T126" s="7"/>
      <c r="U126" s="7"/>
      <c r="V126" s="7"/>
    </row>
    <row r="127" spans="1:22" x14ac:dyDescent="0.35">
      <c r="A127" s="5">
        <f t="shared" si="12"/>
        <v>43305</v>
      </c>
      <c r="B127" s="5"/>
      <c r="C127" s="7">
        <f>AVERAGE('HAVER - UK Electricity'!F414:Q414)</f>
        <v>56.698333333333345</v>
      </c>
      <c r="D127" s="7">
        <f t="shared" si="13"/>
        <v>50.970944010416652</v>
      </c>
      <c r="E127" s="5"/>
      <c r="F127" s="7">
        <f>AVERAGE('HAVER - UK Electricity'!F414:K414)</f>
        <v>62.266666666666673</v>
      </c>
      <c r="H127" s="7">
        <f>AVERAGE('HAVER - UK Electricity'!D414:I414)</f>
        <v>60.771666666666668</v>
      </c>
      <c r="I127" s="7">
        <f>AVERAGE('HAVER - UK Electricity'!D414:F414)</f>
        <v>58.580000000000005</v>
      </c>
      <c r="J127" s="7">
        <f>AVERAGE('HAVER - UK Electricity'!D414:O414)</f>
        <v>58.005833333333335</v>
      </c>
      <c r="L127" s="7">
        <f t="shared" si="14"/>
        <v>56.119752604166678</v>
      </c>
      <c r="N127" s="7">
        <f t="shared" si="15"/>
        <v>50.49797169811319</v>
      </c>
      <c r="O127" s="7">
        <f t="shared" si="16"/>
        <v>50.097327044025164</v>
      </c>
      <c r="P127" s="7">
        <f t="shared" si="17"/>
        <v>51.749465408805015</v>
      </c>
      <c r="R127" s="7"/>
      <c r="S127" s="7"/>
      <c r="T127" s="7"/>
      <c r="U127" s="7"/>
      <c r="V127" s="7"/>
    </row>
    <row r="128" spans="1:22" x14ac:dyDescent="0.35">
      <c r="A128" s="5">
        <f t="shared" si="12"/>
        <v>43306</v>
      </c>
      <c r="B128" s="5"/>
      <c r="C128" s="7">
        <f>AVERAGE('HAVER - UK Electricity'!F415:Q415)</f>
        <v>56.748333333333328</v>
      </c>
      <c r="D128" s="7">
        <f t="shared" si="13"/>
        <v>50.970944010416652</v>
      </c>
      <c r="E128" s="5"/>
      <c r="F128" s="7">
        <f>AVERAGE('HAVER - UK Electricity'!F415:K415)</f>
        <v>62.366666666666667</v>
      </c>
      <c r="H128" s="7">
        <f>AVERAGE('HAVER - UK Electricity'!D415:I415)</f>
        <v>60.931666666666665</v>
      </c>
      <c r="I128" s="7">
        <f>AVERAGE('HAVER - UK Electricity'!D415:F415)</f>
        <v>58.826666666666661</v>
      </c>
      <c r="J128" s="7">
        <f>AVERAGE('HAVER - UK Electricity'!D415:O415)</f>
        <v>58.114166666666669</v>
      </c>
      <c r="L128" s="7">
        <f t="shared" si="14"/>
        <v>56.119752604166678</v>
      </c>
      <c r="N128" s="7">
        <f t="shared" si="15"/>
        <v>50.49797169811319</v>
      </c>
      <c r="O128" s="7">
        <f t="shared" si="16"/>
        <v>50.097327044025164</v>
      </c>
      <c r="P128" s="7">
        <f t="shared" si="17"/>
        <v>51.749465408805015</v>
      </c>
      <c r="R128" s="7"/>
      <c r="S128" s="7"/>
      <c r="T128" s="7"/>
      <c r="U128" s="7"/>
      <c r="V128" s="7"/>
    </row>
    <row r="129" spans="1:22" x14ac:dyDescent="0.35">
      <c r="A129" s="5">
        <f t="shared" si="12"/>
        <v>43307</v>
      </c>
      <c r="B129" s="5"/>
      <c r="C129" s="7">
        <f>AVERAGE('HAVER - UK Electricity'!F416:Q416)</f>
        <v>56.636666666666656</v>
      </c>
      <c r="D129" s="7">
        <f t="shared" si="13"/>
        <v>50.970944010416652</v>
      </c>
      <c r="E129" s="5"/>
      <c r="F129" s="7">
        <f>AVERAGE('HAVER - UK Electricity'!F416:K416)</f>
        <v>62.103333333333332</v>
      </c>
      <c r="H129" s="7">
        <f>AVERAGE('HAVER - UK Electricity'!D416:I416)</f>
        <v>60.616666666666653</v>
      </c>
      <c r="I129" s="7">
        <f>AVERAGE('HAVER - UK Electricity'!D416:F416)</f>
        <v>58.43</v>
      </c>
      <c r="J129" s="7">
        <f>AVERAGE('HAVER - UK Electricity'!D416:O416)</f>
        <v>57.91666666666665</v>
      </c>
      <c r="L129" s="7">
        <f t="shared" si="14"/>
        <v>56.119752604166678</v>
      </c>
      <c r="N129" s="7">
        <f t="shared" si="15"/>
        <v>50.49797169811319</v>
      </c>
      <c r="O129" s="7">
        <f t="shared" si="16"/>
        <v>50.097327044025164</v>
      </c>
      <c r="P129" s="7">
        <f t="shared" si="17"/>
        <v>51.749465408805015</v>
      </c>
      <c r="R129" s="7"/>
      <c r="S129" s="7"/>
      <c r="T129" s="7"/>
      <c r="U129" s="7"/>
      <c r="V129" s="7"/>
    </row>
    <row r="130" spans="1:22" x14ac:dyDescent="0.35">
      <c r="A130" s="5">
        <f t="shared" si="12"/>
        <v>43308</v>
      </c>
      <c r="B130" s="5"/>
      <c r="C130" s="7">
        <f>AVERAGE('HAVER - UK Electricity'!F417:Q417)</f>
        <v>56.469166666666659</v>
      </c>
      <c r="D130" s="7">
        <f t="shared" si="13"/>
        <v>50.970944010416652</v>
      </c>
      <c r="E130" s="5"/>
      <c r="F130" s="7">
        <f>AVERAGE('HAVER - UK Electricity'!F417:K417)</f>
        <v>61.903333333333336</v>
      </c>
      <c r="H130" s="7">
        <f>AVERAGE('HAVER - UK Electricity'!D417:I417)</f>
        <v>60.411666666666669</v>
      </c>
      <c r="I130" s="7">
        <f>AVERAGE('HAVER - UK Electricity'!D417:F417)</f>
        <v>58.206666666666671</v>
      </c>
      <c r="J130" s="7">
        <f>AVERAGE('HAVER - UK Electricity'!D417:O417)</f>
        <v>57.74</v>
      </c>
      <c r="L130" s="7">
        <f t="shared" si="14"/>
        <v>56.119752604166678</v>
      </c>
      <c r="N130" s="7">
        <f t="shared" si="15"/>
        <v>50.49797169811319</v>
      </c>
      <c r="O130" s="7">
        <f t="shared" si="16"/>
        <v>50.097327044025164</v>
      </c>
      <c r="P130" s="7">
        <f t="shared" si="17"/>
        <v>51.749465408805015</v>
      </c>
      <c r="R130" s="7"/>
      <c r="S130" s="7"/>
      <c r="T130" s="7"/>
      <c r="U130" s="7"/>
      <c r="V130" s="7"/>
    </row>
    <row r="131" spans="1:22" x14ac:dyDescent="0.35">
      <c r="A131" s="5">
        <f t="shared" si="12"/>
        <v>43311</v>
      </c>
      <c r="B131" s="5"/>
      <c r="C131" s="7">
        <f>AVERAGE('HAVER - UK Electricity'!F418:Q418)</f>
        <v>56.824999999999996</v>
      </c>
      <c r="D131" s="7">
        <f t="shared" si="13"/>
        <v>50.970944010416652</v>
      </c>
      <c r="E131" s="5"/>
      <c r="F131" s="7">
        <f>AVERAGE('HAVER - UK Electricity'!F418:K418)</f>
        <v>62.23</v>
      </c>
      <c r="H131" s="7">
        <f>AVERAGE('HAVER - UK Electricity'!D418:I418)</f>
        <v>60.771666666666668</v>
      </c>
      <c r="I131" s="7">
        <f>AVERAGE('HAVER - UK Electricity'!D418:F418)</f>
        <v>58.613333333333337</v>
      </c>
      <c r="J131" s="7">
        <f>AVERAGE('HAVER - UK Electricity'!D418:O418)</f>
        <v>58.114166666666655</v>
      </c>
      <c r="L131" s="7">
        <f t="shared" si="14"/>
        <v>56.119752604166678</v>
      </c>
      <c r="N131" s="7">
        <f t="shared" si="15"/>
        <v>50.49797169811319</v>
      </c>
      <c r="O131" s="7">
        <f t="shared" si="16"/>
        <v>50.097327044025164</v>
      </c>
      <c r="P131" s="7">
        <f t="shared" si="17"/>
        <v>51.749465408805015</v>
      </c>
      <c r="R131" s="7"/>
      <c r="S131" s="7"/>
      <c r="T131" s="7"/>
      <c r="U131" s="7"/>
      <c r="V131" s="7"/>
    </row>
    <row r="132" spans="1:22" x14ac:dyDescent="0.35">
      <c r="A132" s="5">
        <f t="shared" si="12"/>
        <v>43312</v>
      </c>
      <c r="B132" s="5"/>
      <c r="C132" s="7">
        <f>AVERAGE('HAVER - UK Electricity'!F419:Q419)</f>
        <v>56.426666666666655</v>
      </c>
      <c r="D132" s="7"/>
      <c r="E132" s="5"/>
      <c r="F132" s="7">
        <f>AVERAGE('HAVER - UK Electricity'!F419:K419)</f>
        <v>61.148333333333333</v>
      </c>
      <c r="H132" s="7">
        <f>AVERAGE('HAVER - UK Electricity'!D419:I419)</f>
        <v>61.651666666666664</v>
      </c>
      <c r="I132" s="7">
        <f>AVERAGE('HAVER - UK Electricity'!D419:F419)</f>
        <v>60.15</v>
      </c>
      <c r="J132" s="7">
        <f>AVERAGE('HAVER - UK Electricity'!D419:O419)</f>
        <v>57.451666666666675</v>
      </c>
      <c r="L132" s="7"/>
      <c r="N132" s="7"/>
      <c r="O132" s="7"/>
      <c r="P132" s="7"/>
      <c r="R132" s="7"/>
      <c r="S132" s="7"/>
      <c r="T132" s="7"/>
      <c r="U132" s="7"/>
      <c r="V132" s="7"/>
    </row>
    <row r="133" spans="1:22" x14ac:dyDescent="0.35">
      <c r="A133" s="5">
        <f t="shared" si="12"/>
        <v>43313</v>
      </c>
      <c r="B133" s="5" t="s">
        <v>1601</v>
      </c>
      <c r="C133" s="7">
        <f>AVERAGE('HAVER - UK Electricity'!K420:V420)</f>
        <v>54.308333333333337</v>
      </c>
      <c r="D133" s="7">
        <f t="shared" ref="D133:D164" si="18">AVERAGE(C$133:C$236,C$238:C$241,C$243:C$264)</f>
        <v>59.758301282051249</v>
      </c>
      <c r="E133" s="5"/>
      <c r="F133" s="7">
        <f>AVERAGE('HAVER - UK Electricity'!K420:P420)</f>
        <v>51.254999999999995</v>
      </c>
      <c r="H133" s="7">
        <f>AVERAGE('HAVER - UK Electricity'!D420:I420)</f>
        <v>61.358333333333327</v>
      </c>
      <c r="I133" s="7">
        <f>AVERAGE('HAVER - UK Electricity'!D420:F420)</f>
        <v>59.82</v>
      </c>
      <c r="J133" s="7">
        <f>AVERAGE('HAVER - UK Electricity'!D420:O420)</f>
        <v>57.255833333333328</v>
      </c>
      <c r="L133" s="7">
        <f>AVERAGE(F$133:F$236,F$238:F$241,F$243:F$264)</f>
        <v>56.984179487179503</v>
      </c>
      <c r="N133" s="7">
        <f t="shared" ref="N133" si="19">AVERAGE(H$133:H$236,H$238:H$241,H$243:H$264)</f>
        <v>64.231679487179477</v>
      </c>
      <c r="O133" s="7">
        <f t="shared" ref="O133" si="20">AVERAGE(I$133:I$236,I$238:I$241,I$243:I$264)</f>
        <v>65.620948717948735</v>
      </c>
      <c r="P133" s="7">
        <f t="shared" ref="P133" si="21">AVERAGE(J$133:J$236,J$238:J$241,J$243:J$264)</f>
        <v>61.376391025641013</v>
      </c>
      <c r="R133" s="7"/>
      <c r="S133" s="7"/>
      <c r="T133" s="7"/>
      <c r="U133" s="7"/>
      <c r="V133" s="7"/>
    </row>
    <row r="134" spans="1:22" x14ac:dyDescent="0.35">
      <c r="A134" s="5">
        <f t="shared" si="12"/>
        <v>43314</v>
      </c>
      <c r="B134" s="5"/>
      <c r="C134" s="7">
        <f>AVERAGE('HAVER - UK Electricity'!K421:V421)</f>
        <v>54.438333333333333</v>
      </c>
      <c r="D134" s="7">
        <f t="shared" si="18"/>
        <v>59.758301282051249</v>
      </c>
      <c r="E134" s="5"/>
      <c r="F134" s="7">
        <f>AVERAGE('HAVER - UK Electricity'!K421:P421)</f>
        <v>51.405000000000001</v>
      </c>
      <c r="H134" s="7">
        <f>AVERAGE('HAVER - UK Electricity'!D421:I421)</f>
        <v>61.351666666666667</v>
      </c>
      <c r="I134" s="7">
        <f>AVERAGE('HAVER - UK Electricity'!D421:F421)</f>
        <v>59.740000000000009</v>
      </c>
      <c r="J134" s="7">
        <f>AVERAGE('HAVER - UK Electricity'!D421:O421)</f>
        <v>57.310000000000009</v>
      </c>
      <c r="L134" s="7">
        <f t="shared" ref="L134:L197" si="22">AVERAGE(F$133:F$236,F$238:F$241,F$243:F$264)</f>
        <v>56.984179487179503</v>
      </c>
      <c r="N134" s="7">
        <f t="shared" ref="N134:N197" si="23">AVERAGE(H$133:H$236,H$238:H$241,H$243:H$264)</f>
        <v>64.231679487179477</v>
      </c>
      <c r="O134" s="7">
        <f t="shared" ref="O134:O197" si="24">AVERAGE(I$133:I$236,I$238:I$241,I$243:I$264)</f>
        <v>65.620948717948735</v>
      </c>
      <c r="P134" s="7">
        <f t="shared" ref="P134:P197" si="25">AVERAGE(J$133:J$236,J$238:J$241,J$243:J$264)</f>
        <v>61.376391025641013</v>
      </c>
      <c r="R134" s="7"/>
      <c r="S134" s="7"/>
      <c r="T134" s="7"/>
      <c r="U134" s="7"/>
      <c r="V134" s="7"/>
    </row>
    <row r="135" spans="1:22" x14ac:dyDescent="0.35">
      <c r="A135" s="5">
        <f t="shared" si="12"/>
        <v>43315</v>
      </c>
      <c r="B135" s="5"/>
      <c r="C135" s="7">
        <f>AVERAGE('HAVER - UK Electricity'!K422:V422)</f>
        <v>54.755833333333328</v>
      </c>
      <c r="D135" s="7">
        <f t="shared" si="18"/>
        <v>59.758301282051249</v>
      </c>
      <c r="E135" s="5"/>
      <c r="F135" s="7">
        <f>AVERAGE('HAVER - UK Electricity'!K422:P422)</f>
        <v>51.71</v>
      </c>
      <c r="H135" s="7">
        <f>AVERAGE('HAVER - UK Electricity'!D422:I422)</f>
        <v>61.858333333333327</v>
      </c>
      <c r="I135" s="7">
        <f>AVERAGE('HAVER - UK Electricity'!D422:F422)</f>
        <v>60.276666666666664</v>
      </c>
      <c r="J135" s="7">
        <f>AVERAGE('HAVER - UK Electricity'!D422:O422)</f>
        <v>57.707499999999989</v>
      </c>
      <c r="L135" s="7">
        <f t="shared" si="22"/>
        <v>56.984179487179503</v>
      </c>
      <c r="N135" s="7">
        <f t="shared" si="23"/>
        <v>64.231679487179477</v>
      </c>
      <c r="O135" s="7">
        <f t="shared" si="24"/>
        <v>65.620948717948735</v>
      </c>
      <c r="P135" s="7">
        <f t="shared" si="25"/>
        <v>61.376391025641013</v>
      </c>
      <c r="R135" s="7"/>
      <c r="S135" s="7"/>
      <c r="T135" s="7"/>
      <c r="U135" s="7"/>
      <c r="V135" s="7"/>
    </row>
    <row r="136" spans="1:22" x14ac:dyDescent="0.35">
      <c r="A136" s="5">
        <f t="shared" si="12"/>
        <v>43318</v>
      </c>
      <c r="B136" s="5"/>
      <c r="C136" s="7">
        <f>AVERAGE('HAVER - UK Electricity'!K423:V423)</f>
        <v>55.170833333333341</v>
      </c>
      <c r="D136" s="7">
        <f t="shared" si="18"/>
        <v>59.758301282051249</v>
      </c>
      <c r="E136" s="5"/>
      <c r="F136" s="7">
        <f>AVERAGE('HAVER - UK Electricity'!K423:P423)</f>
        <v>52.21</v>
      </c>
      <c r="H136" s="7">
        <f>AVERAGE('HAVER - UK Electricity'!D423:I423)</f>
        <v>62.156666666666666</v>
      </c>
      <c r="I136" s="7">
        <f>AVERAGE('HAVER - UK Electricity'!D423:F423)</f>
        <v>60.666666666666664</v>
      </c>
      <c r="J136" s="7">
        <f>AVERAGE('HAVER - UK Electricity'!D423:O423)</f>
        <v>58.085000000000001</v>
      </c>
      <c r="L136" s="7">
        <f t="shared" si="22"/>
        <v>56.984179487179503</v>
      </c>
      <c r="N136" s="7">
        <f t="shared" si="23"/>
        <v>64.231679487179477</v>
      </c>
      <c r="O136" s="7">
        <f t="shared" si="24"/>
        <v>65.620948717948735</v>
      </c>
      <c r="P136" s="7">
        <f t="shared" si="25"/>
        <v>61.376391025641013</v>
      </c>
      <c r="R136" s="7"/>
      <c r="S136" s="7"/>
      <c r="T136" s="7"/>
      <c r="U136" s="7"/>
      <c r="V136" s="7"/>
    </row>
    <row r="137" spans="1:22" x14ac:dyDescent="0.35">
      <c r="A137" s="5">
        <f t="shared" ref="A137:A200" si="26">+A132+7</f>
        <v>43319</v>
      </c>
      <c r="B137" s="5"/>
      <c r="C137" s="7">
        <f>AVERAGE('HAVER - UK Electricity'!K424:V424)</f>
        <v>55.553333333333342</v>
      </c>
      <c r="D137" s="7">
        <f t="shared" si="18"/>
        <v>59.758301282051249</v>
      </c>
      <c r="E137" s="5"/>
      <c r="F137" s="7">
        <f>AVERAGE('HAVER - UK Electricity'!K424:P424)</f>
        <v>52.594999999999999</v>
      </c>
      <c r="H137" s="7">
        <f>AVERAGE('HAVER - UK Electricity'!D424:I424)</f>
        <v>62.533333333333331</v>
      </c>
      <c r="I137" s="7">
        <f>AVERAGE('HAVER - UK Electricity'!D424:F424)</f>
        <v>60.919999999999995</v>
      </c>
      <c r="J137" s="7">
        <f>AVERAGE('HAVER - UK Electricity'!D424:O424)</f>
        <v>58.48</v>
      </c>
      <c r="L137" s="7">
        <f t="shared" si="22"/>
        <v>56.984179487179503</v>
      </c>
      <c r="N137" s="7">
        <f t="shared" si="23"/>
        <v>64.231679487179477</v>
      </c>
      <c r="O137" s="7">
        <f t="shared" si="24"/>
        <v>65.620948717948735</v>
      </c>
      <c r="P137" s="7">
        <f t="shared" si="25"/>
        <v>61.376391025641013</v>
      </c>
      <c r="R137" s="7"/>
      <c r="S137" s="7"/>
      <c r="T137" s="7"/>
      <c r="U137" s="7"/>
      <c r="V137" s="7"/>
    </row>
    <row r="138" spans="1:22" x14ac:dyDescent="0.35">
      <c r="A138" s="5">
        <f t="shared" si="26"/>
        <v>43320</v>
      </c>
      <c r="B138" s="5"/>
      <c r="C138" s="7">
        <f>AVERAGE('HAVER - UK Electricity'!K425:V425)</f>
        <v>55.630833333333328</v>
      </c>
      <c r="D138" s="7">
        <f t="shared" si="18"/>
        <v>59.758301282051249</v>
      </c>
      <c r="E138" s="5"/>
      <c r="F138" s="7">
        <f>AVERAGE('HAVER - UK Electricity'!K425:P425)</f>
        <v>52.66</v>
      </c>
      <c r="H138" s="7">
        <f>AVERAGE('HAVER - UK Electricity'!D425:I425)</f>
        <v>62.51</v>
      </c>
      <c r="I138" s="7">
        <f>AVERAGE('HAVER - UK Electricity'!D425:F425)</f>
        <v>60.956666666666671</v>
      </c>
      <c r="J138" s="7">
        <f>AVERAGE('HAVER - UK Electricity'!D425:O425)</f>
        <v>58.485833333333339</v>
      </c>
      <c r="L138" s="7">
        <f t="shared" si="22"/>
        <v>56.984179487179503</v>
      </c>
      <c r="N138" s="7">
        <f t="shared" si="23"/>
        <v>64.231679487179477</v>
      </c>
      <c r="O138" s="7">
        <f t="shared" si="24"/>
        <v>65.620948717948735</v>
      </c>
      <c r="P138" s="7">
        <f t="shared" si="25"/>
        <v>61.376391025641013</v>
      </c>
      <c r="R138" s="7"/>
      <c r="S138" s="7"/>
      <c r="T138" s="7"/>
      <c r="U138" s="7"/>
      <c r="V138" s="7"/>
    </row>
    <row r="139" spans="1:22" x14ac:dyDescent="0.35">
      <c r="A139" s="5">
        <f t="shared" si="26"/>
        <v>43321</v>
      </c>
      <c r="B139" s="5"/>
      <c r="C139" s="7">
        <f>AVERAGE('HAVER - UK Electricity'!K426:V426)</f>
        <v>55.865833333333335</v>
      </c>
      <c r="D139" s="7">
        <f t="shared" si="18"/>
        <v>59.758301282051249</v>
      </c>
      <c r="E139" s="5"/>
      <c r="F139" s="7">
        <f>AVERAGE('HAVER - UK Electricity'!K426:P426)</f>
        <v>52.890000000000008</v>
      </c>
      <c r="H139" s="7">
        <f>AVERAGE('HAVER - UK Electricity'!D426:I426)</f>
        <v>62.85</v>
      </c>
      <c r="I139" s="7">
        <f>AVERAGE('HAVER - UK Electricity'!D426:F426)</f>
        <v>61.283333333333331</v>
      </c>
      <c r="J139" s="7">
        <f>AVERAGE('HAVER - UK Electricity'!D426:O426)</f>
        <v>58.780000000000008</v>
      </c>
      <c r="L139" s="7">
        <f t="shared" si="22"/>
        <v>56.984179487179503</v>
      </c>
      <c r="N139" s="7">
        <f t="shared" si="23"/>
        <v>64.231679487179477</v>
      </c>
      <c r="O139" s="7">
        <f t="shared" si="24"/>
        <v>65.620948717948735</v>
      </c>
      <c r="P139" s="7">
        <f t="shared" si="25"/>
        <v>61.376391025641013</v>
      </c>
      <c r="R139" s="7"/>
      <c r="S139" s="7"/>
      <c r="T139" s="7"/>
      <c r="U139" s="7"/>
      <c r="V139" s="7"/>
    </row>
    <row r="140" spans="1:22" x14ac:dyDescent="0.35">
      <c r="A140" s="5">
        <f t="shared" si="26"/>
        <v>43322</v>
      </c>
      <c r="B140" s="5"/>
      <c r="C140" s="7">
        <f>AVERAGE('HAVER - UK Electricity'!K427:V427)</f>
        <v>56.110833333333339</v>
      </c>
      <c r="D140" s="7">
        <f t="shared" si="18"/>
        <v>59.758301282051249</v>
      </c>
      <c r="E140" s="5"/>
      <c r="F140" s="7">
        <f>AVERAGE('HAVER - UK Electricity'!K427:P427)</f>
        <v>53.21</v>
      </c>
      <c r="H140" s="7">
        <f>AVERAGE('HAVER - UK Electricity'!D427:I427)</f>
        <v>63.26</v>
      </c>
      <c r="I140" s="7">
        <f>AVERAGE('HAVER - UK Electricity'!D427:F427)</f>
        <v>61.640000000000008</v>
      </c>
      <c r="J140" s="7">
        <f>AVERAGE('HAVER - UK Electricity'!D427:O427)</f>
        <v>59.152499999999996</v>
      </c>
      <c r="L140" s="7">
        <f t="shared" si="22"/>
        <v>56.984179487179503</v>
      </c>
      <c r="N140" s="7">
        <f t="shared" si="23"/>
        <v>64.231679487179477</v>
      </c>
      <c r="O140" s="7">
        <f t="shared" si="24"/>
        <v>65.620948717948735</v>
      </c>
      <c r="P140" s="7">
        <f t="shared" si="25"/>
        <v>61.376391025641013</v>
      </c>
      <c r="R140" s="7"/>
      <c r="S140" s="7"/>
      <c r="T140" s="7"/>
      <c r="U140" s="7"/>
      <c r="V140" s="7"/>
    </row>
    <row r="141" spans="1:22" x14ac:dyDescent="0.35">
      <c r="A141" s="5">
        <f t="shared" si="26"/>
        <v>43325</v>
      </c>
      <c r="B141" s="5"/>
      <c r="C141" s="7">
        <f>AVERAGE('HAVER - UK Electricity'!K428:V428)</f>
        <v>56.693333333333328</v>
      </c>
      <c r="D141" s="7">
        <f t="shared" si="18"/>
        <v>59.758301282051249</v>
      </c>
      <c r="E141" s="5"/>
      <c r="F141" s="7">
        <f>AVERAGE('HAVER - UK Electricity'!K428:P428)</f>
        <v>53.854999999999997</v>
      </c>
      <c r="H141" s="7">
        <f>AVERAGE('HAVER - UK Electricity'!D428:I428)</f>
        <v>64.508333333333326</v>
      </c>
      <c r="I141" s="7">
        <f>AVERAGE('HAVER - UK Electricity'!D428:F428)</f>
        <v>62.879999999999995</v>
      </c>
      <c r="J141" s="7">
        <f>AVERAGE('HAVER - UK Electricity'!D428:O428)</f>
        <v>60.146666666666654</v>
      </c>
      <c r="L141" s="7">
        <f t="shared" si="22"/>
        <v>56.984179487179503</v>
      </c>
      <c r="N141" s="7">
        <f t="shared" si="23"/>
        <v>64.231679487179477</v>
      </c>
      <c r="O141" s="7">
        <f t="shared" si="24"/>
        <v>65.620948717948735</v>
      </c>
      <c r="P141" s="7">
        <f t="shared" si="25"/>
        <v>61.376391025641013</v>
      </c>
      <c r="R141" s="7"/>
      <c r="S141" s="7"/>
      <c r="T141" s="7"/>
      <c r="U141" s="7"/>
      <c r="V141" s="7"/>
    </row>
    <row r="142" spans="1:22" x14ac:dyDescent="0.35">
      <c r="A142" s="5">
        <f t="shared" si="26"/>
        <v>43326</v>
      </c>
      <c r="B142" s="5"/>
      <c r="C142" s="7">
        <f>AVERAGE('HAVER - UK Electricity'!K429:V429)</f>
        <v>56.798333333333325</v>
      </c>
      <c r="D142" s="7">
        <f t="shared" si="18"/>
        <v>59.758301282051249</v>
      </c>
      <c r="E142" s="5"/>
      <c r="F142" s="7">
        <f>AVERAGE('HAVER - UK Electricity'!K429:P429)</f>
        <v>54.064999999999998</v>
      </c>
      <c r="H142" s="7">
        <f>AVERAGE('HAVER - UK Electricity'!D429:I429)</f>
        <v>64.674999999999997</v>
      </c>
      <c r="I142" s="7">
        <f>AVERAGE('HAVER - UK Electricity'!D429:F429)</f>
        <v>62.993333333333339</v>
      </c>
      <c r="J142" s="7">
        <f>AVERAGE('HAVER - UK Electricity'!D429:O429)</f>
        <v>60.336666666666666</v>
      </c>
      <c r="L142" s="7">
        <f t="shared" si="22"/>
        <v>56.984179487179503</v>
      </c>
      <c r="N142" s="7">
        <f t="shared" si="23"/>
        <v>64.231679487179477</v>
      </c>
      <c r="O142" s="7">
        <f t="shared" si="24"/>
        <v>65.620948717948735</v>
      </c>
      <c r="P142" s="7">
        <f t="shared" si="25"/>
        <v>61.376391025641013</v>
      </c>
      <c r="R142" s="7"/>
      <c r="S142" s="7"/>
      <c r="T142" s="7"/>
      <c r="U142" s="7"/>
      <c r="V142" s="7"/>
    </row>
    <row r="143" spans="1:22" x14ac:dyDescent="0.35">
      <c r="A143" s="5">
        <f t="shared" si="26"/>
        <v>43327</v>
      </c>
      <c r="B143" s="5"/>
      <c r="C143" s="7">
        <f>AVERAGE('HAVER - UK Electricity'!K430:V430)</f>
        <v>56.180833333333332</v>
      </c>
      <c r="D143" s="7">
        <f t="shared" si="18"/>
        <v>59.758301282051249</v>
      </c>
      <c r="E143" s="5"/>
      <c r="F143" s="7">
        <f>AVERAGE('HAVER - UK Electricity'!K430:P430)</f>
        <v>53.4</v>
      </c>
      <c r="H143" s="7">
        <f>AVERAGE('HAVER - UK Electricity'!D430:I430)</f>
        <v>64.17</v>
      </c>
      <c r="I143" s="7">
        <f>AVERAGE('HAVER - UK Electricity'!D430:F430)</f>
        <v>62.49</v>
      </c>
      <c r="J143" s="7">
        <f>AVERAGE('HAVER - UK Electricity'!D430:O430)</f>
        <v>59.76583333333334</v>
      </c>
      <c r="L143" s="7">
        <f t="shared" si="22"/>
        <v>56.984179487179503</v>
      </c>
      <c r="N143" s="7">
        <f t="shared" si="23"/>
        <v>64.231679487179477</v>
      </c>
      <c r="O143" s="7">
        <f t="shared" si="24"/>
        <v>65.620948717948735</v>
      </c>
      <c r="P143" s="7">
        <f t="shared" si="25"/>
        <v>61.376391025641013</v>
      </c>
      <c r="R143" s="7"/>
      <c r="S143" s="7"/>
      <c r="T143" s="7"/>
      <c r="U143" s="7"/>
      <c r="V143" s="7"/>
    </row>
    <row r="144" spans="1:22" x14ac:dyDescent="0.35">
      <c r="A144" s="5">
        <f t="shared" si="26"/>
        <v>43328</v>
      </c>
      <c r="B144" s="5"/>
      <c r="C144" s="7">
        <f>AVERAGE('HAVER - UK Electricity'!K431:V431)</f>
        <v>56.438333333333333</v>
      </c>
      <c r="D144" s="7">
        <f t="shared" si="18"/>
        <v>59.758301282051249</v>
      </c>
      <c r="E144" s="5"/>
      <c r="F144" s="7">
        <f>AVERAGE('HAVER - UK Electricity'!K431:P431)</f>
        <v>53.604999999999997</v>
      </c>
      <c r="H144" s="7">
        <f>AVERAGE('HAVER - UK Electricity'!D431:I431)</f>
        <v>64.936666666666667</v>
      </c>
      <c r="I144" s="7">
        <f>AVERAGE('HAVER - UK Electricity'!D431:F431)</f>
        <v>63.35</v>
      </c>
      <c r="J144" s="7">
        <f>AVERAGE('HAVER - UK Electricity'!D431:O431)</f>
        <v>60.294166666666676</v>
      </c>
      <c r="L144" s="7">
        <f t="shared" si="22"/>
        <v>56.984179487179503</v>
      </c>
      <c r="N144" s="7">
        <f t="shared" si="23"/>
        <v>64.231679487179477</v>
      </c>
      <c r="O144" s="7">
        <f t="shared" si="24"/>
        <v>65.620948717948735</v>
      </c>
      <c r="P144" s="7">
        <f t="shared" si="25"/>
        <v>61.376391025641013</v>
      </c>
      <c r="R144" s="7"/>
      <c r="S144" s="7"/>
      <c r="T144" s="7"/>
      <c r="U144" s="7"/>
      <c r="V144" s="7"/>
    </row>
    <row r="145" spans="1:22" x14ac:dyDescent="0.35">
      <c r="A145" s="5">
        <f t="shared" si="26"/>
        <v>43329</v>
      </c>
      <c r="B145" s="5"/>
      <c r="C145" s="7">
        <f>AVERAGE('HAVER - UK Electricity'!K432:V432)</f>
        <v>56.760833333333331</v>
      </c>
      <c r="D145" s="7">
        <f t="shared" si="18"/>
        <v>59.758301282051249</v>
      </c>
      <c r="E145" s="5"/>
      <c r="F145" s="7">
        <f>AVERAGE('HAVER - UK Electricity'!K432:P432)</f>
        <v>53.879999999999995</v>
      </c>
      <c r="H145" s="7">
        <f>AVERAGE('HAVER - UK Electricity'!D432:I432)</f>
        <v>65.62</v>
      </c>
      <c r="I145" s="7">
        <f>AVERAGE('HAVER - UK Electricity'!D432:F432)</f>
        <v>64.056666666666672</v>
      </c>
      <c r="J145" s="7">
        <f>AVERAGE('HAVER - UK Electricity'!D432:O432)</f>
        <v>60.793333333333329</v>
      </c>
      <c r="L145" s="7">
        <f t="shared" si="22"/>
        <v>56.984179487179503</v>
      </c>
      <c r="N145" s="7">
        <f t="shared" si="23"/>
        <v>64.231679487179477</v>
      </c>
      <c r="O145" s="7">
        <f t="shared" si="24"/>
        <v>65.620948717948735</v>
      </c>
      <c r="P145" s="7">
        <f t="shared" si="25"/>
        <v>61.376391025641013</v>
      </c>
      <c r="R145" s="7"/>
      <c r="S145" s="7"/>
      <c r="T145" s="7"/>
      <c r="U145" s="7"/>
      <c r="V145" s="7"/>
    </row>
    <row r="146" spans="1:22" x14ac:dyDescent="0.35">
      <c r="A146" s="5">
        <f t="shared" si="26"/>
        <v>43332</v>
      </c>
      <c r="B146" s="5"/>
      <c r="C146" s="7">
        <f>AVERAGE('HAVER - UK Electricity'!K433:V433)</f>
        <v>57.143333333333338</v>
      </c>
      <c r="D146" s="7">
        <f t="shared" si="18"/>
        <v>59.758301282051249</v>
      </c>
      <c r="E146" s="5"/>
      <c r="F146" s="7">
        <f>AVERAGE('HAVER - UK Electricity'!K433:P433)</f>
        <v>54.475000000000001</v>
      </c>
      <c r="H146" s="7">
        <f>AVERAGE('HAVER - UK Electricity'!D433:I433)</f>
        <v>66.036666666666676</v>
      </c>
      <c r="I146" s="7">
        <f>AVERAGE('HAVER - UK Electricity'!D433:F433)</f>
        <v>64.49666666666667</v>
      </c>
      <c r="J146" s="7">
        <f>AVERAGE('HAVER - UK Electricity'!D433:O433)</f>
        <v>61.292499999999997</v>
      </c>
      <c r="L146" s="7">
        <f t="shared" si="22"/>
        <v>56.984179487179503</v>
      </c>
      <c r="N146" s="7">
        <f t="shared" si="23"/>
        <v>64.231679487179477</v>
      </c>
      <c r="O146" s="7">
        <f t="shared" si="24"/>
        <v>65.620948717948735</v>
      </c>
      <c r="P146" s="7">
        <f t="shared" si="25"/>
        <v>61.376391025641013</v>
      </c>
      <c r="R146" s="7"/>
      <c r="S146" s="7"/>
      <c r="T146" s="7"/>
      <c r="U146" s="7"/>
      <c r="V146" s="7"/>
    </row>
    <row r="147" spans="1:22" x14ac:dyDescent="0.35">
      <c r="A147" s="5">
        <f t="shared" si="26"/>
        <v>43333</v>
      </c>
      <c r="B147" s="5"/>
      <c r="C147" s="7">
        <f>AVERAGE('HAVER - UK Electricity'!K434:V434)</f>
        <v>57.455833333333338</v>
      </c>
      <c r="D147" s="7">
        <f t="shared" si="18"/>
        <v>59.758301282051249</v>
      </c>
      <c r="E147" s="5"/>
      <c r="F147" s="7">
        <f>AVERAGE('HAVER - UK Electricity'!K434:P434)</f>
        <v>54.769999999999989</v>
      </c>
      <c r="H147" s="7">
        <f>AVERAGE('HAVER - UK Electricity'!D434:I434)</f>
        <v>66.571666666666658</v>
      </c>
      <c r="I147" s="7">
        <f>AVERAGE('HAVER - UK Electricity'!D434:F434)</f>
        <v>65.069999999999993</v>
      </c>
      <c r="J147" s="7">
        <f>AVERAGE('HAVER - UK Electricity'!D434:O434)</f>
        <v>61.724999999999987</v>
      </c>
      <c r="L147" s="7">
        <f t="shared" si="22"/>
        <v>56.984179487179503</v>
      </c>
      <c r="N147" s="7">
        <f t="shared" si="23"/>
        <v>64.231679487179477</v>
      </c>
      <c r="O147" s="7">
        <f t="shared" si="24"/>
        <v>65.620948717948735</v>
      </c>
      <c r="P147" s="7">
        <f t="shared" si="25"/>
        <v>61.376391025641013</v>
      </c>
      <c r="R147" s="7"/>
      <c r="S147" s="7"/>
      <c r="T147" s="7"/>
      <c r="U147" s="7"/>
      <c r="V147" s="7"/>
    </row>
    <row r="148" spans="1:22" x14ac:dyDescent="0.35">
      <c r="A148" s="5">
        <f t="shared" si="26"/>
        <v>43334</v>
      </c>
      <c r="B148" s="5"/>
      <c r="C148" s="7">
        <f>AVERAGE('HAVER - UK Electricity'!K435:V435)</f>
        <v>57.905833333333334</v>
      </c>
      <c r="D148" s="7">
        <f t="shared" si="18"/>
        <v>59.758301282051249</v>
      </c>
      <c r="E148" s="5"/>
      <c r="F148" s="7">
        <f>AVERAGE('HAVER - UK Electricity'!K435:P435)</f>
        <v>55.220000000000006</v>
      </c>
      <c r="H148" s="7">
        <f>AVERAGE('HAVER - UK Electricity'!D435:I435)</f>
        <v>66.924999999999997</v>
      </c>
      <c r="I148" s="7">
        <f>AVERAGE('HAVER - UK Electricity'!D435:F435)</f>
        <v>65.573333333333338</v>
      </c>
      <c r="J148" s="7">
        <f>AVERAGE('HAVER - UK Electricity'!D435:O435)</f>
        <v>62.113333333333344</v>
      </c>
      <c r="L148" s="7">
        <f t="shared" si="22"/>
        <v>56.984179487179503</v>
      </c>
      <c r="N148" s="7">
        <f t="shared" si="23"/>
        <v>64.231679487179477</v>
      </c>
      <c r="O148" s="7">
        <f t="shared" si="24"/>
        <v>65.620948717948735</v>
      </c>
      <c r="P148" s="7">
        <f t="shared" si="25"/>
        <v>61.376391025641013</v>
      </c>
      <c r="R148" s="7"/>
      <c r="S148" s="7"/>
      <c r="T148" s="7"/>
      <c r="U148" s="7"/>
      <c r="V148" s="7"/>
    </row>
    <row r="149" spans="1:22" x14ac:dyDescent="0.35">
      <c r="A149" s="5">
        <f t="shared" si="26"/>
        <v>43335</v>
      </c>
      <c r="B149" s="5"/>
      <c r="C149" s="7">
        <f>AVERAGE('HAVER - UK Electricity'!K436:V436)</f>
        <v>58.735833333333346</v>
      </c>
      <c r="D149" s="7">
        <f t="shared" si="18"/>
        <v>59.758301282051249</v>
      </c>
      <c r="E149" s="5"/>
      <c r="F149" s="7">
        <f>AVERAGE('HAVER - UK Electricity'!K436:P436)</f>
        <v>56.150000000000006</v>
      </c>
      <c r="H149" s="7">
        <f>AVERAGE('HAVER - UK Electricity'!D436:I436)</f>
        <v>67.861666666666665</v>
      </c>
      <c r="I149" s="7">
        <f>AVERAGE('HAVER - UK Electricity'!D436:F436)</f>
        <v>66.61666666666666</v>
      </c>
      <c r="J149" s="7">
        <f>AVERAGE('HAVER - UK Electricity'!D436:O436)</f>
        <v>63.038333333333327</v>
      </c>
      <c r="L149" s="7">
        <f t="shared" si="22"/>
        <v>56.984179487179503</v>
      </c>
      <c r="N149" s="7">
        <f t="shared" si="23"/>
        <v>64.231679487179477</v>
      </c>
      <c r="O149" s="7">
        <f t="shared" si="24"/>
        <v>65.620948717948735</v>
      </c>
      <c r="P149" s="7">
        <f t="shared" si="25"/>
        <v>61.376391025641013</v>
      </c>
      <c r="R149" s="7"/>
      <c r="S149" s="7"/>
      <c r="T149" s="7"/>
      <c r="U149" s="7"/>
      <c r="V149" s="7"/>
    </row>
    <row r="150" spans="1:22" x14ac:dyDescent="0.35">
      <c r="A150" s="5">
        <f t="shared" si="26"/>
        <v>43336</v>
      </c>
      <c r="B150" s="5"/>
      <c r="C150" s="7">
        <f>AVERAGE('HAVER - UK Electricity'!K437:V437)</f>
        <v>59.583333333333336</v>
      </c>
      <c r="D150" s="7">
        <f t="shared" si="18"/>
        <v>59.758301282051249</v>
      </c>
      <c r="E150" s="5"/>
      <c r="F150" s="7">
        <f>AVERAGE('HAVER - UK Electricity'!K437:P437)</f>
        <v>57.085000000000001</v>
      </c>
      <c r="H150" s="7">
        <f>AVERAGE('HAVER - UK Electricity'!D437:I437)</f>
        <v>68.631666666666675</v>
      </c>
      <c r="I150" s="7">
        <f>AVERAGE('HAVER - UK Electricity'!D437:F437)</f>
        <v>67.25</v>
      </c>
      <c r="J150" s="7">
        <f>AVERAGE('HAVER - UK Electricity'!D437:O437)</f>
        <v>63.886666666666663</v>
      </c>
      <c r="L150" s="7">
        <f t="shared" si="22"/>
        <v>56.984179487179503</v>
      </c>
      <c r="N150" s="7">
        <f t="shared" si="23"/>
        <v>64.231679487179477</v>
      </c>
      <c r="O150" s="7">
        <f t="shared" si="24"/>
        <v>65.620948717948735</v>
      </c>
      <c r="P150" s="7">
        <f t="shared" si="25"/>
        <v>61.376391025641013</v>
      </c>
      <c r="R150" s="7"/>
      <c r="S150" s="7"/>
      <c r="T150" s="7"/>
      <c r="U150" s="7"/>
      <c r="V150" s="7"/>
    </row>
    <row r="151" spans="1:22" x14ac:dyDescent="0.35">
      <c r="A151" s="5">
        <f t="shared" si="26"/>
        <v>43339</v>
      </c>
      <c r="B151" s="5"/>
      <c r="C151" s="7">
        <f>AVERAGE('HAVER - UK Electricity'!K438:V438)</f>
        <v>59.583333333333336</v>
      </c>
      <c r="D151" s="7">
        <f t="shared" si="18"/>
        <v>59.758301282051249</v>
      </c>
      <c r="E151" s="5"/>
      <c r="F151" s="7">
        <f>AVERAGE('HAVER - UK Electricity'!K438:P438)</f>
        <v>57.085000000000001</v>
      </c>
      <c r="H151" s="7">
        <f>AVERAGE('HAVER - UK Electricity'!D438:I438)</f>
        <v>68.631666666666675</v>
      </c>
      <c r="I151" s="7">
        <f>AVERAGE('HAVER - UK Electricity'!D438:F438)</f>
        <v>67.25</v>
      </c>
      <c r="J151" s="7">
        <f>AVERAGE('HAVER - UK Electricity'!D438:O438)</f>
        <v>63.886666666666663</v>
      </c>
      <c r="L151" s="7">
        <f t="shared" si="22"/>
        <v>56.984179487179503</v>
      </c>
      <c r="N151" s="7">
        <f t="shared" si="23"/>
        <v>64.231679487179477</v>
      </c>
      <c r="O151" s="7">
        <f t="shared" si="24"/>
        <v>65.620948717948735</v>
      </c>
      <c r="P151" s="7">
        <f t="shared" si="25"/>
        <v>61.376391025641013</v>
      </c>
      <c r="R151" s="7"/>
      <c r="S151" s="7"/>
      <c r="T151" s="7"/>
      <c r="U151" s="7"/>
      <c r="V151" s="7"/>
    </row>
    <row r="152" spans="1:22" x14ac:dyDescent="0.35">
      <c r="A152" s="5">
        <f t="shared" si="26"/>
        <v>43340</v>
      </c>
      <c r="B152" s="5"/>
      <c r="C152" s="7">
        <f>AVERAGE('HAVER - UK Electricity'!K439:V439)</f>
        <v>60.70333333333334</v>
      </c>
      <c r="D152" s="7">
        <f t="shared" si="18"/>
        <v>59.758301282051249</v>
      </c>
      <c r="E152" s="5"/>
      <c r="F152" s="7">
        <f>AVERAGE('HAVER - UK Electricity'!K439:P439)</f>
        <v>58.185000000000002</v>
      </c>
      <c r="H152" s="7">
        <f>AVERAGE('HAVER - UK Electricity'!D439:I439)</f>
        <v>69.624999999999986</v>
      </c>
      <c r="I152" s="7">
        <f>AVERAGE('HAVER - UK Electricity'!D439:F439)</f>
        <v>68.3</v>
      </c>
      <c r="J152" s="7">
        <f>AVERAGE('HAVER - UK Electricity'!D439:O439)</f>
        <v>64.918333333333322</v>
      </c>
      <c r="L152" s="7">
        <f t="shared" si="22"/>
        <v>56.984179487179503</v>
      </c>
      <c r="N152" s="7">
        <f t="shared" si="23"/>
        <v>64.231679487179477</v>
      </c>
      <c r="O152" s="7">
        <f t="shared" si="24"/>
        <v>65.620948717948735</v>
      </c>
      <c r="P152" s="7">
        <f t="shared" si="25"/>
        <v>61.376391025641013</v>
      </c>
      <c r="R152" s="7"/>
      <c r="S152" s="7"/>
      <c r="T152" s="7"/>
      <c r="U152" s="7"/>
      <c r="V152" s="7"/>
    </row>
    <row r="153" spans="1:22" x14ac:dyDescent="0.35">
      <c r="A153" s="5">
        <f t="shared" si="26"/>
        <v>43341</v>
      </c>
      <c r="B153" s="5"/>
      <c r="C153" s="7">
        <f>AVERAGE('HAVER - UK Electricity'!K440:V440)</f>
        <v>61.048333333333325</v>
      </c>
      <c r="D153" s="7">
        <f t="shared" si="18"/>
        <v>59.758301282051249</v>
      </c>
      <c r="E153" s="5"/>
      <c r="F153" s="7">
        <f>AVERAGE('HAVER - UK Electricity'!K440:P440)</f>
        <v>58.534999999999997</v>
      </c>
      <c r="H153" s="7">
        <f>AVERAGE('HAVER - UK Electricity'!D440:I440)</f>
        <v>70.068333333333342</v>
      </c>
      <c r="I153" s="7">
        <f>AVERAGE('HAVER - UK Electricity'!D440:F440)</f>
        <v>68.740000000000009</v>
      </c>
      <c r="J153" s="7">
        <f>AVERAGE('HAVER - UK Electricity'!D440:O440)</f>
        <v>65.327500000000001</v>
      </c>
      <c r="L153" s="7">
        <f t="shared" si="22"/>
        <v>56.984179487179503</v>
      </c>
      <c r="N153" s="7">
        <f t="shared" si="23"/>
        <v>64.231679487179477</v>
      </c>
      <c r="O153" s="7">
        <f t="shared" si="24"/>
        <v>65.620948717948735</v>
      </c>
      <c r="P153" s="7">
        <f t="shared" si="25"/>
        <v>61.376391025641013</v>
      </c>
      <c r="R153" s="7"/>
      <c r="S153" s="7"/>
      <c r="T153" s="7"/>
      <c r="U153" s="7"/>
      <c r="V153" s="7"/>
    </row>
    <row r="154" spans="1:22" x14ac:dyDescent="0.35">
      <c r="A154" s="5">
        <f t="shared" si="26"/>
        <v>43342</v>
      </c>
      <c r="B154" s="5"/>
      <c r="C154" s="7">
        <f>AVERAGE('HAVER - UK Electricity'!K441:V441)</f>
        <v>60.713333333333331</v>
      </c>
      <c r="D154" s="7">
        <f t="shared" si="18"/>
        <v>59.758301282051249</v>
      </c>
      <c r="E154" s="5"/>
      <c r="F154" s="7">
        <f>AVERAGE('HAVER - UK Electricity'!K441:P441)</f>
        <v>58.194999999999993</v>
      </c>
      <c r="H154" s="7">
        <f>AVERAGE('HAVER - UK Electricity'!D441:I441)</f>
        <v>69.963333333333324</v>
      </c>
      <c r="I154" s="7">
        <f>AVERAGE('HAVER - UK Electricity'!D441:F441)</f>
        <v>68.759999999999991</v>
      </c>
      <c r="J154" s="7">
        <f>AVERAGE('HAVER - UK Electricity'!D441:O441)</f>
        <v>65.105833333333337</v>
      </c>
      <c r="L154" s="7">
        <f t="shared" si="22"/>
        <v>56.984179487179503</v>
      </c>
      <c r="N154" s="7">
        <f t="shared" si="23"/>
        <v>64.231679487179477</v>
      </c>
      <c r="O154" s="7">
        <f t="shared" si="24"/>
        <v>65.620948717948735</v>
      </c>
      <c r="P154" s="7">
        <f t="shared" si="25"/>
        <v>61.376391025641013</v>
      </c>
      <c r="R154" s="7"/>
      <c r="S154" s="7"/>
      <c r="T154" s="7"/>
      <c r="U154" s="7"/>
      <c r="V154" s="7"/>
    </row>
    <row r="155" spans="1:22" x14ac:dyDescent="0.35">
      <c r="A155" s="5">
        <f t="shared" si="26"/>
        <v>43343</v>
      </c>
      <c r="B155" s="5"/>
      <c r="C155" s="7">
        <f>AVERAGE('HAVER - UK Electricity'!K442:V442)</f>
        <v>59.795000000000009</v>
      </c>
      <c r="D155" s="7">
        <f t="shared" si="18"/>
        <v>59.758301282051249</v>
      </c>
      <c r="E155" s="5"/>
      <c r="F155" s="7">
        <f>AVERAGE('HAVER - UK Electricity'!K442:P442)</f>
        <v>57.971666666666671</v>
      </c>
      <c r="H155" s="7">
        <f>AVERAGE('HAVER - UK Electricity'!D442:I442)</f>
        <v>69.896666666666661</v>
      </c>
      <c r="I155" s="7">
        <f>AVERAGE('HAVER - UK Electricity'!D442:F442)</f>
        <v>69.663333333333341</v>
      </c>
      <c r="J155" s="7">
        <f>AVERAGE('HAVER - UK Electricity'!D442:O442)</f>
        <v>63.838333333333345</v>
      </c>
      <c r="L155" s="7">
        <f t="shared" si="22"/>
        <v>56.984179487179503</v>
      </c>
      <c r="N155" s="7">
        <f t="shared" si="23"/>
        <v>64.231679487179477</v>
      </c>
      <c r="O155" s="7">
        <f t="shared" si="24"/>
        <v>65.620948717948735</v>
      </c>
      <c r="P155" s="7">
        <f t="shared" si="25"/>
        <v>61.376391025641013</v>
      </c>
      <c r="R155" s="7"/>
      <c r="S155" s="7"/>
      <c r="T155" s="7"/>
      <c r="U155" s="7"/>
      <c r="V155" s="7"/>
    </row>
    <row r="156" spans="1:22" x14ac:dyDescent="0.35">
      <c r="A156" s="5">
        <f t="shared" si="26"/>
        <v>43346</v>
      </c>
      <c r="B156" s="5"/>
      <c r="C156" s="7">
        <f>AVERAGE('HAVER - UK Electricity'!J443:U443)</f>
        <v>60.650833333333338</v>
      </c>
      <c r="D156" s="7">
        <f t="shared" si="18"/>
        <v>59.758301282051249</v>
      </c>
      <c r="E156" s="5"/>
      <c r="F156" s="7">
        <f>AVERAGE('HAVER - UK Electricity'!J443:O443)</f>
        <v>58.150000000000006</v>
      </c>
      <c r="H156" s="7">
        <f>AVERAGE('HAVER - UK Electricity'!D443:I443)</f>
        <v>70.466666666666654</v>
      </c>
      <c r="I156" s="7">
        <f>AVERAGE('HAVER - UK Electricity'!D443:F443)</f>
        <v>70.083333333333329</v>
      </c>
      <c r="J156" s="7">
        <f>AVERAGE('HAVER - UK Electricity'!D443:O443)</f>
        <v>64.308333333333337</v>
      </c>
      <c r="L156" s="7">
        <f t="shared" si="22"/>
        <v>56.984179487179503</v>
      </c>
      <c r="N156" s="7">
        <f t="shared" si="23"/>
        <v>64.231679487179477</v>
      </c>
      <c r="O156" s="7">
        <f t="shared" si="24"/>
        <v>65.620948717948735</v>
      </c>
      <c r="P156" s="7">
        <f t="shared" si="25"/>
        <v>61.376391025641013</v>
      </c>
      <c r="R156" s="7"/>
      <c r="S156" s="7"/>
      <c r="T156" s="7"/>
      <c r="U156" s="7"/>
      <c r="V156" s="7"/>
    </row>
    <row r="157" spans="1:22" x14ac:dyDescent="0.35">
      <c r="A157" s="5">
        <f t="shared" si="26"/>
        <v>43347</v>
      </c>
      <c r="B157" s="5"/>
      <c r="C157" s="7">
        <f>AVERAGE('HAVER - UK Electricity'!J444:U444)</f>
        <v>61.145833333333336</v>
      </c>
      <c r="D157" s="7">
        <f t="shared" si="18"/>
        <v>59.758301282051249</v>
      </c>
      <c r="E157" s="5"/>
      <c r="F157" s="7">
        <f>AVERAGE('HAVER - UK Electricity'!J444:O444)</f>
        <v>58.63</v>
      </c>
      <c r="H157" s="7">
        <f>AVERAGE('HAVER - UK Electricity'!D444:I444)</f>
        <v>70.935000000000002</v>
      </c>
      <c r="I157" s="7">
        <f>AVERAGE('HAVER - UK Electricity'!D444:F444)</f>
        <v>70.509999999999991</v>
      </c>
      <c r="J157" s="7">
        <f>AVERAGE('HAVER - UK Electricity'!D444:O444)</f>
        <v>64.782500000000013</v>
      </c>
      <c r="L157" s="7">
        <f t="shared" si="22"/>
        <v>56.984179487179503</v>
      </c>
      <c r="N157" s="7">
        <f t="shared" si="23"/>
        <v>64.231679487179477</v>
      </c>
      <c r="O157" s="7">
        <f t="shared" si="24"/>
        <v>65.620948717948735</v>
      </c>
      <c r="P157" s="7">
        <f t="shared" si="25"/>
        <v>61.376391025641013</v>
      </c>
      <c r="R157" s="7"/>
      <c r="S157" s="7"/>
      <c r="T157" s="7"/>
      <c r="U157" s="7"/>
      <c r="V157" s="7"/>
    </row>
    <row r="158" spans="1:22" x14ac:dyDescent="0.35">
      <c r="A158" s="5">
        <f t="shared" si="26"/>
        <v>43348</v>
      </c>
      <c r="B158" s="5"/>
      <c r="C158" s="7">
        <f>AVERAGE('HAVER - UK Electricity'!J445:U445)</f>
        <v>61.22333333333335</v>
      </c>
      <c r="D158" s="7">
        <f t="shared" si="18"/>
        <v>59.758301282051249</v>
      </c>
      <c r="E158" s="5"/>
      <c r="F158" s="7">
        <f>AVERAGE('HAVER - UK Electricity'!J445:O445)</f>
        <v>58.745000000000005</v>
      </c>
      <c r="H158" s="7">
        <f>AVERAGE('HAVER - UK Electricity'!D445:I445)</f>
        <v>71.611666666666665</v>
      </c>
      <c r="I158" s="7">
        <f>AVERAGE('HAVER - UK Electricity'!D445:F445)</f>
        <v>71.063333333333333</v>
      </c>
      <c r="J158" s="7">
        <f>AVERAGE('HAVER - UK Electricity'!D445:O445)</f>
        <v>65.178333333333327</v>
      </c>
      <c r="L158" s="7">
        <f t="shared" si="22"/>
        <v>56.984179487179503</v>
      </c>
      <c r="N158" s="7">
        <f t="shared" si="23"/>
        <v>64.231679487179477</v>
      </c>
      <c r="O158" s="7">
        <f t="shared" si="24"/>
        <v>65.620948717948735</v>
      </c>
      <c r="P158" s="7">
        <f t="shared" si="25"/>
        <v>61.376391025641013</v>
      </c>
      <c r="R158" s="7"/>
      <c r="S158" s="7"/>
      <c r="T158" s="7"/>
      <c r="U158" s="7"/>
      <c r="V158" s="7"/>
    </row>
    <row r="159" spans="1:22" x14ac:dyDescent="0.35">
      <c r="A159" s="5">
        <f t="shared" si="26"/>
        <v>43349</v>
      </c>
      <c r="B159" s="5"/>
      <c r="C159" s="7">
        <f>AVERAGE('HAVER - UK Electricity'!J446:U446)</f>
        <v>62.168333333333344</v>
      </c>
      <c r="D159" s="7">
        <f t="shared" si="18"/>
        <v>59.758301282051249</v>
      </c>
      <c r="E159" s="5"/>
      <c r="F159" s="7">
        <f>AVERAGE('HAVER - UK Electricity'!J446:O446)</f>
        <v>59.705000000000005</v>
      </c>
      <c r="H159" s="7">
        <f>AVERAGE('HAVER - UK Electricity'!D446:I446)</f>
        <v>72.465000000000003</v>
      </c>
      <c r="I159" s="7">
        <f>AVERAGE('HAVER - UK Electricity'!D446:F446)</f>
        <v>71.929999999999993</v>
      </c>
      <c r="J159" s="7">
        <f>AVERAGE('HAVER - UK Electricity'!D446:O446)</f>
        <v>66.084999999999994</v>
      </c>
      <c r="L159" s="7">
        <f t="shared" si="22"/>
        <v>56.984179487179503</v>
      </c>
      <c r="N159" s="7">
        <f t="shared" si="23"/>
        <v>64.231679487179477</v>
      </c>
      <c r="O159" s="7">
        <f t="shared" si="24"/>
        <v>65.620948717948735</v>
      </c>
      <c r="P159" s="7">
        <f t="shared" si="25"/>
        <v>61.376391025641013</v>
      </c>
      <c r="R159" s="7"/>
      <c r="S159" s="7"/>
      <c r="T159" s="7"/>
      <c r="U159" s="7"/>
      <c r="V159" s="7"/>
    </row>
    <row r="160" spans="1:22" x14ac:dyDescent="0.35">
      <c r="A160" s="5">
        <f t="shared" si="26"/>
        <v>43350</v>
      </c>
      <c r="B160" s="5"/>
      <c r="C160" s="7">
        <f>AVERAGE('HAVER - UK Electricity'!J447:U447)</f>
        <v>63.155833333333341</v>
      </c>
      <c r="D160" s="7">
        <f t="shared" si="18"/>
        <v>59.758301282051249</v>
      </c>
      <c r="E160" s="5"/>
      <c r="F160" s="7">
        <f>AVERAGE('HAVER - UK Electricity'!J447:O447)</f>
        <v>60.73</v>
      </c>
      <c r="H160" s="7">
        <f>AVERAGE('HAVER - UK Electricity'!D447:I447)</f>
        <v>73.65333333333335</v>
      </c>
      <c r="I160" s="7">
        <f>AVERAGE('HAVER - UK Electricity'!D447:F447)</f>
        <v>72.966666666666669</v>
      </c>
      <c r="J160" s="7">
        <f>AVERAGE('HAVER - UK Electricity'!D447:O447)</f>
        <v>67.191666666666677</v>
      </c>
      <c r="L160" s="7">
        <f t="shared" si="22"/>
        <v>56.984179487179503</v>
      </c>
      <c r="N160" s="7">
        <f t="shared" si="23"/>
        <v>64.231679487179477</v>
      </c>
      <c r="O160" s="7">
        <f t="shared" si="24"/>
        <v>65.620948717948735</v>
      </c>
      <c r="P160" s="7">
        <f t="shared" si="25"/>
        <v>61.376391025641013</v>
      </c>
      <c r="R160" s="7"/>
      <c r="S160" s="7"/>
      <c r="T160" s="7"/>
      <c r="U160" s="7"/>
      <c r="V160" s="7"/>
    </row>
    <row r="161" spans="1:22" x14ac:dyDescent="0.35">
      <c r="A161" s="5">
        <f t="shared" si="26"/>
        <v>43353</v>
      </c>
      <c r="B161" s="5"/>
      <c r="C161" s="7">
        <f>AVERAGE('HAVER - UK Electricity'!J448:U448)</f>
        <v>65.735833333333332</v>
      </c>
      <c r="D161" s="7">
        <f t="shared" si="18"/>
        <v>59.758301282051249</v>
      </c>
      <c r="E161" s="5"/>
      <c r="F161" s="7">
        <f>AVERAGE('HAVER - UK Electricity'!J448:O448)</f>
        <v>63.19</v>
      </c>
      <c r="H161" s="7">
        <f>AVERAGE('HAVER - UK Electricity'!D448:I448)</f>
        <v>76.19</v>
      </c>
      <c r="I161" s="7">
        <f>AVERAGE('HAVER - UK Electricity'!D448:F448)</f>
        <v>75.660000000000011</v>
      </c>
      <c r="J161" s="7">
        <f>AVERAGE('HAVER - UK Electricity'!D448:O448)</f>
        <v>69.69</v>
      </c>
      <c r="L161" s="7">
        <f t="shared" si="22"/>
        <v>56.984179487179503</v>
      </c>
      <c r="N161" s="7">
        <f t="shared" si="23"/>
        <v>64.231679487179477</v>
      </c>
      <c r="O161" s="7">
        <f t="shared" si="24"/>
        <v>65.620948717948735</v>
      </c>
      <c r="P161" s="7">
        <f t="shared" si="25"/>
        <v>61.376391025641013</v>
      </c>
      <c r="R161" s="7"/>
      <c r="S161" s="7"/>
      <c r="T161" s="7"/>
      <c r="U161" s="7"/>
      <c r="V161" s="7"/>
    </row>
    <row r="162" spans="1:22" x14ac:dyDescent="0.35">
      <c r="A162" s="5">
        <f t="shared" si="26"/>
        <v>43354</v>
      </c>
      <c r="B162" s="5"/>
      <c r="C162" s="7">
        <f>AVERAGE('HAVER - UK Electricity'!J449:U449)</f>
        <v>65.105833333333337</v>
      </c>
      <c r="D162" s="7">
        <f t="shared" si="18"/>
        <v>59.758301282051249</v>
      </c>
      <c r="E162" s="5"/>
      <c r="F162" s="7">
        <f>AVERAGE('HAVER - UK Electricity'!J449:O449)</f>
        <v>62.650000000000006</v>
      </c>
      <c r="H162" s="7">
        <f>AVERAGE('HAVER - UK Electricity'!D449:I449)</f>
        <v>75.228333333333325</v>
      </c>
      <c r="I162" s="7">
        <f>AVERAGE('HAVER - UK Electricity'!D449:F449)</f>
        <v>74.636666666666656</v>
      </c>
      <c r="J162" s="7">
        <f>AVERAGE('HAVER - UK Electricity'!D449:O449)</f>
        <v>68.939166666666665</v>
      </c>
      <c r="L162" s="7">
        <f t="shared" si="22"/>
        <v>56.984179487179503</v>
      </c>
      <c r="N162" s="7">
        <f t="shared" si="23"/>
        <v>64.231679487179477</v>
      </c>
      <c r="O162" s="7">
        <f t="shared" si="24"/>
        <v>65.620948717948735</v>
      </c>
      <c r="P162" s="7">
        <f t="shared" si="25"/>
        <v>61.376391025641013</v>
      </c>
      <c r="R162" s="7"/>
      <c r="S162" s="7"/>
      <c r="T162" s="7"/>
      <c r="U162" s="7"/>
      <c r="V162" s="7"/>
    </row>
    <row r="163" spans="1:22" x14ac:dyDescent="0.35">
      <c r="A163" s="5">
        <f t="shared" si="26"/>
        <v>43355</v>
      </c>
      <c r="B163" s="5"/>
      <c r="C163" s="7">
        <f>AVERAGE('HAVER - UK Electricity'!J450:U450)</f>
        <v>63.218333333333327</v>
      </c>
      <c r="D163" s="7">
        <f t="shared" si="18"/>
        <v>59.758301282051249</v>
      </c>
      <c r="E163" s="5"/>
      <c r="F163" s="7">
        <f>AVERAGE('HAVER - UK Electricity'!J450:O450)</f>
        <v>60.895000000000003</v>
      </c>
      <c r="H163" s="7">
        <f>AVERAGE('HAVER - UK Electricity'!D450:I450)</f>
        <v>72.83</v>
      </c>
      <c r="I163" s="7">
        <f>AVERAGE('HAVER - UK Electricity'!D450:F450)</f>
        <v>72.290000000000006</v>
      </c>
      <c r="J163" s="7">
        <f>AVERAGE('HAVER - UK Electricity'!D450:O450)</f>
        <v>66.862499999999997</v>
      </c>
      <c r="L163" s="7">
        <f t="shared" si="22"/>
        <v>56.984179487179503</v>
      </c>
      <c r="N163" s="7">
        <f t="shared" si="23"/>
        <v>64.231679487179477</v>
      </c>
      <c r="O163" s="7">
        <f t="shared" si="24"/>
        <v>65.620948717948735</v>
      </c>
      <c r="P163" s="7">
        <f t="shared" si="25"/>
        <v>61.376391025641013</v>
      </c>
      <c r="R163" s="7"/>
      <c r="S163" s="7"/>
      <c r="T163" s="7"/>
      <c r="U163" s="7"/>
      <c r="V163" s="7"/>
    </row>
    <row r="164" spans="1:22" x14ac:dyDescent="0.35">
      <c r="A164" s="5">
        <f t="shared" si="26"/>
        <v>43356</v>
      </c>
      <c r="B164" s="5"/>
      <c r="C164" s="7">
        <f>AVERAGE('HAVER - UK Electricity'!J451:U451)</f>
        <v>60.958333333333343</v>
      </c>
      <c r="D164" s="7">
        <f t="shared" si="18"/>
        <v>59.758301282051249</v>
      </c>
      <c r="E164" s="5"/>
      <c r="F164" s="7">
        <f>AVERAGE('HAVER - UK Electricity'!J451:O451)</f>
        <v>58.664999999999999</v>
      </c>
      <c r="H164" s="7">
        <f>AVERAGE('HAVER - UK Electricity'!D451:I451)</f>
        <v>70.465000000000003</v>
      </c>
      <c r="I164" s="7">
        <f>AVERAGE('HAVER - UK Electricity'!D451:F451)</f>
        <v>69.86</v>
      </c>
      <c r="J164" s="7">
        <f>AVERAGE('HAVER - UK Electricity'!D451:O451)</f>
        <v>64.564999999999998</v>
      </c>
      <c r="L164" s="7">
        <f t="shared" si="22"/>
        <v>56.984179487179503</v>
      </c>
      <c r="N164" s="7">
        <f t="shared" si="23"/>
        <v>64.231679487179477</v>
      </c>
      <c r="O164" s="7">
        <f t="shared" si="24"/>
        <v>65.620948717948735</v>
      </c>
      <c r="P164" s="7">
        <f t="shared" si="25"/>
        <v>61.376391025641013</v>
      </c>
      <c r="R164" s="7"/>
      <c r="S164" s="7"/>
      <c r="T164" s="7"/>
      <c r="U164" s="7"/>
      <c r="V164" s="7"/>
    </row>
    <row r="165" spans="1:22" x14ac:dyDescent="0.35">
      <c r="A165" s="5">
        <f t="shared" si="26"/>
        <v>43357</v>
      </c>
      <c r="B165" s="5"/>
      <c r="C165" s="7">
        <f>AVERAGE('HAVER - UK Electricity'!J452:U452)</f>
        <v>61.663333333333327</v>
      </c>
      <c r="D165" s="7">
        <f t="shared" ref="D165:D196" si="27">AVERAGE(C$133:C$236,C$238:C$241,C$243:C$264)</f>
        <v>59.758301282051249</v>
      </c>
      <c r="E165" s="5"/>
      <c r="F165" s="7">
        <f>AVERAGE('HAVER - UK Electricity'!J452:O452)</f>
        <v>59.544999999999995</v>
      </c>
      <c r="H165" s="7">
        <f>AVERAGE('HAVER - UK Electricity'!D452:I452)</f>
        <v>71.323333333333323</v>
      </c>
      <c r="I165" s="7">
        <f>AVERAGE('HAVER - UK Electricity'!D452:F452)</f>
        <v>70.356666666666669</v>
      </c>
      <c r="J165" s="7">
        <f>AVERAGE('HAVER - UK Electricity'!D452:O452)</f>
        <v>65.43416666666667</v>
      </c>
      <c r="L165" s="7">
        <f t="shared" si="22"/>
        <v>56.984179487179503</v>
      </c>
      <c r="N165" s="7">
        <f t="shared" si="23"/>
        <v>64.231679487179477</v>
      </c>
      <c r="O165" s="7">
        <f t="shared" si="24"/>
        <v>65.620948717948735</v>
      </c>
      <c r="P165" s="7">
        <f t="shared" si="25"/>
        <v>61.376391025641013</v>
      </c>
      <c r="R165" s="7"/>
      <c r="S165" s="7"/>
      <c r="T165" s="7"/>
      <c r="U165" s="7"/>
      <c r="V165" s="7"/>
    </row>
    <row r="166" spans="1:22" x14ac:dyDescent="0.35">
      <c r="A166" s="5">
        <f t="shared" si="26"/>
        <v>43360</v>
      </c>
      <c r="B166" s="5"/>
      <c r="C166" s="7">
        <f>AVERAGE('HAVER - UK Electricity'!J453:U453)</f>
        <v>62.535833333333329</v>
      </c>
      <c r="D166" s="7">
        <f t="shared" si="27"/>
        <v>59.758301282051249</v>
      </c>
      <c r="E166" s="5"/>
      <c r="F166" s="7">
        <f>AVERAGE('HAVER - UK Electricity'!J453:O453)</f>
        <v>60.419999999999995</v>
      </c>
      <c r="H166" s="7">
        <f>AVERAGE('HAVER - UK Electricity'!D453:I453)</f>
        <v>72.501666666666665</v>
      </c>
      <c r="I166" s="7">
        <f>AVERAGE('HAVER - UK Electricity'!D453:F453)</f>
        <v>71.813333333333347</v>
      </c>
      <c r="J166" s="7">
        <f>AVERAGE('HAVER - UK Electricity'!D453:O453)</f>
        <v>66.460833333333341</v>
      </c>
      <c r="L166" s="7">
        <f t="shared" si="22"/>
        <v>56.984179487179503</v>
      </c>
      <c r="N166" s="7">
        <f t="shared" si="23"/>
        <v>64.231679487179477</v>
      </c>
      <c r="O166" s="7">
        <f t="shared" si="24"/>
        <v>65.620948717948735</v>
      </c>
      <c r="P166" s="7">
        <f t="shared" si="25"/>
        <v>61.376391025641013</v>
      </c>
      <c r="R166" s="7"/>
      <c r="S166" s="7"/>
      <c r="T166" s="7"/>
      <c r="U166" s="7"/>
      <c r="V166" s="7"/>
    </row>
    <row r="167" spans="1:22" x14ac:dyDescent="0.35">
      <c r="A167" s="5">
        <f t="shared" si="26"/>
        <v>43361</v>
      </c>
      <c r="B167" s="5"/>
      <c r="C167" s="7">
        <f>AVERAGE('HAVER - UK Electricity'!J454:U454)</f>
        <v>61.940833333333337</v>
      </c>
      <c r="D167" s="7">
        <f t="shared" si="27"/>
        <v>59.758301282051249</v>
      </c>
      <c r="E167" s="5"/>
      <c r="F167" s="7">
        <f>AVERAGE('HAVER - UK Electricity'!J454:O454)</f>
        <v>59.680000000000007</v>
      </c>
      <c r="H167" s="7">
        <f>AVERAGE('HAVER - UK Electricity'!D454:I454)</f>
        <v>71.318333333333342</v>
      </c>
      <c r="I167" s="7">
        <f>AVERAGE('HAVER - UK Electricity'!D454:F454)</f>
        <v>70.516666666666666</v>
      </c>
      <c r="J167" s="7">
        <f>AVERAGE('HAVER - UK Electricity'!D454:O454)</f>
        <v>65.499166666666667</v>
      </c>
      <c r="L167" s="7">
        <f t="shared" si="22"/>
        <v>56.984179487179503</v>
      </c>
      <c r="N167" s="7">
        <f t="shared" si="23"/>
        <v>64.231679487179477</v>
      </c>
      <c r="O167" s="7">
        <f t="shared" si="24"/>
        <v>65.620948717948735</v>
      </c>
      <c r="P167" s="7">
        <f t="shared" si="25"/>
        <v>61.376391025641013</v>
      </c>
      <c r="R167" s="7"/>
      <c r="S167" s="7"/>
      <c r="T167" s="7"/>
      <c r="U167" s="7"/>
      <c r="V167" s="7"/>
    </row>
    <row r="168" spans="1:22" x14ac:dyDescent="0.35">
      <c r="A168" s="5">
        <f t="shared" si="26"/>
        <v>43362</v>
      </c>
      <c r="B168" s="5"/>
      <c r="C168" s="7">
        <f>AVERAGE('HAVER - UK Electricity'!J455:U455)</f>
        <v>62.900833333333338</v>
      </c>
      <c r="D168" s="7">
        <f t="shared" si="27"/>
        <v>59.758301282051249</v>
      </c>
      <c r="E168" s="5"/>
      <c r="F168" s="7">
        <f>AVERAGE('HAVER - UK Electricity'!J455:O455)</f>
        <v>60.669999999999995</v>
      </c>
      <c r="H168" s="7">
        <f>AVERAGE('HAVER - UK Electricity'!D455:I455)</f>
        <v>73.185000000000002</v>
      </c>
      <c r="I168" s="7">
        <f>AVERAGE('HAVER - UK Electricity'!D455:F455)</f>
        <v>72.209999999999994</v>
      </c>
      <c r="J168" s="7">
        <f>AVERAGE('HAVER - UK Electricity'!D455:O455)</f>
        <v>66.927500000000009</v>
      </c>
      <c r="L168" s="7">
        <f t="shared" si="22"/>
        <v>56.984179487179503</v>
      </c>
      <c r="N168" s="7">
        <f t="shared" si="23"/>
        <v>64.231679487179477</v>
      </c>
      <c r="O168" s="7">
        <f t="shared" si="24"/>
        <v>65.620948717948735</v>
      </c>
      <c r="P168" s="7">
        <f t="shared" si="25"/>
        <v>61.376391025641013</v>
      </c>
      <c r="R168" s="7"/>
      <c r="S168" s="7"/>
      <c r="T168" s="7"/>
      <c r="U168" s="7"/>
      <c r="V168" s="7"/>
    </row>
    <row r="169" spans="1:22" x14ac:dyDescent="0.35">
      <c r="A169" s="5">
        <f t="shared" si="26"/>
        <v>43363</v>
      </c>
      <c r="B169" s="5"/>
      <c r="C169" s="7">
        <f>AVERAGE('HAVER - UK Electricity'!J456:U456)</f>
        <v>62.908333333333339</v>
      </c>
      <c r="D169" s="7">
        <f t="shared" si="27"/>
        <v>59.758301282051249</v>
      </c>
      <c r="E169" s="5"/>
      <c r="F169" s="7">
        <f>AVERAGE('HAVER - UK Electricity'!J456:O456)</f>
        <v>60.695</v>
      </c>
      <c r="H169" s="7">
        <f>AVERAGE('HAVER - UK Electricity'!D456:I456)</f>
        <v>73.258333333333326</v>
      </c>
      <c r="I169" s="7">
        <f>AVERAGE('HAVER - UK Electricity'!D456:F456)</f>
        <v>72.726666666666674</v>
      </c>
      <c r="J169" s="7">
        <f>AVERAGE('HAVER - UK Electricity'!D456:O456)</f>
        <v>66.976666666666659</v>
      </c>
      <c r="L169" s="7">
        <f t="shared" si="22"/>
        <v>56.984179487179503</v>
      </c>
      <c r="N169" s="7">
        <f t="shared" si="23"/>
        <v>64.231679487179477</v>
      </c>
      <c r="O169" s="7">
        <f t="shared" si="24"/>
        <v>65.620948717948735</v>
      </c>
      <c r="P169" s="7">
        <f t="shared" si="25"/>
        <v>61.376391025641013</v>
      </c>
      <c r="R169" s="7"/>
      <c r="S169" s="7"/>
      <c r="T169" s="7"/>
      <c r="U169" s="7"/>
      <c r="V169" s="7"/>
    </row>
    <row r="170" spans="1:22" x14ac:dyDescent="0.35">
      <c r="A170" s="5">
        <f t="shared" si="26"/>
        <v>43364</v>
      </c>
      <c r="B170" s="5"/>
      <c r="C170" s="7">
        <f>AVERAGE('HAVER - UK Electricity'!J457:U457)</f>
        <v>63.763333333333343</v>
      </c>
      <c r="D170" s="7">
        <f t="shared" si="27"/>
        <v>59.758301282051249</v>
      </c>
      <c r="E170" s="5"/>
      <c r="F170" s="7">
        <f>AVERAGE('HAVER - UK Electricity'!J457:O457)</f>
        <v>61.435000000000002</v>
      </c>
      <c r="H170" s="7">
        <f>AVERAGE('HAVER - UK Electricity'!D457:I457)</f>
        <v>74.408333333333331</v>
      </c>
      <c r="I170" s="7">
        <f>AVERAGE('HAVER - UK Electricity'!D457:F457)</f>
        <v>73.826666666666668</v>
      </c>
      <c r="J170" s="7">
        <f>AVERAGE('HAVER - UK Electricity'!D457:O457)</f>
        <v>67.921666666666667</v>
      </c>
      <c r="L170" s="7">
        <f t="shared" si="22"/>
        <v>56.984179487179503</v>
      </c>
      <c r="N170" s="7">
        <f t="shared" si="23"/>
        <v>64.231679487179477</v>
      </c>
      <c r="O170" s="7">
        <f t="shared" si="24"/>
        <v>65.620948717948735</v>
      </c>
      <c r="P170" s="7">
        <f t="shared" si="25"/>
        <v>61.376391025641013</v>
      </c>
      <c r="R170" s="7"/>
      <c r="S170" s="7"/>
      <c r="T170" s="7"/>
      <c r="U170" s="7"/>
      <c r="V170" s="7"/>
    </row>
    <row r="171" spans="1:22" x14ac:dyDescent="0.35">
      <c r="A171" s="5">
        <f t="shared" si="26"/>
        <v>43367</v>
      </c>
      <c r="B171" s="5"/>
      <c r="C171" s="7">
        <f>AVERAGE('HAVER - UK Electricity'!J458:U458)</f>
        <v>65.02833333333335</v>
      </c>
      <c r="D171" s="7">
        <f t="shared" si="27"/>
        <v>59.758301282051249</v>
      </c>
      <c r="E171" s="5"/>
      <c r="F171" s="7">
        <f>AVERAGE('HAVER - UK Electricity'!J458:O458)</f>
        <v>62.805000000000007</v>
      </c>
      <c r="H171" s="7">
        <f>AVERAGE('HAVER - UK Electricity'!D458:I458)</f>
        <v>75.745000000000005</v>
      </c>
      <c r="I171" s="7">
        <f>AVERAGE('HAVER - UK Electricity'!D458:F458)</f>
        <v>75.290000000000006</v>
      </c>
      <c r="J171" s="7">
        <f>AVERAGE('HAVER - UK Electricity'!D458:O458)</f>
        <v>69.275000000000006</v>
      </c>
      <c r="L171" s="7">
        <f t="shared" si="22"/>
        <v>56.984179487179503</v>
      </c>
      <c r="N171" s="7">
        <f t="shared" si="23"/>
        <v>64.231679487179477</v>
      </c>
      <c r="O171" s="7">
        <f t="shared" si="24"/>
        <v>65.620948717948735</v>
      </c>
      <c r="P171" s="7">
        <f t="shared" si="25"/>
        <v>61.376391025641013</v>
      </c>
      <c r="R171" s="7"/>
      <c r="S171" s="7"/>
      <c r="T171" s="7"/>
      <c r="U171" s="7"/>
      <c r="V171" s="7"/>
    </row>
    <row r="172" spans="1:22" x14ac:dyDescent="0.35">
      <c r="A172" s="5">
        <f t="shared" si="26"/>
        <v>43368</v>
      </c>
      <c r="B172" s="5"/>
      <c r="C172" s="7">
        <f>AVERAGE('HAVER - UK Electricity'!J459:U459)</f>
        <v>64.525833333333324</v>
      </c>
      <c r="D172" s="7">
        <f t="shared" si="27"/>
        <v>59.758301282051249</v>
      </c>
      <c r="E172" s="5"/>
      <c r="F172" s="7">
        <f>AVERAGE('HAVER - UK Electricity'!J459:O459)</f>
        <v>62.319999999999993</v>
      </c>
      <c r="H172" s="7">
        <f>AVERAGE('HAVER - UK Electricity'!D459:I459)</f>
        <v>75.018333333333331</v>
      </c>
      <c r="I172" s="7">
        <f>AVERAGE('HAVER - UK Electricity'!D459:F459)</f>
        <v>74.40666666666668</v>
      </c>
      <c r="J172" s="7">
        <f>AVERAGE('HAVER - UK Electricity'!D459:O459)</f>
        <v>68.669166666666669</v>
      </c>
      <c r="L172" s="7">
        <f t="shared" si="22"/>
        <v>56.984179487179503</v>
      </c>
      <c r="N172" s="7">
        <f t="shared" si="23"/>
        <v>64.231679487179477</v>
      </c>
      <c r="O172" s="7">
        <f t="shared" si="24"/>
        <v>65.620948717948735</v>
      </c>
      <c r="P172" s="7">
        <f t="shared" si="25"/>
        <v>61.376391025641013</v>
      </c>
      <c r="R172" s="7"/>
      <c r="S172" s="7"/>
      <c r="T172" s="7"/>
      <c r="U172" s="7"/>
      <c r="V172" s="7"/>
    </row>
    <row r="173" spans="1:22" x14ac:dyDescent="0.35">
      <c r="A173" s="5">
        <f t="shared" si="26"/>
        <v>43369</v>
      </c>
      <c r="B173" s="5"/>
      <c r="C173" s="7">
        <f>AVERAGE('HAVER - UK Electricity'!J460:U460)</f>
        <v>62.930833333333339</v>
      </c>
      <c r="D173" s="7">
        <f t="shared" si="27"/>
        <v>59.758301282051249</v>
      </c>
      <c r="E173" s="5"/>
      <c r="F173" s="7">
        <f>AVERAGE('HAVER - UK Electricity'!J460:O460)</f>
        <v>60.760000000000012</v>
      </c>
      <c r="H173" s="7">
        <f>AVERAGE('HAVER - UK Electricity'!D460:I460)</f>
        <v>72.76166666666667</v>
      </c>
      <c r="I173" s="7">
        <f>AVERAGE('HAVER - UK Electricity'!D460:F460)</f>
        <v>72.023333333333326</v>
      </c>
      <c r="J173" s="7">
        <f>AVERAGE('HAVER - UK Electricity'!D460:O460)</f>
        <v>66.760833333333338</v>
      </c>
      <c r="L173" s="7">
        <f t="shared" si="22"/>
        <v>56.984179487179503</v>
      </c>
      <c r="N173" s="7">
        <f t="shared" si="23"/>
        <v>64.231679487179477</v>
      </c>
      <c r="O173" s="7">
        <f t="shared" si="24"/>
        <v>65.620948717948735</v>
      </c>
      <c r="P173" s="7">
        <f t="shared" si="25"/>
        <v>61.376391025641013</v>
      </c>
      <c r="R173" s="7"/>
      <c r="S173" s="7"/>
      <c r="T173" s="7"/>
      <c r="U173" s="7"/>
      <c r="V173" s="7"/>
    </row>
    <row r="174" spans="1:22" x14ac:dyDescent="0.35">
      <c r="A174" s="5">
        <f t="shared" si="26"/>
        <v>43370</v>
      </c>
      <c r="B174" s="5"/>
      <c r="C174" s="7">
        <f>AVERAGE('HAVER - UK Electricity'!J461:U461)</f>
        <v>62.158333333333339</v>
      </c>
      <c r="D174" s="7">
        <f t="shared" si="27"/>
        <v>59.758301282051249</v>
      </c>
      <c r="E174" s="5"/>
      <c r="F174" s="7">
        <f>AVERAGE('HAVER - UK Electricity'!J461:O461)</f>
        <v>59.955000000000005</v>
      </c>
      <c r="H174" s="7">
        <f>AVERAGE('HAVER - UK Electricity'!D461:I461)</f>
        <v>71.300000000000011</v>
      </c>
      <c r="I174" s="7">
        <f>AVERAGE('HAVER - UK Electricity'!D461:F461)</f>
        <v>70.540000000000006</v>
      </c>
      <c r="J174" s="7">
        <f>AVERAGE('HAVER - UK Electricity'!D461:O461)</f>
        <v>65.627499999999998</v>
      </c>
      <c r="L174" s="7">
        <f t="shared" si="22"/>
        <v>56.984179487179503</v>
      </c>
      <c r="N174" s="7">
        <f t="shared" si="23"/>
        <v>64.231679487179477</v>
      </c>
      <c r="O174" s="7">
        <f t="shared" si="24"/>
        <v>65.620948717948735</v>
      </c>
      <c r="P174" s="7">
        <f t="shared" si="25"/>
        <v>61.376391025641013</v>
      </c>
      <c r="R174" s="7"/>
      <c r="S174" s="7"/>
      <c r="T174" s="7"/>
      <c r="U174" s="7"/>
      <c r="V174" s="7"/>
    </row>
    <row r="175" spans="1:22" x14ac:dyDescent="0.35">
      <c r="A175" s="5">
        <f t="shared" si="26"/>
        <v>43371</v>
      </c>
      <c r="B175" s="5"/>
      <c r="C175" s="7">
        <f>AVERAGE('HAVER - UK Electricity'!J462:U462)</f>
        <v>61.713333333333331</v>
      </c>
      <c r="D175" s="7">
        <f t="shared" si="27"/>
        <v>59.758301282051249</v>
      </c>
      <c r="E175" s="5"/>
      <c r="F175" s="7">
        <f>AVERAGE('HAVER - UK Electricity'!J462:O462)</f>
        <v>60.078333333333326</v>
      </c>
      <c r="H175" s="7">
        <f>AVERAGE('HAVER - UK Electricity'!D462:I462)</f>
        <v>69.856666666666669</v>
      </c>
      <c r="I175" s="7">
        <f>AVERAGE('HAVER - UK Electricity'!D462:F462)</f>
        <v>71.63000000000001</v>
      </c>
      <c r="J175" s="7">
        <f>AVERAGE('HAVER - UK Electricity'!D462:O462)</f>
        <v>64.967499999999987</v>
      </c>
      <c r="L175" s="7">
        <f t="shared" si="22"/>
        <v>56.984179487179503</v>
      </c>
      <c r="N175" s="7">
        <f t="shared" si="23"/>
        <v>64.231679487179477</v>
      </c>
      <c r="O175" s="7">
        <f t="shared" si="24"/>
        <v>65.620948717948735</v>
      </c>
      <c r="P175" s="7">
        <f t="shared" si="25"/>
        <v>61.376391025641013</v>
      </c>
      <c r="R175" s="7"/>
      <c r="S175" s="7"/>
      <c r="T175" s="7"/>
      <c r="U175" s="7"/>
      <c r="V175" s="7"/>
    </row>
    <row r="176" spans="1:22" x14ac:dyDescent="0.35">
      <c r="A176" s="5">
        <f t="shared" si="26"/>
        <v>43374</v>
      </c>
      <c r="B176" s="5"/>
      <c r="C176" s="7">
        <f>AVERAGE('HAVER - UK Electricity'!I463:T463)</f>
        <v>63.658333333333331</v>
      </c>
      <c r="D176" s="7">
        <f t="shared" si="27"/>
        <v>59.758301282051249</v>
      </c>
      <c r="E176" s="5"/>
      <c r="F176" s="7">
        <f>AVERAGE('HAVER - UK Electricity'!I463:N463)</f>
        <v>61.384999999999998</v>
      </c>
      <c r="H176" s="7">
        <f>AVERAGE('HAVER - UK Electricity'!D463:I463)</f>
        <v>70.193333333333328</v>
      </c>
      <c r="I176" s="7">
        <f>AVERAGE('HAVER - UK Electricity'!D463:F463)</f>
        <v>71.529999999999987</v>
      </c>
      <c r="J176" s="7">
        <f>AVERAGE('HAVER - UK Electricity'!D463:O463)</f>
        <v>65.829166666666666</v>
      </c>
      <c r="L176" s="7">
        <f t="shared" si="22"/>
        <v>56.984179487179503</v>
      </c>
      <c r="N176" s="7">
        <f t="shared" si="23"/>
        <v>64.231679487179477</v>
      </c>
      <c r="O176" s="7">
        <f t="shared" si="24"/>
        <v>65.620948717948735</v>
      </c>
      <c r="P176" s="7">
        <f t="shared" si="25"/>
        <v>61.376391025641013</v>
      </c>
      <c r="R176" s="7"/>
      <c r="S176" s="7"/>
      <c r="T176" s="7"/>
      <c r="U176" s="7"/>
      <c r="V176" s="7"/>
    </row>
    <row r="177" spans="1:22" x14ac:dyDescent="0.35">
      <c r="A177" s="5">
        <f t="shared" si="26"/>
        <v>43375</v>
      </c>
      <c r="B177" s="5"/>
      <c r="C177" s="7">
        <f>AVERAGE('HAVER - UK Electricity'!I464:T464)</f>
        <v>63.610833333333339</v>
      </c>
      <c r="D177" s="7">
        <f t="shared" si="27"/>
        <v>59.758301282051249</v>
      </c>
      <c r="E177" s="5"/>
      <c r="F177" s="7">
        <f>AVERAGE('HAVER - UK Electricity'!I464:N464)</f>
        <v>61.134999999999998</v>
      </c>
      <c r="H177" s="7">
        <f>AVERAGE('HAVER - UK Electricity'!D464:I464)</f>
        <v>69.678333333333342</v>
      </c>
      <c r="I177" s="7">
        <f>AVERAGE('HAVER - UK Electricity'!D464:F464)</f>
        <v>71.02</v>
      </c>
      <c r="J177" s="7">
        <f>AVERAGE('HAVER - UK Electricity'!D464:O464)</f>
        <v>65.465833333333336</v>
      </c>
      <c r="L177" s="7">
        <f t="shared" si="22"/>
        <v>56.984179487179503</v>
      </c>
      <c r="N177" s="7">
        <f t="shared" si="23"/>
        <v>64.231679487179477</v>
      </c>
      <c r="O177" s="7">
        <f t="shared" si="24"/>
        <v>65.620948717948735</v>
      </c>
      <c r="P177" s="7">
        <f t="shared" si="25"/>
        <v>61.376391025641013</v>
      </c>
      <c r="R177" s="7"/>
      <c r="S177" s="7"/>
      <c r="T177" s="7"/>
      <c r="U177" s="7"/>
      <c r="V177" s="7"/>
    </row>
    <row r="178" spans="1:22" x14ac:dyDescent="0.35">
      <c r="A178" s="5">
        <f t="shared" si="26"/>
        <v>43376</v>
      </c>
      <c r="B178" s="5"/>
      <c r="C178" s="7">
        <f>AVERAGE('HAVER - UK Electricity'!I465:T465)</f>
        <v>63.726666666666681</v>
      </c>
      <c r="D178" s="7">
        <f t="shared" si="27"/>
        <v>59.758301282051249</v>
      </c>
      <c r="E178" s="5"/>
      <c r="F178" s="7">
        <f>AVERAGE('HAVER - UK Electricity'!I465:N465)</f>
        <v>61.196666666666665</v>
      </c>
      <c r="H178" s="7">
        <f>AVERAGE('HAVER - UK Electricity'!D465:I465)</f>
        <v>69.563333333333333</v>
      </c>
      <c r="I178" s="7">
        <f>AVERAGE('HAVER - UK Electricity'!D465:F465)</f>
        <v>70.966666666666669</v>
      </c>
      <c r="J178" s="7">
        <f>AVERAGE('HAVER - UK Electricity'!D465:O465)</f>
        <v>65.429999999999993</v>
      </c>
      <c r="L178" s="7">
        <f t="shared" si="22"/>
        <v>56.984179487179503</v>
      </c>
      <c r="N178" s="7">
        <f t="shared" si="23"/>
        <v>64.231679487179477</v>
      </c>
      <c r="O178" s="7">
        <f t="shared" si="24"/>
        <v>65.620948717948735</v>
      </c>
      <c r="P178" s="7">
        <f t="shared" si="25"/>
        <v>61.376391025641013</v>
      </c>
      <c r="R178" s="7"/>
      <c r="S178" s="7"/>
      <c r="T178" s="7"/>
      <c r="U178" s="7"/>
      <c r="V178" s="7"/>
    </row>
    <row r="179" spans="1:22" x14ac:dyDescent="0.35">
      <c r="A179" s="5">
        <f t="shared" si="26"/>
        <v>43377</v>
      </c>
      <c r="B179" s="5"/>
      <c r="C179" s="7">
        <f>AVERAGE('HAVER - UK Electricity'!I466:T466)</f>
        <v>64.749166666666682</v>
      </c>
      <c r="D179" s="7">
        <f t="shared" si="27"/>
        <v>59.758301282051249</v>
      </c>
      <c r="E179" s="5"/>
      <c r="F179" s="7">
        <f>AVERAGE('HAVER - UK Electricity'!I466:N466)</f>
        <v>62.116666666666674</v>
      </c>
      <c r="H179" s="7">
        <f>AVERAGE('HAVER - UK Electricity'!D466:I466)</f>
        <v>70.324999999999989</v>
      </c>
      <c r="I179" s="7">
        <f>AVERAGE('HAVER - UK Electricity'!D466:F466)</f>
        <v>71.69</v>
      </c>
      <c r="J179" s="7">
        <f>AVERAGE('HAVER - UK Electricity'!D466:O466)</f>
        <v>66.279999999999987</v>
      </c>
      <c r="L179" s="7">
        <f t="shared" si="22"/>
        <v>56.984179487179503</v>
      </c>
      <c r="N179" s="7">
        <f t="shared" si="23"/>
        <v>64.231679487179477</v>
      </c>
      <c r="O179" s="7">
        <f t="shared" si="24"/>
        <v>65.620948717948735</v>
      </c>
      <c r="P179" s="7">
        <f t="shared" si="25"/>
        <v>61.376391025641013</v>
      </c>
      <c r="R179" s="7"/>
      <c r="S179" s="7"/>
      <c r="T179" s="7"/>
      <c r="U179" s="7"/>
      <c r="V179" s="7"/>
    </row>
    <row r="180" spans="1:22" x14ac:dyDescent="0.35">
      <c r="A180" s="5">
        <f t="shared" si="26"/>
        <v>43378</v>
      </c>
      <c r="B180" s="5"/>
      <c r="C180" s="7">
        <f>AVERAGE('HAVER - UK Electricity'!I467:T467)</f>
        <v>64.951666666666668</v>
      </c>
      <c r="D180" s="7">
        <f t="shared" si="27"/>
        <v>59.758301282051249</v>
      </c>
      <c r="E180" s="5"/>
      <c r="F180" s="7">
        <f>AVERAGE('HAVER - UK Electricity'!I467:N467)</f>
        <v>62.44166666666667</v>
      </c>
      <c r="H180" s="7">
        <f>AVERAGE('HAVER - UK Electricity'!D467:I467)</f>
        <v>71.040000000000006</v>
      </c>
      <c r="I180" s="7">
        <f>AVERAGE('HAVER - UK Electricity'!D467:F467)</f>
        <v>72.50333333333333</v>
      </c>
      <c r="J180" s="7">
        <f>AVERAGE('HAVER - UK Electricity'!D467:O467)</f>
        <v>66.774999999999991</v>
      </c>
      <c r="L180" s="7">
        <f t="shared" si="22"/>
        <v>56.984179487179503</v>
      </c>
      <c r="N180" s="7">
        <f t="shared" si="23"/>
        <v>64.231679487179477</v>
      </c>
      <c r="O180" s="7">
        <f t="shared" si="24"/>
        <v>65.620948717948735</v>
      </c>
      <c r="P180" s="7">
        <f t="shared" si="25"/>
        <v>61.376391025641013</v>
      </c>
      <c r="R180" s="7"/>
      <c r="S180" s="7"/>
      <c r="T180" s="7"/>
      <c r="U180" s="7"/>
      <c r="V180" s="7"/>
    </row>
    <row r="181" spans="1:22" x14ac:dyDescent="0.35">
      <c r="A181" s="5">
        <f t="shared" si="26"/>
        <v>43381</v>
      </c>
      <c r="B181" s="5"/>
      <c r="C181" s="7">
        <f>AVERAGE('HAVER - UK Electricity'!I468:T468)</f>
        <v>64.166666666666671</v>
      </c>
      <c r="D181" s="7">
        <f t="shared" si="27"/>
        <v>59.758301282051249</v>
      </c>
      <c r="E181" s="5"/>
      <c r="F181" s="7">
        <f>AVERAGE('HAVER - UK Electricity'!I468:N468)</f>
        <v>61.611666666666672</v>
      </c>
      <c r="H181" s="7">
        <f>AVERAGE('HAVER - UK Electricity'!D468:I468)</f>
        <v>69.681666666666658</v>
      </c>
      <c r="I181" s="7">
        <f>AVERAGE('HAVER - UK Electricity'!D468:F468)</f>
        <v>71.026666666666657</v>
      </c>
      <c r="J181" s="7">
        <f>AVERAGE('HAVER - UK Electricity'!D468:O468)</f>
        <v>65.698333333333338</v>
      </c>
      <c r="L181" s="7">
        <f t="shared" si="22"/>
        <v>56.984179487179503</v>
      </c>
      <c r="N181" s="7">
        <f t="shared" si="23"/>
        <v>64.231679487179477</v>
      </c>
      <c r="O181" s="7">
        <f t="shared" si="24"/>
        <v>65.620948717948735</v>
      </c>
      <c r="P181" s="7">
        <f t="shared" si="25"/>
        <v>61.376391025641013</v>
      </c>
      <c r="R181" s="7"/>
      <c r="S181" s="7"/>
      <c r="T181" s="7"/>
      <c r="U181" s="7"/>
      <c r="V181" s="7"/>
    </row>
    <row r="182" spans="1:22" x14ac:dyDescent="0.35">
      <c r="A182" s="5">
        <f t="shared" si="26"/>
        <v>43382</v>
      </c>
      <c r="B182" s="5"/>
      <c r="C182" s="7">
        <f>AVERAGE('HAVER - UK Electricity'!I469:T469)</f>
        <v>62.876666666666672</v>
      </c>
      <c r="D182" s="7">
        <f t="shared" si="27"/>
        <v>59.758301282051249</v>
      </c>
      <c r="E182" s="5"/>
      <c r="F182" s="7">
        <f>AVERAGE('HAVER - UK Electricity'!I469:N469)</f>
        <v>60.276666666666671</v>
      </c>
      <c r="H182" s="7">
        <f>AVERAGE('HAVER - UK Electricity'!D469:I469)</f>
        <v>68.283333333333346</v>
      </c>
      <c r="I182" s="7">
        <f>AVERAGE('HAVER - UK Electricity'!D469:F469)</f>
        <v>69.683333333333337</v>
      </c>
      <c r="J182" s="7">
        <f>AVERAGE('HAVER - UK Electricity'!D469:O469)</f>
        <v>64.354166666666671</v>
      </c>
      <c r="L182" s="7">
        <f t="shared" si="22"/>
        <v>56.984179487179503</v>
      </c>
      <c r="N182" s="7">
        <f t="shared" si="23"/>
        <v>64.231679487179477</v>
      </c>
      <c r="O182" s="7">
        <f t="shared" si="24"/>
        <v>65.620948717948735</v>
      </c>
      <c r="P182" s="7">
        <f t="shared" si="25"/>
        <v>61.376391025641013</v>
      </c>
      <c r="R182" s="7"/>
      <c r="S182" s="7"/>
      <c r="T182" s="7"/>
      <c r="U182" s="7"/>
      <c r="V182" s="7"/>
    </row>
    <row r="183" spans="1:22" x14ac:dyDescent="0.35">
      <c r="A183" s="5">
        <f t="shared" si="26"/>
        <v>43383</v>
      </c>
      <c r="B183" s="5"/>
      <c r="C183" s="7">
        <f>AVERAGE('HAVER - UK Electricity'!I470:T470)</f>
        <v>61.31666666666667</v>
      </c>
      <c r="D183" s="7">
        <f t="shared" si="27"/>
        <v>59.758301282051249</v>
      </c>
      <c r="E183" s="5"/>
      <c r="F183" s="7">
        <f>AVERAGE('HAVER - UK Electricity'!I470:N470)</f>
        <v>58.581666666666671</v>
      </c>
      <c r="H183" s="7">
        <f>AVERAGE('HAVER - UK Electricity'!D470:I470)</f>
        <v>66.584999999999994</v>
      </c>
      <c r="I183" s="7">
        <f>AVERAGE('HAVER - UK Electricity'!D470:F470)</f>
        <v>68.046666666666667</v>
      </c>
      <c r="J183" s="7">
        <f>AVERAGE('HAVER - UK Electricity'!D470:O470)</f>
        <v>62.69083333333333</v>
      </c>
      <c r="L183" s="7">
        <f t="shared" si="22"/>
        <v>56.984179487179503</v>
      </c>
      <c r="N183" s="7">
        <f t="shared" si="23"/>
        <v>64.231679487179477</v>
      </c>
      <c r="O183" s="7">
        <f t="shared" si="24"/>
        <v>65.620948717948735</v>
      </c>
      <c r="P183" s="7">
        <f t="shared" si="25"/>
        <v>61.376391025641013</v>
      </c>
      <c r="R183" s="7"/>
      <c r="S183" s="7"/>
      <c r="T183" s="7"/>
      <c r="U183" s="7"/>
      <c r="V183" s="7"/>
    </row>
    <row r="184" spans="1:22" x14ac:dyDescent="0.35">
      <c r="A184" s="5">
        <f t="shared" si="26"/>
        <v>43384</v>
      </c>
      <c r="B184" s="5"/>
      <c r="C184" s="7">
        <f>AVERAGE('HAVER - UK Electricity'!I471:T471)</f>
        <v>60.011666666666663</v>
      </c>
      <c r="D184" s="7">
        <f t="shared" si="27"/>
        <v>59.758301282051249</v>
      </c>
      <c r="E184" s="5"/>
      <c r="F184" s="7">
        <f>AVERAGE('HAVER - UK Electricity'!I471:N471)</f>
        <v>57.416666666666664</v>
      </c>
      <c r="H184" s="7">
        <f>AVERAGE('HAVER - UK Electricity'!D471:I471)</f>
        <v>65.545000000000002</v>
      </c>
      <c r="I184" s="7">
        <f>AVERAGE('HAVER - UK Electricity'!D471:F471)</f>
        <v>67.11</v>
      </c>
      <c r="J184" s="7">
        <f>AVERAGE('HAVER - UK Electricity'!D471:O471)</f>
        <v>61.568333333333349</v>
      </c>
      <c r="L184" s="7">
        <f t="shared" si="22"/>
        <v>56.984179487179503</v>
      </c>
      <c r="N184" s="7">
        <f t="shared" si="23"/>
        <v>64.231679487179477</v>
      </c>
      <c r="O184" s="7">
        <f t="shared" si="24"/>
        <v>65.620948717948735</v>
      </c>
      <c r="P184" s="7">
        <f t="shared" si="25"/>
        <v>61.376391025641013</v>
      </c>
      <c r="R184" s="7"/>
      <c r="S184" s="7"/>
      <c r="T184" s="7"/>
      <c r="U184" s="7"/>
      <c r="V184" s="7"/>
    </row>
    <row r="185" spans="1:22" x14ac:dyDescent="0.35">
      <c r="A185" s="5">
        <f t="shared" si="26"/>
        <v>43385</v>
      </c>
      <c r="B185" s="5"/>
      <c r="C185" s="7">
        <f>AVERAGE('HAVER - UK Electricity'!I472:T472)</f>
        <v>61.244166666666672</v>
      </c>
      <c r="D185" s="7">
        <f t="shared" si="27"/>
        <v>59.758301282051249</v>
      </c>
      <c r="E185" s="5"/>
      <c r="F185" s="7">
        <f>AVERAGE('HAVER - UK Electricity'!I472:N472)</f>
        <v>58.596666666666664</v>
      </c>
      <c r="H185" s="7">
        <f>AVERAGE('HAVER - UK Electricity'!D472:I472)</f>
        <v>67.509999999999991</v>
      </c>
      <c r="I185" s="7">
        <f>AVERAGE('HAVER - UK Electricity'!D472:F472)</f>
        <v>69.236666666666665</v>
      </c>
      <c r="J185" s="7">
        <f>AVERAGE('HAVER - UK Electricity'!D472:O472)</f>
        <v>63.151666666666664</v>
      </c>
      <c r="L185" s="7">
        <f t="shared" si="22"/>
        <v>56.984179487179503</v>
      </c>
      <c r="N185" s="7">
        <f t="shared" si="23"/>
        <v>64.231679487179477</v>
      </c>
      <c r="O185" s="7">
        <f t="shared" si="24"/>
        <v>65.620948717948735</v>
      </c>
      <c r="P185" s="7">
        <f t="shared" si="25"/>
        <v>61.376391025641013</v>
      </c>
      <c r="R185" s="7"/>
      <c r="S185" s="7"/>
      <c r="T185" s="7"/>
      <c r="U185" s="7"/>
      <c r="V185" s="7"/>
    </row>
    <row r="186" spans="1:22" x14ac:dyDescent="0.35">
      <c r="A186" s="5">
        <f t="shared" si="26"/>
        <v>43388</v>
      </c>
      <c r="B186" s="5"/>
      <c r="C186" s="7">
        <f>AVERAGE('HAVER - UK Electricity'!I473:T473)</f>
        <v>59.766666666666673</v>
      </c>
      <c r="D186" s="7">
        <f t="shared" si="27"/>
        <v>59.758301282051249</v>
      </c>
      <c r="E186" s="5"/>
      <c r="F186" s="7">
        <f>AVERAGE('HAVER - UK Electricity'!I473:N473)</f>
        <v>57.226666666666667</v>
      </c>
      <c r="H186" s="7">
        <f>AVERAGE('HAVER - UK Electricity'!D473:I473)</f>
        <v>66.728333333333325</v>
      </c>
      <c r="I186" s="7">
        <f>AVERAGE('HAVER - UK Electricity'!D473:F473)</f>
        <v>68.469999999999985</v>
      </c>
      <c r="J186" s="7">
        <f>AVERAGE('HAVER - UK Electricity'!D473:O473)</f>
        <v>62.064166666666665</v>
      </c>
      <c r="L186" s="7">
        <f t="shared" si="22"/>
        <v>56.984179487179503</v>
      </c>
      <c r="N186" s="7">
        <f t="shared" si="23"/>
        <v>64.231679487179477</v>
      </c>
      <c r="O186" s="7">
        <f t="shared" si="24"/>
        <v>65.620948717948735</v>
      </c>
      <c r="P186" s="7">
        <f t="shared" si="25"/>
        <v>61.376391025641013</v>
      </c>
      <c r="R186" s="7"/>
      <c r="S186" s="7"/>
      <c r="T186" s="7"/>
      <c r="U186" s="7"/>
      <c r="V186" s="7"/>
    </row>
    <row r="187" spans="1:22" x14ac:dyDescent="0.35">
      <c r="A187" s="5">
        <f t="shared" si="26"/>
        <v>43389</v>
      </c>
      <c r="B187" s="5"/>
      <c r="C187" s="7">
        <f>AVERAGE('HAVER - UK Electricity'!I474:T474)</f>
        <v>60.054166666666674</v>
      </c>
      <c r="D187" s="7">
        <f t="shared" si="27"/>
        <v>59.758301282051249</v>
      </c>
      <c r="E187" s="5"/>
      <c r="F187" s="7">
        <f>AVERAGE('HAVER - UK Electricity'!I474:N474)</f>
        <v>57.631666666666668</v>
      </c>
      <c r="H187" s="7">
        <f>AVERAGE('HAVER - UK Electricity'!D474:I474)</f>
        <v>66.808333333333323</v>
      </c>
      <c r="I187" s="7">
        <f>AVERAGE('HAVER - UK Electricity'!D474:F474)</f>
        <v>68.406666666666666</v>
      </c>
      <c r="J187" s="7">
        <f>AVERAGE('HAVER - UK Electricity'!D474:O474)</f>
        <v>62.286666666666669</v>
      </c>
      <c r="L187" s="7">
        <f t="shared" si="22"/>
        <v>56.984179487179503</v>
      </c>
      <c r="N187" s="7">
        <f t="shared" si="23"/>
        <v>64.231679487179477</v>
      </c>
      <c r="O187" s="7">
        <f t="shared" si="24"/>
        <v>65.620948717948735</v>
      </c>
      <c r="P187" s="7">
        <f t="shared" si="25"/>
        <v>61.376391025641013</v>
      </c>
      <c r="R187" s="7"/>
      <c r="S187" s="7"/>
      <c r="T187" s="7"/>
      <c r="U187" s="7"/>
      <c r="V187" s="7"/>
    </row>
    <row r="188" spans="1:22" x14ac:dyDescent="0.35">
      <c r="A188" s="5">
        <f t="shared" si="26"/>
        <v>43390</v>
      </c>
      <c r="B188" s="5"/>
      <c r="C188" s="7">
        <f>AVERAGE('HAVER - UK Electricity'!I475:T475)</f>
        <v>59.769166666666656</v>
      </c>
      <c r="D188" s="7">
        <f t="shared" si="27"/>
        <v>59.758301282051249</v>
      </c>
      <c r="E188" s="5"/>
      <c r="F188" s="7">
        <f>AVERAGE('HAVER - UK Electricity'!I475:N475)</f>
        <v>57.326666666666661</v>
      </c>
      <c r="H188" s="7">
        <f>AVERAGE('HAVER - UK Electricity'!D475:I475)</f>
        <v>66.276666666666671</v>
      </c>
      <c r="I188" s="7">
        <f>AVERAGE('HAVER - UK Electricity'!D475:F475)</f>
        <v>67.86</v>
      </c>
      <c r="J188" s="7">
        <f>AVERAGE('HAVER - UK Electricity'!D475:O475)</f>
        <v>61.862500000000011</v>
      </c>
      <c r="L188" s="7">
        <f t="shared" si="22"/>
        <v>56.984179487179503</v>
      </c>
      <c r="N188" s="7">
        <f t="shared" si="23"/>
        <v>64.231679487179477</v>
      </c>
      <c r="O188" s="7">
        <f t="shared" si="24"/>
        <v>65.620948717948735</v>
      </c>
      <c r="P188" s="7">
        <f t="shared" si="25"/>
        <v>61.376391025641013</v>
      </c>
      <c r="R188" s="7"/>
      <c r="S188" s="7"/>
      <c r="T188" s="7"/>
      <c r="U188" s="7"/>
      <c r="V188" s="7"/>
    </row>
    <row r="189" spans="1:22" x14ac:dyDescent="0.35">
      <c r="A189" s="5">
        <f t="shared" si="26"/>
        <v>43391</v>
      </c>
      <c r="B189" s="5"/>
      <c r="C189" s="7">
        <f>AVERAGE('HAVER - UK Electricity'!I476:T476)</f>
        <v>59.681666666666672</v>
      </c>
      <c r="D189" s="7">
        <f t="shared" si="27"/>
        <v>59.758301282051249</v>
      </c>
      <c r="E189" s="5"/>
      <c r="F189" s="7">
        <f>AVERAGE('HAVER - UK Electricity'!I476:N476)</f>
        <v>57.261666666666663</v>
      </c>
      <c r="H189" s="7">
        <f>AVERAGE('HAVER - UK Electricity'!D476:I476)</f>
        <v>66.28</v>
      </c>
      <c r="I189" s="7">
        <f>AVERAGE('HAVER - UK Electricity'!D476:F476)</f>
        <v>67.896666666666661</v>
      </c>
      <c r="J189" s="7">
        <f>AVERAGE('HAVER - UK Electricity'!D476:O476)</f>
        <v>61.822500000000012</v>
      </c>
      <c r="L189" s="7">
        <f t="shared" si="22"/>
        <v>56.984179487179503</v>
      </c>
      <c r="N189" s="7">
        <f t="shared" si="23"/>
        <v>64.231679487179477</v>
      </c>
      <c r="O189" s="7">
        <f t="shared" si="24"/>
        <v>65.620948717948735</v>
      </c>
      <c r="P189" s="7">
        <f t="shared" si="25"/>
        <v>61.376391025641013</v>
      </c>
      <c r="R189" s="7"/>
      <c r="S189" s="7"/>
      <c r="T189" s="7"/>
      <c r="U189" s="7"/>
      <c r="V189" s="7"/>
    </row>
    <row r="190" spans="1:22" x14ac:dyDescent="0.35">
      <c r="A190" s="5">
        <f t="shared" si="26"/>
        <v>43392</v>
      </c>
      <c r="B190" s="5"/>
      <c r="C190" s="7">
        <f>AVERAGE('HAVER - UK Electricity'!I477:T477)</f>
        <v>61.396666666666668</v>
      </c>
      <c r="D190" s="7">
        <f t="shared" si="27"/>
        <v>59.758301282051249</v>
      </c>
      <c r="E190" s="5"/>
      <c r="F190" s="7">
        <f>AVERAGE('HAVER - UK Electricity'!I477:N477)</f>
        <v>59.001666666666665</v>
      </c>
      <c r="H190" s="7">
        <f>AVERAGE('HAVER - UK Electricity'!D477:I477)</f>
        <v>68.051666666666662</v>
      </c>
      <c r="I190" s="7">
        <f>AVERAGE('HAVER - UK Electricity'!D477:F477)</f>
        <v>69.58</v>
      </c>
      <c r="J190" s="7">
        <f>AVERAGE('HAVER - UK Electricity'!D477:O477)</f>
        <v>63.520833333333321</v>
      </c>
      <c r="L190" s="7">
        <f t="shared" si="22"/>
        <v>56.984179487179503</v>
      </c>
      <c r="N190" s="7">
        <f t="shared" si="23"/>
        <v>64.231679487179477</v>
      </c>
      <c r="O190" s="7">
        <f t="shared" si="24"/>
        <v>65.620948717948735</v>
      </c>
      <c r="P190" s="7">
        <f t="shared" si="25"/>
        <v>61.376391025641013</v>
      </c>
      <c r="R190" s="7"/>
      <c r="S190" s="7"/>
      <c r="T190" s="7"/>
      <c r="U190" s="7"/>
      <c r="V190" s="7"/>
    </row>
    <row r="191" spans="1:22" x14ac:dyDescent="0.35">
      <c r="A191" s="5">
        <f t="shared" si="26"/>
        <v>43395</v>
      </c>
      <c r="B191" s="5"/>
      <c r="C191" s="7">
        <f>AVERAGE('HAVER - UK Electricity'!I478:T478)</f>
        <v>60.814166666666672</v>
      </c>
      <c r="D191" s="7">
        <f t="shared" si="27"/>
        <v>59.758301282051249</v>
      </c>
      <c r="E191" s="5"/>
      <c r="F191" s="7">
        <f>AVERAGE('HAVER - UK Electricity'!I478:N478)</f>
        <v>58.401666666666671</v>
      </c>
      <c r="H191" s="7">
        <f>AVERAGE('HAVER - UK Electricity'!D478:I478)</f>
        <v>66.605000000000004</v>
      </c>
      <c r="I191" s="7">
        <f>AVERAGE('HAVER - UK Electricity'!D478:F478)</f>
        <v>68.02</v>
      </c>
      <c r="J191" s="7">
        <f>AVERAGE('HAVER - UK Electricity'!D478:O478)</f>
        <v>62.532500000000006</v>
      </c>
      <c r="L191" s="7">
        <f t="shared" si="22"/>
        <v>56.984179487179503</v>
      </c>
      <c r="N191" s="7">
        <f t="shared" si="23"/>
        <v>64.231679487179477</v>
      </c>
      <c r="O191" s="7">
        <f t="shared" si="24"/>
        <v>65.620948717948735</v>
      </c>
      <c r="P191" s="7">
        <f t="shared" si="25"/>
        <v>61.376391025641013</v>
      </c>
      <c r="R191" s="7"/>
      <c r="S191" s="7"/>
      <c r="T191" s="7"/>
      <c r="U191" s="7"/>
      <c r="V191" s="7"/>
    </row>
    <row r="192" spans="1:22" x14ac:dyDescent="0.35">
      <c r="A192" s="5">
        <f t="shared" si="26"/>
        <v>43396</v>
      </c>
      <c r="B192" s="5"/>
      <c r="C192" s="7">
        <f>AVERAGE('HAVER - UK Electricity'!I479:T479)</f>
        <v>60.736666666666672</v>
      </c>
      <c r="D192" s="7">
        <f t="shared" si="27"/>
        <v>59.758301282051249</v>
      </c>
      <c r="E192" s="5"/>
      <c r="F192" s="7">
        <f>AVERAGE('HAVER - UK Electricity'!I479:N479)</f>
        <v>58.18666666666666</v>
      </c>
      <c r="H192" s="7">
        <f>AVERAGE('HAVER - UK Electricity'!D479:I479)</f>
        <v>65.908333333333346</v>
      </c>
      <c r="I192" s="7">
        <f>AVERAGE('HAVER - UK Electricity'!D479:F479)</f>
        <v>67.2</v>
      </c>
      <c r="J192" s="7">
        <f>AVERAGE('HAVER - UK Electricity'!D479:O479)</f>
        <v>62.114166666666669</v>
      </c>
      <c r="L192" s="7">
        <f t="shared" si="22"/>
        <v>56.984179487179503</v>
      </c>
      <c r="N192" s="7">
        <f t="shared" si="23"/>
        <v>64.231679487179477</v>
      </c>
      <c r="O192" s="7">
        <f t="shared" si="24"/>
        <v>65.620948717948735</v>
      </c>
      <c r="P192" s="7">
        <f t="shared" si="25"/>
        <v>61.376391025641013</v>
      </c>
      <c r="R192" s="7"/>
      <c r="S192" s="7"/>
      <c r="T192" s="7"/>
      <c r="U192" s="7"/>
      <c r="V192" s="7"/>
    </row>
    <row r="193" spans="1:22" x14ac:dyDescent="0.35">
      <c r="A193" s="5">
        <f t="shared" si="26"/>
        <v>43397</v>
      </c>
      <c r="B193" s="5"/>
      <c r="C193" s="7">
        <f>AVERAGE('HAVER - UK Electricity'!I480:T480)</f>
        <v>60.731666666666662</v>
      </c>
      <c r="D193" s="7">
        <f t="shared" si="27"/>
        <v>59.758301282051249</v>
      </c>
      <c r="E193" s="5"/>
      <c r="F193" s="7">
        <f>AVERAGE('HAVER - UK Electricity'!I480:N480)</f>
        <v>58.041666666666664</v>
      </c>
      <c r="H193" s="7">
        <f>AVERAGE('HAVER - UK Electricity'!D480:I480)</f>
        <v>65.818333333333328</v>
      </c>
      <c r="I193" s="7">
        <f>AVERAGE('HAVER - UK Electricity'!D480:F480)</f>
        <v>67.089999999999989</v>
      </c>
      <c r="J193" s="7">
        <f>AVERAGE('HAVER - UK Electricity'!D480:O480)</f>
        <v>62.025833333333338</v>
      </c>
      <c r="L193" s="7">
        <f t="shared" si="22"/>
        <v>56.984179487179503</v>
      </c>
      <c r="N193" s="7">
        <f t="shared" si="23"/>
        <v>64.231679487179477</v>
      </c>
      <c r="O193" s="7">
        <f t="shared" si="24"/>
        <v>65.620948717948735</v>
      </c>
      <c r="P193" s="7">
        <f t="shared" si="25"/>
        <v>61.376391025641013</v>
      </c>
      <c r="R193" s="7"/>
      <c r="S193" s="7"/>
      <c r="T193" s="7"/>
      <c r="U193" s="7"/>
      <c r="V193" s="7"/>
    </row>
    <row r="194" spans="1:22" x14ac:dyDescent="0.35">
      <c r="A194" s="5">
        <f t="shared" si="26"/>
        <v>43398</v>
      </c>
      <c r="B194" s="5"/>
      <c r="C194" s="7">
        <f>AVERAGE('HAVER - UK Electricity'!I481:T481)</f>
        <v>60.566666666666663</v>
      </c>
      <c r="D194" s="7">
        <f t="shared" si="27"/>
        <v>59.758301282051249</v>
      </c>
      <c r="E194" s="5"/>
      <c r="F194" s="7">
        <f>AVERAGE('HAVER - UK Electricity'!I481:N481)</f>
        <v>57.781666666666673</v>
      </c>
      <c r="H194" s="7">
        <f>AVERAGE('HAVER - UK Electricity'!D481:I481)</f>
        <v>65.373333333333335</v>
      </c>
      <c r="I194" s="7">
        <f>AVERAGE('HAVER - UK Electricity'!D481:F481)</f>
        <v>66.583333333333329</v>
      </c>
      <c r="J194" s="7">
        <f>AVERAGE('HAVER - UK Electricity'!D481:O481)</f>
        <v>61.70333333333334</v>
      </c>
      <c r="L194" s="7">
        <f t="shared" si="22"/>
        <v>56.984179487179503</v>
      </c>
      <c r="N194" s="7">
        <f t="shared" si="23"/>
        <v>64.231679487179477</v>
      </c>
      <c r="O194" s="7">
        <f t="shared" si="24"/>
        <v>65.620948717948735</v>
      </c>
      <c r="P194" s="7">
        <f t="shared" si="25"/>
        <v>61.376391025641013</v>
      </c>
      <c r="R194" s="7"/>
      <c r="S194" s="7"/>
      <c r="T194" s="7"/>
      <c r="U194" s="7"/>
      <c r="V194" s="7"/>
    </row>
    <row r="195" spans="1:22" x14ac:dyDescent="0.35">
      <c r="A195" s="5">
        <f t="shared" si="26"/>
        <v>43399</v>
      </c>
      <c r="B195" s="5"/>
      <c r="C195" s="7">
        <f>AVERAGE('HAVER - UK Electricity'!I482:T482)</f>
        <v>59.341666666666669</v>
      </c>
      <c r="D195" s="7">
        <f t="shared" si="27"/>
        <v>59.758301282051249</v>
      </c>
      <c r="E195" s="5"/>
      <c r="F195" s="7">
        <f>AVERAGE('HAVER - UK Electricity'!I482:N482)</f>
        <v>56.356666666666662</v>
      </c>
      <c r="H195" s="7">
        <f>AVERAGE('HAVER - UK Electricity'!D482:I482)</f>
        <v>63.891666666666652</v>
      </c>
      <c r="I195" s="7">
        <f>AVERAGE('HAVER - UK Electricity'!D482:F482)</f>
        <v>65.073333333333323</v>
      </c>
      <c r="J195" s="7">
        <f>AVERAGE('HAVER - UK Electricity'!D482:O482)</f>
        <v>60.291666666666657</v>
      </c>
      <c r="L195" s="7">
        <f t="shared" si="22"/>
        <v>56.984179487179503</v>
      </c>
      <c r="N195" s="7">
        <f t="shared" si="23"/>
        <v>64.231679487179477</v>
      </c>
      <c r="O195" s="7">
        <f t="shared" si="24"/>
        <v>65.620948717948735</v>
      </c>
      <c r="P195" s="7">
        <f t="shared" si="25"/>
        <v>61.376391025641013</v>
      </c>
      <c r="R195" s="7"/>
      <c r="S195" s="7"/>
      <c r="T195" s="7"/>
      <c r="U195" s="7"/>
      <c r="V195" s="7"/>
    </row>
    <row r="196" spans="1:22" x14ac:dyDescent="0.35">
      <c r="A196" s="5">
        <f t="shared" si="26"/>
        <v>43402</v>
      </c>
      <c r="B196" s="5"/>
      <c r="C196" s="7">
        <f>AVERAGE('HAVER - UK Electricity'!I483:T483)</f>
        <v>59.151666666666664</v>
      </c>
      <c r="D196" s="7">
        <f t="shared" si="27"/>
        <v>59.758301282051249</v>
      </c>
      <c r="E196" s="5"/>
      <c r="F196" s="7">
        <f>AVERAGE('HAVER - UK Electricity'!I483:N483)</f>
        <v>56.461666666666666</v>
      </c>
      <c r="H196" s="7">
        <f>AVERAGE('HAVER - UK Electricity'!D483:I483)</f>
        <v>64.286666666666676</v>
      </c>
      <c r="I196" s="7">
        <f>AVERAGE('HAVER - UK Electricity'!D483:F483)</f>
        <v>65.653333333333322</v>
      </c>
      <c r="J196" s="7">
        <f>AVERAGE('HAVER - UK Electricity'!D483:O483)</f>
        <v>60.490000000000009</v>
      </c>
      <c r="L196" s="7">
        <f t="shared" si="22"/>
        <v>56.984179487179503</v>
      </c>
      <c r="N196" s="7">
        <f t="shared" si="23"/>
        <v>64.231679487179477</v>
      </c>
      <c r="O196" s="7">
        <f t="shared" si="24"/>
        <v>65.620948717948735</v>
      </c>
      <c r="P196" s="7">
        <f t="shared" si="25"/>
        <v>61.376391025641013</v>
      </c>
      <c r="R196" s="7"/>
      <c r="S196" s="7"/>
      <c r="T196" s="7"/>
      <c r="U196" s="7"/>
      <c r="V196" s="7"/>
    </row>
    <row r="197" spans="1:22" x14ac:dyDescent="0.35">
      <c r="A197" s="5">
        <f t="shared" si="26"/>
        <v>43403</v>
      </c>
      <c r="B197" s="5"/>
      <c r="C197" s="7">
        <f>AVERAGE('HAVER - UK Electricity'!I484:T484)</f>
        <v>58.791666666666679</v>
      </c>
      <c r="D197" s="7">
        <f t="shared" ref="D197:D228" si="28">AVERAGE(C$133:C$236,C$238:C$241,C$243:C$264)</f>
        <v>59.758301282051249</v>
      </c>
      <c r="E197" s="5"/>
      <c r="F197" s="7">
        <f>AVERAGE('HAVER - UK Electricity'!I484:N484)</f>
        <v>55.876666666666665</v>
      </c>
      <c r="H197" s="7">
        <f>AVERAGE('HAVER - UK Electricity'!D484:I484)</f>
        <v>62.75333333333333</v>
      </c>
      <c r="I197" s="7">
        <f>AVERAGE('HAVER - UK Electricity'!D484:F484)</f>
        <v>63.930000000000007</v>
      </c>
      <c r="J197" s="7">
        <f>AVERAGE('HAVER - UK Electricity'!D484:O484)</f>
        <v>59.466666666666661</v>
      </c>
      <c r="L197" s="7">
        <f t="shared" si="22"/>
        <v>56.984179487179503</v>
      </c>
      <c r="N197" s="7">
        <f t="shared" si="23"/>
        <v>64.231679487179477</v>
      </c>
      <c r="O197" s="7">
        <f t="shared" si="24"/>
        <v>65.620948717948735</v>
      </c>
      <c r="P197" s="7">
        <f t="shared" si="25"/>
        <v>61.376391025641013</v>
      </c>
      <c r="R197" s="7"/>
      <c r="S197" s="7"/>
      <c r="T197" s="7"/>
      <c r="U197" s="7"/>
      <c r="V197" s="7"/>
    </row>
    <row r="198" spans="1:22" x14ac:dyDescent="0.35">
      <c r="A198" s="5">
        <f t="shared" si="26"/>
        <v>43404</v>
      </c>
      <c r="B198" s="5"/>
      <c r="C198" s="7">
        <f>AVERAGE('HAVER - UK Electricity'!I485:T485)</f>
        <v>58.118333333333318</v>
      </c>
      <c r="D198" s="7">
        <f t="shared" si="28"/>
        <v>59.758301282051249</v>
      </c>
      <c r="E198" s="5"/>
      <c r="F198" s="7">
        <f>AVERAGE('HAVER - UK Electricity'!I485:N485)</f>
        <v>55.906666666666666</v>
      </c>
      <c r="H198" s="7">
        <f>AVERAGE('HAVER - UK Electricity'!D485:I485)</f>
        <v>61.414999999999999</v>
      </c>
      <c r="I198" s="7">
        <f>AVERAGE('HAVER - UK Electricity'!D485:F485)</f>
        <v>64.333333333333329</v>
      </c>
      <c r="J198" s="7">
        <f>AVERAGE('HAVER - UK Electricity'!D485:O485)</f>
        <v>59.054166666666667</v>
      </c>
      <c r="L198" s="7">
        <f t="shared" ref="L198:L261" si="29">AVERAGE(F$133:F$236,F$238:F$241,F$243:F$264)</f>
        <v>56.984179487179503</v>
      </c>
      <c r="N198" s="7">
        <f t="shared" ref="N198:N261" si="30">AVERAGE(H$133:H$236,H$238:H$241,H$243:H$264)</f>
        <v>64.231679487179477</v>
      </c>
      <c r="O198" s="7">
        <f t="shared" ref="O198:O261" si="31">AVERAGE(I$133:I$236,I$238:I$241,I$243:I$264)</f>
        <v>65.620948717948735</v>
      </c>
      <c r="P198" s="7">
        <f t="shared" ref="P198:P261" si="32">AVERAGE(J$133:J$236,J$238:J$241,J$243:J$264)</f>
        <v>61.376391025641013</v>
      </c>
      <c r="R198" s="7"/>
      <c r="S198" s="7"/>
      <c r="T198" s="7"/>
      <c r="U198" s="7"/>
      <c r="V198" s="7"/>
    </row>
    <row r="199" spans="1:22" x14ac:dyDescent="0.35">
      <c r="A199" s="5">
        <f t="shared" si="26"/>
        <v>43405</v>
      </c>
      <c r="B199" s="5"/>
      <c r="C199" s="7">
        <f>AVERAGE('HAVER - UK Electricity'!H486:S486)</f>
        <v>56.498333333333335</v>
      </c>
      <c r="D199" s="7">
        <f t="shared" si="28"/>
        <v>59.758301282051249</v>
      </c>
      <c r="E199" s="5"/>
      <c r="F199" s="7">
        <f>AVERAGE('HAVER - UK Electricity'!H486:M486)</f>
        <v>53.530000000000008</v>
      </c>
      <c r="H199" s="7">
        <f>AVERAGE('HAVER - UK Electricity'!D486:I486)</f>
        <v>59.379999999999995</v>
      </c>
      <c r="I199" s="7">
        <f>AVERAGE('HAVER - UK Electricity'!D486:F486)</f>
        <v>62.393333333333338</v>
      </c>
      <c r="J199" s="7">
        <f>AVERAGE('HAVER - UK Electricity'!D486:O486)</f>
        <v>57.013333333333328</v>
      </c>
      <c r="L199" s="7">
        <f t="shared" si="29"/>
        <v>56.984179487179503</v>
      </c>
      <c r="N199" s="7">
        <f t="shared" si="30"/>
        <v>64.231679487179477</v>
      </c>
      <c r="O199" s="7">
        <f t="shared" si="31"/>
        <v>65.620948717948735</v>
      </c>
      <c r="P199" s="7">
        <f t="shared" si="32"/>
        <v>61.376391025641013</v>
      </c>
      <c r="R199" s="7"/>
      <c r="S199" s="7"/>
      <c r="T199" s="7"/>
      <c r="U199" s="7"/>
      <c r="V199" s="7"/>
    </row>
    <row r="200" spans="1:22" x14ac:dyDescent="0.35">
      <c r="A200" s="5">
        <f t="shared" si="26"/>
        <v>43406</v>
      </c>
      <c r="B200" s="5"/>
      <c r="C200" s="7">
        <f>AVERAGE('HAVER - UK Electricity'!H487:S487)</f>
        <v>57.793333333333329</v>
      </c>
      <c r="D200" s="7">
        <f t="shared" si="28"/>
        <v>59.758301282051249</v>
      </c>
      <c r="E200" s="5"/>
      <c r="F200" s="7">
        <f>AVERAGE('HAVER - UK Electricity'!H487:M487)</f>
        <v>54.9</v>
      </c>
      <c r="H200" s="7">
        <f>AVERAGE('HAVER - UK Electricity'!D487:I487)</f>
        <v>60.854999999999997</v>
      </c>
      <c r="I200" s="7">
        <f>AVERAGE('HAVER - UK Electricity'!D487:F487)</f>
        <v>63.936666666666667</v>
      </c>
      <c r="J200" s="7">
        <f>AVERAGE('HAVER - UK Electricity'!D487:O487)</f>
        <v>58.405833333333334</v>
      </c>
      <c r="L200" s="7">
        <f t="shared" si="29"/>
        <v>56.984179487179503</v>
      </c>
      <c r="N200" s="7">
        <f t="shared" si="30"/>
        <v>64.231679487179477</v>
      </c>
      <c r="O200" s="7">
        <f t="shared" si="31"/>
        <v>65.620948717948735</v>
      </c>
      <c r="P200" s="7">
        <f t="shared" si="32"/>
        <v>61.376391025641013</v>
      </c>
      <c r="R200" s="7"/>
      <c r="S200" s="7"/>
      <c r="T200" s="7"/>
      <c r="U200" s="7"/>
      <c r="V200" s="7"/>
    </row>
    <row r="201" spans="1:22" x14ac:dyDescent="0.35">
      <c r="A201" s="5">
        <f t="shared" ref="A201:A264" si="33">+A196+7</f>
        <v>43409</v>
      </c>
      <c r="B201" s="5"/>
      <c r="C201" s="7">
        <f>AVERAGE('HAVER - UK Electricity'!H488:S488)</f>
        <v>57.300833333333337</v>
      </c>
      <c r="D201" s="7">
        <f t="shared" si="28"/>
        <v>59.758301282051249</v>
      </c>
      <c r="E201" s="5"/>
      <c r="F201" s="7">
        <f>AVERAGE('HAVER - UK Electricity'!H488:M488)</f>
        <v>54.29</v>
      </c>
      <c r="H201" s="7">
        <f>AVERAGE('HAVER - UK Electricity'!D488:I488)</f>
        <v>59.896666666666668</v>
      </c>
      <c r="I201" s="7">
        <f>AVERAGE('HAVER - UK Electricity'!D488:F488)</f>
        <v>62.826666666666675</v>
      </c>
      <c r="J201" s="7">
        <f>AVERAGE('HAVER - UK Electricity'!D488:O488)</f>
        <v>57.664999999999992</v>
      </c>
      <c r="L201" s="7">
        <f t="shared" si="29"/>
        <v>56.984179487179503</v>
      </c>
      <c r="N201" s="7">
        <f t="shared" si="30"/>
        <v>64.231679487179477</v>
      </c>
      <c r="O201" s="7">
        <f t="shared" si="31"/>
        <v>65.620948717948735</v>
      </c>
      <c r="P201" s="7">
        <f t="shared" si="32"/>
        <v>61.376391025641013</v>
      </c>
      <c r="R201" s="7"/>
      <c r="S201" s="7"/>
      <c r="T201" s="7"/>
      <c r="U201" s="7"/>
      <c r="V201" s="7"/>
    </row>
    <row r="202" spans="1:22" x14ac:dyDescent="0.35">
      <c r="A202" s="5">
        <f t="shared" si="33"/>
        <v>43410</v>
      </c>
      <c r="B202" s="5"/>
      <c r="C202" s="7">
        <f>AVERAGE('HAVER - UK Electricity'!H489:S489)</f>
        <v>57.480833333333329</v>
      </c>
      <c r="D202" s="7">
        <f t="shared" si="28"/>
        <v>59.758301282051249</v>
      </c>
      <c r="E202" s="5"/>
      <c r="F202" s="7">
        <f>AVERAGE('HAVER - UK Electricity'!H489:M489)</f>
        <v>54.569999999999993</v>
      </c>
      <c r="H202" s="7">
        <f>AVERAGE('HAVER - UK Electricity'!D489:I489)</f>
        <v>60.103333333333332</v>
      </c>
      <c r="I202" s="7">
        <f>AVERAGE('HAVER - UK Electricity'!D489:F489)</f>
        <v>62.99666666666667</v>
      </c>
      <c r="J202" s="7">
        <f>AVERAGE('HAVER - UK Electricity'!D489:O489)</f>
        <v>57.873333333333335</v>
      </c>
      <c r="L202" s="7">
        <f t="shared" si="29"/>
        <v>56.984179487179503</v>
      </c>
      <c r="N202" s="7">
        <f t="shared" si="30"/>
        <v>64.231679487179477</v>
      </c>
      <c r="O202" s="7">
        <f t="shared" si="31"/>
        <v>65.620948717948735</v>
      </c>
      <c r="P202" s="7">
        <f t="shared" si="32"/>
        <v>61.376391025641013</v>
      </c>
      <c r="R202" s="7"/>
      <c r="S202" s="7"/>
      <c r="T202" s="7"/>
      <c r="U202" s="7"/>
      <c r="V202" s="7"/>
    </row>
    <row r="203" spans="1:22" x14ac:dyDescent="0.35">
      <c r="A203" s="5">
        <f t="shared" si="33"/>
        <v>43411</v>
      </c>
      <c r="B203" s="5"/>
      <c r="C203" s="7">
        <f>AVERAGE('HAVER - UK Electricity'!H490:S490)</f>
        <v>58.665833333333332</v>
      </c>
      <c r="D203" s="7">
        <f t="shared" si="28"/>
        <v>59.758301282051249</v>
      </c>
      <c r="E203" s="5"/>
      <c r="F203" s="7">
        <f>AVERAGE('HAVER - UK Electricity'!H490:M490)</f>
        <v>55.714999999999996</v>
      </c>
      <c r="H203" s="7">
        <f>AVERAGE('HAVER - UK Electricity'!D490:I490)</f>
        <v>61.338333333333331</v>
      </c>
      <c r="I203" s="7">
        <f>AVERAGE('HAVER - UK Electricity'!D490:F490)</f>
        <v>64.423333333333332</v>
      </c>
      <c r="J203" s="7">
        <f>AVERAGE('HAVER - UK Electricity'!D490:O490)</f>
        <v>59.071666666666665</v>
      </c>
      <c r="L203" s="7">
        <f t="shared" si="29"/>
        <v>56.984179487179503</v>
      </c>
      <c r="N203" s="7">
        <f t="shared" si="30"/>
        <v>64.231679487179477</v>
      </c>
      <c r="O203" s="7">
        <f t="shared" si="31"/>
        <v>65.620948717948735</v>
      </c>
      <c r="P203" s="7">
        <f t="shared" si="32"/>
        <v>61.376391025641013</v>
      </c>
      <c r="R203" s="7"/>
      <c r="S203" s="7"/>
      <c r="T203" s="7"/>
      <c r="U203" s="7"/>
      <c r="V203" s="7"/>
    </row>
    <row r="204" spans="1:22" x14ac:dyDescent="0.35">
      <c r="A204" s="5">
        <f t="shared" si="33"/>
        <v>43412</v>
      </c>
      <c r="B204" s="5"/>
      <c r="C204" s="7">
        <f>AVERAGE('HAVER - UK Electricity'!H491:S491)</f>
        <v>58.618333333333339</v>
      </c>
      <c r="D204" s="7">
        <f t="shared" si="28"/>
        <v>59.758301282051249</v>
      </c>
      <c r="E204" s="5"/>
      <c r="F204" s="7">
        <f>AVERAGE('HAVER - UK Electricity'!H491:M491)</f>
        <v>55.564999999999998</v>
      </c>
      <c r="H204" s="7">
        <f>AVERAGE('HAVER - UK Electricity'!D491:I491)</f>
        <v>61.221666666666671</v>
      </c>
      <c r="I204" s="7">
        <f>AVERAGE('HAVER - UK Electricity'!D491:F491)</f>
        <v>64.320000000000007</v>
      </c>
      <c r="J204" s="7">
        <f>AVERAGE('HAVER - UK Electricity'!D491:O491)</f>
        <v>58.971666666666664</v>
      </c>
      <c r="L204" s="7">
        <f t="shared" si="29"/>
        <v>56.984179487179503</v>
      </c>
      <c r="N204" s="7">
        <f t="shared" si="30"/>
        <v>64.231679487179477</v>
      </c>
      <c r="O204" s="7">
        <f t="shared" si="31"/>
        <v>65.620948717948735</v>
      </c>
      <c r="P204" s="7">
        <f t="shared" si="32"/>
        <v>61.376391025641013</v>
      </c>
      <c r="R204" s="7"/>
      <c r="S204" s="7"/>
      <c r="T204" s="7"/>
      <c r="U204" s="7"/>
      <c r="V204" s="7"/>
    </row>
    <row r="205" spans="1:22" x14ac:dyDescent="0.35">
      <c r="A205" s="5">
        <f t="shared" si="33"/>
        <v>43413</v>
      </c>
      <c r="B205" s="5"/>
      <c r="C205" s="7">
        <f>AVERAGE('HAVER - UK Electricity'!H492:S492)</f>
        <v>58.500833333333325</v>
      </c>
      <c r="D205" s="7">
        <f t="shared" si="28"/>
        <v>59.758301282051249</v>
      </c>
      <c r="E205" s="5"/>
      <c r="F205" s="7">
        <f>AVERAGE('HAVER - UK Electricity'!H492:M492)</f>
        <v>55.425000000000004</v>
      </c>
      <c r="H205" s="7">
        <f>AVERAGE('HAVER - UK Electricity'!D492:I492)</f>
        <v>61.201666666666661</v>
      </c>
      <c r="I205" s="7">
        <f>AVERAGE('HAVER - UK Electricity'!D492:F492)</f>
        <v>64.36999999999999</v>
      </c>
      <c r="J205" s="7">
        <f>AVERAGE('HAVER - UK Electricity'!D492:O492)</f>
        <v>58.898333333333333</v>
      </c>
      <c r="L205" s="7">
        <f t="shared" si="29"/>
        <v>56.984179487179503</v>
      </c>
      <c r="N205" s="7">
        <f t="shared" si="30"/>
        <v>64.231679487179477</v>
      </c>
      <c r="O205" s="7">
        <f t="shared" si="31"/>
        <v>65.620948717948735</v>
      </c>
      <c r="P205" s="7">
        <f t="shared" si="32"/>
        <v>61.376391025641013</v>
      </c>
      <c r="R205" s="7"/>
      <c r="S205" s="7"/>
      <c r="T205" s="7"/>
      <c r="U205" s="7"/>
      <c r="V205" s="7"/>
    </row>
    <row r="206" spans="1:22" x14ac:dyDescent="0.35">
      <c r="A206" s="5">
        <f t="shared" si="33"/>
        <v>43416</v>
      </c>
      <c r="B206" s="5"/>
      <c r="C206" s="7">
        <f>AVERAGE('HAVER - UK Electricity'!H493:S493)</f>
        <v>60.850833333333334</v>
      </c>
      <c r="D206" s="7">
        <f t="shared" si="28"/>
        <v>59.758301282051249</v>
      </c>
      <c r="E206" s="5"/>
      <c r="F206" s="7">
        <f>AVERAGE('HAVER - UK Electricity'!H493:M493)</f>
        <v>57.990000000000009</v>
      </c>
      <c r="H206" s="7">
        <f>AVERAGE('HAVER - UK Electricity'!D493:I493)</f>
        <v>64.615000000000009</v>
      </c>
      <c r="I206" s="7">
        <f>AVERAGE('HAVER - UK Electricity'!D493:F493)</f>
        <v>68.23</v>
      </c>
      <c r="J206" s="7">
        <f>AVERAGE('HAVER - UK Electricity'!D493:O493)</f>
        <v>61.812500000000007</v>
      </c>
      <c r="L206" s="7">
        <f t="shared" si="29"/>
        <v>56.984179487179503</v>
      </c>
      <c r="N206" s="7">
        <f t="shared" si="30"/>
        <v>64.231679487179477</v>
      </c>
      <c r="O206" s="7">
        <f t="shared" si="31"/>
        <v>65.620948717948735</v>
      </c>
      <c r="P206" s="7">
        <f t="shared" si="32"/>
        <v>61.376391025641013</v>
      </c>
      <c r="R206" s="7"/>
      <c r="S206" s="7"/>
      <c r="T206" s="7"/>
      <c r="U206" s="7"/>
      <c r="V206" s="7"/>
    </row>
    <row r="207" spans="1:22" x14ac:dyDescent="0.35">
      <c r="A207" s="5">
        <f t="shared" si="33"/>
        <v>43417</v>
      </c>
      <c r="B207" s="5"/>
      <c r="C207" s="7">
        <f>AVERAGE('HAVER - UK Electricity'!H494:S494)</f>
        <v>60.220000000000006</v>
      </c>
      <c r="D207" s="7">
        <f t="shared" si="28"/>
        <v>59.758301282051249</v>
      </c>
      <c r="E207" s="5"/>
      <c r="F207" s="7">
        <f>AVERAGE('HAVER - UK Electricity'!H494:M494)</f>
        <v>57.433333333333337</v>
      </c>
      <c r="H207" s="7">
        <f>AVERAGE('HAVER - UK Electricity'!D494:I494)</f>
        <v>64.783333333333346</v>
      </c>
      <c r="I207" s="7">
        <f>AVERAGE('HAVER - UK Electricity'!D494:F494)</f>
        <v>68.546666666666667</v>
      </c>
      <c r="J207" s="7">
        <f>AVERAGE('HAVER - UK Electricity'!D494:O494)</f>
        <v>61.550833333333344</v>
      </c>
      <c r="L207" s="7">
        <f t="shared" si="29"/>
        <v>56.984179487179503</v>
      </c>
      <c r="N207" s="7">
        <f t="shared" si="30"/>
        <v>64.231679487179477</v>
      </c>
      <c r="O207" s="7">
        <f t="shared" si="31"/>
        <v>65.620948717948735</v>
      </c>
      <c r="P207" s="7">
        <f t="shared" si="32"/>
        <v>61.376391025641013</v>
      </c>
      <c r="R207" s="7"/>
      <c r="S207" s="7"/>
      <c r="T207" s="7"/>
      <c r="U207" s="7"/>
      <c r="V207" s="7"/>
    </row>
    <row r="208" spans="1:22" x14ac:dyDescent="0.35">
      <c r="A208" s="5">
        <f t="shared" si="33"/>
        <v>43418</v>
      </c>
      <c r="B208" s="5"/>
      <c r="C208" s="7">
        <f>AVERAGE('HAVER - UK Electricity'!H495:S495)</f>
        <v>59.426666666666677</v>
      </c>
      <c r="D208" s="7">
        <f t="shared" si="28"/>
        <v>59.758301282051249</v>
      </c>
      <c r="E208" s="5"/>
      <c r="F208" s="7">
        <f>AVERAGE('HAVER - UK Electricity'!H495:M495)</f>
        <v>56.751666666666665</v>
      </c>
      <c r="H208" s="7">
        <f>AVERAGE('HAVER - UK Electricity'!D495:I495)</f>
        <v>64.478333333333339</v>
      </c>
      <c r="I208" s="7">
        <f>AVERAGE('HAVER - UK Electricity'!D495:F495)</f>
        <v>68.33</v>
      </c>
      <c r="J208" s="7">
        <f>AVERAGE('HAVER - UK Electricity'!D495:O495)</f>
        <v>61.003333333333337</v>
      </c>
      <c r="L208" s="7">
        <f t="shared" si="29"/>
        <v>56.984179487179503</v>
      </c>
      <c r="N208" s="7">
        <f t="shared" si="30"/>
        <v>64.231679487179477</v>
      </c>
      <c r="O208" s="7">
        <f t="shared" si="31"/>
        <v>65.620948717948735</v>
      </c>
      <c r="P208" s="7">
        <f t="shared" si="32"/>
        <v>61.376391025641013</v>
      </c>
      <c r="R208" s="7"/>
      <c r="S208" s="7"/>
      <c r="T208" s="7"/>
      <c r="U208" s="7"/>
      <c r="V208" s="7"/>
    </row>
    <row r="209" spans="1:22" x14ac:dyDescent="0.35">
      <c r="A209" s="5">
        <f t="shared" si="33"/>
        <v>43419</v>
      </c>
      <c r="B209" s="5"/>
      <c r="C209" s="7">
        <f>AVERAGE('HAVER - UK Electricity'!H496:S496)</f>
        <v>60.621666666666648</v>
      </c>
      <c r="D209" s="7">
        <f t="shared" si="28"/>
        <v>59.758301282051249</v>
      </c>
      <c r="E209" s="5"/>
      <c r="F209" s="7">
        <f>AVERAGE('HAVER - UK Electricity'!H496:M496)</f>
        <v>57.781666666666659</v>
      </c>
      <c r="H209" s="7">
        <f>AVERAGE('HAVER - UK Electricity'!D496:I496)</f>
        <v>65.611666666666665</v>
      </c>
      <c r="I209" s="7">
        <f>AVERAGE('HAVER - UK Electricity'!D496:F496)</f>
        <v>69.576666666666654</v>
      </c>
      <c r="J209" s="7">
        <f>AVERAGE('HAVER - UK Electricity'!D496:O496)</f>
        <v>62.155000000000001</v>
      </c>
      <c r="L209" s="7">
        <f t="shared" si="29"/>
        <v>56.984179487179503</v>
      </c>
      <c r="N209" s="7">
        <f t="shared" si="30"/>
        <v>64.231679487179477</v>
      </c>
      <c r="O209" s="7">
        <f t="shared" si="31"/>
        <v>65.620948717948735</v>
      </c>
      <c r="P209" s="7">
        <f t="shared" si="32"/>
        <v>61.376391025641013</v>
      </c>
      <c r="R209" s="7"/>
      <c r="S209" s="7"/>
      <c r="T209" s="7"/>
      <c r="U209" s="7"/>
      <c r="V209" s="7"/>
    </row>
    <row r="210" spans="1:22" x14ac:dyDescent="0.35">
      <c r="A210" s="5">
        <f t="shared" si="33"/>
        <v>43420</v>
      </c>
      <c r="B210" s="5"/>
      <c r="C210" s="7">
        <f>AVERAGE('HAVER - UK Electricity'!H497:S497)</f>
        <v>60.359999999999992</v>
      </c>
      <c r="D210" s="7">
        <f t="shared" si="28"/>
        <v>59.758301282051249</v>
      </c>
      <c r="E210" s="5"/>
      <c r="F210" s="7">
        <f>AVERAGE('HAVER - UK Electricity'!H497:M497)</f>
        <v>57.498333333333335</v>
      </c>
      <c r="H210" s="7">
        <f>AVERAGE('HAVER - UK Electricity'!D497:I497)</f>
        <v>64.956666666666663</v>
      </c>
      <c r="I210" s="7">
        <f>AVERAGE('HAVER - UK Electricity'!D497:F497)</f>
        <v>68.686666666666667</v>
      </c>
      <c r="J210" s="7">
        <f>AVERAGE('HAVER - UK Electricity'!D497:O497)</f>
        <v>61.674166666666672</v>
      </c>
      <c r="L210" s="7">
        <f t="shared" si="29"/>
        <v>56.984179487179503</v>
      </c>
      <c r="N210" s="7">
        <f t="shared" si="30"/>
        <v>64.231679487179477</v>
      </c>
      <c r="O210" s="7">
        <f t="shared" si="31"/>
        <v>65.620948717948735</v>
      </c>
      <c r="P210" s="7">
        <f t="shared" si="32"/>
        <v>61.376391025641013</v>
      </c>
      <c r="R210" s="7"/>
      <c r="S210" s="7"/>
      <c r="T210" s="7"/>
      <c r="U210" s="7"/>
      <c r="V210" s="7"/>
    </row>
    <row r="211" spans="1:22" x14ac:dyDescent="0.35">
      <c r="A211" s="5">
        <f t="shared" si="33"/>
        <v>43423</v>
      </c>
      <c r="B211" s="5"/>
      <c r="C211" s="7">
        <f>AVERAGE('HAVER - UK Electricity'!H498:S498)</f>
        <v>59.050000000000011</v>
      </c>
      <c r="D211" s="7">
        <f t="shared" si="28"/>
        <v>59.758301282051249</v>
      </c>
      <c r="E211" s="5"/>
      <c r="F211" s="7">
        <f>AVERAGE('HAVER - UK Electricity'!H498:M498)</f>
        <v>56.198333333333331</v>
      </c>
      <c r="H211" s="7">
        <f>AVERAGE('HAVER - UK Electricity'!D498:I498)</f>
        <v>62.083333333333343</v>
      </c>
      <c r="I211" s="7">
        <f>AVERAGE('HAVER - UK Electricity'!D498:F498)</f>
        <v>64.943333333333342</v>
      </c>
      <c r="J211" s="7">
        <f>AVERAGE('HAVER - UK Electricity'!D498:O498)</f>
        <v>59.604166666666679</v>
      </c>
      <c r="L211" s="7">
        <f t="shared" si="29"/>
        <v>56.984179487179503</v>
      </c>
      <c r="N211" s="7">
        <f t="shared" si="30"/>
        <v>64.231679487179477</v>
      </c>
      <c r="O211" s="7">
        <f t="shared" si="31"/>
        <v>65.620948717948735</v>
      </c>
      <c r="P211" s="7">
        <f t="shared" si="32"/>
        <v>61.376391025641013</v>
      </c>
      <c r="R211" s="7"/>
      <c r="S211" s="7"/>
      <c r="T211" s="7"/>
      <c r="U211" s="7"/>
      <c r="V211" s="7"/>
    </row>
    <row r="212" spans="1:22" x14ac:dyDescent="0.35">
      <c r="A212" s="5">
        <f t="shared" si="33"/>
        <v>43424</v>
      </c>
      <c r="B212" s="5"/>
      <c r="C212" s="7">
        <f>AVERAGE('HAVER - UK Electricity'!H499:S499)</f>
        <v>58.73</v>
      </c>
      <c r="D212" s="7">
        <f t="shared" si="28"/>
        <v>59.758301282051249</v>
      </c>
      <c r="E212" s="5"/>
      <c r="F212" s="7">
        <f>AVERAGE('HAVER - UK Electricity'!H499:M499)</f>
        <v>55.948333333333331</v>
      </c>
      <c r="H212" s="7">
        <f>AVERAGE('HAVER - UK Electricity'!D499:I499)</f>
        <v>62.081666666666678</v>
      </c>
      <c r="I212" s="7">
        <f>AVERAGE('HAVER - UK Electricity'!D499:F499)</f>
        <v>65.063333333333333</v>
      </c>
      <c r="J212" s="7">
        <f>AVERAGE('HAVER - UK Electricity'!D499:O499)</f>
        <v>59.455000000000013</v>
      </c>
      <c r="L212" s="7">
        <f t="shared" si="29"/>
        <v>56.984179487179503</v>
      </c>
      <c r="N212" s="7">
        <f t="shared" si="30"/>
        <v>64.231679487179477</v>
      </c>
      <c r="O212" s="7">
        <f t="shared" si="31"/>
        <v>65.620948717948735</v>
      </c>
      <c r="P212" s="7">
        <f t="shared" si="32"/>
        <v>61.376391025641013</v>
      </c>
      <c r="R212" s="7"/>
      <c r="S212" s="7"/>
      <c r="T212" s="7"/>
      <c r="U212" s="7"/>
      <c r="V212" s="7"/>
    </row>
    <row r="213" spans="1:22" x14ac:dyDescent="0.35">
      <c r="A213" s="5">
        <f t="shared" si="33"/>
        <v>43425</v>
      </c>
      <c r="B213" s="5"/>
      <c r="C213" s="7">
        <f>AVERAGE('HAVER - UK Electricity'!H500:S500)</f>
        <v>58.917499999999997</v>
      </c>
      <c r="D213" s="7">
        <f t="shared" si="28"/>
        <v>59.758301282051249</v>
      </c>
      <c r="E213" s="5"/>
      <c r="F213" s="7">
        <f>AVERAGE('HAVER - UK Electricity'!H500:M500)</f>
        <v>56.12833333333333</v>
      </c>
      <c r="H213" s="7">
        <f>AVERAGE('HAVER - UK Electricity'!D500:I500)</f>
        <v>62.551666666666677</v>
      </c>
      <c r="I213" s="7">
        <f>AVERAGE('HAVER - UK Electricity'!D500:F500)</f>
        <v>65.69</v>
      </c>
      <c r="J213" s="7">
        <f>AVERAGE('HAVER - UK Electricity'!D500:O500)</f>
        <v>59.783333333333331</v>
      </c>
      <c r="L213" s="7">
        <f t="shared" si="29"/>
        <v>56.984179487179503</v>
      </c>
      <c r="N213" s="7">
        <f t="shared" si="30"/>
        <v>64.231679487179477</v>
      </c>
      <c r="O213" s="7">
        <f t="shared" si="31"/>
        <v>65.620948717948735</v>
      </c>
      <c r="P213" s="7">
        <f t="shared" si="32"/>
        <v>61.376391025641013</v>
      </c>
      <c r="R213" s="7"/>
      <c r="S213" s="7"/>
      <c r="T213" s="7"/>
      <c r="U213" s="7"/>
      <c r="V213" s="7"/>
    </row>
    <row r="214" spans="1:22" x14ac:dyDescent="0.35">
      <c r="A214" s="5">
        <f t="shared" si="33"/>
        <v>43426</v>
      </c>
      <c r="B214" s="5"/>
      <c r="C214" s="7">
        <f>AVERAGE('HAVER - UK Electricity'!H501:S501)</f>
        <v>58.87</v>
      </c>
      <c r="D214" s="7">
        <f t="shared" si="28"/>
        <v>59.758301282051249</v>
      </c>
      <c r="E214" s="5"/>
      <c r="F214" s="7">
        <f>AVERAGE('HAVER - UK Electricity'!H501:M501)</f>
        <v>56.033333333333331</v>
      </c>
      <c r="H214" s="7">
        <f>AVERAGE('HAVER - UK Electricity'!D501:I501)</f>
        <v>62.433333333333337</v>
      </c>
      <c r="I214" s="7">
        <f>AVERAGE('HAVER - UK Electricity'!D501:F501)</f>
        <v>65.569999999999993</v>
      </c>
      <c r="J214" s="7">
        <f>AVERAGE('HAVER - UK Electricity'!D501:O501)</f>
        <v>59.696666666666665</v>
      </c>
      <c r="L214" s="7">
        <f t="shared" si="29"/>
        <v>56.984179487179503</v>
      </c>
      <c r="N214" s="7">
        <f t="shared" si="30"/>
        <v>64.231679487179477</v>
      </c>
      <c r="O214" s="7">
        <f t="shared" si="31"/>
        <v>65.620948717948735</v>
      </c>
      <c r="P214" s="7">
        <f t="shared" si="32"/>
        <v>61.376391025641013</v>
      </c>
      <c r="R214" s="7"/>
      <c r="S214" s="7"/>
      <c r="T214" s="7"/>
      <c r="U214" s="7"/>
      <c r="V214" s="7"/>
    </row>
    <row r="215" spans="1:22" x14ac:dyDescent="0.35">
      <c r="A215" s="5">
        <f t="shared" si="33"/>
        <v>43427</v>
      </c>
      <c r="B215" s="5"/>
      <c r="C215" s="7">
        <f>AVERAGE('HAVER - UK Electricity'!H502:S502)</f>
        <v>58.3825</v>
      </c>
      <c r="D215" s="7">
        <f t="shared" si="28"/>
        <v>59.758301282051249</v>
      </c>
      <c r="E215" s="5"/>
      <c r="F215" s="7">
        <f>AVERAGE('HAVER - UK Electricity'!H502:M502)</f>
        <v>55.57833333333334</v>
      </c>
      <c r="H215" s="7">
        <f>AVERAGE('HAVER - UK Electricity'!D502:I502)</f>
        <v>62.481666666666662</v>
      </c>
      <c r="I215" s="7">
        <f>AVERAGE('HAVER - UK Electricity'!D502:F502)</f>
        <v>65.846666666666678</v>
      </c>
      <c r="J215" s="7">
        <f>AVERAGE('HAVER - UK Electricity'!D502:O502)</f>
        <v>59.483333333333327</v>
      </c>
      <c r="L215" s="7">
        <f t="shared" si="29"/>
        <v>56.984179487179503</v>
      </c>
      <c r="N215" s="7">
        <f t="shared" si="30"/>
        <v>64.231679487179477</v>
      </c>
      <c r="O215" s="7">
        <f t="shared" si="31"/>
        <v>65.620948717948735</v>
      </c>
      <c r="P215" s="7">
        <f t="shared" si="32"/>
        <v>61.376391025641013</v>
      </c>
      <c r="R215" s="7"/>
      <c r="S215" s="7"/>
      <c r="T215" s="7"/>
      <c r="U215" s="7"/>
      <c r="V215" s="7"/>
    </row>
    <row r="216" spans="1:22" x14ac:dyDescent="0.35">
      <c r="A216" s="5">
        <f t="shared" si="33"/>
        <v>43430</v>
      </c>
      <c r="B216" s="5"/>
      <c r="C216" s="7">
        <f>AVERAGE('HAVER - UK Electricity'!H503:S503)</f>
        <v>58.104999999999997</v>
      </c>
      <c r="D216" s="7">
        <f t="shared" si="28"/>
        <v>59.758301282051249</v>
      </c>
      <c r="E216" s="5"/>
      <c r="F216" s="7">
        <f>AVERAGE('HAVER - UK Electricity'!H503:M503)</f>
        <v>55.238333333333344</v>
      </c>
      <c r="H216" s="7">
        <f>AVERAGE('HAVER - UK Electricity'!D503:I503)</f>
        <v>61.638333333333321</v>
      </c>
      <c r="I216" s="7">
        <f>AVERAGE('HAVER - UK Electricity'!D503:F503)</f>
        <v>64.77</v>
      </c>
      <c r="J216" s="7">
        <f>AVERAGE('HAVER - UK Electricity'!D503:O503)</f>
        <v>58.916666666666664</v>
      </c>
      <c r="L216" s="7">
        <f t="shared" si="29"/>
        <v>56.984179487179503</v>
      </c>
      <c r="N216" s="7">
        <f t="shared" si="30"/>
        <v>64.231679487179477</v>
      </c>
      <c r="O216" s="7">
        <f t="shared" si="31"/>
        <v>65.620948717948735</v>
      </c>
      <c r="P216" s="7">
        <f t="shared" si="32"/>
        <v>61.376391025641013</v>
      </c>
      <c r="R216" s="7"/>
      <c r="S216" s="7"/>
      <c r="T216" s="7"/>
      <c r="U216" s="7"/>
      <c r="V216" s="7"/>
    </row>
    <row r="217" spans="1:22" x14ac:dyDescent="0.35">
      <c r="A217" s="5">
        <f t="shared" si="33"/>
        <v>43431</v>
      </c>
      <c r="B217" s="5"/>
      <c r="C217" s="7">
        <f>AVERAGE('HAVER - UK Electricity'!H504:S504)</f>
        <v>59.357499999999995</v>
      </c>
      <c r="D217" s="7">
        <f t="shared" si="28"/>
        <v>59.758301282051249</v>
      </c>
      <c r="E217" s="5"/>
      <c r="F217" s="7">
        <f>AVERAGE('HAVER - UK Electricity'!H504:M504)</f>
        <v>56.623333333333335</v>
      </c>
      <c r="H217" s="7">
        <f>AVERAGE('HAVER - UK Electricity'!D504:I504)</f>
        <v>63.133333333333333</v>
      </c>
      <c r="I217" s="7">
        <f>AVERAGE('HAVER - UK Electricity'!D504:F504)</f>
        <v>66.286666666666662</v>
      </c>
      <c r="J217" s="7">
        <f>AVERAGE('HAVER - UK Electricity'!D504:O504)</f>
        <v>60.31166666666666</v>
      </c>
      <c r="L217" s="7">
        <f t="shared" si="29"/>
        <v>56.984179487179503</v>
      </c>
      <c r="N217" s="7">
        <f t="shared" si="30"/>
        <v>64.231679487179477</v>
      </c>
      <c r="O217" s="7">
        <f t="shared" si="31"/>
        <v>65.620948717948735</v>
      </c>
      <c r="P217" s="7">
        <f t="shared" si="32"/>
        <v>61.376391025641013</v>
      </c>
      <c r="R217" s="7"/>
      <c r="S217" s="7"/>
      <c r="T217" s="7"/>
      <c r="U217" s="7"/>
      <c r="V217" s="7"/>
    </row>
    <row r="218" spans="1:22" x14ac:dyDescent="0.35">
      <c r="A218" s="5">
        <f t="shared" si="33"/>
        <v>43432</v>
      </c>
      <c r="B218" s="5"/>
      <c r="C218" s="7">
        <f>AVERAGE('HAVER - UK Electricity'!H505:S505)</f>
        <v>58.127500000000005</v>
      </c>
      <c r="D218" s="7">
        <f t="shared" si="28"/>
        <v>59.758301282051249</v>
      </c>
      <c r="E218" s="5"/>
      <c r="F218" s="7">
        <f>AVERAGE('HAVER - UK Electricity'!H505:M505)</f>
        <v>55.308333333333337</v>
      </c>
      <c r="H218" s="7">
        <f>AVERAGE('HAVER - UK Electricity'!D505:I505)</f>
        <v>61.513333333333343</v>
      </c>
      <c r="I218" s="7">
        <f>AVERAGE('HAVER - UK Electricity'!D505:F505)</f>
        <v>64.459999999999994</v>
      </c>
      <c r="J218" s="7">
        <f>AVERAGE('HAVER - UK Electricity'!D505:O505)</f>
        <v>58.877499999999998</v>
      </c>
      <c r="L218" s="7">
        <f t="shared" si="29"/>
        <v>56.984179487179503</v>
      </c>
      <c r="N218" s="7">
        <f t="shared" si="30"/>
        <v>64.231679487179477</v>
      </c>
      <c r="O218" s="7">
        <f t="shared" si="31"/>
        <v>65.620948717948735</v>
      </c>
      <c r="P218" s="7">
        <f t="shared" si="32"/>
        <v>61.376391025641013</v>
      </c>
      <c r="R218" s="7"/>
      <c r="S218" s="7"/>
      <c r="T218" s="7"/>
      <c r="U218" s="7"/>
      <c r="V218" s="7"/>
    </row>
    <row r="219" spans="1:22" x14ac:dyDescent="0.35">
      <c r="A219" s="5">
        <f t="shared" si="33"/>
        <v>43433</v>
      </c>
      <c r="B219" s="5"/>
      <c r="C219" s="7">
        <f>AVERAGE('HAVER - UK Electricity'!H506:S506)</f>
        <v>59.010833333333331</v>
      </c>
      <c r="D219" s="7">
        <f t="shared" si="28"/>
        <v>59.758301282051249</v>
      </c>
      <c r="E219" s="5"/>
      <c r="F219" s="7">
        <f>AVERAGE('HAVER - UK Electricity'!H506:M506)</f>
        <v>56.285000000000004</v>
      </c>
      <c r="H219" s="7">
        <f>AVERAGE('HAVER - UK Electricity'!D506:I506)</f>
        <v>62.45333333333334</v>
      </c>
      <c r="I219" s="7">
        <f>AVERAGE('HAVER - UK Electricity'!D506:F506)</f>
        <v>65.333333333333329</v>
      </c>
      <c r="J219" s="7">
        <f>AVERAGE('HAVER - UK Electricity'!D506:O506)</f>
        <v>59.775833333333338</v>
      </c>
      <c r="L219" s="7">
        <f t="shared" si="29"/>
        <v>56.984179487179503</v>
      </c>
      <c r="N219" s="7">
        <f t="shared" si="30"/>
        <v>64.231679487179477</v>
      </c>
      <c r="O219" s="7">
        <f t="shared" si="31"/>
        <v>65.620948717948735</v>
      </c>
      <c r="P219" s="7">
        <f t="shared" si="32"/>
        <v>61.376391025641013</v>
      </c>
      <c r="R219" s="7"/>
      <c r="S219" s="7"/>
      <c r="T219" s="7"/>
      <c r="U219" s="7"/>
      <c r="V219" s="7"/>
    </row>
    <row r="220" spans="1:22" x14ac:dyDescent="0.35">
      <c r="A220" s="5">
        <f t="shared" si="33"/>
        <v>43434</v>
      </c>
      <c r="B220" s="5"/>
      <c r="C220" s="7">
        <f>AVERAGE('HAVER - UK Electricity'!H507:S507)</f>
        <v>58.444166666666661</v>
      </c>
      <c r="D220" s="7">
        <f t="shared" si="28"/>
        <v>59.758301282051249</v>
      </c>
      <c r="E220" s="5"/>
      <c r="F220" s="7">
        <f>AVERAGE('HAVER - UK Electricity'!H507:M507)</f>
        <v>56.113333333333337</v>
      </c>
      <c r="H220" s="7">
        <f>AVERAGE('HAVER - UK Electricity'!D507:I507)</f>
        <v>60.998333333333335</v>
      </c>
      <c r="I220" s="7">
        <f>AVERAGE('HAVER - UK Electricity'!D507:F507)</f>
        <v>64.92</v>
      </c>
      <c r="J220" s="7">
        <f>AVERAGE('HAVER - UK Electricity'!D507:O507)</f>
        <v>59.52</v>
      </c>
      <c r="L220" s="7">
        <f t="shared" si="29"/>
        <v>56.984179487179503</v>
      </c>
      <c r="N220" s="7">
        <f t="shared" si="30"/>
        <v>64.231679487179477</v>
      </c>
      <c r="O220" s="7">
        <f t="shared" si="31"/>
        <v>65.620948717948735</v>
      </c>
      <c r="P220" s="7">
        <f t="shared" si="32"/>
        <v>61.376391025641013</v>
      </c>
      <c r="R220" s="7"/>
      <c r="S220" s="7"/>
      <c r="T220" s="7"/>
      <c r="U220" s="7"/>
      <c r="V220" s="7"/>
    </row>
    <row r="221" spans="1:22" x14ac:dyDescent="0.35">
      <c r="A221" s="5">
        <f t="shared" si="33"/>
        <v>43437</v>
      </c>
      <c r="B221" s="5"/>
      <c r="C221" s="7">
        <f>AVERAGE('HAVER - UK Electricity'!G508:R508)</f>
        <v>59.580833333333338</v>
      </c>
      <c r="D221" s="7">
        <f t="shared" si="28"/>
        <v>59.758301282051249</v>
      </c>
      <c r="E221" s="5"/>
      <c r="F221" s="7">
        <f>AVERAGE('HAVER - UK Electricity'!G508:L508)</f>
        <v>56.71</v>
      </c>
      <c r="H221" s="7">
        <f>AVERAGE('HAVER - UK Electricity'!D508:I508)</f>
        <v>61.766666666666659</v>
      </c>
      <c r="I221" s="7">
        <f>AVERAGE('HAVER - UK Electricity'!D508:F508)</f>
        <v>65.803333333333327</v>
      </c>
      <c r="J221" s="7">
        <f>AVERAGE('HAVER - UK Electricity'!D508:O508)</f>
        <v>60.176666666666655</v>
      </c>
      <c r="L221" s="7">
        <f t="shared" si="29"/>
        <v>56.984179487179503</v>
      </c>
      <c r="N221" s="7">
        <f t="shared" si="30"/>
        <v>64.231679487179477</v>
      </c>
      <c r="O221" s="7">
        <f t="shared" si="31"/>
        <v>65.620948717948735</v>
      </c>
      <c r="P221" s="7">
        <f t="shared" si="32"/>
        <v>61.376391025641013</v>
      </c>
      <c r="R221" s="7"/>
      <c r="S221" s="7"/>
      <c r="T221" s="7"/>
      <c r="U221" s="7"/>
      <c r="V221" s="7"/>
    </row>
    <row r="222" spans="1:22" x14ac:dyDescent="0.35">
      <c r="A222" s="5">
        <f t="shared" si="33"/>
        <v>43438</v>
      </c>
      <c r="B222" s="5"/>
      <c r="C222" s="7">
        <f>AVERAGE('HAVER - UK Electricity'!G509:R509)</f>
        <v>59.382499999999993</v>
      </c>
      <c r="D222" s="7">
        <f t="shared" si="28"/>
        <v>59.758301282051249</v>
      </c>
      <c r="E222" s="5"/>
      <c r="F222" s="7">
        <f>AVERAGE('HAVER - UK Electricity'!G509:L509)</f>
        <v>56.538333333333327</v>
      </c>
      <c r="H222" s="7">
        <f>AVERAGE('HAVER - UK Electricity'!D509:I509)</f>
        <v>61.143333333333338</v>
      </c>
      <c r="I222" s="7">
        <f>AVERAGE('HAVER - UK Electricity'!D509:F509)</f>
        <v>64.8</v>
      </c>
      <c r="J222" s="7">
        <f>AVERAGE('HAVER - UK Electricity'!D509:O509)</f>
        <v>59.785000000000004</v>
      </c>
      <c r="L222" s="7">
        <f t="shared" si="29"/>
        <v>56.984179487179503</v>
      </c>
      <c r="N222" s="7">
        <f t="shared" si="30"/>
        <v>64.231679487179477</v>
      </c>
      <c r="O222" s="7">
        <f t="shared" si="31"/>
        <v>65.620948717948735</v>
      </c>
      <c r="P222" s="7">
        <f t="shared" si="32"/>
        <v>61.376391025641013</v>
      </c>
      <c r="R222" s="7"/>
      <c r="S222" s="7"/>
      <c r="T222" s="7"/>
      <c r="U222" s="7"/>
      <c r="V222" s="7"/>
    </row>
    <row r="223" spans="1:22" x14ac:dyDescent="0.35">
      <c r="A223" s="5">
        <f t="shared" si="33"/>
        <v>43439</v>
      </c>
      <c r="B223" s="5"/>
      <c r="C223" s="7">
        <f>AVERAGE('HAVER - UK Electricity'!G510:R510)</f>
        <v>58.438333333333333</v>
      </c>
      <c r="D223" s="7">
        <f t="shared" si="28"/>
        <v>59.758301282051249</v>
      </c>
      <c r="E223" s="5"/>
      <c r="F223" s="7">
        <f>AVERAGE('HAVER - UK Electricity'!G510:L510)</f>
        <v>55.46</v>
      </c>
      <c r="H223" s="7">
        <f>AVERAGE('HAVER - UK Electricity'!D510:I510)</f>
        <v>59.744999999999997</v>
      </c>
      <c r="I223" s="7">
        <f>AVERAGE('HAVER - UK Electricity'!D510:F510)</f>
        <v>63.1</v>
      </c>
      <c r="J223" s="7">
        <f>AVERAGE('HAVER - UK Electricity'!D510:O510)</f>
        <v>58.62083333333333</v>
      </c>
      <c r="L223" s="7">
        <f t="shared" si="29"/>
        <v>56.984179487179503</v>
      </c>
      <c r="N223" s="7">
        <f t="shared" si="30"/>
        <v>64.231679487179477</v>
      </c>
      <c r="O223" s="7">
        <f t="shared" si="31"/>
        <v>65.620948717948735</v>
      </c>
      <c r="P223" s="7">
        <f t="shared" si="32"/>
        <v>61.376391025641013</v>
      </c>
      <c r="R223" s="7"/>
      <c r="S223" s="7"/>
      <c r="T223" s="7"/>
      <c r="U223" s="7"/>
      <c r="V223" s="7"/>
    </row>
    <row r="224" spans="1:22" x14ac:dyDescent="0.35">
      <c r="A224" s="5">
        <f t="shared" si="33"/>
        <v>43440</v>
      </c>
      <c r="B224" s="5"/>
      <c r="C224" s="7">
        <f>AVERAGE('HAVER - UK Electricity'!G511:R511)</f>
        <v>58.105833333333344</v>
      </c>
      <c r="D224" s="7">
        <f t="shared" si="28"/>
        <v>59.758301282051249</v>
      </c>
      <c r="E224" s="5"/>
      <c r="F224" s="7">
        <f>AVERAGE('HAVER - UK Electricity'!G511:L511)</f>
        <v>55.170000000000009</v>
      </c>
      <c r="H224" s="7">
        <f>AVERAGE('HAVER - UK Electricity'!D511:I511)</f>
        <v>58.935000000000002</v>
      </c>
      <c r="I224" s="7">
        <f>AVERAGE('HAVER - UK Electricity'!D511:F511)</f>
        <v>61.79</v>
      </c>
      <c r="J224" s="7">
        <f>AVERAGE('HAVER - UK Electricity'!D511:O511)</f>
        <v>58.05833333333333</v>
      </c>
      <c r="L224" s="7">
        <f t="shared" si="29"/>
        <v>56.984179487179503</v>
      </c>
      <c r="N224" s="7">
        <f t="shared" si="30"/>
        <v>64.231679487179477</v>
      </c>
      <c r="O224" s="7">
        <f t="shared" si="31"/>
        <v>65.620948717948735</v>
      </c>
      <c r="P224" s="7">
        <f t="shared" si="32"/>
        <v>61.376391025641013</v>
      </c>
      <c r="R224" s="7"/>
      <c r="S224" s="7"/>
      <c r="T224" s="7"/>
      <c r="U224" s="7"/>
      <c r="V224" s="7"/>
    </row>
    <row r="225" spans="1:22" x14ac:dyDescent="0.35">
      <c r="A225" s="5">
        <f t="shared" si="33"/>
        <v>43441</v>
      </c>
      <c r="B225" s="5"/>
      <c r="C225" s="7">
        <f>AVERAGE('HAVER - UK Electricity'!G512:R512)</f>
        <v>58.80833333333333</v>
      </c>
      <c r="D225" s="7">
        <f t="shared" si="28"/>
        <v>59.758301282051249</v>
      </c>
      <c r="E225" s="5"/>
      <c r="F225" s="7">
        <f>AVERAGE('HAVER - UK Electricity'!G512:L512)</f>
        <v>55.860000000000007</v>
      </c>
      <c r="H225" s="7">
        <f>AVERAGE('HAVER - UK Electricity'!D512:I512)</f>
        <v>59.49</v>
      </c>
      <c r="I225" s="7">
        <f>AVERAGE('HAVER - UK Electricity'!D512:F512)</f>
        <v>62.180000000000007</v>
      </c>
      <c r="J225" s="7">
        <f>AVERAGE('HAVER - UK Electricity'!D512:O512)</f>
        <v>58.680833333333339</v>
      </c>
      <c r="L225" s="7">
        <f t="shared" si="29"/>
        <v>56.984179487179503</v>
      </c>
      <c r="N225" s="7">
        <f t="shared" si="30"/>
        <v>64.231679487179477</v>
      </c>
      <c r="O225" s="7">
        <f t="shared" si="31"/>
        <v>65.620948717948735</v>
      </c>
      <c r="P225" s="7">
        <f t="shared" si="32"/>
        <v>61.376391025641013</v>
      </c>
      <c r="R225" s="7"/>
      <c r="S225" s="7"/>
      <c r="T225" s="7"/>
      <c r="U225" s="7"/>
      <c r="V225" s="7"/>
    </row>
    <row r="226" spans="1:22" x14ac:dyDescent="0.35">
      <c r="A226" s="5">
        <f t="shared" si="33"/>
        <v>43444</v>
      </c>
      <c r="B226" s="5"/>
      <c r="C226" s="7">
        <f>AVERAGE('HAVER - UK Electricity'!G513:R513)</f>
        <v>59.51583333333334</v>
      </c>
      <c r="D226" s="7">
        <f t="shared" si="28"/>
        <v>59.758301282051249</v>
      </c>
      <c r="E226" s="5"/>
      <c r="F226" s="7">
        <f>AVERAGE('HAVER - UK Electricity'!G513:L513)</f>
        <v>56.589999999999996</v>
      </c>
      <c r="H226" s="7">
        <f>AVERAGE('HAVER - UK Electricity'!D513:I513)</f>
        <v>60.211666666666673</v>
      </c>
      <c r="I226" s="7">
        <f>AVERAGE('HAVER - UK Electricity'!D513:F513)</f>
        <v>63.023333333333333</v>
      </c>
      <c r="J226" s="7">
        <f>AVERAGE('HAVER - UK Electricity'!D513:O513)</f>
        <v>59.42166666666666</v>
      </c>
      <c r="L226" s="7">
        <f t="shared" si="29"/>
        <v>56.984179487179503</v>
      </c>
      <c r="N226" s="7">
        <f t="shared" si="30"/>
        <v>64.231679487179477</v>
      </c>
      <c r="O226" s="7">
        <f t="shared" si="31"/>
        <v>65.620948717948735</v>
      </c>
      <c r="P226" s="7">
        <f t="shared" si="32"/>
        <v>61.376391025641013</v>
      </c>
      <c r="R226" s="7"/>
      <c r="S226" s="7"/>
      <c r="T226" s="7"/>
      <c r="U226" s="7"/>
      <c r="V226" s="7"/>
    </row>
    <row r="227" spans="1:22" x14ac:dyDescent="0.35">
      <c r="A227" s="5">
        <f t="shared" si="33"/>
        <v>43445</v>
      </c>
      <c r="B227" s="5"/>
      <c r="C227" s="7">
        <f>AVERAGE('HAVER - UK Electricity'!G514:R514)</f>
        <v>59.548333333333339</v>
      </c>
      <c r="D227" s="7">
        <f t="shared" si="28"/>
        <v>59.758301282051249</v>
      </c>
      <c r="E227" s="5"/>
      <c r="F227" s="7">
        <f>AVERAGE('HAVER - UK Electricity'!G514:L514)</f>
        <v>56.645000000000003</v>
      </c>
      <c r="H227" s="7">
        <f>AVERAGE('HAVER - UK Electricity'!D514:I514)</f>
        <v>60.456666666666671</v>
      </c>
      <c r="I227" s="7">
        <f>AVERAGE('HAVER - UK Electricity'!D514:F514)</f>
        <v>63.513333333333343</v>
      </c>
      <c r="J227" s="7">
        <f>AVERAGE('HAVER - UK Electricity'!D514:O514)</f>
        <v>59.571666666666665</v>
      </c>
      <c r="L227" s="7">
        <f t="shared" si="29"/>
        <v>56.984179487179503</v>
      </c>
      <c r="N227" s="7">
        <f t="shared" si="30"/>
        <v>64.231679487179477</v>
      </c>
      <c r="O227" s="7">
        <f t="shared" si="31"/>
        <v>65.620948717948735</v>
      </c>
      <c r="P227" s="7">
        <f t="shared" si="32"/>
        <v>61.376391025641013</v>
      </c>
      <c r="R227" s="7"/>
      <c r="S227" s="7"/>
      <c r="T227" s="7"/>
      <c r="U227" s="7"/>
      <c r="V227" s="7"/>
    </row>
    <row r="228" spans="1:22" x14ac:dyDescent="0.35">
      <c r="A228" s="5">
        <f t="shared" si="33"/>
        <v>43446</v>
      </c>
      <c r="B228" s="5"/>
      <c r="C228" s="7">
        <f>AVERAGE('HAVER - UK Electricity'!G515:R515)</f>
        <v>60.287500000000001</v>
      </c>
      <c r="D228" s="7">
        <f t="shared" si="28"/>
        <v>59.758301282051249</v>
      </c>
      <c r="E228" s="5"/>
      <c r="F228" s="7">
        <f>AVERAGE('HAVER - UK Electricity'!G515:L515)</f>
        <v>57.568333333333335</v>
      </c>
      <c r="H228" s="7">
        <f>AVERAGE('HAVER - UK Electricity'!D515:I515)</f>
        <v>61.406666666666666</v>
      </c>
      <c r="I228" s="7">
        <f>AVERAGE('HAVER - UK Electricity'!D515:F515)</f>
        <v>64.506666666666675</v>
      </c>
      <c r="J228" s="7">
        <f>AVERAGE('HAVER - UK Electricity'!D515:O515)</f>
        <v>60.406666666666666</v>
      </c>
      <c r="L228" s="7">
        <f t="shared" si="29"/>
        <v>56.984179487179503</v>
      </c>
      <c r="N228" s="7">
        <f t="shared" si="30"/>
        <v>64.231679487179477</v>
      </c>
      <c r="O228" s="7">
        <f t="shared" si="31"/>
        <v>65.620948717948735</v>
      </c>
      <c r="P228" s="7">
        <f t="shared" si="32"/>
        <v>61.376391025641013</v>
      </c>
      <c r="R228" s="7"/>
      <c r="S228" s="7"/>
      <c r="T228" s="7"/>
      <c r="U228" s="7"/>
      <c r="V228" s="7"/>
    </row>
    <row r="229" spans="1:22" x14ac:dyDescent="0.35">
      <c r="A229" s="5">
        <f t="shared" si="33"/>
        <v>43447</v>
      </c>
      <c r="B229" s="5"/>
      <c r="C229" s="7">
        <f>AVERAGE('HAVER - UK Electricity'!G516:R516)</f>
        <v>60.647499999999987</v>
      </c>
      <c r="D229" s="7">
        <f t="shared" ref="D229:D260" si="34">AVERAGE(C$133:C$236,C$238:C$241,C$243:C$264)</f>
        <v>59.758301282051249</v>
      </c>
      <c r="E229" s="5"/>
      <c r="F229" s="7">
        <f>AVERAGE('HAVER - UK Electricity'!G516:L516)</f>
        <v>57.788333333333327</v>
      </c>
      <c r="H229" s="7">
        <f>AVERAGE('HAVER - UK Electricity'!D516:I516)</f>
        <v>61.634999999999998</v>
      </c>
      <c r="I229" s="7">
        <f>AVERAGE('HAVER - UK Electricity'!D516:F516)</f>
        <v>64.75333333333333</v>
      </c>
      <c r="J229" s="7">
        <f>AVERAGE('HAVER - UK Electricity'!D516:O516)</f>
        <v>60.693333333333328</v>
      </c>
      <c r="L229" s="7">
        <f t="shared" si="29"/>
        <v>56.984179487179503</v>
      </c>
      <c r="N229" s="7">
        <f t="shared" si="30"/>
        <v>64.231679487179477</v>
      </c>
      <c r="O229" s="7">
        <f t="shared" si="31"/>
        <v>65.620948717948735</v>
      </c>
      <c r="P229" s="7">
        <f t="shared" si="32"/>
        <v>61.376391025641013</v>
      </c>
      <c r="R229" s="7"/>
      <c r="S229" s="7"/>
      <c r="T229" s="7"/>
      <c r="U229" s="7"/>
      <c r="V229" s="7"/>
    </row>
    <row r="230" spans="1:22" x14ac:dyDescent="0.35">
      <c r="A230" s="5">
        <f t="shared" si="33"/>
        <v>43448</v>
      </c>
      <c r="B230" s="5"/>
      <c r="C230" s="7">
        <f>AVERAGE('HAVER - UK Electricity'!G517:R517)</f>
        <v>62.080000000000005</v>
      </c>
      <c r="D230" s="7">
        <f t="shared" si="34"/>
        <v>59.758301282051249</v>
      </c>
      <c r="E230" s="5"/>
      <c r="F230" s="7">
        <f>AVERAGE('HAVER - UK Electricity'!G517:L517)</f>
        <v>59.228333333333332</v>
      </c>
      <c r="H230" s="7">
        <f>AVERAGE('HAVER - UK Electricity'!D517:I517)</f>
        <v>63.110000000000007</v>
      </c>
      <c r="I230" s="7">
        <f>AVERAGE('HAVER - UK Electricity'!D517:F517)</f>
        <v>66.283333333333317</v>
      </c>
      <c r="J230" s="7">
        <f>AVERAGE('HAVER - UK Electricity'!D517:O517)</f>
        <v>62.155833333333341</v>
      </c>
      <c r="L230" s="7">
        <f t="shared" si="29"/>
        <v>56.984179487179503</v>
      </c>
      <c r="N230" s="7">
        <f t="shared" si="30"/>
        <v>64.231679487179477</v>
      </c>
      <c r="O230" s="7">
        <f t="shared" si="31"/>
        <v>65.620948717948735</v>
      </c>
      <c r="P230" s="7">
        <f t="shared" si="32"/>
        <v>61.376391025641013</v>
      </c>
      <c r="R230" s="7"/>
      <c r="S230" s="7"/>
      <c r="T230" s="7"/>
      <c r="U230" s="7"/>
      <c r="V230" s="7"/>
    </row>
    <row r="231" spans="1:22" x14ac:dyDescent="0.35">
      <c r="A231" s="5">
        <f t="shared" si="33"/>
        <v>43451</v>
      </c>
      <c r="B231" s="5"/>
      <c r="C231" s="7">
        <f>AVERAGE('HAVER - UK Electricity'!G518:R518)</f>
        <v>62.494999999999997</v>
      </c>
      <c r="D231" s="7">
        <f t="shared" si="34"/>
        <v>59.758301282051249</v>
      </c>
      <c r="E231" s="5"/>
      <c r="F231" s="7">
        <f>AVERAGE('HAVER - UK Electricity'!G518:L518)</f>
        <v>59.608333333333327</v>
      </c>
      <c r="H231" s="7">
        <f>AVERAGE('HAVER - UK Electricity'!D518:I518)</f>
        <v>63.356666666666676</v>
      </c>
      <c r="I231" s="7">
        <f>AVERAGE('HAVER - UK Electricity'!D518:F518)</f>
        <v>66.556666666666672</v>
      </c>
      <c r="J231" s="7">
        <f>AVERAGE('HAVER - UK Electricity'!D518:O518)</f>
        <v>62.529166666666669</v>
      </c>
      <c r="L231" s="7">
        <f t="shared" si="29"/>
        <v>56.984179487179503</v>
      </c>
      <c r="N231" s="7">
        <f t="shared" si="30"/>
        <v>64.231679487179477</v>
      </c>
      <c r="O231" s="7">
        <f t="shared" si="31"/>
        <v>65.620948717948735</v>
      </c>
      <c r="P231" s="7">
        <f t="shared" si="32"/>
        <v>61.376391025641013</v>
      </c>
      <c r="R231" s="7"/>
      <c r="S231" s="7"/>
      <c r="T231" s="7"/>
      <c r="U231" s="7"/>
      <c r="V231" s="7"/>
    </row>
    <row r="232" spans="1:22" x14ac:dyDescent="0.35">
      <c r="A232" s="5">
        <f t="shared" si="33"/>
        <v>43452</v>
      </c>
      <c r="B232" s="5"/>
      <c r="C232" s="7">
        <f>AVERAGE('HAVER - UK Electricity'!G519:R519)</f>
        <v>61.622500000000002</v>
      </c>
      <c r="D232" s="7">
        <f t="shared" si="34"/>
        <v>59.758301282051249</v>
      </c>
      <c r="E232" s="5"/>
      <c r="F232" s="7">
        <f>AVERAGE('HAVER - UK Electricity'!G519:L519)</f>
        <v>58.788333333333334</v>
      </c>
      <c r="H232" s="7">
        <f>AVERAGE('HAVER - UK Electricity'!D519:I519)</f>
        <v>62.45333333333334</v>
      </c>
      <c r="I232" s="7">
        <f>AVERAGE('HAVER - UK Electricity'!D519:F519)</f>
        <v>65.459999999999994</v>
      </c>
      <c r="J232" s="7">
        <f>AVERAGE('HAVER - UK Electricity'!D519:O519)</f>
        <v>61.610000000000007</v>
      </c>
      <c r="L232" s="7">
        <f t="shared" si="29"/>
        <v>56.984179487179503</v>
      </c>
      <c r="N232" s="7">
        <f t="shared" si="30"/>
        <v>64.231679487179477</v>
      </c>
      <c r="O232" s="7">
        <f t="shared" si="31"/>
        <v>65.620948717948735</v>
      </c>
      <c r="P232" s="7">
        <f t="shared" si="32"/>
        <v>61.376391025641013</v>
      </c>
      <c r="R232" s="7"/>
      <c r="S232" s="7"/>
      <c r="T232" s="7"/>
      <c r="U232" s="7"/>
      <c r="V232" s="7"/>
    </row>
    <row r="233" spans="1:22" x14ac:dyDescent="0.35">
      <c r="A233" s="5">
        <f t="shared" si="33"/>
        <v>43453</v>
      </c>
      <c r="B233" s="5"/>
      <c r="C233" s="7">
        <f>AVERAGE('HAVER - UK Electricity'!G520:R520)</f>
        <v>62.618333333333332</v>
      </c>
      <c r="D233" s="7">
        <f t="shared" si="34"/>
        <v>59.758301282051249</v>
      </c>
      <c r="E233" s="5"/>
      <c r="F233" s="7">
        <f>AVERAGE('HAVER - UK Electricity'!G520:L520)</f>
        <v>59.814999999999998</v>
      </c>
      <c r="H233" s="7">
        <f>AVERAGE('HAVER - UK Electricity'!D520:I520)</f>
        <v>63.833333333333336</v>
      </c>
      <c r="I233" s="7">
        <f>AVERAGE('HAVER - UK Electricity'!D520:F520)</f>
        <v>67.156666666666666</v>
      </c>
      <c r="J233" s="7">
        <f>AVERAGE('HAVER - UK Electricity'!D520:O520)</f>
        <v>62.767500000000005</v>
      </c>
      <c r="L233" s="7">
        <f t="shared" si="29"/>
        <v>56.984179487179503</v>
      </c>
      <c r="N233" s="7">
        <f t="shared" si="30"/>
        <v>64.231679487179477</v>
      </c>
      <c r="O233" s="7">
        <f t="shared" si="31"/>
        <v>65.620948717948735</v>
      </c>
      <c r="P233" s="7">
        <f t="shared" si="32"/>
        <v>61.376391025641013</v>
      </c>
      <c r="R233" s="7"/>
      <c r="S233" s="7"/>
      <c r="T233" s="7"/>
      <c r="U233" s="7"/>
      <c r="V233" s="7"/>
    </row>
    <row r="234" spans="1:22" x14ac:dyDescent="0.35">
      <c r="A234" s="5">
        <f t="shared" si="33"/>
        <v>43454</v>
      </c>
      <c r="B234" s="5"/>
      <c r="C234" s="7">
        <f>AVERAGE('HAVER - UK Electricity'!G521:R521)</f>
        <v>62.381666666666682</v>
      </c>
      <c r="D234" s="7">
        <f t="shared" si="34"/>
        <v>59.758301282051249</v>
      </c>
      <c r="E234" s="5"/>
      <c r="F234" s="7">
        <f>AVERAGE('HAVER - UK Electricity'!G521:L521)</f>
        <v>59.541666666666664</v>
      </c>
      <c r="H234" s="7">
        <f>AVERAGE('HAVER - UK Electricity'!D521:I521)</f>
        <v>63.833333333333321</v>
      </c>
      <c r="I234" s="7">
        <f>AVERAGE('HAVER - UK Electricity'!D521:F521)</f>
        <v>67.413333333333327</v>
      </c>
      <c r="J234" s="7">
        <f>AVERAGE('HAVER - UK Electricity'!D521:O521)</f>
        <v>62.639999999999993</v>
      </c>
      <c r="L234" s="7">
        <f t="shared" si="29"/>
        <v>56.984179487179503</v>
      </c>
      <c r="N234" s="7">
        <f t="shared" si="30"/>
        <v>64.231679487179477</v>
      </c>
      <c r="O234" s="7">
        <f t="shared" si="31"/>
        <v>65.620948717948735</v>
      </c>
      <c r="P234" s="7">
        <f t="shared" si="32"/>
        <v>61.376391025641013</v>
      </c>
      <c r="R234" s="7"/>
      <c r="S234" s="7"/>
      <c r="T234" s="7"/>
      <c r="U234" s="7"/>
      <c r="V234" s="7"/>
    </row>
    <row r="235" spans="1:22" x14ac:dyDescent="0.35">
      <c r="A235" s="5">
        <f t="shared" si="33"/>
        <v>43455</v>
      </c>
      <c r="B235" s="5"/>
      <c r="C235" s="7">
        <f>AVERAGE('HAVER - UK Electricity'!G522:R522)</f>
        <v>62.016666666666673</v>
      </c>
      <c r="D235" s="7">
        <f t="shared" si="34"/>
        <v>59.758301282051249</v>
      </c>
      <c r="E235" s="5"/>
      <c r="F235" s="7">
        <f>AVERAGE('HAVER - UK Electricity'!G522:L522)</f>
        <v>59.231666666666676</v>
      </c>
      <c r="H235" s="7">
        <f>AVERAGE('HAVER - UK Electricity'!D522:I522)</f>
        <v>63.859999999999992</v>
      </c>
      <c r="I235" s="7">
        <f>AVERAGE('HAVER - UK Electricity'!D522:F522)</f>
        <v>67.766666666666666</v>
      </c>
      <c r="J235" s="7">
        <f>AVERAGE('HAVER - UK Electricity'!D522:O522)</f>
        <v>62.478333333333325</v>
      </c>
      <c r="L235" s="7">
        <f t="shared" si="29"/>
        <v>56.984179487179503</v>
      </c>
      <c r="N235" s="7">
        <f t="shared" si="30"/>
        <v>64.231679487179477</v>
      </c>
      <c r="O235" s="7">
        <f t="shared" si="31"/>
        <v>65.620948717948735</v>
      </c>
      <c r="P235" s="7">
        <f t="shared" si="32"/>
        <v>61.376391025641013</v>
      </c>
      <c r="R235" s="7"/>
      <c r="S235" s="7"/>
      <c r="T235" s="7"/>
      <c r="U235" s="7"/>
      <c r="V235" s="7"/>
    </row>
    <row r="236" spans="1:22" x14ac:dyDescent="0.35">
      <c r="A236" s="5">
        <f t="shared" si="33"/>
        <v>43458</v>
      </c>
      <c r="B236" s="5"/>
      <c r="C236" s="7">
        <f>AVERAGE('HAVER - UK Electricity'!G523:R523)</f>
        <v>62.016666666666673</v>
      </c>
      <c r="D236" s="7">
        <f t="shared" si="34"/>
        <v>59.758301282051249</v>
      </c>
      <c r="E236" s="5"/>
      <c r="F236" s="7">
        <f>AVERAGE('HAVER - UK Electricity'!G523:L523)</f>
        <v>59.231666666666676</v>
      </c>
      <c r="H236" s="7">
        <f>AVERAGE('HAVER - UK Electricity'!D523:I523)</f>
        <v>63.839999999999996</v>
      </c>
      <c r="I236" s="7">
        <f>AVERAGE('HAVER - UK Electricity'!D523:F523)</f>
        <v>67.726666666666674</v>
      </c>
      <c r="J236" s="7">
        <f>AVERAGE('HAVER - UK Electricity'!D523:O523)</f>
        <v>62.468333333333327</v>
      </c>
      <c r="L236" s="7">
        <f t="shared" si="29"/>
        <v>56.984179487179503</v>
      </c>
      <c r="N236" s="7">
        <f t="shared" si="30"/>
        <v>64.231679487179477</v>
      </c>
      <c r="O236" s="7">
        <f t="shared" si="31"/>
        <v>65.620948717948735</v>
      </c>
      <c r="P236" s="7">
        <f t="shared" si="32"/>
        <v>61.376391025641013</v>
      </c>
      <c r="R236" s="7"/>
      <c r="S236" s="7"/>
      <c r="T236" s="7"/>
      <c r="U236" s="7"/>
      <c r="V236" s="7"/>
    </row>
    <row r="237" spans="1:22" x14ac:dyDescent="0.35">
      <c r="A237" s="5">
        <f t="shared" si="33"/>
        <v>43459</v>
      </c>
      <c r="B237" s="5"/>
      <c r="C237" s="7" t="e">
        <f>AVERAGE('HAVER - UK Electricity'!G524:R524)</f>
        <v>#N/A</v>
      </c>
      <c r="D237" s="7">
        <f t="shared" si="34"/>
        <v>59.758301282051249</v>
      </c>
      <c r="E237" s="5"/>
      <c r="F237" s="7" t="e">
        <f>AVERAGE('HAVER - UK Electricity'!G524:L524)</f>
        <v>#N/A</v>
      </c>
      <c r="H237" s="7" t="e">
        <f>AVERAGE('HAVER - UK Electricity'!D524:I524)</f>
        <v>#N/A</v>
      </c>
      <c r="I237" s="7" t="e">
        <f>AVERAGE('HAVER - UK Electricity'!D524:F524)</f>
        <v>#N/A</v>
      </c>
      <c r="J237" s="7" t="e">
        <f>AVERAGE('HAVER - UK Electricity'!D524:O524)</f>
        <v>#N/A</v>
      </c>
      <c r="L237" s="7">
        <f t="shared" si="29"/>
        <v>56.984179487179503</v>
      </c>
      <c r="N237" s="7">
        <f t="shared" si="30"/>
        <v>64.231679487179477</v>
      </c>
      <c r="O237" s="7">
        <f t="shared" si="31"/>
        <v>65.620948717948735</v>
      </c>
      <c r="P237" s="7">
        <f t="shared" si="32"/>
        <v>61.376391025641013</v>
      </c>
      <c r="R237" s="7"/>
      <c r="S237" s="7"/>
      <c r="T237" s="7"/>
      <c r="U237" s="7"/>
      <c r="V237" s="7"/>
    </row>
    <row r="238" spans="1:22" x14ac:dyDescent="0.35">
      <c r="A238" s="5">
        <f t="shared" si="33"/>
        <v>43460</v>
      </c>
      <c r="B238" s="5"/>
      <c r="C238" s="7">
        <f>AVERAGE('HAVER - UK Electricity'!G525:R525)</f>
        <v>62.016666666666673</v>
      </c>
      <c r="D238" s="7">
        <f t="shared" si="34"/>
        <v>59.758301282051249</v>
      </c>
      <c r="E238" s="5"/>
      <c r="F238" s="7">
        <f>AVERAGE('HAVER - UK Electricity'!G525:L525)</f>
        <v>59.231666666666676</v>
      </c>
      <c r="H238" s="7">
        <f>AVERAGE('HAVER - UK Electricity'!D525:I525)</f>
        <v>63.839999999999996</v>
      </c>
      <c r="I238" s="7">
        <f>AVERAGE('HAVER - UK Electricity'!D525:F525)</f>
        <v>67.726666666666674</v>
      </c>
      <c r="J238" s="7">
        <f>AVERAGE('HAVER - UK Electricity'!D525:O525)</f>
        <v>62.468333333333327</v>
      </c>
      <c r="L238" s="7">
        <f t="shared" si="29"/>
        <v>56.984179487179503</v>
      </c>
      <c r="N238" s="7">
        <f t="shared" si="30"/>
        <v>64.231679487179477</v>
      </c>
      <c r="O238" s="7">
        <f t="shared" si="31"/>
        <v>65.620948717948735</v>
      </c>
      <c r="P238" s="7">
        <f t="shared" si="32"/>
        <v>61.376391025641013</v>
      </c>
      <c r="R238" s="7"/>
      <c r="S238" s="7"/>
      <c r="T238" s="7"/>
      <c r="U238" s="7"/>
      <c r="V238" s="7"/>
    </row>
    <row r="239" spans="1:22" x14ac:dyDescent="0.35">
      <c r="A239" s="5">
        <f t="shared" si="33"/>
        <v>43461</v>
      </c>
      <c r="B239" s="5"/>
      <c r="C239" s="7">
        <f>AVERAGE('HAVER - UK Electricity'!G526:R526)</f>
        <v>60.569999999999993</v>
      </c>
      <c r="D239" s="7">
        <f t="shared" si="34"/>
        <v>59.758301282051249</v>
      </c>
      <c r="E239" s="5"/>
      <c r="F239" s="7">
        <f>AVERAGE('HAVER - UK Electricity'!G526:L526)</f>
        <v>57.673333333333325</v>
      </c>
      <c r="H239" s="7">
        <f>AVERAGE('HAVER - UK Electricity'!D526:I526)</f>
        <v>61.76</v>
      </c>
      <c r="I239" s="7">
        <f>AVERAGE('HAVER - UK Electricity'!D526:F526)</f>
        <v>65.133333333333326</v>
      </c>
      <c r="J239" s="7">
        <f>AVERAGE('HAVER - UK Electricity'!D526:O526)</f>
        <v>60.713333333333345</v>
      </c>
      <c r="L239" s="7">
        <f t="shared" si="29"/>
        <v>56.984179487179503</v>
      </c>
      <c r="N239" s="7">
        <f t="shared" si="30"/>
        <v>64.231679487179477</v>
      </c>
      <c r="O239" s="7">
        <f t="shared" si="31"/>
        <v>65.620948717948735</v>
      </c>
      <c r="P239" s="7">
        <f t="shared" si="32"/>
        <v>61.376391025641013</v>
      </c>
      <c r="R239" s="7"/>
      <c r="S239" s="7"/>
      <c r="T239" s="7"/>
      <c r="U239" s="7"/>
      <c r="V239" s="7"/>
    </row>
    <row r="240" spans="1:22" x14ac:dyDescent="0.35">
      <c r="A240" s="5">
        <f t="shared" si="33"/>
        <v>43462</v>
      </c>
      <c r="B240" s="5"/>
      <c r="C240" s="7">
        <f>AVERAGE('HAVER - UK Electricity'!G527:R527)</f>
        <v>60.300833333333337</v>
      </c>
      <c r="D240" s="7">
        <f t="shared" si="34"/>
        <v>59.758301282051249</v>
      </c>
      <c r="E240" s="5"/>
      <c r="F240" s="7">
        <f>AVERAGE('HAVER - UK Electricity'!G527:L527)</f>
        <v>57.324999999999996</v>
      </c>
      <c r="H240" s="7">
        <f>AVERAGE('HAVER - UK Electricity'!D527:I527)</f>
        <v>61.008333333333333</v>
      </c>
      <c r="I240" s="7">
        <f>AVERAGE('HAVER - UK Electricity'!D527:F527)</f>
        <v>63.986666666666672</v>
      </c>
      <c r="J240" s="7">
        <f>AVERAGE('HAVER - UK Electricity'!D527:O527)</f>
        <v>60.21</v>
      </c>
      <c r="L240" s="7">
        <f t="shared" si="29"/>
        <v>56.984179487179503</v>
      </c>
      <c r="N240" s="7">
        <f t="shared" si="30"/>
        <v>64.231679487179477</v>
      </c>
      <c r="O240" s="7">
        <f t="shared" si="31"/>
        <v>65.620948717948735</v>
      </c>
      <c r="P240" s="7">
        <f t="shared" si="32"/>
        <v>61.376391025641013</v>
      </c>
      <c r="R240" s="7"/>
      <c r="S240" s="7"/>
      <c r="T240" s="7"/>
      <c r="U240" s="7"/>
      <c r="V240" s="7"/>
    </row>
    <row r="241" spans="1:22" x14ac:dyDescent="0.35">
      <c r="A241" s="5">
        <f t="shared" si="33"/>
        <v>43465</v>
      </c>
      <c r="B241" s="5"/>
      <c r="C241" s="7">
        <f>AVERAGE('HAVER - UK Electricity'!G528:R528)</f>
        <v>58.709166666666668</v>
      </c>
      <c r="D241" s="7">
        <f t="shared" si="34"/>
        <v>59.758301282051249</v>
      </c>
      <c r="E241" s="5"/>
      <c r="F241" s="7">
        <f>AVERAGE('HAVER - UK Electricity'!G528:L528)</f>
        <v>56.314999999999998</v>
      </c>
      <c r="H241" s="7">
        <f>AVERAGE('HAVER - UK Electricity'!D528:I528)</f>
        <v>58.361666666666672</v>
      </c>
      <c r="I241" s="7">
        <f>AVERAGE('HAVER - UK Electricity'!D528:F528)</f>
        <v>61.053333333333335</v>
      </c>
      <c r="J241" s="7">
        <f>AVERAGE('HAVER - UK Electricity'!D528:O528)</f>
        <v>59.049166666666672</v>
      </c>
      <c r="L241" s="7">
        <f t="shared" si="29"/>
        <v>56.984179487179503</v>
      </c>
      <c r="N241" s="7">
        <f t="shared" si="30"/>
        <v>64.231679487179477</v>
      </c>
      <c r="O241" s="7">
        <f t="shared" si="31"/>
        <v>65.620948717948735</v>
      </c>
      <c r="P241" s="7">
        <f t="shared" si="32"/>
        <v>61.376391025641013</v>
      </c>
      <c r="R241" s="7"/>
      <c r="S241" s="7"/>
      <c r="T241" s="7"/>
      <c r="U241" s="7"/>
      <c r="V241" s="7"/>
    </row>
    <row r="242" spans="1:22" x14ac:dyDescent="0.35">
      <c r="A242" s="5">
        <f t="shared" si="33"/>
        <v>43466</v>
      </c>
      <c r="B242" s="5"/>
      <c r="C242" s="7" t="e">
        <f>AVERAGE('HAVER - UK Electricity'!F529:Q529)</f>
        <v>#N/A</v>
      </c>
      <c r="D242" s="7">
        <f t="shared" si="34"/>
        <v>59.758301282051249</v>
      </c>
      <c r="E242" s="5"/>
      <c r="F242" s="7" t="e">
        <f>AVERAGE('HAVER - UK Electricity'!F529:K529)</f>
        <v>#N/A</v>
      </c>
      <c r="H242" s="7" t="e">
        <f>AVERAGE('HAVER - UK Electricity'!D529:I529)</f>
        <v>#N/A</v>
      </c>
      <c r="I242" s="7" t="e">
        <f>AVERAGE('HAVER - UK Electricity'!D529:F529)</f>
        <v>#N/A</v>
      </c>
      <c r="J242" s="7" t="e">
        <f>AVERAGE('HAVER - UK Electricity'!D529:O529)</f>
        <v>#N/A</v>
      </c>
      <c r="L242" s="7">
        <f t="shared" si="29"/>
        <v>56.984179487179503</v>
      </c>
      <c r="N242" s="7">
        <f t="shared" si="30"/>
        <v>64.231679487179477</v>
      </c>
      <c r="O242" s="7">
        <f t="shared" si="31"/>
        <v>65.620948717948735</v>
      </c>
      <c r="P242" s="7">
        <f t="shared" si="32"/>
        <v>61.376391025641013</v>
      </c>
      <c r="R242" s="7"/>
      <c r="S242" s="7"/>
      <c r="T242" s="7"/>
      <c r="U242" s="7"/>
      <c r="V242" s="7"/>
    </row>
    <row r="243" spans="1:22" x14ac:dyDescent="0.35">
      <c r="A243" s="5">
        <f t="shared" si="33"/>
        <v>43467</v>
      </c>
      <c r="B243" s="5"/>
      <c r="C243" s="7">
        <f>AVERAGE('HAVER - UK Electricity'!F530:Q530)</f>
        <v>59.579166666666673</v>
      </c>
      <c r="D243" s="7">
        <f t="shared" si="34"/>
        <v>59.758301282051249</v>
      </c>
      <c r="E243" s="5"/>
      <c r="F243" s="7">
        <f>AVERAGE('HAVER - UK Electricity'!F530:K530)</f>
        <v>56.62166666666667</v>
      </c>
      <c r="H243" s="7">
        <f>AVERAGE('HAVER - UK Electricity'!D530:I530)</f>
        <v>58.748333333333335</v>
      </c>
      <c r="I243" s="7">
        <f>AVERAGE('HAVER - UK Electricity'!D530:F530)</f>
        <v>61.466666666666669</v>
      </c>
      <c r="J243" s="7">
        <f>AVERAGE('HAVER - UK Electricity'!D530:O530)</f>
        <v>59.4375</v>
      </c>
      <c r="L243" s="7">
        <f t="shared" si="29"/>
        <v>56.984179487179503</v>
      </c>
      <c r="N243" s="7">
        <f t="shared" si="30"/>
        <v>64.231679487179477</v>
      </c>
      <c r="O243" s="7">
        <f t="shared" si="31"/>
        <v>65.620948717948735</v>
      </c>
      <c r="P243" s="7">
        <f t="shared" si="32"/>
        <v>61.376391025641013</v>
      </c>
      <c r="R243" s="7"/>
      <c r="S243" s="7"/>
      <c r="T243" s="7"/>
      <c r="U243" s="7"/>
      <c r="V243" s="7"/>
    </row>
    <row r="244" spans="1:22" x14ac:dyDescent="0.35">
      <c r="A244" s="5">
        <f t="shared" si="33"/>
        <v>43468</v>
      </c>
      <c r="B244" s="5"/>
      <c r="C244" s="7">
        <f>AVERAGE('HAVER - UK Electricity'!F531:Q531)</f>
        <v>58.756666666666668</v>
      </c>
      <c r="D244" s="7">
        <f t="shared" si="34"/>
        <v>59.758301282051249</v>
      </c>
      <c r="E244" s="5"/>
      <c r="F244" s="7">
        <f>AVERAGE('HAVER - UK Electricity'!F531:K531)</f>
        <v>55.781666666666673</v>
      </c>
      <c r="H244" s="7">
        <f>AVERAGE('HAVER - UK Electricity'!D531:I531)</f>
        <v>57.949999999999996</v>
      </c>
      <c r="I244" s="7">
        <f>AVERAGE('HAVER - UK Electricity'!D531:F531)</f>
        <v>60.680000000000007</v>
      </c>
      <c r="J244" s="7">
        <f>AVERAGE('HAVER - UK Electricity'!D531:O531)</f>
        <v>58.620833333333337</v>
      </c>
      <c r="L244" s="7">
        <f t="shared" si="29"/>
        <v>56.984179487179503</v>
      </c>
      <c r="N244" s="7">
        <f t="shared" si="30"/>
        <v>64.231679487179477</v>
      </c>
      <c r="O244" s="7">
        <f t="shared" si="31"/>
        <v>65.620948717948735</v>
      </c>
      <c r="P244" s="7">
        <f t="shared" si="32"/>
        <v>61.376391025641013</v>
      </c>
      <c r="R244" s="7"/>
      <c r="S244" s="7"/>
      <c r="T244" s="7"/>
      <c r="U244" s="7"/>
      <c r="V244" s="7"/>
    </row>
    <row r="245" spans="1:22" x14ac:dyDescent="0.35">
      <c r="A245" s="5">
        <f t="shared" si="33"/>
        <v>43469</v>
      </c>
      <c r="B245" s="5"/>
      <c r="C245" s="7">
        <f>AVERAGE('HAVER - UK Electricity'!F532:Q532)</f>
        <v>59.394999999999989</v>
      </c>
      <c r="D245" s="7">
        <f t="shared" si="34"/>
        <v>59.758301282051249</v>
      </c>
      <c r="E245" s="5"/>
      <c r="F245" s="7">
        <f>AVERAGE('HAVER - UK Electricity'!F532:K532)</f>
        <v>56.438333333333333</v>
      </c>
      <c r="H245" s="7">
        <f>AVERAGE('HAVER - UK Electricity'!D532:I532)</f>
        <v>58.740000000000009</v>
      </c>
      <c r="I245" s="7">
        <f>AVERAGE('HAVER - UK Electricity'!D532:F532)</f>
        <v>61.686666666666667</v>
      </c>
      <c r="J245" s="7">
        <f>AVERAGE('HAVER - UK Electricity'!D532:O532)</f>
        <v>59.320833333333333</v>
      </c>
      <c r="L245" s="7">
        <f t="shared" si="29"/>
        <v>56.984179487179503</v>
      </c>
      <c r="N245" s="7">
        <f t="shared" si="30"/>
        <v>64.231679487179477</v>
      </c>
      <c r="O245" s="7">
        <f t="shared" si="31"/>
        <v>65.620948717948735</v>
      </c>
      <c r="P245" s="7">
        <f t="shared" si="32"/>
        <v>61.376391025641013</v>
      </c>
      <c r="R245" s="7"/>
      <c r="S245" s="7"/>
      <c r="T245" s="7"/>
      <c r="U245" s="7"/>
      <c r="V245" s="7"/>
    </row>
    <row r="246" spans="1:22" x14ac:dyDescent="0.35">
      <c r="A246" s="5">
        <f t="shared" si="33"/>
        <v>43472</v>
      </c>
      <c r="B246" s="5"/>
      <c r="C246" s="7">
        <f>AVERAGE('HAVER - UK Electricity'!F533:Q533)</f>
        <v>57.605833333333329</v>
      </c>
      <c r="D246" s="7">
        <f t="shared" si="34"/>
        <v>59.758301282051249</v>
      </c>
      <c r="E246" s="5"/>
      <c r="F246" s="7">
        <f>AVERAGE('HAVER - UK Electricity'!F533:K533)</f>
        <v>54.46</v>
      </c>
      <c r="H246" s="7">
        <f>AVERAGE('HAVER - UK Electricity'!D533:I533)</f>
        <v>56.378333333333337</v>
      </c>
      <c r="I246" s="7">
        <f>AVERAGE('HAVER - UK Electricity'!D533:F533)</f>
        <v>58.936666666666667</v>
      </c>
      <c r="J246" s="7">
        <f>AVERAGE('HAVER - UK Electricity'!D533:O533)</f>
        <v>57.276666666666664</v>
      </c>
      <c r="L246" s="7">
        <f t="shared" si="29"/>
        <v>56.984179487179503</v>
      </c>
      <c r="N246" s="7">
        <f t="shared" si="30"/>
        <v>64.231679487179477</v>
      </c>
      <c r="O246" s="7">
        <f t="shared" si="31"/>
        <v>65.620948717948735</v>
      </c>
      <c r="P246" s="7">
        <f t="shared" si="32"/>
        <v>61.376391025641013</v>
      </c>
      <c r="R246" s="7"/>
      <c r="S246" s="7"/>
      <c r="T246" s="7"/>
      <c r="U246" s="7"/>
      <c r="V246" s="7"/>
    </row>
    <row r="247" spans="1:22" x14ac:dyDescent="0.35">
      <c r="A247" s="5">
        <f t="shared" si="33"/>
        <v>43473</v>
      </c>
      <c r="B247" s="5"/>
      <c r="C247" s="7">
        <f>AVERAGE('HAVER - UK Electricity'!F534:Q534)</f>
        <v>58.515833333333326</v>
      </c>
      <c r="D247" s="7">
        <f t="shared" si="34"/>
        <v>59.758301282051249</v>
      </c>
      <c r="E247" s="5"/>
      <c r="F247" s="7">
        <f>AVERAGE('HAVER - UK Electricity'!F534:K534)</f>
        <v>55.370000000000005</v>
      </c>
      <c r="H247" s="7">
        <f>AVERAGE('HAVER - UK Electricity'!D534:I534)</f>
        <v>57.398333333333333</v>
      </c>
      <c r="I247" s="7">
        <f>AVERAGE('HAVER - UK Electricity'!D534:F534)</f>
        <v>60.076666666666661</v>
      </c>
      <c r="J247" s="7">
        <f>AVERAGE('HAVER - UK Electricity'!D534:O534)</f>
        <v>58.231666666666662</v>
      </c>
      <c r="L247" s="7">
        <f t="shared" si="29"/>
        <v>56.984179487179503</v>
      </c>
      <c r="N247" s="7">
        <f t="shared" si="30"/>
        <v>64.231679487179477</v>
      </c>
      <c r="O247" s="7">
        <f t="shared" si="31"/>
        <v>65.620948717948735</v>
      </c>
      <c r="P247" s="7">
        <f t="shared" si="32"/>
        <v>61.376391025641013</v>
      </c>
      <c r="R247" s="7"/>
      <c r="S247" s="7"/>
      <c r="T247" s="7"/>
      <c r="U247" s="7"/>
      <c r="V247" s="7"/>
    </row>
    <row r="248" spans="1:22" x14ac:dyDescent="0.35">
      <c r="A248" s="5">
        <f t="shared" si="33"/>
        <v>43474</v>
      </c>
      <c r="B248" s="5"/>
      <c r="C248" s="7">
        <f>AVERAGE('HAVER - UK Electricity'!F535:Q535)</f>
        <v>57.821666666666665</v>
      </c>
      <c r="D248" s="7">
        <f t="shared" si="34"/>
        <v>59.758301282051249</v>
      </c>
      <c r="E248" s="5"/>
      <c r="F248" s="7">
        <f>AVERAGE('HAVER - UK Electricity'!F535:K535)</f>
        <v>54.636666666666663</v>
      </c>
      <c r="H248" s="7">
        <f>AVERAGE('HAVER - UK Electricity'!D535:I535)</f>
        <v>56.635000000000012</v>
      </c>
      <c r="I248" s="7">
        <f>AVERAGE('HAVER - UK Electricity'!D535:F535)</f>
        <v>59.306666666666672</v>
      </c>
      <c r="J248" s="7">
        <f>AVERAGE('HAVER - UK Electricity'!D535:O535)</f>
        <v>57.5075</v>
      </c>
      <c r="L248" s="7">
        <f t="shared" si="29"/>
        <v>56.984179487179503</v>
      </c>
      <c r="N248" s="7">
        <f t="shared" si="30"/>
        <v>64.231679487179477</v>
      </c>
      <c r="O248" s="7">
        <f t="shared" si="31"/>
        <v>65.620948717948735</v>
      </c>
      <c r="P248" s="7">
        <f t="shared" si="32"/>
        <v>61.376391025641013</v>
      </c>
      <c r="R248" s="7"/>
      <c r="S248" s="7"/>
      <c r="T248" s="7"/>
      <c r="U248" s="7"/>
      <c r="V248" s="7"/>
    </row>
    <row r="249" spans="1:22" x14ac:dyDescent="0.35">
      <c r="A249" s="5">
        <f t="shared" si="33"/>
        <v>43475</v>
      </c>
      <c r="B249" s="5"/>
      <c r="C249" s="7">
        <f>AVERAGE('HAVER - UK Electricity'!F536:Q536)</f>
        <v>57.736666666666672</v>
      </c>
      <c r="D249" s="7">
        <f t="shared" si="34"/>
        <v>59.758301282051249</v>
      </c>
      <c r="E249" s="5"/>
      <c r="F249" s="7">
        <f>AVERAGE('HAVER - UK Electricity'!F536:K536)</f>
        <v>54.466666666666669</v>
      </c>
      <c r="H249" s="7">
        <f>AVERAGE('HAVER - UK Electricity'!D536:I536)</f>
        <v>56.523333333333333</v>
      </c>
      <c r="I249" s="7">
        <f>AVERAGE('HAVER - UK Electricity'!D536:F536)</f>
        <v>59.256666666666668</v>
      </c>
      <c r="J249" s="7">
        <f>AVERAGE('HAVER - UK Electricity'!D536:O536)</f>
        <v>57.418333333333344</v>
      </c>
      <c r="L249" s="7">
        <f t="shared" si="29"/>
        <v>56.984179487179503</v>
      </c>
      <c r="N249" s="7">
        <f t="shared" si="30"/>
        <v>64.231679487179477</v>
      </c>
      <c r="O249" s="7">
        <f t="shared" si="31"/>
        <v>65.620948717948735</v>
      </c>
      <c r="P249" s="7">
        <f t="shared" si="32"/>
        <v>61.376391025641013</v>
      </c>
      <c r="R249" s="7"/>
      <c r="S249" s="7"/>
      <c r="T249" s="7"/>
      <c r="U249" s="7"/>
      <c r="V249" s="7"/>
    </row>
    <row r="250" spans="1:22" x14ac:dyDescent="0.35">
      <c r="A250" s="5">
        <f t="shared" si="33"/>
        <v>43476</v>
      </c>
      <c r="B250" s="5"/>
      <c r="C250" s="7">
        <f>AVERAGE('HAVER - UK Electricity'!F537:Q537)</f>
        <v>58.284166666666671</v>
      </c>
      <c r="D250" s="7">
        <f t="shared" si="34"/>
        <v>59.758301282051249</v>
      </c>
      <c r="E250" s="5"/>
      <c r="F250" s="7">
        <f>AVERAGE('HAVER - UK Electricity'!F537:K537)</f>
        <v>55.081666666666671</v>
      </c>
      <c r="H250" s="7">
        <f>AVERAGE('HAVER - UK Electricity'!D537:I537)</f>
        <v>57.354999999999997</v>
      </c>
      <c r="I250" s="7">
        <f>AVERAGE('HAVER - UK Electricity'!D537:F537)</f>
        <v>60.283333333333331</v>
      </c>
      <c r="J250" s="7">
        <f>AVERAGE('HAVER - UK Electricity'!D537:O537)</f>
        <v>58.074166666666663</v>
      </c>
      <c r="L250" s="7">
        <f t="shared" si="29"/>
        <v>56.984179487179503</v>
      </c>
      <c r="N250" s="7">
        <f t="shared" si="30"/>
        <v>64.231679487179477</v>
      </c>
      <c r="O250" s="7">
        <f t="shared" si="31"/>
        <v>65.620948717948735</v>
      </c>
      <c r="P250" s="7">
        <f t="shared" si="32"/>
        <v>61.376391025641013</v>
      </c>
      <c r="R250" s="7"/>
      <c r="S250" s="7"/>
      <c r="T250" s="7"/>
      <c r="U250" s="7"/>
      <c r="V250" s="7"/>
    </row>
    <row r="251" spans="1:22" x14ac:dyDescent="0.35">
      <c r="A251" s="5">
        <f t="shared" si="33"/>
        <v>43479</v>
      </c>
      <c r="B251" s="5"/>
      <c r="C251" s="7">
        <f>AVERAGE('HAVER - UK Electricity'!F538:Q538)</f>
        <v>57.282499999999999</v>
      </c>
      <c r="D251" s="7">
        <f t="shared" si="34"/>
        <v>59.758301282051249</v>
      </c>
      <c r="E251" s="5"/>
      <c r="F251" s="7">
        <f>AVERAGE('HAVER - UK Electricity'!F538:K538)</f>
        <v>53.948333333333331</v>
      </c>
      <c r="H251" s="7">
        <f>AVERAGE('HAVER - UK Electricity'!D538:I538)</f>
        <v>56.098333333333329</v>
      </c>
      <c r="I251" s="7">
        <f>AVERAGE('HAVER - UK Electricity'!D538:F538)</f>
        <v>58.916666666666664</v>
      </c>
      <c r="J251" s="7">
        <f>AVERAGE('HAVER - UK Electricity'!D538:O538)</f>
        <v>56.977499999999999</v>
      </c>
      <c r="L251" s="7">
        <f t="shared" si="29"/>
        <v>56.984179487179503</v>
      </c>
      <c r="N251" s="7">
        <f t="shared" si="30"/>
        <v>64.231679487179477</v>
      </c>
      <c r="O251" s="7">
        <f t="shared" si="31"/>
        <v>65.620948717948735</v>
      </c>
      <c r="P251" s="7">
        <f t="shared" si="32"/>
        <v>61.376391025641013</v>
      </c>
      <c r="R251" s="7"/>
      <c r="S251" s="7"/>
      <c r="T251" s="7"/>
      <c r="U251" s="7"/>
      <c r="V251" s="7"/>
    </row>
    <row r="252" spans="1:22" x14ac:dyDescent="0.35">
      <c r="A252" s="5">
        <f t="shared" si="33"/>
        <v>43480</v>
      </c>
      <c r="B252" s="5"/>
      <c r="C252" s="7">
        <f>AVERAGE('HAVER - UK Electricity'!F539:Q539)</f>
        <v>58.080000000000005</v>
      </c>
      <c r="D252" s="7">
        <f t="shared" si="34"/>
        <v>59.758301282051249</v>
      </c>
      <c r="E252" s="5"/>
      <c r="F252" s="7">
        <f>AVERAGE('HAVER - UK Electricity'!F539:K539)</f>
        <v>54.788333333333334</v>
      </c>
      <c r="H252" s="7">
        <f>AVERAGE('HAVER - UK Electricity'!D539:I539)</f>
        <v>56.966666666666669</v>
      </c>
      <c r="I252" s="7">
        <f>AVERAGE('HAVER - UK Electricity'!D539:F539)</f>
        <v>59.813333333333333</v>
      </c>
      <c r="J252" s="7">
        <f>AVERAGE('HAVER - UK Electricity'!D539:O539)</f>
        <v>57.800833333333323</v>
      </c>
      <c r="L252" s="7">
        <f t="shared" si="29"/>
        <v>56.984179487179503</v>
      </c>
      <c r="N252" s="7">
        <f t="shared" si="30"/>
        <v>64.231679487179477</v>
      </c>
      <c r="O252" s="7">
        <f t="shared" si="31"/>
        <v>65.620948717948735</v>
      </c>
      <c r="P252" s="7">
        <f t="shared" si="32"/>
        <v>61.376391025641013</v>
      </c>
      <c r="R252" s="7"/>
      <c r="S252" s="7"/>
      <c r="T252" s="7"/>
      <c r="U252" s="7"/>
      <c r="V252" s="7"/>
    </row>
    <row r="253" spans="1:22" x14ac:dyDescent="0.35">
      <c r="A253" s="5">
        <f t="shared" si="33"/>
        <v>43481</v>
      </c>
      <c r="B253" s="5"/>
      <c r="C253" s="7">
        <f>AVERAGE('HAVER - UK Electricity'!F540:Q540)</f>
        <v>58.419166666666655</v>
      </c>
      <c r="D253" s="7">
        <f t="shared" si="34"/>
        <v>59.758301282051249</v>
      </c>
      <c r="E253" s="5"/>
      <c r="F253" s="7">
        <f>AVERAGE('HAVER - UK Electricity'!F540:K540)</f>
        <v>55.071666666666665</v>
      </c>
      <c r="H253" s="7">
        <f>AVERAGE('HAVER - UK Electricity'!D540:I540)</f>
        <v>57.153333333333336</v>
      </c>
      <c r="I253" s="7">
        <f>AVERAGE('HAVER - UK Electricity'!D540:F540)</f>
        <v>59.856666666666662</v>
      </c>
      <c r="J253" s="7">
        <f>AVERAGE('HAVER - UK Electricity'!D540:O540)</f>
        <v>58.081666666666671</v>
      </c>
      <c r="L253" s="7">
        <f t="shared" si="29"/>
        <v>56.984179487179503</v>
      </c>
      <c r="N253" s="7">
        <f t="shared" si="30"/>
        <v>64.231679487179477</v>
      </c>
      <c r="O253" s="7">
        <f t="shared" si="31"/>
        <v>65.620948717948735</v>
      </c>
      <c r="P253" s="7">
        <f t="shared" si="32"/>
        <v>61.376391025641013</v>
      </c>
      <c r="R253" s="7"/>
      <c r="S253" s="7"/>
      <c r="T253" s="7"/>
      <c r="U253" s="7"/>
      <c r="V253" s="7"/>
    </row>
    <row r="254" spans="1:22" x14ac:dyDescent="0.35">
      <c r="A254" s="5">
        <f t="shared" si="33"/>
        <v>43482</v>
      </c>
      <c r="B254" s="5"/>
      <c r="C254" s="7">
        <f>AVERAGE('HAVER - UK Electricity'!F541:Q541)</f>
        <v>59.920000000000009</v>
      </c>
      <c r="D254" s="7">
        <f t="shared" si="34"/>
        <v>59.758301282051249</v>
      </c>
      <c r="E254" s="5"/>
      <c r="F254" s="7">
        <f>AVERAGE('HAVER - UK Electricity'!F541:K541)</f>
        <v>56.686666666666667</v>
      </c>
      <c r="H254" s="7">
        <f>AVERAGE('HAVER - UK Electricity'!D541:I541)</f>
        <v>58.798333333333339</v>
      </c>
      <c r="I254" s="7">
        <f>AVERAGE('HAVER - UK Electricity'!D541:F541)</f>
        <v>61.516666666666673</v>
      </c>
      <c r="J254" s="7">
        <f>AVERAGE('HAVER - UK Electricity'!D541:O541)</f>
        <v>59.624166666666667</v>
      </c>
      <c r="L254" s="7">
        <f t="shared" si="29"/>
        <v>56.984179487179503</v>
      </c>
      <c r="N254" s="7">
        <f t="shared" si="30"/>
        <v>64.231679487179477</v>
      </c>
      <c r="O254" s="7">
        <f t="shared" si="31"/>
        <v>65.620948717948735</v>
      </c>
      <c r="P254" s="7">
        <f t="shared" si="32"/>
        <v>61.376391025641013</v>
      </c>
      <c r="R254" s="7"/>
      <c r="S254" s="7"/>
      <c r="T254" s="7"/>
      <c r="U254" s="7"/>
      <c r="V254" s="7"/>
    </row>
    <row r="255" spans="1:22" x14ac:dyDescent="0.35">
      <c r="A255" s="5">
        <f t="shared" si="33"/>
        <v>43483</v>
      </c>
      <c r="B255" s="5"/>
      <c r="C255" s="7">
        <f>AVERAGE('HAVER - UK Electricity'!F542:Q542)</f>
        <v>60.300000000000011</v>
      </c>
      <c r="D255" s="7">
        <f t="shared" si="34"/>
        <v>59.758301282051249</v>
      </c>
      <c r="E255" s="5"/>
      <c r="F255" s="7">
        <f>AVERAGE('HAVER - UK Electricity'!F542:K542)</f>
        <v>56.876666666666665</v>
      </c>
      <c r="H255" s="7">
        <f>AVERAGE('HAVER - UK Electricity'!D542:I542)</f>
        <v>58.791666666666664</v>
      </c>
      <c r="I255" s="7">
        <f>AVERAGE('HAVER - UK Electricity'!D542:F542)</f>
        <v>61.323333333333331</v>
      </c>
      <c r="J255" s="7">
        <f>AVERAGE('HAVER - UK Electricity'!D542:O542)</f>
        <v>59.860833333333339</v>
      </c>
      <c r="L255" s="7">
        <f t="shared" si="29"/>
        <v>56.984179487179503</v>
      </c>
      <c r="N255" s="7">
        <f t="shared" si="30"/>
        <v>64.231679487179477</v>
      </c>
      <c r="O255" s="7">
        <f t="shared" si="31"/>
        <v>65.620948717948735</v>
      </c>
      <c r="P255" s="7">
        <f t="shared" si="32"/>
        <v>61.376391025641013</v>
      </c>
      <c r="R255" s="7"/>
      <c r="S255" s="7"/>
      <c r="T255" s="7"/>
      <c r="U255" s="7"/>
      <c r="V255" s="7"/>
    </row>
    <row r="256" spans="1:22" x14ac:dyDescent="0.35">
      <c r="A256" s="5">
        <f t="shared" si="33"/>
        <v>43486</v>
      </c>
      <c r="B256" s="5"/>
      <c r="C256" s="7">
        <f>AVERAGE('HAVER - UK Electricity'!F543:Q543)</f>
        <v>59.289166666666659</v>
      </c>
      <c r="D256" s="7">
        <f t="shared" si="34"/>
        <v>59.758301282051249</v>
      </c>
      <c r="E256" s="5"/>
      <c r="F256" s="7">
        <f>AVERAGE('HAVER - UK Electricity'!F543:K543)</f>
        <v>55.74</v>
      </c>
      <c r="H256" s="7">
        <f>AVERAGE('HAVER - UK Electricity'!D543:I543)</f>
        <v>57.406666666666666</v>
      </c>
      <c r="I256" s="7">
        <f>AVERAGE('HAVER - UK Electricity'!D543:F543)</f>
        <v>59.686666666666667</v>
      </c>
      <c r="J256" s="7">
        <f>AVERAGE('HAVER - UK Electricity'!D543:O543)</f>
        <v>58.694166666666661</v>
      </c>
      <c r="L256" s="7">
        <f t="shared" si="29"/>
        <v>56.984179487179503</v>
      </c>
      <c r="N256" s="7">
        <f t="shared" si="30"/>
        <v>64.231679487179477</v>
      </c>
      <c r="O256" s="7">
        <f t="shared" si="31"/>
        <v>65.620948717948735</v>
      </c>
      <c r="P256" s="7">
        <f t="shared" si="32"/>
        <v>61.376391025641013</v>
      </c>
      <c r="R256" s="7"/>
      <c r="S256" s="7"/>
      <c r="T256" s="7"/>
      <c r="U256" s="7"/>
      <c r="V256" s="7"/>
    </row>
    <row r="257" spans="1:22" x14ac:dyDescent="0.35">
      <c r="A257" s="5">
        <f t="shared" si="33"/>
        <v>43487</v>
      </c>
      <c r="B257" s="5"/>
      <c r="C257" s="7">
        <f>AVERAGE('HAVER - UK Electricity'!F544:Q544)</f>
        <v>59.314999999999998</v>
      </c>
      <c r="D257" s="7">
        <f t="shared" si="34"/>
        <v>59.758301282051249</v>
      </c>
      <c r="E257" s="5"/>
      <c r="F257" s="7">
        <f>AVERAGE('HAVER - UK Electricity'!F544:K544)</f>
        <v>55.831666666666671</v>
      </c>
      <c r="H257" s="7">
        <f>AVERAGE('HAVER - UK Electricity'!D544:I544)</f>
        <v>57.501666666666672</v>
      </c>
      <c r="I257" s="7">
        <f>AVERAGE('HAVER - UK Electricity'!D544:F544)</f>
        <v>59.723333333333336</v>
      </c>
      <c r="J257" s="7">
        <f>AVERAGE('HAVER - UK Electricity'!D544:O544)</f>
        <v>58.751666666666672</v>
      </c>
      <c r="L257" s="7">
        <f t="shared" si="29"/>
        <v>56.984179487179503</v>
      </c>
      <c r="N257" s="7">
        <f t="shared" si="30"/>
        <v>64.231679487179477</v>
      </c>
      <c r="O257" s="7">
        <f t="shared" si="31"/>
        <v>65.620948717948735</v>
      </c>
      <c r="P257" s="7">
        <f t="shared" si="32"/>
        <v>61.376391025641013</v>
      </c>
      <c r="R257" s="7"/>
      <c r="S257" s="7"/>
      <c r="T257" s="7"/>
      <c r="U257" s="7"/>
      <c r="V257" s="7"/>
    </row>
    <row r="258" spans="1:22" x14ac:dyDescent="0.35">
      <c r="A258" s="5">
        <f t="shared" si="33"/>
        <v>43488</v>
      </c>
      <c r="B258" s="5"/>
      <c r="C258" s="7">
        <f>AVERAGE('HAVER - UK Electricity'!F545:Q545)</f>
        <v>59.401666666666671</v>
      </c>
      <c r="D258" s="7">
        <f t="shared" si="34"/>
        <v>59.758301282051249</v>
      </c>
      <c r="E258" s="5"/>
      <c r="F258" s="7">
        <f>AVERAGE('HAVER - UK Electricity'!F545:K545)</f>
        <v>55.964999999999996</v>
      </c>
      <c r="H258" s="7">
        <f>AVERAGE('HAVER - UK Electricity'!D545:I545)</f>
        <v>57.693333333333335</v>
      </c>
      <c r="I258" s="7">
        <f>AVERAGE('HAVER - UK Electricity'!D545:F545)</f>
        <v>59.93</v>
      </c>
      <c r="J258" s="7">
        <f>AVERAGE('HAVER - UK Electricity'!D545:O545)</f>
        <v>58.89083333333334</v>
      </c>
      <c r="L258" s="7">
        <f t="shared" si="29"/>
        <v>56.984179487179503</v>
      </c>
      <c r="N258" s="7">
        <f t="shared" si="30"/>
        <v>64.231679487179477</v>
      </c>
      <c r="O258" s="7">
        <f t="shared" si="31"/>
        <v>65.620948717948735</v>
      </c>
      <c r="P258" s="7">
        <f t="shared" si="32"/>
        <v>61.376391025641013</v>
      </c>
      <c r="R258" s="7"/>
      <c r="S258" s="7"/>
      <c r="T258" s="7"/>
      <c r="U258" s="7"/>
      <c r="V258" s="7"/>
    </row>
    <row r="259" spans="1:22" x14ac:dyDescent="0.35">
      <c r="A259" s="5">
        <f t="shared" si="33"/>
        <v>43489</v>
      </c>
      <c r="B259" s="5"/>
      <c r="C259" s="7">
        <f>AVERAGE('HAVER - UK Electricity'!F546:Q546)</f>
        <v>58.225000000000001</v>
      </c>
      <c r="D259" s="7">
        <f t="shared" si="34"/>
        <v>59.758301282051249</v>
      </c>
      <c r="E259" s="5"/>
      <c r="F259" s="7">
        <f>AVERAGE('HAVER - UK Electricity'!F546:K546)</f>
        <v>54.711666666666666</v>
      </c>
      <c r="H259" s="7">
        <f>AVERAGE('HAVER - UK Electricity'!D546:I546)</f>
        <v>56.259999999999991</v>
      </c>
      <c r="I259" s="7">
        <f>AVERAGE('HAVER - UK Electricity'!D546:F546)</f>
        <v>58.303333333333335</v>
      </c>
      <c r="J259" s="7">
        <f>AVERAGE('HAVER - UK Electricity'!D546:O546)</f>
        <v>57.604166666666657</v>
      </c>
      <c r="L259" s="7">
        <f t="shared" si="29"/>
        <v>56.984179487179503</v>
      </c>
      <c r="N259" s="7">
        <f t="shared" si="30"/>
        <v>64.231679487179477</v>
      </c>
      <c r="O259" s="7">
        <f t="shared" si="31"/>
        <v>65.620948717948735</v>
      </c>
      <c r="P259" s="7">
        <f t="shared" si="32"/>
        <v>61.376391025641013</v>
      </c>
      <c r="R259" s="7"/>
      <c r="S259" s="7"/>
      <c r="T259" s="7"/>
      <c r="U259" s="7"/>
      <c r="V259" s="7"/>
    </row>
    <row r="260" spans="1:22" x14ac:dyDescent="0.35">
      <c r="A260" s="5">
        <f t="shared" si="33"/>
        <v>43490</v>
      </c>
      <c r="B260" s="5"/>
      <c r="C260" s="7">
        <f>AVERAGE('HAVER - UK Electricity'!F547:Q547)</f>
        <v>57.462499999999999</v>
      </c>
      <c r="D260" s="7">
        <f t="shared" si="34"/>
        <v>59.758301282051249</v>
      </c>
      <c r="E260" s="5"/>
      <c r="F260" s="7">
        <f>AVERAGE('HAVER - UK Electricity'!F547:K547)</f>
        <v>53.82166666666668</v>
      </c>
      <c r="H260" s="7">
        <f>AVERAGE('HAVER - UK Electricity'!D547:I547)</f>
        <v>55.216666666666669</v>
      </c>
      <c r="I260" s="7">
        <f>AVERAGE('HAVER - UK Electricity'!D547:F547)</f>
        <v>57.083333333333336</v>
      </c>
      <c r="J260" s="7">
        <f>AVERAGE('HAVER - UK Electricity'!D547:O547)</f>
        <v>56.708333333333343</v>
      </c>
      <c r="L260" s="7">
        <f t="shared" si="29"/>
        <v>56.984179487179503</v>
      </c>
      <c r="N260" s="7">
        <f t="shared" si="30"/>
        <v>64.231679487179477</v>
      </c>
      <c r="O260" s="7">
        <f t="shared" si="31"/>
        <v>65.620948717948735</v>
      </c>
      <c r="P260" s="7">
        <f t="shared" si="32"/>
        <v>61.376391025641013</v>
      </c>
      <c r="R260" s="7"/>
      <c r="S260" s="7"/>
      <c r="T260" s="7"/>
      <c r="U260" s="7"/>
      <c r="V260" s="7"/>
    </row>
    <row r="261" spans="1:22" x14ac:dyDescent="0.35">
      <c r="A261" s="5">
        <f t="shared" si="33"/>
        <v>43493</v>
      </c>
      <c r="B261" s="5"/>
      <c r="C261" s="7">
        <f>AVERAGE('HAVER - UK Electricity'!F548:Q548)</f>
        <v>56.652500000000003</v>
      </c>
      <c r="D261" s="7">
        <f t="shared" ref="D261:D263" si="35">AVERAGE(C$133:C$236,C$238:C$241,C$243:C$264)</f>
        <v>59.758301282051249</v>
      </c>
      <c r="E261" s="5"/>
      <c r="F261" s="7">
        <f>AVERAGE('HAVER - UK Electricity'!F548:K548)</f>
        <v>52.911666666666669</v>
      </c>
      <c r="H261" s="7">
        <f>AVERAGE('HAVER - UK Electricity'!D548:I548)</f>
        <v>54.276666666666671</v>
      </c>
      <c r="I261" s="7">
        <f>AVERAGE('HAVER - UK Electricity'!D548:F548)</f>
        <v>56.136666666666663</v>
      </c>
      <c r="J261" s="7">
        <f>AVERAGE('HAVER - UK Electricity'!D548:O548)</f>
        <v>55.87833333333333</v>
      </c>
      <c r="L261" s="7">
        <f t="shared" si="29"/>
        <v>56.984179487179503</v>
      </c>
      <c r="N261" s="7">
        <f t="shared" si="30"/>
        <v>64.231679487179477</v>
      </c>
      <c r="O261" s="7">
        <f t="shared" si="31"/>
        <v>65.620948717948735</v>
      </c>
      <c r="P261" s="7">
        <f t="shared" si="32"/>
        <v>61.376391025641013</v>
      </c>
      <c r="R261" s="7"/>
      <c r="S261" s="7"/>
      <c r="T261" s="7"/>
      <c r="U261" s="7"/>
      <c r="V261" s="7"/>
    </row>
    <row r="262" spans="1:22" x14ac:dyDescent="0.35">
      <c r="A262" s="5">
        <f t="shared" si="33"/>
        <v>43494</v>
      </c>
      <c r="B262" s="5"/>
      <c r="C262" s="7">
        <f>AVERAGE('HAVER - UK Electricity'!F549:Q549)</f>
        <v>57.235000000000007</v>
      </c>
      <c r="D262" s="7">
        <f t="shared" si="35"/>
        <v>59.758301282051249</v>
      </c>
      <c r="E262" s="5"/>
      <c r="F262" s="7">
        <f>AVERAGE('HAVER - UK Electricity'!F549:K549)</f>
        <v>53.446666666666665</v>
      </c>
      <c r="H262" s="7">
        <f>AVERAGE('HAVER - UK Electricity'!D549:I549)</f>
        <v>54.716666666666676</v>
      </c>
      <c r="I262" s="7">
        <f>AVERAGE('HAVER - UK Electricity'!D549:F549)</f>
        <v>56.45333333333334</v>
      </c>
      <c r="J262" s="7">
        <f>AVERAGE('HAVER - UK Electricity'!D549:O549)</f>
        <v>56.390000000000008</v>
      </c>
      <c r="L262" s="7">
        <f t="shared" ref="L262:L263" si="36">AVERAGE(F$133:F$236,F$238:F$241,F$243:F$264)</f>
        <v>56.984179487179503</v>
      </c>
      <c r="N262" s="7">
        <f t="shared" ref="N262:N263" si="37">AVERAGE(H$133:H$236,H$238:H$241,H$243:H$264)</f>
        <v>64.231679487179477</v>
      </c>
      <c r="O262" s="7">
        <f t="shared" ref="O262:O263" si="38">AVERAGE(I$133:I$236,I$238:I$241,I$243:I$264)</f>
        <v>65.620948717948735</v>
      </c>
      <c r="P262" s="7">
        <f t="shared" ref="P262:P263" si="39">AVERAGE(J$133:J$236,J$238:J$241,J$243:J$264)</f>
        <v>61.376391025641013</v>
      </c>
      <c r="R262" s="7"/>
      <c r="S262" s="7"/>
      <c r="T262" s="7"/>
      <c r="U262" s="7"/>
      <c r="V262" s="7"/>
    </row>
    <row r="263" spans="1:22" x14ac:dyDescent="0.35">
      <c r="A263" s="5">
        <f t="shared" si="33"/>
        <v>43495</v>
      </c>
      <c r="B263" s="5"/>
      <c r="C263" s="7">
        <f>AVERAGE('HAVER - UK Electricity'!F550:Q550)</f>
        <v>56.832500000000003</v>
      </c>
      <c r="D263" s="7">
        <f t="shared" si="35"/>
        <v>59.758301282051249</v>
      </c>
      <c r="E263" s="5"/>
      <c r="F263" s="7">
        <f>AVERAGE('HAVER - UK Electricity'!F550:K550)</f>
        <v>52.951666666666661</v>
      </c>
      <c r="H263" s="7">
        <f>AVERAGE('HAVER - UK Electricity'!D550:I550)</f>
        <v>54.126666666666665</v>
      </c>
      <c r="I263" s="7">
        <f>AVERAGE('HAVER - UK Electricity'!D550:F550)</f>
        <v>55.74</v>
      </c>
      <c r="J263" s="7">
        <f>AVERAGE('HAVER - UK Electricity'!D550:O550)</f>
        <v>55.908333333333331</v>
      </c>
      <c r="L263" s="7">
        <f t="shared" si="36"/>
        <v>56.984179487179503</v>
      </c>
      <c r="N263" s="7">
        <f t="shared" si="37"/>
        <v>64.231679487179477</v>
      </c>
      <c r="O263" s="7">
        <f t="shared" si="38"/>
        <v>65.620948717948735</v>
      </c>
      <c r="P263" s="7">
        <f t="shared" si="39"/>
        <v>61.376391025641013</v>
      </c>
      <c r="R263" s="7"/>
      <c r="S263" s="7"/>
      <c r="T263" s="7"/>
      <c r="U263" s="7"/>
      <c r="V263" s="7"/>
    </row>
    <row r="264" spans="1:22" x14ac:dyDescent="0.35">
      <c r="A264" s="5">
        <f t="shared" si="33"/>
        <v>43496</v>
      </c>
      <c r="B264" s="5"/>
      <c r="C264" s="7">
        <f>AVERAGE('HAVER - UK Electricity'!F551:Q551)</f>
        <v>55.955833333333324</v>
      </c>
      <c r="D264" s="7"/>
      <c r="E264" s="5"/>
      <c r="F264" s="7">
        <f>AVERAGE('HAVER - UK Electricity'!F551:K551)</f>
        <v>52.754999999999995</v>
      </c>
      <c r="H264" s="7">
        <f>AVERAGE('HAVER - UK Electricity'!D551:I551)</f>
        <v>52.403333333333329</v>
      </c>
      <c r="I264" s="7">
        <f>AVERAGE('HAVER - UK Electricity'!D551:F551)</f>
        <v>53.25</v>
      </c>
      <c r="J264" s="7">
        <f>AVERAGE('HAVER - UK Electricity'!D551:O551)</f>
        <v>55.521666666666668</v>
      </c>
      <c r="L264" s="7"/>
      <c r="N264" s="7"/>
      <c r="O264" s="7"/>
      <c r="P264" s="7"/>
      <c r="R264" s="7"/>
      <c r="S264" s="7"/>
      <c r="T264" s="7"/>
      <c r="U264" s="7"/>
      <c r="V264" s="7"/>
    </row>
    <row r="265" spans="1:22" x14ac:dyDescent="0.35">
      <c r="A265" s="5">
        <f t="shared" ref="A265:A328" si="40">+A260+7</f>
        <v>43497</v>
      </c>
      <c r="B265" s="5" t="s">
        <v>2330</v>
      </c>
      <c r="C265" s="7">
        <f>AVERAGE('HAVER - UK Electricity'!K552:V552)</f>
        <v>54.881666666666668</v>
      </c>
      <c r="D265" s="7">
        <f t="shared" ref="D265:D296" si="41">AVERAGE(C$265:C$319,C$321:C$393)</f>
        <v>52.972285156249995</v>
      </c>
      <c r="E265" s="5"/>
      <c r="F265" s="7">
        <f>AVERAGE('HAVER - UK Electricity'!K552:P552)</f>
        <v>59.788333333333334</v>
      </c>
      <c r="H265" s="7">
        <f>AVERAGE('HAVER - UK Electricity'!D552:I552)</f>
        <v>51.754999999999995</v>
      </c>
      <c r="I265" s="7">
        <f>AVERAGE('HAVER - UK Electricity'!D552:F552)</f>
        <v>52.463333333333338</v>
      </c>
      <c r="J265" s="7">
        <f>AVERAGE('HAVER - UK Electricity'!D552:O552)</f>
        <v>55.050833333333337</v>
      </c>
      <c r="L265" s="7">
        <f>AVERAGE(F$265:F$319,F$321:F$393)</f>
        <v>57.186731770833333</v>
      </c>
      <c r="N265" s="7">
        <f t="shared" ref="N265:P280" si="42">AVERAGE(H$265:H$319,H$321:H$393)</f>
        <v>47.957122395833331</v>
      </c>
      <c r="O265" s="7">
        <f t="shared" si="42"/>
        <v>44.248333333333349</v>
      </c>
      <c r="P265" s="7">
        <f t="shared" si="42"/>
        <v>51.72477213541665</v>
      </c>
      <c r="R265" s="7"/>
      <c r="S265" s="7"/>
      <c r="T265" s="7"/>
      <c r="U265" s="7"/>
      <c r="V265" s="7"/>
    </row>
    <row r="266" spans="1:22" x14ac:dyDescent="0.35">
      <c r="A266" s="5">
        <f t="shared" si="40"/>
        <v>43500</v>
      </c>
      <c r="B266" s="5"/>
      <c r="C266" s="7">
        <f>AVERAGE('HAVER - UK Electricity'!K553:V553)</f>
        <v>54.916666666666664</v>
      </c>
      <c r="D266" s="7">
        <f t="shared" si="41"/>
        <v>52.972285156249995</v>
      </c>
      <c r="E266" s="5"/>
      <c r="F266" s="7">
        <f>AVERAGE('HAVER - UK Electricity'!K553:P553)</f>
        <v>59.898333333333333</v>
      </c>
      <c r="H266" s="7">
        <f>AVERAGE('HAVER - UK Electricity'!D553:I553)</f>
        <v>51.928333333333335</v>
      </c>
      <c r="I266" s="7">
        <f>AVERAGE('HAVER - UK Electricity'!D553:F553)</f>
        <v>52.640000000000008</v>
      </c>
      <c r="J266" s="7">
        <f>AVERAGE('HAVER - UK Electricity'!D553:O553)</f>
        <v>55.185000000000002</v>
      </c>
      <c r="L266" s="7">
        <f t="shared" ref="L266:L329" si="43">AVERAGE(F$265:F$319,F$321:F$393)</f>
        <v>57.186731770833333</v>
      </c>
      <c r="N266" s="7">
        <f t="shared" si="42"/>
        <v>47.957122395833331</v>
      </c>
      <c r="O266" s="7">
        <f t="shared" si="42"/>
        <v>44.248333333333349</v>
      </c>
      <c r="P266" s="7">
        <f t="shared" si="42"/>
        <v>51.72477213541665</v>
      </c>
      <c r="R266" s="7"/>
      <c r="S266" s="7"/>
      <c r="T266" s="7"/>
      <c r="U266" s="7"/>
      <c r="V266" s="7"/>
    </row>
    <row r="267" spans="1:22" x14ac:dyDescent="0.35">
      <c r="A267" s="5">
        <f t="shared" si="40"/>
        <v>43501</v>
      </c>
      <c r="B267" s="5"/>
      <c r="C267" s="7">
        <f>AVERAGE('HAVER - UK Electricity'!K554:V554)</f>
        <v>55.176666666666655</v>
      </c>
      <c r="D267" s="7">
        <f t="shared" si="41"/>
        <v>52.972285156249995</v>
      </c>
      <c r="E267" s="5"/>
      <c r="F267" s="7">
        <f>AVERAGE('HAVER - UK Electricity'!K554:P554)</f>
        <v>60.148333333333333</v>
      </c>
      <c r="H267" s="7">
        <f>AVERAGE('HAVER - UK Electricity'!D554:I554)</f>
        <v>52.071666666666658</v>
      </c>
      <c r="I267" s="7">
        <f>AVERAGE('HAVER - UK Electricity'!D554:F554)</f>
        <v>52.75333333333333</v>
      </c>
      <c r="J267" s="7">
        <f>AVERAGE('HAVER - UK Electricity'!D554:O554)</f>
        <v>55.372500000000002</v>
      </c>
      <c r="L267" s="7">
        <f t="shared" si="43"/>
        <v>57.186731770833333</v>
      </c>
      <c r="N267" s="7">
        <f t="shared" si="42"/>
        <v>47.957122395833331</v>
      </c>
      <c r="O267" s="7">
        <f t="shared" si="42"/>
        <v>44.248333333333349</v>
      </c>
      <c r="P267" s="7">
        <f t="shared" si="42"/>
        <v>51.72477213541665</v>
      </c>
      <c r="R267" s="7"/>
      <c r="S267" s="7"/>
      <c r="T267" s="7"/>
      <c r="U267" s="7"/>
      <c r="V267" s="7"/>
    </row>
    <row r="268" spans="1:22" x14ac:dyDescent="0.35">
      <c r="A268" s="5">
        <f t="shared" si="40"/>
        <v>43502</v>
      </c>
      <c r="B268" s="5"/>
      <c r="C268" s="7">
        <f>AVERAGE('HAVER - UK Electricity'!K555:V555)</f>
        <v>55.194166666666661</v>
      </c>
      <c r="D268" s="7">
        <f t="shared" si="41"/>
        <v>52.972285156249995</v>
      </c>
      <c r="E268" s="5"/>
      <c r="F268" s="7">
        <f>AVERAGE('HAVER - UK Electricity'!K555:P555)</f>
        <v>60.223333333333329</v>
      </c>
      <c r="H268" s="7">
        <f>AVERAGE('HAVER - UK Electricity'!D555:I555)</f>
        <v>52.033333333333331</v>
      </c>
      <c r="I268" s="7">
        <f>AVERAGE('HAVER - UK Electricity'!D555:F555)</f>
        <v>52.703333333333326</v>
      </c>
      <c r="J268" s="7">
        <f>AVERAGE('HAVER - UK Electricity'!D555:O555)</f>
        <v>55.393333333333324</v>
      </c>
      <c r="L268" s="7">
        <f t="shared" si="43"/>
        <v>57.186731770833333</v>
      </c>
      <c r="N268" s="7">
        <f t="shared" si="42"/>
        <v>47.957122395833331</v>
      </c>
      <c r="O268" s="7">
        <f t="shared" si="42"/>
        <v>44.248333333333349</v>
      </c>
      <c r="P268" s="7">
        <f t="shared" si="42"/>
        <v>51.72477213541665</v>
      </c>
      <c r="R268" s="7"/>
      <c r="S268" s="7"/>
      <c r="T268" s="7"/>
      <c r="U268" s="7"/>
      <c r="V268" s="7"/>
    </row>
    <row r="269" spans="1:22" x14ac:dyDescent="0.35">
      <c r="A269" s="5">
        <f t="shared" si="40"/>
        <v>43503</v>
      </c>
      <c r="B269" s="5"/>
      <c r="C269" s="7">
        <f>AVERAGE('HAVER - UK Electricity'!K556:V556)</f>
        <v>54.944166666666668</v>
      </c>
      <c r="D269" s="7">
        <f t="shared" si="41"/>
        <v>52.972285156249995</v>
      </c>
      <c r="E269" s="5"/>
      <c r="F269" s="7">
        <f>AVERAGE('HAVER - UK Electricity'!K556:P556)</f>
        <v>59.863333333333337</v>
      </c>
      <c r="H269" s="7">
        <f>AVERAGE('HAVER - UK Electricity'!D556:I556)</f>
        <v>51.599999999999994</v>
      </c>
      <c r="I269" s="7">
        <f>AVERAGE('HAVER - UK Electricity'!D556:F556)</f>
        <v>52.333333333333336</v>
      </c>
      <c r="J269" s="7">
        <f>AVERAGE('HAVER - UK Electricity'!D556:O556)</f>
        <v>54.980833333333344</v>
      </c>
      <c r="L269" s="7">
        <f t="shared" si="43"/>
        <v>57.186731770833333</v>
      </c>
      <c r="N269" s="7">
        <f t="shared" si="42"/>
        <v>47.957122395833331</v>
      </c>
      <c r="O269" s="7">
        <f t="shared" si="42"/>
        <v>44.248333333333349</v>
      </c>
      <c r="P269" s="7">
        <f t="shared" si="42"/>
        <v>51.72477213541665</v>
      </c>
      <c r="R269" s="7"/>
      <c r="S269" s="7"/>
      <c r="T269" s="7"/>
      <c r="U269" s="7"/>
      <c r="V269" s="7"/>
    </row>
    <row r="270" spans="1:22" x14ac:dyDescent="0.35">
      <c r="A270" s="5">
        <f t="shared" si="40"/>
        <v>43504</v>
      </c>
      <c r="B270" s="5"/>
      <c r="C270" s="7">
        <f>AVERAGE('HAVER - UK Electricity'!K557:V557)</f>
        <v>53.974166666666655</v>
      </c>
      <c r="D270" s="7">
        <f t="shared" si="41"/>
        <v>52.972285156249995</v>
      </c>
      <c r="E270" s="5"/>
      <c r="F270" s="7">
        <f>AVERAGE('HAVER - UK Electricity'!K557:P557)</f>
        <v>58.843333333333327</v>
      </c>
      <c r="H270" s="7">
        <f>AVERAGE('HAVER - UK Electricity'!D557:I557)</f>
        <v>50.431666666666672</v>
      </c>
      <c r="I270" s="7">
        <f>AVERAGE('HAVER - UK Electricity'!D557:F557)</f>
        <v>51.24</v>
      </c>
      <c r="J270" s="7">
        <f>AVERAGE('HAVER - UK Electricity'!D557:O557)</f>
        <v>53.883333333333333</v>
      </c>
      <c r="L270" s="7">
        <f t="shared" si="43"/>
        <v>57.186731770833333</v>
      </c>
      <c r="N270" s="7">
        <f t="shared" si="42"/>
        <v>47.957122395833331</v>
      </c>
      <c r="O270" s="7">
        <f t="shared" si="42"/>
        <v>44.248333333333349</v>
      </c>
      <c r="P270" s="7">
        <f t="shared" si="42"/>
        <v>51.72477213541665</v>
      </c>
      <c r="R270" s="7"/>
      <c r="S270" s="7"/>
      <c r="T270" s="7"/>
      <c r="U270" s="7"/>
      <c r="V270" s="7"/>
    </row>
    <row r="271" spans="1:22" x14ac:dyDescent="0.35">
      <c r="A271" s="5">
        <f t="shared" si="40"/>
        <v>43507</v>
      </c>
      <c r="B271" s="5"/>
      <c r="C271" s="7">
        <f>AVERAGE('HAVER - UK Electricity'!K558:V558)</f>
        <v>53.899166666666673</v>
      </c>
      <c r="D271" s="7">
        <f t="shared" si="41"/>
        <v>52.972285156249995</v>
      </c>
      <c r="E271" s="5"/>
      <c r="F271" s="7">
        <f>AVERAGE('HAVER - UK Electricity'!K558:P558)</f>
        <v>58.813333333333333</v>
      </c>
      <c r="H271" s="7">
        <f>AVERAGE('HAVER - UK Electricity'!D558:I558)</f>
        <v>50.088333333333331</v>
      </c>
      <c r="I271" s="7">
        <f>AVERAGE('HAVER - UK Electricity'!D558:F558)</f>
        <v>50.836666666666666</v>
      </c>
      <c r="J271" s="7">
        <f>AVERAGE('HAVER - UK Electricity'!D558:O558)</f>
        <v>53.67833333333332</v>
      </c>
      <c r="L271" s="7">
        <f t="shared" si="43"/>
        <v>57.186731770833333</v>
      </c>
      <c r="N271" s="7">
        <f t="shared" si="42"/>
        <v>47.957122395833331</v>
      </c>
      <c r="O271" s="7">
        <f t="shared" si="42"/>
        <v>44.248333333333349</v>
      </c>
      <c r="P271" s="7">
        <f t="shared" si="42"/>
        <v>51.72477213541665</v>
      </c>
      <c r="R271" s="7"/>
      <c r="S271" s="7"/>
      <c r="T271" s="7"/>
      <c r="U271" s="7"/>
      <c r="V271" s="7"/>
    </row>
    <row r="272" spans="1:22" x14ac:dyDescent="0.35">
      <c r="A272" s="5">
        <f t="shared" si="40"/>
        <v>43508</v>
      </c>
      <c r="B272" s="5"/>
      <c r="C272" s="7">
        <f>AVERAGE('HAVER - UK Electricity'!K559:V559)</f>
        <v>53.139166666666675</v>
      </c>
      <c r="D272" s="7">
        <f t="shared" si="41"/>
        <v>52.972285156249995</v>
      </c>
      <c r="E272" s="5"/>
      <c r="F272" s="7">
        <f>AVERAGE('HAVER - UK Electricity'!K559:P559)</f>
        <v>58.043333333333329</v>
      </c>
      <c r="H272" s="7">
        <f>AVERAGE('HAVER - UK Electricity'!D559:I559)</f>
        <v>49.241666666666667</v>
      </c>
      <c r="I272" s="7">
        <f>AVERAGE('HAVER - UK Electricity'!D559:F559)</f>
        <v>49.883333333333333</v>
      </c>
      <c r="J272" s="7">
        <f>AVERAGE('HAVER - UK Electricity'!D559:O559)</f>
        <v>52.875833333333333</v>
      </c>
      <c r="L272" s="7">
        <f t="shared" si="43"/>
        <v>57.186731770833333</v>
      </c>
      <c r="N272" s="7">
        <f t="shared" si="42"/>
        <v>47.957122395833331</v>
      </c>
      <c r="O272" s="7">
        <f t="shared" si="42"/>
        <v>44.248333333333349</v>
      </c>
      <c r="P272" s="7">
        <f t="shared" si="42"/>
        <v>51.72477213541665</v>
      </c>
      <c r="R272" s="7"/>
      <c r="S272" s="7"/>
      <c r="T272" s="7"/>
      <c r="U272" s="7"/>
      <c r="V272" s="7"/>
    </row>
    <row r="273" spans="1:22" x14ac:dyDescent="0.35">
      <c r="A273" s="5">
        <f t="shared" si="40"/>
        <v>43509</v>
      </c>
      <c r="B273" s="5"/>
      <c r="C273" s="7">
        <f>AVERAGE('HAVER - UK Electricity'!K560:V560)</f>
        <v>53.514166666666675</v>
      </c>
      <c r="D273" s="7">
        <f t="shared" si="41"/>
        <v>52.972285156249995</v>
      </c>
      <c r="E273" s="5"/>
      <c r="F273" s="7">
        <f>AVERAGE('HAVER - UK Electricity'!K560:P560)</f>
        <v>58.443333333333335</v>
      </c>
      <c r="H273" s="7">
        <f>AVERAGE('HAVER - UK Electricity'!D560:I560)</f>
        <v>49.49</v>
      </c>
      <c r="I273" s="7">
        <f>AVERAGE('HAVER - UK Electricity'!D560:F560)</f>
        <v>50.129999999999995</v>
      </c>
      <c r="J273" s="7">
        <f>AVERAGE('HAVER - UK Electricity'!D560:O560)</f>
        <v>53.194166666666661</v>
      </c>
      <c r="L273" s="7">
        <f t="shared" si="43"/>
        <v>57.186731770833333</v>
      </c>
      <c r="N273" s="7">
        <f t="shared" si="42"/>
        <v>47.957122395833331</v>
      </c>
      <c r="O273" s="7">
        <f t="shared" si="42"/>
        <v>44.248333333333349</v>
      </c>
      <c r="P273" s="7">
        <f t="shared" si="42"/>
        <v>51.72477213541665</v>
      </c>
      <c r="R273" s="7"/>
      <c r="S273" s="7"/>
      <c r="T273" s="7"/>
      <c r="U273" s="7"/>
      <c r="V273" s="7"/>
    </row>
    <row r="274" spans="1:22" x14ac:dyDescent="0.35">
      <c r="A274" s="5">
        <f t="shared" si="40"/>
        <v>43510</v>
      </c>
      <c r="B274" s="5"/>
      <c r="C274" s="7">
        <f>AVERAGE('HAVER - UK Electricity'!K561:V561)</f>
        <v>53.234166666666681</v>
      </c>
      <c r="D274" s="7">
        <f t="shared" si="41"/>
        <v>52.972285156249995</v>
      </c>
      <c r="E274" s="5"/>
      <c r="F274" s="7">
        <f>AVERAGE('HAVER - UK Electricity'!K561:P561)</f>
        <v>58.223333333333336</v>
      </c>
      <c r="H274" s="7">
        <f>AVERAGE('HAVER - UK Electricity'!D561:I561)</f>
        <v>49.151666666666671</v>
      </c>
      <c r="I274" s="7">
        <f>AVERAGE('HAVER - UK Electricity'!D561:F561)</f>
        <v>49.550000000000004</v>
      </c>
      <c r="J274" s="7">
        <f>AVERAGE('HAVER - UK Electricity'!D561:O561)</f>
        <v>52.91</v>
      </c>
      <c r="L274" s="7">
        <f t="shared" si="43"/>
        <v>57.186731770833333</v>
      </c>
      <c r="N274" s="7">
        <f t="shared" si="42"/>
        <v>47.957122395833331</v>
      </c>
      <c r="O274" s="7">
        <f t="shared" si="42"/>
        <v>44.248333333333349</v>
      </c>
      <c r="P274" s="7">
        <f t="shared" si="42"/>
        <v>51.72477213541665</v>
      </c>
      <c r="R274" s="7"/>
      <c r="S274" s="7"/>
      <c r="T274" s="7"/>
      <c r="U274" s="7"/>
      <c r="V274" s="7"/>
    </row>
    <row r="275" spans="1:22" x14ac:dyDescent="0.35">
      <c r="A275" s="5">
        <f t="shared" si="40"/>
        <v>43511</v>
      </c>
      <c r="B275" s="5"/>
      <c r="C275" s="7">
        <f>AVERAGE('HAVER - UK Electricity'!K562:V562)</f>
        <v>53.756666666666661</v>
      </c>
      <c r="D275" s="7">
        <f t="shared" si="41"/>
        <v>52.972285156249995</v>
      </c>
      <c r="E275" s="5"/>
      <c r="F275" s="7">
        <f>AVERAGE('HAVER - UK Electricity'!K562:P562)</f>
        <v>58.828333333333326</v>
      </c>
      <c r="H275" s="7">
        <f>AVERAGE('HAVER - UK Electricity'!D562:I562)</f>
        <v>49.585000000000001</v>
      </c>
      <c r="I275" s="7">
        <f>AVERAGE('HAVER - UK Electricity'!D562:F562)</f>
        <v>49.953333333333326</v>
      </c>
      <c r="J275" s="7">
        <f>AVERAGE('HAVER - UK Electricity'!D562:O562)</f>
        <v>53.415833333333325</v>
      </c>
      <c r="L275" s="7">
        <f t="shared" si="43"/>
        <v>57.186731770833333</v>
      </c>
      <c r="N275" s="7">
        <f t="shared" si="42"/>
        <v>47.957122395833331</v>
      </c>
      <c r="O275" s="7">
        <f t="shared" si="42"/>
        <v>44.248333333333349</v>
      </c>
      <c r="P275" s="7">
        <f t="shared" si="42"/>
        <v>51.72477213541665</v>
      </c>
      <c r="R275" s="7"/>
      <c r="S275" s="7"/>
      <c r="T275" s="7"/>
      <c r="U275" s="7"/>
      <c r="V275" s="7"/>
    </row>
    <row r="276" spans="1:22" x14ac:dyDescent="0.35">
      <c r="A276" s="5">
        <f t="shared" si="40"/>
        <v>43514</v>
      </c>
      <c r="B276" s="5"/>
      <c r="C276" s="7">
        <f>AVERAGE('HAVER - UK Electricity'!K563:V563)</f>
        <v>53.024166666666666</v>
      </c>
      <c r="D276" s="7">
        <f t="shared" si="41"/>
        <v>52.972285156249995</v>
      </c>
      <c r="E276" s="5"/>
      <c r="F276" s="7">
        <f>AVERAGE('HAVER - UK Electricity'!K563:P563)</f>
        <v>57.973333333333336</v>
      </c>
      <c r="H276" s="7">
        <f>AVERAGE('HAVER - UK Electricity'!D563:I563)</f>
        <v>48.528333333333329</v>
      </c>
      <c r="I276" s="7">
        <f>AVERAGE('HAVER - UK Electricity'!D563:F563)</f>
        <v>48.776666666666664</v>
      </c>
      <c r="J276" s="7">
        <f>AVERAGE('HAVER - UK Electricity'!D563:O563)</f>
        <v>52.449166666666663</v>
      </c>
      <c r="L276" s="7">
        <f t="shared" si="43"/>
        <v>57.186731770833333</v>
      </c>
      <c r="N276" s="7">
        <f t="shared" si="42"/>
        <v>47.957122395833331</v>
      </c>
      <c r="O276" s="7">
        <f t="shared" si="42"/>
        <v>44.248333333333349</v>
      </c>
      <c r="P276" s="7">
        <f t="shared" si="42"/>
        <v>51.72477213541665</v>
      </c>
      <c r="R276" s="7"/>
      <c r="S276" s="7"/>
      <c r="T276" s="7"/>
      <c r="U276" s="7"/>
      <c r="V276" s="7"/>
    </row>
    <row r="277" spans="1:22" x14ac:dyDescent="0.35">
      <c r="A277" s="5">
        <f t="shared" si="40"/>
        <v>43515</v>
      </c>
      <c r="B277" s="5"/>
      <c r="C277" s="7">
        <f>AVERAGE('HAVER - UK Electricity'!K564:V564)</f>
        <v>53.354166666666664</v>
      </c>
      <c r="D277" s="7">
        <f t="shared" si="41"/>
        <v>52.972285156249995</v>
      </c>
      <c r="E277" s="5"/>
      <c r="F277" s="7">
        <f>AVERAGE('HAVER - UK Electricity'!K564:P564)</f>
        <v>58.303333333333335</v>
      </c>
      <c r="H277" s="7">
        <f>AVERAGE('HAVER - UK Electricity'!D564:I564)</f>
        <v>48.839999999999996</v>
      </c>
      <c r="I277" s="7">
        <f>AVERAGE('HAVER - UK Electricity'!D564:F564)</f>
        <v>49.056666666666665</v>
      </c>
      <c r="J277" s="7">
        <f>AVERAGE('HAVER - UK Electricity'!D564:O564)</f>
        <v>52.773333333333333</v>
      </c>
      <c r="L277" s="7">
        <f t="shared" si="43"/>
        <v>57.186731770833333</v>
      </c>
      <c r="N277" s="7">
        <f t="shared" si="42"/>
        <v>47.957122395833331</v>
      </c>
      <c r="O277" s="7">
        <f t="shared" si="42"/>
        <v>44.248333333333349</v>
      </c>
      <c r="P277" s="7">
        <f t="shared" si="42"/>
        <v>51.72477213541665</v>
      </c>
      <c r="R277" s="7"/>
      <c r="S277" s="7"/>
      <c r="T277" s="7"/>
      <c r="U277" s="7"/>
      <c r="V277" s="7"/>
    </row>
    <row r="278" spans="1:22" x14ac:dyDescent="0.35">
      <c r="A278" s="5">
        <f t="shared" si="40"/>
        <v>43516</v>
      </c>
      <c r="B278" s="5"/>
      <c r="C278" s="7">
        <f>AVERAGE('HAVER - UK Electricity'!K565:V565)</f>
        <v>53.676666666666655</v>
      </c>
      <c r="D278" s="7">
        <f t="shared" si="41"/>
        <v>52.972285156249995</v>
      </c>
      <c r="E278" s="5"/>
      <c r="F278" s="7">
        <f>AVERAGE('HAVER - UK Electricity'!K565:P565)</f>
        <v>58.648333333333333</v>
      </c>
      <c r="H278" s="7">
        <f>AVERAGE('HAVER - UK Electricity'!D565:I565)</f>
        <v>49.426666666666669</v>
      </c>
      <c r="I278" s="7">
        <f>AVERAGE('HAVER - UK Electricity'!D565:F565)</f>
        <v>49.636666666666663</v>
      </c>
      <c r="J278" s="7">
        <f>AVERAGE('HAVER - UK Electricity'!D565:O565)</f>
        <v>53.254166666666663</v>
      </c>
      <c r="L278" s="7">
        <f t="shared" si="43"/>
        <v>57.186731770833333</v>
      </c>
      <c r="N278" s="7">
        <f t="shared" si="42"/>
        <v>47.957122395833331</v>
      </c>
      <c r="O278" s="7">
        <f t="shared" si="42"/>
        <v>44.248333333333349</v>
      </c>
      <c r="P278" s="7">
        <f t="shared" si="42"/>
        <v>51.72477213541665</v>
      </c>
      <c r="R278" s="7"/>
      <c r="S278" s="7"/>
      <c r="T278" s="7"/>
      <c r="U278" s="7"/>
      <c r="V278" s="7"/>
    </row>
    <row r="279" spans="1:22" x14ac:dyDescent="0.35">
      <c r="A279" s="5">
        <f t="shared" si="40"/>
        <v>43517</v>
      </c>
      <c r="B279" s="5"/>
      <c r="C279" s="7">
        <f>AVERAGE('HAVER - UK Electricity'!K566:V566)</f>
        <v>52.826666666666675</v>
      </c>
      <c r="D279" s="7">
        <f t="shared" si="41"/>
        <v>52.972285156249995</v>
      </c>
      <c r="E279" s="5"/>
      <c r="F279" s="7">
        <f>AVERAGE('HAVER - UK Electricity'!K566:P566)</f>
        <v>57.778333333333329</v>
      </c>
      <c r="H279" s="7">
        <f>AVERAGE('HAVER - UK Electricity'!D566:I566)</f>
        <v>48.095000000000006</v>
      </c>
      <c r="I279" s="7">
        <f>AVERAGE('HAVER - UK Electricity'!D566:F566)</f>
        <v>48.080000000000005</v>
      </c>
      <c r="J279" s="7">
        <f>AVERAGE('HAVER - UK Electricity'!D566:O566)</f>
        <v>52.164166666666681</v>
      </c>
      <c r="L279" s="7">
        <f t="shared" si="43"/>
        <v>57.186731770833333</v>
      </c>
      <c r="N279" s="7">
        <f t="shared" si="42"/>
        <v>47.957122395833331</v>
      </c>
      <c r="O279" s="7">
        <f t="shared" si="42"/>
        <v>44.248333333333349</v>
      </c>
      <c r="P279" s="7">
        <f t="shared" si="42"/>
        <v>51.72477213541665</v>
      </c>
      <c r="R279" s="7"/>
      <c r="S279" s="7"/>
      <c r="T279" s="7"/>
      <c r="U279" s="7"/>
      <c r="V279" s="7"/>
    </row>
    <row r="280" spans="1:22" x14ac:dyDescent="0.35">
      <c r="A280" s="5">
        <f t="shared" si="40"/>
        <v>43518</v>
      </c>
      <c r="B280" s="5"/>
      <c r="C280" s="7">
        <f>AVERAGE('HAVER - UK Electricity'!K567:V567)</f>
        <v>52.704166666666659</v>
      </c>
      <c r="D280" s="7">
        <f t="shared" si="41"/>
        <v>52.972285156249995</v>
      </c>
      <c r="E280" s="5"/>
      <c r="F280" s="7">
        <f>AVERAGE('HAVER - UK Electricity'!K567:P567)</f>
        <v>57.623333333333335</v>
      </c>
      <c r="H280" s="7">
        <f>AVERAGE('HAVER - UK Electricity'!D567:I567)</f>
        <v>47.698333333333331</v>
      </c>
      <c r="I280" s="7">
        <f>AVERAGE('HAVER - UK Electricity'!D567:F567)</f>
        <v>47.643333333333338</v>
      </c>
      <c r="J280" s="7">
        <f>AVERAGE('HAVER - UK Electricity'!D567:O567)</f>
        <v>51.8825</v>
      </c>
      <c r="L280" s="7">
        <f t="shared" si="43"/>
        <v>57.186731770833333</v>
      </c>
      <c r="N280" s="7">
        <f t="shared" si="42"/>
        <v>47.957122395833331</v>
      </c>
      <c r="O280" s="7">
        <f t="shared" si="42"/>
        <v>44.248333333333349</v>
      </c>
      <c r="P280" s="7">
        <f t="shared" si="42"/>
        <v>51.72477213541665</v>
      </c>
      <c r="R280" s="7"/>
      <c r="S280" s="7"/>
      <c r="T280" s="7"/>
      <c r="U280" s="7"/>
      <c r="V280" s="7"/>
    </row>
    <row r="281" spans="1:22" x14ac:dyDescent="0.35">
      <c r="A281" s="5">
        <f t="shared" si="40"/>
        <v>43521</v>
      </c>
      <c r="B281" s="5"/>
      <c r="C281" s="7">
        <f>AVERAGE('HAVER - UK Electricity'!K568:V568)</f>
        <v>52.496666666666663</v>
      </c>
      <c r="D281" s="7">
        <f t="shared" si="41"/>
        <v>52.972285156249995</v>
      </c>
      <c r="E281" s="5"/>
      <c r="F281" s="7">
        <f>AVERAGE('HAVER - UK Electricity'!K568:P568)</f>
        <v>57.338333333333331</v>
      </c>
      <c r="H281" s="7">
        <f>AVERAGE('HAVER - UK Electricity'!D568:I568)</f>
        <v>47.214999999999996</v>
      </c>
      <c r="I281" s="7">
        <f>AVERAGE('HAVER - UK Electricity'!D568:F568)</f>
        <v>47.199999999999996</v>
      </c>
      <c r="J281" s="7">
        <f>AVERAGE('HAVER - UK Electricity'!D568:O568)</f>
        <v>51.482499999999995</v>
      </c>
      <c r="L281" s="7">
        <f t="shared" si="43"/>
        <v>57.186731770833333</v>
      </c>
      <c r="N281" s="7">
        <f t="shared" ref="N281:P329" si="44">AVERAGE(H$265:H$319,H$321:H$393)</f>
        <v>47.957122395833331</v>
      </c>
      <c r="O281" s="7">
        <f t="shared" si="44"/>
        <v>44.248333333333349</v>
      </c>
      <c r="P281" s="7">
        <f t="shared" si="44"/>
        <v>51.72477213541665</v>
      </c>
      <c r="R281" s="7"/>
      <c r="S281" s="7"/>
      <c r="T281" s="7"/>
      <c r="U281" s="7"/>
      <c r="V281" s="7"/>
    </row>
    <row r="282" spans="1:22" x14ac:dyDescent="0.35">
      <c r="A282" s="5">
        <f t="shared" si="40"/>
        <v>43522</v>
      </c>
      <c r="B282" s="5"/>
      <c r="C282" s="7">
        <f>AVERAGE('HAVER - UK Electricity'!K569:V569)</f>
        <v>52.431666666666651</v>
      </c>
      <c r="D282" s="7">
        <f t="shared" si="41"/>
        <v>52.972285156249995</v>
      </c>
      <c r="E282" s="5"/>
      <c r="F282" s="7">
        <f>AVERAGE('HAVER - UK Electricity'!K569:P569)</f>
        <v>57.258333333333326</v>
      </c>
      <c r="H282" s="7">
        <f>AVERAGE('HAVER - UK Electricity'!D569:I569)</f>
        <v>47.098333333333336</v>
      </c>
      <c r="I282" s="7">
        <f>AVERAGE('HAVER - UK Electricity'!D569:F569)</f>
        <v>47.043333333333329</v>
      </c>
      <c r="J282" s="7">
        <f>AVERAGE('HAVER - UK Electricity'!D569:O569)</f>
        <v>51.384166666666665</v>
      </c>
      <c r="L282" s="7">
        <f t="shared" si="43"/>
        <v>57.186731770833333</v>
      </c>
      <c r="N282" s="7">
        <f t="shared" si="44"/>
        <v>47.957122395833331</v>
      </c>
      <c r="O282" s="7">
        <f t="shared" si="44"/>
        <v>44.248333333333349</v>
      </c>
      <c r="P282" s="7">
        <f t="shared" si="44"/>
        <v>51.72477213541665</v>
      </c>
      <c r="R282" s="7"/>
      <c r="S282" s="7"/>
      <c r="T282" s="7"/>
      <c r="U282" s="7"/>
      <c r="V282" s="7"/>
    </row>
    <row r="283" spans="1:22" x14ac:dyDescent="0.35">
      <c r="A283" s="5">
        <f t="shared" si="40"/>
        <v>43523</v>
      </c>
      <c r="B283" s="5"/>
      <c r="C283" s="7">
        <f>AVERAGE('HAVER - UK Electricity'!K570:V570)</f>
        <v>53.254166666666663</v>
      </c>
      <c r="D283" s="7">
        <f t="shared" si="41"/>
        <v>52.972285156249995</v>
      </c>
      <c r="E283" s="5"/>
      <c r="F283" s="7">
        <f>AVERAGE('HAVER - UK Electricity'!K570:P570)</f>
        <v>58.213333333333331</v>
      </c>
      <c r="H283" s="7">
        <f>AVERAGE('HAVER - UK Electricity'!D570:I570)</f>
        <v>48.263333333333343</v>
      </c>
      <c r="I283" s="7">
        <f>AVERAGE('HAVER - UK Electricity'!D570:F570)</f>
        <v>48.196666666666665</v>
      </c>
      <c r="J283" s="7">
        <f>AVERAGE('HAVER - UK Electricity'!D570:O570)</f>
        <v>52.460833333333333</v>
      </c>
      <c r="L283" s="7">
        <f t="shared" si="43"/>
        <v>57.186731770833333</v>
      </c>
      <c r="N283" s="7">
        <f t="shared" si="44"/>
        <v>47.957122395833331</v>
      </c>
      <c r="O283" s="7">
        <f t="shared" si="44"/>
        <v>44.248333333333349</v>
      </c>
      <c r="P283" s="7">
        <f t="shared" si="44"/>
        <v>51.72477213541665</v>
      </c>
      <c r="R283" s="7"/>
      <c r="S283" s="7"/>
      <c r="T283" s="7"/>
      <c r="U283" s="7"/>
      <c r="V283" s="7"/>
    </row>
    <row r="284" spans="1:22" x14ac:dyDescent="0.35">
      <c r="A284" s="5">
        <f t="shared" si="40"/>
        <v>43524</v>
      </c>
      <c r="B284" s="5"/>
      <c r="C284" s="7">
        <f>AVERAGE('HAVER - UK Electricity'!K571:V571)</f>
        <v>53.25333333333333</v>
      </c>
      <c r="D284" s="7">
        <f t="shared" si="41"/>
        <v>52.972285156249995</v>
      </c>
      <c r="E284" s="5"/>
      <c r="F284" s="7">
        <f>AVERAGE('HAVER - UK Electricity'!K571:P571)</f>
        <v>57.725000000000001</v>
      </c>
      <c r="H284" s="7">
        <f>AVERAGE('HAVER - UK Electricity'!D571:I571)</f>
        <v>48.831666666666671</v>
      </c>
      <c r="I284" s="7">
        <f>AVERAGE('HAVER - UK Electricity'!D571:F571)</f>
        <v>48.24666666666667</v>
      </c>
      <c r="J284" s="7">
        <f>AVERAGE('HAVER - UK Electricity'!D571:O571)</f>
        <v>53.722499999999997</v>
      </c>
      <c r="L284" s="7">
        <f t="shared" si="43"/>
        <v>57.186731770833333</v>
      </c>
      <c r="N284" s="7">
        <f t="shared" si="44"/>
        <v>47.957122395833331</v>
      </c>
      <c r="O284" s="7">
        <f t="shared" si="44"/>
        <v>44.248333333333349</v>
      </c>
      <c r="P284" s="7">
        <f t="shared" si="44"/>
        <v>51.72477213541665</v>
      </c>
      <c r="R284" s="7"/>
      <c r="S284" s="7"/>
      <c r="T284" s="7"/>
      <c r="U284" s="7"/>
      <c r="V284" s="7"/>
    </row>
    <row r="285" spans="1:22" x14ac:dyDescent="0.35">
      <c r="A285" s="5">
        <f t="shared" si="40"/>
        <v>43525</v>
      </c>
      <c r="B285" s="5"/>
      <c r="C285" s="7">
        <f>AVERAGE('HAVER - UK Electricity'!J572:U572)</f>
        <v>53.629166666666663</v>
      </c>
      <c r="D285" s="7">
        <f t="shared" si="41"/>
        <v>52.972285156249995</v>
      </c>
      <c r="E285" s="5"/>
      <c r="F285" s="7">
        <f>AVERAGE('HAVER - UK Electricity'!J572:O572)</f>
        <v>58.543333333333329</v>
      </c>
      <c r="H285" s="7">
        <f>AVERAGE('HAVER - UK Electricity'!D572:I572)</f>
        <v>48.524999999999999</v>
      </c>
      <c r="I285" s="7">
        <f>AVERAGE('HAVER - UK Electricity'!D572:F572)</f>
        <v>47.836666666666666</v>
      </c>
      <c r="J285" s="7">
        <f>AVERAGE('HAVER - UK Electricity'!D572:O572)</f>
        <v>53.534166666666664</v>
      </c>
      <c r="L285" s="7">
        <f t="shared" si="43"/>
        <v>57.186731770833333</v>
      </c>
      <c r="N285" s="7">
        <f t="shared" si="44"/>
        <v>47.957122395833331</v>
      </c>
      <c r="O285" s="7">
        <f t="shared" si="44"/>
        <v>44.248333333333349</v>
      </c>
      <c r="P285" s="7">
        <f t="shared" si="44"/>
        <v>51.72477213541665</v>
      </c>
      <c r="R285" s="7"/>
      <c r="S285" s="7"/>
      <c r="T285" s="7"/>
      <c r="U285" s="7"/>
      <c r="V285" s="7"/>
    </row>
    <row r="286" spans="1:22" x14ac:dyDescent="0.35">
      <c r="A286" s="5">
        <f t="shared" si="40"/>
        <v>43528</v>
      </c>
      <c r="B286" s="5"/>
      <c r="C286" s="7">
        <f>AVERAGE('HAVER - UK Electricity'!J573:U573)</f>
        <v>53.951666666666675</v>
      </c>
      <c r="D286" s="7">
        <f t="shared" si="41"/>
        <v>52.972285156249995</v>
      </c>
      <c r="E286" s="5"/>
      <c r="F286" s="7">
        <f>AVERAGE('HAVER - UK Electricity'!J573:O573)</f>
        <v>58.888333333333343</v>
      </c>
      <c r="H286" s="7">
        <f>AVERAGE('HAVER - UK Electricity'!D573:I573)</f>
        <v>48.776666666666664</v>
      </c>
      <c r="I286" s="7">
        <f>AVERAGE('HAVER - UK Electricity'!D573:F573)</f>
        <v>48.04666666666666</v>
      </c>
      <c r="J286" s="7">
        <f>AVERAGE('HAVER - UK Electricity'!D573:O573)</f>
        <v>53.832500000000003</v>
      </c>
      <c r="L286" s="7">
        <f t="shared" si="43"/>
        <v>57.186731770833333</v>
      </c>
      <c r="N286" s="7">
        <f t="shared" si="44"/>
        <v>47.957122395833331</v>
      </c>
      <c r="O286" s="7">
        <f t="shared" si="44"/>
        <v>44.248333333333349</v>
      </c>
      <c r="P286" s="7">
        <f t="shared" si="44"/>
        <v>51.72477213541665</v>
      </c>
      <c r="R286" s="7"/>
      <c r="S286" s="7"/>
      <c r="T286" s="7"/>
      <c r="U286" s="7"/>
      <c r="V286" s="7"/>
    </row>
    <row r="287" spans="1:22" x14ac:dyDescent="0.35">
      <c r="A287" s="5">
        <f t="shared" si="40"/>
        <v>43529</v>
      </c>
      <c r="B287" s="5"/>
      <c r="C287" s="7">
        <f>AVERAGE('HAVER - UK Electricity'!J574:U574)</f>
        <v>53.68416666666667</v>
      </c>
      <c r="D287" s="7">
        <f t="shared" si="41"/>
        <v>52.972285156249995</v>
      </c>
      <c r="E287" s="5"/>
      <c r="F287" s="7">
        <f>AVERAGE('HAVER - UK Electricity'!J574:O574)</f>
        <v>58.553333333333342</v>
      </c>
      <c r="H287" s="7">
        <f>AVERAGE('HAVER - UK Electricity'!D574:I574)</f>
        <v>48.423333333333339</v>
      </c>
      <c r="I287" s="7">
        <f>AVERAGE('HAVER - UK Electricity'!D574:F574)</f>
        <v>47.74</v>
      </c>
      <c r="J287" s="7">
        <f>AVERAGE('HAVER - UK Electricity'!D574:O574)</f>
        <v>53.488333333333337</v>
      </c>
      <c r="L287" s="7">
        <f t="shared" si="43"/>
        <v>57.186731770833333</v>
      </c>
      <c r="N287" s="7">
        <f t="shared" si="44"/>
        <v>47.957122395833331</v>
      </c>
      <c r="O287" s="7">
        <f t="shared" si="44"/>
        <v>44.248333333333349</v>
      </c>
      <c r="P287" s="7">
        <f t="shared" si="44"/>
        <v>51.72477213541665</v>
      </c>
      <c r="R287" s="7"/>
      <c r="S287" s="7"/>
      <c r="T287" s="7"/>
      <c r="U287" s="7"/>
      <c r="V287" s="7"/>
    </row>
    <row r="288" spans="1:22" x14ac:dyDescent="0.35">
      <c r="A288" s="5">
        <f t="shared" si="40"/>
        <v>43530</v>
      </c>
      <c r="B288" s="5"/>
      <c r="C288" s="7">
        <f>AVERAGE('HAVER - UK Electricity'!J575:U575)</f>
        <v>53.05916666666667</v>
      </c>
      <c r="D288" s="7">
        <f t="shared" si="41"/>
        <v>52.972285156249995</v>
      </c>
      <c r="E288" s="5"/>
      <c r="F288" s="7">
        <f>AVERAGE('HAVER - UK Electricity'!J575:O575)</f>
        <v>57.813333333333333</v>
      </c>
      <c r="H288" s="7">
        <f>AVERAGE('HAVER - UK Electricity'!D575:I575)</f>
        <v>47.829999999999991</v>
      </c>
      <c r="I288" s="7">
        <f>AVERAGE('HAVER - UK Electricity'!D575:F575)</f>
        <v>47.18333333333333</v>
      </c>
      <c r="J288" s="7">
        <f>AVERAGE('HAVER - UK Electricity'!D575:O575)</f>
        <v>52.821666666666658</v>
      </c>
      <c r="L288" s="7">
        <f t="shared" si="43"/>
        <v>57.186731770833333</v>
      </c>
      <c r="N288" s="7">
        <f t="shared" si="44"/>
        <v>47.957122395833331</v>
      </c>
      <c r="O288" s="7">
        <f t="shared" si="44"/>
        <v>44.248333333333349</v>
      </c>
      <c r="P288" s="7">
        <f t="shared" si="44"/>
        <v>51.72477213541665</v>
      </c>
      <c r="R288" s="7"/>
      <c r="S288" s="7"/>
      <c r="T288" s="7"/>
      <c r="U288" s="7"/>
      <c r="V288" s="7"/>
    </row>
    <row r="289" spans="1:22" x14ac:dyDescent="0.35">
      <c r="A289" s="5">
        <f t="shared" si="40"/>
        <v>43531</v>
      </c>
      <c r="B289" s="5"/>
      <c r="C289" s="7">
        <f>AVERAGE('HAVER - UK Electricity'!J576:U576)</f>
        <v>53.136666666666663</v>
      </c>
      <c r="D289" s="7">
        <f t="shared" si="41"/>
        <v>52.972285156249995</v>
      </c>
      <c r="E289" s="5"/>
      <c r="F289" s="7">
        <f>AVERAGE('HAVER - UK Electricity'!J576:O576)</f>
        <v>57.968333333333334</v>
      </c>
      <c r="H289" s="7">
        <f>AVERAGE('HAVER - UK Electricity'!D576:I576)</f>
        <v>47.713333333333338</v>
      </c>
      <c r="I289" s="7">
        <f>AVERAGE('HAVER - UK Electricity'!D576:F576)</f>
        <v>47.083333333333336</v>
      </c>
      <c r="J289" s="7">
        <f>AVERAGE('HAVER - UK Electricity'!D576:O576)</f>
        <v>52.840833333333336</v>
      </c>
      <c r="L289" s="7">
        <f t="shared" si="43"/>
        <v>57.186731770833333</v>
      </c>
      <c r="N289" s="7">
        <f t="shared" si="44"/>
        <v>47.957122395833331</v>
      </c>
      <c r="O289" s="7">
        <f t="shared" si="44"/>
        <v>44.248333333333349</v>
      </c>
      <c r="P289" s="7">
        <f t="shared" si="44"/>
        <v>51.72477213541665</v>
      </c>
      <c r="R289" s="7"/>
      <c r="S289" s="7"/>
      <c r="T289" s="7"/>
      <c r="U289" s="7"/>
      <c r="V289" s="7"/>
    </row>
    <row r="290" spans="1:22" x14ac:dyDescent="0.35">
      <c r="A290" s="5">
        <f t="shared" si="40"/>
        <v>43532</v>
      </c>
      <c r="B290" s="5"/>
      <c r="C290" s="7">
        <f>AVERAGE('HAVER - UK Electricity'!J577:U577)</f>
        <v>53.264166666666661</v>
      </c>
      <c r="D290" s="7">
        <f t="shared" si="41"/>
        <v>52.972285156249995</v>
      </c>
      <c r="E290" s="5"/>
      <c r="F290" s="7">
        <f>AVERAGE('HAVER - UK Electricity'!J577:O577)</f>
        <v>57.963333333333338</v>
      </c>
      <c r="H290" s="7">
        <f>AVERAGE('HAVER - UK Electricity'!D577:I577)</f>
        <v>48.145000000000003</v>
      </c>
      <c r="I290" s="7">
        <f>AVERAGE('HAVER - UK Electricity'!D577:F577)</f>
        <v>47.41</v>
      </c>
      <c r="J290" s="7">
        <f>AVERAGE('HAVER - UK Electricity'!D577:O577)</f>
        <v>53.054166666666674</v>
      </c>
      <c r="L290" s="7">
        <f t="shared" si="43"/>
        <v>57.186731770833333</v>
      </c>
      <c r="N290" s="7">
        <f t="shared" si="44"/>
        <v>47.957122395833331</v>
      </c>
      <c r="O290" s="7">
        <f t="shared" si="44"/>
        <v>44.248333333333349</v>
      </c>
      <c r="P290" s="7">
        <f t="shared" si="44"/>
        <v>51.72477213541665</v>
      </c>
      <c r="R290" s="7"/>
      <c r="S290" s="7"/>
      <c r="T290" s="7"/>
      <c r="U290" s="7"/>
      <c r="V290" s="7"/>
    </row>
    <row r="291" spans="1:22" x14ac:dyDescent="0.35">
      <c r="A291" s="5">
        <f t="shared" si="40"/>
        <v>43535</v>
      </c>
      <c r="B291" s="5"/>
      <c r="C291" s="7">
        <f>AVERAGE('HAVER - UK Electricity'!J578:U578)</f>
        <v>52.524166666666673</v>
      </c>
      <c r="D291" s="7">
        <f t="shared" si="41"/>
        <v>52.972285156249995</v>
      </c>
      <c r="E291" s="5"/>
      <c r="F291" s="7">
        <f>AVERAGE('HAVER - UK Electricity'!J578:O578)</f>
        <v>56.993333333333339</v>
      </c>
      <c r="H291" s="7">
        <f>AVERAGE('HAVER - UK Electricity'!D578:I578)</f>
        <v>47.416666666666664</v>
      </c>
      <c r="I291" s="7">
        <f>AVERAGE('HAVER - UK Electricity'!D578:F578)</f>
        <v>46.613333333333337</v>
      </c>
      <c r="J291" s="7">
        <f>AVERAGE('HAVER - UK Electricity'!D578:O578)</f>
        <v>52.205000000000005</v>
      </c>
      <c r="L291" s="7">
        <f t="shared" si="43"/>
        <v>57.186731770833333</v>
      </c>
      <c r="N291" s="7">
        <f t="shared" si="44"/>
        <v>47.957122395833331</v>
      </c>
      <c r="O291" s="7">
        <f t="shared" si="44"/>
        <v>44.248333333333349</v>
      </c>
      <c r="P291" s="7">
        <f t="shared" si="44"/>
        <v>51.72477213541665</v>
      </c>
      <c r="R291" s="7"/>
      <c r="S291" s="7"/>
      <c r="T291" s="7"/>
      <c r="U291" s="7"/>
      <c r="V291" s="7"/>
    </row>
    <row r="292" spans="1:22" x14ac:dyDescent="0.35">
      <c r="A292" s="5">
        <f t="shared" si="40"/>
        <v>43536</v>
      </c>
      <c r="B292" s="5"/>
      <c r="C292" s="7">
        <f>AVERAGE('HAVER - UK Electricity'!J579:U579)</f>
        <v>52.194166666666668</v>
      </c>
      <c r="D292" s="7">
        <f t="shared" si="41"/>
        <v>52.972285156249995</v>
      </c>
      <c r="E292" s="5"/>
      <c r="F292" s="7">
        <f>AVERAGE('HAVER - UK Electricity'!J579:O579)</f>
        <v>56.523333333333333</v>
      </c>
      <c r="H292" s="7">
        <f>AVERAGE('HAVER - UK Electricity'!D579:I579)</f>
        <v>46.881666666666661</v>
      </c>
      <c r="I292" s="7">
        <f>AVERAGE('HAVER - UK Electricity'!D579:F579)</f>
        <v>46.199999999999996</v>
      </c>
      <c r="J292" s="7">
        <f>AVERAGE('HAVER - UK Electricity'!D579:O579)</f>
        <v>51.702499999999993</v>
      </c>
      <c r="L292" s="7">
        <f t="shared" si="43"/>
        <v>57.186731770833333</v>
      </c>
      <c r="N292" s="7">
        <f t="shared" si="44"/>
        <v>47.957122395833331</v>
      </c>
      <c r="O292" s="7">
        <f t="shared" si="44"/>
        <v>44.248333333333349</v>
      </c>
      <c r="P292" s="7">
        <f t="shared" si="44"/>
        <v>51.72477213541665</v>
      </c>
      <c r="R292" s="7"/>
      <c r="S292" s="7"/>
      <c r="T292" s="7"/>
      <c r="U292" s="7"/>
      <c r="V292" s="7"/>
    </row>
    <row r="293" spans="1:22" x14ac:dyDescent="0.35">
      <c r="A293" s="5">
        <f t="shared" si="40"/>
        <v>43537</v>
      </c>
      <c r="B293" s="5"/>
      <c r="C293" s="7">
        <f>AVERAGE('HAVER - UK Electricity'!J580:U580)</f>
        <v>51.344166666666666</v>
      </c>
      <c r="D293" s="7">
        <f t="shared" si="41"/>
        <v>52.972285156249995</v>
      </c>
      <c r="E293" s="5"/>
      <c r="F293" s="7">
        <f>AVERAGE('HAVER - UK Electricity'!J580:O580)</f>
        <v>55.663333333333334</v>
      </c>
      <c r="H293" s="7">
        <f>AVERAGE('HAVER - UK Electricity'!D580:I580)</f>
        <v>45.793333333333329</v>
      </c>
      <c r="I293" s="7">
        <f>AVERAGE('HAVER - UK Electricity'!D580:F580)</f>
        <v>45.15</v>
      </c>
      <c r="J293" s="7">
        <f>AVERAGE('HAVER - UK Electricity'!D580:O580)</f>
        <v>50.728333333333332</v>
      </c>
      <c r="L293" s="7">
        <f t="shared" si="43"/>
        <v>57.186731770833333</v>
      </c>
      <c r="N293" s="7">
        <f t="shared" si="44"/>
        <v>47.957122395833331</v>
      </c>
      <c r="O293" s="7">
        <f t="shared" si="44"/>
        <v>44.248333333333349</v>
      </c>
      <c r="P293" s="7">
        <f t="shared" si="44"/>
        <v>51.72477213541665</v>
      </c>
      <c r="R293" s="7"/>
      <c r="S293" s="7"/>
      <c r="T293" s="7"/>
      <c r="U293" s="7"/>
      <c r="V293" s="7"/>
    </row>
    <row r="294" spans="1:22" x14ac:dyDescent="0.35">
      <c r="A294" s="5">
        <f t="shared" si="40"/>
        <v>43538</v>
      </c>
      <c r="B294" s="5"/>
      <c r="C294" s="7">
        <f>AVERAGE('HAVER - UK Electricity'!J581:U581)</f>
        <v>50.876666666666665</v>
      </c>
      <c r="D294" s="7">
        <f t="shared" si="41"/>
        <v>52.972285156249995</v>
      </c>
      <c r="E294" s="5"/>
      <c r="F294" s="7">
        <f>AVERAGE('HAVER - UK Electricity'!J581:O581)</f>
        <v>55.098333333333329</v>
      </c>
      <c r="H294" s="7">
        <f>AVERAGE('HAVER - UK Electricity'!D581:I581)</f>
        <v>45.521666666666668</v>
      </c>
      <c r="I294" s="7">
        <f>AVERAGE('HAVER - UK Electricity'!D581:F581)</f>
        <v>44.9</v>
      </c>
      <c r="J294" s="7">
        <f>AVERAGE('HAVER - UK Electricity'!D581:O581)</f>
        <v>50.31</v>
      </c>
      <c r="L294" s="7">
        <f t="shared" si="43"/>
        <v>57.186731770833333</v>
      </c>
      <c r="N294" s="7">
        <f t="shared" si="44"/>
        <v>47.957122395833331</v>
      </c>
      <c r="O294" s="7">
        <f t="shared" si="44"/>
        <v>44.248333333333349</v>
      </c>
      <c r="P294" s="7">
        <f t="shared" si="44"/>
        <v>51.72477213541665</v>
      </c>
      <c r="R294" s="7"/>
      <c r="S294" s="7"/>
      <c r="T294" s="7"/>
      <c r="U294" s="7"/>
      <c r="V294" s="7"/>
    </row>
    <row r="295" spans="1:22" x14ac:dyDescent="0.35">
      <c r="A295" s="5">
        <f t="shared" si="40"/>
        <v>43539</v>
      </c>
      <c r="B295" s="5"/>
      <c r="C295" s="7">
        <f>AVERAGE('HAVER - UK Electricity'!J582:U582)</f>
        <v>49.921666666666674</v>
      </c>
      <c r="D295" s="7">
        <f t="shared" si="41"/>
        <v>52.972285156249995</v>
      </c>
      <c r="E295" s="5"/>
      <c r="F295" s="7">
        <f>AVERAGE('HAVER - UK Electricity'!J582:O582)</f>
        <v>54.198333333333331</v>
      </c>
      <c r="H295" s="7">
        <f>AVERAGE('HAVER - UK Electricity'!D582:I582)</f>
        <v>44.585000000000001</v>
      </c>
      <c r="I295" s="7">
        <f>AVERAGE('HAVER - UK Electricity'!D582:F582)</f>
        <v>43.933333333333337</v>
      </c>
      <c r="J295" s="7">
        <f>AVERAGE('HAVER - UK Electricity'!D582:O582)</f>
        <v>49.391666666666673</v>
      </c>
      <c r="L295" s="7">
        <f t="shared" si="43"/>
        <v>57.186731770833333</v>
      </c>
      <c r="N295" s="7">
        <f t="shared" si="44"/>
        <v>47.957122395833331</v>
      </c>
      <c r="O295" s="7">
        <f t="shared" si="44"/>
        <v>44.248333333333349</v>
      </c>
      <c r="P295" s="7">
        <f t="shared" si="44"/>
        <v>51.72477213541665</v>
      </c>
      <c r="R295" s="7"/>
      <c r="S295" s="7"/>
      <c r="T295" s="7"/>
      <c r="U295" s="7"/>
      <c r="V295" s="7"/>
    </row>
    <row r="296" spans="1:22" x14ac:dyDescent="0.35">
      <c r="A296" s="5">
        <f t="shared" si="40"/>
        <v>43542</v>
      </c>
      <c r="B296" s="5"/>
      <c r="C296" s="7">
        <f>AVERAGE('HAVER - UK Electricity'!J583:U583)</f>
        <v>49.279166666666661</v>
      </c>
      <c r="D296" s="7">
        <f t="shared" si="41"/>
        <v>52.972285156249995</v>
      </c>
      <c r="E296" s="5"/>
      <c r="F296" s="7">
        <f>AVERAGE('HAVER - UK Electricity'!J583:O583)</f>
        <v>53.483333333333327</v>
      </c>
      <c r="H296" s="7">
        <f>AVERAGE('HAVER - UK Electricity'!D583:I583)</f>
        <v>44.370000000000005</v>
      </c>
      <c r="I296" s="7">
        <f>AVERAGE('HAVER - UK Electricity'!D583:F583)</f>
        <v>43.56</v>
      </c>
      <c r="J296" s="7">
        <f>AVERAGE('HAVER - UK Electricity'!D583:O583)</f>
        <v>48.926666666666669</v>
      </c>
      <c r="L296" s="7">
        <f t="shared" si="43"/>
        <v>57.186731770833333</v>
      </c>
      <c r="N296" s="7">
        <f t="shared" si="44"/>
        <v>47.957122395833331</v>
      </c>
      <c r="O296" s="7">
        <f t="shared" si="44"/>
        <v>44.248333333333349</v>
      </c>
      <c r="P296" s="7">
        <f t="shared" si="44"/>
        <v>51.72477213541665</v>
      </c>
      <c r="R296" s="7"/>
      <c r="S296" s="7"/>
      <c r="T296" s="7"/>
      <c r="U296" s="7"/>
      <c r="V296" s="7"/>
    </row>
    <row r="297" spans="1:22" x14ac:dyDescent="0.35">
      <c r="A297" s="5">
        <f t="shared" si="40"/>
        <v>43543</v>
      </c>
      <c r="B297" s="5"/>
      <c r="C297" s="7">
        <f>AVERAGE('HAVER - UK Electricity'!J584:U584)</f>
        <v>49.101666666666667</v>
      </c>
      <c r="D297" s="7">
        <f t="shared" ref="D297:D328" si="45">AVERAGE(C$265:C$319,C$321:C$393)</f>
        <v>52.972285156249995</v>
      </c>
      <c r="E297" s="5"/>
      <c r="F297" s="7">
        <f>AVERAGE('HAVER - UK Electricity'!J584:O584)</f>
        <v>53.198333333333331</v>
      </c>
      <c r="H297" s="7">
        <f>AVERAGE('HAVER - UK Electricity'!D584:I584)</f>
        <v>43.951666666666661</v>
      </c>
      <c r="I297" s="7">
        <f>AVERAGE('HAVER - UK Electricity'!D584:F584)</f>
        <v>43.359999999999992</v>
      </c>
      <c r="J297" s="7">
        <f>AVERAGE('HAVER - UK Electricity'!D584:O584)</f>
        <v>48.57500000000001</v>
      </c>
      <c r="L297" s="7">
        <f t="shared" si="43"/>
        <v>57.186731770833333</v>
      </c>
      <c r="N297" s="7">
        <f t="shared" si="44"/>
        <v>47.957122395833331</v>
      </c>
      <c r="O297" s="7">
        <f t="shared" si="44"/>
        <v>44.248333333333349</v>
      </c>
      <c r="P297" s="7">
        <f t="shared" si="44"/>
        <v>51.72477213541665</v>
      </c>
      <c r="R297" s="7"/>
      <c r="S297" s="7"/>
      <c r="T297" s="7"/>
      <c r="U297" s="7"/>
      <c r="V297" s="7"/>
    </row>
    <row r="298" spans="1:22" x14ac:dyDescent="0.35">
      <c r="A298" s="5">
        <f t="shared" si="40"/>
        <v>43544</v>
      </c>
      <c r="B298" s="5"/>
      <c r="C298" s="7">
        <f>AVERAGE('HAVER - UK Electricity'!J585:U585)</f>
        <v>49.804166666666674</v>
      </c>
      <c r="D298" s="7">
        <f t="shared" si="45"/>
        <v>52.972285156249995</v>
      </c>
      <c r="E298" s="5"/>
      <c r="F298" s="7">
        <f>AVERAGE('HAVER - UK Electricity'!J585:O585)</f>
        <v>54.053333333333342</v>
      </c>
      <c r="H298" s="7">
        <f>AVERAGE('HAVER - UK Electricity'!D585:I585)</f>
        <v>44.564999999999998</v>
      </c>
      <c r="I298" s="7">
        <f>AVERAGE('HAVER - UK Electricity'!D585:F585)</f>
        <v>43.946666666666665</v>
      </c>
      <c r="J298" s="7">
        <f>AVERAGE('HAVER - UK Electricity'!D585:O585)</f>
        <v>49.309166666666663</v>
      </c>
      <c r="L298" s="7">
        <f t="shared" si="43"/>
        <v>57.186731770833333</v>
      </c>
      <c r="N298" s="7">
        <f t="shared" si="44"/>
        <v>47.957122395833331</v>
      </c>
      <c r="O298" s="7">
        <f t="shared" si="44"/>
        <v>44.248333333333349</v>
      </c>
      <c r="P298" s="7">
        <f t="shared" si="44"/>
        <v>51.72477213541665</v>
      </c>
      <c r="R298" s="7"/>
      <c r="S298" s="7"/>
      <c r="T298" s="7"/>
      <c r="U298" s="7"/>
      <c r="V298" s="7"/>
    </row>
    <row r="299" spans="1:22" x14ac:dyDescent="0.35">
      <c r="A299" s="5">
        <f t="shared" si="40"/>
        <v>43545</v>
      </c>
      <c r="B299" s="5"/>
      <c r="C299" s="7">
        <f>AVERAGE('HAVER - UK Electricity'!J586:U586)</f>
        <v>49.761666666666663</v>
      </c>
      <c r="D299" s="7">
        <f t="shared" si="45"/>
        <v>52.972285156249995</v>
      </c>
      <c r="E299" s="5"/>
      <c r="F299" s="7">
        <f>AVERAGE('HAVER - UK Electricity'!J586:O586)</f>
        <v>53.978333333333332</v>
      </c>
      <c r="H299" s="7">
        <f>AVERAGE('HAVER - UK Electricity'!D586:I586)</f>
        <v>44.04</v>
      </c>
      <c r="I299" s="7">
        <f>AVERAGE('HAVER - UK Electricity'!D586:F586)</f>
        <v>43.400000000000006</v>
      </c>
      <c r="J299" s="7">
        <f>AVERAGE('HAVER - UK Electricity'!D586:O586)</f>
        <v>49.009166666666665</v>
      </c>
      <c r="L299" s="7">
        <f t="shared" si="43"/>
        <v>57.186731770833333</v>
      </c>
      <c r="N299" s="7">
        <f t="shared" si="44"/>
        <v>47.957122395833331</v>
      </c>
      <c r="O299" s="7">
        <f t="shared" si="44"/>
        <v>44.248333333333349</v>
      </c>
      <c r="P299" s="7">
        <f t="shared" si="44"/>
        <v>51.72477213541665</v>
      </c>
      <c r="R299" s="7"/>
      <c r="S299" s="7"/>
      <c r="T299" s="7"/>
      <c r="U299" s="7"/>
      <c r="V299" s="7"/>
    </row>
    <row r="300" spans="1:22" x14ac:dyDescent="0.35">
      <c r="A300" s="5">
        <f t="shared" si="40"/>
        <v>43546</v>
      </c>
      <c r="B300" s="5"/>
      <c r="C300" s="7">
        <f>AVERAGE('HAVER - UK Electricity'!J587:U587)</f>
        <v>49.134166666666665</v>
      </c>
      <c r="D300" s="7">
        <f t="shared" si="45"/>
        <v>52.972285156249995</v>
      </c>
      <c r="E300" s="5"/>
      <c r="F300" s="7">
        <f>AVERAGE('HAVER - UK Electricity'!J587:O587)</f>
        <v>53.213333333333331</v>
      </c>
      <c r="H300" s="7">
        <f>AVERAGE('HAVER - UK Electricity'!D587:I587)</f>
        <v>43.23</v>
      </c>
      <c r="I300" s="7">
        <f>AVERAGE('HAVER - UK Electricity'!D587:F587)</f>
        <v>42.516666666666673</v>
      </c>
      <c r="J300" s="7">
        <f>AVERAGE('HAVER - UK Electricity'!D587:O587)</f>
        <v>48.221666666666664</v>
      </c>
      <c r="L300" s="7">
        <f t="shared" si="43"/>
        <v>57.186731770833333</v>
      </c>
      <c r="N300" s="7">
        <f t="shared" si="44"/>
        <v>47.957122395833331</v>
      </c>
      <c r="O300" s="7">
        <f t="shared" si="44"/>
        <v>44.248333333333349</v>
      </c>
      <c r="P300" s="7">
        <f t="shared" si="44"/>
        <v>51.72477213541665</v>
      </c>
      <c r="R300" s="7"/>
      <c r="S300" s="7"/>
      <c r="T300" s="7"/>
      <c r="U300" s="7"/>
      <c r="V300" s="7"/>
    </row>
    <row r="301" spans="1:22" x14ac:dyDescent="0.35">
      <c r="A301" s="5">
        <f t="shared" si="40"/>
        <v>43549</v>
      </c>
      <c r="B301" s="5"/>
      <c r="C301" s="7">
        <f>AVERAGE('HAVER - UK Electricity'!J588:U588)</f>
        <v>48.829166666666659</v>
      </c>
      <c r="D301" s="7">
        <f t="shared" si="45"/>
        <v>52.972285156249995</v>
      </c>
      <c r="E301" s="5"/>
      <c r="F301" s="7">
        <f>AVERAGE('HAVER - UK Electricity'!J588:O588)</f>
        <v>52.843333333333327</v>
      </c>
      <c r="H301" s="7">
        <f>AVERAGE('HAVER - UK Electricity'!D588:I588)</f>
        <v>42.805</v>
      </c>
      <c r="I301" s="7">
        <f>AVERAGE('HAVER - UK Electricity'!D588:F588)</f>
        <v>42.06</v>
      </c>
      <c r="J301" s="7">
        <f>AVERAGE('HAVER - UK Electricity'!D588:O588)</f>
        <v>47.824166666666663</v>
      </c>
      <c r="L301" s="7">
        <f t="shared" si="43"/>
        <v>57.186731770833333</v>
      </c>
      <c r="N301" s="7">
        <f t="shared" si="44"/>
        <v>47.957122395833331</v>
      </c>
      <c r="O301" s="7">
        <f t="shared" si="44"/>
        <v>44.248333333333349</v>
      </c>
      <c r="P301" s="7">
        <f t="shared" si="44"/>
        <v>51.72477213541665</v>
      </c>
      <c r="R301" s="7"/>
      <c r="S301" s="7"/>
      <c r="T301" s="7"/>
      <c r="U301" s="7"/>
      <c r="V301" s="7"/>
    </row>
    <row r="302" spans="1:22" x14ac:dyDescent="0.35">
      <c r="A302" s="5">
        <f t="shared" si="40"/>
        <v>43550</v>
      </c>
      <c r="B302" s="5"/>
      <c r="C302" s="7">
        <f>AVERAGE('HAVER - UK Electricity'!J589:U589)</f>
        <v>49.216666666666669</v>
      </c>
      <c r="D302" s="7">
        <f t="shared" si="45"/>
        <v>52.972285156249995</v>
      </c>
      <c r="E302" s="5"/>
      <c r="F302" s="7">
        <f>AVERAGE('HAVER - UK Electricity'!J589:O589)</f>
        <v>53.118333333333339</v>
      </c>
      <c r="H302" s="7">
        <f>AVERAGE('HAVER - UK Electricity'!D589:I589)</f>
        <v>43.118333333333339</v>
      </c>
      <c r="I302" s="7">
        <f>AVERAGE('HAVER - UK Electricity'!D589:F589)</f>
        <v>42.28</v>
      </c>
      <c r="J302" s="7">
        <f>AVERAGE('HAVER - UK Electricity'!D589:O589)</f>
        <v>48.118333333333339</v>
      </c>
      <c r="L302" s="7">
        <f t="shared" si="43"/>
        <v>57.186731770833333</v>
      </c>
      <c r="N302" s="7">
        <f t="shared" si="44"/>
        <v>47.957122395833331</v>
      </c>
      <c r="O302" s="7">
        <f t="shared" si="44"/>
        <v>44.248333333333349</v>
      </c>
      <c r="P302" s="7">
        <f t="shared" si="44"/>
        <v>51.72477213541665</v>
      </c>
      <c r="R302" s="7"/>
      <c r="S302" s="7"/>
      <c r="T302" s="7"/>
      <c r="U302" s="7"/>
      <c r="V302" s="7"/>
    </row>
    <row r="303" spans="1:22" x14ac:dyDescent="0.35">
      <c r="A303" s="5">
        <f t="shared" si="40"/>
        <v>43551</v>
      </c>
      <c r="B303" s="5"/>
      <c r="C303" s="7">
        <f>AVERAGE('HAVER - UK Electricity'!J590:U590)</f>
        <v>50.084166666666668</v>
      </c>
      <c r="D303" s="7">
        <f t="shared" si="45"/>
        <v>52.972285156249995</v>
      </c>
      <c r="E303" s="5"/>
      <c r="F303" s="7">
        <f>AVERAGE('HAVER - UK Electricity'!J590:O590)</f>
        <v>54.083333333333321</v>
      </c>
      <c r="H303" s="7">
        <f>AVERAGE('HAVER - UK Electricity'!D590:I590)</f>
        <v>44.043333333333329</v>
      </c>
      <c r="I303" s="7">
        <f>AVERAGE('HAVER - UK Electricity'!D590:F590)</f>
        <v>43.359999999999992</v>
      </c>
      <c r="J303" s="7">
        <f>AVERAGE('HAVER - UK Electricity'!D590:O590)</f>
        <v>49.06333333333334</v>
      </c>
      <c r="L303" s="7">
        <f t="shared" si="43"/>
        <v>57.186731770833333</v>
      </c>
      <c r="N303" s="7">
        <f t="shared" si="44"/>
        <v>47.957122395833331</v>
      </c>
      <c r="O303" s="7">
        <f t="shared" si="44"/>
        <v>44.248333333333349</v>
      </c>
      <c r="P303" s="7">
        <f t="shared" si="44"/>
        <v>51.72477213541665</v>
      </c>
      <c r="R303" s="7"/>
      <c r="S303" s="7"/>
      <c r="T303" s="7"/>
      <c r="U303" s="7"/>
      <c r="V303" s="7"/>
    </row>
    <row r="304" spans="1:22" x14ac:dyDescent="0.35">
      <c r="A304" s="5">
        <f t="shared" si="40"/>
        <v>43552</v>
      </c>
      <c r="B304" s="5"/>
      <c r="C304" s="7">
        <f>AVERAGE('HAVER - UK Electricity'!J591:U591)</f>
        <v>50.191666666666663</v>
      </c>
      <c r="D304" s="7">
        <f t="shared" si="45"/>
        <v>52.972285156249995</v>
      </c>
      <c r="E304" s="5"/>
      <c r="F304" s="7">
        <f>AVERAGE('HAVER - UK Electricity'!J591:O591)</f>
        <v>54.158333333333324</v>
      </c>
      <c r="H304" s="7">
        <f>AVERAGE('HAVER - UK Electricity'!D591:I591)</f>
        <v>43.9</v>
      </c>
      <c r="I304" s="7">
        <f>AVERAGE('HAVER - UK Electricity'!D591:F591)</f>
        <v>43.06666666666667</v>
      </c>
      <c r="J304" s="7">
        <f>AVERAGE('HAVER - UK Electricity'!D591:O591)</f>
        <v>49.029166666666669</v>
      </c>
      <c r="L304" s="7">
        <f t="shared" si="43"/>
        <v>57.186731770833333</v>
      </c>
      <c r="N304" s="7">
        <f t="shared" si="44"/>
        <v>47.957122395833331</v>
      </c>
      <c r="O304" s="7">
        <f t="shared" si="44"/>
        <v>44.248333333333349</v>
      </c>
      <c r="P304" s="7">
        <f t="shared" si="44"/>
        <v>51.72477213541665</v>
      </c>
      <c r="R304" s="7"/>
      <c r="S304" s="7"/>
      <c r="T304" s="7"/>
      <c r="U304" s="7"/>
      <c r="V304" s="7"/>
    </row>
    <row r="305" spans="1:22" x14ac:dyDescent="0.35">
      <c r="A305" s="5">
        <f t="shared" si="40"/>
        <v>43553</v>
      </c>
      <c r="B305" s="5"/>
      <c r="C305" s="7">
        <f>AVERAGE('HAVER - UK Electricity'!J592:U592)</f>
        <v>49.943333333333335</v>
      </c>
      <c r="D305" s="7">
        <f t="shared" si="45"/>
        <v>52.972285156249995</v>
      </c>
      <c r="E305" s="5"/>
      <c r="F305" s="7">
        <f>AVERAGE('HAVER - UK Electricity'!J592:O592)</f>
        <v>53.473333333333336</v>
      </c>
      <c r="H305" s="7">
        <f>AVERAGE('HAVER - UK Electricity'!D592:I592)</f>
        <v>44.288333333333334</v>
      </c>
      <c r="I305" s="7">
        <f>AVERAGE('HAVER - UK Electricity'!D592:F592)</f>
        <v>42.176666666666669</v>
      </c>
      <c r="J305" s="7">
        <f>AVERAGE('HAVER - UK Electricity'!D592:O592)</f>
        <v>48.880833333333335</v>
      </c>
      <c r="L305" s="7">
        <f t="shared" si="43"/>
        <v>57.186731770833333</v>
      </c>
      <c r="N305" s="7">
        <f t="shared" si="44"/>
        <v>47.957122395833331</v>
      </c>
      <c r="O305" s="7">
        <f t="shared" si="44"/>
        <v>44.248333333333349</v>
      </c>
      <c r="P305" s="7">
        <f t="shared" si="44"/>
        <v>51.72477213541665</v>
      </c>
      <c r="R305" s="7"/>
      <c r="S305" s="7"/>
      <c r="T305" s="7"/>
      <c r="U305" s="7"/>
      <c r="V305" s="7"/>
    </row>
    <row r="306" spans="1:22" x14ac:dyDescent="0.35">
      <c r="A306" s="5">
        <f t="shared" si="40"/>
        <v>43556</v>
      </c>
      <c r="B306" s="5"/>
      <c r="C306" s="7">
        <f>AVERAGE('HAVER - UK Electricity'!I593:T593)</f>
        <v>49.644166666666671</v>
      </c>
      <c r="D306" s="7">
        <f t="shared" si="45"/>
        <v>52.972285156249995</v>
      </c>
      <c r="E306" s="5"/>
      <c r="F306" s="7">
        <f>AVERAGE('HAVER - UK Electricity'!I593:N593)</f>
        <v>53.568333333333328</v>
      </c>
      <c r="H306" s="7">
        <f>AVERAGE('HAVER - UK Electricity'!D593:I593)</f>
        <v>43.543333333333329</v>
      </c>
      <c r="I306" s="7">
        <f>AVERAGE('HAVER - UK Electricity'!D593:F593)</f>
        <v>41.330000000000005</v>
      </c>
      <c r="J306" s="7">
        <f>AVERAGE('HAVER - UK Electricity'!D593:O593)</f>
        <v>48.314166666666665</v>
      </c>
      <c r="L306" s="7">
        <f t="shared" si="43"/>
        <v>57.186731770833333</v>
      </c>
      <c r="N306" s="7">
        <f t="shared" si="44"/>
        <v>47.957122395833331</v>
      </c>
      <c r="O306" s="7">
        <f t="shared" si="44"/>
        <v>44.248333333333349</v>
      </c>
      <c r="P306" s="7">
        <f t="shared" si="44"/>
        <v>51.72477213541665</v>
      </c>
      <c r="R306" s="7"/>
      <c r="S306" s="7"/>
      <c r="T306" s="7"/>
      <c r="U306" s="7"/>
      <c r="V306" s="7"/>
    </row>
    <row r="307" spans="1:22" x14ac:dyDescent="0.35">
      <c r="A307" s="5">
        <f t="shared" si="40"/>
        <v>43557</v>
      </c>
      <c r="B307" s="5"/>
      <c r="C307" s="7">
        <f>AVERAGE('HAVER - UK Electricity'!I594:T594)</f>
        <v>49.649166666666666</v>
      </c>
      <c r="D307" s="7">
        <f t="shared" si="45"/>
        <v>52.972285156249995</v>
      </c>
      <c r="E307" s="5"/>
      <c r="F307" s="7">
        <f>AVERAGE('HAVER - UK Electricity'!I594:N594)</f>
        <v>53.623333333333335</v>
      </c>
      <c r="H307" s="7">
        <f>AVERAGE('HAVER - UK Electricity'!D594:I594)</f>
        <v>43.023333333333333</v>
      </c>
      <c r="I307" s="7">
        <f>AVERAGE('HAVER - UK Electricity'!D594:F594)</f>
        <v>40.599999999999994</v>
      </c>
      <c r="J307" s="7">
        <f>AVERAGE('HAVER - UK Electricity'!D594:O594)</f>
        <v>48.038333333333327</v>
      </c>
      <c r="L307" s="7">
        <f t="shared" si="43"/>
        <v>57.186731770833333</v>
      </c>
      <c r="N307" s="7">
        <f t="shared" si="44"/>
        <v>47.957122395833331</v>
      </c>
      <c r="O307" s="7">
        <f t="shared" si="44"/>
        <v>44.248333333333349</v>
      </c>
      <c r="P307" s="7">
        <f t="shared" si="44"/>
        <v>51.72477213541665</v>
      </c>
      <c r="R307" s="7"/>
      <c r="S307" s="7"/>
      <c r="T307" s="7"/>
      <c r="U307" s="7"/>
      <c r="V307" s="7"/>
    </row>
    <row r="308" spans="1:22" x14ac:dyDescent="0.35">
      <c r="A308" s="5">
        <f t="shared" si="40"/>
        <v>43558</v>
      </c>
      <c r="B308" s="5"/>
      <c r="C308" s="7">
        <f>AVERAGE('HAVER - UK Electricity'!I595:T595)</f>
        <v>50.639166666666661</v>
      </c>
      <c r="D308" s="7">
        <f t="shared" si="45"/>
        <v>52.972285156249995</v>
      </c>
      <c r="E308" s="5"/>
      <c r="F308" s="7">
        <f>AVERAGE('HAVER - UK Electricity'!I595:N595)</f>
        <v>54.868333333333332</v>
      </c>
      <c r="H308" s="7">
        <f>AVERAGE('HAVER - UK Electricity'!D595:I595)</f>
        <v>44.203333333333326</v>
      </c>
      <c r="I308" s="7">
        <f>AVERAGE('HAVER - UK Electricity'!D595:F595)</f>
        <v>41.879999999999995</v>
      </c>
      <c r="J308" s="7">
        <f>AVERAGE('HAVER - UK Electricity'!D595:O595)</f>
        <v>49.195</v>
      </c>
      <c r="L308" s="7">
        <f t="shared" si="43"/>
        <v>57.186731770833333</v>
      </c>
      <c r="N308" s="7">
        <f t="shared" si="44"/>
        <v>47.957122395833331</v>
      </c>
      <c r="O308" s="7">
        <f t="shared" si="44"/>
        <v>44.248333333333349</v>
      </c>
      <c r="P308" s="7">
        <f t="shared" si="44"/>
        <v>51.72477213541665</v>
      </c>
      <c r="R308" s="7"/>
      <c r="S308" s="7"/>
      <c r="T308" s="7"/>
      <c r="U308" s="7"/>
      <c r="V308" s="7"/>
    </row>
    <row r="309" spans="1:22" x14ac:dyDescent="0.35">
      <c r="A309" s="5">
        <f t="shared" si="40"/>
        <v>43559</v>
      </c>
      <c r="B309" s="5"/>
      <c r="C309" s="7">
        <f>AVERAGE('HAVER - UK Electricity'!I596:T596)</f>
        <v>52.414166666666667</v>
      </c>
      <c r="D309" s="7">
        <f t="shared" si="45"/>
        <v>52.972285156249995</v>
      </c>
      <c r="E309" s="5"/>
      <c r="F309" s="7">
        <f>AVERAGE('HAVER - UK Electricity'!I596:N596)</f>
        <v>56.713333333333331</v>
      </c>
      <c r="H309" s="7">
        <f>AVERAGE('HAVER - UK Electricity'!D596:I596)</f>
        <v>46.208333333333336</v>
      </c>
      <c r="I309" s="7">
        <f>AVERAGE('HAVER - UK Electricity'!D596:F596)</f>
        <v>43.800000000000004</v>
      </c>
      <c r="J309" s="7">
        <f>AVERAGE('HAVER - UK Electricity'!D596:O596)</f>
        <v>51.105833333333329</v>
      </c>
      <c r="L309" s="7">
        <f t="shared" si="43"/>
        <v>57.186731770833333</v>
      </c>
      <c r="N309" s="7">
        <f t="shared" si="44"/>
        <v>47.957122395833331</v>
      </c>
      <c r="O309" s="7">
        <f t="shared" si="44"/>
        <v>44.248333333333349</v>
      </c>
      <c r="P309" s="7">
        <f t="shared" si="44"/>
        <v>51.72477213541665</v>
      </c>
      <c r="R309" s="7"/>
      <c r="S309" s="7"/>
      <c r="T309" s="7"/>
      <c r="U309" s="7"/>
      <c r="V309" s="7"/>
    </row>
    <row r="310" spans="1:22" x14ac:dyDescent="0.35">
      <c r="A310" s="5">
        <f t="shared" si="40"/>
        <v>43560</v>
      </c>
      <c r="B310" s="5"/>
      <c r="C310" s="7">
        <f>AVERAGE('HAVER - UK Electricity'!I597:T597)</f>
        <v>55.079166666666659</v>
      </c>
      <c r="D310" s="7">
        <f t="shared" si="45"/>
        <v>52.972285156249995</v>
      </c>
      <c r="E310" s="5"/>
      <c r="F310" s="7">
        <f>AVERAGE('HAVER - UK Electricity'!I597:N597)</f>
        <v>59.483333333333327</v>
      </c>
      <c r="H310" s="7">
        <f>AVERAGE('HAVER - UK Electricity'!D597:I597)</f>
        <v>49.884999999999998</v>
      </c>
      <c r="I310" s="7">
        <f>AVERAGE('HAVER - UK Electricity'!D597:F597)</f>
        <v>47.686666666666667</v>
      </c>
      <c r="J310" s="7">
        <f>AVERAGE('HAVER - UK Electricity'!D597:O597)</f>
        <v>54.30833333333333</v>
      </c>
      <c r="L310" s="7">
        <f t="shared" si="43"/>
        <v>57.186731770833333</v>
      </c>
      <c r="N310" s="7">
        <f t="shared" si="44"/>
        <v>47.957122395833331</v>
      </c>
      <c r="O310" s="7">
        <f t="shared" si="44"/>
        <v>44.248333333333349</v>
      </c>
      <c r="P310" s="7">
        <f t="shared" si="44"/>
        <v>51.72477213541665</v>
      </c>
      <c r="R310" s="7"/>
      <c r="S310" s="7"/>
      <c r="T310" s="7"/>
      <c r="U310" s="7"/>
      <c r="V310" s="7"/>
    </row>
    <row r="311" spans="1:22" x14ac:dyDescent="0.35">
      <c r="A311" s="5">
        <f t="shared" si="40"/>
        <v>43563</v>
      </c>
      <c r="B311" s="5"/>
      <c r="C311" s="7">
        <f>AVERAGE('HAVER - UK Electricity'!I598:T598)</f>
        <v>54.444166666666661</v>
      </c>
      <c r="D311" s="7">
        <f t="shared" si="45"/>
        <v>52.972285156249995</v>
      </c>
      <c r="E311" s="5"/>
      <c r="F311" s="7">
        <f>AVERAGE('HAVER - UK Electricity'!I598:N598)</f>
        <v>59.043333333333329</v>
      </c>
      <c r="H311" s="7">
        <f>AVERAGE('HAVER - UK Electricity'!D598:I598)</f>
        <v>48.995000000000005</v>
      </c>
      <c r="I311" s="7">
        <f>AVERAGE('HAVER - UK Electricity'!D598:F598)</f>
        <v>46.686666666666667</v>
      </c>
      <c r="J311" s="7">
        <f>AVERAGE('HAVER - UK Electricity'!D598:O598)</f>
        <v>53.609999999999992</v>
      </c>
      <c r="L311" s="7">
        <f t="shared" si="43"/>
        <v>57.186731770833333</v>
      </c>
      <c r="N311" s="7">
        <f t="shared" si="44"/>
        <v>47.957122395833331</v>
      </c>
      <c r="O311" s="7">
        <f t="shared" si="44"/>
        <v>44.248333333333349</v>
      </c>
      <c r="P311" s="7">
        <f t="shared" si="44"/>
        <v>51.72477213541665</v>
      </c>
      <c r="R311" s="7"/>
      <c r="S311" s="7"/>
      <c r="T311" s="7"/>
      <c r="U311" s="7"/>
      <c r="V311" s="7"/>
    </row>
    <row r="312" spans="1:22" x14ac:dyDescent="0.35">
      <c r="A312" s="5">
        <f t="shared" si="40"/>
        <v>43564</v>
      </c>
      <c r="B312" s="5"/>
      <c r="C312" s="7">
        <f>AVERAGE('HAVER - UK Electricity'!I599:T599)</f>
        <v>55.939166666666665</v>
      </c>
      <c r="D312" s="7">
        <f t="shared" si="45"/>
        <v>52.972285156249995</v>
      </c>
      <c r="E312" s="5"/>
      <c r="F312" s="7">
        <f>AVERAGE('HAVER - UK Electricity'!I599:N599)</f>
        <v>60.768333333333338</v>
      </c>
      <c r="H312" s="7">
        <f>AVERAGE('HAVER - UK Electricity'!D599:I599)</f>
        <v>50.463333333333331</v>
      </c>
      <c r="I312" s="7">
        <f>AVERAGE('HAVER - UK Electricity'!D599:F599)</f>
        <v>48.026666666666664</v>
      </c>
      <c r="J312" s="7">
        <f>AVERAGE('HAVER - UK Electricity'!D599:O599)</f>
        <v>55.169166666666662</v>
      </c>
      <c r="L312" s="7">
        <f t="shared" si="43"/>
        <v>57.186731770833333</v>
      </c>
      <c r="N312" s="7">
        <f t="shared" si="44"/>
        <v>47.957122395833331</v>
      </c>
      <c r="O312" s="7">
        <f t="shared" si="44"/>
        <v>44.248333333333349</v>
      </c>
      <c r="P312" s="7">
        <f t="shared" si="44"/>
        <v>51.72477213541665</v>
      </c>
      <c r="R312" s="7"/>
      <c r="S312" s="7"/>
      <c r="T312" s="7"/>
      <c r="U312" s="7"/>
      <c r="V312" s="7"/>
    </row>
    <row r="313" spans="1:22" x14ac:dyDescent="0.35">
      <c r="A313" s="5">
        <f t="shared" si="40"/>
        <v>43565</v>
      </c>
      <c r="B313" s="5"/>
      <c r="C313" s="7">
        <f>AVERAGE('HAVER - UK Electricity'!I600:T600)</f>
        <v>55.811666666666667</v>
      </c>
      <c r="D313" s="7">
        <f t="shared" si="45"/>
        <v>52.972285156249995</v>
      </c>
      <c r="E313" s="5"/>
      <c r="F313" s="7">
        <f>AVERAGE('HAVER - UK Electricity'!I600:N600)</f>
        <v>60.388333333333328</v>
      </c>
      <c r="H313" s="7">
        <f>AVERAGE('HAVER - UK Electricity'!D600:I600)</f>
        <v>49.425000000000004</v>
      </c>
      <c r="I313" s="7">
        <f>AVERAGE('HAVER - UK Electricity'!D600:F600)</f>
        <v>46.956666666666671</v>
      </c>
      <c r="J313" s="7">
        <f>AVERAGE('HAVER - UK Electricity'!D600:O600)</f>
        <v>54.515833333333326</v>
      </c>
      <c r="L313" s="7">
        <f t="shared" si="43"/>
        <v>57.186731770833333</v>
      </c>
      <c r="N313" s="7">
        <f t="shared" si="44"/>
        <v>47.957122395833331</v>
      </c>
      <c r="O313" s="7">
        <f t="shared" si="44"/>
        <v>44.248333333333349</v>
      </c>
      <c r="P313" s="7">
        <f t="shared" si="44"/>
        <v>51.72477213541665</v>
      </c>
      <c r="R313" s="7"/>
      <c r="S313" s="7"/>
      <c r="T313" s="7"/>
      <c r="U313" s="7"/>
      <c r="V313" s="7"/>
    </row>
    <row r="314" spans="1:22" x14ac:dyDescent="0.35">
      <c r="A314" s="5">
        <f t="shared" si="40"/>
        <v>43566</v>
      </c>
      <c r="B314" s="5"/>
      <c r="C314" s="7">
        <f>AVERAGE('HAVER - UK Electricity'!I601:T601)</f>
        <v>56.12166666666667</v>
      </c>
      <c r="D314" s="7">
        <f t="shared" si="45"/>
        <v>52.972285156249995</v>
      </c>
      <c r="E314" s="5"/>
      <c r="F314" s="7">
        <f>AVERAGE('HAVER - UK Electricity'!I601:N601)</f>
        <v>60.798333333333339</v>
      </c>
      <c r="H314" s="7">
        <f>AVERAGE('HAVER - UK Electricity'!D601:I601)</f>
        <v>49.793333333333329</v>
      </c>
      <c r="I314" s="7">
        <f>AVERAGE('HAVER - UK Electricity'!D601:F601)</f>
        <v>47.206666666666671</v>
      </c>
      <c r="J314" s="7">
        <f>AVERAGE('HAVER - UK Electricity'!D601:O601)</f>
        <v>54.898333333333333</v>
      </c>
      <c r="L314" s="7">
        <f t="shared" si="43"/>
        <v>57.186731770833333</v>
      </c>
      <c r="N314" s="7">
        <f t="shared" si="44"/>
        <v>47.957122395833331</v>
      </c>
      <c r="O314" s="7">
        <f t="shared" si="44"/>
        <v>44.248333333333349</v>
      </c>
      <c r="P314" s="7">
        <f t="shared" si="44"/>
        <v>51.72477213541665</v>
      </c>
      <c r="R314" s="7"/>
      <c r="S314" s="7"/>
      <c r="T314" s="7"/>
      <c r="U314" s="7"/>
      <c r="V314" s="7"/>
    </row>
    <row r="315" spans="1:22" x14ac:dyDescent="0.35">
      <c r="A315" s="5">
        <f t="shared" si="40"/>
        <v>43567</v>
      </c>
      <c r="B315" s="5"/>
      <c r="C315" s="7">
        <f>AVERAGE('HAVER - UK Electricity'!I602:T602)</f>
        <v>56.174166666666679</v>
      </c>
      <c r="D315" s="7">
        <f t="shared" si="45"/>
        <v>52.972285156249995</v>
      </c>
      <c r="E315" s="5"/>
      <c r="F315" s="7">
        <f>AVERAGE('HAVER - UK Electricity'!I602:N602)</f>
        <v>60.82833333333334</v>
      </c>
      <c r="H315" s="7">
        <f>AVERAGE('HAVER - UK Electricity'!D602:I602)</f>
        <v>49.254999999999995</v>
      </c>
      <c r="I315" s="7">
        <f>AVERAGE('HAVER - UK Electricity'!D602:F602)</f>
        <v>46.473333333333329</v>
      </c>
      <c r="J315" s="7">
        <f>AVERAGE('HAVER - UK Electricity'!D602:O602)</f>
        <v>54.647500000000001</v>
      </c>
      <c r="L315" s="7">
        <f t="shared" si="43"/>
        <v>57.186731770833333</v>
      </c>
      <c r="N315" s="7">
        <f t="shared" si="44"/>
        <v>47.957122395833331</v>
      </c>
      <c r="O315" s="7">
        <f t="shared" si="44"/>
        <v>44.248333333333349</v>
      </c>
      <c r="P315" s="7">
        <f t="shared" si="44"/>
        <v>51.72477213541665</v>
      </c>
      <c r="R315" s="7"/>
      <c r="S315" s="7"/>
      <c r="T315" s="7"/>
      <c r="U315" s="7"/>
      <c r="V315" s="7"/>
    </row>
    <row r="316" spans="1:22" x14ac:dyDescent="0.35">
      <c r="A316" s="5">
        <f t="shared" si="40"/>
        <v>43570</v>
      </c>
      <c r="B316" s="5"/>
      <c r="C316" s="7">
        <f>AVERAGE('HAVER - UK Electricity'!I603:T603)</f>
        <v>55.199166666666663</v>
      </c>
      <c r="D316" s="7">
        <f t="shared" si="45"/>
        <v>52.972285156249995</v>
      </c>
      <c r="E316" s="5"/>
      <c r="F316" s="7">
        <f>AVERAGE('HAVER - UK Electricity'!I603:N603)</f>
        <v>59.633333333333326</v>
      </c>
      <c r="H316" s="7">
        <f>AVERAGE('HAVER - UK Electricity'!D603:I603)</f>
        <v>47.705000000000005</v>
      </c>
      <c r="I316" s="7">
        <f>AVERAGE('HAVER - UK Electricity'!D603:F603)</f>
        <v>44.803333333333335</v>
      </c>
      <c r="J316" s="7">
        <f>AVERAGE('HAVER - UK Electricity'!D603:O603)</f>
        <v>53.327500000000008</v>
      </c>
      <c r="L316" s="7">
        <f t="shared" si="43"/>
        <v>57.186731770833333</v>
      </c>
      <c r="N316" s="7">
        <f t="shared" si="44"/>
        <v>47.957122395833331</v>
      </c>
      <c r="O316" s="7">
        <f t="shared" si="44"/>
        <v>44.248333333333349</v>
      </c>
      <c r="P316" s="7">
        <f t="shared" si="44"/>
        <v>51.72477213541665</v>
      </c>
      <c r="R316" s="7"/>
      <c r="S316" s="7"/>
      <c r="T316" s="7"/>
      <c r="U316" s="7"/>
      <c r="V316" s="7"/>
    </row>
    <row r="317" spans="1:22" x14ac:dyDescent="0.35">
      <c r="A317" s="5">
        <f t="shared" si="40"/>
        <v>43571</v>
      </c>
      <c r="B317" s="5"/>
      <c r="C317" s="7">
        <f>AVERAGE('HAVER - UK Electricity'!I604:T604)</f>
        <v>55.126666666666672</v>
      </c>
      <c r="D317" s="7">
        <f t="shared" si="45"/>
        <v>52.972285156249995</v>
      </c>
      <c r="E317" s="5"/>
      <c r="F317" s="7">
        <f>AVERAGE('HAVER - UK Electricity'!I604:N604)</f>
        <v>59.738333333333344</v>
      </c>
      <c r="H317" s="7">
        <f>AVERAGE('HAVER - UK Electricity'!D604:I604)</f>
        <v>47.515000000000008</v>
      </c>
      <c r="I317" s="7">
        <f>AVERAGE('HAVER - UK Electricity'!D604:F604)</f>
        <v>44.603333333333332</v>
      </c>
      <c r="J317" s="7">
        <f>AVERAGE('HAVER - UK Electricity'!D604:O604)</f>
        <v>53.258333333333333</v>
      </c>
      <c r="L317" s="7">
        <f t="shared" si="43"/>
        <v>57.186731770833333</v>
      </c>
      <c r="N317" s="7">
        <f t="shared" si="44"/>
        <v>47.957122395833331</v>
      </c>
      <c r="O317" s="7">
        <f t="shared" si="44"/>
        <v>44.248333333333349</v>
      </c>
      <c r="P317" s="7">
        <f t="shared" si="44"/>
        <v>51.72477213541665</v>
      </c>
      <c r="R317" s="7"/>
      <c r="S317" s="7"/>
      <c r="T317" s="7"/>
      <c r="U317" s="7"/>
      <c r="V317" s="7"/>
    </row>
    <row r="318" spans="1:22" x14ac:dyDescent="0.35">
      <c r="A318" s="5">
        <f t="shared" si="40"/>
        <v>43572</v>
      </c>
      <c r="B318" s="5"/>
      <c r="C318" s="7">
        <f>AVERAGE('HAVER - UK Electricity'!I605:T605)</f>
        <v>55.989166666666669</v>
      </c>
      <c r="D318" s="7">
        <f t="shared" si="45"/>
        <v>52.972285156249995</v>
      </c>
      <c r="E318" s="5"/>
      <c r="F318" s="7">
        <f>AVERAGE('HAVER - UK Electricity'!I605:N605)</f>
        <v>60.663333333333334</v>
      </c>
      <c r="H318" s="7">
        <f>AVERAGE('HAVER - UK Electricity'!D605:I605)</f>
        <v>48.416666666666679</v>
      </c>
      <c r="I318" s="7">
        <f>AVERAGE('HAVER - UK Electricity'!D605:F605)</f>
        <v>45.56666666666667</v>
      </c>
      <c r="J318" s="7">
        <f>AVERAGE('HAVER - UK Electricity'!D605:O605)</f>
        <v>54.161666666666669</v>
      </c>
      <c r="L318" s="7">
        <f t="shared" si="43"/>
        <v>57.186731770833333</v>
      </c>
      <c r="N318" s="7">
        <f t="shared" si="44"/>
        <v>47.957122395833331</v>
      </c>
      <c r="O318" s="7">
        <f t="shared" si="44"/>
        <v>44.248333333333349</v>
      </c>
      <c r="P318" s="7">
        <f t="shared" si="44"/>
        <v>51.72477213541665</v>
      </c>
      <c r="R318" s="7"/>
      <c r="S318" s="7"/>
      <c r="T318" s="7"/>
      <c r="U318" s="7"/>
      <c r="V318" s="7"/>
    </row>
    <row r="319" spans="1:22" x14ac:dyDescent="0.35">
      <c r="A319" s="5">
        <f t="shared" si="40"/>
        <v>43573</v>
      </c>
      <c r="B319" s="5"/>
      <c r="C319" s="7">
        <f>AVERAGE('HAVER - UK Electricity'!I606:T606)</f>
        <v>54.976666666666659</v>
      </c>
      <c r="D319" s="7">
        <f t="shared" si="45"/>
        <v>52.972285156249995</v>
      </c>
      <c r="E319" s="5"/>
      <c r="F319" s="7">
        <f>AVERAGE('HAVER - UK Electricity'!I606:N606)</f>
        <v>59.603333333333332</v>
      </c>
      <c r="H319" s="7">
        <f>AVERAGE('HAVER - UK Electricity'!D606:I606)</f>
        <v>46.771666666666668</v>
      </c>
      <c r="I319" s="7">
        <f>AVERAGE('HAVER - UK Electricity'!D606:F606)</f>
        <v>43.793333333333329</v>
      </c>
      <c r="J319" s="7">
        <f>AVERAGE('HAVER - UK Electricity'!D606:O606)</f>
        <v>52.80916666666667</v>
      </c>
      <c r="L319" s="7">
        <f t="shared" si="43"/>
        <v>57.186731770833333</v>
      </c>
      <c r="N319" s="7">
        <f t="shared" si="44"/>
        <v>47.957122395833331</v>
      </c>
      <c r="O319" s="7">
        <f t="shared" si="44"/>
        <v>44.248333333333349</v>
      </c>
      <c r="P319" s="7">
        <f t="shared" si="44"/>
        <v>51.72477213541665</v>
      </c>
      <c r="R319" s="7"/>
      <c r="S319" s="7"/>
      <c r="T319" s="7"/>
      <c r="U319" s="7"/>
      <c r="V319" s="7"/>
    </row>
    <row r="320" spans="1:22" x14ac:dyDescent="0.35">
      <c r="A320" s="5">
        <f t="shared" si="40"/>
        <v>43574</v>
      </c>
      <c r="B320" s="5"/>
      <c r="C320" s="7" t="e">
        <f>AVERAGE('HAVER - UK Electricity'!I607:T607)</f>
        <v>#N/A</v>
      </c>
      <c r="D320" s="7">
        <f t="shared" si="45"/>
        <v>52.972285156249995</v>
      </c>
      <c r="E320" s="5"/>
      <c r="F320" s="7" t="e">
        <f>AVERAGE('HAVER - UK Electricity'!I607:N607)</f>
        <v>#N/A</v>
      </c>
      <c r="H320" s="7" t="e">
        <f>AVERAGE('HAVER - UK Electricity'!D607:I607)</f>
        <v>#N/A</v>
      </c>
      <c r="I320" s="7" t="e">
        <f>AVERAGE('HAVER - UK Electricity'!D607:F607)</f>
        <v>#N/A</v>
      </c>
      <c r="J320" s="7" t="e">
        <f>AVERAGE('HAVER - UK Electricity'!D607:O607)</f>
        <v>#N/A</v>
      </c>
      <c r="L320" s="7">
        <f t="shared" si="43"/>
        <v>57.186731770833333</v>
      </c>
      <c r="N320" s="7">
        <f t="shared" si="44"/>
        <v>47.957122395833331</v>
      </c>
      <c r="O320" s="7">
        <f t="shared" si="44"/>
        <v>44.248333333333349</v>
      </c>
      <c r="P320" s="7">
        <f t="shared" si="44"/>
        <v>51.72477213541665</v>
      </c>
      <c r="R320" s="7"/>
      <c r="S320" s="7"/>
      <c r="T320" s="7"/>
      <c r="U320" s="7"/>
      <c r="V320" s="7"/>
    </row>
    <row r="321" spans="1:22" x14ac:dyDescent="0.35">
      <c r="A321" s="5">
        <f t="shared" si="40"/>
        <v>43577</v>
      </c>
      <c r="B321" s="5"/>
      <c r="C321" s="7">
        <f>AVERAGE('HAVER - UK Electricity'!I608:T608)</f>
        <v>54.976666666666659</v>
      </c>
      <c r="D321" s="7">
        <f t="shared" si="45"/>
        <v>52.972285156249995</v>
      </c>
      <c r="E321" s="5"/>
      <c r="F321" s="7">
        <f>AVERAGE('HAVER - UK Electricity'!I608:N608)</f>
        <v>59.603333333333332</v>
      </c>
      <c r="H321" s="7">
        <f>AVERAGE('HAVER - UK Electricity'!D608:I608)</f>
        <v>46.771666666666668</v>
      </c>
      <c r="I321" s="7">
        <f>AVERAGE('HAVER - UK Electricity'!D608:F608)</f>
        <v>43.793333333333329</v>
      </c>
      <c r="J321" s="7">
        <f>AVERAGE('HAVER - UK Electricity'!D608:O608)</f>
        <v>52.80916666666667</v>
      </c>
      <c r="L321" s="7">
        <f t="shared" si="43"/>
        <v>57.186731770833333</v>
      </c>
      <c r="N321" s="7">
        <f t="shared" si="44"/>
        <v>47.957122395833331</v>
      </c>
      <c r="O321" s="7">
        <f t="shared" si="44"/>
        <v>44.248333333333349</v>
      </c>
      <c r="P321" s="7">
        <f t="shared" si="44"/>
        <v>51.72477213541665</v>
      </c>
      <c r="R321" s="7"/>
      <c r="S321" s="7"/>
      <c r="T321" s="7"/>
      <c r="U321" s="7"/>
      <c r="V321" s="7"/>
    </row>
    <row r="322" spans="1:22" x14ac:dyDescent="0.35">
      <c r="A322" s="5">
        <f t="shared" si="40"/>
        <v>43578</v>
      </c>
      <c r="B322" s="5"/>
      <c r="C322" s="7">
        <f>AVERAGE('HAVER - UK Electricity'!I609:T609)</f>
        <v>55.799166666666672</v>
      </c>
      <c r="D322" s="7">
        <f t="shared" si="45"/>
        <v>52.972285156249995</v>
      </c>
      <c r="E322" s="5"/>
      <c r="F322" s="7">
        <f>AVERAGE('HAVER - UK Electricity'!I609:N609)</f>
        <v>60.368333333333332</v>
      </c>
      <c r="H322" s="7">
        <f>AVERAGE('HAVER - UK Electricity'!D609:I609)</f>
        <v>47.00333333333333</v>
      </c>
      <c r="I322" s="7">
        <f>AVERAGE('HAVER - UK Electricity'!D609:F609)</f>
        <v>43.879999999999995</v>
      </c>
      <c r="J322" s="7">
        <f>AVERAGE('HAVER - UK Electricity'!D609:O609)</f>
        <v>53.316666666666663</v>
      </c>
      <c r="L322" s="7">
        <f t="shared" si="43"/>
        <v>57.186731770833333</v>
      </c>
      <c r="N322" s="7">
        <f t="shared" si="44"/>
        <v>47.957122395833331</v>
      </c>
      <c r="O322" s="7">
        <f t="shared" si="44"/>
        <v>44.248333333333349</v>
      </c>
      <c r="P322" s="7">
        <f t="shared" si="44"/>
        <v>51.72477213541665</v>
      </c>
      <c r="R322" s="7"/>
      <c r="S322" s="7"/>
      <c r="T322" s="7"/>
      <c r="U322" s="7"/>
      <c r="V322" s="7"/>
    </row>
    <row r="323" spans="1:22" x14ac:dyDescent="0.35">
      <c r="A323" s="5">
        <f t="shared" si="40"/>
        <v>43579</v>
      </c>
      <c r="B323" s="5"/>
      <c r="C323" s="7">
        <f>AVERAGE('HAVER - UK Electricity'!I610:T610)</f>
        <v>55.414166666666659</v>
      </c>
      <c r="D323" s="7">
        <f t="shared" si="45"/>
        <v>52.972285156249995</v>
      </c>
      <c r="E323" s="5"/>
      <c r="F323" s="7">
        <f>AVERAGE('HAVER - UK Electricity'!I610:N610)</f>
        <v>59.873333333333328</v>
      </c>
      <c r="H323" s="7">
        <f>AVERAGE('HAVER - UK Electricity'!D610:I610)</f>
        <v>46.601666666666667</v>
      </c>
      <c r="I323" s="7">
        <f>AVERAGE('HAVER - UK Electricity'!D610:F610)</f>
        <v>43.423333333333339</v>
      </c>
      <c r="J323" s="7">
        <f>AVERAGE('HAVER - UK Electricity'!D610:O610)</f>
        <v>52.886666666666663</v>
      </c>
      <c r="L323" s="7">
        <f t="shared" si="43"/>
        <v>57.186731770833333</v>
      </c>
      <c r="N323" s="7">
        <f t="shared" si="44"/>
        <v>47.957122395833331</v>
      </c>
      <c r="O323" s="7">
        <f t="shared" si="44"/>
        <v>44.248333333333349</v>
      </c>
      <c r="P323" s="7">
        <f t="shared" si="44"/>
        <v>51.72477213541665</v>
      </c>
      <c r="R323" s="7"/>
      <c r="S323" s="7"/>
      <c r="T323" s="7"/>
      <c r="U323" s="7"/>
      <c r="V323" s="7"/>
    </row>
    <row r="324" spans="1:22" x14ac:dyDescent="0.35">
      <c r="A324" s="5">
        <f t="shared" si="40"/>
        <v>43580</v>
      </c>
      <c r="B324" s="5"/>
      <c r="C324" s="7">
        <f>AVERAGE('HAVER - UK Electricity'!I611:T611)</f>
        <v>55.814166666666665</v>
      </c>
      <c r="D324" s="7">
        <f t="shared" si="45"/>
        <v>52.972285156249995</v>
      </c>
      <c r="E324" s="5"/>
      <c r="F324" s="7">
        <f>AVERAGE('HAVER - UK Electricity'!I611:N611)</f>
        <v>60.273333333333341</v>
      </c>
      <c r="H324" s="7">
        <f>AVERAGE('HAVER - UK Electricity'!D611:I611)</f>
        <v>47.193333333333335</v>
      </c>
      <c r="I324" s="7">
        <f>AVERAGE('HAVER - UK Electricity'!D611:F611)</f>
        <v>44.13</v>
      </c>
      <c r="J324" s="7">
        <f>AVERAGE('HAVER - UK Electricity'!D611:O611)</f>
        <v>53.3825</v>
      </c>
      <c r="L324" s="7">
        <f t="shared" si="43"/>
        <v>57.186731770833333</v>
      </c>
      <c r="N324" s="7">
        <f t="shared" si="44"/>
        <v>47.957122395833331</v>
      </c>
      <c r="O324" s="7">
        <f t="shared" si="44"/>
        <v>44.248333333333349</v>
      </c>
      <c r="P324" s="7">
        <f t="shared" si="44"/>
        <v>51.72477213541665</v>
      </c>
      <c r="R324" s="7"/>
      <c r="S324" s="7"/>
      <c r="T324" s="7"/>
      <c r="U324" s="7"/>
      <c r="V324" s="7"/>
    </row>
    <row r="325" spans="1:22" x14ac:dyDescent="0.35">
      <c r="A325" s="5">
        <f t="shared" si="40"/>
        <v>43581</v>
      </c>
      <c r="B325" s="5"/>
      <c r="C325" s="7">
        <f>AVERAGE('HAVER - UK Electricity'!I612:T612)</f>
        <v>54.914166666666667</v>
      </c>
      <c r="D325" s="7">
        <f t="shared" si="45"/>
        <v>52.972285156249995</v>
      </c>
      <c r="E325" s="5"/>
      <c r="F325" s="7">
        <f>AVERAGE('HAVER - UK Electricity'!I612:N612)</f>
        <v>59.398333333333341</v>
      </c>
      <c r="H325" s="7">
        <f>AVERAGE('HAVER - UK Electricity'!D612:I612)</f>
        <v>46.145000000000003</v>
      </c>
      <c r="I325" s="7">
        <f>AVERAGE('HAVER - UK Electricity'!D612:F612)</f>
        <v>43.086666666666666</v>
      </c>
      <c r="J325" s="7">
        <f>AVERAGE('HAVER - UK Electricity'!D612:O612)</f>
        <v>52.422499999999992</v>
      </c>
      <c r="L325" s="7">
        <f t="shared" si="43"/>
        <v>57.186731770833333</v>
      </c>
      <c r="N325" s="7">
        <f t="shared" si="44"/>
        <v>47.957122395833331</v>
      </c>
      <c r="O325" s="7">
        <f t="shared" si="44"/>
        <v>44.248333333333349</v>
      </c>
      <c r="P325" s="7">
        <f t="shared" si="44"/>
        <v>51.72477213541665</v>
      </c>
      <c r="R325" s="7"/>
      <c r="S325" s="7"/>
      <c r="T325" s="7"/>
      <c r="U325" s="7"/>
      <c r="V325" s="7"/>
    </row>
    <row r="326" spans="1:22" x14ac:dyDescent="0.35">
      <c r="A326" s="5">
        <f t="shared" si="40"/>
        <v>43584</v>
      </c>
      <c r="B326" s="5"/>
      <c r="C326" s="7">
        <f>AVERAGE('HAVER - UK Electricity'!I613:T613)</f>
        <v>54.98416666666666</v>
      </c>
      <c r="D326" s="7">
        <f t="shared" si="45"/>
        <v>52.972285156249995</v>
      </c>
      <c r="E326" s="5"/>
      <c r="F326" s="7">
        <f>AVERAGE('HAVER - UK Electricity'!I613:N613)</f>
        <v>59.488333333333337</v>
      </c>
      <c r="H326" s="7">
        <f>AVERAGE('HAVER - UK Electricity'!D613:I613)</f>
        <v>46.441666666666663</v>
      </c>
      <c r="I326" s="7">
        <f>AVERAGE('HAVER - UK Electricity'!D613:F613)</f>
        <v>43.379999999999995</v>
      </c>
      <c r="J326" s="7">
        <f>AVERAGE('HAVER - UK Electricity'!D613:O613)</f>
        <v>52.614166666666669</v>
      </c>
      <c r="L326" s="7">
        <f t="shared" si="43"/>
        <v>57.186731770833333</v>
      </c>
      <c r="N326" s="7">
        <f t="shared" si="44"/>
        <v>47.957122395833331</v>
      </c>
      <c r="O326" s="7">
        <f t="shared" si="44"/>
        <v>44.248333333333349</v>
      </c>
      <c r="P326" s="7">
        <f t="shared" si="44"/>
        <v>51.72477213541665</v>
      </c>
      <c r="R326" s="7"/>
      <c r="S326" s="7"/>
      <c r="T326" s="7"/>
      <c r="U326" s="7"/>
      <c r="V326" s="7"/>
    </row>
    <row r="327" spans="1:22" x14ac:dyDescent="0.35">
      <c r="A327" s="5">
        <f t="shared" si="40"/>
        <v>43585</v>
      </c>
      <c r="B327" s="5"/>
      <c r="C327" s="7">
        <f>AVERAGE('HAVER - UK Electricity'!I614:T614)</f>
        <v>53.736666666666672</v>
      </c>
      <c r="D327" s="7">
        <f t="shared" si="45"/>
        <v>52.972285156249995</v>
      </c>
      <c r="E327" s="5"/>
      <c r="F327" s="7">
        <f>AVERAGE('HAVER - UK Electricity'!I614:N614)</f>
        <v>57.668333333333344</v>
      </c>
      <c r="H327" s="7">
        <f>AVERAGE('HAVER - UK Electricity'!D614:I614)</f>
        <v>48.525000000000006</v>
      </c>
      <c r="I327" s="7">
        <f>AVERAGE('HAVER - UK Electricity'!D614:F614)</f>
        <v>43.776666666666671</v>
      </c>
      <c r="J327" s="7">
        <f>AVERAGE('HAVER - UK Electricity'!D614:O614)</f>
        <v>52.44083333333333</v>
      </c>
      <c r="L327" s="7">
        <f t="shared" si="43"/>
        <v>57.186731770833333</v>
      </c>
      <c r="N327" s="7">
        <f t="shared" si="44"/>
        <v>47.957122395833331</v>
      </c>
      <c r="O327" s="7">
        <f t="shared" si="44"/>
        <v>44.248333333333349</v>
      </c>
      <c r="P327" s="7">
        <f t="shared" si="44"/>
        <v>51.72477213541665</v>
      </c>
      <c r="R327" s="7"/>
      <c r="S327" s="7"/>
      <c r="T327" s="7"/>
      <c r="U327" s="7"/>
      <c r="V327" s="7"/>
    </row>
    <row r="328" spans="1:22" x14ac:dyDescent="0.35">
      <c r="A328" s="5">
        <f t="shared" si="40"/>
        <v>43586</v>
      </c>
      <c r="B328" s="5"/>
      <c r="C328" s="7">
        <f>AVERAGE('HAVER - UK Electricity'!H615:S615)</f>
        <v>53.000833333333333</v>
      </c>
      <c r="D328" s="7">
        <f t="shared" si="45"/>
        <v>52.972285156249995</v>
      </c>
      <c r="E328" s="5"/>
      <c r="F328" s="7">
        <f>AVERAGE('HAVER - UK Electricity'!H615:M615)</f>
        <v>57.376666666666665</v>
      </c>
      <c r="H328" s="7">
        <f>AVERAGE('HAVER - UK Electricity'!D615:I615)</f>
        <v>47.558333333333337</v>
      </c>
      <c r="I328" s="7">
        <f>AVERAGE('HAVER - UK Electricity'!D615:F615)</f>
        <v>42.78</v>
      </c>
      <c r="J328" s="7">
        <f>AVERAGE('HAVER - UK Electricity'!D615:O615)</f>
        <v>51.4925</v>
      </c>
      <c r="L328" s="7">
        <f t="shared" si="43"/>
        <v>57.186731770833333</v>
      </c>
      <c r="N328" s="7">
        <f t="shared" si="44"/>
        <v>47.957122395833331</v>
      </c>
      <c r="O328" s="7">
        <f t="shared" si="44"/>
        <v>44.248333333333349</v>
      </c>
      <c r="P328" s="7">
        <f t="shared" si="44"/>
        <v>51.72477213541665</v>
      </c>
      <c r="R328" s="7"/>
      <c r="S328" s="7"/>
      <c r="T328" s="7"/>
      <c r="U328" s="7"/>
      <c r="V328" s="7"/>
    </row>
    <row r="329" spans="1:22" x14ac:dyDescent="0.35">
      <c r="A329" s="5">
        <f t="shared" ref="A329:A392" si="46">+A324+7</f>
        <v>43587</v>
      </c>
      <c r="B329" s="5"/>
      <c r="C329" s="7">
        <f>AVERAGE('HAVER - UK Electricity'!H616:S616)</f>
        <v>52.039166666666681</v>
      </c>
      <c r="D329" s="7">
        <f t="shared" ref="D329:D360" si="47">AVERAGE(C$265:C$319,C$321:C$393)</f>
        <v>52.972285156249995</v>
      </c>
      <c r="E329" s="5"/>
      <c r="F329" s="7">
        <f>AVERAGE('HAVER - UK Electricity'!H616:M616)</f>
        <v>56.333333333333336</v>
      </c>
      <c r="H329" s="7">
        <f>AVERAGE('HAVER - UK Electricity'!D616:I616)</f>
        <v>47.196666666666658</v>
      </c>
      <c r="I329" s="7">
        <f>AVERAGE('HAVER - UK Electricity'!D616:F616)</f>
        <v>42.819999999999993</v>
      </c>
      <c r="J329" s="7">
        <f>AVERAGE('HAVER - UK Electricity'!D616:O616)</f>
        <v>50.821666666666658</v>
      </c>
      <c r="L329" s="7">
        <f t="shared" si="43"/>
        <v>57.186731770833333</v>
      </c>
      <c r="N329" s="7">
        <f t="shared" si="44"/>
        <v>47.957122395833331</v>
      </c>
      <c r="O329" s="7">
        <f t="shared" si="44"/>
        <v>44.248333333333349</v>
      </c>
      <c r="P329" s="7">
        <f t="shared" si="44"/>
        <v>51.72477213541665</v>
      </c>
      <c r="R329" s="7"/>
      <c r="S329" s="7"/>
      <c r="T329" s="7"/>
      <c r="U329" s="7"/>
      <c r="V329" s="7"/>
    </row>
    <row r="330" spans="1:22" x14ac:dyDescent="0.35">
      <c r="A330" s="5">
        <f t="shared" si="46"/>
        <v>43588</v>
      </c>
      <c r="B330" s="5"/>
      <c r="C330" s="7">
        <f>AVERAGE('HAVER - UK Electricity'!H617:S617)</f>
        <v>53.084999999999987</v>
      </c>
      <c r="D330" s="7">
        <f t="shared" si="47"/>
        <v>52.972285156249995</v>
      </c>
      <c r="E330" s="5"/>
      <c r="F330" s="7">
        <f>AVERAGE('HAVER - UK Electricity'!H617:M617)</f>
        <v>57.574999999999996</v>
      </c>
      <c r="H330" s="7">
        <f>AVERAGE('HAVER - UK Electricity'!D617:I617)</f>
        <v>47.938333333333333</v>
      </c>
      <c r="I330" s="7">
        <f>AVERAGE('HAVER - UK Electricity'!D617:F617)</f>
        <v>43.286666666666662</v>
      </c>
      <c r="J330" s="7">
        <f>AVERAGE('HAVER - UK Electricity'!D617:O617)</f>
        <v>51.739166666666669</v>
      </c>
      <c r="L330" s="7">
        <f t="shared" ref="L330:L361" si="48">AVERAGE(F$265:F$319,F$321:F$393)</f>
        <v>57.186731770833333</v>
      </c>
      <c r="N330" s="7">
        <f t="shared" ref="N330:P392" si="49">AVERAGE(H$265:H$319,H$321:H$393)</f>
        <v>47.957122395833331</v>
      </c>
      <c r="O330" s="7">
        <f t="shared" si="49"/>
        <v>44.248333333333349</v>
      </c>
      <c r="P330" s="7">
        <f t="shared" si="49"/>
        <v>51.72477213541665</v>
      </c>
      <c r="R330" s="7"/>
      <c r="S330" s="7"/>
      <c r="T330" s="7"/>
      <c r="U330" s="7"/>
      <c r="V330" s="7"/>
    </row>
    <row r="331" spans="1:22" x14ac:dyDescent="0.35">
      <c r="A331" s="5">
        <f t="shared" si="46"/>
        <v>43591</v>
      </c>
      <c r="B331" s="5"/>
      <c r="C331" s="7">
        <f>AVERAGE('HAVER - UK Electricity'!H618:S618)</f>
        <v>53.084999999999987</v>
      </c>
      <c r="D331" s="7">
        <f t="shared" si="47"/>
        <v>52.972285156249995</v>
      </c>
      <c r="E331" s="5"/>
      <c r="F331" s="7">
        <f>AVERAGE('HAVER - UK Electricity'!H618:M618)</f>
        <v>57.574999999999996</v>
      </c>
      <c r="H331" s="7">
        <f>AVERAGE('HAVER - UK Electricity'!D618:I618)</f>
        <v>47.938333333333333</v>
      </c>
      <c r="I331" s="7">
        <f>AVERAGE('HAVER - UK Electricity'!D618:F618)</f>
        <v>43.286666666666662</v>
      </c>
      <c r="J331" s="7">
        <f>AVERAGE('HAVER - UK Electricity'!D618:O618)</f>
        <v>51.739166666666669</v>
      </c>
      <c r="L331" s="7">
        <f t="shared" si="48"/>
        <v>57.186731770833333</v>
      </c>
      <c r="N331" s="7">
        <f t="shared" si="49"/>
        <v>47.957122395833331</v>
      </c>
      <c r="O331" s="7">
        <f t="shared" si="49"/>
        <v>44.248333333333349</v>
      </c>
      <c r="P331" s="7">
        <f t="shared" si="49"/>
        <v>51.72477213541665</v>
      </c>
      <c r="R331" s="7"/>
      <c r="S331" s="7"/>
      <c r="T331" s="7"/>
      <c r="U331" s="7"/>
      <c r="V331" s="7"/>
    </row>
    <row r="332" spans="1:22" x14ac:dyDescent="0.35">
      <c r="A332" s="5">
        <f t="shared" si="46"/>
        <v>43592</v>
      </c>
      <c r="B332" s="5"/>
      <c r="C332" s="7">
        <f>AVERAGE('HAVER - UK Electricity'!H619:S619)</f>
        <v>53.979166666666664</v>
      </c>
      <c r="D332" s="7">
        <f t="shared" si="47"/>
        <v>52.972285156249995</v>
      </c>
      <c r="E332" s="5"/>
      <c r="F332" s="7">
        <f>AVERAGE('HAVER - UK Electricity'!H619:M619)</f>
        <v>58.483333333333327</v>
      </c>
      <c r="H332" s="7">
        <f>AVERAGE('HAVER - UK Electricity'!D619:I619)</f>
        <v>48.001666666666665</v>
      </c>
      <c r="I332" s="7">
        <f>AVERAGE('HAVER - UK Electricity'!D619:F619)</f>
        <v>42.81</v>
      </c>
      <c r="J332" s="7">
        <f>AVERAGE('HAVER - UK Electricity'!D619:O619)</f>
        <v>52.221666666666671</v>
      </c>
      <c r="L332" s="7">
        <f t="shared" si="48"/>
        <v>57.186731770833333</v>
      </c>
      <c r="N332" s="7">
        <f t="shared" si="49"/>
        <v>47.957122395833331</v>
      </c>
      <c r="O332" s="7">
        <f t="shared" si="49"/>
        <v>44.248333333333349</v>
      </c>
      <c r="P332" s="7">
        <f t="shared" si="49"/>
        <v>51.72477213541665</v>
      </c>
      <c r="R332" s="7"/>
      <c r="S332" s="7"/>
      <c r="T332" s="7"/>
      <c r="U332" s="7"/>
      <c r="V332" s="7"/>
    </row>
    <row r="333" spans="1:22" x14ac:dyDescent="0.35">
      <c r="A333" s="5">
        <f t="shared" si="46"/>
        <v>43593</v>
      </c>
      <c r="B333" s="5"/>
      <c r="C333" s="7">
        <f>AVERAGE('HAVER - UK Electricity'!H620:S620)</f>
        <v>54.372500000000002</v>
      </c>
      <c r="D333" s="7">
        <f t="shared" si="47"/>
        <v>52.972285156249995</v>
      </c>
      <c r="E333" s="5"/>
      <c r="F333" s="7">
        <f>AVERAGE('HAVER - UK Electricity'!H620:M620)</f>
        <v>59.01</v>
      </c>
      <c r="H333" s="7">
        <f>AVERAGE('HAVER - UK Electricity'!D620:I620)</f>
        <v>48.699999999999996</v>
      </c>
      <c r="I333" s="7">
        <f>AVERAGE('HAVER - UK Electricity'!D620:F620)</f>
        <v>43.666666666666664</v>
      </c>
      <c r="J333" s="7">
        <f>AVERAGE('HAVER - UK Electricity'!D620:O620)</f>
        <v>52.80333333333332</v>
      </c>
      <c r="L333" s="7">
        <f t="shared" si="48"/>
        <v>57.186731770833333</v>
      </c>
      <c r="N333" s="7">
        <f t="shared" si="49"/>
        <v>47.957122395833331</v>
      </c>
      <c r="O333" s="7">
        <f t="shared" si="49"/>
        <v>44.248333333333349</v>
      </c>
      <c r="P333" s="7">
        <f t="shared" si="49"/>
        <v>51.72477213541665</v>
      </c>
      <c r="R333" s="7"/>
      <c r="S333" s="7"/>
      <c r="T333" s="7"/>
      <c r="U333" s="7"/>
      <c r="V333" s="7"/>
    </row>
    <row r="334" spans="1:22" x14ac:dyDescent="0.35">
      <c r="A334" s="5">
        <f t="shared" si="46"/>
        <v>43594</v>
      </c>
      <c r="B334" s="5"/>
      <c r="C334" s="7">
        <f>AVERAGE('HAVER - UK Electricity'!H621:S621)</f>
        <v>53.913333333333327</v>
      </c>
      <c r="D334" s="7">
        <f t="shared" si="47"/>
        <v>52.972285156249995</v>
      </c>
      <c r="E334" s="5"/>
      <c r="F334" s="7">
        <f>AVERAGE('HAVER - UK Electricity'!H621:M621)</f>
        <v>58.626666666666665</v>
      </c>
      <c r="H334" s="7">
        <f>AVERAGE('HAVER - UK Electricity'!D621:I621)</f>
        <v>48.728333333333332</v>
      </c>
      <c r="I334" s="7">
        <f>AVERAGE('HAVER - UK Electricity'!D621:F621)</f>
        <v>43.983333333333327</v>
      </c>
      <c r="J334" s="7">
        <f>AVERAGE('HAVER - UK Electricity'!D621:O621)</f>
        <v>52.612500000000004</v>
      </c>
      <c r="L334" s="7">
        <f t="shared" si="48"/>
        <v>57.186731770833333</v>
      </c>
      <c r="N334" s="7">
        <f t="shared" si="49"/>
        <v>47.957122395833331</v>
      </c>
      <c r="O334" s="7">
        <f t="shared" si="49"/>
        <v>44.248333333333349</v>
      </c>
      <c r="P334" s="7">
        <f t="shared" si="49"/>
        <v>51.72477213541665</v>
      </c>
      <c r="R334" s="7"/>
      <c r="S334" s="7"/>
      <c r="T334" s="7"/>
      <c r="U334" s="7"/>
      <c r="V334" s="7"/>
    </row>
    <row r="335" spans="1:22" x14ac:dyDescent="0.35">
      <c r="A335" s="5">
        <f t="shared" si="46"/>
        <v>43595</v>
      </c>
      <c r="B335" s="5"/>
      <c r="C335" s="7">
        <f>AVERAGE('HAVER - UK Electricity'!H622:S622)</f>
        <v>52.848333333333336</v>
      </c>
      <c r="D335" s="7">
        <f t="shared" si="47"/>
        <v>52.972285156249995</v>
      </c>
      <c r="E335" s="5"/>
      <c r="F335" s="7">
        <f>AVERAGE('HAVER - UK Electricity'!H622:M622)</f>
        <v>57.536666666666662</v>
      </c>
      <c r="H335" s="7">
        <f>AVERAGE('HAVER - UK Electricity'!D622:I622)</f>
        <v>47.705000000000005</v>
      </c>
      <c r="I335" s="7">
        <f>AVERAGE('HAVER - UK Electricity'!D622:F622)</f>
        <v>43</v>
      </c>
      <c r="J335" s="7">
        <f>AVERAGE('HAVER - UK Electricity'!D622:O622)</f>
        <v>51.566666666666663</v>
      </c>
      <c r="L335" s="7">
        <f t="shared" si="48"/>
        <v>57.186731770833333</v>
      </c>
      <c r="N335" s="7">
        <f t="shared" si="49"/>
        <v>47.957122395833331</v>
      </c>
      <c r="O335" s="7">
        <f t="shared" si="49"/>
        <v>44.248333333333349</v>
      </c>
      <c r="P335" s="7">
        <f t="shared" si="49"/>
        <v>51.72477213541665</v>
      </c>
      <c r="R335" s="7"/>
      <c r="S335" s="7"/>
      <c r="T335" s="7"/>
      <c r="U335" s="7"/>
      <c r="V335" s="7"/>
    </row>
    <row r="336" spans="1:22" x14ac:dyDescent="0.35">
      <c r="A336" s="5">
        <f t="shared" si="46"/>
        <v>43598</v>
      </c>
      <c r="B336" s="5"/>
      <c r="C336" s="7">
        <f>AVERAGE('HAVER - UK Electricity'!H623:S623)</f>
        <v>52.85</v>
      </c>
      <c r="D336" s="7">
        <f t="shared" si="47"/>
        <v>52.972285156249995</v>
      </c>
      <c r="E336" s="5"/>
      <c r="F336" s="7">
        <f>AVERAGE('HAVER - UK Electricity'!H623:M623)</f>
        <v>57.550000000000004</v>
      </c>
      <c r="H336" s="7">
        <f>AVERAGE('HAVER - UK Electricity'!D623:I623)</f>
        <v>47.486666666666672</v>
      </c>
      <c r="I336" s="7">
        <f>AVERAGE('HAVER - UK Electricity'!D623:F623)</f>
        <v>42.70333333333334</v>
      </c>
      <c r="J336" s="7">
        <f>AVERAGE('HAVER - UK Electricity'!D623:O623)</f>
        <v>51.464166666666671</v>
      </c>
      <c r="L336" s="7">
        <f t="shared" si="48"/>
        <v>57.186731770833333</v>
      </c>
      <c r="N336" s="7">
        <f t="shared" si="49"/>
        <v>47.957122395833331</v>
      </c>
      <c r="O336" s="7">
        <f t="shared" si="49"/>
        <v>44.248333333333349</v>
      </c>
      <c r="P336" s="7">
        <f t="shared" si="49"/>
        <v>51.72477213541665</v>
      </c>
      <c r="R336" s="7"/>
      <c r="S336" s="7"/>
      <c r="T336" s="7"/>
      <c r="U336" s="7"/>
      <c r="V336" s="7"/>
    </row>
    <row r="337" spans="1:22" x14ac:dyDescent="0.35">
      <c r="A337" s="5">
        <f t="shared" si="46"/>
        <v>43599</v>
      </c>
      <c r="B337" s="5"/>
      <c r="C337" s="7">
        <f>AVERAGE('HAVER - UK Electricity'!H624:S624)</f>
        <v>53.369166666666665</v>
      </c>
      <c r="D337" s="7">
        <f t="shared" si="47"/>
        <v>52.972285156249995</v>
      </c>
      <c r="E337" s="5"/>
      <c r="F337" s="7">
        <f>AVERAGE('HAVER - UK Electricity'!H624:M624)</f>
        <v>58.163333333333334</v>
      </c>
      <c r="H337" s="7">
        <f>AVERAGE('HAVER - UK Electricity'!D624:I624)</f>
        <v>47.808333333333337</v>
      </c>
      <c r="I337" s="7">
        <f>AVERAGE('HAVER - UK Electricity'!D624:F624)</f>
        <v>42.916666666666664</v>
      </c>
      <c r="J337" s="7">
        <f>AVERAGE('HAVER - UK Electricity'!D624:O624)</f>
        <v>51.915833333333325</v>
      </c>
      <c r="L337" s="7">
        <f t="shared" si="48"/>
        <v>57.186731770833333</v>
      </c>
      <c r="N337" s="7">
        <f t="shared" si="49"/>
        <v>47.957122395833331</v>
      </c>
      <c r="O337" s="7">
        <f t="shared" si="49"/>
        <v>44.248333333333349</v>
      </c>
      <c r="P337" s="7">
        <f t="shared" si="49"/>
        <v>51.72477213541665</v>
      </c>
      <c r="R337" s="7"/>
      <c r="S337" s="7"/>
      <c r="T337" s="7"/>
      <c r="U337" s="7"/>
      <c r="V337" s="7"/>
    </row>
    <row r="338" spans="1:22" x14ac:dyDescent="0.35">
      <c r="A338" s="5">
        <f t="shared" si="46"/>
        <v>43600</v>
      </c>
      <c r="B338" s="5"/>
      <c r="C338" s="7">
        <f>AVERAGE('HAVER - UK Electricity'!H625:S625)</f>
        <v>53.833333333333321</v>
      </c>
      <c r="D338" s="7">
        <f t="shared" si="47"/>
        <v>52.972285156249995</v>
      </c>
      <c r="E338" s="5"/>
      <c r="F338" s="7">
        <f>AVERAGE('HAVER - UK Electricity'!H625:M625)</f>
        <v>58.701666666666661</v>
      </c>
      <c r="H338" s="7">
        <f>AVERAGE('HAVER - UK Electricity'!D625:I625)</f>
        <v>48.01</v>
      </c>
      <c r="I338" s="7">
        <f>AVERAGE('HAVER - UK Electricity'!D625:F625)</f>
        <v>42.966666666666669</v>
      </c>
      <c r="J338" s="7">
        <f>AVERAGE('HAVER - UK Electricity'!D625:O625)</f>
        <v>52.271666666666675</v>
      </c>
      <c r="L338" s="7">
        <f t="shared" si="48"/>
        <v>57.186731770833333</v>
      </c>
      <c r="N338" s="7">
        <f t="shared" si="49"/>
        <v>47.957122395833331</v>
      </c>
      <c r="O338" s="7">
        <f t="shared" si="49"/>
        <v>44.248333333333349</v>
      </c>
      <c r="P338" s="7">
        <f t="shared" si="49"/>
        <v>51.72477213541665</v>
      </c>
      <c r="R338" s="7"/>
      <c r="S338" s="7"/>
      <c r="T338" s="7"/>
      <c r="U338" s="7"/>
      <c r="V338" s="7"/>
    </row>
    <row r="339" spans="1:22" x14ac:dyDescent="0.35">
      <c r="A339" s="5">
        <f t="shared" si="46"/>
        <v>43601</v>
      </c>
      <c r="B339" s="5"/>
      <c r="C339" s="7">
        <f>AVERAGE('HAVER - UK Electricity'!H626:S626)</f>
        <v>53.614999999999988</v>
      </c>
      <c r="D339" s="7">
        <f t="shared" si="47"/>
        <v>52.972285156249995</v>
      </c>
      <c r="E339" s="5"/>
      <c r="F339" s="7">
        <f>AVERAGE('HAVER - UK Electricity'!H626:M626)</f>
        <v>58.344999999999999</v>
      </c>
      <c r="H339" s="7">
        <f>AVERAGE('HAVER - UK Electricity'!D626:I626)</f>
        <v>47.305</v>
      </c>
      <c r="I339" s="7">
        <f>AVERAGE('HAVER - UK Electricity'!D626:F626)</f>
        <v>42.083333333333336</v>
      </c>
      <c r="J339" s="7">
        <f>AVERAGE('HAVER - UK Electricity'!D626:O626)</f>
        <v>51.788333333333334</v>
      </c>
      <c r="L339" s="7">
        <f t="shared" si="48"/>
        <v>57.186731770833333</v>
      </c>
      <c r="N339" s="7">
        <f t="shared" si="49"/>
        <v>47.957122395833331</v>
      </c>
      <c r="O339" s="7">
        <f t="shared" si="49"/>
        <v>44.248333333333349</v>
      </c>
      <c r="P339" s="7">
        <f t="shared" si="49"/>
        <v>51.72477213541665</v>
      </c>
      <c r="R339" s="7"/>
      <c r="S339" s="7"/>
      <c r="T339" s="7"/>
      <c r="U339" s="7"/>
      <c r="V339" s="7"/>
    </row>
    <row r="340" spans="1:22" x14ac:dyDescent="0.35">
      <c r="A340" s="5">
        <f t="shared" si="46"/>
        <v>43602</v>
      </c>
      <c r="B340" s="5"/>
      <c r="C340" s="7">
        <f>AVERAGE('HAVER - UK Electricity'!H627:S627)</f>
        <v>52.807500000000005</v>
      </c>
      <c r="D340" s="7">
        <f t="shared" si="47"/>
        <v>52.972285156249995</v>
      </c>
      <c r="E340" s="5"/>
      <c r="F340" s="7">
        <f>AVERAGE('HAVER - UK Electricity'!H627:M627)</f>
        <v>57.23</v>
      </c>
      <c r="H340" s="7">
        <f>AVERAGE('HAVER - UK Electricity'!D627:I627)</f>
        <v>46.131666666666668</v>
      </c>
      <c r="I340" s="7">
        <f>AVERAGE('HAVER - UK Electricity'!D627:F627)</f>
        <v>41.04</v>
      </c>
      <c r="J340" s="7">
        <f>AVERAGE('HAVER - UK Electricity'!D627:O627)</f>
        <v>50.81</v>
      </c>
      <c r="L340" s="7">
        <f t="shared" si="48"/>
        <v>57.186731770833333</v>
      </c>
      <c r="N340" s="7">
        <f t="shared" si="49"/>
        <v>47.957122395833331</v>
      </c>
      <c r="O340" s="7">
        <f t="shared" si="49"/>
        <v>44.248333333333349</v>
      </c>
      <c r="P340" s="7">
        <f t="shared" si="49"/>
        <v>51.72477213541665</v>
      </c>
      <c r="R340" s="7"/>
      <c r="S340" s="7"/>
      <c r="T340" s="7"/>
      <c r="U340" s="7"/>
      <c r="V340" s="7"/>
    </row>
    <row r="341" spans="1:22" x14ac:dyDescent="0.35">
      <c r="A341" s="5">
        <f t="shared" si="46"/>
        <v>43605</v>
      </c>
      <c r="B341" s="5"/>
      <c r="C341" s="7">
        <f>AVERAGE('HAVER - UK Electricity'!H628:S628)</f>
        <v>52.935833333333335</v>
      </c>
      <c r="D341" s="7">
        <f t="shared" si="47"/>
        <v>52.972285156249995</v>
      </c>
      <c r="E341" s="5"/>
      <c r="F341" s="7">
        <f>AVERAGE('HAVER - UK Electricity'!H628:M628)</f>
        <v>57.256666666666668</v>
      </c>
      <c r="H341" s="7">
        <f>AVERAGE('HAVER - UK Electricity'!D628:I628)</f>
        <v>46.298333333333339</v>
      </c>
      <c r="I341" s="7">
        <f>AVERAGE('HAVER - UK Electricity'!D628:F628)</f>
        <v>41.393333333333338</v>
      </c>
      <c r="J341" s="7">
        <f>AVERAGE('HAVER - UK Electricity'!D628:O628)</f>
        <v>50.981666666666676</v>
      </c>
      <c r="L341" s="7">
        <f t="shared" si="48"/>
        <v>57.186731770833333</v>
      </c>
      <c r="N341" s="7">
        <f t="shared" si="49"/>
        <v>47.957122395833331</v>
      </c>
      <c r="O341" s="7">
        <f t="shared" si="49"/>
        <v>44.248333333333349</v>
      </c>
      <c r="P341" s="7">
        <f t="shared" si="49"/>
        <v>51.72477213541665</v>
      </c>
      <c r="R341" s="7"/>
      <c r="S341" s="7"/>
      <c r="T341" s="7"/>
      <c r="U341" s="7"/>
      <c r="V341" s="7"/>
    </row>
    <row r="342" spans="1:22" x14ac:dyDescent="0.35">
      <c r="A342" s="5">
        <f t="shared" si="46"/>
        <v>43606</v>
      </c>
      <c r="B342" s="5"/>
      <c r="C342" s="7">
        <f>AVERAGE('HAVER - UK Electricity'!H629:S629)</f>
        <v>52.62833333333333</v>
      </c>
      <c r="D342" s="7">
        <f t="shared" si="47"/>
        <v>52.972285156249995</v>
      </c>
      <c r="E342" s="5"/>
      <c r="F342" s="7">
        <f>AVERAGE('HAVER - UK Electricity'!H629:M629)</f>
        <v>56.866666666666667</v>
      </c>
      <c r="H342" s="7">
        <f>AVERAGE('HAVER - UK Electricity'!D629:I629)</f>
        <v>45.863333333333337</v>
      </c>
      <c r="I342" s="7">
        <f>AVERAGE('HAVER - UK Electricity'!D629:F629)</f>
        <v>41.046666666666674</v>
      </c>
      <c r="J342" s="7">
        <f>AVERAGE('HAVER - UK Electricity'!D629:O629)</f>
        <v>50.644166666666671</v>
      </c>
      <c r="L342" s="7">
        <f t="shared" si="48"/>
        <v>57.186731770833333</v>
      </c>
      <c r="N342" s="7">
        <f t="shared" si="49"/>
        <v>47.957122395833331</v>
      </c>
      <c r="O342" s="7">
        <f t="shared" si="49"/>
        <v>44.248333333333349</v>
      </c>
      <c r="P342" s="7">
        <f t="shared" si="49"/>
        <v>51.72477213541665</v>
      </c>
      <c r="R342" s="7"/>
      <c r="S342" s="7"/>
      <c r="T342" s="7"/>
      <c r="U342" s="7"/>
      <c r="V342" s="7"/>
    </row>
    <row r="343" spans="1:22" x14ac:dyDescent="0.35">
      <c r="A343" s="5">
        <f t="shared" si="46"/>
        <v>43607</v>
      </c>
      <c r="B343" s="5"/>
      <c r="C343" s="7">
        <f>AVERAGE('HAVER - UK Electricity'!H630:S630)</f>
        <v>53.52</v>
      </c>
      <c r="D343" s="7">
        <f t="shared" si="47"/>
        <v>52.972285156249995</v>
      </c>
      <c r="E343" s="5"/>
      <c r="F343" s="7">
        <f>AVERAGE('HAVER - UK Electricity'!H630:M630)</f>
        <v>57.884999999999998</v>
      </c>
      <c r="H343" s="7">
        <f>AVERAGE('HAVER - UK Electricity'!D630:I630)</f>
        <v>46.52</v>
      </c>
      <c r="I343" s="7">
        <f>AVERAGE('HAVER - UK Electricity'!D630:F630)</f>
        <v>41.61</v>
      </c>
      <c r="J343" s="7">
        <f>AVERAGE('HAVER - UK Electricity'!D630:O630)</f>
        <v>51.470833333333339</v>
      </c>
      <c r="L343" s="7">
        <f t="shared" si="48"/>
        <v>57.186731770833333</v>
      </c>
      <c r="N343" s="7">
        <f t="shared" si="49"/>
        <v>47.957122395833331</v>
      </c>
      <c r="O343" s="7">
        <f t="shared" si="49"/>
        <v>44.248333333333349</v>
      </c>
      <c r="P343" s="7">
        <f t="shared" si="49"/>
        <v>51.72477213541665</v>
      </c>
      <c r="R343" s="7"/>
      <c r="S343" s="7"/>
      <c r="T343" s="7"/>
      <c r="U343" s="7"/>
      <c r="V343" s="7"/>
    </row>
    <row r="344" spans="1:22" x14ac:dyDescent="0.35">
      <c r="A344" s="5">
        <f t="shared" si="46"/>
        <v>43608</v>
      </c>
      <c r="B344" s="5"/>
      <c r="C344" s="7">
        <f>AVERAGE('HAVER - UK Electricity'!H631:S631)</f>
        <v>53.377499999999998</v>
      </c>
      <c r="D344" s="7">
        <f t="shared" si="47"/>
        <v>52.972285156249995</v>
      </c>
      <c r="E344" s="5"/>
      <c r="F344" s="7">
        <f>AVERAGE('HAVER - UK Electricity'!H631:M631)</f>
        <v>57.79</v>
      </c>
      <c r="H344" s="7">
        <f>AVERAGE('HAVER - UK Electricity'!D631:I631)</f>
        <v>46.285000000000004</v>
      </c>
      <c r="I344" s="7">
        <f>AVERAGE('HAVER - UK Electricity'!D631:F631)</f>
        <v>41.456666666666671</v>
      </c>
      <c r="J344" s="7">
        <f>AVERAGE('HAVER - UK Electricity'!D631:O631)</f>
        <v>51.338333333333338</v>
      </c>
      <c r="L344" s="7">
        <f t="shared" si="48"/>
        <v>57.186731770833333</v>
      </c>
      <c r="N344" s="7">
        <f t="shared" si="49"/>
        <v>47.957122395833331</v>
      </c>
      <c r="O344" s="7">
        <f t="shared" si="49"/>
        <v>44.248333333333349</v>
      </c>
      <c r="P344" s="7">
        <f t="shared" si="49"/>
        <v>51.72477213541665</v>
      </c>
      <c r="R344" s="7"/>
      <c r="S344" s="7"/>
      <c r="T344" s="7"/>
      <c r="U344" s="7"/>
      <c r="V344" s="7"/>
    </row>
    <row r="345" spans="1:22" x14ac:dyDescent="0.35">
      <c r="A345" s="5">
        <f t="shared" si="46"/>
        <v>43609</v>
      </c>
      <c r="B345" s="5"/>
      <c r="C345" s="7">
        <f>AVERAGE('HAVER - UK Electricity'!H632:S632)</f>
        <v>53.083333333333336</v>
      </c>
      <c r="D345" s="7">
        <f t="shared" si="47"/>
        <v>52.972285156249995</v>
      </c>
      <c r="E345" s="5"/>
      <c r="F345" s="7">
        <f>AVERAGE('HAVER - UK Electricity'!H632:M632)</f>
        <v>57.426666666666669</v>
      </c>
      <c r="H345" s="7">
        <f>AVERAGE('HAVER - UK Electricity'!D632:I632)</f>
        <v>45.763333333333343</v>
      </c>
      <c r="I345" s="7">
        <f>AVERAGE('HAVER - UK Electricity'!D632:F632)</f>
        <v>40.96</v>
      </c>
      <c r="J345" s="7">
        <f>AVERAGE('HAVER - UK Electricity'!D632:O632)</f>
        <v>50.949166666666663</v>
      </c>
      <c r="L345" s="7">
        <f t="shared" si="48"/>
        <v>57.186731770833333</v>
      </c>
      <c r="N345" s="7">
        <f t="shared" si="49"/>
        <v>47.957122395833331</v>
      </c>
      <c r="O345" s="7">
        <f t="shared" si="49"/>
        <v>44.248333333333349</v>
      </c>
      <c r="P345" s="7">
        <f t="shared" si="49"/>
        <v>51.72477213541665</v>
      </c>
      <c r="R345" s="7"/>
      <c r="S345" s="7"/>
      <c r="T345" s="7"/>
      <c r="U345" s="7"/>
      <c r="V345" s="7"/>
    </row>
    <row r="346" spans="1:22" x14ac:dyDescent="0.35">
      <c r="A346" s="5">
        <f t="shared" si="46"/>
        <v>43612</v>
      </c>
      <c r="B346" s="5"/>
      <c r="C346" s="7">
        <f>AVERAGE('HAVER - UK Electricity'!H633:S633)</f>
        <v>53.083333333333336</v>
      </c>
      <c r="D346" s="7">
        <f t="shared" si="47"/>
        <v>52.972285156249995</v>
      </c>
      <c r="E346" s="5"/>
      <c r="F346" s="7">
        <f>AVERAGE('HAVER - UK Electricity'!H633:M633)</f>
        <v>57.426666666666669</v>
      </c>
      <c r="H346" s="7">
        <f>AVERAGE('HAVER - UK Electricity'!D633:I633)</f>
        <v>45.763333333333343</v>
      </c>
      <c r="I346" s="7">
        <f>AVERAGE('HAVER - UK Electricity'!D633:F633)</f>
        <v>40.96</v>
      </c>
      <c r="J346" s="7">
        <f>AVERAGE('HAVER - UK Electricity'!D633:O633)</f>
        <v>50.949166666666663</v>
      </c>
      <c r="L346" s="7">
        <f t="shared" si="48"/>
        <v>57.186731770833333</v>
      </c>
      <c r="N346" s="7">
        <f t="shared" si="49"/>
        <v>47.957122395833331</v>
      </c>
      <c r="O346" s="7">
        <f t="shared" si="49"/>
        <v>44.248333333333349</v>
      </c>
      <c r="P346" s="7">
        <f t="shared" si="49"/>
        <v>51.72477213541665</v>
      </c>
      <c r="R346" s="7"/>
      <c r="S346" s="7"/>
      <c r="T346" s="7"/>
      <c r="U346" s="7"/>
      <c r="V346" s="7"/>
    </row>
    <row r="347" spans="1:22" x14ac:dyDescent="0.35">
      <c r="A347" s="5">
        <f t="shared" si="46"/>
        <v>43613</v>
      </c>
      <c r="B347" s="5"/>
      <c r="C347" s="7">
        <f>AVERAGE('HAVER - UK Electricity'!H634:S634)</f>
        <v>53.60916666666666</v>
      </c>
      <c r="D347" s="7">
        <f t="shared" si="47"/>
        <v>52.972285156249995</v>
      </c>
      <c r="E347" s="5"/>
      <c r="F347" s="7">
        <f>AVERAGE('HAVER - UK Electricity'!H634:M634)</f>
        <v>57.998333333333335</v>
      </c>
      <c r="H347" s="7">
        <f>AVERAGE('HAVER - UK Electricity'!D634:I634)</f>
        <v>46.291666666666664</v>
      </c>
      <c r="I347" s="7">
        <f>AVERAGE('HAVER - UK Electricity'!D634:F634)</f>
        <v>41.373333333333335</v>
      </c>
      <c r="J347" s="7">
        <f>AVERAGE('HAVER - UK Electricity'!D634:O634)</f>
        <v>51.464166666666671</v>
      </c>
      <c r="L347" s="7">
        <f t="shared" si="48"/>
        <v>57.186731770833333</v>
      </c>
      <c r="N347" s="7">
        <f t="shared" si="49"/>
        <v>47.957122395833331</v>
      </c>
      <c r="O347" s="7">
        <f t="shared" si="49"/>
        <v>44.248333333333349</v>
      </c>
      <c r="P347" s="7">
        <f t="shared" si="49"/>
        <v>51.72477213541665</v>
      </c>
      <c r="R347" s="7"/>
      <c r="S347" s="7"/>
      <c r="T347" s="7"/>
      <c r="U347" s="7"/>
      <c r="V347" s="7"/>
    </row>
    <row r="348" spans="1:22" x14ac:dyDescent="0.35">
      <c r="A348" s="5">
        <f t="shared" si="46"/>
        <v>43614</v>
      </c>
      <c r="B348" s="5"/>
      <c r="C348" s="7">
        <f>AVERAGE('HAVER - UK Electricity'!H635:S635)</f>
        <v>53.570833333333326</v>
      </c>
      <c r="D348" s="7">
        <f t="shared" si="47"/>
        <v>52.972285156249995</v>
      </c>
      <c r="E348" s="5"/>
      <c r="F348" s="7">
        <f>AVERAGE('HAVER - UK Electricity'!H635:M635)</f>
        <v>57.911666666666662</v>
      </c>
      <c r="H348" s="7">
        <f>AVERAGE('HAVER - UK Electricity'!D635:I635)</f>
        <v>46.033333333333331</v>
      </c>
      <c r="I348" s="7">
        <f>AVERAGE('HAVER - UK Electricity'!D635:F635)</f>
        <v>41.016666666666673</v>
      </c>
      <c r="J348" s="7">
        <f>AVERAGE('HAVER - UK Electricity'!D635:O635)</f>
        <v>51.305833333333332</v>
      </c>
      <c r="L348" s="7">
        <f t="shared" si="48"/>
        <v>57.186731770833333</v>
      </c>
      <c r="N348" s="7">
        <f t="shared" si="49"/>
        <v>47.957122395833331</v>
      </c>
      <c r="O348" s="7">
        <f t="shared" si="49"/>
        <v>44.248333333333349</v>
      </c>
      <c r="P348" s="7">
        <f t="shared" si="49"/>
        <v>51.72477213541665</v>
      </c>
      <c r="R348" s="7"/>
      <c r="S348" s="7"/>
      <c r="T348" s="7"/>
      <c r="U348" s="7"/>
      <c r="V348" s="7"/>
    </row>
    <row r="349" spans="1:22" x14ac:dyDescent="0.35">
      <c r="A349" s="5">
        <f t="shared" si="46"/>
        <v>43615</v>
      </c>
      <c r="B349" s="5"/>
      <c r="C349" s="7">
        <f>AVERAGE('HAVER - UK Electricity'!H636:S636)</f>
        <v>53.193333333333335</v>
      </c>
      <c r="D349" s="7">
        <f t="shared" si="47"/>
        <v>52.972285156249995</v>
      </c>
      <c r="E349" s="5"/>
      <c r="F349" s="7">
        <f>AVERAGE('HAVER - UK Electricity'!H636:M636)</f>
        <v>57.476666666666667</v>
      </c>
      <c r="H349" s="7">
        <f>AVERAGE('HAVER - UK Electricity'!D636:I636)</f>
        <v>45.336666666666666</v>
      </c>
      <c r="I349" s="7">
        <f>AVERAGE('HAVER - UK Electricity'!D636:F636)</f>
        <v>40.06</v>
      </c>
      <c r="J349" s="7">
        <f>AVERAGE('HAVER - UK Electricity'!D636:O636)</f>
        <v>50.752499999999998</v>
      </c>
      <c r="L349" s="7">
        <f t="shared" si="48"/>
        <v>57.186731770833333</v>
      </c>
      <c r="N349" s="7">
        <f t="shared" si="49"/>
        <v>47.957122395833331</v>
      </c>
      <c r="O349" s="7">
        <f t="shared" si="49"/>
        <v>44.248333333333349</v>
      </c>
      <c r="P349" s="7">
        <f t="shared" si="49"/>
        <v>51.72477213541665</v>
      </c>
      <c r="R349" s="7"/>
      <c r="S349" s="7"/>
      <c r="T349" s="7"/>
      <c r="U349" s="7"/>
      <c r="V349" s="7"/>
    </row>
    <row r="350" spans="1:22" x14ac:dyDescent="0.35">
      <c r="A350" s="5">
        <f t="shared" si="46"/>
        <v>43616</v>
      </c>
      <c r="B350" s="5"/>
      <c r="C350" s="7">
        <f>AVERAGE('HAVER - UK Electricity'!H637:S637)</f>
        <v>52.113333333333323</v>
      </c>
      <c r="D350" s="7">
        <f t="shared" si="47"/>
        <v>52.972285156249995</v>
      </c>
      <c r="E350" s="5"/>
      <c r="F350" s="7">
        <f>AVERAGE('HAVER - UK Electricity'!H637:M637)</f>
        <v>56.18333333333333</v>
      </c>
      <c r="H350" s="7">
        <f>AVERAGE('HAVER - UK Electricity'!D637:I637)</f>
        <v>47.333333333333336</v>
      </c>
      <c r="I350" s="7">
        <f>AVERAGE('HAVER - UK Electricity'!D637:F637)</f>
        <v>40.966666666666669</v>
      </c>
      <c r="J350" s="7">
        <f>AVERAGE('HAVER - UK Electricity'!D637:O637)</f>
        <v>50.282499999999999</v>
      </c>
      <c r="L350" s="7">
        <f t="shared" si="48"/>
        <v>57.186731770833333</v>
      </c>
      <c r="N350" s="7">
        <f t="shared" si="49"/>
        <v>47.957122395833331</v>
      </c>
      <c r="O350" s="7">
        <f t="shared" si="49"/>
        <v>44.248333333333349</v>
      </c>
      <c r="P350" s="7">
        <f t="shared" si="49"/>
        <v>51.72477213541665</v>
      </c>
      <c r="R350" s="7"/>
      <c r="S350" s="7"/>
      <c r="T350" s="7"/>
      <c r="U350" s="7"/>
      <c r="V350" s="7"/>
    </row>
    <row r="351" spans="1:22" x14ac:dyDescent="0.35">
      <c r="A351" s="5">
        <f t="shared" si="46"/>
        <v>43619</v>
      </c>
      <c r="B351" s="5"/>
      <c r="C351" s="7">
        <f>AVERAGE('HAVER - UK Electricity'!G638:R638)</f>
        <v>51.090833333333343</v>
      </c>
      <c r="D351" s="7">
        <f t="shared" si="47"/>
        <v>52.972285156249995</v>
      </c>
      <c r="E351" s="5"/>
      <c r="F351" s="7">
        <f>AVERAGE('HAVER - UK Electricity'!G638:L638)</f>
        <v>55.191666666666663</v>
      </c>
      <c r="H351" s="7">
        <f>AVERAGE('HAVER - UK Electricity'!D638:I638)</f>
        <v>46.56</v>
      </c>
      <c r="I351" s="7">
        <f>AVERAGE('HAVER - UK Electricity'!D638:F638)</f>
        <v>40.223333333333336</v>
      </c>
      <c r="J351" s="7">
        <f>AVERAGE('HAVER - UK Electricity'!D638:O638)</f>
        <v>49.50333333333333</v>
      </c>
      <c r="L351" s="7">
        <f t="shared" si="48"/>
        <v>57.186731770833333</v>
      </c>
      <c r="N351" s="7">
        <f t="shared" si="49"/>
        <v>47.957122395833331</v>
      </c>
      <c r="O351" s="7">
        <f t="shared" si="49"/>
        <v>44.248333333333349</v>
      </c>
      <c r="P351" s="7">
        <f t="shared" si="49"/>
        <v>51.72477213541665</v>
      </c>
      <c r="R351" s="7"/>
      <c r="S351" s="7"/>
      <c r="T351" s="7"/>
      <c r="U351" s="7"/>
      <c r="V351" s="7"/>
    </row>
    <row r="352" spans="1:22" x14ac:dyDescent="0.35">
      <c r="A352" s="5">
        <f t="shared" si="46"/>
        <v>43620</v>
      </c>
      <c r="B352" s="5"/>
      <c r="C352" s="7">
        <f>AVERAGE('HAVER - UK Electricity'!G639:R639)</f>
        <v>51.230833333333329</v>
      </c>
      <c r="D352" s="7">
        <f t="shared" si="47"/>
        <v>52.972285156249995</v>
      </c>
      <c r="E352" s="5"/>
      <c r="F352" s="7">
        <f>AVERAGE('HAVER - UK Electricity'!G639:L639)</f>
        <v>55.271666666666668</v>
      </c>
      <c r="H352" s="7">
        <f>AVERAGE('HAVER - UK Electricity'!D639:I639)</f>
        <v>47.136666666666663</v>
      </c>
      <c r="I352" s="7">
        <f>AVERAGE('HAVER - UK Electricity'!D639:F639)</f>
        <v>41.336666666666666</v>
      </c>
      <c r="J352" s="7">
        <f>AVERAGE('HAVER - UK Electricity'!D639:O639)</f>
        <v>49.869166666666665</v>
      </c>
      <c r="L352" s="7">
        <f t="shared" si="48"/>
        <v>57.186731770833333</v>
      </c>
      <c r="N352" s="7">
        <f t="shared" si="49"/>
        <v>47.957122395833331</v>
      </c>
      <c r="O352" s="7">
        <f t="shared" si="49"/>
        <v>44.248333333333349</v>
      </c>
      <c r="P352" s="7">
        <f t="shared" si="49"/>
        <v>51.72477213541665</v>
      </c>
      <c r="R352" s="7"/>
      <c r="S352" s="7"/>
      <c r="T352" s="7"/>
      <c r="U352" s="7"/>
      <c r="V352" s="7"/>
    </row>
    <row r="353" spans="1:22" x14ac:dyDescent="0.35">
      <c r="A353" s="5">
        <f t="shared" si="46"/>
        <v>43621</v>
      </c>
      <c r="B353" s="5"/>
      <c r="C353" s="7">
        <f>AVERAGE('HAVER - UK Electricity'!G640:R640)</f>
        <v>51.120833333333337</v>
      </c>
      <c r="D353" s="7">
        <f t="shared" si="47"/>
        <v>52.972285156249995</v>
      </c>
      <c r="E353" s="5"/>
      <c r="F353" s="7">
        <f>AVERAGE('HAVER - UK Electricity'!G640:L640)</f>
        <v>55.116666666666674</v>
      </c>
      <c r="H353" s="7">
        <f>AVERAGE('HAVER - UK Electricity'!D640:I640)</f>
        <v>46.918333333333329</v>
      </c>
      <c r="I353" s="7">
        <f>AVERAGE('HAVER - UK Electricity'!D640:F640)</f>
        <v>41.01</v>
      </c>
      <c r="J353" s="7">
        <f>AVERAGE('HAVER - UK Electricity'!D640:O640)</f>
        <v>49.692500000000003</v>
      </c>
      <c r="L353" s="7">
        <f t="shared" si="48"/>
        <v>57.186731770833333</v>
      </c>
      <c r="N353" s="7">
        <f t="shared" si="49"/>
        <v>47.957122395833331</v>
      </c>
      <c r="O353" s="7">
        <f t="shared" si="49"/>
        <v>44.248333333333349</v>
      </c>
      <c r="P353" s="7">
        <f t="shared" si="49"/>
        <v>51.72477213541665</v>
      </c>
      <c r="R353" s="7"/>
      <c r="S353" s="7"/>
      <c r="T353" s="7"/>
      <c r="U353" s="7"/>
      <c r="V353" s="7"/>
    </row>
    <row r="354" spans="1:22" x14ac:dyDescent="0.35">
      <c r="A354" s="5">
        <f t="shared" si="46"/>
        <v>43622</v>
      </c>
      <c r="B354" s="5"/>
      <c r="C354" s="7">
        <f>AVERAGE('HAVER - UK Electricity'!G641:R641)</f>
        <v>50.925833333333323</v>
      </c>
      <c r="D354" s="7">
        <f t="shared" si="47"/>
        <v>52.972285156249995</v>
      </c>
      <c r="E354" s="5"/>
      <c r="F354" s="7">
        <f>AVERAGE('HAVER - UK Electricity'!G641:L641)</f>
        <v>54.791666666666664</v>
      </c>
      <c r="H354" s="7">
        <f>AVERAGE('HAVER - UK Electricity'!D641:I641)</f>
        <v>46.323333333333331</v>
      </c>
      <c r="I354" s="7">
        <f>AVERAGE('HAVER - UK Electricity'!D641:F641)</f>
        <v>40.07</v>
      </c>
      <c r="J354" s="7">
        <f>AVERAGE('HAVER - UK Electricity'!D641:O641)</f>
        <v>49.277499999999996</v>
      </c>
      <c r="L354" s="7">
        <f t="shared" si="48"/>
        <v>57.186731770833333</v>
      </c>
      <c r="N354" s="7">
        <f t="shared" si="49"/>
        <v>47.957122395833331</v>
      </c>
      <c r="O354" s="7">
        <f t="shared" si="49"/>
        <v>44.248333333333349</v>
      </c>
      <c r="P354" s="7">
        <f t="shared" si="49"/>
        <v>51.72477213541665</v>
      </c>
      <c r="R354" s="7"/>
      <c r="S354" s="7"/>
      <c r="T354" s="7"/>
      <c r="U354" s="7"/>
      <c r="V354" s="7"/>
    </row>
    <row r="355" spans="1:22" x14ac:dyDescent="0.35">
      <c r="A355" s="5">
        <f t="shared" si="46"/>
        <v>43623</v>
      </c>
      <c r="B355" s="5"/>
      <c r="C355" s="7">
        <f>AVERAGE('HAVER - UK Electricity'!G642:R642)</f>
        <v>52.208333333333343</v>
      </c>
      <c r="D355" s="7">
        <f t="shared" si="47"/>
        <v>52.972285156249995</v>
      </c>
      <c r="E355" s="5"/>
      <c r="F355" s="7">
        <f>AVERAGE('HAVER - UK Electricity'!G642:L642)</f>
        <v>56.283333333333331</v>
      </c>
      <c r="H355" s="7">
        <f>AVERAGE('HAVER - UK Electricity'!D642:I642)</f>
        <v>47.518333333333338</v>
      </c>
      <c r="I355" s="7">
        <f>AVERAGE('HAVER - UK Electricity'!D642:F642)</f>
        <v>40.976666666666667</v>
      </c>
      <c r="J355" s="7">
        <f>AVERAGE('HAVER - UK Electricity'!D642:O642)</f>
        <v>50.525000000000006</v>
      </c>
      <c r="L355" s="7">
        <f t="shared" si="48"/>
        <v>57.186731770833333</v>
      </c>
      <c r="N355" s="7">
        <f t="shared" si="49"/>
        <v>47.957122395833331</v>
      </c>
      <c r="O355" s="7">
        <f t="shared" si="49"/>
        <v>44.248333333333349</v>
      </c>
      <c r="P355" s="7">
        <f t="shared" si="49"/>
        <v>51.72477213541665</v>
      </c>
      <c r="R355" s="7"/>
      <c r="S355" s="7"/>
      <c r="T355" s="7"/>
      <c r="U355" s="7"/>
      <c r="V355" s="7"/>
    </row>
    <row r="356" spans="1:22" x14ac:dyDescent="0.35">
      <c r="A356" s="5">
        <f t="shared" si="46"/>
        <v>43626</v>
      </c>
      <c r="B356" s="5"/>
      <c r="C356" s="7">
        <f>AVERAGE('HAVER - UK Electricity'!G643:R643)</f>
        <v>53.209999999999987</v>
      </c>
      <c r="D356" s="7">
        <f t="shared" si="47"/>
        <v>52.972285156249995</v>
      </c>
      <c r="E356" s="5"/>
      <c r="F356" s="7">
        <f>AVERAGE('HAVER - UK Electricity'!G643:L643)</f>
        <v>57.326666666666675</v>
      </c>
      <c r="H356" s="7">
        <f>AVERAGE('HAVER - UK Electricity'!D643:I643)</f>
        <v>48.455000000000005</v>
      </c>
      <c r="I356" s="7">
        <f>AVERAGE('HAVER - UK Electricity'!D643:F643)</f>
        <v>41.783333333333331</v>
      </c>
      <c r="J356" s="7">
        <f>AVERAGE('HAVER - UK Electricity'!D643:O643)</f>
        <v>51.485833333333346</v>
      </c>
      <c r="L356" s="7">
        <f t="shared" si="48"/>
        <v>57.186731770833333</v>
      </c>
      <c r="N356" s="7">
        <f t="shared" si="49"/>
        <v>47.957122395833331</v>
      </c>
      <c r="O356" s="7">
        <f t="shared" si="49"/>
        <v>44.248333333333349</v>
      </c>
      <c r="P356" s="7">
        <f t="shared" si="49"/>
        <v>51.72477213541665</v>
      </c>
      <c r="R356" s="7"/>
      <c r="S356" s="7"/>
      <c r="T356" s="7"/>
      <c r="U356" s="7"/>
      <c r="V356" s="7"/>
    </row>
    <row r="357" spans="1:22" x14ac:dyDescent="0.35">
      <c r="A357" s="5">
        <f t="shared" si="46"/>
        <v>43627</v>
      </c>
      <c r="B357" s="5"/>
      <c r="C357" s="7">
        <f>AVERAGE('HAVER - UK Electricity'!G644:R644)</f>
        <v>51.908333333333324</v>
      </c>
      <c r="D357" s="7">
        <f t="shared" si="47"/>
        <v>52.972285156249995</v>
      </c>
      <c r="E357" s="5"/>
      <c r="F357" s="7">
        <f>AVERAGE('HAVER - UK Electricity'!G644:L644)</f>
        <v>55.983333333333327</v>
      </c>
      <c r="H357" s="7">
        <f>AVERAGE('HAVER - UK Electricity'!D644:I644)</f>
        <v>47.213333333333331</v>
      </c>
      <c r="I357" s="7">
        <f>AVERAGE('HAVER - UK Electricity'!D644:F644)</f>
        <v>40.656666666666666</v>
      </c>
      <c r="J357" s="7">
        <f>AVERAGE('HAVER - UK Electricity'!D644:O644)</f>
        <v>50.214999999999996</v>
      </c>
      <c r="L357" s="7">
        <f t="shared" si="48"/>
        <v>57.186731770833333</v>
      </c>
      <c r="N357" s="7">
        <f t="shared" si="49"/>
        <v>47.957122395833331</v>
      </c>
      <c r="O357" s="7">
        <f t="shared" si="49"/>
        <v>44.248333333333349</v>
      </c>
      <c r="P357" s="7">
        <f t="shared" si="49"/>
        <v>51.72477213541665</v>
      </c>
      <c r="R357" s="7"/>
      <c r="S357" s="7"/>
      <c r="T357" s="7"/>
      <c r="U357" s="7"/>
      <c r="V357" s="7"/>
    </row>
    <row r="358" spans="1:22" x14ac:dyDescent="0.35">
      <c r="A358" s="5">
        <f t="shared" si="46"/>
        <v>43628</v>
      </c>
      <c r="B358" s="5"/>
      <c r="C358" s="7">
        <f>AVERAGE('HAVER - UK Electricity'!G645:R645)</f>
        <v>51.780833333333341</v>
      </c>
      <c r="D358" s="7">
        <f t="shared" si="47"/>
        <v>52.972285156249995</v>
      </c>
      <c r="E358" s="5"/>
      <c r="F358" s="7">
        <f>AVERAGE('HAVER - UK Electricity'!G645:L645)</f>
        <v>55.863333333333337</v>
      </c>
      <c r="H358" s="7">
        <f>AVERAGE('HAVER - UK Electricity'!D645:I645)</f>
        <v>47.096666666666664</v>
      </c>
      <c r="I358" s="7">
        <f>AVERAGE('HAVER - UK Electricity'!D645:F645)</f>
        <v>40.663333333333334</v>
      </c>
      <c r="J358" s="7">
        <f>AVERAGE('HAVER - UK Electricity'!D645:O645)</f>
        <v>50.139166666666675</v>
      </c>
      <c r="L358" s="7">
        <f t="shared" si="48"/>
        <v>57.186731770833333</v>
      </c>
      <c r="N358" s="7">
        <f t="shared" si="49"/>
        <v>47.957122395833331</v>
      </c>
      <c r="O358" s="7">
        <f t="shared" si="49"/>
        <v>44.248333333333349</v>
      </c>
      <c r="P358" s="7">
        <f t="shared" si="49"/>
        <v>51.72477213541665</v>
      </c>
      <c r="R358" s="7"/>
      <c r="S358" s="7"/>
      <c r="T358" s="7"/>
      <c r="U358" s="7"/>
      <c r="V358" s="7"/>
    </row>
    <row r="359" spans="1:22" x14ac:dyDescent="0.35">
      <c r="A359" s="5">
        <f t="shared" si="46"/>
        <v>43629</v>
      </c>
      <c r="B359" s="5"/>
      <c r="C359" s="7">
        <f>AVERAGE('HAVER - UK Electricity'!G646:R646)</f>
        <v>51.967499999999994</v>
      </c>
      <c r="D359" s="7">
        <f t="shared" si="47"/>
        <v>52.972285156249995</v>
      </c>
      <c r="E359" s="5"/>
      <c r="F359" s="7">
        <f>AVERAGE('HAVER - UK Electricity'!G646:L646)</f>
        <v>56.001666666666665</v>
      </c>
      <c r="H359" s="7">
        <f>AVERAGE('HAVER - UK Electricity'!D646:I646)</f>
        <v>47.231666666666662</v>
      </c>
      <c r="I359" s="7">
        <f>AVERAGE('HAVER - UK Electricity'!D646:F646)</f>
        <v>40.906666666666666</v>
      </c>
      <c r="J359" s="7">
        <f>AVERAGE('HAVER - UK Electricity'!D646:O646)</f>
        <v>50.339166666666664</v>
      </c>
      <c r="L359" s="7">
        <f t="shared" si="48"/>
        <v>57.186731770833333</v>
      </c>
      <c r="N359" s="7">
        <f t="shared" si="49"/>
        <v>47.957122395833331</v>
      </c>
      <c r="O359" s="7">
        <f t="shared" si="49"/>
        <v>44.248333333333349</v>
      </c>
      <c r="P359" s="7">
        <f t="shared" si="49"/>
        <v>51.72477213541665</v>
      </c>
      <c r="R359" s="7"/>
      <c r="S359" s="7"/>
      <c r="T359" s="7"/>
      <c r="U359" s="7"/>
      <c r="V359" s="7"/>
    </row>
    <row r="360" spans="1:22" x14ac:dyDescent="0.35">
      <c r="A360" s="5">
        <f t="shared" si="46"/>
        <v>43630</v>
      </c>
      <c r="B360" s="5"/>
      <c r="C360" s="7">
        <f>AVERAGE('HAVER - UK Electricity'!G647:R647)</f>
        <v>51.641666666666673</v>
      </c>
      <c r="D360" s="7">
        <f t="shared" si="47"/>
        <v>52.972285156249995</v>
      </c>
      <c r="E360" s="5"/>
      <c r="F360" s="7">
        <f>AVERAGE('HAVER - UK Electricity'!G647:L647)</f>
        <v>55.680000000000007</v>
      </c>
      <c r="H360" s="7">
        <f>AVERAGE('HAVER - UK Electricity'!D647:I647)</f>
        <v>47.04</v>
      </c>
      <c r="I360" s="7">
        <f>AVERAGE('HAVER - UK Electricity'!D647:F647)</f>
        <v>40.876666666666665</v>
      </c>
      <c r="J360" s="7">
        <f>AVERAGE('HAVER - UK Electricity'!D647:O647)</f>
        <v>50.083333333333336</v>
      </c>
      <c r="L360" s="7">
        <f t="shared" si="48"/>
        <v>57.186731770833333</v>
      </c>
      <c r="N360" s="7">
        <f t="shared" si="49"/>
        <v>47.957122395833331</v>
      </c>
      <c r="O360" s="7">
        <f t="shared" si="49"/>
        <v>44.248333333333349</v>
      </c>
      <c r="P360" s="7">
        <f t="shared" si="49"/>
        <v>51.72477213541665</v>
      </c>
      <c r="R360" s="7"/>
      <c r="S360" s="7"/>
      <c r="T360" s="7"/>
      <c r="U360" s="7"/>
      <c r="V360" s="7"/>
    </row>
    <row r="361" spans="1:22" x14ac:dyDescent="0.35">
      <c r="A361" s="5">
        <f t="shared" si="46"/>
        <v>43633</v>
      </c>
      <c r="B361" s="5"/>
      <c r="C361" s="7">
        <f>AVERAGE('HAVER - UK Electricity'!G648:R648)</f>
        <v>51.736666666666657</v>
      </c>
      <c r="D361" s="7">
        <f t="shared" ref="D361:D392" si="50">AVERAGE(C$265:C$319,C$321:C$393)</f>
        <v>52.972285156249995</v>
      </c>
      <c r="E361" s="5"/>
      <c r="F361" s="7">
        <f>AVERAGE('HAVER - UK Electricity'!G648:L648)</f>
        <v>55.694999999999993</v>
      </c>
      <c r="H361" s="7">
        <f>AVERAGE('HAVER - UK Electricity'!D648:I648)</f>
        <v>47.231666666666662</v>
      </c>
      <c r="I361" s="7">
        <f>AVERAGE('HAVER - UK Electricity'!D648:F648)</f>
        <v>41.190000000000005</v>
      </c>
      <c r="J361" s="7">
        <f>AVERAGE('HAVER - UK Electricity'!D648:O648)</f>
        <v>50.221666666666664</v>
      </c>
      <c r="L361" s="7">
        <f t="shared" si="48"/>
        <v>57.186731770833333</v>
      </c>
      <c r="N361" s="7">
        <f t="shared" si="49"/>
        <v>47.957122395833331</v>
      </c>
      <c r="O361" s="7">
        <f t="shared" si="49"/>
        <v>44.248333333333349</v>
      </c>
      <c r="P361" s="7">
        <f t="shared" si="49"/>
        <v>51.72477213541665</v>
      </c>
      <c r="R361" s="7"/>
      <c r="S361" s="7"/>
      <c r="T361" s="7"/>
      <c r="U361" s="7"/>
      <c r="V361" s="7"/>
    </row>
    <row r="362" spans="1:22" x14ac:dyDescent="0.35">
      <c r="A362" s="5">
        <f t="shared" si="46"/>
        <v>43634</v>
      </c>
      <c r="B362" s="5"/>
      <c r="C362" s="7">
        <f>AVERAGE('HAVER - UK Electricity'!G649:R649)</f>
        <v>51.252499999999991</v>
      </c>
      <c r="D362" s="7">
        <f t="shared" si="50"/>
        <v>52.972285156249995</v>
      </c>
      <c r="E362" s="5"/>
      <c r="F362" s="7">
        <f>AVERAGE('HAVER - UK Electricity'!G649:L649)</f>
        <v>55.071666666666658</v>
      </c>
      <c r="H362" s="7">
        <f>AVERAGE('HAVER - UK Electricity'!D649:I649)</f>
        <v>46.454999999999991</v>
      </c>
      <c r="I362" s="7">
        <f>AVERAGE('HAVER - UK Electricity'!D649:F649)</f>
        <v>40.283333333333339</v>
      </c>
      <c r="J362" s="7">
        <f>AVERAGE('HAVER - UK Electricity'!D649:O649)</f>
        <v>49.590833333333336</v>
      </c>
      <c r="L362" s="7">
        <f t="shared" ref="L362:L392" si="51">AVERAGE(F$265:F$319,F$321:F$393)</f>
        <v>57.186731770833333</v>
      </c>
      <c r="N362" s="7">
        <f t="shared" si="49"/>
        <v>47.957122395833331</v>
      </c>
      <c r="O362" s="7">
        <f t="shared" si="49"/>
        <v>44.248333333333349</v>
      </c>
      <c r="P362" s="7">
        <f t="shared" si="49"/>
        <v>51.72477213541665</v>
      </c>
      <c r="R362" s="7"/>
      <c r="S362" s="7"/>
      <c r="T362" s="7"/>
      <c r="U362" s="7"/>
      <c r="V362" s="7"/>
    </row>
    <row r="363" spans="1:22" x14ac:dyDescent="0.35">
      <c r="A363" s="5">
        <f t="shared" si="46"/>
        <v>43635</v>
      </c>
      <c r="B363" s="5"/>
      <c r="C363" s="7">
        <f>AVERAGE('HAVER - UK Electricity'!G650:R650)</f>
        <v>50.78</v>
      </c>
      <c r="D363" s="7">
        <f t="shared" si="50"/>
        <v>52.972285156249995</v>
      </c>
      <c r="E363" s="5"/>
      <c r="F363" s="7">
        <f>AVERAGE('HAVER - UK Electricity'!G650:L650)</f>
        <v>54.536666666666669</v>
      </c>
      <c r="H363" s="7">
        <f>AVERAGE('HAVER - UK Electricity'!D650:I650)</f>
        <v>45.708333333333336</v>
      </c>
      <c r="I363" s="7">
        <f>AVERAGE('HAVER - UK Electricity'!D650:F650)</f>
        <v>39.380000000000003</v>
      </c>
      <c r="J363" s="7">
        <f>AVERAGE('HAVER - UK Electricity'!D650:O650)</f>
        <v>49.002499999999998</v>
      </c>
      <c r="L363" s="7">
        <f t="shared" si="51"/>
        <v>57.186731770833333</v>
      </c>
      <c r="N363" s="7">
        <f t="shared" si="49"/>
        <v>47.957122395833331</v>
      </c>
      <c r="O363" s="7">
        <f t="shared" si="49"/>
        <v>44.248333333333349</v>
      </c>
      <c r="P363" s="7">
        <f t="shared" si="49"/>
        <v>51.72477213541665</v>
      </c>
      <c r="R363" s="7"/>
      <c r="S363" s="7"/>
      <c r="T363" s="7"/>
      <c r="U363" s="7"/>
      <c r="V363" s="7"/>
    </row>
    <row r="364" spans="1:22" x14ac:dyDescent="0.35">
      <c r="A364" s="5">
        <f t="shared" si="46"/>
        <v>43636</v>
      </c>
      <c r="B364" s="5"/>
      <c r="C364" s="7">
        <f>AVERAGE('HAVER - UK Electricity'!G651:R651)</f>
        <v>51.263333333333343</v>
      </c>
      <c r="D364" s="7">
        <f t="shared" si="50"/>
        <v>52.972285156249995</v>
      </c>
      <c r="E364" s="5"/>
      <c r="F364" s="7">
        <f>AVERAGE('HAVER - UK Electricity'!G651:L651)</f>
        <v>54.913333333333334</v>
      </c>
      <c r="H364" s="7">
        <f>AVERAGE('HAVER - UK Electricity'!D651:I651)</f>
        <v>45.895000000000003</v>
      </c>
      <c r="I364" s="7">
        <f>AVERAGE('HAVER - UK Electricity'!D651:F651)</f>
        <v>39.36</v>
      </c>
      <c r="J364" s="7">
        <f>AVERAGE('HAVER - UK Electricity'!D651:O651)</f>
        <v>49.338333333333338</v>
      </c>
      <c r="L364" s="7">
        <f t="shared" si="51"/>
        <v>57.186731770833333</v>
      </c>
      <c r="N364" s="7">
        <f t="shared" si="49"/>
        <v>47.957122395833331</v>
      </c>
      <c r="O364" s="7">
        <f t="shared" si="49"/>
        <v>44.248333333333349</v>
      </c>
      <c r="P364" s="7">
        <f t="shared" si="49"/>
        <v>51.72477213541665</v>
      </c>
      <c r="R364" s="7"/>
      <c r="S364" s="7"/>
      <c r="T364" s="7"/>
      <c r="U364" s="7"/>
      <c r="V364" s="7"/>
    </row>
    <row r="365" spans="1:22" x14ac:dyDescent="0.35">
      <c r="A365" s="5">
        <f t="shared" si="46"/>
        <v>43637</v>
      </c>
      <c r="B365" s="5"/>
      <c r="C365" s="7">
        <f>AVERAGE('HAVER - UK Electricity'!G652:R652)</f>
        <v>52.255000000000003</v>
      </c>
      <c r="D365" s="7">
        <f t="shared" si="50"/>
        <v>52.972285156249995</v>
      </c>
      <c r="E365" s="5"/>
      <c r="F365" s="7">
        <f>AVERAGE('HAVER - UK Electricity'!G652:L652)</f>
        <v>55.971666666666671</v>
      </c>
      <c r="H365" s="7">
        <f>AVERAGE('HAVER - UK Electricity'!D652:I652)</f>
        <v>46.673333333333325</v>
      </c>
      <c r="I365" s="7">
        <f>AVERAGE('HAVER - UK Electricity'!D652:F652)</f>
        <v>39.93</v>
      </c>
      <c r="J365" s="7">
        <f>AVERAGE('HAVER - UK Electricity'!D652:O652)</f>
        <v>50.232499999999995</v>
      </c>
      <c r="L365" s="7">
        <f t="shared" si="51"/>
        <v>57.186731770833333</v>
      </c>
      <c r="N365" s="7">
        <f t="shared" si="49"/>
        <v>47.957122395833331</v>
      </c>
      <c r="O365" s="7">
        <f t="shared" si="49"/>
        <v>44.248333333333349</v>
      </c>
      <c r="P365" s="7">
        <f t="shared" si="49"/>
        <v>51.72477213541665</v>
      </c>
      <c r="R365" s="7"/>
      <c r="S365" s="7"/>
      <c r="T365" s="7"/>
      <c r="U365" s="7"/>
      <c r="V365" s="7"/>
    </row>
    <row r="366" spans="1:22" x14ac:dyDescent="0.35">
      <c r="A366" s="5">
        <f t="shared" si="46"/>
        <v>43640</v>
      </c>
      <c r="B366" s="5"/>
      <c r="C366" s="7">
        <f>AVERAGE('HAVER - UK Electricity'!G653:R653)</f>
        <v>52.79000000000002</v>
      </c>
      <c r="D366" s="7">
        <f t="shared" si="50"/>
        <v>52.972285156249995</v>
      </c>
      <c r="E366" s="5"/>
      <c r="F366" s="7">
        <f>AVERAGE('HAVER - UK Electricity'!G653:L653)</f>
        <v>56.341666666666676</v>
      </c>
      <c r="H366" s="7">
        <f>AVERAGE('HAVER - UK Electricity'!D653:I653)</f>
        <v>46.95333333333334</v>
      </c>
      <c r="I366" s="7">
        <f>AVERAGE('HAVER - UK Electricity'!D653:F653)</f>
        <v>40.130000000000003</v>
      </c>
      <c r="J366" s="7">
        <f>AVERAGE('HAVER - UK Electricity'!D653:O653)</f>
        <v>50.650000000000006</v>
      </c>
      <c r="L366" s="7">
        <f t="shared" si="51"/>
        <v>57.186731770833333</v>
      </c>
      <c r="N366" s="7">
        <f t="shared" si="49"/>
        <v>47.957122395833331</v>
      </c>
      <c r="O366" s="7">
        <f t="shared" si="49"/>
        <v>44.248333333333349</v>
      </c>
      <c r="P366" s="7">
        <f t="shared" si="49"/>
        <v>51.72477213541665</v>
      </c>
      <c r="R366" s="7"/>
      <c r="S366" s="7"/>
      <c r="T366" s="7"/>
      <c r="U366" s="7"/>
      <c r="V366" s="7"/>
    </row>
    <row r="367" spans="1:22" x14ac:dyDescent="0.35">
      <c r="A367" s="5">
        <f t="shared" si="46"/>
        <v>43641</v>
      </c>
      <c r="B367" s="5"/>
      <c r="C367" s="7">
        <f>AVERAGE('HAVER - UK Electricity'!G654:R654)</f>
        <v>52.39500000000001</v>
      </c>
      <c r="D367" s="7">
        <f t="shared" si="50"/>
        <v>52.972285156249995</v>
      </c>
      <c r="E367" s="5"/>
      <c r="F367" s="7">
        <f>AVERAGE('HAVER - UK Electricity'!G654:L654)</f>
        <v>55.866666666666674</v>
      </c>
      <c r="H367" s="7">
        <f>AVERAGE('HAVER - UK Electricity'!D654:I654)</f>
        <v>46.375</v>
      </c>
      <c r="I367" s="7">
        <f>AVERAGE('HAVER - UK Electricity'!D654:F654)</f>
        <v>39.423333333333339</v>
      </c>
      <c r="J367" s="7">
        <f>AVERAGE('HAVER - UK Electricity'!D654:O654)</f>
        <v>50.160833333333329</v>
      </c>
      <c r="L367" s="7">
        <f t="shared" si="51"/>
        <v>57.186731770833333</v>
      </c>
      <c r="N367" s="7">
        <f t="shared" si="49"/>
        <v>47.957122395833331</v>
      </c>
      <c r="O367" s="7">
        <f t="shared" si="49"/>
        <v>44.248333333333349</v>
      </c>
      <c r="P367" s="7">
        <f t="shared" si="49"/>
        <v>51.72477213541665</v>
      </c>
      <c r="R367" s="7"/>
      <c r="S367" s="7"/>
      <c r="T367" s="7"/>
      <c r="U367" s="7"/>
      <c r="V367" s="7"/>
    </row>
    <row r="368" spans="1:22" x14ac:dyDescent="0.35">
      <c r="A368" s="5">
        <f t="shared" si="46"/>
        <v>43642</v>
      </c>
      <c r="B368" s="5"/>
      <c r="C368" s="7">
        <f>AVERAGE('HAVER - UK Electricity'!G655:R655)</f>
        <v>52.795833333333327</v>
      </c>
      <c r="D368" s="7">
        <f t="shared" si="50"/>
        <v>52.972285156249995</v>
      </c>
      <c r="E368" s="5"/>
      <c r="F368" s="7">
        <f>AVERAGE('HAVER - UK Electricity'!G655:L655)</f>
        <v>56.213333333333331</v>
      </c>
      <c r="H368" s="7">
        <f>AVERAGE('HAVER - UK Electricity'!D655:I655)</f>
        <v>46.620000000000005</v>
      </c>
      <c r="I368" s="7">
        <f>AVERAGE('HAVER - UK Electricity'!D655:F655)</f>
        <v>39.67</v>
      </c>
      <c r="J368" s="7">
        <f>AVERAGE('HAVER - UK Electricity'!D655:O655)</f>
        <v>50.510833333333331</v>
      </c>
      <c r="L368" s="7">
        <f t="shared" si="51"/>
        <v>57.186731770833333</v>
      </c>
      <c r="N368" s="7">
        <f t="shared" si="49"/>
        <v>47.957122395833331</v>
      </c>
      <c r="O368" s="7">
        <f t="shared" si="49"/>
        <v>44.248333333333349</v>
      </c>
      <c r="P368" s="7">
        <f t="shared" si="49"/>
        <v>51.72477213541665</v>
      </c>
      <c r="R368" s="7"/>
      <c r="S368" s="7"/>
      <c r="T368" s="7"/>
      <c r="U368" s="7"/>
      <c r="V368" s="7"/>
    </row>
    <row r="369" spans="1:22" x14ac:dyDescent="0.35">
      <c r="A369" s="5">
        <f t="shared" si="46"/>
        <v>43643</v>
      </c>
      <c r="B369" s="5"/>
      <c r="C369" s="7">
        <f>AVERAGE('HAVER - UK Electricity'!G656:R656)</f>
        <v>52.338333333333331</v>
      </c>
      <c r="D369" s="7">
        <f t="shared" si="50"/>
        <v>52.972285156249995</v>
      </c>
      <c r="E369" s="5"/>
      <c r="F369" s="7">
        <f>AVERAGE('HAVER - UK Electricity'!G656:L656)</f>
        <v>55.808333333333337</v>
      </c>
      <c r="H369" s="7">
        <f>AVERAGE('HAVER - UK Electricity'!D656:I656)</f>
        <v>46.150000000000006</v>
      </c>
      <c r="I369" s="7">
        <f>AVERAGE('HAVER - UK Electricity'!D656:F656)</f>
        <v>39.140000000000008</v>
      </c>
      <c r="J369" s="7">
        <f>AVERAGE('HAVER - UK Electricity'!D656:O656)</f>
        <v>50.048333333333339</v>
      </c>
      <c r="L369" s="7">
        <f t="shared" si="51"/>
        <v>57.186731770833333</v>
      </c>
      <c r="N369" s="7">
        <f t="shared" si="49"/>
        <v>47.957122395833331</v>
      </c>
      <c r="O369" s="7">
        <f t="shared" si="49"/>
        <v>44.248333333333349</v>
      </c>
      <c r="P369" s="7">
        <f t="shared" si="49"/>
        <v>51.72477213541665</v>
      </c>
      <c r="R369" s="7"/>
      <c r="S369" s="7"/>
      <c r="T369" s="7"/>
      <c r="U369" s="7"/>
      <c r="V369" s="7"/>
    </row>
    <row r="370" spans="1:22" x14ac:dyDescent="0.35">
      <c r="A370" s="5">
        <f t="shared" si="46"/>
        <v>43644</v>
      </c>
      <c r="B370" s="5"/>
      <c r="C370" s="7">
        <f>AVERAGE('HAVER - UK Electricity'!G657:R657)</f>
        <v>52.1875</v>
      </c>
      <c r="D370" s="7">
        <f t="shared" si="50"/>
        <v>52.972285156249995</v>
      </c>
      <c r="E370" s="5"/>
      <c r="F370" s="7">
        <f>AVERAGE('HAVER - UK Electricity'!G657:L657)</f>
        <v>55.754999999999995</v>
      </c>
      <c r="H370" s="7">
        <f>AVERAGE('HAVER - UK Electricity'!D657:I657)</f>
        <v>49.110000000000007</v>
      </c>
      <c r="I370" s="7">
        <f>AVERAGE('HAVER - UK Electricity'!D657:F657)</f>
        <v>41.756666666666668</v>
      </c>
      <c r="J370" s="7">
        <f>AVERAGE('HAVER - UK Electricity'!D657:O657)</f>
        <v>50.30916666666667</v>
      </c>
      <c r="L370" s="7">
        <f t="shared" si="51"/>
        <v>57.186731770833333</v>
      </c>
      <c r="N370" s="7">
        <f t="shared" si="49"/>
        <v>47.957122395833331</v>
      </c>
      <c r="O370" s="7">
        <f t="shared" si="49"/>
        <v>44.248333333333349</v>
      </c>
      <c r="P370" s="7">
        <f t="shared" si="49"/>
        <v>51.72477213541665</v>
      </c>
      <c r="R370" s="7"/>
      <c r="S370" s="7"/>
      <c r="T370" s="7"/>
      <c r="U370" s="7"/>
      <c r="V370" s="7"/>
    </row>
    <row r="371" spans="1:22" x14ac:dyDescent="0.35">
      <c r="A371" s="5">
        <f t="shared" si="46"/>
        <v>43647</v>
      </c>
      <c r="B371" s="5"/>
      <c r="C371" s="7">
        <f>AVERAGE('HAVER - UK Electricity'!F658:Q658)</f>
        <v>51.824999999999989</v>
      </c>
      <c r="D371" s="7">
        <f t="shared" si="50"/>
        <v>52.972285156249995</v>
      </c>
      <c r="E371" s="5"/>
      <c r="F371" s="7">
        <f>AVERAGE('HAVER - UK Electricity'!F658:K658)</f>
        <v>55.266666666666673</v>
      </c>
      <c r="H371" s="7">
        <f>AVERAGE('HAVER - UK Electricity'!D658:I658)</f>
        <v>49.449999999999996</v>
      </c>
      <c r="I371" s="7">
        <f>AVERAGE('HAVER - UK Electricity'!D658:F658)</f>
        <v>42.32</v>
      </c>
      <c r="J371" s="7">
        <f>AVERAGE('HAVER - UK Electricity'!D658:O658)</f>
        <v>50.522500000000001</v>
      </c>
      <c r="L371" s="7">
        <f t="shared" si="51"/>
        <v>57.186731770833333</v>
      </c>
      <c r="N371" s="7">
        <f t="shared" si="49"/>
        <v>47.957122395833331</v>
      </c>
      <c r="O371" s="7">
        <f t="shared" si="49"/>
        <v>44.248333333333349</v>
      </c>
      <c r="P371" s="7">
        <f t="shared" si="49"/>
        <v>51.72477213541665</v>
      </c>
      <c r="R371" s="7"/>
      <c r="S371" s="7"/>
      <c r="T371" s="7"/>
      <c r="U371" s="7"/>
      <c r="V371" s="7"/>
    </row>
    <row r="372" spans="1:22" x14ac:dyDescent="0.35">
      <c r="A372" s="5">
        <f t="shared" si="46"/>
        <v>43648</v>
      </c>
      <c r="B372" s="5"/>
      <c r="C372" s="7">
        <f>AVERAGE('HAVER - UK Electricity'!F659:Q659)</f>
        <v>51.160833333333336</v>
      </c>
      <c r="D372" s="7">
        <f t="shared" si="50"/>
        <v>52.972285156249995</v>
      </c>
      <c r="E372" s="5"/>
      <c r="F372" s="7">
        <f>AVERAGE('HAVER - UK Electricity'!F659:K659)</f>
        <v>54.463333333333338</v>
      </c>
      <c r="H372" s="7">
        <f>AVERAGE('HAVER - UK Electricity'!D659:I659)</f>
        <v>48.723333333333336</v>
      </c>
      <c r="I372" s="7">
        <f>AVERAGE('HAVER - UK Electricity'!D659:F659)</f>
        <v>41.686666666666667</v>
      </c>
      <c r="J372" s="7">
        <f>AVERAGE('HAVER - UK Electricity'!D659:O659)</f>
        <v>49.853333333333346</v>
      </c>
      <c r="L372" s="7">
        <f t="shared" si="51"/>
        <v>57.186731770833333</v>
      </c>
      <c r="N372" s="7">
        <f t="shared" si="49"/>
        <v>47.957122395833331</v>
      </c>
      <c r="O372" s="7">
        <f t="shared" si="49"/>
        <v>44.248333333333349</v>
      </c>
      <c r="P372" s="7">
        <f t="shared" si="49"/>
        <v>51.72477213541665</v>
      </c>
      <c r="R372" s="7"/>
      <c r="S372" s="7"/>
      <c r="T372" s="7"/>
      <c r="U372" s="7"/>
      <c r="V372" s="7"/>
    </row>
    <row r="373" spans="1:22" x14ac:dyDescent="0.35">
      <c r="A373" s="5">
        <f t="shared" si="46"/>
        <v>43649</v>
      </c>
      <c r="B373" s="5"/>
      <c r="C373" s="7">
        <f>AVERAGE('HAVER - UK Electricity'!F660:Q660)</f>
        <v>50.835833333333333</v>
      </c>
      <c r="D373" s="7">
        <f t="shared" si="50"/>
        <v>52.972285156249995</v>
      </c>
      <c r="E373" s="5"/>
      <c r="F373" s="7">
        <f>AVERAGE('HAVER - UK Electricity'!F660:K660)</f>
        <v>54.158333333333331</v>
      </c>
      <c r="H373" s="7">
        <f>AVERAGE('HAVER - UK Electricity'!D660:I660)</f>
        <v>48.576666666666675</v>
      </c>
      <c r="I373" s="7">
        <f>AVERAGE('HAVER - UK Electricity'!D660:F660)</f>
        <v>41.736666666666672</v>
      </c>
      <c r="J373" s="7">
        <f>AVERAGE('HAVER - UK Electricity'!D660:O660)</f>
        <v>49.592500000000008</v>
      </c>
      <c r="L373" s="7">
        <f t="shared" si="51"/>
        <v>57.186731770833333</v>
      </c>
      <c r="N373" s="7">
        <f t="shared" si="49"/>
        <v>47.957122395833331</v>
      </c>
      <c r="O373" s="7">
        <f t="shared" si="49"/>
        <v>44.248333333333349</v>
      </c>
      <c r="P373" s="7">
        <f t="shared" si="49"/>
        <v>51.72477213541665</v>
      </c>
      <c r="R373" s="7"/>
      <c r="S373" s="7"/>
      <c r="T373" s="7"/>
      <c r="U373" s="7"/>
      <c r="V373" s="7"/>
    </row>
    <row r="374" spans="1:22" x14ac:dyDescent="0.35">
      <c r="A374" s="5">
        <f t="shared" si="46"/>
        <v>43650</v>
      </c>
      <c r="B374" s="5"/>
      <c r="C374" s="7">
        <f>AVERAGE('HAVER - UK Electricity'!F661:Q661)</f>
        <v>50.922499999999992</v>
      </c>
      <c r="D374" s="7">
        <f t="shared" si="50"/>
        <v>52.972285156249995</v>
      </c>
      <c r="E374" s="5"/>
      <c r="F374" s="7">
        <f>AVERAGE('HAVER - UK Electricity'!F661:K661)</f>
        <v>54.166666666666664</v>
      </c>
      <c r="H374" s="7">
        <f>AVERAGE('HAVER - UK Electricity'!D661:I661)</f>
        <v>48.70333333333334</v>
      </c>
      <c r="I374" s="7">
        <f>AVERAGE('HAVER - UK Electricity'!D661:F661)</f>
        <v>41.983333333333341</v>
      </c>
      <c r="J374" s="7">
        <f>AVERAGE('HAVER - UK Electricity'!D661:O661)</f>
        <v>49.723333333333336</v>
      </c>
      <c r="L374" s="7">
        <f t="shared" si="51"/>
        <v>57.186731770833333</v>
      </c>
      <c r="N374" s="7">
        <f t="shared" si="49"/>
        <v>47.957122395833331</v>
      </c>
      <c r="O374" s="7">
        <f t="shared" si="49"/>
        <v>44.248333333333349</v>
      </c>
      <c r="P374" s="7">
        <f t="shared" si="49"/>
        <v>51.72477213541665</v>
      </c>
      <c r="R374" s="7"/>
      <c r="S374" s="7"/>
      <c r="T374" s="7"/>
      <c r="U374" s="7"/>
      <c r="V374" s="7"/>
    </row>
    <row r="375" spans="1:22" x14ac:dyDescent="0.35">
      <c r="A375" s="5">
        <f t="shared" si="46"/>
        <v>43651</v>
      </c>
      <c r="B375" s="5"/>
      <c r="C375" s="7">
        <f>AVERAGE('HAVER - UK Electricity'!F662:Q662)</f>
        <v>51.554166666666653</v>
      </c>
      <c r="D375" s="7">
        <f t="shared" si="50"/>
        <v>52.972285156249995</v>
      </c>
      <c r="E375" s="5"/>
      <c r="F375" s="7">
        <f>AVERAGE('HAVER - UK Electricity'!F662:K662)</f>
        <v>54.849999999999994</v>
      </c>
      <c r="H375" s="7">
        <f>AVERAGE('HAVER - UK Electricity'!D662:I662)</f>
        <v>49.640000000000008</v>
      </c>
      <c r="I375" s="7">
        <f>AVERAGE('HAVER - UK Electricity'!D662:F662)</f>
        <v>43.196666666666665</v>
      </c>
      <c r="J375" s="7">
        <f>AVERAGE('HAVER - UK Electricity'!D662:O662)</f>
        <v>50.50333333333333</v>
      </c>
      <c r="L375" s="7">
        <f t="shared" si="51"/>
        <v>57.186731770833333</v>
      </c>
      <c r="N375" s="7">
        <f t="shared" si="49"/>
        <v>47.957122395833331</v>
      </c>
      <c r="O375" s="7">
        <f t="shared" si="49"/>
        <v>44.248333333333349</v>
      </c>
      <c r="P375" s="7">
        <f t="shared" si="49"/>
        <v>51.72477213541665</v>
      </c>
      <c r="R375" s="7"/>
      <c r="S375" s="7"/>
      <c r="T375" s="7"/>
      <c r="U375" s="7"/>
      <c r="V375" s="7"/>
    </row>
    <row r="376" spans="1:22" x14ac:dyDescent="0.35">
      <c r="A376" s="5">
        <f t="shared" si="46"/>
        <v>43654</v>
      </c>
      <c r="B376" s="5"/>
      <c r="C376" s="7">
        <f>AVERAGE('HAVER - UK Electricity'!F663:Q663)</f>
        <v>52.314166666666672</v>
      </c>
      <c r="D376" s="7">
        <f t="shared" si="50"/>
        <v>52.972285156249995</v>
      </c>
      <c r="E376" s="5"/>
      <c r="F376" s="7">
        <f>AVERAGE('HAVER - UK Electricity'!F663:K663)</f>
        <v>55.765000000000008</v>
      </c>
      <c r="H376" s="7">
        <f>AVERAGE('HAVER - UK Electricity'!D663:I663)</f>
        <v>50.758333333333333</v>
      </c>
      <c r="I376" s="7">
        <f>AVERAGE('HAVER - UK Electricity'!D663:F663)</f>
        <v>44.696666666666665</v>
      </c>
      <c r="J376" s="7">
        <f>AVERAGE('HAVER - UK Electricity'!D663:O663)</f>
        <v>51.398333333333341</v>
      </c>
      <c r="L376" s="7">
        <f t="shared" si="51"/>
        <v>57.186731770833333</v>
      </c>
      <c r="N376" s="7">
        <f t="shared" si="49"/>
        <v>47.957122395833331</v>
      </c>
      <c r="O376" s="7">
        <f t="shared" si="49"/>
        <v>44.248333333333349</v>
      </c>
      <c r="P376" s="7">
        <f t="shared" si="49"/>
        <v>51.72477213541665</v>
      </c>
      <c r="R376" s="7"/>
      <c r="S376" s="7"/>
      <c r="T376" s="7"/>
      <c r="U376" s="7"/>
      <c r="V376" s="7"/>
    </row>
    <row r="377" spans="1:22" x14ac:dyDescent="0.35">
      <c r="A377" s="5">
        <f t="shared" si="46"/>
        <v>43655</v>
      </c>
      <c r="B377" s="5"/>
      <c r="C377" s="7">
        <f>AVERAGE('HAVER - UK Electricity'!F664:Q664)</f>
        <v>52.795833333333327</v>
      </c>
      <c r="D377" s="7">
        <f t="shared" si="50"/>
        <v>52.972285156249995</v>
      </c>
      <c r="E377" s="5"/>
      <c r="F377" s="7">
        <f>AVERAGE('HAVER - UK Electricity'!F664:K664)</f>
        <v>56.388333333333343</v>
      </c>
      <c r="H377" s="7">
        <f>AVERAGE('HAVER - UK Electricity'!D664:I664)</f>
        <v>51</v>
      </c>
      <c r="I377" s="7">
        <f>AVERAGE('HAVER - UK Electricity'!D664:F664)</f>
        <v>44.51</v>
      </c>
      <c r="J377" s="7">
        <f>AVERAGE('HAVER - UK Electricity'!D664:O664)</f>
        <v>51.73749999999999</v>
      </c>
      <c r="L377" s="7">
        <f t="shared" si="51"/>
        <v>57.186731770833333</v>
      </c>
      <c r="N377" s="7">
        <f t="shared" si="49"/>
        <v>47.957122395833331</v>
      </c>
      <c r="O377" s="7">
        <f t="shared" si="49"/>
        <v>44.248333333333349</v>
      </c>
      <c r="P377" s="7">
        <f t="shared" si="49"/>
        <v>51.72477213541665</v>
      </c>
      <c r="R377" s="7"/>
      <c r="S377" s="7"/>
      <c r="T377" s="7"/>
      <c r="U377" s="7"/>
      <c r="V377" s="7"/>
    </row>
    <row r="378" spans="1:22" x14ac:dyDescent="0.35">
      <c r="A378" s="5">
        <f t="shared" si="46"/>
        <v>43656</v>
      </c>
      <c r="B378" s="5"/>
      <c r="C378" s="7">
        <f>AVERAGE('HAVER - UK Electricity'!F665:Q665)</f>
        <v>54.152500000000003</v>
      </c>
      <c r="D378" s="7">
        <f t="shared" si="50"/>
        <v>52.972285156249995</v>
      </c>
      <c r="E378" s="5"/>
      <c r="F378" s="7">
        <f>AVERAGE('HAVER - UK Electricity'!F665:K665)</f>
        <v>57.646666666666668</v>
      </c>
      <c r="H378" s="7">
        <f>AVERAGE('HAVER - UK Electricity'!D665:I665)</f>
        <v>52.401666666666664</v>
      </c>
      <c r="I378" s="7">
        <f>AVERAGE('HAVER - UK Electricity'!D665:F665)</f>
        <v>46</v>
      </c>
      <c r="J378" s="7">
        <f>AVERAGE('HAVER - UK Electricity'!D665:O665)</f>
        <v>53.167499999999997</v>
      </c>
      <c r="L378" s="7">
        <f t="shared" si="51"/>
        <v>57.186731770833333</v>
      </c>
      <c r="N378" s="7">
        <f t="shared" si="49"/>
        <v>47.957122395833331</v>
      </c>
      <c r="O378" s="7">
        <f t="shared" si="49"/>
        <v>44.248333333333349</v>
      </c>
      <c r="P378" s="7">
        <f t="shared" si="49"/>
        <v>51.72477213541665</v>
      </c>
      <c r="R378" s="7"/>
      <c r="S378" s="7"/>
      <c r="T378" s="7"/>
      <c r="U378" s="7"/>
      <c r="V378" s="7"/>
    </row>
    <row r="379" spans="1:22" x14ac:dyDescent="0.35">
      <c r="A379" s="5">
        <f t="shared" si="46"/>
        <v>43657</v>
      </c>
      <c r="B379" s="5"/>
      <c r="C379" s="7">
        <f>AVERAGE('HAVER - UK Electricity'!F666:Q666)</f>
        <v>55.498333333333335</v>
      </c>
      <c r="D379" s="7">
        <f t="shared" si="50"/>
        <v>52.972285156249995</v>
      </c>
      <c r="E379" s="5"/>
      <c r="F379" s="7">
        <f>AVERAGE('HAVER - UK Electricity'!F666:K666)</f>
        <v>59.18833333333334</v>
      </c>
      <c r="H379" s="7">
        <f>AVERAGE('HAVER - UK Electricity'!D666:I666)</f>
        <v>53.838333333333331</v>
      </c>
      <c r="I379" s="7">
        <f>AVERAGE('HAVER - UK Electricity'!D666:F666)</f>
        <v>47.26</v>
      </c>
      <c r="J379" s="7">
        <f>AVERAGE('HAVER - UK Electricity'!D666:O666)</f>
        <v>54.5075</v>
      </c>
      <c r="L379" s="7">
        <f t="shared" si="51"/>
        <v>57.186731770833333</v>
      </c>
      <c r="N379" s="7">
        <f t="shared" si="49"/>
        <v>47.957122395833331</v>
      </c>
      <c r="O379" s="7">
        <f t="shared" si="49"/>
        <v>44.248333333333349</v>
      </c>
      <c r="P379" s="7">
        <f t="shared" si="49"/>
        <v>51.72477213541665</v>
      </c>
      <c r="R379" s="7"/>
      <c r="S379" s="7"/>
      <c r="T379" s="7"/>
      <c r="U379" s="7"/>
      <c r="V379" s="7"/>
    </row>
    <row r="380" spans="1:22" x14ac:dyDescent="0.35">
      <c r="A380" s="5">
        <f t="shared" si="46"/>
        <v>43658</v>
      </c>
      <c r="B380" s="5"/>
      <c r="C380" s="7">
        <f>AVERAGE('HAVER - UK Electricity'!F667:Q667)</f>
        <v>56.844166666666673</v>
      </c>
      <c r="D380" s="7">
        <f t="shared" si="50"/>
        <v>52.972285156249995</v>
      </c>
      <c r="E380" s="5"/>
      <c r="F380" s="7">
        <f>AVERAGE('HAVER - UK Electricity'!F667:K667)</f>
        <v>60.670000000000009</v>
      </c>
      <c r="H380" s="7">
        <f>AVERAGE('HAVER - UK Electricity'!D667:I667)</f>
        <v>55.151666666666671</v>
      </c>
      <c r="I380" s="7">
        <f>AVERAGE('HAVER - UK Electricity'!D667:F667)</f>
        <v>48.393333333333338</v>
      </c>
      <c r="J380" s="7">
        <f>AVERAGE('HAVER - UK Electricity'!D667:O667)</f>
        <v>55.829166666666673</v>
      </c>
      <c r="L380" s="7">
        <f t="shared" si="51"/>
        <v>57.186731770833333</v>
      </c>
      <c r="N380" s="7">
        <f t="shared" si="49"/>
        <v>47.957122395833331</v>
      </c>
      <c r="O380" s="7">
        <f t="shared" si="49"/>
        <v>44.248333333333349</v>
      </c>
      <c r="P380" s="7">
        <f t="shared" si="49"/>
        <v>51.72477213541665</v>
      </c>
      <c r="R380" s="7"/>
      <c r="S380" s="7"/>
      <c r="T380" s="7"/>
      <c r="U380" s="7"/>
      <c r="V380" s="7"/>
    </row>
    <row r="381" spans="1:22" x14ac:dyDescent="0.35">
      <c r="A381" s="5">
        <f t="shared" si="46"/>
        <v>43661</v>
      </c>
      <c r="B381" s="5"/>
      <c r="C381" s="7">
        <f>AVERAGE('HAVER - UK Electricity'!F668:Q668)</f>
        <v>55.859166666666681</v>
      </c>
      <c r="D381" s="7">
        <f t="shared" si="50"/>
        <v>52.972285156249995</v>
      </c>
      <c r="E381" s="5"/>
      <c r="F381" s="7">
        <f>AVERAGE('HAVER - UK Electricity'!F668:K668)</f>
        <v>59.609999999999992</v>
      </c>
      <c r="H381" s="7">
        <f>AVERAGE('HAVER - UK Electricity'!D668:I668)</f>
        <v>54.176666666666669</v>
      </c>
      <c r="I381" s="7">
        <f>AVERAGE('HAVER - UK Electricity'!D668:F668)</f>
        <v>47.47</v>
      </c>
      <c r="J381" s="7">
        <f>AVERAGE('HAVER - UK Electricity'!D668:O668)</f>
        <v>54.851666666666667</v>
      </c>
      <c r="L381" s="7">
        <f t="shared" si="51"/>
        <v>57.186731770833333</v>
      </c>
      <c r="N381" s="7">
        <f t="shared" si="49"/>
        <v>47.957122395833331</v>
      </c>
      <c r="O381" s="7">
        <f t="shared" si="49"/>
        <v>44.248333333333349</v>
      </c>
      <c r="P381" s="7">
        <f t="shared" si="49"/>
        <v>51.72477213541665</v>
      </c>
      <c r="R381" s="7"/>
      <c r="S381" s="7"/>
      <c r="T381" s="7"/>
      <c r="U381" s="7"/>
      <c r="V381" s="7"/>
    </row>
    <row r="382" spans="1:22" x14ac:dyDescent="0.35">
      <c r="A382" s="5">
        <f t="shared" si="46"/>
        <v>43662</v>
      </c>
      <c r="B382" s="5"/>
      <c r="C382" s="7">
        <f>AVERAGE('HAVER - UK Electricity'!F669:Q669)</f>
        <v>54.559166666666663</v>
      </c>
      <c r="D382" s="7">
        <f t="shared" si="50"/>
        <v>52.972285156249995</v>
      </c>
      <c r="E382" s="5"/>
      <c r="F382" s="7">
        <f>AVERAGE('HAVER - UK Electricity'!F669:K669)</f>
        <v>57.914999999999999</v>
      </c>
      <c r="H382" s="7">
        <f>AVERAGE('HAVER - UK Electricity'!D669:I669)</f>
        <v>52.27</v>
      </c>
      <c r="I382" s="7">
        <f>AVERAGE('HAVER - UK Electricity'!D669:F669)</f>
        <v>45.363333333333337</v>
      </c>
      <c r="J382" s="7">
        <f>AVERAGE('HAVER - UK Electricity'!D669:O669)</f>
        <v>53.334166666666654</v>
      </c>
      <c r="L382" s="7">
        <f t="shared" si="51"/>
        <v>57.186731770833333</v>
      </c>
      <c r="N382" s="7">
        <f t="shared" si="49"/>
        <v>47.957122395833331</v>
      </c>
      <c r="O382" s="7">
        <f t="shared" si="49"/>
        <v>44.248333333333349</v>
      </c>
      <c r="P382" s="7">
        <f t="shared" si="49"/>
        <v>51.72477213541665</v>
      </c>
      <c r="R382" s="7"/>
      <c r="S382" s="7"/>
      <c r="T382" s="7"/>
      <c r="U382" s="7"/>
      <c r="V382" s="7"/>
    </row>
    <row r="383" spans="1:22" x14ac:dyDescent="0.35">
      <c r="A383" s="5">
        <f t="shared" si="46"/>
        <v>43663</v>
      </c>
      <c r="B383" s="5"/>
      <c r="C383" s="7">
        <f>AVERAGE('HAVER - UK Electricity'!F670:Q670)</f>
        <v>54.528333333333329</v>
      </c>
      <c r="D383" s="7">
        <f t="shared" si="50"/>
        <v>52.972285156249995</v>
      </c>
      <c r="E383" s="5"/>
      <c r="F383" s="7">
        <f>AVERAGE('HAVER - UK Electricity'!F670:K670)</f>
        <v>57.903333333333329</v>
      </c>
      <c r="H383" s="7">
        <f>AVERAGE('HAVER - UK Electricity'!D670:I670)</f>
        <v>51.99666666666667</v>
      </c>
      <c r="I383" s="7">
        <f>AVERAGE('HAVER - UK Electricity'!D670:F670)</f>
        <v>44.766666666666659</v>
      </c>
      <c r="J383" s="7">
        <f>AVERAGE('HAVER - UK Electricity'!D670:O670)</f>
        <v>53.199166666666677</v>
      </c>
      <c r="L383" s="7">
        <f t="shared" si="51"/>
        <v>57.186731770833333</v>
      </c>
      <c r="N383" s="7">
        <f t="shared" si="49"/>
        <v>47.957122395833331</v>
      </c>
      <c r="O383" s="7">
        <f t="shared" si="49"/>
        <v>44.248333333333349</v>
      </c>
      <c r="P383" s="7">
        <f t="shared" si="49"/>
        <v>51.72477213541665</v>
      </c>
      <c r="R383" s="7"/>
      <c r="S383" s="7"/>
      <c r="T383" s="7"/>
      <c r="U383" s="7"/>
      <c r="V383" s="7"/>
    </row>
    <row r="384" spans="1:22" x14ac:dyDescent="0.35">
      <c r="A384" s="5">
        <f t="shared" si="46"/>
        <v>43664</v>
      </c>
      <c r="B384" s="5"/>
      <c r="C384" s="7">
        <f>AVERAGE('HAVER - UK Electricity'!F671:Q671)</f>
        <v>53.714999999999996</v>
      </c>
      <c r="D384" s="7">
        <f t="shared" si="50"/>
        <v>52.972285156249995</v>
      </c>
      <c r="E384" s="5"/>
      <c r="F384" s="7">
        <f>AVERAGE('HAVER - UK Electricity'!F671:K671)</f>
        <v>57.221666666666671</v>
      </c>
      <c r="H384" s="7">
        <f>AVERAGE('HAVER - UK Electricity'!D671:I671)</f>
        <v>51.145000000000003</v>
      </c>
      <c r="I384" s="7">
        <f>AVERAGE('HAVER - UK Electricity'!D671:F671)</f>
        <v>43.733333333333327</v>
      </c>
      <c r="J384" s="7">
        <f>AVERAGE('HAVER - UK Electricity'!D671:O671)</f>
        <v>52.367500000000007</v>
      </c>
      <c r="L384" s="7">
        <f t="shared" si="51"/>
        <v>57.186731770833333</v>
      </c>
      <c r="N384" s="7">
        <f t="shared" si="49"/>
        <v>47.957122395833331</v>
      </c>
      <c r="O384" s="7">
        <f t="shared" si="49"/>
        <v>44.248333333333349</v>
      </c>
      <c r="P384" s="7">
        <f t="shared" si="49"/>
        <v>51.72477213541665</v>
      </c>
      <c r="R384" s="7"/>
      <c r="S384" s="7"/>
      <c r="T384" s="7"/>
      <c r="U384" s="7"/>
      <c r="V384" s="7"/>
    </row>
    <row r="385" spans="1:22" x14ac:dyDescent="0.35">
      <c r="A385" s="5">
        <f t="shared" si="46"/>
        <v>43665</v>
      </c>
      <c r="B385" s="5"/>
      <c r="C385" s="7">
        <f>AVERAGE('HAVER - UK Electricity'!F672:Q672)</f>
        <v>54.725000000000001</v>
      </c>
      <c r="D385" s="7">
        <f t="shared" si="50"/>
        <v>52.972285156249995</v>
      </c>
      <c r="E385" s="5"/>
      <c r="F385" s="7">
        <f>AVERAGE('HAVER - UK Electricity'!F672:K672)</f>
        <v>58.386666666666677</v>
      </c>
      <c r="H385" s="7">
        <f>AVERAGE('HAVER - UK Electricity'!D672:I672)</f>
        <v>51.883333333333333</v>
      </c>
      <c r="I385" s="7">
        <f>AVERAGE('HAVER - UK Electricity'!D672:F672)</f>
        <v>44.059999999999995</v>
      </c>
      <c r="J385" s="7">
        <f>AVERAGE('HAVER - UK Electricity'!D672:O672)</f>
        <v>53.240833333333335</v>
      </c>
      <c r="L385" s="7">
        <f t="shared" si="51"/>
        <v>57.186731770833333</v>
      </c>
      <c r="N385" s="7">
        <f t="shared" si="49"/>
        <v>47.957122395833331</v>
      </c>
      <c r="O385" s="7">
        <f t="shared" si="49"/>
        <v>44.248333333333349</v>
      </c>
      <c r="P385" s="7">
        <f t="shared" si="49"/>
        <v>51.72477213541665</v>
      </c>
      <c r="R385" s="7"/>
      <c r="S385" s="7"/>
      <c r="T385" s="7"/>
      <c r="U385" s="7"/>
      <c r="V385" s="7"/>
    </row>
    <row r="386" spans="1:22" x14ac:dyDescent="0.35">
      <c r="A386" s="5">
        <f t="shared" si="46"/>
        <v>43668</v>
      </c>
      <c r="B386" s="5"/>
      <c r="C386" s="7">
        <f>AVERAGE('HAVER - UK Electricity'!F673:Q673)</f>
        <v>54.261666666666663</v>
      </c>
      <c r="D386" s="7">
        <f t="shared" si="50"/>
        <v>52.972285156249995</v>
      </c>
      <c r="E386" s="5"/>
      <c r="F386" s="7">
        <f>AVERAGE('HAVER - UK Electricity'!F673:K673)</f>
        <v>57.53</v>
      </c>
      <c r="H386" s="7">
        <f>AVERAGE('HAVER - UK Electricity'!D673:I673)</f>
        <v>51.006666666666661</v>
      </c>
      <c r="I386" s="7">
        <f>AVERAGE('HAVER - UK Electricity'!D673:F673)</f>
        <v>43.126666666666665</v>
      </c>
      <c r="J386" s="7">
        <f>AVERAGE('HAVER - UK Electricity'!D673:O673)</f>
        <v>52.662500000000001</v>
      </c>
      <c r="L386" s="7">
        <f t="shared" si="51"/>
        <v>57.186731770833333</v>
      </c>
      <c r="N386" s="7">
        <f t="shared" si="49"/>
        <v>47.957122395833331</v>
      </c>
      <c r="O386" s="7">
        <f t="shared" si="49"/>
        <v>44.248333333333349</v>
      </c>
      <c r="P386" s="7">
        <f t="shared" si="49"/>
        <v>51.72477213541665</v>
      </c>
      <c r="R386" s="7"/>
      <c r="S386" s="7"/>
      <c r="T386" s="7"/>
      <c r="U386" s="7"/>
      <c r="V386" s="7"/>
    </row>
    <row r="387" spans="1:22" x14ac:dyDescent="0.35">
      <c r="A387" s="5">
        <f t="shared" si="46"/>
        <v>43669</v>
      </c>
      <c r="B387" s="5"/>
      <c r="C387" s="7">
        <f>AVERAGE('HAVER - UK Electricity'!F674:Q674)</f>
        <v>54.775000000000006</v>
      </c>
      <c r="D387" s="7">
        <f t="shared" si="50"/>
        <v>52.972285156249995</v>
      </c>
      <c r="E387" s="5"/>
      <c r="F387" s="7">
        <f>AVERAGE('HAVER - UK Electricity'!F674:K674)</f>
        <v>58.17166666666666</v>
      </c>
      <c r="H387" s="7">
        <f>AVERAGE('HAVER - UK Electricity'!D674:I674)</f>
        <v>51.794999999999995</v>
      </c>
      <c r="I387" s="7">
        <f>AVERAGE('HAVER - UK Electricity'!D674:F674)</f>
        <v>43.963333333333338</v>
      </c>
      <c r="J387" s="7">
        <f>AVERAGE('HAVER - UK Electricity'!D674:O674)</f>
        <v>53.299166666666672</v>
      </c>
      <c r="L387" s="7">
        <f t="shared" si="51"/>
        <v>57.186731770833333</v>
      </c>
      <c r="N387" s="7">
        <f t="shared" si="49"/>
        <v>47.957122395833331</v>
      </c>
      <c r="O387" s="7">
        <f t="shared" si="49"/>
        <v>44.248333333333349</v>
      </c>
      <c r="P387" s="7">
        <f t="shared" si="49"/>
        <v>51.72477213541665</v>
      </c>
      <c r="R387" s="7"/>
      <c r="S387" s="7"/>
      <c r="T387" s="7"/>
      <c r="U387" s="7"/>
      <c r="V387" s="7"/>
    </row>
    <row r="388" spans="1:22" x14ac:dyDescent="0.35">
      <c r="A388" s="5">
        <f t="shared" si="46"/>
        <v>43670</v>
      </c>
      <c r="B388" s="5"/>
      <c r="C388" s="7">
        <f>AVERAGE('HAVER - UK Electricity'!F675:Q675)</f>
        <v>53.707499999999989</v>
      </c>
      <c r="D388" s="7">
        <f t="shared" si="50"/>
        <v>52.972285156249995</v>
      </c>
      <c r="E388" s="5"/>
      <c r="F388" s="7">
        <f>AVERAGE('HAVER - UK Electricity'!F675:K675)</f>
        <v>56.986666666666672</v>
      </c>
      <c r="H388" s="7">
        <f>AVERAGE('HAVER - UK Electricity'!D675:I675)</f>
        <v>50.524999999999999</v>
      </c>
      <c r="I388" s="7">
        <f>AVERAGE('HAVER - UK Electricity'!D675:F675)</f>
        <v>42.636666666666663</v>
      </c>
      <c r="J388" s="7">
        <f>AVERAGE('HAVER - UK Electricity'!D675:O675)</f>
        <v>52.177499999999988</v>
      </c>
      <c r="L388" s="7">
        <f t="shared" si="51"/>
        <v>57.186731770833333</v>
      </c>
      <c r="N388" s="7">
        <f t="shared" si="49"/>
        <v>47.957122395833331</v>
      </c>
      <c r="O388" s="7">
        <f t="shared" si="49"/>
        <v>44.248333333333349</v>
      </c>
      <c r="P388" s="7">
        <f t="shared" si="49"/>
        <v>51.72477213541665</v>
      </c>
      <c r="R388" s="7"/>
      <c r="S388" s="7"/>
      <c r="T388" s="7"/>
      <c r="U388" s="7"/>
      <c r="V388" s="7"/>
    </row>
    <row r="389" spans="1:22" x14ac:dyDescent="0.35">
      <c r="A389" s="5">
        <f t="shared" si="46"/>
        <v>43671</v>
      </c>
      <c r="B389" s="5"/>
      <c r="C389" s="7">
        <f>AVERAGE('HAVER - UK Electricity'!F676:Q676)</f>
        <v>53.750833333333333</v>
      </c>
      <c r="D389" s="7">
        <f t="shared" si="50"/>
        <v>52.972285156249995</v>
      </c>
      <c r="E389" s="5"/>
      <c r="F389" s="7">
        <f>AVERAGE('HAVER - UK Electricity'!F676:K676)</f>
        <v>56.95333333333334</v>
      </c>
      <c r="H389" s="7">
        <f>AVERAGE('HAVER - UK Electricity'!D676:I676)</f>
        <v>50.416666666666664</v>
      </c>
      <c r="I389" s="7">
        <f>AVERAGE('HAVER - UK Electricity'!D676:F676)</f>
        <v>42.516666666666659</v>
      </c>
      <c r="J389" s="7">
        <f>AVERAGE('HAVER - UK Electricity'!D676:O676)</f>
        <v>52.185000000000002</v>
      </c>
      <c r="L389" s="7">
        <f t="shared" si="51"/>
        <v>57.186731770833333</v>
      </c>
      <c r="N389" s="7">
        <f t="shared" si="49"/>
        <v>47.957122395833331</v>
      </c>
      <c r="O389" s="7">
        <f t="shared" si="49"/>
        <v>44.248333333333349</v>
      </c>
      <c r="P389" s="7">
        <f t="shared" si="49"/>
        <v>51.72477213541665</v>
      </c>
      <c r="R389" s="7"/>
      <c r="S389" s="7"/>
      <c r="T389" s="7"/>
      <c r="U389" s="7"/>
      <c r="V389" s="7"/>
    </row>
    <row r="390" spans="1:22" x14ac:dyDescent="0.35">
      <c r="A390" s="5">
        <f t="shared" si="46"/>
        <v>43672</v>
      </c>
      <c r="B390" s="5"/>
      <c r="C390" s="7">
        <f>AVERAGE('HAVER - UK Electricity'!F677:Q677)</f>
        <v>53.06166666666666</v>
      </c>
      <c r="D390" s="7">
        <f t="shared" si="50"/>
        <v>52.972285156249995</v>
      </c>
      <c r="E390" s="5"/>
      <c r="F390" s="7">
        <f>AVERAGE('HAVER - UK Electricity'!F677:K677)</f>
        <v>55.97</v>
      </c>
      <c r="H390" s="7">
        <f>AVERAGE('HAVER - UK Electricity'!D677:I677)</f>
        <v>49.639999999999993</v>
      </c>
      <c r="I390" s="7">
        <f>AVERAGE('HAVER - UK Electricity'!D677:F677)</f>
        <v>41.949999999999996</v>
      </c>
      <c r="J390" s="7">
        <f>AVERAGE('HAVER - UK Electricity'!D677:O677)</f>
        <v>51.500833333333333</v>
      </c>
      <c r="L390" s="7">
        <f t="shared" si="51"/>
        <v>57.186731770833333</v>
      </c>
      <c r="N390" s="7">
        <f t="shared" si="49"/>
        <v>47.957122395833331</v>
      </c>
      <c r="O390" s="7">
        <f t="shared" si="49"/>
        <v>44.248333333333349</v>
      </c>
      <c r="P390" s="7">
        <f t="shared" si="49"/>
        <v>51.72477213541665</v>
      </c>
      <c r="R390" s="7"/>
      <c r="S390" s="7"/>
      <c r="T390" s="7"/>
      <c r="U390" s="7"/>
      <c r="V390" s="7"/>
    </row>
    <row r="391" spans="1:22" x14ac:dyDescent="0.35">
      <c r="A391" s="5">
        <f t="shared" si="46"/>
        <v>43675</v>
      </c>
      <c r="B391" s="5"/>
      <c r="C391" s="7">
        <f>AVERAGE('HAVER - UK Electricity'!F678:Q678)</f>
        <v>52.97999999999999</v>
      </c>
      <c r="D391" s="7">
        <f t="shared" si="50"/>
        <v>52.972285156249995</v>
      </c>
      <c r="E391" s="5"/>
      <c r="F391" s="7">
        <f>AVERAGE('HAVER - UK Electricity'!F678:K678)</f>
        <v>55.721666666666664</v>
      </c>
      <c r="H391" s="7">
        <f>AVERAGE('HAVER - UK Electricity'!D678:I678)</f>
        <v>49.375</v>
      </c>
      <c r="I391" s="7">
        <f>AVERAGE('HAVER - UK Electricity'!D678:F678)</f>
        <v>41.70333333333334</v>
      </c>
      <c r="J391" s="7">
        <f>AVERAGE('HAVER - UK Electricity'!D678:O678)</f>
        <v>51.37083333333333</v>
      </c>
      <c r="L391" s="7">
        <f t="shared" si="51"/>
        <v>57.186731770833333</v>
      </c>
      <c r="N391" s="7">
        <f t="shared" si="49"/>
        <v>47.957122395833331</v>
      </c>
      <c r="O391" s="7">
        <f t="shared" si="49"/>
        <v>44.248333333333349</v>
      </c>
      <c r="P391" s="7">
        <f t="shared" si="49"/>
        <v>51.72477213541665</v>
      </c>
      <c r="R391" s="7"/>
      <c r="S391" s="7"/>
      <c r="T391" s="7"/>
      <c r="U391" s="7"/>
      <c r="V391" s="7"/>
    </row>
    <row r="392" spans="1:22" x14ac:dyDescent="0.35">
      <c r="A392" s="5">
        <f t="shared" si="46"/>
        <v>43676</v>
      </c>
      <c r="B392" s="5"/>
      <c r="C392" s="7">
        <f>AVERAGE('HAVER - UK Electricity'!F679:Q679)</f>
        <v>52.752500000000005</v>
      </c>
      <c r="D392" s="7">
        <f t="shared" si="50"/>
        <v>52.972285156249995</v>
      </c>
      <c r="E392" s="5"/>
      <c r="F392" s="7">
        <f>AVERAGE('HAVER - UK Electricity'!F679:K679)</f>
        <v>55.516666666666673</v>
      </c>
      <c r="H392" s="7">
        <f>AVERAGE('HAVER - UK Electricity'!D679:I679)</f>
        <v>49.323333333333331</v>
      </c>
      <c r="I392" s="7">
        <f>AVERAGE('HAVER - UK Electricity'!D679:F679)</f>
        <v>41.88666666666667</v>
      </c>
      <c r="J392" s="7">
        <f>AVERAGE('HAVER - UK Electricity'!D679:O679)</f>
        <v>51.265000000000008</v>
      </c>
      <c r="L392" s="7">
        <f t="shared" si="51"/>
        <v>57.186731770833333</v>
      </c>
      <c r="N392" s="7">
        <f t="shared" si="49"/>
        <v>47.957122395833331</v>
      </c>
      <c r="O392" s="7">
        <f t="shared" si="49"/>
        <v>44.248333333333349</v>
      </c>
      <c r="P392" s="7">
        <f t="shared" si="49"/>
        <v>51.72477213541665</v>
      </c>
      <c r="R392" s="7"/>
      <c r="S392" s="7"/>
      <c r="T392" s="7"/>
      <c r="U392" s="7"/>
      <c r="V392" s="7"/>
    </row>
    <row r="393" spans="1:22" x14ac:dyDescent="0.35">
      <c r="A393" s="5">
        <f t="shared" ref="A393:A456" si="52">+A388+7</f>
        <v>43677</v>
      </c>
      <c r="B393" s="5"/>
      <c r="C393" s="7">
        <f>AVERAGE('HAVER - UK Electricity'!F680:Q680)</f>
        <v>53.649166666666666</v>
      </c>
      <c r="D393" s="7"/>
      <c r="E393" s="5"/>
      <c r="F393" s="7">
        <f>AVERAGE('HAVER - UK Electricity'!F680:K680)</f>
        <v>56.856666666666662</v>
      </c>
      <c r="H393" s="7">
        <f>AVERAGE('HAVER - UK Electricity'!D680:I680)</f>
        <v>52.87166666666667</v>
      </c>
      <c r="I393" s="7">
        <f>AVERAGE('HAVER - UK Electricity'!D680:F680)</f>
        <v>46.800000000000004</v>
      </c>
      <c r="J393" s="7">
        <f>AVERAGE('HAVER - UK Electricity'!D680:O680)</f>
        <v>52.29</v>
      </c>
      <c r="L393" s="7"/>
      <c r="N393" s="7"/>
      <c r="O393" s="7"/>
      <c r="P393" s="7"/>
      <c r="R393" s="7"/>
      <c r="S393" s="7"/>
      <c r="T393" s="7"/>
      <c r="U393" s="7"/>
      <c r="V393" s="7"/>
    </row>
    <row r="394" spans="1:22" x14ac:dyDescent="0.35">
      <c r="A394" s="5">
        <f t="shared" si="52"/>
        <v>43678</v>
      </c>
      <c r="B394" s="5" t="s">
        <v>1602</v>
      </c>
      <c r="C394" s="7">
        <f>AVERAGE('HAVER - UK Electricity'!K681:V681)</f>
        <v>54.475000000000001</v>
      </c>
      <c r="D394" s="7">
        <f t="shared" ref="D394:D425" si="53">AVERAGE(C$394:C$497,C$499:C$502,C$504:C$525)</f>
        <v>48.432205128205155</v>
      </c>
      <c r="E394" s="5"/>
      <c r="F394" s="7">
        <f>AVERAGE('HAVER - UK Electricity'!K681:P681)</f>
        <v>51.248333333333328</v>
      </c>
      <c r="H394" s="7">
        <f>AVERAGE('HAVER - UK Electricity'!D681:I681)</f>
        <v>55.036666666666669</v>
      </c>
      <c r="I394" s="7">
        <f>AVERAGE('HAVER - UK Electricity'!D681:F681)</f>
        <v>49.326666666666675</v>
      </c>
      <c r="J394" s="7">
        <f>AVERAGE('HAVER - UK Electricity'!D681:O681)</f>
        <v>53.93</v>
      </c>
      <c r="L394" s="7">
        <f>AVERAGE(F$394:F$497,F$499:F$502,F$504:F$525)</f>
        <v>44.667025641025646</v>
      </c>
      <c r="N394" s="7">
        <f t="shared" ref="N394:P409" si="54">AVERAGE(H$394:H$497,H$499:H$502,H$504:H$525)</f>
        <v>47.500487179487152</v>
      </c>
      <c r="O394" s="7">
        <f t="shared" si="54"/>
        <v>46.622410256410255</v>
      </c>
      <c r="P394" s="7">
        <f t="shared" si="54"/>
        <v>47.117012820512834</v>
      </c>
      <c r="R394" s="7"/>
      <c r="S394" s="7"/>
      <c r="T394" s="7"/>
      <c r="U394" s="7"/>
      <c r="V394" s="7"/>
    </row>
    <row r="395" spans="1:22" x14ac:dyDescent="0.35">
      <c r="A395" s="5">
        <f t="shared" si="52"/>
        <v>43679</v>
      </c>
      <c r="B395" s="5"/>
      <c r="C395" s="7">
        <f>AVERAGE('HAVER - UK Electricity'!K682:V682)</f>
        <v>53.984999999999992</v>
      </c>
      <c r="D395" s="7">
        <f t="shared" si="53"/>
        <v>48.432205128205155</v>
      </c>
      <c r="E395" s="5"/>
      <c r="F395" s="7">
        <f>AVERAGE('HAVER - UK Electricity'!K682:P682)</f>
        <v>50.768333333333338</v>
      </c>
      <c r="H395" s="7">
        <f>AVERAGE('HAVER - UK Electricity'!D682:I682)</f>
        <v>54.088333333333338</v>
      </c>
      <c r="I395" s="7">
        <f>AVERAGE('HAVER - UK Electricity'!D682:F682)</f>
        <v>48.573333333333331</v>
      </c>
      <c r="J395" s="7">
        <f>AVERAGE('HAVER - UK Electricity'!D682:O682)</f>
        <v>53.161666666666669</v>
      </c>
      <c r="L395" s="7">
        <f t="shared" ref="L395:L458" si="55">AVERAGE(F$394:F$497,F$499:F$502,F$504:F$525)</f>
        <v>44.667025641025646</v>
      </c>
      <c r="N395" s="7">
        <f t="shared" si="54"/>
        <v>47.500487179487152</v>
      </c>
      <c r="O395" s="7">
        <f t="shared" si="54"/>
        <v>46.622410256410255</v>
      </c>
      <c r="P395" s="7">
        <f t="shared" si="54"/>
        <v>47.117012820512834</v>
      </c>
      <c r="R395" s="7"/>
      <c r="S395" s="7"/>
      <c r="T395" s="7"/>
      <c r="U395" s="7"/>
      <c r="V395" s="7"/>
    </row>
    <row r="396" spans="1:22" x14ac:dyDescent="0.35">
      <c r="A396" s="5">
        <f t="shared" si="52"/>
        <v>43682</v>
      </c>
      <c r="B396" s="5"/>
      <c r="C396" s="7">
        <f>AVERAGE('HAVER - UK Electricity'!K683:V683)</f>
        <v>53.22</v>
      </c>
      <c r="D396" s="7">
        <f t="shared" si="53"/>
        <v>48.432205128205155</v>
      </c>
      <c r="E396" s="5"/>
      <c r="F396" s="7">
        <f>AVERAGE('HAVER - UK Electricity'!K683:P683)</f>
        <v>50.158333333333339</v>
      </c>
      <c r="H396" s="7">
        <f>AVERAGE('HAVER - UK Electricity'!D683:I683)</f>
        <v>53.293333333333329</v>
      </c>
      <c r="I396" s="7">
        <f>AVERAGE('HAVER - UK Electricity'!D683:F683)</f>
        <v>47.833333333333336</v>
      </c>
      <c r="J396" s="7">
        <f>AVERAGE('HAVER - UK Electricity'!D683:O683)</f>
        <v>52.435833333333342</v>
      </c>
      <c r="L396" s="7">
        <f t="shared" si="55"/>
        <v>44.667025641025646</v>
      </c>
      <c r="N396" s="7">
        <f t="shared" si="54"/>
        <v>47.500487179487152</v>
      </c>
      <c r="O396" s="7">
        <f t="shared" si="54"/>
        <v>46.622410256410255</v>
      </c>
      <c r="P396" s="7">
        <f t="shared" si="54"/>
        <v>47.117012820512834</v>
      </c>
      <c r="R396" s="7"/>
      <c r="S396" s="7"/>
      <c r="T396" s="7"/>
      <c r="U396" s="7"/>
      <c r="V396" s="7"/>
    </row>
    <row r="397" spans="1:22" x14ac:dyDescent="0.35">
      <c r="A397" s="5">
        <f t="shared" si="52"/>
        <v>43683</v>
      </c>
      <c r="B397" s="5"/>
      <c r="C397" s="7">
        <f>AVERAGE('HAVER - UK Electricity'!K684:V684)</f>
        <v>52.962500000000006</v>
      </c>
      <c r="D397" s="7">
        <f t="shared" si="53"/>
        <v>48.432205128205155</v>
      </c>
      <c r="E397" s="5"/>
      <c r="F397" s="7">
        <f>AVERAGE('HAVER - UK Electricity'!K684:P684)</f>
        <v>49.773333333333341</v>
      </c>
      <c r="H397" s="7">
        <f>AVERAGE('HAVER - UK Electricity'!D684:I684)</f>
        <v>52.56666666666667</v>
      </c>
      <c r="I397" s="7">
        <f>AVERAGE('HAVER - UK Electricity'!D684:F684)</f>
        <v>47.013333333333343</v>
      </c>
      <c r="J397" s="7">
        <f>AVERAGE('HAVER - UK Electricity'!D684:O684)</f>
        <v>51.843333333333334</v>
      </c>
      <c r="L397" s="7">
        <f t="shared" si="55"/>
        <v>44.667025641025646</v>
      </c>
      <c r="N397" s="7">
        <f t="shared" si="54"/>
        <v>47.500487179487152</v>
      </c>
      <c r="O397" s="7">
        <f t="shared" si="54"/>
        <v>46.622410256410255</v>
      </c>
      <c r="P397" s="7">
        <f t="shared" si="54"/>
        <v>47.117012820512834</v>
      </c>
      <c r="R397" s="7"/>
      <c r="S397" s="7"/>
      <c r="T397" s="7"/>
      <c r="U397" s="7"/>
      <c r="V397" s="7"/>
    </row>
    <row r="398" spans="1:22" x14ac:dyDescent="0.35">
      <c r="A398" s="5">
        <f t="shared" si="52"/>
        <v>43684</v>
      </c>
      <c r="B398" s="5"/>
      <c r="C398" s="7">
        <f>AVERAGE('HAVER - UK Electricity'!K685:V685)</f>
        <v>52.819999999999986</v>
      </c>
      <c r="D398" s="7">
        <f t="shared" si="53"/>
        <v>48.432205128205155</v>
      </c>
      <c r="E398" s="5"/>
      <c r="F398" s="7">
        <f>AVERAGE('HAVER - UK Electricity'!K685:P685)</f>
        <v>49.698333333333323</v>
      </c>
      <c r="H398" s="7">
        <f>AVERAGE('HAVER - UK Electricity'!D685:I685)</f>
        <v>52.846666666666664</v>
      </c>
      <c r="I398" s="7">
        <f>AVERAGE('HAVER - UK Electricity'!D685:F685)</f>
        <v>47.50333333333333</v>
      </c>
      <c r="J398" s="7">
        <f>AVERAGE('HAVER - UK Electricity'!D685:O685)</f>
        <v>51.940833333333337</v>
      </c>
      <c r="L398" s="7">
        <f t="shared" si="55"/>
        <v>44.667025641025646</v>
      </c>
      <c r="N398" s="7">
        <f t="shared" si="54"/>
        <v>47.500487179487152</v>
      </c>
      <c r="O398" s="7">
        <f t="shared" si="54"/>
        <v>46.622410256410255</v>
      </c>
      <c r="P398" s="7">
        <f t="shared" si="54"/>
        <v>47.117012820512834</v>
      </c>
      <c r="R398" s="7"/>
      <c r="S398" s="7"/>
      <c r="T398" s="7"/>
      <c r="U398" s="7"/>
      <c r="V398" s="7"/>
    </row>
    <row r="399" spans="1:22" x14ac:dyDescent="0.35">
      <c r="A399" s="5">
        <f t="shared" si="52"/>
        <v>43685</v>
      </c>
      <c r="B399" s="5"/>
      <c r="C399" s="7">
        <f>AVERAGE('HAVER - UK Electricity'!K686:V686)</f>
        <v>52.907500000000006</v>
      </c>
      <c r="D399" s="7">
        <f t="shared" si="53"/>
        <v>48.432205128205155</v>
      </c>
      <c r="E399" s="5"/>
      <c r="F399" s="7">
        <f>AVERAGE('HAVER - UK Electricity'!K686:P686)</f>
        <v>49.823333333333345</v>
      </c>
      <c r="H399" s="7">
        <f>AVERAGE('HAVER - UK Electricity'!D686:I686)</f>
        <v>53.683333333333337</v>
      </c>
      <c r="I399" s="7">
        <f>AVERAGE('HAVER - UK Electricity'!D686:F686)</f>
        <v>48.65</v>
      </c>
      <c r="J399" s="7">
        <f>AVERAGE('HAVER - UK Electricity'!D686:O686)</f>
        <v>52.444999999999993</v>
      </c>
      <c r="L399" s="7">
        <f t="shared" si="55"/>
        <v>44.667025641025646</v>
      </c>
      <c r="N399" s="7">
        <f t="shared" si="54"/>
        <v>47.500487179487152</v>
      </c>
      <c r="O399" s="7">
        <f t="shared" si="54"/>
        <v>46.622410256410255</v>
      </c>
      <c r="P399" s="7">
        <f t="shared" si="54"/>
        <v>47.117012820512834</v>
      </c>
      <c r="R399" s="7"/>
      <c r="S399" s="7"/>
      <c r="T399" s="7"/>
      <c r="U399" s="7"/>
      <c r="V399" s="7"/>
    </row>
    <row r="400" spans="1:22" x14ac:dyDescent="0.35">
      <c r="A400" s="5">
        <f t="shared" si="52"/>
        <v>43686</v>
      </c>
      <c r="B400" s="5"/>
      <c r="C400" s="7">
        <f>AVERAGE('HAVER - UK Electricity'!K687:V687)</f>
        <v>52.814999999999991</v>
      </c>
      <c r="D400" s="7">
        <f t="shared" si="53"/>
        <v>48.432205128205155</v>
      </c>
      <c r="E400" s="5"/>
      <c r="F400" s="7">
        <f>AVERAGE('HAVER - UK Electricity'!K687:P687)</f>
        <v>49.688333333333333</v>
      </c>
      <c r="H400" s="7">
        <f>AVERAGE('HAVER - UK Electricity'!D687:I687)</f>
        <v>53.376666666666665</v>
      </c>
      <c r="I400" s="7">
        <f>AVERAGE('HAVER - UK Electricity'!D687:F687)</f>
        <v>48.523333333333333</v>
      </c>
      <c r="J400" s="7">
        <f>AVERAGE('HAVER - UK Electricity'!D687:O687)</f>
        <v>52.206666666666671</v>
      </c>
      <c r="L400" s="7">
        <f t="shared" si="55"/>
        <v>44.667025641025646</v>
      </c>
      <c r="N400" s="7">
        <f t="shared" si="54"/>
        <v>47.500487179487152</v>
      </c>
      <c r="O400" s="7">
        <f t="shared" si="54"/>
        <v>46.622410256410255</v>
      </c>
      <c r="P400" s="7">
        <f t="shared" si="54"/>
        <v>47.117012820512834</v>
      </c>
      <c r="R400" s="7"/>
      <c r="S400" s="7"/>
      <c r="T400" s="7"/>
      <c r="U400" s="7"/>
      <c r="V400" s="7"/>
    </row>
    <row r="401" spans="1:22" x14ac:dyDescent="0.35">
      <c r="A401" s="5">
        <f t="shared" si="52"/>
        <v>43689</v>
      </c>
      <c r="B401" s="5"/>
      <c r="C401" s="7">
        <f>AVERAGE('HAVER - UK Electricity'!K688:V688)</f>
        <v>52.222500000000004</v>
      </c>
      <c r="D401" s="7">
        <f t="shared" si="53"/>
        <v>48.432205128205155</v>
      </c>
      <c r="E401" s="5"/>
      <c r="F401" s="7">
        <f>AVERAGE('HAVER - UK Electricity'!K688:P688)</f>
        <v>49.073333333333331</v>
      </c>
      <c r="H401" s="7">
        <f>AVERAGE('HAVER - UK Electricity'!D688:I688)</f>
        <v>52.301666666666669</v>
      </c>
      <c r="I401" s="7">
        <f>AVERAGE('HAVER - UK Electricity'!D688:F688)</f>
        <v>47.27</v>
      </c>
      <c r="J401" s="7">
        <f>AVERAGE('HAVER - UK Electricity'!D688:O688)</f>
        <v>51.329166666666659</v>
      </c>
      <c r="L401" s="7">
        <f t="shared" si="55"/>
        <v>44.667025641025646</v>
      </c>
      <c r="N401" s="7">
        <f t="shared" si="54"/>
        <v>47.500487179487152</v>
      </c>
      <c r="O401" s="7">
        <f t="shared" si="54"/>
        <v>46.622410256410255</v>
      </c>
      <c r="P401" s="7">
        <f t="shared" si="54"/>
        <v>47.117012820512834</v>
      </c>
      <c r="R401" s="7"/>
      <c r="S401" s="7"/>
      <c r="T401" s="7"/>
      <c r="U401" s="7"/>
      <c r="V401" s="7"/>
    </row>
    <row r="402" spans="1:22" x14ac:dyDescent="0.35">
      <c r="A402" s="5">
        <f t="shared" si="52"/>
        <v>43690</v>
      </c>
      <c r="B402" s="5"/>
      <c r="C402" s="7">
        <f>AVERAGE('HAVER - UK Electricity'!K689:V689)</f>
        <v>52.752499999999998</v>
      </c>
      <c r="D402" s="7">
        <f t="shared" si="53"/>
        <v>48.432205128205155</v>
      </c>
      <c r="E402" s="5"/>
      <c r="F402" s="7">
        <f>AVERAGE('HAVER - UK Electricity'!K689:P689)</f>
        <v>49.603333333333332</v>
      </c>
      <c r="H402" s="7">
        <f>AVERAGE('HAVER - UK Electricity'!D689:I689)</f>
        <v>52.870000000000005</v>
      </c>
      <c r="I402" s="7">
        <f>AVERAGE('HAVER - UK Electricity'!D689:F689)</f>
        <v>47.923333333333325</v>
      </c>
      <c r="J402" s="7">
        <f>AVERAGE('HAVER - UK Electricity'!D689:O689)</f>
        <v>51.874166666666667</v>
      </c>
      <c r="L402" s="7">
        <f t="shared" si="55"/>
        <v>44.667025641025646</v>
      </c>
      <c r="N402" s="7">
        <f t="shared" si="54"/>
        <v>47.500487179487152</v>
      </c>
      <c r="O402" s="7">
        <f t="shared" si="54"/>
        <v>46.622410256410255</v>
      </c>
      <c r="P402" s="7">
        <f t="shared" si="54"/>
        <v>47.117012820512834</v>
      </c>
      <c r="R402" s="7"/>
      <c r="S402" s="7"/>
      <c r="T402" s="7"/>
      <c r="U402" s="7"/>
      <c r="V402" s="7"/>
    </row>
    <row r="403" spans="1:22" x14ac:dyDescent="0.35">
      <c r="A403" s="5">
        <f t="shared" si="52"/>
        <v>43691</v>
      </c>
      <c r="B403" s="5"/>
      <c r="C403" s="7">
        <f>AVERAGE('HAVER - UK Electricity'!K690:V690)</f>
        <v>52.362500000000004</v>
      </c>
      <c r="D403" s="7">
        <f t="shared" si="53"/>
        <v>48.432205128205155</v>
      </c>
      <c r="E403" s="5"/>
      <c r="F403" s="7">
        <f>AVERAGE('HAVER - UK Electricity'!K690:P690)</f>
        <v>49.20333333333334</v>
      </c>
      <c r="H403" s="7">
        <f>AVERAGE('HAVER - UK Electricity'!D690:I690)</f>
        <v>52.108333333333327</v>
      </c>
      <c r="I403" s="7">
        <f>AVERAGE('HAVER - UK Electricity'!D690:F690)</f>
        <v>46.919999999999995</v>
      </c>
      <c r="J403" s="7">
        <f>AVERAGE('HAVER - UK Electricity'!D690:O690)</f>
        <v>51.283333333333324</v>
      </c>
      <c r="L403" s="7">
        <f t="shared" si="55"/>
        <v>44.667025641025646</v>
      </c>
      <c r="N403" s="7">
        <f t="shared" si="54"/>
        <v>47.500487179487152</v>
      </c>
      <c r="O403" s="7">
        <f t="shared" si="54"/>
        <v>46.622410256410255</v>
      </c>
      <c r="P403" s="7">
        <f t="shared" si="54"/>
        <v>47.117012820512834</v>
      </c>
      <c r="R403" s="7"/>
      <c r="S403" s="7"/>
      <c r="T403" s="7"/>
      <c r="U403" s="7"/>
      <c r="V403" s="7"/>
    </row>
    <row r="404" spans="1:22" x14ac:dyDescent="0.35">
      <c r="A404" s="5">
        <f t="shared" si="52"/>
        <v>43692</v>
      </c>
      <c r="B404" s="5"/>
      <c r="C404" s="7">
        <f>AVERAGE('HAVER - UK Electricity'!K691:V691)</f>
        <v>51.634999999999998</v>
      </c>
      <c r="D404" s="7">
        <f t="shared" si="53"/>
        <v>48.432205128205155</v>
      </c>
      <c r="E404" s="5"/>
      <c r="F404" s="7">
        <f>AVERAGE('HAVER - UK Electricity'!K691:P691)</f>
        <v>48.388333333333343</v>
      </c>
      <c r="H404" s="7">
        <f>AVERAGE('HAVER - UK Electricity'!D691:I691)</f>
        <v>51.511666666666656</v>
      </c>
      <c r="I404" s="7">
        <f>AVERAGE('HAVER - UK Electricity'!D691:F691)</f>
        <v>46.286666666666662</v>
      </c>
      <c r="J404" s="7">
        <f>AVERAGE('HAVER - UK Electricity'!D691:O691)</f>
        <v>50.602499999999999</v>
      </c>
      <c r="L404" s="7">
        <f t="shared" si="55"/>
        <v>44.667025641025646</v>
      </c>
      <c r="N404" s="7">
        <f t="shared" si="54"/>
        <v>47.500487179487152</v>
      </c>
      <c r="O404" s="7">
        <f t="shared" si="54"/>
        <v>46.622410256410255</v>
      </c>
      <c r="P404" s="7">
        <f t="shared" si="54"/>
        <v>47.117012820512834</v>
      </c>
      <c r="R404" s="7"/>
      <c r="S404" s="7"/>
      <c r="T404" s="7"/>
      <c r="U404" s="7"/>
      <c r="V404" s="7"/>
    </row>
    <row r="405" spans="1:22" x14ac:dyDescent="0.35">
      <c r="A405" s="5">
        <f t="shared" si="52"/>
        <v>43693</v>
      </c>
      <c r="B405" s="5"/>
      <c r="C405" s="7">
        <f>AVERAGE('HAVER - UK Electricity'!K692:V692)</f>
        <v>51.594999999999999</v>
      </c>
      <c r="D405" s="7">
        <f t="shared" si="53"/>
        <v>48.432205128205155</v>
      </c>
      <c r="E405" s="5"/>
      <c r="F405" s="7">
        <f>AVERAGE('HAVER - UK Electricity'!K692:P692)</f>
        <v>48.428333333333335</v>
      </c>
      <c r="H405" s="7">
        <f>AVERAGE('HAVER - UK Electricity'!D692:I692)</f>
        <v>51.1</v>
      </c>
      <c r="I405" s="7">
        <f>AVERAGE('HAVER - UK Electricity'!D692:F692)</f>
        <v>45.803333333333342</v>
      </c>
      <c r="J405" s="7">
        <f>AVERAGE('HAVER - UK Electricity'!D692:O692)</f>
        <v>50.375833333333333</v>
      </c>
      <c r="L405" s="7">
        <f t="shared" si="55"/>
        <v>44.667025641025646</v>
      </c>
      <c r="N405" s="7">
        <f t="shared" si="54"/>
        <v>47.500487179487152</v>
      </c>
      <c r="O405" s="7">
        <f t="shared" si="54"/>
        <v>46.622410256410255</v>
      </c>
      <c r="P405" s="7">
        <f t="shared" si="54"/>
        <v>47.117012820512834</v>
      </c>
      <c r="R405" s="7"/>
      <c r="S405" s="7"/>
      <c r="T405" s="7"/>
      <c r="U405" s="7"/>
      <c r="V405" s="7"/>
    </row>
    <row r="406" spans="1:22" x14ac:dyDescent="0.35">
      <c r="A406" s="5">
        <f t="shared" si="52"/>
        <v>43696</v>
      </c>
      <c r="B406" s="5"/>
      <c r="C406" s="7">
        <f>AVERAGE('HAVER - UK Electricity'!K693:V693)</f>
        <v>51.514999999999993</v>
      </c>
      <c r="D406" s="7">
        <f t="shared" si="53"/>
        <v>48.432205128205155</v>
      </c>
      <c r="E406" s="5"/>
      <c r="F406" s="7">
        <f>AVERAGE('HAVER - UK Electricity'!K693:P693)</f>
        <v>48.408333333333331</v>
      </c>
      <c r="H406" s="7">
        <f>AVERAGE('HAVER - UK Electricity'!D693:I693)</f>
        <v>50.544999999999995</v>
      </c>
      <c r="I406" s="7">
        <f>AVERAGE('HAVER - UK Electricity'!D693:F693)</f>
        <v>45.213333333333331</v>
      </c>
      <c r="J406" s="7">
        <f>AVERAGE('HAVER - UK Electricity'!D693:O693)</f>
        <v>50.051666666666669</v>
      </c>
      <c r="L406" s="7">
        <f t="shared" si="55"/>
        <v>44.667025641025646</v>
      </c>
      <c r="N406" s="7">
        <f t="shared" si="54"/>
        <v>47.500487179487152</v>
      </c>
      <c r="O406" s="7">
        <f t="shared" si="54"/>
        <v>46.622410256410255</v>
      </c>
      <c r="P406" s="7">
        <f t="shared" si="54"/>
        <v>47.117012820512834</v>
      </c>
      <c r="R406" s="7"/>
      <c r="S406" s="7"/>
      <c r="T406" s="7"/>
      <c r="U406" s="7"/>
      <c r="V406" s="7"/>
    </row>
    <row r="407" spans="1:22" x14ac:dyDescent="0.35">
      <c r="A407" s="5">
        <f t="shared" si="52"/>
        <v>43697</v>
      </c>
      <c r="B407" s="5"/>
      <c r="C407" s="7">
        <f>AVERAGE('HAVER - UK Electricity'!K694:V694)</f>
        <v>51.497500000000002</v>
      </c>
      <c r="D407" s="7">
        <f t="shared" si="53"/>
        <v>48.432205128205155</v>
      </c>
      <c r="E407" s="5"/>
      <c r="F407" s="7">
        <f>AVERAGE('HAVER - UK Electricity'!K694:P694)</f>
        <v>48.263333333333328</v>
      </c>
      <c r="H407" s="7">
        <f>AVERAGE('HAVER - UK Electricity'!D694:I694)</f>
        <v>50.745000000000005</v>
      </c>
      <c r="I407" s="7">
        <f>AVERAGE('HAVER - UK Electricity'!D694:F694)</f>
        <v>45.416666666666664</v>
      </c>
      <c r="J407" s="7">
        <f>AVERAGE('HAVER - UK Electricity'!D694:O694)</f>
        <v>50.115833333333342</v>
      </c>
      <c r="L407" s="7">
        <f t="shared" si="55"/>
        <v>44.667025641025646</v>
      </c>
      <c r="N407" s="7">
        <f t="shared" si="54"/>
        <v>47.500487179487152</v>
      </c>
      <c r="O407" s="7">
        <f t="shared" si="54"/>
        <v>46.622410256410255</v>
      </c>
      <c r="P407" s="7">
        <f t="shared" si="54"/>
        <v>47.117012820512834</v>
      </c>
      <c r="R407" s="7"/>
      <c r="S407" s="7"/>
      <c r="T407" s="7"/>
      <c r="U407" s="7"/>
      <c r="V407" s="7"/>
    </row>
    <row r="408" spans="1:22" x14ac:dyDescent="0.35">
      <c r="A408" s="5">
        <f t="shared" si="52"/>
        <v>43698</v>
      </c>
      <c r="B408" s="5"/>
      <c r="C408" s="7">
        <f>AVERAGE('HAVER - UK Electricity'!K695:V695)</f>
        <v>51.610000000000014</v>
      </c>
      <c r="D408" s="7">
        <f t="shared" si="53"/>
        <v>48.432205128205155</v>
      </c>
      <c r="E408" s="5"/>
      <c r="F408" s="7">
        <f>AVERAGE('HAVER - UK Electricity'!K695:P695)</f>
        <v>48.388333333333328</v>
      </c>
      <c r="H408" s="7">
        <f>AVERAGE('HAVER - UK Electricity'!D695:I695)</f>
        <v>50.773333333333333</v>
      </c>
      <c r="I408" s="7">
        <f>AVERAGE('HAVER - UK Electricity'!D695:F695)</f>
        <v>45.54666666666666</v>
      </c>
      <c r="J408" s="7">
        <f>AVERAGE('HAVER - UK Electricity'!D695:O695)</f>
        <v>50.178333333333335</v>
      </c>
      <c r="L408" s="7">
        <f t="shared" si="55"/>
        <v>44.667025641025646</v>
      </c>
      <c r="N408" s="7">
        <f t="shared" si="54"/>
        <v>47.500487179487152</v>
      </c>
      <c r="O408" s="7">
        <f t="shared" si="54"/>
        <v>46.622410256410255</v>
      </c>
      <c r="P408" s="7">
        <f t="shared" si="54"/>
        <v>47.117012820512834</v>
      </c>
      <c r="R408" s="7"/>
      <c r="S408" s="7"/>
      <c r="T408" s="7"/>
      <c r="U408" s="7"/>
      <c r="V408" s="7"/>
    </row>
    <row r="409" spans="1:22" x14ac:dyDescent="0.35">
      <c r="A409" s="5">
        <f t="shared" si="52"/>
        <v>43699</v>
      </c>
      <c r="B409" s="5"/>
      <c r="C409" s="7">
        <f>AVERAGE('HAVER - UK Electricity'!K696:V696)</f>
        <v>51.03</v>
      </c>
      <c r="D409" s="7">
        <f t="shared" si="53"/>
        <v>48.432205128205155</v>
      </c>
      <c r="E409" s="5"/>
      <c r="F409" s="7">
        <f>AVERAGE('HAVER - UK Electricity'!K696:P696)</f>
        <v>47.788333333333334</v>
      </c>
      <c r="H409" s="7">
        <f>AVERAGE('HAVER - UK Electricity'!D696:I696)</f>
        <v>49.98</v>
      </c>
      <c r="I409" s="7">
        <f>AVERAGE('HAVER - UK Electricity'!D696:F696)</f>
        <v>44.726666666666667</v>
      </c>
      <c r="J409" s="7">
        <f>AVERAGE('HAVER - UK Electricity'!D696:O696)</f>
        <v>49.471666666666671</v>
      </c>
      <c r="L409" s="7">
        <f t="shared" si="55"/>
        <v>44.667025641025646</v>
      </c>
      <c r="N409" s="7">
        <f t="shared" si="54"/>
        <v>47.500487179487152</v>
      </c>
      <c r="O409" s="7">
        <f t="shared" si="54"/>
        <v>46.622410256410255</v>
      </c>
      <c r="P409" s="7">
        <f t="shared" si="54"/>
        <v>47.117012820512834</v>
      </c>
      <c r="R409" s="7"/>
      <c r="S409" s="7"/>
      <c r="T409" s="7"/>
      <c r="U409" s="7"/>
      <c r="V409" s="7"/>
    </row>
    <row r="410" spans="1:22" x14ac:dyDescent="0.35">
      <c r="A410" s="5">
        <f t="shared" si="52"/>
        <v>43700</v>
      </c>
      <c r="B410" s="5"/>
      <c r="C410" s="7">
        <f>AVERAGE('HAVER - UK Electricity'!K697:V697)</f>
        <v>50.447499999999991</v>
      </c>
      <c r="D410" s="7">
        <f t="shared" si="53"/>
        <v>48.432205128205155</v>
      </c>
      <c r="E410" s="5"/>
      <c r="F410" s="7">
        <f>AVERAGE('HAVER - UK Electricity'!K697:P697)</f>
        <v>47.193333333333328</v>
      </c>
      <c r="H410" s="7">
        <f>AVERAGE('HAVER - UK Electricity'!D697:I697)</f>
        <v>49.381666666666668</v>
      </c>
      <c r="I410" s="7">
        <f>AVERAGE('HAVER - UK Electricity'!D697:F697)</f>
        <v>44.063333333333333</v>
      </c>
      <c r="J410" s="7">
        <f>AVERAGE('HAVER - UK Electricity'!D697:O697)</f>
        <v>48.877500000000005</v>
      </c>
      <c r="L410" s="7">
        <f t="shared" si="55"/>
        <v>44.667025641025646</v>
      </c>
      <c r="N410" s="7">
        <f t="shared" ref="N410:P458" si="56">AVERAGE(H$394:H$497,H$499:H$502,H$504:H$525)</f>
        <v>47.500487179487152</v>
      </c>
      <c r="O410" s="7">
        <f t="shared" si="56"/>
        <v>46.622410256410255</v>
      </c>
      <c r="P410" s="7">
        <f t="shared" si="56"/>
        <v>47.117012820512834</v>
      </c>
      <c r="R410" s="7"/>
      <c r="S410" s="7"/>
      <c r="T410" s="7"/>
      <c r="U410" s="7"/>
      <c r="V410" s="7"/>
    </row>
    <row r="411" spans="1:22" x14ac:dyDescent="0.35">
      <c r="A411" s="5">
        <f t="shared" si="52"/>
        <v>43703</v>
      </c>
      <c r="B411" s="5"/>
      <c r="C411" s="7">
        <f>AVERAGE('HAVER - UK Electricity'!K698:V698)</f>
        <v>50.447499999999991</v>
      </c>
      <c r="D411" s="7">
        <f t="shared" si="53"/>
        <v>48.432205128205155</v>
      </c>
      <c r="E411" s="5"/>
      <c r="F411" s="7">
        <f>AVERAGE('HAVER - UK Electricity'!K698:P698)</f>
        <v>47.193333333333328</v>
      </c>
      <c r="H411" s="7">
        <f>AVERAGE('HAVER - UK Electricity'!D698:I698)</f>
        <v>49.381666666666668</v>
      </c>
      <c r="I411" s="7">
        <f>AVERAGE('HAVER - UK Electricity'!D698:F698)</f>
        <v>44.063333333333333</v>
      </c>
      <c r="J411" s="7">
        <f>AVERAGE('HAVER - UK Electricity'!D698:O698)</f>
        <v>48.877500000000005</v>
      </c>
      <c r="L411" s="7">
        <f t="shared" si="55"/>
        <v>44.667025641025646</v>
      </c>
      <c r="N411" s="7">
        <f t="shared" si="56"/>
        <v>47.500487179487152</v>
      </c>
      <c r="O411" s="7">
        <f t="shared" si="56"/>
        <v>46.622410256410255</v>
      </c>
      <c r="P411" s="7">
        <f t="shared" si="56"/>
        <v>47.117012820512834</v>
      </c>
      <c r="R411" s="7"/>
      <c r="S411" s="7"/>
      <c r="T411" s="7"/>
      <c r="U411" s="7"/>
      <c r="V411" s="7"/>
    </row>
    <row r="412" spans="1:22" x14ac:dyDescent="0.35">
      <c r="A412" s="5">
        <f t="shared" si="52"/>
        <v>43704</v>
      </c>
      <c r="B412" s="5"/>
      <c r="C412" s="7">
        <f>AVERAGE('HAVER - UK Electricity'!K699:V699)</f>
        <v>50.019999999999989</v>
      </c>
      <c r="D412" s="7">
        <f t="shared" si="53"/>
        <v>48.432205128205155</v>
      </c>
      <c r="E412" s="5"/>
      <c r="F412" s="7">
        <f>AVERAGE('HAVER - UK Electricity'!K699:P699)</f>
        <v>46.718333333333334</v>
      </c>
      <c r="H412" s="7">
        <f>AVERAGE('HAVER - UK Electricity'!D699:I699)</f>
        <v>48.669999999999995</v>
      </c>
      <c r="I412" s="7">
        <f>AVERAGE('HAVER - UK Electricity'!D699:F699)</f>
        <v>43.216666666666669</v>
      </c>
      <c r="J412" s="7">
        <f>AVERAGE('HAVER - UK Electricity'!D699:O699)</f>
        <v>48.271666666666668</v>
      </c>
      <c r="L412" s="7">
        <f t="shared" si="55"/>
        <v>44.667025641025646</v>
      </c>
      <c r="N412" s="7">
        <f t="shared" si="56"/>
        <v>47.500487179487152</v>
      </c>
      <c r="O412" s="7">
        <f t="shared" si="56"/>
        <v>46.622410256410255</v>
      </c>
      <c r="P412" s="7">
        <f t="shared" si="56"/>
        <v>47.117012820512834</v>
      </c>
      <c r="R412" s="7"/>
      <c r="S412" s="7"/>
      <c r="T412" s="7"/>
      <c r="U412" s="7"/>
      <c r="V412" s="7"/>
    </row>
    <row r="413" spans="1:22" x14ac:dyDescent="0.35">
      <c r="A413" s="5">
        <f t="shared" si="52"/>
        <v>43705</v>
      </c>
      <c r="B413" s="5"/>
      <c r="C413" s="7">
        <f>AVERAGE('HAVER - UK Electricity'!K700:V700)</f>
        <v>50.347500000000004</v>
      </c>
      <c r="D413" s="7">
        <f t="shared" si="53"/>
        <v>48.432205128205155</v>
      </c>
      <c r="E413" s="5"/>
      <c r="F413" s="7">
        <f>AVERAGE('HAVER - UK Electricity'!K700:P700)</f>
        <v>46.95333333333334</v>
      </c>
      <c r="H413" s="7">
        <f>AVERAGE('HAVER - UK Electricity'!D700:I700)</f>
        <v>48.963333333333338</v>
      </c>
      <c r="I413" s="7">
        <f>AVERAGE('HAVER - UK Electricity'!D700:F700)</f>
        <v>43.493333333333339</v>
      </c>
      <c r="J413" s="7">
        <f>AVERAGE('HAVER - UK Electricity'!D700:O700)</f>
        <v>48.536666666666669</v>
      </c>
      <c r="L413" s="7">
        <f t="shared" si="55"/>
        <v>44.667025641025646</v>
      </c>
      <c r="N413" s="7">
        <f t="shared" si="56"/>
        <v>47.500487179487152</v>
      </c>
      <c r="O413" s="7">
        <f t="shared" si="56"/>
        <v>46.622410256410255</v>
      </c>
      <c r="P413" s="7">
        <f t="shared" si="56"/>
        <v>47.117012820512834</v>
      </c>
      <c r="R413" s="7"/>
      <c r="S413" s="7"/>
      <c r="T413" s="7"/>
      <c r="U413" s="7"/>
      <c r="V413" s="7"/>
    </row>
    <row r="414" spans="1:22" x14ac:dyDescent="0.35">
      <c r="A414" s="5">
        <f t="shared" si="52"/>
        <v>43706</v>
      </c>
      <c r="B414" s="5"/>
      <c r="C414" s="7">
        <f>AVERAGE('HAVER - UK Electricity'!K701:V701)</f>
        <v>50.54</v>
      </c>
      <c r="D414" s="7">
        <f t="shared" si="53"/>
        <v>48.432205128205155</v>
      </c>
      <c r="E414" s="5"/>
      <c r="F414" s="7">
        <f>AVERAGE('HAVER - UK Electricity'!K701:P701)</f>
        <v>47.228333333333332</v>
      </c>
      <c r="H414" s="7">
        <f>AVERAGE('HAVER - UK Electricity'!D701:I701)</f>
        <v>50.06666666666667</v>
      </c>
      <c r="I414" s="7">
        <f>AVERAGE('HAVER - UK Electricity'!D701:F701)</f>
        <v>44.740000000000009</v>
      </c>
      <c r="J414" s="7">
        <f>AVERAGE('HAVER - UK Electricity'!D701:O701)</f>
        <v>49.277499999999996</v>
      </c>
      <c r="L414" s="7">
        <f t="shared" si="55"/>
        <v>44.667025641025646</v>
      </c>
      <c r="N414" s="7">
        <f t="shared" si="56"/>
        <v>47.500487179487152</v>
      </c>
      <c r="O414" s="7">
        <f t="shared" si="56"/>
        <v>46.622410256410255</v>
      </c>
      <c r="P414" s="7">
        <f t="shared" si="56"/>
        <v>47.117012820512834</v>
      </c>
      <c r="R414" s="7"/>
      <c r="S414" s="7"/>
      <c r="T414" s="7"/>
      <c r="U414" s="7"/>
      <c r="V414" s="7"/>
    </row>
    <row r="415" spans="1:22" x14ac:dyDescent="0.35">
      <c r="A415" s="5">
        <f t="shared" si="52"/>
        <v>43707</v>
      </c>
      <c r="B415" s="5"/>
      <c r="C415" s="7">
        <f>AVERAGE('HAVER - UK Electricity'!K702:V702)</f>
        <v>50.576666666666661</v>
      </c>
      <c r="D415" s="7">
        <f t="shared" si="53"/>
        <v>48.432205128205155</v>
      </c>
      <c r="E415" s="5"/>
      <c r="F415" s="7">
        <f>AVERAGE('HAVER - UK Electricity'!K702:P702)</f>
        <v>47.413333333333327</v>
      </c>
      <c r="H415" s="7">
        <f>AVERAGE('HAVER - UK Electricity'!D702:I702)</f>
        <v>52.048333333333339</v>
      </c>
      <c r="I415" s="7">
        <f>AVERAGE('HAVER - UK Electricity'!D702:F702)</f>
        <v>48.870000000000005</v>
      </c>
      <c r="J415" s="7">
        <f>AVERAGE('HAVER - UK Electricity'!D702:O702)</f>
        <v>49.620833333333344</v>
      </c>
      <c r="L415" s="7">
        <f t="shared" si="55"/>
        <v>44.667025641025646</v>
      </c>
      <c r="N415" s="7">
        <f t="shared" si="56"/>
        <v>47.500487179487152</v>
      </c>
      <c r="O415" s="7">
        <f t="shared" si="56"/>
        <v>46.622410256410255</v>
      </c>
      <c r="P415" s="7">
        <f t="shared" si="56"/>
        <v>47.117012820512834</v>
      </c>
      <c r="R415" s="7"/>
      <c r="S415" s="7"/>
      <c r="T415" s="7"/>
      <c r="U415" s="7"/>
      <c r="V415" s="7"/>
    </row>
    <row r="416" spans="1:22" x14ac:dyDescent="0.35">
      <c r="A416" s="5">
        <f t="shared" si="52"/>
        <v>43710</v>
      </c>
      <c r="B416" s="5"/>
      <c r="C416" s="7">
        <f>AVERAGE('HAVER - UK Electricity'!J703:U703)</f>
        <v>49.697499999999998</v>
      </c>
      <c r="D416" s="7">
        <f t="shared" si="53"/>
        <v>48.432205128205155</v>
      </c>
      <c r="E416" s="5"/>
      <c r="F416" s="7">
        <f>AVERAGE('HAVER - UK Electricity'!J703:O703)</f>
        <v>46.25333333333333</v>
      </c>
      <c r="H416" s="7">
        <f>AVERAGE('HAVER - UK Electricity'!D703:I703)</f>
        <v>50.73</v>
      </c>
      <c r="I416" s="7">
        <f>AVERAGE('HAVER - UK Electricity'!D703:F703)</f>
        <v>47.233333333333327</v>
      </c>
      <c r="J416" s="7">
        <f>AVERAGE('HAVER - UK Electricity'!D703:O703)</f>
        <v>48.491666666666667</v>
      </c>
      <c r="L416" s="7">
        <f t="shared" si="55"/>
        <v>44.667025641025646</v>
      </c>
      <c r="N416" s="7">
        <f t="shared" si="56"/>
        <v>47.500487179487152</v>
      </c>
      <c r="O416" s="7">
        <f t="shared" si="56"/>
        <v>46.622410256410255</v>
      </c>
      <c r="P416" s="7">
        <f t="shared" si="56"/>
        <v>47.117012820512834</v>
      </c>
      <c r="R416" s="7"/>
      <c r="S416" s="7"/>
      <c r="T416" s="7"/>
      <c r="U416" s="7"/>
      <c r="V416" s="7"/>
    </row>
    <row r="417" spans="1:22" x14ac:dyDescent="0.35">
      <c r="A417" s="5">
        <f t="shared" si="52"/>
        <v>43711</v>
      </c>
      <c r="B417" s="5"/>
      <c r="C417" s="7">
        <f>AVERAGE('HAVER - UK Electricity'!J704:U704)</f>
        <v>49.725000000000001</v>
      </c>
      <c r="D417" s="7">
        <f t="shared" si="53"/>
        <v>48.432205128205155</v>
      </c>
      <c r="E417" s="5"/>
      <c r="F417" s="7">
        <f>AVERAGE('HAVER - UK Electricity'!J704:O704)</f>
        <v>46.288333333333334</v>
      </c>
      <c r="H417" s="7">
        <f>AVERAGE('HAVER - UK Electricity'!D704:I704)</f>
        <v>50.63</v>
      </c>
      <c r="I417" s="7">
        <f>AVERAGE('HAVER - UK Electricity'!D704:F704)</f>
        <v>47.343333333333334</v>
      </c>
      <c r="J417" s="7">
        <f>AVERAGE('HAVER - UK Electricity'!D704:O704)</f>
        <v>48.459166666666668</v>
      </c>
      <c r="L417" s="7">
        <f t="shared" si="55"/>
        <v>44.667025641025646</v>
      </c>
      <c r="N417" s="7">
        <f t="shared" si="56"/>
        <v>47.500487179487152</v>
      </c>
      <c r="O417" s="7">
        <f t="shared" si="56"/>
        <v>46.622410256410255</v>
      </c>
      <c r="P417" s="7">
        <f t="shared" si="56"/>
        <v>47.117012820512834</v>
      </c>
      <c r="R417" s="7"/>
      <c r="S417" s="7"/>
      <c r="T417" s="7"/>
      <c r="U417" s="7"/>
      <c r="V417" s="7"/>
    </row>
    <row r="418" spans="1:22" x14ac:dyDescent="0.35">
      <c r="A418" s="5">
        <f t="shared" si="52"/>
        <v>43712</v>
      </c>
      <c r="B418" s="5"/>
      <c r="C418" s="7">
        <f>AVERAGE('HAVER - UK Electricity'!J705:U705)</f>
        <v>49.814999999999998</v>
      </c>
      <c r="D418" s="7">
        <f t="shared" si="53"/>
        <v>48.432205128205155</v>
      </c>
      <c r="E418" s="5"/>
      <c r="F418" s="7">
        <f>AVERAGE('HAVER - UK Electricity'!J705:O705)</f>
        <v>46.328333333333326</v>
      </c>
      <c r="H418" s="7">
        <f>AVERAGE('HAVER - UK Electricity'!D705:I705)</f>
        <v>50.660000000000004</v>
      </c>
      <c r="I418" s="7">
        <f>AVERAGE('HAVER - UK Electricity'!D705:F705)</f>
        <v>47.356666666666676</v>
      </c>
      <c r="J418" s="7">
        <f>AVERAGE('HAVER - UK Electricity'!D705:O705)</f>
        <v>48.494166666666672</v>
      </c>
      <c r="L418" s="7">
        <f t="shared" si="55"/>
        <v>44.667025641025646</v>
      </c>
      <c r="N418" s="7">
        <f t="shared" si="56"/>
        <v>47.500487179487152</v>
      </c>
      <c r="O418" s="7">
        <f t="shared" si="56"/>
        <v>46.622410256410255</v>
      </c>
      <c r="P418" s="7">
        <f t="shared" si="56"/>
        <v>47.117012820512834</v>
      </c>
      <c r="R418" s="7"/>
      <c r="S418" s="7"/>
      <c r="T418" s="7"/>
      <c r="U418" s="7"/>
      <c r="V418" s="7"/>
    </row>
    <row r="419" spans="1:22" x14ac:dyDescent="0.35">
      <c r="A419" s="5">
        <f t="shared" si="52"/>
        <v>43713</v>
      </c>
      <c r="B419" s="5"/>
      <c r="C419" s="7">
        <f>AVERAGE('HAVER - UK Electricity'!J706:U706)</f>
        <v>50.094999999999999</v>
      </c>
      <c r="D419" s="7">
        <f t="shared" si="53"/>
        <v>48.432205128205155</v>
      </c>
      <c r="E419" s="5"/>
      <c r="F419" s="7">
        <f>AVERAGE('HAVER - UK Electricity'!J706:O706)</f>
        <v>46.688333333333333</v>
      </c>
      <c r="H419" s="7">
        <f>AVERAGE('HAVER - UK Electricity'!D706:I706)</f>
        <v>50.866666666666667</v>
      </c>
      <c r="I419" s="7">
        <f>AVERAGE('HAVER - UK Electricity'!D706:F706)</f>
        <v>47.669999999999995</v>
      </c>
      <c r="J419" s="7">
        <f>AVERAGE('HAVER - UK Electricity'!D706:O706)</f>
        <v>48.777499999999996</v>
      </c>
      <c r="L419" s="7">
        <f t="shared" si="55"/>
        <v>44.667025641025646</v>
      </c>
      <c r="N419" s="7">
        <f t="shared" si="56"/>
        <v>47.500487179487152</v>
      </c>
      <c r="O419" s="7">
        <f t="shared" si="56"/>
        <v>46.622410256410255</v>
      </c>
      <c r="P419" s="7">
        <f t="shared" si="56"/>
        <v>47.117012820512834</v>
      </c>
      <c r="R419" s="7"/>
      <c r="S419" s="7"/>
      <c r="T419" s="7"/>
      <c r="U419" s="7"/>
      <c r="V419" s="7"/>
    </row>
    <row r="420" spans="1:22" x14ac:dyDescent="0.35">
      <c r="A420" s="5">
        <f t="shared" si="52"/>
        <v>43714</v>
      </c>
      <c r="B420" s="5"/>
      <c r="C420" s="7">
        <f>AVERAGE('HAVER - UK Electricity'!J707:U707)</f>
        <v>50.137499999999996</v>
      </c>
      <c r="D420" s="7">
        <f t="shared" si="53"/>
        <v>48.432205128205155</v>
      </c>
      <c r="E420" s="5"/>
      <c r="F420" s="7">
        <f>AVERAGE('HAVER - UK Electricity'!J707:O707)</f>
        <v>46.673333333333325</v>
      </c>
      <c r="H420" s="7">
        <f>AVERAGE('HAVER - UK Electricity'!D707:I707)</f>
        <v>50.821666666666665</v>
      </c>
      <c r="I420" s="7">
        <f>AVERAGE('HAVER - UK Electricity'!D707:F707)</f>
        <v>47.66</v>
      </c>
      <c r="J420" s="7">
        <f>AVERAGE('HAVER - UK Electricity'!D707:O707)</f>
        <v>48.747499999999995</v>
      </c>
      <c r="L420" s="7">
        <f t="shared" si="55"/>
        <v>44.667025641025646</v>
      </c>
      <c r="N420" s="7">
        <f t="shared" si="56"/>
        <v>47.500487179487152</v>
      </c>
      <c r="O420" s="7">
        <f t="shared" si="56"/>
        <v>46.622410256410255</v>
      </c>
      <c r="P420" s="7">
        <f t="shared" si="56"/>
        <v>47.117012820512834</v>
      </c>
      <c r="R420" s="7"/>
      <c r="S420" s="7"/>
      <c r="T420" s="7"/>
      <c r="U420" s="7"/>
      <c r="V420" s="7"/>
    </row>
    <row r="421" spans="1:22" x14ac:dyDescent="0.35">
      <c r="A421" s="5">
        <f t="shared" si="52"/>
        <v>43717</v>
      </c>
      <c r="B421" s="5"/>
      <c r="C421" s="7">
        <f>AVERAGE('HAVER - UK Electricity'!J708:U708)</f>
        <v>50.372500000000002</v>
      </c>
      <c r="D421" s="7">
        <f t="shared" si="53"/>
        <v>48.432205128205155</v>
      </c>
      <c r="E421" s="5"/>
      <c r="F421" s="7">
        <f>AVERAGE('HAVER - UK Electricity'!J708:O708)</f>
        <v>46.883333333333333</v>
      </c>
      <c r="H421" s="7">
        <f>AVERAGE('HAVER - UK Electricity'!D708:I708)</f>
        <v>51.013333333333328</v>
      </c>
      <c r="I421" s="7">
        <f>AVERAGE('HAVER - UK Electricity'!D708:F708)</f>
        <v>47.733333333333327</v>
      </c>
      <c r="J421" s="7">
        <f>AVERAGE('HAVER - UK Electricity'!D708:O708)</f>
        <v>48.948333333333331</v>
      </c>
      <c r="L421" s="7">
        <f t="shared" si="55"/>
        <v>44.667025641025646</v>
      </c>
      <c r="N421" s="7">
        <f t="shared" si="56"/>
        <v>47.500487179487152</v>
      </c>
      <c r="O421" s="7">
        <f t="shared" si="56"/>
        <v>46.622410256410255</v>
      </c>
      <c r="P421" s="7">
        <f t="shared" si="56"/>
        <v>47.117012820512834</v>
      </c>
      <c r="R421" s="7"/>
      <c r="S421" s="7"/>
      <c r="T421" s="7"/>
      <c r="U421" s="7"/>
      <c r="V421" s="7"/>
    </row>
    <row r="422" spans="1:22" x14ac:dyDescent="0.35">
      <c r="A422" s="5">
        <f t="shared" si="52"/>
        <v>43718</v>
      </c>
      <c r="B422" s="5"/>
      <c r="C422" s="7">
        <f>AVERAGE('HAVER - UK Electricity'!J709:U709)</f>
        <v>53.202500000000008</v>
      </c>
      <c r="D422" s="7">
        <f t="shared" si="53"/>
        <v>48.432205128205155</v>
      </c>
      <c r="E422" s="5"/>
      <c r="F422" s="7">
        <f>AVERAGE('HAVER - UK Electricity'!J709:O709)</f>
        <v>49.95333333333334</v>
      </c>
      <c r="H422" s="7">
        <f>AVERAGE('HAVER - UK Electricity'!D709:I709)</f>
        <v>56.185000000000002</v>
      </c>
      <c r="I422" s="7">
        <f>AVERAGE('HAVER - UK Electricity'!D709:F709)</f>
        <v>52.79666666666666</v>
      </c>
      <c r="J422" s="7">
        <f>AVERAGE('HAVER - UK Electricity'!D709:O709)</f>
        <v>53.069166666666668</v>
      </c>
      <c r="L422" s="7">
        <f t="shared" si="55"/>
        <v>44.667025641025646</v>
      </c>
      <c r="N422" s="7">
        <f t="shared" si="56"/>
        <v>47.500487179487152</v>
      </c>
      <c r="O422" s="7">
        <f t="shared" si="56"/>
        <v>46.622410256410255</v>
      </c>
      <c r="P422" s="7">
        <f t="shared" si="56"/>
        <v>47.117012820512834</v>
      </c>
      <c r="R422" s="7"/>
      <c r="S422" s="7"/>
      <c r="T422" s="7"/>
      <c r="U422" s="7"/>
      <c r="V422" s="7"/>
    </row>
    <row r="423" spans="1:22" x14ac:dyDescent="0.35">
      <c r="A423" s="5">
        <f t="shared" si="52"/>
        <v>43719</v>
      </c>
      <c r="B423" s="5"/>
      <c r="C423" s="7">
        <f>AVERAGE('HAVER - UK Electricity'!J710:U710)</f>
        <v>52.940000000000005</v>
      </c>
      <c r="D423" s="7">
        <f t="shared" si="53"/>
        <v>48.432205128205155</v>
      </c>
      <c r="E423" s="5"/>
      <c r="F423" s="7">
        <f>AVERAGE('HAVER - UK Electricity'!J710:O710)</f>
        <v>49.648333333333333</v>
      </c>
      <c r="H423" s="7">
        <f>AVERAGE('HAVER - UK Electricity'!D710:I710)</f>
        <v>55.29</v>
      </c>
      <c r="I423" s="7">
        <f>AVERAGE('HAVER - UK Electricity'!D710:F710)</f>
        <v>52.466666666666661</v>
      </c>
      <c r="J423" s="7">
        <f>AVERAGE('HAVER - UK Electricity'!D710:O710)</f>
        <v>52.469166666666659</v>
      </c>
      <c r="L423" s="7">
        <f t="shared" si="55"/>
        <v>44.667025641025646</v>
      </c>
      <c r="N423" s="7">
        <f t="shared" si="56"/>
        <v>47.500487179487152</v>
      </c>
      <c r="O423" s="7">
        <f t="shared" si="56"/>
        <v>46.622410256410255</v>
      </c>
      <c r="P423" s="7">
        <f t="shared" si="56"/>
        <v>47.117012820512834</v>
      </c>
      <c r="R423" s="7"/>
      <c r="S423" s="7"/>
      <c r="T423" s="7"/>
      <c r="U423" s="7"/>
      <c r="V423" s="7"/>
    </row>
    <row r="424" spans="1:22" x14ac:dyDescent="0.35">
      <c r="A424" s="5">
        <f t="shared" si="52"/>
        <v>43720</v>
      </c>
      <c r="B424" s="5"/>
      <c r="C424" s="7">
        <f>AVERAGE('HAVER - UK Electricity'!J711:U711)</f>
        <v>52.297499999999992</v>
      </c>
      <c r="D424" s="7">
        <f t="shared" si="53"/>
        <v>48.432205128205155</v>
      </c>
      <c r="E424" s="5"/>
      <c r="F424" s="7">
        <f>AVERAGE('HAVER - UK Electricity'!J711:O711)</f>
        <v>49.193333333333328</v>
      </c>
      <c r="H424" s="7">
        <f>AVERAGE('HAVER - UK Electricity'!D711:I711)</f>
        <v>55.401666666666671</v>
      </c>
      <c r="I424" s="7">
        <f>AVERAGE('HAVER - UK Electricity'!D711:F711)</f>
        <v>52.68</v>
      </c>
      <c r="J424" s="7">
        <f>AVERAGE('HAVER - UK Electricity'!D711:O711)</f>
        <v>52.297500000000014</v>
      </c>
      <c r="L424" s="7">
        <f t="shared" si="55"/>
        <v>44.667025641025646</v>
      </c>
      <c r="N424" s="7">
        <f t="shared" si="56"/>
        <v>47.500487179487152</v>
      </c>
      <c r="O424" s="7">
        <f t="shared" si="56"/>
        <v>46.622410256410255</v>
      </c>
      <c r="P424" s="7">
        <f t="shared" si="56"/>
        <v>47.117012820512834</v>
      </c>
      <c r="R424" s="7"/>
      <c r="S424" s="7"/>
      <c r="T424" s="7"/>
      <c r="U424" s="7"/>
      <c r="V424" s="7"/>
    </row>
    <row r="425" spans="1:22" x14ac:dyDescent="0.35">
      <c r="A425" s="5">
        <f t="shared" si="52"/>
        <v>43721</v>
      </c>
      <c r="B425" s="5"/>
      <c r="C425" s="7">
        <f>AVERAGE('HAVER - UK Electricity'!J712:U712)</f>
        <v>52.122500000000002</v>
      </c>
      <c r="D425" s="7">
        <f t="shared" si="53"/>
        <v>48.432205128205155</v>
      </c>
      <c r="E425" s="5"/>
      <c r="F425" s="7">
        <f>AVERAGE('HAVER - UK Electricity'!J712:O712)</f>
        <v>48.993333333333332</v>
      </c>
      <c r="H425" s="7">
        <f>AVERAGE('HAVER - UK Electricity'!D712:I712)</f>
        <v>54.981666666666662</v>
      </c>
      <c r="I425" s="7">
        <f>AVERAGE('HAVER - UK Electricity'!D712:F712)</f>
        <v>52.51</v>
      </c>
      <c r="J425" s="7">
        <f>AVERAGE('HAVER - UK Electricity'!D712:O712)</f>
        <v>51.987500000000004</v>
      </c>
      <c r="L425" s="7">
        <f t="shared" si="55"/>
        <v>44.667025641025646</v>
      </c>
      <c r="N425" s="7">
        <f t="shared" si="56"/>
        <v>47.500487179487152</v>
      </c>
      <c r="O425" s="7">
        <f t="shared" si="56"/>
        <v>46.622410256410255</v>
      </c>
      <c r="P425" s="7">
        <f t="shared" si="56"/>
        <v>47.117012820512834</v>
      </c>
      <c r="R425" s="7"/>
      <c r="S425" s="7"/>
      <c r="T425" s="7"/>
      <c r="U425" s="7"/>
      <c r="V425" s="7"/>
    </row>
    <row r="426" spans="1:22" x14ac:dyDescent="0.35">
      <c r="A426" s="5">
        <f t="shared" si="52"/>
        <v>43724</v>
      </c>
      <c r="B426" s="5"/>
      <c r="C426" s="7">
        <f>AVERAGE('HAVER - UK Electricity'!J713:U713)</f>
        <v>54.684999999999995</v>
      </c>
      <c r="D426" s="7">
        <f t="shared" ref="D426:D457" si="57">AVERAGE(C$394:C$497,C$499:C$502,C$504:C$525)</f>
        <v>48.432205128205155</v>
      </c>
      <c r="E426" s="5"/>
      <c r="F426" s="7">
        <f>AVERAGE('HAVER - UK Electricity'!J713:O713)</f>
        <v>51.448333333333331</v>
      </c>
      <c r="H426" s="7">
        <f>AVERAGE('HAVER - UK Electricity'!D713:I713)</f>
        <v>57.456666666666671</v>
      </c>
      <c r="I426" s="7">
        <f>AVERAGE('HAVER - UK Electricity'!D713:F713)</f>
        <v>54.120000000000005</v>
      </c>
      <c r="J426" s="7">
        <f>AVERAGE('HAVER - UK Electricity'!D713:O713)</f>
        <v>54.452500000000008</v>
      </c>
      <c r="L426" s="7">
        <f t="shared" si="55"/>
        <v>44.667025641025646</v>
      </c>
      <c r="N426" s="7">
        <f t="shared" si="56"/>
        <v>47.500487179487152</v>
      </c>
      <c r="O426" s="7">
        <f t="shared" si="56"/>
        <v>46.622410256410255</v>
      </c>
      <c r="P426" s="7">
        <f t="shared" si="56"/>
        <v>47.117012820512834</v>
      </c>
      <c r="R426" s="7"/>
      <c r="S426" s="7"/>
      <c r="T426" s="7"/>
      <c r="U426" s="7"/>
      <c r="V426" s="7"/>
    </row>
    <row r="427" spans="1:22" x14ac:dyDescent="0.35">
      <c r="A427" s="5">
        <f t="shared" si="52"/>
        <v>43725</v>
      </c>
      <c r="B427" s="5"/>
      <c r="C427" s="7">
        <f>AVERAGE('HAVER - UK Electricity'!J714:U714)</f>
        <v>52.765000000000008</v>
      </c>
      <c r="D427" s="7">
        <f t="shared" si="57"/>
        <v>48.432205128205155</v>
      </c>
      <c r="E427" s="5"/>
      <c r="F427" s="7">
        <f>AVERAGE('HAVER - UK Electricity'!J714:O714)</f>
        <v>49.508333333333333</v>
      </c>
      <c r="H427" s="7">
        <f>AVERAGE('HAVER - UK Electricity'!D714:I714)</f>
        <v>55.018333333333324</v>
      </c>
      <c r="I427" s="7">
        <f>AVERAGE('HAVER - UK Electricity'!D714:F714)</f>
        <v>51.383333333333326</v>
      </c>
      <c r="J427" s="7">
        <f>AVERAGE('HAVER - UK Electricity'!D714:O714)</f>
        <v>52.263333333333328</v>
      </c>
      <c r="L427" s="7">
        <f t="shared" si="55"/>
        <v>44.667025641025646</v>
      </c>
      <c r="N427" s="7">
        <f t="shared" si="56"/>
        <v>47.500487179487152</v>
      </c>
      <c r="O427" s="7">
        <f t="shared" si="56"/>
        <v>46.622410256410255</v>
      </c>
      <c r="P427" s="7">
        <f t="shared" si="56"/>
        <v>47.117012820512834</v>
      </c>
      <c r="R427" s="7"/>
      <c r="S427" s="7"/>
      <c r="T427" s="7"/>
      <c r="U427" s="7"/>
      <c r="V427" s="7"/>
    </row>
    <row r="428" spans="1:22" x14ac:dyDescent="0.35">
      <c r="A428" s="5">
        <f t="shared" si="52"/>
        <v>43726</v>
      </c>
      <c r="B428" s="5"/>
      <c r="C428" s="7">
        <f>AVERAGE('HAVER - UK Electricity'!J715:U715)</f>
        <v>52.237500000000004</v>
      </c>
      <c r="D428" s="7">
        <f t="shared" si="57"/>
        <v>48.432205128205155</v>
      </c>
      <c r="E428" s="5"/>
      <c r="F428" s="7">
        <f>AVERAGE('HAVER - UK Electricity'!J715:O715)</f>
        <v>48.923333333333339</v>
      </c>
      <c r="H428" s="7">
        <f>AVERAGE('HAVER - UK Electricity'!D715:I715)</f>
        <v>53.77</v>
      </c>
      <c r="I428" s="7">
        <f>AVERAGE('HAVER - UK Electricity'!D715:F715)</f>
        <v>49.896666666666668</v>
      </c>
      <c r="J428" s="7">
        <f>AVERAGE('HAVER - UK Electricity'!D715:O715)</f>
        <v>51.346666666666664</v>
      </c>
      <c r="L428" s="7">
        <f t="shared" si="55"/>
        <v>44.667025641025646</v>
      </c>
      <c r="N428" s="7">
        <f t="shared" si="56"/>
        <v>47.500487179487152</v>
      </c>
      <c r="O428" s="7">
        <f t="shared" si="56"/>
        <v>46.622410256410255</v>
      </c>
      <c r="P428" s="7">
        <f t="shared" si="56"/>
        <v>47.117012820512834</v>
      </c>
      <c r="R428" s="7"/>
      <c r="S428" s="7"/>
      <c r="T428" s="7"/>
      <c r="U428" s="7"/>
      <c r="V428" s="7"/>
    </row>
    <row r="429" spans="1:22" x14ac:dyDescent="0.35">
      <c r="A429" s="5">
        <f t="shared" si="52"/>
        <v>43727</v>
      </c>
      <c r="B429" s="5"/>
      <c r="C429" s="7">
        <f>AVERAGE('HAVER - UK Electricity'!J716:U716)</f>
        <v>52.587500000000006</v>
      </c>
      <c r="D429" s="7">
        <f t="shared" si="57"/>
        <v>48.432205128205155</v>
      </c>
      <c r="E429" s="5"/>
      <c r="F429" s="7">
        <f>AVERAGE('HAVER - UK Electricity'!J716:O716)</f>
        <v>49.323333333333345</v>
      </c>
      <c r="H429" s="7">
        <f>AVERAGE('HAVER - UK Electricity'!D716:I716)</f>
        <v>53.76</v>
      </c>
      <c r="I429" s="7">
        <f>AVERAGE('HAVER - UK Electricity'!D716:F716)</f>
        <v>49.896666666666668</v>
      </c>
      <c r="J429" s="7">
        <f>AVERAGE('HAVER - UK Electricity'!D716:O716)</f>
        <v>51.541666666666664</v>
      </c>
      <c r="L429" s="7">
        <f t="shared" si="55"/>
        <v>44.667025641025646</v>
      </c>
      <c r="N429" s="7">
        <f t="shared" si="56"/>
        <v>47.500487179487152</v>
      </c>
      <c r="O429" s="7">
        <f t="shared" si="56"/>
        <v>46.622410256410255</v>
      </c>
      <c r="P429" s="7">
        <f t="shared" si="56"/>
        <v>47.117012820512834</v>
      </c>
      <c r="R429" s="7"/>
      <c r="S429" s="7"/>
      <c r="T429" s="7"/>
      <c r="U429" s="7"/>
      <c r="V429" s="7"/>
    </row>
    <row r="430" spans="1:22" x14ac:dyDescent="0.35">
      <c r="A430" s="5">
        <f t="shared" si="52"/>
        <v>43728</v>
      </c>
      <c r="B430" s="5"/>
      <c r="C430" s="7">
        <f>AVERAGE('HAVER - UK Electricity'!J717:U717)</f>
        <v>53.134999999999998</v>
      </c>
      <c r="D430" s="7">
        <f t="shared" si="57"/>
        <v>48.432205128205155</v>
      </c>
      <c r="E430" s="5"/>
      <c r="F430" s="7">
        <f>AVERAGE('HAVER - UK Electricity'!J717:O717)</f>
        <v>49.868333333333339</v>
      </c>
      <c r="H430" s="7">
        <f>AVERAGE('HAVER - UK Electricity'!D717:I717)</f>
        <v>54.283333333333339</v>
      </c>
      <c r="I430" s="7">
        <f>AVERAGE('HAVER - UK Electricity'!D717:F717)</f>
        <v>50.563333333333333</v>
      </c>
      <c r="J430" s="7">
        <f>AVERAGE('HAVER - UK Electricity'!D717:O717)</f>
        <v>52.075833333333343</v>
      </c>
      <c r="L430" s="7">
        <f t="shared" si="55"/>
        <v>44.667025641025646</v>
      </c>
      <c r="N430" s="7">
        <f t="shared" si="56"/>
        <v>47.500487179487152</v>
      </c>
      <c r="O430" s="7">
        <f t="shared" si="56"/>
        <v>46.622410256410255</v>
      </c>
      <c r="P430" s="7">
        <f t="shared" si="56"/>
        <v>47.117012820512834</v>
      </c>
      <c r="R430" s="7"/>
      <c r="S430" s="7"/>
      <c r="T430" s="7"/>
      <c r="U430" s="7"/>
      <c r="V430" s="7"/>
    </row>
    <row r="431" spans="1:22" x14ac:dyDescent="0.35">
      <c r="A431" s="5">
        <f t="shared" si="52"/>
        <v>43731</v>
      </c>
      <c r="B431" s="5"/>
      <c r="C431" s="7">
        <f>AVERAGE('HAVER - UK Electricity'!J718:U718)</f>
        <v>52.569999999999993</v>
      </c>
      <c r="D431" s="7">
        <f t="shared" si="57"/>
        <v>48.432205128205155</v>
      </c>
      <c r="E431" s="5"/>
      <c r="F431" s="7">
        <f>AVERAGE('HAVER - UK Electricity'!J718:O718)</f>
        <v>49.228333333333332</v>
      </c>
      <c r="H431" s="7">
        <f>AVERAGE('HAVER - UK Electricity'!D718:I718)</f>
        <v>53.37833333333333</v>
      </c>
      <c r="I431" s="7">
        <f>AVERAGE('HAVER - UK Electricity'!D718:F718)</f>
        <v>49.593333333333334</v>
      </c>
      <c r="J431" s="7">
        <f>AVERAGE('HAVER - UK Electricity'!D718:O718)</f>
        <v>51.30333333333332</v>
      </c>
      <c r="L431" s="7">
        <f t="shared" si="55"/>
        <v>44.667025641025646</v>
      </c>
      <c r="N431" s="7">
        <f t="shared" si="56"/>
        <v>47.500487179487152</v>
      </c>
      <c r="O431" s="7">
        <f t="shared" si="56"/>
        <v>46.622410256410255</v>
      </c>
      <c r="P431" s="7">
        <f t="shared" si="56"/>
        <v>47.117012820512834</v>
      </c>
      <c r="R431" s="7"/>
      <c r="S431" s="7"/>
      <c r="T431" s="7"/>
      <c r="U431" s="7"/>
      <c r="V431" s="7"/>
    </row>
    <row r="432" spans="1:22" x14ac:dyDescent="0.35">
      <c r="A432" s="5">
        <f t="shared" si="52"/>
        <v>43732</v>
      </c>
      <c r="B432" s="5"/>
      <c r="C432" s="7">
        <f>AVERAGE('HAVER - UK Electricity'!J719:U719)</f>
        <v>52.38750000000001</v>
      </c>
      <c r="D432" s="7">
        <f t="shared" si="57"/>
        <v>48.432205128205155</v>
      </c>
      <c r="E432" s="5"/>
      <c r="F432" s="7">
        <f>AVERAGE('HAVER - UK Electricity'!J719:O719)</f>
        <v>49.043333333333329</v>
      </c>
      <c r="H432" s="7">
        <f>AVERAGE('HAVER - UK Electricity'!D719:I719)</f>
        <v>53.096666666666664</v>
      </c>
      <c r="I432" s="7">
        <f>AVERAGE('HAVER - UK Electricity'!D719:F719)</f>
        <v>49.359999999999992</v>
      </c>
      <c r="J432" s="7">
        <f>AVERAGE('HAVER - UK Electricity'!D719:O719)</f>
        <v>51.07</v>
      </c>
      <c r="L432" s="7">
        <f t="shared" si="55"/>
        <v>44.667025641025646</v>
      </c>
      <c r="N432" s="7">
        <f t="shared" si="56"/>
        <v>47.500487179487152</v>
      </c>
      <c r="O432" s="7">
        <f t="shared" si="56"/>
        <v>46.622410256410255</v>
      </c>
      <c r="P432" s="7">
        <f t="shared" si="56"/>
        <v>47.117012820512834</v>
      </c>
      <c r="R432" s="7"/>
      <c r="S432" s="7"/>
      <c r="T432" s="7"/>
      <c r="U432" s="7"/>
      <c r="V432" s="7"/>
    </row>
    <row r="433" spans="1:22" x14ac:dyDescent="0.35">
      <c r="A433" s="5">
        <f t="shared" si="52"/>
        <v>43733</v>
      </c>
      <c r="B433" s="5"/>
      <c r="C433" s="7">
        <f>AVERAGE('HAVER - UK Electricity'!J720:U720)</f>
        <v>51.94</v>
      </c>
      <c r="D433" s="7">
        <f t="shared" si="57"/>
        <v>48.432205128205155</v>
      </c>
      <c r="E433" s="5"/>
      <c r="F433" s="7">
        <f>AVERAGE('HAVER - UK Electricity'!J720:O720)</f>
        <v>48.588333333333331</v>
      </c>
      <c r="H433" s="7">
        <f>AVERAGE('HAVER - UK Electricity'!D720:I720)</f>
        <v>52.456666666666671</v>
      </c>
      <c r="I433" s="7">
        <f>AVERAGE('HAVER - UK Electricity'!D720:F720)</f>
        <v>48.5</v>
      </c>
      <c r="J433" s="7">
        <f>AVERAGE('HAVER - UK Electricity'!D720:O720)</f>
        <v>50.522500000000001</v>
      </c>
      <c r="L433" s="7">
        <f t="shared" si="55"/>
        <v>44.667025641025646</v>
      </c>
      <c r="N433" s="7">
        <f t="shared" si="56"/>
        <v>47.500487179487152</v>
      </c>
      <c r="O433" s="7">
        <f t="shared" si="56"/>
        <v>46.622410256410255</v>
      </c>
      <c r="P433" s="7">
        <f t="shared" si="56"/>
        <v>47.117012820512834</v>
      </c>
      <c r="R433" s="7"/>
      <c r="S433" s="7"/>
      <c r="T433" s="7"/>
      <c r="U433" s="7"/>
      <c r="V433" s="7"/>
    </row>
    <row r="434" spans="1:22" x14ac:dyDescent="0.35">
      <c r="A434" s="5">
        <f t="shared" si="52"/>
        <v>43734</v>
      </c>
      <c r="B434" s="5"/>
      <c r="C434" s="7">
        <f>AVERAGE('HAVER - UK Electricity'!J721:U721)</f>
        <v>52.437500000000007</v>
      </c>
      <c r="D434" s="7">
        <f t="shared" si="57"/>
        <v>48.432205128205155</v>
      </c>
      <c r="E434" s="5"/>
      <c r="F434" s="7">
        <f>AVERAGE('HAVER - UK Electricity'!J721:O721)</f>
        <v>49.013333333333343</v>
      </c>
      <c r="H434" s="7">
        <f>AVERAGE('HAVER - UK Electricity'!D721:I721)</f>
        <v>52.884999999999998</v>
      </c>
      <c r="I434" s="7">
        <f>AVERAGE('HAVER - UK Electricity'!D721:F721)</f>
        <v>48.916666666666664</v>
      </c>
      <c r="J434" s="7">
        <f>AVERAGE('HAVER - UK Electricity'!D721:O721)</f>
        <v>50.949166666666677</v>
      </c>
      <c r="L434" s="7">
        <f t="shared" si="55"/>
        <v>44.667025641025646</v>
      </c>
      <c r="N434" s="7">
        <f t="shared" si="56"/>
        <v>47.500487179487152</v>
      </c>
      <c r="O434" s="7">
        <f t="shared" si="56"/>
        <v>46.622410256410255</v>
      </c>
      <c r="P434" s="7">
        <f t="shared" si="56"/>
        <v>47.117012820512834</v>
      </c>
      <c r="R434" s="7"/>
      <c r="S434" s="7"/>
      <c r="T434" s="7"/>
      <c r="U434" s="7"/>
      <c r="V434" s="7"/>
    </row>
    <row r="435" spans="1:22" x14ac:dyDescent="0.35">
      <c r="A435" s="5">
        <f t="shared" si="52"/>
        <v>43735</v>
      </c>
      <c r="B435" s="5"/>
      <c r="C435" s="7">
        <f>AVERAGE('HAVER - UK Electricity'!J722:U722)</f>
        <v>52.162500000000001</v>
      </c>
      <c r="D435" s="7">
        <f t="shared" si="57"/>
        <v>48.432205128205155</v>
      </c>
      <c r="E435" s="5"/>
      <c r="F435" s="7">
        <f>AVERAGE('HAVER - UK Electricity'!J722:O722)</f>
        <v>48.803333333333335</v>
      </c>
      <c r="H435" s="7">
        <f>AVERAGE('HAVER - UK Electricity'!D722:I722)</f>
        <v>52.830000000000005</v>
      </c>
      <c r="I435" s="7">
        <f>AVERAGE('HAVER - UK Electricity'!D722:F722)</f>
        <v>48.946666666666665</v>
      </c>
      <c r="J435" s="7">
        <f>AVERAGE('HAVER - UK Electricity'!D722:O722)</f>
        <v>50.81666666666667</v>
      </c>
      <c r="L435" s="7">
        <f t="shared" si="55"/>
        <v>44.667025641025646</v>
      </c>
      <c r="N435" s="7">
        <f t="shared" si="56"/>
        <v>47.500487179487152</v>
      </c>
      <c r="O435" s="7">
        <f t="shared" si="56"/>
        <v>46.622410256410255</v>
      </c>
      <c r="P435" s="7">
        <f t="shared" si="56"/>
        <v>47.117012820512834</v>
      </c>
      <c r="R435" s="7"/>
      <c r="S435" s="7"/>
      <c r="T435" s="7"/>
      <c r="U435" s="7"/>
      <c r="V435" s="7"/>
    </row>
    <row r="436" spans="1:22" x14ac:dyDescent="0.35">
      <c r="A436" s="5">
        <f t="shared" si="52"/>
        <v>43738</v>
      </c>
      <c r="B436" s="5"/>
      <c r="C436" s="7">
        <f>AVERAGE('HAVER - UK Electricity'!J723:U723)</f>
        <v>51.691666666666663</v>
      </c>
      <c r="D436" s="7">
        <f t="shared" si="57"/>
        <v>48.432205128205155</v>
      </c>
      <c r="E436" s="5"/>
      <c r="F436" s="7">
        <f>AVERAGE('HAVER - UK Electricity'!J723:O723)</f>
        <v>48.640000000000008</v>
      </c>
      <c r="H436" s="7">
        <f>AVERAGE('HAVER - UK Electricity'!D723:I723)</f>
        <v>53.626666666666665</v>
      </c>
      <c r="I436" s="7">
        <f>AVERAGE('HAVER - UK Electricity'!D723:F723)</f>
        <v>53.513333333333328</v>
      </c>
      <c r="J436" s="7">
        <f>AVERAGE('HAVER - UK Electricity'!D723:O723)</f>
        <v>51.133333333333333</v>
      </c>
      <c r="L436" s="7">
        <f t="shared" si="55"/>
        <v>44.667025641025646</v>
      </c>
      <c r="N436" s="7">
        <f t="shared" si="56"/>
        <v>47.500487179487152</v>
      </c>
      <c r="O436" s="7">
        <f t="shared" si="56"/>
        <v>46.622410256410255</v>
      </c>
      <c r="P436" s="7">
        <f t="shared" si="56"/>
        <v>47.117012820512834</v>
      </c>
      <c r="R436" s="7"/>
      <c r="S436" s="7"/>
      <c r="T436" s="7"/>
      <c r="U436" s="7"/>
      <c r="V436" s="7"/>
    </row>
    <row r="437" spans="1:22" x14ac:dyDescent="0.35">
      <c r="A437" s="5">
        <f t="shared" si="52"/>
        <v>43739</v>
      </c>
      <c r="B437" s="5"/>
      <c r="C437" s="7">
        <f>AVERAGE('HAVER - UK Electricity'!I724:T724)</f>
        <v>51.875</v>
      </c>
      <c r="D437" s="7">
        <f t="shared" si="57"/>
        <v>48.432205128205155</v>
      </c>
      <c r="E437" s="5"/>
      <c r="F437" s="7">
        <f>AVERAGE('HAVER - UK Electricity'!I724:N724)</f>
        <v>48.573333333333331</v>
      </c>
      <c r="H437" s="7">
        <f>AVERAGE('HAVER - UK Electricity'!D724:I724)</f>
        <v>54.121666666666663</v>
      </c>
      <c r="I437" s="7">
        <f>AVERAGE('HAVER - UK Electricity'!D724:F724)</f>
        <v>54.169999999999995</v>
      </c>
      <c r="J437" s="7">
        <f>AVERAGE('HAVER - UK Electricity'!D724:O724)</f>
        <v>51.418333333333322</v>
      </c>
      <c r="L437" s="7">
        <f t="shared" si="55"/>
        <v>44.667025641025646</v>
      </c>
      <c r="N437" s="7">
        <f t="shared" si="56"/>
        <v>47.500487179487152</v>
      </c>
      <c r="O437" s="7">
        <f t="shared" si="56"/>
        <v>46.622410256410255</v>
      </c>
      <c r="P437" s="7">
        <f t="shared" si="56"/>
        <v>47.117012820512834</v>
      </c>
      <c r="R437" s="7"/>
      <c r="S437" s="7"/>
      <c r="T437" s="7"/>
      <c r="U437" s="7"/>
      <c r="V437" s="7"/>
    </row>
    <row r="438" spans="1:22" x14ac:dyDescent="0.35">
      <c r="A438" s="5">
        <f t="shared" si="52"/>
        <v>43740</v>
      </c>
      <c r="B438" s="5"/>
      <c r="C438" s="7">
        <f>AVERAGE('HAVER - UK Electricity'!I725:T725)</f>
        <v>51.014999999999993</v>
      </c>
      <c r="D438" s="7">
        <f t="shared" si="57"/>
        <v>48.432205128205155</v>
      </c>
      <c r="E438" s="5"/>
      <c r="F438" s="7">
        <f>AVERAGE('HAVER - UK Electricity'!I725:N725)</f>
        <v>47.478333333333332</v>
      </c>
      <c r="H438" s="7">
        <f>AVERAGE('HAVER - UK Electricity'!D725:I725)</f>
        <v>52.676666666666669</v>
      </c>
      <c r="I438" s="7">
        <f>AVERAGE('HAVER - UK Electricity'!D725:F725)</f>
        <v>52.573333333333331</v>
      </c>
      <c r="J438" s="7">
        <f>AVERAGE('HAVER - UK Electricity'!D725:O725)</f>
        <v>50.187500000000007</v>
      </c>
      <c r="L438" s="7">
        <f t="shared" si="55"/>
        <v>44.667025641025646</v>
      </c>
      <c r="N438" s="7">
        <f t="shared" si="56"/>
        <v>47.500487179487152</v>
      </c>
      <c r="O438" s="7">
        <f t="shared" si="56"/>
        <v>46.622410256410255</v>
      </c>
      <c r="P438" s="7">
        <f t="shared" si="56"/>
        <v>47.117012820512834</v>
      </c>
      <c r="R438" s="7"/>
      <c r="S438" s="7"/>
      <c r="T438" s="7"/>
      <c r="U438" s="7"/>
      <c r="V438" s="7"/>
    </row>
    <row r="439" spans="1:22" x14ac:dyDescent="0.35">
      <c r="A439" s="5">
        <f t="shared" si="52"/>
        <v>43741</v>
      </c>
      <c r="B439" s="5"/>
      <c r="C439" s="7">
        <f>AVERAGE('HAVER - UK Electricity'!I726:T726)</f>
        <v>50.057499999999997</v>
      </c>
      <c r="D439" s="7">
        <f t="shared" si="57"/>
        <v>48.432205128205155</v>
      </c>
      <c r="E439" s="5"/>
      <c r="F439" s="7">
        <f>AVERAGE('HAVER - UK Electricity'!I726:N726)</f>
        <v>46.558333333333337</v>
      </c>
      <c r="H439" s="7">
        <f>AVERAGE('HAVER - UK Electricity'!D726:I726)</f>
        <v>51.956666666666671</v>
      </c>
      <c r="I439" s="7">
        <f>AVERAGE('HAVER - UK Electricity'!D726:F726)</f>
        <v>51.986666666666657</v>
      </c>
      <c r="J439" s="7">
        <f>AVERAGE('HAVER - UK Electricity'!D726:O726)</f>
        <v>49.366666666666674</v>
      </c>
      <c r="L439" s="7">
        <f t="shared" si="55"/>
        <v>44.667025641025646</v>
      </c>
      <c r="N439" s="7">
        <f t="shared" si="56"/>
        <v>47.500487179487152</v>
      </c>
      <c r="O439" s="7">
        <f t="shared" si="56"/>
        <v>46.622410256410255</v>
      </c>
      <c r="P439" s="7">
        <f t="shared" si="56"/>
        <v>47.117012820512834</v>
      </c>
      <c r="R439" s="7"/>
      <c r="S439" s="7"/>
      <c r="T439" s="7"/>
      <c r="U439" s="7"/>
      <c r="V439" s="7"/>
    </row>
    <row r="440" spans="1:22" x14ac:dyDescent="0.35">
      <c r="A440" s="5">
        <f t="shared" si="52"/>
        <v>43742</v>
      </c>
      <c r="B440" s="5"/>
      <c r="C440" s="7">
        <f>AVERAGE('HAVER - UK Electricity'!I727:T727)</f>
        <v>50.032499999999999</v>
      </c>
      <c r="D440" s="7">
        <f t="shared" si="57"/>
        <v>48.432205128205155</v>
      </c>
      <c r="E440" s="5"/>
      <c r="F440" s="7">
        <f>AVERAGE('HAVER - UK Electricity'!I727:N727)</f>
        <v>46.498333333333335</v>
      </c>
      <c r="H440" s="7">
        <f>AVERAGE('HAVER - UK Electricity'!D727:I727)</f>
        <v>51.688333333333333</v>
      </c>
      <c r="I440" s="7">
        <f>AVERAGE('HAVER - UK Electricity'!D727:F727)</f>
        <v>51.639999999999993</v>
      </c>
      <c r="J440" s="7">
        <f>AVERAGE('HAVER - UK Electricity'!D727:O727)</f>
        <v>49.189166666666672</v>
      </c>
      <c r="L440" s="7">
        <f t="shared" si="55"/>
        <v>44.667025641025646</v>
      </c>
      <c r="N440" s="7">
        <f t="shared" si="56"/>
        <v>47.500487179487152</v>
      </c>
      <c r="O440" s="7">
        <f t="shared" si="56"/>
        <v>46.622410256410255</v>
      </c>
      <c r="P440" s="7">
        <f t="shared" si="56"/>
        <v>47.117012820512834</v>
      </c>
      <c r="R440" s="7"/>
      <c r="S440" s="7"/>
      <c r="T440" s="7"/>
      <c r="U440" s="7"/>
      <c r="V440" s="7"/>
    </row>
    <row r="441" spans="1:22" x14ac:dyDescent="0.35">
      <c r="A441" s="5">
        <f t="shared" si="52"/>
        <v>43745</v>
      </c>
      <c r="B441" s="5"/>
      <c r="C441" s="7">
        <f>AVERAGE('HAVER - UK Electricity'!I728:T728)</f>
        <v>50.247499999999995</v>
      </c>
      <c r="D441" s="7">
        <f t="shared" si="57"/>
        <v>48.432205128205155</v>
      </c>
      <c r="E441" s="5"/>
      <c r="F441" s="7">
        <f>AVERAGE('HAVER - UK Electricity'!I728:N728)</f>
        <v>46.628333333333323</v>
      </c>
      <c r="H441" s="7">
        <f>AVERAGE('HAVER - UK Electricity'!D728:I728)</f>
        <v>51.580000000000005</v>
      </c>
      <c r="I441" s="7">
        <f>AVERAGE('HAVER - UK Electricity'!D728:F728)</f>
        <v>51.410000000000004</v>
      </c>
      <c r="J441" s="7">
        <f>AVERAGE('HAVER - UK Electricity'!D728:O728)</f>
        <v>49.213333333333331</v>
      </c>
      <c r="L441" s="7">
        <f t="shared" si="55"/>
        <v>44.667025641025646</v>
      </c>
      <c r="N441" s="7">
        <f t="shared" si="56"/>
        <v>47.500487179487152</v>
      </c>
      <c r="O441" s="7">
        <f t="shared" si="56"/>
        <v>46.622410256410255</v>
      </c>
      <c r="P441" s="7">
        <f t="shared" si="56"/>
        <v>47.117012820512834</v>
      </c>
      <c r="R441" s="7"/>
      <c r="S441" s="7"/>
      <c r="T441" s="7"/>
      <c r="U441" s="7"/>
      <c r="V441" s="7"/>
    </row>
    <row r="442" spans="1:22" x14ac:dyDescent="0.35">
      <c r="A442" s="5">
        <f t="shared" si="52"/>
        <v>43746</v>
      </c>
      <c r="B442" s="5"/>
      <c r="C442" s="7">
        <f>AVERAGE('HAVER - UK Electricity'!I729:T729)</f>
        <v>50.377499999999998</v>
      </c>
      <c r="D442" s="7">
        <f t="shared" si="57"/>
        <v>48.432205128205155</v>
      </c>
      <c r="E442" s="5"/>
      <c r="F442" s="7">
        <f>AVERAGE('HAVER - UK Electricity'!I729:N729)</f>
        <v>46.828333333333326</v>
      </c>
      <c r="H442" s="7">
        <f>AVERAGE('HAVER - UK Electricity'!D729:I729)</f>
        <v>51.814999999999998</v>
      </c>
      <c r="I442" s="7">
        <f>AVERAGE('HAVER - UK Electricity'!D729:F729)</f>
        <v>51.646666666666668</v>
      </c>
      <c r="J442" s="7">
        <f>AVERAGE('HAVER - UK Electricity'!D729:O729)</f>
        <v>49.416666666666664</v>
      </c>
      <c r="L442" s="7">
        <f t="shared" si="55"/>
        <v>44.667025641025646</v>
      </c>
      <c r="N442" s="7">
        <f t="shared" si="56"/>
        <v>47.500487179487152</v>
      </c>
      <c r="O442" s="7">
        <f t="shared" si="56"/>
        <v>46.622410256410255</v>
      </c>
      <c r="P442" s="7">
        <f t="shared" si="56"/>
        <v>47.117012820512834</v>
      </c>
      <c r="R442" s="7"/>
      <c r="S442" s="7"/>
      <c r="T442" s="7"/>
      <c r="U442" s="7"/>
      <c r="V442" s="7"/>
    </row>
    <row r="443" spans="1:22" x14ac:dyDescent="0.35">
      <c r="A443" s="5">
        <f t="shared" si="52"/>
        <v>43747</v>
      </c>
      <c r="B443" s="5"/>
      <c r="C443" s="7">
        <f>AVERAGE('HAVER - UK Electricity'!I730:T730)</f>
        <v>50.572500000000012</v>
      </c>
      <c r="D443" s="7">
        <f t="shared" si="57"/>
        <v>48.432205128205155</v>
      </c>
      <c r="E443" s="5"/>
      <c r="F443" s="7">
        <f>AVERAGE('HAVER - UK Electricity'!I730:N730)</f>
        <v>46.928333333333335</v>
      </c>
      <c r="H443" s="7">
        <f>AVERAGE('HAVER - UK Electricity'!D730:I730)</f>
        <v>51.961666666666666</v>
      </c>
      <c r="I443" s="7">
        <f>AVERAGE('HAVER - UK Electricity'!D730:F730)</f>
        <v>51.73</v>
      </c>
      <c r="J443" s="7">
        <f>AVERAGE('HAVER - UK Electricity'!D730:O730)</f>
        <v>49.551666666666669</v>
      </c>
      <c r="L443" s="7">
        <f t="shared" si="55"/>
        <v>44.667025641025646</v>
      </c>
      <c r="N443" s="7">
        <f t="shared" si="56"/>
        <v>47.500487179487152</v>
      </c>
      <c r="O443" s="7">
        <f t="shared" si="56"/>
        <v>46.622410256410255</v>
      </c>
      <c r="P443" s="7">
        <f t="shared" si="56"/>
        <v>47.117012820512834</v>
      </c>
      <c r="R443" s="7"/>
      <c r="S443" s="7"/>
      <c r="T443" s="7"/>
      <c r="U443" s="7"/>
      <c r="V443" s="7"/>
    </row>
    <row r="444" spans="1:22" x14ac:dyDescent="0.35">
      <c r="A444" s="5">
        <f t="shared" si="52"/>
        <v>43748</v>
      </c>
      <c r="B444" s="5"/>
      <c r="C444" s="7">
        <f>AVERAGE('HAVER - UK Electricity'!I731:T731)</f>
        <v>51.097499999999989</v>
      </c>
      <c r="D444" s="7">
        <f t="shared" si="57"/>
        <v>48.432205128205155</v>
      </c>
      <c r="E444" s="5"/>
      <c r="F444" s="7">
        <f>AVERAGE('HAVER - UK Electricity'!I731:N731)</f>
        <v>47.508333333333326</v>
      </c>
      <c r="H444" s="7">
        <f>AVERAGE('HAVER - UK Electricity'!D731:I731)</f>
        <v>52.436666666666667</v>
      </c>
      <c r="I444" s="7">
        <f>AVERAGE('HAVER - UK Electricity'!D731:F731)</f>
        <v>52.243333333333332</v>
      </c>
      <c r="J444" s="7">
        <f>AVERAGE('HAVER - UK Electricity'!D731:O731)</f>
        <v>50.080833333333338</v>
      </c>
      <c r="L444" s="7">
        <f t="shared" si="55"/>
        <v>44.667025641025646</v>
      </c>
      <c r="N444" s="7">
        <f t="shared" si="56"/>
        <v>47.500487179487152</v>
      </c>
      <c r="O444" s="7">
        <f t="shared" si="56"/>
        <v>46.622410256410255</v>
      </c>
      <c r="P444" s="7">
        <f t="shared" si="56"/>
        <v>47.117012820512834</v>
      </c>
      <c r="R444" s="7"/>
      <c r="S444" s="7"/>
      <c r="T444" s="7"/>
      <c r="U444" s="7"/>
      <c r="V444" s="7"/>
    </row>
    <row r="445" spans="1:22" x14ac:dyDescent="0.35">
      <c r="A445" s="5">
        <f t="shared" si="52"/>
        <v>43749</v>
      </c>
      <c r="B445" s="5"/>
      <c r="C445" s="7">
        <f>AVERAGE('HAVER - UK Electricity'!I732:T732)</f>
        <v>51.464999999999996</v>
      </c>
      <c r="D445" s="7">
        <f t="shared" si="57"/>
        <v>48.432205128205155</v>
      </c>
      <c r="E445" s="5"/>
      <c r="F445" s="7">
        <f>AVERAGE('HAVER - UK Electricity'!I732:N732)</f>
        <v>47.968333333333327</v>
      </c>
      <c r="H445" s="7">
        <f>AVERAGE('HAVER - UK Electricity'!D732:I732)</f>
        <v>52.491666666666674</v>
      </c>
      <c r="I445" s="7">
        <f>AVERAGE('HAVER - UK Electricity'!D732:F732)</f>
        <v>52.226666666666667</v>
      </c>
      <c r="J445" s="7">
        <f>AVERAGE('HAVER - UK Electricity'!D732:O732)</f>
        <v>50.350833333333348</v>
      </c>
      <c r="L445" s="7">
        <f t="shared" si="55"/>
        <v>44.667025641025646</v>
      </c>
      <c r="N445" s="7">
        <f t="shared" si="56"/>
        <v>47.500487179487152</v>
      </c>
      <c r="O445" s="7">
        <f t="shared" si="56"/>
        <v>46.622410256410255</v>
      </c>
      <c r="P445" s="7">
        <f t="shared" si="56"/>
        <v>47.117012820512834</v>
      </c>
      <c r="R445" s="7"/>
      <c r="S445" s="7"/>
      <c r="T445" s="7"/>
      <c r="U445" s="7"/>
      <c r="V445" s="7"/>
    </row>
    <row r="446" spans="1:22" x14ac:dyDescent="0.35">
      <c r="A446" s="5">
        <f t="shared" si="52"/>
        <v>43752</v>
      </c>
      <c r="B446" s="5"/>
      <c r="C446" s="7">
        <f>AVERAGE('HAVER - UK Electricity'!I733:T733)</f>
        <v>51.157500000000006</v>
      </c>
      <c r="D446" s="7">
        <f t="shared" si="57"/>
        <v>48.432205128205155</v>
      </c>
      <c r="E446" s="5"/>
      <c r="F446" s="7">
        <f>AVERAGE('HAVER - UK Electricity'!I733:N733)</f>
        <v>47.708333333333336</v>
      </c>
      <c r="H446" s="7">
        <f>AVERAGE('HAVER - UK Electricity'!D733:I733)</f>
        <v>52.458333333333336</v>
      </c>
      <c r="I446" s="7">
        <f>AVERAGE('HAVER - UK Electricity'!D733:F733)</f>
        <v>52.25333333333333</v>
      </c>
      <c r="J446" s="7">
        <f>AVERAGE('HAVER - UK Electricity'!D733:O733)</f>
        <v>50.188333333333333</v>
      </c>
      <c r="L446" s="7">
        <f t="shared" si="55"/>
        <v>44.667025641025646</v>
      </c>
      <c r="N446" s="7">
        <f t="shared" si="56"/>
        <v>47.500487179487152</v>
      </c>
      <c r="O446" s="7">
        <f t="shared" si="56"/>
        <v>46.622410256410255</v>
      </c>
      <c r="P446" s="7">
        <f t="shared" si="56"/>
        <v>47.117012820512834</v>
      </c>
      <c r="R446" s="7"/>
      <c r="S446" s="7"/>
      <c r="T446" s="7"/>
      <c r="U446" s="7"/>
      <c r="V446" s="7"/>
    </row>
    <row r="447" spans="1:22" x14ac:dyDescent="0.35">
      <c r="A447" s="5">
        <f t="shared" si="52"/>
        <v>43753</v>
      </c>
      <c r="B447" s="5"/>
      <c r="C447" s="7">
        <f>AVERAGE('HAVER - UK Electricity'!I734:T734)</f>
        <v>51.145000000000003</v>
      </c>
      <c r="D447" s="7">
        <f t="shared" si="57"/>
        <v>48.432205128205155</v>
      </c>
      <c r="E447" s="5"/>
      <c r="F447" s="7">
        <f>AVERAGE('HAVER - UK Electricity'!I734:N734)</f>
        <v>47.673333333333339</v>
      </c>
      <c r="H447" s="7">
        <f>AVERAGE('HAVER - UK Electricity'!D734:I734)</f>
        <v>52.473333333333329</v>
      </c>
      <c r="I447" s="7">
        <f>AVERAGE('HAVER - UK Electricity'!D734:F734)</f>
        <v>52.316666666666663</v>
      </c>
      <c r="J447" s="7">
        <f>AVERAGE('HAVER - UK Electricity'!D734:O734)</f>
        <v>50.190833333333323</v>
      </c>
      <c r="L447" s="7">
        <f t="shared" si="55"/>
        <v>44.667025641025646</v>
      </c>
      <c r="N447" s="7">
        <f t="shared" si="56"/>
        <v>47.500487179487152</v>
      </c>
      <c r="O447" s="7">
        <f t="shared" si="56"/>
        <v>46.622410256410255</v>
      </c>
      <c r="P447" s="7">
        <f t="shared" si="56"/>
        <v>47.117012820512834</v>
      </c>
      <c r="R447" s="7"/>
      <c r="S447" s="7"/>
      <c r="T447" s="7"/>
      <c r="U447" s="7"/>
      <c r="V447" s="7"/>
    </row>
    <row r="448" spans="1:22" x14ac:dyDescent="0.35">
      <c r="A448" s="5">
        <f t="shared" si="52"/>
        <v>43754</v>
      </c>
      <c r="B448" s="5"/>
      <c r="C448" s="7">
        <f>AVERAGE('HAVER - UK Electricity'!I735:T735)</f>
        <v>51.125</v>
      </c>
      <c r="D448" s="7">
        <f t="shared" si="57"/>
        <v>48.432205128205155</v>
      </c>
      <c r="E448" s="5"/>
      <c r="F448" s="7">
        <f>AVERAGE('HAVER - UK Electricity'!I735:N735)</f>
        <v>47.603333333333332</v>
      </c>
      <c r="H448" s="7">
        <f>AVERAGE('HAVER - UK Electricity'!D735:I735)</f>
        <v>52.543333333333329</v>
      </c>
      <c r="I448" s="7">
        <f>AVERAGE('HAVER - UK Electricity'!D735:F735)</f>
        <v>52.44</v>
      </c>
      <c r="J448" s="7">
        <f>AVERAGE('HAVER - UK Electricity'!D735:O735)</f>
        <v>50.200833333333328</v>
      </c>
      <c r="L448" s="7">
        <f t="shared" si="55"/>
        <v>44.667025641025646</v>
      </c>
      <c r="N448" s="7">
        <f t="shared" si="56"/>
        <v>47.500487179487152</v>
      </c>
      <c r="O448" s="7">
        <f t="shared" si="56"/>
        <v>46.622410256410255</v>
      </c>
      <c r="P448" s="7">
        <f t="shared" si="56"/>
        <v>47.117012820512834</v>
      </c>
      <c r="R448" s="7"/>
      <c r="S448" s="7"/>
      <c r="T448" s="7"/>
      <c r="U448" s="7"/>
      <c r="V448" s="7"/>
    </row>
    <row r="449" spans="1:22" x14ac:dyDescent="0.35">
      <c r="A449" s="5">
        <f t="shared" si="52"/>
        <v>43755</v>
      </c>
      <c r="B449" s="5"/>
      <c r="C449" s="7">
        <f>AVERAGE('HAVER - UK Electricity'!I736:T736)</f>
        <v>50.922500000000007</v>
      </c>
      <c r="D449" s="7">
        <f t="shared" si="57"/>
        <v>48.432205128205155</v>
      </c>
      <c r="E449" s="5"/>
      <c r="F449" s="7">
        <f>AVERAGE('HAVER - UK Electricity'!I736:N736)</f>
        <v>47.443333333333335</v>
      </c>
      <c r="H449" s="7">
        <f>AVERAGE('HAVER - UK Electricity'!D736:I736)</f>
        <v>52.193333333333328</v>
      </c>
      <c r="I449" s="7">
        <f>AVERAGE('HAVER - UK Electricity'!D736:F736)</f>
        <v>52.023333333333333</v>
      </c>
      <c r="J449" s="7">
        <f>AVERAGE('HAVER - UK Electricity'!D736:O736)</f>
        <v>49.930833333333332</v>
      </c>
      <c r="L449" s="7">
        <f t="shared" si="55"/>
        <v>44.667025641025646</v>
      </c>
      <c r="N449" s="7">
        <f t="shared" si="56"/>
        <v>47.500487179487152</v>
      </c>
      <c r="O449" s="7">
        <f t="shared" si="56"/>
        <v>46.622410256410255</v>
      </c>
      <c r="P449" s="7">
        <f t="shared" si="56"/>
        <v>47.117012820512834</v>
      </c>
      <c r="R449" s="7"/>
      <c r="S449" s="7"/>
      <c r="T449" s="7"/>
      <c r="U449" s="7"/>
      <c r="V449" s="7"/>
    </row>
    <row r="450" spans="1:22" x14ac:dyDescent="0.35">
      <c r="A450" s="5">
        <f t="shared" si="52"/>
        <v>43756</v>
      </c>
      <c r="B450" s="5"/>
      <c r="C450" s="7">
        <f>AVERAGE('HAVER - UK Electricity'!I737:T737)</f>
        <v>50.667499999999997</v>
      </c>
      <c r="D450" s="7">
        <f t="shared" si="57"/>
        <v>48.432205128205155</v>
      </c>
      <c r="E450" s="5"/>
      <c r="F450" s="7">
        <f>AVERAGE('HAVER - UK Electricity'!I737:N737)</f>
        <v>47.253333333333337</v>
      </c>
      <c r="H450" s="7">
        <f>AVERAGE('HAVER - UK Electricity'!D737:I737)</f>
        <v>51.944999999999993</v>
      </c>
      <c r="I450" s="7">
        <f>AVERAGE('HAVER - UK Electricity'!D737:F737)</f>
        <v>51.82</v>
      </c>
      <c r="J450" s="7">
        <f>AVERAGE('HAVER - UK Electricity'!D737:O737)</f>
        <v>49.701666666666654</v>
      </c>
      <c r="L450" s="7">
        <f t="shared" si="55"/>
        <v>44.667025641025646</v>
      </c>
      <c r="N450" s="7">
        <f t="shared" si="56"/>
        <v>47.500487179487152</v>
      </c>
      <c r="O450" s="7">
        <f t="shared" si="56"/>
        <v>46.622410256410255</v>
      </c>
      <c r="P450" s="7">
        <f t="shared" si="56"/>
        <v>47.117012820512834</v>
      </c>
      <c r="R450" s="7"/>
      <c r="S450" s="7"/>
      <c r="T450" s="7"/>
      <c r="U450" s="7"/>
      <c r="V450" s="7"/>
    </row>
    <row r="451" spans="1:22" x14ac:dyDescent="0.35">
      <c r="A451" s="5">
        <f t="shared" si="52"/>
        <v>43759</v>
      </c>
      <c r="B451" s="5"/>
      <c r="C451" s="7">
        <f>AVERAGE('HAVER - UK Electricity'!I738:T738)</f>
        <v>50.002499999999998</v>
      </c>
      <c r="D451" s="7">
        <f t="shared" si="57"/>
        <v>48.432205128205155</v>
      </c>
      <c r="E451" s="5"/>
      <c r="F451" s="7">
        <f>AVERAGE('HAVER - UK Electricity'!I738:N738)</f>
        <v>46.633333333333333</v>
      </c>
      <c r="H451" s="7">
        <f>AVERAGE('HAVER - UK Electricity'!D738:I738)</f>
        <v>51.021666666666668</v>
      </c>
      <c r="I451" s="7">
        <f>AVERAGE('HAVER - UK Electricity'!D738:F738)</f>
        <v>50.923333333333339</v>
      </c>
      <c r="J451" s="7">
        <f>AVERAGE('HAVER - UK Electricity'!D738:O738)</f>
        <v>48.94083333333333</v>
      </c>
      <c r="L451" s="7">
        <f t="shared" si="55"/>
        <v>44.667025641025646</v>
      </c>
      <c r="N451" s="7">
        <f t="shared" si="56"/>
        <v>47.500487179487152</v>
      </c>
      <c r="O451" s="7">
        <f t="shared" si="56"/>
        <v>46.622410256410255</v>
      </c>
      <c r="P451" s="7">
        <f t="shared" si="56"/>
        <v>47.117012820512834</v>
      </c>
      <c r="R451" s="7"/>
      <c r="S451" s="7"/>
      <c r="T451" s="7"/>
      <c r="U451" s="7"/>
      <c r="V451" s="7"/>
    </row>
    <row r="452" spans="1:22" x14ac:dyDescent="0.35">
      <c r="A452" s="5">
        <f t="shared" si="52"/>
        <v>43760</v>
      </c>
      <c r="B452" s="5"/>
      <c r="C452" s="7">
        <f>AVERAGE('HAVER - UK Electricity'!I739:T739)</f>
        <v>49.875</v>
      </c>
      <c r="D452" s="7">
        <f t="shared" si="57"/>
        <v>48.432205128205155</v>
      </c>
      <c r="E452" s="5"/>
      <c r="F452" s="7">
        <f>AVERAGE('HAVER - UK Electricity'!I739:N739)</f>
        <v>46.413333333333327</v>
      </c>
      <c r="H452" s="7">
        <f>AVERAGE('HAVER - UK Electricity'!D739:I739)</f>
        <v>50.806666666666665</v>
      </c>
      <c r="I452" s="7">
        <f>AVERAGE('HAVER - UK Electricity'!D739:F739)</f>
        <v>50.75</v>
      </c>
      <c r="J452" s="7">
        <f>AVERAGE('HAVER - UK Electricity'!D739:O739)</f>
        <v>48.73416666666666</v>
      </c>
      <c r="L452" s="7">
        <f t="shared" si="55"/>
        <v>44.667025641025646</v>
      </c>
      <c r="N452" s="7">
        <f t="shared" si="56"/>
        <v>47.500487179487152</v>
      </c>
      <c r="O452" s="7">
        <f t="shared" si="56"/>
        <v>46.622410256410255</v>
      </c>
      <c r="P452" s="7">
        <f t="shared" si="56"/>
        <v>47.117012820512834</v>
      </c>
      <c r="R452" s="7"/>
      <c r="S452" s="7"/>
      <c r="T452" s="7"/>
      <c r="U452" s="7"/>
      <c r="V452" s="7"/>
    </row>
    <row r="453" spans="1:22" x14ac:dyDescent="0.35">
      <c r="A453" s="5">
        <f t="shared" si="52"/>
        <v>43761</v>
      </c>
      <c r="B453" s="5"/>
      <c r="C453" s="7">
        <f>AVERAGE('HAVER - UK Electricity'!I740:T740)</f>
        <v>49.655000000000001</v>
      </c>
      <c r="D453" s="7">
        <f t="shared" si="57"/>
        <v>48.432205128205155</v>
      </c>
      <c r="E453" s="5"/>
      <c r="F453" s="7">
        <f>AVERAGE('HAVER - UK Electricity'!I740:N740)</f>
        <v>46.138333333333343</v>
      </c>
      <c r="H453" s="7">
        <f>AVERAGE('HAVER - UK Electricity'!D740:I740)</f>
        <v>50.211666666666666</v>
      </c>
      <c r="I453" s="7">
        <f>AVERAGE('HAVER - UK Electricity'!D740:F740)</f>
        <v>50.083333333333336</v>
      </c>
      <c r="J453" s="7">
        <f>AVERAGE('HAVER - UK Electricity'!D740:O740)</f>
        <v>48.307499999999997</v>
      </c>
      <c r="L453" s="7">
        <f t="shared" si="55"/>
        <v>44.667025641025646</v>
      </c>
      <c r="N453" s="7">
        <f t="shared" si="56"/>
        <v>47.500487179487152</v>
      </c>
      <c r="O453" s="7">
        <f t="shared" si="56"/>
        <v>46.622410256410255</v>
      </c>
      <c r="P453" s="7">
        <f t="shared" si="56"/>
        <v>47.117012820512834</v>
      </c>
      <c r="R453" s="7"/>
      <c r="S453" s="7"/>
      <c r="T453" s="7"/>
      <c r="U453" s="7"/>
      <c r="V453" s="7"/>
    </row>
    <row r="454" spans="1:22" x14ac:dyDescent="0.35">
      <c r="A454" s="5">
        <f t="shared" si="52"/>
        <v>43762</v>
      </c>
      <c r="B454" s="5"/>
      <c r="C454" s="7">
        <f>AVERAGE('HAVER - UK Electricity'!I741:T741)</f>
        <v>50.144999999999989</v>
      </c>
      <c r="D454" s="7">
        <f t="shared" si="57"/>
        <v>48.432205128205155</v>
      </c>
      <c r="E454" s="5"/>
      <c r="F454" s="7">
        <f>AVERAGE('HAVER - UK Electricity'!I741:N741)</f>
        <v>46.583333333333336</v>
      </c>
      <c r="H454" s="7">
        <f>AVERAGE('HAVER - UK Electricity'!D741:I741)</f>
        <v>50.688333333333333</v>
      </c>
      <c r="I454" s="7">
        <f>AVERAGE('HAVER - UK Electricity'!D741:F741)</f>
        <v>50.586666666666666</v>
      </c>
      <c r="J454" s="7">
        <f>AVERAGE('HAVER - UK Electricity'!D741:O741)</f>
        <v>48.760833333333331</v>
      </c>
      <c r="L454" s="7">
        <f t="shared" si="55"/>
        <v>44.667025641025646</v>
      </c>
      <c r="N454" s="7">
        <f t="shared" si="56"/>
        <v>47.500487179487152</v>
      </c>
      <c r="O454" s="7">
        <f t="shared" si="56"/>
        <v>46.622410256410255</v>
      </c>
      <c r="P454" s="7">
        <f t="shared" si="56"/>
        <v>47.117012820512834</v>
      </c>
      <c r="R454" s="7"/>
      <c r="S454" s="7"/>
      <c r="T454" s="7"/>
      <c r="U454" s="7"/>
      <c r="V454" s="7"/>
    </row>
    <row r="455" spans="1:22" x14ac:dyDescent="0.35">
      <c r="A455" s="5">
        <f t="shared" si="52"/>
        <v>43763</v>
      </c>
      <c r="B455" s="5"/>
      <c r="C455" s="7">
        <f>AVERAGE('HAVER - UK Electricity'!I742:T742)</f>
        <v>49.625</v>
      </c>
      <c r="D455" s="7">
        <f t="shared" si="57"/>
        <v>48.432205128205155</v>
      </c>
      <c r="E455" s="5"/>
      <c r="F455" s="7">
        <f>AVERAGE('HAVER - UK Electricity'!I742:N742)</f>
        <v>46.048333333333339</v>
      </c>
      <c r="H455" s="7">
        <f>AVERAGE('HAVER - UK Electricity'!D742:I742)</f>
        <v>50.111666666666657</v>
      </c>
      <c r="I455" s="7">
        <f>AVERAGE('HAVER - UK Electricity'!D742:F742)</f>
        <v>49.919999999999995</v>
      </c>
      <c r="J455" s="7">
        <f>AVERAGE('HAVER - UK Electricity'!D742:O742)</f>
        <v>48.205833333333324</v>
      </c>
      <c r="L455" s="7">
        <f t="shared" si="55"/>
        <v>44.667025641025646</v>
      </c>
      <c r="N455" s="7">
        <f t="shared" si="56"/>
        <v>47.500487179487152</v>
      </c>
      <c r="O455" s="7">
        <f t="shared" si="56"/>
        <v>46.622410256410255</v>
      </c>
      <c r="P455" s="7">
        <f t="shared" si="56"/>
        <v>47.117012820512834</v>
      </c>
      <c r="R455" s="7"/>
      <c r="S455" s="7"/>
      <c r="T455" s="7"/>
      <c r="U455" s="7"/>
      <c r="V455" s="7"/>
    </row>
    <row r="456" spans="1:22" x14ac:dyDescent="0.35">
      <c r="A456" s="5">
        <f t="shared" si="52"/>
        <v>43766</v>
      </c>
      <c r="B456" s="5"/>
      <c r="C456" s="7">
        <f>AVERAGE('HAVER - UK Electricity'!I743:T743)</f>
        <v>49.247499999999995</v>
      </c>
      <c r="D456" s="7">
        <f t="shared" si="57"/>
        <v>48.432205128205155</v>
      </c>
      <c r="E456" s="5"/>
      <c r="F456" s="7">
        <f>AVERAGE('HAVER - UK Electricity'!I743:N743)</f>
        <v>45.423333333333325</v>
      </c>
      <c r="H456" s="7">
        <f>AVERAGE('HAVER - UK Electricity'!D743:I743)</f>
        <v>49.251666666666665</v>
      </c>
      <c r="I456" s="7">
        <f>AVERAGE('HAVER - UK Electricity'!D743:F743)</f>
        <v>48.853333333333332</v>
      </c>
      <c r="J456" s="7">
        <f>AVERAGE('HAVER - UK Electricity'!D743:O743)</f>
        <v>47.515833333333326</v>
      </c>
      <c r="L456" s="7">
        <f t="shared" si="55"/>
        <v>44.667025641025646</v>
      </c>
      <c r="N456" s="7">
        <f t="shared" si="56"/>
        <v>47.500487179487152</v>
      </c>
      <c r="O456" s="7">
        <f t="shared" si="56"/>
        <v>46.622410256410255</v>
      </c>
      <c r="P456" s="7">
        <f t="shared" si="56"/>
        <v>47.117012820512834</v>
      </c>
      <c r="R456" s="7"/>
      <c r="S456" s="7"/>
      <c r="T456" s="7"/>
      <c r="U456" s="7"/>
      <c r="V456" s="7"/>
    </row>
    <row r="457" spans="1:22" x14ac:dyDescent="0.35">
      <c r="A457" s="5">
        <f t="shared" ref="A457:A520" si="58">+A452+7</f>
        <v>43767</v>
      </c>
      <c r="B457" s="5"/>
      <c r="C457" s="7">
        <f>AVERAGE('HAVER - UK Electricity'!I744:T744)</f>
        <v>49.301666666666655</v>
      </c>
      <c r="D457" s="7">
        <f t="shared" si="57"/>
        <v>48.432205128205155</v>
      </c>
      <c r="E457" s="5"/>
      <c r="F457" s="7">
        <f>AVERAGE('HAVER - UK Electricity'!I744:N744)</f>
        <v>45.488333333333337</v>
      </c>
      <c r="H457" s="7">
        <f>AVERAGE('HAVER - UK Electricity'!D744:I744)</f>
        <v>48.951666666666661</v>
      </c>
      <c r="I457" s="7">
        <f>AVERAGE('HAVER - UK Electricity'!D744:F744)</f>
        <v>48.476666666666667</v>
      </c>
      <c r="J457" s="7">
        <f>AVERAGE('HAVER - UK Electricity'!D744:O744)</f>
        <v>47.431666666666665</v>
      </c>
      <c r="L457" s="7">
        <f t="shared" si="55"/>
        <v>44.667025641025646</v>
      </c>
      <c r="N457" s="7">
        <f t="shared" si="56"/>
        <v>47.500487179487152</v>
      </c>
      <c r="O457" s="7">
        <f t="shared" si="56"/>
        <v>46.622410256410255</v>
      </c>
      <c r="P457" s="7">
        <f t="shared" si="56"/>
        <v>47.117012820512834</v>
      </c>
      <c r="R457" s="7"/>
      <c r="S457" s="7"/>
      <c r="T457" s="7"/>
      <c r="U457" s="7"/>
      <c r="V457" s="7"/>
    </row>
    <row r="458" spans="1:22" x14ac:dyDescent="0.35">
      <c r="A458" s="5">
        <f t="shared" si="58"/>
        <v>43768</v>
      </c>
      <c r="B458" s="5"/>
      <c r="C458" s="7">
        <f>AVERAGE('HAVER - UK Electricity'!I745:T745)</f>
        <v>49.176666666666669</v>
      </c>
      <c r="D458" s="7">
        <f t="shared" ref="D458:D489" si="59">AVERAGE(C$394:C$497,C$499:C$502,C$504:C$525)</f>
        <v>48.432205128205155</v>
      </c>
      <c r="E458" s="5"/>
      <c r="F458" s="7">
        <f>AVERAGE('HAVER - UK Electricity'!I745:N745)</f>
        <v>45.353333333333332</v>
      </c>
      <c r="H458" s="7">
        <f>AVERAGE('HAVER - UK Electricity'!D745:I745)</f>
        <v>48.98</v>
      </c>
      <c r="I458" s="7">
        <f>AVERAGE('HAVER - UK Electricity'!D745:F745)</f>
        <v>48.623333333333335</v>
      </c>
      <c r="J458" s="7">
        <f>AVERAGE('HAVER - UK Electricity'!D745:O745)</f>
        <v>47.3825</v>
      </c>
      <c r="L458" s="7">
        <f t="shared" si="55"/>
        <v>44.667025641025646</v>
      </c>
      <c r="N458" s="7">
        <f t="shared" si="56"/>
        <v>47.500487179487152</v>
      </c>
      <c r="O458" s="7">
        <f t="shared" si="56"/>
        <v>46.622410256410255</v>
      </c>
      <c r="P458" s="7">
        <f t="shared" si="56"/>
        <v>47.117012820512834</v>
      </c>
      <c r="R458" s="7"/>
      <c r="S458" s="7"/>
      <c r="T458" s="7"/>
      <c r="U458" s="7"/>
      <c r="V458" s="7"/>
    </row>
    <row r="459" spans="1:22" x14ac:dyDescent="0.35">
      <c r="A459" s="5">
        <f t="shared" si="58"/>
        <v>43769</v>
      </c>
      <c r="B459" s="5"/>
      <c r="C459" s="7">
        <f>AVERAGE('HAVER - UK Electricity'!I746:T746)</f>
        <v>49.719166666666659</v>
      </c>
      <c r="D459" s="7">
        <f t="shared" si="59"/>
        <v>48.432205128205155</v>
      </c>
      <c r="E459" s="5"/>
      <c r="F459" s="7">
        <f>AVERAGE('HAVER - UK Electricity'!I746:N746)</f>
        <v>47.134999999999998</v>
      </c>
      <c r="H459" s="7">
        <f>AVERAGE('HAVER - UK Electricity'!D746:I746)</f>
        <v>49.72</v>
      </c>
      <c r="I459" s="7">
        <f>AVERAGE('HAVER - UK Electricity'!D746:F746)</f>
        <v>51.18</v>
      </c>
      <c r="J459" s="7">
        <f>AVERAGE('HAVER - UK Electricity'!D746:O746)</f>
        <v>48.845000000000006</v>
      </c>
      <c r="L459" s="7">
        <f t="shared" ref="L459:L522" si="60">AVERAGE(F$394:F$497,F$499:F$502,F$504:F$525)</f>
        <v>44.667025641025646</v>
      </c>
      <c r="N459" s="7">
        <f t="shared" ref="N459:P522" si="61">AVERAGE(H$394:H$497,H$499:H$502,H$504:H$525)</f>
        <v>47.500487179487152</v>
      </c>
      <c r="O459" s="7">
        <f t="shared" si="61"/>
        <v>46.622410256410255</v>
      </c>
      <c r="P459" s="7">
        <f t="shared" si="61"/>
        <v>47.117012820512834</v>
      </c>
      <c r="R459" s="7"/>
      <c r="S459" s="7"/>
      <c r="T459" s="7"/>
      <c r="U459" s="7"/>
      <c r="V459" s="7"/>
    </row>
    <row r="460" spans="1:22" x14ac:dyDescent="0.35">
      <c r="A460" s="5">
        <f t="shared" si="58"/>
        <v>43770</v>
      </c>
      <c r="B460" s="5"/>
      <c r="C460" s="7">
        <f>AVERAGE('HAVER - UK Electricity'!H747:S747)</f>
        <v>49.369166666666665</v>
      </c>
      <c r="D460" s="7">
        <f t="shared" si="59"/>
        <v>48.432205128205155</v>
      </c>
      <c r="E460" s="5"/>
      <c r="F460" s="7">
        <f>AVERAGE('HAVER - UK Electricity'!H747:M747)</f>
        <v>45.713333333333338</v>
      </c>
      <c r="H460" s="7">
        <f>AVERAGE('HAVER - UK Electricity'!D747:I747)</f>
        <v>49.294999999999995</v>
      </c>
      <c r="I460" s="7">
        <f>AVERAGE('HAVER - UK Electricity'!D747:F747)</f>
        <v>51.22</v>
      </c>
      <c r="J460" s="7">
        <f>AVERAGE('HAVER - UK Electricity'!D747:O747)</f>
        <v>48.262499999999996</v>
      </c>
      <c r="L460" s="7">
        <f t="shared" si="60"/>
        <v>44.667025641025646</v>
      </c>
      <c r="N460" s="7">
        <f t="shared" si="61"/>
        <v>47.500487179487152</v>
      </c>
      <c r="O460" s="7">
        <f t="shared" si="61"/>
        <v>46.622410256410255</v>
      </c>
      <c r="P460" s="7">
        <f t="shared" si="61"/>
        <v>47.117012820512834</v>
      </c>
      <c r="R460" s="7"/>
      <c r="S460" s="7"/>
      <c r="T460" s="7"/>
      <c r="U460" s="7"/>
      <c r="V460" s="7"/>
    </row>
    <row r="461" spans="1:22" x14ac:dyDescent="0.35">
      <c r="A461" s="5">
        <f t="shared" si="58"/>
        <v>43773</v>
      </c>
      <c r="B461" s="5"/>
      <c r="C461" s="7">
        <f>AVERAGE('HAVER - UK Electricity'!H748:S748)</f>
        <v>49.972500000000004</v>
      </c>
      <c r="D461" s="7">
        <f t="shared" si="59"/>
        <v>48.432205128205155</v>
      </c>
      <c r="E461" s="5"/>
      <c r="F461" s="7">
        <f>AVERAGE('HAVER - UK Electricity'!H748:M748)</f>
        <v>46.41</v>
      </c>
      <c r="H461" s="7">
        <f>AVERAGE('HAVER - UK Electricity'!D748:I748)</f>
        <v>49.889999999999993</v>
      </c>
      <c r="I461" s="7">
        <f>AVERAGE('HAVER - UK Electricity'!D748:F748)</f>
        <v>51.73</v>
      </c>
      <c r="J461" s="7">
        <f>AVERAGE('HAVER - UK Electricity'!D748:O748)</f>
        <v>48.890833333333326</v>
      </c>
      <c r="L461" s="7">
        <f t="shared" si="60"/>
        <v>44.667025641025646</v>
      </c>
      <c r="N461" s="7">
        <f t="shared" si="61"/>
        <v>47.500487179487152</v>
      </c>
      <c r="O461" s="7">
        <f t="shared" si="61"/>
        <v>46.622410256410255</v>
      </c>
      <c r="P461" s="7">
        <f t="shared" si="61"/>
        <v>47.117012820512834</v>
      </c>
      <c r="R461" s="7"/>
      <c r="S461" s="7"/>
      <c r="T461" s="7"/>
      <c r="U461" s="7"/>
      <c r="V461" s="7"/>
    </row>
    <row r="462" spans="1:22" x14ac:dyDescent="0.35">
      <c r="A462" s="5">
        <f t="shared" si="58"/>
        <v>43774</v>
      </c>
      <c r="B462" s="5"/>
      <c r="C462" s="7">
        <f>AVERAGE('HAVER - UK Electricity'!H749:S749)</f>
        <v>49.994999999999997</v>
      </c>
      <c r="D462" s="7">
        <f t="shared" si="59"/>
        <v>48.432205128205155</v>
      </c>
      <c r="E462" s="5"/>
      <c r="F462" s="7">
        <f>AVERAGE('HAVER - UK Electricity'!H749:M749)</f>
        <v>46.365000000000002</v>
      </c>
      <c r="H462" s="7">
        <f>AVERAGE('HAVER - UK Electricity'!D749:I749)</f>
        <v>50.053333333333335</v>
      </c>
      <c r="I462" s="7">
        <f>AVERAGE('HAVER - UK Electricity'!D749:F749)</f>
        <v>51.949999999999996</v>
      </c>
      <c r="J462" s="7">
        <f>AVERAGE('HAVER - UK Electricity'!D749:O749)</f>
        <v>48.976666666666681</v>
      </c>
      <c r="L462" s="7">
        <f t="shared" si="60"/>
        <v>44.667025641025646</v>
      </c>
      <c r="N462" s="7">
        <f t="shared" si="61"/>
        <v>47.500487179487152</v>
      </c>
      <c r="O462" s="7">
        <f t="shared" si="61"/>
        <v>46.622410256410255</v>
      </c>
      <c r="P462" s="7">
        <f t="shared" si="61"/>
        <v>47.117012820512834</v>
      </c>
      <c r="R462" s="7"/>
      <c r="S462" s="7"/>
      <c r="T462" s="7"/>
      <c r="U462" s="7"/>
      <c r="V462" s="7"/>
    </row>
    <row r="463" spans="1:22" x14ac:dyDescent="0.35">
      <c r="A463" s="5">
        <f t="shared" si="58"/>
        <v>43775</v>
      </c>
      <c r="B463" s="5"/>
      <c r="C463" s="7">
        <f>AVERAGE('HAVER - UK Electricity'!H750:S750)</f>
        <v>49.324166666666663</v>
      </c>
      <c r="D463" s="7">
        <f t="shared" si="59"/>
        <v>48.432205128205155</v>
      </c>
      <c r="E463" s="5"/>
      <c r="F463" s="7">
        <f>AVERAGE('HAVER - UK Electricity'!H750:M750)</f>
        <v>45.543333333333329</v>
      </c>
      <c r="H463" s="7">
        <f>AVERAGE('HAVER - UK Electricity'!D750:I750)</f>
        <v>49.024999999999999</v>
      </c>
      <c r="I463" s="7">
        <f>AVERAGE('HAVER - UK Electricity'!D750:F750)</f>
        <v>50.82</v>
      </c>
      <c r="J463" s="7">
        <f>AVERAGE('HAVER - UK Electricity'!D750:O750)</f>
        <v>48.102499999999992</v>
      </c>
      <c r="L463" s="7">
        <f t="shared" si="60"/>
        <v>44.667025641025646</v>
      </c>
      <c r="N463" s="7">
        <f t="shared" si="61"/>
        <v>47.500487179487152</v>
      </c>
      <c r="O463" s="7">
        <f t="shared" si="61"/>
        <v>46.622410256410255</v>
      </c>
      <c r="P463" s="7">
        <f t="shared" si="61"/>
        <v>47.117012820512834</v>
      </c>
      <c r="R463" s="7"/>
      <c r="S463" s="7"/>
      <c r="T463" s="7"/>
      <c r="U463" s="7"/>
      <c r="V463" s="7"/>
    </row>
    <row r="464" spans="1:22" x14ac:dyDescent="0.35">
      <c r="A464" s="5">
        <f t="shared" si="58"/>
        <v>43776</v>
      </c>
      <c r="B464" s="5"/>
      <c r="C464" s="7">
        <f>AVERAGE('HAVER - UK Electricity'!H751:S751)</f>
        <v>49.093333333333334</v>
      </c>
      <c r="D464" s="7">
        <f t="shared" si="59"/>
        <v>48.432205128205155</v>
      </c>
      <c r="E464" s="5"/>
      <c r="F464" s="7">
        <f>AVERAGE('HAVER - UK Electricity'!H751:M751)</f>
        <v>45.37166666666667</v>
      </c>
      <c r="H464" s="7">
        <f>AVERAGE('HAVER - UK Electricity'!D751:I751)</f>
        <v>48.79666666666666</v>
      </c>
      <c r="I464" s="7">
        <f>AVERAGE('HAVER - UK Electricity'!D751:F751)</f>
        <v>50.543333333333329</v>
      </c>
      <c r="J464" s="7">
        <f>AVERAGE('HAVER - UK Electricity'!D751:O751)</f>
        <v>47.881666666666661</v>
      </c>
      <c r="L464" s="7">
        <f t="shared" si="60"/>
        <v>44.667025641025646</v>
      </c>
      <c r="N464" s="7">
        <f t="shared" si="61"/>
        <v>47.500487179487152</v>
      </c>
      <c r="O464" s="7">
        <f t="shared" si="61"/>
        <v>46.622410256410255</v>
      </c>
      <c r="P464" s="7">
        <f t="shared" si="61"/>
        <v>47.117012820512834</v>
      </c>
      <c r="R464" s="7"/>
      <c r="S464" s="7"/>
      <c r="T464" s="7"/>
      <c r="U464" s="7"/>
      <c r="V464" s="7"/>
    </row>
    <row r="465" spans="1:22" x14ac:dyDescent="0.35">
      <c r="A465" s="5">
        <f t="shared" si="58"/>
        <v>43777</v>
      </c>
      <c r="B465" s="5"/>
      <c r="C465" s="7">
        <f>AVERAGE('HAVER - UK Electricity'!H752:S752)</f>
        <v>48.686666666666667</v>
      </c>
      <c r="D465" s="7">
        <f t="shared" si="59"/>
        <v>48.432205128205155</v>
      </c>
      <c r="E465" s="5"/>
      <c r="F465" s="7">
        <f>AVERAGE('HAVER - UK Electricity'!H752:M752)</f>
        <v>44.968333333333334</v>
      </c>
      <c r="H465" s="7">
        <f>AVERAGE('HAVER - UK Electricity'!D752:I752)</f>
        <v>48.381666666666668</v>
      </c>
      <c r="I465" s="7">
        <f>AVERAGE('HAVER - UK Electricity'!D752:F752)</f>
        <v>50.03</v>
      </c>
      <c r="J465" s="7">
        <f>AVERAGE('HAVER - UK Electricity'!D752:O752)</f>
        <v>47.445</v>
      </c>
      <c r="L465" s="7">
        <f t="shared" si="60"/>
        <v>44.667025641025646</v>
      </c>
      <c r="N465" s="7">
        <f t="shared" si="61"/>
        <v>47.500487179487152</v>
      </c>
      <c r="O465" s="7">
        <f t="shared" si="61"/>
        <v>46.622410256410255</v>
      </c>
      <c r="P465" s="7">
        <f t="shared" si="61"/>
        <v>47.117012820512834</v>
      </c>
      <c r="R465" s="7"/>
      <c r="S465" s="7"/>
      <c r="T465" s="7"/>
      <c r="U465" s="7"/>
      <c r="V465" s="7"/>
    </row>
    <row r="466" spans="1:22" x14ac:dyDescent="0.35">
      <c r="A466" s="5">
        <f t="shared" si="58"/>
        <v>43780</v>
      </c>
      <c r="B466" s="5"/>
      <c r="C466" s="7">
        <f>AVERAGE('HAVER - UK Electricity'!H753:S753)</f>
        <v>48.506666666666668</v>
      </c>
      <c r="D466" s="7">
        <f t="shared" si="59"/>
        <v>48.432205128205155</v>
      </c>
      <c r="E466" s="5"/>
      <c r="F466" s="7">
        <f>AVERAGE('HAVER - UK Electricity'!H753:M753)</f>
        <v>44.693333333333328</v>
      </c>
      <c r="H466" s="7">
        <f>AVERAGE('HAVER - UK Electricity'!D753:I753)</f>
        <v>48.019999999999989</v>
      </c>
      <c r="I466" s="7">
        <f>AVERAGE('HAVER - UK Electricity'!D753:F753)</f>
        <v>49.68333333333333</v>
      </c>
      <c r="J466" s="7">
        <f>AVERAGE('HAVER - UK Electricity'!D753:O753)</f>
        <v>47.176666666666655</v>
      </c>
      <c r="L466" s="7">
        <f t="shared" si="60"/>
        <v>44.667025641025646</v>
      </c>
      <c r="N466" s="7">
        <f t="shared" si="61"/>
        <v>47.500487179487152</v>
      </c>
      <c r="O466" s="7">
        <f t="shared" si="61"/>
        <v>46.622410256410255</v>
      </c>
      <c r="P466" s="7">
        <f t="shared" si="61"/>
        <v>47.117012820512834</v>
      </c>
      <c r="R466" s="7"/>
      <c r="S466" s="7"/>
      <c r="T466" s="7"/>
      <c r="U466" s="7"/>
      <c r="V466" s="7"/>
    </row>
    <row r="467" spans="1:22" x14ac:dyDescent="0.35">
      <c r="A467" s="5">
        <f t="shared" si="58"/>
        <v>43781</v>
      </c>
      <c r="B467" s="5"/>
      <c r="C467" s="7">
        <f>AVERAGE('HAVER - UK Electricity'!H754:S754)</f>
        <v>47.823333333333345</v>
      </c>
      <c r="D467" s="7">
        <f t="shared" si="59"/>
        <v>48.432205128205155</v>
      </c>
      <c r="E467" s="5"/>
      <c r="F467" s="7">
        <f>AVERAGE('HAVER - UK Electricity'!H754:M754)</f>
        <v>44.101666666666667</v>
      </c>
      <c r="H467" s="7">
        <f>AVERAGE('HAVER - UK Electricity'!D754:I754)</f>
        <v>47.301666666666669</v>
      </c>
      <c r="I467" s="7">
        <f>AVERAGE('HAVER - UK Electricity'!D754:F754)</f>
        <v>48.910000000000004</v>
      </c>
      <c r="J467" s="7">
        <f>AVERAGE('HAVER - UK Electricity'!D754:O754)</f>
        <v>46.489166666666669</v>
      </c>
      <c r="L467" s="7">
        <f t="shared" si="60"/>
        <v>44.667025641025646</v>
      </c>
      <c r="N467" s="7">
        <f t="shared" si="61"/>
        <v>47.500487179487152</v>
      </c>
      <c r="O467" s="7">
        <f t="shared" si="61"/>
        <v>46.622410256410255</v>
      </c>
      <c r="P467" s="7">
        <f t="shared" si="61"/>
        <v>47.117012820512834</v>
      </c>
      <c r="R467" s="7"/>
      <c r="S467" s="7"/>
      <c r="T467" s="7"/>
      <c r="U467" s="7"/>
      <c r="V467" s="7"/>
    </row>
    <row r="468" spans="1:22" x14ac:dyDescent="0.35">
      <c r="A468" s="5">
        <f t="shared" si="58"/>
        <v>43782</v>
      </c>
      <c r="B468" s="5"/>
      <c r="C468" s="7">
        <f>AVERAGE('HAVER - UK Electricity'!H755:S755)</f>
        <v>47.728333333333325</v>
      </c>
      <c r="D468" s="7">
        <f t="shared" si="59"/>
        <v>48.432205128205155</v>
      </c>
      <c r="E468" s="5"/>
      <c r="F468" s="7">
        <f>AVERAGE('HAVER - UK Electricity'!H755:M755)</f>
        <v>44.026666666666664</v>
      </c>
      <c r="H468" s="7">
        <f>AVERAGE('HAVER - UK Electricity'!D755:I755)</f>
        <v>47.306666666666665</v>
      </c>
      <c r="I468" s="7">
        <f>AVERAGE('HAVER - UK Electricity'!D755:F755)</f>
        <v>48.906666666666666</v>
      </c>
      <c r="J468" s="7">
        <f>AVERAGE('HAVER - UK Electricity'!D755:O755)</f>
        <v>46.447499999999991</v>
      </c>
      <c r="L468" s="7">
        <f t="shared" si="60"/>
        <v>44.667025641025646</v>
      </c>
      <c r="N468" s="7">
        <f t="shared" si="61"/>
        <v>47.500487179487152</v>
      </c>
      <c r="O468" s="7">
        <f t="shared" si="61"/>
        <v>46.622410256410255</v>
      </c>
      <c r="P468" s="7">
        <f t="shared" si="61"/>
        <v>47.117012820512834</v>
      </c>
      <c r="R468" s="7"/>
      <c r="S468" s="7"/>
      <c r="T468" s="7"/>
      <c r="U468" s="7"/>
      <c r="V468" s="7"/>
    </row>
    <row r="469" spans="1:22" x14ac:dyDescent="0.35">
      <c r="A469" s="5">
        <f t="shared" si="58"/>
        <v>43783</v>
      </c>
      <c r="B469" s="5"/>
      <c r="C469" s="7">
        <f>AVERAGE('HAVER - UK Electricity'!H756:S756)</f>
        <v>48.052500000000002</v>
      </c>
      <c r="D469" s="7">
        <f t="shared" si="59"/>
        <v>48.432205128205155</v>
      </c>
      <c r="E469" s="5"/>
      <c r="F469" s="7">
        <f>AVERAGE('HAVER - UK Electricity'!H756:M756)</f>
        <v>44.32</v>
      </c>
      <c r="H469" s="7">
        <f>AVERAGE('HAVER - UK Electricity'!D756:I756)</f>
        <v>47.561666666666667</v>
      </c>
      <c r="I469" s="7">
        <f>AVERAGE('HAVER - UK Electricity'!D756:F756)</f>
        <v>49.133333333333333</v>
      </c>
      <c r="J469" s="7">
        <f>AVERAGE('HAVER - UK Electricity'!D756:O756)</f>
        <v>46.742500000000007</v>
      </c>
      <c r="L469" s="7">
        <f t="shared" si="60"/>
        <v>44.667025641025646</v>
      </c>
      <c r="N469" s="7">
        <f t="shared" si="61"/>
        <v>47.500487179487152</v>
      </c>
      <c r="O469" s="7">
        <f t="shared" si="61"/>
        <v>46.622410256410255</v>
      </c>
      <c r="P469" s="7">
        <f t="shared" si="61"/>
        <v>47.117012820512834</v>
      </c>
      <c r="R469" s="7"/>
      <c r="S469" s="7"/>
      <c r="T469" s="7"/>
      <c r="U469" s="7"/>
      <c r="V469" s="7"/>
    </row>
    <row r="470" spans="1:22" x14ac:dyDescent="0.35">
      <c r="A470" s="5">
        <f t="shared" si="58"/>
        <v>43784</v>
      </c>
      <c r="B470" s="5"/>
      <c r="C470" s="7">
        <f>AVERAGE('HAVER - UK Electricity'!H757:S757)</f>
        <v>48.289166666666659</v>
      </c>
      <c r="D470" s="7">
        <f t="shared" si="59"/>
        <v>48.432205128205155</v>
      </c>
      <c r="E470" s="5"/>
      <c r="F470" s="7">
        <f>AVERAGE('HAVER - UK Electricity'!H757:M757)</f>
        <v>44.608333333333327</v>
      </c>
      <c r="H470" s="7">
        <f>AVERAGE('HAVER - UK Electricity'!D757:I757)</f>
        <v>47.706666666666671</v>
      </c>
      <c r="I470" s="7">
        <f>AVERAGE('HAVER - UK Electricity'!D757:F757)</f>
        <v>49.216666666666669</v>
      </c>
      <c r="J470" s="7">
        <f>AVERAGE('HAVER - UK Electricity'!D757:O757)</f>
        <v>46.944166666666668</v>
      </c>
      <c r="L470" s="7">
        <f t="shared" si="60"/>
        <v>44.667025641025646</v>
      </c>
      <c r="N470" s="7">
        <f t="shared" si="61"/>
        <v>47.500487179487152</v>
      </c>
      <c r="O470" s="7">
        <f t="shared" si="61"/>
        <v>46.622410256410255</v>
      </c>
      <c r="P470" s="7">
        <f t="shared" si="61"/>
        <v>47.117012820512834</v>
      </c>
      <c r="R470" s="7"/>
      <c r="S470" s="7"/>
      <c r="T470" s="7"/>
      <c r="U470" s="7"/>
      <c r="V470" s="7"/>
    </row>
    <row r="471" spans="1:22" x14ac:dyDescent="0.35">
      <c r="A471" s="5">
        <f t="shared" si="58"/>
        <v>43787</v>
      </c>
      <c r="B471" s="5"/>
      <c r="C471" s="7">
        <f>AVERAGE('HAVER - UK Electricity'!H758:S758)</f>
        <v>47.589166666666664</v>
      </c>
      <c r="D471" s="7">
        <f t="shared" si="59"/>
        <v>48.432205128205155</v>
      </c>
      <c r="E471" s="5"/>
      <c r="F471" s="7">
        <f>AVERAGE('HAVER - UK Electricity'!H758:M758)</f>
        <v>43.848333333333329</v>
      </c>
      <c r="H471" s="7">
        <f>AVERAGE('HAVER - UK Electricity'!D758:I758)</f>
        <v>46.786666666666669</v>
      </c>
      <c r="I471" s="7">
        <f>AVERAGE('HAVER - UK Electricity'!D758:F758)</f>
        <v>48.213333333333338</v>
      </c>
      <c r="J471" s="7">
        <f>AVERAGE('HAVER - UK Electricity'!D758:O758)</f>
        <v>46.130833333333335</v>
      </c>
      <c r="L471" s="7">
        <f t="shared" si="60"/>
        <v>44.667025641025646</v>
      </c>
      <c r="N471" s="7">
        <f t="shared" si="61"/>
        <v>47.500487179487152</v>
      </c>
      <c r="O471" s="7">
        <f t="shared" si="61"/>
        <v>46.622410256410255</v>
      </c>
      <c r="P471" s="7">
        <f t="shared" si="61"/>
        <v>47.117012820512834</v>
      </c>
      <c r="R471" s="7"/>
      <c r="S471" s="7"/>
      <c r="T471" s="7"/>
      <c r="U471" s="7"/>
      <c r="V471" s="7"/>
    </row>
    <row r="472" spans="1:22" x14ac:dyDescent="0.35">
      <c r="A472" s="5">
        <f t="shared" si="58"/>
        <v>43788</v>
      </c>
      <c r="B472" s="5"/>
      <c r="C472" s="7">
        <f>AVERAGE('HAVER - UK Electricity'!H759:S759)</f>
        <v>47.594166666666666</v>
      </c>
      <c r="D472" s="7">
        <f t="shared" si="59"/>
        <v>48.432205128205155</v>
      </c>
      <c r="E472" s="5"/>
      <c r="F472" s="7">
        <f>AVERAGE('HAVER - UK Electricity'!H759:M759)</f>
        <v>43.843333333333334</v>
      </c>
      <c r="H472" s="7">
        <f>AVERAGE('HAVER - UK Electricity'!D759:I759)</f>
        <v>46.75</v>
      </c>
      <c r="I472" s="7">
        <f>AVERAGE('HAVER - UK Electricity'!D759:F759)</f>
        <v>48.183333333333337</v>
      </c>
      <c r="J472" s="7">
        <f>AVERAGE('HAVER - UK Electricity'!D759:O759)</f>
        <v>46.118333333333332</v>
      </c>
      <c r="L472" s="7">
        <f t="shared" si="60"/>
        <v>44.667025641025646</v>
      </c>
      <c r="N472" s="7">
        <f t="shared" si="61"/>
        <v>47.500487179487152</v>
      </c>
      <c r="O472" s="7">
        <f t="shared" si="61"/>
        <v>46.622410256410255</v>
      </c>
      <c r="P472" s="7">
        <f t="shared" si="61"/>
        <v>47.117012820512834</v>
      </c>
      <c r="R472" s="7"/>
      <c r="S472" s="7"/>
      <c r="T472" s="7"/>
      <c r="U472" s="7"/>
      <c r="V472" s="7"/>
    </row>
    <row r="473" spans="1:22" x14ac:dyDescent="0.35">
      <c r="A473" s="5">
        <f t="shared" si="58"/>
        <v>43789</v>
      </c>
      <c r="B473" s="5"/>
      <c r="C473" s="7">
        <f>AVERAGE('HAVER - UK Electricity'!H760:S760)</f>
        <v>47.931666666666672</v>
      </c>
      <c r="D473" s="7">
        <f t="shared" si="59"/>
        <v>48.432205128205155</v>
      </c>
      <c r="E473" s="5"/>
      <c r="F473" s="7">
        <f>AVERAGE('HAVER - UK Electricity'!H760:M760)</f>
        <v>44.163333333333327</v>
      </c>
      <c r="H473" s="7">
        <f>AVERAGE('HAVER - UK Electricity'!D760:I760)</f>
        <v>47.164999999999999</v>
      </c>
      <c r="I473" s="7">
        <f>AVERAGE('HAVER - UK Electricity'!D760:F760)</f>
        <v>48.656666666666666</v>
      </c>
      <c r="J473" s="7">
        <f>AVERAGE('HAVER - UK Electricity'!D760:O760)</f>
        <v>46.495833333333337</v>
      </c>
      <c r="L473" s="7">
        <f t="shared" si="60"/>
        <v>44.667025641025646</v>
      </c>
      <c r="N473" s="7">
        <f t="shared" si="61"/>
        <v>47.500487179487152</v>
      </c>
      <c r="O473" s="7">
        <f t="shared" si="61"/>
        <v>46.622410256410255</v>
      </c>
      <c r="P473" s="7">
        <f t="shared" si="61"/>
        <v>47.117012820512834</v>
      </c>
      <c r="R473" s="7"/>
      <c r="S473" s="7"/>
      <c r="T473" s="7"/>
      <c r="U473" s="7"/>
      <c r="V473" s="7"/>
    </row>
    <row r="474" spans="1:22" x14ac:dyDescent="0.35">
      <c r="A474" s="5">
        <f t="shared" si="58"/>
        <v>43790</v>
      </c>
      <c r="B474" s="5"/>
      <c r="C474" s="7">
        <f>AVERAGE('HAVER - UK Electricity'!H761:S761)</f>
        <v>48.280833333333334</v>
      </c>
      <c r="D474" s="7">
        <f t="shared" si="59"/>
        <v>48.432205128205155</v>
      </c>
      <c r="E474" s="5"/>
      <c r="F474" s="7">
        <f>AVERAGE('HAVER - UK Electricity'!H761:M761)</f>
        <v>44.586666666666666</v>
      </c>
      <c r="H474" s="7">
        <f>AVERAGE('HAVER - UK Electricity'!D761:I761)</f>
        <v>47.46</v>
      </c>
      <c r="I474" s="7">
        <f>AVERAGE('HAVER - UK Electricity'!D761:F761)</f>
        <v>48.926666666666669</v>
      </c>
      <c r="J474" s="7">
        <f>AVERAGE('HAVER - UK Electricity'!D761:O761)</f>
        <v>46.819166666666668</v>
      </c>
      <c r="L474" s="7">
        <f t="shared" si="60"/>
        <v>44.667025641025646</v>
      </c>
      <c r="N474" s="7">
        <f t="shared" si="61"/>
        <v>47.500487179487152</v>
      </c>
      <c r="O474" s="7">
        <f t="shared" si="61"/>
        <v>46.622410256410255</v>
      </c>
      <c r="P474" s="7">
        <f t="shared" si="61"/>
        <v>47.117012820512834</v>
      </c>
      <c r="R474" s="7"/>
      <c r="S474" s="7"/>
      <c r="T474" s="7"/>
      <c r="U474" s="7"/>
      <c r="V474" s="7"/>
    </row>
    <row r="475" spans="1:22" x14ac:dyDescent="0.35">
      <c r="A475" s="5">
        <f t="shared" si="58"/>
        <v>43791</v>
      </c>
      <c r="B475" s="5"/>
      <c r="C475" s="7">
        <f>AVERAGE('HAVER - UK Electricity'!H762:S762)</f>
        <v>49.108333333333327</v>
      </c>
      <c r="D475" s="7">
        <f t="shared" si="59"/>
        <v>48.432205128205155</v>
      </c>
      <c r="E475" s="5"/>
      <c r="F475" s="7">
        <f>AVERAGE('HAVER - UK Electricity'!H762:M762)</f>
        <v>45.511666666666663</v>
      </c>
      <c r="H475" s="7">
        <f>AVERAGE('HAVER - UK Electricity'!D762:I762)</f>
        <v>48.351666666666667</v>
      </c>
      <c r="I475" s="7">
        <f>AVERAGE('HAVER - UK Electricity'!D762:F762)</f>
        <v>49.756666666666668</v>
      </c>
      <c r="J475" s="7">
        <f>AVERAGE('HAVER - UK Electricity'!D762:O762)</f>
        <v>47.690833333333337</v>
      </c>
      <c r="L475" s="7">
        <f t="shared" si="60"/>
        <v>44.667025641025646</v>
      </c>
      <c r="N475" s="7">
        <f t="shared" si="61"/>
        <v>47.500487179487152</v>
      </c>
      <c r="O475" s="7">
        <f t="shared" si="61"/>
        <v>46.622410256410255</v>
      </c>
      <c r="P475" s="7">
        <f t="shared" si="61"/>
        <v>47.117012820512834</v>
      </c>
      <c r="R475" s="7"/>
      <c r="S475" s="7"/>
      <c r="T475" s="7"/>
      <c r="U475" s="7"/>
      <c r="V475" s="7"/>
    </row>
    <row r="476" spans="1:22" x14ac:dyDescent="0.35">
      <c r="A476" s="5">
        <f t="shared" si="58"/>
        <v>43794</v>
      </c>
      <c r="B476" s="5"/>
      <c r="C476" s="7">
        <f>AVERAGE('HAVER - UK Electricity'!H763:S763)</f>
        <v>48.99666666666667</v>
      </c>
      <c r="D476" s="7">
        <f t="shared" si="59"/>
        <v>48.432205128205155</v>
      </c>
      <c r="E476" s="5"/>
      <c r="F476" s="7">
        <f>AVERAGE('HAVER - UK Electricity'!H763:M763)</f>
        <v>45.343333333333341</v>
      </c>
      <c r="H476" s="7">
        <f>AVERAGE('HAVER - UK Electricity'!D763:I763)</f>
        <v>48.151666666666671</v>
      </c>
      <c r="I476" s="7">
        <f>AVERAGE('HAVER - UK Electricity'!D763:F763)</f>
        <v>49.466666666666669</v>
      </c>
      <c r="J476" s="7">
        <f>AVERAGE('HAVER - UK Electricity'!D763:O763)</f>
        <v>47.530833333333334</v>
      </c>
      <c r="L476" s="7">
        <f t="shared" si="60"/>
        <v>44.667025641025646</v>
      </c>
      <c r="N476" s="7">
        <f t="shared" si="61"/>
        <v>47.500487179487152</v>
      </c>
      <c r="O476" s="7">
        <f t="shared" si="61"/>
        <v>46.622410256410255</v>
      </c>
      <c r="P476" s="7">
        <f t="shared" si="61"/>
        <v>47.117012820512834</v>
      </c>
      <c r="R476" s="7"/>
      <c r="S476" s="7"/>
      <c r="T476" s="7"/>
      <c r="U476" s="7"/>
      <c r="V476" s="7"/>
    </row>
    <row r="477" spans="1:22" x14ac:dyDescent="0.35">
      <c r="A477" s="5">
        <f t="shared" si="58"/>
        <v>43795</v>
      </c>
      <c r="B477" s="5"/>
      <c r="C477" s="7">
        <f>AVERAGE('HAVER - UK Electricity'!H764:S764)</f>
        <v>48.631666666666668</v>
      </c>
      <c r="D477" s="7">
        <f t="shared" si="59"/>
        <v>48.432205128205155</v>
      </c>
      <c r="E477" s="5"/>
      <c r="F477" s="7">
        <f>AVERAGE('HAVER - UK Electricity'!H764:M764)</f>
        <v>44.908333333333331</v>
      </c>
      <c r="H477" s="7">
        <f>AVERAGE('HAVER - UK Electricity'!D764:I764)</f>
        <v>47.638333333333343</v>
      </c>
      <c r="I477" s="7">
        <f>AVERAGE('HAVER - UK Electricity'!D764:F764)</f>
        <v>48.946666666666665</v>
      </c>
      <c r="J477" s="7">
        <f>AVERAGE('HAVER - UK Electricity'!D764:O764)</f>
        <v>47.096666666666671</v>
      </c>
      <c r="L477" s="7">
        <f t="shared" si="60"/>
        <v>44.667025641025646</v>
      </c>
      <c r="N477" s="7">
        <f t="shared" si="61"/>
        <v>47.500487179487152</v>
      </c>
      <c r="O477" s="7">
        <f t="shared" si="61"/>
        <v>46.622410256410255</v>
      </c>
      <c r="P477" s="7">
        <f t="shared" si="61"/>
        <v>47.117012820512834</v>
      </c>
      <c r="R477" s="7"/>
      <c r="S477" s="7"/>
      <c r="T477" s="7"/>
      <c r="U477" s="7"/>
      <c r="V477" s="7"/>
    </row>
    <row r="478" spans="1:22" x14ac:dyDescent="0.35">
      <c r="A478" s="5">
        <f t="shared" si="58"/>
        <v>43796</v>
      </c>
      <c r="B478" s="5"/>
      <c r="C478" s="7">
        <f>AVERAGE('HAVER - UK Electricity'!H765:S765)</f>
        <v>48.98</v>
      </c>
      <c r="D478" s="7">
        <f t="shared" si="59"/>
        <v>48.432205128205155</v>
      </c>
      <c r="E478" s="5"/>
      <c r="F478" s="7">
        <f>AVERAGE('HAVER - UK Electricity'!H765:M765)</f>
        <v>45.32</v>
      </c>
      <c r="H478" s="7">
        <f>AVERAGE('HAVER - UK Electricity'!D765:I765)</f>
        <v>48.108333333333327</v>
      </c>
      <c r="I478" s="7">
        <f>AVERAGE('HAVER - UK Electricity'!D765:F765)</f>
        <v>49.493333333333332</v>
      </c>
      <c r="J478" s="7">
        <f>AVERAGE('HAVER - UK Electricity'!D765:O765)</f>
        <v>47.529999999999994</v>
      </c>
      <c r="L478" s="7">
        <f t="shared" si="60"/>
        <v>44.667025641025646</v>
      </c>
      <c r="N478" s="7">
        <f t="shared" si="61"/>
        <v>47.500487179487152</v>
      </c>
      <c r="O478" s="7">
        <f t="shared" si="61"/>
        <v>46.622410256410255</v>
      </c>
      <c r="P478" s="7">
        <f t="shared" si="61"/>
        <v>47.117012820512834</v>
      </c>
      <c r="R478" s="7"/>
      <c r="S478" s="7"/>
      <c r="T478" s="7"/>
      <c r="U478" s="7"/>
      <c r="V478" s="7"/>
    </row>
    <row r="479" spans="1:22" x14ac:dyDescent="0.35">
      <c r="A479" s="5">
        <f t="shared" si="58"/>
        <v>43797</v>
      </c>
      <c r="B479" s="5"/>
      <c r="C479" s="7">
        <f>AVERAGE('HAVER - UK Electricity'!H766:S766)</f>
        <v>48.445</v>
      </c>
      <c r="D479" s="7">
        <f t="shared" si="59"/>
        <v>48.432205128205155</v>
      </c>
      <c r="E479" s="5"/>
      <c r="F479" s="7">
        <f>AVERAGE('HAVER - UK Electricity'!H766:M766)</f>
        <v>44.699999999999996</v>
      </c>
      <c r="H479" s="7">
        <f>AVERAGE('HAVER - UK Electricity'!D766:I766)</f>
        <v>47.526666666666671</v>
      </c>
      <c r="I479" s="7">
        <f>AVERAGE('HAVER - UK Electricity'!D766:F766)</f>
        <v>48.936666666666667</v>
      </c>
      <c r="J479" s="7">
        <f>AVERAGE('HAVER - UK Electricity'!D766:O766)</f>
        <v>46.957500000000003</v>
      </c>
      <c r="L479" s="7">
        <f t="shared" si="60"/>
        <v>44.667025641025646</v>
      </c>
      <c r="N479" s="7">
        <f t="shared" si="61"/>
        <v>47.500487179487152</v>
      </c>
      <c r="O479" s="7">
        <f t="shared" si="61"/>
        <v>46.622410256410255</v>
      </c>
      <c r="P479" s="7">
        <f t="shared" si="61"/>
        <v>47.117012820512834</v>
      </c>
      <c r="R479" s="7"/>
      <c r="S479" s="7"/>
      <c r="T479" s="7"/>
      <c r="U479" s="7"/>
      <c r="V479" s="7"/>
    </row>
    <row r="480" spans="1:22" x14ac:dyDescent="0.35">
      <c r="A480" s="5">
        <f t="shared" si="58"/>
        <v>43798</v>
      </c>
      <c r="B480" s="5"/>
      <c r="C480" s="7">
        <f>AVERAGE('HAVER - UK Electricity'!H767:S767)</f>
        <v>48.164166666666667</v>
      </c>
      <c r="D480" s="7">
        <f t="shared" si="59"/>
        <v>48.432205128205155</v>
      </c>
      <c r="E480" s="5"/>
      <c r="F480" s="7">
        <f>AVERAGE('HAVER - UK Electricity'!H767:M767)</f>
        <v>44.903333333333329</v>
      </c>
      <c r="H480" s="7">
        <f>AVERAGE('HAVER - UK Electricity'!D767:I767)</f>
        <v>46.838333333333331</v>
      </c>
      <c r="I480" s="7">
        <f>AVERAGE('HAVER - UK Electricity'!D767:F767)</f>
        <v>49.18</v>
      </c>
      <c r="J480" s="7">
        <f>AVERAGE('HAVER - UK Electricity'!D767:O767)</f>
        <v>47.145833333333336</v>
      </c>
      <c r="L480" s="7">
        <f t="shared" si="60"/>
        <v>44.667025641025646</v>
      </c>
      <c r="N480" s="7">
        <f t="shared" si="61"/>
        <v>47.500487179487152</v>
      </c>
      <c r="O480" s="7">
        <f t="shared" si="61"/>
        <v>46.622410256410255</v>
      </c>
      <c r="P480" s="7">
        <f t="shared" si="61"/>
        <v>47.117012820512834</v>
      </c>
      <c r="R480" s="7"/>
      <c r="S480" s="7"/>
      <c r="T480" s="7"/>
      <c r="U480" s="7"/>
      <c r="V480" s="7"/>
    </row>
    <row r="481" spans="1:22" x14ac:dyDescent="0.35">
      <c r="A481" s="5">
        <f t="shared" si="58"/>
        <v>43801</v>
      </c>
      <c r="B481" s="5"/>
      <c r="C481" s="7">
        <f>AVERAGE('HAVER - UK Electricity'!G768:R768)</f>
        <v>47.411666666666669</v>
      </c>
      <c r="D481" s="7">
        <f t="shared" si="59"/>
        <v>48.432205128205155</v>
      </c>
      <c r="E481" s="5"/>
      <c r="F481" s="7">
        <f>AVERAGE('HAVER - UK Electricity'!G768:L768)</f>
        <v>43.55833333333333</v>
      </c>
      <c r="H481" s="7">
        <f>AVERAGE('HAVER - UK Electricity'!D768:I768)</f>
        <v>45.883333333333333</v>
      </c>
      <c r="I481" s="7">
        <f>AVERAGE('HAVER - UK Electricity'!D768:F768)</f>
        <v>47.973333333333329</v>
      </c>
      <c r="J481" s="7">
        <f>AVERAGE('HAVER - UK Electricity'!D768:O768)</f>
        <v>46.283333333333339</v>
      </c>
      <c r="L481" s="7">
        <f t="shared" si="60"/>
        <v>44.667025641025646</v>
      </c>
      <c r="N481" s="7">
        <f t="shared" si="61"/>
        <v>47.500487179487152</v>
      </c>
      <c r="O481" s="7">
        <f t="shared" si="61"/>
        <v>46.622410256410255</v>
      </c>
      <c r="P481" s="7">
        <f t="shared" si="61"/>
        <v>47.117012820512834</v>
      </c>
      <c r="R481" s="7"/>
      <c r="S481" s="7"/>
      <c r="T481" s="7"/>
      <c r="U481" s="7"/>
      <c r="V481" s="7"/>
    </row>
    <row r="482" spans="1:22" x14ac:dyDescent="0.35">
      <c r="A482" s="5">
        <f t="shared" si="58"/>
        <v>43802</v>
      </c>
      <c r="B482" s="5"/>
      <c r="C482" s="7">
        <f>AVERAGE('HAVER - UK Electricity'!G769:R769)</f>
        <v>47.238333333333323</v>
      </c>
      <c r="D482" s="7">
        <f t="shared" si="59"/>
        <v>48.432205128205155</v>
      </c>
      <c r="E482" s="5"/>
      <c r="F482" s="7">
        <f>AVERAGE('HAVER - UK Electricity'!G769:L769)</f>
        <v>43.386666666666663</v>
      </c>
      <c r="H482" s="7">
        <f>AVERAGE('HAVER - UK Electricity'!D769:I769)</f>
        <v>45.75</v>
      </c>
      <c r="I482" s="7">
        <f>AVERAGE('HAVER - UK Electricity'!D769:F769)</f>
        <v>47.76</v>
      </c>
      <c r="J482" s="7">
        <f>AVERAGE('HAVER - UK Electricity'!D769:O769)</f>
        <v>46.096666666666664</v>
      </c>
      <c r="L482" s="7">
        <f t="shared" si="60"/>
        <v>44.667025641025646</v>
      </c>
      <c r="N482" s="7">
        <f t="shared" si="61"/>
        <v>47.500487179487152</v>
      </c>
      <c r="O482" s="7">
        <f t="shared" si="61"/>
        <v>46.622410256410255</v>
      </c>
      <c r="P482" s="7">
        <f t="shared" si="61"/>
        <v>47.117012820512834</v>
      </c>
      <c r="R482" s="7"/>
      <c r="S482" s="7"/>
      <c r="T482" s="7"/>
      <c r="U482" s="7"/>
      <c r="V482" s="7"/>
    </row>
    <row r="483" spans="1:22" x14ac:dyDescent="0.35">
      <c r="A483" s="5">
        <f t="shared" si="58"/>
        <v>43803</v>
      </c>
      <c r="B483" s="5"/>
      <c r="C483" s="7">
        <f>AVERAGE('HAVER - UK Electricity'!G770:R770)</f>
        <v>47.217499999999994</v>
      </c>
      <c r="D483" s="7">
        <f t="shared" si="59"/>
        <v>48.432205128205155</v>
      </c>
      <c r="E483" s="5"/>
      <c r="F483" s="7">
        <f>AVERAGE('HAVER - UK Electricity'!G770:L770)</f>
        <v>43.354999999999997</v>
      </c>
      <c r="H483" s="7">
        <f>AVERAGE('HAVER - UK Electricity'!D770:I770)</f>
        <v>45.651666666666664</v>
      </c>
      <c r="I483" s="7">
        <f>AVERAGE('HAVER - UK Electricity'!D770:F770)</f>
        <v>47.556666666666665</v>
      </c>
      <c r="J483" s="7">
        <f>AVERAGE('HAVER - UK Electricity'!D770:O770)</f>
        <v>46.027500000000003</v>
      </c>
      <c r="L483" s="7">
        <f t="shared" si="60"/>
        <v>44.667025641025646</v>
      </c>
      <c r="N483" s="7">
        <f t="shared" si="61"/>
        <v>47.500487179487152</v>
      </c>
      <c r="O483" s="7">
        <f t="shared" si="61"/>
        <v>46.622410256410255</v>
      </c>
      <c r="P483" s="7">
        <f t="shared" si="61"/>
        <v>47.117012820512834</v>
      </c>
      <c r="R483" s="7"/>
      <c r="S483" s="7"/>
      <c r="T483" s="7"/>
      <c r="U483" s="7"/>
      <c r="V483" s="7"/>
    </row>
    <row r="484" spans="1:22" x14ac:dyDescent="0.35">
      <c r="A484" s="5">
        <f t="shared" si="58"/>
        <v>43804</v>
      </c>
      <c r="B484" s="5"/>
      <c r="C484" s="7">
        <f>AVERAGE('HAVER - UK Electricity'!G771:R771)</f>
        <v>46.714999999999996</v>
      </c>
      <c r="D484" s="7">
        <f t="shared" si="59"/>
        <v>48.432205128205155</v>
      </c>
      <c r="E484" s="5"/>
      <c r="F484" s="7">
        <f>AVERAGE('HAVER - UK Electricity'!G771:L771)</f>
        <v>42.774999999999999</v>
      </c>
      <c r="H484" s="7">
        <f>AVERAGE('HAVER - UK Electricity'!D771:I771)</f>
        <v>45.038333333333334</v>
      </c>
      <c r="I484" s="7">
        <f>AVERAGE('HAVER - UK Electricity'!D771:F771)</f>
        <v>46.949999999999996</v>
      </c>
      <c r="J484" s="7">
        <f>AVERAGE('HAVER - UK Electricity'!D771:O771)</f>
        <v>45.478333333333332</v>
      </c>
      <c r="L484" s="7">
        <f t="shared" si="60"/>
        <v>44.667025641025646</v>
      </c>
      <c r="N484" s="7">
        <f t="shared" si="61"/>
        <v>47.500487179487152</v>
      </c>
      <c r="O484" s="7">
        <f t="shared" si="61"/>
        <v>46.622410256410255</v>
      </c>
      <c r="P484" s="7">
        <f t="shared" si="61"/>
        <v>47.117012820512834</v>
      </c>
      <c r="R484" s="7"/>
      <c r="S484" s="7"/>
      <c r="T484" s="7"/>
      <c r="U484" s="7"/>
      <c r="V484" s="7"/>
    </row>
    <row r="485" spans="1:22" x14ac:dyDescent="0.35">
      <c r="A485" s="5">
        <f t="shared" si="58"/>
        <v>43805</v>
      </c>
      <c r="B485" s="5"/>
      <c r="C485" s="7">
        <f>AVERAGE('HAVER - UK Electricity'!G772:R772)</f>
        <v>46.319166666666661</v>
      </c>
      <c r="D485" s="7">
        <f t="shared" si="59"/>
        <v>48.432205128205155</v>
      </c>
      <c r="E485" s="5"/>
      <c r="F485" s="7">
        <f>AVERAGE('HAVER - UK Electricity'!G772:L772)</f>
        <v>42.298333333333332</v>
      </c>
      <c r="H485" s="7">
        <f>AVERAGE('HAVER - UK Electricity'!D772:I772)</f>
        <v>44.48</v>
      </c>
      <c r="I485" s="7">
        <f>AVERAGE('HAVER - UK Electricity'!D772:F772)</f>
        <v>46.276666666666664</v>
      </c>
      <c r="J485" s="7">
        <f>AVERAGE('HAVER - UK Electricity'!D772:O772)</f>
        <v>44.989166666666669</v>
      </c>
      <c r="L485" s="7">
        <f t="shared" si="60"/>
        <v>44.667025641025646</v>
      </c>
      <c r="N485" s="7">
        <f t="shared" si="61"/>
        <v>47.500487179487152</v>
      </c>
      <c r="O485" s="7">
        <f t="shared" si="61"/>
        <v>46.622410256410255</v>
      </c>
      <c r="P485" s="7">
        <f t="shared" si="61"/>
        <v>47.117012820512834</v>
      </c>
      <c r="R485" s="7"/>
      <c r="S485" s="7"/>
      <c r="T485" s="7"/>
      <c r="U485" s="7"/>
      <c r="V485" s="7"/>
    </row>
    <row r="486" spans="1:22" x14ac:dyDescent="0.35">
      <c r="A486" s="5">
        <f t="shared" si="58"/>
        <v>43808</v>
      </c>
      <c r="B486" s="5"/>
      <c r="C486" s="7">
        <f>AVERAGE('HAVER - UK Electricity'!G773:R773)</f>
        <v>46.05916666666667</v>
      </c>
      <c r="D486" s="7">
        <f t="shared" si="59"/>
        <v>48.432205128205155</v>
      </c>
      <c r="E486" s="5"/>
      <c r="F486" s="7">
        <f>AVERAGE('HAVER - UK Electricity'!G773:L773)</f>
        <v>42.018333333333338</v>
      </c>
      <c r="H486" s="7">
        <f>AVERAGE('HAVER - UK Electricity'!D773:I773)</f>
        <v>43.876666666666665</v>
      </c>
      <c r="I486" s="7">
        <f>AVERAGE('HAVER - UK Electricity'!D773:F773)</f>
        <v>45.550000000000004</v>
      </c>
      <c r="J486" s="7">
        <f>AVERAGE('HAVER - UK Electricity'!D773:O773)</f>
        <v>44.607499999999995</v>
      </c>
      <c r="L486" s="7">
        <f t="shared" si="60"/>
        <v>44.667025641025646</v>
      </c>
      <c r="N486" s="7">
        <f t="shared" si="61"/>
        <v>47.500487179487152</v>
      </c>
      <c r="O486" s="7">
        <f t="shared" si="61"/>
        <v>46.622410256410255</v>
      </c>
      <c r="P486" s="7">
        <f t="shared" si="61"/>
        <v>47.117012820512834</v>
      </c>
      <c r="R486" s="7"/>
      <c r="S486" s="7"/>
      <c r="T486" s="7"/>
      <c r="U486" s="7"/>
      <c r="V486" s="7"/>
    </row>
    <row r="487" spans="1:22" x14ac:dyDescent="0.35">
      <c r="A487" s="5">
        <f t="shared" si="58"/>
        <v>43809</v>
      </c>
      <c r="B487" s="5"/>
      <c r="C487" s="7">
        <f>AVERAGE('HAVER - UK Electricity'!G774:R774)</f>
        <v>45.589166666666671</v>
      </c>
      <c r="D487" s="7">
        <f t="shared" si="59"/>
        <v>48.432205128205155</v>
      </c>
      <c r="E487" s="5"/>
      <c r="F487" s="7">
        <f>AVERAGE('HAVER - UK Electricity'!G774:L774)</f>
        <v>41.493333333333332</v>
      </c>
      <c r="H487" s="7">
        <f>AVERAGE('HAVER - UK Electricity'!D774:I774)</f>
        <v>43.335000000000001</v>
      </c>
      <c r="I487" s="7">
        <f>AVERAGE('HAVER - UK Electricity'!D774:F774)</f>
        <v>44.906666666666666</v>
      </c>
      <c r="J487" s="7">
        <f>AVERAGE('HAVER - UK Electricity'!D774:O774)</f>
        <v>44.076666666666675</v>
      </c>
      <c r="L487" s="7">
        <f t="shared" si="60"/>
        <v>44.667025641025646</v>
      </c>
      <c r="N487" s="7">
        <f t="shared" si="61"/>
        <v>47.500487179487152</v>
      </c>
      <c r="O487" s="7">
        <f t="shared" si="61"/>
        <v>46.622410256410255</v>
      </c>
      <c r="P487" s="7">
        <f t="shared" si="61"/>
        <v>47.117012820512834</v>
      </c>
      <c r="R487" s="7"/>
      <c r="S487" s="7"/>
      <c r="T487" s="7"/>
      <c r="U487" s="7"/>
      <c r="V487" s="7"/>
    </row>
    <row r="488" spans="1:22" x14ac:dyDescent="0.35">
      <c r="A488" s="5">
        <f t="shared" si="58"/>
        <v>43810</v>
      </c>
      <c r="B488" s="5"/>
      <c r="C488" s="7">
        <f>AVERAGE('HAVER - UK Electricity'!G775:R775)</f>
        <v>45.144166666666656</v>
      </c>
      <c r="D488" s="7">
        <f t="shared" si="59"/>
        <v>48.432205128205155</v>
      </c>
      <c r="E488" s="5"/>
      <c r="F488" s="7">
        <f>AVERAGE('HAVER - UK Electricity'!G775:L775)</f>
        <v>41.113333333333337</v>
      </c>
      <c r="H488" s="7">
        <f>AVERAGE('HAVER - UK Electricity'!D775:I775)</f>
        <v>42.81666666666667</v>
      </c>
      <c r="I488" s="7">
        <f>AVERAGE('HAVER - UK Electricity'!D775:F775)</f>
        <v>44.28</v>
      </c>
      <c r="J488" s="7">
        <f>AVERAGE('HAVER - UK Electricity'!D775:O775)</f>
        <v>43.602499999999999</v>
      </c>
      <c r="L488" s="7">
        <f t="shared" si="60"/>
        <v>44.667025641025646</v>
      </c>
      <c r="N488" s="7">
        <f t="shared" si="61"/>
        <v>47.500487179487152</v>
      </c>
      <c r="O488" s="7">
        <f t="shared" si="61"/>
        <v>46.622410256410255</v>
      </c>
      <c r="P488" s="7">
        <f t="shared" si="61"/>
        <v>47.117012820512834</v>
      </c>
      <c r="R488" s="7"/>
      <c r="S488" s="7"/>
      <c r="T488" s="7"/>
      <c r="U488" s="7"/>
      <c r="V488" s="7"/>
    </row>
    <row r="489" spans="1:22" x14ac:dyDescent="0.35">
      <c r="A489" s="5">
        <f t="shared" si="58"/>
        <v>43811</v>
      </c>
      <c r="B489" s="5"/>
      <c r="C489" s="7">
        <f>AVERAGE('HAVER - UK Electricity'!G776:R776)</f>
        <v>46.18416666666667</v>
      </c>
      <c r="D489" s="7">
        <f t="shared" si="59"/>
        <v>48.432205128205155</v>
      </c>
      <c r="E489" s="5"/>
      <c r="F489" s="7">
        <f>AVERAGE('HAVER - UK Electricity'!G776:L776)</f>
        <v>42.20333333333334</v>
      </c>
      <c r="H489" s="7">
        <f>AVERAGE('HAVER - UK Electricity'!D776:I776)</f>
        <v>43.896666666666668</v>
      </c>
      <c r="I489" s="7">
        <f>AVERAGE('HAVER - UK Electricity'!D776:F776)</f>
        <v>45.44</v>
      </c>
      <c r="J489" s="7">
        <f>AVERAGE('HAVER - UK Electricity'!D776:O776)</f>
        <v>44.6875</v>
      </c>
      <c r="L489" s="7">
        <f t="shared" si="60"/>
        <v>44.667025641025646</v>
      </c>
      <c r="N489" s="7">
        <f t="shared" si="61"/>
        <v>47.500487179487152</v>
      </c>
      <c r="O489" s="7">
        <f t="shared" si="61"/>
        <v>46.622410256410255</v>
      </c>
      <c r="P489" s="7">
        <f t="shared" si="61"/>
        <v>47.117012820512834</v>
      </c>
      <c r="R489" s="7"/>
      <c r="S489" s="7"/>
      <c r="T489" s="7"/>
      <c r="U489" s="7"/>
      <c r="V489" s="7"/>
    </row>
    <row r="490" spans="1:22" x14ac:dyDescent="0.35">
      <c r="A490" s="5">
        <f t="shared" si="58"/>
        <v>43812</v>
      </c>
      <c r="B490" s="5"/>
      <c r="C490" s="7">
        <f>AVERAGE('HAVER - UK Electricity'!G777:R777)</f>
        <v>44.639166666666675</v>
      </c>
      <c r="D490" s="7">
        <f t="shared" ref="D490:D521" si="62">AVERAGE(C$394:C$497,C$499:C$502,C$504:C$525)</f>
        <v>48.432205128205155</v>
      </c>
      <c r="E490" s="5"/>
      <c r="F490" s="7">
        <f>AVERAGE('HAVER - UK Electricity'!G777:L777)</f>
        <v>40.398333333333333</v>
      </c>
      <c r="H490" s="7">
        <f>AVERAGE('HAVER - UK Electricity'!D777:I777)</f>
        <v>42.021666666666668</v>
      </c>
      <c r="I490" s="7">
        <f>AVERAGE('HAVER - UK Electricity'!D777:F777)</f>
        <v>43.43</v>
      </c>
      <c r="J490" s="7">
        <f>AVERAGE('HAVER - UK Electricity'!D777:O777)</f>
        <v>42.957500000000003</v>
      </c>
      <c r="L490" s="7">
        <f t="shared" si="60"/>
        <v>44.667025641025646</v>
      </c>
      <c r="N490" s="7">
        <f t="shared" si="61"/>
        <v>47.500487179487152</v>
      </c>
      <c r="O490" s="7">
        <f t="shared" si="61"/>
        <v>46.622410256410255</v>
      </c>
      <c r="P490" s="7">
        <f t="shared" si="61"/>
        <v>47.117012820512834</v>
      </c>
      <c r="R490" s="7"/>
      <c r="S490" s="7"/>
      <c r="T490" s="7"/>
      <c r="U490" s="7"/>
      <c r="V490" s="7"/>
    </row>
    <row r="491" spans="1:22" x14ac:dyDescent="0.35">
      <c r="A491" s="5">
        <f t="shared" si="58"/>
        <v>43815</v>
      </c>
      <c r="B491" s="5"/>
      <c r="C491" s="7">
        <f>AVERAGE('HAVER - UK Electricity'!G778:R778)</f>
        <v>44.849166666666669</v>
      </c>
      <c r="D491" s="7">
        <f t="shared" si="62"/>
        <v>48.432205128205155</v>
      </c>
      <c r="E491" s="5"/>
      <c r="F491" s="7">
        <f>AVERAGE('HAVER - UK Electricity'!G778:L778)</f>
        <v>40.613333333333337</v>
      </c>
      <c r="H491" s="7">
        <f>AVERAGE('HAVER - UK Electricity'!D778:I778)</f>
        <v>42.156666666666666</v>
      </c>
      <c r="I491" s="7">
        <f>AVERAGE('HAVER - UK Electricity'!D778:F778)</f>
        <v>43.449999999999996</v>
      </c>
      <c r="J491" s="7">
        <f>AVERAGE('HAVER - UK Electricity'!D778:O778)</f>
        <v>43.115000000000002</v>
      </c>
      <c r="L491" s="7">
        <f t="shared" si="60"/>
        <v>44.667025641025646</v>
      </c>
      <c r="N491" s="7">
        <f t="shared" si="61"/>
        <v>47.500487179487152</v>
      </c>
      <c r="O491" s="7">
        <f t="shared" si="61"/>
        <v>46.622410256410255</v>
      </c>
      <c r="P491" s="7">
        <f t="shared" si="61"/>
        <v>47.117012820512834</v>
      </c>
      <c r="R491" s="7"/>
      <c r="S491" s="7"/>
      <c r="T491" s="7"/>
      <c r="U491" s="7"/>
      <c r="V491" s="7"/>
    </row>
    <row r="492" spans="1:22" x14ac:dyDescent="0.35">
      <c r="A492" s="5">
        <f t="shared" si="58"/>
        <v>43816</v>
      </c>
      <c r="B492" s="5"/>
      <c r="C492" s="7">
        <f>AVERAGE('HAVER - UK Electricity'!G779:R779)</f>
        <v>46.289166666666667</v>
      </c>
      <c r="D492" s="7">
        <f t="shared" si="62"/>
        <v>48.432205128205155</v>
      </c>
      <c r="E492" s="5"/>
      <c r="F492" s="7">
        <f>AVERAGE('HAVER - UK Electricity'!G779:L779)</f>
        <v>42.093333333333334</v>
      </c>
      <c r="H492" s="7">
        <f>AVERAGE('HAVER - UK Electricity'!D779:I779)</f>
        <v>43.82</v>
      </c>
      <c r="I492" s="7">
        <f>AVERAGE('HAVER - UK Electricity'!D779:F779)</f>
        <v>45.186666666666667</v>
      </c>
      <c r="J492" s="7">
        <f>AVERAGE('HAVER - UK Electricity'!D779:O779)</f>
        <v>44.636666666666663</v>
      </c>
      <c r="L492" s="7">
        <f t="shared" si="60"/>
        <v>44.667025641025646</v>
      </c>
      <c r="N492" s="7">
        <f t="shared" si="61"/>
        <v>47.500487179487152</v>
      </c>
      <c r="O492" s="7">
        <f t="shared" si="61"/>
        <v>46.622410256410255</v>
      </c>
      <c r="P492" s="7">
        <f t="shared" si="61"/>
        <v>47.117012820512834</v>
      </c>
      <c r="R492" s="7"/>
      <c r="S492" s="7"/>
      <c r="T492" s="7"/>
      <c r="U492" s="7"/>
      <c r="V492" s="7"/>
    </row>
    <row r="493" spans="1:22" x14ac:dyDescent="0.35">
      <c r="A493" s="5">
        <f t="shared" si="58"/>
        <v>43817</v>
      </c>
      <c r="B493" s="5"/>
      <c r="C493" s="7">
        <f>AVERAGE('HAVER - UK Electricity'!G780:R780)</f>
        <v>47.151666666666664</v>
      </c>
      <c r="D493" s="7">
        <f t="shared" si="62"/>
        <v>48.432205128205155</v>
      </c>
      <c r="E493" s="5"/>
      <c r="F493" s="7">
        <f>AVERAGE('HAVER - UK Electricity'!G780:L780)</f>
        <v>42.93333333333333</v>
      </c>
      <c r="H493" s="7">
        <f>AVERAGE('HAVER - UK Electricity'!D780:I780)</f>
        <v>44.814999999999998</v>
      </c>
      <c r="I493" s="7">
        <f>AVERAGE('HAVER - UK Electricity'!D780:F780)</f>
        <v>46.366666666666667</v>
      </c>
      <c r="J493" s="7">
        <f>AVERAGE('HAVER - UK Electricity'!D780:O780)</f>
        <v>45.579166666666659</v>
      </c>
      <c r="L493" s="7">
        <f t="shared" si="60"/>
        <v>44.667025641025646</v>
      </c>
      <c r="N493" s="7">
        <f t="shared" si="61"/>
        <v>47.500487179487152</v>
      </c>
      <c r="O493" s="7">
        <f t="shared" si="61"/>
        <v>46.622410256410255</v>
      </c>
      <c r="P493" s="7">
        <f t="shared" si="61"/>
        <v>47.117012820512834</v>
      </c>
      <c r="R493" s="7"/>
      <c r="S493" s="7"/>
      <c r="T493" s="7"/>
      <c r="U493" s="7"/>
      <c r="V493" s="7"/>
    </row>
    <row r="494" spans="1:22" x14ac:dyDescent="0.35">
      <c r="A494" s="5">
        <f t="shared" si="58"/>
        <v>43818</v>
      </c>
      <c r="B494" s="5"/>
      <c r="C494" s="7">
        <f>AVERAGE('HAVER - UK Electricity'!G781:R781)</f>
        <v>47.753333333333337</v>
      </c>
      <c r="D494" s="7">
        <f t="shared" si="62"/>
        <v>48.432205128205155</v>
      </c>
      <c r="E494" s="5"/>
      <c r="F494" s="7">
        <f>AVERAGE('HAVER - UK Electricity'!G781:L781)</f>
        <v>43.421666666666674</v>
      </c>
      <c r="H494" s="7">
        <f>AVERAGE('HAVER - UK Electricity'!D781:I781)</f>
        <v>45.163333333333327</v>
      </c>
      <c r="I494" s="7">
        <f>AVERAGE('HAVER - UK Electricity'!D781:F781)</f>
        <v>46.566666666666663</v>
      </c>
      <c r="J494" s="7">
        <f>AVERAGE('HAVER - UK Electricity'!D781:O781)</f>
        <v>46.048333333333339</v>
      </c>
      <c r="L494" s="7">
        <f t="shared" si="60"/>
        <v>44.667025641025646</v>
      </c>
      <c r="N494" s="7">
        <f t="shared" si="61"/>
        <v>47.500487179487152</v>
      </c>
      <c r="O494" s="7">
        <f t="shared" si="61"/>
        <v>46.622410256410255</v>
      </c>
      <c r="P494" s="7">
        <f t="shared" si="61"/>
        <v>47.117012820512834</v>
      </c>
      <c r="R494" s="7"/>
      <c r="S494" s="7"/>
      <c r="T494" s="7"/>
      <c r="U494" s="7"/>
      <c r="V494" s="7"/>
    </row>
    <row r="495" spans="1:22" x14ac:dyDescent="0.35">
      <c r="A495" s="5">
        <f t="shared" si="58"/>
        <v>43819</v>
      </c>
      <c r="B495" s="5"/>
      <c r="C495" s="7">
        <f>AVERAGE('HAVER - UK Electricity'!G782:R782)</f>
        <v>47.185833333333335</v>
      </c>
      <c r="D495" s="7">
        <f t="shared" si="62"/>
        <v>48.432205128205155</v>
      </c>
      <c r="E495" s="5"/>
      <c r="F495" s="7">
        <f>AVERAGE('HAVER - UK Electricity'!G782:L782)</f>
        <v>42.816666666666663</v>
      </c>
      <c r="H495" s="7">
        <f>AVERAGE('HAVER - UK Electricity'!D782:I782)</f>
        <v>44.183333333333337</v>
      </c>
      <c r="I495" s="7">
        <f>AVERAGE('HAVER - UK Electricity'!D782:F782)</f>
        <v>45.276666666666671</v>
      </c>
      <c r="J495" s="7">
        <f>AVERAGE('HAVER - UK Electricity'!D782:O782)</f>
        <v>45.273333333333333</v>
      </c>
      <c r="L495" s="7">
        <f t="shared" si="60"/>
        <v>44.667025641025646</v>
      </c>
      <c r="N495" s="7">
        <f t="shared" si="61"/>
        <v>47.500487179487152</v>
      </c>
      <c r="O495" s="7">
        <f t="shared" si="61"/>
        <v>46.622410256410255</v>
      </c>
      <c r="P495" s="7">
        <f t="shared" si="61"/>
        <v>47.117012820512834</v>
      </c>
      <c r="R495" s="7"/>
      <c r="S495" s="7"/>
      <c r="T495" s="7"/>
      <c r="U495" s="7"/>
      <c r="V495" s="7"/>
    </row>
    <row r="496" spans="1:22" x14ac:dyDescent="0.35">
      <c r="A496" s="5">
        <f t="shared" si="58"/>
        <v>43822</v>
      </c>
      <c r="B496" s="5"/>
      <c r="C496" s="7">
        <f>AVERAGE('HAVER - UK Electricity'!G783:R783)</f>
        <v>46.408333333333331</v>
      </c>
      <c r="D496" s="7">
        <f t="shared" si="62"/>
        <v>48.432205128205155</v>
      </c>
      <c r="E496" s="5"/>
      <c r="F496" s="7">
        <f>AVERAGE('HAVER - UK Electricity'!G783:L783)</f>
        <v>41.541666666666664</v>
      </c>
      <c r="H496" s="7">
        <f>AVERAGE('HAVER - UK Electricity'!D783:I783)</f>
        <v>42.75333333333333</v>
      </c>
      <c r="I496" s="7">
        <f>AVERAGE('HAVER - UK Electricity'!D783:F783)</f>
        <v>43.736666666666657</v>
      </c>
      <c r="J496" s="7">
        <f>AVERAGE('HAVER - UK Electricity'!D783:O783)</f>
        <v>44.183333333333337</v>
      </c>
      <c r="L496" s="7">
        <f t="shared" si="60"/>
        <v>44.667025641025646</v>
      </c>
      <c r="N496" s="7">
        <f t="shared" si="61"/>
        <v>47.500487179487152</v>
      </c>
      <c r="O496" s="7">
        <f t="shared" si="61"/>
        <v>46.622410256410255</v>
      </c>
      <c r="P496" s="7">
        <f t="shared" si="61"/>
        <v>47.117012820512834</v>
      </c>
      <c r="R496" s="7"/>
      <c r="S496" s="7"/>
      <c r="T496" s="7"/>
      <c r="U496" s="7"/>
      <c r="V496" s="7"/>
    </row>
    <row r="497" spans="1:22" x14ac:dyDescent="0.35">
      <c r="A497" s="5">
        <f t="shared" si="58"/>
        <v>43823</v>
      </c>
      <c r="B497" s="5"/>
      <c r="C497" s="7">
        <f>AVERAGE('HAVER - UK Electricity'!G784:R784)</f>
        <v>45.635833333333331</v>
      </c>
      <c r="D497" s="7">
        <f t="shared" si="62"/>
        <v>48.432205128205155</v>
      </c>
      <c r="E497" s="5"/>
      <c r="F497" s="7">
        <f>AVERAGE('HAVER - UK Electricity'!G784:L784)</f>
        <v>40.581666666666671</v>
      </c>
      <c r="H497" s="7">
        <f>AVERAGE('HAVER - UK Electricity'!D784:I784)</f>
        <v>41.803333333333342</v>
      </c>
      <c r="I497" s="7">
        <f>AVERAGE('HAVER - UK Electricity'!D784:F784)</f>
        <v>42.786666666666669</v>
      </c>
      <c r="J497" s="7">
        <f>AVERAGE('HAVER - UK Electricity'!D784:O784)</f>
        <v>43.298333333333339</v>
      </c>
      <c r="L497" s="7">
        <f t="shared" si="60"/>
        <v>44.667025641025646</v>
      </c>
      <c r="N497" s="7">
        <f t="shared" si="61"/>
        <v>47.500487179487152</v>
      </c>
      <c r="O497" s="7">
        <f t="shared" si="61"/>
        <v>46.622410256410255</v>
      </c>
      <c r="P497" s="7">
        <f t="shared" si="61"/>
        <v>47.117012820512834</v>
      </c>
      <c r="R497" s="7"/>
      <c r="S497" s="7"/>
      <c r="T497" s="7"/>
      <c r="U497" s="7"/>
      <c r="V497" s="7"/>
    </row>
    <row r="498" spans="1:22" x14ac:dyDescent="0.35">
      <c r="A498" s="5">
        <f t="shared" si="58"/>
        <v>43824</v>
      </c>
      <c r="B498" s="5"/>
      <c r="C498" s="7" t="e">
        <f>AVERAGE('HAVER - UK Electricity'!G785:R785)</f>
        <v>#N/A</v>
      </c>
      <c r="D498" s="7">
        <f t="shared" si="62"/>
        <v>48.432205128205155</v>
      </c>
      <c r="E498" s="5"/>
      <c r="F498" s="7" t="e">
        <f>AVERAGE('HAVER - UK Electricity'!G785:L785)</f>
        <v>#N/A</v>
      </c>
      <c r="H498" s="7" t="e">
        <f>AVERAGE('HAVER - UK Electricity'!D785:I785)</f>
        <v>#N/A</v>
      </c>
      <c r="I498" s="7" t="e">
        <f>AVERAGE('HAVER - UK Electricity'!D785:F785)</f>
        <v>#N/A</v>
      </c>
      <c r="J498" s="7" t="e">
        <f>AVERAGE('HAVER - UK Electricity'!D785:O785)</f>
        <v>#N/A</v>
      </c>
      <c r="L498" s="7">
        <f t="shared" si="60"/>
        <v>44.667025641025646</v>
      </c>
      <c r="N498" s="7">
        <f t="shared" si="61"/>
        <v>47.500487179487152</v>
      </c>
      <c r="O498" s="7">
        <f t="shared" si="61"/>
        <v>46.622410256410255</v>
      </c>
      <c r="P498" s="7">
        <f t="shared" si="61"/>
        <v>47.117012820512834</v>
      </c>
      <c r="R498" s="7"/>
      <c r="S498" s="7"/>
      <c r="T498" s="7"/>
      <c r="U498" s="7"/>
      <c r="V498" s="7"/>
    </row>
    <row r="499" spans="1:22" x14ac:dyDescent="0.35">
      <c r="A499" s="5">
        <f t="shared" si="58"/>
        <v>43825</v>
      </c>
      <c r="B499" s="5"/>
      <c r="C499" s="7">
        <f>AVERAGE('HAVER - UK Electricity'!G786:R786)</f>
        <v>45.635833333333331</v>
      </c>
      <c r="D499" s="7">
        <f t="shared" si="62"/>
        <v>48.432205128205155</v>
      </c>
      <c r="E499" s="5"/>
      <c r="F499" s="7">
        <f>AVERAGE('HAVER - UK Electricity'!G786:L786)</f>
        <v>40.581666666666671</v>
      </c>
      <c r="H499" s="7">
        <f>AVERAGE('HAVER - UK Electricity'!D786:I786)</f>
        <v>41.803333333333342</v>
      </c>
      <c r="I499" s="7">
        <f>AVERAGE('HAVER - UK Electricity'!D786:F786)</f>
        <v>42.786666666666669</v>
      </c>
      <c r="J499" s="7">
        <f>AVERAGE('HAVER - UK Electricity'!D786:O786)</f>
        <v>43.298333333333339</v>
      </c>
      <c r="L499" s="7">
        <f t="shared" si="60"/>
        <v>44.667025641025646</v>
      </c>
      <c r="N499" s="7">
        <f t="shared" si="61"/>
        <v>47.500487179487152</v>
      </c>
      <c r="O499" s="7">
        <f t="shared" si="61"/>
        <v>46.622410256410255</v>
      </c>
      <c r="P499" s="7">
        <f t="shared" si="61"/>
        <v>47.117012820512834</v>
      </c>
      <c r="R499" s="7"/>
      <c r="S499" s="7"/>
      <c r="T499" s="7"/>
      <c r="U499" s="7"/>
      <c r="V499" s="7"/>
    </row>
    <row r="500" spans="1:22" x14ac:dyDescent="0.35">
      <c r="A500" s="5">
        <f t="shared" si="58"/>
        <v>43826</v>
      </c>
      <c r="B500" s="5"/>
      <c r="C500" s="7">
        <f>AVERAGE('HAVER - UK Electricity'!G787:R787)</f>
        <v>45.680833333333339</v>
      </c>
      <c r="D500" s="7">
        <f t="shared" si="62"/>
        <v>48.432205128205155</v>
      </c>
      <c r="E500" s="5"/>
      <c r="F500" s="7">
        <f>AVERAGE('HAVER - UK Electricity'!G787:L787)</f>
        <v>40.661666666666669</v>
      </c>
      <c r="H500" s="7">
        <f>AVERAGE('HAVER - UK Electricity'!D787:I787)</f>
        <v>41.876666666666665</v>
      </c>
      <c r="I500" s="7">
        <f>AVERAGE('HAVER - UK Electricity'!D787:F787)</f>
        <v>42.883333333333333</v>
      </c>
      <c r="J500" s="7">
        <f>AVERAGE('HAVER - UK Electricity'!D787:O787)</f>
        <v>43.365000000000002</v>
      </c>
      <c r="L500" s="7">
        <f t="shared" si="60"/>
        <v>44.667025641025646</v>
      </c>
      <c r="N500" s="7">
        <f t="shared" si="61"/>
        <v>47.500487179487152</v>
      </c>
      <c r="O500" s="7">
        <f t="shared" si="61"/>
        <v>46.622410256410255</v>
      </c>
      <c r="P500" s="7">
        <f t="shared" si="61"/>
        <v>47.117012820512834</v>
      </c>
      <c r="R500" s="7"/>
      <c r="S500" s="7"/>
      <c r="T500" s="7"/>
      <c r="U500" s="7"/>
      <c r="V500" s="7"/>
    </row>
    <row r="501" spans="1:22" x14ac:dyDescent="0.35">
      <c r="A501" s="5">
        <f t="shared" si="58"/>
        <v>43829</v>
      </c>
      <c r="B501" s="5"/>
      <c r="C501" s="7">
        <f>AVERAGE('HAVER - UK Electricity'!G788:R788)</f>
        <v>44.616666666666653</v>
      </c>
      <c r="D501" s="7">
        <f t="shared" si="62"/>
        <v>48.432205128205155</v>
      </c>
      <c r="E501" s="5"/>
      <c r="F501" s="7">
        <f>AVERAGE('HAVER - UK Electricity'!G788:L788)</f>
        <v>39.778333333333329</v>
      </c>
      <c r="H501" s="7">
        <f>AVERAGE('HAVER - UK Electricity'!D788:I788)</f>
        <v>40.853333333333332</v>
      </c>
      <c r="I501" s="7">
        <f>AVERAGE('HAVER - UK Electricity'!D788:F788)</f>
        <v>41.43333333333333</v>
      </c>
      <c r="J501" s="7">
        <f>AVERAGE('HAVER - UK Electricity'!D788:O788)</f>
        <v>42.238333333333337</v>
      </c>
      <c r="L501" s="7">
        <f t="shared" si="60"/>
        <v>44.667025641025646</v>
      </c>
      <c r="N501" s="7">
        <f t="shared" si="61"/>
        <v>47.500487179487152</v>
      </c>
      <c r="O501" s="7">
        <f t="shared" si="61"/>
        <v>46.622410256410255</v>
      </c>
      <c r="P501" s="7">
        <f t="shared" si="61"/>
        <v>47.117012820512834</v>
      </c>
      <c r="R501" s="7"/>
      <c r="S501" s="7"/>
      <c r="T501" s="7"/>
      <c r="U501" s="7"/>
      <c r="V501" s="7"/>
    </row>
    <row r="502" spans="1:22" x14ac:dyDescent="0.35">
      <c r="A502" s="5">
        <f t="shared" si="58"/>
        <v>43830</v>
      </c>
      <c r="B502" s="5"/>
      <c r="C502" s="7">
        <f>AVERAGE('HAVER - UK Electricity'!G789:R789)</f>
        <v>44.24916666666666</v>
      </c>
      <c r="D502" s="7">
        <f t="shared" si="62"/>
        <v>48.432205128205155</v>
      </c>
      <c r="E502" s="5"/>
      <c r="F502" s="7">
        <f>AVERAGE('HAVER - UK Electricity'!G789:L789)</f>
        <v>39.805</v>
      </c>
      <c r="H502" s="7">
        <f>AVERAGE('HAVER - UK Electricity'!D789:I789)</f>
        <v>39.480000000000004</v>
      </c>
      <c r="I502" s="7">
        <f>AVERAGE('HAVER - UK Electricity'!D789:F789)</f>
        <v>40.330000000000005</v>
      </c>
      <c r="J502" s="7">
        <f>AVERAGE('HAVER - UK Electricity'!D789:O789)</f>
        <v>42.279166666666661</v>
      </c>
      <c r="L502" s="7">
        <f t="shared" si="60"/>
        <v>44.667025641025646</v>
      </c>
      <c r="N502" s="7">
        <f t="shared" si="61"/>
        <v>47.500487179487152</v>
      </c>
      <c r="O502" s="7">
        <f t="shared" si="61"/>
        <v>46.622410256410255</v>
      </c>
      <c r="P502" s="7">
        <f t="shared" si="61"/>
        <v>47.117012820512834</v>
      </c>
      <c r="R502" s="7"/>
      <c r="S502" s="7"/>
      <c r="T502" s="7"/>
      <c r="U502" s="7"/>
      <c r="V502" s="7"/>
    </row>
    <row r="503" spans="1:22" x14ac:dyDescent="0.35">
      <c r="A503" s="5">
        <f t="shared" si="58"/>
        <v>43831</v>
      </c>
      <c r="B503" s="5"/>
      <c r="C503" s="7" t="e">
        <f>AVERAGE('HAVER - UK Electricity'!F790:Q790)</f>
        <v>#N/A</v>
      </c>
      <c r="D503" s="7">
        <f t="shared" si="62"/>
        <v>48.432205128205155</v>
      </c>
      <c r="E503" s="5"/>
      <c r="F503" s="7" t="e">
        <f>AVERAGE('HAVER - UK Electricity'!F790:K790)</f>
        <v>#N/A</v>
      </c>
      <c r="H503" s="7" t="e">
        <f>AVERAGE('HAVER - UK Electricity'!D790:I790)</f>
        <v>#N/A</v>
      </c>
      <c r="I503" s="7" t="e">
        <f>AVERAGE('HAVER - UK Electricity'!D790:F790)</f>
        <v>#N/A</v>
      </c>
      <c r="J503" s="7" t="e">
        <f>AVERAGE('HAVER - UK Electricity'!D790:O790)</f>
        <v>#N/A</v>
      </c>
      <c r="L503" s="7">
        <f t="shared" si="60"/>
        <v>44.667025641025646</v>
      </c>
      <c r="N503" s="7">
        <f t="shared" si="61"/>
        <v>47.500487179487152</v>
      </c>
      <c r="O503" s="7">
        <f t="shared" si="61"/>
        <v>46.622410256410255</v>
      </c>
      <c r="P503" s="7">
        <f t="shared" si="61"/>
        <v>47.117012820512834</v>
      </c>
      <c r="R503" s="7"/>
      <c r="S503" s="7"/>
      <c r="T503" s="7"/>
      <c r="U503" s="7"/>
      <c r="V503" s="7"/>
    </row>
    <row r="504" spans="1:22" x14ac:dyDescent="0.35">
      <c r="A504" s="5">
        <f t="shared" si="58"/>
        <v>43832</v>
      </c>
      <c r="B504" s="5"/>
      <c r="C504" s="7">
        <f>AVERAGE('HAVER - UK Electricity'!F791:Q791)</f>
        <v>43.191666666666663</v>
      </c>
      <c r="D504" s="7">
        <f t="shared" si="62"/>
        <v>48.432205128205155</v>
      </c>
      <c r="E504" s="5"/>
      <c r="F504" s="7">
        <f>AVERAGE('HAVER - UK Electricity'!F791:K791)</f>
        <v>38.158333333333331</v>
      </c>
      <c r="H504" s="7">
        <f>AVERAGE('HAVER - UK Electricity'!D791:I791)</f>
        <v>38.718333333333327</v>
      </c>
      <c r="I504" s="7">
        <f>AVERAGE('HAVER - UK Electricity'!D791:F791)</f>
        <v>39.589999999999996</v>
      </c>
      <c r="J504" s="7">
        <f>AVERAGE('HAVER - UK Electricity'!D791:O791)</f>
        <v>41.581666666666656</v>
      </c>
      <c r="L504" s="7">
        <f t="shared" si="60"/>
        <v>44.667025641025646</v>
      </c>
      <c r="N504" s="7">
        <f t="shared" si="61"/>
        <v>47.500487179487152</v>
      </c>
      <c r="O504" s="7">
        <f t="shared" si="61"/>
        <v>46.622410256410255</v>
      </c>
      <c r="P504" s="7">
        <f t="shared" si="61"/>
        <v>47.117012820512834</v>
      </c>
      <c r="R504" s="7"/>
      <c r="S504" s="7"/>
      <c r="T504" s="7"/>
      <c r="U504" s="7"/>
      <c r="V504" s="7"/>
    </row>
    <row r="505" spans="1:22" x14ac:dyDescent="0.35">
      <c r="A505" s="5">
        <f t="shared" si="58"/>
        <v>43833</v>
      </c>
      <c r="B505" s="5"/>
      <c r="C505" s="7">
        <f>AVERAGE('HAVER - UK Electricity'!F792:Q792)</f>
        <v>44.976666666666667</v>
      </c>
      <c r="D505" s="7">
        <f t="shared" si="62"/>
        <v>48.432205128205155</v>
      </c>
      <c r="E505" s="5"/>
      <c r="F505" s="7">
        <f>AVERAGE('HAVER - UK Electricity'!F792:K792)</f>
        <v>40.013333333333335</v>
      </c>
      <c r="H505" s="7">
        <f>AVERAGE('HAVER - UK Electricity'!D792:I792)</f>
        <v>40.438333333333333</v>
      </c>
      <c r="I505" s="7">
        <f>AVERAGE('HAVER - UK Electricity'!D792:F792)</f>
        <v>41.18333333333333</v>
      </c>
      <c r="J505" s="7">
        <f>AVERAGE('HAVER - UK Electricity'!D792:O792)</f>
        <v>43.322499999999998</v>
      </c>
      <c r="L505" s="7">
        <f t="shared" si="60"/>
        <v>44.667025641025646</v>
      </c>
      <c r="N505" s="7">
        <f t="shared" si="61"/>
        <v>47.500487179487152</v>
      </c>
      <c r="O505" s="7">
        <f t="shared" si="61"/>
        <v>46.622410256410255</v>
      </c>
      <c r="P505" s="7">
        <f t="shared" si="61"/>
        <v>47.117012820512834</v>
      </c>
      <c r="R505" s="7"/>
      <c r="S505" s="7"/>
      <c r="T505" s="7"/>
      <c r="U505" s="7"/>
      <c r="V505" s="7"/>
    </row>
    <row r="506" spans="1:22" x14ac:dyDescent="0.35">
      <c r="A506" s="5">
        <f t="shared" si="58"/>
        <v>43836</v>
      </c>
      <c r="B506" s="5"/>
      <c r="C506" s="7">
        <f>AVERAGE('HAVER - UK Electricity'!F793:Q793)</f>
        <v>44.050000000000004</v>
      </c>
      <c r="D506" s="7">
        <f t="shared" si="62"/>
        <v>48.432205128205155</v>
      </c>
      <c r="E506" s="5"/>
      <c r="F506" s="7">
        <f>AVERAGE('HAVER - UK Electricity'!F793:K793)</f>
        <v>39.065000000000005</v>
      </c>
      <c r="H506" s="7">
        <f>AVERAGE('HAVER - UK Electricity'!D793:I793)</f>
        <v>39.251666666666665</v>
      </c>
      <c r="I506" s="7">
        <f>AVERAGE('HAVER - UK Electricity'!D793:F793)</f>
        <v>39.78</v>
      </c>
      <c r="J506" s="7">
        <f>AVERAGE('HAVER - UK Electricity'!D793:O793)</f>
        <v>42.276666666666664</v>
      </c>
      <c r="L506" s="7">
        <f t="shared" si="60"/>
        <v>44.667025641025646</v>
      </c>
      <c r="N506" s="7">
        <f t="shared" si="61"/>
        <v>47.500487179487152</v>
      </c>
      <c r="O506" s="7">
        <f t="shared" si="61"/>
        <v>46.622410256410255</v>
      </c>
      <c r="P506" s="7">
        <f t="shared" si="61"/>
        <v>47.117012820512834</v>
      </c>
      <c r="R506" s="7"/>
      <c r="S506" s="7"/>
      <c r="T506" s="7"/>
      <c r="U506" s="7"/>
      <c r="V506" s="7"/>
    </row>
    <row r="507" spans="1:22" x14ac:dyDescent="0.35">
      <c r="A507" s="5">
        <f t="shared" si="58"/>
        <v>43837</v>
      </c>
      <c r="B507" s="5"/>
      <c r="C507" s="7">
        <f>AVERAGE('HAVER - UK Electricity'!F794:Q794)</f>
        <v>43.348333333333329</v>
      </c>
      <c r="D507" s="7">
        <f t="shared" si="62"/>
        <v>48.432205128205155</v>
      </c>
      <c r="E507" s="5"/>
      <c r="F507" s="7">
        <f>AVERAGE('HAVER - UK Electricity'!F794:K794)</f>
        <v>38.301666666666669</v>
      </c>
      <c r="H507" s="7">
        <f>AVERAGE('HAVER - UK Electricity'!D794:I794)</f>
        <v>38.451666666666661</v>
      </c>
      <c r="I507" s="7">
        <f>AVERAGE('HAVER - UK Electricity'!D794:F794)</f>
        <v>38.953333333333326</v>
      </c>
      <c r="J507" s="7">
        <f>AVERAGE('HAVER - UK Electricity'!D794:O794)</f>
        <v>41.544999999999995</v>
      </c>
      <c r="L507" s="7">
        <f t="shared" si="60"/>
        <v>44.667025641025646</v>
      </c>
      <c r="N507" s="7">
        <f t="shared" si="61"/>
        <v>47.500487179487152</v>
      </c>
      <c r="O507" s="7">
        <f t="shared" si="61"/>
        <v>46.622410256410255</v>
      </c>
      <c r="P507" s="7">
        <f t="shared" si="61"/>
        <v>47.117012820512834</v>
      </c>
      <c r="R507" s="7"/>
      <c r="S507" s="7"/>
      <c r="T507" s="7"/>
      <c r="U507" s="7"/>
      <c r="V507" s="7"/>
    </row>
    <row r="508" spans="1:22" x14ac:dyDescent="0.35">
      <c r="A508" s="5">
        <f t="shared" si="58"/>
        <v>43838</v>
      </c>
      <c r="B508" s="5"/>
      <c r="C508" s="7">
        <f>AVERAGE('HAVER - UK Electricity'!F795:Q795)</f>
        <v>43.28</v>
      </c>
      <c r="D508" s="7">
        <f t="shared" si="62"/>
        <v>48.432205128205155</v>
      </c>
      <c r="E508" s="5"/>
      <c r="F508" s="7">
        <f>AVERAGE('HAVER - UK Electricity'!F795:K795)</f>
        <v>38.264999999999993</v>
      </c>
      <c r="H508" s="7">
        <f>AVERAGE('HAVER - UK Electricity'!D795:I795)</f>
        <v>38.351666666666667</v>
      </c>
      <c r="I508" s="7">
        <f>AVERAGE('HAVER - UK Electricity'!D795:F795)</f>
        <v>38.786666666666669</v>
      </c>
      <c r="J508" s="7">
        <f>AVERAGE('HAVER - UK Electricity'!D795:O795)</f>
        <v>41.438333333333333</v>
      </c>
      <c r="L508" s="7">
        <f t="shared" si="60"/>
        <v>44.667025641025646</v>
      </c>
      <c r="N508" s="7">
        <f t="shared" si="61"/>
        <v>47.500487179487152</v>
      </c>
      <c r="O508" s="7">
        <f t="shared" si="61"/>
        <v>46.622410256410255</v>
      </c>
      <c r="P508" s="7">
        <f t="shared" si="61"/>
        <v>47.117012820512834</v>
      </c>
      <c r="R508" s="7"/>
      <c r="S508" s="7"/>
      <c r="T508" s="7"/>
      <c r="U508" s="7"/>
      <c r="V508" s="7"/>
    </row>
    <row r="509" spans="1:22" x14ac:dyDescent="0.35">
      <c r="A509" s="5">
        <f t="shared" si="58"/>
        <v>43839</v>
      </c>
      <c r="B509" s="5"/>
      <c r="C509" s="7">
        <f>AVERAGE('HAVER - UK Electricity'!F796:Q796)</f>
        <v>43.662500000000001</v>
      </c>
      <c r="D509" s="7">
        <f t="shared" si="62"/>
        <v>48.432205128205155</v>
      </c>
      <c r="E509" s="5"/>
      <c r="F509" s="7">
        <f>AVERAGE('HAVER - UK Electricity'!F796:K796)</f>
        <v>38.68</v>
      </c>
      <c r="H509" s="7">
        <f>AVERAGE('HAVER - UK Electricity'!D796:I796)</f>
        <v>38.851666666666667</v>
      </c>
      <c r="I509" s="7">
        <f>AVERAGE('HAVER - UK Electricity'!D796:F796)</f>
        <v>39.336666666666666</v>
      </c>
      <c r="J509" s="7">
        <f>AVERAGE('HAVER - UK Electricity'!D796:O796)</f>
        <v>41.868333333333325</v>
      </c>
      <c r="L509" s="7">
        <f t="shared" si="60"/>
        <v>44.667025641025646</v>
      </c>
      <c r="N509" s="7">
        <f t="shared" si="61"/>
        <v>47.500487179487152</v>
      </c>
      <c r="O509" s="7">
        <f t="shared" si="61"/>
        <v>46.622410256410255</v>
      </c>
      <c r="P509" s="7">
        <f t="shared" si="61"/>
        <v>47.117012820512834</v>
      </c>
      <c r="R509" s="7"/>
      <c r="S509" s="7"/>
      <c r="T509" s="7"/>
      <c r="U509" s="7"/>
      <c r="V509" s="7"/>
    </row>
    <row r="510" spans="1:22" x14ac:dyDescent="0.35">
      <c r="A510" s="5">
        <f t="shared" si="58"/>
        <v>43840</v>
      </c>
      <c r="B510" s="5"/>
      <c r="C510" s="7">
        <f>AVERAGE('HAVER - UK Electricity'!F797:Q797)</f>
        <v>43.246666666666663</v>
      </c>
      <c r="D510" s="7">
        <f t="shared" si="62"/>
        <v>48.432205128205155</v>
      </c>
      <c r="E510" s="5"/>
      <c r="F510" s="7">
        <f>AVERAGE('HAVER - UK Electricity'!F797:K797)</f>
        <v>38.358333333333327</v>
      </c>
      <c r="H510" s="7">
        <f>AVERAGE('HAVER - UK Electricity'!D797:I797)</f>
        <v>38.43</v>
      </c>
      <c r="I510" s="7">
        <f>AVERAGE('HAVER - UK Electricity'!D797:F797)</f>
        <v>38.876666666666665</v>
      </c>
      <c r="J510" s="7">
        <f>AVERAGE('HAVER - UK Electricity'!D797:O797)</f>
        <v>41.444166666666668</v>
      </c>
      <c r="L510" s="7">
        <f t="shared" si="60"/>
        <v>44.667025641025646</v>
      </c>
      <c r="N510" s="7">
        <f t="shared" si="61"/>
        <v>47.500487179487152</v>
      </c>
      <c r="O510" s="7">
        <f t="shared" si="61"/>
        <v>46.622410256410255</v>
      </c>
      <c r="P510" s="7">
        <f t="shared" si="61"/>
        <v>47.117012820512834</v>
      </c>
      <c r="R510" s="7"/>
      <c r="S510" s="7"/>
      <c r="T510" s="7"/>
      <c r="U510" s="7"/>
      <c r="V510" s="7"/>
    </row>
    <row r="511" spans="1:22" x14ac:dyDescent="0.35">
      <c r="A511" s="5">
        <f t="shared" si="58"/>
        <v>43843</v>
      </c>
      <c r="B511" s="5"/>
      <c r="C511" s="7">
        <f>AVERAGE('HAVER - UK Electricity'!F798:Q798)</f>
        <v>43.56583333333333</v>
      </c>
      <c r="D511" s="7">
        <f t="shared" si="62"/>
        <v>48.432205128205155</v>
      </c>
      <c r="E511" s="5"/>
      <c r="F511" s="7">
        <f>AVERAGE('HAVER - UK Electricity'!F798:K798)</f>
        <v>38.616666666666667</v>
      </c>
      <c r="H511" s="7">
        <f>AVERAGE('HAVER - UK Electricity'!D798:I798)</f>
        <v>38.758333333333333</v>
      </c>
      <c r="I511" s="7">
        <f>AVERAGE('HAVER - UK Electricity'!D798:F798)</f>
        <v>39.300000000000004</v>
      </c>
      <c r="J511" s="7">
        <f>AVERAGE('HAVER - UK Electricity'!D798:O798)</f>
        <v>41.783333333333324</v>
      </c>
      <c r="L511" s="7">
        <f t="shared" si="60"/>
        <v>44.667025641025646</v>
      </c>
      <c r="N511" s="7">
        <f t="shared" si="61"/>
        <v>47.500487179487152</v>
      </c>
      <c r="O511" s="7">
        <f t="shared" si="61"/>
        <v>46.622410256410255</v>
      </c>
      <c r="P511" s="7">
        <f t="shared" si="61"/>
        <v>47.117012820512834</v>
      </c>
      <c r="R511" s="7"/>
      <c r="S511" s="7"/>
      <c r="T511" s="7"/>
      <c r="U511" s="7"/>
      <c r="V511" s="7"/>
    </row>
    <row r="512" spans="1:22" x14ac:dyDescent="0.35">
      <c r="A512" s="5">
        <f t="shared" si="58"/>
        <v>43844</v>
      </c>
      <c r="B512" s="5"/>
      <c r="C512" s="7">
        <f>AVERAGE('HAVER - UK Electricity'!F799:Q799)</f>
        <v>42.407500000000006</v>
      </c>
      <c r="D512" s="7">
        <f t="shared" si="62"/>
        <v>48.432205128205155</v>
      </c>
      <c r="E512" s="5"/>
      <c r="F512" s="7">
        <f>AVERAGE('HAVER - UK Electricity'!F799:K799)</f>
        <v>37.414999999999999</v>
      </c>
      <c r="H512" s="7">
        <f>AVERAGE('HAVER - UK Electricity'!D799:I799)</f>
        <v>37.523333333333333</v>
      </c>
      <c r="I512" s="7">
        <f>AVERAGE('HAVER - UK Electricity'!D799:F799)</f>
        <v>37.966666666666669</v>
      </c>
      <c r="J512" s="7">
        <f>AVERAGE('HAVER - UK Electricity'!D799:O799)</f>
        <v>40.568333333333335</v>
      </c>
      <c r="L512" s="7">
        <f t="shared" si="60"/>
        <v>44.667025641025646</v>
      </c>
      <c r="N512" s="7">
        <f t="shared" si="61"/>
        <v>47.500487179487152</v>
      </c>
      <c r="O512" s="7">
        <f t="shared" si="61"/>
        <v>46.622410256410255</v>
      </c>
      <c r="P512" s="7">
        <f t="shared" si="61"/>
        <v>47.117012820512834</v>
      </c>
      <c r="R512" s="7"/>
      <c r="S512" s="7"/>
      <c r="T512" s="7"/>
      <c r="U512" s="7"/>
      <c r="V512" s="7"/>
    </row>
    <row r="513" spans="1:22" x14ac:dyDescent="0.35">
      <c r="A513" s="5">
        <f t="shared" si="58"/>
        <v>43845</v>
      </c>
      <c r="B513" s="5"/>
      <c r="C513" s="7">
        <f>AVERAGE('HAVER - UK Electricity'!F800:Q800)</f>
        <v>42.395833333333336</v>
      </c>
      <c r="D513" s="7">
        <f t="shared" si="62"/>
        <v>48.432205128205155</v>
      </c>
      <c r="E513" s="5"/>
      <c r="F513" s="7">
        <f>AVERAGE('HAVER - UK Electricity'!F800:K800)</f>
        <v>37.44166666666667</v>
      </c>
      <c r="H513" s="7">
        <f>AVERAGE('HAVER - UK Electricity'!D800:I800)</f>
        <v>37.493333333333332</v>
      </c>
      <c r="I513" s="7">
        <f>AVERAGE('HAVER - UK Electricity'!D800:F800)</f>
        <v>37.863333333333337</v>
      </c>
      <c r="J513" s="7">
        <f>AVERAGE('HAVER - UK Electricity'!D800:O800)</f>
        <v>40.528333333333329</v>
      </c>
      <c r="L513" s="7">
        <f t="shared" si="60"/>
        <v>44.667025641025646</v>
      </c>
      <c r="N513" s="7">
        <f t="shared" si="61"/>
        <v>47.500487179487152</v>
      </c>
      <c r="O513" s="7">
        <f t="shared" si="61"/>
        <v>46.622410256410255</v>
      </c>
      <c r="P513" s="7">
        <f t="shared" si="61"/>
        <v>47.117012820512834</v>
      </c>
      <c r="R513" s="7"/>
      <c r="S513" s="7"/>
      <c r="T513" s="7"/>
      <c r="U513" s="7"/>
      <c r="V513" s="7"/>
    </row>
    <row r="514" spans="1:22" x14ac:dyDescent="0.35">
      <c r="A514" s="5">
        <f t="shared" si="58"/>
        <v>43846</v>
      </c>
      <c r="B514" s="5"/>
      <c r="C514" s="7">
        <f>AVERAGE('HAVER - UK Electricity'!F801:Q801)</f>
        <v>41.946666666666665</v>
      </c>
      <c r="D514" s="7">
        <f t="shared" si="62"/>
        <v>48.432205128205155</v>
      </c>
      <c r="E514" s="5"/>
      <c r="F514" s="7">
        <f>AVERAGE('HAVER - UK Electricity'!F801:K801)</f>
        <v>37.133333333333326</v>
      </c>
      <c r="H514" s="7">
        <f>AVERAGE('HAVER - UK Electricity'!D801:I801)</f>
        <v>37.26</v>
      </c>
      <c r="I514" s="7">
        <f>AVERAGE('HAVER - UK Electricity'!D801:F801)</f>
        <v>37.686666666666667</v>
      </c>
      <c r="J514" s="7">
        <f>AVERAGE('HAVER - UK Electricity'!D801:O801)</f>
        <v>40.166666666666679</v>
      </c>
      <c r="L514" s="7">
        <f t="shared" si="60"/>
        <v>44.667025641025646</v>
      </c>
      <c r="N514" s="7">
        <f t="shared" si="61"/>
        <v>47.500487179487152</v>
      </c>
      <c r="O514" s="7">
        <f t="shared" si="61"/>
        <v>46.622410256410255</v>
      </c>
      <c r="P514" s="7">
        <f t="shared" si="61"/>
        <v>47.117012820512834</v>
      </c>
      <c r="R514" s="7"/>
      <c r="S514" s="7"/>
      <c r="T514" s="7"/>
      <c r="U514" s="7"/>
      <c r="V514" s="7"/>
    </row>
    <row r="515" spans="1:22" x14ac:dyDescent="0.35">
      <c r="A515" s="5">
        <f t="shared" si="58"/>
        <v>43847</v>
      </c>
      <c r="B515" s="5"/>
      <c r="C515" s="7">
        <f>AVERAGE('HAVER - UK Electricity'!F802:Q802)</f>
        <v>41.648333333333333</v>
      </c>
      <c r="D515" s="7">
        <f t="shared" si="62"/>
        <v>48.432205128205155</v>
      </c>
      <c r="E515" s="5"/>
      <c r="F515" s="7">
        <f>AVERAGE('HAVER - UK Electricity'!F802:K802)</f>
        <v>37.046666666666667</v>
      </c>
      <c r="H515" s="7">
        <f>AVERAGE('HAVER - UK Electricity'!D802:I802)</f>
        <v>37.164999999999999</v>
      </c>
      <c r="I515" s="7">
        <f>AVERAGE('HAVER - UK Electricity'!D802:F802)</f>
        <v>37.536666666666669</v>
      </c>
      <c r="J515" s="7">
        <f>AVERAGE('HAVER - UK Electricity'!D802:O802)</f>
        <v>39.93416666666667</v>
      </c>
      <c r="L515" s="7">
        <f t="shared" si="60"/>
        <v>44.667025641025646</v>
      </c>
      <c r="N515" s="7">
        <f t="shared" si="61"/>
        <v>47.500487179487152</v>
      </c>
      <c r="O515" s="7">
        <f t="shared" si="61"/>
        <v>46.622410256410255</v>
      </c>
      <c r="P515" s="7">
        <f t="shared" si="61"/>
        <v>47.117012820512834</v>
      </c>
      <c r="R515" s="7"/>
      <c r="S515" s="7"/>
      <c r="T515" s="7"/>
      <c r="U515" s="7"/>
      <c r="V515" s="7"/>
    </row>
    <row r="516" spans="1:22" x14ac:dyDescent="0.35">
      <c r="A516" s="5">
        <f t="shared" si="58"/>
        <v>43850</v>
      </c>
      <c r="B516" s="5"/>
      <c r="C516" s="7">
        <f>AVERAGE('HAVER - UK Electricity'!F803:Q803)</f>
        <v>40.859166666666667</v>
      </c>
      <c r="D516" s="7">
        <f t="shared" si="62"/>
        <v>48.432205128205155</v>
      </c>
      <c r="E516" s="5"/>
      <c r="F516" s="7">
        <f>AVERAGE('HAVER - UK Electricity'!F803:K803)</f>
        <v>36.383333333333333</v>
      </c>
      <c r="H516" s="7">
        <f>AVERAGE('HAVER - UK Electricity'!D803:I803)</f>
        <v>36.435000000000002</v>
      </c>
      <c r="I516" s="7">
        <f>AVERAGE('HAVER - UK Electricity'!D803:F803)</f>
        <v>36.726666666666667</v>
      </c>
      <c r="J516" s="7">
        <f>AVERAGE('HAVER - UK Electricity'!D803:O803)</f>
        <v>39.153333333333336</v>
      </c>
      <c r="L516" s="7">
        <f t="shared" si="60"/>
        <v>44.667025641025646</v>
      </c>
      <c r="N516" s="7">
        <f t="shared" si="61"/>
        <v>47.500487179487152</v>
      </c>
      <c r="O516" s="7">
        <f t="shared" si="61"/>
        <v>46.622410256410255</v>
      </c>
      <c r="P516" s="7">
        <f t="shared" si="61"/>
        <v>47.117012820512834</v>
      </c>
      <c r="R516" s="7"/>
      <c r="S516" s="7"/>
      <c r="T516" s="7"/>
      <c r="U516" s="7"/>
      <c r="V516" s="7"/>
    </row>
    <row r="517" spans="1:22" x14ac:dyDescent="0.35">
      <c r="A517" s="5">
        <f t="shared" si="58"/>
        <v>43851</v>
      </c>
      <c r="B517" s="5"/>
      <c r="C517" s="7">
        <f>AVERAGE('HAVER - UK Electricity'!F804:Q804)</f>
        <v>40.895000000000003</v>
      </c>
      <c r="D517" s="7">
        <f t="shared" si="62"/>
        <v>48.432205128205155</v>
      </c>
      <c r="E517" s="5"/>
      <c r="F517" s="7">
        <f>AVERAGE('HAVER - UK Electricity'!F804:K804)</f>
        <v>36.630000000000003</v>
      </c>
      <c r="H517" s="7">
        <f>AVERAGE('HAVER - UK Electricity'!D804:I804)</f>
        <v>36.628333333333337</v>
      </c>
      <c r="I517" s="7">
        <f>AVERAGE('HAVER - UK Electricity'!D804:F804)</f>
        <v>36.870000000000005</v>
      </c>
      <c r="J517" s="7">
        <f>AVERAGE('HAVER - UK Electricity'!D804:O804)</f>
        <v>39.234166666666667</v>
      </c>
      <c r="L517" s="7">
        <f t="shared" si="60"/>
        <v>44.667025641025646</v>
      </c>
      <c r="N517" s="7">
        <f t="shared" si="61"/>
        <v>47.500487179487152</v>
      </c>
      <c r="O517" s="7">
        <f t="shared" si="61"/>
        <v>46.622410256410255</v>
      </c>
      <c r="P517" s="7">
        <f t="shared" si="61"/>
        <v>47.117012820512834</v>
      </c>
      <c r="R517" s="7"/>
      <c r="S517" s="7"/>
      <c r="T517" s="7"/>
      <c r="U517" s="7"/>
      <c r="V517" s="7"/>
    </row>
    <row r="518" spans="1:22" x14ac:dyDescent="0.35">
      <c r="A518" s="5">
        <f t="shared" si="58"/>
        <v>43852</v>
      </c>
      <c r="B518" s="5"/>
      <c r="C518" s="7">
        <f>AVERAGE('HAVER - UK Electricity'!F805:Q805)</f>
        <v>40.384999999999998</v>
      </c>
      <c r="D518" s="7">
        <f t="shared" si="62"/>
        <v>48.432205128205155</v>
      </c>
      <c r="E518" s="5"/>
      <c r="F518" s="7">
        <f>AVERAGE('HAVER - UK Electricity'!F805:K805)</f>
        <v>36.035000000000004</v>
      </c>
      <c r="H518" s="7">
        <f>AVERAGE('HAVER - UK Electricity'!D805:I805)</f>
        <v>36.038333333333334</v>
      </c>
      <c r="I518" s="7">
        <f>AVERAGE('HAVER - UK Electricity'!D805:F805)</f>
        <v>36.286666666666662</v>
      </c>
      <c r="J518" s="7">
        <f>AVERAGE('HAVER - UK Electricity'!D805:O805)</f>
        <v>38.696666666666665</v>
      </c>
      <c r="L518" s="7">
        <f t="shared" si="60"/>
        <v>44.667025641025646</v>
      </c>
      <c r="N518" s="7">
        <f t="shared" si="61"/>
        <v>47.500487179487152</v>
      </c>
      <c r="O518" s="7">
        <f t="shared" si="61"/>
        <v>46.622410256410255</v>
      </c>
      <c r="P518" s="7">
        <f t="shared" si="61"/>
        <v>47.117012820512834</v>
      </c>
      <c r="R518" s="7"/>
      <c r="S518" s="7"/>
      <c r="T518" s="7"/>
      <c r="U518" s="7"/>
      <c r="V518" s="7"/>
    </row>
    <row r="519" spans="1:22" x14ac:dyDescent="0.35">
      <c r="A519" s="5">
        <f t="shared" si="58"/>
        <v>43853</v>
      </c>
      <c r="B519" s="5"/>
      <c r="C519" s="7">
        <f>AVERAGE('HAVER - UK Electricity'!F806:Q806)</f>
        <v>39.839166666666664</v>
      </c>
      <c r="D519" s="7">
        <f t="shared" si="62"/>
        <v>48.432205128205155</v>
      </c>
      <c r="E519" s="5"/>
      <c r="F519" s="7">
        <f>AVERAGE('HAVER - UK Electricity'!F806:K806)</f>
        <v>35.658333333333331</v>
      </c>
      <c r="H519" s="7">
        <f>AVERAGE('HAVER - UK Electricity'!D806:I806)</f>
        <v>35.663333333333334</v>
      </c>
      <c r="I519" s="7">
        <f>AVERAGE('HAVER - UK Electricity'!D806:F806)</f>
        <v>35.936666666666667</v>
      </c>
      <c r="J519" s="7">
        <f>AVERAGE('HAVER - UK Electricity'!D806:O806)</f>
        <v>38.221666666666671</v>
      </c>
      <c r="L519" s="7">
        <f t="shared" si="60"/>
        <v>44.667025641025646</v>
      </c>
      <c r="N519" s="7">
        <f t="shared" si="61"/>
        <v>47.500487179487152</v>
      </c>
      <c r="O519" s="7">
        <f t="shared" si="61"/>
        <v>46.622410256410255</v>
      </c>
      <c r="P519" s="7">
        <f t="shared" si="61"/>
        <v>47.117012820512834</v>
      </c>
      <c r="R519" s="7"/>
      <c r="S519" s="7"/>
      <c r="T519" s="7"/>
      <c r="U519" s="7"/>
      <c r="V519" s="7"/>
    </row>
    <row r="520" spans="1:22" x14ac:dyDescent="0.35">
      <c r="A520" s="5">
        <f t="shared" si="58"/>
        <v>43854</v>
      </c>
      <c r="B520" s="5"/>
      <c r="C520" s="7">
        <f>AVERAGE('HAVER - UK Electricity'!F807:Q807)</f>
        <v>40.023333333333333</v>
      </c>
      <c r="D520" s="7">
        <f t="shared" si="62"/>
        <v>48.432205128205155</v>
      </c>
      <c r="E520" s="5"/>
      <c r="F520" s="7">
        <f>AVERAGE('HAVER - UK Electricity'!F807:K807)</f>
        <v>35.841666666666661</v>
      </c>
      <c r="H520" s="7">
        <f>AVERAGE('HAVER - UK Electricity'!D807:I807)</f>
        <v>35.985000000000007</v>
      </c>
      <c r="I520" s="7">
        <f>AVERAGE('HAVER - UK Electricity'!D807:F807)</f>
        <v>36.32</v>
      </c>
      <c r="J520" s="7">
        <f>AVERAGE('HAVER - UK Electricity'!D807:O807)</f>
        <v>38.443333333333335</v>
      </c>
      <c r="L520" s="7">
        <f t="shared" si="60"/>
        <v>44.667025641025646</v>
      </c>
      <c r="N520" s="7">
        <f t="shared" si="61"/>
        <v>47.500487179487152</v>
      </c>
      <c r="O520" s="7">
        <f t="shared" si="61"/>
        <v>46.622410256410255</v>
      </c>
      <c r="P520" s="7">
        <f t="shared" si="61"/>
        <v>47.117012820512834</v>
      </c>
      <c r="R520" s="7"/>
      <c r="S520" s="7"/>
      <c r="T520" s="7"/>
      <c r="U520" s="7"/>
      <c r="V520" s="7"/>
    </row>
    <row r="521" spans="1:22" x14ac:dyDescent="0.35">
      <c r="A521" s="5">
        <f t="shared" ref="A521:A584" si="63">+A516+7</f>
        <v>43857</v>
      </c>
      <c r="B521" s="5"/>
      <c r="C521" s="7">
        <f>AVERAGE('HAVER - UK Electricity'!F808:Q808)</f>
        <v>40.136666666666663</v>
      </c>
      <c r="D521" s="7">
        <f t="shared" si="62"/>
        <v>48.432205128205155</v>
      </c>
      <c r="E521" s="5"/>
      <c r="F521" s="7">
        <f>AVERAGE('HAVER - UK Electricity'!F808:K808)</f>
        <v>35.883333333333333</v>
      </c>
      <c r="H521" s="7">
        <f>AVERAGE('HAVER - UK Electricity'!D808:I808)</f>
        <v>35.963333333333338</v>
      </c>
      <c r="I521" s="7">
        <f>AVERAGE('HAVER - UK Electricity'!D808:F808)</f>
        <v>36.286666666666669</v>
      </c>
      <c r="J521" s="7">
        <f>AVERAGE('HAVER - UK Electricity'!D808:O808)</f>
        <v>38.515000000000008</v>
      </c>
      <c r="L521" s="7">
        <f t="shared" si="60"/>
        <v>44.667025641025646</v>
      </c>
      <c r="N521" s="7">
        <f t="shared" si="61"/>
        <v>47.500487179487152</v>
      </c>
      <c r="O521" s="7">
        <f t="shared" si="61"/>
        <v>46.622410256410255</v>
      </c>
      <c r="P521" s="7">
        <f t="shared" si="61"/>
        <v>47.117012820512834</v>
      </c>
      <c r="R521" s="7"/>
      <c r="S521" s="7"/>
      <c r="T521" s="7"/>
      <c r="U521" s="7"/>
      <c r="V521" s="7"/>
    </row>
    <row r="522" spans="1:22" x14ac:dyDescent="0.35">
      <c r="A522" s="5">
        <f t="shared" si="63"/>
        <v>43858</v>
      </c>
      <c r="B522" s="5"/>
      <c r="C522" s="7">
        <f>AVERAGE('HAVER - UK Electricity'!F809:Q809)</f>
        <v>40.787500000000001</v>
      </c>
      <c r="D522" s="7">
        <f t="shared" ref="D522:D524" si="64">AVERAGE(C$394:C$497,C$499:C$502,C$504:C$525)</f>
        <v>48.432205128205155</v>
      </c>
      <c r="E522" s="5"/>
      <c r="F522" s="7">
        <f>AVERAGE('HAVER - UK Electricity'!F809:K809)</f>
        <v>36.67</v>
      </c>
      <c r="H522" s="7">
        <f>AVERAGE('HAVER - UK Electricity'!D809:I809)</f>
        <v>36.673333333333339</v>
      </c>
      <c r="I522" s="7">
        <f>AVERAGE('HAVER - UK Electricity'!D809:F809)</f>
        <v>36.89</v>
      </c>
      <c r="J522" s="7">
        <f>AVERAGE('HAVER - UK Electricity'!D809:O809)</f>
        <v>39.180833333333332</v>
      </c>
      <c r="L522" s="7">
        <f t="shared" si="60"/>
        <v>44.667025641025646</v>
      </c>
      <c r="N522" s="7">
        <f t="shared" si="61"/>
        <v>47.500487179487152</v>
      </c>
      <c r="O522" s="7">
        <f t="shared" si="61"/>
        <v>46.622410256410255</v>
      </c>
      <c r="P522" s="7">
        <f t="shared" ref="P522:P524" si="65">AVERAGE(J$394:J$497,J$499:J$502,J$504:J$525)</f>
        <v>47.117012820512834</v>
      </c>
      <c r="R522" s="7"/>
      <c r="S522" s="7"/>
      <c r="T522" s="7"/>
      <c r="U522" s="7"/>
      <c r="V522" s="7"/>
    </row>
    <row r="523" spans="1:22" x14ac:dyDescent="0.35">
      <c r="A523" s="5">
        <f t="shared" si="63"/>
        <v>43859</v>
      </c>
      <c r="B523" s="5"/>
      <c r="C523" s="7">
        <f>AVERAGE('HAVER - UK Electricity'!F810:Q810)</f>
        <v>39.694166666666668</v>
      </c>
      <c r="D523" s="7">
        <f t="shared" si="64"/>
        <v>48.432205128205155</v>
      </c>
      <c r="E523" s="5"/>
      <c r="F523" s="7">
        <f>AVERAGE('HAVER - UK Electricity'!F810:K810)</f>
        <v>35.523333333333333</v>
      </c>
      <c r="H523" s="7">
        <f>AVERAGE('HAVER - UK Electricity'!D810:I810)</f>
        <v>35.501666666666665</v>
      </c>
      <c r="I523" s="7">
        <f>AVERAGE('HAVER - UK Electricity'!D810:F810)</f>
        <v>35.666666666666664</v>
      </c>
      <c r="J523" s="7">
        <f>AVERAGE('HAVER - UK Electricity'!D810:O810)</f>
        <v>38.06666666666667</v>
      </c>
      <c r="L523" s="7">
        <f t="shared" ref="L523:L524" si="66">AVERAGE(F$394:F$497,F$499:F$502,F$504:F$525)</f>
        <v>44.667025641025646</v>
      </c>
      <c r="N523" s="7">
        <f t="shared" ref="N523:O524" si="67">AVERAGE(H$394:H$497,H$499:H$502,H$504:H$525)</f>
        <v>47.500487179487152</v>
      </c>
      <c r="O523" s="7">
        <f t="shared" si="67"/>
        <v>46.622410256410255</v>
      </c>
      <c r="P523" s="7">
        <f t="shared" si="65"/>
        <v>47.117012820512834</v>
      </c>
      <c r="R523" s="7"/>
      <c r="S523" s="7"/>
      <c r="T523" s="7"/>
      <c r="U523" s="7"/>
      <c r="V523" s="7"/>
    </row>
    <row r="524" spans="1:22" x14ac:dyDescent="0.35">
      <c r="A524" s="5">
        <f t="shared" si="63"/>
        <v>43860</v>
      </c>
      <c r="B524" s="5"/>
      <c r="C524" s="7">
        <f>AVERAGE('HAVER - UK Electricity'!F811:Q811)</f>
        <v>38.983333333333341</v>
      </c>
      <c r="D524" s="7">
        <f t="shared" si="64"/>
        <v>48.432205128205155</v>
      </c>
      <c r="E524" s="5"/>
      <c r="F524" s="7">
        <f>AVERAGE('HAVER - UK Electricity'!F811:K811)</f>
        <v>34.981666666666662</v>
      </c>
      <c r="H524" s="7">
        <f>AVERAGE('HAVER - UK Electricity'!D811:I811)</f>
        <v>34.821666666666665</v>
      </c>
      <c r="I524" s="7">
        <f>AVERAGE('HAVER - UK Electricity'!D811:F811)</f>
        <v>34.813333333333333</v>
      </c>
      <c r="J524" s="7">
        <f>AVERAGE('HAVER - UK Electricity'!D811:O811)</f>
        <v>37.360000000000007</v>
      </c>
      <c r="L524" s="7">
        <f t="shared" si="66"/>
        <v>44.667025641025646</v>
      </c>
      <c r="N524" s="7">
        <f t="shared" si="67"/>
        <v>47.500487179487152</v>
      </c>
      <c r="O524" s="7">
        <f t="shared" si="67"/>
        <v>46.622410256410255</v>
      </c>
      <c r="P524" s="7">
        <f t="shared" si="65"/>
        <v>47.117012820512834</v>
      </c>
      <c r="R524" s="7"/>
      <c r="S524" s="7"/>
      <c r="T524" s="7"/>
      <c r="U524" s="7"/>
      <c r="V524" s="7"/>
    </row>
    <row r="525" spans="1:22" x14ac:dyDescent="0.35">
      <c r="A525" s="5">
        <f t="shared" si="63"/>
        <v>43861</v>
      </c>
      <c r="B525" s="5"/>
      <c r="C525" s="7">
        <f>AVERAGE('HAVER - UK Electricity'!F812:Q812)</f>
        <v>39.034166666666664</v>
      </c>
      <c r="D525" s="7"/>
      <c r="E525" s="5"/>
      <c r="F525" s="7">
        <f>AVERAGE('HAVER - UK Electricity'!F812:K812)</f>
        <v>35.369999999999997</v>
      </c>
      <c r="H525" s="7">
        <f>AVERAGE('HAVER - UK Electricity'!D812:I812)</f>
        <v>34.521666666666668</v>
      </c>
      <c r="I525" s="7">
        <f>AVERAGE('HAVER - UK Electricity'!D812:F812)</f>
        <v>34.43333333333333</v>
      </c>
      <c r="J525" s="7">
        <f>AVERAGE('HAVER - UK Electricity'!D812:O812)</f>
        <v>37.85</v>
      </c>
      <c r="L525" s="7"/>
      <c r="N525" s="7"/>
      <c r="O525" s="7"/>
      <c r="P525" s="7"/>
      <c r="R525" s="7"/>
      <c r="S525" s="7"/>
      <c r="T525" s="7"/>
      <c r="U525" s="7"/>
      <c r="V525" s="7"/>
    </row>
    <row r="526" spans="1:22" x14ac:dyDescent="0.35">
      <c r="A526" s="5">
        <f t="shared" si="63"/>
        <v>43864</v>
      </c>
      <c r="B526" s="5" t="s">
        <v>2329</v>
      </c>
      <c r="C526" s="7">
        <f>AVERAGE('HAVER - UK Electricity'!K813:V813)</f>
        <v>39.454166666666666</v>
      </c>
      <c r="D526" s="7">
        <f t="shared" ref="D526:D557" si="68">AVERAGE(C$526:C$574,C$576:C$655)</f>
        <v>40.343410852713184</v>
      </c>
      <c r="E526" s="5"/>
      <c r="F526" s="7">
        <f>AVERAGE('HAVER - UK Electricity'!K813:P813)</f>
        <v>41.835000000000001</v>
      </c>
      <c r="H526" s="7">
        <f>AVERAGE('HAVER - UK Electricity'!D813:I813)</f>
        <v>33.663333333333334</v>
      </c>
      <c r="I526" s="7">
        <f>AVERAGE('HAVER - UK Electricity'!D813:F813)</f>
        <v>33.366666666666667</v>
      </c>
      <c r="J526" s="7">
        <f>AVERAGE('HAVER - UK Electricity'!D813:O813)</f>
        <v>37.048333333333339</v>
      </c>
      <c r="L526" s="7">
        <f>AVERAGE(F$526:F$574,F$576:F$655)</f>
        <v>42.640762273901792</v>
      </c>
      <c r="N526" s="7">
        <f t="shared" ref="N526:P541" si="69">AVERAGE(H$526:H$574,H$576:H$655)</f>
        <v>33.823798449612397</v>
      </c>
      <c r="O526" s="7">
        <f t="shared" si="69"/>
        <v>30.242842377260981</v>
      </c>
      <c r="P526" s="7">
        <f t="shared" si="69"/>
        <v>37.795904392764854</v>
      </c>
      <c r="R526" s="7"/>
      <c r="S526" s="7"/>
      <c r="T526" s="7"/>
      <c r="U526" s="7"/>
      <c r="V526" s="7"/>
    </row>
    <row r="527" spans="1:22" x14ac:dyDescent="0.35">
      <c r="A527" s="5">
        <f t="shared" si="63"/>
        <v>43865</v>
      </c>
      <c r="B527" s="5"/>
      <c r="C527" s="7">
        <f>AVERAGE('HAVER - UK Electricity'!K814:V814)</f>
        <v>39.851666666666667</v>
      </c>
      <c r="D527" s="7">
        <f t="shared" si="68"/>
        <v>40.343410852713184</v>
      </c>
      <c r="E527" s="5"/>
      <c r="F527" s="7">
        <f>AVERAGE('HAVER - UK Electricity'!K814:P814)</f>
        <v>42.25</v>
      </c>
      <c r="H527" s="7">
        <f>AVERAGE('HAVER - UK Electricity'!D814:I814)</f>
        <v>33.846666666666664</v>
      </c>
      <c r="I527" s="7">
        <f>AVERAGE('HAVER - UK Electricity'!D814:F814)</f>
        <v>33.543333333333329</v>
      </c>
      <c r="J527" s="7">
        <f>AVERAGE('HAVER - UK Electricity'!D814:O814)</f>
        <v>37.342499999999994</v>
      </c>
      <c r="L527" s="7">
        <f t="shared" ref="L527:L590" si="70">AVERAGE(F$526:F$574,F$576:F$655)</f>
        <v>42.640762273901792</v>
      </c>
      <c r="N527" s="7">
        <f t="shared" si="69"/>
        <v>33.823798449612397</v>
      </c>
      <c r="O527" s="7">
        <f t="shared" si="69"/>
        <v>30.242842377260981</v>
      </c>
      <c r="P527" s="7">
        <f t="shared" si="69"/>
        <v>37.795904392764854</v>
      </c>
      <c r="R527" s="7"/>
      <c r="S527" s="7"/>
      <c r="T527" s="7"/>
      <c r="U527" s="7"/>
      <c r="V527" s="7"/>
    </row>
    <row r="528" spans="1:22" x14ac:dyDescent="0.35">
      <c r="A528" s="5">
        <f t="shared" si="63"/>
        <v>43866</v>
      </c>
      <c r="B528" s="5"/>
      <c r="C528" s="7">
        <f>AVERAGE('HAVER - UK Electricity'!K815:V815)</f>
        <v>40.521666666666661</v>
      </c>
      <c r="D528" s="7">
        <f t="shared" si="68"/>
        <v>40.343410852713184</v>
      </c>
      <c r="E528" s="5"/>
      <c r="F528" s="7">
        <f>AVERAGE('HAVER - UK Electricity'!K815:P815)</f>
        <v>43.109999999999992</v>
      </c>
      <c r="H528" s="7">
        <f>AVERAGE('HAVER - UK Electricity'!D815:I815)</f>
        <v>33.835000000000001</v>
      </c>
      <c r="I528" s="7">
        <f>AVERAGE('HAVER - UK Electricity'!D815:F815)</f>
        <v>33.380000000000003</v>
      </c>
      <c r="J528" s="7">
        <f>AVERAGE('HAVER - UK Electricity'!D815:O815)</f>
        <v>37.696666666666665</v>
      </c>
      <c r="L528" s="7">
        <f t="shared" si="70"/>
        <v>42.640762273901792</v>
      </c>
      <c r="N528" s="7">
        <f t="shared" si="69"/>
        <v>33.823798449612397</v>
      </c>
      <c r="O528" s="7">
        <f t="shared" si="69"/>
        <v>30.242842377260981</v>
      </c>
      <c r="P528" s="7">
        <f t="shared" si="69"/>
        <v>37.795904392764854</v>
      </c>
      <c r="R528" s="7"/>
      <c r="S528" s="7"/>
      <c r="T528" s="7"/>
      <c r="U528" s="7"/>
      <c r="V528" s="7"/>
    </row>
    <row r="529" spans="1:22" x14ac:dyDescent="0.35">
      <c r="A529" s="5">
        <f t="shared" si="63"/>
        <v>43867</v>
      </c>
      <c r="B529" s="5"/>
      <c r="C529" s="7">
        <f>AVERAGE('HAVER - UK Electricity'!K816:V816)</f>
        <v>40.511666666666663</v>
      </c>
      <c r="D529" s="7">
        <f t="shared" si="68"/>
        <v>40.343410852713184</v>
      </c>
      <c r="E529" s="5"/>
      <c r="F529" s="7">
        <f>AVERAGE('HAVER - UK Electricity'!K816:P816)</f>
        <v>43.059999999999995</v>
      </c>
      <c r="H529" s="7">
        <f>AVERAGE('HAVER - UK Electricity'!D816:I816)</f>
        <v>33.53</v>
      </c>
      <c r="I529" s="7">
        <f>AVERAGE('HAVER - UK Electricity'!D816:F816)</f>
        <v>33.086666666666666</v>
      </c>
      <c r="J529" s="7">
        <f>AVERAGE('HAVER - UK Electricity'!D816:O816)</f>
        <v>37.490833333333335</v>
      </c>
      <c r="L529" s="7">
        <f t="shared" si="70"/>
        <v>42.640762273901792</v>
      </c>
      <c r="N529" s="7">
        <f t="shared" si="69"/>
        <v>33.823798449612397</v>
      </c>
      <c r="O529" s="7">
        <f t="shared" si="69"/>
        <v>30.242842377260981</v>
      </c>
      <c r="P529" s="7">
        <f t="shared" si="69"/>
        <v>37.795904392764854</v>
      </c>
      <c r="R529" s="7"/>
      <c r="S529" s="7"/>
      <c r="T529" s="7"/>
      <c r="U529" s="7"/>
      <c r="V529" s="7"/>
    </row>
    <row r="530" spans="1:22" x14ac:dyDescent="0.35">
      <c r="A530" s="5">
        <f t="shared" si="63"/>
        <v>43868</v>
      </c>
      <c r="B530" s="5"/>
      <c r="C530" s="7">
        <f>AVERAGE('HAVER - UK Electricity'!K817:V817)</f>
        <v>40.50416666666667</v>
      </c>
      <c r="D530" s="7">
        <f t="shared" si="68"/>
        <v>40.343410852713184</v>
      </c>
      <c r="E530" s="5"/>
      <c r="F530" s="7">
        <f>AVERAGE('HAVER - UK Electricity'!K817:P817)</f>
        <v>43.015000000000008</v>
      </c>
      <c r="H530" s="7">
        <f>AVERAGE('HAVER - UK Electricity'!D817:I817)</f>
        <v>33.44</v>
      </c>
      <c r="I530" s="7">
        <f>AVERAGE('HAVER - UK Electricity'!D817:F817)</f>
        <v>32.93</v>
      </c>
      <c r="J530" s="7">
        <f>AVERAGE('HAVER - UK Electricity'!D817:O817)</f>
        <v>37.429166666666667</v>
      </c>
      <c r="L530" s="7">
        <f t="shared" si="70"/>
        <v>42.640762273901792</v>
      </c>
      <c r="N530" s="7">
        <f t="shared" si="69"/>
        <v>33.823798449612397</v>
      </c>
      <c r="O530" s="7">
        <f t="shared" si="69"/>
        <v>30.242842377260981</v>
      </c>
      <c r="P530" s="7">
        <f t="shared" si="69"/>
        <v>37.795904392764854</v>
      </c>
      <c r="R530" s="7"/>
      <c r="S530" s="7"/>
      <c r="T530" s="7"/>
      <c r="U530" s="7"/>
      <c r="V530" s="7"/>
    </row>
    <row r="531" spans="1:22" x14ac:dyDescent="0.35">
      <c r="A531" s="5">
        <f t="shared" si="63"/>
        <v>43871</v>
      </c>
      <c r="B531" s="5"/>
      <c r="C531" s="7">
        <f>AVERAGE('HAVER - UK Electricity'!K818:V818)</f>
        <v>39.931666666666665</v>
      </c>
      <c r="D531" s="7">
        <f t="shared" si="68"/>
        <v>40.343410852713184</v>
      </c>
      <c r="E531" s="5"/>
      <c r="F531" s="7">
        <f>AVERAGE('HAVER - UK Electricity'!K818:P818)</f>
        <v>42.21</v>
      </c>
      <c r="H531" s="7">
        <f>AVERAGE('HAVER - UK Electricity'!D818:I818)</f>
        <v>32.62166666666667</v>
      </c>
      <c r="I531" s="7">
        <f>AVERAGE('HAVER - UK Electricity'!D818:F818)</f>
        <v>31.953333333333333</v>
      </c>
      <c r="J531" s="7">
        <f>AVERAGE('HAVER - UK Electricity'!D818:O818)</f>
        <v>36.643333333333338</v>
      </c>
      <c r="L531" s="7">
        <f t="shared" si="70"/>
        <v>42.640762273901792</v>
      </c>
      <c r="N531" s="7">
        <f t="shared" si="69"/>
        <v>33.823798449612397</v>
      </c>
      <c r="O531" s="7">
        <f t="shared" si="69"/>
        <v>30.242842377260981</v>
      </c>
      <c r="P531" s="7">
        <f t="shared" si="69"/>
        <v>37.795904392764854</v>
      </c>
      <c r="R531" s="7"/>
      <c r="S531" s="7"/>
      <c r="T531" s="7"/>
      <c r="U531" s="7"/>
      <c r="V531" s="7"/>
    </row>
    <row r="532" spans="1:22" x14ac:dyDescent="0.35">
      <c r="A532" s="5">
        <f t="shared" si="63"/>
        <v>43872</v>
      </c>
      <c r="B532" s="5"/>
      <c r="C532" s="7">
        <f>AVERAGE('HAVER - UK Electricity'!K819:V819)</f>
        <v>40.164166666666667</v>
      </c>
      <c r="D532" s="7">
        <f t="shared" si="68"/>
        <v>40.343410852713184</v>
      </c>
      <c r="E532" s="5"/>
      <c r="F532" s="7">
        <f>AVERAGE('HAVER - UK Electricity'!K819:P819)</f>
        <v>42.445</v>
      </c>
      <c r="H532" s="7">
        <f>AVERAGE('HAVER - UK Electricity'!D819:I819)</f>
        <v>32.555</v>
      </c>
      <c r="I532" s="7">
        <f>AVERAGE('HAVER - UK Electricity'!D819:F819)</f>
        <v>31.786666666666665</v>
      </c>
      <c r="J532" s="7">
        <f>AVERAGE('HAVER - UK Electricity'!D819:O819)</f>
        <v>36.714166666666671</v>
      </c>
      <c r="L532" s="7">
        <f t="shared" si="70"/>
        <v>42.640762273901792</v>
      </c>
      <c r="N532" s="7">
        <f t="shared" si="69"/>
        <v>33.823798449612397</v>
      </c>
      <c r="O532" s="7">
        <f t="shared" si="69"/>
        <v>30.242842377260981</v>
      </c>
      <c r="P532" s="7">
        <f t="shared" si="69"/>
        <v>37.795904392764854</v>
      </c>
      <c r="R532" s="7"/>
      <c r="S532" s="7"/>
      <c r="T532" s="7"/>
      <c r="U532" s="7"/>
      <c r="V532" s="7"/>
    </row>
    <row r="533" spans="1:22" x14ac:dyDescent="0.35">
      <c r="A533" s="5">
        <f t="shared" si="63"/>
        <v>43873</v>
      </c>
      <c r="B533" s="5"/>
      <c r="C533" s="7">
        <f>AVERAGE('HAVER - UK Electricity'!K820:V820)</f>
        <v>40.864166666666669</v>
      </c>
      <c r="D533" s="7">
        <f t="shared" si="68"/>
        <v>40.343410852713184</v>
      </c>
      <c r="E533" s="5"/>
      <c r="F533" s="7">
        <f>AVERAGE('HAVER - UK Electricity'!K820:P820)</f>
        <v>43.225000000000001</v>
      </c>
      <c r="H533" s="7">
        <f>AVERAGE('HAVER - UK Electricity'!D820:I820)</f>
        <v>32.848333333333336</v>
      </c>
      <c r="I533" s="7">
        <f>AVERAGE('HAVER - UK Electricity'!D820:F820)</f>
        <v>32.1</v>
      </c>
      <c r="J533" s="7">
        <f>AVERAGE('HAVER - UK Electricity'!D820:O820)</f>
        <v>37.212500000000006</v>
      </c>
      <c r="L533" s="7">
        <f t="shared" si="70"/>
        <v>42.640762273901792</v>
      </c>
      <c r="N533" s="7">
        <f t="shared" si="69"/>
        <v>33.823798449612397</v>
      </c>
      <c r="O533" s="7">
        <f t="shared" si="69"/>
        <v>30.242842377260981</v>
      </c>
      <c r="P533" s="7">
        <f t="shared" si="69"/>
        <v>37.795904392764854</v>
      </c>
      <c r="R533" s="7"/>
      <c r="S533" s="7"/>
      <c r="T533" s="7"/>
      <c r="U533" s="7"/>
      <c r="V533" s="7"/>
    </row>
    <row r="534" spans="1:22" x14ac:dyDescent="0.35">
      <c r="A534" s="5">
        <f t="shared" si="63"/>
        <v>43874</v>
      </c>
      <c r="B534" s="5"/>
      <c r="C534" s="7">
        <f>AVERAGE('HAVER - UK Electricity'!K821:V821)</f>
        <v>41.214166666666664</v>
      </c>
      <c r="D534" s="7">
        <f t="shared" si="68"/>
        <v>40.343410852713184</v>
      </c>
      <c r="E534" s="5"/>
      <c r="F534" s="7">
        <f>AVERAGE('HAVER - UK Electricity'!K821:P821)</f>
        <v>43.544999999999995</v>
      </c>
      <c r="H534" s="7">
        <f>AVERAGE('HAVER - UK Electricity'!D821:I821)</f>
        <v>32.918333333333337</v>
      </c>
      <c r="I534" s="7">
        <f>AVERAGE('HAVER - UK Electricity'!D821:F821)</f>
        <v>32.136666666666663</v>
      </c>
      <c r="J534" s="7">
        <f>AVERAGE('HAVER - UK Electricity'!D821:O821)</f>
        <v>37.391666666666673</v>
      </c>
      <c r="L534" s="7">
        <f t="shared" si="70"/>
        <v>42.640762273901792</v>
      </c>
      <c r="N534" s="7">
        <f t="shared" si="69"/>
        <v>33.823798449612397</v>
      </c>
      <c r="O534" s="7">
        <f t="shared" si="69"/>
        <v>30.242842377260981</v>
      </c>
      <c r="P534" s="7">
        <f t="shared" si="69"/>
        <v>37.795904392764854</v>
      </c>
      <c r="R534" s="7"/>
      <c r="S534" s="7"/>
      <c r="T534" s="7"/>
      <c r="U534" s="7"/>
      <c r="V534" s="7"/>
    </row>
    <row r="535" spans="1:22" x14ac:dyDescent="0.35">
      <c r="A535" s="5">
        <f t="shared" si="63"/>
        <v>43875</v>
      </c>
      <c r="B535" s="5"/>
      <c r="C535" s="7">
        <f>AVERAGE('HAVER - UK Electricity'!K822:V822)</f>
        <v>41.706666666666671</v>
      </c>
      <c r="D535" s="7">
        <f t="shared" si="68"/>
        <v>40.343410852713184</v>
      </c>
      <c r="E535" s="5"/>
      <c r="F535" s="7">
        <f>AVERAGE('HAVER - UK Electricity'!K822:P822)</f>
        <v>44.04</v>
      </c>
      <c r="H535" s="7">
        <f>AVERAGE('HAVER - UK Electricity'!D822:I822)</f>
        <v>33.236666666666672</v>
      </c>
      <c r="I535" s="7">
        <f>AVERAGE('HAVER - UK Electricity'!D822:F822)</f>
        <v>32.44</v>
      </c>
      <c r="J535" s="7">
        <f>AVERAGE('HAVER - UK Electricity'!D822:O822)</f>
        <v>37.770833333333329</v>
      </c>
      <c r="L535" s="7">
        <f t="shared" si="70"/>
        <v>42.640762273901792</v>
      </c>
      <c r="N535" s="7">
        <f t="shared" si="69"/>
        <v>33.823798449612397</v>
      </c>
      <c r="O535" s="7">
        <f t="shared" si="69"/>
        <v>30.242842377260981</v>
      </c>
      <c r="P535" s="7">
        <f t="shared" si="69"/>
        <v>37.795904392764854</v>
      </c>
      <c r="R535" s="7"/>
      <c r="S535" s="7"/>
      <c r="T535" s="7"/>
      <c r="U535" s="7"/>
      <c r="V535" s="7"/>
    </row>
    <row r="536" spans="1:22" x14ac:dyDescent="0.35">
      <c r="A536" s="5">
        <f t="shared" si="63"/>
        <v>43878</v>
      </c>
      <c r="B536" s="5"/>
      <c r="C536" s="7">
        <f>AVERAGE('HAVER - UK Electricity'!K823:V823)</f>
        <v>42.691666666666663</v>
      </c>
      <c r="D536" s="7">
        <f t="shared" si="68"/>
        <v>40.343410852713184</v>
      </c>
      <c r="E536" s="5"/>
      <c r="F536" s="7">
        <f>AVERAGE('HAVER - UK Electricity'!K823:P823)</f>
        <v>45.1</v>
      </c>
      <c r="H536" s="7">
        <f>AVERAGE('HAVER - UK Electricity'!D823:I823)</f>
        <v>34.218333333333334</v>
      </c>
      <c r="I536" s="7">
        <f>AVERAGE('HAVER - UK Electricity'!D823:F823)</f>
        <v>33.270000000000003</v>
      </c>
      <c r="J536" s="7">
        <f>AVERAGE('HAVER - UK Electricity'!D823:O823)</f>
        <v>38.788333333333334</v>
      </c>
      <c r="L536" s="7">
        <f t="shared" si="70"/>
        <v>42.640762273901792</v>
      </c>
      <c r="N536" s="7">
        <f t="shared" si="69"/>
        <v>33.823798449612397</v>
      </c>
      <c r="O536" s="7">
        <f t="shared" si="69"/>
        <v>30.242842377260981</v>
      </c>
      <c r="P536" s="7">
        <f t="shared" si="69"/>
        <v>37.795904392764854</v>
      </c>
      <c r="R536" s="7"/>
      <c r="S536" s="7"/>
      <c r="T536" s="7"/>
      <c r="U536" s="7"/>
      <c r="V536" s="7"/>
    </row>
    <row r="537" spans="1:22" x14ac:dyDescent="0.35">
      <c r="A537" s="5">
        <f t="shared" si="63"/>
        <v>43879</v>
      </c>
      <c r="B537" s="5"/>
      <c r="C537" s="7">
        <f>AVERAGE('HAVER - UK Electricity'!K824:V824)</f>
        <v>42.474166666666669</v>
      </c>
      <c r="D537" s="7">
        <f t="shared" si="68"/>
        <v>40.343410852713184</v>
      </c>
      <c r="E537" s="5"/>
      <c r="F537" s="7">
        <f>AVERAGE('HAVER - UK Electricity'!K824:P824)</f>
        <v>44.715000000000003</v>
      </c>
      <c r="H537" s="7">
        <f>AVERAGE('HAVER - UK Electricity'!D824:I824)</f>
        <v>34.085000000000001</v>
      </c>
      <c r="I537" s="7">
        <f>AVERAGE('HAVER - UK Electricity'!D824:F824)</f>
        <v>33.166666666666664</v>
      </c>
      <c r="J537" s="7">
        <f>AVERAGE('HAVER - UK Electricity'!D824:O824)</f>
        <v>38.551666666666669</v>
      </c>
      <c r="L537" s="7">
        <f t="shared" si="70"/>
        <v>42.640762273901792</v>
      </c>
      <c r="N537" s="7">
        <f t="shared" si="69"/>
        <v>33.823798449612397</v>
      </c>
      <c r="O537" s="7">
        <f t="shared" si="69"/>
        <v>30.242842377260981</v>
      </c>
      <c r="P537" s="7">
        <f t="shared" si="69"/>
        <v>37.795904392764854</v>
      </c>
      <c r="R537" s="7"/>
      <c r="S537" s="7"/>
      <c r="T537" s="7"/>
      <c r="U537" s="7"/>
      <c r="V537" s="7"/>
    </row>
    <row r="538" spans="1:22" x14ac:dyDescent="0.35">
      <c r="A538" s="5">
        <f t="shared" si="63"/>
        <v>43880</v>
      </c>
      <c r="B538" s="5"/>
      <c r="C538" s="7">
        <f>AVERAGE('HAVER - UK Electricity'!K825:V825)</f>
        <v>42.499166666666675</v>
      </c>
      <c r="D538" s="7">
        <f t="shared" si="68"/>
        <v>40.343410852713184</v>
      </c>
      <c r="E538" s="5"/>
      <c r="F538" s="7">
        <f>AVERAGE('HAVER - UK Electricity'!K825:P825)</f>
        <v>44.735000000000007</v>
      </c>
      <c r="H538" s="7">
        <f>AVERAGE('HAVER - UK Electricity'!D825:I825)</f>
        <v>34.411666666666669</v>
      </c>
      <c r="I538" s="7">
        <f>AVERAGE('HAVER - UK Electricity'!D825:F825)</f>
        <v>33.703333333333326</v>
      </c>
      <c r="J538" s="7">
        <f>AVERAGE('HAVER - UK Electricity'!D825:O825)</f>
        <v>38.739999999999995</v>
      </c>
      <c r="L538" s="7">
        <f t="shared" si="70"/>
        <v>42.640762273901792</v>
      </c>
      <c r="N538" s="7">
        <f t="shared" si="69"/>
        <v>33.823798449612397</v>
      </c>
      <c r="O538" s="7">
        <f t="shared" si="69"/>
        <v>30.242842377260981</v>
      </c>
      <c r="P538" s="7">
        <f t="shared" si="69"/>
        <v>37.795904392764854</v>
      </c>
      <c r="R538" s="7"/>
      <c r="S538" s="7"/>
      <c r="T538" s="7"/>
      <c r="U538" s="7"/>
      <c r="V538" s="7"/>
    </row>
    <row r="539" spans="1:22" x14ac:dyDescent="0.35">
      <c r="A539" s="5">
        <f t="shared" si="63"/>
        <v>43881</v>
      </c>
      <c r="B539" s="5"/>
      <c r="C539" s="7">
        <f>AVERAGE('HAVER - UK Electricity'!K826:V826)</f>
        <v>42.366666666666667</v>
      </c>
      <c r="D539" s="7">
        <f t="shared" si="68"/>
        <v>40.343410852713184</v>
      </c>
      <c r="E539" s="5"/>
      <c r="F539" s="7">
        <f>AVERAGE('HAVER - UK Electricity'!K826:P826)</f>
        <v>44.56</v>
      </c>
      <c r="H539" s="7">
        <f>AVERAGE('HAVER - UK Electricity'!D826:I826)</f>
        <v>34.361666666666665</v>
      </c>
      <c r="I539" s="7">
        <f>AVERAGE('HAVER - UK Electricity'!D826:F826)</f>
        <v>33.646666666666668</v>
      </c>
      <c r="J539" s="7">
        <f>AVERAGE('HAVER - UK Electricity'!D826:O826)</f>
        <v>38.62833333333333</v>
      </c>
      <c r="L539" s="7">
        <f t="shared" si="70"/>
        <v>42.640762273901792</v>
      </c>
      <c r="N539" s="7">
        <f t="shared" si="69"/>
        <v>33.823798449612397</v>
      </c>
      <c r="O539" s="7">
        <f t="shared" si="69"/>
        <v>30.242842377260981</v>
      </c>
      <c r="P539" s="7">
        <f t="shared" si="69"/>
        <v>37.795904392764854</v>
      </c>
      <c r="R539" s="7"/>
      <c r="S539" s="7"/>
      <c r="T539" s="7"/>
      <c r="U539" s="7"/>
      <c r="V539" s="7"/>
    </row>
    <row r="540" spans="1:22" x14ac:dyDescent="0.35">
      <c r="A540" s="5">
        <f t="shared" si="63"/>
        <v>43882</v>
      </c>
      <c r="B540" s="5"/>
      <c r="C540" s="7">
        <f>AVERAGE('HAVER - UK Electricity'!K827:V827)</f>
        <v>41.889166666666661</v>
      </c>
      <c r="D540" s="7">
        <f t="shared" si="68"/>
        <v>40.343410852713184</v>
      </c>
      <c r="E540" s="5"/>
      <c r="F540" s="7">
        <f>AVERAGE('HAVER - UK Electricity'!K827:P827)</f>
        <v>44.044999999999995</v>
      </c>
      <c r="H540" s="7">
        <f>AVERAGE('HAVER - UK Electricity'!D827:I827)</f>
        <v>34.166666666666664</v>
      </c>
      <c r="I540" s="7">
        <f>AVERAGE('HAVER - UK Electricity'!D827:F827)</f>
        <v>33.466666666666661</v>
      </c>
      <c r="J540" s="7">
        <f>AVERAGE('HAVER - UK Electricity'!D827:O827)</f>
        <v>38.292499999999997</v>
      </c>
      <c r="L540" s="7">
        <f t="shared" si="70"/>
        <v>42.640762273901792</v>
      </c>
      <c r="N540" s="7">
        <f t="shared" si="69"/>
        <v>33.823798449612397</v>
      </c>
      <c r="O540" s="7">
        <f t="shared" si="69"/>
        <v>30.242842377260981</v>
      </c>
      <c r="P540" s="7">
        <f t="shared" si="69"/>
        <v>37.795904392764854</v>
      </c>
      <c r="R540" s="7"/>
      <c r="S540" s="7"/>
      <c r="T540" s="7"/>
      <c r="U540" s="7"/>
      <c r="V540" s="7"/>
    </row>
    <row r="541" spans="1:22" x14ac:dyDescent="0.35">
      <c r="A541" s="5">
        <f t="shared" si="63"/>
        <v>43885</v>
      </c>
      <c r="B541" s="5"/>
      <c r="C541" s="7">
        <f>AVERAGE('HAVER - UK Electricity'!K828:V828)</f>
        <v>40.516666666666673</v>
      </c>
      <c r="D541" s="7">
        <f t="shared" si="68"/>
        <v>40.343410852713184</v>
      </c>
      <c r="E541" s="5"/>
      <c r="F541" s="7">
        <f>AVERAGE('HAVER - UK Electricity'!K828:P828)</f>
        <v>42.640000000000008</v>
      </c>
      <c r="H541" s="7">
        <f>AVERAGE('HAVER - UK Electricity'!D828:I828)</f>
        <v>33.221666666666671</v>
      </c>
      <c r="I541" s="7">
        <f>AVERAGE('HAVER - UK Electricity'!D828:F828)</f>
        <v>32.756666666666668</v>
      </c>
      <c r="J541" s="7">
        <f>AVERAGE('HAVER - UK Electricity'!D828:O828)</f>
        <v>37.132500000000007</v>
      </c>
      <c r="L541" s="7">
        <f t="shared" si="70"/>
        <v>42.640762273901792</v>
      </c>
      <c r="N541" s="7">
        <f t="shared" si="69"/>
        <v>33.823798449612397</v>
      </c>
      <c r="O541" s="7">
        <f t="shared" si="69"/>
        <v>30.242842377260981</v>
      </c>
      <c r="P541" s="7">
        <f t="shared" si="69"/>
        <v>37.795904392764854</v>
      </c>
      <c r="R541" s="7"/>
      <c r="S541" s="7"/>
      <c r="T541" s="7"/>
      <c r="U541" s="7"/>
      <c r="V541" s="7"/>
    </row>
    <row r="542" spans="1:22" x14ac:dyDescent="0.35">
      <c r="A542" s="5">
        <f t="shared" si="63"/>
        <v>43886</v>
      </c>
      <c r="B542" s="5"/>
      <c r="C542" s="7">
        <f>AVERAGE('HAVER - UK Electricity'!K829:V829)</f>
        <v>40.166666666666664</v>
      </c>
      <c r="D542" s="7">
        <f t="shared" si="68"/>
        <v>40.343410852713184</v>
      </c>
      <c r="E542" s="5"/>
      <c r="F542" s="7">
        <f>AVERAGE('HAVER - UK Electricity'!K829:P829)</f>
        <v>42.279999999999994</v>
      </c>
      <c r="H542" s="7">
        <f>AVERAGE('HAVER - UK Electricity'!D829:I829)</f>
        <v>32.871666666666663</v>
      </c>
      <c r="I542" s="7">
        <f>AVERAGE('HAVER - UK Electricity'!D829:F829)</f>
        <v>32.486666666666672</v>
      </c>
      <c r="J542" s="7">
        <f>AVERAGE('HAVER - UK Electricity'!D829:O829)</f>
        <v>36.764166666666661</v>
      </c>
      <c r="L542" s="7">
        <f t="shared" si="70"/>
        <v>42.640762273901792</v>
      </c>
      <c r="N542" s="7">
        <f t="shared" ref="N542:P590" si="71">AVERAGE(H$526:H$574,H$576:H$655)</f>
        <v>33.823798449612397</v>
      </c>
      <c r="O542" s="7">
        <f t="shared" si="71"/>
        <v>30.242842377260981</v>
      </c>
      <c r="P542" s="7">
        <f t="shared" si="71"/>
        <v>37.795904392764854</v>
      </c>
      <c r="R542" s="7"/>
      <c r="S542" s="7"/>
      <c r="T542" s="7"/>
      <c r="U542" s="7"/>
      <c r="V542" s="7"/>
    </row>
    <row r="543" spans="1:22" x14ac:dyDescent="0.35">
      <c r="A543" s="5">
        <f t="shared" si="63"/>
        <v>43887</v>
      </c>
      <c r="B543" s="5"/>
      <c r="C543" s="7">
        <f>AVERAGE('HAVER - UK Electricity'!K830:V830)</f>
        <v>40.506666666666661</v>
      </c>
      <c r="D543" s="7">
        <f t="shared" si="68"/>
        <v>40.343410852713184</v>
      </c>
      <c r="E543" s="5"/>
      <c r="F543" s="7">
        <f>AVERAGE('HAVER - UK Electricity'!K830:P830)</f>
        <v>42.57</v>
      </c>
      <c r="H543" s="7">
        <f>AVERAGE('HAVER - UK Electricity'!D830:I830)</f>
        <v>33.263333333333328</v>
      </c>
      <c r="I543" s="7">
        <f>AVERAGE('HAVER - UK Electricity'!D830:F830)</f>
        <v>32.943333333333328</v>
      </c>
      <c r="J543" s="7">
        <f>AVERAGE('HAVER - UK Electricity'!D830:O830)</f>
        <v>37.108333333333327</v>
      </c>
      <c r="L543" s="7">
        <f t="shared" si="70"/>
        <v>42.640762273901792</v>
      </c>
      <c r="N543" s="7">
        <f t="shared" si="71"/>
        <v>33.823798449612397</v>
      </c>
      <c r="O543" s="7">
        <f t="shared" si="71"/>
        <v>30.242842377260981</v>
      </c>
      <c r="P543" s="7">
        <f t="shared" si="71"/>
        <v>37.795904392764854</v>
      </c>
      <c r="R543" s="7"/>
      <c r="S543" s="7"/>
      <c r="T543" s="7"/>
      <c r="U543" s="7"/>
      <c r="V543" s="7"/>
    </row>
    <row r="544" spans="1:22" x14ac:dyDescent="0.35">
      <c r="A544" s="5">
        <f t="shared" si="63"/>
        <v>43888</v>
      </c>
      <c r="B544" s="5"/>
      <c r="C544" s="7">
        <f>AVERAGE('HAVER - UK Electricity'!K831:V831)</f>
        <v>40.101666666666667</v>
      </c>
      <c r="D544" s="7">
        <f t="shared" si="68"/>
        <v>40.343410852713184</v>
      </c>
      <c r="E544" s="5"/>
      <c r="F544" s="7">
        <f>AVERAGE('HAVER - UK Electricity'!K831:P831)</f>
        <v>42.12</v>
      </c>
      <c r="H544" s="7">
        <f>AVERAGE('HAVER - UK Electricity'!D831:I831)</f>
        <v>32.913333333333327</v>
      </c>
      <c r="I544" s="7">
        <f>AVERAGE('HAVER - UK Electricity'!D831:F831)</f>
        <v>32.74</v>
      </c>
      <c r="J544" s="7">
        <f>AVERAGE('HAVER - UK Electricity'!D831:O831)</f>
        <v>36.703333333333333</v>
      </c>
      <c r="L544" s="7">
        <f t="shared" si="70"/>
        <v>42.640762273901792</v>
      </c>
      <c r="N544" s="7">
        <f t="shared" si="71"/>
        <v>33.823798449612397</v>
      </c>
      <c r="O544" s="7">
        <f t="shared" si="71"/>
        <v>30.242842377260981</v>
      </c>
      <c r="P544" s="7">
        <f t="shared" si="71"/>
        <v>37.795904392764854</v>
      </c>
      <c r="R544" s="7"/>
      <c r="S544" s="7"/>
      <c r="T544" s="7"/>
      <c r="U544" s="7"/>
      <c r="V544" s="7"/>
    </row>
    <row r="545" spans="1:22" x14ac:dyDescent="0.35">
      <c r="A545" s="5">
        <f t="shared" si="63"/>
        <v>43889</v>
      </c>
      <c r="B545" s="5"/>
      <c r="C545" s="7">
        <f>AVERAGE('HAVER - UK Electricity'!K832:V832)</f>
        <v>40.741666666666667</v>
      </c>
      <c r="D545" s="7">
        <f t="shared" si="68"/>
        <v>40.343410852713184</v>
      </c>
      <c r="E545" s="5"/>
      <c r="F545" s="7">
        <f>AVERAGE('HAVER - UK Electricity'!K832:P832)</f>
        <v>42.686666666666667</v>
      </c>
      <c r="H545" s="7">
        <f>AVERAGE('HAVER - UK Electricity'!D832:I832)</f>
        <v>33.214999999999996</v>
      </c>
      <c r="I545" s="7">
        <f>AVERAGE('HAVER - UK Electricity'!D832:F832)</f>
        <v>32.763333333333335</v>
      </c>
      <c r="J545" s="7">
        <f>AVERAGE('HAVER - UK Electricity'!D832:O832)</f>
        <v>37.842499999999994</v>
      </c>
      <c r="L545" s="7">
        <f t="shared" si="70"/>
        <v>42.640762273901792</v>
      </c>
      <c r="N545" s="7">
        <f t="shared" si="71"/>
        <v>33.823798449612397</v>
      </c>
      <c r="O545" s="7">
        <f t="shared" si="71"/>
        <v>30.242842377260981</v>
      </c>
      <c r="P545" s="7">
        <f t="shared" si="71"/>
        <v>37.795904392764854</v>
      </c>
      <c r="R545" s="7"/>
      <c r="S545" s="7"/>
      <c r="T545" s="7"/>
      <c r="U545" s="7"/>
      <c r="V545" s="7"/>
    </row>
    <row r="546" spans="1:22" x14ac:dyDescent="0.35">
      <c r="A546" s="5">
        <f t="shared" si="63"/>
        <v>43892</v>
      </c>
      <c r="B546" s="5"/>
      <c r="C546" s="7">
        <f>AVERAGE('HAVER - UK Electricity'!J833:U833)</f>
        <v>40.819166666666668</v>
      </c>
      <c r="D546" s="7">
        <f t="shared" si="68"/>
        <v>40.343410852713184</v>
      </c>
      <c r="E546" s="5"/>
      <c r="F546" s="7">
        <f>AVERAGE('HAVER - UK Electricity'!J833:O833)</f>
        <v>42.925000000000004</v>
      </c>
      <c r="H546" s="7">
        <f>AVERAGE('HAVER - UK Electricity'!D833:I833)</f>
        <v>33.523333333333333</v>
      </c>
      <c r="I546" s="7">
        <f>AVERAGE('HAVER - UK Electricity'!D833:F833)</f>
        <v>33.169999999999995</v>
      </c>
      <c r="J546" s="7">
        <f>AVERAGE('HAVER - UK Electricity'!D833:O833)</f>
        <v>38.224166666666662</v>
      </c>
      <c r="L546" s="7">
        <f t="shared" si="70"/>
        <v>42.640762273901792</v>
      </c>
      <c r="N546" s="7">
        <f t="shared" si="71"/>
        <v>33.823798449612397</v>
      </c>
      <c r="O546" s="7">
        <f t="shared" si="71"/>
        <v>30.242842377260981</v>
      </c>
      <c r="P546" s="7">
        <f t="shared" si="71"/>
        <v>37.795904392764854</v>
      </c>
      <c r="R546" s="7"/>
      <c r="S546" s="7"/>
      <c r="T546" s="7"/>
      <c r="U546" s="7"/>
      <c r="V546" s="7"/>
    </row>
    <row r="547" spans="1:22" x14ac:dyDescent="0.35">
      <c r="A547" s="5">
        <f t="shared" si="63"/>
        <v>43893</v>
      </c>
      <c r="B547" s="5"/>
      <c r="C547" s="7">
        <f>AVERAGE('HAVER - UK Electricity'!J834:U834)</f>
        <v>41.651666666666664</v>
      </c>
      <c r="D547" s="7">
        <f t="shared" si="68"/>
        <v>40.343410852713184</v>
      </c>
      <c r="E547" s="5"/>
      <c r="F547" s="7">
        <f>AVERAGE('HAVER - UK Electricity'!J834:O834)</f>
        <v>43.819999999999993</v>
      </c>
      <c r="H547" s="7">
        <f>AVERAGE('HAVER - UK Electricity'!D834:I834)</f>
        <v>33.884999999999998</v>
      </c>
      <c r="I547" s="7">
        <f>AVERAGE('HAVER - UK Electricity'!D834:F834)</f>
        <v>33.630000000000003</v>
      </c>
      <c r="J547" s="7">
        <f>AVERAGE('HAVER - UK Electricity'!D834:O834)</f>
        <v>38.852499999999999</v>
      </c>
      <c r="L547" s="7">
        <f t="shared" si="70"/>
        <v>42.640762273901792</v>
      </c>
      <c r="N547" s="7">
        <f t="shared" si="71"/>
        <v>33.823798449612397</v>
      </c>
      <c r="O547" s="7">
        <f t="shared" si="71"/>
        <v>30.242842377260981</v>
      </c>
      <c r="P547" s="7">
        <f t="shared" si="71"/>
        <v>37.795904392764854</v>
      </c>
      <c r="R547" s="7"/>
      <c r="S547" s="7"/>
      <c r="T547" s="7"/>
      <c r="U547" s="7"/>
      <c r="V547" s="7"/>
    </row>
    <row r="548" spans="1:22" x14ac:dyDescent="0.35">
      <c r="A548" s="5">
        <f t="shared" si="63"/>
        <v>43894</v>
      </c>
      <c r="B548" s="5"/>
      <c r="C548" s="7">
        <f>AVERAGE('HAVER - UK Electricity'!J835:U835)</f>
        <v>41.816666666666663</v>
      </c>
      <c r="D548" s="7">
        <f t="shared" si="68"/>
        <v>40.343410852713184</v>
      </c>
      <c r="E548" s="5"/>
      <c r="F548" s="7">
        <f>AVERAGE('HAVER - UK Electricity'!J835:O835)</f>
        <v>44</v>
      </c>
      <c r="H548" s="7">
        <f>AVERAGE('HAVER - UK Electricity'!D835:I835)</f>
        <v>33.716666666666669</v>
      </c>
      <c r="I548" s="7">
        <f>AVERAGE('HAVER - UK Electricity'!D835:F835)</f>
        <v>33.396666666666668</v>
      </c>
      <c r="J548" s="7">
        <f>AVERAGE('HAVER - UK Electricity'!D835:O835)</f>
        <v>38.858333333333327</v>
      </c>
      <c r="L548" s="7">
        <f t="shared" si="70"/>
        <v>42.640762273901792</v>
      </c>
      <c r="N548" s="7">
        <f t="shared" si="71"/>
        <v>33.823798449612397</v>
      </c>
      <c r="O548" s="7">
        <f t="shared" si="71"/>
        <v>30.242842377260981</v>
      </c>
      <c r="P548" s="7">
        <f t="shared" si="71"/>
        <v>37.795904392764854</v>
      </c>
      <c r="R548" s="7"/>
      <c r="S548" s="7"/>
      <c r="T548" s="7"/>
      <c r="U548" s="7"/>
      <c r="V548" s="7"/>
    </row>
    <row r="549" spans="1:22" x14ac:dyDescent="0.35">
      <c r="A549" s="5">
        <f t="shared" si="63"/>
        <v>43895</v>
      </c>
      <c r="B549" s="5"/>
      <c r="C549" s="7">
        <f>AVERAGE('HAVER - UK Electricity'!J836:U836)</f>
        <v>41.551666666666669</v>
      </c>
      <c r="D549" s="7">
        <f t="shared" si="68"/>
        <v>40.343410852713184</v>
      </c>
      <c r="E549" s="5"/>
      <c r="F549" s="7">
        <f>AVERAGE('HAVER - UK Electricity'!J836:O836)</f>
        <v>43.77</v>
      </c>
      <c r="H549" s="7">
        <f>AVERAGE('HAVER - UK Electricity'!D836:I836)</f>
        <v>33.526666666666664</v>
      </c>
      <c r="I549" s="7">
        <f>AVERAGE('HAVER - UK Electricity'!D836:F836)</f>
        <v>33.203333333333333</v>
      </c>
      <c r="J549" s="7">
        <f>AVERAGE('HAVER - UK Electricity'!D836:O836)</f>
        <v>38.648333333333326</v>
      </c>
      <c r="L549" s="7">
        <f t="shared" si="70"/>
        <v>42.640762273901792</v>
      </c>
      <c r="N549" s="7">
        <f t="shared" si="71"/>
        <v>33.823798449612397</v>
      </c>
      <c r="O549" s="7">
        <f t="shared" si="71"/>
        <v>30.242842377260981</v>
      </c>
      <c r="P549" s="7">
        <f t="shared" si="71"/>
        <v>37.795904392764854</v>
      </c>
      <c r="R549" s="7"/>
      <c r="S549" s="7"/>
      <c r="T549" s="7"/>
      <c r="U549" s="7"/>
      <c r="V549" s="7"/>
    </row>
    <row r="550" spans="1:22" x14ac:dyDescent="0.35">
      <c r="A550" s="5">
        <f t="shared" si="63"/>
        <v>43896</v>
      </c>
      <c r="B550" s="5"/>
      <c r="C550" s="7">
        <f>AVERAGE('HAVER - UK Electricity'!J837:U837)</f>
        <v>40.756666666666668</v>
      </c>
      <c r="D550" s="7">
        <f t="shared" si="68"/>
        <v>40.343410852713184</v>
      </c>
      <c r="E550" s="5"/>
      <c r="F550" s="7">
        <f>AVERAGE('HAVER - UK Electricity'!J837:O837)</f>
        <v>43</v>
      </c>
      <c r="H550" s="7">
        <f>AVERAGE('HAVER - UK Electricity'!D837:I837)</f>
        <v>33.196666666666665</v>
      </c>
      <c r="I550" s="7">
        <f>AVERAGE('HAVER - UK Electricity'!D837:F837)</f>
        <v>32.883333333333333</v>
      </c>
      <c r="J550" s="7">
        <f>AVERAGE('HAVER - UK Electricity'!D837:O837)</f>
        <v>38.098333333333329</v>
      </c>
      <c r="L550" s="7">
        <f t="shared" si="70"/>
        <v>42.640762273901792</v>
      </c>
      <c r="N550" s="7">
        <f t="shared" si="71"/>
        <v>33.823798449612397</v>
      </c>
      <c r="O550" s="7">
        <f t="shared" si="71"/>
        <v>30.242842377260981</v>
      </c>
      <c r="P550" s="7">
        <f t="shared" si="71"/>
        <v>37.795904392764854</v>
      </c>
      <c r="R550" s="7"/>
      <c r="S550" s="7"/>
      <c r="T550" s="7"/>
      <c r="U550" s="7"/>
      <c r="V550" s="7"/>
    </row>
    <row r="551" spans="1:22" x14ac:dyDescent="0.35">
      <c r="A551" s="5">
        <f t="shared" si="63"/>
        <v>43899</v>
      </c>
      <c r="B551" s="5"/>
      <c r="C551" s="7">
        <f>AVERAGE('HAVER - UK Electricity'!J838:U838)</f>
        <v>39.659166666666664</v>
      </c>
      <c r="D551" s="7">
        <f t="shared" si="68"/>
        <v>40.343410852713184</v>
      </c>
      <c r="E551" s="5"/>
      <c r="F551" s="7">
        <f>AVERAGE('HAVER - UK Electricity'!J838:O838)</f>
        <v>41.945</v>
      </c>
      <c r="H551" s="7">
        <f>AVERAGE('HAVER - UK Electricity'!D838:I838)</f>
        <v>32.798333333333339</v>
      </c>
      <c r="I551" s="7">
        <f>AVERAGE('HAVER - UK Electricity'!D838:F838)</f>
        <v>32.476666666666667</v>
      </c>
      <c r="J551" s="7">
        <f>AVERAGE('HAVER - UK Electricity'!D838:O838)</f>
        <v>37.37166666666667</v>
      </c>
      <c r="L551" s="7">
        <f t="shared" si="70"/>
        <v>42.640762273901792</v>
      </c>
      <c r="N551" s="7">
        <f t="shared" si="71"/>
        <v>33.823798449612397</v>
      </c>
      <c r="O551" s="7">
        <f t="shared" si="71"/>
        <v>30.242842377260981</v>
      </c>
      <c r="P551" s="7">
        <f t="shared" si="71"/>
        <v>37.795904392764854</v>
      </c>
      <c r="R551" s="7"/>
      <c r="S551" s="7"/>
      <c r="T551" s="7"/>
      <c r="U551" s="7"/>
      <c r="V551" s="7"/>
    </row>
    <row r="552" spans="1:22" x14ac:dyDescent="0.35">
      <c r="A552" s="5">
        <f t="shared" si="63"/>
        <v>43900</v>
      </c>
      <c r="B552" s="5"/>
      <c r="C552" s="7">
        <f>AVERAGE('HAVER - UK Electricity'!J839:U839)</f>
        <v>40.701666666666661</v>
      </c>
      <c r="D552" s="7">
        <f t="shared" si="68"/>
        <v>40.343410852713184</v>
      </c>
      <c r="E552" s="5"/>
      <c r="F552" s="7">
        <f>AVERAGE('HAVER - UK Electricity'!J839:O839)</f>
        <v>43.02</v>
      </c>
      <c r="H552" s="7">
        <f>AVERAGE('HAVER - UK Electricity'!D839:I839)</f>
        <v>33.891666666666659</v>
      </c>
      <c r="I552" s="7">
        <f>AVERAGE('HAVER - UK Electricity'!D839:F839)</f>
        <v>33.566666666666663</v>
      </c>
      <c r="J552" s="7">
        <f>AVERAGE('HAVER - UK Electricity'!D839:O839)</f>
        <v>38.455833333333331</v>
      </c>
      <c r="L552" s="7">
        <f t="shared" si="70"/>
        <v>42.640762273901792</v>
      </c>
      <c r="N552" s="7">
        <f t="shared" si="71"/>
        <v>33.823798449612397</v>
      </c>
      <c r="O552" s="7">
        <f t="shared" si="71"/>
        <v>30.242842377260981</v>
      </c>
      <c r="P552" s="7">
        <f t="shared" si="71"/>
        <v>37.795904392764854</v>
      </c>
      <c r="R552" s="7"/>
      <c r="S552" s="7"/>
      <c r="T552" s="7"/>
      <c r="U552" s="7"/>
      <c r="V552" s="7"/>
    </row>
    <row r="553" spans="1:22" x14ac:dyDescent="0.35">
      <c r="A553" s="5">
        <f t="shared" si="63"/>
        <v>43901</v>
      </c>
      <c r="B553" s="5"/>
      <c r="C553" s="7">
        <f>AVERAGE('HAVER - UK Electricity'!J840:U840)</f>
        <v>40.93416666666667</v>
      </c>
      <c r="D553" s="7">
        <f t="shared" si="68"/>
        <v>40.343410852713184</v>
      </c>
      <c r="E553" s="5"/>
      <c r="F553" s="7">
        <f>AVERAGE('HAVER - UK Electricity'!J840:O840)</f>
        <v>43.425000000000004</v>
      </c>
      <c r="H553" s="7">
        <f>AVERAGE('HAVER - UK Electricity'!D840:I840)</f>
        <v>34.518333333333331</v>
      </c>
      <c r="I553" s="7">
        <f>AVERAGE('HAVER - UK Electricity'!D840:F840)</f>
        <v>34.326666666666661</v>
      </c>
      <c r="J553" s="7">
        <f>AVERAGE('HAVER - UK Electricity'!D840:O840)</f>
        <v>38.971666666666664</v>
      </c>
      <c r="L553" s="7">
        <f t="shared" si="70"/>
        <v>42.640762273901792</v>
      </c>
      <c r="N553" s="7">
        <f t="shared" si="71"/>
        <v>33.823798449612397</v>
      </c>
      <c r="O553" s="7">
        <f t="shared" si="71"/>
        <v>30.242842377260981</v>
      </c>
      <c r="P553" s="7">
        <f t="shared" si="71"/>
        <v>37.795904392764854</v>
      </c>
      <c r="R553" s="7"/>
      <c r="S553" s="7"/>
      <c r="T553" s="7"/>
      <c r="U553" s="7"/>
      <c r="V553" s="7"/>
    </row>
    <row r="554" spans="1:22" x14ac:dyDescent="0.35">
      <c r="A554" s="5">
        <f t="shared" si="63"/>
        <v>43902</v>
      </c>
      <c r="B554" s="5"/>
      <c r="C554" s="7">
        <f>AVERAGE('HAVER - UK Electricity'!J841:U841)</f>
        <v>40.244166666666672</v>
      </c>
      <c r="D554" s="7">
        <f t="shared" si="68"/>
        <v>40.343410852713184</v>
      </c>
      <c r="E554" s="5"/>
      <c r="F554" s="7">
        <f>AVERAGE('HAVER - UK Electricity'!J841:O841)</f>
        <v>42.755000000000003</v>
      </c>
      <c r="H554" s="7">
        <f>AVERAGE('HAVER - UK Electricity'!D841:I841)</f>
        <v>34.390000000000008</v>
      </c>
      <c r="I554" s="7">
        <f>AVERAGE('HAVER - UK Electricity'!D841:F841)</f>
        <v>34.173333333333339</v>
      </c>
      <c r="J554" s="7">
        <f>AVERAGE('HAVER - UK Electricity'!D841:O841)</f>
        <v>38.572500000000012</v>
      </c>
      <c r="L554" s="7">
        <f t="shared" si="70"/>
        <v>42.640762273901792</v>
      </c>
      <c r="N554" s="7">
        <f t="shared" si="71"/>
        <v>33.823798449612397</v>
      </c>
      <c r="O554" s="7">
        <f t="shared" si="71"/>
        <v>30.242842377260981</v>
      </c>
      <c r="P554" s="7">
        <f t="shared" si="71"/>
        <v>37.795904392764854</v>
      </c>
      <c r="R554" s="7"/>
      <c r="S554" s="7"/>
      <c r="T554" s="7"/>
      <c r="U554" s="7"/>
      <c r="V554" s="7"/>
    </row>
    <row r="555" spans="1:22" x14ac:dyDescent="0.35">
      <c r="A555" s="5">
        <f t="shared" si="63"/>
        <v>43903</v>
      </c>
      <c r="B555" s="5"/>
      <c r="C555" s="7">
        <f>AVERAGE('HAVER - UK Electricity'!J842:U842)</f>
        <v>40.764166666666661</v>
      </c>
      <c r="D555" s="7">
        <f t="shared" si="68"/>
        <v>40.343410852713184</v>
      </c>
      <c r="E555" s="5"/>
      <c r="F555" s="7">
        <f>AVERAGE('HAVER - UK Electricity'!J842:O842)</f>
        <v>43.184999999999995</v>
      </c>
      <c r="H555" s="7">
        <f>AVERAGE('HAVER - UK Electricity'!D842:I842)</f>
        <v>34.336666666666666</v>
      </c>
      <c r="I555" s="7">
        <f>AVERAGE('HAVER - UK Electricity'!D842:F842)</f>
        <v>34.089999999999996</v>
      </c>
      <c r="J555" s="7">
        <f>AVERAGE('HAVER - UK Electricity'!D842:O842)</f>
        <v>38.760833333333338</v>
      </c>
      <c r="L555" s="7">
        <f t="shared" si="70"/>
        <v>42.640762273901792</v>
      </c>
      <c r="N555" s="7">
        <f t="shared" si="71"/>
        <v>33.823798449612397</v>
      </c>
      <c r="O555" s="7">
        <f t="shared" si="71"/>
        <v>30.242842377260981</v>
      </c>
      <c r="P555" s="7">
        <f t="shared" si="71"/>
        <v>37.795904392764854</v>
      </c>
      <c r="R555" s="7"/>
      <c r="S555" s="7"/>
      <c r="T555" s="7"/>
      <c r="U555" s="7"/>
      <c r="V555" s="7"/>
    </row>
    <row r="556" spans="1:22" x14ac:dyDescent="0.35">
      <c r="A556" s="5">
        <f t="shared" si="63"/>
        <v>43906</v>
      </c>
      <c r="B556" s="5"/>
      <c r="C556" s="7">
        <f>AVERAGE('HAVER - UK Electricity'!J843:U843)</f>
        <v>39.646666666666668</v>
      </c>
      <c r="D556" s="7">
        <f t="shared" si="68"/>
        <v>40.343410852713184</v>
      </c>
      <c r="E556" s="5"/>
      <c r="F556" s="7">
        <f>AVERAGE('HAVER - UK Electricity'!J843:O843)</f>
        <v>42.1</v>
      </c>
      <c r="H556" s="7">
        <f>AVERAGE('HAVER - UK Electricity'!D843:I843)</f>
        <v>33.020000000000003</v>
      </c>
      <c r="I556" s="7">
        <f>AVERAGE('HAVER - UK Electricity'!D843:F843)</f>
        <v>32.696666666666665</v>
      </c>
      <c r="J556" s="7">
        <f>AVERAGE('HAVER - UK Electricity'!D843:O843)</f>
        <v>37.56</v>
      </c>
      <c r="L556" s="7">
        <f t="shared" si="70"/>
        <v>42.640762273901792</v>
      </c>
      <c r="N556" s="7">
        <f t="shared" si="71"/>
        <v>33.823798449612397</v>
      </c>
      <c r="O556" s="7">
        <f t="shared" si="71"/>
        <v>30.242842377260981</v>
      </c>
      <c r="P556" s="7">
        <f t="shared" si="71"/>
        <v>37.795904392764854</v>
      </c>
      <c r="R556" s="7"/>
      <c r="S556" s="7"/>
      <c r="T556" s="7"/>
      <c r="U556" s="7"/>
      <c r="V556" s="7"/>
    </row>
    <row r="557" spans="1:22" x14ac:dyDescent="0.35">
      <c r="A557" s="5">
        <f t="shared" si="63"/>
        <v>43907</v>
      </c>
      <c r="B557" s="5"/>
      <c r="C557" s="7">
        <f>AVERAGE('HAVER - UK Electricity'!J844:U844)</f>
        <v>38.919166666666669</v>
      </c>
      <c r="D557" s="7">
        <f t="shared" si="68"/>
        <v>40.343410852713184</v>
      </c>
      <c r="E557" s="5"/>
      <c r="F557" s="7">
        <f>AVERAGE('HAVER - UK Electricity'!J844:O844)</f>
        <v>41.164999999999999</v>
      </c>
      <c r="H557" s="7">
        <f>AVERAGE('HAVER - UK Electricity'!D844:I844)</f>
        <v>32.001666666666665</v>
      </c>
      <c r="I557" s="7">
        <f>AVERAGE('HAVER - UK Electricity'!D844:F844)</f>
        <v>31.59</v>
      </c>
      <c r="J557" s="7">
        <f>AVERAGE('HAVER - UK Electricity'!D844:O844)</f>
        <v>36.583333333333329</v>
      </c>
      <c r="L557" s="7">
        <f t="shared" si="70"/>
        <v>42.640762273901792</v>
      </c>
      <c r="N557" s="7">
        <f t="shared" si="71"/>
        <v>33.823798449612397</v>
      </c>
      <c r="O557" s="7">
        <f t="shared" si="71"/>
        <v>30.242842377260981</v>
      </c>
      <c r="P557" s="7">
        <f t="shared" si="71"/>
        <v>37.795904392764854</v>
      </c>
      <c r="R557" s="7"/>
      <c r="S557" s="7"/>
      <c r="T557" s="7"/>
      <c r="U557" s="7"/>
      <c r="V557" s="7"/>
    </row>
    <row r="558" spans="1:22" x14ac:dyDescent="0.35">
      <c r="A558" s="5">
        <f t="shared" si="63"/>
        <v>43908</v>
      </c>
      <c r="B558" s="5"/>
      <c r="C558" s="7">
        <f>AVERAGE('HAVER - UK Electricity'!J845:U845)</f>
        <v>37.306666666666665</v>
      </c>
      <c r="D558" s="7">
        <f t="shared" ref="D558:D589" si="72">AVERAGE(C$526:C$574,C$576:C$655)</f>
        <v>40.343410852713184</v>
      </c>
      <c r="E558" s="5"/>
      <c r="F558" s="7">
        <f>AVERAGE('HAVER - UK Electricity'!J845:O845)</f>
        <v>39.46</v>
      </c>
      <c r="H558" s="7">
        <f>AVERAGE('HAVER - UK Electricity'!D845:I845)</f>
        <v>30.645</v>
      </c>
      <c r="I558" s="7">
        <f>AVERAGE('HAVER - UK Electricity'!D845:F845)</f>
        <v>30.213333333333335</v>
      </c>
      <c r="J558" s="7">
        <f>AVERAGE('HAVER - UK Electricity'!D845:O845)</f>
        <v>35.052500000000002</v>
      </c>
      <c r="L558" s="7">
        <f t="shared" si="70"/>
        <v>42.640762273901792</v>
      </c>
      <c r="N558" s="7">
        <f t="shared" si="71"/>
        <v>33.823798449612397</v>
      </c>
      <c r="O558" s="7">
        <f t="shared" si="71"/>
        <v>30.242842377260981</v>
      </c>
      <c r="P558" s="7">
        <f t="shared" si="71"/>
        <v>37.795904392764854</v>
      </c>
      <c r="R558" s="7"/>
      <c r="S558" s="7"/>
      <c r="T558" s="7"/>
      <c r="U558" s="7"/>
      <c r="V558" s="7"/>
    </row>
    <row r="559" spans="1:22" x14ac:dyDescent="0.35">
      <c r="A559" s="5">
        <f t="shared" si="63"/>
        <v>43909</v>
      </c>
      <c r="B559" s="5"/>
      <c r="C559" s="7">
        <f>AVERAGE('HAVER - UK Electricity'!J846:U846)</f>
        <v>37.649166666666666</v>
      </c>
      <c r="D559" s="7">
        <f t="shared" si="72"/>
        <v>40.343410852713184</v>
      </c>
      <c r="E559" s="5"/>
      <c r="F559" s="7">
        <f>AVERAGE('HAVER - UK Electricity'!J846:O846)</f>
        <v>39.925000000000004</v>
      </c>
      <c r="H559" s="7">
        <f>AVERAGE('HAVER - UK Electricity'!D846:I846)</f>
        <v>31.350000000000005</v>
      </c>
      <c r="I559" s="7">
        <f>AVERAGE('HAVER - UK Electricity'!D846:F846)</f>
        <v>30.956666666666667</v>
      </c>
      <c r="J559" s="7">
        <f>AVERAGE('HAVER - UK Electricity'!D846:O846)</f>
        <v>35.637499999999996</v>
      </c>
      <c r="L559" s="7">
        <f t="shared" si="70"/>
        <v>42.640762273901792</v>
      </c>
      <c r="N559" s="7">
        <f t="shared" si="71"/>
        <v>33.823798449612397</v>
      </c>
      <c r="O559" s="7">
        <f t="shared" si="71"/>
        <v>30.242842377260981</v>
      </c>
      <c r="P559" s="7">
        <f t="shared" si="71"/>
        <v>37.795904392764854</v>
      </c>
      <c r="R559" s="7"/>
      <c r="S559" s="7"/>
      <c r="T559" s="7"/>
      <c r="U559" s="7"/>
      <c r="V559" s="7"/>
    </row>
    <row r="560" spans="1:22" x14ac:dyDescent="0.35">
      <c r="A560" s="5">
        <f t="shared" si="63"/>
        <v>43910</v>
      </c>
      <c r="B560" s="5"/>
      <c r="C560" s="7">
        <f>AVERAGE('HAVER - UK Electricity'!J847:U847)</f>
        <v>37.429166666666667</v>
      </c>
      <c r="D560" s="7">
        <f t="shared" si="72"/>
        <v>40.343410852713184</v>
      </c>
      <c r="E560" s="5"/>
      <c r="F560" s="7">
        <f>AVERAGE('HAVER - UK Electricity'!J847:O847)</f>
        <v>39.615000000000002</v>
      </c>
      <c r="H560" s="7">
        <f>AVERAGE('HAVER - UK Electricity'!D847:I847)</f>
        <v>30.446666666666669</v>
      </c>
      <c r="I560" s="7">
        <f>AVERAGE('HAVER - UK Electricity'!D847:F847)</f>
        <v>29.913333333333338</v>
      </c>
      <c r="J560" s="7">
        <f>AVERAGE('HAVER - UK Electricity'!D847:O847)</f>
        <v>35.030833333333334</v>
      </c>
      <c r="L560" s="7">
        <f t="shared" si="70"/>
        <v>42.640762273901792</v>
      </c>
      <c r="N560" s="7">
        <f t="shared" si="71"/>
        <v>33.823798449612397</v>
      </c>
      <c r="O560" s="7">
        <f t="shared" si="71"/>
        <v>30.242842377260981</v>
      </c>
      <c r="P560" s="7">
        <f t="shared" si="71"/>
        <v>37.795904392764854</v>
      </c>
      <c r="R560" s="7"/>
      <c r="S560" s="7"/>
      <c r="T560" s="7"/>
      <c r="U560" s="7"/>
      <c r="V560" s="7"/>
    </row>
    <row r="561" spans="1:22" x14ac:dyDescent="0.35">
      <c r="A561" s="5">
        <f t="shared" si="63"/>
        <v>43913</v>
      </c>
      <c r="B561" s="5"/>
      <c r="C561" s="7">
        <f>AVERAGE('HAVER - UK Electricity'!J848:U848)</f>
        <v>37.021666666666668</v>
      </c>
      <c r="D561" s="7">
        <f t="shared" si="72"/>
        <v>40.343410852713184</v>
      </c>
      <c r="E561" s="5"/>
      <c r="F561" s="7">
        <f>AVERAGE('HAVER - UK Electricity'!J848:O848)</f>
        <v>39.21</v>
      </c>
      <c r="H561" s="7">
        <f>AVERAGE('HAVER - UK Electricity'!D848:I848)</f>
        <v>29.883333333333329</v>
      </c>
      <c r="I561" s="7">
        <f>AVERAGE('HAVER - UK Electricity'!D848:F848)</f>
        <v>29.046666666666667</v>
      </c>
      <c r="J561" s="7">
        <f>AVERAGE('HAVER - UK Electricity'!D848:O848)</f>
        <v>34.546666666666667</v>
      </c>
      <c r="L561" s="7">
        <f t="shared" si="70"/>
        <v>42.640762273901792</v>
      </c>
      <c r="N561" s="7">
        <f t="shared" si="71"/>
        <v>33.823798449612397</v>
      </c>
      <c r="O561" s="7">
        <f t="shared" si="71"/>
        <v>30.242842377260981</v>
      </c>
      <c r="P561" s="7">
        <f t="shared" si="71"/>
        <v>37.795904392764854</v>
      </c>
      <c r="R561" s="7"/>
      <c r="S561" s="7"/>
      <c r="T561" s="7"/>
      <c r="U561" s="7"/>
      <c r="V561" s="7"/>
    </row>
    <row r="562" spans="1:22" x14ac:dyDescent="0.35">
      <c r="A562" s="5">
        <f t="shared" si="63"/>
        <v>43914</v>
      </c>
      <c r="B562" s="5"/>
      <c r="C562" s="7">
        <f>AVERAGE('HAVER - UK Electricity'!J849:U849)</f>
        <v>37.424166666666672</v>
      </c>
      <c r="D562" s="7">
        <f t="shared" si="72"/>
        <v>40.343410852713184</v>
      </c>
      <c r="E562" s="5"/>
      <c r="F562" s="7">
        <f>AVERAGE('HAVER - UK Electricity'!J849:O849)</f>
        <v>39.645000000000003</v>
      </c>
      <c r="H562" s="7">
        <f>AVERAGE('HAVER - UK Electricity'!D849:I849)</f>
        <v>29.756666666666671</v>
      </c>
      <c r="I562" s="7">
        <f>AVERAGE('HAVER - UK Electricity'!D849:F849)</f>
        <v>28.99</v>
      </c>
      <c r="J562" s="7">
        <f>AVERAGE('HAVER - UK Electricity'!D849:O849)</f>
        <v>34.700833333333335</v>
      </c>
      <c r="L562" s="7">
        <f t="shared" si="70"/>
        <v>42.640762273901792</v>
      </c>
      <c r="N562" s="7">
        <f t="shared" si="71"/>
        <v>33.823798449612397</v>
      </c>
      <c r="O562" s="7">
        <f t="shared" si="71"/>
        <v>30.242842377260981</v>
      </c>
      <c r="P562" s="7">
        <f t="shared" si="71"/>
        <v>37.795904392764854</v>
      </c>
      <c r="R562" s="7"/>
      <c r="S562" s="7"/>
      <c r="T562" s="7"/>
      <c r="U562" s="7"/>
      <c r="V562" s="7"/>
    </row>
    <row r="563" spans="1:22" x14ac:dyDescent="0.35">
      <c r="A563" s="5">
        <f t="shared" si="63"/>
        <v>43915</v>
      </c>
      <c r="B563" s="5"/>
      <c r="C563" s="7">
        <f>AVERAGE('HAVER - UK Electricity'!J850:U850)</f>
        <v>37.854166666666664</v>
      </c>
      <c r="D563" s="7">
        <f t="shared" si="72"/>
        <v>40.343410852713184</v>
      </c>
      <c r="E563" s="5"/>
      <c r="F563" s="7">
        <f>AVERAGE('HAVER - UK Electricity'!J850:O850)</f>
        <v>40.074999999999996</v>
      </c>
      <c r="H563" s="7">
        <f>AVERAGE('HAVER - UK Electricity'!D850:I850)</f>
        <v>29.281666666666666</v>
      </c>
      <c r="I563" s="7">
        <f>AVERAGE('HAVER - UK Electricity'!D850:F850)</f>
        <v>28.173333333333332</v>
      </c>
      <c r="J563" s="7">
        <f>AVERAGE('HAVER - UK Electricity'!D850:O850)</f>
        <v>34.678333333333335</v>
      </c>
      <c r="L563" s="7">
        <f t="shared" si="70"/>
        <v>42.640762273901792</v>
      </c>
      <c r="N563" s="7">
        <f t="shared" si="71"/>
        <v>33.823798449612397</v>
      </c>
      <c r="O563" s="7">
        <f t="shared" si="71"/>
        <v>30.242842377260981</v>
      </c>
      <c r="P563" s="7">
        <f t="shared" si="71"/>
        <v>37.795904392764854</v>
      </c>
      <c r="R563" s="7"/>
      <c r="S563" s="7"/>
      <c r="T563" s="7"/>
      <c r="U563" s="7"/>
      <c r="V563" s="7"/>
    </row>
    <row r="564" spans="1:22" x14ac:dyDescent="0.35">
      <c r="A564" s="5">
        <f t="shared" si="63"/>
        <v>43916</v>
      </c>
      <c r="B564" s="5"/>
      <c r="C564" s="7">
        <f>AVERAGE('HAVER - UK Electricity'!J851:U851)</f>
        <v>37.489166666666669</v>
      </c>
      <c r="D564" s="7">
        <f t="shared" si="72"/>
        <v>40.343410852713184</v>
      </c>
      <c r="E564" s="5"/>
      <c r="F564" s="7">
        <f>AVERAGE('HAVER - UK Electricity'!J851:O851)</f>
        <v>39.705000000000005</v>
      </c>
      <c r="H564" s="7">
        <f>AVERAGE('HAVER - UK Electricity'!D851:I851)</f>
        <v>28.831666666666667</v>
      </c>
      <c r="I564" s="7">
        <f>AVERAGE('HAVER - UK Electricity'!D851:F851)</f>
        <v>27.58666666666667</v>
      </c>
      <c r="J564" s="7">
        <f>AVERAGE('HAVER - UK Electricity'!D851:O851)</f>
        <v>34.268333333333331</v>
      </c>
      <c r="L564" s="7">
        <f t="shared" si="70"/>
        <v>42.640762273901792</v>
      </c>
      <c r="N564" s="7">
        <f t="shared" si="71"/>
        <v>33.823798449612397</v>
      </c>
      <c r="O564" s="7">
        <f t="shared" si="71"/>
        <v>30.242842377260981</v>
      </c>
      <c r="P564" s="7">
        <f t="shared" si="71"/>
        <v>37.795904392764854</v>
      </c>
      <c r="R564" s="7"/>
      <c r="S564" s="7"/>
      <c r="T564" s="7"/>
      <c r="U564" s="7"/>
      <c r="V564" s="7"/>
    </row>
    <row r="565" spans="1:22" x14ac:dyDescent="0.35">
      <c r="A565" s="5">
        <f t="shared" si="63"/>
        <v>43917</v>
      </c>
      <c r="B565" s="5"/>
      <c r="C565" s="7">
        <f>AVERAGE('HAVER - UK Electricity'!J852:U852)</f>
        <v>36.646666666666668</v>
      </c>
      <c r="D565" s="7">
        <f t="shared" si="72"/>
        <v>40.343410852713184</v>
      </c>
      <c r="E565" s="5"/>
      <c r="F565" s="7">
        <f>AVERAGE('HAVER - UK Electricity'!J852:O852)</f>
        <v>38.71</v>
      </c>
      <c r="H565" s="7">
        <f>AVERAGE('HAVER - UK Electricity'!D852:I852)</f>
        <v>27.816666666666674</v>
      </c>
      <c r="I565" s="7">
        <f>AVERAGE('HAVER - UK Electricity'!D852:F852)</f>
        <v>26.330000000000002</v>
      </c>
      <c r="J565" s="7">
        <f>AVERAGE('HAVER - UK Electricity'!D852:O852)</f>
        <v>33.263333333333335</v>
      </c>
      <c r="L565" s="7">
        <f t="shared" si="70"/>
        <v>42.640762273901792</v>
      </c>
      <c r="N565" s="7">
        <f t="shared" si="71"/>
        <v>33.823798449612397</v>
      </c>
      <c r="O565" s="7">
        <f t="shared" si="71"/>
        <v>30.242842377260981</v>
      </c>
      <c r="P565" s="7">
        <f t="shared" si="71"/>
        <v>37.795904392764854</v>
      </c>
      <c r="R565" s="7"/>
      <c r="S565" s="7"/>
      <c r="T565" s="7"/>
      <c r="U565" s="7"/>
      <c r="V565" s="7"/>
    </row>
    <row r="566" spans="1:22" x14ac:dyDescent="0.35">
      <c r="A566" s="5">
        <f t="shared" si="63"/>
        <v>43920</v>
      </c>
      <c r="B566" s="5"/>
      <c r="C566" s="7">
        <f>AVERAGE('HAVER - UK Electricity'!J853:U853)</f>
        <v>35.949166666666677</v>
      </c>
      <c r="D566" s="7">
        <f t="shared" si="72"/>
        <v>40.343410852713184</v>
      </c>
      <c r="E566" s="5"/>
      <c r="F566" s="7">
        <f>AVERAGE('HAVER - UK Electricity'!J853:O853)</f>
        <v>38.045000000000002</v>
      </c>
      <c r="H566" s="7">
        <f>AVERAGE('HAVER - UK Electricity'!D853:I853)</f>
        <v>26.853333333333335</v>
      </c>
      <c r="I566" s="7">
        <f>AVERAGE('HAVER - UK Electricity'!D853:F853)</f>
        <v>25.233333333333331</v>
      </c>
      <c r="J566" s="7">
        <f>AVERAGE('HAVER - UK Electricity'!D853:O853)</f>
        <v>32.44916666666667</v>
      </c>
      <c r="L566" s="7">
        <f t="shared" si="70"/>
        <v>42.640762273901792</v>
      </c>
      <c r="N566" s="7">
        <f t="shared" si="71"/>
        <v>33.823798449612397</v>
      </c>
      <c r="O566" s="7">
        <f t="shared" si="71"/>
        <v>30.242842377260981</v>
      </c>
      <c r="P566" s="7">
        <f t="shared" si="71"/>
        <v>37.795904392764854</v>
      </c>
      <c r="R566" s="7"/>
      <c r="S566" s="7"/>
      <c r="T566" s="7"/>
      <c r="U566" s="7"/>
      <c r="V566" s="7"/>
    </row>
    <row r="567" spans="1:22" x14ac:dyDescent="0.35">
      <c r="A567" s="5">
        <f t="shared" si="63"/>
        <v>43921</v>
      </c>
      <c r="B567" s="5"/>
      <c r="C567" s="7">
        <f>AVERAGE('HAVER - UK Electricity'!J854:U854)</f>
        <v>36.646666666666668</v>
      </c>
      <c r="D567" s="7">
        <f t="shared" si="72"/>
        <v>40.343410852713184</v>
      </c>
      <c r="E567" s="5"/>
      <c r="F567" s="7">
        <f>AVERAGE('HAVER - UK Electricity'!J854:O854)</f>
        <v>38.550000000000004</v>
      </c>
      <c r="H567" s="7">
        <f>AVERAGE('HAVER - UK Electricity'!D854:I854)</f>
        <v>28.361666666666668</v>
      </c>
      <c r="I567" s="7">
        <f>AVERAGE('HAVER - UK Electricity'!D854:F854)</f>
        <v>26.23</v>
      </c>
      <c r="J567" s="7">
        <f>AVERAGE('HAVER - UK Electricity'!D854:O854)</f>
        <v>33.455833333333331</v>
      </c>
      <c r="L567" s="7">
        <f t="shared" si="70"/>
        <v>42.640762273901792</v>
      </c>
      <c r="N567" s="7">
        <f t="shared" si="71"/>
        <v>33.823798449612397</v>
      </c>
      <c r="O567" s="7">
        <f t="shared" si="71"/>
        <v>30.242842377260981</v>
      </c>
      <c r="P567" s="7">
        <f t="shared" si="71"/>
        <v>37.795904392764854</v>
      </c>
      <c r="R567" s="7"/>
      <c r="S567" s="7"/>
      <c r="T567" s="7"/>
      <c r="U567" s="7"/>
      <c r="V567" s="7"/>
    </row>
    <row r="568" spans="1:22" x14ac:dyDescent="0.35">
      <c r="A568" s="5">
        <f t="shared" si="63"/>
        <v>43922</v>
      </c>
      <c r="B568" s="5"/>
      <c r="C568" s="7">
        <f>AVERAGE('HAVER - UK Electricity'!I855:T855)</f>
        <v>36.019166666666671</v>
      </c>
      <c r="D568" s="7">
        <f t="shared" si="72"/>
        <v>40.343410852713184</v>
      </c>
      <c r="E568" s="5"/>
      <c r="F568" s="7">
        <f>AVERAGE('HAVER - UK Electricity'!I855:N855)</f>
        <v>38.150000000000006</v>
      </c>
      <c r="H568" s="7">
        <f>AVERAGE('HAVER - UK Electricity'!D855:I855)</f>
        <v>28.11</v>
      </c>
      <c r="I568" s="7">
        <f>AVERAGE('HAVER - UK Electricity'!D855:F855)</f>
        <v>25.97</v>
      </c>
      <c r="J568" s="7">
        <f>AVERAGE('HAVER - UK Electricity'!D855:O855)</f>
        <v>33.235000000000007</v>
      </c>
      <c r="L568" s="7">
        <f t="shared" si="70"/>
        <v>42.640762273901792</v>
      </c>
      <c r="N568" s="7">
        <f t="shared" si="71"/>
        <v>33.823798449612397</v>
      </c>
      <c r="O568" s="7">
        <f t="shared" si="71"/>
        <v>30.242842377260981</v>
      </c>
      <c r="P568" s="7">
        <f t="shared" si="71"/>
        <v>37.795904392764854</v>
      </c>
      <c r="R568" s="7"/>
      <c r="S568" s="7"/>
      <c r="T568" s="7"/>
      <c r="U568" s="7"/>
      <c r="V568" s="7"/>
    </row>
    <row r="569" spans="1:22" x14ac:dyDescent="0.35">
      <c r="A569" s="5">
        <f t="shared" si="63"/>
        <v>43923</v>
      </c>
      <c r="B569" s="5"/>
      <c r="C569" s="7">
        <f>AVERAGE('HAVER - UK Electricity'!I856:T856)</f>
        <v>36.681666666666672</v>
      </c>
      <c r="D569" s="7">
        <f t="shared" si="72"/>
        <v>40.343410852713184</v>
      </c>
      <c r="E569" s="5"/>
      <c r="F569" s="7">
        <f>AVERAGE('HAVER - UK Electricity'!I856:N856)</f>
        <v>38.755000000000003</v>
      </c>
      <c r="H569" s="7">
        <f>AVERAGE('HAVER - UK Electricity'!D856:I856)</f>
        <v>28.736666666666665</v>
      </c>
      <c r="I569" s="7">
        <f>AVERAGE('HAVER - UK Electricity'!D856:F856)</f>
        <v>26.433333333333334</v>
      </c>
      <c r="J569" s="7">
        <f>AVERAGE('HAVER - UK Electricity'!D856:O856)</f>
        <v>33.860833333333332</v>
      </c>
      <c r="L569" s="7">
        <f t="shared" si="70"/>
        <v>42.640762273901792</v>
      </c>
      <c r="N569" s="7">
        <f t="shared" si="71"/>
        <v>33.823798449612397</v>
      </c>
      <c r="O569" s="7">
        <f t="shared" si="71"/>
        <v>30.242842377260981</v>
      </c>
      <c r="P569" s="7">
        <f t="shared" si="71"/>
        <v>37.795904392764854</v>
      </c>
      <c r="R569" s="7"/>
      <c r="S569" s="7"/>
      <c r="T569" s="7"/>
      <c r="U569" s="7"/>
      <c r="V569" s="7"/>
    </row>
    <row r="570" spans="1:22" x14ac:dyDescent="0.35">
      <c r="A570" s="5">
        <f t="shared" si="63"/>
        <v>43924</v>
      </c>
      <c r="B570" s="5"/>
      <c r="C570" s="7">
        <f>AVERAGE('HAVER - UK Electricity'!I857:T857)</f>
        <v>37.216666666666661</v>
      </c>
      <c r="D570" s="7">
        <f t="shared" si="72"/>
        <v>40.343410852713184</v>
      </c>
      <c r="E570" s="5"/>
      <c r="F570" s="7">
        <f>AVERAGE('HAVER - UK Electricity'!I857:N857)</f>
        <v>39.214999999999996</v>
      </c>
      <c r="H570" s="7">
        <f>AVERAGE('HAVER - UK Electricity'!D857:I857)</f>
        <v>28.841666666666669</v>
      </c>
      <c r="I570" s="7">
        <f>AVERAGE('HAVER - UK Electricity'!D857:F857)</f>
        <v>26.45</v>
      </c>
      <c r="J570" s="7">
        <f>AVERAGE('HAVER - UK Electricity'!D857:O857)</f>
        <v>34.156666666666666</v>
      </c>
      <c r="L570" s="7">
        <f t="shared" si="70"/>
        <v>42.640762273901792</v>
      </c>
      <c r="N570" s="7">
        <f t="shared" si="71"/>
        <v>33.823798449612397</v>
      </c>
      <c r="O570" s="7">
        <f t="shared" si="71"/>
        <v>30.242842377260981</v>
      </c>
      <c r="P570" s="7">
        <f t="shared" si="71"/>
        <v>37.795904392764854</v>
      </c>
      <c r="R570" s="7"/>
      <c r="S570" s="7"/>
      <c r="T570" s="7"/>
      <c r="U570" s="7"/>
      <c r="V570" s="7"/>
    </row>
    <row r="571" spans="1:22" x14ac:dyDescent="0.35">
      <c r="A571" s="5">
        <f t="shared" si="63"/>
        <v>43927</v>
      </c>
      <c r="B571" s="5"/>
      <c r="C571" s="7">
        <f>AVERAGE('HAVER - UK Electricity'!I858:T858)</f>
        <v>38.489166666666669</v>
      </c>
      <c r="D571" s="7">
        <f t="shared" si="72"/>
        <v>40.343410852713184</v>
      </c>
      <c r="E571" s="5"/>
      <c r="F571" s="7">
        <f>AVERAGE('HAVER - UK Electricity'!I858:N858)</f>
        <v>40.51</v>
      </c>
      <c r="H571" s="7">
        <f>AVERAGE('HAVER - UK Electricity'!D858:I858)</f>
        <v>29.956666666666667</v>
      </c>
      <c r="I571" s="7">
        <f>AVERAGE('HAVER - UK Electricity'!D858:F858)</f>
        <v>27.466666666666669</v>
      </c>
      <c r="J571" s="7">
        <f>AVERAGE('HAVER - UK Electricity'!D858:O858)</f>
        <v>35.359166666666667</v>
      </c>
      <c r="L571" s="7">
        <f t="shared" si="70"/>
        <v>42.640762273901792</v>
      </c>
      <c r="N571" s="7">
        <f t="shared" si="71"/>
        <v>33.823798449612397</v>
      </c>
      <c r="O571" s="7">
        <f t="shared" si="71"/>
        <v>30.242842377260981</v>
      </c>
      <c r="P571" s="7">
        <f t="shared" si="71"/>
        <v>37.795904392764854</v>
      </c>
      <c r="R571" s="7"/>
      <c r="S571" s="7"/>
      <c r="T571" s="7"/>
      <c r="U571" s="7"/>
      <c r="V571" s="7"/>
    </row>
    <row r="572" spans="1:22" x14ac:dyDescent="0.35">
      <c r="A572" s="5">
        <f t="shared" si="63"/>
        <v>43928</v>
      </c>
      <c r="B572" s="5"/>
      <c r="C572" s="7">
        <f>AVERAGE('HAVER - UK Electricity'!I859:T859)</f>
        <v>39.709166666666668</v>
      </c>
      <c r="D572" s="7">
        <f t="shared" si="72"/>
        <v>40.343410852713184</v>
      </c>
      <c r="E572" s="5"/>
      <c r="F572" s="7">
        <f>AVERAGE('HAVER - UK Electricity'!I859:N859)</f>
        <v>41.714999999999996</v>
      </c>
      <c r="H572" s="7">
        <f>AVERAGE('HAVER - UK Electricity'!D859:I859)</f>
        <v>31.14833333333333</v>
      </c>
      <c r="I572" s="7">
        <f>AVERAGE('HAVER - UK Electricity'!D859:F859)</f>
        <v>28.643333333333331</v>
      </c>
      <c r="J572" s="7">
        <f>AVERAGE('HAVER - UK Electricity'!D859:O859)</f>
        <v>36.5625</v>
      </c>
      <c r="L572" s="7">
        <f t="shared" si="70"/>
        <v>42.640762273901792</v>
      </c>
      <c r="N572" s="7">
        <f t="shared" si="71"/>
        <v>33.823798449612397</v>
      </c>
      <c r="O572" s="7">
        <f t="shared" si="71"/>
        <v>30.242842377260981</v>
      </c>
      <c r="P572" s="7">
        <f t="shared" si="71"/>
        <v>37.795904392764854</v>
      </c>
      <c r="R572" s="7"/>
      <c r="S572" s="7"/>
      <c r="T572" s="7"/>
      <c r="U572" s="7"/>
      <c r="V572" s="7"/>
    </row>
    <row r="573" spans="1:22" x14ac:dyDescent="0.35">
      <c r="A573" s="5">
        <f t="shared" si="63"/>
        <v>43929</v>
      </c>
      <c r="B573" s="5"/>
      <c r="C573" s="7">
        <f>AVERAGE('HAVER - UK Electricity'!I860:T860)</f>
        <v>39.501666666666672</v>
      </c>
      <c r="D573" s="7">
        <f t="shared" si="72"/>
        <v>40.343410852713184</v>
      </c>
      <c r="E573" s="5"/>
      <c r="F573" s="7">
        <f>AVERAGE('HAVER - UK Electricity'!I860:N860)</f>
        <v>41.330000000000005</v>
      </c>
      <c r="H573" s="7">
        <f>AVERAGE('HAVER - UK Electricity'!D860:I860)</f>
        <v>30.753333333333334</v>
      </c>
      <c r="I573" s="7">
        <f>AVERAGE('HAVER - UK Electricity'!D860:F860)</f>
        <v>28.306666666666668</v>
      </c>
      <c r="J573" s="7">
        <f>AVERAGE('HAVER - UK Electricity'!D860:O860)</f>
        <v>36.201666666666661</v>
      </c>
      <c r="L573" s="7">
        <f t="shared" si="70"/>
        <v>42.640762273901792</v>
      </c>
      <c r="N573" s="7">
        <f t="shared" si="71"/>
        <v>33.823798449612397</v>
      </c>
      <c r="O573" s="7">
        <f t="shared" si="71"/>
        <v>30.242842377260981</v>
      </c>
      <c r="P573" s="7">
        <f t="shared" si="71"/>
        <v>37.795904392764854</v>
      </c>
      <c r="R573" s="7"/>
      <c r="S573" s="7"/>
      <c r="T573" s="7"/>
      <c r="U573" s="7"/>
      <c r="V573" s="7"/>
    </row>
    <row r="574" spans="1:22" x14ac:dyDescent="0.35">
      <c r="A574" s="5">
        <f t="shared" si="63"/>
        <v>43930</v>
      </c>
      <c r="B574" s="5"/>
      <c r="C574" s="7">
        <f>AVERAGE('HAVER - UK Electricity'!I861:T861)</f>
        <v>39.661666666666662</v>
      </c>
      <c r="D574" s="7">
        <f t="shared" si="72"/>
        <v>40.343410852713184</v>
      </c>
      <c r="E574" s="5"/>
      <c r="F574" s="7">
        <f>AVERAGE('HAVER - UK Electricity'!I861:N861)</f>
        <v>41.505000000000003</v>
      </c>
      <c r="H574" s="7">
        <f>AVERAGE('HAVER - UK Electricity'!D861:I861)</f>
        <v>30.785</v>
      </c>
      <c r="I574" s="7">
        <f>AVERAGE('HAVER - UK Electricity'!D861:F861)</f>
        <v>28.333333333333332</v>
      </c>
      <c r="J574" s="7">
        <f>AVERAGE('HAVER - UK Electricity'!D861:O861)</f>
        <v>36.301666666666669</v>
      </c>
      <c r="L574" s="7">
        <f t="shared" si="70"/>
        <v>42.640762273901792</v>
      </c>
      <c r="N574" s="7">
        <f t="shared" si="71"/>
        <v>33.823798449612397</v>
      </c>
      <c r="O574" s="7">
        <f t="shared" si="71"/>
        <v>30.242842377260981</v>
      </c>
      <c r="P574" s="7">
        <f t="shared" si="71"/>
        <v>37.795904392764854</v>
      </c>
      <c r="R574" s="7"/>
      <c r="S574" s="7"/>
      <c r="T574" s="7"/>
      <c r="U574" s="7"/>
      <c r="V574" s="7"/>
    </row>
    <row r="575" spans="1:22" x14ac:dyDescent="0.35">
      <c r="A575" s="5">
        <f t="shared" si="63"/>
        <v>43931</v>
      </c>
      <c r="B575" s="5"/>
      <c r="C575" s="7" t="e">
        <f>AVERAGE('HAVER - UK Electricity'!I862:T862)</f>
        <v>#N/A</v>
      </c>
      <c r="D575" s="7">
        <f t="shared" si="72"/>
        <v>40.343410852713184</v>
      </c>
      <c r="E575" s="5"/>
      <c r="F575" s="7" t="e">
        <f>AVERAGE('HAVER - UK Electricity'!I862:N862)</f>
        <v>#N/A</v>
      </c>
      <c r="H575" s="7" t="e">
        <f>AVERAGE('HAVER - UK Electricity'!D862:I862)</f>
        <v>#N/A</v>
      </c>
      <c r="I575" s="7" t="e">
        <f>AVERAGE('HAVER - UK Electricity'!D862:F862)</f>
        <v>#N/A</v>
      </c>
      <c r="J575" s="7" t="e">
        <f>AVERAGE('HAVER - UK Electricity'!D862:O862)</f>
        <v>#N/A</v>
      </c>
      <c r="L575" s="7">
        <f t="shared" si="70"/>
        <v>42.640762273901792</v>
      </c>
      <c r="N575" s="7">
        <f t="shared" si="71"/>
        <v>33.823798449612397</v>
      </c>
      <c r="O575" s="7">
        <f t="shared" si="71"/>
        <v>30.242842377260981</v>
      </c>
      <c r="P575" s="7">
        <f t="shared" si="71"/>
        <v>37.795904392764854</v>
      </c>
      <c r="R575" s="7"/>
      <c r="S575" s="7"/>
      <c r="T575" s="7"/>
      <c r="U575" s="7"/>
      <c r="V575" s="7"/>
    </row>
    <row r="576" spans="1:22" x14ac:dyDescent="0.35">
      <c r="A576" s="5">
        <f t="shared" si="63"/>
        <v>43934</v>
      </c>
      <c r="B576" s="5"/>
      <c r="C576" s="7">
        <f>AVERAGE('HAVER - UK Electricity'!I863:T863)</f>
        <v>39.661666666666662</v>
      </c>
      <c r="D576" s="7">
        <f t="shared" si="72"/>
        <v>40.343410852713184</v>
      </c>
      <c r="E576" s="5"/>
      <c r="F576" s="7">
        <f>AVERAGE('HAVER - UK Electricity'!I863:N863)</f>
        <v>41.505000000000003</v>
      </c>
      <c r="H576" s="7">
        <f>AVERAGE('HAVER - UK Electricity'!D863:I863)</f>
        <v>30.785</v>
      </c>
      <c r="I576" s="7">
        <f>AVERAGE('HAVER - UK Electricity'!D863:F863)</f>
        <v>28.333333333333332</v>
      </c>
      <c r="J576" s="7">
        <f>AVERAGE('HAVER - UK Electricity'!D863:O863)</f>
        <v>36.301666666666669</v>
      </c>
      <c r="L576" s="7">
        <f t="shared" si="70"/>
        <v>42.640762273901792</v>
      </c>
      <c r="N576" s="7">
        <f t="shared" si="71"/>
        <v>33.823798449612397</v>
      </c>
      <c r="O576" s="7">
        <f t="shared" si="71"/>
        <v>30.242842377260981</v>
      </c>
      <c r="P576" s="7">
        <f t="shared" si="71"/>
        <v>37.795904392764854</v>
      </c>
      <c r="R576" s="7"/>
      <c r="S576" s="7"/>
      <c r="T576" s="7"/>
      <c r="U576" s="7"/>
      <c r="V576" s="7"/>
    </row>
    <row r="577" spans="1:22" x14ac:dyDescent="0.35">
      <c r="A577" s="5">
        <f t="shared" si="63"/>
        <v>43935</v>
      </c>
      <c r="B577" s="5"/>
      <c r="C577" s="7">
        <f>AVERAGE('HAVER - UK Electricity'!I864:T864)</f>
        <v>38.489166666666669</v>
      </c>
      <c r="D577" s="7">
        <f t="shared" si="72"/>
        <v>40.343410852713184</v>
      </c>
      <c r="E577" s="5"/>
      <c r="F577" s="7">
        <f>AVERAGE('HAVER - UK Electricity'!I864:N864)</f>
        <v>40.24</v>
      </c>
      <c r="H577" s="7">
        <f>AVERAGE('HAVER - UK Electricity'!D864:I864)</f>
        <v>29.59</v>
      </c>
      <c r="I577" s="7">
        <f>AVERAGE('HAVER - UK Electricity'!D864:F864)</f>
        <v>27.11</v>
      </c>
      <c r="J577" s="7">
        <f>AVERAGE('HAVER - UK Electricity'!D864:O864)</f>
        <v>35.085833333333326</v>
      </c>
      <c r="L577" s="7">
        <f t="shared" si="70"/>
        <v>42.640762273901792</v>
      </c>
      <c r="N577" s="7">
        <f t="shared" si="71"/>
        <v>33.823798449612397</v>
      </c>
      <c r="O577" s="7">
        <f t="shared" si="71"/>
        <v>30.242842377260981</v>
      </c>
      <c r="P577" s="7">
        <f t="shared" si="71"/>
        <v>37.795904392764854</v>
      </c>
      <c r="R577" s="7"/>
      <c r="S577" s="7"/>
      <c r="T577" s="7"/>
      <c r="U577" s="7"/>
      <c r="V577" s="7"/>
    </row>
    <row r="578" spans="1:22" x14ac:dyDescent="0.35">
      <c r="A578" s="5">
        <f t="shared" si="63"/>
        <v>43936</v>
      </c>
      <c r="B578" s="5"/>
      <c r="C578" s="7">
        <f>AVERAGE('HAVER - UK Electricity'!I865:T865)</f>
        <v>37.69916666666667</v>
      </c>
      <c r="D578" s="7">
        <f t="shared" si="72"/>
        <v>40.343410852713184</v>
      </c>
      <c r="E578" s="5"/>
      <c r="F578" s="7">
        <f>AVERAGE('HAVER - UK Electricity'!I865:N865)</f>
        <v>39.51</v>
      </c>
      <c r="H578" s="7">
        <f>AVERAGE('HAVER - UK Electricity'!D865:I865)</f>
        <v>28.77</v>
      </c>
      <c r="I578" s="7">
        <f>AVERAGE('HAVER - UK Electricity'!D865:F865)</f>
        <v>26.283333333333331</v>
      </c>
      <c r="J578" s="7">
        <f>AVERAGE('HAVER - UK Electricity'!D865:O865)</f>
        <v>34.304166666666667</v>
      </c>
      <c r="L578" s="7">
        <f t="shared" si="70"/>
        <v>42.640762273901792</v>
      </c>
      <c r="N578" s="7">
        <f t="shared" si="71"/>
        <v>33.823798449612397</v>
      </c>
      <c r="O578" s="7">
        <f t="shared" si="71"/>
        <v>30.242842377260981</v>
      </c>
      <c r="P578" s="7">
        <f t="shared" si="71"/>
        <v>37.795904392764854</v>
      </c>
      <c r="R578" s="7"/>
      <c r="S578" s="7"/>
      <c r="T578" s="7"/>
      <c r="U578" s="7"/>
      <c r="V578" s="7"/>
    </row>
    <row r="579" spans="1:22" x14ac:dyDescent="0.35">
      <c r="A579" s="5">
        <f t="shared" si="63"/>
        <v>43937</v>
      </c>
      <c r="B579" s="5"/>
      <c r="C579" s="7">
        <f>AVERAGE('HAVER - UK Electricity'!I866:T866)</f>
        <v>39.126666666666672</v>
      </c>
      <c r="D579" s="7">
        <f t="shared" si="72"/>
        <v>40.343410852713184</v>
      </c>
      <c r="E579" s="5"/>
      <c r="F579" s="7">
        <f>AVERAGE('HAVER - UK Electricity'!I866:N866)</f>
        <v>41.050000000000004</v>
      </c>
      <c r="H579" s="7">
        <f>AVERAGE('HAVER - UK Electricity'!D866:I866)</f>
        <v>30.125</v>
      </c>
      <c r="I579" s="7">
        <f>AVERAGE('HAVER - UK Electricity'!D866:F866)</f>
        <v>27.393333333333334</v>
      </c>
      <c r="J579" s="7">
        <f>AVERAGE('HAVER - UK Electricity'!D866:O866)</f>
        <v>35.728333333333332</v>
      </c>
      <c r="L579" s="7">
        <f t="shared" si="70"/>
        <v>42.640762273901792</v>
      </c>
      <c r="N579" s="7">
        <f t="shared" si="71"/>
        <v>33.823798449612397</v>
      </c>
      <c r="O579" s="7">
        <f t="shared" si="71"/>
        <v>30.242842377260981</v>
      </c>
      <c r="P579" s="7">
        <f t="shared" si="71"/>
        <v>37.795904392764854</v>
      </c>
      <c r="R579" s="7"/>
      <c r="S579" s="7"/>
      <c r="T579" s="7"/>
      <c r="U579" s="7"/>
      <c r="V579" s="7"/>
    </row>
    <row r="580" spans="1:22" x14ac:dyDescent="0.35">
      <c r="A580" s="5">
        <f t="shared" si="63"/>
        <v>43938</v>
      </c>
      <c r="B580" s="5"/>
      <c r="C580" s="7">
        <f>AVERAGE('HAVER - UK Electricity'!I867:T867)</f>
        <v>40.031666666666666</v>
      </c>
      <c r="D580" s="7">
        <f t="shared" si="72"/>
        <v>40.343410852713184</v>
      </c>
      <c r="E580" s="5"/>
      <c r="F580" s="7">
        <f>AVERAGE('HAVER - UK Electricity'!I867:N867)</f>
        <v>42.03</v>
      </c>
      <c r="H580" s="7">
        <f>AVERAGE('HAVER - UK Electricity'!D867:I867)</f>
        <v>30.864999999999998</v>
      </c>
      <c r="I580" s="7">
        <f>AVERAGE('HAVER - UK Electricity'!D867:F867)</f>
        <v>28.006666666666671</v>
      </c>
      <c r="J580" s="7">
        <f>AVERAGE('HAVER - UK Electricity'!D867:O867)</f>
        <v>36.579166666666666</v>
      </c>
      <c r="L580" s="7">
        <f t="shared" si="70"/>
        <v>42.640762273901792</v>
      </c>
      <c r="N580" s="7">
        <f t="shared" si="71"/>
        <v>33.823798449612397</v>
      </c>
      <c r="O580" s="7">
        <f t="shared" si="71"/>
        <v>30.242842377260981</v>
      </c>
      <c r="P580" s="7">
        <f t="shared" si="71"/>
        <v>37.795904392764854</v>
      </c>
      <c r="R580" s="7"/>
      <c r="S580" s="7"/>
      <c r="T580" s="7"/>
      <c r="U580" s="7"/>
      <c r="V580" s="7"/>
    </row>
    <row r="581" spans="1:22" x14ac:dyDescent="0.35">
      <c r="A581" s="5">
        <f t="shared" si="63"/>
        <v>43941</v>
      </c>
      <c r="B581" s="5"/>
      <c r="C581" s="7">
        <f>AVERAGE('HAVER - UK Electricity'!I868:T868)</f>
        <v>39.784166666666664</v>
      </c>
      <c r="D581" s="7">
        <f t="shared" si="72"/>
        <v>40.343410852713184</v>
      </c>
      <c r="E581" s="5"/>
      <c r="F581" s="7">
        <f>AVERAGE('HAVER - UK Electricity'!I868:N868)</f>
        <v>41.82</v>
      </c>
      <c r="H581" s="7">
        <f>AVERAGE('HAVER - UK Electricity'!D868:I868)</f>
        <v>30.504999999999999</v>
      </c>
      <c r="I581" s="7">
        <f>AVERAGE('HAVER - UK Electricity'!D868:F868)</f>
        <v>27.306666666666668</v>
      </c>
      <c r="J581" s="7">
        <f>AVERAGE('HAVER - UK Electricity'!D868:O868)</f>
        <v>36.281666666666659</v>
      </c>
      <c r="L581" s="7">
        <f t="shared" si="70"/>
        <v>42.640762273901792</v>
      </c>
      <c r="N581" s="7">
        <f t="shared" si="71"/>
        <v>33.823798449612397</v>
      </c>
      <c r="O581" s="7">
        <f t="shared" si="71"/>
        <v>30.242842377260981</v>
      </c>
      <c r="P581" s="7">
        <f t="shared" si="71"/>
        <v>37.795904392764854</v>
      </c>
      <c r="R581" s="7"/>
      <c r="S581" s="7"/>
      <c r="T581" s="7"/>
      <c r="U581" s="7"/>
      <c r="V581" s="7"/>
    </row>
    <row r="582" spans="1:22" x14ac:dyDescent="0.35">
      <c r="A582" s="5">
        <f t="shared" si="63"/>
        <v>43942</v>
      </c>
      <c r="B582" s="5"/>
      <c r="C582" s="7">
        <f>AVERAGE('HAVER - UK Electricity'!I869:T869)</f>
        <v>39.044166666666662</v>
      </c>
      <c r="D582" s="7">
        <f t="shared" si="72"/>
        <v>40.343410852713184</v>
      </c>
      <c r="E582" s="5"/>
      <c r="F582" s="7">
        <f>AVERAGE('HAVER - UK Electricity'!I869:N869)</f>
        <v>41.12</v>
      </c>
      <c r="H582" s="7">
        <f>AVERAGE('HAVER - UK Electricity'!D869:I869)</f>
        <v>29.840000000000003</v>
      </c>
      <c r="I582" s="7">
        <f>AVERAGE('HAVER - UK Electricity'!D869:F869)</f>
        <v>26.7</v>
      </c>
      <c r="J582" s="7">
        <f>AVERAGE('HAVER - UK Electricity'!D869:O869)</f>
        <v>35.585000000000001</v>
      </c>
      <c r="L582" s="7">
        <f t="shared" si="70"/>
        <v>42.640762273901792</v>
      </c>
      <c r="N582" s="7">
        <f t="shared" si="71"/>
        <v>33.823798449612397</v>
      </c>
      <c r="O582" s="7">
        <f t="shared" si="71"/>
        <v>30.242842377260981</v>
      </c>
      <c r="P582" s="7">
        <f t="shared" si="71"/>
        <v>37.795904392764854</v>
      </c>
      <c r="R582" s="7"/>
      <c r="S582" s="7"/>
      <c r="T582" s="7"/>
      <c r="U582" s="7"/>
      <c r="V582" s="7"/>
    </row>
    <row r="583" spans="1:22" x14ac:dyDescent="0.35">
      <c r="A583" s="5">
        <f t="shared" si="63"/>
        <v>43943</v>
      </c>
      <c r="B583" s="5"/>
      <c r="C583" s="7">
        <f>AVERAGE('HAVER - UK Electricity'!I870:T870)</f>
        <v>39.254166666666663</v>
      </c>
      <c r="D583" s="7">
        <f t="shared" si="72"/>
        <v>40.343410852713184</v>
      </c>
      <c r="E583" s="5"/>
      <c r="F583" s="7">
        <f>AVERAGE('HAVER - UK Electricity'!I870:N870)</f>
        <v>41.339999999999996</v>
      </c>
      <c r="H583" s="7">
        <f>AVERAGE('HAVER - UK Electricity'!D870:I870)</f>
        <v>30.181666666666661</v>
      </c>
      <c r="I583" s="7">
        <f>AVERAGE('HAVER - UK Electricity'!D870:F870)</f>
        <v>27.036666666666665</v>
      </c>
      <c r="J583" s="7">
        <f>AVERAGE('HAVER - UK Electricity'!D870:O870)</f>
        <v>35.864999999999995</v>
      </c>
      <c r="L583" s="7">
        <f t="shared" si="70"/>
        <v>42.640762273901792</v>
      </c>
      <c r="N583" s="7">
        <f t="shared" si="71"/>
        <v>33.823798449612397</v>
      </c>
      <c r="O583" s="7">
        <f t="shared" si="71"/>
        <v>30.242842377260981</v>
      </c>
      <c r="P583" s="7">
        <f t="shared" si="71"/>
        <v>37.795904392764854</v>
      </c>
      <c r="R583" s="7"/>
      <c r="S583" s="7"/>
      <c r="T583" s="7"/>
      <c r="U583" s="7"/>
      <c r="V583" s="7"/>
    </row>
    <row r="584" spans="1:22" x14ac:dyDescent="0.35">
      <c r="A584" s="5">
        <f t="shared" si="63"/>
        <v>43944</v>
      </c>
      <c r="B584" s="5"/>
      <c r="C584" s="7">
        <f>AVERAGE('HAVER - UK Electricity'!I871:T871)</f>
        <v>38.921666666666667</v>
      </c>
      <c r="D584" s="7">
        <f t="shared" si="72"/>
        <v>40.343410852713184</v>
      </c>
      <c r="E584" s="5"/>
      <c r="F584" s="7">
        <f>AVERAGE('HAVER - UK Electricity'!I871:N871)</f>
        <v>41.16</v>
      </c>
      <c r="H584" s="7">
        <f>AVERAGE('HAVER - UK Electricity'!D871:I871)</f>
        <v>29.73</v>
      </c>
      <c r="I584" s="7">
        <f>AVERAGE('HAVER - UK Electricity'!D871:F871)</f>
        <v>26.443333333333332</v>
      </c>
      <c r="J584" s="7">
        <f>AVERAGE('HAVER - UK Electricity'!D871:O871)</f>
        <v>35.520000000000003</v>
      </c>
      <c r="L584" s="7">
        <f t="shared" si="70"/>
        <v>42.640762273901792</v>
      </c>
      <c r="N584" s="7">
        <f t="shared" si="71"/>
        <v>33.823798449612397</v>
      </c>
      <c r="O584" s="7">
        <f t="shared" si="71"/>
        <v>30.242842377260981</v>
      </c>
      <c r="P584" s="7">
        <f t="shared" si="71"/>
        <v>37.795904392764854</v>
      </c>
      <c r="R584" s="7"/>
      <c r="S584" s="7"/>
      <c r="T584" s="7"/>
      <c r="U584" s="7"/>
      <c r="V584" s="7"/>
    </row>
    <row r="585" spans="1:22" x14ac:dyDescent="0.35">
      <c r="A585" s="5">
        <f t="shared" ref="A585:A648" si="73">+A580+7</f>
        <v>43945</v>
      </c>
      <c r="B585" s="5"/>
      <c r="C585" s="7">
        <f>AVERAGE('HAVER - UK Electricity'!I872:T872)</f>
        <v>38.85916666666666</v>
      </c>
      <c r="D585" s="7">
        <f t="shared" si="72"/>
        <v>40.343410852713184</v>
      </c>
      <c r="E585" s="5"/>
      <c r="F585" s="7">
        <f>AVERAGE('HAVER - UK Electricity'!I872:N872)</f>
        <v>41.205000000000005</v>
      </c>
      <c r="H585" s="7">
        <f>AVERAGE('HAVER - UK Electricity'!D872:I872)</f>
        <v>29.378333333333334</v>
      </c>
      <c r="I585" s="7">
        <f>AVERAGE('HAVER - UK Electricity'!D872:F872)</f>
        <v>25.92</v>
      </c>
      <c r="J585" s="7">
        <f>AVERAGE('HAVER - UK Electricity'!D872:O872)</f>
        <v>35.337499999999999</v>
      </c>
      <c r="L585" s="7">
        <f t="shared" si="70"/>
        <v>42.640762273901792</v>
      </c>
      <c r="N585" s="7">
        <f t="shared" si="71"/>
        <v>33.823798449612397</v>
      </c>
      <c r="O585" s="7">
        <f t="shared" si="71"/>
        <v>30.242842377260981</v>
      </c>
      <c r="P585" s="7">
        <f t="shared" si="71"/>
        <v>37.795904392764854</v>
      </c>
      <c r="R585" s="7"/>
      <c r="S585" s="7"/>
      <c r="T585" s="7"/>
      <c r="U585" s="7"/>
      <c r="V585" s="7"/>
    </row>
    <row r="586" spans="1:22" x14ac:dyDescent="0.35">
      <c r="A586" s="5">
        <f t="shared" si="73"/>
        <v>43948</v>
      </c>
      <c r="B586" s="5"/>
      <c r="C586" s="7">
        <f>AVERAGE('HAVER - UK Electricity'!I873:T873)</f>
        <v>38.534166666666671</v>
      </c>
      <c r="D586" s="7">
        <f t="shared" si="72"/>
        <v>40.343410852713184</v>
      </c>
      <c r="E586" s="5"/>
      <c r="F586" s="7">
        <f>AVERAGE('HAVER - UK Electricity'!I873:N873)</f>
        <v>40.79</v>
      </c>
      <c r="H586" s="7">
        <f>AVERAGE('HAVER - UK Electricity'!D873:I873)</f>
        <v>29.375</v>
      </c>
      <c r="I586" s="7">
        <f>AVERAGE('HAVER - UK Electricity'!D873:F873)</f>
        <v>26.02333333333333</v>
      </c>
      <c r="J586" s="7">
        <f>AVERAGE('HAVER - UK Electricity'!D873:O873)</f>
        <v>35.133333333333333</v>
      </c>
      <c r="L586" s="7">
        <f t="shared" si="70"/>
        <v>42.640762273901792</v>
      </c>
      <c r="N586" s="7">
        <f t="shared" si="71"/>
        <v>33.823798449612397</v>
      </c>
      <c r="O586" s="7">
        <f t="shared" si="71"/>
        <v>30.242842377260981</v>
      </c>
      <c r="P586" s="7">
        <f t="shared" si="71"/>
        <v>37.795904392764854</v>
      </c>
      <c r="R586" s="7"/>
      <c r="S586" s="7"/>
      <c r="T586" s="7"/>
      <c r="U586" s="7"/>
      <c r="V586" s="7"/>
    </row>
    <row r="587" spans="1:22" x14ac:dyDescent="0.35">
      <c r="A587" s="5">
        <f t="shared" si="73"/>
        <v>43949</v>
      </c>
      <c r="B587" s="5"/>
      <c r="C587" s="7">
        <f>AVERAGE('HAVER - UK Electricity'!I874:T874)</f>
        <v>38.345833333333331</v>
      </c>
      <c r="D587" s="7">
        <f t="shared" si="72"/>
        <v>40.343410852713184</v>
      </c>
      <c r="E587" s="5"/>
      <c r="F587" s="7">
        <f>AVERAGE('HAVER - UK Electricity'!I874:N874)</f>
        <v>40.690000000000005</v>
      </c>
      <c r="H587" s="7">
        <f>AVERAGE('HAVER - UK Electricity'!D874:I874)</f>
        <v>29.483333333333334</v>
      </c>
      <c r="I587" s="7">
        <f>AVERAGE('HAVER - UK Electricity'!D874:F874)</f>
        <v>26.156666666666666</v>
      </c>
      <c r="J587" s="7">
        <f>AVERAGE('HAVER - UK Electricity'!D874:O874)</f>
        <v>35.120833333333337</v>
      </c>
      <c r="L587" s="7">
        <f t="shared" si="70"/>
        <v>42.640762273901792</v>
      </c>
      <c r="N587" s="7">
        <f t="shared" si="71"/>
        <v>33.823798449612397</v>
      </c>
      <c r="O587" s="7">
        <f t="shared" si="71"/>
        <v>30.242842377260981</v>
      </c>
      <c r="P587" s="7">
        <f t="shared" si="71"/>
        <v>37.795904392764854</v>
      </c>
      <c r="R587" s="7"/>
      <c r="S587" s="7"/>
      <c r="T587" s="7"/>
      <c r="U587" s="7"/>
      <c r="V587" s="7"/>
    </row>
    <row r="588" spans="1:22" x14ac:dyDescent="0.35">
      <c r="A588" s="5">
        <f t="shared" si="73"/>
        <v>43950</v>
      </c>
      <c r="B588" s="5"/>
      <c r="C588" s="7">
        <f>AVERAGE('HAVER - UK Electricity'!I875:T875)</f>
        <v>38.290833333333332</v>
      </c>
      <c r="D588" s="7">
        <f t="shared" si="72"/>
        <v>40.343410852713184</v>
      </c>
      <c r="E588" s="5"/>
      <c r="F588" s="7">
        <f>AVERAGE('HAVER - UK Electricity'!I875:N875)</f>
        <v>40.770000000000003</v>
      </c>
      <c r="H588" s="7">
        <f>AVERAGE('HAVER - UK Electricity'!D875:I875)</f>
        <v>29.178333333333331</v>
      </c>
      <c r="I588" s="7">
        <f>AVERAGE('HAVER - UK Electricity'!D875:F875)</f>
        <v>25.826666666666664</v>
      </c>
      <c r="J588" s="7">
        <f>AVERAGE('HAVER - UK Electricity'!D875:O875)</f>
        <v>34.991666666666667</v>
      </c>
      <c r="L588" s="7">
        <f t="shared" si="70"/>
        <v>42.640762273901792</v>
      </c>
      <c r="N588" s="7">
        <f t="shared" si="71"/>
        <v>33.823798449612397</v>
      </c>
      <c r="O588" s="7">
        <f t="shared" si="71"/>
        <v>30.242842377260981</v>
      </c>
      <c r="P588" s="7">
        <f t="shared" si="71"/>
        <v>37.795904392764854</v>
      </c>
      <c r="R588" s="7"/>
      <c r="S588" s="7"/>
      <c r="T588" s="7"/>
      <c r="U588" s="7"/>
      <c r="V588" s="7"/>
    </row>
    <row r="589" spans="1:22" x14ac:dyDescent="0.35">
      <c r="A589" s="5">
        <f t="shared" si="73"/>
        <v>43951</v>
      </c>
      <c r="B589" s="5"/>
      <c r="C589" s="7">
        <f>AVERAGE('HAVER - UK Electricity'!I876:T876)</f>
        <v>38.346666666666671</v>
      </c>
      <c r="D589" s="7">
        <f t="shared" si="72"/>
        <v>40.343410852713184</v>
      </c>
      <c r="E589" s="5"/>
      <c r="F589" s="7">
        <f>AVERAGE('HAVER - UK Electricity'!I876:N876)</f>
        <v>40.594999999999999</v>
      </c>
      <c r="H589" s="7">
        <f>AVERAGE('HAVER - UK Electricity'!D876:I876)</f>
        <v>31.673333333333336</v>
      </c>
      <c r="I589" s="7">
        <f>AVERAGE('HAVER - UK Electricity'!D876:F876)</f>
        <v>27.263333333333335</v>
      </c>
      <c r="J589" s="7">
        <f>AVERAGE('HAVER - UK Electricity'!D876:O876)</f>
        <v>35.829166666666666</v>
      </c>
      <c r="L589" s="7">
        <f t="shared" si="70"/>
        <v>42.640762273901792</v>
      </c>
      <c r="N589" s="7">
        <f t="shared" si="71"/>
        <v>33.823798449612397</v>
      </c>
      <c r="O589" s="7">
        <f t="shared" si="71"/>
        <v>30.242842377260981</v>
      </c>
      <c r="P589" s="7">
        <f t="shared" si="71"/>
        <v>37.795904392764854</v>
      </c>
      <c r="R589" s="7"/>
      <c r="S589" s="7"/>
      <c r="T589" s="7"/>
      <c r="U589" s="7"/>
      <c r="V589" s="7"/>
    </row>
    <row r="590" spans="1:22" x14ac:dyDescent="0.35">
      <c r="A590" s="5">
        <f t="shared" si="73"/>
        <v>43952</v>
      </c>
      <c r="B590" s="5"/>
      <c r="C590" s="7">
        <f>AVERAGE('HAVER - UK Electricity'!H877:S877)</f>
        <v>37.903333333333329</v>
      </c>
      <c r="D590" s="7">
        <f t="shared" ref="D590:D621" si="74">AVERAGE(C$526:C$574,C$576:C$655)</f>
        <v>40.343410852713184</v>
      </c>
      <c r="E590" s="5"/>
      <c r="F590" s="7">
        <f>AVERAGE('HAVER - UK Electricity'!H877:M877)</f>
        <v>40.284999999999997</v>
      </c>
      <c r="H590" s="7">
        <f>AVERAGE('HAVER - UK Electricity'!D877:I877)</f>
        <v>31.366666666666664</v>
      </c>
      <c r="I590" s="7">
        <f>AVERAGE('HAVER - UK Electricity'!D877:F877)</f>
        <v>26.916666666666668</v>
      </c>
      <c r="J590" s="7">
        <f>AVERAGE('HAVER - UK Electricity'!D877:O877)</f>
        <v>35.573333333333331</v>
      </c>
      <c r="L590" s="7">
        <f t="shared" si="70"/>
        <v>42.640762273901792</v>
      </c>
      <c r="N590" s="7">
        <f t="shared" si="71"/>
        <v>33.823798449612397</v>
      </c>
      <c r="O590" s="7">
        <f t="shared" si="71"/>
        <v>30.242842377260981</v>
      </c>
      <c r="P590" s="7">
        <f t="shared" si="71"/>
        <v>37.795904392764854</v>
      </c>
      <c r="R590" s="7"/>
      <c r="S590" s="7"/>
      <c r="T590" s="7"/>
      <c r="U590" s="7"/>
      <c r="V590" s="7"/>
    </row>
    <row r="591" spans="1:22" x14ac:dyDescent="0.35">
      <c r="A591" s="5">
        <f t="shared" si="73"/>
        <v>43955</v>
      </c>
      <c r="B591" s="5"/>
      <c r="C591" s="7">
        <f>AVERAGE('HAVER - UK Electricity'!H878:S878)</f>
        <v>37.729166666666664</v>
      </c>
      <c r="D591" s="7">
        <f t="shared" si="74"/>
        <v>40.343410852713184</v>
      </c>
      <c r="E591" s="5"/>
      <c r="F591" s="7">
        <f>AVERAGE('HAVER - UK Electricity'!H878:M878)</f>
        <v>40.096666666666671</v>
      </c>
      <c r="H591" s="7">
        <f>AVERAGE('HAVER - UK Electricity'!D878:I878)</f>
        <v>31.103333333333335</v>
      </c>
      <c r="I591" s="7">
        <f>AVERAGE('HAVER - UK Electricity'!D878:F878)</f>
        <v>26.813333333333333</v>
      </c>
      <c r="J591" s="7">
        <f>AVERAGE('HAVER - UK Electricity'!D878:O878)</f>
        <v>35.434166666666663</v>
      </c>
      <c r="L591" s="7">
        <f t="shared" ref="L591:L654" si="75">AVERAGE(F$526:F$574,F$576:F$655)</f>
        <v>42.640762273901792</v>
      </c>
      <c r="N591" s="7">
        <f t="shared" ref="N591:P654" si="76">AVERAGE(H$526:H$574,H$576:H$655)</f>
        <v>33.823798449612397</v>
      </c>
      <c r="O591" s="7">
        <f t="shared" si="76"/>
        <v>30.242842377260981</v>
      </c>
      <c r="P591" s="7">
        <f t="shared" si="76"/>
        <v>37.795904392764854</v>
      </c>
      <c r="R591" s="7"/>
      <c r="S591" s="7"/>
      <c r="T591" s="7"/>
      <c r="U591" s="7"/>
      <c r="V591" s="7"/>
    </row>
    <row r="592" spans="1:22" x14ac:dyDescent="0.35">
      <c r="A592" s="5">
        <f t="shared" si="73"/>
        <v>43956</v>
      </c>
      <c r="B592" s="5"/>
      <c r="C592" s="7">
        <f>AVERAGE('HAVER - UK Electricity'!H879:S879)</f>
        <v>37.847499999999997</v>
      </c>
      <c r="D592" s="7">
        <f t="shared" si="74"/>
        <v>40.343410852713184</v>
      </c>
      <c r="E592" s="5"/>
      <c r="F592" s="7">
        <f>AVERAGE('HAVER - UK Electricity'!H879:M879)</f>
        <v>40.313333333333333</v>
      </c>
      <c r="H592" s="7">
        <f>AVERAGE('HAVER - UK Electricity'!D879:I879)</f>
        <v>31.00333333333333</v>
      </c>
      <c r="I592" s="7">
        <f>AVERAGE('HAVER - UK Electricity'!D879:F879)</f>
        <v>26.573333333333334</v>
      </c>
      <c r="J592" s="7">
        <f>AVERAGE('HAVER - UK Electricity'!D879:O879)</f>
        <v>35.460833333333333</v>
      </c>
      <c r="L592" s="7">
        <f t="shared" si="75"/>
        <v>42.640762273901792</v>
      </c>
      <c r="N592" s="7">
        <f t="shared" si="76"/>
        <v>33.823798449612397</v>
      </c>
      <c r="O592" s="7">
        <f t="shared" si="76"/>
        <v>30.242842377260981</v>
      </c>
      <c r="P592" s="7">
        <f t="shared" si="76"/>
        <v>37.795904392764854</v>
      </c>
      <c r="R592" s="7"/>
      <c r="S592" s="7"/>
      <c r="T592" s="7"/>
      <c r="U592" s="7"/>
      <c r="V592" s="7"/>
    </row>
    <row r="593" spans="1:22" x14ac:dyDescent="0.35">
      <c r="A593" s="5">
        <f t="shared" si="73"/>
        <v>43957</v>
      </c>
      <c r="B593" s="5"/>
      <c r="C593" s="7">
        <f>AVERAGE('HAVER - UK Electricity'!H880:S880)</f>
        <v>38.211666666666666</v>
      </c>
      <c r="D593" s="7">
        <f t="shared" si="74"/>
        <v>40.343410852713184</v>
      </c>
      <c r="E593" s="5"/>
      <c r="F593" s="7">
        <f>AVERAGE('HAVER - UK Electricity'!H880:M880)</f>
        <v>40.611666666666665</v>
      </c>
      <c r="H593" s="7">
        <f>AVERAGE('HAVER - UK Electricity'!D880:I880)</f>
        <v>31.166666666666668</v>
      </c>
      <c r="I593" s="7">
        <f>AVERAGE('HAVER - UK Electricity'!D880:F880)</f>
        <v>26.64</v>
      </c>
      <c r="J593" s="7">
        <f>AVERAGE('HAVER - UK Electricity'!D880:O880)</f>
        <v>35.704166666666666</v>
      </c>
      <c r="L593" s="7">
        <f t="shared" si="75"/>
        <v>42.640762273901792</v>
      </c>
      <c r="N593" s="7">
        <f t="shared" si="76"/>
        <v>33.823798449612397</v>
      </c>
      <c r="O593" s="7">
        <f t="shared" si="76"/>
        <v>30.242842377260981</v>
      </c>
      <c r="P593" s="7">
        <f t="shared" si="76"/>
        <v>37.795904392764854</v>
      </c>
      <c r="R593" s="7"/>
      <c r="S593" s="7"/>
      <c r="T593" s="7"/>
      <c r="U593" s="7"/>
      <c r="V593" s="7"/>
    </row>
    <row r="594" spans="1:22" x14ac:dyDescent="0.35">
      <c r="A594" s="5">
        <f t="shared" si="73"/>
        <v>43958</v>
      </c>
      <c r="B594" s="5"/>
      <c r="C594" s="7">
        <f>AVERAGE('HAVER - UK Electricity'!H881:S881)</f>
        <v>38.876666666666665</v>
      </c>
      <c r="D594" s="7">
        <f t="shared" si="74"/>
        <v>40.343410852713184</v>
      </c>
      <c r="E594" s="5"/>
      <c r="F594" s="7">
        <f>AVERAGE('HAVER - UK Electricity'!H881:M881)</f>
        <v>41.406666666666666</v>
      </c>
      <c r="H594" s="7">
        <f>AVERAGE('HAVER - UK Electricity'!D881:I881)</f>
        <v>31.735000000000003</v>
      </c>
      <c r="I594" s="7">
        <f>AVERAGE('HAVER - UK Electricity'!D881:F881)</f>
        <v>27.13</v>
      </c>
      <c r="J594" s="7">
        <f>AVERAGE('HAVER - UK Electricity'!D881:O881)</f>
        <v>36.352500000000006</v>
      </c>
      <c r="L594" s="7">
        <f t="shared" si="75"/>
        <v>42.640762273901792</v>
      </c>
      <c r="N594" s="7">
        <f t="shared" si="76"/>
        <v>33.823798449612397</v>
      </c>
      <c r="O594" s="7">
        <f t="shared" si="76"/>
        <v>30.242842377260981</v>
      </c>
      <c r="P594" s="7">
        <f t="shared" si="76"/>
        <v>37.795904392764854</v>
      </c>
      <c r="R594" s="7"/>
      <c r="S594" s="7"/>
      <c r="T594" s="7"/>
      <c r="U594" s="7"/>
      <c r="V594" s="7"/>
    </row>
    <row r="595" spans="1:22" x14ac:dyDescent="0.35">
      <c r="A595" s="5">
        <f t="shared" si="73"/>
        <v>43959</v>
      </c>
      <c r="B595" s="5"/>
      <c r="C595" s="7">
        <f>AVERAGE('HAVER - UK Electricity'!H882:S882)</f>
        <v>38.876666666666665</v>
      </c>
      <c r="D595" s="7">
        <f t="shared" si="74"/>
        <v>40.343410852713184</v>
      </c>
      <c r="E595" s="5"/>
      <c r="F595" s="7">
        <f>AVERAGE('HAVER - UK Electricity'!H882:M882)</f>
        <v>41.406666666666666</v>
      </c>
      <c r="H595" s="7">
        <f>AVERAGE('HAVER - UK Electricity'!D882:I882)</f>
        <v>31.735000000000003</v>
      </c>
      <c r="I595" s="7">
        <f>AVERAGE('HAVER - UK Electricity'!D882:F882)</f>
        <v>27.13</v>
      </c>
      <c r="J595" s="7">
        <f>AVERAGE('HAVER - UK Electricity'!D882:O882)</f>
        <v>36.352500000000006</v>
      </c>
      <c r="L595" s="7">
        <f t="shared" si="75"/>
        <v>42.640762273901792</v>
      </c>
      <c r="N595" s="7">
        <f t="shared" si="76"/>
        <v>33.823798449612397</v>
      </c>
      <c r="O595" s="7">
        <f t="shared" si="76"/>
        <v>30.242842377260981</v>
      </c>
      <c r="P595" s="7">
        <f t="shared" si="76"/>
        <v>37.795904392764854</v>
      </c>
      <c r="R595" s="7"/>
      <c r="S595" s="7"/>
      <c r="T595" s="7"/>
      <c r="U595" s="7"/>
      <c r="V595" s="7"/>
    </row>
    <row r="596" spans="1:22" x14ac:dyDescent="0.35">
      <c r="A596" s="5">
        <f t="shared" si="73"/>
        <v>43962</v>
      </c>
      <c r="B596" s="5"/>
      <c r="C596" s="7">
        <f>AVERAGE('HAVER - UK Electricity'!H883:S883)</f>
        <v>39.062500000000007</v>
      </c>
      <c r="D596" s="7">
        <f t="shared" si="74"/>
        <v>40.343410852713184</v>
      </c>
      <c r="E596" s="5"/>
      <c r="F596" s="7">
        <f>AVERAGE('HAVER - UK Electricity'!H883:M883)</f>
        <v>41.603333333333332</v>
      </c>
      <c r="H596" s="7">
        <f>AVERAGE('HAVER - UK Electricity'!D883:I883)</f>
        <v>31.596666666666664</v>
      </c>
      <c r="I596" s="7">
        <f>AVERAGE('HAVER - UK Electricity'!D883:F883)</f>
        <v>26.806666666666668</v>
      </c>
      <c r="J596" s="7">
        <f>AVERAGE('HAVER - UK Electricity'!D883:O883)</f>
        <v>36.37916666666667</v>
      </c>
      <c r="L596" s="7">
        <f t="shared" si="75"/>
        <v>42.640762273901792</v>
      </c>
      <c r="N596" s="7">
        <f t="shared" si="76"/>
        <v>33.823798449612397</v>
      </c>
      <c r="O596" s="7">
        <f t="shared" si="76"/>
        <v>30.242842377260981</v>
      </c>
      <c r="P596" s="7">
        <f t="shared" si="76"/>
        <v>37.795904392764854</v>
      </c>
      <c r="R596" s="7"/>
      <c r="S596" s="7"/>
      <c r="T596" s="7"/>
      <c r="U596" s="7"/>
      <c r="V596" s="7"/>
    </row>
    <row r="597" spans="1:22" x14ac:dyDescent="0.35">
      <c r="A597" s="5">
        <f t="shared" si="73"/>
        <v>43963</v>
      </c>
      <c r="B597" s="5"/>
      <c r="C597" s="7">
        <f>AVERAGE('HAVER - UK Electricity'!H884:S884)</f>
        <v>38.491666666666667</v>
      </c>
      <c r="D597" s="7">
        <f t="shared" si="74"/>
        <v>40.343410852713184</v>
      </c>
      <c r="E597" s="5"/>
      <c r="F597" s="7">
        <f>AVERAGE('HAVER - UK Electricity'!H884:M884)</f>
        <v>40.956666666666663</v>
      </c>
      <c r="H597" s="7">
        <f>AVERAGE('HAVER - UK Electricity'!D884:I884)</f>
        <v>30.931666666666668</v>
      </c>
      <c r="I597" s="7">
        <f>AVERAGE('HAVER - UK Electricity'!D884:F884)</f>
        <v>26.093333333333334</v>
      </c>
      <c r="J597" s="7">
        <f>AVERAGE('HAVER - UK Electricity'!D884:O884)</f>
        <v>35.749166666666667</v>
      </c>
      <c r="L597" s="7">
        <f t="shared" si="75"/>
        <v>42.640762273901792</v>
      </c>
      <c r="N597" s="7">
        <f t="shared" si="76"/>
        <v>33.823798449612397</v>
      </c>
      <c r="O597" s="7">
        <f t="shared" si="76"/>
        <v>30.242842377260981</v>
      </c>
      <c r="P597" s="7">
        <f t="shared" si="76"/>
        <v>37.795904392764854</v>
      </c>
      <c r="R597" s="7"/>
      <c r="S597" s="7"/>
      <c r="T597" s="7"/>
      <c r="U597" s="7"/>
      <c r="V597" s="7"/>
    </row>
    <row r="598" spans="1:22" x14ac:dyDescent="0.35">
      <c r="A598" s="5">
        <f t="shared" si="73"/>
        <v>43964</v>
      </c>
      <c r="B598" s="5"/>
      <c r="C598" s="7">
        <f>AVERAGE('HAVER - UK Electricity'!H885:S885)</f>
        <v>38.316666666666663</v>
      </c>
      <c r="D598" s="7">
        <f t="shared" si="74"/>
        <v>40.343410852713184</v>
      </c>
      <c r="E598" s="5"/>
      <c r="F598" s="7">
        <f>AVERAGE('HAVER - UK Electricity'!H885:M885)</f>
        <v>40.751666666666672</v>
      </c>
      <c r="H598" s="7">
        <f>AVERAGE('HAVER - UK Electricity'!D885:I885)</f>
        <v>30.574999999999999</v>
      </c>
      <c r="I598" s="7">
        <f>AVERAGE('HAVER - UK Electricity'!D885:F885)</f>
        <v>25.743333333333329</v>
      </c>
      <c r="J598" s="7">
        <f>AVERAGE('HAVER - UK Electricity'!D885:O885)</f>
        <v>35.480833333333329</v>
      </c>
      <c r="L598" s="7">
        <f t="shared" si="75"/>
        <v>42.640762273901792</v>
      </c>
      <c r="N598" s="7">
        <f t="shared" si="76"/>
        <v>33.823798449612397</v>
      </c>
      <c r="O598" s="7">
        <f t="shared" si="76"/>
        <v>30.242842377260981</v>
      </c>
      <c r="P598" s="7">
        <f t="shared" si="76"/>
        <v>37.795904392764854</v>
      </c>
      <c r="R598" s="7"/>
      <c r="S598" s="7"/>
      <c r="T598" s="7"/>
      <c r="U598" s="7"/>
      <c r="V598" s="7"/>
    </row>
    <row r="599" spans="1:22" x14ac:dyDescent="0.35">
      <c r="A599" s="5">
        <f t="shared" si="73"/>
        <v>43965</v>
      </c>
      <c r="B599" s="5"/>
      <c r="C599" s="7">
        <f>AVERAGE('HAVER - UK Electricity'!H886:S886)</f>
        <v>38.718333333333334</v>
      </c>
      <c r="D599" s="7">
        <f t="shared" si="74"/>
        <v>40.343410852713184</v>
      </c>
      <c r="E599" s="5"/>
      <c r="F599" s="7">
        <f>AVERAGE('HAVER - UK Electricity'!H886:M886)</f>
        <v>41.169999999999995</v>
      </c>
      <c r="H599" s="7">
        <f>AVERAGE('HAVER - UK Electricity'!D886:I886)</f>
        <v>30.866666666666664</v>
      </c>
      <c r="I599" s="7">
        <f>AVERAGE('HAVER - UK Electricity'!D886:F886)</f>
        <v>26.063333333333333</v>
      </c>
      <c r="J599" s="7">
        <f>AVERAGE('HAVER - UK Electricity'!D886:O886)</f>
        <v>35.858333333333327</v>
      </c>
      <c r="L599" s="7">
        <f t="shared" si="75"/>
        <v>42.640762273901792</v>
      </c>
      <c r="N599" s="7">
        <f t="shared" si="76"/>
        <v>33.823798449612397</v>
      </c>
      <c r="O599" s="7">
        <f t="shared" si="76"/>
        <v>30.242842377260981</v>
      </c>
      <c r="P599" s="7">
        <f t="shared" si="76"/>
        <v>37.795904392764854</v>
      </c>
      <c r="R599" s="7"/>
      <c r="S599" s="7"/>
      <c r="T599" s="7"/>
      <c r="U599" s="7"/>
      <c r="V599" s="7"/>
    </row>
    <row r="600" spans="1:22" x14ac:dyDescent="0.35">
      <c r="A600" s="5">
        <f t="shared" si="73"/>
        <v>43966</v>
      </c>
      <c r="B600" s="5"/>
      <c r="C600" s="7">
        <f>AVERAGE('HAVER - UK Electricity'!H887:S887)</f>
        <v>39.126666666666658</v>
      </c>
      <c r="D600" s="7">
        <f t="shared" si="74"/>
        <v>40.343410852713184</v>
      </c>
      <c r="E600" s="5"/>
      <c r="F600" s="7">
        <f>AVERAGE('HAVER - UK Electricity'!H887:M887)</f>
        <v>41.531666666666659</v>
      </c>
      <c r="H600" s="7">
        <f>AVERAGE('HAVER - UK Electricity'!D887:I887)</f>
        <v>31.068333333333332</v>
      </c>
      <c r="I600" s="7">
        <f>AVERAGE('HAVER - UK Electricity'!D887:F887)</f>
        <v>26.146666666666665</v>
      </c>
      <c r="J600" s="7">
        <f>AVERAGE('HAVER - UK Electricity'!D887:O887)</f>
        <v>36.149166666666666</v>
      </c>
      <c r="L600" s="7">
        <f t="shared" si="75"/>
        <v>42.640762273901792</v>
      </c>
      <c r="N600" s="7">
        <f t="shared" si="76"/>
        <v>33.823798449612397</v>
      </c>
      <c r="O600" s="7">
        <f t="shared" si="76"/>
        <v>30.242842377260981</v>
      </c>
      <c r="P600" s="7">
        <f t="shared" si="76"/>
        <v>37.795904392764854</v>
      </c>
      <c r="R600" s="7"/>
      <c r="S600" s="7"/>
      <c r="T600" s="7"/>
      <c r="U600" s="7"/>
      <c r="V600" s="7"/>
    </row>
    <row r="601" spans="1:22" x14ac:dyDescent="0.35">
      <c r="A601" s="5">
        <f t="shared" si="73"/>
        <v>43969</v>
      </c>
      <c r="B601" s="5"/>
      <c r="C601" s="7">
        <f>AVERAGE('HAVER - UK Electricity'!H888:S888)</f>
        <v>39.520833333333336</v>
      </c>
      <c r="D601" s="7">
        <f t="shared" si="74"/>
        <v>40.343410852713184</v>
      </c>
      <c r="E601" s="5"/>
      <c r="F601" s="7">
        <f>AVERAGE('HAVER - UK Electricity'!H888:M888)</f>
        <v>41.904999999999994</v>
      </c>
      <c r="H601" s="7">
        <f>AVERAGE('HAVER - UK Electricity'!D888:I888)</f>
        <v>31.09333333333333</v>
      </c>
      <c r="I601" s="7">
        <f>AVERAGE('HAVER - UK Electricity'!D888:F888)</f>
        <v>25.846666666666664</v>
      </c>
      <c r="J601" s="7">
        <f>AVERAGE('HAVER - UK Electricity'!D888:O888)</f>
        <v>36.355833333333337</v>
      </c>
      <c r="L601" s="7">
        <f t="shared" si="75"/>
        <v>42.640762273901792</v>
      </c>
      <c r="N601" s="7">
        <f t="shared" si="76"/>
        <v>33.823798449612397</v>
      </c>
      <c r="O601" s="7">
        <f t="shared" si="76"/>
        <v>30.242842377260981</v>
      </c>
      <c r="P601" s="7">
        <f t="shared" si="76"/>
        <v>37.795904392764854</v>
      </c>
      <c r="R601" s="7"/>
      <c r="S601" s="7"/>
      <c r="T601" s="7"/>
      <c r="U601" s="7"/>
      <c r="V601" s="7"/>
    </row>
    <row r="602" spans="1:22" x14ac:dyDescent="0.35">
      <c r="A602" s="5">
        <f t="shared" si="73"/>
        <v>43970</v>
      </c>
      <c r="B602" s="5"/>
      <c r="C602" s="7">
        <f>AVERAGE('HAVER - UK Electricity'!H889:S889)</f>
        <v>39.705000000000005</v>
      </c>
      <c r="D602" s="7">
        <f t="shared" si="74"/>
        <v>40.343410852713184</v>
      </c>
      <c r="E602" s="5"/>
      <c r="F602" s="7">
        <f>AVERAGE('HAVER - UK Electricity'!H889:M889)</f>
        <v>42.173333333333339</v>
      </c>
      <c r="H602" s="7">
        <f>AVERAGE('HAVER - UK Electricity'!D889:I889)</f>
        <v>30.98</v>
      </c>
      <c r="I602" s="7">
        <f>AVERAGE('HAVER - UK Electricity'!D889:F889)</f>
        <v>25.796666666666667</v>
      </c>
      <c r="J602" s="7">
        <f>AVERAGE('HAVER - UK Electricity'!D889:O889)</f>
        <v>36.468333333333327</v>
      </c>
      <c r="L602" s="7">
        <f t="shared" si="75"/>
        <v>42.640762273901792</v>
      </c>
      <c r="N602" s="7">
        <f t="shared" si="76"/>
        <v>33.823798449612397</v>
      </c>
      <c r="O602" s="7">
        <f t="shared" si="76"/>
        <v>30.242842377260981</v>
      </c>
      <c r="P602" s="7">
        <f t="shared" si="76"/>
        <v>37.795904392764854</v>
      </c>
      <c r="R602" s="7"/>
      <c r="S602" s="7"/>
      <c r="T602" s="7"/>
      <c r="U602" s="7"/>
      <c r="V602" s="7"/>
    </row>
    <row r="603" spans="1:22" x14ac:dyDescent="0.35">
      <c r="A603" s="5">
        <f t="shared" si="73"/>
        <v>43971</v>
      </c>
      <c r="B603" s="5"/>
      <c r="C603" s="7">
        <f>AVERAGE('HAVER - UK Electricity'!H890:S890)</f>
        <v>40.274166666666666</v>
      </c>
      <c r="D603" s="7">
        <f t="shared" si="74"/>
        <v>40.343410852713184</v>
      </c>
      <c r="E603" s="5"/>
      <c r="F603" s="7">
        <f>AVERAGE('HAVER - UK Electricity'!H890:M890)</f>
        <v>42.516666666666666</v>
      </c>
      <c r="H603" s="7">
        <f>AVERAGE('HAVER - UK Electricity'!D890:I890)</f>
        <v>31.268333333333331</v>
      </c>
      <c r="I603" s="7">
        <f>AVERAGE('HAVER - UK Electricity'!D890:F890)</f>
        <v>26.13</v>
      </c>
      <c r="J603" s="7">
        <f>AVERAGE('HAVER - UK Electricity'!D890:O890)</f>
        <v>36.875833333333333</v>
      </c>
      <c r="L603" s="7">
        <f t="shared" si="75"/>
        <v>42.640762273901792</v>
      </c>
      <c r="N603" s="7">
        <f t="shared" si="76"/>
        <v>33.823798449612397</v>
      </c>
      <c r="O603" s="7">
        <f t="shared" si="76"/>
        <v>30.242842377260981</v>
      </c>
      <c r="P603" s="7">
        <f t="shared" si="76"/>
        <v>37.795904392764854</v>
      </c>
      <c r="R603" s="7"/>
      <c r="S603" s="7"/>
      <c r="T603" s="7"/>
      <c r="U603" s="7"/>
      <c r="V603" s="7"/>
    </row>
    <row r="604" spans="1:22" x14ac:dyDescent="0.35">
      <c r="A604" s="5">
        <f t="shared" si="73"/>
        <v>43972</v>
      </c>
      <c r="B604" s="5"/>
      <c r="C604" s="7">
        <f>AVERAGE('HAVER - UK Electricity'!H891:S891)</f>
        <v>39.817500000000003</v>
      </c>
      <c r="D604" s="7">
        <f t="shared" si="74"/>
        <v>40.343410852713184</v>
      </c>
      <c r="E604" s="5"/>
      <c r="F604" s="7">
        <f>AVERAGE('HAVER - UK Electricity'!H891:M891)</f>
        <v>41.793333333333337</v>
      </c>
      <c r="H604" s="7">
        <f>AVERAGE('HAVER - UK Electricity'!D891:I891)</f>
        <v>30.684999999999999</v>
      </c>
      <c r="I604" s="7">
        <f>AVERAGE('HAVER - UK Electricity'!D891:F891)</f>
        <v>25.706666666666667</v>
      </c>
      <c r="J604" s="7">
        <f>AVERAGE('HAVER - UK Electricity'!D891:O891)</f>
        <v>36.330833333333331</v>
      </c>
      <c r="L604" s="7">
        <f t="shared" si="75"/>
        <v>42.640762273901792</v>
      </c>
      <c r="N604" s="7">
        <f t="shared" si="76"/>
        <v>33.823798449612397</v>
      </c>
      <c r="O604" s="7">
        <f t="shared" si="76"/>
        <v>30.242842377260981</v>
      </c>
      <c r="P604" s="7">
        <f t="shared" si="76"/>
        <v>37.795904392764854</v>
      </c>
      <c r="R604" s="7"/>
      <c r="S604" s="7"/>
      <c r="T604" s="7"/>
      <c r="U604" s="7"/>
      <c r="V604" s="7"/>
    </row>
    <row r="605" spans="1:22" x14ac:dyDescent="0.35">
      <c r="A605" s="5">
        <f t="shared" si="73"/>
        <v>43973</v>
      </c>
      <c r="B605" s="5"/>
      <c r="C605" s="7">
        <f>AVERAGE('HAVER - UK Electricity'!H892:S892)</f>
        <v>39.307499999999997</v>
      </c>
      <c r="D605" s="7">
        <f t="shared" si="74"/>
        <v>40.343410852713184</v>
      </c>
      <c r="E605" s="5"/>
      <c r="F605" s="7">
        <f>AVERAGE('HAVER - UK Electricity'!H892:M892)</f>
        <v>41.383333333333333</v>
      </c>
      <c r="H605" s="7">
        <f>AVERAGE('HAVER - UK Electricity'!D892:I892)</f>
        <v>30.186666666666667</v>
      </c>
      <c r="I605" s="7">
        <f>AVERAGE('HAVER - UK Electricity'!D892:F892)</f>
        <v>25.14</v>
      </c>
      <c r="J605" s="7">
        <f>AVERAGE('HAVER - UK Electricity'!D892:O892)</f>
        <v>35.836666666666666</v>
      </c>
      <c r="L605" s="7">
        <f t="shared" si="75"/>
        <v>42.640762273901792</v>
      </c>
      <c r="N605" s="7">
        <f t="shared" si="76"/>
        <v>33.823798449612397</v>
      </c>
      <c r="O605" s="7">
        <f t="shared" si="76"/>
        <v>30.242842377260981</v>
      </c>
      <c r="P605" s="7">
        <f t="shared" si="76"/>
        <v>37.795904392764854</v>
      </c>
      <c r="R605" s="7"/>
      <c r="S605" s="7"/>
      <c r="T605" s="7"/>
      <c r="U605" s="7"/>
      <c r="V605" s="7"/>
    </row>
    <row r="606" spans="1:22" x14ac:dyDescent="0.35">
      <c r="A606" s="5">
        <f t="shared" si="73"/>
        <v>43976</v>
      </c>
      <c r="B606" s="5"/>
      <c r="C606" s="7">
        <f>AVERAGE('HAVER - UK Electricity'!H893:S893)</f>
        <v>39.307499999999997</v>
      </c>
      <c r="D606" s="7">
        <f t="shared" si="74"/>
        <v>40.343410852713184</v>
      </c>
      <c r="E606" s="5"/>
      <c r="F606" s="7">
        <f>AVERAGE('HAVER - UK Electricity'!H893:M893)</f>
        <v>41.383333333333333</v>
      </c>
      <c r="H606" s="7">
        <f>AVERAGE('HAVER - UK Electricity'!D893:I893)</f>
        <v>30.186666666666667</v>
      </c>
      <c r="I606" s="7">
        <f>AVERAGE('HAVER - UK Electricity'!D893:F893)</f>
        <v>25.14</v>
      </c>
      <c r="J606" s="7">
        <f>AVERAGE('HAVER - UK Electricity'!D893:O893)</f>
        <v>35.836666666666666</v>
      </c>
      <c r="L606" s="7">
        <f t="shared" si="75"/>
        <v>42.640762273901792</v>
      </c>
      <c r="N606" s="7">
        <f t="shared" si="76"/>
        <v>33.823798449612397</v>
      </c>
      <c r="O606" s="7">
        <f t="shared" si="76"/>
        <v>30.242842377260981</v>
      </c>
      <c r="P606" s="7">
        <f t="shared" si="76"/>
        <v>37.795904392764854</v>
      </c>
      <c r="R606" s="7"/>
      <c r="S606" s="7"/>
      <c r="T606" s="7"/>
      <c r="U606" s="7"/>
      <c r="V606" s="7"/>
    </row>
    <row r="607" spans="1:22" x14ac:dyDescent="0.35">
      <c r="A607" s="5">
        <f t="shared" si="73"/>
        <v>43977</v>
      </c>
      <c r="B607" s="5"/>
      <c r="C607" s="7">
        <f>AVERAGE('HAVER - UK Electricity'!H894:S894)</f>
        <v>39.859999999999992</v>
      </c>
      <c r="D607" s="7">
        <f t="shared" si="74"/>
        <v>40.343410852713184</v>
      </c>
      <c r="E607" s="5"/>
      <c r="F607" s="7">
        <f>AVERAGE('HAVER - UK Electricity'!H894:M894)</f>
        <v>42.118333333333332</v>
      </c>
      <c r="H607" s="7">
        <f>AVERAGE('HAVER - UK Electricity'!D894:I894)</f>
        <v>30.811666666666667</v>
      </c>
      <c r="I607" s="7">
        <f>AVERAGE('HAVER - UK Electricity'!D894:F894)</f>
        <v>25.793333333333333</v>
      </c>
      <c r="J607" s="7">
        <f>AVERAGE('HAVER - UK Electricity'!D894:O894)</f>
        <v>36.467500000000001</v>
      </c>
      <c r="L607" s="7">
        <f t="shared" si="75"/>
        <v>42.640762273901792</v>
      </c>
      <c r="N607" s="7">
        <f t="shared" si="76"/>
        <v>33.823798449612397</v>
      </c>
      <c r="O607" s="7">
        <f t="shared" si="76"/>
        <v>30.242842377260981</v>
      </c>
      <c r="P607" s="7">
        <f t="shared" si="76"/>
        <v>37.795904392764854</v>
      </c>
      <c r="R607" s="7"/>
      <c r="S607" s="7"/>
      <c r="T607" s="7"/>
      <c r="U607" s="7"/>
      <c r="V607" s="7"/>
    </row>
    <row r="608" spans="1:22" x14ac:dyDescent="0.35">
      <c r="A608" s="5">
        <f t="shared" si="73"/>
        <v>43978</v>
      </c>
      <c r="B608" s="5"/>
      <c r="C608" s="7">
        <f>AVERAGE('HAVER - UK Electricity'!H895:S895)</f>
        <v>39.585833333333341</v>
      </c>
      <c r="D608" s="7">
        <f t="shared" si="74"/>
        <v>40.343410852713184</v>
      </c>
      <c r="E608" s="5"/>
      <c r="F608" s="7">
        <f>AVERAGE('HAVER - UK Electricity'!H895:M895)</f>
        <v>41.725000000000001</v>
      </c>
      <c r="H608" s="7">
        <f>AVERAGE('HAVER - UK Electricity'!D895:I895)</f>
        <v>30.236666666666665</v>
      </c>
      <c r="I608" s="7">
        <f>AVERAGE('HAVER - UK Electricity'!D895:F895)</f>
        <v>25.106666666666666</v>
      </c>
      <c r="J608" s="7">
        <f>AVERAGE('HAVER - UK Electricity'!D895:O895)</f>
        <v>36.03</v>
      </c>
      <c r="L608" s="7">
        <f t="shared" si="75"/>
        <v>42.640762273901792</v>
      </c>
      <c r="N608" s="7">
        <f t="shared" si="76"/>
        <v>33.823798449612397</v>
      </c>
      <c r="O608" s="7">
        <f t="shared" si="76"/>
        <v>30.242842377260981</v>
      </c>
      <c r="P608" s="7">
        <f t="shared" si="76"/>
        <v>37.795904392764854</v>
      </c>
      <c r="R608" s="7"/>
      <c r="S608" s="7"/>
      <c r="T608" s="7"/>
      <c r="U608" s="7"/>
      <c r="V608" s="7"/>
    </row>
    <row r="609" spans="1:22" x14ac:dyDescent="0.35">
      <c r="A609" s="5">
        <f t="shared" si="73"/>
        <v>43979</v>
      </c>
      <c r="B609" s="5"/>
      <c r="C609" s="7">
        <f>AVERAGE('HAVER - UK Electricity'!H896:S896)</f>
        <v>39.326666666666675</v>
      </c>
      <c r="D609" s="7">
        <f t="shared" si="74"/>
        <v>40.343410852713184</v>
      </c>
      <c r="E609" s="5"/>
      <c r="F609" s="7">
        <f>AVERAGE('HAVER - UK Electricity'!H896:M896)</f>
        <v>41.456666666666663</v>
      </c>
      <c r="H609" s="7">
        <f>AVERAGE('HAVER - UK Electricity'!D896:I896)</f>
        <v>29.838333333333335</v>
      </c>
      <c r="I609" s="7">
        <f>AVERAGE('HAVER - UK Electricity'!D896:F896)</f>
        <v>24.566666666666666</v>
      </c>
      <c r="J609" s="7">
        <f>AVERAGE('HAVER - UK Electricity'!D896:O896)</f>
        <v>35.706666666666671</v>
      </c>
      <c r="L609" s="7">
        <f t="shared" si="75"/>
        <v>42.640762273901792</v>
      </c>
      <c r="N609" s="7">
        <f t="shared" si="76"/>
        <v>33.823798449612397</v>
      </c>
      <c r="O609" s="7">
        <f t="shared" si="76"/>
        <v>30.242842377260981</v>
      </c>
      <c r="P609" s="7">
        <f t="shared" si="76"/>
        <v>37.795904392764854</v>
      </c>
      <c r="R609" s="7"/>
      <c r="S609" s="7"/>
      <c r="T609" s="7"/>
      <c r="U609" s="7"/>
      <c r="V609" s="7"/>
    </row>
    <row r="610" spans="1:22" x14ac:dyDescent="0.35">
      <c r="A610" s="5">
        <f t="shared" si="73"/>
        <v>43980</v>
      </c>
      <c r="B610" s="5"/>
      <c r="C610" s="7">
        <f>AVERAGE('HAVER - UK Electricity'!H897:S897)</f>
        <v>40.205833333333338</v>
      </c>
      <c r="D610" s="7">
        <f t="shared" si="74"/>
        <v>40.343410852713184</v>
      </c>
      <c r="E610" s="5"/>
      <c r="F610" s="7">
        <f>AVERAGE('HAVER - UK Electricity'!H897:M897)</f>
        <v>42.411666666666669</v>
      </c>
      <c r="H610" s="7">
        <f>AVERAGE('HAVER - UK Electricity'!D897:I897)</f>
        <v>33.323333333333331</v>
      </c>
      <c r="I610" s="7">
        <f>AVERAGE('HAVER - UK Electricity'!D897:F897)</f>
        <v>27.336666666666662</v>
      </c>
      <c r="J610" s="7">
        <f>AVERAGE('HAVER - UK Electricity'!D897:O897)</f>
        <v>37.265000000000008</v>
      </c>
      <c r="L610" s="7">
        <f t="shared" si="75"/>
        <v>42.640762273901792</v>
      </c>
      <c r="N610" s="7">
        <f t="shared" si="76"/>
        <v>33.823798449612397</v>
      </c>
      <c r="O610" s="7">
        <f t="shared" si="76"/>
        <v>30.242842377260981</v>
      </c>
      <c r="P610" s="7">
        <f t="shared" si="76"/>
        <v>37.795904392764854</v>
      </c>
      <c r="R610" s="7"/>
      <c r="S610" s="7"/>
      <c r="T610" s="7"/>
      <c r="U610" s="7"/>
      <c r="V610" s="7"/>
    </row>
    <row r="611" spans="1:22" x14ac:dyDescent="0.35">
      <c r="A611" s="5">
        <f t="shared" si="73"/>
        <v>43983</v>
      </c>
      <c r="B611" s="5"/>
      <c r="C611" s="7">
        <f>AVERAGE('HAVER - UK Electricity'!G898:R898)</f>
        <v>38.983333333333334</v>
      </c>
      <c r="D611" s="7">
        <f t="shared" si="74"/>
        <v>40.343410852713184</v>
      </c>
      <c r="E611" s="5"/>
      <c r="F611" s="7">
        <f>AVERAGE('HAVER - UK Electricity'!G898:L898)</f>
        <v>41.31</v>
      </c>
      <c r="H611" s="7">
        <f>AVERAGE('HAVER - UK Electricity'!D898:I898)</f>
        <v>32.613333333333337</v>
      </c>
      <c r="I611" s="7">
        <f>AVERAGE('HAVER - UK Electricity'!D898:F898)</f>
        <v>26.553333333333331</v>
      </c>
      <c r="J611" s="7">
        <f>AVERAGE('HAVER - UK Electricity'!D898:O898)</f>
        <v>36.567500000000003</v>
      </c>
      <c r="L611" s="7">
        <f t="shared" si="75"/>
        <v>42.640762273901792</v>
      </c>
      <c r="N611" s="7">
        <f t="shared" si="76"/>
        <v>33.823798449612397</v>
      </c>
      <c r="O611" s="7">
        <f t="shared" si="76"/>
        <v>30.242842377260981</v>
      </c>
      <c r="P611" s="7">
        <f t="shared" si="76"/>
        <v>37.795904392764854</v>
      </c>
      <c r="R611" s="7"/>
      <c r="S611" s="7"/>
      <c r="T611" s="7"/>
      <c r="U611" s="7"/>
      <c r="V611" s="7"/>
    </row>
    <row r="612" spans="1:22" x14ac:dyDescent="0.35">
      <c r="A612" s="5">
        <f t="shared" si="73"/>
        <v>43984</v>
      </c>
      <c r="B612" s="5"/>
      <c r="C612" s="7">
        <f>AVERAGE('HAVER - UK Electricity'!G899:R899)</f>
        <v>39.588333333333331</v>
      </c>
      <c r="D612" s="7">
        <f t="shared" si="74"/>
        <v>40.343410852713184</v>
      </c>
      <c r="E612" s="5"/>
      <c r="F612" s="7">
        <f>AVERAGE('HAVER - UK Electricity'!G899:L899)</f>
        <v>41.809999999999995</v>
      </c>
      <c r="H612" s="7">
        <f>AVERAGE('HAVER - UK Electricity'!D899:I899)</f>
        <v>33.405000000000001</v>
      </c>
      <c r="I612" s="7">
        <f>AVERAGE('HAVER - UK Electricity'!D899:F899)</f>
        <v>27.596666666666668</v>
      </c>
      <c r="J612" s="7">
        <f>AVERAGE('HAVER - UK Electricity'!D899:O899)</f>
        <v>37.255833333333328</v>
      </c>
      <c r="L612" s="7">
        <f t="shared" si="75"/>
        <v>42.640762273901792</v>
      </c>
      <c r="N612" s="7">
        <f t="shared" si="76"/>
        <v>33.823798449612397</v>
      </c>
      <c r="O612" s="7">
        <f t="shared" si="76"/>
        <v>30.242842377260981</v>
      </c>
      <c r="P612" s="7">
        <f t="shared" si="76"/>
        <v>37.795904392764854</v>
      </c>
      <c r="R612" s="7"/>
      <c r="S612" s="7"/>
      <c r="T612" s="7"/>
      <c r="U612" s="7"/>
      <c r="V612" s="7"/>
    </row>
    <row r="613" spans="1:22" x14ac:dyDescent="0.35">
      <c r="A613" s="5">
        <f t="shared" si="73"/>
        <v>43985</v>
      </c>
      <c r="B613" s="5"/>
      <c r="C613" s="7">
        <f>AVERAGE('HAVER - UK Electricity'!G900:R900)</f>
        <v>39.768333333333331</v>
      </c>
      <c r="D613" s="7">
        <f t="shared" si="74"/>
        <v>40.343410852713184</v>
      </c>
      <c r="E613" s="5"/>
      <c r="F613" s="7">
        <f>AVERAGE('HAVER - UK Electricity'!G900:L900)</f>
        <v>42.065000000000005</v>
      </c>
      <c r="H613" s="7">
        <f>AVERAGE('HAVER - UK Electricity'!D900:I900)</f>
        <v>34.115000000000002</v>
      </c>
      <c r="I613" s="7">
        <f>AVERAGE('HAVER - UK Electricity'!D900:F900)</f>
        <v>28.676666666666666</v>
      </c>
      <c r="J613" s="7">
        <f>AVERAGE('HAVER - UK Electricity'!D900:O900)</f>
        <v>37.680833333333332</v>
      </c>
      <c r="L613" s="7">
        <f t="shared" si="75"/>
        <v>42.640762273901792</v>
      </c>
      <c r="N613" s="7">
        <f t="shared" si="76"/>
        <v>33.823798449612397</v>
      </c>
      <c r="O613" s="7">
        <f t="shared" si="76"/>
        <v>30.242842377260981</v>
      </c>
      <c r="P613" s="7">
        <f t="shared" si="76"/>
        <v>37.795904392764854</v>
      </c>
      <c r="R613" s="7"/>
      <c r="S613" s="7"/>
      <c r="T613" s="7"/>
      <c r="U613" s="7"/>
      <c r="V613" s="7"/>
    </row>
    <row r="614" spans="1:22" x14ac:dyDescent="0.35">
      <c r="A614" s="5">
        <f t="shared" si="73"/>
        <v>43986</v>
      </c>
      <c r="B614" s="5"/>
      <c r="C614" s="7">
        <f>AVERAGE('HAVER - UK Electricity'!G901:R901)</f>
        <v>39.979166666666671</v>
      </c>
      <c r="D614" s="7">
        <f t="shared" si="74"/>
        <v>40.343410852713184</v>
      </c>
      <c r="E614" s="5"/>
      <c r="F614" s="7">
        <f>AVERAGE('HAVER - UK Electricity'!G901:L901)</f>
        <v>42.186666666666667</v>
      </c>
      <c r="H614" s="7">
        <f>AVERAGE('HAVER - UK Electricity'!D901:I901)</f>
        <v>34.300000000000004</v>
      </c>
      <c r="I614" s="7">
        <f>AVERAGE('HAVER - UK Electricity'!D901:F901)</f>
        <v>28.883333333333336</v>
      </c>
      <c r="J614" s="7">
        <f>AVERAGE('HAVER - UK Electricity'!D901:O901)</f>
        <v>37.868333333333332</v>
      </c>
      <c r="L614" s="7">
        <f t="shared" si="75"/>
        <v>42.640762273901792</v>
      </c>
      <c r="N614" s="7">
        <f t="shared" si="76"/>
        <v>33.823798449612397</v>
      </c>
      <c r="O614" s="7">
        <f t="shared" si="76"/>
        <v>30.242842377260981</v>
      </c>
      <c r="P614" s="7">
        <f t="shared" si="76"/>
        <v>37.795904392764854</v>
      </c>
      <c r="R614" s="7"/>
      <c r="S614" s="7"/>
      <c r="T614" s="7"/>
      <c r="U614" s="7"/>
      <c r="V614" s="7"/>
    </row>
    <row r="615" spans="1:22" x14ac:dyDescent="0.35">
      <c r="A615" s="5">
        <f t="shared" si="73"/>
        <v>43987</v>
      </c>
      <c r="B615" s="5"/>
      <c r="C615" s="7">
        <f>AVERAGE('HAVER - UK Electricity'!G902:R902)</f>
        <v>41.020833333333336</v>
      </c>
      <c r="D615" s="7">
        <f t="shared" si="74"/>
        <v>40.343410852713184</v>
      </c>
      <c r="E615" s="5"/>
      <c r="F615" s="7">
        <f>AVERAGE('HAVER - UK Electricity'!G902:L902)</f>
        <v>43.324999999999996</v>
      </c>
      <c r="H615" s="7">
        <f>AVERAGE('HAVER - UK Electricity'!D902:I902)</f>
        <v>35.366666666666667</v>
      </c>
      <c r="I615" s="7">
        <f>AVERAGE('HAVER - UK Electricity'!D902:F902)</f>
        <v>29.86</v>
      </c>
      <c r="J615" s="7">
        <f>AVERAGE('HAVER - UK Electricity'!D902:O902)</f>
        <v>38.919166666666662</v>
      </c>
      <c r="L615" s="7">
        <f t="shared" si="75"/>
        <v>42.640762273901792</v>
      </c>
      <c r="N615" s="7">
        <f t="shared" si="76"/>
        <v>33.823798449612397</v>
      </c>
      <c r="O615" s="7">
        <f t="shared" si="76"/>
        <v>30.242842377260981</v>
      </c>
      <c r="P615" s="7">
        <f t="shared" si="76"/>
        <v>37.795904392764854</v>
      </c>
      <c r="R615" s="7"/>
      <c r="S615" s="7"/>
      <c r="T615" s="7"/>
      <c r="U615" s="7"/>
      <c r="V615" s="7"/>
    </row>
    <row r="616" spans="1:22" x14ac:dyDescent="0.35">
      <c r="A616" s="5">
        <f t="shared" si="73"/>
        <v>43990</v>
      </c>
      <c r="B616" s="5"/>
      <c r="C616" s="7">
        <f>AVERAGE('HAVER - UK Electricity'!G903:R903)</f>
        <v>40.622499999999995</v>
      </c>
      <c r="D616" s="7">
        <f t="shared" si="74"/>
        <v>40.343410852713184</v>
      </c>
      <c r="E616" s="5"/>
      <c r="F616" s="7">
        <f>AVERAGE('HAVER - UK Electricity'!G903:L903)</f>
        <v>42.893333333333338</v>
      </c>
      <c r="H616" s="7">
        <f>AVERAGE('HAVER - UK Electricity'!D903:I903)</f>
        <v>34.881666666666668</v>
      </c>
      <c r="I616" s="7">
        <f>AVERAGE('HAVER - UK Electricity'!D903:F903)</f>
        <v>29.183333333333334</v>
      </c>
      <c r="J616" s="7">
        <f>AVERAGE('HAVER - UK Electricity'!D903:O903)</f>
        <v>38.444166666666668</v>
      </c>
      <c r="L616" s="7">
        <f t="shared" si="75"/>
        <v>42.640762273901792</v>
      </c>
      <c r="N616" s="7">
        <f t="shared" si="76"/>
        <v>33.823798449612397</v>
      </c>
      <c r="O616" s="7">
        <f t="shared" si="76"/>
        <v>30.242842377260981</v>
      </c>
      <c r="P616" s="7">
        <f t="shared" si="76"/>
        <v>37.795904392764854</v>
      </c>
      <c r="R616" s="7"/>
      <c r="S616" s="7"/>
      <c r="T616" s="7"/>
      <c r="U616" s="7"/>
      <c r="V616" s="7"/>
    </row>
    <row r="617" spans="1:22" x14ac:dyDescent="0.35">
      <c r="A617" s="5">
        <f t="shared" si="73"/>
        <v>43991</v>
      </c>
      <c r="B617" s="5"/>
      <c r="C617" s="7">
        <f>AVERAGE('HAVER - UK Electricity'!G904:R904)</f>
        <v>39.821666666666673</v>
      </c>
      <c r="D617" s="7">
        <f t="shared" si="74"/>
        <v>40.343410852713184</v>
      </c>
      <c r="E617" s="5"/>
      <c r="F617" s="7">
        <f>AVERAGE('HAVER - UK Electricity'!G904:L904)</f>
        <v>42.06666666666667</v>
      </c>
      <c r="H617" s="7">
        <f>AVERAGE('HAVER - UK Electricity'!D904:I904)</f>
        <v>34.085000000000001</v>
      </c>
      <c r="I617" s="7">
        <f>AVERAGE('HAVER - UK Electricity'!D904:F904)</f>
        <v>28.643333333333334</v>
      </c>
      <c r="J617" s="7">
        <f>AVERAGE('HAVER - UK Electricity'!D904:O904)</f>
        <v>37.700833333333335</v>
      </c>
      <c r="L617" s="7">
        <f t="shared" si="75"/>
        <v>42.640762273901792</v>
      </c>
      <c r="N617" s="7">
        <f t="shared" si="76"/>
        <v>33.823798449612397</v>
      </c>
      <c r="O617" s="7">
        <f t="shared" si="76"/>
        <v>30.242842377260981</v>
      </c>
      <c r="P617" s="7">
        <f t="shared" si="76"/>
        <v>37.795904392764854</v>
      </c>
      <c r="R617" s="7"/>
      <c r="S617" s="7"/>
      <c r="T617" s="7"/>
      <c r="U617" s="7"/>
      <c r="V617" s="7"/>
    </row>
    <row r="618" spans="1:22" x14ac:dyDescent="0.35">
      <c r="A618" s="5">
        <f t="shared" si="73"/>
        <v>43992</v>
      </c>
      <c r="B618" s="5"/>
      <c r="C618" s="7">
        <f>AVERAGE('HAVER - UK Electricity'!G905:R905)</f>
        <v>40.270833333333329</v>
      </c>
      <c r="D618" s="7">
        <f t="shared" si="74"/>
        <v>40.343410852713184</v>
      </c>
      <c r="E618" s="5"/>
      <c r="F618" s="7">
        <f>AVERAGE('HAVER - UK Electricity'!G905:L905)</f>
        <v>42.49</v>
      </c>
      <c r="H618" s="7">
        <f>AVERAGE('HAVER - UK Electricity'!D905:I905)</f>
        <v>34.381666666666668</v>
      </c>
      <c r="I618" s="7">
        <f>AVERAGE('HAVER - UK Electricity'!D905:F905)</f>
        <v>28.700000000000003</v>
      </c>
      <c r="J618" s="7">
        <f>AVERAGE('HAVER - UK Electricity'!D905:O905)</f>
        <v>38.04666666666666</v>
      </c>
      <c r="L618" s="7">
        <f t="shared" si="75"/>
        <v>42.640762273901792</v>
      </c>
      <c r="N618" s="7">
        <f t="shared" si="76"/>
        <v>33.823798449612397</v>
      </c>
      <c r="O618" s="7">
        <f t="shared" si="76"/>
        <v>30.242842377260981</v>
      </c>
      <c r="P618" s="7">
        <f t="shared" si="76"/>
        <v>37.795904392764854</v>
      </c>
      <c r="R618" s="7"/>
      <c r="S618" s="7"/>
      <c r="T618" s="7"/>
      <c r="U618" s="7"/>
      <c r="V618" s="7"/>
    </row>
    <row r="619" spans="1:22" x14ac:dyDescent="0.35">
      <c r="A619" s="5">
        <f t="shared" si="73"/>
        <v>43993</v>
      </c>
      <c r="B619" s="5"/>
      <c r="C619" s="7">
        <f>AVERAGE('HAVER - UK Electricity'!G906:R906)</f>
        <v>39.977499999999999</v>
      </c>
      <c r="D619" s="7">
        <f t="shared" si="74"/>
        <v>40.343410852713184</v>
      </c>
      <c r="E619" s="5"/>
      <c r="F619" s="7">
        <f>AVERAGE('HAVER - UK Electricity'!G906:L906)</f>
        <v>42.233333333333334</v>
      </c>
      <c r="H619" s="7">
        <f>AVERAGE('HAVER - UK Electricity'!D906:I906)</f>
        <v>34.341666666666669</v>
      </c>
      <c r="I619" s="7">
        <f>AVERAGE('HAVER - UK Electricity'!D906:F906)</f>
        <v>28.833333333333332</v>
      </c>
      <c r="J619" s="7">
        <f>AVERAGE('HAVER - UK Electricity'!D906:O906)</f>
        <v>37.866666666666667</v>
      </c>
      <c r="L619" s="7">
        <f t="shared" si="75"/>
        <v>42.640762273901792</v>
      </c>
      <c r="N619" s="7">
        <f t="shared" si="76"/>
        <v>33.823798449612397</v>
      </c>
      <c r="O619" s="7">
        <f t="shared" si="76"/>
        <v>30.242842377260981</v>
      </c>
      <c r="P619" s="7">
        <f t="shared" si="76"/>
        <v>37.795904392764854</v>
      </c>
      <c r="R619" s="7"/>
      <c r="S619" s="7"/>
      <c r="T619" s="7"/>
      <c r="U619" s="7"/>
      <c r="V619" s="7"/>
    </row>
    <row r="620" spans="1:22" x14ac:dyDescent="0.35">
      <c r="A620" s="5">
        <f t="shared" si="73"/>
        <v>43994</v>
      </c>
      <c r="B620" s="5"/>
      <c r="C620" s="7">
        <f>AVERAGE('HAVER - UK Electricity'!G907:R907)</f>
        <v>39.939166666666672</v>
      </c>
      <c r="D620" s="7">
        <f t="shared" si="74"/>
        <v>40.343410852713184</v>
      </c>
      <c r="E620" s="5"/>
      <c r="F620" s="7">
        <f>AVERAGE('HAVER - UK Electricity'!G907:L907)</f>
        <v>42.166666666666664</v>
      </c>
      <c r="H620" s="7">
        <f>AVERAGE('HAVER - UK Electricity'!D907:I907)</f>
        <v>34.608333333333334</v>
      </c>
      <c r="I620" s="7">
        <f>AVERAGE('HAVER - UK Electricity'!D907:F907)</f>
        <v>29.419999999999998</v>
      </c>
      <c r="J620" s="7">
        <f>AVERAGE('HAVER - UK Electricity'!D907:O907)</f>
        <v>37.977499999999999</v>
      </c>
      <c r="L620" s="7">
        <f t="shared" si="75"/>
        <v>42.640762273901792</v>
      </c>
      <c r="N620" s="7">
        <f t="shared" si="76"/>
        <v>33.823798449612397</v>
      </c>
      <c r="O620" s="7">
        <f t="shared" si="76"/>
        <v>30.242842377260981</v>
      </c>
      <c r="P620" s="7">
        <f t="shared" si="76"/>
        <v>37.795904392764854</v>
      </c>
      <c r="R620" s="7"/>
      <c r="S620" s="7"/>
      <c r="T620" s="7"/>
      <c r="U620" s="7"/>
      <c r="V620" s="7"/>
    </row>
    <row r="621" spans="1:22" x14ac:dyDescent="0.35">
      <c r="A621" s="5">
        <f t="shared" si="73"/>
        <v>43997</v>
      </c>
      <c r="B621" s="5"/>
      <c r="C621" s="7">
        <f>AVERAGE('HAVER - UK Electricity'!G908:R908)</f>
        <v>39.68416666666667</v>
      </c>
      <c r="D621" s="7">
        <f t="shared" si="74"/>
        <v>40.343410852713184</v>
      </c>
      <c r="E621" s="5"/>
      <c r="F621" s="7">
        <f>AVERAGE('HAVER - UK Electricity'!G908:L908)</f>
        <v>42.026666666666671</v>
      </c>
      <c r="H621" s="7">
        <f>AVERAGE('HAVER - UK Electricity'!D908:I908)</f>
        <v>34.695</v>
      </c>
      <c r="I621" s="7">
        <f>AVERAGE('HAVER - UK Electricity'!D908:F908)</f>
        <v>29.673333333333336</v>
      </c>
      <c r="J621" s="7">
        <f>AVERAGE('HAVER - UK Electricity'!D908:O908)</f>
        <v>37.87583333333334</v>
      </c>
      <c r="L621" s="7">
        <f t="shared" si="75"/>
        <v>42.640762273901792</v>
      </c>
      <c r="N621" s="7">
        <f t="shared" si="76"/>
        <v>33.823798449612397</v>
      </c>
      <c r="O621" s="7">
        <f t="shared" si="76"/>
        <v>30.242842377260981</v>
      </c>
      <c r="P621" s="7">
        <f t="shared" si="76"/>
        <v>37.795904392764854</v>
      </c>
      <c r="R621" s="7"/>
      <c r="S621" s="7"/>
      <c r="T621" s="7"/>
      <c r="U621" s="7"/>
      <c r="V621" s="7"/>
    </row>
    <row r="622" spans="1:22" x14ac:dyDescent="0.35">
      <c r="A622" s="5">
        <f t="shared" si="73"/>
        <v>43998</v>
      </c>
      <c r="B622" s="5"/>
      <c r="C622" s="7">
        <f>AVERAGE('HAVER - UK Electricity'!G909:R909)</f>
        <v>40.06</v>
      </c>
      <c r="D622" s="7">
        <f t="shared" ref="D622:D653" si="77">AVERAGE(C$526:C$574,C$576:C$655)</f>
        <v>40.343410852713184</v>
      </c>
      <c r="E622" s="5"/>
      <c r="F622" s="7">
        <f>AVERAGE('HAVER - UK Electricity'!G909:L909)</f>
        <v>42.403333333333336</v>
      </c>
      <c r="H622" s="7">
        <f>AVERAGE('HAVER - UK Electricity'!D909:I909)</f>
        <v>34.936666666666667</v>
      </c>
      <c r="I622" s="7">
        <f>AVERAGE('HAVER - UK Electricity'!D909:F909)</f>
        <v>29.693333333333332</v>
      </c>
      <c r="J622" s="7">
        <f>AVERAGE('HAVER - UK Electricity'!D909:O909)</f>
        <v>38.161666666666669</v>
      </c>
      <c r="L622" s="7">
        <f t="shared" si="75"/>
        <v>42.640762273901792</v>
      </c>
      <c r="N622" s="7">
        <f t="shared" si="76"/>
        <v>33.823798449612397</v>
      </c>
      <c r="O622" s="7">
        <f t="shared" si="76"/>
        <v>30.242842377260981</v>
      </c>
      <c r="P622" s="7">
        <f t="shared" si="76"/>
        <v>37.795904392764854</v>
      </c>
      <c r="R622" s="7"/>
      <c r="S622" s="7"/>
      <c r="T622" s="7"/>
      <c r="U622" s="7"/>
      <c r="V622" s="7"/>
    </row>
    <row r="623" spans="1:22" x14ac:dyDescent="0.35">
      <c r="A623" s="5">
        <f t="shared" si="73"/>
        <v>43999</v>
      </c>
      <c r="B623" s="5"/>
      <c r="C623" s="7">
        <f>AVERAGE('HAVER - UK Electricity'!G910:R910)</f>
        <v>40.119999999999997</v>
      </c>
      <c r="D623" s="7">
        <f t="shared" si="77"/>
        <v>40.343410852713184</v>
      </c>
      <c r="E623" s="5"/>
      <c r="F623" s="7">
        <f>AVERAGE('HAVER - UK Electricity'!G910:L910)</f>
        <v>42.513333333333335</v>
      </c>
      <c r="H623" s="7">
        <f>AVERAGE('HAVER - UK Electricity'!D910:I910)</f>
        <v>34.956666666666671</v>
      </c>
      <c r="I623" s="7">
        <f>AVERAGE('HAVER - UK Electricity'!D910:F910)</f>
        <v>29.683333333333337</v>
      </c>
      <c r="J623" s="7">
        <f>AVERAGE('HAVER - UK Electricity'!D910:O910)</f>
        <v>38.219166666666666</v>
      </c>
      <c r="L623" s="7">
        <f t="shared" si="75"/>
        <v>42.640762273901792</v>
      </c>
      <c r="N623" s="7">
        <f t="shared" si="76"/>
        <v>33.823798449612397</v>
      </c>
      <c r="O623" s="7">
        <f t="shared" si="76"/>
        <v>30.242842377260981</v>
      </c>
      <c r="P623" s="7">
        <f t="shared" si="76"/>
        <v>37.795904392764854</v>
      </c>
      <c r="R623" s="7"/>
      <c r="S623" s="7"/>
      <c r="T623" s="7"/>
      <c r="U623" s="7"/>
      <c r="V623" s="7"/>
    </row>
    <row r="624" spans="1:22" x14ac:dyDescent="0.35">
      <c r="A624" s="5">
        <f t="shared" si="73"/>
        <v>44000</v>
      </c>
      <c r="B624" s="5"/>
      <c r="C624" s="7">
        <f>AVERAGE('HAVER - UK Electricity'!G911:R911)</f>
        <v>41.384166666666665</v>
      </c>
      <c r="D624" s="7">
        <f t="shared" si="77"/>
        <v>40.343410852713184</v>
      </c>
      <c r="E624" s="5"/>
      <c r="F624" s="7">
        <f>AVERAGE('HAVER - UK Electricity'!G911:L911)</f>
        <v>43.666666666666664</v>
      </c>
      <c r="H624" s="7">
        <f>AVERAGE('HAVER - UK Electricity'!D911:I911)</f>
        <v>36.043333333333329</v>
      </c>
      <c r="I624" s="7">
        <f>AVERAGE('HAVER - UK Electricity'!D911:F911)</f>
        <v>30.709999999999997</v>
      </c>
      <c r="J624" s="7">
        <f>AVERAGE('HAVER - UK Electricity'!D911:O911)</f>
        <v>39.395000000000003</v>
      </c>
      <c r="L624" s="7">
        <f t="shared" si="75"/>
        <v>42.640762273901792</v>
      </c>
      <c r="N624" s="7">
        <f t="shared" si="76"/>
        <v>33.823798449612397</v>
      </c>
      <c r="O624" s="7">
        <f t="shared" si="76"/>
        <v>30.242842377260981</v>
      </c>
      <c r="P624" s="7">
        <f t="shared" si="76"/>
        <v>37.795904392764854</v>
      </c>
      <c r="R624" s="7"/>
      <c r="S624" s="7"/>
      <c r="T624" s="7"/>
      <c r="U624" s="7"/>
      <c r="V624" s="7"/>
    </row>
    <row r="625" spans="1:22" x14ac:dyDescent="0.35">
      <c r="A625" s="5">
        <f t="shared" si="73"/>
        <v>44001</v>
      </c>
      <c r="B625" s="5"/>
      <c r="C625" s="7">
        <f>AVERAGE('HAVER - UK Electricity'!G912:R912)</f>
        <v>42.016666666666659</v>
      </c>
      <c r="D625" s="7">
        <f t="shared" si="77"/>
        <v>40.343410852713184</v>
      </c>
      <c r="E625" s="5"/>
      <c r="F625" s="7">
        <f>AVERAGE('HAVER - UK Electricity'!G912:L912)</f>
        <v>44.326666666666661</v>
      </c>
      <c r="H625" s="7">
        <f>AVERAGE('HAVER - UK Electricity'!D912:I912)</f>
        <v>36.814999999999998</v>
      </c>
      <c r="I625" s="7">
        <f>AVERAGE('HAVER - UK Electricity'!D912:F912)</f>
        <v>31.52333333333333</v>
      </c>
      <c r="J625" s="7">
        <f>AVERAGE('HAVER - UK Electricity'!D912:O912)</f>
        <v>40.078333333333333</v>
      </c>
      <c r="L625" s="7">
        <f t="shared" si="75"/>
        <v>42.640762273901792</v>
      </c>
      <c r="N625" s="7">
        <f t="shared" si="76"/>
        <v>33.823798449612397</v>
      </c>
      <c r="O625" s="7">
        <f t="shared" si="76"/>
        <v>30.242842377260981</v>
      </c>
      <c r="P625" s="7">
        <f t="shared" si="76"/>
        <v>37.795904392764854</v>
      </c>
      <c r="R625" s="7"/>
      <c r="S625" s="7"/>
      <c r="T625" s="7"/>
      <c r="U625" s="7"/>
      <c r="V625" s="7"/>
    </row>
    <row r="626" spans="1:22" x14ac:dyDescent="0.35">
      <c r="A626" s="5">
        <f t="shared" si="73"/>
        <v>44004</v>
      </c>
      <c r="B626" s="5"/>
      <c r="C626" s="7">
        <f>AVERAGE('HAVER - UK Electricity'!G913:R913)</f>
        <v>41.943333333333328</v>
      </c>
      <c r="D626" s="7">
        <f t="shared" si="77"/>
        <v>40.343410852713184</v>
      </c>
      <c r="E626" s="5"/>
      <c r="F626" s="7">
        <f>AVERAGE('HAVER - UK Electricity'!G913:L913)</f>
        <v>44.254999999999995</v>
      </c>
      <c r="H626" s="7">
        <f>AVERAGE('HAVER - UK Electricity'!D913:I913)</f>
        <v>36.706666666666671</v>
      </c>
      <c r="I626" s="7">
        <f>AVERAGE('HAVER - UK Electricity'!D913:F913)</f>
        <v>31.350000000000005</v>
      </c>
      <c r="J626" s="7">
        <f>AVERAGE('HAVER - UK Electricity'!D913:O913)</f>
        <v>39.98416666666666</v>
      </c>
      <c r="L626" s="7">
        <f t="shared" si="75"/>
        <v>42.640762273901792</v>
      </c>
      <c r="N626" s="7">
        <f t="shared" si="76"/>
        <v>33.823798449612397</v>
      </c>
      <c r="O626" s="7">
        <f t="shared" si="76"/>
        <v>30.242842377260981</v>
      </c>
      <c r="P626" s="7">
        <f t="shared" si="76"/>
        <v>37.795904392764854</v>
      </c>
      <c r="R626" s="7"/>
      <c r="S626" s="7"/>
      <c r="T626" s="7"/>
      <c r="U626" s="7"/>
      <c r="V626" s="7"/>
    </row>
    <row r="627" spans="1:22" x14ac:dyDescent="0.35">
      <c r="A627" s="5">
        <f t="shared" si="73"/>
        <v>44005</v>
      </c>
      <c r="B627" s="5"/>
      <c r="C627" s="7">
        <f>AVERAGE('HAVER - UK Electricity'!G914:R914)</f>
        <v>42.831666666666671</v>
      </c>
      <c r="D627" s="7">
        <f t="shared" si="77"/>
        <v>40.343410852713184</v>
      </c>
      <c r="E627" s="5"/>
      <c r="F627" s="7">
        <f>AVERAGE('HAVER - UK Electricity'!G914:L914)</f>
        <v>45.316666666666663</v>
      </c>
      <c r="H627" s="7">
        <f>AVERAGE('HAVER - UK Electricity'!D914:I914)</f>
        <v>37.973333333333336</v>
      </c>
      <c r="I627" s="7">
        <f>AVERAGE('HAVER - UK Electricity'!D914:F914)</f>
        <v>32.82</v>
      </c>
      <c r="J627" s="7">
        <f>AVERAGE('HAVER - UK Electricity'!D914:O914)</f>
        <v>41.06</v>
      </c>
      <c r="L627" s="7">
        <f t="shared" si="75"/>
        <v>42.640762273901792</v>
      </c>
      <c r="N627" s="7">
        <f t="shared" si="76"/>
        <v>33.823798449612397</v>
      </c>
      <c r="O627" s="7">
        <f t="shared" si="76"/>
        <v>30.242842377260981</v>
      </c>
      <c r="P627" s="7">
        <f t="shared" si="76"/>
        <v>37.795904392764854</v>
      </c>
      <c r="R627" s="7"/>
      <c r="S627" s="7"/>
      <c r="T627" s="7"/>
      <c r="U627" s="7"/>
      <c r="V627" s="7"/>
    </row>
    <row r="628" spans="1:22" x14ac:dyDescent="0.35">
      <c r="A628" s="5">
        <f t="shared" si="73"/>
        <v>44006</v>
      </c>
      <c r="B628" s="5"/>
      <c r="C628" s="7">
        <f>AVERAGE('HAVER - UK Electricity'!G915:R915)</f>
        <v>42.654999999999994</v>
      </c>
      <c r="D628" s="7">
        <f t="shared" si="77"/>
        <v>40.343410852713184</v>
      </c>
      <c r="E628" s="5"/>
      <c r="F628" s="7">
        <f>AVERAGE('HAVER - UK Electricity'!G915:L915)</f>
        <v>45.143333333333324</v>
      </c>
      <c r="H628" s="7">
        <f>AVERAGE('HAVER - UK Electricity'!D915:I915)</f>
        <v>37.814999999999991</v>
      </c>
      <c r="I628" s="7">
        <f>AVERAGE('HAVER - UK Electricity'!D915:F915)</f>
        <v>32.699999999999996</v>
      </c>
      <c r="J628" s="7">
        <f>AVERAGE('HAVER - UK Electricity'!D915:O915)</f>
        <v>40.900833333333324</v>
      </c>
      <c r="L628" s="7">
        <f t="shared" si="75"/>
        <v>42.640762273901792</v>
      </c>
      <c r="N628" s="7">
        <f t="shared" si="76"/>
        <v>33.823798449612397</v>
      </c>
      <c r="O628" s="7">
        <f t="shared" si="76"/>
        <v>30.242842377260981</v>
      </c>
      <c r="P628" s="7">
        <f t="shared" si="76"/>
        <v>37.795904392764854</v>
      </c>
      <c r="R628" s="7"/>
      <c r="S628" s="7"/>
      <c r="T628" s="7"/>
      <c r="U628" s="7"/>
      <c r="V628" s="7"/>
    </row>
    <row r="629" spans="1:22" x14ac:dyDescent="0.35">
      <c r="A629" s="5">
        <f t="shared" si="73"/>
        <v>44007</v>
      </c>
      <c r="B629" s="5"/>
      <c r="C629" s="7">
        <f>AVERAGE('HAVER - UK Electricity'!G916:R916)</f>
        <v>42.047499999999999</v>
      </c>
      <c r="D629" s="7">
        <f t="shared" si="77"/>
        <v>40.343410852713184</v>
      </c>
      <c r="E629" s="5"/>
      <c r="F629" s="7">
        <f>AVERAGE('HAVER - UK Electricity'!G916:L916)</f>
        <v>44.613333333333337</v>
      </c>
      <c r="H629" s="7">
        <f>AVERAGE('HAVER - UK Electricity'!D916:I916)</f>
        <v>37.146666666666668</v>
      </c>
      <c r="I629" s="7">
        <f>AVERAGE('HAVER - UK Electricity'!D916:F916)</f>
        <v>31.943333333333332</v>
      </c>
      <c r="J629" s="7">
        <f>AVERAGE('HAVER - UK Electricity'!D916:O916)</f>
        <v>40.276666666666664</v>
      </c>
      <c r="L629" s="7">
        <f t="shared" si="75"/>
        <v>42.640762273901792</v>
      </c>
      <c r="N629" s="7">
        <f t="shared" si="76"/>
        <v>33.823798449612397</v>
      </c>
      <c r="O629" s="7">
        <f t="shared" si="76"/>
        <v>30.242842377260981</v>
      </c>
      <c r="P629" s="7">
        <f t="shared" si="76"/>
        <v>37.795904392764854</v>
      </c>
      <c r="R629" s="7"/>
      <c r="S629" s="7"/>
      <c r="T629" s="7"/>
      <c r="U629" s="7"/>
      <c r="V629" s="7"/>
    </row>
    <row r="630" spans="1:22" x14ac:dyDescent="0.35">
      <c r="A630" s="5">
        <f t="shared" si="73"/>
        <v>44008</v>
      </c>
      <c r="B630" s="5"/>
      <c r="C630" s="7">
        <f>AVERAGE('HAVER - UK Electricity'!G917:R917)</f>
        <v>42.085833333333333</v>
      </c>
      <c r="D630" s="7">
        <f t="shared" si="77"/>
        <v>40.343410852713184</v>
      </c>
      <c r="E630" s="5"/>
      <c r="F630" s="7">
        <f>AVERAGE('HAVER - UK Electricity'!G917:L917)</f>
        <v>44.664999999999999</v>
      </c>
      <c r="H630" s="7">
        <f>AVERAGE('HAVER - UK Electricity'!D917:I917)</f>
        <v>37.155000000000001</v>
      </c>
      <c r="I630" s="7">
        <f>AVERAGE('HAVER - UK Electricity'!D917:F917)</f>
        <v>31.946666666666669</v>
      </c>
      <c r="J630" s="7">
        <f>AVERAGE('HAVER - UK Electricity'!D917:O917)</f>
        <v>40.310833333333342</v>
      </c>
      <c r="L630" s="7">
        <f t="shared" si="75"/>
        <v>42.640762273901792</v>
      </c>
      <c r="N630" s="7">
        <f t="shared" si="76"/>
        <v>33.823798449612397</v>
      </c>
      <c r="O630" s="7">
        <f t="shared" si="76"/>
        <v>30.242842377260981</v>
      </c>
      <c r="P630" s="7">
        <f t="shared" si="76"/>
        <v>37.795904392764854</v>
      </c>
      <c r="R630" s="7"/>
      <c r="S630" s="7"/>
      <c r="T630" s="7"/>
      <c r="U630" s="7"/>
      <c r="V630" s="7"/>
    </row>
    <row r="631" spans="1:22" x14ac:dyDescent="0.35">
      <c r="A631" s="5">
        <f t="shared" si="73"/>
        <v>44011</v>
      </c>
      <c r="B631" s="5"/>
      <c r="C631" s="7">
        <f>AVERAGE('HAVER - UK Electricity'!G918:R918)</f>
        <v>43.330833333333324</v>
      </c>
      <c r="D631" s="7">
        <f t="shared" si="77"/>
        <v>40.343410852713184</v>
      </c>
      <c r="E631" s="5"/>
      <c r="F631" s="7">
        <f>AVERAGE('HAVER - UK Electricity'!G918:L918)</f>
        <v>45.79999999999999</v>
      </c>
      <c r="H631" s="7">
        <f>AVERAGE('HAVER - UK Electricity'!D918:I918)</f>
        <v>38.49666666666667</v>
      </c>
      <c r="I631" s="7">
        <f>AVERAGE('HAVER - UK Electricity'!D918:F918)</f>
        <v>33.51</v>
      </c>
      <c r="J631" s="7">
        <f>AVERAGE('HAVER - UK Electricity'!D918:O918)</f>
        <v>41.609166666666674</v>
      </c>
      <c r="L631" s="7">
        <f t="shared" si="75"/>
        <v>42.640762273901792</v>
      </c>
      <c r="N631" s="7">
        <f t="shared" si="76"/>
        <v>33.823798449612397</v>
      </c>
      <c r="O631" s="7">
        <f t="shared" si="76"/>
        <v>30.242842377260981</v>
      </c>
      <c r="P631" s="7">
        <f t="shared" si="76"/>
        <v>37.795904392764854</v>
      </c>
      <c r="R631" s="7"/>
      <c r="S631" s="7"/>
      <c r="T631" s="7"/>
      <c r="U631" s="7"/>
      <c r="V631" s="7"/>
    </row>
    <row r="632" spans="1:22" x14ac:dyDescent="0.35">
      <c r="A632" s="5">
        <f t="shared" si="73"/>
        <v>44012</v>
      </c>
      <c r="B632" s="5"/>
      <c r="C632" s="7">
        <f>AVERAGE('HAVER - UK Electricity'!G919:R919)</f>
        <v>44.098333333333336</v>
      </c>
      <c r="D632" s="7">
        <f t="shared" si="77"/>
        <v>40.343410852713184</v>
      </c>
      <c r="E632" s="5"/>
      <c r="F632" s="7">
        <f>AVERAGE('HAVER - UK Electricity'!G919:L919)</f>
        <v>46.70333333333334</v>
      </c>
      <c r="H632" s="7">
        <f>AVERAGE('HAVER - UK Electricity'!D919:I919)</f>
        <v>41.445</v>
      </c>
      <c r="I632" s="7">
        <f>AVERAGE('HAVER - UK Electricity'!D919:F919)</f>
        <v>35.699999999999996</v>
      </c>
      <c r="J632" s="7">
        <f>AVERAGE('HAVER - UK Electricity'!D919:O919)</f>
        <v>42.43</v>
      </c>
      <c r="L632" s="7">
        <f t="shared" si="75"/>
        <v>42.640762273901792</v>
      </c>
      <c r="N632" s="7">
        <f t="shared" si="76"/>
        <v>33.823798449612397</v>
      </c>
      <c r="O632" s="7">
        <f t="shared" si="76"/>
        <v>30.242842377260981</v>
      </c>
      <c r="P632" s="7">
        <f t="shared" si="76"/>
        <v>37.795904392764854</v>
      </c>
      <c r="R632" s="7"/>
      <c r="S632" s="7"/>
      <c r="T632" s="7"/>
      <c r="U632" s="7"/>
      <c r="V632" s="7"/>
    </row>
    <row r="633" spans="1:22" x14ac:dyDescent="0.35">
      <c r="A633" s="5">
        <f t="shared" si="73"/>
        <v>44013</v>
      </c>
      <c r="B633" s="5"/>
      <c r="C633" s="7">
        <f>AVERAGE('HAVER - UK Electricity'!F920:Q920)</f>
        <v>43.54999999999999</v>
      </c>
      <c r="D633" s="7">
        <f t="shared" si="77"/>
        <v>40.343410852713184</v>
      </c>
      <c r="E633" s="5"/>
      <c r="F633" s="7">
        <f>AVERAGE('HAVER - UK Electricity'!F920:K920)</f>
        <v>46.203333333333326</v>
      </c>
      <c r="H633" s="7">
        <f>AVERAGE('HAVER - UK Electricity'!D920:I920)</f>
        <v>41.486666666666665</v>
      </c>
      <c r="I633" s="7">
        <f>AVERAGE('HAVER - UK Electricity'!D920:F920)</f>
        <v>35.51</v>
      </c>
      <c r="J633" s="7">
        <f>AVERAGE('HAVER - UK Electricity'!D920:O920)</f>
        <v>42.48833333333333</v>
      </c>
      <c r="L633" s="7">
        <f t="shared" si="75"/>
        <v>42.640762273901792</v>
      </c>
      <c r="N633" s="7">
        <f t="shared" si="76"/>
        <v>33.823798449612397</v>
      </c>
      <c r="O633" s="7">
        <f t="shared" si="76"/>
        <v>30.242842377260981</v>
      </c>
      <c r="P633" s="7">
        <f t="shared" si="76"/>
        <v>37.795904392764854</v>
      </c>
      <c r="R633" s="7"/>
      <c r="S633" s="7"/>
      <c r="T633" s="7"/>
      <c r="U633" s="7"/>
      <c r="V633" s="7"/>
    </row>
    <row r="634" spans="1:22" x14ac:dyDescent="0.35">
      <c r="A634" s="5">
        <f t="shared" si="73"/>
        <v>44014</v>
      </c>
      <c r="B634" s="5"/>
      <c r="C634" s="7">
        <f>AVERAGE('HAVER - UK Electricity'!F921:Q921)</f>
        <v>43.717499999999994</v>
      </c>
      <c r="D634" s="7">
        <f t="shared" si="77"/>
        <v>40.343410852713184</v>
      </c>
      <c r="E634" s="5"/>
      <c r="F634" s="7">
        <f>AVERAGE('HAVER - UK Electricity'!F921:K921)</f>
        <v>46.328333333333326</v>
      </c>
      <c r="H634" s="7">
        <f>AVERAGE('HAVER - UK Electricity'!D921:I921)</f>
        <v>41.438333333333333</v>
      </c>
      <c r="I634" s="7">
        <f>AVERAGE('HAVER - UK Electricity'!D921:F921)</f>
        <v>35.266666666666666</v>
      </c>
      <c r="J634" s="7">
        <f>AVERAGE('HAVER - UK Electricity'!D921:O921)</f>
        <v>42.572499999999998</v>
      </c>
      <c r="L634" s="7">
        <f t="shared" si="75"/>
        <v>42.640762273901792</v>
      </c>
      <c r="N634" s="7">
        <f t="shared" si="76"/>
        <v>33.823798449612397</v>
      </c>
      <c r="O634" s="7">
        <f t="shared" si="76"/>
        <v>30.242842377260981</v>
      </c>
      <c r="P634" s="7">
        <f t="shared" si="76"/>
        <v>37.795904392764854</v>
      </c>
      <c r="R634" s="7"/>
      <c r="S634" s="7"/>
      <c r="T634" s="7"/>
      <c r="U634" s="7"/>
      <c r="V634" s="7"/>
    </row>
    <row r="635" spans="1:22" x14ac:dyDescent="0.35">
      <c r="A635" s="5">
        <f t="shared" si="73"/>
        <v>44015</v>
      </c>
      <c r="B635" s="5"/>
      <c r="C635" s="7">
        <f>AVERAGE('HAVER - UK Electricity'!F922:Q922)</f>
        <v>43.658333333333331</v>
      </c>
      <c r="D635" s="7">
        <f t="shared" si="77"/>
        <v>40.343410852713184</v>
      </c>
      <c r="E635" s="5"/>
      <c r="F635" s="7">
        <f>AVERAGE('HAVER - UK Electricity'!F922:K922)</f>
        <v>46.085000000000001</v>
      </c>
      <c r="H635" s="7">
        <f>AVERAGE('HAVER - UK Electricity'!D922:I922)</f>
        <v>41.256666666666668</v>
      </c>
      <c r="I635" s="7">
        <f>AVERAGE('HAVER - UK Electricity'!D922:F922)</f>
        <v>35.06666666666667</v>
      </c>
      <c r="J635" s="7">
        <f>AVERAGE('HAVER - UK Electricity'!D922:O922)</f>
        <v>42.469166666666666</v>
      </c>
      <c r="L635" s="7">
        <f t="shared" si="75"/>
        <v>42.640762273901792</v>
      </c>
      <c r="N635" s="7">
        <f t="shared" si="76"/>
        <v>33.823798449612397</v>
      </c>
      <c r="O635" s="7">
        <f t="shared" si="76"/>
        <v>30.242842377260981</v>
      </c>
      <c r="P635" s="7">
        <f t="shared" si="76"/>
        <v>37.795904392764854</v>
      </c>
      <c r="R635" s="7"/>
      <c r="S635" s="7"/>
      <c r="T635" s="7"/>
      <c r="U635" s="7"/>
      <c r="V635" s="7"/>
    </row>
    <row r="636" spans="1:22" x14ac:dyDescent="0.35">
      <c r="A636" s="5">
        <f t="shared" si="73"/>
        <v>44018</v>
      </c>
      <c r="B636" s="5"/>
      <c r="C636" s="7">
        <f>AVERAGE('HAVER - UK Electricity'!F923:Q923)</f>
        <v>45.232499999999995</v>
      </c>
      <c r="D636" s="7">
        <f t="shared" si="77"/>
        <v>40.343410852713184</v>
      </c>
      <c r="E636" s="5"/>
      <c r="F636" s="7">
        <f>AVERAGE('HAVER - UK Electricity'!F923:K923)</f>
        <v>47.50333333333333</v>
      </c>
      <c r="H636" s="7">
        <f>AVERAGE('HAVER - UK Electricity'!D923:I923)</f>
        <v>42.47</v>
      </c>
      <c r="I636" s="7">
        <f>AVERAGE('HAVER - UK Electricity'!D923:F923)</f>
        <v>36.063333333333333</v>
      </c>
      <c r="J636" s="7">
        <f>AVERAGE('HAVER - UK Electricity'!D923:O923)</f>
        <v>43.915833333333332</v>
      </c>
      <c r="L636" s="7">
        <f t="shared" si="75"/>
        <v>42.640762273901792</v>
      </c>
      <c r="N636" s="7">
        <f t="shared" si="76"/>
        <v>33.823798449612397</v>
      </c>
      <c r="O636" s="7">
        <f t="shared" si="76"/>
        <v>30.242842377260981</v>
      </c>
      <c r="P636" s="7">
        <f t="shared" si="76"/>
        <v>37.795904392764854</v>
      </c>
      <c r="R636" s="7"/>
      <c r="S636" s="7"/>
      <c r="T636" s="7"/>
      <c r="U636" s="7"/>
      <c r="V636" s="7"/>
    </row>
    <row r="637" spans="1:22" x14ac:dyDescent="0.35">
      <c r="A637" s="5">
        <f t="shared" si="73"/>
        <v>44019</v>
      </c>
      <c r="B637" s="5"/>
      <c r="C637" s="7">
        <f>AVERAGE('HAVER - UK Electricity'!F924:Q924)</f>
        <v>45.340833333333336</v>
      </c>
      <c r="D637" s="7">
        <f t="shared" si="77"/>
        <v>40.343410852713184</v>
      </c>
      <c r="E637" s="5"/>
      <c r="F637" s="7">
        <f>AVERAGE('HAVER - UK Electricity'!F924:K924)</f>
        <v>47.79</v>
      </c>
      <c r="H637" s="7">
        <f>AVERAGE('HAVER - UK Electricity'!D924:I924)</f>
        <v>42.811666666666667</v>
      </c>
      <c r="I637" s="7">
        <f>AVERAGE('HAVER - UK Electricity'!D924:F924)</f>
        <v>36.386666666666663</v>
      </c>
      <c r="J637" s="7">
        <f>AVERAGE('HAVER - UK Electricity'!D924:O924)</f>
        <v>44.106666666666662</v>
      </c>
      <c r="L637" s="7">
        <f t="shared" si="75"/>
        <v>42.640762273901792</v>
      </c>
      <c r="N637" s="7">
        <f t="shared" si="76"/>
        <v>33.823798449612397</v>
      </c>
      <c r="O637" s="7">
        <f t="shared" si="76"/>
        <v>30.242842377260981</v>
      </c>
      <c r="P637" s="7">
        <f t="shared" si="76"/>
        <v>37.795904392764854</v>
      </c>
      <c r="R637" s="7"/>
      <c r="S637" s="7"/>
      <c r="T637" s="7"/>
      <c r="U637" s="7"/>
      <c r="V637" s="7"/>
    </row>
    <row r="638" spans="1:22" x14ac:dyDescent="0.35">
      <c r="A638" s="5">
        <f t="shared" si="73"/>
        <v>44020</v>
      </c>
      <c r="B638" s="5"/>
      <c r="C638" s="7">
        <f>AVERAGE('HAVER - UK Electricity'!F925:Q925)</f>
        <v>44.893333333333338</v>
      </c>
      <c r="D638" s="7">
        <f t="shared" si="77"/>
        <v>40.343410852713184</v>
      </c>
      <c r="E638" s="5"/>
      <c r="F638" s="7">
        <f>AVERAGE('HAVER - UK Electricity'!F925:K925)</f>
        <v>47.370000000000005</v>
      </c>
      <c r="H638" s="7">
        <f>AVERAGE('HAVER - UK Electricity'!D925:I925)</f>
        <v>42.31666666666667</v>
      </c>
      <c r="I638" s="7">
        <f>AVERAGE('HAVER - UK Electricity'!D925:F925)</f>
        <v>35.793333333333329</v>
      </c>
      <c r="J638" s="7">
        <f>AVERAGE('HAVER - UK Electricity'!D925:O925)</f>
        <v>43.641666666666659</v>
      </c>
      <c r="L638" s="7">
        <f t="shared" si="75"/>
        <v>42.640762273901792</v>
      </c>
      <c r="N638" s="7">
        <f t="shared" si="76"/>
        <v>33.823798449612397</v>
      </c>
      <c r="O638" s="7">
        <f t="shared" si="76"/>
        <v>30.242842377260981</v>
      </c>
      <c r="P638" s="7">
        <f t="shared" si="76"/>
        <v>37.795904392764854</v>
      </c>
      <c r="R638" s="7"/>
      <c r="S638" s="7"/>
      <c r="T638" s="7"/>
      <c r="U638" s="7"/>
      <c r="V638" s="7"/>
    </row>
    <row r="639" spans="1:22" x14ac:dyDescent="0.35">
      <c r="A639" s="5">
        <f t="shared" si="73"/>
        <v>44021</v>
      </c>
      <c r="B639" s="5"/>
      <c r="C639" s="7">
        <f>AVERAGE('HAVER - UK Electricity'!F926:Q926)</f>
        <v>44.514166666666661</v>
      </c>
      <c r="D639" s="7">
        <f t="shared" si="77"/>
        <v>40.343410852713184</v>
      </c>
      <c r="E639" s="5"/>
      <c r="F639" s="7">
        <f>AVERAGE('HAVER - UK Electricity'!F926:K926)</f>
        <v>47.091666666666669</v>
      </c>
      <c r="H639" s="7">
        <f>AVERAGE('HAVER - UK Electricity'!D926:I926)</f>
        <v>41.988333333333337</v>
      </c>
      <c r="I639" s="7">
        <f>AVERAGE('HAVER - UK Electricity'!D926:F926)</f>
        <v>35.383333333333333</v>
      </c>
      <c r="J639" s="7">
        <f>AVERAGE('HAVER - UK Electricity'!D926:O926)</f>
        <v>43.264166666666661</v>
      </c>
      <c r="L639" s="7">
        <f t="shared" si="75"/>
        <v>42.640762273901792</v>
      </c>
      <c r="N639" s="7">
        <f t="shared" si="76"/>
        <v>33.823798449612397</v>
      </c>
      <c r="O639" s="7">
        <f t="shared" si="76"/>
        <v>30.242842377260981</v>
      </c>
      <c r="P639" s="7">
        <f t="shared" si="76"/>
        <v>37.795904392764854</v>
      </c>
      <c r="R639" s="7"/>
      <c r="S639" s="7"/>
      <c r="T639" s="7"/>
      <c r="U639" s="7"/>
      <c r="V639" s="7"/>
    </row>
    <row r="640" spans="1:22" x14ac:dyDescent="0.35">
      <c r="A640" s="5">
        <f t="shared" si="73"/>
        <v>44022</v>
      </c>
      <c r="B640" s="5"/>
      <c r="C640" s="7">
        <f>AVERAGE('HAVER - UK Electricity'!F927:Q927)</f>
        <v>44.25333333333333</v>
      </c>
      <c r="D640" s="7">
        <f t="shared" si="77"/>
        <v>40.343410852713184</v>
      </c>
      <c r="E640" s="5"/>
      <c r="F640" s="7">
        <f>AVERAGE('HAVER - UK Electricity'!F927:K927)</f>
        <v>46.63</v>
      </c>
      <c r="H640" s="7">
        <f>AVERAGE('HAVER - UK Electricity'!D927:I927)</f>
        <v>41.348333333333336</v>
      </c>
      <c r="I640" s="7">
        <f>AVERAGE('HAVER - UK Electricity'!D927:F927)</f>
        <v>34.586666666666666</v>
      </c>
      <c r="J640" s="7">
        <f>AVERAGE('HAVER - UK Electricity'!D927:O927)</f>
        <v>42.864166666666669</v>
      </c>
      <c r="L640" s="7">
        <f t="shared" si="75"/>
        <v>42.640762273901792</v>
      </c>
      <c r="N640" s="7">
        <f t="shared" si="76"/>
        <v>33.823798449612397</v>
      </c>
      <c r="O640" s="7">
        <f t="shared" si="76"/>
        <v>30.242842377260981</v>
      </c>
      <c r="P640" s="7">
        <f t="shared" si="76"/>
        <v>37.795904392764854</v>
      </c>
      <c r="R640" s="7"/>
      <c r="S640" s="7"/>
      <c r="T640" s="7"/>
      <c r="U640" s="7"/>
      <c r="V640" s="7"/>
    </row>
    <row r="641" spans="1:22" x14ac:dyDescent="0.35">
      <c r="A641" s="5">
        <f t="shared" si="73"/>
        <v>44025</v>
      </c>
      <c r="B641" s="5"/>
      <c r="C641" s="7">
        <f>AVERAGE('HAVER - UK Electricity'!F928:Q928)</f>
        <v>44.74</v>
      </c>
      <c r="D641" s="7">
        <f t="shared" si="77"/>
        <v>40.343410852713184</v>
      </c>
      <c r="E641" s="5"/>
      <c r="F641" s="7">
        <f>AVERAGE('HAVER - UK Electricity'!F928:K928)</f>
        <v>47.043333333333329</v>
      </c>
      <c r="H641" s="7">
        <f>AVERAGE('HAVER - UK Electricity'!D928:I928)</f>
        <v>41.276666666666664</v>
      </c>
      <c r="I641" s="7">
        <f>AVERAGE('HAVER - UK Electricity'!D928:F928)</f>
        <v>33.943333333333335</v>
      </c>
      <c r="J641" s="7">
        <f>AVERAGE('HAVER - UK Electricity'!D928:O928)</f>
        <v>43.121666666666663</v>
      </c>
      <c r="L641" s="7">
        <f t="shared" si="75"/>
        <v>42.640762273901792</v>
      </c>
      <c r="N641" s="7">
        <f t="shared" si="76"/>
        <v>33.823798449612397</v>
      </c>
      <c r="O641" s="7">
        <f t="shared" si="76"/>
        <v>30.242842377260981</v>
      </c>
      <c r="P641" s="7">
        <f t="shared" si="76"/>
        <v>37.795904392764854</v>
      </c>
      <c r="R641" s="7"/>
      <c r="S641" s="7"/>
      <c r="T641" s="7"/>
      <c r="U641" s="7"/>
      <c r="V641" s="7"/>
    </row>
    <row r="642" spans="1:22" x14ac:dyDescent="0.35">
      <c r="A642" s="5">
        <f t="shared" si="73"/>
        <v>44026</v>
      </c>
      <c r="B642" s="5"/>
      <c r="C642" s="7">
        <f>AVERAGE('HAVER - UK Electricity'!F929:Q929)</f>
        <v>44.655000000000001</v>
      </c>
      <c r="D642" s="7">
        <f t="shared" si="77"/>
        <v>40.343410852713184</v>
      </c>
      <c r="E642" s="5"/>
      <c r="F642" s="7">
        <f>AVERAGE('HAVER - UK Electricity'!F929:K929)</f>
        <v>46.983333333333327</v>
      </c>
      <c r="H642" s="7">
        <f>AVERAGE('HAVER - UK Electricity'!D929:I929)</f>
        <v>41.28</v>
      </c>
      <c r="I642" s="7">
        <f>AVERAGE('HAVER - UK Electricity'!D929:F929)</f>
        <v>33.96</v>
      </c>
      <c r="J642" s="7">
        <f>AVERAGE('HAVER - UK Electricity'!D929:O929)</f>
        <v>43.081666666666671</v>
      </c>
      <c r="L642" s="7">
        <f t="shared" si="75"/>
        <v>42.640762273901792</v>
      </c>
      <c r="N642" s="7">
        <f t="shared" si="76"/>
        <v>33.823798449612397</v>
      </c>
      <c r="O642" s="7">
        <f t="shared" si="76"/>
        <v>30.242842377260981</v>
      </c>
      <c r="P642" s="7">
        <f t="shared" si="76"/>
        <v>37.795904392764854</v>
      </c>
      <c r="R642" s="7"/>
      <c r="S642" s="7"/>
      <c r="T642" s="7"/>
      <c r="U642" s="7"/>
      <c r="V642" s="7"/>
    </row>
    <row r="643" spans="1:22" x14ac:dyDescent="0.35">
      <c r="A643" s="5">
        <f t="shared" si="73"/>
        <v>44027</v>
      </c>
      <c r="B643" s="5"/>
      <c r="C643" s="7">
        <f>AVERAGE('HAVER - UK Electricity'!F930:Q930)</f>
        <v>44.54666666666666</v>
      </c>
      <c r="D643" s="7">
        <f t="shared" si="77"/>
        <v>40.343410852713184</v>
      </c>
      <c r="E643" s="5"/>
      <c r="F643" s="7">
        <f>AVERAGE('HAVER - UK Electricity'!F930:K930)</f>
        <v>46.801666666666669</v>
      </c>
      <c r="H643" s="7">
        <f>AVERAGE('HAVER - UK Electricity'!D930:I930)</f>
        <v>41.213333333333331</v>
      </c>
      <c r="I643" s="7">
        <f>AVERAGE('HAVER - UK Electricity'!D930:F930)</f>
        <v>33.953333333333326</v>
      </c>
      <c r="J643" s="7">
        <f>AVERAGE('HAVER - UK Electricity'!D930:O930)</f>
        <v>43.009166666666658</v>
      </c>
      <c r="L643" s="7">
        <f t="shared" si="75"/>
        <v>42.640762273901792</v>
      </c>
      <c r="N643" s="7">
        <f t="shared" si="76"/>
        <v>33.823798449612397</v>
      </c>
      <c r="O643" s="7">
        <f t="shared" si="76"/>
        <v>30.242842377260981</v>
      </c>
      <c r="P643" s="7">
        <f t="shared" si="76"/>
        <v>37.795904392764854</v>
      </c>
      <c r="R643" s="7"/>
      <c r="S643" s="7"/>
      <c r="T643" s="7"/>
      <c r="U643" s="7"/>
      <c r="V643" s="7"/>
    </row>
    <row r="644" spans="1:22" x14ac:dyDescent="0.35">
      <c r="A644" s="5">
        <f t="shared" si="73"/>
        <v>44028</v>
      </c>
      <c r="B644" s="5"/>
      <c r="C644" s="7">
        <f>AVERAGE('HAVER - UK Electricity'!F931:Q931)</f>
        <v>43.406666666666666</v>
      </c>
      <c r="D644" s="7">
        <f t="shared" si="77"/>
        <v>40.343410852713184</v>
      </c>
      <c r="E644" s="5"/>
      <c r="F644" s="7">
        <f>AVERAGE('HAVER - UK Electricity'!F931:K931)</f>
        <v>45.726666666666659</v>
      </c>
      <c r="H644" s="7">
        <f>AVERAGE('HAVER - UK Electricity'!D931:I931)</f>
        <v>40.064999999999998</v>
      </c>
      <c r="I644" s="7">
        <f>AVERAGE('HAVER - UK Electricity'!D931:F931)</f>
        <v>32.676666666666669</v>
      </c>
      <c r="J644" s="7">
        <f>AVERAGE('HAVER - UK Electricity'!D931:O931)</f>
        <v>41.844166666666666</v>
      </c>
      <c r="L644" s="7">
        <f t="shared" si="75"/>
        <v>42.640762273901792</v>
      </c>
      <c r="N644" s="7">
        <f t="shared" si="76"/>
        <v>33.823798449612397</v>
      </c>
      <c r="O644" s="7">
        <f t="shared" si="76"/>
        <v>30.242842377260981</v>
      </c>
      <c r="P644" s="7">
        <f t="shared" si="76"/>
        <v>37.795904392764854</v>
      </c>
      <c r="R644" s="7"/>
      <c r="S644" s="7"/>
      <c r="T644" s="7"/>
      <c r="U644" s="7"/>
      <c r="V644" s="7"/>
    </row>
    <row r="645" spans="1:22" x14ac:dyDescent="0.35">
      <c r="A645" s="5">
        <f t="shared" si="73"/>
        <v>44029</v>
      </c>
      <c r="B645" s="5"/>
      <c r="C645" s="7">
        <f>AVERAGE('HAVER - UK Electricity'!F932:Q932)</f>
        <v>43.568333333333335</v>
      </c>
      <c r="D645" s="7">
        <f t="shared" si="77"/>
        <v>40.343410852713184</v>
      </c>
      <c r="E645" s="5"/>
      <c r="F645" s="7">
        <f>AVERAGE('HAVER - UK Electricity'!F932:K932)</f>
        <v>45.93</v>
      </c>
      <c r="H645" s="7">
        <f>AVERAGE('HAVER - UK Electricity'!D932:I932)</f>
        <v>40.413333333333334</v>
      </c>
      <c r="I645" s="7">
        <f>AVERAGE('HAVER - UK Electricity'!D932:F932)</f>
        <v>33.266666666666673</v>
      </c>
      <c r="J645" s="7">
        <f>AVERAGE('HAVER - UK Electricity'!D932:O932)</f>
        <v>42.108333333333334</v>
      </c>
      <c r="L645" s="7">
        <f t="shared" si="75"/>
        <v>42.640762273901792</v>
      </c>
      <c r="N645" s="7">
        <f t="shared" si="76"/>
        <v>33.823798449612397</v>
      </c>
      <c r="O645" s="7">
        <f t="shared" si="76"/>
        <v>30.242842377260981</v>
      </c>
      <c r="P645" s="7">
        <f t="shared" si="76"/>
        <v>37.795904392764854</v>
      </c>
      <c r="R645" s="7"/>
      <c r="S645" s="7"/>
      <c r="T645" s="7"/>
      <c r="U645" s="7"/>
      <c r="V645" s="7"/>
    </row>
    <row r="646" spans="1:22" x14ac:dyDescent="0.35">
      <c r="A646" s="5">
        <f t="shared" si="73"/>
        <v>44032</v>
      </c>
      <c r="B646" s="5"/>
      <c r="C646" s="7">
        <f>AVERAGE('HAVER - UK Electricity'!F933:Q933)</f>
        <v>41.914999999999999</v>
      </c>
      <c r="D646" s="7">
        <f t="shared" si="77"/>
        <v>40.343410852713184</v>
      </c>
      <c r="E646" s="5"/>
      <c r="F646" s="7">
        <f>AVERAGE('HAVER - UK Electricity'!F933:K933)</f>
        <v>44.163333333333334</v>
      </c>
      <c r="H646" s="7">
        <f>AVERAGE('HAVER - UK Electricity'!D933:I933)</f>
        <v>38.703333333333326</v>
      </c>
      <c r="I646" s="7">
        <f>AVERAGE('HAVER - UK Electricity'!D933:F933)</f>
        <v>31.733333333333331</v>
      </c>
      <c r="J646" s="7">
        <f>AVERAGE('HAVER - UK Electricity'!D933:O933)</f>
        <v>40.47</v>
      </c>
      <c r="L646" s="7">
        <f t="shared" si="75"/>
        <v>42.640762273901792</v>
      </c>
      <c r="N646" s="7">
        <f t="shared" si="76"/>
        <v>33.823798449612397</v>
      </c>
      <c r="O646" s="7">
        <f t="shared" si="76"/>
        <v>30.242842377260981</v>
      </c>
      <c r="P646" s="7">
        <f t="shared" si="76"/>
        <v>37.795904392764854</v>
      </c>
      <c r="R646" s="7"/>
      <c r="S646" s="7"/>
      <c r="T646" s="7"/>
      <c r="U646" s="7"/>
      <c r="V646" s="7"/>
    </row>
    <row r="647" spans="1:22" x14ac:dyDescent="0.35">
      <c r="A647" s="5">
        <f t="shared" si="73"/>
        <v>44033</v>
      </c>
      <c r="B647" s="5"/>
      <c r="C647" s="7">
        <f>AVERAGE('HAVER - UK Electricity'!F934:Q934)</f>
        <v>41.900833333333331</v>
      </c>
      <c r="D647" s="7">
        <f t="shared" si="77"/>
        <v>40.343410852713184</v>
      </c>
      <c r="E647" s="5"/>
      <c r="F647" s="7">
        <f>AVERAGE('HAVER - UK Electricity'!F934:K934)</f>
        <v>44.335000000000001</v>
      </c>
      <c r="H647" s="7">
        <f>AVERAGE('HAVER - UK Electricity'!D934:I934)</f>
        <v>38.938333333333333</v>
      </c>
      <c r="I647" s="7">
        <f>AVERAGE('HAVER - UK Electricity'!D934:F934)</f>
        <v>31.883333333333336</v>
      </c>
      <c r="J647" s="7">
        <f>AVERAGE('HAVER - UK Electricity'!D934:O934)</f>
        <v>40.507499999999993</v>
      </c>
      <c r="L647" s="7">
        <f t="shared" si="75"/>
        <v>42.640762273901792</v>
      </c>
      <c r="N647" s="7">
        <f t="shared" si="76"/>
        <v>33.823798449612397</v>
      </c>
      <c r="O647" s="7">
        <f t="shared" si="76"/>
        <v>30.242842377260981</v>
      </c>
      <c r="P647" s="7">
        <f t="shared" si="76"/>
        <v>37.795904392764854</v>
      </c>
      <c r="R647" s="7"/>
      <c r="S647" s="7"/>
      <c r="T647" s="7"/>
      <c r="U647" s="7"/>
      <c r="V647" s="7"/>
    </row>
    <row r="648" spans="1:22" x14ac:dyDescent="0.35">
      <c r="A648" s="5">
        <f t="shared" si="73"/>
        <v>44034</v>
      </c>
      <c r="B648" s="5"/>
      <c r="C648" s="7">
        <f>AVERAGE('HAVER - UK Electricity'!F935:Q935)</f>
        <v>42.015833333333333</v>
      </c>
      <c r="D648" s="7">
        <f t="shared" si="77"/>
        <v>40.343410852713184</v>
      </c>
      <c r="E648" s="5"/>
      <c r="F648" s="7">
        <f>AVERAGE('HAVER - UK Electricity'!F935:K935)</f>
        <v>44.604999999999997</v>
      </c>
      <c r="H648" s="7">
        <f>AVERAGE('HAVER - UK Electricity'!D935:I935)</f>
        <v>39.158333333333331</v>
      </c>
      <c r="I648" s="7">
        <f>AVERAGE('HAVER - UK Electricity'!D935:F935)</f>
        <v>32.066666666666663</v>
      </c>
      <c r="J648" s="7">
        <f>AVERAGE('HAVER - UK Electricity'!D935:O935)</f>
        <v>40.674166666666672</v>
      </c>
      <c r="L648" s="7">
        <f t="shared" si="75"/>
        <v>42.640762273901792</v>
      </c>
      <c r="N648" s="7">
        <f t="shared" si="76"/>
        <v>33.823798449612397</v>
      </c>
      <c r="O648" s="7">
        <f t="shared" si="76"/>
        <v>30.242842377260981</v>
      </c>
      <c r="P648" s="7">
        <f t="shared" si="76"/>
        <v>37.795904392764854</v>
      </c>
      <c r="R648" s="7"/>
      <c r="S648" s="7"/>
      <c r="T648" s="7"/>
      <c r="U648" s="7"/>
      <c r="V648" s="7"/>
    </row>
    <row r="649" spans="1:22" x14ac:dyDescent="0.35">
      <c r="A649" s="5">
        <f t="shared" ref="A649:A712" si="78">+A644+7</f>
        <v>44035</v>
      </c>
      <c r="B649" s="5"/>
      <c r="C649" s="7">
        <f>AVERAGE('HAVER - UK Electricity'!F936:Q936)</f>
        <v>42.246666666666663</v>
      </c>
      <c r="D649" s="7">
        <f t="shared" si="77"/>
        <v>40.343410852713184</v>
      </c>
      <c r="E649" s="5"/>
      <c r="F649" s="7">
        <f>AVERAGE('HAVER - UK Electricity'!F936:K936)</f>
        <v>44.791666666666664</v>
      </c>
      <c r="H649" s="7">
        <f>AVERAGE('HAVER - UK Electricity'!D936:I936)</f>
        <v>39.496666666666663</v>
      </c>
      <c r="I649" s="7">
        <f>AVERAGE('HAVER - UK Electricity'!D936:F936)</f>
        <v>32.550000000000004</v>
      </c>
      <c r="J649" s="7">
        <f>AVERAGE('HAVER - UK Electricity'!D936:O936)</f>
        <v>40.949166666666663</v>
      </c>
      <c r="L649" s="7">
        <f t="shared" si="75"/>
        <v>42.640762273901792</v>
      </c>
      <c r="N649" s="7">
        <f t="shared" si="76"/>
        <v>33.823798449612397</v>
      </c>
      <c r="O649" s="7">
        <f t="shared" si="76"/>
        <v>30.242842377260981</v>
      </c>
      <c r="P649" s="7">
        <f t="shared" si="76"/>
        <v>37.795904392764854</v>
      </c>
      <c r="R649" s="7"/>
      <c r="S649" s="7"/>
      <c r="T649" s="7"/>
      <c r="U649" s="7"/>
      <c r="V649" s="7"/>
    </row>
    <row r="650" spans="1:22" x14ac:dyDescent="0.35">
      <c r="A650" s="5">
        <f t="shared" si="78"/>
        <v>44036</v>
      </c>
      <c r="B650" s="5"/>
      <c r="C650" s="7">
        <f>AVERAGE('HAVER - UK Electricity'!F937:Q937)</f>
        <v>41.74</v>
      </c>
      <c r="D650" s="7">
        <f t="shared" si="77"/>
        <v>40.343410852713184</v>
      </c>
      <c r="E650" s="5"/>
      <c r="F650" s="7">
        <f>AVERAGE('HAVER - UK Electricity'!F937:K937)</f>
        <v>44.278333333333336</v>
      </c>
      <c r="H650" s="7">
        <f>AVERAGE('HAVER - UK Electricity'!D937:I937)</f>
        <v>38.973333333333336</v>
      </c>
      <c r="I650" s="7">
        <f>AVERAGE('HAVER - UK Electricity'!D937:F937)</f>
        <v>32.033333333333331</v>
      </c>
      <c r="J650" s="7">
        <f>AVERAGE('HAVER - UK Electricity'!D937:O937)</f>
        <v>40.450833333333328</v>
      </c>
      <c r="L650" s="7">
        <f t="shared" si="75"/>
        <v>42.640762273901792</v>
      </c>
      <c r="N650" s="7">
        <f t="shared" si="76"/>
        <v>33.823798449612397</v>
      </c>
      <c r="O650" s="7">
        <f t="shared" si="76"/>
        <v>30.242842377260981</v>
      </c>
      <c r="P650" s="7">
        <f t="shared" si="76"/>
        <v>37.795904392764854</v>
      </c>
      <c r="R650" s="7"/>
      <c r="S650" s="7"/>
      <c r="T650" s="7"/>
      <c r="U650" s="7"/>
      <c r="V650" s="7"/>
    </row>
    <row r="651" spans="1:22" x14ac:dyDescent="0.35">
      <c r="A651" s="5">
        <f t="shared" si="78"/>
        <v>44039</v>
      </c>
      <c r="B651" s="5"/>
      <c r="C651" s="7">
        <f>AVERAGE('HAVER - UK Electricity'!F938:Q938)</f>
        <v>40.726666666666674</v>
      </c>
      <c r="D651" s="7">
        <f t="shared" si="77"/>
        <v>40.343410852713184</v>
      </c>
      <c r="E651" s="5"/>
      <c r="F651" s="7">
        <f>AVERAGE('HAVER - UK Electricity'!F938:K938)</f>
        <v>43.466666666666669</v>
      </c>
      <c r="H651" s="7">
        <f>AVERAGE('HAVER - UK Electricity'!D938:I938)</f>
        <v>38.270000000000003</v>
      </c>
      <c r="I651" s="7">
        <f>AVERAGE('HAVER - UK Electricity'!D938:F938)</f>
        <v>31.49</v>
      </c>
      <c r="J651" s="7">
        <f>AVERAGE('HAVER - UK Electricity'!D938:O938)</f>
        <v>39.545000000000009</v>
      </c>
      <c r="L651" s="7">
        <f t="shared" si="75"/>
        <v>42.640762273901792</v>
      </c>
      <c r="N651" s="7">
        <f t="shared" si="76"/>
        <v>33.823798449612397</v>
      </c>
      <c r="O651" s="7">
        <f t="shared" si="76"/>
        <v>30.242842377260981</v>
      </c>
      <c r="P651" s="7">
        <f t="shared" si="76"/>
        <v>37.795904392764854</v>
      </c>
      <c r="R651" s="7"/>
      <c r="S651" s="7"/>
      <c r="T651" s="7"/>
      <c r="U651" s="7"/>
      <c r="V651" s="7"/>
    </row>
    <row r="652" spans="1:22" x14ac:dyDescent="0.35">
      <c r="A652" s="5">
        <f t="shared" si="78"/>
        <v>44040</v>
      </c>
      <c r="B652" s="5"/>
      <c r="C652" s="7">
        <f>AVERAGE('HAVER - UK Electricity'!F939:Q939)</f>
        <v>41.075833333333328</v>
      </c>
      <c r="D652" s="7">
        <f t="shared" si="77"/>
        <v>40.343410852713184</v>
      </c>
      <c r="E652" s="5"/>
      <c r="F652" s="7">
        <f>AVERAGE('HAVER - UK Electricity'!F939:K939)</f>
        <v>43.745000000000005</v>
      </c>
      <c r="H652" s="7">
        <f>AVERAGE('HAVER - UK Electricity'!D939:I939)</f>
        <v>38.633333333333333</v>
      </c>
      <c r="I652" s="7">
        <f>AVERAGE('HAVER - UK Electricity'!D939:F939)</f>
        <v>31.883333333333336</v>
      </c>
      <c r="J652" s="7">
        <f>AVERAGE('HAVER - UK Electricity'!D939:O939)</f>
        <v>39.909999999999997</v>
      </c>
      <c r="L652" s="7">
        <f t="shared" si="75"/>
        <v>42.640762273901792</v>
      </c>
      <c r="N652" s="7">
        <f t="shared" si="76"/>
        <v>33.823798449612397</v>
      </c>
      <c r="O652" s="7">
        <f t="shared" si="76"/>
        <v>30.242842377260981</v>
      </c>
      <c r="P652" s="7">
        <f t="shared" si="76"/>
        <v>37.795904392764854</v>
      </c>
      <c r="R652" s="7"/>
      <c r="S652" s="7"/>
      <c r="T652" s="7"/>
      <c r="U652" s="7"/>
      <c r="V652" s="7"/>
    </row>
    <row r="653" spans="1:22" x14ac:dyDescent="0.35">
      <c r="A653" s="5">
        <f t="shared" si="78"/>
        <v>44041</v>
      </c>
      <c r="B653" s="5"/>
      <c r="C653" s="7">
        <f>AVERAGE('HAVER - UK Electricity'!F940:Q940)</f>
        <v>41.653333333333336</v>
      </c>
      <c r="D653" s="7">
        <f t="shared" si="77"/>
        <v>40.343410852713184</v>
      </c>
      <c r="E653" s="5"/>
      <c r="F653" s="7">
        <f>AVERAGE('HAVER - UK Electricity'!F940:K940)</f>
        <v>44.35</v>
      </c>
      <c r="H653" s="7">
        <f>AVERAGE('HAVER - UK Electricity'!D940:I940)</f>
        <v>39.234999999999999</v>
      </c>
      <c r="I653" s="7">
        <f>AVERAGE('HAVER - UK Electricity'!D940:F940)</f>
        <v>32.463333333333331</v>
      </c>
      <c r="J653" s="7">
        <f>AVERAGE('HAVER - UK Electricity'!D940:O940)</f>
        <v>40.485833333333332</v>
      </c>
      <c r="L653" s="7">
        <f t="shared" si="75"/>
        <v>42.640762273901792</v>
      </c>
      <c r="N653" s="7">
        <f t="shared" si="76"/>
        <v>33.823798449612397</v>
      </c>
      <c r="O653" s="7">
        <f t="shared" si="76"/>
        <v>30.242842377260981</v>
      </c>
      <c r="P653" s="7">
        <f t="shared" si="76"/>
        <v>37.795904392764854</v>
      </c>
      <c r="R653" s="7"/>
      <c r="S653" s="7"/>
      <c r="T653" s="7"/>
      <c r="U653" s="7"/>
      <c r="V653" s="7"/>
    </row>
    <row r="654" spans="1:22" x14ac:dyDescent="0.35">
      <c r="A654" s="5">
        <f t="shared" si="78"/>
        <v>44042</v>
      </c>
      <c r="B654" s="5"/>
      <c r="C654" s="7">
        <f>AVERAGE('HAVER - UK Electricity'!F941:Q941)</f>
        <v>41.164166666666667</v>
      </c>
      <c r="D654" s="7">
        <f t="shared" ref="D654" si="79">AVERAGE(C$526:C$574,C$576:C$655)</f>
        <v>40.343410852713184</v>
      </c>
      <c r="E654" s="5"/>
      <c r="F654" s="7">
        <f>AVERAGE('HAVER - UK Electricity'!F941:K941)</f>
        <v>43.94166666666667</v>
      </c>
      <c r="H654" s="7">
        <f>AVERAGE('HAVER - UK Electricity'!D941:I941)</f>
        <v>39.119999999999997</v>
      </c>
      <c r="I654" s="7">
        <f>AVERAGE('HAVER - UK Electricity'!D941:F941)</f>
        <v>32.666666666666664</v>
      </c>
      <c r="J654" s="7">
        <f>AVERAGE('HAVER - UK Electricity'!D941:O941)</f>
        <v>40.138333333333328</v>
      </c>
      <c r="L654" s="7">
        <f t="shared" si="75"/>
        <v>42.640762273901792</v>
      </c>
      <c r="N654" s="7">
        <f t="shared" si="76"/>
        <v>33.823798449612397</v>
      </c>
      <c r="O654" s="7">
        <f t="shared" si="76"/>
        <v>30.242842377260981</v>
      </c>
      <c r="P654" s="7">
        <f t="shared" ref="P654" si="80">AVERAGE(J$526:J$574,J$576:J$655)</f>
        <v>37.795904392764854</v>
      </c>
      <c r="R654" s="7"/>
      <c r="S654" s="7"/>
      <c r="T654" s="7"/>
      <c r="U654" s="7"/>
      <c r="V654" s="7"/>
    </row>
    <row r="655" spans="1:22" x14ac:dyDescent="0.35">
      <c r="A655" s="5">
        <f t="shared" si="78"/>
        <v>44043</v>
      </c>
      <c r="B655" s="5"/>
      <c r="C655" s="7">
        <f>AVERAGE('HAVER - UK Electricity'!F942:Q942)</f>
        <v>42.255833333333335</v>
      </c>
      <c r="D655" s="7"/>
      <c r="E655" s="5"/>
      <c r="F655" s="7">
        <f>AVERAGE('HAVER - UK Electricity'!F942:K942)</f>
        <v>45.273333333333341</v>
      </c>
      <c r="H655" s="7">
        <f>AVERAGE('HAVER - UK Electricity'!D942:I942)</f>
        <v>42.268333333333331</v>
      </c>
      <c r="I655" s="7">
        <f>AVERAGE('HAVER - UK Electricity'!D942:F942)</f>
        <v>37.526666666666664</v>
      </c>
      <c r="J655" s="7">
        <f>AVERAGE('HAVER - UK Electricity'!D942:O942)</f>
        <v>41.083333333333329</v>
      </c>
      <c r="L655" s="7"/>
      <c r="N655" s="7"/>
      <c r="O655" s="7"/>
      <c r="P655" s="7"/>
      <c r="R655" s="7"/>
      <c r="S655" s="7"/>
      <c r="T655" s="7"/>
      <c r="U655" s="7"/>
      <c r="V655" s="7"/>
    </row>
    <row r="656" spans="1:22" x14ac:dyDescent="0.35">
      <c r="A656" s="5">
        <f t="shared" si="78"/>
        <v>44046</v>
      </c>
      <c r="B656" s="5" t="s">
        <v>1603</v>
      </c>
      <c r="C656" s="7">
        <f>AVERAGE('HAVER - UK Electricity'!K943:V943)</f>
        <v>43.205000000000005</v>
      </c>
      <c r="D656" s="7">
        <f t="shared" ref="D656:D687" si="81">AVERAGE(C$656:C$759,C$761:C$764,C$766:C$785)</f>
        <v>48.263723958333344</v>
      </c>
      <c r="E656" s="5"/>
      <c r="F656" s="7">
        <f>AVERAGE('HAVER - UK Electricity'!K943:P943)</f>
        <v>38.976666666666667</v>
      </c>
      <c r="H656" s="7">
        <f>AVERAGE('HAVER - UK Electricity'!D943:I943)</f>
        <v>42.741666666666674</v>
      </c>
      <c r="I656" s="7">
        <f>AVERAGE('HAVER - UK Electricity'!D943:F943)</f>
        <v>38.263333333333328</v>
      </c>
      <c r="J656" s="7">
        <f>AVERAGE('HAVER - UK Electricity'!D943:O943)</f>
        <v>41.509166666666665</v>
      </c>
      <c r="L656" s="7">
        <f>AVERAGE(F$656:F$759,F$761:F$764,F$766:F$785)</f>
        <v>45.031315104166673</v>
      </c>
      <c r="N656" s="7">
        <f t="shared" ref="N656:P671" si="82">AVERAGE(H$656:H$759,H$761:H$764,H$766:H$785)</f>
        <v>50.377825520833348</v>
      </c>
      <c r="O656" s="7">
        <f t="shared" si="82"/>
        <v>51.366328125000024</v>
      </c>
      <c r="P656" s="7">
        <f t="shared" si="82"/>
        <v>48.336204427083338</v>
      </c>
      <c r="R656" s="7"/>
      <c r="S656" s="7"/>
      <c r="T656" s="7"/>
      <c r="U656" s="7"/>
      <c r="V656" s="7"/>
    </row>
    <row r="657" spans="1:22" x14ac:dyDescent="0.35">
      <c r="A657" s="5">
        <f t="shared" si="78"/>
        <v>44047</v>
      </c>
      <c r="B657" s="5"/>
      <c r="C657" s="7">
        <f>AVERAGE('HAVER - UK Electricity'!K944:V944)</f>
        <v>43.747500000000002</v>
      </c>
      <c r="D657" s="7">
        <f t="shared" si="81"/>
        <v>48.263723958333344</v>
      </c>
      <c r="E657" s="5"/>
      <c r="F657" s="7">
        <f>AVERAGE('HAVER - UK Electricity'!K944:P944)</f>
        <v>39.681666666666665</v>
      </c>
      <c r="H657" s="7">
        <f>AVERAGE('HAVER - UK Electricity'!D944:I944)</f>
        <v>43.305</v>
      </c>
      <c r="I657" s="7">
        <f>AVERAGE('HAVER - UK Electricity'!D944:F944)</f>
        <v>38.99</v>
      </c>
      <c r="J657" s="7">
        <f>AVERAGE('HAVER - UK Electricity'!D944:O944)</f>
        <v>42.168333333333337</v>
      </c>
      <c r="L657" s="7">
        <f t="shared" ref="L657:L720" si="83">AVERAGE(F$656:F$759,F$761:F$764,F$766:F$785)</f>
        <v>45.031315104166673</v>
      </c>
      <c r="N657" s="7">
        <f t="shared" si="82"/>
        <v>50.377825520833348</v>
      </c>
      <c r="O657" s="7">
        <f t="shared" si="82"/>
        <v>51.366328125000024</v>
      </c>
      <c r="P657" s="7">
        <f t="shared" si="82"/>
        <v>48.336204427083338</v>
      </c>
      <c r="R657" s="7"/>
      <c r="S657" s="7"/>
      <c r="T657" s="7"/>
      <c r="U657" s="7"/>
      <c r="V657" s="7"/>
    </row>
    <row r="658" spans="1:22" x14ac:dyDescent="0.35">
      <c r="A658" s="5">
        <f t="shared" si="78"/>
        <v>44048</v>
      </c>
      <c r="B658" s="5"/>
      <c r="C658" s="7">
        <f>AVERAGE('HAVER - UK Electricity'!K945:V945)</f>
        <v>44.25</v>
      </c>
      <c r="D658" s="7">
        <f t="shared" si="81"/>
        <v>48.263723958333344</v>
      </c>
      <c r="E658" s="5"/>
      <c r="F658" s="7">
        <f>AVERAGE('HAVER - UK Electricity'!K945:P945)</f>
        <v>40.346666666666671</v>
      </c>
      <c r="H658" s="7">
        <f>AVERAGE('HAVER - UK Electricity'!D945:I945)</f>
        <v>44.216666666666669</v>
      </c>
      <c r="I658" s="7">
        <f>AVERAGE('HAVER - UK Electricity'!D945:F945)</f>
        <v>40.133333333333333</v>
      </c>
      <c r="J658" s="7">
        <f>AVERAGE('HAVER - UK Electricity'!D945:O945)</f>
        <v>42.938333333333333</v>
      </c>
      <c r="L658" s="7">
        <f t="shared" si="83"/>
        <v>45.031315104166673</v>
      </c>
      <c r="N658" s="7">
        <f t="shared" si="82"/>
        <v>50.377825520833348</v>
      </c>
      <c r="O658" s="7">
        <f t="shared" si="82"/>
        <v>51.366328125000024</v>
      </c>
      <c r="P658" s="7">
        <f t="shared" si="82"/>
        <v>48.336204427083338</v>
      </c>
      <c r="R658" s="7"/>
      <c r="S658" s="7"/>
      <c r="T658" s="7"/>
      <c r="U658" s="7"/>
      <c r="V658" s="7"/>
    </row>
    <row r="659" spans="1:22" x14ac:dyDescent="0.35">
      <c r="A659" s="5">
        <f t="shared" si="78"/>
        <v>44049</v>
      </c>
      <c r="B659" s="5"/>
      <c r="C659" s="7">
        <f>AVERAGE('HAVER - UK Electricity'!K946:V946)</f>
        <v>44.327500000000008</v>
      </c>
      <c r="D659" s="7">
        <f t="shared" si="81"/>
        <v>48.263723958333344</v>
      </c>
      <c r="E659" s="5"/>
      <c r="F659" s="7">
        <f>AVERAGE('HAVER - UK Electricity'!K946:P946)</f>
        <v>40.561666666666667</v>
      </c>
      <c r="H659" s="7">
        <f>AVERAGE('HAVER - UK Electricity'!D946:I946)</f>
        <v>45.043333333333329</v>
      </c>
      <c r="I659" s="7">
        <f>AVERAGE('HAVER - UK Electricity'!D946:F946)</f>
        <v>41.153333333333336</v>
      </c>
      <c r="J659" s="7">
        <f>AVERAGE('HAVER - UK Electricity'!D946:O946)</f>
        <v>43.49666666666667</v>
      </c>
      <c r="L659" s="7">
        <f t="shared" si="83"/>
        <v>45.031315104166673</v>
      </c>
      <c r="N659" s="7">
        <f t="shared" si="82"/>
        <v>50.377825520833348</v>
      </c>
      <c r="O659" s="7">
        <f t="shared" si="82"/>
        <v>51.366328125000024</v>
      </c>
      <c r="P659" s="7">
        <f t="shared" si="82"/>
        <v>48.336204427083338</v>
      </c>
      <c r="R659" s="7"/>
      <c r="S659" s="7"/>
      <c r="T659" s="7"/>
      <c r="U659" s="7"/>
      <c r="V659" s="7"/>
    </row>
    <row r="660" spans="1:22" x14ac:dyDescent="0.35">
      <c r="A660" s="5">
        <f t="shared" si="78"/>
        <v>44050</v>
      </c>
      <c r="B660" s="5"/>
      <c r="C660" s="7">
        <f>AVERAGE('HAVER - UK Electricity'!K947:V947)</f>
        <v>44.49</v>
      </c>
      <c r="D660" s="7">
        <f t="shared" si="81"/>
        <v>48.263723958333344</v>
      </c>
      <c r="E660" s="5"/>
      <c r="F660" s="7">
        <f>AVERAGE('HAVER - UK Electricity'!K947:P947)</f>
        <v>40.756666666666668</v>
      </c>
      <c r="H660" s="7">
        <f>AVERAGE('HAVER - UK Electricity'!D947:I947)</f>
        <v>45.411666666666669</v>
      </c>
      <c r="I660" s="7">
        <f>AVERAGE('HAVER - UK Electricity'!D947:F947)</f>
        <v>41.783333333333331</v>
      </c>
      <c r="J660" s="7">
        <f>AVERAGE('HAVER - UK Electricity'!D947:O947)</f>
        <v>43.771666666666668</v>
      </c>
      <c r="L660" s="7">
        <f t="shared" si="83"/>
        <v>45.031315104166673</v>
      </c>
      <c r="N660" s="7">
        <f t="shared" si="82"/>
        <v>50.377825520833348</v>
      </c>
      <c r="O660" s="7">
        <f t="shared" si="82"/>
        <v>51.366328125000024</v>
      </c>
      <c r="P660" s="7">
        <f t="shared" si="82"/>
        <v>48.336204427083338</v>
      </c>
      <c r="R660" s="7"/>
      <c r="S660" s="7"/>
      <c r="T660" s="7"/>
      <c r="U660" s="7"/>
      <c r="V660" s="7"/>
    </row>
    <row r="661" spans="1:22" x14ac:dyDescent="0.35">
      <c r="A661" s="5">
        <f t="shared" si="78"/>
        <v>44053</v>
      </c>
      <c r="B661" s="5"/>
      <c r="C661" s="7">
        <f>AVERAGE('HAVER - UK Electricity'!K948:V948)</f>
        <v>44.347500000000004</v>
      </c>
      <c r="D661" s="7">
        <f t="shared" si="81"/>
        <v>48.263723958333344</v>
      </c>
      <c r="E661" s="5"/>
      <c r="F661" s="7">
        <f>AVERAGE('HAVER - UK Electricity'!K948:P948)</f>
        <v>40.421666666666674</v>
      </c>
      <c r="H661" s="7">
        <f>AVERAGE('HAVER - UK Electricity'!D948:I948)</f>
        <v>45.008333333333333</v>
      </c>
      <c r="I661" s="7">
        <f>AVERAGE('HAVER - UK Electricity'!D948:F948)</f>
        <v>41.293333333333329</v>
      </c>
      <c r="J661" s="7">
        <f>AVERAGE('HAVER - UK Electricity'!D948:O948)</f>
        <v>43.407499999999999</v>
      </c>
      <c r="L661" s="7">
        <f t="shared" si="83"/>
        <v>45.031315104166673</v>
      </c>
      <c r="N661" s="7">
        <f t="shared" si="82"/>
        <v>50.377825520833348</v>
      </c>
      <c r="O661" s="7">
        <f t="shared" si="82"/>
        <v>51.366328125000024</v>
      </c>
      <c r="P661" s="7">
        <f t="shared" si="82"/>
        <v>48.336204427083338</v>
      </c>
      <c r="R661" s="7"/>
      <c r="S661" s="7"/>
      <c r="T661" s="7"/>
      <c r="U661" s="7"/>
      <c r="V661" s="7"/>
    </row>
    <row r="662" spans="1:22" x14ac:dyDescent="0.35">
      <c r="A662" s="5">
        <f t="shared" si="78"/>
        <v>44054</v>
      </c>
      <c r="B662" s="5"/>
      <c r="C662" s="7">
        <f>AVERAGE('HAVER - UK Electricity'!K949:V949)</f>
        <v>44.197499999999998</v>
      </c>
      <c r="D662" s="7">
        <f t="shared" si="81"/>
        <v>48.263723958333344</v>
      </c>
      <c r="E662" s="5"/>
      <c r="F662" s="7">
        <f>AVERAGE('HAVER - UK Electricity'!K949:P949)</f>
        <v>40.331666666666671</v>
      </c>
      <c r="H662" s="7">
        <f>AVERAGE('HAVER - UK Electricity'!D949:I949)</f>
        <v>44.646666666666668</v>
      </c>
      <c r="I662" s="7">
        <f>AVERAGE('HAVER - UK Electricity'!D949:F949)</f>
        <v>40.773333333333333</v>
      </c>
      <c r="J662" s="7">
        <f>AVERAGE('HAVER - UK Electricity'!D949:O949)</f>
        <v>43.168333333333329</v>
      </c>
      <c r="L662" s="7">
        <f t="shared" si="83"/>
        <v>45.031315104166673</v>
      </c>
      <c r="N662" s="7">
        <f t="shared" si="82"/>
        <v>50.377825520833348</v>
      </c>
      <c r="O662" s="7">
        <f t="shared" si="82"/>
        <v>51.366328125000024</v>
      </c>
      <c r="P662" s="7">
        <f t="shared" si="82"/>
        <v>48.336204427083338</v>
      </c>
      <c r="R662" s="7"/>
      <c r="S662" s="7"/>
      <c r="T662" s="7"/>
      <c r="U662" s="7"/>
      <c r="V662" s="7"/>
    </row>
    <row r="663" spans="1:22" x14ac:dyDescent="0.35">
      <c r="A663" s="5">
        <f t="shared" si="78"/>
        <v>44055</v>
      </c>
      <c r="B663" s="5"/>
      <c r="C663" s="7">
        <f>AVERAGE('HAVER - UK Electricity'!K950:V950)</f>
        <v>43.949999999999996</v>
      </c>
      <c r="D663" s="7">
        <f t="shared" si="81"/>
        <v>48.263723958333344</v>
      </c>
      <c r="E663" s="5"/>
      <c r="F663" s="7">
        <f>AVERAGE('HAVER - UK Electricity'!K950:P950)</f>
        <v>40.116666666666667</v>
      </c>
      <c r="H663" s="7">
        <f>AVERAGE('HAVER - UK Electricity'!D950:I950)</f>
        <v>44.143333333333338</v>
      </c>
      <c r="I663" s="7">
        <f>AVERAGE('HAVER - UK Electricity'!D950:F950)</f>
        <v>40.06</v>
      </c>
      <c r="J663" s="7">
        <f>AVERAGE('HAVER - UK Electricity'!D950:O950)</f>
        <v>42.801666666666669</v>
      </c>
      <c r="L663" s="7">
        <f t="shared" si="83"/>
        <v>45.031315104166673</v>
      </c>
      <c r="N663" s="7">
        <f t="shared" si="82"/>
        <v>50.377825520833348</v>
      </c>
      <c r="O663" s="7">
        <f t="shared" si="82"/>
        <v>51.366328125000024</v>
      </c>
      <c r="P663" s="7">
        <f t="shared" si="82"/>
        <v>48.336204427083338</v>
      </c>
      <c r="R663" s="7"/>
      <c r="S663" s="7"/>
      <c r="T663" s="7"/>
      <c r="U663" s="7"/>
      <c r="V663" s="7"/>
    </row>
    <row r="664" spans="1:22" x14ac:dyDescent="0.35">
      <c r="A664" s="5">
        <f t="shared" si="78"/>
        <v>44056</v>
      </c>
      <c r="B664" s="5"/>
      <c r="C664" s="7">
        <f>AVERAGE('HAVER - UK Electricity'!K951:V951)</f>
        <v>43.994999999999997</v>
      </c>
      <c r="D664" s="7">
        <f t="shared" si="81"/>
        <v>48.263723958333344</v>
      </c>
      <c r="E664" s="5"/>
      <c r="F664" s="7">
        <f>AVERAGE('HAVER - UK Electricity'!K951:P951)</f>
        <v>40.176666666666669</v>
      </c>
      <c r="H664" s="7">
        <f>AVERAGE('HAVER - UK Electricity'!D951:I951)</f>
        <v>44.376666666666665</v>
      </c>
      <c r="I664" s="7">
        <f>AVERAGE('HAVER - UK Electricity'!D951:F951)</f>
        <v>40.306666666666665</v>
      </c>
      <c r="J664" s="7">
        <f>AVERAGE('HAVER - UK Electricity'!D951:O951)</f>
        <v>42.958333333333336</v>
      </c>
      <c r="L664" s="7">
        <f t="shared" si="83"/>
        <v>45.031315104166673</v>
      </c>
      <c r="N664" s="7">
        <f t="shared" si="82"/>
        <v>50.377825520833348</v>
      </c>
      <c r="O664" s="7">
        <f t="shared" si="82"/>
        <v>51.366328125000024</v>
      </c>
      <c r="P664" s="7">
        <f t="shared" si="82"/>
        <v>48.336204427083338</v>
      </c>
      <c r="R664" s="7"/>
      <c r="S664" s="7"/>
      <c r="T664" s="7"/>
      <c r="U664" s="7"/>
      <c r="V664" s="7"/>
    </row>
    <row r="665" spans="1:22" x14ac:dyDescent="0.35">
      <c r="A665" s="5">
        <f t="shared" si="78"/>
        <v>44057</v>
      </c>
      <c r="B665" s="5"/>
      <c r="C665" s="7">
        <f>AVERAGE('HAVER - UK Electricity'!K952:V952)</f>
        <v>44.032499999999999</v>
      </c>
      <c r="D665" s="7">
        <f t="shared" si="81"/>
        <v>48.263723958333344</v>
      </c>
      <c r="E665" s="5"/>
      <c r="F665" s="7">
        <f>AVERAGE('HAVER - UK Electricity'!K952:P952)</f>
        <v>40.381666666666668</v>
      </c>
      <c r="H665" s="7">
        <f>AVERAGE('HAVER - UK Electricity'!D952:I952)</f>
        <v>44.831666666666671</v>
      </c>
      <c r="I665" s="7">
        <f>AVERAGE('HAVER - UK Electricity'!D952:F952)</f>
        <v>40.906666666666666</v>
      </c>
      <c r="J665" s="7">
        <f>AVERAGE('HAVER - UK Electricity'!D952:O952)</f>
        <v>43.295833333333327</v>
      </c>
      <c r="L665" s="7">
        <f t="shared" si="83"/>
        <v>45.031315104166673</v>
      </c>
      <c r="N665" s="7">
        <f t="shared" si="82"/>
        <v>50.377825520833348</v>
      </c>
      <c r="O665" s="7">
        <f t="shared" si="82"/>
        <v>51.366328125000024</v>
      </c>
      <c r="P665" s="7">
        <f t="shared" si="82"/>
        <v>48.336204427083338</v>
      </c>
      <c r="R665" s="7"/>
      <c r="S665" s="7"/>
      <c r="T665" s="7"/>
      <c r="U665" s="7"/>
      <c r="V665" s="7"/>
    </row>
    <row r="666" spans="1:22" x14ac:dyDescent="0.35">
      <c r="A666" s="5">
        <f t="shared" si="78"/>
        <v>44060</v>
      </c>
      <c r="B666" s="5"/>
      <c r="C666" s="7">
        <f>AVERAGE('HAVER - UK Electricity'!K953:V953)</f>
        <v>44.295000000000009</v>
      </c>
      <c r="D666" s="7">
        <f t="shared" si="81"/>
        <v>48.263723958333344</v>
      </c>
      <c r="E666" s="5"/>
      <c r="F666" s="7">
        <f>AVERAGE('HAVER - UK Electricity'!K953:P953)</f>
        <v>40.746666666666663</v>
      </c>
      <c r="H666" s="7">
        <f>AVERAGE('HAVER - UK Electricity'!D953:I953)</f>
        <v>45.21</v>
      </c>
      <c r="I666" s="7">
        <f>AVERAGE('HAVER - UK Electricity'!D953:F953)</f>
        <v>41.186666666666667</v>
      </c>
      <c r="J666" s="7">
        <f>AVERAGE('HAVER - UK Electricity'!D953:O953)</f>
        <v>43.670833333333327</v>
      </c>
      <c r="L666" s="7">
        <f t="shared" si="83"/>
        <v>45.031315104166673</v>
      </c>
      <c r="N666" s="7">
        <f t="shared" si="82"/>
        <v>50.377825520833348</v>
      </c>
      <c r="O666" s="7">
        <f t="shared" si="82"/>
        <v>51.366328125000024</v>
      </c>
      <c r="P666" s="7">
        <f t="shared" si="82"/>
        <v>48.336204427083338</v>
      </c>
      <c r="R666" s="7"/>
      <c r="S666" s="7"/>
      <c r="T666" s="7"/>
      <c r="U666" s="7"/>
      <c r="V666" s="7"/>
    </row>
    <row r="667" spans="1:22" x14ac:dyDescent="0.35">
      <c r="A667" s="5">
        <f t="shared" si="78"/>
        <v>44061</v>
      </c>
      <c r="B667" s="5"/>
      <c r="C667" s="7">
        <f>AVERAGE('HAVER - UK Electricity'!K954:V954)</f>
        <v>44.662500000000001</v>
      </c>
      <c r="D667" s="7">
        <f t="shared" si="81"/>
        <v>48.263723958333344</v>
      </c>
      <c r="E667" s="5"/>
      <c r="F667" s="7">
        <f>AVERAGE('HAVER - UK Electricity'!K954:P954)</f>
        <v>41.131666666666668</v>
      </c>
      <c r="H667" s="7">
        <f>AVERAGE('HAVER - UK Electricity'!D954:I954)</f>
        <v>46.271666666666668</v>
      </c>
      <c r="I667" s="7">
        <f>AVERAGE('HAVER - UK Electricity'!D954:F954)</f>
        <v>42.45333333333334</v>
      </c>
      <c r="J667" s="7">
        <f>AVERAGE('HAVER - UK Electricity'!D954:O954)</f>
        <v>44.439166666666665</v>
      </c>
      <c r="L667" s="7">
        <f t="shared" si="83"/>
        <v>45.031315104166673</v>
      </c>
      <c r="N667" s="7">
        <f t="shared" si="82"/>
        <v>50.377825520833348</v>
      </c>
      <c r="O667" s="7">
        <f t="shared" si="82"/>
        <v>51.366328125000024</v>
      </c>
      <c r="P667" s="7">
        <f t="shared" si="82"/>
        <v>48.336204427083338</v>
      </c>
      <c r="R667" s="7"/>
      <c r="S667" s="7"/>
      <c r="T667" s="7"/>
      <c r="U667" s="7"/>
      <c r="V667" s="7"/>
    </row>
    <row r="668" spans="1:22" x14ac:dyDescent="0.35">
      <c r="A668" s="5">
        <f t="shared" si="78"/>
        <v>44062</v>
      </c>
      <c r="B668" s="5"/>
      <c r="C668" s="7">
        <f>AVERAGE('HAVER - UK Electricity'!K955:V955)</f>
        <v>44.639999999999993</v>
      </c>
      <c r="D668" s="7">
        <f t="shared" si="81"/>
        <v>48.263723958333344</v>
      </c>
      <c r="E668" s="5"/>
      <c r="F668" s="7">
        <f>AVERAGE('HAVER - UK Electricity'!K955:P955)</f>
        <v>41.166666666666664</v>
      </c>
      <c r="H668" s="7">
        <f>AVERAGE('HAVER - UK Electricity'!D955:I955)</f>
        <v>45.930000000000007</v>
      </c>
      <c r="I668" s="7">
        <f>AVERAGE('HAVER - UK Electricity'!D955:F955)</f>
        <v>41.94</v>
      </c>
      <c r="J668" s="7">
        <f>AVERAGE('HAVER - UK Electricity'!D955:O955)</f>
        <v>44.266666666666673</v>
      </c>
      <c r="L668" s="7">
        <f t="shared" si="83"/>
        <v>45.031315104166673</v>
      </c>
      <c r="N668" s="7">
        <f t="shared" si="82"/>
        <v>50.377825520833348</v>
      </c>
      <c r="O668" s="7">
        <f t="shared" si="82"/>
        <v>51.366328125000024</v>
      </c>
      <c r="P668" s="7">
        <f t="shared" si="82"/>
        <v>48.336204427083338</v>
      </c>
      <c r="R668" s="7"/>
      <c r="S668" s="7"/>
      <c r="T668" s="7"/>
      <c r="U668" s="7"/>
      <c r="V668" s="7"/>
    </row>
    <row r="669" spans="1:22" x14ac:dyDescent="0.35">
      <c r="A669" s="5">
        <f t="shared" si="78"/>
        <v>44063</v>
      </c>
      <c r="B669" s="5"/>
      <c r="C669" s="7">
        <f>AVERAGE('HAVER - UK Electricity'!K956:V956)</f>
        <v>44.662499999999994</v>
      </c>
      <c r="D669" s="7">
        <f t="shared" si="81"/>
        <v>48.263723958333344</v>
      </c>
      <c r="E669" s="5"/>
      <c r="F669" s="7">
        <f>AVERAGE('HAVER - UK Electricity'!K956:P956)</f>
        <v>41.211666666666666</v>
      </c>
      <c r="H669" s="7">
        <f>AVERAGE('HAVER - UK Electricity'!D956:I956)</f>
        <v>45.603333333333332</v>
      </c>
      <c r="I669" s="7">
        <f>AVERAGE('HAVER - UK Electricity'!D956:F956)</f>
        <v>41.623333333333328</v>
      </c>
      <c r="J669" s="7">
        <f>AVERAGE('HAVER - UK Electricity'!D956:O956)</f>
        <v>44.097499999999997</v>
      </c>
      <c r="L669" s="7">
        <f t="shared" si="83"/>
        <v>45.031315104166673</v>
      </c>
      <c r="N669" s="7">
        <f t="shared" si="82"/>
        <v>50.377825520833348</v>
      </c>
      <c r="O669" s="7">
        <f t="shared" si="82"/>
        <v>51.366328125000024</v>
      </c>
      <c r="P669" s="7">
        <f t="shared" si="82"/>
        <v>48.336204427083338</v>
      </c>
      <c r="R669" s="7"/>
      <c r="S669" s="7"/>
      <c r="T669" s="7"/>
      <c r="U669" s="7"/>
      <c r="V669" s="7"/>
    </row>
    <row r="670" spans="1:22" x14ac:dyDescent="0.35">
      <c r="A670" s="5">
        <f t="shared" si="78"/>
        <v>44064</v>
      </c>
      <c r="B670" s="5"/>
      <c r="C670" s="7">
        <f>AVERAGE('HAVER - UK Electricity'!K957:V957)</f>
        <v>44.164999999999992</v>
      </c>
      <c r="D670" s="7">
        <f t="shared" si="81"/>
        <v>48.263723958333344</v>
      </c>
      <c r="E670" s="5"/>
      <c r="F670" s="7">
        <f>AVERAGE('HAVER - UK Electricity'!K957:P957)</f>
        <v>40.656666666666666</v>
      </c>
      <c r="H670" s="7">
        <f>AVERAGE('HAVER - UK Electricity'!D957:I957)</f>
        <v>44.853333333333332</v>
      </c>
      <c r="I670" s="7">
        <f>AVERAGE('HAVER - UK Electricity'!D957:F957)</f>
        <v>40.796666666666667</v>
      </c>
      <c r="J670" s="7">
        <f>AVERAGE('HAVER - UK Electricity'!D957:O957)</f>
        <v>43.44166666666667</v>
      </c>
      <c r="L670" s="7">
        <f t="shared" si="83"/>
        <v>45.031315104166673</v>
      </c>
      <c r="N670" s="7">
        <f t="shared" si="82"/>
        <v>50.377825520833348</v>
      </c>
      <c r="O670" s="7">
        <f t="shared" si="82"/>
        <v>51.366328125000024</v>
      </c>
      <c r="P670" s="7">
        <f t="shared" si="82"/>
        <v>48.336204427083338</v>
      </c>
      <c r="R670" s="7"/>
      <c r="S670" s="7"/>
      <c r="T670" s="7"/>
      <c r="U670" s="7"/>
      <c r="V670" s="7"/>
    </row>
    <row r="671" spans="1:22" x14ac:dyDescent="0.35">
      <c r="A671" s="5">
        <f t="shared" si="78"/>
        <v>44067</v>
      </c>
      <c r="B671" s="5"/>
      <c r="C671" s="7">
        <f>AVERAGE('HAVER - UK Electricity'!K958:V958)</f>
        <v>45.24</v>
      </c>
      <c r="D671" s="7">
        <f t="shared" si="81"/>
        <v>48.263723958333344</v>
      </c>
      <c r="E671" s="5"/>
      <c r="F671" s="7">
        <f>AVERAGE('HAVER - UK Electricity'!K958:P958)</f>
        <v>41.786666666666662</v>
      </c>
      <c r="H671" s="7">
        <f>AVERAGE('HAVER - UK Electricity'!D958:I958)</f>
        <v>46.215000000000003</v>
      </c>
      <c r="I671" s="7">
        <f>AVERAGE('HAVER - UK Electricity'!D958:F958)</f>
        <v>42.326666666666668</v>
      </c>
      <c r="J671" s="7">
        <f>AVERAGE('HAVER - UK Electricity'!D958:O958)</f>
        <v>44.689166666666672</v>
      </c>
      <c r="L671" s="7">
        <f t="shared" si="83"/>
        <v>45.031315104166673</v>
      </c>
      <c r="N671" s="7">
        <f t="shared" si="82"/>
        <v>50.377825520833348</v>
      </c>
      <c r="O671" s="7">
        <f t="shared" si="82"/>
        <v>51.366328125000024</v>
      </c>
      <c r="P671" s="7">
        <f t="shared" si="82"/>
        <v>48.336204427083338</v>
      </c>
      <c r="R671" s="7"/>
      <c r="S671" s="7"/>
      <c r="T671" s="7"/>
      <c r="U671" s="7"/>
      <c r="V671" s="7"/>
    </row>
    <row r="672" spans="1:22" x14ac:dyDescent="0.35">
      <c r="A672" s="5">
        <f t="shared" si="78"/>
        <v>44068</v>
      </c>
      <c r="B672" s="5"/>
      <c r="C672" s="7">
        <f>AVERAGE('HAVER - UK Electricity'!K959:V959)</f>
        <v>46.23</v>
      </c>
      <c r="D672" s="7">
        <f t="shared" si="81"/>
        <v>48.263723958333344</v>
      </c>
      <c r="E672" s="5"/>
      <c r="F672" s="7">
        <f>AVERAGE('HAVER - UK Electricity'!K959:P959)</f>
        <v>42.766666666666673</v>
      </c>
      <c r="H672" s="7">
        <f>AVERAGE('HAVER - UK Electricity'!D959:I959)</f>
        <v>47.918333333333329</v>
      </c>
      <c r="I672" s="7">
        <f>AVERAGE('HAVER - UK Electricity'!D959:F959)</f>
        <v>43.97</v>
      </c>
      <c r="J672" s="7">
        <f>AVERAGE('HAVER - UK Electricity'!D959:O959)</f>
        <v>46.076666666666661</v>
      </c>
      <c r="L672" s="7">
        <f t="shared" si="83"/>
        <v>45.031315104166673</v>
      </c>
      <c r="N672" s="7">
        <f t="shared" ref="N672:P720" si="84">AVERAGE(H$656:H$759,H$761:H$764,H$766:H$785)</f>
        <v>50.377825520833348</v>
      </c>
      <c r="O672" s="7">
        <f t="shared" si="84"/>
        <v>51.366328125000024</v>
      </c>
      <c r="P672" s="7">
        <f t="shared" si="84"/>
        <v>48.336204427083338</v>
      </c>
      <c r="R672" s="7"/>
      <c r="S672" s="7"/>
      <c r="T672" s="7"/>
      <c r="U672" s="7"/>
      <c r="V672" s="7"/>
    </row>
    <row r="673" spans="1:22" x14ac:dyDescent="0.35">
      <c r="A673" s="5">
        <f t="shared" si="78"/>
        <v>44069</v>
      </c>
      <c r="B673" s="5"/>
      <c r="C673" s="7">
        <f>AVERAGE('HAVER - UK Electricity'!K960:V960)</f>
        <v>46.814999999999998</v>
      </c>
      <c r="D673" s="7">
        <f t="shared" si="81"/>
        <v>48.263723958333344</v>
      </c>
      <c r="E673" s="5"/>
      <c r="F673" s="7">
        <f>AVERAGE('HAVER - UK Electricity'!K960:P960)</f>
        <v>43.336666666666666</v>
      </c>
      <c r="H673" s="7">
        <f>AVERAGE('HAVER - UK Electricity'!D960:I960)</f>
        <v>48.428333333333335</v>
      </c>
      <c r="I673" s="7">
        <f>AVERAGE('HAVER - UK Electricity'!D960:F960)</f>
        <v>44.550000000000004</v>
      </c>
      <c r="J673" s="7">
        <f>AVERAGE('HAVER - UK Electricity'!D960:O960)</f>
        <v>46.623333333333335</v>
      </c>
      <c r="L673" s="7">
        <f t="shared" si="83"/>
        <v>45.031315104166673</v>
      </c>
      <c r="N673" s="7">
        <f t="shared" si="84"/>
        <v>50.377825520833348</v>
      </c>
      <c r="O673" s="7">
        <f t="shared" si="84"/>
        <v>51.366328125000024</v>
      </c>
      <c r="P673" s="7">
        <f t="shared" si="84"/>
        <v>48.336204427083338</v>
      </c>
      <c r="R673" s="7"/>
      <c r="S673" s="7"/>
      <c r="T673" s="7"/>
      <c r="U673" s="7"/>
      <c r="V673" s="7"/>
    </row>
    <row r="674" spans="1:22" x14ac:dyDescent="0.35">
      <c r="A674" s="5">
        <f t="shared" si="78"/>
        <v>44070</v>
      </c>
      <c r="B674" s="5"/>
      <c r="C674" s="7">
        <f>AVERAGE('HAVER - UK Electricity'!K961:V961)</f>
        <v>46.910000000000004</v>
      </c>
      <c r="D674" s="7">
        <f t="shared" si="81"/>
        <v>48.263723958333344</v>
      </c>
      <c r="E674" s="5"/>
      <c r="F674" s="7">
        <f>AVERAGE('HAVER - UK Electricity'!K961:P961)</f>
        <v>43.196666666666665</v>
      </c>
      <c r="H674" s="7">
        <f>AVERAGE('HAVER - UK Electricity'!D961:I961)</f>
        <v>47.87833333333333</v>
      </c>
      <c r="I674" s="7">
        <f>AVERAGE('HAVER - UK Electricity'!D961:F961)</f>
        <v>44.073333333333323</v>
      </c>
      <c r="J674" s="7">
        <f>AVERAGE('HAVER - UK Electricity'!D961:O961)</f>
        <v>46.230833333333329</v>
      </c>
      <c r="L674" s="7">
        <f t="shared" si="83"/>
        <v>45.031315104166673</v>
      </c>
      <c r="N674" s="7">
        <f t="shared" si="84"/>
        <v>50.377825520833348</v>
      </c>
      <c r="O674" s="7">
        <f t="shared" si="84"/>
        <v>51.366328125000024</v>
      </c>
      <c r="P674" s="7">
        <f t="shared" si="84"/>
        <v>48.336204427083338</v>
      </c>
      <c r="R674" s="7"/>
      <c r="S674" s="7"/>
      <c r="T674" s="7"/>
      <c r="U674" s="7"/>
      <c r="V674" s="7"/>
    </row>
    <row r="675" spans="1:22" x14ac:dyDescent="0.35">
      <c r="A675" s="5">
        <f t="shared" si="78"/>
        <v>44071</v>
      </c>
      <c r="B675" s="5"/>
      <c r="C675" s="7">
        <f>AVERAGE('HAVER - UK Electricity'!K962:V962)</f>
        <v>48.345833333333339</v>
      </c>
      <c r="D675" s="7">
        <f t="shared" si="81"/>
        <v>48.263723958333344</v>
      </c>
      <c r="E675" s="5"/>
      <c r="F675" s="7">
        <f>AVERAGE('HAVER - UK Electricity'!K962:P962)</f>
        <v>44.898333333333333</v>
      </c>
      <c r="H675" s="7">
        <f>AVERAGE('HAVER - UK Electricity'!D962:I962)</f>
        <v>51.071666666666665</v>
      </c>
      <c r="I675" s="7">
        <f>AVERAGE('HAVER - UK Electricity'!D962:F962)</f>
        <v>49.01</v>
      </c>
      <c r="J675" s="7">
        <f>AVERAGE('HAVER - UK Electricity'!D962:O962)</f>
        <v>47.739166666666669</v>
      </c>
      <c r="L675" s="7">
        <f t="shared" si="83"/>
        <v>45.031315104166673</v>
      </c>
      <c r="N675" s="7">
        <f t="shared" si="84"/>
        <v>50.377825520833348</v>
      </c>
      <c r="O675" s="7">
        <f t="shared" si="84"/>
        <v>51.366328125000024</v>
      </c>
      <c r="P675" s="7">
        <f t="shared" si="84"/>
        <v>48.336204427083338</v>
      </c>
      <c r="R675" s="7"/>
      <c r="S675" s="7"/>
      <c r="T675" s="7"/>
      <c r="U675" s="7"/>
      <c r="V675" s="7"/>
    </row>
    <row r="676" spans="1:22" x14ac:dyDescent="0.35">
      <c r="A676" s="5">
        <f t="shared" si="78"/>
        <v>44074</v>
      </c>
      <c r="B676" s="5"/>
      <c r="C676" s="7">
        <f>AVERAGE('HAVER - UK Electricity'!K963:V963)</f>
        <v>48.345833333333339</v>
      </c>
      <c r="D676" s="7">
        <f t="shared" si="81"/>
        <v>48.263723958333344</v>
      </c>
      <c r="E676" s="5"/>
      <c r="F676" s="7">
        <f>AVERAGE('HAVER - UK Electricity'!K963:P963)</f>
        <v>44.898333333333333</v>
      </c>
      <c r="H676" s="7">
        <f>AVERAGE('HAVER - UK Electricity'!D963:I963)</f>
        <v>51.071666666666665</v>
      </c>
      <c r="I676" s="7">
        <f>AVERAGE('HAVER - UK Electricity'!D963:F963)</f>
        <v>49.01</v>
      </c>
      <c r="J676" s="7">
        <f>AVERAGE('HAVER - UK Electricity'!D963:O963)</f>
        <v>47.739166666666669</v>
      </c>
      <c r="L676" s="7">
        <f t="shared" si="83"/>
        <v>45.031315104166673</v>
      </c>
      <c r="N676" s="7">
        <f t="shared" si="84"/>
        <v>50.377825520833348</v>
      </c>
      <c r="O676" s="7">
        <f t="shared" si="84"/>
        <v>51.366328125000024</v>
      </c>
      <c r="P676" s="7">
        <f t="shared" si="84"/>
        <v>48.336204427083338</v>
      </c>
      <c r="R676" s="7"/>
      <c r="S676" s="7"/>
      <c r="T676" s="7"/>
      <c r="U676" s="7"/>
      <c r="V676" s="7"/>
    </row>
    <row r="677" spans="1:22" x14ac:dyDescent="0.35">
      <c r="A677" s="5">
        <f t="shared" si="78"/>
        <v>44075</v>
      </c>
      <c r="B677" s="5"/>
      <c r="C677" s="7">
        <f>AVERAGE('HAVER - UK Electricity'!J964:U964)</f>
        <v>47.830000000000005</v>
      </c>
      <c r="D677" s="7">
        <f t="shared" si="81"/>
        <v>48.263723958333344</v>
      </c>
      <c r="E677" s="5"/>
      <c r="F677" s="7">
        <f>AVERAGE('HAVER - UK Electricity'!J964:O964)</f>
        <v>44.016666666666659</v>
      </c>
      <c r="H677" s="7">
        <f>AVERAGE('HAVER - UK Electricity'!D964:I964)</f>
        <v>50.588333333333331</v>
      </c>
      <c r="I677" s="7">
        <f>AVERAGE('HAVER - UK Electricity'!D964:F964)</f>
        <v>48.573333333333331</v>
      </c>
      <c r="J677" s="7">
        <f>AVERAGE('HAVER - UK Electricity'!D964:O964)</f>
        <v>47.302499999999988</v>
      </c>
      <c r="L677" s="7">
        <f t="shared" si="83"/>
        <v>45.031315104166673</v>
      </c>
      <c r="N677" s="7">
        <f t="shared" si="84"/>
        <v>50.377825520833348</v>
      </c>
      <c r="O677" s="7">
        <f t="shared" si="84"/>
        <v>51.366328125000024</v>
      </c>
      <c r="P677" s="7">
        <f t="shared" si="84"/>
        <v>48.336204427083338</v>
      </c>
      <c r="R677" s="7"/>
      <c r="S677" s="7"/>
      <c r="T677" s="7"/>
      <c r="U677" s="7"/>
      <c r="V677" s="7"/>
    </row>
    <row r="678" spans="1:22" x14ac:dyDescent="0.35">
      <c r="A678" s="5">
        <f t="shared" si="78"/>
        <v>44076</v>
      </c>
      <c r="B678" s="5"/>
      <c r="C678" s="7">
        <f>AVERAGE('HAVER - UK Electricity'!J965:U965)</f>
        <v>47.237500000000004</v>
      </c>
      <c r="D678" s="7">
        <f t="shared" si="81"/>
        <v>48.263723958333344</v>
      </c>
      <c r="E678" s="5"/>
      <c r="F678" s="7">
        <f>AVERAGE('HAVER - UK Electricity'!J965:O965)</f>
        <v>43.461666666666673</v>
      </c>
      <c r="H678" s="7">
        <f>AVERAGE('HAVER - UK Electricity'!D965:I965)</f>
        <v>50.24666666666667</v>
      </c>
      <c r="I678" s="7">
        <f>AVERAGE('HAVER - UK Electricity'!D965:F965)</f>
        <v>48.29</v>
      </c>
      <c r="J678" s="7">
        <f>AVERAGE('HAVER - UK Electricity'!D965:O965)</f>
        <v>46.854166666666679</v>
      </c>
      <c r="L678" s="7">
        <f t="shared" si="83"/>
        <v>45.031315104166673</v>
      </c>
      <c r="N678" s="7">
        <f t="shared" si="84"/>
        <v>50.377825520833348</v>
      </c>
      <c r="O678" s="7">
        <f t="shared" si="84"/>
        <v>51.366328125000024</v>
      </c>
      <c r="P678" s="7">
        <f t="shared" si="84"/>
        <v>48.336204427083338</v>
      </c>
      <c r="R678" s="7"/>
      <c r="S678" s="7"/>
      <c r="T678" s="7"/>
      <c r="U678" s="7"/>
      <c r="V678" s="7"/>
    </row>
    <row r="679" spans="1:22" x14ac:dyDescent="0.35">
      <c r="A679" s="5">
        <f t="shared" si="78"/>
        <v>44077</v>
      </c>
      <c r="B679" s="5"/>
      <c r="C679" s="7">
        <f>AVERAGE('HAVER - UK Electricity'!J966:U966)</f>
        <v>47.675000000000004</v>
      </c>
      <c r="D679" s="7">
        <f t="shared" si="81"/>
        <v>48.263723958333344</v>
      </c>
      <c r="E679" s="5"/>
      <c r="F679" s="7">
        <f>AVERAGE('HAVER - UK Electricity'!J966:O966)</f>
        <v>43.896666666666668</v>
      </c>
      <c r="H679" s="7">
        <f>AVERAGE('HAVER - UK Electricity'!D966:I966)</f>
        <v>50.968333333333334</v>
      </c>
      <c r="I679" s="7">
        <f>AVERAGE('HAVER - UK Electricity'!D966:F966)</f>
        <v>49.00333333333333</v>
      </c>
      <c r="J679" s="7">
        <f>AVERAGE('HAVER - UK Electricity'!D966:O966)</f>
        <v>47.432500000000005</v>
      </c>
      <c r="L679" s="7">
        <f t="shared" si="83"/>
        <v>45.031315104166673</v>
      </c>
      <c r="N679" s="7">
        <f t="shared" si="84"/>
        <v>50.377825520833348</v>
      </c>
      <c r="O679" s="7">
        <f t="shared" si="84"/>
        <v>51.366328125000024</v>
      </c>
      <c r="P679" s="7">
        <f t="shared" si="84"/>
        <v>48.336204427083338</v>
      </c>
      <c r="R679" s="7"/>
      <c r="S679" s="7"/>
      <c r="T679" s="7"/>
      <c r="U679" s="7"/>
      <c r="V679" s="7"/>
    </row>
    <row r="680" spans="1:22" x14ac:dyDescent="0.35">
      <c r="A680" s="5">
        <f t="shared" si="78"/>
        <v>44078</v>
      </c>
      <c r="B680" s="5"/>
      <c r="C680" s="7">
        <f>AVERAGE('HAVER - UK Electricity'!J967:U967)</f>
        <v>47.32</v>
      </c>
      <c r="D680" s="7">
        <f t="shared" si="81"/>
        <v>48.263723958333344</v>
      </c>
      <c r="E680" s="5"/>
      <c r="F680" s="7">
        <f>AVERAGE('HAVER - UK Electricity'!J967:O967)</f>
        <v>43.756666666666668</v>
      </c>
      <c r="H680" s="7">
        <f>AVERAGE('HAVER - UK Electricity'!D967:I967)</f>
        <v>50.789999999999992</v>
      </c>
      <c r="I680" s="7">
        <f>AVERAGE('HAVER - UK Electricity'!D967:F967)</f>
        <v>48.91</v>
      </c>
      <c r="J680" s="7">
        <f>AVERAGE('HAVER - UK Electricity'!D967:O967)</f>
        <v>47.273333333333333</v>
      </c>
      <c r="L680" s="7">
        <f t="shared" si="83"/>
        <v>45.031315104166673</v>
      </c>
      <c r="N680" s="7">
        <f t="shared" si="84"/>
        <v>50.377825520833348</v>
      </c>
      <c r="O680" s="7">
        <f t="shared" si="84"/>
        <v>51.366328125000024</v>
      </c>
      <c r="P680" s="7">
        <f t="shared" si="84"/>
        <v>48.336204427083338</v>
      </c>
      <c r="R680" s="7"/>
      <c r="S680" s="7"/>
      <c r="T680" s="7"/>
      <c r="U680" s="7"/>
      <c r="V680" s="7"/>
    </row>
    <row r="681" spans="1:22" x14ac:dyDescent="0.35">
      <c r="A681" s="5">
        <f t="shared" si="78"/>
        <v>44081</v>
      </c>
      <c r="B681" s="5"/>
      <c r="C681" s="7">
        <f>AVERAGE('HAVER - UK Electricity'!J968:U968)</f>
        <v>46.372500000000002</v>
      </c>
      <c r="D681" s="7">
        <f t="shared" si="81"/>
        <v>48.263723958333344</v>
      </c>
      <c r="E681" s="5"/>
      <c r="F681" s="7">
        <f>AVERAGE('HAVER - UK Electricity'!J968:O968)</f>
        <v>42.481666666666669</v>
      </c>
      <c r="H681" s="7">
        <f>AVERAGE('HAVER - UK Electricity'!D968:I968)</f>
        <v>49.70333333333334</v>
      </c>
      <c r="I681" s="7">
        <f>AVERAGE('HAVER - UK Electricity'!D968:F968)</f>
        <v>47.916666666666664</v>
      </c>
      <c r="J681" s="7">
        <f>AVERAGE('HAVER - UK Electricity'!D968:O968)</f>
        <v>46.092500000000001</v>
      </c>
      <c r="L681" s="7">
        <f t="shared" si="83"/>
        <v>45.031315104166673</v>
      </c>
      <c r="N681" s="7">
        <f t="shared" si="84"/>
        <v>50.377825520833348</v>
      </c>
      <c r="O681" s="7">
        <f t="shared" si="84"/>
        <v>51.366328125000024</v>
      </c>
      <c r="P681" s="7">
        <f t="shared" si="84"/>
        <v>48.336204427083338</v>
      </c>
      <c r="R681" s="7"/>
      <c r="S681" s="7"/>
      <c r="T681" s="7"/>
      <c r="U681" s="7"/>
      <c r="V681" s="7"/>
    </row>
    <row r="682" spans="1:22" x14ac:dyDescent="0.35">
      <c r="A682" s="5">
        <f t="shared" si="78"/>
        <v>44082</v>
      </c>
      <c r="B682" s="5"/>
      <c r="C682" s="7">
        <f>AVERAGE('HAVER - UK Electricity'!J969:U969)</f>
        <v>45.872500000000002</v>
      </c>
      <c r="D682" s="7">
        <f t="shared" si="81"/>
        <v>48.263723958333344</v>
      </c>
      <c r="E682" s="5"/>
      <c r="F682" s="7">
        <f>AVERAGE('HAVER - UK Electricity'!J969:O969)</f>
        <v>42.041666666666664</v>
      </c>
      <c r="H682" s="7">
        <f>AVERAGE('HAVER - UK Electricity'!D969:I969)</f>
        <v>49.353333333333332</v>
      </c>
      <c r="I682" s="7">
        <f>AVERAGE('HAVER - UK Electricity'!D969:F969)</f>
        <v>47.416666666666664</v>
      </c>
      <c r="J682" s="7">
        <f>AVERAGE('HAVER - UK Electricity'!D969:O969)</f>
        <v>45.697499999999998</v>
      </c>
      <c r="L682" s="7">
        <f t="shared" si="83"/>
        <v>45.031315104166673</v>
      </c>
      <c r="N682" s="7">
        <f t="shared" si="84"/>
        <v>50.377825520833348</v>
      </c>
      <c r="O682" s="7">
        <f t="shared" si="84"/>
        <v>51.366328125000024</v>
      </c>
      <c r="P682" s="7">
        <f t="shared" si="84"/>
        <v>48.336204427083338</v>
      </c>
      <c r="R682" s="7"/>
      <c r="S682" s="7"/>
      <c r="T682" s="7"/>
      <c r="U682" s="7"/>
      <c r="V682" s="7"/>
    </row>
    <row r="683" spans="1:22" x14ac:dyDescent="0.35">
      <c r="A683" s="5">
        <f t="shared" si="78"/>
        <v>44083</v>
      </c>
      <c r="B683" s="5"/>
      <c r="C683" s="7">
        <f>AVERAGE('HAVER - UK Electricity'!J970:U970)</f>
        <v>45.98749999999999</v>
      </c>
      <c r="D683" s="7">
        <f t="shared" si="81"/>
        <v>48.263723958333344</v>
      </c>
      <c r="E683" s="5"/>
      <c r="F683" s="7">
        <f>AVERAGE('HAVER - UK Electricity'!J970:O970)</f>
        <v>42.281666666666659</v>
      </c>
      <c r="H683" s="7">
        <f>AVERAGE('HAVER - UK Electricity'!D970:I970)</f>
        <v>49.515000000000008</v>
      </c>
      <c r="I683" s="7">
        <f>AVERAGE('HAVER - UK Electricity'!D970:F970)</f>
        <v>47.48</v>
      </c>
      <c r="J683" s="7">
        <f>AVERAGE('HAVER - UK Electricity'!D970:O970)</f>
        <v>45.898333333333341</v>
      </c>
      <c r="L683" s="7">
        <f t="shared" si="83"/>
        <v>45.031315104166673</v>
      </c>
      <c r="N683" s="7">
        <f t="shared" si="84"/>
        <v>50.377825520833348</v>
      </c>
      <c r="O683" s="7">
        <f t="shared" si="84"/>
        <v>51.366328125000024</v>
      </c>
      <c r="P683" s="7">
        <f t="shared" si="84"/>
        <v>48.336204427083338</v>
      </c>
      <c r="R683" s="7"/>
      <c r="S683" s="7"/>
      <c r="T683" s="7"/>
      <c r="U683" s="7"/>
      <c r="V683" s="7"/>
    </row>
    <row r="684" spans="1:22" x14ac:dyDescent="0.35">
      <c r="A684" s="5">
        <f t="shared" si="78"/>
        <v>44084</v>
      </c>
      <c r="B684" s="5"/>
      <c r="C684" s="7">
        <f>AVERAGE('HAVER - UK Electricity'!J971:U971)</f>
        <v>46.715000000000003</v>
      </c>
      <c r="D684" s="7">
        <f t="shared" si="81"/>
        <v>48.263723958333344</v>
      </c>
      <c r="E684" s="5"/>
      <c r="F684" s="7">
        <f>AVERAGE('HAVER - UK Electricity'!J971:O971)</f>
        <v>43.016666666666673</v>
      </c>
      <c r="H684" s="7">
        <f>AVERAGE('HAVER - UK Electricity'!D971:I971)</f>
        <v>50.138333333333343</v>
      </c>
      <c r="I684" s="7">
        <f>AVERAGE('HAVER - UK Electricity'!D971:F971)</f>
        <v>47.866666666666674</v>
      </c>
      <c r="J684" s="7">
        <f>AVERAGE('HAVER - UK Electricity'!D971:O971)</f>
        <v>46.577500000000008</v>
      </c>
      <c r="L684" s="7">
        <f t="shared" si="83"/>
        <v>45.031315104166673</v>
      </c>
      <c r="N684" s="7">
        <f t="shared" si="84"/>
        <v>50.377825520833348</v>
      </c>
      <c r="O684" s="7">
        <f t="shared" si="84"/>
        <v>51.366328125000024</v>
      </c>
      <c r="P684" s="7">
        <f t="shared" si="84"/>
        <v>48.336204427083338</v>
      </c>
      <c r="R684" s="7"/>
      <c r="S684" s="7"/>
      <c r="T684" s="7"/>
      <c r="U684" s="7"/>
      <c r="V684" s="7"/>
    </row>
    <row r="685" spans="1:22" x14ac:dyDescent="0.35">
      <c r="A685" s="5">
        <f t="shared" si="78"/>
        <v>44085</v>
      </c>
      <c r="B685" s="5"/>
      <c r="C685" s="7">
        <f>AVERAGE('HAVER - UK Electricity'!J972:U972)</f>
        <v>46.835000000000001</v>
      </c>
      <c r="D685" s="7">
        <f t="shared" si="81"/>
        <v>48.263723958333344</v>
      </c>
      <c r="E685" s="5"/>
      <c r="F685" s="7">
        <f>AVERAGE('HAVER - UK Electricity'!J972:O972)</f>
        <v>43.166666666666664</v>
      </c>
      <c r="H685" s="7">
        <f>AVERAGE('HAVER - UK Electricity'!D972:I972)</f>
        <v>50.104999999999997</v>
      </c>
      <c r="I685" s="7">
        <f>AVERAGE('HAVER - UK Electricity'!D972:F972)</f>
        <v>47.97</v>
      </c>
      <c r="J685" s="7">
        <f>AVERAGE('HAVER - UK Electricity'!D972:O972)</f>
        <v>46.635833333333331</v>
      </c>
      <c r="L685" s="7">
        <f t="shared" si="83"/>
        <v>45.031315104166673</v>
      </c>
      <c r="N685" s="7">
        <f t="shared" si="84"/>
        <v>50.377825520833348</v>
      </c>
      <c r="O685" s="7">
        <f t="shared" si="84"/>
        <v>51.366328125000024</v>
      </c>
      <c r="P685" s="7">
        <f t="shared" si="84"/>
        <v>48.336204427083338</v>
      </c>
      <c r="R685" s="7"/>
      <c r="S685" s="7"/>
      <c r="T685" s="7"/>
      <c r="U685" s="7"/>
      <c r="V685" s="7"/>
    </row>
    <row r="686" spans="1:22" x14ac:dyDescent="0.35">
      <c r="A686" s="5">
        <f t="shared" si="78"/>
        <v>44088</v>
      </c>
      <c r="B686" s="5"/>
      <c r="C686" s="7">
        <f>AVERAGE('HAVER - UK Electricity'!J973:U973)</f>
        <v>47.652500000000003</v>
      </c>
      <c r="D686" s="7">
        <f t="shared" si="81"/>
        <v>48.263723958333344</v>
      </c>
      <c r="E686" s="5"/>
      <c r="F686" s="7">
        <f>AVERAGE('HAVER - UK Electricity'!J973:O973)</f>
        <v>44.011666666666663</v>
      </c>
      <c r="H686" s="7">
        <f>AVERAGE('HAVER - UK Electricity'!D973:I973)</f>
        <v>50.93</v>
      </c>
      <c r="I686" s="7">
        <f>AVERAGE('HAVER - UK Electricity'!D973:F973)</f>
        <v>48.800000000000004</v>
      </c>
      <c r="J686" s="7">
        <f>AVERAGE('HAVER - UK Electricity'!D973:O973)</f>
        <v>47.470833333333331</v>
      </c>
      <c r="L686" s="7">
        <f t="shared" si="83"/>
        <v>45.031315104166673</v>
      </c>
      <c r="N686" s="7">
        <f t="shared" si="84"/>
        <v>50.377825520833348</v>
      </c>
      <c r="O686" s="7">
        <f t="shared" si="84"/>
        <v>51.366328125000024</v>
      </c>
      <c r="P686" s="7">
        <f t="shared" si="84"/>
        <v>48.336204427083338</v>
      </c>
      <c r="R686" s="7"/>
      <c r="S686" s="7"/>
      <c r="T686" s="7"/>
      <c r="U686" s="7"/>
      <c r="V686" s="7"/>
    </row>
    <row r="687" spans="1:22" x14ac:dyDescent="0.35">
      <c r="A687" s="5">
        <f t="shared" si="78"/>
        <v>44089</v>
      </c>
      <c r="B687" s="5"/>
      <c r="C687" s="7">
        <f>AVERAGE('HAVER - UK Electricity'!J974:U974)</f>
        <v>48.217500000000001</v>
      </c>
      <c r="D687" s="7">
        <f t="shared" si="81"/>
        <v>48.263723958333344</v>
      </c>
      <c r="E687" s="5"/>
      <c r="F687" s="7">
        <f>AVERAGE('HAVER - UK Electricity'!J974:O974)</f>
        <v>44.551666666666669</v>
      </c>
      <c r="H687" s="7">
        <f>AVERAGE('HAVER - UK Electricity'!D974:I974)</f>
        <v>51.69166666666667</v>
      </c>
      <c r="I687" s="7">
        <f>AVERAGE('HAVER - UK Electricity'!D974:F974)</f>
        <v>49.553333333333335</v>
      </c>
      <c r="J687" s="7">
        <f>AVERAGE('HAVER - UK Electricity'!D974:O974)</f>
        <v>48.12166666666667</v>
      </c>
      <c r="L687" s="7">
        <f t="shared" si="83"/>
        <v>45.031315104166673</v>
      </c>
      <c r="N687" s="7">
        <f t="shared" si="84"/>
        <v>50.377825520833348</v>
      </c>
      <c r="O687" s="7">
        <f t="shared" si="84"/>
        <v>51.366328125000024</v>
      </c>
      <c r="P687" s="7">
        <f t="shared" si="84"/>
        <v>48.336204427083338</v>
      </c>
      <c r="R687" s="7"/>
      <c r="S687" s="7"/>
      <c r="T687" s="7"/>
      <c r="U687" s="7"/>
      <c r="V687" s="7"/>
    </row>
    <row r="688" spans="1:22" x14ac:dyDescent="0.35">
      <c r="A688" s="5">
        <f t="shared" si="78"/>
        <v>44090</v>
      </c>
      <c r="B688" s="5"/>
      <c r="C688" s="7">
        <f>AVERAGE('HAVER - UK Electricity'!J975:U975)</f>
        <v>48.1</v>
      </c>
      <c r="D688" s="7">
        <f t="shared" ref="D688:D719" si="85">AVERAGE(C$656:C$759,C$761:C$764,C$766:C$785)</f>
        <v>48.263723958333344</v>
      </c>
      <c r="E688" s="5"/>
      <c r="F688" s="7">
        <f>AVERAGE('HAVER - UK Electricity'!J975:O975)</f>
        <v>44.526666666666671</v>
      </c>
      <c r="H688" s="7">
        <f>AVERAGE('HAVER - UK Electricity'!D975:I975)</f>
        <v>51.741666666666667</v>
      </c>
      <c r="I688" s="7">
        <f>AVERAGE('HAVER - UK Electricity'!D975:F975)</f>
        <v>49.613333333333337</v>
      </c>
      <c r="J688" s="7">
        <f>AVERAGE('HAVER - UK Electricity'!D975:O975)</f>
        <v>48.134166666666665</v>
      </c>
      <c r="L688" s="7">
        <f t="shared" si="83"/>
        <v>45.031315104166673</v>
      </c>
      <c r="N688" s="7">
        <f t="shared" si="84"/>
        <v>50.377825520833348</v>
      </c>
      <c r="O688" s="7">
        <f t="shared" si="84"/>
        <v>51.366328125000024</v>
      </c>
      <c r="P688" s="7">
        <f t="shared" si="84"/>
        <v>48.336204427083338</v>
      </c>
      <c r="R688" s="7"/>
      <c r="S688" s="7"/>
      <c r="T688" s="7"/>
      <c r="U688" s="7"/>
      <c r="V688" s="7"/>
    </row>
    <row r="689" spans="1:22" x14ac:dyDescent="0.35">
      <c r="A689" s="5">
        <f t="shared" si="78"/>
        <v>44091</v>
      </c>
      <c r="B689" s="5"/>
      <c r="C689" s="7">
        <f>AVERAGE('HAVER - UK Electricity'!J976:U976)</f>
        <v>47.677500000000002</v>
      </c>
      <c r="D689" s="7">
        <f t="shared" si="85"/>
        <v>48.263723958333344</v>
      </c>
      <c r="E689" s="5"/>
      <c r="F689" s="7">
        <f>AVERAGE('HAVER - UK Electricity'!J976:O976)</f>
        <v>44.131666666666668</v>
      </c>
      <c r="H689" s="7">
        <f>AVERAGE('HAVER - UK Electricity'!D976:I976)</f>
        <v>51.181666666666665</v>
      </c>
      <c r="I689" s="7">
        <f>AVERAGE('HAVER - UK Electricity'!D976:F976)</f>
        <v>49.083333333333336</v>
      </c>
      <c r="J689" s="7">
        <f>AVERAGE('HAVER - UK Electricity'!D976:O976)</f>
        <v>47.656666666666666</v>
      </c>
      <c r="L689" s="7">
        <f t="shared" si="83"/>
        <v>45.031315104166673</v>
      </c>
      <c r="N689" s="7">
        <f t="shared" si="84"/>
        <v>50.377825520833348</v>
      </c>
      <c r="O689" s="7">
        <f t="shared" si="84"/>
        <v>51.366328125000024</v>
      </c>
      <c r="P689" s="7">
        <f t="shared" si="84"/>
        <v>48.336204427083338</v>
      </c>
      <c r="R689" s="7"/>
      <c r="S689" s="7"/>
      <c r="T689" s="7"/>
      <c r="U689" s="7"/>
      <c r="V689" s="7"/>
    </row>
    <row r="690" spans="1:22" x14ac:dyDescent="0.35">
      <c r="A690" s="5">
        <f t="shared" si="78"/>
        <v>44092</v>
      </c>
      <c r="B690" s="5"/>
      <c r="C690" s="7">
        <f>AVERAGE('HAVER - UK Electricity'!J977:U977)</f>
        <v>47.625</v>
      </c>
      <c r="D690" s="7">
        <f t="shared" si="85"/>
        <v>48.263723958333344</v>
      </c>
      <c r="E690" s="5"/>
      <c r="F690" s="7">
        <f>AVERAGE('HAVER - UK Electricity'!J977:O977)</f>
        <v>43.936666666666667</v>
      </c>
      <c r="H690" s="7">
        <f>AVERAGE('HAVER - UK Electricity'!D977:I977)</f>
        <v>51.05833333333333</v>
      </c>
      <c r="I690" s="7">
        <f>AVERAGE('HAVER - UK Electricity'!D977:F977)</f>
        <v>48.886666666666663</v>
      </c>
      <c r="J690" s="7">
        <f>AVERAGE('HAVER - UK Electricity'!D977:O977)</f>
        <v>47.497499999999995</v>
      </c>
      <c r="L690" s="7">
        <f t="shared" si="83"/>
        <v>45.031315104166673</v>
      </c>
      <c r="N690" s="7">
        <f t="shared" si="84"/>
        <v>50.377825520833348</v>
      </c>
      <c r="O690" s="7">
        <f t="shared" si="84"/>
        <v>51.366328125000024</v>
      </c>
      <c r="P690" s="7">
        <f t="shared" si="84"/>
        <v>48.336204427083338</v>
      </c>
      <c r="R690" s="7"/>
      <c r="S690" s="7"/>
      <c r="T690" s="7"/>
      <c r="U690" s="7"/>
      <c r="V690" s="7"/>
    </row>
    <row r="691" spans="1:22" x14ac:dyDescent="0.35">
      <c r="A691" s="5">
        <f t="shared" si="78"/>
        <v>44095</v>
      </c>
      <c r="B691" s="5"/>
      <c r="C691" s="7">
        <f>AVERAGE('HAVER - UK Electricity'!J978:U978)</f>
        <v>46.654999999999994</v>
      </c>
      <c r="D691" s="7">
        <f t="shared" si="85"/>
        <v>48.263723958333344</v>
      </c>
      <c r="E691" s="5"/>
      <c r="F691" s="7">
        <f>AVERAGE('HAVER - UK Electricity'!J978:O978)</f>
        <v>42.946666666666665</v>
      </c>
      <c r="H691" s="7">
        <f>AVERAGE('HAVER - UK Electricity'!D978:I978)</f>
        <v>50.366666666666667</v>
      </c>
      <c r="I691" s="7">
        <f>AVERAGE('HAVER - UK Electricity'!D978:F978)</f>
        <v>48.363333333333337</v>
      </c>
      <c r="J691" s="7">
        <f>AVERAGE('HAVER - UK Electricity'!D978:O978)</f>
        <v>46.656666666666659</v>
      </c>
      <c r="L691" s="7">
        <f t="shared" si="83"/>
        <v>45.031315104166673</v>
      </c>
      <c r="N691" s="7">
        <f t="shared" si="84"/>
        <v>50.377825520833348</v>
      </c>
      <c r="O691" s="7">
        <f t="shared" si="84"/>
        <v>51.366328125000024</v>
      </c>
      <c r="P691" s="7">
        <f t="shared" si="84"/>
        <v>48.336204427083338</v>
      </c>
      <c r="R691" s="7"/>
      <c r="S691" s="7"/>
      <c r="T691" s="7"/>
      <c r="U691" s="7"/>
      <c r="V691" s="7"/>
    </row>
    <row r="692" spans="1:22" x14ac:dyDescent="0.35">
      <c r="A692" s="5">
        <f t="shared" si="78"/>
        <v>44096</v>
      </c>
      <c r="B692" s="5"/>
      <c r="C692" s="7">
        <f>AVERAGE('HAVER - UK Electricity'!J979:U979)</f>
        <v>46.919999999999995</v>
      </c>
      <c r="D692" s="7">
        <f t="shared" si="85"/>
        <v>48.263723958333344</v>
      </c>
      <c r="E692" s="5"/>
      <c r="F692" s="7">
        <f>AVERAGE('HAVER - UK Electricity'!J979:O979)</f>
        <v>43.236666666666672</v>
      </c>
      <c r="H692" s="7">
        <f>AVERAGE('HAVER - UK Electricity'!D979:I979)</f>
        <v>50.808333333333337</v>
      </c>
      <c r="I692" s="7">
        <f>AVERAGE('HAVER - UK Electricity'!D979:F979)</f>
        <v>48.74666666666667</v>
      </c>
      <c r="J692" s="7">
        <f>AVERAGE('HAVER - UK Electricity'!D979:O979)</f>
        <v>47.022500000000001</v>
      </c>
      <c r="L692" s="7">
        <f t="shared" si="83"/>
        <v>45.031315104166673</v>
      </c>
      <c r="N692" s="7">
        <f t="shared" si="84"/>
        <v>50.377825520833348</v>
      </c>
      <c r="O692" s="7">
        <f t="shared" si="84"/>
        <v>51.366328125000024</v>
      </c>
      <c r="P692" s="7">
        <f t="shared" si="84"/>
        <v>48.336204427083338</v>
      </c>
      <c r="R692" s="7"/>
      <c r="S692" s="7"/>
      <c r="T692" s="7"/>
      <c r="U692" s="7"/>
      <c r="V692" s="7"/>
    </row>
    <row r="693" spans="1:22" x14ac:dyDescent="0.35">
      <c r="A693" s="5">
        <f t="shared" si="78"/>
        <v>44097</v>
      </c>
      <c r="B693" s="5"/>
      <c r="C693" s="7">
        <f>AVERAGE('HAVER - UK Electricity'!J980:U980)</f>
        <v>46.835000000000001</v>
      </c>
      <c r="D693" s="7">
        <f t="shared" si="85"/>
        <v>48.263723958333344</v>
      </c>
      <c r="E693" s="5"/>
      <c r="F693" s="7">
        <f>AVERAGE('HAVER - UK Electricity'!J980:O980)</f>
        <v>43.106666666666662</v>
      </c>
      <c r="H693" s="7">
        <f>AVERAGE('HAVER - UK Electricity'!D980:I980)</f>
        <v>50.898333333333333</v>
      </c>
      <c r="I693" s="7">
        <f>AVERAGE('HAVER - UK Electricity'!D980:F980)</f>
        <v>49.136666666666663</v>
      </c>
      <c r="J693" s="7">
        <f>AVERAGE('HAVER - UK Electricity'!D980:O980)</f>
        <v>47.002499999999998</v>
      </c>
      <c r="L693" s="7">
        <f t="shared" si="83"/>
        <v>45.031315104166673</v>
      </c>
      <c r="N693" s="7">
        <f t="shared" si="84"/>
        <v>50.377825520833348</v>
      </c>
      <c r="O693" s="7">
        <f t="shared" si="84"/>
        <v>51.366328125000024</v>
      </c>
      <c r="P693" s="7">
        <f t="shared" si="84"/>
        <v>48.336204427083338</v>
      </c>
      <c r="R693" s="7"/>
      <c r="S693" s="7"/>
      <c r="T693" s="7"/>
      <c r="U693" s="7"/>
      <c r="V693" s="7"/>
    </row>
    <row r="694" spans="1:22" x14ac:dyDescent="0.35">
      <c r="A694" s="5">
        <f t="shared" si="78"/>
        <v>44098</v>
      </c>
      <c r="B694" s="5"/>
      <c r="C694" s="7">
        <f>AVERAGE('HAVER - UK Electricity'!J981:U981)</f>
        <v>46.695</v>
      </c>
      <c r="D694" s="7">
        <f t="shared" si="85"/>
        <v>48.263723958333344</v>
      </c>
      <c r="E694" s="5"/>
      <c r="F694" s="7">
        <f>AVERAGE('HAVER - UK Electricity'!J981:O981)</f>
        <v>42.996666666666663</v>
      </c>
      <c r="H694" s="7">
        <f>AVERAGE('HAVER - UK Electricity'!D981:I981)</f>
        <v>50.548333333333339</v>
      </c>
      <c r="I694" s="7">
        <f>AVERAGE('HAVER - UK Electricity'!D981:F981)</f>
        <v>48.766666666666673</v>
      </c>
      <c r="J694" s="7">
        <f>AVERAGE('HAVER - UK Electricity'!D981:O981)</f>
        <v>46.772500000000001</v>
      </c>
      <c r="L694" s="7">
        <f t="shared" si="83"/>
        <v>45.031315104166673</v>
      </c>
      <c r="N694" s="7">
        <f t="shared" si="84"/>
        <v>50.377825520833348</v>
      </c>
      <c r="O694" s="7">
        <f t="shared" si="84"/>
        <v>51.366328125000024</v>
      </c>
      <c r="P694" s="7">
        <f t="shared" si="84"/>
        <v>48.336204427083338</v>
      </c>
      <c r="R694" s="7"/>
      <c r="S694" s="7"/>
      <c r="T694" s="7"/>
      <c r="U694" s="7"/>
      <c r="V694" s="7"/>
    </row>
    <row r="695" spans="1:22" x14ac:dyDescent="0.35">
      <c r="A695" s="5">
        <f t="shared" si="78"/>
        <v>44099</v>
      </c>
      <c r="B695" s="5"/>
      <c r="C695" s="7">
        <f>AVERAGE('HAVER - UK Electricity'!J982:U982)</f>
        <v>46.832500000000003</v>
      </c>
      <c r="D695" s="7">
        <f t="shared" si="85"/>
        <v>48.263723958333344</v>
      </c>
      <c r="E695" s="5"/>
      <c r="F695" s="7">
        <f>AVERAGE('HAVER - UK Electricity'!J982:O982)</f>
        <v>43.251666666666665</v>
      </c>
      <c r="H695" s="7">
        <f>AVERAGE('HAVER - UK Electricity'!D982:I982)</f>
        <v>50.648333333333333</v>
      </c>
      <c r="I695" s="7">
        <f>AVERAGE('HAVER - UK Electricity'!D982:F982)</f>
        <v>48.886666666666677</v>
      </c>
      <c r="J695" s="7">
        <f>AVERAGE('HAVER - UK Electricity'!D982:O982)</f>
        <v>46.949999999999996</v>
      </c>
      <c r="L695" s="7">
        <f t="shared" si="83"/>
        <v>45.031315104166673</v>
      </c>
      <c r="N695" s="7">
        <f t="shared" si="84"/>
        <v>50.377825520833348</v>
      </c>
      <c r="O695" s="7">
        <f t="shared" si="84"/>
        <v>51.366328125000024</v>
      </c>
      <c r="P695" s="7">
        <f t="shared" si="84"/>
        <v>48.336204427083338</v>
      </c>
      <c r="R695" s="7"/>
      <c r="S695" s="7"/>
      <c r="T695" s="7"/>
      <c r="U695" s="7"/>
      <c r="V695" s="7"/>
    </row>
    <row r="696" spans="1:22" x14ac:dyDescent="0.35">
      <c r="A696" s="5">
        <f t="shared" si="78"/>
        <v>44102</v>
      </c>
      <c r="B696" s="5"/>
      <c r="C696" s="7">
        <f>AVERAGE('HAVER - UK Electricity'!J983:U983)</f>
        <v>47.427500000000002</v>
      </c>
      <c r="D696" s="7">
        <f t="shared" si="85"/>
        <v>48.263723958333344</v>
      </c>
      <c r="E696" s="5"/>
      <c r="F696" s="7">
        <f>AVERAGE('HAVER - UK Electricity'!J983:O983)</f>
        <v>44.011666666666663</v>
      </c>
      <c r="H696" s="7">
        <f>AVERAGE('HAVER - UK Electricity'!D983:I983)</f>
        <v>51.716666666666661</v>
      </c>
      <c r="I696" s="7">
        <f>AVERAGE('HAVER - UK Electricity'!D983:F983)</f>
        <v>50.053333333333335</v>
      </c>
      <c r="J696" s="7">
        <f>AVERAGE('HAVER - UK Electricity'!D983:O983)</f>
        <v>47.864166666666655</v>
      </c>
      <c r="L696" s="7">
        <f t="shared" si="83"/>
        <v>45.031315104166673</v>
      </c>
      <c r="N696" s="7">
        <f t="shared" si="84"/>
        <v>50.377825520833348</v>
      </c>
      <c r="O696" s="7">
        <f t="shared" si="84"/>
        <v>51.366328125000024</v>
      </c>
      <c r="P696" s="7">
        <f t="shared" si="84"/>
        <v>48.336204427083338</v>
      </c>
      <c r="R696" s="7"/>
      <c r="S696" s="7"/>
      <c r="T696" s="7"/>
      <c r="U696" s="7"/>
      <c r="V696" s="7"/>
    </row>
    <row r="697" spans="1:22" x14ac:dyDescent="0.35">
      <c r="A697" s="5">
        <f t="shared" si="78"/>
        <v>44103</v>
      </c>
      <c r="B697" s="5"/>
      <c r="C697" s="7">
        <f>AVERAGE('HAVER - UK Electricity'!J984:U984)</f>
        <v>47.237500000000004</v>
      </c>
      <c r="D697" s="7">
        <f t="shared" si="85"/>
        <v>48.263723958333344</v>
      </c>
      <c r="E697" s="5"/>
      <c r="F697" s="7">
        <f>AVERAGE('HAVER - UK Electricity'!J984:O984)</f>
        <v>43.901666666666671</v>
      </c>
      <c r="H697" s="7">
        <f>AVERAGE('HAVER - UK Electricity'!D984:I984)</f>
        <v>51.524999999999999</v>
      </c>
      <c r="I697" s="7">
        <f>AVERAGE('HAVER - UK Electricity'!D984:F984)</f>
        <v>49.98</v>
      </c>
      <c r="J697" s="7">
        <f>AVERAGE('HAVER - UK Electricity'!D984:O984)</f>
        <v>47.713333333333331</v>
      </c>
      <c r="L697" s="7">
        <f t="shared" si="83"/>
        <v>45.031315104166673</v>
      </c>
      <c r="N697" s="7">
        <f t="shared" si="84"/>
        <v>50.377825520833348</v>
      </c>
      <c r="O697" s="7">
        <f t="shared" si="84"/>
        <v>51.366328125000024</v>
      </c>
      <c r="P697" s="7">
        <f t="shared" si="84"/>
        <v>48.336204427083338</v>
      </c>
      <c r="R697" s="7"/>
      <c r="S697" s="7"/>
      <c r="T697" s="7"/>
      <c r="U697" s="7"/>
      <c r="V697" s="7"/>
    </row>
    <row r="698" spans="1:22" x14ac:dyDescent="0.35">
      <c r="A698" s="5">
        <f t="shared" si="78"/>
        <v>44104</v>
      </c>
      <c r="B698" s="5"/>
      <c r="C698" s="7">
        <f>AVERAGE('HAVER - UK Electricity'!J985:U985)</f>
        <v>46.886666666666677</v>
      </c>
      <c r="D698" s="7">
        <f t="shared" si="85"/>
        <v>48.263723958333344</v>
      </c>
      <c r="E698" s="5"/>
      <c r="F698" s="7">
        <f>AVERAGE('HAVER - UK Electricity'!J985:O985)</f>
        <v>43.813333333333333</v>
      </c>
      <c r="H698" s="7">
        <f>AVERAGE('HAVER - UK Electricity'!D985:I985)</f>
        <v>51.335000000000001</v>
      </c>
      <c r="I698" s="7">
        <f>AVERAGE('HAVER - UK Electricity'!D985:F985)</f>
        <v>52.403333333333336</v>
      </c>
      <c r="J698" s="7">
        <f>AVERAGE('HAVER - UK Electricity'!D985:O985)</f>
        <v>47.574166666666656</v>
      </c>
      <c r="L698" s="7">
        <f t="shared" si="83"/>
        <v>45.031315104166673</v>
      </c>
      <c r="N698" s="7">
        <f t="shared" si="84"/>
        <v>50.377825520833348</v>
      </c>
      <c r="O698" s="7">
        <f t="shared" si="84"/>
        <v>51.366328125000024</v>
      </c>
      <c r="P698" s="7">
        <f t="shared" si="84"/>
        <v>48.336204427083338</v>
      </c>
      <c r="R698" s="7"/>
      <c r="S698" s="7"/>
      <c r="T698" s="7"/>
      <c r="U698" s="7"/>
      <c r="V698" s="7"/>
    </row>
    <row r="699" spans="1:22" x14ac:dyDescent="0.35">
      <c r="A699" s="5">
        <f t="shared" si="78"/>
        <v>44105</v>
      </c>
      <c r="B699" s="5"/>
      <c r="C699" s="7">
        <f>AVERAGE('HAVER - UK Electricity'!I986:T986)</f>
        <v>46.529999999999994</v>
      </c>
      <c r="D699" s="7">
        <f t="shared" si="85"/>
        <v>48.263723958333344</v>
      </c>
      <c r="E699" s="5"/>
      <c r="F699" s="7">
        <f>AVERAGE('HAVER - UK Electricity'!I986:N986)</f>
        <v>43.201666666666661</v>
      </c>
      <c r="H699" s="7">
        <f>AVERAGE('HAVER - UK Electricity'!D986:I986)</f>
        <v>50.585000000000001</v>
      </c>
      <c r="I699" s="7">
        <f>AVERAGE('HAVER - UK Electricity'!D986:F986)</f>
        <v>51.52</v>
      </c>
      <c r="J699" s="7">
        <f>AVERAGE('HAVER - UK Electricity'!D986:O986)</f>
        <v>47.039166666666659</v>
      </c>
      <c r="L699" s="7">
        <f t="shared" si="83"/>
        <v>45.031315104166673</v>
      </c>
      <c r="N699" s="7">
        <f t="shared" si="84"/>
        <v>50.377825520833348</v>
      </c>
      <c r="O699" s="7">
        <f t="shared" si="84"/>
        <v>51.366328125000024</v>
      </c>
      <c r="P699" s="7">
        <f t="shared" si="84"/>
        <v>48.336204427083338</v>
      </c>
      <c r="R699" s="7"/>
      <c r="S699" s="7"/>
      <c r="T699" s="7"/>
      <c r="U699" s="7"/>
      <c r="V699" s="7"/>
    </row>
    <row r="700" spans="1:22" x14ac:dyDescent="0.35">
      <c r="A700" s="5">
        <f t="shared" si="78"/>
        <v>44106</v>
      </c>
      <c r="B700" s="5"/>
      <c r="C700" s="7">
        <f>AVERAGE('HAVER - UK Electricity'!I987:T987)</f>
        <v>45.75</v>
      </c>
      <c r="D700" s="7">
        <f t="shared" si="85"/>
        <v>48.263723958333344</v>
      </c>
      <c r="E700" s="5"/>
      <c r="F700" s="7">
        <f>AVERAGE('HAVER - UK Electricity'!I987:N987)</f>
        <v>42.501666666666672</v>
      </c>
      <c r="H700" s="7">
        <f>AVERAGE('HAVER - UK Electricity'!D987:I987)</f>
        <v>49.616666666666667</v>
      </c>
      <c r="I700" s="7">
        <f>AVERAGE('HAVER - UK Electricity'!D987:F987)</f>
        <v>50.379999999999995</v>
      </c>
      <c r="J700" s="7">
        <f>AVERAGE('HAVER - UK Electricity'!D987:O987)</f>
        <v>46.188333333333325</v>
      </c>
      <c r="L700" s="7">
        <f t="shared" si="83"/>
        <v>45.031315104166673</v>
      </c>
      <c r="N700" s="7">
        <f t="shared" si="84"/>
        <v>50.377825520833348</v>
      </c>
      <c r="O700" s="7">
        <f t="shared" si="84"/>
        <v>51.366328125000024</v>
      </c>
      <c r="P700" s="7">
        <f t="shared" si="84"/>
        <v>48.336204427083338</v>
      </c>
      <c r="R700" s="7"/>
      <c r="S700" s="7"/>
      <c r="T700" s="7"/>
      <c r="U700" s="7"/>
      <c r="V700" s="7"/>
    </row>
    <row r="701" spans="1:22" x14ac:dyDescent="0.35">
      <c r="A701" s="5">
        <f t="shared" si="78"/>
        <v>44109</v>
      </c>
      <c r="B701" s="5"/>
      <c r="C701" s="7">
        <f>AVERAGE('HAVER - UK Electricity'!I988:T988)</f>
        <v>46.4</v>
      </c>
      <c r="D701" s="7">
        <f t="shared" si="85"/>
        <v>48.263723958333344</v>
      </c>
      <c r="E701" s="5"/>
      <c r="F701" s="7">
        <f>AVERAGE('HAVER - UK Electricity'!I988:N988)</f>
        <v>43.151666666666671</v>
      </c>
      <c r="H701" s="7">
        <f>AVERAGE('HAVER - UK Electricity'!D988:I988)</f>
        <v>50.156666666666659</v>
      </c>
      <c r="I701" s="7">
        <f>AVERAGE('HAVER - UK Electricity'!D988:F988)</f>
        <v>50.903333333333336</v>
      </c>
      <c r="J701" s="7">
        <f>AVERAGE('HAVER - UK Electricity'!D988:O988)</f>
        <v>46.788333333333327</v>
      </c>
      <c r="L701" s="7">
        <f t="shared" si="83"/>
        <v>45.031315104166673</v>
      </c>
      <c r="N701" s="7">
        <f t="shared" si="84"/>
        <v>50.377825520833348</v>
      </c>
      <c r="O701" s="7">
        <f t="shared" si="84"/>
        <v>51.366328125000024</v>
      </c>
      <c r="P701" s="7">
        <f t="shared" si="84"/>
        <v>48.336204427083338</v>
      </c>
      <c r="R701" s="7"/>
      <c r="S701" s="7"/>
      <c r="T701" s="7"/>
      <c r="U701" s="7"/>
      <c r="V701" s="7"/>
    </row>
    <row r="702" spans="1:22" x14ac:dyDescent="0.35">
      <c r="A702" s="5">
        <f t="shared" si="78"/>
        <v>44110</v>
      </c>
      <c r="B702" s="5"/>
      <c r="C702" s="7">
        <f>AVERAGE('HAVER - UK Electricity'!I989:T989)</f>
        <v>46.324999999999989</v>
      </c>
      <c r="D702" s="7">
        <f t="shared" si="85"/>
        <v>48.263723958333344</v>
      </c>
      <c r="E702" s="5"/>
      <c r="F702" s="7">
        <f>AVERAGE('HAVER - UK Electricity'!I989:N989)</f>
        <v>42.986666666666657</v>
      </c>
      <c r="H702" s="7">
        <f>AVERAGE('HAVER - UK Electricity'!D989:I989)</f>
        <v>49.776666666666664</v>
      </c>
      <c r="I702" s="7">
        <f>AVERAGE('HAVER - UK Electricity'!D989:F989)</f>
        <v>50.370000000000005</v>
      </c>
      <c r="J702" s="7">
        <f>AVERAGE('HAVER - UK Electricity'!D989:O989)</f>
        <v>46.532499999999992</v>
      </c>
      <c r="L702" s="7">
        <f t="shared" si="83"/>
        <v>45.031315104166673</v>
      </c>
      <c r="N702" s="7">
        <f t="shared" si="84"/>
        <v>50.377825520833348</v>
      </c>
      <c r="O702" s="7">
        <f t="shared" si="84"/>
        <v>51.366328125000024</v>
      </c>
      <c r="P702" s="7">
        <f t="shared" si="84"/>
        <v>48.336204427083338</v>
      </c>
      <c r="R702" s="7"/>
      <c r="S702" s="7"/>
      <c r="T702" s="7"/>
      <c r="U702" s="7"/>
      <c r="V702" s="7"/>
    </row>
    <row r="703" spans="1:22" x14ac:dyDescent="0.35">
      <c r="A703" s="5">
        <f t="shared" si="78"/>
        <v>44111</v>
      </c>
      <c r="B703" s="5"/>
      <c r="C703" s="7">
        <f>AVERAGE('HAVER - UK Electricity'!I990:T990)</f>
        <v>47.047500000000007</v>
      </c>
      <c r="D703" s="7">
        <f t="shared" si="85"/>
        <v>48.263723958333344</v>
      </c>
      <c r="E703" s="5"/>
      <c r="F703" s="7">
        <f>AVERAGE('HAVER - UK Electricity'!I990:N990)</f>
        <v>43.756666666666668</v>
      </c>
      <c r="H703" s="7">
        <f>AVERAGE('HAVER - UK Electricity'!D990:I990)</f>
        <v>50.501666666666665</v>
      </c>
      <c r="I703" s="7">
        <f>AVERAGE('HAVER - UK Electricity'!D990:F990)</f>
        <v>51.063333333333333</v>
      </c>
      <c r="J703" s="7">
        <f>AVERAGE('HAVER - UK Electricity'!D990:O990)</f>
        <v>47.270833333333336</v>
      </c>
      <c r="L703" s="7">
        <f t="shared" si="83"/>
        <v>45.031315104166673</v>
      </c>
      <c r="N703" s="7">
        <f t="shared" si="84"/>
        <v>50.377825520833348</v>
      </c>
      <c r="O703" s="7">
        <f t="shared" si="84"/>
        <v>51.366328125000024</v>
      </c>
      <c r="P703" s="7">
        <f t="shared" si="84"/>
        <v>48.336204427083338</v>
      </c>
      <c r="R703" s="7"/>
      <c r="S703" s="7"/>
      <c r="T703" s="7"/>
      <c r="U703" s="7"/>
      <c r="V703" s="7"/>
    </row>
    <row r="704" spans="1:22" x14ac:dyDescent="0.35">
      <c r="A704" s="5">
        <f t="shared" si="78"/>
        <v>44112</v>
      </c>
      <c r="B704" s="5"/>
      <c r="C704" s="7">
        <f>AVERAGE('HAVER - UK Electricity'!I991:T991)</f>
        <v>47.295000000000009</v>
      </c>
      <c r="D704" s="7">
        <f t="shared" si="85"/>
        <v>48.263723958333344</v>
      </c>
      <c r="E704" s="5"/>
      <c r="F704" s="7">
        <f>AVERAGE('HAVER - UK Electricity'!I991:N991)</f>
        <v>44.206666666666671</v>
      </c>
      <c r="H704" s="7">
        <f>AVERAGE('HAVER - UK Electricity'!D991:I991)</f>
        <v>50.661666666666669</v>
      </c>
      <c r="I704" s="7">
        <f>AVERAGE('HAVER - UK Electricity'!D991:F991)</f>
        <v>51.216666666666669</v>
      </c>
      <c r="J704" s="7">
        <f>AVERAGE('HAVER - UK Electricity'!D991:O991)</f>
        <v>47.535833333333329</v>
      </c>
      <c r="L704" s="7">
        <f t="shared" si="83"/>
        <v>45.031315104166673</v>
      </c>
      <c r="N704" s="7">
        <f t="shared" si="84"/>
        <v>50.377825520833348</v>
      </c>
      <c r="O704" s="7">
        <f t="shared" si="84"/>
        <v>51.366328125000024</v>
      </c>
      <c r="P704" s="7">
        <f t="shared" si="84"/>
        <v>48.336204427083338</v>
      </c>
      <c r="R704" s="7"/>
      <c r="S704" s="7"/>
      <c r="T704" s="7"/>
      <c r="U704" s="7"/>
      <c r="V704" s="7"/>
    </row>
    <row r="705" spans="1:22" x14ac:dyDescent="0.35">
      <c r="A705" s="5">
        <f t="shared" si="78"/>
        <v>44113</v>
      </c>
      <c r="B705" s="5"/>
      <c r="C705" s="7">
        <f>AVERAGE('HAVER - UK Electricity'!I992:T992)</f>
        <v>47.104999999999997</v>
      </c>
      <c r="D705" s="7">
        <f t="shared" si="85"/>
        <v>48.263723958333344</v>
      </c>
      <c r="E705" s="5"/>
      <c r="F705" s="7">
        <f>AVERAGE('HAVER - UK Electricity'!I992:N992)</f>
        <v>43.876666666666665</v>
      </c>
      <c r="H705" s="7">
        <f>AVERAGE('HAVER - UK Electricity'!D992:I992)</f>
        <v>50.316666666666663</v>
      </c>
      <c r="I705" s="7">
        <f>AVERAGE('HAVER - UK Electricity'!D992:F992)</f>
        <v>50.823333333333331</v>
      </c>
      <c r="J705" s="7">
        <f>AVERAGE('HAVER - UK Electricity'!D992:O992)</f>
        <v>47.218333333333334</v>
      </c>
      <c r="L705" s="7">
        <f t="shared" si="83"/>
        <v>45.031315104166673</v>
      </c>
      <c r="N705" s="7">
        <f t="shared" si="84"/>
        <v>50.377825520833348</v>
      </c>
      <c r="O705" s="7">
        <f t="shared" si="84"/>
        <v>51.366328125000024</v>
      </c>
      <c r="P705" s="7">
        <f t="shared" si="84"/>
        <v>48.336204427083338</v>
      </c>
      <c r="R705" s="7"/>
      <c r="S705" s="7"/>
      <c r="T705" s="7"/>
      <c r="U705" s="7"/>
      <c r="V705" s="7"/>
    </row>
    <row r="706" spans="1:22" x14ac:dyDescent="0.35">
      <c r="A706" s="5">
        <f t="shared" si="78"/>
        <v>44116</v>
      </c>
      <c r="B706" s="5"/>
      <c r="C706" s="7">
        <f>AVERAGE('HAVER - UK Electricity'!I993:T993)</f>
        <v>46.472499999999997</v>
      </c>
      <c r="D706" s="7">
        <f t="shared" si="85"/>
        <v>48.263723958333344</v>
      </c>
      <c r="E706" s="5"/>
      <c r="F706" s="7">
        <f>AVERAGE('HAVER - UK Electricity'!I993:N993)</f>
        <v>43.301666666666669</v>
      </c>
      <c r="H706" s="7">
        <f>AVERAGE('HAVER - UK Electricity'!D993:I993)</f>
        <v>49.75333333333333</v>
      </c>
      <c r="I706" s="7">
        <f>AVERAGE('HAVER - UK Electricity'!D993:F993)</f>
        <v>50.19</v>
      </c>
      <c r="J706" s="7">
        <f>AVERAGE('HAVER - UK Electricity'!D993:O993)</f>
        <v>46.639999999999993</v>
      </c>
      <c r="L706" s="7">
        <f t="shared" si="83"/>
        <v>45.031315104166673</v>
      </c>
      <c r="N706" s="7">
        <f t="shared" si="84"/>
        <v>50.377825520833348</v>
      </c>
      <c r="O706" s="7">
        <f t="shared" si="84"/>
        <v>51.366328125000024</v>
      </c>
      <c r="P706" s="7">
        <f t="shared" si="84"/>
        <v>48.336204427083338</v>
      </c>
      <c r="R706" s="7"/>
      <c r="S706" s="7"/>
      <c r="T706" s="7"/>
      <c r="U706" s="7"/>
      <c r="V706" s="7"/>
    </row>
    <row r="707" spans="1:22" x14ac:dyDescent="0.35">
      <c r="A707" s="5">
        <f t="shared" si="78"/>
        <v>44117</v>
      </c>
      <c r="B707" s="5"/>
      <c r="C707" s="7">
        <f>AVERAGE('HAVER - UK Electricity'!I994:T994)</f>
        <v>46.21</v>
      </c>
      <c r="D707" s="7">
        <f t="shared" si="85"/>
        <v>48.263723958333344</v>
      </c>
      <c r="E707" s="5"/>
      <c r="F707" s="7">
        <f>AVERAGE('HAVER - UK Electricity'!I994:N994)</f>
        <v>42.94166666666667</v>
      </c>
      <c r="H707" s="7">
        <f>AVERAGE('HAVER - UK Electricity'!D994:I994)</f>
        <v>49.464999999999996</v>
      </c>
      <c r="I707" s="7">
        <f>AVERAGE('HAVER - UK Electricity'!D994:F994)</f>
        <v>49.863333333333337</v>
      </c>
      <c r="J707" s="7">
        <f>AVERAGE('HAVER - UK Electricity'!D994:O994)</f>
        <v>46.334166666666668</v>
      </c>
      <c r="L707" s="7">
        <f t="shared" si="83"/>
        <v>45.031315104166673</v>
      </c>
      <c r="N707" s="7">
        <f t="shared" si="84"/>
        <v>50.377825520833348</v>
      </c>
      <c r="O707" s="7">
        <f t="shared" si="84"/>
        <v>51.366328125000024</v>
      </c>
      <c r="P707" s="7">
        <f t="shared" si="84"/>
        <v>48.336204427083338</v>
      </c>
      <c r="R707" s="7"/>
      <c r="S707" s="7"/>
      <c r="T707" s="7"/>
      <c r="U707" s="7"/>
      <c r="V707" s="7"/>
    </row>
    <row r="708" spans="1:22" x14ac:dyDescent="0.35">
      <c r="A708" s="5">
        <f t="shared" si="78"/>
        <v>44118</v>
      </c>
      <c r="B708" s="5"/>
      <c r="C708" s="7">
        <f>AVERAGE('HAVER - UK Electricity'!I995:T995)</f>
        <v>46.542499999999997</v>
      </c>
      <c r="D708" s="7">
        <f t="shared" si="85"/>
        <v>48.263723958333344</v>
      </c>
      <c r="E708" s="5"/>
      <c r="F708" s="7">
        <f>AVERAGE('HAVER - UK Electricity'!I995:N995)</f>
        <v>43.426666666666669</v>
      </c>
      <c r="H708" s="7">
        <f>AVERAGE('HAVER - UK Electricity'!D995:I995)</f>
        <v>50.046666666666674</v>
      </c>
      <c r="I708" s="7">
        <f>AVERAGE('HAVER - UK Electricity'!D995:F995)</f>
        <v>50.526666666666671</v>
      </c>
      <c r="J708" s="7">
        <f>AVERAGE('HAVER - UK Electricity'!D995:O995)</f>
        <v>46.842499999999994</v>
      </c>
      <c r="L708" s="7">
        <f t="shared" si="83"/>
        <v>45.031315104166673</v>
      </c>
      <c r="N708" s="7">
        <f t="shared" si="84"/>
        <v>50.377825520833348</v>
      </c>
      <c r="O708" s="7">
        <f t="shared" si="84"/>
        <v>51.366328125000024</v>
      </c>
      <c r="P708" s="7">
        <f t="shared" si="84"/>
        <v>48.336204427083338</v>
      </c>
      <c r="R708" s="7"/>
      <c r="S708" s="7"/>
      <c r="T708" s="7"/>
      <c r="U708" s="7"/>
      <c r="V708" s="7"/>
    </row>
    <row r="709" spans="1:22" x14ac:dyDescent="0.35">
      <c r="A709" s="5">
        <f t="shared" si="78"/>
        <v>44119</v>
      </c>
      <c r="B709" s="5"/>
      <c r="C709" s="7">
        <f>AVERAGE('HAVER - UK Electricity'!I996:T996)</f>
        <v>46.46</v>
      </c>
      <c r="D709" s="7">
        <f t="shared" si="85"/>
        <v>48.263723958333344</v>
      </c>
      <c r="E709" s="5"/>
      <c r="F709" s="7">
        <f>AVERAGE('HAVER - UK Electricity'!I996:N996)</f>
        <v>43.451666666666675</v>
      </c>
      <c r="H709" s="7">
        <f>AVERAGE('HAVER - UK Electricity'!D996:I996)</f>
        <v>50.043333333333329</v>
      </c>
      <c r="I709" s="7">
        <f>AVERAGE('HAVER - UK Electricity'!D996:F996)</f>
        <v>50.543333333333329</v>
      </c>
      <c r="J709" s="7">
        <f>AVERAGE('HAVER - UK Electricity'!D996:O996)</f>
        <v>46.848333333333329</v>
      </c>
      <c r="L709" s="7">
        <f t="shared" si="83"/>
        <v>45.031315104166673</v>
      </c>
      <c r="N709" s="7">
        <f t="shared" si="84"/>
        <v>50.377825520833348</v>
      </c>
      <c r="O709" s="7">
        <f t="shared" si="84"/>
        <v>51.366328125000024</v>
      </c>
      <c r="P709" s="7">
        <f t="shared" si="84"/>
        <v>48.336204427083338</v>
      </c>
      <c r="R709" s="7"/>
      <c r="S709" s="7"/>
      <c r="T709" s="7"/>
      <c r="U709" s="7"/>
      <c r="V709" s="7"/>
    </row>
    <row r="710" spans="1:22" x14ac:dyDescent="0.35">
      <c r="A710" s="5">
        <f t="shared" si="78"/>
        <v>44120</v>
      </c>
      <c r="B710" s="5"/>
      <c r="C710" s="7">
        <f>AVERAGE('HAVER - UK Electricity'!I997:T997)</f>
        <v>46.614999999999988</v>
      </c>
      <c r="D710" s="7">
        <f t="shared" si="85"/>
        <v>48.263723958333344</v>
      </c>
      <c r="E710" s="5"/>
      <c r="F710" s="7">
        <f>AVERAGE('HAVER - UK Electricity'!I997:N997)</f>
        <v>43.736666666666672</v>
      </c>
      <c r="H710" s="7">
        <f>AVERAGE('HAVER - UK Electricity'!D997:I997)</f>
        <v>50.633333333333333</v>
      </c>
      <c r="I710" s="7">
        <f>AVERAGE('HAVER - UK Electricity'!D997:F997)</f>
        <v>51.326666666666675</v>
      </c>
      <c r="J710" s="7">
        <f>AVERAGE('HAVER - UK Electricity'!D997:O997)</f>
        <v>47.264999999999993</v>
      </c>
      <c r="L710" s="7">
        <f t="shared" si="83"/>
        <v>45.031315104166673</v>
      </c>
      <c r="N710" s="7">
        <f t="shared" si="84"/>
        <v>50.377825520833348</v>
      </c>
      <c r="O710" s="7">
        <f t="shared" si="84"/>
        <v>51.366328125000024</v>
      </c>
      <c r="P710" s="7">
        <f t="shared" si="84"/>
        <v>48.336204427083338</v>
      </c>
      <c r="R710" s="7"/>
      <c r="S710" s="7"/>
      <c r="T710" s="7"/>
      <c r="U710" s="7"/>
      <c r="V710" s="7"/>
    </row>
    <row r="711" spans="1:22" x14ac:dyDescent="0.35">
      <c r="A711" s="5">
        <f t="shared" si="78"/>
        <v>44123</v>
      </c>
      <c r="B711" s="5"/>
      <c r="C711" s="7">
        <f>AVERAGE('HAVER - UK Electricity'!I998:T998)</f>
        <v>46.952499999999993</v>
      </c>
      <c r="D711" s="7">
        <f t="shared" si="85"/>
        <v>48.263723958333344</v>
      </c>
      <c r="E711" s="5"/>
      <c r="F711" s="7">
        <f>AVERAGE('HAVER - UK Electricity'!I998:N998)</f>
        <v>43.911666666666669</v>
      </c>
      <c r="H711" s="7">
        <f>AVERAGE('HAVER - UK Electricity'!D998:I998)</f>
        <v>50.546666666666674</v>
      </c>
      <c r="I711" s="7">
        <f>AVERAGE('HAVER - UK Electricity'!D998:F998)</f>
        <v>50.946666666666665</v>
      </c>
      <c r="J711" s="7">
        <f>AVERAGE('HAVER - UK Electricity'!D998:O998)</f>
        <v>47.336666666666666</v>
      </c>
      <c r="L711" s="7">
        <f t="shared" si="83"/>
        <v>45.031315104166673</v>
      </c>
      <c r="N711" s="7">
        <f t="shared" si="84"/>
        <v>50.377825520833348</v>
      </c>
      <c r="O711" s="7">
        <f t="shared" si="84"/>
        <v>51.366328125000024</v>
      </c>
      <c r="P711" s="7">
        <f t="shared" si="84"/>
        <v>48.336204427083338</v>
      </c>
      <c r="R711" s="7"/>
      <c r="S711" s="7"/>
      <c r="T711" s="7"/>
      <c r="U711" s="7"/>
      <c r="V711" s="7"/>
    </row>
    <row r="712" spans="1:22" x14ac:dyDescent="0.35">
      <c r="A712" s="5">
        <f t="shared" si="78"/>
        <v>44124</v>
      </c>
      <c r="B712" s="5"/>
      <c r="C712" s="7">
        <f>AVERAGE('HAVER - UK Electricity'!I999:T999)</f>
        <v>46.930000000000007</v>
      </c>
      <c r="D712" s="7">
        <f t="shared" si="85"/>
        <v>48.263723958333344</v>
      </c>
      <c r="E712" s="5"/>
      <c r="F712" s="7">
        <f>AVERAGE('HAVER - UK Electricity'!I999:N999)</f>
        <v>43.971666666666664</v>
      </c>
      <c r="H712" s="7">
        <f>AVERAGE('HAVER - UK Electricity'!D999:I999)</f>
        <v>50.405000000000001</v>
      </c>
      <c r="I712" s="7">
        <f>AVERAGE('HAVER - UK Electricity'!D999:F999)</f>
        <v>50.823333333333331</v>
      </c>
      <c r="J712" s="7">
        <f>AVERAGE('HAVER - UK Electricity'!D999:O999)</f>
        <v>47.280833333333327</v>
      </c>
      <c r="L712" s="7">
        <f t="shared" si="83"/>
        <v>45.031315104166673</v>
      </c>
      <c r="N712" s="7">
        <f t="shared" si="84"/>
        <v>50.377825520833348</v>
      </c>
      <c r="O712" s="7">
        <f t="shared" si="84"/>
        <v>51.366328125000024</v>
      </c>
      <c r="P712" s="7">
        <f t="shared" si="84"/>
        <v>48.336204427083338</v>
      </c>
      <c r="R712" s="7"/>
      <c r="S712" s="7"/>
      <c r="T712" s="7"/>
      <c r="U712" s="7"/>
      <c r="V712" s="7"/>
    </row>
    <row r="713" spans="1:22" x14ac:dyDescent="0.35">
      <c r="A713" s="5">
        <f t="shared" ref="A713:A776" si="86">+A708+7</f>
        <v>44125</v>
      </c>
      <c r="B713" s="5"/>
      <c r="C713" s="7">
        <f>AVERAGE('HAVER - UK Electricity'!I1000:T1000)</f>
        <v>46.294999999999995</v>
      </c>
      <c r="D713" s="7">
        <f t="shared" si="85"/>
        <v>48.263723958333344</v>
      </c>
      <c r="E713" s="5"/>
      <c r="F713" s="7">
        <f>AVERAGE('HAVER - UK Electricity'!I1000:N1000)</f>
        <v>43.336666666666666</v>
      </c>
      <c r="H713" s="7">
        <f>AVERAGE('HAVER - UK Electricity'!D1000:I1000)</f>
        <v>49.481666666666662</v>
      </c>
      <c r="I713" s="7">
        <f>AVERAGE('HAVER - UK Electricity'!D1000:F1000)</f>
        <v>49.903333333333336</v>
      </c>
      <c r="J713" s="7">
        <f>AVERAGE('HAVER - UK Electricity'!D1000:O1000)</f>
        <v>46.499166666666667</v>
      </c>
      <c r="L713" s="7">
        <f t="shared" si="83"/>
        <v>45.031315104166673</v>
      </c>
      <c r="N713" s="7">
        <f t="shared" si="84"/>
        <v>50.377825520833348</v>
      </c>
      <c r="O713" s="7">
        <f t="shared" si="84"/>
        <v>51.366328125000024</v>
      </c>
      <c r="P713" s="7">
        <f t="shared" si="84"/>
        <v>48.336204427083338</v>
      </c>
      <c r="R713" s="7"/>
      <c r="S713" s="7"/>
      <c r="T713" s="7"/>
      <c r="U713" s="7"/>
      <c r="V713" s="7"/>
    </row>
    <row r="714" spans="1:22" x14ac:dyDescent="0.35">
      <c r="A714" s="5">
        <f t="shared" si="86"/>
        <v>44126</v>
      </c>
      <c r="B714" s="5"/>
      <c r="C714" s="7">
        <f>AVERAGE('HAVER - UK Electricity'!I1001:T1001)</f>
        <v>47.112500000000004</v>
      </c>
      <c r="D714" s="7">
        <f t="shared" si="85"/>
        <v>48.263723958333344</v>
      </c>
      <c r="E714" s="5"/>
      <c r="F714" s="7">
        <f>AVERAGE('HAVER - UK Electricity'!I1001:N1001)</f>
        <v>44.226666666666667</v>
      </c>
      <c r="H714" s="7">
        <f>AVERAGE('HAVER - UK Electricity'!D1001:I1001)</f>
        <v>50.586666666666666</v>
      </c>
      <c r="I714" s="7">
        <f>AVERAGE('HAVER - UK Electricity'!D1001:F1001)</f>
        <v>51.116666666666667</v>
      </c>
      <c r="J714" s="7">
        <f>AVERAGE('HAVER - UK Electricity'!D1001:O1001)</f>
        <v>47.482499999999995</v>
      </c>
      <c r="L714" s="7">
        <f t="shared" si="83"/>
        <v>45.031315104166673</v>
      </c>
      <c r="N714" s="7">
        <f t="shared" si="84"/>
        <v>50.377825520833348</v>
      </c>
      <c r="O714" s="7">
        <f t="shared" si="84"/>
        <v>51.366328125000024</v>
      </c>
      <c r="P714" s="7">
        <f t="shared" si="84"/>
        <v>48.336204427083338</v>
      </c>
      <c r="R714" s="7"/>
      <c r="S714" s="7"/>
      <c r="T714" s="7"/>
      <c r="U714" s="7"/>
      <c r="V714" s="7"/>
    </row>
    <row r="715" spans="1:22" x14ac:dyDescent="0.35">
      <c r="A715" s="5">
        <f t="shared" si="86"/>
        <v>44127</v>
      </c>
      <c r="B715" s="5"/>
      <c r="C715" s="7">
        <f>AVERAGE('HAVER - UK Electricity'!I1002:T1002)</f>
        <v>47.819999999999993</v>
      </c>
      <c r="D715" s="7">
        <f t="shared" si="85"/>
        <v>48.263723958333344</v>
      </c>
      <c r="E715" s="5"/>
      <c r="F715" s="7">
        <f>AVERAGE('HAVER - UK Electricity'!I1002:N1002)</f>
        <v>44.931666666666665</v>
      </c>
      <c r="H715" s="7">
        <f>AVERAGE('HAVER - UK Electricity'!D1002:I1002)</f>
        <v>51.273333333333341</v>
      </c>
      <c r="I715" s="7">
        <f>AVERAGE('HAVER - UK Electricity'!D1002:F1002)</f>
        <v>51.88</v>
      </c>
      <c r="J715" s="7">
        <f>AVERAGE('HAVER - UK Electricity'!D1002:O1002)</f>
        <v>48.176666666666669</v>
      </c>
      <c r="L715" s="7">
        <f t="shared" si="83"/>
        <v>45.031315104166673</v>
      </c>
      <c r="N715" s="7">
        <f t="shared" si="84"/>
        <v>50.377825520833348</v>
      </c>
      <c r="O715" s="7">
        <f t="shared" si="84"/>
        <v>51.366328125000024</v>
      </c>
      <c r="P715" s="7">
        <f t="shared" si="84"/>
        <v>48.336204427083338</v>
      </c>
      <c r="R715" s="7"/>
      <c r="S715" s="7"/>
      <c r="T715" s="7"/>
      <c r="U715" s="7"/>
      <c r="V715" s="7"/>
    </row>
    <row r="716" spans="1:22" x14ac:dyDescent="0.35">
      <c r="A716" s="5">
        <f t="shared" si="86"/>
        <v>44130</v>
      </c>
      <c r="B716" s="5"/>
      <c r="C716" s="7">
        <f>AVERAGE('HAVER - UK Electricity'!I1003:T1003)</f>
        <v>46.787499999999994</v>
      </c>
      <c r="D716" s="7">
        <f t="shared" si="85"/>
        <v>48.263723958333344</v>
      </c>
      <c r="E716" s="5"/>
      <c r="F716" s="7">
        <f>AVERAGE('HAVER - UK Electricity'!I1003:N1003)</f>
        <v>43.721666666666664</v>
      </c>
      <c r="H716" s="7">
        <f>AVERAGE('HAVER - UK Electricity'!D1003:I1003)</f>
        <v>50.178333333333335</v>
      </c>
      <c r="I716" s="7">
        <f>AVERAGE('HAVER - UK Electricity'!D1003:F1003)</f>
        <v>50.79</v>
      </c>
      <c r="J716" s="7">
        <f>AVERAGE('HAVER - UK Electricity'!D1003:O1003)</f>
        <v>47.053333333333335</v>
      </c>
      <c r="L716" s="7">
        <f t="shared" si="83"/>
        <v>45.031315104166673</v>
      </c>
      <c r="N716" s="7">
        <f t="shared" si="84"/>
        <v>50.377825520833348</v>
      </c>
      <c r="O716" s="7">
        <f t="shared" si="84"/>
        <v>51.366328125000024</v>
      </c>
      <c r="P716" s="7">
        <f t="shared" si="84"/>
        <v>48.336204427083338</v>
      </c>
      <c r="R716" s="7"/>
      <c r="S716" s="7"/>
      <c r="T716" s="7"/>
      <c r="U716" s="7"/>
      <c r="V716" s="7"/>
    </row>
    <row r="717" spans="1:22" x14ac:dyDescent="0.35">
      <c r="A717" s="5">
        <f t="shared" si="86"/>
        <v>44131</v>
      </c>
      <c r="B717" s="5"/>
      <c r="C717" s="7">
        <f>AVERAGE('HAVER - UK Electricity'!I1004:T1004)</f>
        <v>47.044999999999995</v>
      </c>
      <c r="D717" s="7">
        <f t="shared" si="85"/>
        <v>48.263723958333344</v>
      </c>
      <c r="E717" s="5"/>
      <c r="F717" s="7">
        <f>AVERAGE('HAVER - UK Electricity'!I1004:N1004)</f>
        <v>43.941666666666663</v>
      </c>
      <c r="H717" s="7">
        <f>AVERAGE('HAVER - UK Electricity'!D1004:I1004)</f>
        <v>49.873333333333335</v>
      </c>
      <c r="I717" s="7">
        <f>AVERAGE('HAVER - UK Electricity'!D1004:F1004)</f>
        <v>50.27</v>
      </c>
      <c r="J717" s="7">
        <f>AVERAGE('HAVER - UK Electricity'!D1004:O1004)</f>
        <v>47.017500000000005</v>
      </c>
      <c r="L717" s="7">
        <f t="shared" si="83"/>
        <v>45.031315104166673</v>
      </c>
      <c r="N717" s="7">
        <f t="shared" si="84"/>
        <v>50.377825520833348</v>
      </c>
      <c r="O717" s="7">
        <f t="shared" si="84"/>
        <v>51.366328125000024</v>
      </c>
      <c r="P717" s="7">
        <f t="shared" si="84"/>
        <v>48.336204427083338</v>
      </c>
      <c r="R717" s="7"/>
      <c r="S717" s="7"/>
      <c r="T717" s="7"/>
      <c r="U717" s="7"/>
      <c r="V717" s="7"/>
    </row>
    <row r="718" spans="1:22" x14ac:dyDescent="0.35">
      <c r="A718" s="5">
        <f t="shared" si="86"/>
        <v>44132</v>
      </c>
      <c r="B718" s="5"/>
      <c r="C718" s="7">
        <f>AVERAGE('HAVER - UK Electricity'!I1005:T1005)</f>
        <v>45.945</v>
      </c>
      <c r="D718" s="7">
        <f t="shared" si="85"/>
        <v>48.263723958333344</v>
      </c>
      <c r="E718" s="5"/>
      <c r="F718" s="7">
        <f>AVERAGE('HAVER - UK Electricity'!I1005:N1005)</f>
        <v>42.846666666666671</v>
      </c>
      <c r="H718" s="7">
        <f>AVERAGE('HAVER - UK Electricity'!D1005:I1005)</f>
        <v>48.868333333333332</v>
      </c>
      <c r="I718" s="7">
        <f>AVERAGE('HAVER - UK Electricity'!D1005:F1005)</f>
        <v>49.339999999999996</v>
      </c>
      <c r="J718" s="7">
        <f>AVERAGE('HAVER - UK Electricity'!D1005:O1005)</f>
        <v>45.967500000000001</v>
      </c>
      <c r="L718" s="7">
        <f t="shared" si="83"/>
        <v>45.031315104166673</v>
      </c>
      <c r="N718" s="7">
        <f t="shared" si="84"/>
        <v>50.377825520833348</v>
      </c>
      <c r="O718" s="7">
        <f t="shared" si="84"/>
        <v>51.366328125000024</v>
      </c>
      <c r="P718" s="7">
        <f t="shared" si="84"/>
        <v>48.336204427083338</v>
      </c>
      <c r="R718" s="7"/>
      <c r="S718" s="7"/>
      <c r="T718" s="7"/>
      <c r="U718" s="7"/>
      <c r="V718" s="7"/>
    </row>
    <row r="719" spans="1:22" x14ac:dyDescent="0.35">
      <c r="A719" s="5">
        <f t="shared" si="86"/>
        <v>44133</v>
      </c>
      <c r="B719" s="5"/>
      <c r="C719" s="7">
        <f>AVERAGE('HAVER - UK Electricity'!I1006:T1006)</f>
        <v>45.547500000000007</v>
      </c>
      <c r="D719" s="7">
        <f t="shared" si="85"/>
        <v>48.263723958333344</v>
      </c>
      <c r="E719" s="5"/>
      <c r="F719" s="7">
        <f>AVERAGE('HAVER - UK Electricity'!I1006:N1006)</f>
        <v>42.56666666666667</v>
      </c>
      <c r="H719" s="7">
        <f>AVERAGE('HAVER - UK Electricity'!D1006:I1006)</f>
        <v>48.580000000000005</v>
      </c>
      <c r="I719" s="7">
        <f>AVERAGE('HAVER - UK Electricity'!D1006:F1006)</f>
        <v>49.050000000000004</v>
      </c>
      <c r="J719" s="7">
        <f>AVERAGE('HAVER - UK Electricity'!D1006:O1006)</f>
        <v>45.664166666666667</v>
      </c>
      <c r="L719" s="7">
        <f t="shared" si="83"/>
        <v>45.031315104166673</v>
      </c>
      <c r="N719" s="7">
        <f t="shared" si="84"/>
        <v>50.377825520833348</v>
      </c>
      <c r="O719" s="7">
        <f t="shared" si="84"/>
        <v>51.366328125000024</v>
      </c>
      <c r="P719" s="7">
        <f t="shared" si="84"/>
        <v>48.336204427083338</v>
      </c>
      <c r="R719" s="7"/>
      <c r="S719" s="7"/>
      <c r="T719" s="7"/>
      <c r="U719" s="7"/>
      <c r="V719" s="7"/>
    </row>
    <row r="720" spans="1:22" x14ac:dyDescent="0.35">
      <c r="A720" s="5">
        <f t="shared" si="86"/>
        <v>44134</v>
      </c>
      <c r="B720" s="5"/>
      <c r="C720" s="7">
        <f>AVERAGE('HAVER - UK Electricity'!I1007:T1007)</f>
        <v>44.918333333333329</v>
      </c>
      <c r="D720" s="7">
        <f t="shared" ref="D720:D751" si="87">AVERAGE(C$656:C$759,C$761:C$764,C$766:C$785)</f>
        <v>48.263723958333344</v>
      </c>
      <c r="E720" s="5"/>
      <c r="F720" s="7">
        <f>AVERAGE('HAVER - UK Electricity'!I1007:N1007)</f>
        <v>42.274999999999999</v>
      </c>
      <c r="H720" s="7">
        <f>AVERAGE('HAVER - UK Electricity'!D1007:I1007)</f>
        <v>47.326666666666661</v>
      </c>
      <c r="I720" s="7">
        <f>AVERAGE('HAVER - UK Electricity'!D1007:F1007)</f>
        <v>49.446666666666665</v>
      </c>
      <c r="J720" s="7">
        <f>AVERAGE('HAVER - UK Electricity'!D1007:O1007)</f>
        <v>45.191666666666663</v>
      </c>
      <c r="L720" s="7">
        <f t="shared" si="83"/>
        <v>45.031315104166673</v>
      </c>
      <c r="N720" s="7">
        <f t="shared" si="84"/>
        <v>50.377825520833348</v>
      </c>
      <c r="O720" s="7">
        <f t="shared" si="84"/>
        <v>51.366328125000024</v>
      </c>
      <c r="P720" s="7">
        <f t="shared" si="84"/>
        <v>48.336204427083338</v>
      </c>
      <c r="R720" s="7"/>
      <c r="S720" s="7"/>
      <c r="T720" s="7"/>
      <c r="U720" s="7"/>
      <c r="V720" s="7"/>
    </row>
    <row r="721" spans="1:22" x14ac:dyDescent="0.35">
      <c r="A721" s="5">
        <f t="shared" si="86"/>
        <v>44137</v>
      </c>
      <c r="B721" s="5"/>
      <c r="C721" s="7">
        <f>AVERAGE('HAVER - UK Electricity'!H1008:S1008)</f>
        <v>44.56</v>
      </c>
      <c r="D721" s="7">
        <f t="shared" si="87"/>
        <v>48.263723958333344</v>
      </c>
      <c r="E721" s="5"/>
      <c r="F721" s="7">
        <f>AVERAGE('HAVER - UK Electricity'!H1008:M1008)</f>
        <v>41.576666666666661</v>
      </c>
      <c r="H721" s="7">
        <f>AVERAGE('HAVER - UK Electricity'!D1008:I1008)</f>
        <v>46.556666666666665</v>
      </c>
      <c r="I721" s="7">
        <f>AVERAGE('HAVER - UK Electricity'!D1008:F1008)</f>
        <v>48.50333333333333</v>
      </c>
      <c r="J721" s="7">
        <f>AVERAGE('HAVER - UK Electricity'!D1008:O1008)</f>
        <v>44.568333333333328</v>
      </c>
      <c r="L721" s="7">
        <f t="shared" ref="L721:L784" si="88">AVERAGE(F$656:F$759,F$761:F$764,F$766:F$785)</f>
        <v>45.031315104166673</v>
      </c>
      <c r="N721" s="7">
        <f t="shared" ref="N721:P784" si="89">AVERAGE(H$656:H$759,H$761:H$764,H$766:H$785)</f>
        <v>50.377825520833348</v>
      </c>
      <c r="O721" s="7">
        <f t="shared" si="89"/>
        <v>51.366328125000024</v>
      </c>
      <c r="P721" s="7">
        <f t="shared" si="89"/>
        <v>48.336204427083338</v>
      </c>
      <c r="R721" s="7"/>
      <c r="S721" s="7"/>
      <c r="T721" s="7"/>
      <c r="U721" s="7"/>
      <c r="V721" s="7"/>
    </row>
    <row r="722" spans="1:22" x14ac:dyDescent="0.35">
      <c r="A722" s="5">
        <f t="shared" si="86"/>
        <v>44138</v>
      </c>
      <c r="B722" s="5"/>
      <c r="C722" s="7">
        <f>AVERAGE('HAVER - UK Electricity'!H1009:S1009)</f>
        <v>44.807500000000005</v>
      </c>
      <c r="D722" s="7">
        <f t="shared" si="87"/>
        <v>48.263723958333344</v>
      </c>
      <c r="E722" s="5"/>
      <c r="F722" s="7">
        <f>AVERAGE('HAVER - UK Electricity'!H1009:M1009)</f>
        <v>41.736666666666665</v>
      </c>
      <c r="H722" s="7">
        <f>AVERAGE('HAVER - UK Electricity'!D1009:I1009)</f>
        <v>46.264999999999993</v>
      </c>
      <c r="I722" s="7">
        <f>AVERAGE('HAVER - UK Electricity'!D1009:F1009)</f>
        <v>48.050000000000004</v>
      </c>
      <c r="J722" s="7">
        <f>AVERAGE('HAVER - UK Electricity'!D1009:O1009)</f>
        <v>44.535833333333336</v>
      </c>
      <c r="L722" s="7">
        <f t="shared" si="88"/>
        <v>45.031315104166673</v>
      </c>
      <c r="N722" s="7">
        <f t="shared" si="89"/>
        <v>50.377825520833348</v>
      </c>
      <c r="O722" s="7">
        <f t="shared" si="89"/>
        <v>51.366328125000024</v>
      </c>
      <c r="P722" s="7">
        <f t="shared" si="89"/>
        <v>48.336204427083338</v>
      </c>
      <c r="R722" s="7"/>
      <c r="S722" s="7"/>
      <c r="T722" s="7"/>
      <c r="U722" s="7"/>
      <c r="V722" s="7"/>
    </row>
    <row r="723" spans="1:22" x14ac:dyDescent="0.35">
      <c r="A723" s="5">
        <f t="shared" si="86"/>
        <v>44139</v>
      </c>
      <c r="B723" s="5"/>
      <c r="C723" s="7">
        <f>AVERAGE('HAVER - UK Electricity'!H1010:S1010)</f>
        <v>45.317499999999995</v>
      </c>
      <c r="D723" s="7">
        <f t="shared" si="87"/>
        <v>48.263723958333344</v>
      </c>
      <c r="E723" s="5"/>
      <c r="F723" s="7">
        <f>AVERAGE('HAVER - UK Electricity'!H1010:M1010)</f>
        <v>42.311666666666667</v>
      </c>
      <c r="H723" s="7">
        <f>AVERAGE('HAVER - UK Electricity'!D1010:I1010)</f>
        <v>46.77</v>
      </c>
      <c r="I723" s="7">
        <f>AVERAGE('HAVER - UK Electricity'!D1010:F1010)</f>
        <v>48.43</v>
      </c>
      <c r="J723" s="7">
        <f>AVERAGE('HAVER - UK Electricity'!D1010:O1010)</f>
        <v>45.035833333333329</v>
      </c>
      <c r="L723" s="7">
        <f t="shared" si="88"/>
        <v>45.031315104166673</v>
      </c>
      <c r="N723" s="7">
        <f t="shared" si="89"/>
        <v>50.377825520833348</v>
      </c>
      <c r="O723" s="7">
        <f t="shared" si="89"/>
        <v>51.366328125000024</v>
      </c>
      <c r="P723" s="7">
        <f t="shared" si="89"/>
        <v>48.336204427083338</v>
      </c>
      <c r="R723" s="7"/>
      <c r="S723" s="7"/>
      <c r="T723" s="7"/>
      <c r="U723" s="7"/>
      <c r="V723" s="7"/>
    </row>
    <row r="724" spans="1:22" x14ac:dyDescent="0.35">
      <c r="A724" s="5">
        <f t="shared" si="86"/>
        <v>44140</v>
      </c>
      <c r="B724" s="5"/>
      <c r="C724" s="7">
        <f>AVERAGE('HAVER - UK Electricity'!H1011:S1011)</f>
        <v>46.347499999999997</v>
      </c>
      <c r="D724" s="7">
        <f t="shared" si="87"/>
        <v>48.263723958333344</v>
      </c>
      <c r="E724" s="5"/>
      <c r="F724" s="7">
        <f>AVERAGE('HAVER - UK Electricity'!H1011:M1011)</f>
        <v>43.511666666666663</v>
      </c>
      <c r="H724" s="7">
        <f>AVERAGE('HAVER - UK Electricity'!D1011:I1011)</f>
        <v>47.903333333333336</v>
      </c>
      <c r="I724" s="7">
        <f>AVERAGE('HAVER - UK Electricity'!D1011:F1011)</f>
        <v>49.59</v>
      </c>
      <c r="J724" s="7">
        <f>AVERAGE('HAVER - UK Electricity'!D1011:O1011)</f>
        <v>46.157500000000006</v>
      </c>
      <c r="L724" s="7">
        <f t="shared" si="88"/>
        <v>45.031315104166673</v>
      </c>
      <c r="N724" s="7">
        <f t="shared" si="89"/>
        <v>50.377825520833348</v>
      </c>
      <c r="O724" s="7">
        <f t="shared" si="89"/>
        <v>51.366328125000024</v>
      </c>
      <c r="P724" s="7">
        <f t="shared" si="89"/>
        <v>48.336204427083338</v>
      </c>
      <c r="R724" s="7"/>
      <c r="S724" s="7"/>
      <c r="T724" s="7"/>
      <c r="U724" s="7"/>
      <c r="V724" s="7"/>
    </row>
    <row r="725" spans="1:22" x14ac:dyDescent="0.35">
      <c r="A725" s="5">
        <f t="shared" si="86"/>
        <v>44141</v>
      </c>
      <c r="B725" s="5"/>
      <c r="C725" s="7">
        <f>AVERAGE('HAVER - UK Electricity'!H1012:S1012)</f>
        <v>45.889999999999993</v>
      </c>
      <c r="D725" s="7">
        <f t="shared" si="87"/>
        <v>48.263723958333344</v>
      </c>
      <c r="E725" s="5"/>
      <c r="F725" s="7">
        <f>AVERAGE('HAVER - UK Electricity'!H1012:M1012)</f>
        <v>42.956666666666671</v>
      </c>
      <c r="H725" s="7">
        <f>AVERAGE('HAVER - UK Electricity'!D1012:I1012)</f>
        <v>46.995000000000005</v>
      </c>
      <c r="I725" s="7">
        <f>AVERAGE('HAVER - UK Electricity'!D1012:F1012)</f>
        <v>48.523333333333333</v>
      </c>
      <c r="J725" s="7">
        <f>AVERAGE('HAVER - UK Electricity'!D1012:O1012)</f>
        <v>45.464166666666664</v>
      </c>
      <c r="L725" s="7">
        <f t="shared" si="88"/>
        <v>45.031315104166673</v>
      </c>
      <c r="N725" s="7">
        <f t="shared" si="89"/>
        <v>50.377825520833348</v>
      </c>
      <c r="O725" s="7">
        <f t="shared" si="89"/>
        <v>51.366328125000024</v>
      </c>
      <c r="P725" s="7">
        <f t="shared" si="89"/>
        <v>48.336204427083338</v>
      </c>
      <c r="R725" s="7"/>
      <c r="S725" s="7"/>
      <c r="T725" s="7"/>
      <c r="U725" s="7"/>
      <c r="V725" s="7"/>
    </row>
    <row r="726" spans="1:22" x14ac:dyDescent="0.35">
      <c r="A726" s="5">
        <f t="shared" si="86"/>
        <v>44144</v>
      </c>
      <c r="B726" s="5"/>
      <c r="C726" s="7">
        <f>AVERAGE('HAVER - UK Electricity'!H1013:S1013)</f>
        <v>46.497500000000002</v>
      </c>
      <c r="D726" s="7">
        <f t="shared" si="87"/>
        <v>48.263723958333344</v>
      </c>
      <c r="E726" s="5"/>
      <c r="F726" s="7">
        <f>AVERAGE('HAVER - UK Electricity'!H1013:M1013)</f>
        <v>43.501666666666665</v>
      </c>
      <c r="H726" s="7">
        <f>AVERAGE('HAVER - UK Electricity'!D1013:I1013)</f>
        <v>47.254999999999995</v>
      </c>
      <c r="I726" s="7">
        <f>AVERAGE('HAVER - UK Electricity'!D1013:F1013)</f>
        <v>48.626666666666665</v>
      </c>
      <c r="J726" s="7">
        <f>AVERAGE('HAVER - UK Electricity'!D1013:O1013)</f>
        <v>45.889999999999993</v>
      </c>
      <c r="L726" s="7">
        <f t="shared" si="88"/>
        <v>45.031315104166673</v>
      </c>
      <c r="N726" s="7">
        <f t="shared" si="89"/>
        <v>50.377825520833348</v>
      </c>
      <c r="O726" s="7">
        <f t="shared" si="89"/>
        <v>51.366328125000024</v>
      </c>
      <c r="P726" s="7">
        <f t="shared" si="89"/>
        <v>48.336204427083338</v>
      </c>
      <c r="R726" s="7"/>
      <c r="S726" s="7"/>
      <c r="T726" s="7"/>
      <c r="U726" s="7"/>
      <c r="V726" s="7"/>
    </row>
    <row r="727" spans="1:22" x14ac:dyDescent="0.35">
      <c r="A727" s="5">
        <f t="shared" si="86"/>
        <v>44145</v>
      </c>
      <c r="B727" s="5"/>
      <c r="C727" s="7">
        <f>AVERAGE('HAVER - UK Electricity'!H1014:S1014)</f>
        <v>46.245000000000005</v>
      </c>
      <c r="D727" s="7">
        <f t="shared" si="87"/>
        <v>48.263723958333344</v>
      </c>
      <c r="E727" s="5"/>
      <c r="F727" s="7">
        <f>AVERAGE('HAVER - UK Electricity'!H1014:M1014)</f>
        <v>43.286666666666669</v>
      </c>
      <c r="H727" s="7">
        <f>AVERAGE('HAVER - UK Electricity'!D1014:I1014)</f>
        <v>46.94</v>
      </c>
      <c r="I727" s="7">
        <f>AVERAGE('HAVER - UK Electricity'!D1014:F1014)</f>
        <v>48.233333333333327</v>
      </c>
      <c r="J727" s="7">
        <f>AVERAGE('HAVER - UK Electricity'!D1014:O1014)</f>
        <v>45.613333333333337</v>
      </c>
      <c r="L727" s="7">
        <f t="shared" si="88"/>
        <v>45.031315104166673</v>
      </c>
      <c r="N727" s="7">
        <f t="shared" si="89"/>
        <v>50.377825520833348</v>
      </c>
      <c r="O727" s="7">
        <f t="shared" si="89"/>
        <v>51.366328125000024</v>
      </c>
      <c r="P727" s="7">
        <f t="shared" si="89"/>
        <v>48.336204427083338</v>
      </c>
      <c r="R727" s="7"/>
      <c r="S727" s="7"/>
      <c r="T727" s="7"/>
      <c r="U727" s="7"/>
      <c r="V727" s="7"/>
    </row>
    <row r="728" spans="1:22" x14ac:dyDescent="0.35">
      <c r="A728" s="5">
        <f t="shared" si="86"/>
        <v>44146</v>
      </c>
      <c r="B728" s="5"/>
      <c r="C728" s="7">
        <f>AVERAGE('HAVER - UK Electricity'!H1015:S1015)</f>
        <v>46.475000000000001</v>
      </c>
      <c r="D728" s="7">
        <f t="shared" si="87"/>
        <v>48.263723958333344</v>
      </c>
      <c r="E728" s="5"/>
      <c r="F728" s="7">
        <f>AVERAGE('HAVER - UK Electricity'!H1015:M1015)</f>
        <v>43.446666666666665</v>
      </c>
      <c r="H728" s="7">
        <f>AVERAGE('HAVER - UK Electricity'!D1015:I1015)</f>
        <v>47.12833333333333</v>
      </c>
      <c r="I728" s="7">
        <f>AVERAGE('HAVER - UK Electricity'!D1015:F1015)</f>
        <v>48.446666666666665</v>
      </c>
      <c r="J728" s="7">
        <f>AVERAGE('HAVER - UK Electricity'!D1015:O1015)</f>
        <v>45.810833333333335</v>
      </c>
      <c r="L728" s="7">
        <f t="shared" si="88"/>
        <v>45.031315104166673</v>
      </c>
      <c r="N728" s="7">
        <f t="shared" si="89"/>
        <v>50.377825520833348</v>
      </c>
      <c r="O728" s="7">
        <f t="shared" si="89"/>
        <v>51.366328125000024</v>
      </c>
      <c r="P728" s="7">
        <f t="shared" si="89"/>
        <v>48.336204427083338</v>
      </c>
      <c r="R728" s="7"/>
      <c r="S728" s="7"/>
      <c r="T728" s="7"/>
      <c r="U728" s="7"/>
      <c r="V728" s="7"/>
    </row>
    <row r="729" spans="1:22" x14ac:dyDescent="0.35">
      <c r="A729" s="5">
        <f t="shared" si="86"/>
        <v>44147</v>
      </c>
      <c r="B729" s="5"/>
      <c r="C729" s="7">
        <f>AVERAGE('HAVER - UK Electricity'!H1016:S1016)</f>
        <v>46.145000000000003</v>
      </c>
      <c r="D729" s="7">
        <f t="shared" si="87"/>
        <v>48.263723958333344</v>
      </c>
      <c r="E729" s="5"/>
      <c r="F729" s="7">
        <f>AVERAGE('HAVER - UK Electricity'!H1016:M1016)</f>
        <v>43.201666666666661</v>
      </c>
      <c r="H729" s="7">
        <f>AVERAGE('HAVER - UK Electricity'!D1016:I1016)</f>
        <v>46.941666666666663</v>
      </c>
      <c r="I729" s="7">
        <f>AVERAGE('HAVER - UK Electricity'!D1016:F1016)</f>
        <v>48.256666666666661</v>
      </c>
      <c r="J729" s="7">
        <f>AVERAGE('HAVER - UK Electricity'!D1016:O1016)</f>
        <v>45.55833333333333</v>
      </c>
      <c r="L729" s="7">
        <f t="shared" si="88"/>
        <v>45.031315104166673</v>
      </c>
      <c r="N729" s="7">
        <f t="shared" si="89"/>
        <v>50.377825520833348</v>
      </c>
      <c r="O729" s="7">
        <f t="shared" si="89"/>
        <v>51.366328125000024</v>
      </c>
      <c r="P729" s="7">
        <f t="shared" si="89"/>
        <v>48.336204427083338</v>
      </c>
      <c r="R729" s="7"/>
      <c r="S729" s="7"/>
      <c r="T729" s="7"/>
      <c r="U729" s="7"/>
      <c r="V729" s="7"/>
    </row>
    <row r="730" spans="1:22" x14ac:dyDescent="0.35">
      <c r="A730" s="5">
        <f t="shared" si="86"/>
        <v>44148</v>
      </c>
      <c r="B730" s="5"/>
      <c r="C730" s="7">
        <f>AVERAGE('HAVER - UK Electricity'!H1017:S1017)</f>
        <v>46.26</v>
      </c>
      <c r="D730" s="7">
        <f t="shared" si="87"/>
        <v>48.263723958333344</v>
      </c>
      <c r="E730" s="5"/>
      <c r="F730" s="7">
        <f>AVERAGE('HAVER - UK Electricity'!H1017:M1017)</f>
        <v>43.311666666666667</v>
      </c>
      <c r="H730" s="7">
        <f>AVERAGE('HAVER - UK Electricity'!D1017:I1017)</f>
        <v>47.201666666666661</v>
      </c>
      <c r="I730" s="7">
        <f>AVERAGE('HAVER - UK Electricity'!D1017:F1017)</f>
        <v>48.566666666666663</v>
      </c>
      <c r="J730" s="7">
        <f>AVERAGE('HAVER - UK Electricity'!D1017:O1017)</f>
        <v>45.739999999999988</v>
      </c>
      <c r="L730" s="7">
        <f t="shared" si="88"/>
        <v>45.031315104166673</v>
      </c>
      <c r="N730" s="7">
        <f t="shared" si="89"/>
        <v>50.377825520833348</v>
      </c>
      <c r="O730" s="7">
        <f t="shared" si="89"/>
        <v>51.366328125000024</v>
      </c>
      <c r="P730" s="7">
        <f t="shared" si="89"/>
        <v>48.336204427083338</v>
      </c>
      <c r="R730" s="7"/>
      <c r="S730" s="7"/>
      <c r="T730" s="7"/>
      <c r="U730" s="7"/>
      <c r="V730" s="7"/>
    </row>
    <row r="731" spans="1:22" x14ac:dyDescent="0.35">
      <c r="A731" s="5">
        <f t="shared" si="86"/>
        <v>44151</v>
      </c>
      <c r="B731" s="5"/>
      <c r="C731" s="7">
        <f>AVERAGE('HAVER - UK Electricity'!H1018:S1018)</f>
        <v>46.860000000000007</v>
      </c>
      <c r="D731" s="7">
        <f t="shared" si="87"/>
        <v>48.263723958333344</v>
      </c>
      <c r="E731" s="5"/>
      <c r="F731" s="7">
        <f>AVERAGE('HAVER - UK Electricity'!H1018:M1018)</f>
        <v>43.836666666666673</v>
      </c>
      <c r="H731" s="7">
        <f>AVERAGE('HAVER - UK Electricity'!D1018:I1018)</f>
        <v>47.96</v>
      </c>
      <c r="I731" s="7">
        <f>AVERAGE('HAVER - UK Electricity'!D1018:F1018)</f>
        <v>49.436666666666667</v>
      </c>
      <c r="J731" s="7">
        <f>AVERAGE('HAVER - UK Electricity'!D1018:O1018)</f>
        <v>46.405000000000001</v>
      </c>
      <c r="L731" s="7">
        <f t="shared" si="88"/>
        <v>45.031315104166673</v>
      </c>
      <c r="N731" s="7">
        <f t="shared" si="89"/>
        <v>50.377825520833348</v>
      </c>
      <c r="O731" s="7">
        <f t="shared" si="89"/>
        <v>51.366328125000024</v>
      </c>
      <c r="P731" s="7">
        <f t="shared" si="89"/>
        <v>48.336204427083338</v>
      </c>
      <c r="R731" s="7"/>
      <c r="S731" s="7"/>
      <c r="T731" s="7"/>
      <c r="U731" s="7"/>
      <c r="V731" s="7"/>
    </row>
    <row r="732" spans="1:22" x14ac:dyDescent="0.35">
      <c r="A732" s="5">
        <f t="shared" si="86"/>
        <v>44152</v>
      </c>
      <c r="B732" s="5"/>
      <c r="C732" s="7">
        <f>AVERAGE('HAVER - UK Electricity'!H1019:S1019)</f>
        <v>46.035000000000004</v>
      </c>
      <c r="D732" s="7">
        <f t="shared" si="87"/>
        <v>48.263723958333344</v>
      </c>
      <c r="E732" s="5"/>
      <c r="F732" s="7">
        <f>AVERAGE('HAVER - UK Electricity'!H1019:M1019)</f>
        <v>42.981666666666662</v>
      </c>
      <c r="H732" s="7">
        <f>AVERAGE('HAVER - UK Electricity'!D1019:I1019)</f>
        <v>46.82</v>
      </c>
      <c r="I732" s="7">
        <f>AVERAGE('HAVER - UK Electricity'!D1019:F1019)</f>
        <v>48.169999999999995</v>
      </c>
      <c r="J732" s="7">
        <f>AVERAGE('HAVER - UK Electricity'!D1019:O1019)</f>
        <v>45.417499999999997</v>
      </c>
      <c r="L732" s="7">
        <f t="shared" si="88"/>
        <v>45.031315104166673</v>
      </c>
      <c r="N732" s="7">
        <f t="shared" si="89"/>
        <v>50.377825520833348</v>
      </c>
      <c r="O732" s="7">
        <f t="shared" si="89"/>
        <v>51.366328125000024</v>
      </c>
      <c r="P732" s="7">
        <f t="shared" si="89"/>
        <v>48.336204427083338</v>
      </c>
      <c r="R732" s="7"/>
      <c r="S732" s="7"/>
      <c r="T732" s="7"/>
      <c r="U732" s="7"/>
      <c r="V732" s="7"/>
    </row>
    <row r="733" spans="1:22" x14ac:dyDescent="0.35">
      <c r="A733" s="5">
        <f t="shared" si="86"/>
        <v>44153</v>
      </c>
      <c r="B733" s="5"/>
      <c r="C733" s="7">
        <f>AVERAGE('HAVER - UK Electricity'!H1020:S1020)</f>
        <v>45.875</v>
      </c>
      <c r="D733" s="7">
        <f t="shared" si="87"/>
        <v>48.263723958333344</v>
      </c>
      <c r="E733" s="5"/>
      <c r="F733" s="7">
        <f>AVERAGE('HAVER - UK Electricity'!H1020:M1020)</f>
        <v>42.756666666666668</v>
      </c>
      <c r="H733" s="7">
        <f>AVERAGE('HAVER - UK Electricity'!D1020:I1020)</f>
        <v>46.286666666666669</v>
      </c>
      <c r="I733" s="7">
        <f>AVERAGE('HAVER - UK Electricity'!D1020:F1020)</f>
        <v>47.436666666666667</v>
      </c>
      <c r="J733" s="7">
        <f>AVERAGE('HAVER - UK Electricity'!D1020:O1020)</f>
        <v>45.050000000000004</v>
      </c>
      <c r="L733" s="7">
        <f t="shared" si="88"/>
        <v>45.031315104166673</v>
      </c>
      <c r="N733" s="7">
        <f t="shared" si="89"/>
        <v>50.377825520833348</v>
      </c>
      <c r="O733" s="7">
        <f t="shared" si="89"/>
        <v>51.366328125000024</v>
      </c>
      <c r="P733" s="7">
        <f t="shared" si="89"/>
        <v>48.336204427083338</v>
      </c>
      <c r="R733" s="7"/>
      <c r="S733" s="7"/>
      <c r="T733" s="7"/>
      <c r="U733" s="7"/>
      <c r="V733" s="7"/>
    </row>
    <row r="734" spans="1:22" x14ac:dyDescent="0.35">
      <c r="A734" s="5">
        <f t="shared" si="86"/>
        <v>44154</v>
      </c>
      <c r="B734" s="5"/>
      <c r="C734" s="7">
        <f>AVERAGE('HAVER - UK Electricity'!H1021:S1021)</f>
        <v>44.88750000000001</v>
      </c>
      <c r="D734" s="7">
        <f t="shared" si="87"/>
        <v>48.263723958333344</v>
      </c>
      <c r="E734" s="5"/>
      <c r="F734" s="7">
        <f>AVERAGE('HAVER - UK Electricity'!H1021:M1021)</f>
        <v>41.541666666666664</v>
      </c>
      <c r="H734" s="7">
        <f>AVERAGE('HAVER - UK Electricity'!D1021:I1021)</f>
        <v>44.978333333333332</v>
      </c>
      <c r="I734" s="7">
        <f>AVERAGE('HAVER - UK Electricity'!D1021:F1021)</f>
        <v>46.123333333333335</v>
      </c>
      <c r="J734" s="7">
        <f>AVERAGE('HAVER - UK Electricity'!D1021:O1021)</f>
        <v>43.866666666666667</v>
      </c>
      <c r="L734" s="7">
        <f t="shared" si="88"/>
        <v>45.031315104166673</v>
      </c>
      <c r="N734" s="7">
        <f t="shared" si="89"/>
        <v>50.377825520833348</v>
      </c>
      <c r="O734" s="7">
        <f t="shared" si="89"/>
        <v>51.366328125000024</v>
      </c>
      <c r="P734" s="7">
        <f t="shared" si="89"/>
        <v>48.336204427083338</v>
      </c>
      <c r="R734" s="7"/>
      <c r="S734" s="7"/>
      <c r="T734" s="7"/>
      <c r="U734" s="7"/>
      <c r="V734" s="7"/>
    </row>
    <row r="735" spans="1:22" x14ac:dyDescent="0.35">
      <c r="A735" s="5">
        <f t="shared" si="86"/>
        <v>44155</v>
      </c>
      <c r="B735" s="5"/>
      <c r="C735" s="7">
        <f>AVERAGE('HAVER - UK Electricity'!H1022:S1022)</f>
        <v>44.725000000000001</v>
      </c>
      <c r="D735" s="7">
        <f t="shared" si="87"/>
        <v>48.263723958333344</v>
      </c>
      <c r="E735" s="5"/>
      <c r="F735" s="7">
        <f>AVERAGE('HAVER - UK Electricity'!H1022:M1022)</f>
        <v>41.216666666666676</v>
      </c>
      <c r="H735" s="7">
        <f>AVERAGE('HAVER - UK Electricity'!D1022:I1022)</f>
        <v>44.345000000000006</v>
      </c>
      <c r="I735" s="7">
        <f>AVERAGE('HAVER - UK Electricity'!D1022:F1022)</f>
        <v>45.306666666666672</v>
      </c>
      <c r="J735" s="7">
        <f>AVERAGE('HAVER - UK Electricity'!D1022:O1022)</f>
        <v>43.450833333333328</v>
      </c>
      <c r="L735" s="7">
        <f t="shared" si="88"/>
        <v>45.031315104166673</v>
      </c>
      <c r="N735" s="7">
        <f t="shared" si="89"/>
        <v>50.377825520833348</v>
      </c>
      <c r="O735" s="7">
        <f t="shared" si="89"/>
        <v>51.366328125000024</v>
      </c>
      <c r="P735" s="7">
        <f t="shared" si="89"/>
        <v>48.336204427083338</v>
      </c>
      <c r="R735" s="7"/>
      <c r="S735" s="7"/>
      <c r="T735" s="7"/>
      <c r="U735" s="7"/>
      <c r="V735" s="7"/>
    </row>
    <row r="736" spans="1:22" x14ac:dyDescent="0.35">
      <c r="A736" s="5">
        <f t="shared" si="86"/>
        <v>44158</v>
      </c>
      <c r="B736" s="5"/>
      <c r="C736" s="7">
        <f>AVERAGE('HAVER - UK Electricity'!H1023:S1023)</f>
        <v>45.339166666666664</v>
      </c>
      <c r="D736" s="7">
        <f t="shared" si="87"/>
        <v>48.263723958333344</v>
      </c>
      <c r="E736" s="5"/>
      <c r="F736" s="7">
        <f>AVERAGE('HAVER - UK Electricity'!H1023:M1023)</f>
        <v>42.08</v>
      </c>
      <c r="H736" s="7">
        <f>AVERAGE('HAVER - UK Electricity'!D1023:I1023)</f>
        <v>45.763333333333343</v>
      </c>
      <c r="I736" s="7">
        <f>AVERAGE('HAVER - UK Electricity'!D1023:F1023)</f>
        <v>47.35</v>
      </c>
      <c r="J736" s="7">
        <f>AVERAGE('HAVER - UK Electricity'!D1023:O1023)</f>
        <v>44.504166666666663</v>
      </c>
      <c r="L736" s="7">
        <f t="shared" si="88"/>
        <v>45.031315104166673</v>
      </c>
      <c r="N736" s="7">
        <f t="shared" si="89"/>
        <v>50.377825520833348</v>
      </c>
      <c r="O736" s="7">
        <f t="shared" si="89"/>
        <v>51.366328125000024</v>
      </c>
      <c r="P736" s="7">
        <f t="shared" si="89"/>
        <v>48.336204427083338</v>
      </c>
      <c r="R736" s="7"/>
      <c r="S736" s="7"/>
      <c r="T736" s="7"/>
      <c r="U736" s="7"/>
      <c r="V736" s="7"/>
    </row>
    <row r="737" spans="1:22" x14ac:dyDescent="0.35">
      <c r="A737" s="5">
        <f t="shared" si="86"/>
        <v>44159</v>
      </c>
      <c r="B737" s="5"/>
      <c r="C737" s="7">
        <f>AVERAGE('HAVER - UK Electricity'!H1024:S1024)</f>
        <v>45.779166666666669</v>
      </c>
      <c r="D737" s="7">
        <f t="shared" si="87"/>
        <v>48.263723958333344</v>
      </c>
      <c r="E737" s="5"/>
      <c r="F737" s="7">
        <f>AVERAGE('HAVER - UK Electricity'!H1024:M1024)</f>
        <v>42.485000000000007</v>
      </c>
      <c r="H737" s="7">
        <f>AVERAGE('HAVER - UK Electricity'!D1024:I1024)</f>
        <v>46.365000000000002</v>
      </c>
      <c r="I737" s="7">
        <f>AVERAGE('HAVER - UK Electricity'!D1024:F1024)</f>
        <v>48.063333333333333</v>
      </c>
      <c r="J737" s="7">
        <f>AVERAGE('HAVER - UK Electricity'!D1024:O1024)</f>
        <v>45.022500000000001</v>
      </c>
      <c r="L737" s="7">
        <f t="shared" si="88"/>
        <v>45.031315104166673</v>
      </c>
      <c r="N737" s="7">
        <f t="shared" si="89"/>
        <v>50.377825520833348</v>
      </c>
      <c r="O737" s="7">
        <f t="shared" si="89"/>
        <v>51.366328125000024</v>
      </c>
      <c r="P737" s="7">
        <f t="shared" si="89"/>
        <v>48.336204427083338</v>
      </c>
      <c r="R737" s="7"/>
      <c r="S737" s="7"/>
      <c r="T737" s="7"/>
      <c r="U737" s="7"/>
      <c r="V737" s="7"/>
    </row>
    <row r="738" spans="1:22" x14ac:dyDescent="0.35">
      <c r="A738" s="5">
        <f t="shared" si="86"/>
        <v>44160</v>
      </c>
      <c r="B738" s="5"/>
      <c r="C738" s="7">
        <f>AVERAGE('HAVER - UK Electricity'!H1025:S1025)</f>
        <v>46.086666666666666</v>
      </c>
      <c r="D738" s="7">
        <f t="shared" si="87"/>
        <v>48.263723958333344</v>
      </c>
      <c r="E738" s="5"/>
      <c r="F738" s="7">
        <f>AVERAGE('HAVER - UK Electricity'!H1025:M1025)</f>
        <v>42.830000000000005</v>
      </c>
      <c r="H738" s="7">
        <f>AVERAGE('HAVER - UK Electricity'!D1025:I1025)</f>
        <v>47.073333333333331</v>
      </c>
      <c r="I738" s="7">
        <f>AVERAGE('HAVER - UK Electricity'!D1025:F1025)</f>
        <v>49.473333333333329</v>
      </c>
      <c r="J738" s="7">
        <f>AVERAGE('HAVER - UK Electricity'!D1025:O1025)</f>
        <v>45.529166666666669</v>
      </c>
      <c r="L738" s="7">
        <f t="shared" si="88"/>
        <v>45.031315104166673</v>
      </c>
      <c r="N738" s="7">
        <f t="shared" si="89"/>
        <v>50.377825520833348</v>
      </c>
      <c r="O738" s="7">
        <f t="shared" si="89"/>
        <v>51.366328125000024</v>
      </c>
      <c r="P738" s="7">
        <f t="shared" si="89"/>
        <v>48.336204427083338</v>
      </c>
      <c r="R738" s="7"/>
      <c r="S738" s="7"/>
      <c r="T738" s="7"/>
      <c r="U738" s="7"/>
      <c r="V738" s="7"/>
    </row>
    <row r="739" spans="1:22" x14ac:dyDescent="0.35">
      <c r="A739" s="5">
        <f t="shared" si="86"/>
        <v>44161</v>
      </c>
      <c r="B739" s="5"/>
      <c r="C739" s="7">
        <f>AVERAGE('HAVER - UK Electricity'!H1026:S1026)</f>
        <v>46.355833333333329</v>
      </c>
      <c r="D739" s="7">
        <f t="shared" si="87"/>
        <v>48.263723958333344</v>
      </c>
      <c r="E739" s="5"/>
      <c r="F739" s="7">
        <f>AVERAGE('HAVER - UK Electricity'!H1026:M1026)</f>
        <v>43.093333333333334</v>
      </c>
      <c r="H739" s="7">
        <f>AVERAGE('HAVER - UK Electricity'!D1026:I1026)</f>
        <v>47.514999999999993</v>
      </c>
      <c r="I739" s="7">
        <f>AVERAGE('HAVER - UK Electricity'!D1026:F1026)</f>
        <v>50.186666666666667</v>
      </c>
      <c r="J739" s="7">
        <f>AVERAGE('HAVER - UK Electricity'!D1026:O1026)</f>
        <v>45.879999999999995</v>
      </c>
      <c r="L739" s="7">
        <f t="shared" si="88"/>
        <v>45.031315104166673</v>
      </c>
      <c r="N739" s="7">
        <f t="shared" si="89"/>
        <v>50.377825520833348</v>
      </c>
      <c r="O739" s="7">
        <f t="shared" si="89"/>
        <v>51.366328125000024</v>
      </c>
      <c r="P739" s="7">
        <f t="shared" si="89"/>
        <v>48.336204427083338</v>
      </c>
      <c r="R739" s="7"/>
      <c r="S739" s="7"/>
      <c r="T739" s="7"/>
      <c r="U739" s="7"/>
      <c r="V739" s="7"/>
    </row>
    <row r="740" spans="1:22" x14ac:dyDescent="0.35">
      <c r="A740" s="5">
        <f t="shared" si="86"/>
        <v>44162</v>
      </c>
      <c r="B740" s="5"/>
      <c r="C740" s="7">
        <f>AVERAGE('HAVER - UK Electricity'!H1027:S1027)</f>
        <v>46.821666666666665</v>
      </c>
      <c r="D740" s="7">
        <f t="shared" si="87"/>
        <v>48.263723958333344</v>
      </c>
      <c r="E740" s="5"/>
      <c r="F740" s="7">
        <f>AVERAGE('HAVER - UK Electricity'!H1027:M1027)</f>
        <v>43.609999999999992</v>
      </c>
      <c r="H740" s="7">
        <f>AVERAGE('HAVER - UK Electricity'!D1027:I1027)</f>
        <v>48.316666666666663</v>
      </c>
      <c r="I740" s="7">
        <f>AVERAGE('HAVER - UK Electricity'!D1027:F1027)</f>
        <v>51.169999999999995</v>
      </c>
      <c r="J740" s="7">
        <f>AVERAGE('HAVER - UK Electricity'!D1027:O1027)</f>
        <v>46.516666666666659</v>
      </c>
      <c r="L740" s="7">
        <f t="shared" si="88"/>
        <v>45.031315104166673</v>
      </c>
      <c r="N740" s="7">
        <f t="shared" si="89"/>
        <v>50.377825520833348</v>
      </c>
      <c r="O740" s="7">
        <f t="shared" si="89"/>
        <v>51.366328125000024</v>
      </c>
      <c r="P740" s="7">
        <f t="shared" si="89"/>
        <v>48.336204427083338</v>
      </c>
      <c r="R740" s="7"/>
      <c r="S740" s="7"/>
      <c r="T740" s="7"/>
      <c r="U740" s="7"/>
      <c r="V740" s="7"/>
    </row>
    <row r="741" spans="1:22" x14ac:dyDescent="0.35">
      <c r="A741" s="5">
        <f t="shared" si="86"/>
        <v>44165</v>
      </c>
      <c r="B741" s="5"/>
      <c r="C741" s="7">
        <f>AVERAGE('HAVER - UK Electricity'!H1028:S1028)</f>
        <v>47.698333333333331</v>
      </c>
      <c r="D741" s="7">
        <f t="shared" si="87"/>
        <v>48.263723958333344</v>
      </c>
      <c r="E741" s="5"/>
      <c r="F741" s="7">
        <f>AVERAGE('HAVER - UK Electricity'!H1028:M1028)</f>
        <v>44.811666666666667</v>
      </c>
      <c r="H741" s="7">
        <f>AVERAGE('HAVER - UK Electricity'!D1028:I1028)</f>
        <v>48.68</v>
      </c>
      <c r="I741" s="7">
        <f>AVERAGE('HAVER - UK Electricity'!D1028:F1028)</f>
        <v>52.263333333333328</v>
      </c>
      <c r="J741" s="7">
        <f>AVERAGE('HAVER - UK Electricity'!D1028:O1028)</f>
        <v>47.761666666666663</v>
      </c>
      <c r="L741" s="7">
        <f t="shared" si="88"/>
        <v>45.031315104166673</v>
      </c>
      <c r="N741" s="7">
        <f t="shared" si="89"/>
        <v>50.377825520833348</v>
      </c>
      <c r="O741" s="7">
        <f t="shared" si="89"/>
        <v>51.366328125000024</v>
      </c>
      <c r="P741" s="7">
        <f t="shared" si="89"/>
        <v>48.336204427083338</v>
      </c>
      <c r="R741" s="7"/>
      <c r="S741" s="7"/>
      <c r="T741" s="7"/>
      <c r="U741" s="7"/>
      <c r="V741" s="7"/>
    </row>
    <row r="742" spans="1:22" x14ac:dyDescent="0.35">
      <c r="A742" s="5">
        <f t="shared" si="86"/>
        <v>44166</v>
      </c>
      <c r="B742" s="5"/>
      <c r="C742" s="7">
        <f>AVERAGE('HAVER - UK Electricity'!G1029:R1029)</f>
        <v>47.524166666666666</v>
      </c>
      <c r="D742" s="7">
        <f t="shared" si="87"/>
        <v>48.263723958333344</v>
      </c>
      <c r="E742" s="5"/>
      <c r="F742" s="7">
        <f>AVERAGE('HAVER - UK Electricity'!G1029:L1029)</f>
        <v>44.305</v>
      </c>
      <c r="H742" s="7">
        <f>AVERAGE('HAVER - UK Electricity'!D1029:I1029)</f>
        <v>48.29666666666666</v>
      </c>
      <c r="I742" s="7">
        <f>AVERAGE('HAVER - UK Electricity'!D1029:F1029)</f>
        <v>51.726666666666667</v>
      </c>
      <c r="J742" s="7">
        <f>AVERAGE('HAVER - UK Electricity'!D1029:O1029)</f>
        <v>47.425000000000004</v>
      </c>
      <c r="L742" s="7">
        <f t="shared" si="88"/>
        <v>45.031315104166673</v>
      </c>
      <c r="N742" s="7">
        <f t="shared" si="89"/>
        <v>50.377825520833348</v>
      </c>
      <c r="O742" s="7">
        <f t="shared" si="89"/>
        <v>51.366328125000024</v>
      </c>
      <c r="P742" s="7">
        <f t="shared" si="89"/>
        <v>48.336204427083338</v>
      </c>
      <c r="R742" s="7"/>
      <c r="S742" s="7"/>
      <c r="T742" s="7"/>
      <c r="U742" s="7"/>
      <c r="V742" s="7"/>
    </row>
    <row r="743" spans="1:22" x14ac:dyDescent="0.35">
      <c r="A743" s="5">
        <f t="shared" si="86"/>
        <v>44167</v>
      </c>
      <c r="B743" s="5"/>
      <c r="C743" s="7">
        <f>AVERAGE('HAVER - UK Electricity'!G1030:R1030)</f>
        <v>48.004166666666663</v>
      </c>
      <c r="D743" s="7">
        <f t="shared" si="87"/>
        <v>48.263723958333344</v>
      </c>
      <c r="E743" s="5"/>
      <c r="F743" s="7">
        <f>AVERAGE('HAVER - UK Electricity'!G1030:L1030)</f>
        <v>44.920000000000009</v>
      </c>
      <c r="H743" s="7">
        <f>AVERAGE('HAVER - UK Electricity'!D1030:I1030)</f>
        <v>48.988333333333323</v>
      </c>
      <c r="I743" s="7">
        <f>AVERAGE('HAVER - UK Electricity'!D1030:F1030)</f>
        <v>52.23</v>
      </c>
      <c r="J743" s="7">
        <f>AVERAGE('HAVER - UK Electricity'!D1030:O1030)</f>
        <v>47.94083333333333</v>
      </c>
      <c r="L743" s="7">
        <f t="shared" si="88"/>
        <v>45.031315104166673</v>
      </c>
      <c r="N743" s="7">
        <f t="shared" si="89"/>
        <v>50.377825520833348</v>
      </c>
      <c r="O743" s="7">
        <f t="shared" si="89"/>
        <v>51.366328125000024</v>
      </c>
      <c r="P743" s="7">
        <f t="shared" si="89"/>
        <v>48.336204427083338</v>
      </c>
      <c r="R743" s="7"/>
      <c r="S743" s="7"/>
      <c r="T743" s="7"/>
      <c r="U743" s="7"/>
      <c r="V743" s="7"/>
    </row>
    <row r="744" spans="1:22" x14ac:dyDescent="0.35">
      <c r="A744" s="5">
        <f t="shared" si="86"/>
        <v>44168</v>
      </c>
      <c r="B744" s="5"/>
      <c r="C744" s="7">
        <f>AVERAGE('HAVER - UK Electricity'!G1031:R1031)</f>
        <v>46.876666666666665</v>
      </c>
      <c r="D744" s="7">
        <f t="shared" si="87"/>
        <v>48.263723958333344</v>
      </c>
      <c r="E744" s="5"/>
      <c r="F744" s="7">
        <f>AVERAGE('HAVER - UK Electricity'!G1031:L1031)</f>
        <v>43.82</v>
      </c>
      <c r="H744" s="7">
        <f>AVERAGE('HAVER - UK Electricity'!D1031:I1031)</f>
        <v>47.948333333333331</v>
      </c>
      <c r="I744" s="7">
        <f>AVERAGE('HAVER - UK Electricity'!D1031:F1031)</f>
        <v>51.319999999999993</v>
      </c>
      <c r="J744" s="7">
        <f>AVERAGE('HAVER - UK Electricity'!D1031:O1031)</f>
        <v>46.873333333333328</v>
      </c>
      <c r="L744" s="7">
        <f t="shared" si="88"/>
        <v>45.031315104166673</v>
      </c>
      <c r="N744" s="7">
        <f t="shared" si="89"/>
        <v>50.377825520833348</v>
      </c>
      <c r="O744" s="7">
        <f t="shared" si="89"/>
        <v>51.366328125000024</v>
      </c>
      <c r="P744" s="7">
        <f t="shared" si="89"/>
        <v>48.336204427083338</v>
      </c>
      <c r="R744" s="7"/>
      <c r="S744" s="7"/>
      <c r="T744" s="7"/>
      <c r="U744" s="7"/>
      <c r="V744" s="7"/>
    </row>
    <row r="745" spans="1:22" x14ac:dyDescent="0.35">
      <c r="A745" s="5">
        <f t="shared" si="86"/>
        <v>44169</v>
      </c>
      <c r="B745" s="5"/>
      <c r="C745" s="7">
        <f>AVERAGE('HAVER - UK Electricity'!G1032:R1032)</f>
        <v>47.739166666666669</v>
      </c>
      <c r="D745" s="7">
        <f t="shared" si="87"/>
        <v>48.263723958333344</v>
      </c>
      <c r="E745" s="5"/>
      <c r="F745" s="7">
        <f>AVERAGE('HAVER - UK Electricity'!G1032:L1032)</f>
        <v>44.675000000000004</v>
      </c>
      <c r="H745" s="7">
        <f>AVERAGE('HAVER - UK Electricity'!D1032:I1032)</f>
        <v>49.1</v>
      </c>
      <c r="I745" s="7">
        <f>AVERAGE('HAVER - UK Electricity'!D1032:F1032)</f>
        <v>52.673333333333339</v>
      </c>
      <c r="J745" s="7">
        <f>AVERAGE('HAVER - UK Electricity'!D1032:O1032)</f>
        <v>47.854166666666679</v>
      </c>
      <c r="L745" s="7">
        <f t="shared" si="88"/>
        <v>45.031315104166673</v>
      </c>
      <c r="N745" s="7">
        <f t="shared" si="89"/>
        <v>50.377825520833348</v>
      </c>
      <c r="O745" s="7">
        <f t="shared" si="89"/>
        <v>51.366328125000024</v>
      </c>
      <c r="P745" s="7">
        <f t="shared" si="89"/>
        <v>48.336204427083338</v>
      </c>
      <c r="R745" s="7"/>
      <c r="S745" s="7"/>
      <c r="T745" s="7"/>
      <c r="U745" s="7"/>
      <c r="V745" s="7"/>
    </row>
    <row r="746" spans="1:22" x14ac:dyDescent="0.35">
      <c r="A746" s="5">
        <f t="shared" si="86"/>
        <v>44172</v>
      </c>
      <c r="B746" s="5"/>
      <c r="C746" s="7">
        <f>AVERAGE('HAVER - UK Electricity'!G1033:R1033)</f>
        <v>47.407500000000006</v>
      </c>
      <c r="D746" s="7">
        <f t="shared" si="87"/>
        <v>48.263723958333344</v>
      </c>
      <c r="E746" s="5"/>
      <c r="F746" s="7">
        <f>AVERAGE('HAVER - UK Electricity'!G1033:L1033)</f>
        <v>44.221666666666671</v>
      </c>
      <c r="H746" s="7">
        <f>AVERAGE('HAVER - UK Electricity'!D1033:I1033)</f>
        <v>48.546666666666674</v>
      </c>
      <c r="I746" s="7">
        <f>AVERAGE('HAVER - UK Electricity'!D1033:F1033)</f>
        <v>52.083333333333336</v>
      </c>
      <c r="J746" s="7">
        <f>AVERAGE('HAVER - UK Electricity'!D1033:O1033)</f>
        <v>47.432499999999997</v>
      </c>
      <c r="L746" s="7">
        <f t="shared" si="88"/>
        <v>45.031315104166673</v>
      </c>
      <c r="N746" s="7">
        <f t="shared" si="89"/>
        <v>50.377825520833348</v>
      </c>
      <c r="O746" s="7">
        <f t="shared" si="89"/>
        <v>51.366328125000024</v>
      </c>
      <c r="P746" s="7">
        <f t="shared" si="89"/>
        <v>48.336204427083338</v>
      </c>
      <c r="R746" s="7"/>
      <c r="S746" s="7"/>
      <c r="T746" s="7"/>
      <c r="U746" s="7"/>
      <c r="V746" s="7"/>
    </row>
    <row r="747" spans="1:22" x14ac:dyDescent="0.35">
      <c r="A747" s="5">
        <f t="shared" si="86"/>
        <v>44173</v>
      </c>
      <c r="B747" s="5"/>
      <c r="C747" s="7">
        <f>AVERAGE('HAVER - UK Electricity'!G1034:R1034)</f>
        <v>47.35</v>
      </c>
      <c r="D747" s="7">
        <f t="shared" si="87"/>
        <v>48.263723958333344</v>
      </c>
      <c r="E747" s="5"/>
      <c r="F747" s="7">
        <f>AVERAGE('HAVER - UK Electricity'!G1034:L1034)</f>
        <v>44.221666666666671</v>
      </c>
      <c r="H747" s="7">
        <f>AVERAGE('HAVER - UK Electricity'!D1034:I1034)</f>
        <v>48.478333333333325</v>
      </c>
      <c r="I747" s="7">
        <f>AVERAGE('HAVER - UK Electricity'!D1034:F1034)</f>
        <v>51.906666666666659</v>
      </c>
      <c r="J747" s="7">
        <f>AVERAGE('HAVER - UK Electricity'!D1034:O1034)</f>
        <v>47.363333333333323</v>
      </c>
      <c r="L747" s="7">
        <f t="shared" si="88"/>
        <v>45.031315104166673</v>
      </c>
      <c r="N747" s="7">
        <f t="shared" si="89"/>
        <v>50.377825520833348</v>
      </c>
      <c r="O747" s="7">
        <f t="shared" si="89"/>
        <v>51.366328125000024</v>
      </c>
      <c r="P747" s="7">
        <f t="shared" si="89"/>
        <v>48.336204427083338</v>
      </c>
      <c r="R747" s="7"/>
      <c r="S747" s="7"/>
      <c r="T747" s="7"/>
      <c r="U747" s="7"/>
      <c r="V747" s="7"/>
    </row>
    <row r="748" spans="1:22" x14ac:dyDescent="0.35">
      <c r="A748" s="5">
        <f t="shared" si="86"/>
        <v>44174</v>
      </c>
      <c r="B748" s="5"/>
      <c r="C748" s="7">
        <f>AVERAGE('HAVER - UK Electricity'!G1035:R1035)</f>
        <v>47.620000000000005</v>
      </c>
      <c r="D748" s="7">
        <f t="shared" si="87"/>
        <v>48.263723958333344</v>
      </c>
      <c r="E748" s="5"/>
      <c r="F748" s="7">
        <f>AVERAGE('HAVER - UK Electricity'!G1035:L1035)</f>
        <v>44.616666666666674</v>
      </c>
      <c r="H748" s="7">
        <f>AVERAGE('HAVER - UK Electricity'!D1035:I1035)</f>
        <v>48.895000000000003</v>
      </c>
      <c r="I748" s="7">
        <f>AVERAGE('HAVER - UK Electricity'!D1035:F1035)</f>
        <v>52.360000000000007</v>
      </c>
      <c r="J748" s="7">
        <f>AVERAGE('HAVER - UK Electricity'!D1035:O1035)</f>
        <v>47.706666666666671</v>
      </c>
      <c r="L748" s="7">
        <f t="shared" si="88"/>
        <v>45.031315104166673</v>
      </c>
      <c r="N748" s="7">
        <f t="shared" si="89"/>
        <v>50.377825520833348</v>
      </c>
      <c r="O748" s="7">
        <f t="shared" si="89"/>
        <v>51.366328125000024</v>
      </c>
      <c r="P748" s="7">
        <f t="shared" si="89"/>
        <v>48.336204427083338</v>
      </c>
      <c r="R748" s="7"/>
      <c r="S748" s="7"/>
      <c r="T748" s="7"/>
      <c r="U748" s="7"/>
      <c r="V748" s="7"/>
    </row>
    <row r="749" spans="1:22" x14ac:dyDescent="0.35">
      <c r="A749" s="5">
        <f t="shared" si="86"/>
        <v>44175</v>
      </c>
      <c r="B749" s="5"/>
      <c r="C749" s="7">
        <f>AVERAGE('HAVER - UK Electricity'!G1036:R1036)</f>
        <v>49.0625</v>
      </c>
      <c r="D749" s="7">
        <f t="shared" si="87"/>
        <v>48.263723958333344</v>
      </c>
      <c r="E749" s="5"/>
      <c r="F749" s="7">
        <f>AVERAGE('HAVER - UK Electricity'!G1036:L1036)</f>
        <v>45.916666666666664</v>
      </c>
      <c r="H749" s="7">
        <f>AVERAGE('HAVER - UK Electricity'!D1036:I1036)</f>
        <v>50.57</v>
      </c>
      <c r="I749" s="7">
        <f>AVERAGE('HAVER - UK Electricity'!D1036:F1036)</f>
        <v>54.610000000000007</v>
      </c>
      <c r="J749" s="7">
        <f>AVERAGE('HAVER - UK Electricity'!D1036:O1036)</f>
        <v>49.311666666666667</v>
      </c>
      <c r="L749" s="7">
        <f t="shared" si="88"/>
        <v>45.031315104166673</v>
      </c>
      <c r="N749" s="7">
        <f t="shared" si="89"/>
        <v>50.377825520833348</v>
      </c>
      <c r="O749" s="7">
        <f t="shared" si="89"/>
        <v>51.366328125000024</v>
      </c>
      <c r="P749" s="7">
        <f t="shared" si="89"/>
        <v>48.336204427083338</v>
      </c>
      <c r="R749" s="7"/>
      <c r="S749" s="7"/>
      <c r="T749" s="7"/>
      <c r="U749" s="7"/>
      <c r="V749" s="7"/>
    </row>
    <row r="750" spans="1:22" x14ac:dyDescent="0.35">
      <c r="A750" s="5">
        <f t="shared" si="86"/>
        <v>44176</v>
      </c>
      <c r="B750" s="5"/>
      <c r="C750" s="7">
        <f>AVERAGE('HAVER - UK Electricity'!G1037:R1037)</f>
        <v>50.049166666666679</v>
      </c>
      <c r="D750" s="7">
        <f t="shared" si="87"/>
        <v>48.263723958333344</v>
      </c>
      <c r="E750" s="5"/>
      <c r="F750" s="7">
        <f>AVERAGE('HAVER - UK Electricity'!G1037:L1037)</f>
        <v>47.055000000000007</v>
      </c>
      <c r="H750" s="7">
        <f>AVERAGE('HAVER - UK Electricity'!D1037:I1037)</f>
        <v>51.478333333333332</v>
      </c>
      <c r="I750" s="7">
        <f>AVERAGE('HAVER - UK Electricity'!D1037:F1037)</f>
        <v>55.02</v>
      </c>
      <c r="J750" s="7">
        <f>AVERAGE('HAVER - UK Electricity'!D1037:O1037)</f>
        <v>50.198333333333331</v>
      </c>
      <c r="L750" s="7">
        <f t="shared" si="88"/>
        <v>45.031315104166673</v>
      </c>
      <c r="N750" s="7">
        <f t="shared" si="89"/>
        <v>50.377825520833348</v>
      </c>
      <c r="O750" s="7">
        <f t="shared" si="89"/>
        <v>51.366328125000024</v>
      </c>
      <c r="P750" s="7">
        <f t="shared" si="89"/>
        <v>48.336204427083338</v>
      </c>
      <c r="R750" s="7"/>
      <c r="S750" s="7"/>
      <c r="T750" s="7"/>
      <c r="U750" s="7"/>
      <c r="V750" s="7"/>
    </row>
    <row r="751" spans="1:22" x14ac:dyDescent="0.35">
      <c r="A751" s="5">
        <f t="shared" si="86"/>
        <v>44179</v>
      </c>
      <c r="B751" s="5"/>
      <c r="C751" s="7">
        <f>AVERAGE('HAVER - UK Electricity'!G1038:R1038)</f>
        <v>51.054166666666667</v>
      </c>
      <c r="D751" s="7">
        <f t="shared" si="87"/>
        <v>48.263723958333344</v>
      </c>
      <c r="E751" s="5"/>
      <c r="F751" s="7">
        <f>AVERAGE('HAVER - UK Electricity'!G1038:L1038)</f>
        <v>48.145000000000003</v>
      </c>
      <c r="H751" s="7">
        <f>AVERAGE('HAVER - UK Electricity'!D1038:I1038)</f>
        <v>52.753333333333337</v>
      </c>
      <c r="I751" s="7">
        <f>AVERAGE('HAVER - UK Electricity'!D1038:F1038)</f>
        <v>56.390000000000008</v>
      </c>
      <c r="J751" s="7">
        <f>AVERAGE('HAVER - UK Electricity'!D1038:O1038)</f>
        <v>51.31583333333333</v>
      </c>
      <c r="L751" s="7">
        <f t="shared" si="88"/>
        <v>45.031315104166673</v>
      </c>
      <c r="N751" s="7">
        <f t="shared" si="89"/>
        <v>50.377825520833348</v>
      </c>
      <c r="O751" s="7">
        <f t="shared" si="89"/>
        <v>51.366328125000024</v>
      </c>
      <c r="P751" s="7">
        <f t="shared" si="89"/>
        <v>48.336204427083338</v>
      </c>
      <c r="R751" s="7"/>
      <c r="S751" s="7"/>
      <c r="T751" s="7"/>
      <c r="U751" s="7"/>
      <c r="V751" s="7"/>
    </row>
    <row r="752" spans="1:22" x14ac:dyDescent="0.35">
      <c r="A752" s="5">
        <f t="shared" si="86"/>
        <v>44180</v>
      </c>
      <c r="B752" s="5"/>
      <c r="C752" s="7">
        <f>AVERAGE('HAVER - UK Electricity'!G1039:R1039)</f>
        <v>51.736666666666672</v>
      </c>
      <c r="D752" s="7">
        <f t="shared" ref="D752:D783" si="90">AVERAGE(C$656:C$759,C$761:C$764,C$766:C$785)</f>
        <v>48.263723958333344</v>
      </c>
      <c r="E752" s="5"/>
      <c r="F752" s="7">
        <f>AVERAGE('HAVER - UK Electricity'!G1039:L1039)</f>
        <v>48.73</v>
      </c>
      <c r="H752" s="7">
        <f>AVERAGE('HAVER - UK Electricity'!D1039:I1039)</f>
        <v>53.958333333333336</v>
      </c>
      <c r="I752" s="7">
        <f>AVERAGE('HAVER - UK Electricity'!D1039:F1039)</f>
        <v>58.31</v>
      </c>
      <c r="J752" s="7">
        <f>AVERAGE('HAVER - UK Electricity'!D1039:O1039)</f>
        <v>52.275833333333338</v>
      </c>
      <c r="L752" s="7">
        <f t="shared" si="88"/>
        <v>45.031315104166673</v>
      </c>
      <c r="N752" s="7">
        <f t="shared" si="89"/>
        <v>50.377825520833348</v>
      </c>
      <c r="O752" s="7">
        <f t="shared" si="89"/>
        <v>51.366328125000024</v>
      </c>
      <c r="P752" s="7">
        <f t="shared" si="89"/>
        <v>48.336204427083338</v>
      </c>
      <c r="R752" s="7"/>
      <c r="S752" s="7"/>
      <c r="T752" s="7"/>
      <c r="U752" s="7"/>
      <c r="V752" s="7"/>
    </row>
    <row r="753" spans="1:22" x14ac:dyDescent="0.35">
      <c r="A753" s="5">
        <f t="shared" si="86"/>
        <v>44181</v>
      </c>
      <c r="B753" s="5"/>
      <c r="C753" s="7">
        <f>AVERAGE('HAVER - UK Electricity'!G1040:R1040)</f>
        <v>50.464166666666671</v>
      </c>
      <c r="D753" s="7">
        <f t="shared" si="90"/>
        <v>48.263723958333344</v>
      </c>
      <c r="E753" s="5"/>
      <c r="F753" s="7">
        <f>AVERAGE('HAVER - UK Electricity'!G1040:L1040)</f>
        <v>47.564999999999998</v>
      </c>
      <c r="H753" s="7">
        <f>AVERAGE('HAVER - UK Electricity'!D1040:I1040)</f>
        <v>52.62</v>
      </c>
      <c r="I753" s="7">
        <f>AVERAGE('HAVER - UK Electricity'!D1040:F1040)</f>
        <v>56.75333333333333</v>
      </c>
      <c r="J753" s="7">
        <f>AVERAGE('HAVER - UK Electricity'!D1040:O1040)</f>
        <v>50.956666666666656</v>
      </c>
      <c r="L753" s="7">
        <f t="shared" si="88"/>
        <v>45.031315104166673</v>
      </c>
      <c r="N753" s="7">
        <f t="shared" si="89"/>
        <v>50.377825520833348</v>
      </c>
      <c r="O753" s="7">
        <f t="shared" si="89"/>
        <v>51.366328125000024</v>
      </c>
      <c r="P753" s="7">
        <f t="shared" si="89"/>
        <v>48.336204427083338</v>
      </c>
      <c r="R753" s="7"/>
      <c r="S753" s="7"/>
      <c r="T753" s="7"/>
      <c r="U753" s="7"/>
      <c r="V753" s="7"/>
    </row>
    <row r="754" spans="1:22" x14ac:dyDescent="0.35">
      <c r="A754" s="5">
        <f t="shared" si="86"/>
        <v>44182</v>
      </c>
      <c r="B754" s="5"/>
      <c r="C754" s="7">
        <f>AVERAGE('HAVER - UK Electricity'!G1041:R1041)</f>
        <v>50.133333333333333</v>
      </c>
      <c r="D754" s="7">
        <f t="shared" si="90"/>
        <v>48.263723958333344</v>
      </c>
      <c r="E754" s="5"/>
      <c r="F754" s="7">
        <f>AVERAGE('HAVER - UK Electricity'!G1041:L1041)</f>
        <v>47.245000000000005</v>
      </c>
      <c r="H754" s="7">
        <f>AVERAGE('HAVER - UK Electricity'!D1041:I1041)</f>
        <v>52.235000000000007</v>
      </c>
      <c r="I754" s="7">
        <f>AVERAGE('HAVER - UK Electricity'!D1041:F1041)</f>
        <v>56.023333333333333</v>
      </c>
      <c r="J754" s="7">
        <f>AVERAGE('HAVER - UK Electricity'!D1041:O1041)</f>
        <v>50.538333333333348</v>
      </c>
      <c r="L754" s="7">
        <f t="shared" si="88"/>
        <v>45.031315104166673</v>
      </c>
      <c r="N754" s="7">
        <f t="shared" si="89"/>
        <v>50.377825520833348</v>
      </c>
      <c r="O754" s="7">
        <f t="shared" si="89"/>
        <v>51.366328125000024</v>
      </c>
      <c r="P754" s="7">
        <f t="shared" si="89"/>
        <v>48.336204427083338</v>
      </c>
      <c r="R754" s="7"/>
      <c r="S754" s="7"/>
      <c r="T754" s="7"/>
      <c r="U754" s="7"/>
      <c r="V754" s="7"/>
    </row>
    <row r="755" spans="1:22" x14ac:dyDescent="0.35">
      <c r="A755" s="5">
        <f t="shared" si="86"/>
        <v>44183</v>
      </c>
      <c r="B755" s="5"/>
      <c r="C755" s="7">
        <f>AVERAGE('HAVER - UK Electricity'!G1042:R1042)</f>
        <v>50.270833333333321</v>
      </c>
      <c r="D755" s="7">
        <f t="shared" si="90"/>
        <v>48.263723958333344</v>
      </c>
      <c r="E755" s="5"/>
      <c r="F755" s="7">
        <f>AVERAGE('HAVER - UK Electricity'!G1042:L1042)</f>
        <v>47.184999999999995</v>
      </c>
      <c r="H755" s="7">
        <f>AVERAGE('HAVER - UK Electricity'!D1042:I1042)</f>
        <v>52.205000000000005</v>
      </c>
      <c r="I755" s="7">
        <f>AVERAGE('HAVER - UK Electricity'!D1042:F1042)</f>
        <v>56.063333333333333</v>
      </c>
      <c r="J755" s="7">
        <f>AVERAGE('HAVER - UK Electricity'!D1042:O1042)</f>
        <v>50.613333333333337</v>
      </c>
      <c r="L755" s="7">
        <f t="shared" si="88"/>
        <v>45.031315104166673</v>
      </c>
      <c r="N755" s="7">
        <f t="shared" si="89"/>
        <v>50.377825520833348</v>
      </c>
      <c r="O755" s="7">
        <f t="shared" si="89"/>
        <v>51.366328125000024</v>
      </c>
      <c r="P755" s="7">
        <f t="shared" si="89"/>
        <v>48.336204427083338</v>
      </c>
      <c r="R755" s="7"/>
      <c r="S755" s="7"/>
      <c r="T755" s="7"/>
      <c r="U755" s="7"/>
      <c r="V755" s="7"/>
    </row>
    <row r="756" spans="1:22" x14ac:dyDescent="0.35">
      <c r="A756" s="5">
        <f t="shared" si="86"/>
        <v>44186</v>
      </c>
      <c r="B756" s="5"/>
      <c r="C756" s="7">
        <f>AVERAGE('HAVER - UK Electricity'!G1043:R1043)</f>
        <v>51.550833333333337</v>
      </c>
      <c r="D756" s="7">
        <f t="shared" si="90"/>
        <v>48.263723958333344</v>
      </c>
      <c r="E756" s="5"/>
      <c r="F756" s="7">
        <f>AVERAGE('HAVER - UK Electricity'!G1043:L1043)</f>
        <v>48.504999999999995</v>
      </c>
      <c r="H756" s="7">
        <f>AVERAGE('HAVER - UK Electricity'!D1043:I1043)</f>
        <v>53.875</v>
      </c>
      <c r="I756" s="7">
        <f>AVERAGE('HAVER - UK Electricity'!D1043:F1043)</f>
        <v>58.073333333333331</v>
      </c>
      <c r="J756" s="7">
        <f>AVERAGE('HAVER - UK Electricity'!D1043:O1043)</f>
        <v>52.093333333333334</v>
      </c>
      <c r="L756" s="7">
        <f t="shared" si="88"/>
        <v>45.031315104166673</v>
      </c>
      <c r="N756" s="7">
        <f t="shared" si="89"/>
        <v>50.377825520833348</v>
      </c>
      <c r="O756" s="7">
        <f t="shared" si="89"/>
        <v>51.366328125000024</v>
      </c>
      <c r="P756" s="7">
        <f t="shared" si="89"/>
        <v>48.336204427083338</v>
      </c>
      <c r="R756" s="7"/>
      <c r="S756" s="7"/>
      <c r="T756" s="7"/>
      <c r="U756" s="7"/>
      <c r="V756" s="7"/>
    </row>
    <row r="757" spans="1:22" x14ac:dyDescent="0.35">
      <c r="A757" s="5">
        <f t="shared" si="86"/>
        <v>44187</v>
      </c>
      <c r="B757" s="5"/>
      <c r="C757" s="7">
        <f>AVERAGE('HAVER - UK Electricity'!G1044:R1044)</f>
        <v>52.523333333333333</v>
      </c>
      <c r="D757" s="7">
        <f t="shared" si="90"/>
        <v>48.263723958333344</v>
      </c>
      <c r="E757" s="5"/>
      <c r="F757" s="7">
        <f>AVERAGE('HAVER - UK Electricity'!G1044:L1044)</f>
        <v>49.68</v>
      </c>
      <c r="H757" s="7">
        <f>AVERAGE('HAVER - UK Electricity'!D1044:I1044)</f>
        <v>55.593333333333327</v>
      </c>
      <c r="I757" s="7">
        <f>AVERAGE('HAVER - UK Electricity'!D1044:F1044)</f>
        <v>60.329999999999991</v>
      </c>
      <c r="J757" s="7">
        <f>AVERAGE('HAVER - UK Electricity'!D1044:O1044)</f>
        <v>53.44</v>
      </c>
      <c r="L757" s="7">
        <f t="shared" si="88"/>
        <v>45.031315104166673</v>
      </c>
      <c r="N757" s="7">
        <f t="shared" si="89"/>
        <v>50.377825520833348</v>
      </c>
      <c r="O757" s="7">
        <f t="shared" si="89"/>
        <v>51.366328125000024</v>
      </c>
      <c r="P757" s="7">
        <f t="shared" si="89"/>
        <v>48.336204427083338</v>
      </c>
      <c r="R757" s="7"/>
      <c r="S757" s="7"/>
      <c r="T757" s="7"/>
      <c r="U757" s="7"/>
      <c r="V757" s="7"/>
    </row>
    <row r="758" spans="1:22" x14ac:dyDescent="0.35">
      <c r="A758" s="5">
        <f t="shared" si="86"/>
        <v>44188</v>
      </c>
      <c r="B758" s="5"/>
      <c r="C758" s="7">
        <f>AVERAGE('HAVER - UK Electricity'!G1045:R1045)</f>
        <v>52.186666666666667</v>
      </c>
      <c r="D758" s="7">
        <f t="shared" si="90"/>
        <v>48.263723958333344</v>
      </c>
      <c r="E758" s="5"/>
      <c r="F758" s="7">
        <f>AVERAGE('HAVER - UK Electricity'!G1045:L1045)</f>
        <v>49.37166666666667</v>
      </c>
      <c r="H758" s="7">
        <f>AVERAGE('HAVER - UK Electricity'!D1045:I1045)</f>
        <v>55.188333333333325</v>
      </c>
      <c r="I758" s="7">
        <f>AVERAGE('HAVER - UK Electricity'!D1045:F1045)</f>
        <v>59.79666666666666</v>
      </c>
      <c r="J758" s="7">
        <f>AVERAGE('HAVER - UK Electricity'!D1045:O1045)</f>
        <v>53.064999999999991</v>
      </c>
      <c r="L758" s="7">
        <f t="shared" si="88"/>
        <v>45.031315104166673</v>
      </c>
      <c r="N758" s="7">
        <f t="shared" si="89"/>
        <v>50.377825520833348</v>
      </c>
      <c r="O758" s="7">
        <f t="shared" si="89"/>
        <v>51.366328125000024</v>
      </c>
      <c r="P758" s="7">
        <f t="shared" si="89"/>
        <v>48.336204427083338</v>
      </c>
      <c r="R758" s="7"/>
      <c r="S758" s="7"/>
      <c r="T758" s="7"/>
      <c r="U758" s="7"/>
      <c r="V758" s="7"/>
    </row>
    <row r="759" spans="1:22" x14ac:dyDescent="0.35">
      <c r="A759" s="5">
        <f t="shared" si="86"/>
        <v>44189</v>
      </c>
      <c r="B759" s="5"/>
      <c r="C759" s="7">
        <f>AVERAGE('HAVER - UK Electricity'!G1046:R1046)</f>
        <v>52.420833333333327</v>
      </c>
      <c r="D759" s="7">
        <f t="shared" si="90"/>
        <v>48.263723958333344</v>
      </c>
      <c r="E759" s="5"/>
      <c r="F759" s="7">
        <f>AVERAGE('HAVER - UK Electricity'!G1046:L1046)</f>
        <v>49.669999999999995</v>
      </c>
      <c r="H759" s="7">
        <f>AVERAGE('HAVER - UK Electricity'!D1046:I1046)</f>
        <v>55.593333333333334</v>
      </c>
      <c r="I759" s="7">
        <f>AVERAGE('HAVER - UK Electricity'!D1046:F1046)</f>
        <v>60.300000000000004</v>
      </c>
      <c r="J759" s="7">
        <f>AVERAGE('HAVER - UK Electricity'!D1046:O1046)</f>
        <v>53.384999999999998</v>
      </c>
      <c r="L759" s="7">
        <f t="shared" si="88"/>
        <v>45.031315104166673</v>
      </c>
      <c r="N759" s="7">
        <f t="shared" si="89"/>
        <v>50.377825520833348</v>
      </c>
      <c r="O759" s="7">
        <f t="shared" si="89"/>
        <v>51.366328125000024</v>
      </c>
      <c r="P759" s="7">
        <f t="shared" si="89"/>
        <v>48.336204427083338</v>
      </c>
      <c r="R759" s="7"/>
      <c r="S759" s="7"/>
      <c r="T759" s="7"/>
      <c r="U759" s="7"/>
      <c r="V759" s="7"/>
    </row>
    <row r="760" spans="1:22" x14ac:dyDescent="0.35">
      <c r="A760" s="5">
        <f t="shared" si="86"/>
        <v>44190</v>
      </c>
      <c r="B760" s="5"/>
      <c r="C760" s="7" t="e">
        <f>AVERAGE('HAVER - UK Electricity'!G1047:R1047)</f>
        <v>#N/A</v>
      </c>
      <c r="D760" s="7">
        <f t="shared" si="90"/>
        <v>48.263723958333344</v>
      </c>
      <c r="E760" s="5"/>
      <c r="F760" s="7" t="e">
        <f>AVERAGE('HAVER - UK Electricity'!G1047:L1047)</f>
        <v>#N/A</v>
      </c>
      <c r="H760" s="7" t="e">
        <f>AVERAGE('HAVER - UK Electricity'!D1047:I1047)</f>
        <v>#N/A</v>
      </c>
      <c r="I760" s="7" t="e">
        <f>AVERAGE('HAVER - UK Electricity'!D1047:F1047)</f>
        <v>#N/A</v>
      </c>
      <c r="J760" s="7" t="e">
        <f>AVERAGE('HAVER - UK Electricity'!D1047:O1047)</f>
        <v>#N/A</v>
      </c>
      <c r="L760" s="7">
        <f t="shared" si="88"/>
        <v>45.031315104166673</v>
      </c>
      <c r="N760" s="7">
        <f t="shared" si="89"/>
        <v>50.377825520833348</v>
      </c>
      <c r="O760" s="7">
        <f t="shared" si="89"/>
        <v>51.366328125000024</v>
      </c>
      <c r="P760" s="7">
        <f t="shared" si="89"/>
        <v>48.336204427083338</v>
      </c>
      <c r="R760" s="7"/>
      <c r="S760" s="7"/>
      <c r="T760" s="7"/>
      <c r="U760" s="7"/>
      <c r="V760" s="7"/>
    </row>
    <row r="761" spans="1:22" x14ac:dyDescent="0.35">
      <c r="A761" s="5">
        <f t="shared" si="86"/>
        <v>44193</v>
      </c>
      <c r="B761" s="5"/>
      <c r="C761" s="7">
        <f>AVERAGE('HAVER - UK Electricity'!G1048:R1048)</f>
        <v>52.420833333333327</v>
      </c>
      <c r="D761" s="7">
        <f t="shared" si="90"/>
        <v>48.263723958333344</v>
      </c>
      <c r="E761" s="5"/>
      <c r="F761" s="7">
        <f>AVERAGE('HAVER - UK Electricity'!G1048:L1048)</f>
        <v>49.669999999999995</v>
      </c>
      <c r="H761" s="7">
        <f>AVERAGE('HAVER - UK Electricity'!D1048:I1048)</f>
        <v>55.593333333333334</v>
      </c>
      <c r="I761" s="7">
        <f>AVERAGE('HAVER - UK Electricity'!D1048:F1048)</f>
        <v>60.300000000000004</v>
      </c>
      <c r="J761" s="7">
        <f>AVERAGE('HAVER - UK Electricity'!D1048:O1048)</f>
        <v>53.384999999999998</v>
      </c>
      <c r="L761" s="7">
        <f t="shared" si="88"/>
        <v>45.031315104166673</v>
      </c>
      <c r="N761" s="7">
        <f t="shared" si="89"/>
        <v>50.377825520833348</v>
      </c>
      <c r="O761" s="7">
        <f t="shared" si="89"/>
        <v>51.366328125000024</v>
      </c>
      <c r="P761" s="7">
        <f t="shared" si="89"/>
        <v>48.336204427083338</v>
      </c>
      <c r="R761" s="7"/>
      <c r="S761" s="7"/>
      <c r="T761" s="7"/>
      <c r="U761" s="7"/>
      <c r="V761" s="7"/>
    </row>
    <row r="762" spans="1:22" x14ac:dyDescent="0.35">
      <c r="A762" s="5">
        <f t="shared" si="86"/>
        <v>44194</v>
      </c>
      <c r="B762" s="5"/>
      <c r="C762" s="7">
        <f>AVERAGE('HAVER - UK Electricity'!G1049:R1049)</f>
        <v>54.077500000000008</v>
      </c>
      <c r="D762" s="7">
        <f t="shared" si="90"/>
        <v>48.263723958333344</v>
      </c>
      <c r="E762" s="5"/>
      <c r="F762" s="7">
        <f>AVERAGE('HAVER - UK Electricity'!G1049:L1049)</f>
        <v>51.433333333333337</v>
      </c>
      <c r="H762" s="7">
        <f>AVERAGE('HAVER - UK Electricity'!D1049:I1049)</f>
        <v>58.418333333333329</v>
      </c>
      <c r="I762" s="7">
        <f>AVERAGE('HAVER - UK Electricity'!D1049:F1049)</f>
        <v>64.283333333333331</v>
      </c>
      <c r="J762" s="7">
        <f>AVERAGE('HAVER - UK Electricity'!D1049:O1049)</f>
        <v>55.642499999999991</v>
      </c>
      <c r="L762" s="7">
        <f t="shared" si="88"/>
        <v>45.031315104166673</v>
      </c>
      <c r="N762" s="7">
        <f t="shared" si="89"/>
        <v>50.377825520833348</v>
      </c>
      <c r="O762" s="7">
        <f t="shared" si="89"/>
        <v>51.366328125000024</v>
      </c>
      <c r="P762" s="7">
        <f t="shared" si="89"/>
        <v>48.336204427083338</v>
      </c>
      <c r="R762" s="7"/>
      <c r="S762" s="7"/>
      <c r="T762" s="7"/>
      <c r="U762" s="7"/>
      <c r="V762" s="7"/>
    </row>
    <row r="763" spans="1:22" x14ac:dyDescent="0.35">
      <c r="A763" s="5">
        <f t="shared" si="86"/>
        <v>44195</v>
      </c>
      <c r="B763" s="5"/>
      <c r="C763" s="7">
        <f>AVERAGE('HAVER - UK Electricity'!G1050:R1050)</f>
        <v>53.969166666666666</v>
      </c>
      <c r="D763" s="7">
        <f t="shared" si="90"/>
        <v>48.263723958333344</v>
      </c>
      <c r="E763" s="5"/>
      <c r="F763" s="7">
        <f>AVERAGE('HAVER - UK Electricity'!G1050:L1050)</f>
        <v>51.176666666666669</v>
      </c>
      <c r="H763" s="7">
        <f>AVERAGE('HAVER - UK Electricity'!D1050:I1050)</f>
        <v>58.111666666666672</v>
      </c>
      <c r="I763" s="7">
        <f>AVERAGE('HAVER - UK Electricity'!D1050:F1050)</f>
        <v>63.943333333333328</v>
      </c>
      <c r="J763" s="7">
        <f>AVERAGE('HAVER - UK Electricity'!D1050:O1050)</f>
        <v>55.43416666666667</v>
      </c>
      <c r="L763" s="7">
        <f t="shared" si="88"/>
        <v>45.031315104166673</v>
      </c>
      <c r="N763" s="7">
        <f t="shared" si="89"/>
        <v>50.377825520833348</v>
      </c>
      <c r="O763" s="7">
        <f t="shared" si="89"/>
        <v>51.366328125000024</v>
      </c>
      <c r="P763" s="7">
        <f t="shared" si="89"/>
        <v>48.336204427083338</v>
      </c>
      <c r="R763" s="7"/>
      <c r="S763" s="7"/>
      <c r="T763" s="7"/>
      <c r="U763" s="7"/>
      <c r="V763" s="7"/>
    </row>
    <row r="764" spans="1:22" x14ac:dyDescent="0.35">
      <c r="A764" s="5">
        <f t="shared" si="86"/>
        <v>44196</v>
      </c>
      <c r="B764" s="5"/>
      <c r="C764" s="7">
        <f>AVERAGE('HAVER - UK Electricity'!G1051:R1051)</f>
        <v>53.770833333333336</v>
      </c>
      <c r="D764" s="7">
        <f t="shared" si="90"/>
        <v>48.263723958333344</v>
      </c>
      <c r="E764" s="5"/>
      <c r="F764" s="7">
        <f>AVERAGE('HAVER - UK Electricity'!G1051:L1051)</f>
        <v>51.44</v>
      </c>
      <c r="H764" s="7">
        <f>AVERAGE('HAVER - UK Electricity'!D1051:I1051)</f>
        <v>55.5</v>
      </c>
      <c r="I764" s="7">
        <f>AVERAGE('HAVER - UK Electricity'!D1051:F1051)</f>
        <v>59.853333333333332</v>
      </c>
      <c r="J764" s="7">
        <f>AVERAGE('HAVER - UK Electricity'!D1051:O1051)</f>
        <v>55.01583333333334</v>
      </c>
      <c r="L764" s="7">
        <f t="shared" si="88"/>
        <v>45.031315104166673</v>
      </c>
      <c r="N764" s="7">
        <f t="shared" si="89"/>
        <v>50.377825520833348</v>
      </c>
      <c r="O764" s="7">
        <f t="shared" si="89"/>
        <v>51.366328125000024</v>
      </c>
      <c r="P764" s="7">
        <f t="shared" si="89"/>
        <v>48.336204427083338</v>
      </c>
      <c r="R764" s="7"/>
      <c r="S764" s="7"/>
      <c r="T764" s="7"/>
      <c r="U764" s="7"/>
      <c r="V764" s="7"/>
    </row>
    <row r="765" spans="1:22" x14ac:dyDescent="0.35">
      <c r="A765" s="5">
        <f t="shared" si="86"/>
        <v>44197</v>
      </c>
      <c r="B765" s="5"/>
      <c r="C765" s="7" t="e">
        <f>AVERAGE('HAVER - UK Electricity'!F1052:Q1052)</f>
        <v>#N/A</v>
      </c>
      <c r="D765" s="7">
        <f t="shared" si="90"/>
        <v>48.263723958333344</v>
      </c>
      <c r="E765" s="5"/>
      <c r="F765" s="7" t="e">
        <f>AVERAGE('HAVER - UK Electricity'!F1052:K1052)</f>
        <v>#N/A</v>
      </c>
      <c r="H765" s="7" t="e">
        <f>AVERAGE('HAVER - UK Electricity'!D1052:I1052)</f>
        <v>#N/A</v>
      </c>
      <c r="I765" s="7" t="e">
        <f>AVERAGE('HAVER - UK Electricity'!D1052:F1052)</f>
        <v>#N/A</v>
      </c>
      <c r="J765" s="7" t="e">
        <f>AVERAGE('HAVER - UK Electricity'!D1052:O1052)</f>
        <v>#N/A</v>
      </c>
      <c r="L765" s="7">
        <f t="shared" si="88"/>
        <v>45.031315104166673</v>
      </c>
      <c r="N765" s="7">
        <f t="shared" si="89"/>
        <v>50.377825520833348</v>
      </c>
      <c r="O765" s="7">
        <f t="shared" si="89"/>
        <v>51.366328125000024</v>
      </c>
      <c r="P765" s="7">
        <f t="shared" si="89"/>
        <v>48.336204427083338</v>
      </c>
      <c r="R765" s="7"/>
      <c r="S765" s="7"/>
      <c r="T765" s="7"/>
      <c r="U765" s="7"/>
      <c r="V765" s="7"/>
    </row>
    <row r="766" spans="1:22" x14ac:dyDescent="0.35">
      <c r="A766" s="5">
        <f t="shared" si="86"/>
        <v>44200</v>
      </c>
      <c r="B766" s="5"/>
      <c r="C766" s="7">
        <f>AVERAGE('HAVER - UK Electricity'!F1053:Q1053)</f>
        <v>55.18333333333333</v>
      </c>
      <c r="D766" s="7">
        <f t="shared" si="90"/>
        <v>48.263723958333344</v>
      </c>
      <c r="E766" s="5"/>
      <c r="F766" s="7">
        <f>AVERAGE('HAVER - UK Electricity'!F1053:K1053)</f>
        <v>52.469999999999992</v>
      </c>
      <c r="H766" s="7">
        <f>AVERAGE('HAVER - UK Electricity'!D1053:I1053)</f>
        <v>56.748333333333335</v>
      </c>
      <c r="I766" s="7">
        <f>AVERAGE('HAVER - UK Electricity'!D1053:F1053)</f>
        <v>61.53</v>
      </c>
      <c r="J766" s="7">
        <f>AVERAGE('HAVER - UK Electricity'!D1053:O1053)</f>
        <v>56.05916666666667</v>
      </c>
      <c r="L766" s="7">
        <f t="shared" si="88"/>
        <v>45.031315104166673</v>
      </c>
      <c r="N766" s="7">
        <f t="shared" si="89"/>
        <v>50.377825520833348</v>
      </c>
      <c r="O766" s="7">
        <f t="shared" si="89"/>
        <v>51.366328125000024</v>
      </c>
      <c r="P766" s="7">
        <f t="shared" si="89"/>
        <v>48.336204427083338</v>
      </c>
      <c r="R766" s="7"/>
      <c r="S766" s="7"/>
      <c r="T766" s="7"/>
      <c r="U766" s="7"/>
      <c r="V766" s="7"/>
    </row>
    <row r="767" spans="1:22" x14ac:dyDescent="0.35">
      <c r="A767" s="5">
        <f t="shared" si="86"/>
        <v>44201</v>
      </c>
      <c r="B767" s="5"/>
      <c r="C767" s="7">
        <f>AVERAGE('HAVER - UK Electricity'!F1054:Q1054)</f>
        <v>53.738333333333337</v>
      </c>
      <c r="D767" s="7">
        <f t="shared" si="90"/>
        <v>48.263723958333344</v>
      </c>
      <c r="E767" s="5"/>
      <c r="F767" s="7">
        <f>AVERAGE('HAVER - UK Electricity'!F1054:K1054)</f>
        <v>50.794999999999995</v>
      </c>
      <c r="H767" s="7">
        <f>AVERAGE('HAVER - UK Electricity'!D1054:I1054)</f>
        <v>54.356666666666662</v>
      </c>
      <c r="I767" s="7">
        <f>AVERAGE('HAVER - UK Electricity'!D1054:F1054)</f>
        <v>58.43</v>
      </c>
      <c r="J767" s="7">
        <f>AVERAGE('HAVER - UK Electricity'!D1054:O1054)</f>
        <v>54.205833333333324</v>
      </c>
      <c r="L767" s="7">
        <f t="shared" si="88"/>
        <v>45.031315104166673</v>
      </c>
      <c r="N767" s="7">
        <f t="shared" si="89"/>
        <v>50.377825520833348</v>
      </c>
      <c r="O767" s="7">
        <f t="shared" si="89"/>
        <v>51.366328125000024</v>
      </c>
      <c r="P767" s="7">
        <f t="shared" si="89"/>
        <v>48.336204427083338</v>
      </c>
      <c r="R767" s="7"/>
      <c r="S767" s="7"/>
      <c r="T767" s="7"/>
      <c r="U767" s="7"/>
      <c r="V767" s="7"/>
    </row>
    <row r="768" spans="1:22" x14ac:dyDescent="0.35">
      <c r="A768" s="5">
        <f t="shared" si="86"/>
        <v>44202</v>
      </c>
      <c r="B768" s="5"/>
      <c r="C768" s="7">
        <f>AVERAGE('HAVER - UK Electricity'!F1055:Q1055)</f>
        <v>53.505833333333328</v>
      </c>
      <c r="D768" s="7">
        <f t="shared" si="90"/>
        <v>48.263723958333344</v>
      </c>
      <c r="E768" s="5"/>
      <c r="F768" s="7">
        <f>AVERAGE('HAVER - UK Electricity'!F1055:K1055)</f>
        <v>50.714999999999996</v>
      </c>
      <c r="H768" s="7">
        <f>AVERAGE('HAVER - UK Electricity'!D1055:I1055)</f>
        <v>54.223333333333336</v>
      </c>
      <c r="I768" s="7">
        <f>AVERAGE('HAVER - UK Electricity'!D1055:F1055)</f>
        <v>58.20333333333334</v>
      </c>
      <c r="J768" s="7">
        <f>AVERAGE('HAVER - UK Electricity'!D1055:O1055)</f>
        <v>53.981666666666662</v>
      </c>
      <c r="L768" s="7">
        <f t="shared" si="88"/>
        <v>45.031315104166673</v>
      </c>
      <c r="N768" s="7">
        <f t="shared" si="89"/>
        <v>50.377825520833348</v>
      </c>
      <c r="O768" s="7">
        <f t="shared" si="89"/>
        <v>51.366328125000024</v>
      </c>
      <c r="P768" s="7">
        <f t="shared" si="89"/>
        <v>48.336204427083338</v>
      </c>
      <c r="R768" s="7"/>
      <c r="S768" s="7"/>
      <c r="T768" s="7"/>
      <c r="U768" s="7"/>
      <c r="V768" s="7"/>
    </row>
    <row r="769" spans="1:22" x14ac:dyDescent="0.35">
      <c r="A769" s="5">
        <f t="shared" si="86"/>
        <v>44203</v>
      </c>
      <c r="B769" s="5"/>
      <c r="C769" s="7">
        <f>AVERAGE('HAVER - UK Electricity'!F1056:Q1056)</f>
        <v>55.480833333333344</v>
      </c>
      <c r="D769" s="7">
        <f t="shared" si="90"/>
        <v>48.263723958333344</v>
      </c>
      <c r="E769" s="5"/>
      <c r="F769" s="7">
        <f>AVERAGE('HAVER - UK Electricity'!F1056:K1056)</f>
        <v>52.615000000000009</v>
      </c>
      <c r="H769" s="7">
        <f>AVERAGE('HAVER - UK Electricity'!D1056:I1056)</f>
        <v>56.645000000000003</v>
      </c>
      <c r="I769" s="7">
        <f>AVERAGE('HAVER - UK Electricity'!D1056:F1056)</f>
        <v>61.25</v>
      </c>
      <c r="J769" s="7">
        <f>AVERAGE('HAVER - UK Electricity'!D1056:O1056)</f>
        <v>56.227499999999999</v>
      </c>
      <c r="L769" s="7">
        <f t="shared" si="88"/>
        <v>45.031315104166673</v>
      </c>
      <c r="N769" s="7">
        <f t="shared" si="89"/>
        <v>50.377825520833348</v>
      </c>
      <c r="O769" s="7">
        <f t="shared" si="89"/>
        <v>51.366328125000024</v>
      </c>
      <c r="P769" s="7">
        <f t="shared" si="89"/>
        <v>48.336204427083338</v>
      </c>
      <c r="R769" s="7"/>
      <c r="S769" s="7"/>
      <c r="T769" s="7"/>
      <c r="U769" s="7"/>
      <c r="V769" s="7"/>
    </row>
    <row r="770" spans="1:22" x14ac:dyDescent="0.35">
      <c r="A770" s="5">
        <f t="shared" si="86"/>
        <v>44204</v>
      </c>
      <c r="B770" s="5"/>
      <c r="C770" s="7">
        <f>AVERAGE('HAVER - UK Electricity'!F1057:Q1057)</f>
        <v>55.9375</v>
      </c>
      <c r="D770" s="7">
        <f t="shared" si="90"/>
        <v>48.263723958333344</v>
      </c>
      <c r="E770" s="5"/>
      <c r="F770" s="7">
        <f>AVERAGE('HAVER - UK Electricity'!F1057:K1057)</f>
        <v>53.158333333333339</v>
      </c>
      <c r="H770" s="7">
        <f>AVERAGE('HAVER - UK Electricity'!D1057:I1057)</f>
        <v>57.783333333333331</v>
      </c>
      <c r="I770" s="7">
        <f>AVERAGE('HAVER - UK Electricity'!D1057:F1057)</f>
        <v>62.99</v>
      </c>
      <c r="J770" s="7">
        <f>AVERAGE('HAVER - UK Electricity'!D1057:O1057)</f>
        <v>56.988333333333344</v>
      </c>
      <c r="L770" s="7">
        <f t="shared" si="88"/>
        <v>45.031315104166673</v>
      </c>
      <c r="N770" s="7">
        <f t="shared" si="89"/>
        <v>50.377825520833348</v>
      </c>
      <c r="O770" s="7">
        <f t="shared" si="89"/>
        <v>51.366328125000024</v>
      </c>
      <c r="P770" s="7">
        <f t="shared" si="89"/>
        <v>48.336204427083338</v>
      </c>
      <c r="R770" s="7"/>
      <c r="S770" s="7"/>
      <c r="T770" s="7"/>
      <c r="U770" s="7"/>
      <c r="V770" s="7"/>
    </row>
    <row r="771" spans="1:22" x14ac:dyDescent="0.35">
      <c r="A771" s="5">
        <f t="shared" si="86"/>
        <v>44207</v>
      </c>
      <c r="B771" s="5"/>
      <c r="C771" s="7">
        <f>AVERAGE('HAVER - UK Electricity'!F1058:Q1058)</f>
        <v>56.714166666666671</v>
      </c>
      <c r="D771" s="7">
        <f t="shared" si="90"/>
        <v>48.263723958333344</v>
      </c>
      <c r="E771" s="5"/>
      <c r="F771" s="7">
        <f>AVERAGE('HAVER - UK Electricity'!F1058:K1058)</f>
        <v>53.896666666666668</v>
      </c>
      <c r="H771" s="7">
        <f>AVERAGE('HAVER - UK Electricity'!D1058:I1058)</f>
        <v>59.4</v>
      </c>
      <c r="I771" s="7">
        <f>AVERAGE('HAVER - UK Electricity'!D1058:F1058)</f>
        <v>65.52</v>
      </c>
      <c r="J771" s="7">
        <f>AVERAGE('HAVER - UK Electricity'!D1058:O1058)</f>
        <v>58.155833333333334</v>
      </c>
      <c r="L771" s="7">
        <f t="shared" si="88"/>
        <v>45.031315104166673</v>
      </c>
      <c r="N771" s="7">
        <f t="shared" si="89"/>
        <v>50.377825520833348</v>
      </c>
      <c r="O771" s="7">
        <f t="shared" si="89"/>
        <v>51.366328125000024</v>
      </c>
      <c r="P771" s="7">
        <f t="shared" si="89"/>
        <v>48.336204427083338</v>
      </c>
      <c r="R771" s="7"/>
      <c r="S771" s="7"/>
      <c r="T771" s="7"/>
      <c r="U771" s="7"/>
      <c r="V771" s="7"/>
    </row>
    <row r="772" spans="1:22" x14ac:dyDescent="0.35">
      <c r="A772" s="5">
        <f t="shared" si="86"/>
        <v>44208</v>
      </c>
      <c r="B772" s="5"/>
      <c r="C772" s="7">
        <f>AVERAGE('HAVER - UK Electricity'!F1059:Q1059)</f>
        <v>57.622500000000002</v>
      </c>
      <c r="D772" s="7">
        <f t="shared" si="90"/>
        <v>48.263723958333344</v>
      </c>
      <c r="E772" s="5"/>
      <c r="F772" s="7">
        <f>AVERAGE('HAVER - UK Electricity'!F1059:K1059)</f>
        <v>54.733333333333341</v>
      </c>
      <c r="H772" s="7">
        <f>AVERAGE('HAVER - UK Electricity'!D1059:I1059)</f>
        <v>62.966666666666661</v>
      </c>
      <c r="I772" s="7">
        <f>AVERAGE('HAVER - UK Electricity'!D1059:F1059)</f>
        <v>71.823333333333338</v>
      </c>
      <c r="J772" s="7">
        <f>AVERAGE('HAVER - UK Electricity'!D1059:O1059)</f>
        <v>60.3825</v>
      </c>
      <c r="L772" s="7">
        <f t="shared" si="88"/>
        <v>45.031315104166673</v>
      </c>
      <c r="N772" s="7">
        <f t="shared" si="89"/>
        <v>50.377825520833348</v>
      </c>
      <c r="O772" s="7">
        <f t="shared" si="89"/>
        <v>51.366328125000024</v>
      </c>
      <c r="P772" s="7">
        <f t="shared" si="89"/>
        <v>48.336204427083338</v>
      </c>
      <c r="R772" s="7"/>
      <c r="S772" s="7"/>
      <c r="T772" s="7"/>
      <c r="U772" s="7"/>
      <c r="V772" s="7"/>
    </row>
    <row r="773" spans="1:22" x14ac:dyDescent="0.35">
      <c r="A773" s="5">
        <f t="shared" si="86"/>
        <v>44209</v>
      </c>
      <c r="B773" s="5"/>
      <c r="C773" s="7">
        <f>AVERAGE('HAVER - UK Electricity'!F1060:Q1060)</f>
        <v>55.198333333333331</v>
      </c>
      <c r="D773" s="7">
        <f t="shared" si="90"/>
        <v>48.263723958333344</v>
      </c>
      <c r="E773" s="5"/>
      <c r="F773" s="7">
        <f>AVERAGE('HAVER - UK Electricity'!F1060:K1060)</f>
        <v>52.274999999999999</v>
      </c>
      <c r="H773" s="7">
        <f>AVERAGE('HAVER - UK Electricity'!D1060:I1060)</f>
        <v>58.703333333333326</v>
      </c>
      <c r="I773" s="7">
        <f>AVERAGE('HAVER - UK Electricity'!D1060:F1060)</f>
        <v>65.73</v>
      </c>
      <c r="J773" s="7">
        <f>AVERAGE('HAVER - UK Electricity'!D1060:O1060)</f>
        <v>57.052500000000002</v>
      </c>
      <c r="L773" s="7">
        <f t="shared" si="88"/>
        <v>45.031315104166673</v>
      </c>
      <c r="N773" s="7">
        <f t="shared" si="89"/>
        <v>50.377825520833348</v>
      </c>
      <c r="O773" s="7">
        <f t="shared" si="89"/>
        <v>51.366328125000024</v>
      </c>
      <c r="P773" s="7">
        <f t="shared" si="89"/>
        <v>48.336204427083338</v>
      </c>
      <c r="R773" s="7"/>
      <c r="S773" s="7"/>
      <c r="T773" s="7"/>
      <c r="U773" s="7"/>
      <c r="V773" s="7"/>
    </row>
    <row r="774" spans="1:22" x14ac:dyDescent="0.35">
      <c r="A774" s="5">
        <f t="shared" si="86"/>
        <v>44210</v>
      </c>
      <c r="B774" s="5"/>
      <c r="C774" s="7">
        <f>AVERAGE('HAVER - UK Electricity'!F1061:Q1061)</f>
        <v>54.642499999999991</v>
      </c>
      <c r="D774" s="7">
        <f t="shared" si="90"/>
        <v>48.263723958333344</v>
      </c>
      <c r="E774" s="5"/>
      <c r="F774" s="7">
        <f>AVERAGE('HAVER - UK Electricity'!F1061:K1061)</f>
        <v>51.763333333333328</v>
      </c>
      <c r="H774" s="7">
        <f>AVERAGE('HAVER - UK Electricity'!D1061:I1061)</f>
        <v>57.718333333333334</v>
      </c>
      <c r="I774" s="7">
        <f>AVERAGE('HAVER - UK Electricity'!D1061:F1061)</f>
        <v>64.086666666666659</v>
      </c>
      <c r="J774" s="7">
        <f>AVERAGE('HAVER - UK Electricity'!D1061:O1061)</f>
        <v>56.201666666666661</v>
      </c>
      <c r="L774" s="7">
        <f t="shared" si="88"/>
        <v>45.031315104166673</v>
      </c>
      <c r="N774" s="7">
        <f t="shared" si="89"/>
        <v>50.377825520833348</v>
      </c>
      <c r="O774" s="7">
        <f t="shared" si="89"/>
        <v>51.366328125000024</v>
      </c>
      <c r="P774" s="7">
        <f t="shared" si="89"/>
        <v>48.336204427083338</v>
      </c>
      <c r="R774" s="7"/>
      <c r="S774" s="7"/>
      <c r="T774" s="7"/>
      <c r="U774" s="7"/>
      <c r="V774" s="7"/>
    </row>
    <row r="775" spans="1:22" x14ac:dyDescent="0.35">
      <c r="A775" s="5">
        <f t="shared" si="86"/>
        <v>44211</v>
      </c>
      <c r="B775" s="5"/>
      <c r="C775" s="7">
        <f>AVERAGE('HAVER - UK Electricity'!F1062:Q1062)</f>
        <v>53.591666666666669</v>
      </c>
      <c r="D775" s="7">
        <f t="shared" si="90"/>
        <v>48.263723958333344</v>
      </c>
      <c r="E775" s="5"/>
      <c r="F775" s="7">
        <f>AVERAGE('HAVER - UK Electricity'!F1062:K1062)</f>
        <v>50.531666666666666</v>
      </c>
      <c r="H775" s="7">
        <f>AVERAGE('HAVER - UK Electricity'!D1062:I1062)</f>
        <v>55.984999999999992</v>
      </c>
      <c r="I775" s="7">
        <f>AVERAGE('HAVER - UK Electricity'!D1062:F1062)</f>
        <v>62.01</v>
      </c>
      <c r="J775" s="7">
        <f>AVERAGE('HAVER - UK Electricity'!D1062:O1062)</f>
        <v>54.87166666666667</v>
      </c>
      <c r="L775" s="7">
        <f t="shared" si="88"/>
        <v>45.031315104166673</v>
      </c>
      <c r="N775" s="7">
        <f t="shared" si="89"/>
        <v>50.377825520833348</v>
      </c>
      <c r="O775" s="7">
        <f t="shared" si="89"/>
        <v>51.366328125000024</v>
      </c>
      <c r="P775" s="7">
        <f t="shared" si="89"/>
        <v>48.336204427083338</v>
      </c>
      <c r="R775" s="7"/>
      <c r="S775" s="7"/>
      <c r="T775" s="7"/>
      <c r="U775" s="7"/>
      <c r="V775" s="7"/>
    </row>
    <row r="776" spans="1:22" x14ac:dyDescent="0.35">
      <c r="A776" s="5">
        <f t="shared" si="86"/>
        <v>44214</v>
      </c>
      <c r="B776" s="5"/>
      <c r="C776" s="7">
        <f>AVERAGE('HAVER - UK Electricity'!F1063:Q1063)</f>
        <v>53.215000000000003</v>
      </c>
      <c r="D776" s="7">
        <f t="shared" si="90"/>
        <v>48.263723958333344</v>
      </c>
      <c r="E776" s="5"/>
      <c r="F776" s="7">
        <f>AVERAGE('HAVER - UK Electricity'!F1063:K1063)</f>
        <v>50.098333333333336</v>
      </c>
      <c r="H776" s="7">
        <f>AVERAGE('HAVER - UK Electricity'!D1063:I1063)</f>
        <v>54.778333333333329</v>
      </c>
      <c r="I776" s="7">
        <f>AVERAGE('HAVER - UK Electricity'!D1063:F1063)</f>
        <v>60.22</v>
      </c>
      <c r="J776" s="7">
        <f>AVERAGE('HAVER - UK Electricity'!D1063:O1063)</f>
        <v>54.134999999999998</v>
      </c>
      <c r="L776" s="7">
        <f t="shared" si="88"/>
        <v>45.031315104166673</v>
      </c>
      <c r="N776" s="7">
        <f t="shared" si="89"/>
        <v>50.377825520833348</v>
      </c>
      <c r="O776" s="7">
        <f t="shared" si="89"/>
        <v>51.366328125000024</v>
      </c>
      <c r="P776" s="7">
        <f t="shared" si="89"/>
        <v>48.336204427083338</v>
      </c>
      <c r="R776" s="7"/>
      <c r="S776" s="7"/>
      <c r="T776" s="7"/>
      <c r="U776" s="7"/>
      <c r="V776" s="7"/>
    </row>
    <row r="777" spans="1:22" x14ac:dyDescent="0.35">
      <c r="A777" s="5">
        <f t="shared" ref="A777:A840" si="91">+A772+7</f>
        <v>44215</v>
      </c>
      <c r="B777" s="5"/>
      <c r="C777" s="7">
        <f>AVERAGE('HAVER - UK Electricity'!F1064:Q1064)</f>
        <v>54.96</v>
      </c>
      <c r="D777" s="7">
        <f t="shared" si="90"/>
        <v>48.263723958333344</v>
      </c>
      <c r="E777" s="5"/>
      <c r="F777" s="7">
        <f>AVERAGE('HAVER - UK Electricity'!F1064:K1064)</f>
        <v>51.893333333333338</v>
      </c>
      <c r="H777" s="7">
        <f>AVERAGE('HAVER - UK Electricity'!D1064:I1064)</f>
        <v>56.304999999999986</v>
      </c>
      <c r="I777" s="7">
        <f>AVERAGE('HAVER - UK Electricity'!D1064:F1064)</f>
        <v>61.633333333333326</v>
      </c>
      <c r="J777" s="7">
        <f>AVERAGE('HAVER - UK Electricity'!D1064:O1064)</f>
        <v>55.802499999999988</v>
      </c>
      <c r="L777" s="7">
        <f t="shared" si="88"/>
        <v>45.031315104166673</v>
      </c>
      <c r="N777" s="7">
        <f t="shared" si="89"/>
        <v>50.377825520833348</v>
      </c>
      <c r="O777" s="7">
        <f t="shared" si="89"/>
        <v>51.366328125000024</v>
      </c>
      <c r="P777" s="7">
        <f t="shared" si="89"/>
        <v>48.336204427083338</v>
      </c>
      <c r="R777" s="7"/>
      <c r="S777" s="7"/>
      <c r="T777" s="7"/>
      <c r="U777" s="7"/>
      <c r="V777" s="7"/>
    </row>
    <row r="778" spans="1:22" x14ac:dyDescent="0.35">
      <c r="A778" s="5">
        <f t="shared" si="91"/>
        <v>44216</v>
      </c>
      <c r="B778" s="5"/>
      <c r="C778" s="7">
        <f>AVERAGE('HAVER - UK Electricity'!F1065:Q1065)</f>
        <v>54.778333333333336</v>
      </c>
      <c r="D778" s="7">
        <f t="shared" si="90"/>
        <v>48.263723958333344</v>
      </c>
      <c r="E778" s="5"/>
      <c r="F778" s="7">
        <f>AVERAGE('HAVER - UK Electricity'!F1065:K1065)</f>
        <v>51.814999999999998</v>
      </c>
      <c r="H778" s="7">
        <f>AVERAGE('HAVER - UK Electricity'!D1065:I1065)</f>
        <v>55.973333333333329</v>
      </c>
      <c r="I778" s="7">
        <f>AVERAGE('HAVER - UK Electricity'!D1065:F1065)</f>
        <v>61.006666666666661</v>
      </c>
      <c r="J778" s="7">
        <f>AVERAGE('HAVER - UK Electricity'!D1065:O1065)</f>
        <v>55.524166666666666</v>
      </c>
      <c r="L778" s="7">
        <f t="shared" si="88"/>
        <v>45.031315104166673</v>
      </c>
      <c r="N778" s="7">
        <f t="shared" si="89"/>
        <v>50.377825520833348</v>
      </c>
      <c r="O778" s="7">
        <f t="shared" si="89"/>
        <v>51.366328125000024</v>
      </c>
      <c r="P778" s="7">
        <f t="shared" si="89"/>
        <v>48.336204427083338</v>
      </c>
      <c r="R778" s="7"/>
      <c r="S778" s="7"/>
      <c r="T778" s="7"/>
      <c r="U778" s="7"/>
      <c r="V778" s="7"/>
    </row>
    <row r="779" spans="1:22" x14ac:dyDescent="0.35">
      <c r="A779" s="5">
        <f t="shared" si="91"/>
        <v>44217</v>
      </c>
      <c r="B779" s="5"/>
      <c r="C779" s="7">
        <f>AVERAGE('HAVER - UK Electricity'!F1066:Q1066)</f>
        <v>55.124166666666667</v>
      </c>
      <c r="D779" s="7">
        <f t="shared" si="90"/>
        <v>48.263723958333344</v>
      </c>
      <c r="E779" s="5"/>
      <c r="F779" s="7">
        <f>AVERAGE('HAVER - UK Electricity'!F1066:K1066)</f>
        <v>51.961666666666666</v>
      </c>
      <c r="H779" s="7">
        <f>AVERAGE('HAVER - UK Electricity'!D1066:I1066)</f>
        <v>56.215000000000003</v>
      </c>
      <c r="I779" s="7">
        <f>AVERAGE('HAVER - UK Electricity'!D1066:F1066)</f>
        <v>61.34</v>
      </c>
      <c r="J779" s="7">
        <f>AVERAGE('HAVER - UK Electricity'!D1066:O1066)</f>
        <v>55.809166666666677</v>
      </c>
      <c r="L779" s="7">
        <f t="shared" si="88"/>
        <v>45.031315104166673</v>
      </c>
      <c r="N779" s="7">
        <f t="shared" si="89"/>
        <v>50.377825520833348</v>
      </c>
      <c r="O779" s="7">
        <f t="shared" si="89"/>
        <v>51.366328125000024</v>
      </c>
      <c r="P779" s="7">
        <f t="shared" si="89"/>
        <v>48.336204427083338</v>
      </c>
      <c r="R779" s="7"/>
      <c r="S779" s="7"/>
      <c r="T779" s="7"/>
      <c r="U779" s="7"/>
      <c r="V779" s="7"/>
    </row>
    <row r="780" spans="1:22" x14ac:dyDescent="0.35">
      <c r="A780" s="5">
        <f t="shared" si="91"/>
        <v>44218</v>
      </c>
      <c r="B780" s="5"/>
      <c r="C780" s="7">
        <f>AVERAGE('HAVER - UK Electricity'!F1067:Q1067)</f>
        <v>55.996666666666663</v>
      </c>
      <c r="D780" s="7">
        <f t="shared" si="90"/>
        <v>48.263723958333344</v>
      </c>
      <c r="E780" s="5"/>
      <c r="F780" s="7">
        <f>AVERAGE('HAVER - UK Electricity'!F1067:K1067)</f>
        <v>52.971666666666664</v>
      </c>
      <c r="H780" s="7">
        <f>AVERAGE('HAVER - UK Electricity'!D1067:I1067)</f>
        <v>57.778333333333336</v>
      </c>
      <c r="I780" s="7">
        <f>AVERAGE('HAVER - UK Electricity'!D1067:F1067)</f>
        <v>63.473333333333329</v>
      </c>
      <c r="J780" s="7">
        <f>AVERAGE('HAVER - UK Electricity'!D1067:O1067)</f>
        <v>57.01</v>
      </c>
      <c r="L780" s="7">
        <f t="shared" si="88"/>
        <v>45.031315104166673</v>
      </c>
      <c r="N780" s="7">
        <f t="shared" si="89"/>
        <v>50.377825520833348</v>
      </c>
      <c r="O780" s="7">
        <f t="shared" si="89"/>
        <v>51.366328125000024</v>
      </c>
      <c r="P780" s="7">
        <f t="shared" si="89"/>
        <v>48.336204427083338</v>
      </c>
      <c r="R780" s="7"/>
      <c r="S780" s="7"/>
      <c r="T780" s="7"/>
      <c r="U780" s="7"/>
      <c r="V780" s="7"/>
    </row>
    <row r="781" spans="1:22" x14ac:dyDescent="0.35">
      <c r="A781" s="5">
        <f t="shared" si="91"/>
        <v>44221</v>
      </c>
      <c r="B781" s="5"/>
      <c r="C781" s="7">
        <f>AVERAGE('HAVER - UK Electricity'!F1068:Q1068)</f>
        <v>54.776666666666671</v>
      </c>
      <c r="D781" s="7">
        <f t="shared" si="90"/>
        <v>48.263723958333344</v>
      </c>
      <c r="E781" s="5"/>
      <c r="F781" s="7">
        <f>AVERAGE('HAVER - UK Electricity'!F1068:K1068)</f>
        <v>51.69166666666667</v>
      </c>
      <c r="H781" s="7">
        <f>AVERAGE('HAVER - UK Electricity'!D1068:I1068)</f>
        <v>55.973333333333336</v>
      </c>
      <c r="I781" s="7">
        <f>AVERAGE('HAVER - UK Electricity'!D1068:F1068)</f>
        <v>61.120000000000005</v>
      </c>
      <c r="J781" s="7">
        <f>AVERAGE('HAVER - UK Electricity'!D1068:O1068)</f>
        <v>55.5075</v>
      </c>
      <c r="L781" s="7">
        <f t="shared" si="88"/>
        <v>45.031315104166673</v>
      </c>
      <c r="N781" s="7">
        <f t="shared" si="89"/>
        <v>50.377825520833348</v>
      </c>
      <c r="O781" s="7">
        <f t="shared" si="89"/>
        <v>51.366328125000024</v>
      </c>
      <c r="P781" s="7">
        <f t="shared" si="89"/>
        <v>48.336204427083338</v>
      </c>
      <c r="R781" s="7"/>
      <c r="S781" s="7"/>
      <c r="T781" s="7"/>
      <c r="U781" s="7"/>
      <c r="V781" s="7"/>
    </row>
    <row r="782" spans="1:22" x14ac:dyDescent="0.35">
      <c r="A782" s="5">
        <f t="shared" si="91"/>
        <v>44222</v>
      </c>
      <c r="B782" s="5"/>
      <c r="C782" s="7">
        <f>AVERAGE('HAVER - UK Electricity'!F1069:Q1069)</f>
        <v>54.459166666666675</v>
      </c>
      <c r="D782" s="7">
        <f t="shared" si="90"/>
        <v>48.263723958333344</v>
      </c>
      <c r="E782" s="5"/>
      <c r="F782" s="7">
        <f>AVERAGE('HAVER - UK Electricity'!F1069:K1069)</f>
        <v>51.326666666666675</v>
      </c>
      <c r="H782" s="7">
        <f>AVERAGE('HAVER - UK Electricity'!D1069:I1069)</f>
        <v>55.131666666666661</v>
      </c>
      <c r="I782" s="7">
        <f>AVERAGE('HAVER - UK Electricity'!D1069:F1069)</f>
        <v>59.793333333333329</v>
      </c>
      <c r="J782" s="7">
        <f>AVERAGE('HAVER - UK Electricity'!D1069:O1069)</f>
        <v>54.951666666666654</v>
      </c>
      <c r="L782" s="7">
        <f t="shared" si="88"/>
        <v>45.031315104166673</v>
      </c>
      <c r="N782" s="7">
        <f t="shared" si="89"/>
        <v>50.377825520833348</v>
      </c>
      <c r="O782" s="7">
        <f t="shared" si="89"/>
        <v>51.366328125000024</v>
      </c>
      <c r="P782" s="7">
        <f t="shared" si="89"/>
        <v>48.336204427083338</v>
      </c>
      <c r="R782" s="7"/>
      <c r="S782" s="7"/>
      <c r="T782" s="7"/>
      <c r="U782" s="7"/>
      <c r="V782" s="7"/>
    </row>
    <row r="783" spans="1:22" x14ac:dyDescent="0.35">
      <c r="A783" s="5">
        <f t="shared" si="91"/>
        <v>44223</v>
      </c>
      <c r="B783" s="5"/>
      <c r="C783" s="7">
        <f>AVERAGE('HAVER - UK Electricity'!F1070:Q1070)</f>
        <v>54.387499999999989</v>
      </c>
      <c r="D783" s="7">
        <f t="shared" si="90"/>
        <v>48.263723958333344</v>
      </c>
      <c r="E783" s="5"/>
      <c r="F783" s="7">
        <f>AVERAGE('HAVER - UK Electricity'!F1070:K1070)</f>
        <v>51.403333333333329</v>
      </c>
      <c r="H783" s="7">
        <f>AVERAGE('HAVER - UK Electricity'!D1070:I1070)</f>
        <v>55.096666666666671</v>
      </c>
      <c r="I783" s="7">
        <f>AVERAGE('HAVER - UK Electricity'!D1070:F1070)</f>
        <v>59.706666666666671</v>
      </c>
      <c r="J783" s="7">
        <f>AVERAGE('HAVER - UK Electricity'!D1070:O1070)</f>
        <v>54.915833333333346</v>
      </c>
      <c r="L783" s="7">
        <f t="shared" si="88"/>
        <v>45.031315104166673</v>
      </c>
      <c r="N783" s="7">
        <f t="shared" si="89"/>
        <v>50.377825520833348</v>
      </c>
      <c r="O783" s="7">
        <f t="shared" si="89"/>
        <v>51.366328125000024</v>
      </c>
      <c r="P783" s="7">
        <f t="shared" si="89"/>
        <v>48.336204427083338</v>
      </c>
      <c r="R783" s="7"/>
      <c r="S783" s="7"/>
      <c r="T783" s="7"/>
      <c r="U783" s="7"/>
      <c r="V783" s="7"/>
    </row>
    <row r="784" spans="1:22" x14ac:dyDescent="0.35">
      <c r="A784" s="5">
        <f t="shared" si="91"/>
        <v>44224</v>
      </c>
      <c r="B784" s="5"/>
      <c r="C784" s="7">
        <f>AVERAGE('HAVER - UK Electricity'!F1071:Q1071)</f>
        <v>55.649166666666666</v>
      </c>
      <c r="D784" s="7">
        <f t="shared" ref="D784" si="92">AVERAGE(C$656:C$759,C$761:C$764,C$766:C$785)</f>
        <v>48.263723958333344</v>
      </c>
      <c r="E784" s="5"/>
      <c r="F784" s="7">
        <f>AVERAGE('HAVER - UK Electricity'!F1071:K1071)</f>
        <v>52.436666666666667</v>
      </c>
      <c r="H784" s="7">
        <f>AVERAGE('HAVER - UK Electricity'!D1071:I1071)</f>
        <v>56.676666666666669</v>
      </c>
      <c r="I784" s="7">
        <f>AVERAGE('HAVER - UK Electricity'!D1071:F1071)</f>
        <v>61.9</v>
      </c>
      <c r="J784" s="7">
        <f>AVERAGE('HAVER - UK Electricity'!D1071:O1071)</f>
        <v>56.364166666666669</v>
      </c>
      <c r="L784" s="7">
        <f t="shared" si="88"/>
        <v>45.031315104166673</v>
      </c>
      <c r="N784" s="7">
        <f t="shared" si="89"/>
        <v>50.377825520833348</v>
      </c>
      <c r="O784" s="7">
        <f t="shared" si="89"/>
        <v>51.366328125000024</v>
      </c>
      <c r="P784" s="7">
        <f t="shared" ref="P784" si="93">AVERAGE(J$656:J$759,J$761:J$764,J$766:J$785)</f>
        <v>48.336204427083338</v>
      </c>
      <c r="R784" s="7"/>
      <c r="S784" s="7"/>
      <c r="T784" s="7"/>
      <c r="U784" s="7"/>
      <c r="V784" s="7"/>
    </row>
    <row r="785" spans="1:22" x14ac:dyDescent="0.35">
      <c r="A785" s="5">
        <f t="shared" si="91"/>
        <v>44225</v>
      </c>
      <c r="B785" s="5"/>
      <c r="C785" s="7">
        <f>AVERAGE('HAVER - UK Electricity'!F1072:Q1072)</f>
        <v>54.0075</v>
      </c>
      <c r="D785" s="7"/>
      <c r="E785" s="5"/>
      <c r="F785" s="7">
        <f>AVERAGE('HAVER - UK Electricity'!F1072:K1072)</f>
        <v>51.44166666666667</v>
      </c>
      <c r="H785" s="7">
        <f>AVERAGE('HAVER - UK Electricity'!D1072:I1072)</f>
        <v>53.184999999999995</v>
      </c>
      <c r="I785" s="7">
        <f>AVERAGE('HAVER - UK Electricity'!D1072:F1072)</f>
        <v>55.97</v>
      </c>
      <c r="J785" s="7">
        <f>AVERAGE('HAVER - UK Electricity'!D1072:O1072)</f>
        <v>54.938333333333333</v>
      </c>
      <c r="L785" s="7"/>
      <c r="N785" s="7"/>
      <c r="O785" s="7"/>
      <c r="P785" s="7"/>
      <c r="R785" s="7"/>
      <c r="S785" s="7"/>
      <c r="T785" s="7"/>
      <c r="U785" s="7"/>
      <c r="V785" s="7"/>
    </row>
    <row r="786" spans="1:22" x14ac:dyDescent="0.35">
      <c r="A786" s="5">
        <f t="shared" si="91"/>
        <v>44228</v>
      </c>
      <c r="B786" s="5" t="s">
        <v>2328</v>
      </c>
      <c r="C786" s="7">
        <f>AVERAGE('HAVER - UK Electricity'!K1073:V1073)</f>
        <v>51.232499999999995</v>
      </c>
      <c r="D786" s="7">
        <f t="shared" ref="D786:D817" si="94">AVERAGE(C$786:C$829,C$831:C$915)</f>
        <v>65.418927648578816</v>
      </c>
      <c r="E786" s="5"/>
      <c r="F786" s="7">
        <f>AVERAGE('HAVER - UK Electricity'!K1073:P1073)</f>
        <v>57.036666666666662</v>
      </c>
      <c r="H786" s="7">
        <f>AVERAGE('HAVER - UK Electricity'!D1073:I1073)</f>
        <v>51.486666666666657</v>
      </c>
      <c r="I786" s="7">
        <f>AVERAGE('HAVER - UK Electricity'!D1073:F1073)</f>
        <v>53.646666666666668</v>
      </c>
      <c r="J786" s="7">
        <f>AVERAGE('HAVER - UK Electricity'!D1073:O1073)</f>
        <v>53.631666666666661</v>
      </c>
      <c r="L786" s="7">
        <f>AVERAGE(F$786:F$829,F$831:F$915)</f>
        <v>75.637751937984504</v>
      </c>
      <c r="N786" s="7">
        <f t="shared" ref="N786:P801" si="95">AVERAGE(H$786:H$829,H$831:H$915)</f>
        <v>70.087790697674421</v>
      </c>
      <c r="O786" s="7">
        <f t="shared" si="95"/>
        <v>68.829302325581409</v>
      </c>
      <c r="P786" s="7">
        <f t="shared" si="95"/>
        <v>69.177144702842355</v>
      </c>
      <c r="R786" s="7"/>
      <c r="S786" s="7"/>
      <c r="T786" s="7"/>
      <c r="U786" s="7"/>
      <c r="V786" s="7"/>
    </row>
    <row r="787" spans="1:22" x14ac:dyDescent="0.35">
      <c r="A787" s="5">
        <f t="shared" si="91"/>
        <v>44229</v>
      </c>
      <c r="B787" s="5"/>
      <c r="C787" s="7">
        <f>AVERAGE('HAVER - UK Electricity'!K1074:V1074)</f>
        <v>52.120000000000005</v>
      </c>
      <c r="D787" s="7">
        <f t="shared" si="94"/>
        <v>65.418927648578816</v>
      </c>
      <c r="E787" s="5"/>
      <c r="F787" s="7">
        <f>AVERAGE('HAVER - UK Electricity'!K1074:P1074)</f>
        <v>58.051666666666655</v>
      </c>
      <c r="H787" s="7">
        <f>AVERAGE('HAVER - UK Electricity'!D1074:I1074)</f>
        <v>52.330000000000005</v>
      </c>
      <c r="I787" s="7">
        <f>AVERAGE('HAVER - UK Electricity'!D1074:F1074)</f>
        <v>54.526666666666671</v>
      </c>
      <c r="J787" s="7">
        <f>AVERAGE('HAVER - UK Electricity'!D1074:O1074)</f>
        <v>54.536666666666669</v>
      </c>
      <c r="L787" s="7">
        <f t="shared" ref="L787:L850" si="96">AVERAGE(F$786:F$829,F$831:F$915)</f>
        <v>75.637751937984504</v>
      </c>
      <c r="N787" s="7">
        <f t="shared" si="95"/>
        <v>70.087790697674421</v>
      </c>
      <c r="O787" s="7">
        <f t="shared" si="95"/>
        <v>68.829302325581409</v>
      </c>
      <c r="P787" s="7">
        <f t="shared" si="95"/>
        <v>69.177144702842355</v>
      </c>
      <c r="R787" s="7"/>
      <c r="S787" s="7"/>
      <c r="T787" s="7"/>
      <c r="U787" s="7"/>
      <c r="V787" s="7"/>
    </row>
    <row r="788" spans="1:22" x14ac:dyDescent="0.35">
      <c r="A788" s="5">
        <f t="shared" si="91"/>
        <v>44230</v>
      </c>
      <c r="B788" s="5"/>
      <c r="C788" s="7">
        <f>AVERAGE('HAVER - UK Electricity'!K1075:V1075)</f>
        <v>53.120000000000005</v>
      </c>
      <c r="D788" s="7">
        <f t="shared" si="94"/>
        <v>65.418927648578816</v>
      </c>
      <c r="E788" s="5"/>
      <c r="F788" s="7">
        <f>AVERAGE('HAVER - UK Electricity'!K1075:P1075)</f>
        <v>58.831666666666671</v>
      </c>
      <c r="H788" s="7">
        <f>AVERAGE('HAVER - UK Electricity'!D1075:I1075)</f>
        <v>52.585000000000001</v>
      </c>
      <c r="I788" s="7">
        <f>AVERAGE('HAVER - UK Electricity'!D1075:F1075)</f>
        <v>54.626666666666665</v>
      </c>
      <c r="J788" s="7">
        <f>AVERAGE('HAVER - UK Electricity'!D1075:O1075)</f>
        <v>55.025833333333331</v>
      </c>
      <c r="L788" s="7">
        <f t="shared" si="96"/>
        <v>75.637751937984504</v>
      </c>
      <c r="N788" s="7">
        <f t="shared" si="95"/>
        <v>70.087790697674421</v>
      </c>
      <c r="O788" s="7">
        <f t="shared" si="95"/>
        <v>68.829302325581409</v>
      </c>
      <c r="P788" s="7">
        <f t="shared" si="95"/>
        <v>69.177144702842355</v>
      </c>
      <c r="R788" s="7"/>
      <c r="S788" s="7"/>
      <c r="T788" s="7"/>
      <c r="U788" s="7"/>
      <c r="V788" s="7"/>
    </row>
    <row r="789" spans="1:22" x14ac:dyDescent="0.35">
      <c r="A789" s="5">
        <f t="shared" si="91"/>
        <v>44231</v>
      </c>
      <c r="B789" s="5"/>
      <c r="C789" s="7">
        <f>AVERAGE('HAVER - UK Electricity'!K1076:V1076)</f>
        <v>53.307499999999983</v>
      </c>
      <c r="D789" s="7">
        <f t="shared" si="94"/>
        <v>65.418927648578816</v>
      </c>
      <c r="E789" s="5"/>
      <c r="F789" s="7">
        <f>AVERAGE('HAVER - UK Electricity'!K1076:P1076)</f>
        <v>59.116666666666653</v>
      </c>
      <c r="H789" s="7">
        <f>AVERAGE('HAVER - UK Electricity'!D1076:I1076)</f>
        <v>52.870000000000005</v>
      </c>
      <c r="I789" s="7">
        <f>AVERAGE('HAVER - UK Electricity'!D1076:F1076)</f>
        <v>54.81</v>
      </c>
      <c r="J789" s="7">
        <f>AVERAGE('HAVER - UK Electricity'!D1076:O1076)</f>
        <v>55.319166666666668</v>
      </c>
      <c r="L789" s="7">
        <f t="shared" si="96"/>
        <v>75.637751937984504</v>
      </c>
      <c r="N789" s="7">
        <f t="shared" si="95"/>
        <v>70.087790697674421</v>
      </c>
      <c r="O789" s="7">
        <f t="shared" si="95"/>
        <v>68.829302325581409</v>
      </c>
      <c r="P789" s="7">
        <f t="shared" si="95"/>
        <v>69.177144702842355</v>
      </c>
      <c r="R789" s="7"/>
      <c r="S789" s="7"/>
      <c r="T789" s="7"/>
      <c r="U789" s="7"/>
      <c r="V789" s="7"/>
    </row>
    <row r="790" spans="1:22" x14ac:dyDescent="0.35">
      <c r="A790" s="5">
        <f t="shared" si="91"/>
        <v>44232</v>
      </c>
      <c r="B790" s="5"/>
      <c r="C790" s="7">
        <f>AVERAGE('HAVER - UK Electricity'!K1077:V1077)</f>
        <v>54.142499999999991</v>
      </c>
      <c r="D790" s="7">
        <f t="shared" si="94"/>
        <v>65.418927648578816</v>
      </c>
      <c r="E790" s="5"/>
      <c r="F790" s="7">
        <f>AVERAGE('HAVER - UK Electricity'!K1077:P1077)</f>
        <v>60.166666666666664</v>
      </c>
      <c r="H790" s="7">
        <f>AVERAGE('HAVER - UK Electricity'!D1077:I1077)</f>
        <v>53.70000000000001</v>
      </c>
      <c r="I790" s="7">
        <f>AVERAGE('HAVER - UK Electricity'!D1077:F1077)</f>
        <v>55.673333333333339</v>
      </c>
      <c r="J790" s="7">
        <f>AVERAGE('HAVER - UK Electricity'!D1077:O1077)</f>
        <v>56.237500000000011</v>
      </c>
      <c r="L790" s="7">
        <f t="shared" si="96"/>
        <v>75.637751937984504</v>
      </c>
      <c r="N790" s="7">
        <f t="shared" si="95"/>
        <v>70.087790697674421</v>
      </c>
      <c r="O790" s="7">
        <f t="shared" si="95"/>
        <v>68.829302325581409</v>
      </c>
      <c r="P790" s="7">
        <f t="shared" si="95"/>
        <v>69.177144702842355</v>
      </c>
      <c r="R790" s="7"/>
      <c r="S790" s="7"/>
      <c r="T790" s="7"/>
      <c r="U790" s="7"/>
      <c r="V790" s="7"/>
    </row>
    <row r="791" spans="1:22" x14ac:dyDescent="0.35">
      <c r="A791" s="5">
        <f t="shared" si="91"/>
        <v>44235</v>
      </c>
      <c r="B791" s="5"/>
      <c r="C791" s="7">
        <f>AVERAGE('HAVER - UK Electricity'!K1078:V1078)</f>
        <v>55.559999999999981</v>
      </c>
      <c r="D791" s="7">
        <f t="shared" si="94"/>
        <v>65.418927648578816</v>
      </c>
      <c r="E791" s="5"/>
      <c r="F791" s="7">
        <f>AVERAGE('HAVER - UK Electricity'!K1078:P1078)</f>
        <v>61.751666666666665</v>
      </c>
      <c r="H791" s="7">
        <f>AVERAGE('HAVER - UK Electricity'!D1078:I1078)</f>
        <v>55.623333333333328</v>
      </c>
      <c r="I791" s="7">
        <f>AVERAGE('HAVER - UK Electricity'!D1078:F1078)</f>
        <v>57.919999999999995</v>
      </c>
      <c r="J791" s="7">
        <f>AVERAGE('HAVER - UK Electricity'!D1078:O1078)</f>
        <v>58.001666666666665</v>
      </c>
      <c r="L791" s="7">
        <f t="shared" si="96"/>
        <v>75.637751937984504</v>
      </c>
      <c r="N791" s="7">
        <f t="shared" si="95"/>
        <v>70.087790697674421</v>
      </c>
      <c r="O791" s="7">
        <f t="shared" si="95"/>
        <v>68.829302325581409</v>
      </c>
      <c r="P791" s="7">
        <f t="shared" si="95"/>
        <v>69.177144702842355</v>
      </c>
      <c r="R791" s="7"/>
      <c r="S791" s="7"/>
      <c r="T791" s="7"/>
      <c r="U791" s="7"/>
      <c r="V791" s="7"/>
    </row>
    <row r="792" spans="1:22" x14ac:dyDescent="0.35">
      <c r="A792" s="5">
        <f t="shared" si="91"/>
        <v>44236</v>
      </c>
      <c r="B792" s="5"/>
      <c r="C792" s="7">
        <f>AVERAGE('HAVER - UK Electricity'!K1079:V1079)</f>
        <v>54.907499999999999</v>
      </c>
      <c r="D792" s="7">
        <f t="shared" si="94"/>
        <v>65.418927648578816</v>
      </c>
      <c r="E792" s="5"/>
      <c r="F792" s="7">
        <f>AVERAGE('HAVER - UK Electricity'!K1079:P1079)</f>
        <v>60.976666666666667</v>
      </c>
      <c r="H792" s="7">
        <f>AVERAGE('HAVER - UK Electricity'!D1079:I1079)</f>
        <v>54.588333333333338</v>
      </c>
      <c r="I792" s="7">
        <f>AVERAGE('HAVER - UK Electricity'!D1079:F1079)</f>
        <v>56.536666666666669</v>
      </c>
      <c r="J792" s="7">
        <f>AVERAGE('HAVER - UK Electricity'!D1079:O1079)</f>
        <v>57.104166666666664</v>
      </c>
      <c r="L792" s="7">
        <f t="shared" si="96"/>
        <v>75.637751937984504</v>
      </c>
      <c r="N792" s="7">
        <f t="shared" si="95"/>
        <v>70.087790697674421</v>
      </c>
      <c r="O792" s="7">
        <f t="shared" si="95"/>
        <v>68.829302325581409</v>
      </c>
      <c r="P792" s="7">
        <f t="shared" si="95"/>
        <v>69.177144702842355</v>
      </c>
      <c r="R792" s="7"/>
      <c r="S792" s="7"/>
      <c r="T792" s="7"/>
      <c r="U792" s="7"/>
      <c r="V792" s="7"/>
    </row>
    <row r="793" spans="1:22" x14ac:dyDescent="0.35">
      <c r="A793" s="5">
        <f t="shared" si="91"/>
        <v>44237</v>
      </c>
      <c r="B793" s="5"/>
      <c r="C793" s="7">
        <f>AVERAGE('HAVER - UK Electricity'!K1080:V1080)</f>
        <v>54.997500000000002</v>
      </c>
      <c r="D793" s="7">
        <f t="shared" si="94"/>
        <v>65.418927648578816</v>
      </c>
      <c r="E793" s="5"/>
      <c r="F793" s="7">
        <f>AVERAGE('HAVER - UK Electricity'!K1080:P1080)</f>
        <v>61.086666666666673</v>
      </c>
      <c r="H793" s="7">
        <f>AVERAGE('HAVER - UK Electricity'!D1080:I1080)</f>
        <v>54.405000000000001</v>
      </c>
      <c r="I793" s="7">
        <f>AVERAGE('HAVER - UK Electricity'!D1080:F1080)</f>
        <v>55.99</v>
      </c>
      <c r="J793" s="7">
        <f>AVERAGE('HAVER - UK Electricity'!D1080:O1080)</f>
        <v>57.069166666666668</v>
      </c>
      <c r="L793" s="7">
        <f t="shared" si="96"/>
        <v>75.637751937984504</v>
      </c>
      <c r="N793" s="7">
        <f t="shared" si="95"/>
        <v>70.087790697674421</v>
      </c>
      <c r="O793" s="7">
        <f t="shared" si="95"/>
        <v>68.829302325581409</v>
      </c>
      <c r="P793" s="7">
        <f t="shared" si="95"/>
        <v>69.177144702842355</v>
      </c>
      <c r="R793" s="7"/>
      <c r="S793" s="7"/>
      <c r="T793" s="7"/>
      <c r="U793" s="7"/>
      <c r="V793" s="7"/>
    </row>
    <row r="794" spans="1:22" x14ac:dyDescent="0.35">
      <c r="A794" s="5">
        <f t="shared" si="91"/>
        <v>44238</v>
      </c>
      <c r="B794" s="5"/>
      <c r="C794" s="7">
        <f>AVERAGE('HAVER - UK Electricity'!K1081:V1081)</f>
        <v>54.372500000000002</v>
      </c>
      <c r="D794" s="7">
        <f t="shared" si="94"/>
        <v>65.418927648578816</v>
      </c>
      <c r="E794" s="5"/>
      <c r="F794" s="7">
        <f>AVERAGE('HAVER - UK Electricity'!K1081:P1081)</f>
        <v>60.086666666666673</v>
      </c>
      <c r="H794" s="7">
        <f>AVERAGE('HAVER - UK Electricity'!D1081:I1081)</f>
        <v>53.029999999999994</v>
      </c>
      <c r="I794" s="7">
        <f>AVERAGE('HAVER - UK Electricity'!D1081:F1081)</f>
        <v>54.306666666666665</v>
      </c>
      <c r="J794" s="7">
        <f>AVERAGE('HAVER - UK Electricity'!D1081:O1081)</f>
        <v>55.876666666666665</v>
      </c>
      <c r="L794" s="7">
        <f t="shared" si="96"/>
        <v>75.637751937984504</v>
      </c>
      <c r="N794" s="7">
        <f t="shared" si="95"/>
        <v>70.087790697674421</v>
      </c>
      <c r="O794" s="7">
        <f t="shared" si="95"/>
        <v>68.829302325581409</v>
      </c>
      <c r="P794" s="7">
        <f t="shared" si="95"/>
        <v>69.177144702842355</v>
      </c>
      <c r="R794" s="7"/>
      <c r="S794" s="7"/>
      <c r="T794" s="7"/>
      <c r="U794" s="7"/>
      <c r="V794" s="7"/>
    </row>
    <row r="795" spans="1:22" x14ac:dyDescent="0.35">
      <c r="A795" s="5">
        <f t="shared" si="91"/>
        <v>44239</v>
      </c>
      <c r="B795" s="5"/>
      <c r="C795" s="7">
        <f>AVERAGE('HAVER - UK Electricity'!K1082:V1082)</f>
        <v>54.292499999999997</v>
      </c>
      <c r="D795" s="7">
        <f t="shared" si="94"/>
        <v>65.418927648578816</v>
      </c>
      <c r="E795" s="5"/>
      <c r="F795" s="7">
        <f>AVERAGE('HAVER - UK Electricity'!K1082:P1082)</f>
        <v>60.116666666666667</v>
      </c>
      <c r="H795" s="7">
        <f>AVERAGE('HAVER - UK Electricity'!D1082:I1082)</f>
        <v>53.133333333333333</v>
      </c>
      <c r="I795" s="7">
        <f>AVERAGE('HAVER - UK Electricity'!D1082:F1082)</f>
        <v>54.383333333333333</v>
      </c>
      <c r="J795" s="7">
        <f>AVERAGE('HAVER - UK Electricity'!D1082:O1082)</f>
        <v>55.951666666666675</v>
      </c>
      <c r="L795" s="7">
        <f t="shared" si="96"/>
        <v>75.637751937984504</v>
      </c>
      <c r="N795" s="7">
        <f t="shared" si="95"/>
        <v>70.087790697674421</v>
      </c>
      <c r="O795" s="7">
        <f t="shared" si="95"/>
        <v>68.829302325581409</v>
      </c>
      <c r="P795" s="7">
        <f t="shared" si="95"/>
        <v>69.177144702842355</v>
      </c>
      <c r="R795" s="7"/>
      <c r="S795" s="7"/>
      <c r="T795" s="7"/>
      <c r="U795" s="7"/>
      <c r="V795" s="7"/>
    </row>
    <row r="796" spans="1:22" x14ac:dyDescent="0.35">
      <c r="A796" s="5">
        <f t="shared" si="91"/>
        <v>44242</v>
      </c>
      <c r="B796" s="5"/>
      <c r="C796" s="7">
        <f>AVERAGE('HAVER - UK Electricity'!K1083:V1083)</f>
        <v>53.604999999999997</v>
      </c>
      <c r="D796" s="7">
        <f t="shared" si="94"/>
        <v>65.418927648578816</v>
      </c>
      <c r="E796" s="5"/>
      <c r="F796" s="7">
        <f>AVERAGE('HAVER - UK Electricity'!K1083:P1083)</f>
        <v>59.37166666666667</v>
      </c>
      <c r="H796" s="7">
        <f>AVERAGE('HAVER - UK Electricity'!D1083:I1083)</f>
        <v>51.95333333333334</v>
      </c>
      <c r="I796" s="7">
        <f>AVERAGE('HAVER - UK Electricity'!D1083:F1083)</f>
        <v>52.73</v>
      </c>
      <c r="J796" s="7">
        <f>AVERAGE('HAVER - UK Electricity'!D1083:O1083)</f>
        <v>54.976666666666667</v>
      </c>
      <c r="L796" s="7">
        <f t="shared" si="96"/>
        <v>75.637751937984504</v>
      </c>
      <c r="N796" s="7">
        <f t="shared" si="95"/>
        <v>70.087790697674421</v>
      </c>
      <c r="O796" s="7">
        <f t="shared" si="95"/>
        <v>68.829302325581409</v>
      </c>
      <c r="P796" s="7">
        <f t="shared" si="95"/>
        <v>69.177144702842355</v>
      </c>
      <c r="R796" s="7"/>
      <c r="S796" s="7"/>
      <c r="T796" s="7"/>
      <c r="U796" s="7"/>
      <c r="V796" s="7"/>
    </row>
    <row r="797" spans="1:22" x14ac:dyDescent="0.35">
      <c r="A797" s="5">
        <f t="shared" si="91"/>
        <v>44243</v>
      </c>
      <c r="B797" s="5"/>
      <c r="C797" s="7">
        <f>AVERAGE('HAVER - UK Electricity'!K1084:V1084)</f>
        <v>53.350000000000016</v>
      </c>
      <c r="D797" s="7">
        <f t="shared" si="94"/>
        <v>65.418927648578816</v>
      </c>
      <c r="E797" s="5"/>
      <c r="F797" s="7">
        <f>AVERAGE('HAVER - UK Electricity'!K1084:P1084)</f>
        <v>58.931666666666672</v>
      </c>
      <c r="H797" s="7">
        <f>AVERAGE('HAVER - UK Electricity'!D1084:I1084)</f>
        <v>51.586666666666673</v>
      </c>
      <c r="I797" s="7">
        <f>AVERAGE('HAVER - UK Electricity'!D1084:F1084)</f>
        <v>52.413333333333334</v>
      </c>
      <c r="J797" s="7">
        <f>AVERAGE('HAVER - UK Electricity'!D1084:O1084)</f>
        <v>54.56666666666667</v>
      </c>
      <c r="L797" s="7">
        <f t="shared" si="96"/>
        <v>75.637751937984504</v>
      </c>
      <c r="N797" s="7">
        <f t="shared" si="95"/>
        <v>70.087790697674421</v>
      </c>
      <c r="O797" s="7">
        <f t="shared" si="95"/>
        <v>68.829302325581409</v>
      </c>
      <c r="P797" s="7">
        <f t="shared" si="95"/>
        <v>69.177144702842355</v>
      </c>
      <c r="R797" s="7"/>
      <c r="S797" s="7"/>
      <c r="T797" s="7"/>
      <c r="U797" s="7"/>
      <c r="V797" s="7"/>
    </row>
    <row r="798" spans="1:22" x14ac:dyDescent="0.35">
      <c r="A798" s="5">
        <f t="shared" si="91"/>
        <v>44244</v>
      </c>
      <c r="B798" s="5"/>
      <c r="C798" s="7">
        <f>AVERAGE('HAVER - UK Electricity'!K1085:V1085)</f>
        <v>52.992499999999986</v>
      </c>
      <c r="D798" s="7">
        <f t="shared" si="94"/>
        <v>65.418927648578816</v>
      </c>
      <c r="E798" s="5"/>
      <c r="F798" s="7">
        <f>AVERAGE('HAVER - UK Electricity'!K1085:P1085)</f>
        <v>58.486666666666657</v>
      </c>
      <c r="H798" s="7">
        <f>AVERAGE('HAVER - UK Electricity'!D1085:I1085)</f>
        <v>50.768333333333338</v>
      </c>
      <c r="I798" s="7">
        <f>AVERAGE('HAVER - UK Electricity'!D1085:F1085)</f>
        <v>51.676666666666669</v>
      </c>
      <c r="J798" s="7">
        <f>AVERAGE('HAVER - UK Electricity'!D1085:O1085)</f>
        <v>53.900833333333338</v>
      </c>
      <c r="L798" s="7">
        <f t="shared" si="96"/>
        <v>75.637751937984504</v>
      </c>
      <c r="N798" s="7">
        <f t="shared" si="95"/>
        <v>70.087790697674421</v>
      </c>
      <c r="O798" s="7">
        <f t="shared" si="95"/>
        <v>68.829302325581409</v>
      </c>
      <c r="P798" s="7">
        <f t="shared" si="95"/>
        <v>69.177144702842355</v>
      </c>
      <c r="R798" s="7"/>
      <c r="S798" s="7"/>
      <c r="T798" s="7"/>
      <c r="U798" s="7"/>
      <c r="V798" s="7"/>
    </row>
    <row r="799" spans="1:22" x14ac:dyDescent="0.35">
      <c r="A799" s="5">
        <f t="shared" si="91"/>
        <v>44245</v>
      </c>
      <c r="B799" s="5"/>
      <c r="C799" s="7">
        <f>AVERAGE('HAVER - UK Electricity'!K1086:V1086)</f>
        <v>53.482499999999995</v>
      </c>
      <c r="D799" s="7">
        <f t="shared" si="94"/>
        <v>65.418927648578816</v>
      </c>
      <c r="E799" s="5"/>
      <c r="F799" s="7">
        <f>AVERAGE('HAVER - UK Electricity'!K1086:P1086)</f>
        <v>59.256666666666668</v>
      </c>
      <c r="H799" s="7">
        <f>AVERAGE('HAVER - UK Electricity'!D1086:I1086)</f>
        <v>51.858333333333341</v>
      </c>
      <c r="I799" s="7">
        <f>AVERAGE('HAVER - UK Electricity'!D1086:F1086)</f>
        <v>52.886666666666663</v>
      </c>
      <c r="J799" s="7">
        <f>AVERAGE('HAVER - UK Electricity'!D1086:O1086)</f>
        <v>54.844166666666666</v>
      </c>
      <c r="L799" s="7">
        <f t="shared" si="96"/>
        <v>75.637751937984504</v>
      </c>
      <c r="N799" s="7">
        <f t="shared" si="95"/>
        <v>70.087790697674421</v>
      </c>
      <c r="O799" s="7">
        <f t="shared" si="95"/>
        <v>68.829302325581409</v>
      </c>
      <c r="P799" s="7">
        <f t="shared" si="95"/>
        <v>69.177144702842355</v>
      </c>
      <c r="R799" s="7"/>
      <c r="S799" s="7"/>
      <c r="T799" s="7"/>
      <c r="U799" s="7"/>
      <c r="V799" s="7"/>
    </row>
    <row r="800" spans="1:22" x14ac:dyDescent="0.35">
      <c r="A800" s="5">
        <f t="shared" si="91"/>
        <v>44246</v>
      </c>
      <c r="B800" s="5"/>
      <c r="C800" s="7">
        <f>AVERAGE('HAVER - UK Electricity'!K1087:V1087)</f>
        <v>52.910000000000004</v>
      </c>
      <c r="D800" s="7">
        <f t="shared" si="94"/>
        <v>65.418927648578816</v>
      </c>
      <c r="E800" s="5"/>
      <c r="F800" s="7">
        <f>AVERAGE('HAVER - UK Electricity'!K1087:P1087)</f>
        <v>58.541666666666664</v>
      </c>
      <c r="H800" s="7">
        <f>AVERAGE('HAVER - UK Electricity'!D1087:I1087)</f>
        <v>50.948333333333331</v>
      </c>
      <c r="I800" s="7">
        <f>AVERAGE('HAVER - UK Electricity'!D1087:F1087)</f>
        <v>51.903333333333336</v>
      </c>
      <c r="J800" s="7">
        <f>AVERAGE('HAVER - UK Electricity'!D1087:O1087)</f>
        <v>54.019166666666656</v>
      </c>
      <c r="L800" s="7">
        <f t="shared" si="96"/>
        <v>75.637751937984504</v>
      </c>
      <c r="N800" s="7">
        <f t="shared" si="95"/>
        <v>70.087790697674421</v>
      </c>
      <c r="O800" s="7">
        <f t="shared" si="95"/>
        <v>68.829302325581409</v>
      </c>
      <c r="P800" s="7">
        <f t="shared" si="95"/>
        <v>69.177144702842355</v>
      </c>
      <c r="R800" s="7"/>
      <c r="S800" s="7"/>
      <c r="T800" s="7"/>
      <c r="U800" s="7"/>
      <c r="V800" s="7"/>
    </row>
    <row r="801" spans="1:22" x14ac:dyDescent="0.35">
      <c r="A801" s="5">
        <f t="shared" si="91"/>
        <v>44249</v>
      </c>
      <c r="B801" s="5"/>
      <c r="C801" s="7">
        <f>AVERAGE('HAVER - UK Electricity'!K1088:V1088)</f>
        <v>52.260000000000012</v>
      </c>
      <c r="D801" s="7">
        <f t="shared" si="94"/>
        <v>65.418927648578816</v>
      </c>
      <c r="E801" s="5"/>
      <c r="F801" s="7">
        <f>AVERAGE('HAVER - UK Electricity'!K1088:P1088)</f>
        <v>57.751666666666665</v>
      </c>
      <c r="H801" s="7">
        <f>AVERAGE('HAVER - UK Electricity'!D1088:I1088)</f>
        <v>49.908333333333339</v>
      </c>
      <c r="I801" s="7">
        <f>AVERAGE('HAVER - UK Electricity'!D1088:F1088)</f>
        <v>50.76</v>
      </c>
      <c r="J801" s="7">
        <f>AVERAGE('HAVER - UK Electricity'!D1088:O1088)</f>
        <v>53.094166666666673</v>
      </c>
      <c r="L801" s="7">
        <f t="shared" si="96"/>
        <v>75.637751937984504</v>
      </c>
      <c r="N801" s="7">
        <f t="shared" si="95"/>
        <v>70.087790697674421</v>
      </c>
      <c r="O801" s="7">
        <f t="shared" si="95"/>
        <v>68.829302325581409</v>
      </c>
      <c r="P801" s="7">
        <f t="shared" si="95"/>
        <v>69.177144702842355</v>
      </c>
      <c r="R801" s="7"/>
      <c r="S801" s="7"/>
      <c r="T801" s="7"/>
      <c r="U801" s="7"/>
      <c r="V801" s="7"/>
    </row>
    <row r="802" spans="1:22" x14ac:dyDescent="0.35">
      <c r="A802" s="5">
        <f t="shared" si="91"/>
        <v>44250</v>
      </c>
      <c r="B802" s="5"/>
      <c r="C802" s="7">
        <f>AVERAGE('HAVER - UK Electricity'!K1089:V1089)</f>
        <v>52.612500000000004</v>
      </c>
      <c r="D802" s="7">
        <f t="shared" si="94"/>
        <v>65.418927648578816</v>
      </c>
      <c r="E802" s="5"/>
      <c r="F802" s="7">
        <f>AVERAGE('HAVER - UK Electricity'!K1089:P1089)</f>
        <v>58.256666666666668</v>
      </c>
      <c r="H802" s="7">
        <f>AVERAGE('HAVER - UK Electricity'!D1089:I1089)</f>
        <v>50.430000000000007</v>
      </c>
      <c r="I802" s="7">
        <f>AVERAGE('HAVER - UK Electricity'!D1089:F1089)</f>
        <v>51.353333333333332</v>
      </c>
      <c r="J802" s="7">
        <f>AVERAGE('HAVER - UK Electricity'!D1089:O1089)</f>
        <v>53.607500000000009</v>
      </c>
      <c r="L802" s="7">
        <f t="shared" si="96"/>
        <v>75.637751937984504</v>
      </c>
      <c r="N802" s="7">
        <f t="shared" ref="N802:P850" si="97">AVERAGE(H$786:H$829,H$831:H$915)</f>
        <v>70.087790697674421</v>
      </c>
      <c r="O802" s="7">
        <f t="shared" si="97"/>
        <v>68.829302325581409</v>
      </c>
      <c r="P802" s="7">
        <f t="shared" si="97"/>
        <v>69.177144702842355</v>
      </c>
      <c r="R802" s="7"/>
      <c r="S802" s="7"/>
      <c r="T802" s="7"/>
      <c r="U802" s="7"/>
      <c r="V802" s="7"/>
    </row>
    <row r="803" spans="1:22" x14ac:dyDescent="0.35">
      <c r="A803" s="5">
        <f t="shared" si="91"/>
        <v>44251</v>
      </c>
      <c r="B803" s="5"/>
      <c r="C803" s="7">
        <f>AVERAGE('HAVER - UK Electricity'!K1090:V1090)</f>
        <v>53.275000000000013</v>
      </c>
      <c r="D803" s="7">
        <f t="shared" si="94"/>
        <v>65.418927648578816</v>
      </c>
      <c r="E803" s="5"/>
      <c r="F803" s="7">
        <f>AVERAGE('HAVER - UK Electricity'!K1090:P1090)</f>
        <v>58.991666666666674</v>
      </c>
      <c r="H803" s="7">
        <f>AVERAGE('HAVER - UK Electricity'!D1090:I1090)</f>
        <v>50.853333333333332</v>
      </c>
      <c r="I803" s="7">
        <f>AVERAGE('HAVER - UK Electricity'!D1090:F1090)</f>
        <v>51.706666666666671</v>
      </c>
      <c r="J803" s="7">
        <f>AVERAGE('HAVER - UK Electricity'!D1090:O1090)</f>
        <v>54.160000000000004</v>
      </c>
      <c r="L803" s="7">
        <f t="shared" si="96"/>
        <v>75.637751937984504</v>
      </c>
      <c r="N803" s="7">
        <f t="shared" si="97"/>
        <v>70.087790697674421</v>
      </c>
      <c r="O803" s="7">
        <f t="shared" si="97"/>
        <v>68.829302325581409</v>
      </c>
      <c r="P803" s="7">
        <f t="shared" si="97"/>
        <v>69.177144702842355</v>
      </c>
      <c r="R803" s="7"/>
      <c r="S803" s="7"/>
      <c r="T803" s="7"/>
      <c r="U803" s="7"/>
      <c r="V803" s="7"/>
    </row>
    <row r="804" spans="1:22" x14ac:dyDescent="0.35">
      <c r="A804" s="5">
        <f t="shared" si="91"/>
        <v>44252</v>
      </c>
      <c r="B804" s="5"/>
      <c r="C804" s="7">
        <f>AVERAGE('HAVER - UK Electricity'!K1091:V1091)</f>
        <v>53.050000000000004</v>
      </c>
      <c r="D804" s="7">
        <f t="shared" si="94"/>
        <v>65.418927648578816</v>
      </c>
      <c r="E804" s="5"/>
      <c r="F804" s="7">
        <f>AVERAGE('HAVER - UK Electricity'!K1091:P1091)</f>
        <v>58.761666666666677</v>
      </c>
      <c r="H804" s="7">
        <f>AVERAGE('HAVER - UK Electricity'!D1091:I1091)</f>
        <v>50.383333333333333</v>
      </c>
      <c r="I804" s="7">
        <f>AVERAGE('HAVER - UK Electricity'!D1091:F1091)</f>
        <v>51.263333333333328</v>
      </c>
      <c r="J804" s="7">
        <f>AVERAGE('HAVER - UK Electricity'!D1091:O1091)</f>
        <v>53.771666666666668</v>
      </c>
      <c r="L804" s="7">
        <f t="shared" si="96"/>
        <v>75.637751937984504</v>
      </c>
      <c r="N804" s="7">
        <f t="shared" si="97"/>
        <v>70.087790697674421</v>
      </c>
      <c r="O804" s="7">
        <f t="shared" si="97"/>
        <v>68.829302325581409</v>
      </c>
      <c r="P804" s="7">
        <f t="shared" si="97"/>
        <v>69.177144702842355</v>
      </c>
      <c r="R804" s="7"/>
      <c r="S804" s="7"/>
      <c r="T804" s="7"/>
      <c r="U804" s="7"/>
      <c r="V804" s="7"/>
    </row>
    <row r="805" spans="1:22" x14ac:dyDescent="0.35">
      <c r="A805" s="5">
        <f t="shared" si="91"/>
        <v>44253</v>
      </c>
      <c r="B805" s="5"/>
      <c r="C805" s="7">
        <f>AVERAGE('HAVER - UK Electricity'!K1092:V1092)</f>
        <v>52.656666666666673</v>
      </c>
      <c r="D805" s="7">
        <f t="shared" si="94"/>
        <v>65.418927648578816</v>
      </c>
      <c r="E805" s="5"/>
      <c r="F805" s="7">
        <f>AVERAGE('HAVER - UK Electricity'!K1092:P1092)</f>
        <v>57.546666666666674</v>
      </c>
      <c r="H805" s="7">
        <f>AVERAGE('HAVER - UK Electricity'!D1092:I1092)</f>
        <v>49.528333333333329</v>
      </c>
      <c r="I805" s="7">
        <f>AVERAGE('HAVER - UK Electricity'!D1092:F1092)</f>
        <v>49.836666666666666</v>
      </c>
      <c r="J805" s="7">
        <f>AVERAGE('HAVER - UK Electricity'!D1092:O1092)</f>
        <v>54.104999999999997</v>
      </c>
      <c r="L805" s="7">
        <f t="shared" si="96"/>
        <v>75.637751937984504</v>
      </c>
      <c r="N805" s="7">
        <f t="shared" si="97"/>
        <v>70.087790697674421</v>
      </c>
      <c r="O805" s="7">
        <f t="shared" si="97"/>
        <v>68.829302325581409</v>
      </c>
      <c r="P805" s="7">
        <f t="shared" si="97"/>
        <v>69.177144702842355</v>
      </c>
      <c r="R805" s="7"/>
      <c r="S805" s="7"/>
      <c r="T805" s="7"/>
      <c r="U805" s="7"/>
      <c r="V805" s="7"/>
    </row>
    <row r="806" spans="1:22" x14ac:dyDescent="0.35">
      <c r="A806" s="5">
        <f t="shared" si="91"/>
        <v>44256</v>
      </c>
      <c r="B806" s="5"/>
      <c r="C806" s="7">
        <f>AVERAGE('HAVER - UK Electricity'!J1093:U1093)</f>
        <v>53.26250000000001</v>
      </c>
      <c r="D806" s="7">
        <f t="shared" si="94"/>
        <v>65.418927648578816</v>
      </c>
      <c r="E806" s="5"/>
      <c r="F806" s="7">
        <f>AVERAGE('HAVER - UK Electricity'!J1093:O1093)</f>
        <v>59.136666666666656</v>
      </c>
      <c r="H806" s="7">
        <f>AVERAGE('HAVER - UK Electricity'!D1093:I1093)</f>
        <v>50.136666666666663</v>
      </c>
      <c r="I806" s="7">
        <f>AVERAGE('HAVER - UK Electricity'!D1093:F1093)</f>
        <v>50.286666666666669</v>
      </c>
      <c r="J806" s="7">
        <f>AVERAGE('HAVER - UK Electricity'!D1093:O1093)</f>
        <v>54.636666666666663</v>
      </c>
      <c r="L806" s="7">
        <f t="shared" si="96"/>
        <v>75.637751937984504</v>
      </c>
      <c r="N806" s="7">
        <f t="shared" si="97"/>
        <v>70.087790697674421</v>
      </c>
      <c r="O806" s="7">
        <f t="shared" si="97"/>
        <v>68.829302325581409</v>
      </c>
      <c r="P806" s="7">
        <f t="shared" si="97"/>
        <v>69.177144702842355</v>
      </c>
      <c r="R806" s="7"/>
      <c r="S806" s="7"/>
      <c r="T806" s="7"/>
      <c r="U806" s="7"/>
      <c r="V806" s="7"/>
    </row>
    <row r="807" spans="1:22" x14ac:dyDescent="0.35">
      <c r="A807" s="5">
        <f t="shared" si="91"/>
        <v>44257</v>
      </c>
      <c r="B807" s="5"/>
      <c r="C807" s="7">
        <f>AVERAGE('HAVER - UK Electricity'!J1094:U1094)</f>
        <v>53.480000000000011</v>
      </c>
      <c r="D807" s="7">
        <f t="shared" si="94"/>
        <v>65.418927648578816</v>
      </c>
      <c r="E807" s="5"/>
      <c r="F807" s="7">
        <f>AVERAGE('HAVER - UK Electricity'!J1094:O1094)</f>
        <v>59.44166666666667</v>
      </c>
      <c r="H807" s="7">
        <f>AVERAGE('HAVER - UK Electricity'!D1094:I1094)</f>
        <v>50.076666666666661</v>
      </c>
      <c r="I807" s="7">
        <f>AVERAGE('HAVER - UK Electricity'!D1094:F1094)</f>
        <v>50.463333333333331</v>
      </c>
      <c r="J807" s="7">
        <f>AVERAGE('HAVER - UK Electricity'!D1094:O1094)</f>
        <v>54.759166666666665</v>
      </c>
      <c r="L807" s="7">
        <f t="shared" si="96"/>
        <v>75.637751937984504</v>
      </c>
      <c r="N807" s="7">
        <f t="shared" si="97"/>
        <v>70.087790697674421</v>
      </c>
      <c r="O807" s="7">
        <f t="shared" si="97"/>
        <v>68.829302325581409</v>
      </c>
      <c r="P807" s="7">
        <f t="shared" si="97"/>
        <v>69.177144702842355</v>
      </c>
      <c r="R807" s="7"/>
      <c r="S807" s="7"/>
      <c r="T807" s="7"/>
      <c r="U807" s="7"/>
      <c r="V807" s="7"/>
    </row>
    <row r="808" spans="1:22" x14ac:dyDescent="0.35">
      <c r="A808" s="5">
        <f t="shared" si="91"/>
        <v>44258</v>
      </c>
      <c r="B808" s="5"/>
      <c r="C808" s="7">
        <f>AVERAGE('HAVER - UK Electricity'!J1095:U1095)</f>
        <v>53.210000000000008</v>
      </c>
      <c r="D808" s="7">
        <f t="shared" si="94"/>
        <v>65.418927648578816</v>
      </c>
      <c r="E808" s="5"/>
      <c r="F808" s="7">
        <f>AVERAGE('HAVER - UK Electricity'!J1095:O1095)</f>
        <v>59.151666666666664</v>
      </c>
      <c r="H808" s="7">
        <f>AVERAGE('HAVER - UK Electricity'!D1095:I1095)</f>
        <v>49.105000000000011</v>
      </c>
      <c r="I808" s="7">
        <f>AVERAGE('HAVER - UK Electricity'!D1095:F1095)</f>
        <v>49.276666666666671</v>
      </c>
      <c r="J808" s="7">
        <f>AVERAGE('HAVER - UK Electricity'!D1095:O1095)</f>
        <v>54.128333333333337</v>
      </c>
      <c r="L808" s="7">
        <f t="shared" si="96"/>
        <v>75.637751937984504</v>
      </c>
      <c r="N808" s="7">
        <f t="shared" si="97"/>
        <v>70.087790697674421</v>
      </c>
      <c r="O808" s="7">
        <f t="shared" si="97"/>
        <v>68.829302325581409</v>
      </c>
      <c r="P808" s="7">
        <f t="shared" si="97"/>
        <v>69.177144702842355</v>
      </c>
      <c r="R808" s="7"/>
      <c r="S808" s="7"/>
      <c r="T808" s="7"/>
      <c r="U808" s="7"/>
      <c r="V808" s="7"/>
    </row>
    <row r="809" spans="1:22" x14ac:dyDescent="0.35">
      <c r="A809" s="5">
        <f t="shared" si="91"/>
        <v>44259</v>
      </c>
      <c r="B809" s="5"/>
      <c r="C809" s="7">
        <f>AVERAGE('HAVER - UK Electricity'!J1096:U1096)</f>
        <v>53.69</v>
      </c>
      <c r="D809" s="7">
        <f t="shared" si="94"/>
        <v>65.418927648578816</v>
      </c>
      <c r="E809" s="5"/>
      <c r="F809" s="7">
        <f>AVERAGE('HAVER - UK Electricity'!J1096:O1096)</f>
        <v>59.791666666666664</v>
      </c>
      <c r="H809" s="7">
        <f>AVERAGE('HAVER - UK Electricity'!D1096:I1096)</f>
        <v>49.884999999999998</v>
      </c>
      <c r="I809" s="7">
        <f>AVERAGE('HAVER - UK Electricity'!D1096:F1096)</f>
        <v>49.983333333333327</v>
      </c>
      <c r="J809" s="7">
        <f>AVERAGE('HAVER - UK Electricity'!D1096:O1096)</f>
        <v>54.838333333333331</v>
      </c>
      <c r="L809" s="7">
        <f t="shared" si="96"/>
        <v>75.637751937984504</v>
      </c>
      <c r="N809" s="7">
        <f t="shared" si="97"/>
        <v>70.087790697674421</v>
      </c>
      <c r="O809" s="7">
        <f t="shared" si="97"/>
        <v>68.829302325581409</v>
      </c>
      <c r="P809" s="7">
        <f t="shared" si="97"/>
        <v>69.177144702842355</v>
      </c>
      <c r="R809" s="7"/>
      <c r="S809" s="7"/>
      <c r="T809" s="7"/>
      <c r="U809" s="7"/>
      <c r="V809" s="7"/>
    </row>
    <row r="810" spans="1:22" x14ac:dyDescent="0.35">
      <c r="A810" s="5">
        <f t="shared" si="91"/>
        <v>44260</v>
      </c>
      <c r="B810" s="5"/>
      <c r="C810" s="7">
        <f>AVERAGE('HAVER - UK Electricity'!J1097:U1097)</f>
        <v>54.730000000000011</v>
      </c>
      <c r="D810" s="7">
        <f t="shared" si="94"/>
        <v>65.418927648578816</v>
      </c>
      <c r="E810" s="5"/>
      <c r="F810" s="7">
        <f>AVERAGE('HAVER - UK Electricity'!J1097:O1097)</f>
        <v>61.191666666666663</v>
      </c>
      <c r="H810" s="7">
        <f>AVERAGE('HAVER - UK Electricity'!D1097:I1097)</f>
        <v>51.431666666666665</v>
      </c>
      <c r="I810" s="7">
        <f>AVERAGE('HAVER - UK Electricity'!D1097:F1097)</f>
        <v>51.550000000000004</v>
      </c>
      <c r="J810" s="7">
        <f>AVERAGE('HAVER - UK Electricity'!D1097:O1097)</f>
        <v>56.311666666666667</v>
      </c>
      <c r="L810" s="7">
        <f t="shared" si="96"/>
        <v>75.637751937984504</v>
      </c>
      <c r="N810" s="7">
        <f t="shared" si="97"/>
        <v>70.087790697674421</v>
      </c>
      <c r="O810" s="7">
        <f t="shared" si="97"/>
        <v>68.829302325581409</v>
      </c>
      <c r="P810" s="7">
        <f t="shared" si="97"/>
        <v>69.177144702842355</v>
      </c>
      <c r="R810" s="7"/>
      <c r="S810" s="7"/>
      <c r="T810" s="7"/>
      <c r="U810" s="7"/>
      <c r="V810" s="7"/>
    </row>
    <row r="811" spans="1:22" x14ac:dyDescent="0.35">
      <c r="A811" s="5">
        <f t="shared" si="91"/>
        <v>44263</v>
      </c>
      <c r="B811" s="5"/>
      <c r="C811" s="7">
        <f>AVERAGE('HAVER - UK Electricity'!J1098:U1098)</f>
        <v>54.532500000000006</v>
      </c>
      <c r="D811" s="7">
        <f t="shared" si="94"/>
        <v>65.418927648578816</v>
      </c>
      <c r="E811" s="5"/>
      <c r="F811" s="7">
        <f>AVERAGE('HAVER - UK Electricity'!J1098:O1098)</f>
        <v>60.806666666666672</v>
      </c>
      <c r="H811" s="7">
        <f>AVERAGE('HAVER - UK Electricity'!D1098:I1098)</f>
        <v>50.926666666666669</v>
      </c>
      <c r="I811" s="7">
        <f>AVERAGE('HAVER - UK Electricity'!D1098:F1098)</f>
        <v>50.88</v>
      </c>
      <c r="J811" s="7">
        <f>AVERAGE('HAVER - UK Electricity'!D1098:O1098)</f>
        <v>55.866666666666674</v>
      </c>
      <c r="L811" s="7">
        <f t="shared" si="96"/>
        <v>75.637751937984504</v>
      </c>
      <c r="N811" s="7">
        <f t="shared" si="97"/>
        <v>70.087790697674421</v>
      </c>
      <c r="O811" s="7">
        <f t="shared" si="97"/>
        <v>68.829302325581409</v>
      </c>
      <c r="P811" s="7">
        <f t="shared" si="97"/>
        <v>69.177144702842355</v>
      </c>
      <c r="R811" s="7"/>
      <c r="S811" s="7"/>
      <c r="T811" s="7"/>
      <c r="U811" s="7"/>
      <c r="V811" s="7"/>
    </row>
    <row r="812" spans="1:22" x14ac:dyDescent="0.35">
      <c r="A812" s="5">
        <f t="shared" si="91"/>
        <v>44264</v>
      </c>
      <c r="B812" s="5"/>
      <c r="C812" s="7">
        <f>AVERAGE('HAVER - UK Electricity'!J1099:U1099)</f>
        <v>55.557500000000005</v>
      </c>
      <c r="D812" s="7">
        <f t="shared" si="94"/>
        <v>65.418927648578816</v>
      </c>
      <c r="E812" s="5"/>
      <c r="F812" s="7">
        <f>AVERAGE('HAVER - UK Electricity'!J1099:O1099)</f>
        <v>62.066666666666663</v>
      </c>
      <c r="H812" s="7">
        <f>AVERAGE('HAVER - UK Electricity'!D1099:I1099)</f>
        <v>52.428333333333335</v>
      </c>
      <c r="I812" s="7">
        <f>AVERAGE('HAVER - UK Electricity'!D1099:F1099)</f>
        <v>52.603333333333332</v>
      </c>
      <c r="J812" s="7">
        <f>AVERAGE('HAVER - UK Electricity'!D1099:O1099)</f>
        <v>57.247500000000002</v>
      </c>
      <c r="L812" s="7">
        <f t="shared" si="96"/>
        <v>75.637751937984504</v>
      </c>
      <c r="N812" s="7">
        <f t="shared" si="97"/>
        <v>70.087790697674421</v>
      </c>
      <c r="O812" s="7">
        <f t="shared" si="97"/>
        <v>68.829302325581409</v>
      </c>
      <c r="P812" s="7">
        <f t="shared" si="97"/>
        <v>69.177144702842355</v>
      </c>
      <c r="R812" s="7"/>
      <c r="S812" s="7"/>
      <c r="T812" s="7"/>
      <c r="U812" s="7"/>
      <c r="V812" s="7"/>
    </row>
    <row r="813" spans="1:22" x14ac:dyDescent="0.35">
      <c r="A813" s="5">
        <f t="shared" si="91"/>
        <v>44265</v>
      </c>
      <c r="B813" s="5"/>
      <c r="C813" s="7">
        <f>AVERAGE('HAVER - UK Electricity'!J1100:U1100)</f>
        <v>56.917499999999997</v>
      </c>
      <c r="D813" s="7">
        <f t="shared" si="94"/>
        <v>65.418927648578816</v>
      </c>
      <c r="E813" s="5"/>
      <c r="F813" s="7">
        <f>AVERAGE('HAVER - UK Electricity'!J1100:O1100)</f>
        <v>63.806666666666665</v>
      </c>
      <c r="H813" s="7">
        <f>AVERAGE('HAVER - UK Electricity'!D1100:I1100)</f>
        <v>54.140000000000008</v>
      </c>
      <c r="I813" s="7">
        <f>AVERAGE('HAVER - UK Electricity'!D1100:F1100)</f>
        <v>54.633333333333333</v>
      </c>
      <c r="J813" s="7">
        <f>AVERAGE('HAVER - UK Electricity'!D1100:O1100)</f>
        <v>58.973333333333336</v>
      </c>
      <c r="L813" s="7">
        <f t="shared" si="96"/>
        <v>75.637751937984504</v>
      </c>
      <c r="N813" s="7">
        <f t="shared" si="97"/>
        <v>70.087790697674421</v>
      </c>
      <c r="O813" s="7">
        <f t="shared" si="97"/>
        <v>68.829302325581409</v>
      </c>
      <c r="P813" s="7">
        <f t="shared" si="97"/>
        <v>69.177144702842355</v>
      </c>
      <c r="R813" s="7"/>
      <c r="S813" s="7"/>
      <c r="T813" s="7"/>
      <c r="U813" s="7"/>
      <c r="V813" s="7"/>
    </row>
    <row r="814" spans="1:22" x14ac:dyDescent="0.35">
      <c r="A814" s="5">
        <f t="shared" si="91"/>
        <v>44266</v>
      </c>
      <c r="B814" s="5"/>
      <c r="C814" s="7">
        <f>AVERAGE('HAVER - UK Electricity'!J1101:U1101)</f>
        <v>57.725000000000001</v>
      </c>
      <c r="D814" s="7">
        <f t="shared" si="94"/>
        <v>65.418927648578816</v>
      </c>
      <c r="E814" s="5"/>
      <c r="F814" s="7">
        <f>AVERAGE('HAVER - UK Electricity'!J1101:O1101)</f>
        <v>64.801666666666662</v>
      </c>
      <c r="H814" s="7">
        <f>AVERAGE('HAVER - UK Electricity'!D1101:I1101)</f>
        <v>55.228333333333332</v>
      </c>
      <c r="I814" s="7">
        <f>AVERAGE('HAVER - UK Electricity'!D1101:F1101)</f>
        <v>55.53</v>
      </c>
      <c r="J814" s="7">
        <f>AVERAGE('HAVER - UK Electricity'!D1101:O1101)</f>
        <v>60.015000000000008</v>
      </c>
      <c r="L814" s="7">
        <f t="shared" si="96"/>
        <v>75.637751937984504</v>
      </c>
      <c r="N814" s="7">
        <f t="shared" si="97"/>
        <v>70.087790697674421</v>
      </c>
      <c r="O814" s="7">
        <f t="shared" si="97"/>
        <v>68.829302325581409</v>
      </c>
      <c r="P814" s="7">
        <f t="shared" si="97"/>
        <v>69.177144702842355</v>
      </c>
      <c r="R814" s="7"/>
      <c r="S814" s="7"/>
      <c r="T814" s="7"/>
      <c r="U814" s="7"/>
      <c r="V814" s="7"/>
    </row>
    <row r="815" spans="1:22" x14ac:dyDescent="0.35">
      <c r="A815" s="5">
        <f t="shared" si="91"/>
        <v>44267</v>
      </c>
      <c r="B815" s="5"/>
      <c r="C815" s="7">
        <f>AVERAGE('HAVER - UK Electricity'!J1102:U1102)</f>
        <v>58.252499999999998</v>
      </c>
      <c r="D815" s="7">
        <f t="shared" si="94"/>
        <v>65.418927648578816</v>
      </c>
      <c r="E815" s="5"/>
      <c r="F815" s="7">
        <f>AVERAGE('HAVER - UK Electricity'!J1102:O1102)</f>
        <v>65.496666666666655</v>
      </c>
      <c r="H815" s="7">
        <f>AVERAGE('HAVER - UK Electricity'!D1102:I1102)</f>
        <v>56.096666666666664</v>
      </c>
      <c r="I815" s="7">
        <f>AVERAGE('HAVER - UK Electricity'!D1102:F1102)</f>
        <v>56.506666666666668</v>
      </c>
      <c r="J815" s="7">
        <f>AVERAGE('HAVER - UK Electricity'!D1102:O1102)</f>
        <v>60.79666666666666</v>
      </c>
      <c r="L815" s="7">
        <f t="shared" si="96"/>
        <v>75.637751937984504</v>
      </c>
      <c r="N815" s="7">
        <f t="shared" si="97"/>
        <v>70.087790697674421</v>
      </c>
      <c r="O815" s="7">
        <f t="shared" si="97"/>
        <v>68.829302325581409</v>
      </c>
      <c r="P815" s="7">
        <f t="shared" si="97"/>
        <v>69.177144702842355</v>
      </c>
      <c r="R815" s="7"/>
      <c r="S815" s="7"/>
      <c r="T815" s="7"/>
      <c r="U815" s="7"/>
      <c r="V815" s="7"/>
    </row>
    <row r="816" spans="1:22" x14ac:dyDescent="0.35">
      <c r="A816" s="5">
        <f t="shared" si="91"/>
        <v>44270</v>
      </c>
      <c r="B816" s="5"/>
      <c r="C816" s="7">
        <f>AVERAGE('HAVER - UK Electricity'!J1103:U1103)</f>
        <v>57.887499999999989</v>
      </c>
      <c r="D816" s="7">
        <f t="shared" si="94"/>
        <v>65.418927648578816</v>
      </c>
      <c r="E816" s="5"/>
      <c r="F816" s="7">
        <f>AVERAGE('HAVER - UK Electricity'!J1103:O1103)</f>
        <v>64.976666666666659</v>
      </c>
      <c r="H816" s="7">
        <f>AVERAGE('HAVER - UK Electricity'!D1103:I1103)</f>
        <v>55.20000000000001</v>
      </c>
      <c r="I816" s="7">
        <f>AVERAGE('HAVER - UK Electricity'!D1103:F1103)</f>
        <v>55.486666666666672</v>
      </c>
      <c r="J816" s="7">
        <f>AVERAGE('HAVER - UK Electricity'!D1103:O1103)</f>
        <v>60.088333333333338</v>
      </c>
      <c r="L816" s="7">
        <f t="shared" si="96"/>
        <v>75.637751937984504</v>
      </c>
      <c r="N816" s="7">
        <f t="shared" si="97"/>
        <v>70.087790697674421</v>
      </c>
      <c r="O816" s="7">
        <f t="shared" si="97"/>
        <v>68.829302325581409</v>
      </c>
      <c r="P816" s="7">
        <f t="shared" si="97"/>
        <v>69.177144702842355</v>
      </c>
      <c r="R816" s="7"/>
      <c r="S816" s="7"/>
      <c r="T816" s="7"/>
      <c r="U816" s="7"/>
      <c r="V816" s="7"/>
    </row>
    <row r="817" spans="1:22" x14ac:dyDescent="0.35">
      <c r="A817" s="5">
        <f t="shared" si="91"/>
        <v>44271</v>
      </c>
      <c r="B817" s="5"/>
      <c r="C817" s="7">
        <f>AVERAGE('HAVER - UK Electricity'!J1104:U1104)</f>
        <v>56.827500000000008</v>
      </c>
      <c r="D817" s="7">
        <f t="shared" si="94"/>
        <v>65.418927648578816</v>
      </c>
      <c r="E817" s="5"/>
      <c r="F817" s="7">
        <f>AVERAGE('HAVER - UK Electricity'!J1104:O1104)</f>
        <v>63.856666666666662</v>
      </c>
      <c r="H817" s="7">
        <f>AVERAGE('HAVER - UK Electricity'!D1104:I1104)</f>
        <v>54.018333333333338</v>
      </c>
      <c r="I817" s="7">
        <f>AVERAGE('HAVER - UK Electricity'!D1104:F1104)</f>
        <v>54.013333333333343</v>
      </c>
      <c r="J817" s="7">
        <f>AVERAGE('HAVER - UK Electricity'!D1104:O1104)</f>
        <v>58.9375</v>
      </c>
      <c r="L817" s="7">
        <f t="shared" si="96"/>
        <v>75.637751937984504</v>
      </c>
      <c r="N817" s="7">
        <f t="shared" si="97"/>
        <v>70.087790697674421</v>
      </c>
      <c r="O817" s="7">
        <f t="shared" si="97"/>
        <v>68.829302325581409</v>
      </c>
      <c r="P817" s="7">
        <f t="shared" si="97"/>
        <v>69.177144702842355</v>
      </c>
      <c r="R817" s="7"/>
      <c r="S817" s="7"/>
      <c r="T817" s="7"/>
      <c r="U817" s="7"/>
      <c r="V817" s="7"/>
    </row>
    <row r="818" spans="1:22" x14ac:dyDescent="0.35">
      <c r="A818" s="5">
        <f t="shared" si="91"/>
        <v>44272</v>
      </c>
      <c r="B818" s="5"/>
      <c r="C818" s="7">
        <f>AVERAGE('HAVER - UK Electricity'!J1105:U1105)</f>
        <v>57.534999999999997</v>
      </c>
      <c r="D818" s="7">
        <f t="shared" ref="D818:D849" si="98">AVERAGE(C$786:C$829,C$831:C$915)</f>
        <v>65.418927648578816</v>
      </c>
      <c r="E818" s="5"/>
      <c r="F818" s="7">
        <f>AVERAGE('HAVER - UK Electricity'!J1105:O1105)</f>
        <v>64.731666666666669</v>
      </c>
      <c r="H818" s="7">
        <f>AVERAGE('HAVER - UK Electricity'!D1105:I1105)</f>
        <v>55.04</v>
      </c>
      <c r="I818" s="7">
        <f>AVERAGE('HAVER - UK Electricity'!D1105:F1105)</f>
        <v>55.143333333333338</v>
      </c>
      <c r="J818" s="7">
        <f>AVERAGE('HAVER - UK Electricity'!D1105:O1105)</f>
        <v>59.885833333333323</v>
      </c>
      <c r="L818" s="7">
        <f t="shared" si="96"/>
        <v>75.637751937984504</v>
      </c>
      <c r="N818" s="7">
        <f t="shared" si="97"/>
        <v>70.087790697674421</v>
      </c>
      <c r="O818" s="7">
        <f t="shared" si="97"/>
        <v>68.829302325581409</v>
      </c>
      <c r="P818" s="7">
        <f t="shared" si="97"/>
        <v>69.177144702842355</v>
      </c>
      <c r="R818" s="7"/>
      <c r="S818" s="7"/>
      <c r="T818" s="7"/>
      <c r="U818" s="7"/>
      <c r="V818" s="7"/>
    </row>
    <row r="819" spans="1:22" x14ac:dyDescent="0.35">
      <c r="A819" s="5">
        <f t="shared" si="91"/>
        <v>44273</v>
      </c>
      <c r="B819" s="5"/>
      <c r="C819" s="7">
        <f>AVERAGE('HAVER - UK Electricity'!J1106:U1106)</f>
        <v>57.102500000000013</v>
      </c>
      <c r="D819" s="7">
        <f t="shared" si="98"/>
        <v>65.418927648578816</v>
      </c>
      <c r="E819" s="5"/>
      <c r="F819" s="7">
        <f>AVERAGE('HAVER - UK Electricity'!J1106:O1106)</f>
        <v>64.38666666666667</v>
      </c>
      <c r="H819" s="7">
        <f>AVERAGE('HAVER - UK Electricity'!D1106:I1106)</f>
        <v>54.32</v>
      </c>
      <c r="I819" s="7">
        <f>AVERAGE('HAVER - UK Electricity'!D1106:F1106)</f>
        <v>54.47</v>
      </c>
      <c r="J819" s="7">
        <f>AVERAGE('HAVER - UK Electricity'!D1106:O1106)</f>
        <v>59.353333333333332</v>
      </c>
      <c r="L819" s="7">
        <f t="shared" si="96"/>
        <v>75.637751937984504</v>
      </c>
      <c r="N819" s="7">
        <f t="shared" si="97"/>
        <v>70.087790697674421</v>
      </c>
      <c r="O819" s="7">
        <f t="shared" si="97"/>
        <v>68.829302325581409</v>
      </c>
      <c r="P819" s="7">
        <f t="shared" si="97"/>
        <v>69.177144702842355</v>
      </c>
      <c r="R819" s="7"/>
      <c r="S819" s="7"/>
      <c r="T819" s="7"/>
      <c r="U819" s="7"/>
      <c r="V819" s="7"/>
    </row>
    <row r="820" spans="1:22" x14ac:dyDescent="0.35">
      <c r="A820" s="5">
        <f t="shared" si="91"/>
        <v>44274</v>
      </c>
      <c r="B820" s="5"/>
      <c r="C820" s="7">
        <f>AVERAGE('HAVER - UK Electricity'!J1107:U1107)</f>
        <v>56.545000000000009</v>
      </c>
      <c r="D820" s="7">
        <f t="shared" si="98"/>
        <v>65.418927648578816</v>
      </c>
      <c r="E820" s="5"/>
      <c r="F820" s="7">
        <f>AVERAGE('HAVER - UK Electricity'!J1107:O1107)</f>
        <v>63.811666666666667</v>
      </c>
      <c r="H820" s="7">
        <f>AVERAGE('HAVER - UK Electricity'!D1107:I1107)</f>
        <v>53.651666666666671</v>
      </c>
      <c r="I820" s="7">
        <f>AVERAGE('HAVER - UK Electricity'!D1107:F1107)</f>
        <v>53.85</v>
      </c>
      <c r="J820" s="7">
        <f>AVERAGE('HAVER - UK Electricity'!D1107:O1107)</f>
        <v>58.731666666666662</v>
      </c>
      <c r="L820" s="7">
        <f t="shared" si="96"/>
        <v>75.637751937984504</v>
      </c>
      <c r="N820" s="7">
        <f t="shared" si="97"/>
        <v>70.087790697674421</v>
      </c>
      <c r="O820" s="7">
        <f t="shared" si="97"/>
        <v>68.829302325581409</v>
      </c>
      <c r="P820" s="7">
        <f t="shared" si="97"/>
        <v>69.177144702842355</v>
      </c>
      <c r="R820" s="7"/>
      <c r="S820" s="7"/>
      <c r="T820" s="7"/>
      <c r="U820" s="7"/>
      <c r="V820" s="7"/>
    </row>
    <row r="821" spans="1:22" x14ac:dyDescent="0.35">
      <c r="A821" s="5">
        <f t="shared" si="91"/>
        <v>44277</v>
      </c>
      <c r="B821" s="5"/>
      <c r="C821" s="7">
        <f>AVERAGE('HAVER - UK Electricity'!J1108:U1108)</f>
        <v>57.974999999999994</v>
      </c>
      <c r="D821" s="7">
        <f t="shared" si="98"/>
        <v>65.418927648578816</v>
      </c>
      <c r="E821" s="5"/>
      <c r="F821" s="7">
        <f>AVERAGE('HAVER - UK Electricity'!J1108:O1108)</f>
        <v>65.231666666666669</v>
      </c>
      <c r="H821" s="7">
        <f>AVERAGE('HAVER - UK Electricity'!D1108:I1108)</f>
        <v>55.431666666666665</v>
      </c>
      <c r="I821" s="7">
        <f>AVERAGE('HAVER - UK Electricity'!D1108:F1108)</f>
        <v>55.6</v>
      </c>
      <c r="J821" s="7">
        <f>AVERAGE('HAVER - UK Electricity'!D1108:O1108)</f>
        <v>60.331666666666671</v>
      </c>
      <c r="L821" s="7">
        <f t="shared" si="96"/>
        <v>75.637751937984504</v>
      </c>
      <c r="N821" s="7">
        <f t="shared" si="97"/>
        <v>70.087790697674421</v>
      </c>
      <c r="O821" s="7">
        <f t="shared" si="97"/>
        <v>68.829302325581409</v>
      </c>
      <c r="P821" s="7">
        <f t="shared" si="97"/>
        <v>69.177144702842355</v>
      </c>
      <c r="R821" s="7"/>
      <c r="S821" s="7"/>
      <c r="T821" s="7"/>
      <c r="U821" s="7"/>
      <c r="V821" s="7"/>
    </row>
    <row r="822" spans="1:22" x14ac:dyDescent="0.35">
      <c r="A822" s="5">
        <f t="shared" si="91"/>
        <v>44278</v>
      </c>
      <c r="B822" s="5"/>
      <c r="C822" s="7">
        <f>AVERAGE('HAVER - UK Electricity'!J1109:U1109)</f>
        <v>57.632500000000014</v>
      </c>
      <c r="D822" s="7">
        <f t="shared" si="98"/>
        <v>65.418927648578816</v>
      </c>
      <c r="E822" s="5"/>
      <c r="F822" s="7">
        <f>AVERAGE('HAVER - UK Electricity'!J1109:O1109)</f>
        <v>65.126666666666665</v>
      </c>
      <c r="H822" s="7">
        <f>AVERAGE('HAVER - UK Electricity'!D1109:I1109)</f>
        <v>55.49666666666667</v>
      </c>
      <c r="I822" s="7">
        <f>AVERAGE('HAVER - UK Electricity'!D1109:F1109)</f>
        <v>55.643333333333338</v>
      </c>
      <c r="J822" s="7">
        <f>AVERAGE('HAVER - UK Electricity'!D1109:O1109)</f>
        <v>60.311666666666667</v>
      </c>
      <c r="L822" s="7">
        <f t="shared" si="96"/>
        <v>75.637751937984504</v>
      </c>
      <c r="N822" s="7">
        <f t="shared" si="97"/>
        <v>70.087790697674421</v>
      </c>
      <c r="O822" s="7">
        <f t="shared" si="97"/>
        <v>68.829302325581409</v>
      </c>
      <c r="P822" s="7">
        <f t="shared" si="97"/>
        <v>69.177144702842355</v>
      </c>
      <c r="R822" s="7"/>
      <c r="S822" s="7"/>
      <c r="T822" s="7"/>
      <c r="U822" s="7"/>
      <c r="V822" s="7"/>
    </row>
    <row r="823" spans="1:22" x14ac:dyDescent="0.35">
      <c r="A823" s="5">
        <f t="shared" si="91"/>
        <v>44279</v>
      </c>
      <c r="B823" s="5"/>
      <c r="C823" s="7">
        <f>AVERAGE('HAVER - UK Electricity'!J1110:U1110)</f>
        <v>57.607499999999995</v>
      </c>
      <c r="D823" s="7">
        <f t="shared" si="98"/>
        <v>65.418927648578816</v>
      </c>
      <c r="E823" s="5"/>
      <c r="F823" s="7">
        <f>AVERAGE('HAVER - UK Electricity'!J1110:O1110)</f>
        <v>65.046666666666667</v>
      </c>
      <c r="H823" s="7">
        <f>AVERAGE('HAVER - UK Electricity'!D1110:I1110)</f>
        <v>55.758333333333347</v>
      </c>
      <c r="I823" s="7">
        <f>AVERAGE('HAVER - UK Electricity'!D1110:F1110)</f>
        <v>56.180000000000007</v>
      </c>
      <c r="J823" s="7">
        <f>AVERAGE('HAVER - UK Electricity'!D1110:O1110)</f>
        <v>60.402500000000011</v>
      </c>
      <c r="L823" s="7">
        <f t="shared" si="96"/>
        <v>75.637751937984504</v>
      </c>
      <c r="N823" s="7">
        <f t="shared" si="97"/>
        <v>70.087790697674421</v>
      </c>
      <c r="O823" s="7">
        <f t="shared" si="97"/>
        <v>68.829302325581409</v>
      </c>
      <c r="P823" s="7">
        <f t="shared" si="97"/>
        <v>69.177144702842355</v>
      </c>
      <c r="R823" s="7"/>
      <c r="S823" s="7"/>
      <c r="T823" s="7"/>
      <c r="U823" s="7"/>
      <c r="V823" s="7"/>
    </row>
    <row r="824" spans="1:22" x14ac:dyDescent="0.35">
      <c r="A824" s="5">
        <f t="shared" si="91"/>
        <v>44280</v>
      </c>
      <c r="B824" s="5"/>
      <c r="C824" s="7">
        <f>AVERAGE('HAVER - UK Electricity'!J1111:U1111)</f>
        <v>56.540000000000013</v>
      </c>
      <c r="D824" s="7">
        <f t="shared" si="98"/>
        <v>65.418927648578816</v>
      </c>
      <c r="E824" s="5"/>
      <c r="F824" s="7">
        <f>AVERAGE('HAVER - UK Electricity'!J1111:O1111)</f>
        <v>64.001666666666679</v>
      </c>
      <c r="H824" s="7">
        <f>AVERAGE('HAVER - UK Electricity'!D1111:I1111)</f>
        <v>54.891666666666673</v>
      </c>
      <c r="I824" s="7">
        <f>AVERAGE('HAVER - UK Electricity'!D1111:F1111)</f>
        <v>55.413333333333327</v>
      </c>
      <c r="J824" s="7">
        <f>AVERAGE('HAVER - UK Electricity'!D1111:O1111)</f>
        <v>59.446666666666665</v>
      </c>
      <c r="L824" s="7">
        <f t="shared" si="96"/>
        <v>75.637751937984504</v>
      </c>
      <c r="N824" s="7">
        <f t="shared" si="97"/>
        <v>70.087790697674421</v>
      </c>
      <c r="O824" s="7">
        <f t="shared" si="97"/>
        <v>68.829302325581409</v>
      </c>
      <c r="P824" s="7">
        <f t="shared" si="97"/>
        <v>69.177144702842355</v>
      </c>
      <c r="R824" s="7"/>
      <c r="S824" s="7"/>
      <c r="T824" s="7"/>
      <c r="U824" s="7"/>
      <c r="V824" s="7"/>
    </row>
    <row r="825" spans="1:22" x14ac:dyDescent="0.35">
      <c r="A825" s="5">
        <f t="shared" si="91"/>
        <v>44281</v>
      </c>
      <c r="B825" s="5"/>
      <c r="C825" s="7">
        <f>AVERAGE('HAVER - UK Electricity'!J1112:U1112)</f>
        <v>57.245000000000012</v>
      </c>
      <c r="D825" s="7">
        <f t="shared" si="98"/>
        <v>65.418927648578816</v>
      </c>
      <c r="E825" s="5"/>
      <c r="F825" s="7">
        <f>AVERAGE('HAVER - UK Electricity'!J1112:O1112)</f>
        <v>64.851666666666674</v>
      </c>
      <c r="H825" s="7">
        <f>AVERAGE('HAVER - UK Electricity'!D1112:I1112)</f>
        <v>56.175000000000004</v>
      </c>
      <c r="I825" s="7">
        <f>AVERAGE('HAVER - UK Electricity'!D1112:F1112)</f>
        <v>56.46</v>
      </c>
      <c r="J825" s="7">
        <f>AVERAGE('HAVER - UK Electricity'!D1112:O1112)</f>
        <v>60.513333333333328</v>
      </c>
      <c r="L825" s="7">
        <f t="shared" si="96"/>
        <v>75.637751937984504</v>
      </c>
      <c r="N825" s="7">
        <f t="shared" si="97"/>
        <v>70.087790697674421</v>
      </c>
      <c r="O825" s="7">
        <f t="shared" si="97"/>
        <v>68.829302325581409</v>
      </c>
      <c r="P825" s="7">
        <f t="shared" si="97"/>
        <v>69.177144702842355</v>
      </c>
      <c r="R825" s="7"/>
      <c r="S825" s="7"/>
      <c r="T825" s="7"/>
      <c r="U825" s="7"/>
      <c r="V825" s="7"/>
    </row>
    <row r="826" spans="1:22" x14ac:dyDescent="0.35">
      <c r="A826" s="5">
        <f t="shared" si="91"/>
        <v>44284</v>
      </c>
      <c r="B826" s="5"/>
      <c r="C826" s="7">
        <f>AVERAGE('HAVER - UK Electricity'!J1113:U1113)</f>
        <v>56.912500000000001</v>
      </c>
      <c r="D826" s="7">
        <f t="shared" si="98"/>
        <v>65.418927648578816</v>
      </c>
      <c r="E826" s="5"/>
      <c r="F826" s="7">
        <f>AVERAGE('HAVER - UK Electricity'!J1113:O1113)</f>
        <v>64.49666666666667</v>
      </c>
      <c r="H826" s="7">
        <f>AVERAGE('HAVER - UK Electricity'!D1113:I1113)</f>
        <v>55.265000000000008</v>
      </c>
      <c r="I826" s="7">
        <f>AVERAGE('HAVER - UK Electricity'!D1113:F1113)</f>
        <v>55.53</v>
      </c>
      <c r="J826" s="7">
        <f>AVERAGE('HAVER - UK Electricity'!D1113:O1113)</f>
        <v>59.880833333333328</v>
      </c>
      <c r="L826" s="7">
        <f t="shared" si="96"/>
        <v>75.637751937984504</v>
      </c>
      <c r="N826" s="7">
        <f t="shared" si="97"/>
        <v>70.087790697674421</v>
      </c>
      <c r="O826" s="7">
        <f t="shared" si="97"/>
        <v>68.829302325581409</v>
      </c>
      <c r="P826" s="7">
        <f t="shared" si="97"/>
        <v>69.177144702842355</v>
      </c>
      <c r="R826" s="7"/>
      <c r="S826" s="7"/>
      <c r="T826" s="7"/>
      <c r="U826" s="7"/>
      <c r="V826" s="7"/>
    </row>
    <row r="827" spans="1:22" x14ac:dyDescent="0.35">
      <c r="A827" s="5">
        <f t="shared" si="91"/>
        <v>44285</v>
      </c>
      <c r="B827" s="5"/>
      <c r="C827" s="7">
        <f>AVERAGE('HAVER - UK Electricity'!J1114:U1114)</f>
        <v>57.287500000000016</v>
      </c>
      <c r="D827" s="7">
        <f t="shared" si="98"/>
        <v>65.418927648578816</v>
      </c>
      <c r="E827" s="5"/>
      <c r="F827" s="7">
        <f>AVERAGE('HAVER - UK Electricity'!J1114:O1114)</f>
        <v>65.006666666666675</v>
      </c>
      <c r="H827" s="7">
        <f>AVERAGE('HAVER - UK Electricity'!D1114:I1114)</f>
        <v>55.92833333333332</v>
      </c>
      <c r="I827" s="7">
        <f>AVERAGE('HAVER - UK Electricity'!D1114:F1114)</f>
        <v>56.263333333333328</v>
      </c>
      <c r="J827" s="7">
        <f>AVERAGE('HAVER - UK Electricity'!D1114:O1114)</f>
        <v>60.467499999999994</v>
      </c>
      <c r="L827" s="7">
        <f t="shared" si="96"/>
        <v>75.637751937984504</v>
      </c>
      <c r="N827" s="7">
        <f t="shared" si="97"/>
        <v>70.087790697674421</v>
      </c>
      <c r="O827" s="7">
        <f t="shared" si="97"/>
        <v>68.829302325581409</v>
      </c>
      <c r="P827" s="7">
        <f t="shared" si="97"/>
        <v>69.177144702842355</v>
      </c>
      <c r="R827" s="7"/>
      <c r="S827" s="7"/>
      <c r="T827" s="7"/>
      <c r="U827" s="7"/>
      <c r="V827" s="7"/>
    </row>
    <row r="828" spans="1:22" x14ac:dyDescent="0.35">
      <c r="A828" s="5">
        <f t="shared" si="91"/>
        <v>44286</v>
      </c>
      <c r="B828" s="5"/>
      <c r="C828" s="7">
        <f>AVERAGE('HAVER - UK Electricity'!J1115:U1115)</f>
        <v>57.047500000000007</v>
      </c>
      <c r="D828" s="7">
        <f t="shared" si="98"/>
        <v>65.418927648578816</v>
      </c>
      <c r="E828" s="5"/>
      <c r="F828" s="7">
        <f>AVERAGE('HAVER - UK Electricity'!J1115:O1115)</f>
        <v>63.511666666666677</v>
      </c>
      <c r="H828" s="7">
        <f>AVERAGE('HAVER - UK Electricity'!D1115:I1115)</f>
        <v>57.234999999999992</v>
      </c>
      <c r="I828" s="7">
        <f>AVERAGE('HAVER - UK Electricity'!D1115:F1115)</f>
        <v>56.286666666666669</v>
      </c>
      <c r="J828" s="7">
        <f>AVERAGE('HAVER - UK Electricity'!D1115:O1115)</f>
        <v>60.373333333333328</v>
      </c>
      <c r="L828" s="7">
        <f t="shared" si="96"/>
        <v>75.637751937984504</v>
      </c>
      <c r="N828" s="7">
        <f t="shared" si="97"/>
        <v>70.087790697674421</v>
      </c>
      <c r="O828" s="7">
        <f t="shared" si="97"/>
        <v>68.829302325581409</v>
      </c>
      <c r="P828" s="7">
        <f t="shared" si="97"/>
        <v>69.177144702842355</v>
      </c>
      <c r="R828" s="7"/>
      <c r="S828" s="7"/>
      <c r="T828" s="7"/>
      <c r="U828" s="7"/>
      <c r="V828" s="7"/>
    </row>
    <row r="829" spans="1:22" x14ac:dyDescent="0.35">
      <c r="A829" s="5">
        <f t="shared" si="91"/>
        <v>44287</v>
      </c>
      <c r="B829" s="5"/>
      <c r="C829" s="7">
        <f>AVERAGE('HAVER - UK Electricity'!I1116:T1116)</f>
        <v>57.717499999999994</v>
      </c>
      <c r="D829" s="7">
        <f t="shared" si="98"/>
        <v>65.418927648578816</v>
      </c>
      <c r="E829" s="5"/>
      <c r="F829" s="7">
        <f>AVERAGE('HAVER - UK Electricity'!I1116:N1116)</f>
        <v>65.476666666666659</v>
      </c>
      <c r="H829" s="7">
        <f>AVERAGE('HAVER - UK Electricity'!D1116:I1116)</f>
        <v>57.43</v>
      </c>
      <c r="I829" s="7">
        <f>AVERAGE('HAVER - UK Electricity'!D1116:F1116)</f>
        <v>56.506666666666661</v>
      </c>
      <c r="J829" s="7">
        <f>AVERAGE('HAVER - UK Electricity'!D1116:O1116)</f>
        <v>60.548333333333325</v>
      </c>
      <c r="L829" s="7">
        <f t="shared" si="96"/>
        <v>75.637751937984504</v>
      </c>
      <c r="N829" s="7">
        <f t="shared" si="97"/>
        <v>70.087790697674421</v>
      </c>
      <c r="O829" s="7">
        <f t="shared" si="97"/>
        <v>68.829302325581409</v>
      </c>
      <c r="P829" s="7">
        <f t="shared" si="97"/>
        <v>69.177144702842355</v>
      </c>
      <c r="R829" s="7"/>
      <c r="S829" s="7"/>
      <c r="T829" s="7"/>
      <c r="U829" s="7"/>
      <c r="V829" s="7"/>
    </row>
    <row r="830" spans="1:22" x14ac:dyDescent="0.35">
      <c r="A830" s="5">
        <f t="shared" si="91"/>
        <v>44288</v>
      </c>
      <c r="B830" s="5"/>
      <c r="C830" s="7" t="e">
        <f>AVERAGE('HAVER - UK Electricity'!I1117:T1117)</f>
        <v>#N/A</v>
      </c>
      <c r="D830" s="7">
        <f t="shared" si="98"/>
        <v>65.418927648578816</v>
      </c>
      <c r="E830" s="5"/>
      <c r="F830" s="7" t="e">
        <f>AVERAGE('HAVER - UK Electricity'!I1117:N1117)</f>
        <v>#N/A</v>
      </c>
      <c r="H830" s="7" t="e">
        <f>AVERAGE('HAVER - UK Electricity'!D1117:I1117)</f>
        <v>#N/A</v>
      </c>
      <c r="I830" s="7" t="e">
        <f>AVERAGE('HAVER - UK Electricity'!D1117:F1117)</f>
        <v>#N/A</v>
      </c>
      <c r="J830" s="7" t="e">
        <f>AVERAGE('HAVER - UK Electricity'!D1117:O1117)</f>
        <v>#N/A</v>
      </c>
      <c r="L830" s="7">
        <f t="shared" si="96"/>
        <v>75.637751937984504</v>
      </c>
      <c r="N830" s="7">
        <f t="shared" si="97"/>
        <v>70.087790697674421</v>
      </c>
      <c r="O830" s="7">
        <f t="shared" si="97"/>
        <v>68.829302325581409</v>
      </c>
      <c r="P830" s="7">
        <f t="shared" si="97"/>
        <v>69.177144702842355</v>
      </c>
      <c r="R830" s="7"/>
      <c r="S830" s="7"/>
      <c r="T830" s="7"/>
      <c r="U830" s="7"/>
      <c r="V830" s="7"/>
    </row>
    <row r="831" spans="1:22" x14ac:dyDescent="0.35">
      <c r="A831" s="5">
        <f t="shared" si="91"/>
        <v>44291</v>
      </c>
      <c r="B831" s="5"/>
      <c r="C831" s="7">
        <f>AVERAGE('HAVER - UK Electricity'!I1118:T1118)</f>
        <v>57.717499999999994</v>
      </c>
      <c r="D831" s="7">
        <f t="shared" si="98"/>
        <v>65.418927648578816</v>
      </c>
      <c r="E831" s="5"/>
      <c r="F831" s="7">
        <f>AVERAGE('HAVER - UK Electricity'!I1118:N1118)</f>
        <v>65.476666666666659</v>
      </c>
      <c r="H831" s="7">
        <f>AVERAGE('HAVER - UK Electricity'!D1118:I1118)</f>
        <v>57.43</v>
      </c>
      <c r="I831" s="7">
        <f>AVERAGE('HAVER - UK Electricity'!D1118:F1118)</f>
        <v>56.506666666666661</v>
      </c>
      <c r="J831" s="7">
        <f>AVERAGE('HAVER - UK Electricity'!D1118:O1118)</f>
        <v>60.548333333333325</v>
      </c>
      <c r="L831" s="7">
        <f t="shared" si="96"/>
        <v>75.637751937984504</v>
      </c>
      <c r="N831" s="7">
        <f t="shared" si="97"/>
        <v>70.087790697674421</v>
      </c>
      <c r="O831" s="7">
        <f t="shared" si="97"/>
        <v>68.829302325581409</v>
      </c>
      <c r="P831" s="7">
        <f t="shared" si="97"/>
        <v>69.177144702842355</v>
      </c>
      <c r="R831" s="7"/>
      <c r="S831" s="7"/>
      <c r="T831" s="7"/>
      <c r="U831" s="7"/>
      <c r="V831" s="7"/>
    </row>
    <row r="832" spans="1:22" x14ac:dyDescent="0.35">
      <c r="A832" s="5">
        <f t="shared" si="91"/>
        <v>44292</v>
      </c>
      <c r="B832" s="5"/>
      <c r="C832" s="7">
        <f>AVERAGE('HAVER - UK Electricity'!I1119:T1119)</f>
        <v>59.160000000000004</v>
      </c>
      <c r="D832" s="7">
        <f t="shared" si="98"/>
        <v>65.418927648578816</v>
      </c>
      <c r="E832" s="5"/>
      <c r="F832" s="7">
        <f>AVERAGE('HAVER - UK Electricity'!I1119:N1119)</f>
        <v>67.301666666666662</v>
      </c>
      <c r="H832" s="7">
        <f>AVERAGE('HAVER - UK Electricity'!D1119:I1119)</f>
        <v>59.046666666666674</v>
      </c>
      <c r="I832" s="7">
        <f>AVERAGE('HAVER - UK Electricity'!D1119:F1119)</f>
        <v>58.123333333333335</v>
      </c>
      <c r="J832" s="7">
        <f>AVERAGE('HAVER - UK Electricity'!D1119:O1119)</f>
        <v>62.225833333333334</v>
      </c>
      <c r="L832" s="7">
        <f t="shared" si="96"/>
        <v>75.637751937984504</v>
      </c>
      <c r="N832" s="7">
        <f t="shared" si="97"/>
        <v>70.087790697674421</v>
      </c>
      <c r="O832" s="7">
        <f t="shared" si="97"/>
        <v>68.829302325581409</v>
      </c>
      <c r="P832" s="7">
        <f t="shared" si="97"/>
        <v>69.177144702842355</v>
      </c>
      <c r="R832" s="7"/>
      <c r="S832" s="7"/>
      <c r="T832" s="7"/>
      <c r="U832" s="7"/>
      <c r="V832" s="7"/>
    </row>
    <row r="833" spans="1:22" x14ac:dyDescent="0.35">
      <c r="A833" s="5">
        <f t="shared" si="91"/>
        <v>44293</v>
      </c>
      <c r="B833" s="5"/>
      <c r="C833" s="7">
        <f>AVERAGE('HAVER - UK Electricity'!I1120:T1120)</f>
        <v>58.60499999999999</v>
      </c>
      <c r="D833" s="7">
        <f t="shared" si="98"/>
        <v>65.418927648578816</v>
      </c>
      <c r="E833" s="5"/>
      <c r="F833" s="7">
        <f>AVERAGE('HAVER - UK Electricity'!I1120:N1120)</f>
        <v>66.606666666666669</v>
      </c>
      <c r="H833" s="7">
        <f>AVERAGE('HAVER - UK Electricity'!D1120:I1120)</f>
        <v>58.471666666666664</v>
      </c>
      <c r="I833" s="7">
        <f>AVERAGE('HAVER - UK Electricity'!D1120:F1120)</f>
        <v>57.48</v>
      </c>
      <c r="J833" s="7">
        <f>AVERAGE('HAVER - UK Electricity'!D1120:O1120)</f>
        <v>61.618333333333332</v>
      </c>
      <c r="L833" s="7">
        <f t="shared" si="96"/>
        <v>75.637751937984504</v>
      </c>
      <c r="N833" s="7">
        <f t="shared" si="97"/>
        <v>70.087790697674421</v>
      </c>
      <c r="O833" s="7">
        <f t="shared" si="97"/>
        <v>68.829302325581409</v>
      </c>
      <c r="P833" s="7">
        <f t="shared" si="97"/>
        <v>69.177144702842355</v>
      </c>
      <c r="R833" s="7"/>
      <c r="S833" s="7"/>
      <c r="T833" s="7"/>
      <c r="U833" s="7"/>
      <c r="V833" s="7"/>
    </row>
    <row r="834" spans="1:22" x14ac:dyDescent="0.35">
      <c r="A834" s="5">
        <f t="shared" si="91"/>
        <v>44294</v>
      </c>
      <c r="B834" s="5"/>
      <c r="C834" s="7">
        <f>AVERAGE('HAVER - UK Electricity'!I1121:T1121)</f>
        <v>58.322499999999998</v>
      </c>
      <c r="D834" s="7">
        <f t="shared" si="98"/>
        <v>65.418927648578816</v>
      </c>
      <c r="E834" s="5"/>
      <c r="F834" s="7">
        <f>AVERAGE('HAVER - UK Electricity'!I1121:N1121)</f>
        <v>66.236666666666665</v>
      </c>
      <c r="H834" s="7">
        <f>AVERAGE('HAVER - UK Electricity'!D1121:I1121)</f>
        <v>58.173333333333325</v>
      </c>
      <c r="I834" s="7">
        <f>AVERAGE('HAVER - UK Electricity'!D1121:F1121)</f>
        <v>57.123333333333335</v>
      </c>
      <c r="J834" s="7">
        <f>AVERAGE('HAVER - UK Electricity'!D1121:O1121)</f>
        <v>61.303333333333342</v>
      </c>
      <c r="L834" s="7">
        <f t="shared" si="96"/>
        <v>75.637751937984504</v>
      </c>
      <c r="N834" s="7">
        <f t="shared" si="97"/>
        <v>70.087790697674421</v>
      </c>
      <c r="O834" s="7">
        <f t="shared" si="97"/>
        <v>68.829302325581409</v>
      </c>
      <c r="P834" s="7">
        <f t="shared" si="97"/>
        <v>69.177144702842355</v>
      </c>
      <c r="R834" s="7"/>
      <c r="S834" s="7"/>
      <c r="T834" s="7"/>
      <c r="U834" s="7"/>
      <c r="V834" s="7"/>
    </row>
    <row r="835" spans="1:22" x14ac:dyDescent="0.35">
      <c r="A835" s="5">
        <f t="shared" si="91"/>
        <v>44295</v>
      </c>
      <c r="B835" s="5"/>
      <c r="C835" s="7">
        <f>AVERAGE('HAVER - UK Electricity'!I1122:T1122)</f>
        <v>58.324999999999996</v>
      </c>
      <c r="D835" s="7">
        <f t="shared" si="98"/>
        <v>65.418927648578816</v>
      </c>
      <c r="E835" s="5"/>
      <c r="F835" s="7">
        <f>AVERAGE('HAVER - UK Electricity'!I1122:N1122)</f>
        <v>66.316666666666677</v>
      </c>
      <c r="H835" s="7">
        <f>AVERAGE('HAVER - UK Electricity'!D1122:I1122)</f>
        <v>58.231666666666662</v>
      </c>
      <c r="I835" s="7">
        <f>AVERAGE('HAVER - UK Electricity'!D1122:F1122)</f>
        <v>57.106666666666662</v>
      </c>
      <c r="J835" s="7">
        <f>AVERAGE('HAVER - UK Electricity'!D1122:O1122)</f>
        <v>61.363333333333323</v>
      </c>
      <c r="L835" s="7">
        <f t="shared" si="96"/>
        <v>75.637751937984504</v>
      </c>
      <c r="N835" s="7">
        <f t="shared" si="97"/>
        <v>70.087790697674421</v>
      </c>
      <c r="O835" s="7">
        <f t="shared" si="97"/>
        <v>68.829302325581409</v>
      </c>
      <c r="P835" s="7">
        <f t="shared" si="97"/>
        <v>69.177144702842355</v>
      </c>
      <c r="R835" s="7"/>
      <c r="S835" s="7"/>
      <c r="T835" s="7"/>
      <c r="U835" s="7"/>
      <c r="V835" s="7"/>
    </row>
    <row r="836" spans="1:22" x14ac:dyDescent="0.35">
      <c r="A836" s="5">
        <f t="shared" si="91"/>
        <v>44298</v>
      </c>
      <c r="B836" s="5"/>
      <c r="C836" s="7">
        <f>AVERAGE('HAVER - UK Electricity'!I1123:T1123)</f>
        <v>59.370000000000005</v>
      </c>
      <c r="D836" s="7">
        <f t="shared" si="98"/>
        <v>65.418927648578816</v>
      </c>
      <c r="E836" s="5"/>
      <c r="F836" s="7">
        <f>AVERAGE('HAVER - UK Electricity'!I1123:N1123)</f>
        <v>67.711666666666673</v>
      </c>
      <c r="H836" s="7">
        <f>AVERAGE('HAVER - UK Electricity'!D1123:I1123)</f>
        <v>59.945</v>
      </c>
      <c r="I836" s="7">
        <f>AVERAGE('HAVER - UK Electricity'!D1123:F1123)</f>
        <v>58.95333333333334</v>
      </c>
      <c r="J836" s="7">
        <f>AVERAGE('HAVER - UK Electricity'!D1123:O1123)</f>
        <v>62.863333333333337</v>
      </c>
      <c r="L836" s="7">
        <f t="shared" si="96"/>
        <v>75.637751937984504</v>
      </c>
      <c r="N836" s="7">
        <f t="shared" si="97"/>
        <v>70.087790697674421</v>
      </c>
      <c r="O836" s="7">
        <f t="shared" si="97"/>
        <v>68.829302325581409</v>
      </c>
      <c r="P836" s="7">
        <f t="shared" si="97"/>
        <v>69.177144702842355</v>
      </c>
      <c r="R836" s="7"/>
      <c r="S836" s="7"/>
      <c r="T836" s="7"/>
      <c r="U836" s="7"/>
      <c r="V836" s="7"/>
    </row>
    <row r="837" spans="1:22" x14ac:dyDescent="0.35">
      <c r="A837" s="5">
        <f t="shared" si="91"/>
        <v>44299</v>
      </c>
      <c r="B837" s="5"/>
      <c r="C837" s="7">
        <f>AVERAGE('HAVER - UK Electricity'!I1124:T1124)</f>
        <v>58.942500000000003</v>
      </c>
      <c r="D837" s="7">
        <f t="shared" si="98"/>
        <v>65.418927648578816</v>
      </c>
      <c r="E837" s="5"/>
      <c r="F837" s="7">
        <f>AVERAGE('HAVER - UK Electricity'!I1124:N1124)</f>
        <v>67.156666666666666</v>
      </c>
      <c r="H837" s="7">
        <f>AVERAGE('HAVER - UK Electricity'!D1124:I1124)</f>
        <v>59.54</v>
      </c>
      <c r="I837" s="7">
        <f>AVERAGE('HAVER - UK Electricity'!D1124:F1124)</f>
        <v>58.543333333333329</v>
      </c>
      <c r="J837" s="7">
        <f>AVERAGE('HAVER - UK Electricity'!D1124:O1124)</f>
        <v>62.41</v>
      </c>
      <c r="L837" s="7">
        <f t="shared" si="96"/>
        <v>75.637751937984504</v>
      </c>
      <c r="N837" s="7">
        <f t="shared" si="97"/>
        <v>70.087790697674421</v>
      </c>
      <c r="O837" s="7">
        <f t="shared" si="97"/>
        <v>68.829302325581409</v>
      </c>
      <c r="P837" s="7">
        <f t="shared" si="97"/>
        <v>69.177144702842355</v>
      </c>
      <c r="R837" s="7"/>
      <c r="S837" s="7"/>
      <c r="T837" s="7"/>
      <c r="U837" s="7"/>
      <c r="V837" s="7"/>
    </row>
    <row r="838" spans="1:22" x14ac:dyDescent="0.35">
      <c r="A838" s="5">
        <f t="shared" si="91"/>
        <v>44300</v>
      </c>
      <c r="B838" s="5"/>
      <c r="C838" s="7">
        <f>AVERAGE('HAVER - UK Electricity'!I1125:T1125)</f>
        <v>59.182500000000005</v>
      </c>
      <c r="D838" s="7">
        <f t="shared" si="98"/>
        <v>65.418927648578816</v>
      </c>
      <c r="E838" s="5"/>
      <c r="F838" s="7">
        <f>AVERAGE('HAVER - UK Electricity'!I1125:N1125)</f>
        <v>67.401666666666671</v>
      </c>
      <c r="H838" s="7">
        <f>AVERAGE('HAVER - UK Electricity'!D1125:I1125)</f>
        <v>59.993333333333332</v>
      </c>
      <c r="I838" s="7">
        <f>AVERAGE('HAVER - UK Electricity'!D1125:F1125)</f>
        <v>59.023333333333333</v>
      </c>
      <c r="J838" s="7">
        <f>AVERAGE('HAVER - UK Electricity'!D1125:O1125)</f>
        <v>62.760833333333331</v>
      </c>
      <c r="L838" s="7">
        <f t="shared" si="96"/>
        <v>75.637751937984504</v>
      </c>
      <c r="N838" s="7">
        <f t="shared" si="97"/>
        <v>70.087790697674421</v>
      </c>
      <c r="O838" s="7">
        <f t="shared" si="97"/>
        <v>68.829302325581409</v>
      </c>
      <c r="P838" s="7">
        <f t="shared" si="97"/>
        <v>69.177144702842355</v>
      </c>
      <c r="R838" s="7"/>
      <c r="S838" s="7"/>
      <c r="T838" s="7"/>
      <c r="U838" s="7"/>
      <c r="V838" s="7"/>
    </row>
    <row r="839" spans="1:22" x14ac:dyDescent="0.35">
      <c r="A839" s="5">
        <f t="shared" si="91"/>
        <v>44301</v>
      </c>
      <c r="B839" s="5"/>
      <c r="C839" s="7">
        <f>AVERAGE('HAVER - UK Electricity'!I1126:T1126)</f>
        <v>59.98749999999999</v>
      </c>
      <c r="D839" s="7">
        <f t="shared" si="98"/>
        <v>65.418927648578816</v>
      </c>
      <c r="E839" s="5"/>
      <c r="F839" s="7">
        <f>AVERAGE('HAVER - UK Electricity'!I1126:N1126)</f>
        <v>68.686666666666667</v>
      </c>
      <c r="H839" s="7">
        <f>AVERAGE('HAVER - UK Electricity'!D1126:I1126)</f>
        <v>61.085000000000001</v>
      </c>
      <c r="I839" s="7">
        <f>AVERAGE('HAVER - UK Electricity'!D1126:F1126)</f>
        <v>60.129999999999995</v>
      </c>
      <c r="J839" s="7">
        <f>AVERAGE('HAVER - UK Electricity'!D1126:O1126)</f>
        <v>63.872500000000002</v>
      </c>
      <c r="L839" s="7">
        <f t="shared" si="96"/>
        <v>75.637751937984504</v>
      </c>
      <c r="N839" s="7">
        <f t="shared" si="97"/>
        <v>70.087790697674421</v>
      </c>
      <c r="O839" s="7">
        <f t="shared" si="97"/>
        <v>68.829302325581409</v>
      </c>
      <c r="P839" s="7">
        <f t="shared" si="97"/>
        <v>69.177144702842355</v>
      </c>
      <c r="R839" s="7"/>
      <c r="S839" s="7"/>
      <c r="T839" s="7"/>
      <c r="U839" s="7"/>
      <c r="V839" s="7"/>
    </row>
    <row r="840" spans="1:22" x14ac:dyDescent="0.35">
      <c r="A840" s="5">
        <f t="shared" si="91"/>
        <v>44302</v>
      </c>
      <c r="B840" s="5"/>
      <c r="C840" s="7">
        <f>AVERAGE('HAVER - UK Electricity'!I1127:T1127)</f>
        <v>60.490000000000009</v>
      </c>
      <c r="D840" s="7">
        <f t="shared" si="98"/>
        <v>65.418927648578816</v>
      </c>
      <c r="E840" s="5"/>
      <c r="F840" s="7">
        <f>AVERAGE('HAVER - UK Electricity'!I1127:N1127)</f>
        <v>69.126666666666665</v>
      </c>
      <c r="H840" s="7">
        <f>AVERAGE('HAVER - UK Electricity'!D1127:I1127)</f>
        <v>61.965000000000003</v>
      </c>
      <c r="I840" s="7">
        <f>AVERAGE('HAVER - UK Electricity'!D1127:F1127)</f>
        <v>61.180000000000007</v>
      </c>
      <c r="J840" s="7">
        <f>AVERAGE('HAVER - UK Electricity'!D1127:O1127)</f>
        <v>64.545000000000002</v>
      </c>
      <c r="L840" s="7">
        <f t="shared" si="96"/>
        <v>75.637751937984504</v>
      </c>
      <c r="N840" s="7">
        <f t="shared" si="97"/>
        <v>70.087790697674421</v>
      </c>
      <c r="O840" s="7">
        <f t="shared" si="97"/>
        <v>68.829302325581409</v>
      </c>
      <c r="P840" s="7">
        <f t="shared" si="97"/>
        <v>69.177144702842355</v>
      </c>
      <c r="R840" s="7"/>
      <c r="S840" s="7"/>
      <c r="T840" s="7"/>
      <c r="U840" s="7"/>
      <c r="V840" s="7"/>
    </row>
    <row r="841" spans="1:22" x14ac:dyDescent="0.35">
      <c r="A841" s="5">
        <f t="shared" ref="A841:A904" si="99">+A836+7</f>
        <v>44305</v>
      </c>
      <c r="B841" s="5"/>
      <c r="C841" s="7">
        <f>AVERAGE('HAVER - UK Electricity'!I1128:T1128)</f>
        <v>60.640000000000008</v>
      </c>
      <c r="D841" s="7">
        <f t="shared" si="98"/>
        <v>65.418927648578816</v>
      </c>
      <c r="E841" s="5"/>
      <c r="F841" s="7">
        <f>AVERAGE('HAVER - UK Electricity'!I1128:N1128)</f>
        <v>69.401666666666657</v>
      </c>
      <c r="H841" s="7">
        <f>AVERAGE('HAVER - UK Electricity'!D1128:I1128)</f>
        <v>62.51</v>
      </c>
      <c r="I841" s="7">
        <f>AVERAGE('HAVER - UK Electricity'!D1128:F1128)</f>
        <v>61.843333333333334</v>
      </c>
      <c r="J841" s="7">
        <f>AVERAGE('HAVER - UK Electricity'!D1128:O1128)</f>
        <v>64.917500000000004</v>
      </c>
      <c r="L841" s="7">
        <f t="shared" si="96"/>
        <v>75.637751937984504</v>
      </c>
      <c r="N841" s="7">
        <f t="shared" si="97"/>
        <v>70.087790697674421</v>
      </c>
      <c r="O841" s="7">
        <f t="shared" si="97"/>
        <v>68.829302325581409</v>
      </c>
      <c r="P841" s="7">
        <f t="shared" si="97"/>
        <v>69.177144702842355</v>
      </c>
      <c r="R841" s="7"/>
      <c r="S841" s="7"/>
      <c r="T841" s="7"/>
      <c r="U841" s="7"/>
      <c r="V841" s="7"/>
    </row>
    <row r="842" spans="1:22" x14ac:dyDescent="0.35">
      <c r="A842" s="5">
        <f t="shared" si="99"/>
        <v>44306</v>
      </c>
      <c r="B842" s="5"/>
      <c r="C842" s="7">
        <f>AVERAGE('HAVER - UK Electricity'!I1129:T1129)</f>
        <v>60.965000000000003</v>
      </c>
      <c r="D842" s="7">
        <f t="shared" si="98"/>
        <v>65.418927648578816</v>
      </c>
      <c r="E842" s="5"/>
      <c r="F842" s="7">
        <f>AVERAGE('HAVER - UK Electricity'!I1129:N1129)</f>
        <v>69.90666666666668</v>
      </c>
      <c r="H842" s="7">
        <f>AVERAGE('HAVER - UK Electricity'!D1129:I1129)</f>
        <v>63.083333333333336</v>
      </c>
      <c r="I842" s="7">
        <f>AVERAGE('HAVER - UK Electricity'!D1129:F1129)</f>
        <v>62.390000000000008</v>
      </c>
      <c r="J842" s="7">
        <f>AVERAGE('HAVER - UK Electricity'!D1129:O1129)</f>
        <v>65.421666666666667</v>
      </c>
      <c r="L842" s="7">
        <f t="shared" si="96"/>
        <v>75.637751937984504</v>
      </c>
      <c r="N842" s="7">
        <f t="shared" si="97"/>
        <v>70.087790697674421</v>
      </c>
      <c r="O842" s="7">
        <f t="shared" si="97"/>
        <v>68.829302325581409</v>
      </c>
      <c r="P842" s="7">
        <f t="shared" si="97"/>
        <v>69.177144702842355</v>
      </c>
      <c r="R842" s="7"/>
      <c r="S842" s="7"/>
      <c r="T842" s="7"/>
      <c r="U842" s="7"/>
      <c r="V842" s="7"/>
    </row>
    <row r="843" spans="1:22" x14ac:dyDescent="0.35">
      <c r="A843" s="5">
        <f t="shared" si="99"/>
        <v>44307</v>
      </c>
      <c r="B843" s="5"/>
      <c r="C843" s="7">
        <f>AVERAGE('HAVER - UK Electricity'!I1130:T1130)</f>
        <v>61.442499999999988</v>
      </c>
      <c r="D843" s="7">
        <f t="shared" si="98"/>
        <v>65.418927648578816</v>
      </c>
      <c r="E843" s="5"/>
      <c r="F843" s="7">
        <f>AVERAGE('HAVER - UK Electricity'!I1130:N1130)</f>
        <v>70.461666666666659</v>
      </c>
      <c r="H843" s="7">
        <f>AVERAGE('HAVER - UK Electricity'!D1130:I1130)</f>
        <v>63.573333333333331</v>
      </c>
      <c r="I843" s="7">
        <f>AVERAGE('HAVER - UK Electricity'!D1130:F1130)</f>
        <v>62.84</v>
      </c>
      <c r="J843" s="7">
        <f>AVERAGE('HAVER - UK Electricity'!D1130:O1130)</f>
        <v>65.936666666666653</v>
      </c>
      <c r="L843" s="7">
        <f t="shared" si="96"/>
        <v>75.637751937984504</v>
      </c>
      <c r="N843" s="7">
        <f t="shared" si="97"/>
        <v>70.087790697674421</v>
      </c>
      <c r="O843" s="7">
        <f t="shared" si="97"/>
        <v>68.829302325581409</v>
      </c>
      <c r="P843" s="7">
        <f t="shared" si="97"/>
        <v>69.177144702842355</v>
      </c>
      <c r="R843" s="7"/>
      <c r="S843" s="7"/>
      <c r="T843" s="7"/>
      <c r="U843" s="7"/>
      <c r="V843" s="7"/>
    </row>
    <row r="844" spans="1:22" x14ac:dyDescent="0.35">
      <c r="A844" s="5">
        <f t="shared" si="99"/>
        <v>44308</v>
      </c>
      <c r="B844" s="5"/>
      <c r="C844" s="7">
        <f>AVERAGE('HAVER - UK Electricity'!I1131:T1131)</f>
        <v>62.390000000000008</v>
      </c>
      <c r="D844" s="7">
        <f t="shared" si="98"/>
        <v>65.418927648578816</v>
      </c>
      <c r="E844" s="5"/>
      <c r="F844" s="7">
        <f>AVERAGE('HAVER - UK Electricity'!I1131:N1131)</f>
        <v>71.461666666666659</v>
      </c>
      <c r="H844" s="7">
        <f>AVERAGE('HAVER - UK Electricity'!D1131:I1131)</f>
        <v>64.76166666666667</v>
      </c>
      <c r="I844" s="7">
        <f>AVERAGE('HAVER - UK Electricity'!D1131:F1131)</f>
        <v>64.126666666666665</v>
      </c>
      <c r="J844" s="7">
        <f>AVERAGE('HAVER - UK Electricity'!D1131:O1131)</f>
        <v>67.017499999999998</v>
      </c>
      <c r="L844" s="7">
        <f t="shared" si="96"/>
        <v>75.637751937984504</v>
      </c>
      <c r="N844" s="7">
        <f t="shared" si="97"/>
        <v>70.087790697674421</v>
      </c>
      <c r="O844" s="7">
        <f t="shared" si="97"/>
        <v>68.829302325581409</v>
      </c>
      <c r="P844" s="7">
        <f t="shared" si="97"/>
        <v>69.177144702842355</v>
      </c>
      <c r="R844" s="7"/>
      <c r="S844" s="7"/>
      <c r="T844" s="7"/>
      <c r="U844" s="7"/>
      <c r="V844" s="7"/>
    </row>
    <row r="845" spans="1:22" x14ac:dyDescent="0.35">
      <c r="A845" s="5">
        <f t="shared" si="99"/>
        <v>44309</v>
      </c>
      <c r="B845" s="5"/>
      <c r="C845" s="7">
        <f>AVERAGE('HAVER - UK Electricity'!I1132:T1132)</f>
        <v>61.310000000000009</v>
      </c>
      <c r="D845" s="7">
        <f t="shared" si="98"/>
        <v>65.418927648578816</v>
      </c>
      <c r="E845" s="5"/>
      <c r="F845" s="7">
        <f>AVERAGE('HAVER - UK Electricity'!I1132:N1132)</f>
        <v>69.786666666666676</v>
      </c>
      <c r="H845" s="7">
        <f>AVERAGE('HAVER - UK Electricity'!D1132:I1132)</f>
        <v>62.564999999999998</v>
      </c>
      <c r="I845" s="7">
        <f>AVERAGE('HAVER - UK Electricity'!D1132:F1132)</f>
        <v>61.830000000000005</v>
      </c>
      <c r="J845" s="7">
        <f>AVERAGE('HAVER - UK Electricity'!D1132:O1132)</f>
        <v>65.182500000000005</v>
      </c>
      <c r="L845" s="7">
        <f t="shared" si="96"/>
        <v>75.637751937984504</v>
      </c>
      <c r="N845" s="7">
        <f t="shared" si="97"/>
        <v>70.087790697674421</v>
      </c>
      <c r="O845" s="7">
        <f t="shared" si="97"/>
        <v>68.829302325581409</v>
      </c>
      <c r="P845" s="7">
        <f t="shared" si="97"/>
        <v>69.177144702842355</v>
      </c>
      <c r="R845" s="7"/>
      <c r="S845" s="7"/>
      <c r="T845" s="7"/>
      <c r="U845" s="7"/>
      <c r="V845" s="7"/>
    </row>
    <row r="846" spans="1:22" x14ac:dyDescent="0.35">
      <c r="A846" s="5">
        <f t="shared" si="99"/>
        <v>44312</v>
      </c>
      <c r="B846" s="5"/>
      <c r="C846" s="7">
        <f>AVERAGE('HAVER - UK Electricity'!I1133:T1133)</f>
        <v>61.667500000000011</v>
      </c>
      <c r="D846" s="7">
        <f t="shared" si="98"/>
        <v>65.418927648578816</v>
      </c>
      <c r="E846" s="5"/>
      <c r="F846" s="7">
        <f>AVERAGE('HAVER - UK Electricity'!I1133:N1133)</f>
        <v>70.326666666666668</v>
      </c>
      <c r="H846" s="7">
        <f>AVERAGE('HAVER - UK Electricity'!D1133:I1133)</f>
        <v>63.651666666666664</v>
      </c>
      <c r="I846" s="7">
        <f>AVERAGE('HAVER - UK Electricity'!D1133:F1133)</f>
        <v>63.169999999999995</v>
      </c>
      <c r="J846" s="7">
        <f>AVERAGE('HAVER - UK Electricity'!D1133:O1133)</f>
        <v>65.965000000000003</v>
      </c>
      <c r="L846" s="7">
        <f t="shared" si="96"/>
        <v>75.637751937984504</v>
      </c>
      <c r="N846" s="7">
        <f t="shared" si="97"/>
        <v>70.087790697674421</v>
      </c>
      <c r="O846" s="7">
        <f t="shared" si="97"/>
        <v>68.829302325581409</v>
      </c>
      <c r="P846" s="7">
        <f t="shared" si="97"/>
        <v>69.177144702842355</v>
      </c>
      <c r="R846" s="7"/>
      <c r="S846" s="7"/>
      <c r="T846" s="7"/>
      <c r="U846" s="7"/>
      <c r="V846" s="7"/>
    </row>
    <row r="847" spans="1:22" x14ac:dyDescent="0.35">
      <c r="A847" s="5">
        <f t="shared" si="99"/>
        <v>44313</v>
      </c>
      <c r="B847" s="5"/>
      <c r="C847" s="7">
        <f>AVERAGE('HAVER - UK Electricity'!I1134:T1134)</f>
        <v>62.994999999999997</v>
      </c>
      <c r="D847" s="7">
        <f t="shared" si="98"/>
        <v>65.418927648578816</v>
      </c>
      <c r="E847" s="5"/>
      <c r="F847" s="7">
        <f>AVERAGE('HAVER - UK Electricity'!I1134:N1134)</f>
        <v>72.421666666666667</v>
      </c>
      <c r="H847" s="7">
        <f>AVERAGE('HAVER - UK Electricity'!D1134:I1134)</f>
        <v>66.126666666666651</v>
      </c>
      <c r="I847" s="7">
        <f>AVERAGE('HAVER - UK Electricity'!D1134:F1134)</f>
        <v>65.699999999999989</v>
      </c>
      <c r="J847" s="7">
        <f>AVERAGE('HAVER - UK Electricity'!D1134:O1134)</f>
        <v>68.121666666666655</v>
      </c>
      <c r="L847" s="7">
        <f t="shared" si="96"/>
        <v>75.637751937984504</v>
      </c>
      <c r="N847" s="7">
        <f t="shared" si="97"/>
        <v>70.087790697674421</v>
      </c>
      <c r="O847" s="7">
        <f t="shared" si="97"/>
        <v>68.829302325581409</v>
      </c>
      <c r="P847" s="7">
        <f t="shared" si="97"/>
        <v>69.177144702842355</v>
      </c>
      <c r="R847" s="7"/>
      <c r="S847" s="7"/>
      <c r="T847" s="7"/>
      <c r="U847" s="7"/>
      <c r="V847" s="7"/>
    </row>
    <row r="848" spans="1:22" x14ac:dyDescent="0.35">
      <c r="A848" s="5">
        <f t="shared" si="99"/>
        <v>44314</v>
      </c>
      <c r="B848" s="5"/>
      <c r="C848" s="7">
        <f>AVERAGE('HAVER - UK Electricity'!I1135:T1135)</f>
        <v>63.572499999999998</v>
      </c>
      <c r="D848" s="7">
        <f t="shared" si="98"/>
        <v>65.418927648578816</v>
      </c>
      <c r="E848" s="5"/>
      <c r="F848" s="7">
        <f>AVERAGE('HAVER - UK Electricity'!I1135:N1135)</f>
        <v>72.99166666666666</v>
      </c>
      <c r="H848" s="7">
        <f>AVERAGE('HAVER - UK Electricity'!D1135:I1135)</f>
        <v>66.151666666666657</v>
      </c>
      <c r="I848" s="7">
        <f>AVERAGE('HAVER - UK Electricity'!D1135:F1135)</f>
        <v>65.476666666666674</v>
      </c>
      <c r="J848" s="7">
        <f>AVERAGE('HAVER - UK Electricity'!D1135:O1135)</f>
        <v>68.420833333333334</v>
      </c>
      <c r="L848" s="7">
        <f t="shared" si="96"/>
        <v>75.637751937984504</v>
      </c>
      <c r="N848" s="7">
        <f t="shared" si="97"/>
        <v>70.087790697674421</v>
      </c>
      <c r="O848" s="7">
        <f t="shared" si="97"/>
        <v>68.829302325581409</v>
      </c>
      <c r="P848" s="7">
        <f t="shared" si="97"/>
        <v>69.177144702842355</v>
      </c>
      <c r="R848" s="7"/>
      <c r="S848" s="7"/>
      <c r="T848" s="7"/>
      <c r="U848" s="7"/>
      <c r="V848" s="7"/>
    </row>
    <row r="849" spans="1:22" x14ac:dyDescent="0.35">
      <c r="A849" s="5">
        <f t="shared" si="99"/>
        <v>44315</v>
      </c>
      <c r="B849" s="5"/>
      <c r="C849" s="7">
        <f>AVERAGE('HAVER - UK Electricity'!I1136:T1136)</f>
        <v>64.812500000000014</v>
      </c>
      <c r="D849" s="7">
        <f t="shared" si="98"/>
        <v>65.418927648578816</v>
      </c>
      <c r="E849" s="5"/>
      <c r="F849" s="7">
        <f>AVERAGE('HAVER - UK Electricity'!I1136:N1136)</f>
        <v>74.696666666666673</v>
      </c>
      <c r="H849" s="7">
        <f>AVERAGE('HAVER - UK Electricity'!D1136:I1136)</f>
        <v>67.873333333333335</v>
      </c>
      <c r="I849" s="7">
        <f>AVERAGE('HAVER - UK Electricity'!D1136:F1136)</f>
        <v>67.34</v>
      </c>
      <c r="J849" s="7">
        <f>AVERAGE('HAVER - UK Electricity'!D1136:O1136)</f>
        <v>70.053333333333327</v>
      </c>
      <c r="L849" s="7">
        <f t="shared" si="96"/>
        <v>75.637751937984504</v>
      </c>
      <c r="N849" s="7">
        <f t="shared" si="97"/>
        <v>70.087790697674421</v>
      </c>
      <c r="O849" s="7">
        <f t="shared" si="97"/>
        <v>68.829302325581409</v>
      </c>
      <c r="P849" s="7">
        <f t="shared" si="97"/>
        <v>69.177144702842355</v>
      </c>
      <c r="R849" s="7"/>
      <c r="S849" s="7"/>
      <c r="T849" s="7"/>
      <c r="U849" s="7"/>
      <c r="V849" s="7"/>
    </row>
    <row r="850" spans="1:22" x14ac:dyDescent="0.35">
      <c r="A850" s="5">
        <f t="shared" si="99"/>
        <v>44316</v>
      </c>
      <c r="B850" s="5"/>
      <c r="C850" s="7">
        <f>AVERAGE('HAVER - UK Electricity'!I1137:T1137)</f>
        <v>64.921666666666667</v>
      </c>
      <c r="D850" s="7">
        <f t="shared" ref="D850:D881" si="100">AVERAGE(C$786:C$829,C$831:C$915)</f>
        <v>65.418927648578816</v>
      </c>
      <c r="E850" s="5"/>
      <c r="F850" s="7">
        <f>AVERAGE('HAVER - UK Electricity'!I1137:N1137)</f>
        <v>73.465000000000003</v>
      </c>
      <c r="H850" s="7">
        <f>AVERAGE('HAVER - UK Electricity'!D1137:I1137)</f>
        <v>70.421666666666667</v>
      </c>
      <c r="I850" s="7">
        <f>AVERAGE('HAVER - UK Electricity'!D1137:F1137)</f>
        <v>68.516666666666666</v>
      </c>
      <c r="J850" s="7">
        <f>AVERAGE('HAVER - UK Electricity'!D1137:O1137)</f>
        <v>70.372499999999988</v>
      </c>
      <c r="L850" s="7">
        <f t="shared" si="96"/>
        <v>75.637751937984504</v>
      </c>
      <c r="N850" s="7">
        <f t="shared" si="97"/>
        <v>70.087790697674421</v>
      </c>
      <c r="O850" s="7">
        <f t="shared" si="97"/>
        <v>68.829302325581409</v>
      </c>
      <c r="P850" s="7">
        <f t="shared" si="97"/>
        <v>69.177144702842355</v>
      </c>
      <c r="R850" s="7"/>
      <c r="S850" s="7"/>
      <c r="T850" s="7"/>
      <c r="U850" s="7"/>
      <c r="V850" s="7"/>
    </row>
    <row r="851" spans="1:22" x14ac:dyDescent="0.35">
      <c r="A851" s="5">
        <f t="shared" si="99"/>
        <v>44319</v>
      </c>
      <c r="B851" s="5"/>
      <c r="C851" s="7">
        <f>AVERAGE('HAVER - UK Electricity'!H1138:S1138)</f>
        <v>65.814999999999998</v>
      </c>
      <c r="D851" s="7">
        <f t="shared" si="100"/>
        <v>65.418927648578816</v>
      </c>
      <c r="E851" s="5"/>
      <c r="F851" s="7">
        <f>AVERAGE('HAVER - UK Electricity'!H1138:M1138)</f>
        <v>76.006666666666675</v>
      </c>
      <c r="H851" s="7">
        <f>AVERAGE('HAVER - UK Electricity'!D1138:I1138)</f>
        <v>70.421666666666667</v>
      </c>
      <c r="I851" s="7">
        <f>AVERAGE('HAVER - UK Electricity'!D1138:F1138)</f>
        <v>68.516666666666666</v>
      </c>
      <c r="J851" s="7">
        <f>AVERAGE('HAVER - UK Electricity'!D1138:O1138)</f>
        <v>70.372499999999988</v>
      </c>
      <c r="L851" s="7">
        <f t="shared" ref="L851:L894" si="101">AVERAGE(F$786:F$829,F$831:F$915)</f>
        <v>75.637751937984504</v>
      </c>
      <c r="N851" s="7">
        <f t="shared" ref="N851:P894" si="102">AVERAGE(H$786:H$829,H$831:H$915)</f>
        <v>70.087790697674421</v>
      </c>
      <c r="O851" s="7">
        <f t="shared" si="102"/>
        <v>68.829302325581409</v>
      </c>
      <c r="P851" s="7">
        <f t="shared" si="102"/>
        <v>69.177144702842355</v>
      </c>
      <c r="R851" s="7"/>
      <c r="S851" s="7"/>
      <c r="T851" s="7"/>
      <c r="U851" s="7"/>
      <c r="V851" s="7"/>
    </row>
    <row r="852" spans="1:22" x14ac:dyDescent="0.35">
      <c r="A852" s="5">
        <f t="shared" si="99"/>
        <v>44320</v>
      </c>
      <c r="B852" s="5"/>
      <c r="C852" s="7">
        <f>AVERAGE('HAVER - UK Electricity'!H1139:S1139)</f>
        <v>65.814166666666679</v>
      </c>
      <c r="D852" s="7">
        <f t="shared" si="100"/>
        <v>65.418927648578816</v>
      </c>
      <c r="E852" s="5"/>
      <c r="F852" s="7">
        <f>AVERAGE('HAVER - UK Electricity'!H1139:M1139)</f>
        <v>75.77000000000001</v>
      </c>
      <c r="H852" s="7">
        <f>AVERAGE('HAVER - UK Electricity'!D1139:I1139)</f>
        <v>70.106666666666669</v>
      </c>
      <c r="I852" s="7">
        <f>AVERAGE('HAVER - UK Electricity'!D1139:F1139)</f>
        <v>68.023333333333326</v>
      </c>
      <c r="J852" s="7">
        <f>AVERAGE('HAVER - UK Electricity'!D1139:O1139)</f>
        <v>70.155000000000015</v>
      </c>
      <c r="L852" s="7">
        <f t="shared" si="101"/>
        <v>75.637751937984504</v>
      </c>
      <c r="N852" s="7">
        <f t="shared" si="102"/>
        <v>70.087790697674421</v>
      </c>
      <c r="O852" s="7">
        <f t="shared" si="102"/>
        <v>68.829302325581409</v>
      </c>
      <c r="P852" s="7">
        <f t="shared" si="102"/>
        <v>69.177144702842355</v>
      </c>
      <c r="R852" s="7"/>
      <c r="S852" s="7"/>
      <c r="T852" s="7"/>
      <c r="U852" s="7"/>
      <c r="V852" s="7"/>
    </row>
    <row r="853" spans="1:22" x14ac:dyDescent="0.35">
      <c r="A853" s="5">
        <f t="shared" si="99"/>
        <v>44321</v>
      </c>
      <c r="B853" s="5"/>
      <c r="C853" s="7">
        <f>AVERAGE('HAVER - UK Electricity'!H1140:S1140)</f>
        <v>66.628333333333345</v>
      </c>
      <c r="D853" s="7">
        <f t="shared" si="100"/>
        <v>65.418927648578816</v>
      </c>
      <c r="E853" s="5"/>
      <c r="F853" s="7">
        <f>AVERAGE('HAVER - UK Electricity'!H1140:M1140)</f>
        <v>76.75833333333334</v>
      </c>
      <c r="H853" s="7">
        <f>AVERAGE('HAVER - UK Electricity'!D1140:I1140)</f>
        <v>70.784999999999997</v>
      </c>
      <c r="I853" s="7">
        <f>AVERAGE('HAVER - UK Electricity'!D1140:F1140)</f>
        <v>68.69</v>
      </c>
      <c r="J853" s="7">
        <f>AVERAGE('HAVER - UK Electricity'!D1140:O1140)</f>
        <v>70.952500000000001</v>
      </c>
      <c r="L853" s="7">
        <f t="shared" si="101"/>
        <v>75.637751937984504</v>
      </c>
      <c r="N853" s="7">
        <f t="shared" si="102"/>
        <v>70.087790697674421</v>
      </c>
      <c r="O853" s="7">
        <f t="shared" si="102"/>
        <v>68.829302325581409</v>
      </c>
      <c r="P853" s="7">
        <f t="shared" si="102"/>
        <v>69.177144702842355</v>
      </c>
      <c r="R853" s="7"/>
      <c r="S853" s="7"/>
      <c r="T853" s="7"/>
      <c r="U853" s="7"/>
      <c r="V853" s="7"/>
    </row>
    <row r="854" spans="1:22" x14ac:dyDescent="0.35">
      <c r="A854" s="5">
        <f t="shared" si="99"/>
        <v>44322</v>
      </c>
      <c r="B854" s="5"/>
      <c r="C854" s="7">
        <f>AVERAGE('HAVER - UK Electricity'!H1141:S1141)</f>
        <v>67.685833333333335</v>
      </c>
      <c r="D854" s="7">
        <f t="shared" si="100"/>
        <v>65.418927648578816</v>
      </c>
      <c r="E854" s="5"/>
      <c r="F854" s="7">
        <f>AVERAGE('HAVER - UK Electricity'!H1141:M1141)</f>
        <v>78.203333333333333</v>
      </c>
      <c r="H854" s="7">
        <f>AVERAGE('HAVER - UK Electricity'!D1141:I1141)</f>
        <v>72.06</v>
      </c>
      <c r="I854" s="7">
        <f>AVERAGE('HAVER - UK Electricity'!D1141:F1141)</f>
        <v>69.823333333333338</v>
      </c>
      <c r="J854" s="7">
        <f>AVERAGE('HAVER - UK Electricity'!D1141:O1141)</f>
        <v>72.184166666666655</v>
      </c>
      <c r="L854" s="7">
        <f t="shared" si="101"/>
        <v>75.637751937984504</v>
      </c>
      <c r="N854" s="7">
        <f t="shared" si="102"/>
        <v>70.087790697674421</v>
      </c>
      <c r="O854" s="7">
        <f t="shared" si="102"/>
        <v>68.829302325581409</v>
      </c>
      <c r="P854" s="7">
        <f t="shared" si="102"/>
        <v>69.177144702842355</v>
      </c>
      <c r="R854" s="7"/>
      <c r="S854" s="7"/>
      <c r="T854" s="7"/>
      <c r="U854" s="7"/>
      <c r="V854" s="7"/>
    </row>
    <row r="855" spans="1:22" x14ac:dyDescent="0.35">
      <c r="A855" s="5">
        <f t="shared" si="99"/>
        <v>44323</v>
      </c>
      <c r="B855" s="5"/>
      <c r="C855" s="7">
        <f>AVERAGE('HAVER - UK Electricity'!H1142:S1142)</f>
        <v>67.849166666666676</v>
      </c>
      <c r="D855" s="7">
        <f t="shared" si="100"/>
        <v>65.418927648578816</v>
      </c>
      <c r="E855" s="5"/>
      <c r="F855" s="7">
        <f>AVERAGE('HAVER - UK Electricity'!H1142:M1142)</f>
        <v>78.19</v>
      </c>
      <c r="H855" s="7">
        <f>AVERAGE('HAVER - UK Electricity'!D1142:I1142)</f>
        <v>71.873333333333335</v>
      </c>
      <c r="I855" s="7">
        <f>AVERAGE('HAVER - UK Electricity'!D1142:F1142)</f>
        <v>69.540000000000006</v>
      </c>
      <c r="J855" s="7">
        <f>AVERAGE('HAVER - UK Electricity'!D1142:O1142)</f>
        <v>72.151666666666657</v>
      </c>
      <c r="L855" s="7">
        <f t="shared" si="101"/>
        <v>75.637751937984504</v>
      </c>
      <c r="N855" s="7">
        <f t="shared" si="102"/>
        <v>70.087790697674421</v>
      </c>
      <c r="O855" s="7">
        <f t="shared" si="102"/>
        <v>68.829302325581409</v>
      </c>
      <c r="P855" s="7">
        <f t="shared" si="102"/>
        <v>69.177144702842355</v>
      </c>
      <c r="R855" s="7"/>
      <c r="S855" s="7"/>
      <c r="T855" s="7"/>
      <c r="U855" s="7"/>
      <c r="V855" s="7"/>
    </row>
    <row r="856" spans="1:22" x14ac:dyDescent="0.35">
      <c r="A856" s="5">
        <f t="shared" si="99"/>
        <v>44326</v>
      </c>
      <c r="B856" s="5"/>
      <c r="C856" s="7">
        <f>AVERAGE('HAVER - UK Electricity'!H1143:S1143)</f>
        <v>69.674166666666665</v>
      </c>
      <c r="D856" s="7">
        <f t="shared" si="100"/>
        <v>65.418927648578816</v>
      </c>
      <c r="E856" s="5"/>
      <c r="F856" s="7">
        <f>AVERAGE('HAVER - UK Electricity'!H1143:M1143)</f>
        <v>80.08</v>
      </c>
      <c r="H856" s="7">
        <f>AVERAGE('HAVER - UK Electricity'!D1143:I1143)</f>
        <v>73.695000000000007</v>
      </c>
      <c r="I856" s="7">
        <f>AVERAGE('HAVER - UK Electricity'!D1143:F1143)</f>
        <v>71.49666666666667</v>
      </c>
      <c r="J856" s="7">
        <f>AVERAGE('HAVER - UK Electricity'!D1143:O1143)</f>
        <v>73.999166666666653</v>
      </c>
      <c r="L856" s="7">
        <f t="shared" si="101"/>
        <v>75.637751937984504</v>
      </c>
      <c r="N856" s="7">
        <f t="shared" si="102"/>
        <v>70.087790697674421</v>
      </c>
      <c r="O856" s="7">
        <f t="shared" si="102"/>
        <v>68.829302325581409</v>
      </c>
      <c r="P856" s="7">
        <f t="shared" si="102"/>
        <v>69.177144702842355</v>
      </c>
      <c r="R856" s="7"/>
      <c r="S856" s="7"/>
      <c r="T856" s="7"/>
      <c r="U856" s="7"/>
      <c r="V856" s="7"/>
    </row>
    <row r="857" spans="1:22" x14ac:dyDescent="0.35">
      <c r="A857" s="5">
        <f t="shared" si="99"/>
        <v>44327</v>
      </c>
      <c r="B857" s="5"/>
      <c r="C857" s="7">
        <f>AVERAGE('HAVER - UK Electricity'!H1144:S1144)</f>
        <v>70.786666666666676</v>
      </c>
      <c r="D857" s="7">
        <f t="shared" si="100"/>
        <v>65.418927648578816</v>
      </c>
      <c r="E857" s="5"/>
      <c r="F857" s="7">
        <f>AVERAGE('HAVER - UK Electricity'!H1144:M1144)</f>
        <v>81.360000000000014</v>
      </c>
      <c r="H857" s="7">
        <f>AVERAGE('HAVER - UK Electricity'!D1144:I1144)</f>
        <v>74.75833333333334</v>
      </c>
      <c r="I857" s="7">
        <f>AVERAGE('HAVER - UK Electricity'!D1144:F1144)</f>
        <v>72.546666666666667</v>
      </c>
      <c r="J857" s="7">
        <f>AVERAGE('HAVER - UK Electricity'!D1144:O1144)</f>
        <v>75.154999999999987</v>
      </c>
      <c r="L857" s="7">
        <f t="shared" si="101"/>
        <v>75.637751937984504</v>
      </c>
      <c r="N857" s="7">
        <f t="shared" si="102"/>
        <v>70.087790697674421</v>
      </c>
      <c r="O857" s="7">
        <f t="shared" si="102"/>
        <v>68.829302325581409</v>
      </c>
      <c r="P857" s="7">
        <f t="shared" si="102"/>
        <v>69.177144702842355</v>
      </c>
      <c r="R857" s="7"/>
      <c r="S857" s="7"/>
      <c r="T857" s="7"/>
      <c r="U857" s="7"/>
      <c r="V857" s="7"/>
    </row>
    <row r="858" spans="1:22" x14ac:dyDescent="0.35">
      <c r="A858" s="5">
        <f t="shared" si="99"/>
        <v>44328</v>
      </c>
      <c r="B858" s="5"/>
      <c r="C858" s="7">
        <f>AVERAGE('HAVER - UK Electricity'!H1145:S1145)</f>
        <v>72.144166666666663</v>
      </c>
      <c r="D858" s="7">
        <f t="shared" si="100"/>
        <v>65.418927648578816</v>
      </c>
      <c r="E858" s="5"/>
      <c r="F858" s="7">
        <f>AVERAGE('HAVER - UK Electricity'!H1145:M1145)</f>
        <v>82.8</v>
      </c>
      <c r="H858" s="7">
        <f>AVERAGE('HAVER - UK Electricity'!D1145:I1145)</f>
        <v>76.538333333333341</v>
      </c>
      <c r="I858" s="7">
        <f>AVERAGE('HAVER - UK Electricity'!D1145:F1145)</f>
        <v>74.459999999999994</v>
      </c>
      <c r="J858" s="7">
        <f>AVERAGE('HAVER - UK Electricity'!D1145:O1145)</f>
        <v>76.724166666666662</v>
      </c>
      <c r="L858" s="7">
        <f t="shared" si="101"/>
        <v>75.637751937984504</v>
      </c>
      <c r="N858" s="7">
        <f t="shared" si="102"/>
        <v>70.087790697674421</v>
      </c>
      <c r="O858" s="7">
        <f t="shared" si="102"/>
        <v>68.829302325581409</v>
      </c>
      <c r="P858" s="7">
        <f t="shared" si="102"/>
        <v>69.177144702842355</v>
      </c>
      <c r="R858" s="7"/>
      <c r="S858" s="7"/>
      <c r="T858" s="7"/>
      <c r="U858" s="7"/>
      <c r="V858" s="7"/>
    </row>
    <row r="859" spans="1:22" x14ac:dyDescent="0.35">
      <c r="A859" s="5">
        <f t="shared" si="99"/>
        <v>44329</v>
      </c>
      <c r="B859" s="5"/>
      <c r="C859" s="7">
        <f>AVERAGE('HAVER - UK Electricity'!H1146:S1146)</f>
        <v>71.956666666666663</v>
      </c>
      <c r="D859" s="7">
        <f t="shared" si="100"/>
        <v>65.418927648578816</v>
      </c>
      <c r="E859" s="5"/>
      <c r="F859" s="7">
        <f>AVERAGE('HAVER - UK Electricity'!H1146:M1146)</f>
        <v>82.69</v>
      </c>
      <c r="H859" s="7">
        <f>AVERAGE('HAVER - UK Electricity'!D1146:I1146)</f>
        <v>76.734999999999999</v>
      </c>
      <c r="I859" s="7">
        <f>AVERAGE('HAVER - UK Electricity'!D1146:F1146)</f>
        <v>74.743333333333325</v>
      </c>
      <c r="J859" s="7">
        <f>AVERAGE('HAVER - UK Electricity'!D1146:O1146)</f>
        <v>76.735833333333332</v>
      </c>
      <c r="L859" s="7">
        <f t="shared" si="101"/>
        <v>75.637751937984504</v>
      </c>
      <c r="N859" s="7">
        <f t="shared" si="102"/>
        <v>70.087790697674421</v>
      </c>
      <c r="O859" s="7">
        <f t="shared" si="102"/>
        <v>68.829302325581409</v>
      </c>
      <c r="P859" s="7">
        <f t="shared" si="102"/>
        <v>69.177144702842355</v>
      </c>
      <c r="R859" s="7"/>
      <c r="S859" s="7"/>
      <c r="T859" s="7"/>
      <c r="U859" s="7"/>
      <c r="V859" s="7"/>
    </row>
    <row r="860" spans="1:22" x14ac:dyDescent="0.35">
      <c r="A860" s="5">
        <f t="shared" si="99"/>
        <v>44330</v>
      </c>
      <c r="B860" s="5"/>
      <c r="C860" s="7">
        <f>AVERAGE('HAVER - UK Electricity'!H1147:S1147)</f>
        <v>73.197500000000005</v>
      </c>
      <c r="D860" s="7">
        <f t="shared" si="100"/>
        <v>65.418927648578816</v>
      </c>
      <c r="E860" s="5"/>
      <c r="F860" s="7">
        <f>AVERAGE('HAVER - UK Electricity'!H1147:M1147)</f>
        <v>84.326666666666668</v>
      </c>
      <c r="H860" s="7">
        <f>AVERAGE('HAVER - UK Electricity'!D1147:I1147)</f>
        <v>78.791666666666671</v>
      </c>
      <c r="I860" s="7">
        <f>AVERAGE('HAVER - UK Electricity'!D1147:F1147)</f>
        <v>76.916666666666671</v>
      </c>
      <c r="J860" s="7">
        <f>AVERAGE('HAVER - UK Electricity'!D1147:O1147)</f>
        <v>78.426666666666662</v>
      </c>
      <c r="L860" s="7">
        <f t="shared" si="101"/>
        <v>75.637751937984504</v>
      </c>
      <c r="N860" s="7">
        <f t="shared" si="102"/>
        <v>70.087790697674421</v>
      </c>
      <c r="O860" s="7">
        <f t="shared" si="102"/>
        <v>68.829302325581409</v>
      </c>
      <c r="P860" s="7">
        <f t="shared" si="102"/>
        <v>69.177144702842355</v>
      </c>
      <c r="R860" s="7"/>
      <c r="S860" s="7"/>
      <c r="T860" s="7"/>
      <c r="U860" s="7"/>
      <c r="V860" s="7"/>
    </row>
    <row r="861" spans="1:22" x14ac:dyDescent="0.35">
      <c r="A861" s="5">
        <f t="shared" si="99"/>
        <v>44333</v>
      </c>
      <c r="B861" s="5"/>
      <c r="C861" s="7">
        <f>AVERAGE('HAVER - UK Electricity'!H1148:S1148)</f>
        <v>71.773333333333326</v>
      </c>
      <c r="D861" s="7">
        <f t="shared" si="100"/>
        <v>65.418927648578816</v>
      </c>
      <c r="E861" s="5"/>
      <c r="F861" s="7">
        <f>AVERAGE('HAVER - UK Electricity'!H1148:M1148)</f>
        <v>82.263333333333335</v>
      </c>
      <c r="H861" s="7">
        <f>AVERAGE('HAVER - UK Electricity'!D1148:I1148)</f>
        <v>77.693333333333342</v>
      </c>
      <c r="I861" s="7">
        <f>AVERAGE('HAVER - UK Electricity'!D1148:F1148)</f>
        <v>76.12</v>
      </c>
      <c r="J861" s="7">
        <f>AVERAGE('HAVER - UK Electricity'!D1148:O1148)</f>
        <v>77</v>
      </c>
      <c r="L861" s="7">
        <f t="shared" si="101"/>
        <v>75.637751937984504</v>
      </c>
      <c r="N861" s="7">
        <f t="shared" si="102"/>
        <v>70.087790697674421</v>
      </c>
      <c r="O861" s="7">
        <f t="shared" si="102"/>
        <v>68.829302325581409</v>
      </c>
      <c r="P861" s="7">
        <f t="shared" si="102"/>
        <v>69.177144702842355</v>
      </c>
      <c r="R861" s="7"/>
      <c r="S861" s="7"/>
      <c r="T861" s="7"/>
      <c r="U861" s="7"/>
      <c r="V861" s="7"/>
    </row>
    <row r="862" spans="1:22" x14ac:dyDescent="0.35">
      <c r="A862" s="5">
        <f t="shared" si="99"/>
        <v>44334</v>
      </c>
      <c r="B862" s="5"/>
      <c r="C862" s="7">
        <f>AVERAGE('HAVER - UK Electricity'!H1149:S1149)</f>
        <v>69.288333333333327</v>
      </c>
      <c r="D862" s="7">
        <f t="shared" si="100"/>
        <v>65.418927648578816</v>
      </c>
      <c r="E862" s="5"/>
      <c r="F862" s="7">
        <f>AVERAGE('HAVER - UK Electricity'!H1149:M1149)</f>
        <v>79.873333333333335</v>
      </c>
      <c r="H862" s="7">
        <f>AVERAGE('HAVER - UK Electricity'!D1149:I1149)</f>
        <v>74.784999999999997</v>
      </c>
      <c r="I862" s="7">
        <f>AVERAGE('HAVER - UK Electricity'!D1149:F1149)</f>
        <v>72.930000000000007</v>
      </c>
      <c r="J862" s="7">
        <f>AVERAGE('HAVER - UK Electricity'!D1149:O1149)</f>
        <v>74.30416666666666</v>
      </c>
      <c r="L862" s="7">
        <f t="shared" si="101"/>
        <v>75.637751937984504</v>
      </c>
      <c r="N862" s="7">
        <f t="shared" si="102"/>
        <v>70.087790697674421</v>
      </c>
      <c r="O862" s="7">
        <f t="shared" si="102"/>
        <v>68.829302325581409</v>
      </c>
      <c r="P862" s="7">
        <f t="shared" si="102"/>
        <v>69.177144702842355</v>
      </c>
      <c r="R862" s="7"/>
      <c r="S862" s="7"/>
      <c r="T862" s="7"/>
      <c r="U862" s="7"/>
      <c r="V862" s="7"/>
    </row>
    <row r="863" spans="1:22" x14ac:dyDescent="0.35">
      <c r="A863" s="5">
        <f t="shared" si="99"/>
        <v>44335</v>
      </c>
      <c r="B863" s="5"/>
      <c r="C863" s="7">
        <f>AVERAGE('HAVER - UK Electricity'!H1150:S1150)</f>
        <v>65.660833333333329</v>
      </c>
      <c r="D863" s="7">
        <f t="shared" si="100"/>
        <v>65.418927648578816</v>
      </c>
      <c r="E863" s="5"/>
      <c r="F863" s="7">
        <f>AVERAGE('HAVER - UK Electricity'!H1150:M1150)</f>
        <v>75.693333333333328</v>
      </c>
      <c r="H863" s="7">
        <f>AVERAGE('HAVER - UK Electricity'!D1150:I1150)</f>
        <v>70.918333333333337</v>
      </c>
      <c r="I863" s="7">
        <f>AVERAGE('HAVER - UK Electricity'!D1150:F1150)</f>
        <v>68.87</v>
      </c>
      <c r="J863" s="7">
        <f>AVERAGE('HAVER - UK Electricity'!D1150:O1150)</f>
        <v>70.422500000000014</v>
      </c>
      <c r="L863" s="7">
        <f t="shared" si="101"/>
        <v>75.637751937984504</v>
      </c>
      <c r="N863" s="7">
        <f t="shared" si="102"/>
        <v>70.087790697674421</v>
      </c>
      <c r="O863" s="7">
        <f t="shared" si="102"/>
        <v>68.829302325581409</v>
      </c>
      <c r="P863" s="7">
        <f t="shared" si="102"/>
        <v>69.177144702842355</v>
      </c>
      <c r="R863" s="7"/>
      <c r="S863" s="7"/>
      <c r="T863" s="7"/>
      <c r="U863" s="7"/>
      <c r="V863" s="7"/>
    </row>
    <row r="864" spans="1:22" x14ac:dyDescent="0.35">
      <c r="A864" s="5">
        <f t="shared" si="99"/>
        <v>44336</v>
      </c>
      <c r="B864" s="5"/>
      <c r="C864" s="7">
        <f>AVERAGE('HAVER - UK Electricity'!H1151:S1151)</f>
        <v>68.760833333333338</v>
      </c>
      <c r="D864" s="7">
        <f t="shared" si="100"/>
        <v>65.418927648578816</v>
      </c>
      <c r="E864" s="5"/>
      <c r="F864" s="7">
        <f>AVERAGE('HAVER - UK Electricity'!H1151:M1151)</f>
        <v>79.348333333333343</v>
      </c>
      <c r="H864" s="7">
        <f>AVERAGE('HAVER - UK Electricity'!D1151:I1151)</f>
        <v>74</v>
      </c>
      <c r="I864" s="7">
        <f>AVERAGE('HAVER - UK Electricity'!D1151:F1151)</f>
        <v>72.053333333333327</v>
      </c>
      <c r="J864" s="7">
        <f>AVERAGE('HAVER - UK Electricity'!D1151:O1151)</f>
        <v>73.656666666666666</v>
      </c>
      <c r="L864" s="7">
        <f t="shared" si="101"/>
        <v>75.637751937984504</v>
      </c>
      <c r="N864" s="7">
        <f t="shared" si="102"/>
        <v>70.087790697674421</v>
      </c>
      <c r="O864" s="7">
        <f t="shared" si="102"/>
        <v>68.829302325581409</v>
      </c>
      <c r="P864" s="7">
        <f t="shared" si="102"/>
        <v>69.177144702842355</v>
      </c>
      <c r="R864" s="7"/>
      <c r="S864" s="7"/>
      <c r="T864" s="7"/>
      <c r="U864" s="7"/>
      <c r="V864" s="7"/>
    </row>
    <row r="865" spans="1:22" x14ac:dyDescent="0.35">
      <c r="A865" s="5">
        <f t="shared" si="99"/>
        <v>44337</v>
      </c>
      <c r="B865" s="5"/>
      <c r="C865" s="7">
        <f>AVERAGE('HAVER - UK Electricity'!H1152:S1152)</f>
        <v>69.44</v>
      </c>
      <c r="D865" s="7">
        <f t="shared" si="100"/>
        <v>65.418927648578816</v>
      </c>
      <c r="E865" s="5"/>
      <c r="F865" s="7">
        <f>AVERAGE('HAVER - UK Electricity'!H1152:M1152)</f>
        <v>80.471666666666678</v>
      </c>
      <c r="H865" s="7">
        <f>AVERAGE('HAVER - UK Electricity'!D1152:I1152)</f>
        <v>75.093333333333334</v>
      </c>
      <c r="I865" s="7">
        <f>AVERAGE('HAVER - UK Electricity'!D1152:F1152)</f>
        <v>73.313333333333333</v>
      </c>
      <c r="J865" s="7">
        <f>AVERAGE('HAVER - UK Electricity'!D1152:O1152)</f>
        <v>74.649166666666659</v>
      </c>
      <c r="L865" s="7">
        <f t="shared" si="101"/>
        <v>75.637751937984504</v>
      </c>
      <c r="N865" s="7">
        <f t="shared" si="102"/>
        <v>70.087790697674421</v>
      </c>
      <c r="O865" s="7">
        <f t="shared" si="102"/>
        <v>68.829302325581409</v>
      </c>
      <c r="P865" s="7">
        <f t="shared" si="102"/>
        <v>69.177144702842355</v>
      </c>
      <c r="R865" s="7"/>
      <c r="S865" s="7"/>
      <c r="T865" s="7"/>
      <c r="U865" s="7"/>
      <c r="V865" s="7"/>
    </row>
    <row r="866" spans="1:22" x14ac:dyDescent="0.35">
      <c r="A866" s="5">
        <f t="shared" si="99"/>
        <v>44340</v>
      </c>
      <c r="B866" s="5"/>
      <c r="C866" s="7">
        <f>AVERAGE('HAVER - UK Electricity'!H1153:S1153)</f>
        <v>69.78416666666665</v>
      </c>
      <c r="D866" s="7">
        <f t="shared" si="100"/>
        <v>65.418927648578816</v>
      </c>
      <c r="E866" s="5"/>
      <c r="F866" s="7">
        <f>AVERAGE('HAVER - UK Electricity'!H1153:M1153)</f>
        <v>80.789999999999992</v>
      </c>
      <c r="H866" s="7">
        <f>AVERAGE('HAVER - UK Electricity'!D1153:I1153)</f>
        <v>75.598333333333343</v>
      </c>
      <c r="I866" s="7">
        <f>AVERAGE('HAVER - UK Electricity'!D1153:F1153)</f>
        <v>73.84</v>
      </c>
      <c r="J866" s="7">
        <f>AVERAGE('HAVER - UK Electricity'!D1153:O1153)</f>
        <v>75.075000000000003</v>
      </c>
      <c r="L866" s="7">
        <f t="shared" si="101"/>
        <v>75.637751937984504</v>
      </c>
      <c r="N866" s="7">
        <f t="shared" si="102"/>
        <v>70.087790697674421</v>
      </c>
      <c r="O866" s="7">
        <f t="shared" si="102"/>
        <v>68.829302325581409</v>
      </c>
      <c r="P866" s="7">
        <f t="shared" si="102"/>
        <v>69.177144702842355</v>
      </c>
      <c r="R866" s="7"/>
      <c r="S866" s="7"/>
      <c r="T866" s="7"/>
      <c r="U866" s="7"/>
      <c r="V866" s="7"/>
    </row>
    <row r="867" spans="1:22" x14ac:dyDescent="0.35">
      <c r="A867" s="5">
        <f t="shared" si="99"/>
        <v>44341</v>
      </c>
      <c r="B867" s="5"/>
      <c r="C867" s="7">
        <f>AVERAGE('HAVER - UK Electricity'!H1154:S1154)</f>
        <v>71.78</v>
      </c>
      <c r="D867" s="7">
        <f t="shared" si="100"/>
        <v>65.418927648578816</v>
      </c>
      <c r="E867" s="5"/>
      <c r="F867" s="7">
        <f>AVERAGE('HAVER - UK Electricity'!H1154:M1154)</f>
        <v>83.661666666666676</v>
      </c>
      <c r="H867" s="7">
        <f>AVERAGE('HAVER - UK Electricity'!D1154:I1154)</f>
        <v>78.323333333333338</v>
      </c>
      <c r="I867" s="7">
        <f>AVERAGE('HAVER - UK Electricity'!D1154:F1154)</f>
        <v>76.393333333333331</v>
      </c>
      <c r="J867" s="7">
        <f>AVERAGE('HAVER - UK Electricity'!D1154:O1154)</f>
        <v>77.59333333333332</v>
      </c>
      <c r="L867" s="7">
        <f t="shared" si="101"/>
        <v>75.637751937984504</v>
      </c>
      <c r="N867" s="7">
        <f t="shared" si="102"/>
        <v>70.087790697674421</v>
      </c>
      <c r="O867" s="7">
        <f t="shared" si="102"/>
        <v>68.829302325581409</v>
      </c>
      <c r="P867" s="7">
        <f t="shared" si="102"/>
        <v>69.177144702842355</v>
      </c>
      <c r="R867" s="7"/>
      <c r="S867" s="7"/>
      <c r="T867" s="7"/>
      <c r="U867" s="7"/>
      <c r="V867" s="7"/>
    </row>
    <row r="868" spans="1:22" x14ac:dyDescent="0.35">
      <c r="A868" s="5">
        <f t="shared" si="99"/>
        <v>44342</v>
      </c>
      <c r="B868" s="5"/>
      <c r="C868" s="7">
        <f>AVERAGE('HAVER - UK Electricity'!H1155:S1155)</f>
        <v>72.070833333333326</v>
      </c>
      <c r="D868" s="7">
        <f t="shared" si="100"/>
        <v>65.418927648578816</v>
      </c>
      <c r="E868" s="5"/>
      <c r="F868" s="7">
        <f>AVERAGE('HAVER - UK Electricity'!H1155:M1155)</f>
        <v>84.008333333333326</v>
      </c>
      <c r="H868" s="7">
        <f>AVERAGE('HAVER - UK Electricity'!D1155:I1155)</f>
        <v>79.041666666666671</v>
      </c>
      <c r="I868" s="7">
        <f>AVERAGE('HAVER - UK Electricity'!D1155:F1155)</f>
        <v>77.08</v>
      </c>
      <c r="J868" s="7">
        <f>AVERAGE('HAVER - UK Electricity'!D1155:O1155)</f>
        <v>78.080833333333331</v>
      </c>
      <c r="L868" s="7">
        <f t="shared" si="101"/>
        <v>75.637751937984504</v>
      </c>
      <c r="N868" s="7">
        <f t="shared" si="102"/>
        <v>70.087790697674421</v>
      </c>
      <c r="O868" s="7">
        <f t="shared" si="102"/>
        <v>68.829302325581409</v>
      </c>
      <c r="P868" s="7">
        <f t="shared" si="102"/>
        <v>69.177144702842355</v>
      </c>
      <c r="R868" s="7"/>
      <c r="S868" s="7"/>
      <c r="T868" s="7"/>
      <c r="U868" s="7"/>
      <c r="V868" s="7"/>
    </row>
    <row r="869" spans="1:22" x14ac:dyDescent="0.35">
      <c r="A869" s="5">
        <f t="shared" si="99"/>
        <v>44343</v>
      </c>
      <c r="B869" s="5"/>
      <c r="C869" s="7">
        <f>AVERAGE('HAVER - UK Electricity'!H1156:S1156)</f>
        <v>69.711666666666687</v>
      </c>
      <c r="D869" s="7">
        <f t="shared" si="100"/>
        <v>65.418927648578816</v>
      </c>
      <c r="E869" s="5"/>
      <c r="F869" s="7">
        <f>AVERAGE('HAVER - UK Electricity'!H1156:M1156)</f>
        <v>81.00500000000001</v>
      </c>
      <c r="H869" s="7">
        <f>AVERAGE('HAVER - UK Electricity'!D1156:I1156)</f>
        <v>76.034999999999997</v>
      </c>
      <c r="I869" s="7">
        <f>AVERAGE('HAVER - UK Electricity'!D1156:F1156)</f>
        <v>74.00333333333333</v>
      </c>
      <c r="J869" s="7">
        <f>AVERAGE('HAVER - UK Electricity'!D1156:O1156)</f>
        <v>75.26166666666667</v>
      </c>
      <c r="L869" s="7">
        <f t="shared" si="101"/>
        <v>75.637751937984504</v>
      </c>
      <c r="N869" s="7">
        <f t="shared" si="102"/>
        <v>70.087790697674421</v>
      </c>
      <c r="O869" s="7">
        <f t="shared" si="102"/>
        <v>68.829302325581409</v>
      </c>
      <c r="P869" s="7">
        <f t="shared" si="102"/>
        <v>69.177144702842355</v>
      </c>
      <c r="R869" s="7"/>
      <c r="S869" s="7"/>
      <c r="T869" s="7"/>
      <c r="U869" s="7"/>
      <c r="V869" s="7"/>
    </row>
    <row r="870" spans="1:22" x14ac:dyDescent="0.35">
      <c r="A870" s="5">
        <f t="shared" si="99"/>
        <v>44344</v>
      </c>
      <c r="B870" s="5"/>
      <c r="C870" s="7">
        <f>AVERAGE('HAVER - UK Electricity'!H1157:S1157)</f>
        <v>68.39</v>
      </c>
      <c r="D870" s="7">
        <f t="shared" si="100"/>
        <v>65.418927648578816</v>
      </c>
      <c r="E870" s="5"/>
      <c r="F870" s="7">
        <f>AVERAGE('HAVER - UK Electricity'!H1157:M1157)</f>
        <v>77.820000000000007</v>
      </c>
      <c r="H870" s="7">
        <f>AVERAGE('HAVER - UK Electricity'!D1157:I1157)</f>
        <v>76.743333333333339</v>
      </c>
      <c r="I870" s="7">
        <f>AVERAGE('HAVER - UK Electricity'!D1157:F1157)</f>
        <v>73.646666666666661</v>
      </c>
      <c r="J870" s="7">
        <f>AVERAGE('HAVER - UK Electricity'!D1157:O1157)</f>
        <v>73.478333333333339</v>
      </c>
      <c r="L870" s="7">
        <f t="shared" si="101"/>
        <v>75.637751937984504</v>
      </c>
      <c r="N870" s="7">
        <f t="shared" si="102"/>
        <v>70.087790697674421</v>
      </c>
      <c r="O870" s="7">
        <f t="shared" si="102"/>
        <v>68.829302325581409</v>
      </c>
      <c r="P870" s="7">
        <f t="shared" si="102"/>
        <v>69.177144702842355</v>
      </c>
      <c r="R870" s="7"/>
      <c r="S870" s="7"/>
      <c r="T870" s="7"/>
      <c r="U870" s="7"/>
      <c r="V870" s="7"/>
    </row>
    <row r="871" spans="1:22" x14ac:dyDescent="0.35">
      <c r="A871" s="5">
        <f t="shared" si="99"/>
        <v>44347</v>
      </c>
      <c r="B871" s="5"/>
      <c r="C871" s="7">
        <f>AVERAGE('HAVER - UK Electricity'!H1158:S1158)</f>
        <v>68.39</v>
      </c>
      <c r="D871" s="7">
        <f t="shared" si="100"/>
        <v>65.418927648578816</v>
      </c>
      <c r="E871" s="5"/>
      <c r="F871" s="7">
        <f>AVERAGE('HAVER - UK Electricity'!H1158:M1158)</f>
        <v>77.820000000000007</v>
      </c>
      <c r="H871" s="7">
        <f>AVERAGE('HAVER - UK Electricity'!D1158:I1158)</f>
        <v>76.743333333333339</v>
      </c>
      <c r="I871" s="7">
        <f>AVERAGE('HAVER - UK Electricity'!D1158:F1158)</f>
        <v>73.646666666666661</v>
      </c>
      <c r="J871" s="7">
        <f>AVERAGE('HAVER - UK Electricity'!D1158:O1158)</f>
        <v>73.478333333333339</v>
      </c>
      <c r="L871" s="7">
        <f t="shared" si="101"/>
        <v>75.637751937984504</v>
      </c>
      <c r="N871" s="7">
        <f t="shared" si="102"/>
        <v>70.087790697674421</v>
      </c>
      <c r="O871" s="7">
        <f t="shared" si="102"/>
        <v>68.829302325581409</v>
      </c>
      <c r="P871" s="7">
        <f t="shared" si="102"/>
        <v>69.177144702842355</v>
      </c>
      <c r="R871" s="7"/>
      <c r="S871" s="7"/>
      <c r="T871" s="7"/>
      <c r="U871" s="7"/>
      <c r="V871" s="7"/>
    </row>
    <row r="872" spans="1:22" x14ac:dyDescent="0.35">
      <c r="A872" s="5">
        <f t="shared" si="99"/>
        <v>44348</v>
      </c>
      <c r="B872" s="5"/>
      <c r="C872" s="7">
        <f>AVERAGE('HAVER - UK Electricity'!G1159:R1159)</f>
        <v>70.553333333333342</v>
      </c>
      <c r="D872" s="7">
        <f t="shared" si="100"/>
        <v>65.418927648578816</v>
      </c>
      <c r="E872" s="5"/>
      <c r="F872" s="7">
        <f>AVERAGE('HAVER - UK Electricity'!G1159:L1159)</f>
        <v>82.378333333333345</v>
      </c>
      <c r="H872" s="7">
        <f>AVERAGE('HAVER - UK Electricity'!D1159:I1159)</f>
        <v>78.301666666666677</v>
      </c>
      <c r="I872" s="7">
        <f>AVERAGE('HAVER - UK Electricity'!D1159:F1159)</f>
        <v>75</v>
      </c>
      <c r="J872" s="7">
        <f>AVERAGE('HAVER - UK Electricity'!D1159:O1159)</f>
        <v>74.857500000000002</v>
      </c>
      <c r="L872" s="7">
        <f t="shared" si="101"/>
        <v>75.637751937984504</v>
      </c>
      <c r="N872" s="7">
        <f t="shared" si="102"/>
        <v>70.087790697674421</v>
      </c>
      <c r="O872" s="7">
        <f t="shared" si="102"/>
        <v>68.829302325581409</v>
      </c>
      <c r="P872" s="7">
        <f t="shared" si="102"/>
        <v>69.177144702842355</v>
      </c>
      <c r="R872" s="7"/>
      <c r="S872" s="7"/>
      <c r="T872" s="7"/>
      <c r="U872" s="7"/>
      <c r="V872" s="7"/>
    </row>
    <row r="873" spans="1:22" x14ac:dyDescent="0.35">
      <c r="A873" s="5">
        <f t="shared" si="99"/>
        <v>44349</v>
      </c>
      <c r="B873" s="5"/>
      <c r="C873" s="7">
        <f>AVERAGE('HAVER - UK Electricity'!G1160:R1160)</f>
        <v>69.08</v>
      </c>
      <c r="D873" s="7">
        <f t="shared" si="100"/>
        <v>65.418927648578816</v>
      </c>
      <c r="E873" s="5"/>
      <c r="F873" s="7">
        <f>AVERAGE('HAVER - UK Electricity'!G1160:L1160)</f>
        <v>80.956666666666678</v>
      </c>
      <c r="H873" s="7">
        <f>AVERAGE('HAVER - UK Electricity'!D1160:I1160)</f>
        <v>76.986666666666679</v>
      </c>
      <c r="I873" s="7">
        <f>AVERAGE('HAVER - UK Electricity'!D1160:F1160)</f>
        <v>73.773333333333341</v>
      </c>
      <c r="J873" s="7">
        <f>AVERAGE('HAVER - UK Electricity'!D1160:O1160)</f>
        <v>73.45</v>
      </c>
      <c r="L873" s="7">
        <f t="shared" si="101"/>
        <v>75.637751937984504</v>
      </c>
      <c r="N873" s="7">
        <f t="shared" si="102"/>
        <v>70.087790697674421</v>
      </c>
      <c r="O873" s="7">
        <f t="shared" si="102"/>
        <v>68.829302325581409</v>
      </c>
      <c r="P873" s="7">
        <f t="shared" si="102"/>
        <v>69.177144702842355</v>
      </c>
      <c r="R873" s="7"/>
      <c r="S873" s="7"/>
      <c r="T873" s="7"/>
      <c r="U873" s="7"/>
      <c r="V873" s="7"/>
    </row>
    <row r="874" spans="1:22" x14ac:dyDescent="0.35">
      <c r="A874" s="5">
        <f t="shared" si="99"/>
        <v>44350</v>
      </c>
      <c r="B874" s="5"/>
      <c r="C874" s="7">
        <f>AVERAGE('HAVER - UK Electricity'!G1161:R1161)</f>
        <v>69.106666666666669</v>
      </c>
      <c r="D874" s="7">
        <f t="shared" si="100"/>
        <v>65.418927648578816</v>
      </c>
      <c r="E874" s="5"/>
      <c r="F874" s="7">
        <f>AVERAGE('HAVER - UK Electricity'!G1161:L1161)</f>
        <v>81.120000000000019</v>
      </c>
      <c r="H874" s="7">
        <f>AVERAGE('HAVER - UK Electricity'!D1161:I1161)</f>
        <v>77.050000000000011</v>
      </c>
      <c r="I874" s="7">
        <f>AVERAGE('HAVER - UK Electricity'!D1161:F1161)</f>
        <v>73.823333333333338</v>
      </c>
      <c r="J874" s="7">
        <f>AVERAGE('HAVER - UK Electricity'!D1161:O1161)</f>
        <v>73.521666666666661</v>
      </c>
      <c r="L874" s="7">
        <f t="shared" si="101"/>
        <v>75.637751937984504</v>
      </c>
      <c r="N874" s="7">
        <f t="shared" si="102"/>
        <v>70.087790697674421</v>
      </c>
      <c r="O874" s="7">
        <f t="shared" si="102"/>
        <v>68.829302325581409</v>
      </c>
      <c r="P874" s="7">
        <f t="shared" si="102"/>
        <v>69.177144702842355</v>
      </c>
      <c r="R874" s="7"/>
      <c r="S874" s="7"/>
      <c r="T874" s="7"/>
      <c r="U874" s="7"/>
      <c r="V874" s="7"/>
    </row>
    <row r="875" spans="1:22" x14ac:dyDescent="0.35">
      <c r="A875" s="5">
        <f t="shared" si="99"/>
        <v>44351</v>
      </c>
      <c r="B875" s="5"/>
      <c r="C875" s="7">
        <f>AVERAGE('HAVER - UK Electricity'!G1162:R1162)</f>
        <v>68.759166666666673</v>
      </c>
      <c r="D875" s="7">
        <f t="shared" si="100"/>
        <v>65.418927648578816</v>
      </c>
      <c r="E875" s="5"/>
      <c r="F875" s="7">
        <f>AVERAGE('HAVER - UK Electricity'!G1162:L1162)</f>
        <v>80.709999999999994</v>
      </c>
      <c r="H875" s="7">
        <f>AVERAGE('HAVER - UK Electricity'!D1162:I1162)</f>
        <v>76.685000000000002</v>
      </c>
      <c r="I875" s="7">
        <f>AVERAGE('HAVER - UK Electricity'!D1162:F1162)</f>
        <v>73.403333333333322</v>
      </c>
      <c r="J875" s="7">
        <f>AVERAGE('HAVER - UK Electricity'!D1162:O1162)</f>
        <v>73.13666666666667</v>
      </c>
      <c r="L875" s="7">
        <f t="shared" si="101"/>
        <v>75.637751937984504</v>
      </c>
      <c r="N875" s="7">
        <f t="shared" si="102"/>
        <v>70.087790697674421</v>
      </c>
      <c r="O875" s="7">
        <f t="shared" si="102"/>
        <v>68.829302325581409</v>
      </c>
      <c r="P875" s="7">
        <f t="shared" si="102"/>
        <v>69.177144702842355</v>
      </c>
      <c r="R875" s="7"/>
      <c r="S875" s="7"/>
      <c r="T875" s="7"/>
      <c r="U875" s="7"/>
      <c r="V875" s="7"/>
    </row>
    <row r="876" spans="1:22" x14ac:dyDescent="0.35">
      <c r="A876" s="5">
        <f t="shared" si="99"/>
        <v>44354</v>
      </c>
      <c r="B876" s="5"/>
      <c r="C876" s="7">
        <f>AVERAGE('HAVER - UK Electricity'!G1163:R1163)</f>
        <v>69.939166666666651</v>
      </c>
      <c r="D876" s="7">
        <f t="shared" si="100"/>
        <v>65.418927648578816</v>
      </c>
      <c r="E876" s="5"/>
      <c r="F876" s="7">
        <f>AVERAGE('HAVER - UK Electricity'!G1163:L1163)</f>
        <v>82.1</v>
      </c>
      <c r="H876" s="7">
        <f>AVERAGE('HAVER - UK Electricity'!D1163:I1163)</f>
        <v>78.021666666666661</v>
      </c>
      <c r="I876" s="7">
        <f>AVERAGE('HAVER - UK Electricity'!D1163:F1163)</f>
        <v>74.716666666666654</v>
      </c>
      <c r="J876" s="7">
        <f>AVERAGE('HAVER - UK Electricity'!D1163:O1163)</f>
        <v>74.400000000000006</v>
      </c>
      <c r="L876" s="7">
        <f t="shared" si="101"/>
        <v>75.637751937984504</v>
      </c>
      <c r="N876" s="7">
        <f t="shared" si="102"/>
        <v>70.087790697674421</v>
      </c>
      <c r="O876" s="7">
        <f t="shared" si="102"/>
        <v>68.829302325581409</v>
      </c>
      <c r="P876" s="7">
        <f t="shared" si="102"/>
        <v>69.177144702842355</v>
      </c>
      <c r="R876" s="7"/>
      <c r="S876" s="7"/>
      <c r="T876" s="7"/>
      <c r="U876" s="7"/>
      <c r="V876" s="7"/>
    </row>
    <row r="877" spans="1:22" x14ac:dyDescent="0.35">
      <c r="A877" s="5">
        <f t="shared" si="99"/>
        <v>44355</v>
      </c>
      <c r="B877" s="5"/>
      <c r="C877" s="7">
        <f>AVERAGE('HAVER - UK Electricity'!G1164:R1164)</f>
        <v>71.456666666666663</v>
      </c>
      <c r="D877" s="7">
        <f t="shared" si="100"/>
        <v>65.418927648578816</v>
      </c>
      <c r="E877" s="5"/>
      <c r="F877" s="7">
        <f>AVERAGE('HAVER - UK Electricity'!G1164:L1164)</f>
        <v>84.36999999999999</v>
      </c>
      <c r="H877" s="7">
        <f>AVERAGE('HAVER - UK Electricity'!D1164:I1164)</f>
        <v>80.226666666666674</v>
      </c>
      <c r="I877" s="7">
        <f>AVERAGE('HAVER - UK Electricity'!D1164:F1164)</f>
        <v>76.776666666666657</v>
      </c>
      <c r="J877" s="7">
        <f>AVERAGE('HAVER - UK Electricity'!D1164:O1164)</f>
        <v>76.240000000000009</v>
      </c>
      <c r="L877" s="7">
        <f t="shared" si="101"/>
        <v>75.637751937984504</v>
      </c>
      <c r="N877" s="7">
        <f t="shared" si="102"/>
        <v>70.087790697674421</v>
      </c>
      <c r="O877" s="7">
        <f t="shared" si="102"/>
        <v>68.829302325581409</v>
      </c>
      <c r="P877" s="7">
        <f t="shared" si="102"/>
        <v>69.177144702842355</v>
      </c>
      <c r="R877" s="7"/>
      <c r="S877" s="7"/>
      <c r="T877" s="7"/>
      <c r="U877" s="7"/>
      <c r="V877" s="7"/>
    </row>
    <row r="878" spans="1:22" x14ac:dyDescent="0.35">
      <c r="A878" s="5">
        <f t="shared" si="99"/>
        <v>44356</v>
      </c>
      <c r="B878" s="5"/>
      <c r="C878" s="7">
        <f>AVERAGE('HAVER - UK Electricity'!G1165:R1165)</f>
        <v>72.39</v>
      </c>
      <c r="D878" s="7">
        <f t="shared" si="100"/>
        <v>65.418927648578816</v>
      </c>
      <c r="E878" s="5"/>
      <c r="F878" s="7">
        <f>AVERAGE('HAVER - UK Electricity'!G1165:L1165)</f>
        <v>85.571666666666658</v>
      </c>
      <c r="H878" s="7">
        <f>AVERAGE('HAVER - UK Electricity'!D1165:I1165)</f>
        <v>81.293333333333337</v>
      </c>
      <c r="I878" s="7">
        <f>AVERAGE('HAVER - UK Electricity'!D1165:F1165)</f>
        <v>77.63666666666667</v>
      </c>
      <c r="J878" s="7">
        <f>AVERAGE('HAVER - UK Electricity'!D1165:O1165)</f>
        <v>77.230833333333337</v>
      </c>
      <c r="L878" s="7">
        <f t="shared" si="101"/>
        <v>75.637751937984504</v>
      </c>
      <c r="N878" s="7">
        <f t="shared" si="102"/>
        <v>70.087790697674421</v>
      </c>
      <c r="O878" s="7">
        <f t="shared" si="102"/>
        <v>68.829302325581409</v>
      </c>
      <c r="P878" s="7">
        <f t="shared" si="102"/>
        <v>69.177144702842355</v>
      </c>
      <c r="R878" s="7"/>
      <c r="S878" s="7"/>
      <c r="T878" s="7"/>
      <c r="U878" s="7"/>
      <c r="V878" s="7"/>
    </row>
    <row r="879" spans="1:22" x14ac:dyDescent="0.35">
      <c r="A879" s="5">
        <f t="shared" si="99"/>
        <v>44357</v>
      </c>
      <c r="B879" s="5"/>
      <c r="C879" s="7">
        <f>AVERAGE('HAVER - UK Electricity'!G1166:R1166)</f>
        <v>72.65583333333332</v>
      </c>
      <c r="D879" s="7">
        <f t="shared" si="100"/>
        <v>65.418927648578816</v>
      </c>
      <c r="E879" s="5"/>
      <c r="F879" s="7">
        <f>AVERAGE('HAVER - UK Electricity'!G1166:L1166)</f>
        <v>85.838333333333324</v>
      </c>
      <c r="H879" s="7">
        <f>AVERAGE('HAVER - UK Electricity'!D1166:I1166)</f>
        <v>81.466666666666654</v>
      </c>
      <c r="I879" s="7">
        <f>AVERAGE('HAVER - UK Electricity'!D1166:F1166)</f>
        <v>77.88</v>
      </c>
      <c r="J879" s="7">
        <f>AVERAGE('HAVER - UK Electricity'!D1166:O1166)</f>
        <v>77.489999999999995</v>
      </c>
      <c r="L879" s="7">
        <f t="shared" si="101"/>
        <v>75.637751937984504</v>
      </c>
      <c r="N879" s="7">
        <f t="shared" si="102"/>
        <v>70.087790697674421</v>
      </c>
      <c r="O879" s="7">
        <f t="shared" si="102"/>
        <v>68.829302325581409</v>
      </c>
      <c r="P879" s="7">
        <f t="shared" si="102"/>
        <v>69.177144702842355</v>
      </c>
      <c r="R879" s="7"/>
      <c r="S879" s="7"/>
      <c r="T879" s="7"/>
      <c r="U879" s="7"/>
      <c r="V879" s="7"/>
    </row>
    <row r="880" spans="1:22" x14ac:dyDescent="0.35">
      <c r="A880" s="5">
        <f t="shared" si="99"/>
        <v>44358</v>
      </c>
      <c r="B880" s="5"/>
      <c r="C880" s="7">
        <f>AVERAGE('HAVER - UK Electricity'!G1167:R1167)</f>
        <v>71.044166666666669</v>
      </c>
      <c r="D880" s="7">
        <f t="shared" si="100"/>
        <v>65.418927648578816</v>
      </c>
      <c r="E880" s="5"/>
      <c r="F880" s="7">
        <f>AVERAGE('HAVER - UK Electricity'!G1167:L1167)</f>
        <v>83.804999999999993</v>
      </c>
      <c r="H880" s="7">
        <f>AVERAGE('HAVER - UK Electricity'!D1167:I1167)</f>
        <v>79.641666666666666</v>
      </c>
      <c r="I880" s="7">
        <f>AVERAGE('HAVER - UK Electricity'!D1167:F1167)</f>
        <v>76.13666666666667</v>
      </c>
      <c r="J880" s="7">
        <f>AVERAGE('HAVER - UK Electricity'!D1167:O1167)</f>
        <v>75.74499999999999</v>
      </c>
      <c r="L880" s="7">
        <f t="shared" si="101"/>
        <v>75.637751937984504</v>
      </c>
      <c r="N880" s="7">
        <f t="shared" si="102"/>
        <v>70.087790697674421</v>
      </c>
      <c r="O880" s="7">
        <f t="shared" si="102"/>
        <v>68.829302325581409</v>
      </c>
      <c r="P880" s="7">
        <f t="shared" si="102"/>
        <v>69.177144702842355</v>
      </c>
      <c r="R880" s="7"/>
      <c r="S880" s="7"/>
      <c r="T880" s="7"/>
      <c r="U880" s="7"/>
      <c r="V880" s="7"/>
    </row>
    <row r="881" spans="1:22" x14ac:dyDescent="0.35">
      <c r="A881" s="5">
        <f t="shared" si="99"/>
        <v>44361</v>
      </c>
      <c r="B881" s="5"/>
      <c r="C881" s="7">
        <f>AVERAGE('HAVER - UK Electricity'!G1168:R1168)</f>
        <v>72.080833333333317</v>
      </c>
      <c r="D881" s="7">
        <f t="shared" si="100"/>
        <v>65.418927648578816</v>
      </c>
      <c r="E881" s="5"/>
      <c r="F881" s="7">
        <f>AVERAGE('HAVER - UK Electricity'!G1168:L1168)</f>
        <v>85.358333333333334</v>
      </c>
      <c r="H881" s="7">
        <f>AVERAGE('HAVER - UK Electricity'!D1168:I1168)</f>
        <v>81.521666666666661</v>
      </c>
      <c r="I881" s="7">
        <f>AVERAGE('HAVER - UK Electricity'!D1168:F1168)</f>
        <v>78.25</v>
      </c>
      <c r="J881" s="7">
        <f>AVERAGE('HAVER - UK Electricity'!D1168:O1168)</f>
        <v>77.177499999999995</v>
      </c>
      <c r="L881" s="7">
        <f t="shared" si="101"/>
        <v>75.637751937984504</v>
      </c>
      <c r="N881" s="7">
        <f t="shared" si="102"/>
        <v>70.087790697674421</v>
      </c>
      <c r="O881" s="7">
        <f t="shared" si="102"/>
        <v>68.829302325581409</v>
      </c>
      <c r="P881" s="7">
        <f t="shared" si="102"/>
        <v>69.177144702842355</v>
      </c>
      <c r="R881" s="7"/>
      <c r="S881" s="7"/>
      <c r="T881" s="7"/>
      <c r="U881" s="7"/>
      <c r="V881" s="7"/>
    </row>
    <row r="882" spans="1:22" x14ac:dyDescent="0.35">
      <c r="A882" s="5">
        <f t="shared" si="99"/>
        <v>44362</v>
      </c>
      <c r="B882" s="5"/>
      <c r="C882" s="7">
        <f>AVERAGE('HAVER - UK Electricity'!G1169:R1169)</f>
        <v>70.484999999999999</v>
      </c>
      <c r="D882" s="7">
        <f t="shared" ref="D882:D913" si="103">AVERAGE(C$786:C$829,C$831:C$915)</f>
        <v>65.418927648578816</v>
      </c>
      <c r="E882" s="5"/>
      <c r="F882" s="7">
        <f>AVERAGE('HAVER - UK Electricity'!G1169:L1169)</f>
        <v>83.506666666666675</v>
      </c>
      <c r="H882" s="7">
        <f>AVERAGE('HAVER - UK Electricity'!D1169:I1169)</f>
        <v>79.793333333333337</v>
      </c>
      <c r="I882" s="7">
        <f>AVERAGE('HAVER - UK Electricity'!D1169:F1169)</f>
        <v>76.536666666666676</v>
      </c>
      <c r="J882" s="7">
        <f>AVERAGE('HAVER - UK Electricity'!D1169:O1169)</f>
        <v>75.485833333333332</v>
      </c>
      <c r="L882" s="7">
        <f t="shared" si="101"/>
        <v>75.637751937984504</v>
      </c>
      <c r="N882" s="7">
        <f t="shared" si="102"/>
        <v>70.087790697674421</v>
      </c>
      <c r="O882" s="7">
        <f t="shared" si="102"/>
        <v>68.829302325581409</v>
      </c>
      <c r="P882" s="7">
        <f t="shared" si="102"/>
        <v>69.177144702842355</v>
      </c>
      <c r="R882" s="7"/>
      <c r="S882" s="7"/>
      <c r="T882" s="7"/>
      <c r="U882" s="7"/>
      <c r="V882" s="7"/>
    </row>
    <row r="883" spans="1:22" x14ac:dyDescent="0.35">
      <c r="A883" s="5">
        <f t="shared" si="99"/>
        <v>44363</v>
      </c>
      <c r="B883" s="5"/>
      <c r="C883" s="7">
        <f>AVERAGE('HAVER - UK Electricity'!G1170:R1170)</f>
        <v>70.283333333333346</v>
      </c>
      <c r="D883" s="7">
        <f t="shared" si="103"/>
        <v>65.418927648578816</v>
      </c>
      <c r="E883" s="5"/>
      <c r="F883" s="7">
        <f>AVERAGE('HAVER - UK Electricity'!G1170:L1170)</f>
        <v>83.443333333333342</v>
      </c>
      <c r="H883" s="7">
        <f>AVERAGE('HAVER - UK Electricity'!D1170:I1170)</f>
        <v>79.751666666666679</v>
      </c>
      <c r="I883" s="7">
        <f>AVERAGE('HAVER - UK Electricity'!D1170:F1170)</f>
        <v>76.239999999999995</v>
      </c>
      <c r="J883" s="7">
        <f>AVERAGE('HAVER - UK Electricity'!D1170:O1170)</f>
        <v>75.297500000000014</v>
      </c>
      <c r="L883" s="7">
        <f t="shared" si="101"/>
        <v>75.637751937984504</v>
      </c>
      <c r="N883" s="7">
        <f t="shared" si="102"/>
        <v>70.087790697674421</v>
      </c>
      <c r="O883" s="7">
        <f t="shared" si="102"/>
        <v>68.829302325581409</v>
      </c>
      <c r="P883" s="7">
        <f t="shared" si="102"/>
        <v>69.177144702842355</v>
      </c>
      <c r="R883" s="7"/>
      <c r="S883" s="7"/>
      <c r="T883" s="7"/>
      <c r="U883" s="7"/>
      <c r="V883" s="7"/>
    </row>
    <row r="884" spans="1:22" x14ac:dyDescent="0.35">
      <c r="A884" s="5">
        <f t="shared" si="99"/>
        <v>44364</v>
      </c>
      <c r="B884" s="5"/>
      <c r="C884" s="7">
        <f>AVERAGE('HAVER - UK Electricity'!G1171:R1171)</f>
        <v>70.152499999999989</v>
      </c>
      <c r="D884" s="7">
        <f t="shared" si="103"/>
        <v>65.418927648578816</v>
      </c>
      <c r="E884" s="5"/>
      <c r="F884" s="7">
        <f>AVERAGE('HAVER - UK Electricity'!G1171:L1171)</f>
        <v>83.241666666666674</v>
      </c>
      <c r="H884" s="7">
        <f>AVERAGE('HAVER - UK Electricity'!D1171:I1171)</f>
        <v>79.723333333333343</v>
      </c>
      <c r="I884" s="7">
        <f>AVERAGE('HAVER - UK Electricity'!D1171:F1171)</f>
        <v>76.356666666666669</v>
      </c>
      <c r="J884" s="7">
        <f>AVERAGE('HAVER - UK Electricity'!D1171:O1171)</f>
        <v>75.210833333333326</v>
      </c>
      <c r="L884" s="7">
        <f t="shared" si="101"/>
        <v>75.637751937984504</v>
      </c>
      <c r="N884" s="7">
        <f t="shared" si="102"/>
        <v>70.087790697674421</v>
      </c>
      <c r="O884" s="7">
        <f t="shared" si="102"/>
        <v>68.829302325581409</v>
      </c>
      <c r="P884" s="7">
        <f t="shared" si="102"/>
        <v>69.177144702842355</v>
      </c>
      <c r="R884" s="7"/>
      <c r="S884" s="7"/>
      <c r="T884" s="7"/>
      <c r="U884" s="7"/>
      <c r="V884" s="7"/>
    </row>
    <row r="885" spans="1:22" x14ac:dyDescent="0.35">
      <c r="A885" s="5">
        <f t="shared" si="99"/>
        <v>44365</v>
      </c>
      <c r="B885" s="5"/>
      <c r="C885" s="7">
        <f>AVERAGE('HAVER - UK Electricity'!G1172:R1172)</f>
        <v>71.951666666666668</v>
      </c>
      <c r="D885" s="7">
        <f t="shared" si="103"/>
        <v>65.418927648578816</v>
      </c>
      <c r="E885" s="5"/>
      <c r="F885" s="7">
        <f>AVERAGE('HAVER - UK Electricity'!G1172:L1172)</f>
        <v>85.340000000000018</v>
      </c>
      <c r="H885" s="7">
        <f>AVERAGE('HAVER - UK Electricity'!D1172:I1172)</f>
        <v>81.820000000000007</v>
      </c>
      <c r="I885" s="7">
        <f>AVERAGE('HAVER - UK Electricity'!D1172:F1172)</f>
        <v>78.473333333333315</v>
      </c>
      <c r="J885" s="7">
        <f>AVERAGE('HAVER - UK Electricity'!D1172:O1172)</f>
        <v>77.166666666666671</v>
      </c>
      <c r="L885" s="7">
        <f t="shared" si="101"/>
        <v>75.637751937984504</v>
      </c>
      <c r="N885" s="7">
        <f t="shared" si="102"/>
        <v>70.087790697674421</v>
      </c>
      <c r="O885" s="7">
        <f t="shared" si="102"/>
        <v>68.829302325581409</v>
      </c>
      <c r="P885" s="7">
        <f t="shared" si="102"/>
        <v>69.177144702842355</v>
      </c>
      <c r="R885" s="7"/>
      <c r="S885" s="7"/>
      <c r="T885" s="7"/>
      <c r="U885" s="7"/>
      <c r="V885" s="7"/>
    </row>
    <row r="886" spans="1:22" x14ac:dyDescent="0.35">
      <c r="A886" s="5">
        <f t="shared" si="99"/>
        <v>44368</v>
      </c>
      <c r="B886" s="5"/>
      <c r="C886" s="7">
        <f>AVERAGE('HAVER - UK Electricity'!G1173:R1173)</f>
        <v>72.384166666666658</v>
      </c>
      <c r="D886" s="7">
        <f t="shared" si="103"/>
        <v>65.418927648578816</v>
      </c>
      <c r="E886" s="5"/>
      <c r="F886" s="7">
        <f>AVERAGE('HAVER - UK Electricity'!G1173:L1173)</f>
        <v>85.824999999999989</v>
      </c>
      <c r="H886" s="7">
        <f>AVERAGE('HAVER - UK Electricity'!D1173:I1173)</f>
        <v>82.21</v>
      </c>
      <c r="I886" s="7">
        <f>AVERAGE('HAVER - UK Electricity'!D1173:F1173)</f>
        <v>78.853333333333339</v>
      </c>
      <c r="J886" s="7">
        <f>AVERAGE('HAVER - UK Electricity'!D1173:O1173)</f>
        <v>77.596666666666664</v>
      </c>
      <c r="L886" s="7">
        <f t="shared" si="101"/>
        <v>75.637751937984504</v>
      </c>
      <c r="N886" s="7">
        <f t="shared" si="102"/>
        <v>70.087790697674421</v>
      </c>
      <c r="O886" s="7">
        <f t="shared" si="102"/>
        <v>68.829302325581409</v>
      </c>
      <c r="P886" s="7">
        <f t="shared" si="102"/>
        <v>69.177144702842355</v>
      </c>
      <c r="R886" s="7"/>
      <c r="S886" s="7"/>
      <c r="T886" s="7"/>
      <c r="U886" s="7"/>
      <c r="V886" s="7"/>
    </row>
    <row r="887" spans="1:22" x14ac:dyDescent="0.35">
      <c r="A887" s="5">
        <f t="shared" si="99"/>
        <v>44369</v>
      </c>
      <c r="B887" s="5"/>
      <c r="C887" s="7">
        <f>AVERAGE('HAVER - UK Electricity'!G1174:R1174)</f>
        <v>73.166666666666671</v>
      </c>
      <c r="D887" s="7">
        <f t="shared" si="103"/>
        <v>65.418927648578816</v>
      </c>
      <c r="E887" s="5"/>
      <c r="F887" s="7">
        <f>AVERAGE('HAVER - UK Electricity'!G1174:L1174)</f>
        <v>86.87</v>
      </c>
      <c r="H887" s="7">
        <f>AVERAGE('HAVER - UK Electricity'!D1174:I1174)</f>
        <v>83.401666666666657</v>
      </c>
      <c r="I887" s="7">
        <f>AVERAGE('HAVER - UK Electricity'!D1174:F1174)</f>
        <v>80.116666666666674</v>
      </c>
      <c r="J887" s="7">
        <f>AVERAGE('HAVER - UK Electricity'!D1174:O1174)</f>
        <v>78.565000000000012</v>
      </c>
      <c r="L887" s="7">
        <f t="shared" si="101"/>
        <v>75.637751937984504</v>
      </c>
      <c r="N887" s="7">
        <f t="shared" si="102"/>
        <v>70.087790697674421</v>
      </c>
      <c r="O887" s="7">
        <f t="shared" si="102"/>
        <v>68.829302325581409</v>
      </c>
      <c r="P887" s="7">
        <f t="shared" si="102"/>
        <v>69.177144702842355</v>
      </c>
      <c r="R887" s="7"/>
      <c r="S887" s="7"/>
      <c r="T887" s="7"/>
      <c r="U887" s="7"/>
      <c r="V887" s="7"/>
    </row>
    <row r="888" spans="1:22" x14ac:dyDescent="0.35">
      <c r="A888" s="5">
        <f t="shared" si="99"/>
        <v>44370</v>
      </c>
      <c r="B888" s="5"/>
      <c r="C888" s="7">
        <f>AVERAGE('HAVER - UK Electricity'!G1175:R1175)</f>
        <v>75.303333333333342</v>
      </c>
      <c r="D888" s="7">
        <f t="shared" si="103"/>
        <v>65.418927648578816</v>
      </c>
      <c r="E888" s="5"/>
      <c r="F888" s="7">
        <f>AVERAGE('HAVER - UK Electricity'!G1175:L1175)</f>
        <v>89.383333333333326</v>
      </c>
      <c r="H888" s="7">
        <f>AVERAGE('HAVER - UK Electricity'!D1175:I1175)</f>
        <v>85.846666666666678</v>
      </c>
      <c r="I888" s="7">
        <f>AVERAGE('HAVER - UK Electricity'!D1175:F1175)</f>
        <v>82.52</v>
      </c>
      <c r="J888" s="7">
        <f>AVERAGE('HAVER - UK Electricity'!D1175:O1175)</f>
        <v>80.862500000000011</v>
      </c>
      <c r="L888" s="7">
        <f t="shared" si="101"/>
        <v>75.637751937984504</v>
      </c>
      <c r="N888" s="7">
        <f t="shared" si="102"/>
        <v>70.087790697674421</v>
      </c>
      <c r="O888" s="7">
        <f t="shared" si="102"/>
        <v>68.829302325581409</v>
      </c>
      <c r="P888" s="7">
        <f t="shared" si="102"/>
        <v>69.177144702842355</v>
      </c>
      <c r="R888" s="7"/>
      <c r="S888" s="7"/>
      <c r="T888" s="7"/>
      <c r="U888" s="7"/>
      <c r="V888" s="7"/>
    </row>
    <row r="889" spans="1:22" x14ac:dyDescent="0.35">
      <c r="A889" s="5">
        <f t="shared" si="99"/>
        <v>44371</v>
      </c>
      <c r="B889" s="5"/>
      <c r="C889" s="7">
        <f>AVERAGE('HAVER - UK Electricity'!G1176:R1176)</f>
        <v>76.040000000000006</v>
      </c>
      <c r="D889" s="7">
        <f t="shared" si="103"/>
        <v>65.418927648578816</v>
      </c>
      <c r="E889" s="5"/>
      <c r="F889" s="7">
        <f>AVERAGE('HAVER - UK Electricity'!G1176:L1176)</f>
        <v>90.286666666666676</v>
      </c>
      <c r="H889" s="7">
        <f>AVERAGE('HAVER - UK Electricity'!D1176:I1176)</f>
        <v>86.958333333333329</v>
      </c>
      <c r="I889" s="7">
        <f>AVERAGE('HAVER - UK Electricity'!D1176:F1176)</f>
        <v>83.876666666666665</v>
      </c>
      <c r="J889" s="7">
        <f>AVERAGE('HAVER - UK Electricity'!D1176:O1176)</f>
        <v>81.803333333333327</v>
      </c>
      <c r="L889" s="7">
        <f t="shared" si="101"/>
        <v>75.637751937984504</v>
      </c>
      <c r="N889" s="7">
        <f t="shared" si="102"/>
        <v>70.087790697674421</v>
      </c>
      <c r="O889" s="7">
        <f t="shared" si="102"/>
        <v>68.829302325581409</v>
      </c>
      <c r="P889" s="7">
        <f t="shared" si="102"/>
        <v>69.177144702842355</v>
      </c>
      <c r="R889" s="7"/>
      <c r="S889" s="7"/>
      <c r="T889" s="7"/>
      <c r="U889" s="7"/>
      <c r="V889" s="7"/>
    </row>
    <row r="890" spans="1:22" x14ac:dyDescent="0.35">
      <c r="A890" s="5">
        <f t="shared" si="99"/>
        <v>44372</v>
      </c>
      <c r="B890" s="5"/>
      <c r="C890" s="7">
        <f>AVERAGE('HAVER - UK Electricity'!G1177:R1177)</f>
        <v>76.631666666666661</v>
      </c>
      <c r="D890" s="7">
        <f t="shared" si="103"/>
        <v>65.418927648578816</v>
      </c>
      <c r="E890" s="5"/>
      <c r="F890" s="7">
        <f>AVERAGE('HAVER - UK Electricity'!G1177:L1177)</f>
        <v>90.92</v>
      </c>
      <c r="H890" s="7">
        <f>AVERAGE('HAVER - UK Electricity'!D1177:I1177)</f>
        <v>87.82</v>
      </c>
      <c r="I890" s="7">
        <f>AVERAGE('HAVER - UK Electricity'!D1177:F1177)</f>
        <v>84.903333333333322</v>
      </c>
      <c r="J890" s="7">
        <f>AVERAGE('HAVER - UK Electricity'!D1177:O1177)</f>
        <v>82.519166666666663</v>
      </c>
      <c r="L890" s="7">
        <f t="shared" si="101"/>
        <v>75.637751937984504</v>
      </c>
      <c r="N890" s="7">
        <f t="shared" si="102"/>
        <v>70.087790697674421</v>
      </c>
      <c r="O890" s="7">
        <f t="shared" si="102"/>
        <v>68.829302325581409</v>
      </c>
      <c r="P890" s="7">
        <f t="shared" si="102"/>
        <v>69.177144702842355</v>
      </c>
      <c r="R890" s="7"/>
      <c r="S890" s="7"/>
      <c r="T890" s="7"/>
      <c r="U890" s="7"/>
      <c r="V890" s="7"/>
    </row>
    <row r="891" spans="1:22" x14ac:dyDescent="0.35">
      <c r="A891" s="5">
        <f t="shared" si="99"/>
        <v>44375</v>
      </c>
      <c r="B891" s="5"/>
      <c r="C891" s="7">
        <f>AVERAGE('HAVER - UK Electricity'!G1178:R1178)</f>
        <v>76.848333333333343</v>
      </c>
      <c r="D891" s="7">
        <f t="shared" si="103"/>
        <v>65.418927648578816</v>
      </c>
      <c r="E891" s="5"/>
      <c r="F891" s="7">
        <f>AVERAGE('HAVER - UK Electricity'!G1178:L1178)</f>
        <v>91.02833333333335</v>
      </c>
      <c r="H891" s="7">
        <f>AVERAGE('HAVER - UK Electricity'!D1178:I1178)</f>
        <v>87.89</v>
      </c>
      <c r="I891" s="7">
        <f>AVERAGE('HAVER - UK Electricity'!D1178:F1178)</f>
        <v>84.876666666666665</v>
      </c>
      <c r="J891" s="7">
        <f>AVERAGE('HAVER - UK Electricity'!D1178:O1178)</f>
        <v>82.644166666666663</v>
      </c>
      <c r="L891" s="7">
        <f t="shared" si="101"/>
        <v>75.637751937984504</v>
      </c>
      <c r="N891" s="7">
        <f t="shared" si="102"/>
        <v>70.087790697674421</v>
      </c>
      <c r="O891" s="7">
        <f t="shared" si="102"/>
        <v>68.829302325581409</v>
      </c>
      <c r="P891" s="7">
        <f t="shared" si="102"/>
        <v>69.177144702842355</v>
      </c>
      <c r="R891" s="7"/>
      <c r="S891" s="7"/>
      <c r="T891" s="7"/>
      <c r="U891" s="7"/>
      <c r="V891" s="7"/>
    </row>
    <row r="892" spans="1:22" x14ac:dyDescent="0.35">
      <c r="A892" s="5">
        <f t="shared" si="99"/>
        <v>44376</v>
      </c>
      <c r="B892" s="5"/>
      <c r="C892" s="7">
        <f>AVERAGE('HAVER - UK Electricity'!G1179:R1179)</f>
        <v>78.025000000000006</v>
      </c>
      <c r="D892" s="7">
        <f t="shared" si="103"/>
        <v>65.418927648578816</v>
      </c>
      <c r="E892" s="5"/>
      <c r="F892" s="7">
        <f>AVERAGE('HAVER - UK Electricity'!G1179:L1179)</f>
        <v>92.911666666666676</v>
      </c>
      <c r="H892" s="7">
        <f>AVERAGE('HAVER - UK Electricity'!D1179:I1179)</f>
        <v>90.03166666666668</v>
      </c>
      <c r="I892" s="7">
        <f>AVERAGE('HAVER - UK Electricity'!D1179:F1179)</f>
        <v>87.273333333333326</v>
      </c>
      <c r="J892" s="7">
        <f>AVERAGE('HAVER - UK Electricity'!D1179:O1179)</f>
        <v>84.30749999999999</v>
      </c>
      <c r="L892" s="7">
        <f t="shared" si="101"/>
        <v>75.637751937984504</v>
      </c>
      <c r="N892" s="7">
        <f t="shared" si="102"/>
        <v>70.087790697674421</v>
      </c>
      <c r="O892" s="7">
        <f t="shared" si="102"/>
        <v>68.829302325581409</v>
      </c>
      <c r="P892" s="7">
        <f t="shared" si="102"/>
        <v>69.177144702842355</v>
      </c>
      <c r="R892" s="7"/>
      <c r="S892" s="7"/>
      <c r="T892" s="7"/>
      <c r="U892" s="7"/>
      <c r="V892" s="7"/>
    </row>
    <row r="893" spans="1:22" x14ac:dyDescent="0.35">
      <c r="A893" s="5">
        <f t="shared" si="99"/>
        <v>44377</v>
      </c>
      <c r="B893" s="5"/>
      <c r="C893" s="7">
        <f>AVERAGE('HAVER - UK Electricity'!G1180:R1180)</f>
        <v>77.42</v>
      </c>
      <c r="D893" s="7">
        <f t="shared" si="103"/>
        <v>65.418927648578816</v>
      </c>
      <c r="E893" s="5"/>
      <c r="F893" s="7">
        <f>AVERAGE('HAVER - UK Electricity'!G1180:L1180)</f>
        <v>90.785000000000011</v>
      </c>
      <c r="H893" s="7">
        <f>AVERAGE('HAVER - UK Electricity'!D1180:I1180)</f>
        <v>93.375</v>
      </c>
      <c r="I893" s="7">
        <f>AVERAGE('HAVER - UK Electricity'!D1180:F1180)</f>
        <v>90.42</v>
      </c>
      <c r="J893" s="7">
        <f>AVERAGE('HAVER - UK Electricity'!D1180:O1180)</f>
        <v>83.880833333333342</v>
      </c>
      <c r="L893" s="7">
        <f t="shared" si="101"/>
        <v>75.637751937984504</v>
      </c>
      <c r="N893" s="7">
        <f t="shared" si="102"/>
        <v>70.087790697674421</v>
      </c>
      <c r="O893" s="7">
        <f t="shared" si="102"/>
        <v>68.829302325581409</v>
      </c>
      <c r="P893" s="7">
        <f t="shared" si="102"/>
        <v>69.177144702842355</v>
      </c>
      <c r="R893" s="7"/>
      <c r="S893" s="7"/>
      <c r="T893" s="7"/>
      <c r="U893" s="7"/>
      <c r="V893" s="7"/>
    </row>
    <row r="894" spans="1:22" x14ac:dyDescent="0.35">
      <c r="A894" s="5">
        <f t="shared" si="99"/>
        <v>44378</v>
      </c>
      <c r="B894" s="5"/>
      <c r="C894" s="7">
        <f>AVERAGE('HAVER - UK Electricity'!F1181:Q1181)</f>
        <v>81.214999999999989</v>
      </c>
      <c r="D894" s="7">
        <f t="shared" si="103"/>
        <v>65.418927648578816</v>
      </c>
      <c r="E894" s="5"/>
      <c r="F894" s="7">
        <f>AVERAGE('HAVER - UK Electricity'!F1181:K1181)</f>
        <v>97.566666666666663</v>
      </c>
      <c r="H894" s="7">
        <f>AVERAGE('HAVER - UK Electricity'!D1181:I1181)</f>
        <v>95.689999999999984</v>
      </c>
      <c r="I894" s="7">
        <f>AVERAGE('HAVER - UK Electricity'!D1181:F1181)</f>
        <v>92.559999999999988</v>
      </c>
      <c r="J894" s="7">
        <f>AVERAGE('HAVER - UK Electricity'!D1181:O1181)</f>
        <v>85.811666666666653</v>
      </c>
      <c r="L894" s="7">
        <f t="shared" si="101"/>
        <v>75.637751937984504</v>
      </c>
      <c r="N894" s="7">
        <f t="shared" si="102"/>
        <v>70.087790697674421</v>
      </c>
      <c r="O894" s="7">
        <f t="shared" si="102"/>
        <v>68.829302325581409</v>
      </c>
      <c r="P894" s="7">
        <f t="shared" si="102"/>
        <v>69.177144702842355</v>
      </c>
      <c r="R894" s="7"/>
      <c r="S894" s="7"/>
      <c r="T894" s="7"/>
      <c r="U894" s="7"/>
      <c r="V894" s="7"/>
    </row>
    <row r="895" spans="1:22" x14ac:dyDescent="0.35">
      <c r="A895" s="5">
        <f t="shared" si="99"/>
        <v>44379</v>
      </c>
      <c r="B895" s="5"/>
      <c r="C895" s="7">
        <f>AVERAGE('HAVER - UK Electricity'!F1182:Q1182)</f>
        <v>80.77</v>
      </c>
      <c r="D895" s="7">
        <f t="shared" si="103"/>
        <v>65.418927648578816</v>
      </c>
      <c r="E895" s="5"/>
      <c r="F895" s="7">
        <f>AVERAGE('HAVER - UK Electricity'!F1182:K1182)</f>
        <v>97.126666666666665</v>
      </c>
      <c r="H895" s="7">
        <f>AVERAGE('HAVER - UK Electricity'!D1182:I1182)</f>
        <v>95.641666666666666</v>
      </c>
      <c r="I895" s="7">
        <f>AVERAGE('HAVER - UK Electricity'!D1182:F1182)</f>
        <v>92.71</v>
      </c>
      <c r="J895" s="7">
        <f>AVERAGE('HAVER - UK Electricity'!D1182:O1182)</f>
        <v>85.482500000000016</v>
      </c>
      <c r="L895" s="7">
        <f t="shared" ref="L895:L914" si="104">AVERAGE(F$786:F$829,F$831:F$915)</f>
        <v>75.637751937984504</v>
      </c>
      <c r="N895" s="7">
        <f t="shared" ref="N895:N914" si="105">AVERAGE(H$786:H$829,H$831:H$915)</f>
        <v>70.087790697674421</v>
      </c>
      <c r="O895" s="7">
        <f t="shared" ref="O895:O914" si="106">AVERAGE(I$786:I$829,I$831:I$915)</f>
        <v>68.829302325581409</v>
      </c>
      <c r="P895" s="7">
        <f t="shared" ref="P895:P914" si="107">AVERAGE(J$786:J$829,J$831:J$915)</f>
        <v>69.177144702842355</v>
      </c>
      <c r="R895" s="7"/>
      <c r="S895" s="7"/>
      <c r="T895" s="7"/>
      <c r="U895" s="7"/>
      <c r="V895" s="7"/>
    </row>
    <row r="896" spans="1:22" x14ac:dyDescent="0.35">
      <c r="A896" s="5">
        <f t="shared" si="99"/>
        <v>44382</v>
      </c>
      <c r="B896" s="5"/>
      <c r="C896" s="7">
        <f>AVERAGE('HAVER - UK Electricity'!F1183:Q1183)</f>
        <v>82.475833333333341</v>
      </c>
      <c r="D896" s="7">
        <f t="shared" si="103"/>
        <v>65.418927648578816</v>
      </c>
      <c r="E896" s="5"/>
      <c r="F896" s="7">
        <f>AVERAGE('HAVER - UK Electricity'!F1183:K1183)</f>
        <v>99.648333333333326</v>
      </c>
      <c r="H896" s="7">
        <f>AVERAGE('HAVER - UK Electricity'!D1183:I1183)</f>
        <v>97.975000000000009</v>
      </c>
      <c r="I896" s="7">
        <f>AVERAGE('HAVER - UK Electricity'!D1183:F1183)</f>
        <v>94.946666666666673</v>
      </c>
      <c r="J896" s="7">
        <f>AVERAGE('HAVER - UK Electricity'!D1183:O1183)</f>
        <v>87.405833333333348</v>
      </c>
      <c r="L896" s="7">
        <f t="shared" si="104"/>
        <v>75.637751937984504</v>
      </c>
      <c r="N896" s="7">
        <f t="shared" si="105"/>
        <v>70.087790697674421</v>
      </c>
      <c r="O896" s="7">
        <f t="shared" si="106"/>
        <v>68.829302325581409</v>
      </c>
      <c r="P896" s="7">
        <f t="shared" si="107"/>
        <v>69.177144702842355</v>
      </c>
      <c r="R896" s="7"/>
      <c r="S896" s="7"/>
      <c r="T896" s="7"/>
      <c r="U896" s="7"/>
      <c r="V896" s="7"/>
    </row>
    <row r="897" spans="1:22" x14ac:dyDescent="0.35">
      <c r="A897" s="5">
        <f t="shared" si="99"/>
        <v>44383</v>
      </c>
      <c r="B897" s="5"/>
      <c r="C897" s="7">
        <f>AVERAGE('HAVER - UK Electricity'!F1184:Q1184)</f>
        <v>77.947500000000005</v>
      </c>
      <c r="D897" s="7">
        <f t="shared" si="103"/>
        <v>65.418927648578816</v>
      </c>
      <c r="E897" s="5"/>
      <c r="F897" s="7">
        <f>AVERAGE('HAVER - UK Electricity'!F1184:K1184)</f>
        <v>92.651666666666657</v>
      </c>
      <c r="H897" s="7">
        <f>AVERAGE('HAVER - UK Electricity'!D1184:I1184)</f>
        <v>90.94</v>
      </c>
      <c r="I897" s="7">
        <f>AVERAGE('HAVER - UK Electricity'!D1184:F1184)</f>
        <v>87.836666666666659</v>
      </c>
      <c r="J897" s="7">
        <f>AVERAGE('HAVER - UK Electricity'!D1184:O1184)</f>
        <v>82.02</v>
      </c>
      <c r="L897" s="7">
        <f t="shared" si="104"/>
        <v>75.637751937984504</v>
      </c>
      <c r="N897" s="7">
        <f t="shared" si="105"/>
        <v>70.087790697674421</v>
      </c>
      <c r="O897" s="7">
        <f t="shared" si="106"/>
        <v>68.829302325581409</v>
      </c>
      <c r="P897" s="7">
        <f t="shared" si="107"/>
        <v>69.177144702842355</v>
      </c>
      <c r="R897" s="7"/>
      <c r="S897" s="7"/>
      <c r="T897" s="7"/>
      <c r="U897" s="7"/>
      <c r="V897" s="7"/>
    </row>
    <row r="898" spans="1:22" x14ac:dyDescent="0.35">
      <c r="A898" s="5">
        <f t="shared" si="99"/>
        <v>44384</v>
      </c>
      <c r="B898" s="5"/>
      <c r="C898" s="7">
        <f>AVERAGE('HAVER - UK Electricity'!F1185:Q1185)</f>
        <v>75.877499999999998</v>
      </c>
      <c r="D898" s="7">
        <f t="shared" si="103"/>
        <v>65.418927648578816</v>
      </c>
      <c r="E898" s="5"/>
      <c r="F898" s="7">
        <f>AVERAGE('HAVER - UK Electricity'!F1185:K1185)</f>
        <v>89.356666666666669</v>
      </c>
      <c r="H898" s="7">
        <f>AVERAGE('HAVER - UK Electricity'!D1185:I1185)</f>
        <v>87.691666666666663</v>
      </c>
      <c r="I898" s="7">
        <f>AVERAGE('HAVER - UK Electricity'!D1185:F1185)</f>
        <v>84.740000000000009</v>
      </c>
      <c r="J898" s="7">
        <f>AVERAGE('HAVER - UK Electricity'!D1185:O1185)</f>
        <v>79.605000000000004</v>
      </c>
      <c r="L898" s="7">
        <f t="shared" si="104"/>
        <v>75.637751937984504</v>
      </c>
      <c r="N898" s="7">
        <f t="shared" si="105"/>
        <v>70.087790697674421</v>
      </c>
      <c r="O898" s="7">
        <f t="shared" si="106"/>
        <v>68.829302325581409</v>
      </c>
      <c r="P898" s="7">
        <f t="shared" si="107"/>
        <v>69.177144702842355</v>
      </c>
      <c r="R898" s="7"/>
      <c r="S898" s="7"/>
      <c r="T898" s="7"/>
      <c r="U898" s="7"/>
      <c r="V898" s="7"/>
    </row>
    <row r="899" spans="1:22" x14ac:dyDescent="0.35">
      <c r="A899" s="5">
        <f t="shared" si="99"/>
        <v>44385</v>
      </c>
      <c r="B899" s="5"/>
      <c r="C899" s="7">
        <f>AVERAGE('HAVER - UK Electricity'!F1186:Q1186)</f>
        <v>77.983333333333348</v>
      </c>
      <c r="D899" s="7">
        <f t="shared" si="103"/>
        <v>65.418927648578816</v>
      </c>
      <c r="E899" s="5"/>
      <c r="F899" s="7">
        <f>AVERAGE('HAVER - UK Electricity'!F1186:K1186)</f>
        <v>92.493333333333339</v>
      </c>
      <c r="H899" s="7">
        <f>AVERAGE('HAVER - UK Electricity'!D1186:I1186)</f>
        <v>90.661666666666676</v>
      </c>
      <c r="I899" s="7">
        <f>AVERAGE('HAVER - UK Electricity'!D1186:F1186)</f>
        <v>87.530000000000015</v>
      </c>
      <c r="J899" s="7">
        <f>AVERAGE('HAVER - UK Electricity'!D1186:O1186)</f>
        <v>81.96583333333335</v>
      </c>
      <c r="L899" s="7">
        <f t="shared" si="104"/>
        <v>75.637751937984504</v>
      </c>
      <c r="N899" s="7">
        <f t="shared" si="105"/>
        <v>70.087790697674421</v>
      </c>
      <c r="O899" s="7">
        <f t="shared" si="106"/>
        <v>68.829302325581409</v>
      </c>
      <c r="P899" s="7">
        <f t="shared" si="107"/>
        <v>69.177144702842355</v>
      </c>
      <c r="R899" s="7"/>
      <c r="S899" s="7"/>
      <c r="T899" s="7"/>
      <c r="U899" s="7"/>
      <c r="V899" s="7"/>
    </row>
    <row r="900" spans="1:22" x14ac:dyDescent="0.35">
      <c r="A900" s="5">
        <f t="shared" si="99"/>
        <v>44386</v>
      </c>
      <c r="B900" s="5"/>
      <c r="C900" s="7">
        <f>AVERAGE('HAVER - UK Electricity'!F1187:Q1187)</f>
        <v>81.084999999999994</v>
      </c>
      <c r="D900" s="7">
        <f t="shared" si="103"/>
        <v>65.418927648578816</v>
      </c>
      <c r="E900" s="5"/>
      <c r="F900" s="7">
        <f>AVERAGE('HAVER - UK Electricity'!F1187:K1187)</f>
        <v>97.591666666666683</v>
      </c>
      <c r="H900" s="7">
        <f>AVERAGE('HAVER - UK Electricity'!D1187:I1187)</f>
        <v>95.693333333333342</v>
      </c>
      <c r="I900" s="7">
        <f>AVERAGE('HAVER - UK Electricity'!D1187:F1187)</f>
        <v>92.45</v>
      </c>
      <c r="J900" s="7">
        <f>AVERAGE('HAVER - UK Electricity'!D1187:O1187)</f>
        <v>85.69583333333334</v>
      </c>
      <c r="L900" s="7">
        <f t="shared" si="104"/>
        <v>75.637751937984504</v>
      </c>
      <c r="N900" s="7">
        <f t="shared" si="105"/>
        <v>70.087790697674421</v>
      </c>
      <c r="O900" s="7">
        <f t="shared" si="106"/>
        <v>68.829302325581409</v>
      </c>
      <c r="P900" s="7">
        <f t="shared" si="107"/>
        <v>69.177144702842355</v>
      </c>
      <c r="R900" s="7"/>
      <c r="S900" s="7"/>
      <c r="T900" s="7"/>
      <c r="U900" s="7"/>
      <c r="V900" s="7"/>
    </row>
    <row r="901" spans="1:22" x14ac:dyDescent="0.35">
      <c r="A901" s="5">
        <f t="shared" si="99"/>
        <v>44389</v>
      </c>
      <c r="B901" s="5"/>
      <c r="C901" s="7">
        <f>AVERAGE('HAVER - UK Electricity'!F1188:Q1188)</f>
        <v>78.200833333333335</v>
      </c>
      <c r="D901" s="7">
        <f t="shared" si="103"/>
        <v>65.418927648578816</v>
      </c>
      <c r="E901" s="5"/>
      <c r="F901" s="7">
        <f>AVERAGE('HAVER - UK Electricity'!F1188:K1188)</f>
        <v>93.443333333333342</v>
      </c>
      <c r="H901" s="7">
        <f>AVERAGE('HAVER - UK Electricity'!D1188:I1188)</f>
        <v>91.59666666666665</v>
      </c>
      <c r="I901" s="7">
        <f>AVERAGE('HAVER - UK Electricity'!D1188:F1188)</f>
        <v>88.38</v>
      </c>
      <c r="J901" s="7">
        <f>AVERAGE('HAVER - UK Electricity'!D1188:O1188)</f>
        <v>82.419166666666669</v>
      </c>
      <c r="L901" s="7">
        <f t="shared" si="104"/>
        <v>75.637751937984504</v>
      </c>
      <c r="N901" s="7">
        <f t="shared" si="105"/>
        <v>70.087790697674421</v>
      </c>
      <c r="O901" s="7">
        <f t="shared" si="106"/>
        <v>68.829302325581409</v>
      </c>
      <c r="P901" s="7">
        <f t="shared" si="107"/>
        <v>69.177144702842355</v>
      </c>
      <c r="R901" s="7"/>
      <c r="S901" s="7"/>
      <c r="T901" s="7"/>
      <c r="U901" s="7"/>
      <c r="V901" s="7"/>
    </row>
    <row r="902" spans="1:22" x14ac:dyDescent="0.35">
      <c r="A902" s="5">
        <f t="shared" si="99"/>
        <v>44390</v>
      </c>
      <c r="B902" s="5"/>
      <c r="C902" s="7">
        <f>AVERAGE('HAVER - UK Electricity'!F1189:Q1189)</f>
        <v>78.59416666666668</v>
      </c>
      <c r="D902" s="7">
        <f t="shared" si="103"/>
        <v>65.418927648578816</v>
      </c>
      <c r="E902" s="5"/>
      <c r="F902" s="7">
        <f>AVERAGE('HAVER - UK Electricity'!F1189:K1189)</f>
        <v>94.425000000000011</v>
      </c>
      <c r="H902" s="7">
        <f>AVERAGE('HAVER - UK Electricity'!D1189:I1189)</f>
        <v>92.63</v>
      </c>
      <c r="I902" s="7">
        <f>AVERAGE('HAVER - UK Electricity'!D1189:F1189)</f>
        <v>89.48</v>
      </c>
      <c r="J902" s="7">
        <f>AVERAGE('HAVER - UK Electricity'!D1189:O1189)</f>
        <v>83.039999999999992</v>
      </c>
      <c r="L902" s="7">
        <f t="shared" si="104"/>
        <v>75.637751937984504</v>
      </c>
      <c r="N902" s="7">
        <f t="shared" si="105"/>
        <v>70.087790697674421</v>
      </c>
      <c r="O902" s="7">
        <f t="shared" si="106"/>
        <v>68.829302325581409</v>
      </c>
      <c r="P902" s="7">
        <f t="shared" si="107"/>
        <v>69.177144702842355</v>
      </c>
      <c r="R902" s="7"/>
      <c r="S902" s="7"/>
      <c r="T902" s="7"/>
      <c r="U902" s="7"/>
      <c r="V902" s="7"/>
    </row>
    <row r="903" spans="1:22" x14ac:dyDescent="0.35">
      <c r="A903" s="5">
        <f t="shared" si="99"/>
        <v>44391</v>
      </c>
      <c r="B903" s="5"/>
      <c r="C903" s="7">
        <f>AVERAGE('HAVER - UK Electricity'!F1190:Q1190)</f>
        <v>77.61166666666665</v>
      </c>
      <c r="D903" s="7">
        <f t="shared" si="103"/>
        <v>65.418927648578816</v>
      </c>
      <c r="E903" s="5"/>
      <c r="F903" s="7">
        <f>AVERAGE('HAVER - UK Electricity'!F1190:K1190)</f>
        <v>92.86</v>
      </c>
      <c r="H903" s="7">
        <f>AVERAGE('HAVER - UK Electricity'!D1190:I1190)</f>
        <v>91.073333333333338</v>
      </c>
      <c r="I903" s="7">
        <f>AVERAGE('HAVER - UK Electricity'!D1190:F1190)</f>
        <v>87.946666666666673</v>
      </c>
      <c r="J903" s="7">
        <f>AVERAGE('HAVER - UK Electricity'!D1190:O1190)</f>
        <v>81.868333333333325</v>
      </c>
      <c r="L903" s="7">
        <f t="shared" si="104"/>
        <v>75.637751937984504</v>
      </c>
      <c r="N903" s="7">
        <f t="shared" si="105"/>
        <v>70.087790697674421</v>
      </c>
      <c r="O903" s="7">
        <f t="shared" si="106"/>
        <v>68.829302325581409</v>
      </c>
      <c r="P903" s="7">
        <f t="shared" si="107"/>
        <v>69.177144702842355</v>
      </c>
      <c r="R903" s="7"/>
      <c r="S903" s="7"/>
      <c r="T903" s="7"/>
      <c r="U903" s="7"/>
      <c r="V903" s="7"/>
    </row>
    <row r="904" spans="1:22" x14ac:dyDescent="0.35">
      <c r="A904" s="5">
        <f t="shared" si="99"/>
        <v>44392</v>
      </c>
      <c r="B904" s="5"/>
      <c r="C904" s="7">
        <f>AVERAGE('HAVER - UK Electricity'!F1191:Q1191)</f>
        <v>76.926666666666662</v>
      </c>
      <c r="D904" s="7">
        <f t="shared" si="103"/>
        <v>65.418927648578816</v>
      </c>
      <c r="E904" s="5"/>
      <c r="F904" s="7">
        <f>AVERAGE('HAVER - UK Electricity'!F1191:K1191)</f>
        <v>91.88</v>
      </c>
      <c r="H904" s="7">
        <f>AVERAGE('HAVER - UK Electricity'!D1191:I1191)</f>
        <v>90.088333333333324</v>
      </c>
      <c r="I904" s="7">
        <f>AVERAGE('HAVER - UK Electricity'!D1191:F1191)</f>
        <v>86.916666666666671</v>
      </c>
      <c r="J904" s="7">
        <f>AVERAGE('HAVER - UK Electricity'!D1191:O1191)</f>
        <v>81.060833333333335</v>
      </c>
      <c r="L904" s="7">
        <f t="shared" si="104"/>
        <v>75.637751937984504</v>
      </c>
      <c r="N904" s="7">
        <f t="shared" si="105"/>
        <v>70.087790697674421</v>
      </c>
      <c r="O904" s="7">
        <f t="shared" si="106"/>
        <v>68.829302325581409</v>
      </c>
      <c r="P904" s="7">
        <f t="shared" si="107"/>
        <v>69.177144702842355</v>
      </c>
      <c r="R904" s="7"/>
      <c r="S904" s="7"/>
      <c r="T904" s="7"/>
      <c r="U904" s="7"/>
      <c r="V904" s="7"/>
    </row>
    <row r="905" spans="1:22" x14ac:dyDescent="0.35">
      <c r="A905" s="5">
        <f t="shared" ref="A905:A968" si="108">+A900+7</f>
        <v>44393</v>
      </c>
      <c r="B905" s="5"/>
      <c r="C905" s="7">
        <f>AVERAGE('HAVER - UK Electricity'!F1192:Q1192)</f>
        <v>78.06750000000001</v>
      </c>
      <c r="D905" s="7">
        <f t="shared" si="103"/>
        <v>65.418927648578816</v>
      </c>
      <c r="E905" s="5"/>
      <c r="F905" s="7">
        <f>AVERAGE('HAVER - UK Electricity'!F1192:K1192)</f>
        <v>93.76166666666667</v>
      </c>
      <c r="H905" s="7">
        <f>AVERAGE('HAVER - UK Electricity'!D1192:I1192)</f>
        <v>92.166666666666671</v>
      </c>
      <c r="I905" s="7">
        <f>AVERAGE('HAVER - UK Electricity'!D1192:F1192)</f>
        <v>89.149999999999991</v>
      </c>
      <c r="J905" s="7">
        <f>AVERAGE('HAVER - UK Electricity'!D1192:O1192)</f>
        <v>82.528333333333322</v>
      </c>
      <c r="L905" s="7">
        <f t="shared" si="104"/>
        <v>75.637751937984504</v>
      </c>
      <c r="N905" s="7">
        <f t="shared" si="105"/>
        <v>70.087790697674421</v>
      </c>
      <c r="O905" s="7">
        <f t="shared" si="106"/>
        <v>68.829302325581409</v>
      </c>
      <c r="P905" s="7">
        <f t="shared" si="107"/>
        <v>69.177144702842355</v>
      </c>
      <c r="R905" s="7"/>
      <c r="S905" s="7"/>
      <c r="T905" s="7"/>
      <c r="U905" s="7"/>
      <c r="V905" s="7"/>
    </row>
    <row r="906" spans="1:22" x14ac:dyDescent="0.35">
      <c r="A906" s="5">
        <f t="shared" si="108"/>
        <v>44396</v>
      </c>
      <c r="B906" s="5"/>
      <c r="C906" s="7">
        <f>AVERAGE('HAVER - UK Electricity'!F1193:Q1193)</f>
        <v>79.316666666666677</v>
      </c>
      <c r="D906" s="7">
        <f t="shared" si="103"/>
        <v>65.418927648578816</v>
      </c>
      <c r="E906" s="5"/>
      <c r="F906" s="7">
        <f>AVERAGE('HAVER - UK Electricity'!F1193:K1193)</f>
        <v>95.850000000000009</v>
      </c>
      <c r="H906" s="7">
        <f>AVERAGE('HAVER - UK Electricity'!D1193:I1193)</f>
        <v>94.288333333333341</v>
      </c>
      <c r="I906" s="7">
        <f>AVERAGE('HAVER - UK Electricity'!D1193:F1193)</f>
        <v>91.313333333333333</v>
      </c>
      <c r="J906" s="7">
        <f>AVERAGE('HAVER - UK Electricity'!D1193:O1193)</f>
        <v>84.077500000000001</v>
      </c>
      <c r="L906" s="7">
        <f t="shared" si="104"/>
        <v>75.637751937984504</v>
      </c>
      <c r="N906" s="7">
        <f t="shared" si="105"/>
        <v>70.087790697674421</v>
      </c>
      <c r="O906" s="7">
        <f t="shared" si="106"/>
        <v>68.829302325581409</v>
      </c>
      <c r="P906" s="7">
        <f t="shared" si="107"/>
        <v>69.177144702842355</v>
      </c>
      <c r="R906" s="7"/>
      <c r="S906" s="7"/>
      <c r="T906" s="7"/>
      <c r="U906" s="7"/>
      <c r="V906" s="7"/>
    </row>
    <row r="907" spans="1:22" x14ac:dyDescent="0.35">
      <c r="A907" s="5">
        <f t="shared" si="108"/>
        <v>44397</v>
      </c>
      <c r="B907" s="5"/>
      <c r="C907" s="7">
        <f>AVERAGE('HAVER - UK Electricity'!F1194:Q1194)</f>
        <v>78.414166666666674</v>
      </c>
      <c r="D907" s="7">
        <f t="shared" si="103"/>
        <v>65.418927648578816</v>
      </c>
      <c r="E907" s="5"/>
      <c r="F907" s="7">
        <f>AVERAGE('HAVER - UK Electricity'!F1194:K1194)</f>
        <v>94.564999999999998</v>
      </c>
      <c r="H907" s="7">
        <f>AVERAGE('HAVER - UK Electricity'!D1194:I1194)</f>
        <v>93.046666666666681</v>
      </c>
      <c r="I907" s="7">
        <f>AVERAGE('HAVER - UK Electricity'!D1194:F1194)</f>
        <v>90.113333333333344</v>
      </c>
      <c r="J907" s="7">
        <f>AVERAGE('HAVER - UK Electricity'!D1194:O1194)</f>
        <v>83.058333333333337</v>
      </c>
      <c r="L907" s="7">
        <f t="shared" si="104"/>
        <v>75.637751937984504</v>
      </c>
      <c r="N907" s="7">
        <f t="shared" si="105"/>
        <v>70.087790697674421</v>
      </c>
      <c r="O907" s="7">
        <f t="shared" si="106"/>
        <v>68.829302325581409</v>
      </c>
      <c r="P907" s="7">
        <f t="shared" si="107"/>
        <v>69.177144702842355</v>
      </c>
      <c r="R907" s="7"/>
      <c r="S907" s="7"/>
      <c r="T907" s="7"/>
      <c r="U907" s="7"/>
      <c r="V907" s="7"/>
    </row>
    <row r="908" spans="1:22" x14ac:dyDescent="0.35">
      <c r="A908" s="5">
        <f t="shared" si="108"/>
        <v>44398</v>
      </c>
      <c r="B908" s="5"/>
      <c r="C908" s="7">
        <f>AVERAGE('HAVER - UK Electricity'!F1195:Q1195)</f>
        <v>79.19250000000001</v>
      </c>
      <c r="D908" s="7">
        <f t="shared" si="103"/>
        <v>65.418927648578816</v>
      </c>
      <c r="E908" s="5"/>
      <c r="F908" s="7">
        <f>AVERAGE('HAVER - UK Electricity'!F1195:K1195)</f>
        <v>95.616666666666674</v>
      </c>
      <c r="H908" s="7">
        <f>AVERAGE('HAVER - UK Electricity'!D1195:I1195)</f>
        <v>94.171666666666667</v>
      </c>
      <c r="I908" s="7">
        <f>AVERAGE('HAVER - UK Electricity'!D1195:F1195)</f>
        <v>91.166666666666671</v>
      </c>
      <c r="J908" s="7">
        <f>AVERAGE('HAVER - UK Electricity'!D1195:O1195)</f>
        <v>83.931666666666658</v>
      </c>
      <c r="L908" s="7">
        <f t="shared" si="104"/>
        <v>75.637751937984504</v>
      </c>
      <c r="N908" s="7">
        <f t="shared" si="105"/>
        <v>70.087790697674421</v>
      </c>
      <c r="O908" s="7">
        <f t="shared" si="106"/>
        <v>68.829302325581409</v>
      </c>
      <c r="P908" s="7">
        <f t="shared" si="107"/>
        <v>69.177144702842355</v>
      </c>
      <c r="R908" s="7"/>
      <c r="S908" s="7"/>
      <c r="T908" s="7"/>
      <c r="U908" s="7"/>
      <c r="V908" s="7"/>
    </row>
    <row r="909" spans="1:22" x14ac:dyDescent="0.35">
      <c r="A909" s="5">
        <f t="shared" si="108"/>
        <v>44399</v>
      </c>
      <c r="B909" s="5"/>
      <c r="C909" s="7">
        <f>AVERAGE('HAVER - UK Electricity'!F1196:Q1196)</f>
        <v>78.686666666666667</v>
      </c>
      <c r="D909" s="7">
        <f t="shared" si="103"/>
        <v>65.418927648578816</v>
      </c>
      <c r="E909" s="5"/>
      <c r="F909" s="7">
        <f>AVERAGE('HAVER - UK Electricity'!F1196:K1196)</f>
        <v>94.975000000000009</v>
      </c>
      <c r="H909" s="7">
        <f>AVERAGE('HAVER - UK Electricity'!D1196:I1196)</f>
        <v>93.72499999999998</v>
      </c>
      <c r="I909" s="7">
        <f>AVERAGE('HAVER - UK Electricity'!D1196:F1196)</f>
        <v>90.916666666666671</v>
      </c>
      <c r="J909" s="7">
        <f>AVERAGE('HAVER - UK Electricity'!D1196:O1196)</f>
        <v>83.481666666666655</v>
      </c>
      <c r="L909" s="7">
        <f t="shared" si="104"/>
        <v>75.637751937984504</v>
      </c>
      <c r="N909" s="7">
        <f t="shared" si="105"/>
        <v>70.087790697674421</v>
      </c>
      <c r="O909" s="7">
        <f t="shared" si="106"/>
        <v>68.829302325581409</v>
      </c>
      <c r="P909" s="7">
        <f t="shared" si="107"/>
        <v>69.177144702842355</v>
      </c>
      <c r="R909" s="7"/>
      <c r="S909" s="7"/>
      <c r="T909" s="7"/>
      <c r="U909" s="7"/>
      <c r="V909" s="7"/>
    </row>
    <row r="910" spans="1:22" x14ac:dyDescent="0.35">
      <c r="A910" s="5">
        <f t="shared" si="108"/>
        <v>44400</v>
      </c>
      <c r="B910" s="5"/>
      <c r="C910" s="7">
        <f>AVERAGE('HAVER - UK Electricity'!F1197:Q1197)</f>
        <v>78.415833333333325</v>
      </c>
      <c r="D910" s="7">
        <f t="shared" si="103"/>
        <v>65.418927648578816</v>
      </c>
      <c r="E910" s="5"/>
      <c r="F910" s="7">
        <f>AVERAGE('HAVER - UK Electricity'!F1197:K1197)</f>
        <v>94.393333333333331</v>
      </c>
      <c r="H910" s="7">
        <f>AVERAGE('HAVER - UK Electricity'!D1197:I1197)</f>
        <v>93.081666666666663</v>
      </c>
      <c r="I910" s="7">
        <f>AVERAGE('HAVER - UK Electricity'!D1197:F1197)</f>
        <v>90.160000000000011</v>
      </c>
      <c r="J910" s="7">
        <f>AVERAGE('HAVER - UK Electricity'!D1197:O1197)</f>
        <v>83.071666666666658</v>
      </c>
      <c r="L910" s="7">
        <f t="shared" si="104"/>
        <v>75.637751937984504</v>
      </c>
      <c r="N910" s="7">
        <f t="shared" si="105"/>
        <v>70.087790697674421</v>
      </c>
      <c r="O910" s="7">
        <f t="shared" si="106"/>
        <v>68.829302325581409</v>
      </c>
      <c r="P910" s="7">
        <f t="shared" si="107"/>
        <v>69.177144702842355</v>
      </c>
      <c r="R910" s="7"/>
      <c r="S910" s="7"/>
      <c r="T910" s="7"/>
      <c r="U910" s="7"/>
      <c r="V910" s="7"/>
    </row>
    <row r="911" spans="1:22" x14ac:dyDescent="0.35">
      <c r="A911" s="5">
        <f t="shared" si="108"/>
        <v>44403</v>
      </c>
      <c r="B911" s="5"/>
      <c r="C911" s="7">
        <f>AVERAGE('HAVER - UK Electricity'!F1198:Q1198)</f>
        <v>80.055833333333339</v>
      </c>
      <c r="D911" s="7">
        <f t="shared" si="103"/>
        <v>65.418927648578816</v>
      </c>
      <c r="E911" s="5"/>
      <c r="F911" s="7">
        <f>AVERAGE('HAVER - UK Electricity'!F1198:K1198)</f>
        <v>96.743333333333339</v>
      </c>
      <c r="H911" s="7">
        <f>AVERAGE('HAVER - UK Electricity'!D1198:I1198)</f>
        <v>95.753333333333345</v>
      </c>
      <c r="I911" s="7">
        <f>AVERAGE('HAVER - UK Electricity'!D1198:F1198)</f>
        <v>93.203333333333333</v>
      </c>
      <c r="J911" s="7">
        <f>AVERAGE('HAVER - UK Electricity'!D1198:O1198)</f>
        <v>85.08750000000002</v>
      </c>
      <c r="L911" s="7">
        <f t="shared" si="104"/>
        <v>75.637751937984504</v>
      </c>
      <c r="N911" s="7">
        <f t="shared" si="105"/>
        <v>70.087790697674421</v>
      </c>
      <c r="O911" s="7">
        <f t="shared" si="106"/>
        <v>68.829302325581409</v>
      </c>
      <c r="P911" s="7">
        <f t="shared" si="107"/>
        <v>69.177144702842355</v>
      </c>
      <c r="R911" s="7"/>
      <c r="S911" s="7"/>
      <c r="T911" s="7"/>
      <c r="U911" s="7"/>
      <c r="V911" s="7"/>
    </row>
    <row r="912" spans="1:22" x14ac:dyDescent="0.35">
      <c r="A912" s="5">
        <f t="shared" si="108"/>
        <v>44404</v>
      </c>
      <c r="B912" s="5"/>
      <c r="C912" s="7">
        <f>AVERAGE('HAVER - UK Electricity'!F1199:Q1199)</f>
        <v>80.352500000000006</v>
      </c>
      <c r="D912" s="7">
        <f t="shared" si="103"/>
        <v>65.418927648578816</v>
      </c>
      <c r="E912" s="5"/>
      <c r="F912" s="7">
        <f>AVERAGE('HAVER - UK Electricity'!F1199:K1199)</f>
        <v>97.111666666666679</v>
      </c>
      <c r="H912" s="7">
        <f>AVERAGE('HAVER - UK Electricity'!D1199:I1199)</f>
        <v>96.55</v>
      </c>
      <c r="I912" s="7">
        <f>AVERAGE('HAVER - UK Electricity'!D1199:F1199)</f>
        <v>94.416666666666671</v>
      </c>
      <c r="J912" s="7">
        <f>AVERAGE('HAVER - UK Electricity'!D1199:O1199)</f>
        <v>85.578333333333333</v>
      </c>
      <c r="L912" s="7">
        <f t="shared" si="104"/>
        <v>75.637751937984504</v>
      </c>
      <c r="N912" s="7">
        <f t="shared" si="105"/>
        <v>70.087790697674421</v>
      </c>
      <c r="O912" s="7">
        <f t="shared" si="106"/>
        <v>68.829302325581409</v>
      </c>
      <c r="P912" s="7">
        <f t="shared" si="107"/>
        <v>69.177144702842355</v>
      </c>
      <c r="R912" s="7"/>
      <c r="S912" s="7"/>
      <c r="T912" s="7"/>
      <c r="U912" s="7"/>
      <c r="V912" s="7"/>
    </row>
    <row r="913" spans="1:22" x14ac:dyDescent="0.35">
      <c r="A913" s="5">
        <f t="shared" si="108"/>
        <v>44405</v>
      </c>
      <c r="B913" s="5"/>
      <c r="C913" s="7">
        <f>AVERAGE('HAVER - UK Electricity'!F1200:Q1200)</f>
        <v>82.736666666666665</v>
      </c>
      <c r="D913" s="7">
        <f t="shared" si="103"/>
        <v>65.418927648578816</v>
      </c>
      <c r="E913" s="5"/>
      <c r="F913" s="7">
        <f>AVERAGE('HAVER - UK Electricity'!F1200:K1200)</f>
        <v>100.26</v>
      </c>
      <c r="H913" s="7">
        <f>AVERAGE('HAVER - UK Electricity'!D1200:I1200)</f>
        <v>100.14333333333333</v>
      </c>
      <c r="I913" s="7">
        <f>AVERAGE('HAVER - UK Electricity'!D1200:F1200)</f>
        <v>98.3</v>
      </c>
      <c r="J913" s="7">
        <f>AVERAGE('HAVER - UK Electricity'!D1200:O1200)</f>
        <v>88.39666666666669</v>
      </c>
      <c r="L913" s="7">
        <f t="shared" si="104"/>
        <v>75.637751937984504</v>
      </c>
      <c r="N913" s="7">
        <f t="shared" si="105"/>
        <v>70.087790697674421</v>
      </c>
      <c r="O913" s="7">
        <f t="shared" si="106"/>
        <v>68.829302325581409</v>
      </c>
      <c r="P913" s="7">
        <f t="shared" si="107"/>
        <v>69.177144702842355</v>
      </c>
      <c r="R913" s="7"/>
      <c r="S913" s="7"/>
      <c r="T913" s="7"/>
      <c r="U913" s="7"/>
      <c r="V913" s="7"/>
    </row>
    <row r="914" spans="1:22" x14ac:dyDescent="0.35">
      <c r="A914" s="5">
        <f t="shared" si="108"/>
        <v>44406</v>
      </c>
      <c r="B914" s="5"/>
      <c r="C914" s="7">
        <f>AVERAGE('HAVER - UK Electricity'!F1201:Q1201)</f>
        <v>84.6875</v>
      </c>
      <c r="D914" s="7">
        <f t="shared" ref="D914" si="109">AVERAGE(C$786:C$829,C$831:C$915)</f>
        <v>65.418927648578816</v>
      </c>
      <c r="E914" s="5"/>
      <c r="F914" s="7">
        <f>AVERAGE('HAVER - UK Electricity'!F1201:K1201)</f>
        <v>102.98166666666667</v>
      </c>
      <c r="H914" s="7">
        <f>AVERAGE('HAVER - UK Electricity'!D1201:I1201)</f>
        <v>103.48166666666667</v>
      </c>
      <c r="I914" s="7">
        <f>AVERAGE('HAVER - UK Electricity'!D1201:F1201)</f>
        <v>102.35666666666667</v>
      </c>
      <c r="J914" s="7">
        <f>AVERAGE('HAVER - UK Electricity'!D1201:O1201)</f>
        <v>90.830833333333317</v>
      </c>
      <c r="L914" s="7">
        <f t="shared" si="104"/>
        <v>75.637751937984504</v>
      </c>
      <c r="N914" s="7">
        <f t="shared" si="105"/>
        <v>70.087790697674421</v>
      </c>
      <c r="O914" s="7">
        <f t="shared" si="106"/>
        <v>68.829302325581409</v>
      </c>
      <c r="P914" s="7">
        <f t="shared" si="107"/>
        <v>69.177144702842355</v>
      </c>
      <c r="R914" s="7"/>
      <c r="S914" s="7"/>
      <c r="T914" s="7"/>
      <c r="U914" s="7"/>
      <c r="V914" s="7"/>
    </row>
    <row r="915" spans="1:22" x14ac:dyDescent="0.35">
      <c r="A915" s="5">
        <f t="shared" si="108"/>
        <v>44407</v>
      </c>
      <c r="B915" s="5"/>
      <c r="C915" s="7">
        <f>AVERAGE('HAVER - UK Electricity'!F1202:Q1202)</f>
        <v>81.783333333333346</v>
      </c>
      <c r="D915" s="7"/>
      <c r="E915" s="5"/>
      <c r="F915" s="7">
        <f>AVERAGE('HAVER - UK Electricity'!F1202:K1202)</f>
        <v>97.013333333333335</v>
      </c>
      <c r="H915" s="7">
        <f>AVERAGE('HAVER - UK Electricity'!D1202:I1202)</f>
        <v>102.81166666666667</v>
      </c>
      <c r="I915" s="7">
        <f>AVERAGE('HAVER - UK Electricity'!D1202:F1202)</f>
        <v>102.97666666666667</v>
      </c>
      <c r="J915" s="7">
        <f>AVERAGE('HAVER - UK Electricity'!D1202:O1202)</f>
        <v>87.422499999999999</v>
      </c>
      <c r="L915" s="7"/>
      <c r="N915" s="7"/>
      <c r="O915" s="7"/>
      <c r="P915" s="7"/>
      <c r="R915" s="7"/>
      <c r="S915" s="7"/>
      <c r="T915" s="7"/>
      <c r="U915" s="7"/>
      <c r="V915" s="7"/>
    </row>
    <row r="916" spans="1:22" x14ac:dyDescent="0.35">
      <c r="A916" s="5">
        <f t="shared" si="108"/>
        <v>44410</v>
      </c>
      <c r="B916" s="5" t="s">
        <v>1599</v>
      </c>
      <c r="C916" s="46">
        <f>IF('HAVER - UK Electricity'!K1203="",#REF!,AVERAGE('HAVER - UK Electricity'!K1203:V1203))</f>
        <v>70.780833333333334</v>
      </c>
      <c r="D916" s="7">
        <f t="shared" ref="D916:D979" si="110">AVERAGE($C$916:$C$1046)</f>
        <v>124.97269720101787</v>
      </c>
      <c r="E916" s="5"/>
      <c r="F916" s="7">
        <f>AVERAGE('HAVER - UK Electricity'!K1203:P1203)</f>
        <v>67.538333333333341</v>
      </c>
      <c r="G916" s="7">
        <f>AVERAGE('HAVER - UK Electricity'!K1203:V1203)</f>
        <v>70.780833333333334</v>
      </c>
      <c r="H916" s="7">
        <f>AVERAGE('HAVER - UK Electricity'!D1203:I1203)</f>
        <v>105.25999999999999</v>
      </c>
      <c r="I916" s="7">
        <f>AVERAGE('HAVER - UK Electricity'!D1203:F1203)</f>
        <v>105.33333333333333</v>
      </c>
      <c r="J916" s="7">
        <f>AVERAGE('HAVER - UK Electricity'!D1203:O1203)</f>
        <v>89.356666666666669</v>
      </c>
      <c r="L916" s="7">
        <f>AVERAGE(F$916:F$1046)</f>
        <v>122.29270992366418</v>
      </c>
      <c r="M916" s="7">
        <f>AVERAGE(G$916:G$1046)</f>
        <v>124.97269720101787</v>
      </c>
      <c r="N916" s="7">
        <f t="shared" ref="N916:P931" si="111">AVERAGE(H$916:H$1046)</f>
        <v>182.30134860050893</v>
      </c>
      <c r="O916" s="7">
        <f t="shared" si="111"/>
        <v>209.13646310432583</v>
      </c>
      <c r="P916" s="7">
        <f t="shared" si="111"/>
        <v>153.06367048346047</v>
      </c>
      <c r="R916" s="7"/>
      <c r="S916" s="7"/>
      <c r="T916" s="7"/>
      <c r="U916" s="7"/>
      <c r="V916" s="7"/>
    </row>
    <row r="917" spans="1:22" x14ac:dyDescent="0.35">
      <c r="A917" s="5">
        <f t="shared" si="108"/>
        <v>44411</v>
      </c>
      <c r="B917" s="5"/>
      <c r="C917" s="46">
        <f>IF('HAVER - UK Electricity'!K1204="",C916,AVERAGE('HAVER - UK Electricity'!K1204:V1204))</f>
        <v>71.10833333333332</v>
      </c>
      <c r="D917" s="7">
        <f t="shared" si="110"/>
        <v>124.97269720101787</v>
      </c>
      <c r="E917" s="5"/>
      <c r="F917" s="7">
        <f>AVERAGE('HAVER - UK Electricity'!K1204:P1204)</f>
        <v>67.913333333333313</v>
      </c>
      <c r="G917" s="7">
        <f>AVERAGE('HAVER - UK Electricity'!K1204:V1204)</f>
        <v>71.10833333333332</v>
      </c>
      <c r="H917" s="7">
        <f>AVERAGE('HAVER - UK Electricity'!D1204:I1204)</f>
        <v>104.05666666666667</v>
      </c>
      <c r="I917" s="7">
        <f>AVERAGE('HAVER - UK Electricity'!D1204:F1204)</f>
        <v>104.36333333333334</v>
      </c>
      <c r="J917" s="7">
        <f>AVERAGE('HAVER - UK Electricity'!D1204:O1204)</f>
        <v>88.777499999999989</v>
      </c>
      <c r="L917" s="7">
        <f t="shared" ref="L917:M980" si="112">AVERAGE(F$916:F$1046)</f>
        <v>122.29270992366418</v>
      </c>
      <c r="M917" s="7">
        <f t="shared" si="112"/>
        <v>124.97269720101787</v>
      </c>
      <c r="N917" s="7">
        <f t="shared" si="111"/>
        <v>182.30134860050893</v>
      </c>
      <c r="O917" s="7">
        <f t="shared" si="111"/>
        <v>209.13646310432583</v>
      </c>
      <c r="P917" s="7">
        <f t="shared" si="111"/>
        <v>153.06367048346047</v>
      </c>
      <c r="R917" s="7"/>
      <c r="S917" s="7"/>
      <c r="T917" s="7"/>
      <c r="U917" s="7"/>
      <c r="V917" s="7"/>
    </row>
    <row r="918" spans="1:22" x14ac:dyDescent="0.35">
      <c r="A918" s="5">
        <f t="shared" si="108"/>
        <v>44412</v>
      </c>
      <c r="B918" s="5"/>
      <c r="C918" s="46">
        <f>IF('HAVER - UK Electricity'!K1205="",C917,AVERAGE('HAVER - UK Electricity'!K1205:V1205))</f>
        <v>72.893333333333331</v>
      </c>
      <c r="D918" s="7">
        <f t="shared" si="110"/>
        <v>124.97269720101787</v>
      </c>
      <c r="E918" s="5"/>
      <c r="F918" s="7">
        <f>AVERAGE('HAVER - UK Electricity'!K1205:P1205)</f>
        <v>69.643333333333331</v>
      </c>
      <c r="G918" s="7">
        <f>AVERAGE('HAVER - UK Electricity'!K1205:V1205)</f>
        <v>72.893333333333331</v>
      </c>
      <c r="H918" s="7">
        <f>AVERAGE('HAVER - UK Electricity'!D1205:I1205)</f>
        <v>105.38333333333333</v>
      </c>
      <c r="I918" s="7">
        <f>AVERAGE('HAVER - UK Electricity'!D1205:F1205)</f>
        <v>105.78000000000002</v>
      </c>
      <c r="J918" s="7">
        <f>AVERAGE('HAVER - UK Electricity'!D1205:O1205)</f>
        <v>90.268333333333317</v>
      </c>
      <c r="L918" s="7">
        <f t="shared" si="112"/>
        <v>122.29270992366418</v>
      </c>
      <c r="M918" s="7">
        <f t="shared" si="112"/>
        <v>124.97269720101787</v>
      </c>
      <c r="N918" s="7">
        <f t="shared" si="111"/>
        <v>182.30134860050893</v>
      </c>
      <c r="O918" s="7">
        <f t="shared" si="111"/>
        <v>209.13646310432583</v>
      </c>
      <c r="P918" s="7">
        <f t="shared" si="111"/>
        <v>153.06367048346047</v>
      </c>
      <c r="R918" s="7"/>
      <c r="S918" s="7"/>
      <c r="T918" s="7"/>
      <c r="U918" s="7"/>
      <c r="V918" s="7"/>
    </row>
    <row r="919" spans="1:22" x14ac:dyDescent="0.35">
      <c r="A919" s="5">
        <f t="shared" si="108"/>
        <v>44413</v>
      </c>
      <c r="B919" s="5"/>
      <c r="C919" s="46">
        <f>IF('HAVER - UK Electricity'!K1206="",C918,AVERAGE('HAVER - UK Electricity'!K1206:V1206))</f>
        <v>74.80083333333333</v>
      </c>
      <c r="D919" s="7">
        <f t="shared" si="110"/>
        <v>124.97269720101787</v>
      </c>
      <c r="E919" s="5"/>
      <c r="F919" s="7">
        <f>AVERAGE('HAVER - UK Electricity'!K1206:P1206)</f>
        <v>71.888333333333335</v>
      </c>
      <c r="G919" s="7">
        <f>AVERAGE('HAVER - UK Electricity'!K1206:V1206)</f>
        <v>74.80083333333333</v>
      </c>
      <c r="H919" s="7">
        <f>AVERAGE('HAVER - UK Electricity'!D1206:I1206)</f>
        <v>107.37666666666667</v>
      </c>
      <c r="I919" s="7">
        <f>AVERAGE('HAVER - UK Electricity'!D1206:F1206)</f>
        <v>107.67999999999999</v>
      </c>
      <c r="J919" s="7">
        <f>AVERAGE('HAVER - UK Electricity'!D1206:O1206)</f>
        <v>92.376666666666665</v>
      </c>
      <c r="L919" s="7">
        <f t="shared" si="112"/>
        <v>122.29270992366418</v>
      </c>
      <c r="M919" s="7">
        <f t="shared" si="112"/>
        <v>124.97269720101787</v>
      </c>
      <c r="N919" s="7">
        <f t="shared" si="111"/>
        <v>182.30134860050893</v>
      </c>
      <c r="O919" s="7">
        <f t="shared" si="111"/>
        <v>209.13646310432583</v>
      </c>
      <c r="P919" s="7">
        <f t="shared" si="111"/>
        <v>153.06367048346047</v>
      </c>
      <c r="R919" s="7"/>
      <c r="S919" s="7"/>
      <c r="T919" s="7"/>
      <c r="U919" s="7"/>
      <c r="V919" s="7"/>
    </row>
    <row r="920" spans="1:22" x14ac:dyDescent="0.35">
      <c r="A920" s="5">
        <f t="shared" si="108"/>
        <v>44414</v>
      </c>
      <c r="B920" s="5"/>
      <c r="C920" s="46">
        <f>IF('HAVER - UK Electricity'!K1207="",C919,AVERAGE('HAVER - UK Electricity'!K1207:V1207))</f>
        <v>76.73833333333333</v>
      </c>
      <c r="D920" s="7">
        <f t="shared" si="110"/>
        <v>124.97269720101787</v>
      </c>
      <c r="E920" s="5"/>
      <c r="F920" s="7">
        <f>AVERAGE('HAVER - UK Electricity'!K1207:P1207)</f>
        <v>73.923333333333332</v>
      </c>
      <c r="G920" s="7">
        <f>AVERAGE('HAVER - UK Electricity'!K1207:V1207)</f>
        <v>76.73833333333333</v>
      </c>
      <c r="H920" s="7">
        <f>AVERAGE('HAVER - UK Electricity'!D1207:I1207)</f>
        <v>107.14499999999998</v>
      </c>
      <c r="I920" s="7">
        <f>AVERAGE('HAVER - UK Electricity'!D1207:F1207)</f>
        <v>106.98333333333333</v>
      </c>
      <c r="J920" s="7">
        <f>AVERAGE('HAVER - UK Electricity'!D1207:O1207)</f>
        <v>93.178333333333327</v>
      </c>
      <c r="L920" s="7">
        <f t="shared" si="112"/>
        <v>122.29270992366418</v>
      </c>
      <c r="M920" s="7">
        <f t="shared" si="112"/>
        <v>124.97269720101787</v>
      </c>
      <c r="N920" s="7">
        <f t="shared" si="111"/>
        <v>182.30134860050893</v>
      </c>
      <c r="O920" s="7">
        <f t="shared" si="111"/>
        <v>209.13646310432583</v>
      </c>
      <c r="P920" s="7">
        <f t="shared" si="111"/>
        <v>153.06367048346047</v>
      </c>
      <c r="R920" s="7"/>
      <c r="S920" s="7"/>
      <c r="T920" s="7"/>
      <c r="U920" s="7"/>
      <c r="V920" s="7"/>
    </row>
    <row r="921" spans="1:22" x14ac:dyDescent="0.35">
      <c r="A921" s="5">
        <f t="shared" si="108"/>
        <v>44417</v>
      </c>
      <c r="B921" s="5"/>
      <c r="C921" s="46">
        <f>IF('HAVER - UK Electricity'!K1208="",C920,AVERAGE('HAVER - UK Electricity'!K1208:V1208))</f>
        <v>76.805833333333339</v>
      </c>
      <c r="D921" s="7">
        <f t="shared" si="110"/>
        <v>124.97269720101787</v>
      </c>
      <c r="E921" s="5"/>
      <c r="F921" s="7">
        <f>AVERAGE('HAVER - UK Electricity'!K1208:P1208)</f>
        <v>74.148333333333326</v>
      </c>
      <c r="G921" s="7">
        <f>AVERAGE('HAVER - UK Electricity'!K1208:V1208)</f>
        <v>76.805833333333339</v>
      </c>
      <c r="H921" s="7">
        <f>AVERAGE('HAVER - UK Electricity'!D1208:I1208)</f>
        <v>108.44333333333333</v>
      </c>
      <c r="I921" s="7">
        <f>AVERAGE('HAVER - UK Electricity'!D1208:F1208)</f>
        <v>108.03666666666668</v>
      </c>
      <c r="J921" s="7">
        <f>AVERAGE('HAVER - UK Electricity'!D1208:O1208)</f>
        <v>94.015833333333319</v>
      </c>
      <c r="L921" s="7">
        <f t="shared" si="112"/>
        <v>122.29270992366418</v>
      </c>
      <c r="M921" s="7">
        <f t="shared" si="112"/>
        <v>124.97269720101787</v>
      </c>
      <c r="N921" s="7">
        <f t="shared" si="111"/>
        <v>182.30134860050893</v>
      </c>
      <c r="O921" s="7">
        <f t="shared" si="111"/>
        <v>209.13646310432583</v>
      </c>
      <c r="P921" s="7">
        <f t="shared" si="111"/>
        <v>153.06367048346047</v>
      </c>
      <c r="R921" s="7"/>
      <c r="S921" s="7"/>
      <c r="T921" s="7"/>
      <c r="U921" s="7"/>
      <c r="V921" s="7"/>
    </row>
    <row r="922" spans="1:22" x14ac:dyDescent="0.35">
      <c r="A922" s="5">
        <f t="shared" si="108"/>
        <v>44418</v>
      </c>
      <c r="B922" s="5"/>
      <c r="C922" s="46">
        <f>IF('HAVER - UK Electricity'!K1209="",C921,AVERAGE('HAVER - UK Electricity'!K1209:V1209))</f>
        <v>78.02833333333335</v>
      </c>
      <c r="D922" s="7">
        <f t="shared" si="110"/>
        <v>124.97269720101787</v>
      </c>
      <c r="E922" s="5"/>
      <c r="F922" s="7">
        <f>AVERAGE('HAVER - UK Electricity'!K1209:P1209)</f>
        <v>75.453333333333333</v>
      </c>
      <c r="G922" s="7">
        <f>AVERAGE('HAVER - UK Electricity'!K1209:V1209)</f>
        <v>78.02833333333335</v>
      </c>
      <c r="H922" s="7">
        <f>AVERAGE('HAVER - UK Electricity'!D1209:I1209)</f>
        <v>110.52</v>
      </c>
      <c r="I922" s="7">
        <f>AVERAGE('HAVER - UK Electricity'!D1209:F1209)</f>
        <v>110.12333333333333</v>
      </c>
      <c r="J922" s="7">
        <f>AVERAGE('HAVER - UK Electricity'!D1209:O1209)</f>
        <v>95.763333333333335</v>
      </c>
      <c r="L922" s="7">
        <f t="shared" si="112"/>
        <v>122.29270992366418</v>
      </c>
      <c r="M922" s="7">
        <f t="shared" si="112"/>
        <v>124.97269720101787</v>
      </c>
      <c r="N922" s="7">
        <f t="shared" si="111"/>
        <v>182.30134860050893</v>
      </c>
      <c r="O922" s="7">
        <f t="shared" si="111"/>
        <v>209.13646310432583</v>
      </c>
      <c r="P922" s="7">
        <f t="shared" si="111"/>
        <v>153.06367048346047</v>
      </c>
      <c r="R922" s="7"/>
      <c r="S922" s="7"/>
      <c r="T922" s="7"/>
      <c r="U922" s="7"/>
      <c r="V922" s="7"/>
    </row>
    <row r="923" spans="1:22" x14ac:dyDescent="0.35">
      <c r="A923" s="5">
        <f t="shared" si="108"/>
        <v>44419</v>
      </c>
      <c r="B923" s="5"/>
      <c r="C923" s="46">
        <f>IF('HAVER - UK Electricity'!K1210="",C922,AVERAGE('HAVER - UK Electricity'!K1210:V1210))</f>
        <v>79.87833333333333</v>
      </c>
      <c r="D923" s="7">
        <f t="shared" si="110"/>
        <v>124.97269720101787</v>
      </c>
      <c r="E923" s="5"/>
      <c r="F923" s="7">
        <f>AVERAGE('HAVER - UK Electricity'!K1210:P1210)</f>
        <v>77.34333333333332</v>
      </c>
      <c r="G923" s="7">
        <f>AVERAGE('HAVER - UK Electricity'!K1210:V1210)</f>
        <v>79.87833333333333</v>
      </c>
      <c r="H923" s="7">
        <f>AVERAGE('HAVER - UK Electricity'!D1210:I1210)</f>
        <v>113.28833333333334</v>
      </c>
      <c r="I923" s="7">
        <f>AVERAGE('HAVER - UK Electricity'!D1210:F1210)</f>
        <v>112.89999999999999</v>
      </c>
      <c r="J923" s="7">
        <f>AVERAGE('HAVER - UK Electricity'!D1210:O1210)</f>
        <v>98.150833333333352</v>
      </c>
      <c r="L923" s="7">
        <f t="shared" si="112"/>
        <v>122.29270992366418</v>
      </c>
      <c r="M923" s="7">
        <f t="shared" si="112"/>
        <v>124.97269720101787</v>
      </c>
      <c r="N923" s="7">
        <f t="shared" si="111"/>
        <v>182.30134860050893</v>
      </c>
      <c r="O923" s="7">
        <f t="shared" si="111"/>
        <v>209.13646310432583</v>
      </c>
      <c r="P923" s="7">
        <f t="shared" si="111"/>
        <v>153.06367048346047</v>
      </c>
      <c r="R923" s="7"/>
      <c r="S923" s="7"/>
      <c r="T923" s="7"/>
      <c r="U923" s="7"/>
      <c r="V923" s="7"/>
    </row>
    <row r="924" spans="1:22" x14ac:dyDescent="0.35">
      <c r="A924" s="5">
        <f t="shared" si="108"/>
        <v>44420</v>
      </c>
      <c r="B924" s="5"/>
      <c r="C924" s="46">
        <f>IF('HAVER - UK Electricity'!K1211="",C923,AVERAGE('HAVER - UK Electricity'!K1211:V1211))</f>
        <v>80.510833333333338</v>
      </c>
      <c r="D924" s="7">
        <f t="shared" si="110"/>
        <v>124.97269720101787</v>
      </c>
      <c r="E924" s="5"/>
      <c r="F924" s="7">
        <f>AVERAGE('HAVER - UK Electricity'!K1211:P1211)</f>
        <v>78.038333333333341</v>
      </c>
      <c r="G924" s="7">
        <f>AVERAGE('HAVER - UK Electricity'!K1211:V1211)</f>
        <v>80.510833333333338</v>
      </c>
      <c r="H924" s="7">
        <f>AVERAGE('HAVER - UK Electricity'!D1211:I1211)</f>
        <v>113.45833333333333</v>
      </c>
      <c r="I924" s="7">
        <f>AVERAGE('HAVER - UK Electricity'!D1211:F1211)</f>
        <v>112.94333333333333</v>
      </c>
      <c r="J924" s="7">
        <f>AVERAGE('HAVER - UK Electricity'!D1211:O1211)</f>
        <v>98.541666666666671</v>
      </c>
      <c r="L924" s="7">
        <f t="shared" si="112"/>
        <v>122.29270992366418</v>
      </c>
      <c r="M924" s="7">
        <f t="shared" si="112"/>
        <v>124.97269720101787</v>
      </c>
      <c r="N924" s="7">
        <f t="shared" si="111"/>
        <v>182.30134860050893</v>
      </c>
      <c r="O924" s="7">
        <f t="shared" si="111"/>
        <v>209.13646310432583</v>
      </c>
      <c r="P924" s="7">
        <f t="shared" si="111"/>
        <v>153.06367048346047</v>
      </c>
      <c r="R924" s="7"/>
      <c r="S924" s="7"/>
      <c r="T924" s="7"/>
      <c r="U924" s="7"/>
      <c r="V924" s="7"/>
    </row>
    <row r="925" spans="1:22" x14ac:dyDescent="0.35">
      <c r="A925" s="5">
        <f t="shared" si="108"/>
        <v>44421</v>
      </c>
      <c r="B925" s="5"/>
      <c r="C925" s="46">
        <f>IF('HAVER - UK Electricity'!K1212="",C924,AVERAGE('HAVER - UK Electricity'!K1212:V1212))</f>
        <v>80.430833333333325</v>
      </c>
      <c r="D925" s="7">
        <f t="shared" si="110"/>
        <v>124.97269720101787</v>
      </c>
      <c r="E925" s="5"/>
      <c r="F925" s="7">
        <f>AVERAGE('HAVER - UK Electricity'!K1212:P1212)</f>
        <v>77.978333333333339</v>
      </c>
      <c r="G925" s="7">
        <f>AVERAGE('HAVER - UK Electricity'!K1212:V1212)</f>
        <v>80.430833333333325</v>
      </c>
      <c r="H925" s="7">
        <f>AVERAGE('HAVER - UK Electricity'!D1212:I1212)</f>
        <v>111.72666666666665</v>
      </c>
      <c r="I925" s="7">
        <f>AVERAGE('HAVER - UK Electricity'!D1212:F1212)</f>
        <v>111.21666666666665</v>
      </c>
      <c r="J925" s="7">
        <f>AVERAGE('HAVER - UK Electricity'!D1212:O1212)</f>
        <v>97.533333333333317</v>
      </c>
      <c r="L925" s="7">
        <f t="shared" si="112"/>
        <v>122.29270992366418</v>
      </c>
      <c r="M925" s="7">
        <f t="shared" si="112"/>
        <v>124.97269720101787</v>
      </c>
      <c r="N925" s="7">
        <f t="shared" si="111"/>
        <v>182.30134860050893</v>
      </c>
      <c r="O925" s="7">
        <f t="shared" si="111"/>
        <v>209.13646310432583</v>
      </c>
      <c r="P925" s="7">
        <f t="shared" si="111"/>
        <v>153.06367048346047</v>
      </c>
      <c r="R925" s="7"/>
      <c r="S925" s="7"/>
      <c r="T925" s="7"/>
      <c r="U925" s="7"/>
      <c r="V925" s="7"/>
    </row>
    <row r="926" spans="1:22" x14ac:dyDescent="0.35">
      <c r="A926" s="5">
        <f t="shared" si="108"/>
        <v>44424</v>
      </c>
      <c r="B926" s="5"/>
      <c r="C926" s="46">
        <f>IF('HAVER - UK Electricity'!K1213="",C925,AVERAGE('HAVER - UK Electricity'!K1213:V1213))</f>
        <v>82.67583333333333</v>
      </c>
      <c r="D926" s="7">
        <f t="shared" si="110"/>
        <v>124.97269720101787</v>
      </c>
      <c r="E926" s="5"/>
      <c r="F926" s="7">
        <f>AVERAGE('HAVER - UK Electricity'!K1213:P1213)</f>
        <v>80.148333333333326</v>
      </c>
      <c r="G926" s="7">
        <f>AVERAGE('HAVER - UK Electricity'!K1213:V1213)</f>
        <v>82.67583333333333</v>
      </c>
      <c r="H926" s="7">
        <f>AVERAGE('HAVER - UK Electricity'!D1213:I1213)</f>
        <v>116.52333333333333</v>
      </c>
      <c r="I926" s="7">
        <f>AVERAGE('HAVER - UK Electricity'!D1213:F1213)</f>
        <v>115.80666666666667</v>
      </c>
      <c r="J926" s="7">
        <f>AVERAGE('HAVER - UK Electricity'!D1213:O1213)</f>
        <v>101.25916666666666</v>
      </c>
      <c r="L926" s="7">
        <f t="shared" si="112"/>
        <v>122.29270992366418</v>
      </c>
      <c r="M926" s="7">
        <f t="shared" si="112"/>
        <v>124.97269720101787</v>
      </c>
      <c r="N926" s="7">
        <f t="shared" si="111"/>
        <v>182.30134860050893</v>
      </c>
      <c r="O926" s="7">
        <f t="shared" si="111"/>
        <v>209.13646310432583</v>
      </c>
      <c r="P926" s="7">
        <f t="shared" si="111"/>
        <v>153.06367048346047</v>
      </c>
      <c r="R926" s="7"/>
      <c r="S926" s="7"/>
      <c r="T926" s="7"/>
      <c r="U926" s="7"/>
      <c r="V926" s="7"/>
    </row>
    <row r="927" spans="1:22" x14ac:dyDescent="0.35">
      <c r="A927" s="5">
        <f t="shared" si="108"/>
        <v>44425</v>
      </c>
      <c r="B927" s="5"/>
      <c r="C927" s="46">
        <f>IF('HAVER - UK Electricity'!K1214="",C926,AVERAGE('HAVER - UK Electricity'!K1214:V1214))</f>
        <v>82.500833333333347</v>
      </c>
      <c r="D927" s="7">
        <f t="shared" si="110"/>
        <v>124.97269720101787</v>
      </c>
      <c r="E927" s="5"/>
      <c r="F927" s="7">
        <f>AVERAGE('HAVER - UK Electricity'!K1214:P1214)</f>
        <v>79.898333333333326</v>
      </c>
      <c r="G927" s="7">
        <f>AVERAGE('HAVER - UK Electricity'!K1214:V1214)</f>
        <v>82.500833333333347</v>
      </c>
      <c r="H927" s="7">
        <f>AVERAGE('HAVER - UK Electricity'!D1214:I1214)</f>
        <v>116.40000000000002</v>
      </c>
      <c r="I927" s="7">
        <f>AVERAGE('HAVER - UK Electricity'!D1214:F1214)</f>
        <v>115.57000000000001</v>
      </c>
      <c r="J927" s="7">
        <f>AVERAGE('HAVER - UK Electricity'!D1214:O1214)</f>
        <v>101.07583333333334</v>
      </c>
      <c r="L927" s="7">
        <f t="shared" si="112"/>
        <v>122.29270992366418</v>
      </c>
      <c r="M927" s="7">
        <f t="shared" si="112"/>
        <v>124.97269720101787</v>
      </c>
      <c r="N927" s="7">
        <f t="shared" si="111"/>
        <v>182.30134860050893</v>
      </c>
      <c r="O927" s="7">
        <f t="shared" si="111"/>
        <v>209.13646310432583</v>
      </c>
      <c r="P927" s="7">
        <f t="shared" si="111"/>
        <v>153.06367048346047</v>
      </c>
      <c r="R927" s="7"/>
      <c r="S927" s="7"/>
      <c r="T927" s="7"/>
      <c r="U927" s="7"/>
      <c r="V927" s="7"/>
    </row>
    <row r="928" spans="1:22" x14ac:dyDescent="0.35">
      <c r="A928" s="5">
        <f t="shared" si="108"/>
        <v>44426</v>
      </c>
      <c r="B928" s="5"/>
      <c r="C928" s="46">
        <f>IF('HAVER - UK Electricity'!K1215="",C927,AVERAGE('HAVER - UK Electricity'!K1215:V1215))</f>
        <v>80.693333333333342</v>
      </c>
      <c r="D928" s="7">
        <f t="shared" si="110"/>
        <v>124.97269720101787</v>
      </c>
      <c r="E928" s="5"/>
      <c r="F928" s="7">
        <f>AVERAGE('HAVER - UK Electricity'!K1215:P1215)</f>
        <v>78.353333333333339</v>
      </c>
      <c r="G928" s="7">
        <f>AVERAGE('HAVER - UK Electricity'!K1215:V1215)</f>
        <v>80.693333333333342</v>
      </c>
      <c r="H928" s="7">
        <f>AVERAGE('HAVER - UK Electricity'!D1215:I1215)</f>
        <v>112.87</v>
      </c>
      <c r="I928" s="7">
        <f>AVERAGE('HAVER - UK Electricity'!D1215:F1215)</f>
        <v>111.78666666666668</v>
      </c>
      <c r="J928" s="7">
        <f>AVERAGE('HAVER - UK Electricity'!D1215:O1215)</f>
        <v>98.371666666666684</v>
      </c>
      <c r="L928" s="7">
        <f t="shared" si="112"/>
        <v>122.29270992366418</v>
      </c>
      <c r="M928" s="7">
        <f t="shared" si="112"/>
        <v>124.97269720101787</v>
      </c>
      <c r="N928" s="7">
        <f t="shared" si="111"/>
        <v>182.30134860050893</v>
      </c>
      <c r="O928" s="7">
        <f t="shared" si="111"/>
        <v>209.13646310432583</v>
      </c>
      <c r="P928" s="7">
        <f t="shared" si="111"/>
        <v>153.06367048346047</v>
      </c>
      <c r="R928" s="7"/>
      <c r="S928" s="7"/>
      <c r="T928" s="7"/>
      <c r="U928" s="7"/>
      <c r="V928" s="7"/>
    </row>
    <row r="929" spans="1:22" x14ac:dyDescent="0.35">
      <c r="A929" s="5">
        <f t="shared" si="108"/>
        <v>44427</v>
      </c>
      <c r="B929" s="5"/>
      <c r="C929" s="46">
        <f>IF('HAVER - UK Electricity'!K1216="",C928,AVERAGE('HAVER - UK Electricity'!K1216:V1216))</f>
        <v>76.498333333333335</v>
      </c>
      <c r="D929" s="7">
        <f t="shared" si="110"/>
        <v>124.97269720101787</v>
      </c>
      <c r="E929" s="5"/>
      <c r="F929" s="7">
        <f>AVERAGE('HAVER - UK Electricity'!K1216:P1216)</f>
        <v>73.88333333333334</v>
      </c>
      <c r="G929" s="7">
        <f>AVERAGE('HAVER - UK Electricity'!K1216:V1216)</f>
        <v>76.498333333333335</v>
      </c>
      <c r="H929" s="7">
        <f>AVERAGE('HAVER - UK Electricity'!D1216:I1216)</f>
        <v>103.91833333333334</v>
      </c>
      <c r="I929" s="7">
        <f>AVERAGE('HAVER - UK Electricity'!D1216:F1216)</f>
        <v>102.80999999999999</v>
      </c>
      <c r="J929" s="7">
        <f>AVERAGE('HAVER - UK Electricity'!D1216:O1216)</f>
        <v>91.30416666666666</v>
      </c>
      <c r="L929" s="7">
        <f t="shared" si="112"/>
        <v>122.29270992366418</v>
      </c>
      <c r="M929" s="7">
        <f t="shared" si="112"/>
        <v>124.97269720101787</v>
      </c>
      <c r="N929" s="7">
        <f t="shared" si="111"/>
        <v>182.30134860050893</v>
      </c>
      <c r="O929" s="7">
        <f t="shared" si="111"/>
        <v>209.13646310432583</v>
      </c>
      <c r="P929" s="7">
        <f t="shared" si="111"/>
        <v>153.06367048346047</v>
      </c>
      <c r="R929" s="7"/>
      <c r="S929" s="7"/>
      <c r="T929" s="7"/>
      <c r="U929" s="7"/>
      <c r="V929" s="7"/>
    </row>
    <row r="930" spans="1:22" x14ac:dyDescent="0.35">
      <c r="A930" s="5">
        <f t="shared" si="108"/>
        <v>44428</v>
      </c>
      <c r="B930" s="5"/>
      <c r="C930" s="46">
        <f>IF('HAVER - UK Electricity'!K1217="",C929,AVERAGE('HAVER - UK Electricity'!K1217:V1217))</f>
        <v>78.485833333333332</v>
      </c>
      <c r="D930" s="7">
        <f t="shared" si="110"/>
        <v>124.97269720101787</v>
      </c>
      <c r="E930" s="5"/>
      <c r="F930" s="7">
        <f>AVERAGE('HAVER - UK Electricity'!K1217:P1217)</f>
        <v>75.868333333333325</v>
      </c>
      <c r="G930" s="7">
        <f>AVERAGE('HAVER - UK Electricity'!K1217:V1217)</f>
        <v>78.485833333333332</v>
      </c>
      <c r="H930" s="7">
        <f>AVERAGE('HAVER - UK Electricity'!D1217:I1217)</f>
        <v>107.44833333333332</v>
      </c>
      <c r="I930" s="7">
        <f>AVERAGE('HAVER - UK Electricity'!D1217:F1217)</f>
        <v>106.16666666666667</v>
      </c>
      <c r="J930" s="7">
        <f>AVERAGE('HAVER - UK Electricity'!D1217:O1217)</f>
        <v>94.219999999999985</v>
      </c>
      <c r="L930" s="7">
        <f t="shared" si="112"/>
        <v>122.29270992366418</v>
      </c>
      <c r="M930" s="7">
        <f t="shared" si="112"/>
        <v>124.97269720101787</v>
      </c>
      <c r="N930" s="7">
        <f t="shared" si="111"/>
        <v>182.30134860050893</v>
      </c>
      <c r="O930" s="7">
        <f t="shared" si="111"/>
        <v>209.13646310432583</v>
      </c>
      <c r="P930" s="7">
        <f t="shared" si="111"/>
        <v>153.06367048346047</v>
      </c>
      <c r="R930" s="7"/>
      <c r="S930" s="7"/>
      <c r="T930" s="7"/>
      <c r="U930" s="7"/>
      <c r="V930" s="7"/>
    </row>
    <row r="931" spans="1:22" x14ac:dyDescent="0.35">
      <c r="A931" s="5">
        <f t="shared" si="108"/>
        <v>44431</v>
      </c>
      <c r="B931" s="5"/>
      <c r="C931" s="46">
        <f>IF('HAVER - UK Electricity'!K1218="",C930,AVERAGE('HAVER - UK Electricity'!K1218:V1218))</f>
        <v>79.023333333333326</v>
      </c>
      <c r="D931" s="7">
        <f t="shared" si="110"/>
        <v>124.97269720101787</v>
      </c>
      <c r="E931" s="5"/>
      <c r="F931" s="7">
        <f>AVERAGE('HAVER - UK Electricity'!K1218:P1218)</f>
        <v>76.463333333333324</v>
      </c>
      <c r="G931" s="7">
        <f>AVERAGE('HAVER - UK Electricity'!K1218:V1218)</f>
        <v>79.023333333333326</v>
      </c>
      <c r="H931" s="7">
        <f>AVERAGE('HAVER - UK Electricity'!D1218:I1218)</f>
        <v>107.84000000000002</v>
      </c>
      <c r="I931" s="7">
        <f>AVERAGE('HAVER - UK Electricity'!D1218:F1218)</f>
        <v>106.52666666666669</v>
      </c>
      <c r="J931" s="7">
        <f>AVERAGE('HAVER - UK Electricity'!D1218:O1218)</f>
        <v>94.692499999999995</v>
      </c>
      <c r="L931" s="7">
        <f t="shared" si="112"/>
        <v>122.29270992366418</v>
      </c>
      <c r="M931" s="7">
        <f t="shared" si="112"/>
        <v>124.97269720101787</v>
      </c>
      <c r="N931" s="7">
        <f t="shared" si="111"/>
        <v>182.30134860050893</v>
      </c>
      <c r="O931" s="7">
        <f t="shared" si="111"/>
        <v>209.13646310432583</v>
      </c>
      <c r="P931" s="7">
        <f t="shared" si="111"/>
        <v>153.06367048346047</v>
      </c>
      <c r="R931" s="7"/>
      <c r="S931" s="7"/>
      <c r="T931" s="7"/>
      <c r="U931" s="7"/>
      <c r="V931" s="7"/>
    </row>
    <row r="932" spans="1:22" x14ac:dyDescent="0.35">
      <c r="A932" s="5">
        <f t="shared" si="108"/>
        <v>44432</v>
      </c>
      <c r="B932" s="5"/>
      <c r="C932" s="46">
        <f>IF('HAVER - UK Electricity'!K1219="",C931,AVERAGE('HAVER - UK Electricity'!K1219:V1219))</f>
        <v>80.240833333333327</v>
      </c>
      <c r="D932" s="7">
        <f t="shared" si="110"/>
        <v>124.97269720101787</v>
      </c>
      <c r="E932" s="5"/>
      <c r="F932" s="7">
        <f>AVERAGE('HAVER - UK Electricity'!K1219:P1219)</f>
        <v>77.958333333333329</v>
      </c>
      <c r="G932" s="7">
        <f>AVERAGE('HAVER - UK Electricity'!K1219:V1219)</f>
        <v>80.240833333333327</v>
      </c>
      <c r="H932" s="7">
        <f>AVERAGE('HAVER - UK Electricity'!D1219:I1219)</f>
        <v>112.77</v>
      </c>
      <c r="I932" s="7">
        <f>AVERAGE('HAVER - UK Electricity'!D1219:F1219)</f>
        <v>111.54666666666667</v>
      </c>
      <c r="J932" s="7">
        <f>AVERAGE('HAVER - UK Electricity'!D1219:O1219)</f>
        <v>98.205833333333317</v>
      </c>
      <c r="L932" s="7">
        <f t="shared" si="112"/>
        <v>122.29270992366418</v>
      </c>
      <c r="M932" s="7">
        <f t="shared" si="112"/>
        <v>124.97269720101787</v>
      </c>
      <c r="N932" s="7">
        <f t="shared" ref="N932:P980" si="113">AVERAGE(H$916:H$1046)</f>
        <v>182.30134860050893</v>
      </c>
      <c r="O932" s="7">
        <f t="shared" si="113"/>
        <v>209.13646310432583</v>
      </c>
      <c r="P932" s="7">
        <f t="shared" si="113"/>
        <v>153.06367048346047</v>
      </c>
      <c r="R932" s="7"/>
      <c r="S932" s="7"/>
      <c r="T932" s="7"/>
      <c r="U932" s="7"/>
      <c r="V932" s="7"/>
    </row>
    <row r="933" spans="1:22" x14ac:dyDescent="0.35">
      <c r="A933" s="5">
        <f t="shared" si="108"/>
        <v>44433</v>
      </c>
      <c r="B933" s="5"/>
      <c r="C933" s="46">
        <f>IF('HAVER - UK Electricity'!K1220="",C932,AVERAGE('HAVER - UK Electricity'!K1220:V1220))</f>
        <v>80.295833333333334</v>
      </c>
      <c r="D933" s="7">
        <f t="shared" si="110"/>
        <v>124.97269720101787</v>
      </c>
      <c r="E933" s="5"/>
      <c r="F933" s="7">
        <f>AVERAGE('HAVER - UK Electricity'!K1220:P1220)</f>
        <v>77.998333333333321</v>
      </c>
      <c r="G933" s="7">
        <f>AVERAGE('HAVER - UK Electricity'!K1220:V1220)</f>
        <v>80.295833333333334</v>
      </c>
      <c r="H933" s="7">
        <f>AVERAGE('HAVER - UK Electricity'!D1220:I1220)</f>
        <v>113.27166666666666</v>
      </c>
      <c r="I933" s="7">
        <f>AVERAGE('HAVER - UK Electricity'!D1220:F1220)</f>
        <v>111.93666666666667</v>
      </c>
      <c r="J933" s="7">
        <f>AVERAGE('HAVER - UK Electricity'!D1220:O1220)</f>
        <v>98.529166666666654</v>
      </c>
      <c r="L933" s="7">
        <f t="shared" si="112"/>
        <v>122.29270992366418</v>
      </c>
      <c r="M933" s="7">
        <f t="shared" si="112"/>
        <v>124.97269720101787</v>
      </c>
      <c r="N933" s="7">
        <f t="shared" si="113"/>
        <v>182.30134860050893</v>
      </c>
      <c r="O933" s="7">
        <f t="shared" si="113"/>
        <v>209.13646310432583</v>
      </c>
      <c r="P933" s="7">
        <f t="shared" si="113"/>
        <v>153.06367048346047</v>
      </c>
      <c r="R933" s="7"/>
      <c r="S933" s="7"/>
      <c r="T933" s="7"/>
      <c r="U933" s="7"/>
      <c r="V933" s="7"/>
    </row>
    <row r="934" spans="1:22" x14ac:dyDescent="0.35">
      <c r="A934" s="5">
        <f t="shared" si="108"/>
        <v>44434</v>
      </c>
      <c r="B934" s="5"/>
      <c r="C934" s="46">
        <f>IF('HAVER - UK Electricity'!K1221="",C933,AVERAGE('HAVER - UK Electricity'!K1221:V1221))</f>
        <v>80.523333333333326</v>
      </c>
      <c r="D934" s="7">
        <f t="shared" si="110"/>
        <v>124.97269720101787</v>
      </c>
      <c r="E934" s="5"/>
      <c r="F934" s="7">
        <f>AVERAGE('HAVER - UK Electricity'!K1221:P1221)</f>
        <v>78.063333333333318</v>
      </c>
      <c r="G934" s="7">
        <f>AVERAGE('HAVER - UK Electricity'!K1221:V1221)</f>
        <v>80.523333333333326</v>
      </c>
      <c r="H934" s="7">
        <f>AVERAGE('HAVER - UK Electricity'!D1221:I1221)</f>
        <v>114.46333333333332</v>
      </c>
      <c r="I934" s="7">
        <f>AVERAGE('HAVER - UK Electricity'!D1221:F1221)</f>
        <v>113.73</v>
      </c>
      <c r="J934" s="7">
        <f>AVERAGE('HAVER - UK Electricity'!D1221:O1221)</f>
        <v>99.215833333333308</v>
      </c>
      <c r="L934" s="7">
        <f t="shared" si="112"/>
        <v>122.29270992366418</v>
      </c>
      <c r="M934" s="7">
        <f t="shared" si="112"/>
        <v>124.97269720101787</v>
      </c>
      <c r="N934" s="7">
        <f t="shared" si="113"/>
        <v>182.30134860050893</v>
      </c>
      <c r="O934" s="7">
        <f t="shared" si="113"/>
        <v>209.13646310432583</v>
      </c>
      <c r="P934" s="7">
        <f t="shared" si="113"/>
        <v>153.06367048346047</v>
      </c>
      <c r="R934" s="7"/>
      <c r="S934" s="7"/>
      <c r="T934" s="7"/>
      <c r="U934" s="7"/>
      <c r="V934" s="7"/>
    </row>
    <row r="935" spans="1:22" x14ac:dyDescent="0.35">
      <c r="A935" s="5">
        <f t="shared" si="108"/>
        <v>44435</v>
      </c>
      <c r="B935" s="5"/>
      <c r="C935" s="46">
        <f>IF('HAVER - UK Electricity'!K1222="",C934,AVERAGE('HAVER - UK Electricity'!K1222:V1222))</f>
        <v>81.548333333333332</v>
      </c>
      <c r="D935" s="7">
        <f t="shared" si="110"/>
        <v>124.97269720101787</v>
      </c>
      <c r="E935" s="5"/>
      <c r="F935" s="7">
        <f>AVERAGE('HAVER - UK Electricity'!K1222:P1222)</f>
        <v>79.413333333333341</v>
      </c>
      <c r="G935" s="7">
        <f>AVERAGE('HAVER - UK Electricity'!K1222:V1222)</f>
        <v>81.548333333333332</v>
      </c>
      <c r="H935" s="7">
        <f>AVERAGE('HAVER - UK Electricity'!D1222:I1222)</f>
        <v>118.27499999999999</v>
      </c>
      <c r="I935" s="7">
        <f>AVERAGE('HAVER - UK Electricity'!D1222:F1222)</f>
        <v>117.74666666666667</v>
      </c>
      <c r="J935" s="7">
        <f>AVERAGE('HAVER - UK Electricity'!D1222:O1222)</f>
        <v>101.985</v>
      </c>
      <c r="L935" s="7">
        <f t="shared" si="112"/>
        <v>122.29270992366418</v>
      </c>
      <c r="M935" s="7">
        <f t="shared" si="112"/>
        <v>124.97269720101787</v>
      </c>
      <c r="N935" s="7">
        <f t="shared" si="113"/>
        <v>182.30134860050893</v>
      </c>
      <c r="O935" s="7">
        <f t="shared" si="113"/>
        <v>209.13646310432583</v>
      </c>
      <c r="P935" s="7">
        <f t="shared" si="113"/>
        <v>153.06367048346047</v>
      </c>
      <c r="R935" s="7"/>
      <c r="S935" s="7"/>
      <c r="T935" s="7"/>
      <c r="U935" s="7"/>
      <c r="V935" s="7"/>
    </row>
    <row r="936" spans="1:22" x14ac:dyDescent="0.35">
      <c r="A936" s="5">
        <f t="shared" si="108"/>
        <v>44438</v>
      </c>
      <c r="B936" s="5"/>
      <c r="C936" s="46">
        <f>IF('HAVER - UK Electricity'!K1223="",C935,AVERAGE('HAVER - UK Electricity'!K1223:V1223))</f>
        <v>79.955833333333331</v>
      </c>
      <c r="D936" s="7">
        <f t="shared" si="110"/>
        <v>124.97269720101787</v>
      </c>
      <c r="E936" s="5"/>
      <c r="F936" s="7">
        <f>AVERAGE('HAVER - UK Electricity'!K1223:P1223)</f>
        <v>79.263333333333335</v>
      </c>
      <c r="G936" s="7">
        <f>AVERAGE('HAVER - UK Electricity'!K1223:V1223)</f>
        <v>79.955833333333331</v>
      </c>
      <c r="H936" s="7">
        <f>AVERAGE('HAVER - UK Electricity'!D1223:I1223)</f>
        <v>118.67999999999999</v>
      </c>
      <c r="I936" s="7">
        <f>AVERAGE('HAVER - UK Electricity'!D1223:F1223)</f>
        <v>119.83333333333333</v>
      </c>
      <c r="J936" s="7">
        <f>AVERAGE('HAVER - UK Electricity'!D1223:O1223)</f>
        <v>99.046666666666667</v>
      </c>
      <c r="L936" s="7">
        <f t="shared" si="112"/>
        <v>122.29270992366418</v>
      </c>
      <c r="M936" s="7">
        <f t="shared" si="112"/>
        <v>124.97269720101787</v>
      </c>
      <c r="N936" s="7">
        <f t="shared" si="113"/>
        <v>182.30134860050893</v>
      </c>
      <c r="O936" s="7">
        <f t="shared" si="113"/>
        <v>209.13646310432583</v>
      </c>
      <c r="P936" s="7">
        <f t="shared" si="113"/>
        <v>153.06367048346047</v>
      </c>
      <c r="R936" s="7"/>
      <c r="S936" s="7"/>
      <c r="T936" s="7"/>
      <c r="U936" s="7"/>
      <c r="V936" s="7"/>
    </row>
    <row r="937" spans="1:22" x14ac:dyDescent="0.35">
      <c r="A937" s="5">
        <f t="shared" si="108"/>
        <v>44439</v>
      </c>
      <c r="B937" s="5"/>
      <c r="C937" s="46">
        <f>IF('HAVER - UK Electricity'!K1224="",C936,AVERAGE('HAVER - UK Electricity'!K1224:V1224))</f>
        <v>81.33</v>
      </c>
      <c r="D937" s="7">
        <f t="shared" si="110"/>
        <v>124.97269720101787</v>
      </c>
      <c r="E937" s="5"/>
      <c r="F937" s="7">
        <f>AVERAGE('HAVER - UK Electricity'!K1224:P1224)</f>
        <v>80.536666666666662</v>
      </c>
      <c r="G937" s="7">
        <f>AVERAGE('HAVER - UK Electricity'!K1224:V1224)</f>
        <v>81.33</v>
      </c>
      <c r="H937" s="7">
        <f>AVERAGE('HAVER - UK Electricity'!D1224:I1224)</f>
        <v>123.71666666666665</v>
      </c>
      <c r="I937" s="7">
        <f>AVERAGE('HAVER - UK Electricity'!D1224:F1224)</f>
        <v>124.65666666666668</v>
      </c>
      <c r="J937" s="7">
        <f>AVERAGE('HAVER - UK Electricity'!D1224:O1224)</f>
        <v>102.16999999999997</v>
      </c>
      <c r="L937" s="7">
        <f t="shared" si="112"/>
        <v>122.29270992366418</v>
      </c>
      <c r="M937" s="7">
        <f t="shared" si="112"/>
        <v>124.97269720101787</v>
      </c>
      <c r="N937" s="7">
        <f t="shared" si="113"/>
        <v>182.30134860050893</v>
      </c>
      <c r="O937" s="7">
        <f t="shared" si="113"/>
        <v>209.13646310432583</v>
      </c>
      <c r="P937" s="7">
        <f t="shared" si="113"/>
        <v>153.06367048346047</v>
      </c>
      <c r="R937" s="7"/>
      <c r="S937" s="7"/>
      <c r="T937" s="7"/>
      <c r="U937" s="7"/>
      <c r="V937" s="7"/>
    </row>
    <row r="938" spans="1:22" x14ac:dyDescent="0.35">
      <c r="A938" s="5">
        <f t="shared" si="108"/>
        <v>44440</v>
      </c>
      <c r="B938" s="5"/>
      <c r="C938" s="46">
        <f>IF('HAVER - UK Electricity'!J1225="",C937,AVERAGE('HAVER - UK Electricity'!J1225:U1225))</f>
        <v>82.443333333333342</v>
      </c>
      <c r="D938" s="7">
        <f t="shared" si="110"/>
        <v>124.97269720101787</v>
      </c>
      <c r="E938" s="5"/>
      <c r="F938" s="7">
        <f>AVERAGE('HAVER - UK Electricity'!J1225:O1225)</f>
        <v>80.013333333333335</v>
      </c>
      <c r="G938" s="7">
        <f>AVERAGE('HAVER - UK Electricity'!J1225:U1225)</f>
        <v>82.443333333333342</v>
      </c>
      <c r="H938" s="7">
        <f>AVERAGE('HAVER - UK Electricity'!D1225:I1225)</f>
        <v>122.42166666666667</v>
      </c>
      <c r="I938" s="7">
        <f>AVERAGE('HAVER - UK Electricity'!D1225:F1225)</f>
        <v>123.29666666666667</v>
      </c>
      <c r="J938" s="7">
        <f>AVERAGE('HAVER - UK Electricity'!D1225:O1225)</f>
        <v>101.21749999999999</v>
      </c>
      <c r="L938" s="7">
        <f t="shared" si="112"/>
        <v>122.29270992366418</v>
      </c>
      <c r="M938" s="7">
        <f t="shared" si="112"/>
        <v>124.97269720101787</v>
      </c>
      <c r="N938" s="7">
        <f t="shared" si="113"/>
        <v>182.30134860050893</v>
      </c>
      <c r="O938" s="7">
        <f t="shared" si="113"/>
        <v>209.13646310432583</v>
      </c>
      <c r="P938" s="7">
        <f t="shared" si="113"/>
        <v>153.06367048346047</v>
      </c>
      <c r="R938" s="7"/>
      <c r="S938" s="7"/>
      <c r="T938" s="7"/>
      <c r="U938" s="7"/>
      <c r="V938" s="7"/>
    </row>
    <row r="939" spans="1:22" x14ac:dyDescent="0.35">
      <c r="A939" s="5">
        <f t="shared" si="108"/>
        <v>44441</v>
      </c>
      <c r="B939" s="5"/>
      <c r="C939" s="46">
        <f>IF('HAVER - UK Electricity'!J1226="",C938,AVERAGE('HAVER - UK Electricity'!J1226:U1226))</f>
        <v>84.170833333333334</v>
      </c>
      <c r="D939" s="7">
        <f t="shared" si="110"/>
        <v>124.97269720101787</v>
      </c>
      <c r="E939" s="5"/>
      <c r="F939" s="7">
        <f>AVERAGE('HAVER - UK Electricity'!J1226:O1226)</f>
        <v>81.808333333333323</v>
      </c>
      <c r="G939" s="7">
        <f>AVERAGE('HAVER - UK Electricity'!J1226:U1226)</f>
        <v>84.170833333333334</v>
      </c>
      <c r="H939" s="7">
        <f>AVERAGE('HAVER - UK Electricity'!D1226:I1226)</f>
        <v>126.62666666666667</v>
      </c>
      <c r="I939" s="7">
        <f>AVERAGE('HAVER - UK Electricity'!D1226:F1226)</f>
        <v>127.37666666666667</v>
      </c>
      <c r="J939" s="7">
        <f>AVERAGE('HAVER - UK Electricity'!D1226:O1226)</f>
        <v>104.21750000000002</v>
      </c>
      <c r="L939" s="7">
        <f t="shared" si="112"/>
        <v>122.29270992366418</v>
      </c>
      <c r="M939" s="7">
        <f t="shared" si="112"/>
        <v>124.97269720101787</v>
      </c>
      <c r="N939" s="7">
        <f t="shared" si="113"/>
        <v>182.30134860050893</v>
      </c>
      <c r="O939" s="7">
        <f t="shared" si="113"/>
        <v>209.13646310432583</v>
      </c>
      <c r="P939" s="7">
        <f t="shared" si="113"/>
        <v>153.06367048346047</v>
      </c>
      <c r="R939" s="7"/>
      <c r="S939" s="7"/>
      <c r="T939" s="7"/>
      <c r="U939" s="7"/>
      <c r="V939" s="7"/>
    </row>
    <row r="940" spans="1:22" x14ac:dyDescent="0.35">
      <c r="A940" s="5">
        <f t="shared" si="108"/>
        <v>44442</v>
      </c>
      <c r="B940" s="5"/>
      <c r="C940" s="46">
        <f>IF('HAVER - UK Electricity'!J1227="",C939,AVERAGE('HAVER - UK Electricity'!J1227:U1227))</f>
        <v>84.223333333333315</v>
      </c>
      <c r="D940" s="7">
        <f t="shared" si="110"/>
        <v>124.97269720101787</v>
      </c>
      <c r="E940" s="5"/>
      <c r="F940" s="7">
        <f>AVERAGE('HAVER - UK Electricity'!J1227:O1227)</f>
        <v>81.873333333333321</v>
      </c>
      <c r="G940" s="7">
        <f>AVERAGE('HAVER - UK Electricity'!J1227:U1227)</f>
        <v>84.223333333333315</v>
      </c>
      <c r="H940" s="7">
        <f>AVERAGE('HAVER - UK Electricity'!D1227:I1227)</f>
        <v>126.55</v>
      </c>
      <c r="I940" s="7">
        <f>AVERAGE('HAVER - UK Electricity'!D1227:F1227)</f>
        <v>127.59333333333332</v>
      </c>
      <c r="J940" s="7">
        <f>AVERAGE('HAVER - UK Electricity'!D1227:O1227)</f>
        <v>104.21166666666666</v>
      </c>
      <c r="L940" s="7">
        <f t="shared" si="112"/>
        <v>122.29270992366418</v>
      </c>
      <c r="M940" s="7">
        <f t="shared" si="112"/>
        <v>124.97269720101787</v>
      </c>
      <c r="N940" s="7">
        <f t="shared" si="113"/>
        <v>182.30134860050893</v>
      </c>
      <c r="O940" s="7">
        <f t="shared" si="113"/>
        <v>209.13646310432583</v>
      </c>
      <c r="P940" s="7">
        <f t="shared" si="113"/>
        <v>153.06367048346047</v>
      </c>
      <c r="R940" s="7"/>
      <c r="S940" s="7"/>
      <c r="T940" s="7"/>
      <c r="U940" s="7"/>
      <c r="V940" s="7"/>
    </row>
    <row r="941" spans="1:22" x14ac:dyDescent="0.35">
      <c r="A941" s="5">
        <f t="shared" si="108"/>
        <v>44445</v>
      </c>
      <c r="B941" s="5"/>
      <c r="C941" s="46">
        <f>IF('HAVER - UK Electricity'!J1228="",C940,AVERAGE('HAVER - UK Electricity'!J1228:U1228))</f>
        <v>85.555833333333325</v>
      </c>
      <c r="D941" s="7">
        <f t="shared" si="110"/>
        <v>124.97269720101787</v>
      </c>
      <c r="E941" s="5"/>
      <c r="F941" s="7">
        <f>AVERAGE('HAVER - UK Electricity'!J1228:O1228)</f>
        <v>83.138333333333321</v>
      </c>
      <c r="G941" s="7">
        <f>AVERAGE('HAVER - UK Electricity'!J1228:U1228)</f>
        <v>85.555833333333325</v>
      </c>
      <c r="H941" s="7">
        <f>AVERAGE('HAVER - UK Electricity'!D1228:I1228)</f>
        <v>128.78499999999997</v>
      </c>
      <c r="I941" s="7">
        <f>AVERAGE('HAVER - UK Electricity'!D1228:F1228)</f>
        <v>129.83333333333331</v>
      </c>
      <c r="J941" s="7">
        <f>AVERAGE('HAVER - UK Electricity'!D1228:O1228)</f>
        <v>105.96166666666664</v>
      </c>
      <c r="L941" s="7">
        <f t="shared" si="112"/>
        <v>122.29270992366418</v>
      </c>
      <c r="M941" s="7">
        <f t="shared" si="112"/>
        <v>124.97269720101787</v>
      </c>
      <c r="N941" s="7">
        <f t="shared" si="113"/>
        <v>182.30134860050893</v>
      </c>
      <c r="O941" s="7">
        <f t="shared" si="113"/>
        <v>209.13646310432583</v>
      </c>
      <c r="P941" s="7">
        <f t="shared" si="113"/>
        <v>153.06367048346047</v>
      </c>
      <c r="R941" s="7"/>
      <c r="S941" s="7"/>
      <c r="T941" s="7"/>
      <c r="U941" s="7"/>
      <c r="V941" s="7"/>
    </row>
    <row r="942" spans="1:22" x14ac:dyDescent="0.35">
      <c r="A942" s="5">
        <f t="shared" si="108"/>
        <v>44446</v>
      </c>
      <c r="B942" s="5"/>
      <c r="C942" s="46">
        <f>IF('HAVER - UK Electricity'!J1229="",C941,AVERAGE('HAVER - UK Electricity'!J1229:U1229))</f>
        <v>86.060833333333335</v>
      </c>
      <c r="D942" s="7">
        <f t="shared" si="110"/>
        <v>124.97269720101787</v>
      </c>
      <c r="E942" s="5"/>
      <c r="F942" s="7">
        <f>AVERAGE('HAVER - UK Electricity'!J1229:O1229)</f>
        <v>83.638333333333335</v>
      </c>
      <c r="G942" s="7">
        <f>AVERAGE('HAVER - UK Electricity'!J1229:U1229)</f>
        <v>86.060833333333335</v>
      </c>
      <c r="H942" s="7">
        <f>AVERAGE('HAVER - UK Electricity'!D1229:I1229)</f>
        <v>131.37833333333333</v>
      </c>
      <c r="I942" s="7">
        <f>AVERAGE('HAVER - UK Electricity'!D1229:F1229)</f>
        <v>132.23999999999998</v>
      </c>
      <c r="J942" s="7">
        <f>AVERAGE('HAVER - UK Electricity'!D1229:O1229)</f>
        <v>107.50833333333333</v>
      </c>
      <c r="L942" s="7">
        <f t="shared" si="112"/>
        <v>122.29270992366418</v>
      </c>
      <c r="M942" s="7">
        <f t="shared" si="112"/>
        <v>124.97269720101787</v>
      </c>
      <c r="N942" s="7">
        <f t="shared" si="113"/>
        <v>182.30134860050893</v>
      </c>
      <c r="O942" s="7">
        <f t="shared" si="113"/>
        <v>209.13646310432583</v>
      </c>
      <c r="P942" s="7">
        <f t="shared" si="113"/>
        <v>153.06367048346047</v>
      </c>
      <c r="R942" s="7"/>
      <c r="S942" s="7"/>
      <c r="T942" s="7"/>
      <c r="U942" s="7"/>
      <c r="V942" s="7"/>
    </row>
    <row r="943" spans="1:22" x14ac:dyDescent="0.35">
      <c r="A943" s="5">
        <f t="shared" si="108"/>
        <v>44447</v>
      </c>
      <c r="B943" s="5"/>
      <c r="C943" s="46">
        <f>IF('HAVER - UK Electricity'!J1230="",C942,AVERAGE('HAVER - UK Electricity'!J1230:U1230))</f>
        <v>88.820833333333326</v>
      </c>
      <c r="D943" s="7">
        <f t="shared" si="110"/>
        <v>124.97269720101787</v>
      </c>
      <c r="E943" s="5"/>
      <c r="F943" s="7">
        <f>AVERAGE('HAVER - UK Electricity'!J1230:O1230)</f>
        <v>86.148333333333326</v>
      </c>
      <c r="G943" s="7">
        <f>AVERAGE('HAVER - UK Electricity'!J1230:U1230)</f>
        <v>88.820833333333326</v>
      </c>
      <c r="H943" s="7">
        <f>AVERAGE('HAVER - UK Electricity'!D1230:I1230)</f>
        <v>135.07333333333332</v>
      </c>
      <c r="I943" s="7">
        <f>AVERAGE('HAVER - UK Electricity'!D1230:F1230)</f>
        <v>136.13999999999999</v>
      </c>
      <c r="J943" s="7">
        <f>AVERAGE('HAVER - UK Electricity'!D1230:O1230)</f>
        <v>110.6108333333333</v>
      </c>
      <c r="L943" s="7">
        <f t="shared" si="112"/>
        <v>122.29270992366418</v>
      </c>
      <c r="M943" s="7">
        <f t="shared" si="112"/>
        <v>124.97269720101787</v>
      </c>
      <c r="N943" s="7">
        <f t="shared" si="113"/>
        <v>182.30134860050893</v>
      </c>
      <c r="O943" s="7">
        <f t="shared" si="113"/>
        <v>209.13646310432583</v>
      </c>
      <c r="P943" s="7">
        <f t="shared" si="113"/>
        <v>153.06367048346047</v>
      </c>
      <c r="R943" s="7"/>
      <c r="S943" s="7"/>
      <c r="T943" s="7"/>
      <c r="U943" s="7"/>
      <c r="V943" s="7"/>
    </row>
    <row r="944" spans="1:22" x14ac:dyDescent="0.35">
      <c r="A944" s="5">
        <f t="shared" si="108"/>
        <v>44448</v>
      </c>
      <c r="B944" s="5"/>
      <c r="C944" s="46">
        <f>IF('HAVER - UK Electricity'!J1231="",C943,AVERAGE('HAVER - UK Electricity'!J1231:U1231))</f>
        <v>89.960833333333326</v>
      </c>
      <c r="D944" s="7">
        <f t="shared" si="110"/>
        <v>124.97269720101787</v>
      </c>
      <c r="E944" s="5"/>
      <c r="F944" s="7">
        <f>AVERAGE('HAVER - UK Electricity'!J1231:O1231)</f>
        <v>87.538333333333341</v>
      </c>
      <c r="G944" s="7">
        <f>AVERAGE('HAVER - UK Electricity'!J1231:U1231)</f>
        <v>89.960833333333326</v>
      </c>
      <c r="H944" s="7">
        <f>AVERAGE('HAVER - UK Electricity'!D1231:I1231)</f>
        <v>137.81833333333333</v>
      </c>
      <c r="I944" s="7">
        <f>AVERAGE('HAVER - UK Electricity'!D1231:F1231)</f>
        <v>138.78</v>
      </c>
      <c r="J944" s="7">
        <f>AVERAGE('HAVER - UK Electricity'!D1231:O1231)</f>
        <v>112.67833333333333</v>
      </c>
      <c r="L944" s="7">
        <f t="shared" si="112"/>
        <v>122.29270992366418</v>
      </c>
      <c r="M944" s="7">
        <f t="shared" si="112"/>
        <v>124.97269720101787</v>
      </c>
      <c r="N944" s="7">
        <f t="shared" si="113"/>
        <v>182.30134860050893</v>
      </c>
      <c r="O944" s="7">
        <f t="shared" si="113"/>
        <v>209.13646310432583</v>
      </c>
      <c r="P944" s="7">
        <f t="shared" si="113"/>
        <v>153.06367048346047</v>
      </c>
      <c r="R944" s="7"/>
      <c r="S944" s="7"/>
      <c r="T944" s="7"/>
      <c r="U944" s="7"/>
      <c r="V944" s="7"/>
    </row>
    <row r="945" spans="1:22" x14ac:dyDescent="0.35">
      <c r="A945" s="5">
        <f t="shared" si="108"/>
        <v>44449</v>
      </c>
      <c r="B945" s="5"/>
      <c r="C945" s="46">
        <f>IF('HAVER - UK Electricity'!J1232="",C944,AVERAGE('HAVER - UK Electricity'!J1232:U1232))</f>
        <v>89.173333333333346</v>
      </c>
      <c r="D945" s="7">
        <f t="shared" si="110"/>
        <v>124.97269720101787</v>
      </c>
      <c r="E945" s="5"/>
      <c r="F945" s="7">
        <f>AVERAGE('HAVER - UK Electricity'!J1232:O1232)</f>
        <v>86.743333333333339</v>
      </c>
      <c r="G945" s="7">
        <f>AVERAGE('HAVER - UK Electricity'!J1232:U1232)</f>
        <v>89.173333333333346</v>
      </c>
      <c r="H945" s="7">
        <f>AVERAGE('HAVER - UK Electricity'!D1232:I1232)</f>
        <v>140.25333333333333</v>
      </c>
      <c r="I945" s="7">
        <f>AVERAGE('HAVER - UK Electricity'!D1232:F1232)</f>
        <v>141.33000000000001</v>
      </c>
      <c r="J945" s="7">
        <f>AVERAGE('HAVER - UK Electricity'!D1232:O1232)</f>
        <v>113.49833333333333</v>
      </c>
      <c r="L945" s="7">
        <f t="shared" si="112"/>
        <v>122.29270992366418</v>
      </c>
      <c r="M945" s="7">
        <f t="shared" si="112"/>
        <v>124.97269720101787</v>
      </c>
      <c r="N945" s="7">
        <f t="shared" si="113"/>
        <v>182.30134860050893</v>
      </c>
      <c r="O945" s="7">
        <f t="shared" si="113"/>
        <v>209.13646310432583</v>
      </c>
      <c r="P945" s="7">
        <f t="shared" si="113"/>
        <v>153.06367048346047</v>
      </c>
      <c r="R945" s="7"/>
      <c r="S945" s="7"/>
      <c r="T945" s="7"/>
      <c r="U945" s="7"/>
      <c r="V945" s="7"/>
    </row>
    <row r="946" spans="1:22" x14ac:dyDescent="0.35">
      <c r="A946" s="5">
        <f t="shared" si="108"/>
        <v>44452</v>
      </c>
      <c r="B946" s="5"/>
      <c r="C946" s="46">
        <f>IF('HAVER - UK Electricity'!J1233="",C945,AVERAGE('HAVER - UK Electricity'!J1233:U1233))</f>
        <v>90.790833333333339</v>
      </c>
      <c r="D946" s="7">
        <f t="shared" si="110"/>
        <v>124.97269720101787</v>
      </c>
      <c r="E946" s="5"/>
      <c r="F946" s="7">
        <f>AVERAGE('HAVER - UK Electricity'!J1233:O1233)</f>
        <v>88.268333333333331</v>
      </c>
      <c r="G946" s="7">
        <f>AVERAGE('HAVER - UK Electricity'!J1233:U1233)</f>
        <v>90.790833333333339</v>
      </c>
      <c r="H946" s="7">
        <f>AVERAGE('HAVER - UK Electricity'!D1233:I1233)</f>
        <v>150.00666666666669</v>
      </c>
      <c r="I946" s="7">
        <f>AVERAGE('HAVER - UK Electricity'!D1233:F1233)</f>
        <v>151.77333333333334</v>
      </c>
      <c r="J946" s="7">
        <f>AVERAGE('HAVER - UK Electricity'!D1233:O1233)</f>
        <v>119.1375</v>
      </c>
      <c r="L946" s="7">
        <f t="shared" si="112"/>
        <v>122.29270992366418</v>
      </c>
      <c r="M946" s="7">
        <f t="shared" si="112"/>
        <v>124.97269720101787</v>
      </c>
      <c r="N946" s="7">
        <f t="shared" si="113"/>
        <v>182.30134860050893</v>
      </c>
      <c r="O946" s="7">
        <f t="shared" si="113"/>
        <v>209.13646310432583</v>
      </c>
      <c r="P946" s="7">
        <f t="shared" si="113"/>
        <v>153.06367048346047</v>
      </c>
      <c r="R946" s="7"/>
      <c r="S946" s="7"/>
      <c r="T946" s="7"/>
      <c r="U946" s="7"/>
      <c r="V946" s="7"/>
    </row>
    <row r="947" spans="1:22" x14ac:dyDescent="0.35">
      <c r="A947" s="5">
        <f t="shared" si="108"/>
        <v>44453</v>
      </c>
      <c r="B947" s="5"/>
      <c r="C947" s="46">
        <f>IF('HAVER - UK Electricity'!J1234="",C946,AVERAGE('HAVER - UK Electricity'!J1234:U1234))</f>
        <v>91.328333333333333</v>
      </c>
      <c r="D947" s="7">
        <f t="shared" si="110"/>
        <v>124.97269720101787</v>
      </c>
      <c r="E947" s="5"/>
      <c r="F947" s="7">
        <f>AVERAGE('HAVER - UK Electricity'!J1234:O1234)</f>
        <v>88.693333333333328</v>
      </c>
      <c r="G947" s="7">
        <f>AVERAGE('HAVER - UK Electricity'!J1234:U1234)</f>
        <v>91.328333333333333</v>
      </c>
      <c r="H947" s="7">
        <f>AVERAGE('HAVER - UK Electricity'!D1234:I1234)</f>
        <v>159.55833333333337</v>
      </c>
      <c r="I947" s="7">
        <f>AVERAGE('HAVER - UK Electricity'!D1234:F1234)</f>
        <v>161.28333333333333</v>
      </c>
      <c r="J947" s="7">
        <f>AVERAGE('HAVER - UK Electricity'!D1234:O1234)</f>
        <v>124.12583333333335</v>
      </c>
      <c r="L947" s="7">
        <f t="shared" si="112"/>
        <v>122.29270992366418</v>
      </c>
      <c r="M947" s="7">
        <f t="shared" si="112"/>
        <v>124.97269720101787</v>
      </c>
      <c r="N947" s="7">
        <f t="shared" si="113"/>
        <v>182.30134860050893</v>
      </c>
      <c r="O947" s="7">
        <f t="shared" si="113"/>
        <v>209.13646310432583</v>
      </c>
      <c r="P947" s="7">
        <f t="shared" si="113"/>
        <v>153.06367048346047</v>
      </c>
      <c r="R947" s="7"/>
      <c r="S947" s="7"/>
      <c r="T947" s="7"/>
      <c r="U947" s="7"/>
      <c r="V947" s="7"/>
    </row>
    <row r="948" spans="1:22" x14ac:dyDescent="0.35">
      <c r="A948" s="5">
        <f t="shared" si="108"/>
        <v>44454</v>
      </c>
      <c r="B948" s="5"/>
      <c r="C948" s="46">
        <f>IF('HAVER - UK Electricity'!J1235="",C947,AVERAGE('HAVER - UK Electricity'!J1235:U1235))</f>
        <v>93.055833333333325</v>
      </c>
      <c r="D948" s="7">
        <f t="shared" si="110"/>
        <v>124.97269720101787</v>
      </c>
      <c r="E948" s="5"/>
      <c r="F948" s="7">
        <f>AVERAGE('HAVER - UK Electricity'!J1235:O1235)</f>
        <v>90.458333333333329</v>
      </c>
      <c r="G948" s="7">
        <f>AVERAGE('HAVER - UK Electricity'!J1235:U1235)</f>
        <v>93.055833333333325</v>
      </c>
      <c r="H948" s="7">
        <f>AVERAGE('HAVER - UK Electricity'!D1235:I1235)</f>
        <v>178.14833333333334</v>
      </c>
      <c r="I948" s="7">
        <f>AVERAGE('HAVER - UK Electricity'!D1235:F1235)</f>
        <v>182.01</v>
      </c>
      <c r="J948" s="7">
        <f>AVERAGE('HAVER - UK Electricity'!D1235:O1235)</f>
        <v>134.30333333333337</v>
      </c>
      <c r="L948" s="7">
        <f t="shared" si="112"/>
        <v>122.29270992366418</v>
      </c>
      <c r="M948" s="7">
        <f t="shared" si="112"/>
        <v>124.97269720101787</v>
      </c>
      <c r="N948" s="7">
        <f t="shared" si="113"/>
        <v>182.30134860050893</v>
      </c>
      <c r="O948" s="7">
        <f t="shared" si="113"/>
        <v>209.13646310432583</v>
      </c>
      <c r="P948" s="7">
        <f t="shared" si="113"/>
        <v>153.06367048346047</v>
      </c>
      <c r="R948" s="7"/>
      <c r="S948" s="7"/>
      <c r="T948" s="7"/>
      <c r="U948" s="7"/>
      <c r="V948" s="7"/>
    </row>
    <row r="949" spans="1:22" x14ac:dyDescent="0.35">
      <c r="A949" s="5">
        <f t="shared" si="108"/>
        <v>44455</v>
      </c>
      <c r="B949" s="5"/>
      <c r="C949" s="46">
        <f>IF('HAVER - UK Electricity'!J1236="",C948,AVERAGE('HAVER - UK Electricity'!J1236:U1236))</f>
        <v>90.943333333333328</v>
      </c>
      <c r="D949" s="7">
        <f t="shared" si="110"/>
        <v>124.97269720101787</v>
      </c>
      <c r="E949" s="5"/>
      <c r="F949" s="7">
        <f>AVERAGE('HAVER - UK Electricity'!J1236:O1236)</f>
        <v>88.25333333333333</v>
      </c>
      <c r="G949" s="7">
        <f>AVERAGE('HAVER - UK Electricity'!J1236:U1236)</f>
        <v>90.943333333333328</v>
      </c>
      <c r="H949" s="7">
        <f>AVERAGE('HAVER - UK Electricity'!D1236:I1236)</f>
        <v>158.64333333333335</v>
      </c>
      <c r="I949" s="7">
        <f>AVERAGE('HAVER - UK Electricity'!D1236:F1236)</f>
        <v>161.21</v>
      </c>
      <c r="J949" s="7">
        <f>AVERAGE('HAVER - UK Electricity'!D1236:O1236)</f>
        <v>123.44833333333334</v>
      </c>
      <c r="L949" s="7">
        <f t="shared" si="112"/>
        <v>122.29270992366418</v>
      </c>
      <c r="M949" s="7">
        <f t="shared" si="112"/>
        <v>124.97269720101787</v>
      </c>
      <c r="N949" s="7">
        <f t="shared" si="113"/>
        <v>182.30134860050893</v>
      </c>
      <c r="O949" s="7">
        <f t="shared" si="113"/>
        <v>209.13646310432583</v>
      </c>
      <c r="P949" s="7">
        <f t="shared" si="113"/>
        <v>153.06367048346047</v>
      </c>
      <c r="R949" s="7"/>
      <c r="S949" s="7"/>
      <c r="T949" s="7"/>
      <c r="U949" s="7"/>
      <c r="V949" s="7"/>
    </row>
    <row r="950" spans="1:22" x14ac:dyDescent="0.35">
      <c r="A950" s="5">
        <f t="shared" si="108"/>
        <v>44456</v>
      </c>
      <c r="B950" s="5"/>
      <c r="C950" s="46">
        <f>IF('HAVER - UK Electricity'!J1237="",C949,AVERAGE('HAVER - UK Electricity'!J1237:U1237))</f>
        <v>91.640833333333333</v>
      </c>
      <c r="D950" s="7">
        <f t="shared" si="110"/>
        <v>124.97269720101787</v>
      </c>
      <c r="E950" s="5"/>
      <c r="F950" s="7">
        <f>AVERAGE('HAVER - UK Electricity'!J1237:O1237)</f>
        <v>89.298333333333332</v>
      </c>
      <c r="G950" s="7">
        <f>AVERAGE('HAVER - UK Electricity'!J1237:U1237)</f>
        <v>91.640833333333333</v>
      </c>
      <c r="H950" s="7">
        <f>AVERAGE('HAVER - UK Electricity'!D1237:I1237)</f>
        <v>162.45333333333332</v>
      </c>
      <c r="I950" s="7">
        <f>AVERAGE('HAVER - UK Electricity'!D1237:F1237)</f>
        <v>165.72</v>
      </c>
      <c r="J950" s="7">
        <f>AVERAGE('HAVER - UK Electricity'!D1237:O1237)</f>
        <v>125.87583333333332</v>
      </c>
      <c r="L950" s="7">
        <f t="shared" si="112"/>
        <v>122.29270992366418</v>
      </c>
      <c r="M950" s="7">
        <f t="shared" si="112"/>
        <v>124.97269720101787</v>
      </c>
      <c r="N950" s="7">
        <f t="shared" si="113"/>
        <v>182.30134860050893</v>
      </c>
      <c r="O950" s="7">
        <f t="shared" si="113"/>
        <v>209.13646310432583</v>
      </c>
      <c r="P950" s="7">
        <f t="shared" si="113"/>
        <v>153.06367048346047</v>
      </c>
      <c r="R950" s="7"/>
      <c r="S950" s="7"/>
      <c r="T950" s="7"/>
      <c r="U950" s="7"/>
      <c r="V950" s="7"/>
    </row>
    <row r="951" spans="1:22" x14ac:dyDescent="0.35">
      <c r="A951" s="5">
        <f t="shared" si="108"/>
        <v>44459</v>
      </c>
      <c r="B951" s="5"/>
      <c r="C951" s="46">
        <f>IF('HAVER - UK Electricity'!J1238="",C950,AVERAGE('HAVER - UK Electricity'!J1238:U1238))</f>
        <v>93.433333333333337</v>
      </c>
      <c r="D951" s="7">
        <f t="shared" si="110"/>
        <v>124.97269720101787</v>
      </c>
      <c r="E951" s="5"/>
      <c r="F951" s="7">
        <f>AVERAGE('HAVER - UK Electricity'!J1238:O1238)</f>
        <v>91.25333333333333</v>
      </c>
      <c r="G951" s="7">
        <f>AVERAGE('HAVER - UK Electricity'!J1238:U1238)</f>
        <v>93.433333333333337</v>
      </c>
      <c r="H951" s="7">
        <f>AVERAGE('HAVER - UK Electricity'!D1238:I1238)</f>
        <v>177.59666666666666</v>
      </c>
      <c r="I951" s="7">
        <f>AVERAGE('HAVER - UK Electricity'!D1238:F1238)</f>
        <v>180.21666666666667</v>
      </c>
      <c r="J951" s="7">
        <f>AVERAGE('HAVER - UK Electricity'!D1238:O1238)</f>
        <v>134.42499999999998</v>
      </c>
      <c r="L951" s="7">
        <f t="shared" si="112"/>
        <v>122.29270992366418</v>
      </c>
      <c r="M951" s="7">
        <f t="shared" si="112"/>
        <v>124.97269720101787</v>
      </c>
      <c r="N951" s="7">
        <f t="shared" si="113"/>
        <v>182.30134860050893</v>
      </c>
      <c r="O951" s="7">
        <f t="shared" si="113"/>
        <v>209.13646310432583</v>
      </c>
      <c r="P951" s="7">
        <f t="shared" si="113"/>
        <v>153.06367048346047</v>
      </c>
      <c r="R951" s="7"/>
      <c r="S951" s="7"/>
      <c r="T951" s="7"/>
      <c r="U951" s="7"/>
      <c r="V951" s="7"/>
    </row>
    <row r="952" spans="1:22" x14ac:dyDescent="0.35">
      <c r="A952" s="5">
        <f t="shared" si="108"/>
        <v>44460</v>
      </c>
      <c r="B952" s="5"/>
      <c r="C952" s="46">
        <f>IF('HAVER - UK Electricity'!J1239="",C951,AVERAGE('HAVER - UK Electricity'!J1239:U1239))</f>
        <v>92.943333333333328</v>
      </c>
      <c r="D952" s="7">
        <f t="shared" si="110"/>
        <v>124.97269720101787</v>
      </c>
      <c r="E952" s="5"/>
      <c r="F952" s="7">
        <f>AVERAGE('HAVER - UK Electricity'!J1239:O1239)</f>
        <v>90.75333333333333</v>
      </c>
      <c r="G952" s="7">
        <f>AVERAGE('HAVER - UK Electricity'!J1239:U1239)</f>
        <v>92.943333333333328</v>
      </c>
      <c r="H952" s="7">
        <f>AVERAGE('HAVER - UK Electricity'!D1239:I1239)</f>
        <v>178.36999999999998</v>
      </c>
      <c r="I952" s="7">
        <f>AVERAGE('HAVER - UK Electricity'!D1239:F1239)</f>
        <v>184.18333333333331</v>
      </c>
      <c r="J952" s="7">
        <f>AVERAGE('HAVER - UK Electricity'!D1239:O1239)</f>
        <v>134.56166666666667</v>
      </c>
      <c r="L952" s="7">
        <f t="shared" si="112"/>
        <v>122.29270992366418</v>
      </c>
      <c r="M952" s="7">
        <f t="shared" si="112"/>
        <v>124.97269720101787</v>
      </c>
      <c r="N952" s="7">
        <f t="shared" si="113"/>
        <v>182.30134860050893</v>
      </c>
      <c r="O952" s="7">
        <f t="shared" si="113"/>
        <v>209.13646310432583</v>
      </c>
      <c r="P952" s="7">
        <f t="shared" si="113"/>
        <v>153.06367048346047</v>
      </c>
      <c r="R952" s="7"/>
      <c r="S952" s="7"/>
      <c r="T952" s="7"/>
      <c r="U952" s="7"/>
      <c r="V952" s="7"/>
    </row>
    <row r="953" spans="1:22" x14ac:dyDescent="0.35">
      <c r="A953" s="5">
        <f t="shared" si="108"/>
        <v>44461</v>
      </c>
      <c r="B953" s="5"/>
      <c r="C953" s="46">
        <f>IF('HAVER - UK Electricity'!J1240="",C952,AVERAGE('HAVER - UK Electricity'!J1240:U1240))</f>
        <v>93.943333333333328</v>
      </c>
      <c r="D953" s="7">
        <f t="shared" si="110"/>
        <v>124.97269720101787</v>
      </c>
      <c r="E953" s="5"/>
      <c r="F953" s="7">
        <f>AVERAGE('HAVER - UK Electricity'!J1240:O1240)</f>
        <v>92.153333333333322</v>
      </c>
      <c r="G953" s="7">
        <f>AVERAGE('HAVER - UK Electricity'!J1240:U1240)</f>
        <v>93.943333333333328</v>
      </c>
      <c r="H953" s="7">
        <f>AVERAGE('HAVER - UK Electricity'!D1240:I1240)</f>
        <v>179.31666666666669</v>
      </c>
      <c r="I953" s="7">
        <f>AVERAGE('HAVER - UK Electricity'!D1240:F1240)</f>
        <v>186.54666666666665</v>
      </c>
      <c r="J953" s="7">
        <f>AVERAGE('HAVER - UK Electricity'!D1240:O1240)</f>
        <v>135.73500000000001</v>
      </c>
      <c r="L953" s="7">
        <f t="shared" si="112"/>
        <v>122.29270992366418</v>
      </c>
      <c r="M953" s="7">
        <f t="shared" si="112"/>
        <v>124.97269720101787</v>
      </c>
      <c r="N953" s="7">
        <f t="shared" si="113"/>
        <v>182.30134860050893</v>
      </c>
      <c r="O953" s="7">
        <f t="shared" si="113"/>
        <v>209.13646310432583</v>
      </c>
      <c r="P953" s="7">
        <f t="shared" si="113"/>
        <v>153.06367048346047</v>
      </c>
      <c r="R953" s="7"/>
      <c r="S953" s="7"/>
      <c r="T953" s="7"/>
      <c r="U953" s="7"/>
      <c r="V953" s="7"/>
    </row>
    <row r="954" spans="1:22" x14ac:dyDescent="0.35">
      <c r="A954" s="5">
        <f t="shared" si="108"/>
        <v>44462</v>
      </c>
      <c r="B954" s="5"/>
      <c r="C954" s="46">
        <f>IF('HAVER - UK Electricity'!J1241="",C953,AVERAGE('HAVER - UK Electricity'!J1241:U1241))</f>
        <v>96.520833333333329</v>
      </c>
      <c r="D954" s="7">
        <f t="shared" si="110"/>
        <v>124.97269720101787</v>
      </c>
      <c r="E954" s="5"/>
      <c r="F954" s="7">
        <f>AVERAGE('HAVER - UK Electricity'!J1241:O1241)</f>
        <v>94.708333333333329</v>
      </c>
      <c r="G954" s="7">
        <f>AVERAGE('HAVER - UK Electricity'!J1241:U1241)</f>
        <v>96.520833333333329</v>
      </c>
      <c r="H954" s="7">
        <f>AVERAGE('HAVER - UK Electricity'!D1241:I1241)</f>
        <v>178.28666666666666</v>
      </c>
      <c r="I954" s="7">
        <f>AVERAGE('HAVER - UK Electricity'!D1241:F1241)</f>
        <v>183.97666666666666</v>
      </c>
      <c r="J954" s="7">
        <f>AVERAGE('HAVER - UK Electricity'!D1241:O1241)</f>
        <v>136.49750000000003</v>
      </c>
      <c r="L954" s="7">
        <f t="shared" si="112"/>
        <v>122.29270992366418</v>
      </c>
      <c r="M954" s="7">
        <f t="shared" si="112"/>
        <v>124.97269720101787</v>
      </c>
      <c r="N954" s="7">
        <f t="shared" si="113"/>
        <v>182.30134860050893</v>
      </c>
      <c r="O954" s="7">
        <f t="shared" si="113"/>
        <v>209.13646310432583</v>
      </c>
      <c r="P954" s="7">
        <f t="shared" si="113"/>
        <v>153.06367048346047</v>
      </c>
      <c r="R954" s="7"/>
      <c r="S954" s="7"/>
      <c r="T954" s="7"/>
      <c r="U954" s="7"/>
      <c r="V954" s="7"/>
    </row>
    <row r="955" spans="1:22" x14ac:dyDescent="0.35">
      <c r="A955" s="5">
        <f t="shared" si="108"/>
        <v>44463</v>
      </c>
      <c r="B955" s="5"/>
      <c r="C955" s="46">
        <f>IF('HAVER - UK Electricity'!J1242="",C954,AVERAGE('HAVER - UK Electricity'!J1242:U1242))</f>
        <v>103.08083333333333</v>
      </c>
      <c r="D955" s="7">
        <f t="shared" si="110"/>
        <v>124.97269720101787</v>
      </c>
      <c r="E955" s="5"/>
      <c r="F955" s="7">
        <f>AVERAGE('HAVER - UK Electricity'!J1242:O1242)</f>
        <v>101.24833333333333</v>
      </c>
      <c r="G955" s="7">
        <f>AVERAGE('HAVER - UK Electricity'!J1242:U1242)</f>
        <v>103.08083333333333</v>
      </c>
      <c r="H955" s="7">
        <f>AVERAGE('HAVER - UK Electricity'!D1242:I1242)</f>
        <v>186.80499999999998</v>
      </c>
      <c r="I955" s="7">
        <f>AVERAGE('HAVER - UK Electricity'!D1242:F1242)</f>
        <v>192.08333333333334</v>
      </c>
      <c r="J955" s="7">
        <f>AVERAGE('HAVER - UK Electricity'!D1242:O1242)</f>
        <v>144.02666666666667</v>
      </c>
      <c r="L955" s="7">
        <f t="shared" si="112"/>
        <v>122.29270992366418</v>
      </c>
      <c r="M955" s="7">
        <f t="shared" si="112"/>
        <v>124.97269720101787</v>
      </c>
      <c r="N955" s="7">
        <f t="shared" si="113"/>
        <v>182.30134860050893</v>
      </c>
      <c r="O955" s="7">
        <f t="shared" si="113"/>
        <v>209.13646310432583</v>
      </c>
      <c r="P955" s="7">
        <f t="shared" si="113"/>
        <v>153.06367048346047</v>
      </c>
      <c r="R955" s="7"/>
      <c r="S955" s="7"/>
      <c r="T955" s="7"/>
      <c r="U955" s="7"/>
      <c r="V955" s="7"/>
    </row>
    <row r="956" spans="1:22" x14ac:dyDescent="0.35">
      <c r="A956" s="5">
        <f t="shared" si="108"/>
        <v>44466</v>
      </c>
      <c r="B956" s="5"/>
      <c r="C956" s="46">
        <f>IF('HAVER - UK Electricity'!J1243="",C955,AVERAGE('HAVER - UK Electricity'!J1243:U1243))</f>
        <v>109.23083333333334</v>
      </c>
      <c r="D956" s="7">
        <f t="shared" si="110"/>
        <v>124.97269720101787</v>
      </c>
      <c r="E956" s="5"/>
      <c r="F956" s="7">
        <f>AVERAGE('HAVER - UK Electricity'!J1243:O1243)</f>
        <v>107.62833333333333</v>
      </c>
      <c r="G956" s="7">
        <f>AVERAGE('HAVER - UK Electricity'!J1243:U1243)</f>
        <v>109.23083333333334</v>
      </c>
      <c r="H956" s="7">
        <f>AVERAGE('HAVER - UK Electricity'!D1243:I1243)</f>
        <v>196.93166666666664</v>
      </c>
      <c r="I956" s="7">
        <f>AVERAGE('HAVER - UK Electricity'!D1243:F1243)</f>
        <v>204.46666666666667</v>
      </c>
      <c r="J956" s="7">
        <f>AVERAGE('HAVER - UK Electricity'!D1243:O1243)</f>
        <v>152.28</v>
      </c>
      <c r="L956" s="7">
        <f t="shared" si="112"/>
        <v>122.29270992366418</v>
      </c>
      <c r="M956" s="7">
        <f t="shared" si="112"/>
        <v>124.97269720101787</v>
      </c>
      <c r="N956" s="7">
        <f t="shared" si="113"/>
        <v>182.30134860050893</v>
      </c>
      <c r="O956" s="7">
        <f t="shared" si="113"/>
        <v>209.13646310432583</v>
      </c>
      <c r="P956" s="7">
        <f t="shared" si="113"/>
        <v>153.06367048346047</v>
      </c>
      <c r="R956" s="7"/>
      <c r="S956" s="7"/>
      <c r="T956" s="7"/>
      <c r="U956" s="7"/>
      <c r="V956" s="7"/>
    </row>
    <row r="957" spans="1:22" x14ac:dyDescent="0.35">
      <c r="A957" s="5">
        <f t="shared" si="108"/>
        <v>44467</v>
      </c>
      <c r="B957" s="5"/>
      <c r="C957" s="46">
        <f>IF('HAVER - UK Electricity'!J1244="",C956,AVERAGE('HAVER - UK Electricity'!J1244:U1244))</f>
        <v>110.97333333333334</v>
      </c>
      <c r="D957" s="7">
        <f t="shared" si="110"/>
        <v>124.97269720101787</v>
      </c>
      <c r="E957" s="5"/>
      <c r="F957" s="7">
        <f>AVERAGE('HAVER - UK Electricity'!J1244:O1244)</f>
        <v>108.78333333333332</v>
      </c>
      <c r="G957" s="7">
        <f>AVERAGE('HAVER - UK Electricity'!J1244:U1244)</f>
        <v>110.97333333333334</v>
      </c>
      <c r="H957" s="7">
        <f>AVERAGE('HAVER - UK Electricity'!D1244:I1244)</f>
        <v>206.16666666666666</v>
      </c>
      <c r="I957" s="7">
        <f>AVERAGE('HAVER - UK Electricity'!D1244:F1244)</f>
        <v>213.21666666666667</v>
      </c>
      <c r="J957" s="7">
        <f>AVERAGE('HAVER - UK Electricity'!D1244:O1244)</f>
        <v>157.47499999999999</v>
      </c>
      <c r="L957" s="7">
        <f t="shared" si="112"/>
        <v>122.29270992366418</v>
      </c>
      <c r="M957" s="7">
        <f t="shared" si="112"/>
        <v>124.97269720101787</v>
      </c>
      <c r="N957" s="7">
        <f t="shared" si="113"/>
        <v>182.30134860050893</v>
      </c>
      <c r="O957" s="7">
        <f t="shared" si="113"/>
        <v>209.13646310432583</v>
      </c>
      <c r="P957" s="7">
        <f t="shared" si="113"/>
        <v>153.06367048346047</v>
      </c>
      <c r="R957" s="7"/>
      <c r="S957" s="7"/>
      <c r="T957" s="7"/>
      <c r="U957" s="7"/>
      <c r="V957" s="7"/>
    </row>
    <row r="958" spans="1:22" x14ac:dyDescent="0.35">
      <c r="A958" s="5">
        <f t="shared" si="108"/>
        <v>44468</v>
      </c>
      <c r="B958" s="5"/>
      <c r="C958" s="46">
        <f>IF('HAVER - UK Electricity'!J1245="",C957,AVERAGE('HAVER - UK Electricity'!J1245:U1245))</f>
        <v>115.56833333333333</v>
      </c>
      <c r="D958" s="7">
        <f t="shared" si="110"/>
        <v>124.97269720101787</v>
      </c>
      <c r="E958" s="5"/>
      <c r="F958" s="7">
        <f>AVERAGE('HAVER - UK Electricity'!J1245:O1245)</f>
        <v>113.68333333333334</v>
      </c>
      <c r="G958" s="7">
        <f>AVERAGE('HAVER - UK Electricity'!J1245:U1245)</f>
        <v>115.56833333333333</v>
      </c>
      <c r="H958" s="7">
        <f>AVERAGE('HAVER - UK Electricity'!D1245:I1245)</f>
        <v>229.46666666666667</v>
      </c>
      <c r="I958" s="7">
        <f>AVERAGE('HAVER - UK Electricity'!D1245:F1245)</f>
        <v>232.50666666666666</v>
      </c>
      <c r="J958" s="7">
        <f>AVERAGE('HAVER - UK Electricity'!D1245:O1245)</f>
        <v>171.57500000000002</v>
      </c>
      <c r="L958" s="7">
        <f t="shared" si="112"/>
        <v>122.29270992366418</v>
      </c>
      <c r="M958" s="7">
        <f t="shared" si="112"/>
        <v>124.97269720101787</v>
      </c>
      <c r="N958" s="7">
        <f t="shared" si="113"/>
        <v>182.30134860050893</v>
      </c>
      <c r="O958" s="7">
        <f t="shared" si="113"/>
        <v>209.13646310432583</v>
      </c>
      <c r="P958" s="7">
        <f t="shared" si="113"/>
        <v>153.06367048346047</v>
      </c>
      <c r="R958" s="7"/>
      <c r="S958" s="7"/>
      <c r="T958" s="7"/>
      <c r="U958" s="7"/>
      <c r="V958" s="7"/>
    </row>
    <row r="959" spans="1:22" x14ac:dyDescent="0.35">
      <c r="A959" s="5">
        <f t="shared" si="108"/>
        <v>44469</v>
      </c>
      <c r="B959" s="5"/>
      <c r="C959" s="46">
        <f>IF('HAVER - UK Electricity'!J1246="",C958,AVERAGE('HAVER - UK Electricity'!J1246:U1246))</f>
        <v>116.85666666666668</v>
      </c>
      <c r="D959" s="7">
        <f t="shared" si="110"/>
        <v>124.97269720101787</v>
      </c>
      <c r="E959" s="5"/>
      <c r="F959" s="7">
        <f>AVERAGE('HAVER - UK Electricity'!J1246:O1246)</f>
        <v>117.795</v>
      </c>
      <c r="G959" s="7">
        <f>AVERAGE('HAVER - UK Electricity'!J1246:U1246)</f>
        <v>116.85666666666668</v>
      </c>
      <c r="H959" s="7">
        <f>AVERAGE('HAVER - UK Electricity'!D1246:I1246)</f>
        <v>214.01499999999999</v>
      </c>
      <c r="I959" s="7">
        <f>AVERAGE('HAVER - UK Electricity'!D1246:F1246)</f>
        <v>238.11333333333334</v>
      </c>
      <c r="J959" s="7">
        <f>AVERAGE('HAVER - UK Electricity'!D1246:O1246)</f>
        <v>165.90499999999997</v>
      </c>
      <c r="L959" s="7">
        <f t="shared" si="112"/>
        <v>122.29270992366418</v>
      </c>
      <c r="M959" s="7">
        <f t="shared" si="112"/>
        <v>124.97269720101787</v>
      </c>
      <c r="N959" s="7">
        <f t="shared" si="113"/>
        <v>182.30134860050893</v>
      </c>
      <c r="O959" s="7">
        <f t="shared" si="113"/>
        <v>209.13646310432583</v>
      </c>
      <c r="P959" s="7">
        <f t="shared" si="113"/>
        <v>153.06367048346047</v>
      </c>
      <c r="R959" s="7"/>
      <c r="S959" s="7"/>
      <c r="T959" s="7"/>
      <c r="U959" s="7"/>
      <c r="V959" s="7"/>
    </row>
    <row r="960" spans="1:22" x14ac:dyDescent="0.35">
      <c r="A960" s="5">
        <f t="shared" si="108"/>
        <v>44470</v>
      </c>
      <c r="B960" s="5"/>
      <c r="C960" s="46">
        <f>IF('HAVER - UK Electricity'!I1247="",C959,AVERAGE('HAVER - UK Electricity'!I1247:T1247))</f>
        <v>120.95083333333334</v>
      </c>
      <c r="D960" s="7">
        <f t="shared" si="110"/>
        <v>124.97269720101787</v>
      </c>
      <c r="E960" s="5"/>
      <c r="F960" s="7">
        <f>AVERAGE('HAVER - UK Electricity'!I1247:N1247)</f>
        <v>119.57333333333334</v>
      </c>
      <c r="G960" s="7">
        <f>AVERAGE('HAVER - UK Electricity'!I1247:T1247)</f>
        <v>120.95083333333334</v>
      </c>
      <c r="H960" s="7">
        <f>AVERAGE('HAVER - UK Electricity'!D1247:I1247)</f>
        <v>217.62666666666667</v>
      </c>
      <c r="I960" s="7">
        <f>AVERAGE('HAVER - UK Electricity'!D1247:F1247)</f>
        <v>241.70666666666668</v>
      </c>
      <c r="J960" s="7">
        <f>AVERAGE('HAVER - UK Electricity'!D1247:O1247)</f>
        <v>168.32666666666668</v>
      </c>
      <c r="L960" s="7">
        <f t="shared" si="112"/>
        <v>122.29270992366418</v>
      </c>
      <c r="M960" s="7">
        <f t="shared" si="112"/>
        <v>124.97269720101787</v>
      </c>
      <c r="N960" s="7">
        <f t="shared" si="113"/>
        <v>182.30134860050893</v>
      </c>
      <c r="O960" s="7">
        <f t="shared" si="113"/>
        <v>209.13646310432583</v>
      </c>
      <c r="P960" s="7">
        <f t="shared" si="113"/>
        <v>153.06367048346047</v>
      </c>
      <c r="R960" s="7"/>
      <c r="S960" s="7"/>
      <c r="T960" s="7"/>
      <c r="U960" s="7"/>
      <c r="V960" s="7"/>
    </row>
    <row r="961" spans="1:22" x14ac:dyDescent="0.35">
      <c r="A961" s="5">
        <f t="shared" si="108"/>
        <v>44473</v>
      </c>
      <c r="B961" s="5"/>
      <c r="C961" s="46">
        <f>IF('HAVER - UK Electricity'!I1248="",C960,AVERAGE('HAVER - UK Electricity'!I1248:T1248))</f>
        <v>122.87083333333332</v>
      </c>
      <c r="D961" s="7">
        <f t="shared" si="110"/>
        <v>124.97269720101787</v>
      </c>
      <c r="E961" s="5"/>
      <c r="F961" s="7">
        <f>AVERAGE('HAVER - UK Electricity'!I1248:N1248)</f>
        <v>121.26333333333332</v>
      </c>
      <c r="G961" s="7">
        <f>AVERAGE('HAVER - UK Electricity'!I1248:T1248)</f>
        <v>122.87083333333332</v>
      </c>
      <c r="H961" s="7">
        <f>AVERAGE('HAVER - UK Electricity'!D1248:I1248)</f>
        <v>222.21666666666667</v>
      </c>
      <c r="I961" s="7">
        <f>AVERAGE('HAVER - UK Electricity'!D1248:F1248)</f>
        <v>247.18333333333331</v>
      </c>
      <c r="J961" s="7">
        <f>AVERAGE('HAVER - UK Electricity'!D1248:O1248)</f>
        <v>171.48583333333332</v>
      </c>
      <c r="L961" s="7">
        <f t="shared" si="112"/>
        <v>122.29270992366418</v>
      </c>
      <c r="M961" s="7">
        <f t="shared" si="112"/>
        <v>124.97269720101787</v>
      </c>
      <c r="N961" s="7">
        <f t="shared" si="113"/>
        <v>182.30134860050893</v>
      </c>
      <c r="O961" s="7">
        <f t="shared" si="113"/>
        <v>209.13646310432583</v>
      </c>
      <c r="P961" s="7">
        <f t="shared" si="113"/>
        <v>153.06367048346047</v>
      </c>
      <c r="R961" s="7"/>
      <c r="S961" s="7"/>
      <c r="T961" s="7"/>
      <c r="U961" s="7"/>
      <c r="V961" s="7"/>
    </row>
    <row r="962" spans="1:22" x14ac:dyDescent="0.35">
      <c r="A962" s="5">
        <f t="shared" si="108"/>
        <v>44474</v>
      </c>
      <c r="B962" s="5"/>
      <c r="C962" s="46">
        <f>IF('HAVER - UK Electricity'!I1249="",C961,AVERAGE('HAVER - UK Electricity'!I1249:T1249))</f>
        <v>128.04333333333332</v>
      </c>
      <c r="D962" s="7">
        <f t="shared" si="110"/>
        <v>124.97269720101787</v>
      </c>
      <c r="E962" s="5"/>
      <c r="F962" s="7">
        <f>AVERAGE('HAVER - UK Electricity'!I1249:N1249)</f>
        <v>127.17333333333333</v>
      </c>
      <c r="G962" s="7">
        <f>AVERAGE('HAVER - UK Electricity'!I1249:T1249)</f>
        <v>128.04333333333332</v>
      </c>
      <c r="H962" s="7">
        <f>AVERAGE('HAVER - UK Electricity'!D1249:I1249)</f>
        <v>253.18333333333337</v>
      </c>
      <c r="I962" s="7">
        <f>AVERAGE('HAVER - UK Electricity'!D1249:F1249)</f>
        <v>282.67333333333335</v>
      </c>
      <c r="J962" s="7">
        <f>AVERAGE('HAVER - UK Electricity'!D1249:O1249)</f>
        <v>189.74333333333334</v>
      </c>
      <c r="L962" s="7">
        <f t="shared" si="112"/>
        <v>122.29270992366418</v>
      </c>
      <c r="M962" s="7">
        <f t="shared" si="112"/>
        <v>124.97269720101787</v>
      </c>
      <c r="N962" s="7">
        <f t="shared" si="113"/>
        <v>182.30134860050893</v>
      </c>
      <c r="O962" s="7">
        <f t="shared" si="113"/>
        <v>209.13646310432583</v>
      </c>
      <c r="P962" s="7">
        <f t="shared" si="113"/>
        <v>153.06367048346047</v>
      </c>
      <c r="R962" s="7"/>
      <c r="S962" s="7"/>
      <c r="T962" s="7"/>
      <c r="U962" s="7"/>
      <c r="V962" s="7"/>
    </row>
    <row r="963" spans="1:22" x14ac:dyDescent="0.35">
      <c r="A963" s="5">
        <f t="shared" si="108"/>
        <v>44475</v>
      </c>
      <c r="B963" s="5"/>
      <c r="C963" s="46">
        <f>IF('HAVER - UK Electricity'!I1250="",C962,AVERAGE('HAVER - UK Electricity'!I1250:T1250))</f>
        <v>112.44833333333334</v>
      </c>
      <c r="D963" s="7">
        <f t="shared" si="110"/>
        <v>124.97269720101787</v>
      </c>
      <c r="E963" s="5"/>
      <c r="F963" s="7">
        <f>AVERAGE('HAVER - UK Electricity'!I1250:N1250)</f>
        <v>111.28833333333336</v>
      </c>
      <c r="G963" s="7">
        <f>AVERAGE('HAVER - UK Electricity'!I1250:T1250)</f>
        <v>112.44833333333334</v>
      </c>
      <c r="H963" s="7">
        <f>AVERAGE('HAVER - UK Electricity'!D1250:I1250)</f>
        <v>238.60499999999999</v>
      </c>
      <c r="I963" s="7">
        <f>AVERAGE('HAVER - UK Electricity'!D1250:F1250)</f>
        <v>267.77333333333331</v>
      </c>
      <c r="J963" s="7">
        <f>AVERAGE('HAVER - UK Electricity'!D1250:O1250)</f>
        <v>174.52833333333331</v>
      </c>
      <c r="L963" s="7">
        <f t="shared" si="112"/>
        <v>122.29270992366418</v>
      </c>
      <c r="M963" s="7">
        <f t="shared" si="112"/>
        <v>124.97269720101787</v>
      </c>
      <c r="N963" s="7">
        <f t="shared" si="113"/>
        <v>182.30134860050893</v>
      </c>
      <c r="O963" s="7">
        <f t="shared" si="113"/>
        <v>209.13646310432583</v>
      </c>
      <c r="P963" s="7">
        <f t="shared" si="113"/>
        <v>153.06367048346047</v>
      </c>
      <c r="R963" s="7"/>
      <c r="S963" s="7"/>
      <c r="T963" s="7"/>
      <c r="U963" s="7"/>
      <c r="V963" s="7"/>
    </row>
    <row r="964" spans="1:22" x14ac:dyDescent="0.35">
      <c r="A964" s="5">
        <f t="shared" si="108"/>
        <v>44476</v>
      </c>
      <c r="B964" s="5"/>
      <c r="C964" s="46">
        <f>IF('HAVER - UK Electricity'!I1251="",C963,AVERAGE('HAVER - UK Electricity'!I1251:T1251))</f>
        <v>108.33333333333333</v>
      </c>
      <c r="D964" s="7">
        <f t="shared" si="110"/>
        <v>124.97269720101787</v>
      </c>
      <c r="E964" s="5"/>
      <c r="F964" s="7">
        <f>AVERAGE('HAVER - UK Electricity'!I1251:N1251)</f>
        <v>106.53833333333334</v>
      </c>
      <c r="G964" s="7">
        <f>AVERAGE('HAVER - UK Electricity'!I1251:T1251)</f>
        <v>108.33333333333333</v>
      </c>
      <c r="H964" s="7">
        <f>AVERAGE('HAVER - UK Electricity'!D1251:I1251)</f>
        <v>225.07333333333335</v>
      </c>
      <c r="I964" s="7">
        <f>AVERAGE('HAVER - UK Electricity'!D1251:F1251)</f>
        <v>252.73666666666668</v>
      </c>
      <c r="J964" s="7">
        <f>AVERAGE('HAVER - UK Electricity'!D1251:O1251)</f>
        <v>165.49333333333331</v>
      </c>
      <c r="L964" s="7">
        <f t="shared" si="112"/>
        <v>122.29270992366418</v>
      </c>
      <c r="M964" s="7">
        <f t="shared" si="112"/>
        <v>124.97269720101787</v>
      </c>
      <c r="N964" s="7">
        <f t="shared" si="113"/>
        <v>182.30134860050893</v>
      </c>
      <c r="O964" s="7">
        <f t="shared" si="113"/>
        <v>209.13646310432583</v>
      </c>
      <c r="P964" s="7">
        <f t="shared" si="113"/>
        <v>153.06367048346047</v>
      </c>
      <c r="R964" s="7"/>
      <c r="S964" s="7"/>
      <c r="T964" s="7"/>
      <c r="U964" s="7"/>
      <c r="V964" s="7"/>
    </row>
    <row r="965" spans="1:22" x14ac:dyDescent="0.35">
      <c r="A965" s="5">
        <f t="shared" si="108"/>
        <v>44477</v>
      </c>
      <c r="B965" s="5"/>
      <c r="C965" s="46">
        <f>IF('HAVER - UK Electricity'!I1252="",C964,AVERAGE('HAVER - UK Electricity'!I1252:T1252))</f>
        <v>105.16083333333336</v>
      </c>
      <c r="D965" s="7">
        <f t="shared" si="110"/>
        <v>124.97269720101787</v>
      </c>
      <c r="E965" s="5"/>
      <c r="F965" s="7">
        <f>AVERAGE('HAVER - UK Electricity'!I1252:N1252)</f>
        <v>103.39833333333335</v>
      </c>
      <c r="G965" s="7">
        <f>AVERAGE('HAVER - UK Electricity'!I1252:T1252)</f>
        <v>105.16083333333336</v>
      </c>
      <c r="H965" s="7">
        <f>AVERAGE('HAVER - UK Electricity'!D1252:I1252)</f>
        <v>207.29666666666665</v>
      </c>
      <c r="I965" s="7">
        <f>AVERAGE('HAVER - UK Electricity'!D1252:F1252)</f>
        <v>232.04333333333332</v>
      </c>
      <c r="J965" s="7">
        <f>AVERAGE('HAVER - UK Electricity'!D1252:O1252)</f>
        <v>155.05916666666664</v>
      </c>
      <c r="L965" s="7">
        <f t="shared" si="112"/>
        <v>122.29270992366418</v>
      </c>
      <c r="M965" s="7">
        <f t="shared" si="112"/>
        <v>124.97269720101787</v>
      </c>
      <c r="N965" s="7">
        <f t="shared" si="113"/>
        <v>182.30134860050893</v>
      </c>
      <c r="O965" s="7">
        <f t="shared" si="113"/>
        <v>209.13646310432583</v>
      </c>
      <c r="P965" s="7">
        <f t="shared" si="113"/>
        <v>153.06367048346047</v>
      </c>
      <c r="R965" s="7"/>
      <c r="S965" s="7"/>
      <c r="T965" s="7"/>
      <c r="U965" s="7"/>
      <c r="V965" s="7"/>
    </row>
    <row r="966" spans="1:22" x14ac:dyDescent="0.35">
      <c r="A966" s="5">
        <f t="shared" si="108"/>
        <v>44480</v>
      </c>
      <c r="B966" s="5"/>
      <c r="C966" s="46">
        <f>IF('HAVER - UK Electricity'!I1253="",C965,AVERAGE('HAVER - UK Electricity'!I1253:T1253))</f>
        <v>106.99083333333334</v>
      </c>
      <c r="D966" s="7">
        <f t="shared" si="110"/>
        <v>124.97269720101787</v>
      </c>
      <c r="E966" s="5"/>
      <c r="F966" s="7">
        <f>AVERAGE('HAVER - UK Electricity'!I1253:N1253)</f>
        <v>105.02833333333335</v>
      </c>
      <c r="G966" s="7">
        <f>AVERAGE('HAVER - UK Electricity'!I1253:T1253)</f>
        <v>106.99083333333334</v>
      </c>
      <c r="H966" s="7">
        <f>AVERAGE('HAVER - UK Electricity'!D1253:I1253)</f>
        <v>206.12</v>
      </c>
      <c r="I966" s="7">
        <f>AVERAGE('HAVER - UK Electricity'!D1253:F1253)</f>
        <v>232.13333333333333</v>
      </c>
      <c r="J966" s="7">
        <f>AVERAGE('HAVER - UK Electricity'!D1253:O1253)</f>
        <v>155.2525</v>
      </c>
      <c r="L966" s="7">
        <f t="shared" si="112"/>
        <v>122.29270992366418</v>
      </c>
      <c r="M966" s="7">
        <f t="shared" si="112"/>
        <v>124.97269720101787</v>
      </c>
      <c r="N966" s="7">
        <f t="shared" si="113"/>
        <v>182.30134860050893</v>
      </c>
      <c r="O966" s="7">
        <f t="shared" si="113"/>
        <v>209.13646310432583</v>
      </c>
      <c r="P966" s="7">
        <f t="shared" si="113"/>
        <v>153.06367048346047</v>
      </c>
      <c r="R966" s="7"/>
      <c r="S966" s="7"/>
      <c r="T966" s="7"/>
      <c r="U966" s="7"/>
      <c r="V966" s="7"/>
    </row>
    <row r="967" spans="1:22" x14ac:dyDescent="0.35">
      <c r="A967" s="5">
        <f t="shared" si="108"/>
        <v>44481</v>
      </c>
      <c r="B967" s="5"/>
      <c r="C967" s="46">
        <f>IF('HAVER - UK Electricity'!I1254="",C966,AVERAGE('HAVER - UK Electricity'!I1254:T1254))</f>
        <v>109.42333333333333</v>
      </c>
      <c r="D967" s="7">
        <f t="shared" si="110"/>
        <v>124.97269720101787</v>
      </c>
      <c r="E967" s="5"/>
      <c r="F967" s="7">
        <f>AVERAGE('HAVER - UK Electricity'!I1254:N1254)</f>
        <v>107.77833333333332</v>
      </c>
      <c r="G967" s="7">
        <f>AVERAGE('HAVER - UK Electricity'!I1254:T1254)</f>
        <v>109.42333333333333</v>
      </c>
      <c r="H967" s="7">
        <f>AVERAGE('HAVER - UK Electricity'!D1254:I1254)</f>
        <v>207.31666666666663</v>
      </c>
      <c r="I967" s="7">
        <f>AVERAGE('HAVER - UK Electricity'!D1254:F1254)</f>
        <v>233.24666666666667</v>
      </c>
      <c r="J967" s="7">
        <f>AVERAGE('HAVER - UK Electricity'!D1254:O1254)</f>
        <v>157.16416666666666</v>
      </c>
      <c r="L967" s="7">
        <f t="shared" si="112"/>
        <v>122.29270992366418</v>
      </c>
      <c r="M967" s="7">
        <f t="shared" si="112"/>
        <v>124.97269720101787</v>
      </c>
      <c r="N967" s="7">
        <f t="shared" si="113"/>
        <v>182.30134860050893</v>
      </c>
      <c r="O967" s="7">
        <f t="shared" si="113"/>
        <v>209.13646310432583</v>
      </c>
      <c r="P967" s="7">
        <f t="shared" si="113"/>
        <v>153.06367048346047</v>
      </c>
      <c r="R967" s="7"/>
      <c r="S967" s="7"/>
      <c r="T967" s="7"/>
      <c r="U967" s="7"/>
      <c r="V967" s="7"/>
    </row>
    <row r="968" spans="1:22" x14ac:dyDescent="0.35">
      <c r="A968" s="5">
        <f t="shared" si="108"/>
        <v>44482</v>
      </c>
      <c r="B968" s="5"/>
      <c r="C968" s="46">
        <f>IF('HAVER - UK Electricity'!I1255="",C967,AVERAGE('HAVER - UK Electricity'!I1255:T1255))</f>
        <v>110.52333333333333</v>
      </c>
      <c r="D968" s="7">
        <f t="shared" si="110"/>
        <v>124.97269720101787</v>
      </c>
      <c r="E968" s="5"/>
      <c r="F968" s="7">
        <f>AVERAGE('HAVER - UK Electricity'!I1255:N1255)</f>
        <v>108.77833333333332</v>
      </c>
      <c r="G968" s="7">
        <f>AVERAGE('HAVER - UK Electricity'!I1255:T1255)</f>
        <v>110.52333333333333</v>
      </c>
      <c r="H968" s="7">
        <f>AVERAGE('HAVER - UK Electricity'!D1255:I1255)</f>
        <v>216.23166666666668</v>
      </c>
      <c r="I968" s="7">
        <f>AVERAGE('HAVER - UK Electricity'!D1255:F1255)</f>
        <v>243.66333333333333</v>
      </c>
      <c r="J968" s="7">
        <f>AVERAGE('HAVER - UK Electricity'!D1255:O1255)</f>
        <v>162.10583333333338</v>
      </c>
      <c r="L968" s="7">
        <f t="shared" si="112"/>
        <v>122.29270992366418</v>
      </c>
      <c r="M968" s="7">
        <f t="shared" si="112"/>
        <v>124.97269720101787</v>
      </c>
      <c r="N968" s="7">
        <f t="shared" si="113"/>
        <v>182.30134860050893</v>
      </c>
      <c r="O968" s="7">
        <f t="shared" si="113"/>
        <v>209.13646310432583</v>
      </c>
      <c r="P968" s="7">
        <f t="shared" si="113"/>
        <v>153.06367048346047</v>
      </c>
      <c r="R968" s="7"/>
      <c r="S968" s="7"/>
      <c r="T968" s="7"/>
      <c r="U968" s="7"/>
      <c r="V968" s="7"/>
    </row>
    <row r="969" spans="1:22" x14ac:dyDescent="0.35">
      <c r="A969" s="5">
        <f t="shared" ref="A969:A1032" si="114">+A964+7</f>
        <v>44483</v>
      </c>
      <c r="B969" s="5"/>
      <c r="C969" s="46">
        <f>IF('HAVER - UK Electricity'!I1256="",C968,AVERAGE('HAVER - UK Electricity'!I1256:T1256))</f>
        <v>115.70083333333334</v>
      </c>
      <c r="D969" s="7">
        <f t="shared" si="110"/>
        <v>124.97269720101787</v>
      </c>
      <c r="E969" s="5"/>
      <c r="F969" s="7">
        <f>AVERAGE('HAVER - UK Electricity'!I1256:N1256)</f>
        <v>114.53333333333335</v>
      </c>
      <c r="G969" s="7">
        <f>AVERAGE('HAVER - UK Electricity'!I1256:T1256)</f>
        <v>115.70083333333334</v>
      </c>
      <c r="H969" s="7">
        <f>AVERAGE('HAVER - UK Electricity'!D1256:I1256)</f>
        <v>229.14333333333332</v>
      </c>
      <c r="I969" s="7">
        <f>AVERAGE('HAVER - UK Electricity'!D1256:F1256)</f>
        <v>258.23333333333335</v>
      </c>
      <c r="J969" s="7">
        <f>AVERAGE('HAVER - UK Electricity'!D1256:O1256)</f>
        <v>171.3458333333333</v>
      </c>
      <c r="L969" s="7">
        <f t="shared" si="112"/>
        <v>122.29270992366418</v>
      </c>
      <c r="M969" s="7">
        <f t="shared" si="112"/>
        <v>124.97269720101787</v>
      </c>
      <c r="N969" s="7">
        <f t="shared" si="113"/>
        <v>182.30134860050893</v>
      </c>
      <c r="O969" s="7">
        <f t="shared" si="113"/>
        <v>209.13646310432583</v>
      </c>
      <c r="P969" s="7">
        <f t="shared" si="113"/>
        <v>153.06367048346047</v>
      </c>
      <c r="R969" s="7"/>
      <c r="S969" s="7"/>
      <c r="T969" s="7"/>
      <c r="U969" s="7"/>
      <c r="V969" s="7"/>
    </row>
    <row r="970" spans="1:22" x14ac:dyDescent="0.35">
      <c r="A970" s="5">
        <f t="shared" si="114"/>
        <v>44484</v>
      </c>
      <c r="B970" s="5"/>
      <c r="C970" s="46">
        <f>IF('HAVER - UK Electricity'!I1257="",C969,AVERAGE('HAVER - UK Electricity'!I1257:T1257))</f>
        <v>115.05833333333332</v>
      </c>
      <c r="D970" s="7">
        <f t="shared" si="110"/>
        <v>124.97269720101787</v>
      </c>
      <c r="E970" s="5"/>
      <c r="F970" s="7">
        <f>AVERAGE('HAVER - UK Electricity'!I1257:N1257)</f>
        <v>113.41833333333334</v>
      </c>
      <c r="G970" s="7">
        <f>AVERAGE('HAVER - UK Electricity'!I1257:T1257)</f>
        <v>115.05833333333332</v>
      </c>
      <c r="H970" s="7">
        <f>AVERAGE('HAVER - UK Electricity'!D1257:I1257)</f>
        <v>219.36500000000001</v>
      </c>
      <c r="I970" s="7">
        <f>AVERAGE('HAVER - UK Electricity'!D1257:F1257)</f>
        <v>246.45000000000002</v>
      </c>
      <c r="J970" s="7">
        <f>AVERAGE('HAVER - UK Electricity'!D1257:O1257)</f>
        <v>166.01166666666666</v>
      </c>
      <c r="L970" s="7">
        <f t="shared" si="112"/>
        <v>122.29270992366418</v>
      </c>
      <c r="M970" s="7">
        <f t="shared" si="112"/>
        <v>124.97269720101787</v>
      </c>
      <c r="N970" s="7">
        <f t="shared" si="113"/>
        <v>182.30134860050893</v>
      </c>
      <c r="O970" s="7">
        <f t="shared" si="113"/>
        <v>209.13646310432583</v>
      </c>
      <c r="P970" s="7">
        <f t="shared" si="113"/>
        <v>153.06367048346047</v>
      </c>
      <c r="R970" s="7"/>
      <c r="S970" s="7"/>
      <c r="T970" s="7"/>
      <c r="U970" s="7"/>
      <c r="V970" s="7"/>
    </row>
    <row r="971" spans="1:22" x14ac:dyDescent="0.35">
      <c r="A971" s="5">
        <f t="shared" si="114"/>
        <v>44487</v>
      </c>
      <c r="B971" s="5"/>
      <c r="C971" s="46">
        <f>IF('HAVER - UK Electricity'!I1258="",C970,AVERAGE('HAVER - UK Electricity'!I1258:T1258))</f>
        <v>115.18083333333333</v>
      </c>
      <c r="D971" s="7">
        <f t="shared" si="110"/>
        <v>124.97269720101787</v>
      </c>
      <c r="E971" s="5"/>
      <c r="F971" s="7">
        <f>AVERAGE('HAVER - UK Electricity'!I1258:N1258)</f>
        <v>113.99833333333333</v>
      </c>
      <c r="G971" s="7">
        <f>AVERAGE('HAVER - UK Electricity'!I1258:T1258)</f>
        <v>115.18083333333333</v>
      </c>
      <c r="H971" s="7">
        <f>AVERAGE('HAVER - UK Electricity'!D1258:I1258)</f>
        <v>214.25666666666666</v>
      </c>
      <c r="I971" s="7">
        <f>AVERAGE('HAVER - UK Electricity'!D1258:F1258)</f>
        <v>239.35999999999999</v>
      </c>
      <c r="J971" s="7">
        <f>AVERAGE('HAVER - UK Electricity'!D1258:O1258)</f>
        <v>163.66749999999999</v>
      </c>
      <c r="L971" s="7">
        <f t="shared" si="112"/>
        <v>122.29270992366418</v>
      </c>
      <c r="M971" s="7">
        <f t="shared" si="112"/>
        <v>124.97269720101787</v>
      </c>
      <c r="N971" s="7">
        <f t="shared" si="113"/>
        <v>182.30134860050893</v>
      </c>
      <c r="O971" s="7">
        <f t="shared" si="113"/>
        <v>209.13646310432583</v>
      </c>
      <c r="P971" s="7">
        <f t="shared" si="113"/>
        <v>153.06367048346047</v>
      </c>
      <c r="R971" s="7"/>
      <c r="S971" s="7"/>
      <c r="T971" s="7"/>
      <c r="U971" s="7"/>
      <c r="V971" s="7"/>
    </row>
    <row r="972" spans="1:22" x14ac:dyDescent="0.35">
      <c r="A972" s="5">
        <f t="shared" si="114"/>
        <v>44488</v>
      </c>
      <c r="B972" s="5"/>
      <c r="C972" s="46">
        <f>IF('HAVER - UK Electricity'!I1259="",C971,AVERAGE('HAVER - UK Electricity'!I1259:T1259))</f>
        <v>113.08583333333333</v>
      </c>
      <c r="D972" s="7">
        <f t="shared" si="110"/>
        <v>124.97269720101787</v>
      </c>
      <c r="E972" s="5"/>
      <c r="F972" s="7">
        <f>AVERAGE('HAVER - UK Electricity'!I1259:N1259)</f>
        <v>111.48833333333333</v>
      </c>
      <c r="G972" s="7">
        <f>AVERAGE('HAVER - UK Electricity'!I1259:T1259)</f>
        <v>113.08583333333333</v>
      </c>
      <c r="H972" s="7">
        <f>AVERAGE('HAVER - UK Electricity'!D1259:I1259)</f>
        <v>201.80499999999998</v>
      </c>
      <c r="I972" s="7">
        <f>AVERAGE('HAVER - UK Electricity'!D1259:F1259)</f>
        <v>223.82666666666668</v>
      </c>
      <c r="J972" s="7">
        <f>AVERAGE('HAVER - UK Electricity'!D1259:O1259)</f>
        <v>156.2225</v>
      </c>
      <c r="L972" s="7">
        <f t="shared" si="112"/>
        <v>122.29270992366418</v>
      </c>
      <c r="M972" s="7">
        <f t="shared" si="112"/>
        <v>124.97269720101787</v>
      </c>
      <c r="N972" s="7">
        <f t="shared" si="113"/>
        <v>182.30134860050893</v>
      </c>
      <c r="O972" s="7">
        <f t="shared" si="113"/>
        <v>209.13646310432583</v>
      </c>
      <c r="P972" s="7">
        <f t="shared" si="113"/>
        <v>153.06367048346047</v>
      </c>
      <c r="R972" s="7"/>
      <c r="S972" s="7"/>
      <c r="T972" s="7"/>
      <c r="U972" s="7"/>
      <c r="V972" s="7"/>
    </row>
    <row r="973" spans="1:22" x14ac:dyDescent="0.35">
      <c r="A973" s="5">
        <f t="shared" si="114"/>
        <v>44489</v>
      </c>
      <c r="B973" s="5"/>
      <c r="C973" s="46">
        <f>IF('HAVER - UK Electricity'!I1260="",C972,AVERAGE('HAVER - UK Electricity'!I1260:T1260))</f>
        <v>114.49583333333334</v>
      </c>
      <c r="D973" s="7">
        <f t="shared" si="110"/>
        <v>124.97269720101787</v>
      </c>
      <c r="E973" s="5"/>
      <c r="F973" s="7">
        <f>AVERAGE('HAVER - UK Electricity'!I1260:N1260)</f>
        <v>112.78333333333335</v>
      </c>
      <c r="G973" s="7">
        <f>AVERAGE('HAVER - UK Electricity'!I1260:T1260)</f>
        <v>114.49583333333334</v>
      </c>
      <c r="H973" s="7">
        <f>AVERAGE('HAVER - UK Electricity'!D1260:I1260)</f>
        <v>207.66833333333332</v>
      </c>
      <c r="I973" s="7">
        <f>AVERAGE('HAVER - UK Electricity'!D1260:F1260)</f>
        <v>230.91666666666666</v>
      </c>
      <c r="J973" s="7">
        <f>AVERAGE('HAVER - UK Electricity'!D1260:O1260)</f>
        <v>159.84916666666666</v>
      </c>
      <c r="L973" s="7">
        <f t="shared" si="112"/>
        <v>122.29270992366418</v>
      </c>
      <c r="M973" s="7">
        <f t="shared" si="112"/>
        <v>124.97269720101787</v>
      </c>
      <c r="N973" s="7">
        <f t="shared" si="113"/>
        <v>182.30134860050893</v>
      </c>
      <c r="O973" s="7">
        <f t="shared" si="113"/>
        <v>209.13646310432583</v>
      </c>
      <c r="P973" s="7">
        <f t="shared" si="113"/>
        <v>153.06367048346047</v>
      </c>
      <c r="R973" s="7"/>
      <c r="S973" s="7"/>
      <c r="T973" s="7"/>
      <c r="U973" s="7"/>
      <c r="V973" s="7"/>
    </row>
    <row r="974" spans="1:22" x14ac:dyDescent="0.35">
      <c r="A974" s="5">
        <f t="shared" si="114"/>
        <v>44490</v>
      </c>
      <c r="B974" s="5"/>
      <c r="C974" s="46">
        <f>IF('HAVER - UK Electricity'!I1261="",C973,AVERAGE('HAVER - UK Electricity'!I1261:T1261))</f>
        <v>112.53083333333335</v>
      </c>
      <c r="D974" s="7">
        <f t="shared" si="110"/>
        <v>124.97269720101787</v>
      </c>
      <c r="E974" s="5"/>
      <c r="F974" s="7">
        <f>AVERAGE('HAVER - UK Electricity'!I1261:N1261)</f>
        <v>110.72833333333334</v>
      </c>
      <c r="G974" s="7">
        <f>AVERAGE('HAVER - UK Electricity'!I1261:T1261)</f>
        <v>112.53083333333335</v>
      </c>
      <c r="H974" s="7">
        <f>AVERAGE('HAVER - UK Electricity'!D1261:I1261)</f>
        <v>199.44833333333335</v>
      </c>
      <c r="I974" s="7">
        <f>AVERAGE('HAVER - UK Electricity'!D1261:F1261)</f>
        <v>221.20666666666668</v>
      </c>
      <c r="J974" s="7">
        <f>AVERAGE('HAVER - UK Electricity'!D1261:O1261)</f>
        <v>154.70750000000001</v>
      </c>
      <c r="L974" s="7">
        <f t="shared" si="112"/>
        <v>122.29270992366418</v>
      </c>
      <c r="M974" s="7">
        <f t="shared" si="112"/>
        <v>124.97269720101787</v>
      </c>
      <c r="N974" s="7">
        <f t="shared" si="113"/>
        <v>182.30134860050893</v>
      </c>
      <c r="O974" s="7">
        <f t="shared" si="113"/>
        <v>209.13646310432583</v>
      </c>
      <c r="P974" s="7">
        <f t="shared" si="113"/>
        <v>153.06367048346047</v>
      </c>
      <c r="R974" s="7"/>
      <c r="S974" s="7"/>
      <c r="T974" s="7"/>
      <c r="U974" s="7"/>
      <c r="V974" s="7"/>
    </row>
    <row r="975" spans="1:22" x14ac:dyDescent="0.35">
      <c r="A975" s="5">
        <f t="shared" si="114"/>
        <v>44491</v>
      </c>
      <c r="B975" s="5"/>
      <c r="C975" s="46">
        <f>IF('HAVER - UK Electricity'!I1262="",C974,AVERAGE('HAVER - UK Electricity'!I1262:T1262))</f>
        <v>113.23833333333333</v>
      </c>
      <c r="D975" s="7">
        <f t="shared" si="110"/>
        <v>124.97269720101787</v>
      </c>
      <c r="E975" s="5"/>
      <c r="F975" s="7">
        <f>AVERAGE('HAVER - UK Electricity'!I1262:N1262)</f>
        <v>111.52333333333333</v>
      </c>
      <c r="G975" s="7">
        <f>AVERAGE('HAVER - UK Electricity'!I1262:T1262)</f>
        <v>113.23833333333333</v>
      </c>
      <c r="H975" s="7">
        <f>AVERAGE('HAVER - UK Electricity'!D1262:I1262)</f>
        <v>197.79999999999998</v>
      </c>
      <c r="I975" s="7">
        <f>AVERAGE('HAVER - UK Electricity'!D1262:F1262)</f>
        <v>219.42333333333332</v>
      </c>
      <c r="J975" s="7">
        <f>AVERAGE('HAVER - UK Electricity'!D1262:O1262)</f>
        <v>154.27083333333331</v>
      </c>
      <c r="L975" s="7">
        <f t="shared" si="112"/>
        <v>122.29270992366418</v>
      </c>
      <c r="M975" s="7">
        <f t="shared" si="112"/>
        <v>124.97269720101787</v>
      </c>
      <c r="N975" s="7">
        <f t="shared" si="113"/>
        <v>182.30134860050893</v>
      </c>
      <c r="O975" s="7">
        <f t="shared" si="113"/>
        <v>209.13646310432583</v>
      </c>
      <c r="P975" s="7">
        <f t="shared" si="113"/>
        <v>153.06367048346047</v>
      </c>
      <c r="R975" s="7"/>
      <c r="S975" s="7"/>
      <c r="T975" s="7"/>
      <c r="U975" s="7"/>
      <c r="V975" s="7"/>
    </row>
    <row r="976" spans="1:22" x14ac:dyDescent="0.35">
      <c r="A976" s="5">
        <f t="shared" si="114"/>
        <v>44494</v>
      </c>
      <c r="B976" s="5"/>
      <c r="C976" s="46">
        <f>IF('HAVER - UK Electricity'!I1263="",C975,AVERAGE('HAVER - UK Electricity'!I1263:T1263))</f>
        <v>114.70333333333333</v>
      </c>
      <c r="D976" s="7">
        <f t="shared" si="110"/>
        <v>124.97269720101787</v>
      </c>
      <c r="E976" s="5"/>
      <c r="F976" s="7">
        <f>AVERAGE('HAVER - UK Electricity'!I1263:N1263)</f>
        <v>113.48833333333333</v>
      </c>
      <c r="G976" s="7">
        <f>AVERAGE('HAVER - UK Electricity'!I1263:T1263)</f>
        <v>114.70333333333333</v>
      </c>
      <c r="H976" s="7">
        <f>AVERAGE('HAVER - UK Electricity'!D1263:I1263)</f>
        <v>200.54833333333332</v>
      </c>
      <c r="I976" s="7">
        <f>AVERAGE('HAVER - UK Electricity'!D1263:F1263)</f>
        <v>224.25333333333333</v>
      </c>
      <c r="J976" s="7">
        <f>AVERAGE('HAVER - UK Electricity'!D1263:O1263)</f>
        <v>156.55499999999998</v>
      </c>
      <c r="L976" s="7">
        <f t="shared" si="112"/>
        <v>122.29270992366418</v>
      </c>
      <c r="M976" s="7">
        <f t="shared" si="112"/>
        <v>124.97269720101787</v>
      </c>
      <c r="N976" s="7">
        <f t="shared" si="113"/>
        <v>182.30134860050893</v>
      </c>
      <c r="O976" s="7">
        <f t="shared" si="113"/>
        <v>209.13646310432583</v>
      </c>
      <c r="P976" s="7">
        <f t="shared" si="113"/>
        <v>153.06367048346047</v>
      </c>
      <c r="R976" s="7"/>
      <c r="S976" s="7"/>
      <c r="T976" s="7"/>
      <c r="U976" s="7"/>
      <c r="V976" s="7"/>
    </row>
    <row r="977" spans="1:22" x14ac:dyDescent="0.35">
      <c r="A977" s="5">
        <f t="shared" si="114"/>
        <v>44495</v>
      </c>
      <c r="B977" s="5"/>
      <c r="C977" s="46">
        <f>IF('HAVER - UK Electricity'!I1264="",C976,AVERAGE('HAVER - UK Electricity'!I1264:T1264))</f>
        <v>114.54583333333333</v>
      </c>
      <c r="D977" s="7">
        <f t="shared" si="110"/>
        <v>124.97269720101787</v>
      </c>
      <c r="E977" s="5"/>
      <c r="F977" s="7">
        <f>AVERAGE('HAVER - UK Electricity'!I1264:N1264)</f>
        <v>113.34333333333335</v>
      </c>
      <c r="G977" s="7">
        <f>AVERAGE('HAVER - UK Electricity'!I1264:T1264)</f>
        <v>114.54583333333333</v>
      </c>
      <c r="H977" s="7">
        <f>AVERAGE('HAVER - UK Electricity'!D1264:I1264)</f>
        <v>198.83333333333334</v>
      </c>
      <c r="I977" s="7">
        <f>AVERAGE('HAVER - UK Electricity'!D1264:F1264)</f>
        <v>222.80333333333331</v>
      </c>
      <c r="J977" s="7">
        <f>AVERAGE('HAVER - UK Electricity'!D1264:O1264)</f>
        <v>155.58250000000001</v>
      </c>
      <c r="L977" s="7">
        <f t="shared" si="112"/>
        <v>122.29270992366418</v>
      </c>
      <c r="M977" s="7">
        <f t="shared" si="112"/>
        <v>124.97269720101787</v>
      </c>
      <c r="N977" s="7">
        <f t="shared" si="113"/>
        <v>182.30134860050893</v>
      </c>
      <c r="O977" s="7">
        <f t="shared" si="113"/>
        <v>209.13646310432583</v>
      </c>
      <c r="P977" s="7">
        <f t="shared" si="113"/>
        <v>153.06367048346047</v>
      </c>
      <c r="R977" s="7"/>
      <c r="S977" s="7"/>
      <c r="T977" s="7"/>
      <c r="U977" s="7"/>
      <c r="V977" s="7"/>
    </row>
    <row r="978" spans="1:22" x14ac:dyDescent="0.35">
      <c r="A978" s="5">
        <f t="shared" si="114"/>
        <v>44496</v>
      </c>
      <c r="B978" s="5"/>
      <c r="C978" s="46">
        <f>IF('HAVER - UK Electricity'!I1265="",C977,AVERAGE('HAVER - UK Electricity'!I1265:T1265))</f>
        <v>113.98333333333331</v>
      </c>
      <c r="D978" s="7">
        <f t="shared" si="110"/>
        <v>124.97269720101787</v>
      </c>
      <c r="E978" s="5"/>
      <c r="F978" s="7">
        <f>AVERAGE('HAVER - UK Electricity'!I1265:N1265)</f>
        <v>112.7383333333333</v>
      </c>
      <c r="G978" s="7">
        <f>AVERAGE('HAVER - UK Electricity'!I1265:T1265)</f>
        <v>113.98333333333331</v>
      </c>
      <c r="H978" s="7">
        <f>AVERAGE('HAVER - UK Electricity'!D1265:I1265)</f>
        <v>192.61333333333332</v>
      </c>
      <c r="I978" s="7">
        <f>AVERAGE('HAVER - UK Electricity'!D1265:F1265)</f>
        <v>215.41333333333333</v>
      </c>
      <c r="J978" s="7">
        <f>AVERAGE('HAVER - UK Electricity'!D1265:O1265)</f>
        <v>152.17499999999998</v>
      </c>
      <c r="L978" s="7">
        <f t="shared" si="112"/>
        <v>122.29270992366418</v>
      </c>
      <c r="M978" s="7">
        <f t="shared" si="112"/>
        <v>124.97269720101787</v>
      </c>
      <c r="N978" s="7">
        <f t="shared" si="113"/>
        <v>182.30134860050893</v>
      </c>
      <c r="O978" s="7">
        <f t="shared" si="113"/>
        <v>209.13646310432583</v>
      </c>
      <c r="P978" s="7">
        <f t="shared" si="113"/>
        <v>153.06367048346047</v>
      </c>
      <c r="R978" s="7"/>
      <c r="S978" s="7"/>
      <c r="T978" s="7"/>
      <c r="U978" s="7"/>
      <c r="V978" s="7"/>
    </row>
    <row r="979" spans="1:22" x14ac:dyDescent="0.35">
      <c r="A979" s="5">
        <f t="shared" si="114"/>
        <v>44497</v>
      </c>
      <c r="B979" s="5"/>
      <c r="C979" s="46">
        <f>IF('HAVER - UK Electricity'!I1266="",C978,AVERAGE('HAVER - UK Electricity'!I1266:T1266))</f>
        <v>108.72833333333334</v>
      </c>
      <c r="D979" s="7">
        <f t="shared" si="110"/>
        <v>124.97269720101787</v>
      </c>
      <c r="E979" s="5"/>
      <c r="F979" s="7">
        <f>AVERAGE('HAVER - UK Electricity'!I1266:N1266)</f>
        <v>107.00833333333333</v>
      </c>
      <c r="G979" s="7">
        <f>AVERAGE('HAVER - UK Electricity'!I1266:T1266)</f>
        <v>108.72833333333334</v>
      </c>
      <c r="H979" s="7">
        <f>AVERAGE('HAVER - UK Electricity'!D1266:I1266)</f>
        <v>173.55333333333337</v>
      </c>
      <c r="I979" s="7">
        <f>AVERAGE('HAVER - UK Electricity'!D1266:F1266)</f>
        <v>196.24666666666667</v>
      </c>
      <c r="J979" s="7">
        <f>AVERAGE('HAVER - UK Electricity'!D1266:O1266)</f>
        <v>139.81833333333336</v>
      </c>
      <c r="L979" s="7">
        <f t="shared" si="112"/>
        <v>122.29270992366418</v>
      </c>
      <c r="M979" s="7">
        <f t="shared" si="112"/>
        <v>124.97269720101787</v>
      </c>
      <c r="N979" s="7">
        <f t="shared" si="113"/>
        <v>182.30134860050893</v>
      </c>
      <c r="O979" s="7">
        <f t="shared" si="113"/>
        <v>209.13646310432583</v>
      </c>
      <c r="P979" s="7">
        <f t="shared" si="113"/>
        <v>153.06367048346047</v>
      </c>
      <c r="R979" s="7"/>
      <c r="S979" s="7"/>
      <c r="T979" s="7"/>
      <c r="U979" s="7"/>
      <c r="V979" s="7"/>
    </row>
    <row r="980" spans="1:22" x14ac:dyDescent="0.35">
      <c r="A980" s="5">
        <f t="shared" si="114"/>
        <v>44498</v>
      </c>
      <c r="B980" s="5"/>
      <c r="C980" s="46">
        <f>IF('HAVER - UK Electricity'!I1267="",C979,AVERAGE('HAVER - UK Electricity'!I1267:T1267))</f>
        <v>101.79500000000002</v>
      </c>
      <c r="D980" s="7">
        <f t="shared" ref="D980:D1043" si="115">AVERAGE($C$916:$C$1046)</f>
        <v>124.97269720101787</v>
      </c>
      <c r="E980" s="5"/>
      <c r="F980" s="7">
        <f>AVERAGE('HAVER - UK Electricity'!I1267:N1267)</f>
        <v>101.27833333333335</v>
      </c>
      <c r="G980" s="7">
        <f>AVERAGE('HAVER - UK Electricity'!I1267:T1267)</f>
        <v>101.79500000000002</v>
      </c>
      <c r="H980" s="7">
        <f>AVERAGE('HAVER - UK Electricity'!D1267:I1267)</f>
        <v>146.60333333333332</v>
      </c>
      <c r="I980" s="7">
        <f>AVERAGE('HAVER - UK Electricity'!D1267:F1267)</f>
        <v>175.44999999999996</v>
      </c>
      <c r="J980" s="7">
        <f>AVERAGE('HAVER - UK Electricity'!D1267:O1267)</f>
        <v>123.91583333333334</v>
      </c>
      <c r="L980" s="7">
        <f t="shared" si="112"/>
        <v>122.29270992366418</v>
      </c>
      <c r="M980" s="7">
        <f t="shared" si="112"/>
        <v>124.97269720101787</v>
      </c>
      <c r="N980" s="7">
        <f t="shared" si="113"/>
        <v>182.30134860050893</v>
      </c>
      <c r="O980" s="7">
        <f t="shared" si="113"/>
        <v>209.13646310432583</v>
      </c>
      <c r="P980" s="7">
        <f t="shared" si="113"/>
        <v>153.06367048346047</v>
      </c>
      <c r="R980" s="7"/>
      <c r="S980" s="7"/>
      <c r="T980" s="7"/>
      <c r="U980" s="7"/>
      <c r="V980" s="7"/>
    </row>
    <row r="981" spans="1:22" x14ac:dyDescent="0.35">
      <c r="A981" s="5">
        <f t="shared" si="114"/>
        <v>44501</v>
      </c>
      <c r="B981" s="5"/>
      <c r="C981" s="46">
        <f>IF('HAVER - UK Electricity'!H1268="",C980,AVERAGE('HAVER - UK Electricity'!H1268:S1268))</f>
        <v>101.41333333333331</v>
      </c>
      <c r="D981" s="7">
        <f t="shared" si="115"/>
        <v>124.97269720101787</v>
      </c>
      <c r="E981" s="5"/>
      <c r="F981" s="7">
        <f>AVERAGE('HAVER - UK Electricity'!H1268:M1268)</f>
        <v>100.42833333333333</v>
      </c>
      <c r="G981" s="7">
        <f>AVERAGE('HAVER - UK Electricity'!H1268:S1268)</f>
        <v>101.41333333333331</v>
      </c>
      <c r="H981" s="7">
        <f>AVERAGE('HAVER - UK Electricity'!D1268:I1268)</f>
        <v>145.05333333333331</v>
      </c>
      <c r="I981" s="7">
        <f>AVERAGE('HAVER - UK Electricity'!D1268:F1268)</f>
        <v>175.34333333333333</v>
      </c>
      <c r="J981" s="7">
        <f>AVERAGE('HAVER - UK Electricity'!D1268:O1268)</f>
        <v>121.90416666666665</v>
      </c>
      <c r="L981" s="7">
        <f t="shared" ref="L981:M1044" si="116">AVERAGE(F$916:F$1046)</f>
        <v>122.29270992366418</v>
      </c>
      <c r="M981" s="7">
        <f t="shared" si="116"/>
        <v>124.97269720101787</v>
      </c>
      <c r="N981" s="7">
        <f t="shared" ref="N981:P1044" si="117">AVERAGE(H$916:H$1046)</f>
        <v>182.30134860050893</v>
      </c>
      <c r="O981" s="7">
        <f t="shared" si="117"/>
        <v>209.13646310432583</v>
      </c>
      <c r="P981" s="7">
        <f t="shared" si="117"/>
        <v>153.06367048346047</v>
      </c>
      <c r="R981" s="7"/>
      <c r="S981" s="7"/>
      <c r="T981" s="7"/>
      <c r="U981" s="7"/>
      <c r="V981" s="7"/>
    </row>
    <row r="982" spans="1:22" x14ac:dyDescent="0.35">
      <c r="A982" s="5">
        <f t="shared" si="114"/>
        <v>44502</v>
      </c>
      <c r="B982" s="5"/>
      <c r="C982" s="46">
        <f>IF('HAVER - UK Electricity'!H1269="",C981,AVERAGE('HAVER - UK Electricity'!H1269:S1269))</f>
        <v>103.49083333333333</v>
      </c>
      <c r="D982" s="7">
        <f t="shared" si="115"/>
        <v>124.97269720101787</v>
      </c>
      <c r="E982" s="5"/>
      <c r="F982" s="7">
        <f>AVERAGE('HAVER - UK Electricity'!H1269:M1269)</f>
        <v>102.08833333333332</v>
      </c>
      <c r="G982" s="7">
        <f>AVERAGE('HAVER - UK Electricity'!H1269:S1269)</f>
        <v>103.49083333333333</v>
      </c>
      <c r="H982" s="7">
        <f>AVERAGE('HAVER - UK Electricity'!D1269:I1269)</f>
        <v>148.28</v>
      </c>
      <c r="I982" s="7">
        <f>AVERAGE('HAVER - UK Electricity'!D1269:F1269)</f>
        <v>179.56333333333336</v>
      </c>
      <c r="J982" s="7">
        <f>AVERAGE('HAVER - UK Electricity'!D1269:O1269)</f>
        <v>124.57416666666667</v>
      </c>
      <c r="L982" s="7">
        <f t="shared" si="116"/>
        <v>122.29270992366418</v>
      </c>
      <c r="M982" s="7">
        <f t="shared" si="116"/>
        <v>124.97269720101787</v>
      </c>
      <c r="N982" s="7">
        <f t="shared" si="117"/>
        <v>182.30134860050893</v>
      </c>
      <c r="O982" s="7">
        <f t="shared" si="117"/>
        <v>209.13646310432583</v>
      </c>
      <c r="P982" s="7">
        <f t="shared" si="117"/>
        <v>153.06367048346047</v>
      </c>
      <c r="R982" s="7"/>
      <c r="S982" s="7"/>
      <c r="T982" s="7"/>
      <c r="U982" s="7"/>
      <c r="V982" s="7"/>
    </row>
    <row r="983" spans="1:22" x14ac:dyDescent="0.35">
      <c r="A983" s="5">
        <f t="shared" si="114"/>
        <v>44503</v>
      </c>
      <c r="B983" s="5"/>
      <c r="C983" s="46">
        <f>IF('HAVER - UK Electricity'!H1270="",C982,AVERAGE('HAVER - UK Electricity'!H1270:S1270))</f>
        <v>107.96749999999999</v>
      </c>
      <c r="D983" s="7">
        <f t="shared" si="115"/>
        <v>124.97269720101787</v>
      </c>
      <c r="E983" s="5"/>
      <c r="F983" s="7">
        <f>AVERAGE('HAVER - UK Electricity'!H1270:M1270)</f>
        <v>106.81666666666666</v>
      </c>
      <c r="G983" s="7">
        <f>AVERAGE('HAVER - UK Electricity'!H1270:S1270)</f>
        <v>107.96749999999999</v>
      </c>
      <c r="H983" s="7">
        <f>AVERAGE('HAVER - UK Electricity'!D1270:I1270)</f>
        <v>160.80833333333334</v>
      </c>
      <c r="I983" s="7">
        <f>AVERAGE('HAVER - UK Electricity'!D1270:F1270)</f>
        <v>195.38333333333333</v>
      </c>
      <c r="J983" s="7">
        <f>AVERAGE('HAVER - UK Electricity'!D1270:O1270)</f>
        <v>132.94499999999999</v>
      </c>
      <c r="L983" s="7">
        <f t="shared" si="116"/>
        <v>122.29270992366418</v>
      </c>
      <c r="M983" s="7">
        <f t="shared" si="116"/>
        <v>124.97269720101787</v>
      </c>
      <c r="N983" s="7">
        <f t="shared" si="117"/>
        <v>182.30134860050893</v>
      </c>
      <c r="O983" s="7">
        <f t="shared" si="117"/>
        <v>209.13646310432583</v>
      </c>
      <c r="P983" s="7">
        <f t="shared" si="117"/>
        <v>153.06367048346047</v>
      </c>
      <c r="R983" s="7"/>
      <c r="S983" s="7"/>
      <c r="T983" s="7"/>
      <c r="U983" s="7"/>
      <c r="V983" s="7"/>
    </row>
    <row r="984" spans="1:22" x14ac:dyDescent="0.35">
      <c r="A984" s="5">
        <f t="shared" si="114"/>
        <v>44504</v>
      </c>
      <c r="B984" s="5"/>
      <c r="C984" s="46">
        <f>IF('HAVER - UK Electricity'!H1271="",C983,AVERAGE('HAVER - UK Electricity'!H1271:S1271))</f>
        <v>106.32749999999999</v>
      </c>
      <c r="D984" s="7">
        <f t="shared" si="115"/>
        <v>124.97269720101787</v>
      </c>
      <c r="E984" s="5"/>
      <c r="F984" s="7">
        <f>AVERAGE('HAVER - UK Electricity'!H1271:M1271)</f>
        <v>105.28166666666664</v>
      </c>
      <c r="G984" s="7">
        <f>AVERAGE('HAVER - UK Electricity'!H1271:S1271)</f>
        <v>106.32749999999999</v>
      </c>
      <c r="H984" s="7">
        <f>AVERAGE('HAVER - UK Electricity'!D1271:I1271)</f>
        <v>155.75166666666667</v>
      </c>
      <c r="I984" s="7">
        <f>AVERAGE('HAVER - UK Electricity'!D1271:F1271)</f>
        <v>188.04</v>
      </c>
      <c r="J984" s="7">
        <f>AVERAGE('HAVER - UK Electricity'!D1271:O1271)</f>
        <v>129.58166666666668</v>
      </c>
      <c r="L984" s="7">
        <f t="shared" si="116"/>
        <v>122.29270992366418</v>
      </c>
      <c r="M984" s="7">
        <f t="shared" si="116"/>
        <v>124.97269720101787</v>
      </c>
      <c r="N984" s="7">
        <f t="shared" si="117"/>
        <v>182.30134860050893</v>
      </c>
      <c r="O984" s="7">
        <f t="shared" si="117"/>
        <v>209.13646310432583</v>
      </c>
      <c r="P984" s="7">
        <f t="shared" si="117"/>
        <v>153.06367048346047</v>
      </c>
      <c r="R984" s="7"/>
      <c r="S984" s="7"/>
      <c r="T984" s="7"/>
      <c r="U984" s="7"/>
      <c r="V984" s="7"/>
    </row>
    <row r="985" spans="1:22" x14ac:dyDescent="0.35">
      <c r="A985" s="5">
        <f t="shared" si="114"/>
        <v>44505</v>
      </c>
      <c r="B985" s="5"/>
      <c r="C985" s="46">
        <f>IF('HAVER - UK Electricity'!H1272="",C984,AVERAGE('HAVER - UK Electricity'!H1272:S1272))</f>
        <v>105.14416666666669</v>
      </c>
      <c r="D985" s="7">
        <f t="shared" si="115"/>
        <v>124.97269720101787</v>
      </c>
      <c r="E985" s="5"/>
      <c r="F985" s="7">
        <f>AVERAGE('HAVER - UK Electricity'!H1272:M1272)</f>
        <v>103.93500000000002</v>
      </c>
      <c r="G985" s="7">
        <f>AVERAGE('HAVER - UK Electricity'!H1272:S1272)</f>
        <v>105.14416666666669</v>
      </c>
      <c r="H985" s="7">
        <f>AVERAGE('HAVER - UK Electricity'!D1272:I1272)</f>
        <v>156.20166666666665</v>
      </c>
      <c r="I985" s="7">
        <f>AVERAGE('HAVER - UK Electricity'!D1272:F1272)</f>
        <v>188.88</v>
      </c>
      <c r="J985" s="7">
        <f>AVERAGE('HAVER - UK Electricity'!D1272:O1272)</f>
        <v>128.94416666666669</v>
      </c>
      <c r="L985" s="7">
        <f t="shared" si="116"/>
        <v>122.29270992366418</v>
      </c>
      <c r="M985" s="7">
        <f t="shared" si="116"/>
        <v>124.97269720101787</v>
      </c>
      <c r="N985" s="7">
        <f t="shared" si="117"/>
        <v>182.30134860050893</v>
      </c>
      <c r="O985" s="7">
        <f t="shared" si="117"/>
        <v>209.13646310432583</v>
      </c>
      <c r="P985" s="7">
        <f t="shared" si="117"/>
        <v>153.06367048346047</v>
      </c>
      <c r="R985" s="7"/>
      <c r="S985" s="7"/>
      <c r="T985" s="7"/>
      <c r="U985" s="7"/>
      <c r="V985" s="7"/>
    </row>
    <row r="986" spans="1:22" x14ac:dyDescent="0.35">
      <c r="A986" s="5">
        <f t="shared" si="114"/>
        <v>44508</v>
      </c>
      <c r="B986" s="5"/>
      <c r="C986" s="46">
        <f>IF('HAVER - UK Electricity'!H1273="",C985,AVERAGE('HAVER - UK Electricity'!H1273:S1273))</f>
        <v>107.44</v>
      </c>
      <c r="D986" s="7">
        <f t="shared" si="115"/>
        <v>124.97269720101787</v>
      </c>
      <c r="E986" s="5"/>
      <c r="F986" s="7">
        <f>AVERAGE('HAVER - UK Electricity'!H1273:M1273)</f>
        <v>105.96166666666666</v>
      </c>
      <c r="G986" s="7">
        <f>AVERAGE('HAVER - UK Electricity'!H1273:S1273)</f>
        <v>107.44</v>
      </c>
      <c r="H986" s="7">
        <f>AVERAGE('HAVER - UK Electricity'!D1273:I1273)</f>
        <v>161.57</v>
      </c>
      <c r="I986" s="7">
        <f>AVERAGE('HAVER - UK Electricity'!D1273:F1273)</f>
        <v>195.70000000000002</v>
      </c>
      <c r="J986" s="7">
        <f>AVERAGE('HAVER - UK Electricity'!D1273:O1273)</f>
        <v>132.7175</v>
      </c>
      <c r="L986" s="7">
        <f t="shared" si="116"/>
        <v>122.29270992366418</v>
      </c>
      <c r="M986" s="7">
        <f t="shared" si="116"/>
        <v>124.97269720101787</v>
      </c>
      <c r="N986" s="7">
        <f t="shared" si="117"/>
        <v>182.30134860050893</v>
      </c>
      <c r="O986" s="7">
        <f t="shared" si="117"/>
        <v>209.13646310432583</v>
      </c>
      <c r="P986" s="7">
        <f t="shared" si="117"/>
        <v>153.06367048346047</v>
      </c>
      <c r="R986" s="7"/>
      <c r="S986" s="7"/>
      <c r="T986" s="7"/>
      <c r="U986" s="7"/>
      <c r="V986" s="7"/>
    </row>
    <row r="987" spans="1:22" x14ac:dyDescent="0.35">
      <c r="A987" s="5">
        <f t="shared" si="114"/>
        <v>44509</v>
      </c>
      <c r="B987" s="5"/>
      <c r="C987" s="46">
        <f>IF('HAVER - UK Electricity'!H1274="",C986,AVERAGE('HAVER - UK Electricity'!H1274:S1274))</f>
        <v>103.04083333333334</v>
      </c>
      <c r="D987" s="7">
        <f t="shared" si="115"/>
        <v>124.97269720101787</v>
      </c>
      <c r="E987" s="5"/>
      <c r="F987" s="7">
        <f>AVERAGE('HAVER - UK Electricity'!H1274:M1274)</f>
        <v>101.59833333333334</v>
      </c>
      <c r="G987" s="7">
        <f>AVERAGE('HAVER - UK Electricity'!H1274:S1274)</f>
        <v>103.04083333333334</v>
      </c>
      <c r="H987" s="7">
        <f>AVERAGE('HAVER - UK Electricity'!D1274:I1274)</f>
        <v>153.06666666666666</v>
      </c>
      <c r="I987" s="7">
        <f>AVERAGE('HAVER - UK Electricity'!D1274:F1274)</f>
        <v>185.13333333333333</v>
      </c>
      <c r="J987" s="7">
        <f>AVERAGE('HAVER - UK Electricity'!D1274:O1274)</f>
        <v>126.27333333333333</v>
      </c>
      <c r="L987" s="7">
        <f t="shared" si="116"/>
        <v>122.29270992366418</v>
      </c>
      <c r="M987" s="7">
        <f t="shared" si="116"/>
        <v>124.97269720101787</v>
      </c>
      <c r="N987" s="7">
        <f t="shared" si="117"/>
        <v>182.30134860050893</v>
      </c>
      <c r="O987" s="7">
        <f t="shared" si="117"/>
        <v>209.13646310432583</v>
      </c>
      <c r="P987" s="7">
        <f t="shared" si="117"/>
        <v>153.06367048346047</v>
      </c>
      <c r="R987" s="7"/>
      <c r="S987" s="7"/>
      <c r="T987" s="7"/>
      <c r="U987" s="7"/>
      <c r="V987" s="7"/>
    </row>
    <row r="988" spans="1:22" x14ac:dyDescent="0.35">
      <c r="A988" s="5">
        <f t="shared" si="114"/>
        <v>44510</v>
      </c>
      <c r="B988" s="5"/>
      <c r="C988" s="46">
        <f>IF('HAVER - UK Electricity'!H1275="",C987,AVERAGE('HAVER - UK Electricity'!H1275:S1275))</f>
        <v>104.18916666666667</v>
      </c>
      <c r="D988" s="7">
        <f t="shared" si="115"/>
        <v>124.97269720101787</v>
      </c>
      <c r="E988" s="5"/>
      <c r="F988" s="7">
        <f>AVERAGE('HAVER - UK Electricity'!H1275:M1275)</f>
        <v>102.58999999999999</v>
      </c>
      <c r="G988" s="7">
        <f>AVERAGE('HAVER - UK Electricity'!H1275:S1275)</f>
        <v>104.18916666666667</v>
      </c>
      <c r="H988" s="7">
        <f>AVERAGE('HAVER - UK Electricity'!D1275:I1275)</f>
        <v>152.17499999999998</v>
      </c>
      <c r="I988" s="7">
        <f>AVERAGE('HAVER - UK Electricity'!D1275:F1275)</f>
        <v>183.49</v>
      </c>
      <c r="J988" s="7">
        <f>AVERAGE('HAVER - UK Electricity'!D1275:O1275)</f>
        <v>126.34916666666665</v>
      </c>
      <c r="L988" s="7">
        <f t="shared" si="116"/>
        <v>122.29270992366418</v>
      </c>
      <c r="M988" s="7">
        <f t="shared" si="116"/>
        <v>124.97269720101787</v>
      </c>
      <c r="N988" s="7">
        <f t="shared" si="117"/>
        <v>182.30134860050893</v>
      </c>
      <c r="O988" s="7">
        <f t="shared" si="117"/>
        <v>209.13646310432583</v>
      </c>
      <c r="P988" s="7">
        <f t="shared" si="117"/>
        <v>153.06367048346047</v>
      </c>
      <c r="R988" s="7"/>
      <c r="S988" s="7"/>
      <c r="T988" s="7"/>
      <c r="U988" s="7"/>
      <c r="V988" s="7"/>
    </row>
    <row r="989" spans="1:22" x14ac:dyDescent="0.35">
      <c r="A989" s="5">
        <f t="shared" si="114"/>
        <v>44511</v>
      </c>
      <c r="B989" s="5"/>
      <c r="C989" s="46">
        <f>IF('HAVER - UK Electricity'!H1276="",C988,AVERAGE('HAVER - UK Electricity'!H1276:S1276))</f>
        <v>104.78166666666665</v>
      </c>
      <c r="D989" s="7">
        <f t="shared" si="115"/>
        <v>124.97269720101787</v>
      </c>
      <c r="E989" s="5"/>
      <c r="F989" s="7">
        <f>AVERAGE('HAVER - UK Electricity'!H1276:M1276)</f>
        <v>103.26999999999998</v>
      </c>
      <c r="G989" s="7">
        <f>AVERAGE('HAVER - UK Electricity'!H1276:S1276)</f>
        <v>104.78166666666665</v>
      </c>
      <c r="H989" s="7">
        <f>AVERAGE('HAVER - UK Electricity'!D1276:I1276)</f>
        <v>157.41666666666666</v>
      </c>
      <c r="I989" s="7">
        <f>AVERAGE('HAVER - UK Electricity'!D1276:F1276)</f>
        <v>190.86666666666667</v>
      </c>
      <c r="J989" s="7">
        <f>AVERAGE('HAVER - UK Electricity'!D1276:O1276)</f>
        <v>129.27500000000001</v>
      </c>
      <c r="L989" s="7">
        <f t="shared" si="116"/>
        <v>122.29270992366418</v>
      </c>
      <c r="M989" s="7">
        <f t="shared" si="116"/>
        <v>124.97269720101787</v>
      </c>
      <c r="N989" s="7">
        <f t="shared" si="117"/>
        <v>182.30134860050893</v>
      </c>
      <c r="O989" s="7">
        <f t="shared" si="117"/>
        <v>209.13646310432583</v>
      </c>
      <c r="P989" s="7">
        <f t="shared" si="117"/>
        <v>153.06367048346047</v>
      </c>
      <c r="R989" s="7"/>
      <c r="S989" s="7"/>
      <c r="T989" s="7"/>
      <c r="U989" s="7"/>
      <c r="V989" s="7"/>
    </row>
    <row r="990" spans="1:22" x14ac:dyDescent="0.35">
      <c r="A990" s="5">
        <f t="shared" si="114"/>
        <v>44512</v>
      </c>
      <c r="B990" s="5"/>
      <c r="C990" s="46">
        <f>IF('HAVER - UK Electricity'!H1277="",C989,AVERAGE('HAVER - UK Electricity'!H1277:S1277))</f>
        <v>104.83750000000002</v>
      </c>
      <c r="D990" s="7">
        <f t="shared" si="115"/>
        <v>124.97269720101787</v>
      </c>
      <c r="E990" s="5"/>
      <c r="F990" s="7">
        <f>AVERAGE('HAVER - UK Electricity'!H1277:M1277)</f>
        <v>103.39666666666666</v>
      </c>
      <c r="G990" s="7">
        <f>AVERAGE('HAVER - UK Electricity'!H1277:S1277)</f>
        <v>104.83750000000002</v>
      </c>
      <c r="H990" s="7">
        <f>AVERAGE('HAVER - UK Electricity'!D1277:I1277)</f>
        <v>157.98166666666668</v>
      </c>
      <c r="I990" s="7">
        <f>AVERAGE('HAVER - UK Electricity'!D1277:F1277)</f>
        <v>191.48333333333335</v>
      </c>
      <c r="J990" s="7">
        <f>AVERAGE('HAVER - UK Electricity'!D1277:O1277)</f>
        <v>129.58833333333334</v>
      </c>
      <c r="L990" s="7">
        <f t="shared" si="116"/>
        <v>122.29270992366418</v>
      </c>
      <c r="M990" s="7">
        <f t="shared" si="116"/>
        <v>124.97269720101787</v>
      </c>
      <c r="N990" s="7">
        <f t="shared" si="117"/>
        <v>182.30134860050893</v>
      </c>
      <c r="O990" s="7">
        <f t="shared" si="117"/>
        <v>209.13646310432583</v>
      </c>
      <c r="P990" s="7">
        <f t="shared" si="117"/>
        <v>153.06367048346047</v>
      </c>
      <c r="R990" s="7"/>
      <c r="S990" s="7"/>
      <c r="T990" s="7"/>
      <c r="U990" s="7"/>
      <c r="V990" s="7"/>
    </row>
    <row r="991" spans="1:22" x14ac:dyDescent="0.35">
      <c r="A991" s="5">
        <f t="shared" si="114"/>
        <v>44515</v>
      </c>
      <c r="B991" s="5"/>
      <c r="C991" s="46">
        <f>IF('HAVER - UK Electricity'!H1278="",C990,AVERAGE('HAVER - UK Electricity'!H1278:S1278))</f>
        <v>106.71499999999999</v>
      </c>
      <c r="D991" s="7">
        <f t="shared" si="115"/>
        <v>124.97269720101787</v>
      </c>
      <c r="E991" s="5"/>
      <c r="F991" s="7">
        <f>AVERAGE('HAVER - UK Electricity'!H1278:M1278)</f>
        <v>105.17666666666666</v>
      </c>
      <c r="G991" s="7">
        <f>AVERAGE('HAVER - UK Electricity'!H1278:S1278)</f>
        <v>106.71499999999999</v>
      </c>
      <c r="H991" s="7">
        <f>AVERAGE('HAVER - UK Electricity'!D1278:I1278)</f>
        <v>167.27333333333334</v>
      </c>
      <c r="I991" s="7">
        <f>AVERAGE('HAVER - UK Electricity'!D1278:F1278)</f>
        <v>204.59</v>
      </c>
      <c r="J991" s="7">
        <f>AVERAGE('HAVER - UK Electricity'!D1278:O1278)</f>
        <v>135.14249999999998</v>
      </c>
      <c r="L991" s="7">
        <f t="shared" si="116"/>
        <v>122.29270992366418</v>
      </c>
      <c r="M991" s="7">
        <f t="shared" si="116"/>
        <v>124.97269720101787</v>
      </c>
      <c r="N991" s="7">
        <f t="shared" si="117"/>
        <v>182.30134860050893</v>
      </c>
      <c r="O991" s="7">
        <f t="shared" si="117"/>
        <v>209.13646310432583</v>
      </c>
      <c r="P991" s="7">
        <f t="shared" si="117"/>
        <v>153.06367048346047</v>
      </c>
      <c r="R991" s="7"/>
      <c r="S991" s="7"/>
      <c r="T991" s="7"/>
      <c r="U991" s="7"/>
      <c r="V991" s="7"/>
    </row>
    <row r="992" spans="1:22" x14ac:dyDescent="0.35">
      <c r="A992" s="5">
        <f t="shared" si="114"/>
        <v>44516</v>
      </c>
      <c r="B992" s="5"/>
      <c r="C992" s="46">
        <f>IF('HAVER - UK Electricity'!H1279="",C991,AVERAGE('HAVER - UK Electricity'!H1279:S1279))</f>
        <v>111.65749999999998</v>
      </c>
      <c r="D992" s="7">
        <f t="shared" si="115"/>
        <v>124.97269720101787</v>
      </c>
      <c r="E992" s="5"/>
      <c r="F992" s="7">
        <f>AVERAGE('HAVER - UK Electricity'!H1279:M1279)</f>
        <v>109.91166666666668</v>
      </c>
      <c r="G992" s="7">
        <f>AVERAGE('HAVER - UK Electricity'!H1279:S1279)</f>
        <v>111.65749999999998</v>
      </c>
      <c r="H992" s="7">
        <f>AVERAGE('HAVER - UK Electricity'!D1279:I1279)</f>
        <v>185.44166666666663</v>
      </c>
      <c r="I992" s="7">
        <f>AVERAGE('HAVER - UK Electricity'!D1279:F1279)</f>
        <v>230.26666666666665</v>
      </c>
      <c r="J992" s="7">
        <f>AVERAGE('HAVER - UK Electricity'!D1279:O1279)</f>
        <v>146.68249999999998</v>
      </c>
      <c r="L992" s="7">
        <f t="shared" si="116"/>
        <v>122.29270992366418</v>
      </c>
      <c r="M992" s="7">
        <f t="shared" si="116"/>
        <v>124.97269720101787</v>
      </c>
      <c r="N992" s="7">
        <f t="shared" si="117"/>
        <v>182.30134860050893</v>
      </c>
      <c r="O992" s="7">
        <f t="shared" si="117"/>
        <v>209.13646310432583</v>
      </c>
      <c r="P992" s="7">
        <f t="shared" si="117"/>
        <v>153.06367048346047</v>
      </c>
      <c r="R992" s="7"/>
      <c r="S992" s="7"/>
      <c r="T992" s="7"/>
      <c r="U992" s="7"/>
      <c r="V992" s="7"/>
    </row>
    <row r="993" spans="1:22" x14ac:dyDescent="0.35">
      <c r="A993" s="5">
        <f t="shared" si="114"/>
        <v>44517</v>
      </c>
      <c r="B993" s="5"/>
      <c r="C993" s="46">
        <f>IF('HAVER - UK Electricity'!H1280="",C992,AVERAGE('HAVER - UK Electricity'!H1280:S1280))</f>
        <v>111.7</v>
      </c>
      <c r="D993" s="7">
        <f t="shared" si="115"/>
        <v>124.97269720101787</v>
      </c>
      <c r="E993" s="5"/>
      <c r="F993" s="7">
        <f>AVERAGE('HAVER - UK Electricity'!H1280:M1280)</f>
        <v>109.99166666666667</v>
      </c>
      <c r="G993" s="7">
        <f>AVERAGE('HAVER - UK Electricity'!H1280:S1280)</f>
        <v>111.7</v>
      </c>
      <c r="H993" s="7">
        <f>AVERAGE('HAVER - UK Electricity'!D1280:I1280)</f>
        <v>190.465</v>
      </c>
      <c r="I993" s="7">
        <f>AVERAGE('HAVER - UK Electricity'!D1280:F1280)</f>
        <v>237.47333333333336</v>
      </c>
      <c r="J993" s="7">
        <f>AVERAGE('HAVER - UK Electricity'!D1280:O1280)</f>
        <v>149.24083333333331</v>
      </c>
      <c r="L993" s="7">
        <f t="shared" si="116"/>
        <v>122.29270992366418</v>
      </c>
      <c r="M993" s="7">
        <f t="shared" si="116"/>
        <v>124.97269720101787</v>
      </c>
      <c r="N993" s="7">
        <f t="shared" si="117"/>
        <v>182.30134860050893</v>
      </c>
      <c r="O993" s="7">
        <f t="shared" si="117"/>
        <v>209.13646310432583</v>
      </c>
      <c r="P993" s="7">
        <f t="shared" si="117"/>
        <v>153.06367048346047</v>
      </c>
      <c r="R993" s="7"/>
      <c r="S993" s="7"/>
      <c r="T993" s="7"/>
      <c r="U993" s="7"/>
      <c r="V993" s="7"/>
    </row>
    <row r="994" spans="1:22" x14ac:dyDescent="0.35">
      <c r="A994" s="5">
        <f t="shared" si="114"/>
        <v>44518</v>
      </c>
      <c r="B994" s="5"/>
      <c r="C994" s="46">
        <f>IF('HAVER - UK Electricity'!H1281="",C993,AVERAGE('HAVER - UK Electricity'!H1281:S1281))</f>
        <v>113.95</v>
      </c>
      <c r="D994" s="7">
        <f t="shared" si="115"/>
        <v>124.97269720101787</v>
      </c>
      <c r="E994" s="5"/>
      <c r="F994" s="7">
        <f>AVERAGE('HAVER - UK Electricity'!H1281:M1281)</f>
        <v>112.36166666666668</v>
      </c>
      <c r="G994" s="7">
        <f>AVERAGE('HAVER - UK Electricity'!H1281:S1281)</f>
        <v>113.95</v>
      </c>
      <c r="H994" s="7">
        <f>AVERAGE('HAVER - UK Electricity'!D1281:I1281)</f>
        <v>193.71</v>
      </c>
      <c r="I994" s="7">
        <f>AVERAGE('HAVER - UK Electricity'!D1281:F1281)</f>
        <v>241.81000000000003</v>
      </c>
      <c r="J994" s="7">
        <f>AVERAGE('HAVER - UK Electricity'!D1281:O1281)</f>
        <v>151.96916666666667</v>
      </c>
      <c r="L994" s="7">
        <f t="shared" si="116"/>
        <v>122.29270992366418</v>
      </c>
      <c r="M994" s="7">
        <f t="shared" si="116"/>
        <v>124.97269720101787</v>
      </c>
      <c r="N994" s="7">
        <f t="shared" si="117"/>
        <v>182.30134860050893</v>
      </c>
      <c r="O994" s="7">
        <f t="shared" si="117"/>
        <v>209.13646310432583</v>
      </c>
      <c r="P994" s="7">
        <f t="shared" si="117"/>
        <v>153.06367048346047</v>
      </c>
      <c r="R994" s="7"/>
      <c r="S994" s="7"/>
      <c r="T994" s="7"/>
      <c r="U994" s="7"/>
      <c r="V994" s="7"/>
    </row>
    <row r="995" spans="1:22" x14ac:dyDescent="0.35">
      <c r="A995" s="5">
        <f t="shared" si="114"/>
        <v>44519</v>
      </c>
      <c r="B995" s="5"/>
      <c r="C995" s="46">
        <f>IF('HAVER - UK Electricity'!H1282="",C994,AVERAGE('HAVER - UK Electricity'!H1282:S1282))</f>
        <v>111.35833333333333</v>
      </c>
      <c r="D995" s="7">
        <f t="shared" si="115"/>
        <v>124.97269720101787</v>
      </c>
      <c r="E995" s="5"/>
      <c r="F995" s="7">
        <f>AVERAGE('HAVER - UK Electricity'!H1282:M1282)</f>
        <v>109.77833333333332</v>
      </c>
      <c r="G995" s="7">
        <f>AVERAGE('HAVER - UK Electricity'!H1282:S1282)</f>
        <v>111.35833333333333</v>
      </c>
      <c r="H995" s="7">
        <f>AVERAGE('HAVER - UK Electricity'!D1282:I1282)</f>
        <v>186.55166666666665</v>
      </c>
      <c r="I995" s="7">
        <f>AVERAGE('HAVER - UK Electricity'!D1282:F1282)</f>
        <v>232.75333333333333</v>
      </c>
      <c r="J995" s="7">
        <f>AVERAGE('HAVER - UK Electricity'!D1282:O1282)</f>
        <v>147.12916666666663</v>
      </c>
      <c r="L995" s="7">
        <f t="shared" si="116"/>
        <v>122.29270992366418</v>
      </c>
      <c r="M995" s="7">
        <f t="shared" si="116"/>
        <v>124.97269720101787</v>
      </c>
      <c r="N995" s="7">
        <f t="shared" si="117"/>
        <v>182.30134860050893</v>
      </c>
      <c r="O995" s="7">
        <f t="shared" si="117"/>
        <v>209.13646310432583</v>
      </c>
      <c r="P995" s="7">
        <f t="shared" si="117"/>
        <v>153.06367048346047</v>
      </c>
      <c r="R995" s="7"/>
      <c r="S995" s="7"/>
      <c r="T995" s="7"/>
      <c r="U995" s="7"/>
      <c r="V995" s="7"/>
    </row>
    <row r="996" spans="1:22" x14ac:dyDescent="0.35">
      <c r="A996" s="5">
        <f t="shared" si="114"/>
        <v>44522</v>
      </c>
      <c r="B996" s="5"/>
      <c r="C996" s="46">
        <f>IF('HAVER - UK Electricity'!H1283="",C995,AVERAGE('HAVER - UK Electricity'!H1283:S1283))</f>
        <v>111.485</v>
      </c>
      <c r="D996" s="7">
        <f t="shared" si="115"/>
        <v>124.97269720101787</v>
      </c>
      <c r="E996" s="5"/>
      <c r="F996" s="7">
        <f>AVERAGE('HAVER - UK Electricity'!H1283:M1283)</f>
        <v>109.89166666666667</v>
      </c>
      <c r="G996" s="7">
        <f>AVERAGE('HAVER - UK Electricity'!H1283:S1283)</f>
        <v>111.485</v>
      </c>
      <c r="H996" s="7">
        <f>AVERAGE('HAVER - UK Electricity'!D1283:I1283)</f>
        <v>186.2833333333333</v>
      </c>
      <c r="I996" s="7">
        <f>AVERAGE('HAVER - UK Electricity'!D1283:F1283)</f>
        <v>232.68666666666664</v>
      </c>
      <c r="J996" s="7">
        <f>AVERAGE('HAVER - UK Electricity'!D1283:O1283)</f>
        <v>147.05249999999998</v>
      </c>
      <c r="L996" s="7">
        <f t="shared" si="116"/>
        <v>122.29270992366418</v>
      </c>
      <c r="M996" s="7">
        <f t="shared" si="116"/>
        <v>124.97269720101787</v>
      </c>
      <c r="N996" s="7">
        <f t="shared" si="117"/>
        <v>182.30134860050893</v>
      </c>
      <c r="O996" s="7">
        <f t="shared" si="117"/>
        <v>209.13646310432583</v>
      </c>
      <c r="P996" s="7">
        <f t="shared" si="117"/>
        <v>153.06367048346047</v>
      </c>
      <c r="R996" s="7"/>
      <c r="S996" s="7"/>
      <c r="T996" s="7"/>
      <c r="U996" s="7"/>
      <c r="V996" s="7"/>
    </row>
    <row r="997" spans="1:22" x14ac:dyDescent="0.35">
      <c r="A997" s="5">
        <f t="shared" si="114"/>
        <v>44523</v>
      </c>
      <c r="B997" s="5"/>
      <c r="C997" s="46">
        <f>IF('HAVER - UK Electricity'!H1284="",C996,AVERAGE('HAVER - UK Electricity'!H1284:S1284))</f>
        <v>114.95916666666666</v>
      </c>
      <c r="D997" s="7">
        <f t="shared" si="115"/>
        <v>124.97269720101787</v>
      </c>
      <c r="E997" s="5"/>
      <c r="F997" s="7">
        <f>AVERAGE('HAVER - UK Electricity'!H1284:M1284)</f>
        <v>112.88</v>
      </c>
      <c r="G997" s="7">
        <f>AVERAGE('HAVER - UK Electricity'!H1284:S1284)</f>
        <v>114.95916666666666</v>
      </c>
      <c r="H997" s="7">
        <f>AVERAGE('HAVER - UK Electricity'!D1284:I1284)</f>
        <v>194.42333333333332</v>
      </c>
      <c r="I997" s="7">
        <f>AVERAGE('HAVER - UK Electricity'!D1284:F1284)</f>
        <v>243.99333333333334</v>
      </c>
      <c r="J997" s="7">
        <f>AVERAGE('HAVER - UK Electricity'!D1284:O1284)</f>
        <v>152.77333333333334</v>
      </c>
      <c r="L997" s="7">
        <f t="shared" si="116"/>
        <v>122.29270992366418</v>
      </c>
      <c r="M997" s="7">
        <f t="shared" si="116"/>
        <v>124.97269720101787</v>
      </c>
      <c r="N997" s="7">
        <f t="shared" si="117"/>
        <v>182.30134860050893</v>
      </c>
      <c r="O997" s="7">
        <f t="shared" si="117"/>
        <v>209.13646310432583</v>
      </c>
      <c r="P997" s="7">
        <f t="shared" si="117"/>
        <v>153.06367048346047</v>
      </c>
      <c r="R997" s="7"/>
      <c r="S997" s="7"/>
      <c r="T997" s="7"/>
      <c r="U997" s="7"/>
      <c r="V997" s="7"/>
    </row>
    <row r="998" spans="1:22" x14ac:dyDescent="0.35">
      <c r="A998" s="5">
        <f t="shared" si="114"/>
        <v>44524</v>
      </c>
      <c r="B998" s="5"/>
      <c r="C998" s="46">
        <f>IF('HAVER - UK Electricity'!H1285="",C997,AVERAGE('HAVER - UK Electricity'!H1285:S1285))</f>
        <v>117.23750000000001</v>
      </c>
      <c r="D998" s="7">
        <f t="shared" si="115"/>
        <v>124.97269720101787</v>
      </c>
      <c r="E998" s="5"/>
      <c r="F998" s="7">
        <f>AVERAGE('HAVER - UK Electricity'!H1285:M1285)</f>
        <v>115.55166666666668</v>
      </c>
      <c r="G998" s="7">
        <f>AVERAGE('HAVER - UK Electricity'!H1285:S1285)</f>
        <v>117.23750000000001</v>
      </c>
      <c r="H998" s="7">
        <f>AVERAGE('HAVER - UK Electricity'!D1285:I1285)</f>
        <v>201.56666666666663</v>
      </c>
      <c r="I998" s="7">
        <f>AVERAGE('HAVER - UK Electricity'!D1285:F1285)</f>
        <v>253.37</v>
      </c>
      <c r="J998" s="7">
        <f>AVERAGE('HAVER - UK Electricity'!D1285:O1285)</f>
        <v>157.55249999999998</v>
      </c>
      <c r="L998" s="7">
        <f t="shared" si="116"/>
        <v>122.29270992366418</v>
      </c>
      <c r="M998" s="7">
        <f t="shared" si="116"/>
        <v>124.97269720101787</v>
      </c>
      <c r="N998" s="7">
        <f t="shared" si="117"/>
        <v>182.30134860050893</v>
      </c>
      <c r="O998" s="7">
        <f t="shared" si="117"/>
        <v>209.13646310432583</v>
      </c>
      <c r="P998" s="7">
        <f t="shared" si="117"/>
        <v>153.06367048346047</v>
      </c>
      <c r="R998" s="7"/>
      <c r="S998" s="7"/>
      <c r="T998" s="7"/>
      <c r="U998" s="7"/>
      <c r="V998" s="7"/>
    </row>
    <row r="999" spans="1:22" x14ac:dyDescent="0.35">
      <c r="A999" s="5">
        <f t="shared" si="114"/>
        <v>44525</v>
      </c>
      <c r="B999" s="5"/>
      <c r="C999" s="46">
        <f>IF('HAVER - UK Electricity'!H1286="",C998,AVERAGE('HAVER - UK Electricity'!H1286:S1286))</f>
        <v>119.58916666666666</v>
      </c>
      <c r="D999" s="7">
        <f t="shared" si="115"/>
        <v>124.97269720101787</v>
      </c>
      <c r="E999" s="5"/>
      <c r="F999" s="7">
        <f>AVERAGE('HAVER - UK Electricity'!H1286:M1286)</f>
        <v>117.57499999999999</v>
      </c>
      <c r="G999" s="7">
        <f>AVERAGE('HAVER - UK Electricity'!H1286:S1286)</f>
        <v>119.58916666666666</v>
      </c>
      <c r="H999" s="7">
        <f>AVERAGE('HAVER - UK Electricity'!D1286:I1286)</f>
        <v>208.13666666666668</v>
      </c>
      <c r="I999" s="7">
        <f>AVERAGE('HAVER - UK Electricity'!D1286:F1286)</f>
        <v>264.7166666666667</v>
      </c>
      <c r="J999" s="7">
        <f>AVERAGE('HAVER - UK Electricity'!D1286:O1286)</f>
        <v>161.99083333333331</v>
      </c>
      <c r="L999" s="7">
        <f t="shared" si="116"/>
        <v>122.29270992366418</v>
      </c>
      <c r="M999" s="7">
        <f t="shared" si="116"/>
        <v>124.97269720101787</v>
      </c>
      <c r="N999" s="7">
        <f t="shared" si="117"/>
        <v>182.30134860050893</v>
      </c>
      <c r="O999" s="7">
        <f t="shared" si="117"/>
        <v>209.13646310432583</v>
      </c>
      <c r="P999" s="7">
        <f t="shared" si="117"/>
        <v>153.06367048346047</v>
      </c>
      <c r="R999" s="7"/>
      <c r="S999" s="7"/>
      <c r="T999" s="7"/>
      <c r="U999" s="7"/>
      <c r="V999" s="7"/>
    </row>
    <row r="1000" spans="1:22" x14ac:dyDescent="0.35">
      <c r="A1000" s="5">
        <f t="shared" si="114"/>
        <v>44526</v>
      </c>
      <c r="B1000" s="5"/>
      <c r="C1000" s="46">
        <f>IF('HAVER - UK Electricity'!H1287="",C999,AVERAGE('HAVER - UK Electricity'!H1287:S1287))</f>
        <v>116.60833333333335</v>
      </c>
      <c r="D1000" s="7">
        <f t="shared" si="115"/>
        <v>124.97269720101787</v>
      </c>
      <c r="E1000" s="5"/>
      <c r="F1000" s="7">
        <f>AVERAGE('HAVER - UK Electricity'!H1287:M1287)</f>
        <v>113.60833333333335</v>
      </c>
      <c r="G1000" s="7">
        <f>AVERAGE('HAVER - UK Electricity'!H1287:S1287)</f>
        <v>116.60833333333335</v>
      </c>
      <c r="H1000" s="7">
        <f>AVERAGE('HAVER - UK Electricity'!D1287:I1287)</f>
        <v>204.86333333333334</v>
      </c>
      <c r="I1000" s="7">
        <f>AVERAGE('HAVER - UK Electricity'!D1287:F1287)</f>
        <v>264.47666666666669</v>
      </c>
      <c r="J1000" s="7">
        <f>AVERAGE('HAVER - UK Electricity'!D1287:O1287)</f>
        <v>158.73666666666668</v>
      </c>
      <c r="L1000" s="7">
        <f t="shared" si="116"/>
        <v>122.29270992366418</v>
      </c>
      <c r="M1000" s="7">
        <f t="shared" si="116"/>
        <v>124.97269720101787</v>
      </c>
      <c r="N1000" s="7">
        <f t="shared" si="117"/>
        <v>182.30134860050893</v>
      </c>
      <c r="O1000" s="7">
        <f t="shared" si="117"/>
        <v>209.13646310432583</v>
      </c>
      <c r="P1000" s="7">
        <f t="shared" si="117"/>
        <v>153.06367048346047</v>
      </c>
      <c r="R1000" s="7"/>
      <c r="S1000" s="7"/>
      <c r="T1000" s="7"/>
      <c r="U1000" s="7"/>
      <c r="V1000" s="7"/>
    </row>
    <row r="1001" spans="1:22" x14ac:dyDescent="0.35">
      <c r="A1001" s="5">
        <f t="shared" si="114"/>
        <v>44529</v>
      </c>
      <c r="B1001" s="5"/>
      <c r="C1001" s="46">
        <f>IF('HAVER - UK Electricity'!H1288="",C1000,AVERAGE('HAVER - UK Electricity'!H1288:S1288))</f>
        <v>119.13583333333332</v>
      </c>
      <c r="D1001" s="7">
        <f t="shared" si="115"/>
        <v>124.97269720101787</v>
      </c>
      <c r="E1001" s="5"/>
      <c r="F1001" s="7">
        <f>AVERAGE('HAVER - UK Electricity'!H1288:M1288)</f>
        <v>116.38333333333333</v>
      </c>
      <c r="G1001" s="7">
        <f>AVERAGE('HAVER - UK Electricity'!H1288:S1288)</f>
        <v>119.13583333333332</v>
      </c>
      <c r="H1001" s="7">
        <f>AVERAGE('HAVER - UK Electricity'!D1288:I1288)</f>
        <v>212.1983333333333</v>
      </c>
      <c r="I1001" s="7">
        <f>AVERAGE('HAVER - UK Electricity'!D1288:F1288)</f>
        <v>274.57333333333332</v>
      </c>
      <c r="J1001" s="7">
        <f>AVERAGE('HAVER - UK Electricity'!D1288:O1288)</f>
        <v>163.70333333333335</v>
      </c>
      <c r="L1001" s="7">
        <f t="shared" si="116"/>
        <v>122.29270992366418</v>
      </c>
      <c r="M1001" s="7">
        <f t="shared" si="116"/>
        <v>124.97269720101787</v>
      </c>
      <c r="N1001" s="7">
        <f t="shared" si="117"/>
        <v>182.30134860050893</v>
      </c>
      <c r="O1001" s="7">
        <f t="shared" si="117"/>
        <v>209.13646310432583</v>
      </c>
      <c r="P1001" s="7">
        <f t="shared" si="117"/>
        <v>153.06367048346047</v>
      </c>
      <c r="R1001" s="7"/>
      <c r="S1001" s="7"/>
      <c r="T1001" s="7"/>
      <c r="U1001" s="7"/>
      <c r="V1001" s="7"/>
    </row>
    <row r="1002" spans="1:22" x14ac:dyDescent="0.35">
      <c r="A1002" s="5">
        <f t="shared" si="114"/>
        <v>44530</v>
      </c>
      <c r="B1002" s="5"/>
      <c r="C1002" s="46">
        <f>IF('HAVER - UK Electricity'!H1289="",C1001,AVERAGE('HAVER - UK Electricity'!H1289:S1289))</f>
        <v>116.33083333333336</v>
      </c>
      <c r="D1002" s="7">
        <f t="shared" si="115"/>
        <v>124.97269720101787</v>
      </c>
      <c r="E1002" s="5"/>
      <c r="F1002" s="7">
        <f>AVERAGE('HAVER - UK Electricity'!H1289:M1289)</f>
        <v>115.12666666666667</v>
      </c>
      <c r="G1002" s="7">
        <f>AVERAGE('HAVER - UK Electricity'!H1289:S1289)</f>
        <v>116.33083333333336</v>
      </c>
      <c r="H1002" s="7">
        <f>AVERAGE('HAVER - UK Electricity'!D1289:I1289)</f>
        <v>188.46</v>
      </c>
      <c r="I1002" s="7">
        <f>AVERAGE('HAVER - UK Electricity'!D1289:F1289)</f>
        <v>256.41666666666669</v>
      </c>
      <c r="J1002" s="7">
        <f>AVERAGE('HAVER - UK Electricity'!D1289:O1289)</f>
        <v>152.6575</v>
      </c>
      <c r="L1002" s="7">
        <f t="shared" si="116"/>
        <v>122.29270992366418</v>
      </c>
      <c r="M1002" s="7">
        <f t="shared" si="116"/>
        <v>124.97269720101787</v>
      </c>
      <c r="N1002" s="7">
        <f t="shared" si="117"/>
        <v>182.30134860050893</v>
      </c>
      <c r="O1002" s="7">
        <f t="shared" si="117"/>
        <v>209.13646310432583</v>
      </c>
      <c r="P1002" s="7">
        <f t="shared" si="117"/>
        <v>153.06367048346047</v>
      </c>
      <c r="R1002" s="7"/>
      <c r="S1002" s="7"/>
      <c r="T1002" s="7"/>
      <c r="U1002" s="7"/>
      <c r="V1002" s="7"/>
    </row>
    <row r="1003" spans="1:22" x14ac:dyDescent="0.35">
      <c r="A1003" s="5">
        <f t="shared" si="114"/>
        <v>44531</v>
      </c>
      <c r="B1003" s="5"/>
      <c r="C1003" s="46">
        <f>IF('HAVER - UK Electricity'!G1290="",C1002,AVERAGE('HAVER - UK Electricity'!G1290:R1290))</f>
        <v>120.07166666666667</v>
      </c>
      <c r="D1003" s="7">
        <f t="shared" si="115"/>
        <v>124.97269720101787</v>
      </c>
      <c r="E1003" s="5"/>
      <c r="F1003" s="7">
        <f>AVERAGE('HAVER - UK Electricity'!G1290:L1290)</f>
        <v>117.575</v>
      </c>
      <c r="G1003" s="7">
        <f>AVERAGE('HAVER - UK Electricity'!G1290:R1290)</f>
        <v>120.07166666666667</v>
      </c>
      <c r="H1003" s="7">
        <f>AVERAGE('HAVER - UK Electricity'!D1290:I1290)</f>
        <v>190.6</v>
      </c>
      <c r="I1003" s="7">
        <f>AVERAGE('HAVER - UK Electricity'!D1290:F1290)</f>
        <v>260.20333333333332</v>
      </c>
      <c r="J1003" s="7">
        <f>AVERAGE('HAVER - UK Electricity'!D1290:O1290)</f>
        <v>153.95249999999999</v>
      </c>
      <c r="L1003" s="7">
        <f t="shared" si="116"/>
        <v>122.29270992366418</v>
      </c>
      <c r="M1003" s="7">
        <f t="shared" si="116"/>
        <v>124.97269720101787</v>
      </c>
      <c r="N1003" s="7">
        <f t="shared" si="117"/>
        <v>182.30134860050893</v>
      </c>
      <c r="O1003" s="7">
        <f t="shared" si="117"/>
        <v>209.13646310432583</v>
      </c>
      <c r="P1003" s="7">
        <f t="shared" si="117"/>
        <v>153.06367048346047</v>
      </c>
      <c r="R1003" s="7"/>
      <c r="S1003" s="7"/>
      <c r="T1003" s="7"/>
      <c r="U1003" s="7"/>
      <c r="V1003" s="7"/>
    </row>
    <row r="1004" spans="1:22" x14ac:dyDescent="0.35">
      <c r="A1004" s="5">
        <f t="shared" si="114"/>
        <v>44532</v>
      </c>
      <c r="B1004" s="5"/>
      <c r="C1004" s="46">
        <f>IF('HAVER - UK Electricity'!G1291="",C1003,AVERAGE('HAVER - UK Electricity'!G1291:R1291))</f>
        <v>120.82999999999998</v>
      </c>
      <c r="D1004" s="7">
        <f t="shared" si="115"/>
        <v>124.97269720101787</v>
      </c>
      <c r="E1004" s="5"/>
      <c r="F1004" s="7">
        <f>AVERAGE('HAVER - UK Electricity'!G1291:L1291)</f>
        <v>118.61666666666667</v>
      </c>
      <c r="G1004" s="7">
        <f>AVERAGE('HAVER - UK Electricity'!G1291:R1291)</f>
        <v>120.82999999999998</v>
      </c>
      <c r="H1004" s="7">
        <f>AVERAGE('HAVER - UK Electricity'!D1291:I1291)</f>
        <v>191.10999999999999</v>
      </c>
      <c r="I1004" s="7">
        <f>AVERAGE('HAVER - UK Electricity'!D1291:F1291)</f>
        <v>260.18</v>
      </c>
      <c r="J1004" s="7">
        <f>AVERAGE('HAVER - UK Electricity'!D1291:O1291)</f>
        <v>154.67999999999998</v>
      </c>
      <c r="L1004" s="7">
        <f t="shared" si="116"/>
        <v>122.29270992366418</v>
      </c>
      <c r="M1004" s="7">
        <f t="shared" si="116"/>
        <v>124.97269720101787</v>
      </c>
      <c r="N1004" s="7">
        <f t="shared" si="117"/>
        <v>182.30134860050893</v>
      </c>
      <c r="O1004" s="7">
        <f t="shared" si="117"/>
        <v>209.13646310432583</v>
      </c>
      <c r="P1004" s="7">
        <f t="shared" si="117"/>
        <v>153.06367048346047</v>
      </c>
      <c r="R1004" s="7"/>
      <c r="S1004" s="7"/>
      <c r="T1004" s="7"/>
      <c r="U1004" s="7"/>
      <c r="V1004" s="7"/>
    </row>
    <row r="1005" spans="1:22" x14ac:dyDescent="0.35">
      <c r="A1005" s="5">
        <f t="shared" si="114"/>
        <v>44533</v>
      </c>
      <c r="B1005" s="5"/>
      <c r="C1005" s="46">
        <f>IF('HAVER - UK Electricity'!G1292="",C1004,AVERAGE('HAVER - UK Electricity'!G1292:R1292))</f>
        <v>124.13750000000003</v>
      </c>
      <c r="D1005" s="7">
        <f t="shared" si="115"/>
        <v>124.97269720101787</v>
      </c>
      <c r="E1005" s="5"/>
      <c r="F1005" s="7">
        <f>AVERAGE('HAVER - UK Electricity'!G1292:L1292)</f>
        <v>121.54666666666668</v>
      </c>
      <c r="G1005" s="7">
        <f>AVERAGE('HAVER - UK Electricity'!G1292:R1292)</f>
        <v>124.13750000000003</v>
      </c>
      <c r="H1005" s="7">
        <f>AVERAGE('HAVER - UK Electricity'!D1292:I1292)</f>
        <v>188.64999999999998</v>
      </c>
      <c r="I1005" s="7">
        <f>AVERAGE('HAVER - UK Electricity'!D1292:F1292)</f>
        <v>251.98</v>
      </c>
      <c r="J1005" s="7">
        <f>AVERAGE('HAVER - UK Electricity'!D1292:O1292)</f>
        <v>154.9725</v>
      </c>
      <c r="L1005" s="7">
        <f t="shared" si="116"/>
        <v>122.29270992366418</v>
      </c>
      <c r="M1005" s="7">
        <f t="shared" si="116"/>
        <v>124.97269720101787</v>
      </c>
      <c r="N1005" s="7">
        <f t="shared" si="117"/>
        <v>182.30134860050893</v>
      </c>
      <c r="O1005" s="7">
        <f t="shared" si="117"/>
        <v>209.13646310432583</v>
      </c>
      <c r="P1005" s="7">
        <f t="shared" si="117"/>
        <v>153.06367048346047</v>
      </c>
      <c r="R1005" s="7"/>
      <c r="S1005" s="7"/>
      <c r="T1005" s="7"/>
      <c r="U1005" s="7"/>
      <c r="V1005" s="7"/>
    </row>
    <row r="1006" spans="1:22" x14ac:dyDescent="0.35">
      <c r="A1006" s="5">
        <f t="shared" si="114"/>
        <v>44536</v>
      </c>
      <c r="B1006" s="5"/>
      <c r="C1006" s="46">
        <f>IF('HAVER - UK Electricity'!G1293="",C1005,AVERAGE('HAVER - UK Electricity'!G1293:R1293))</f>
        <v>129.64583333333334</v>
      </c>
      <c r="D1006" s="7">
        <f t="shared" si="115"/>
        <v>124.97269720101787</v>
      </c>
      <c r="E1006" s="5"/>
      <c r="F1006" s="7">
        <f>AVERAGE('HAVER - UK Electricity'!G1293:L1293)</f>
        <v>126.89833333333333</v>
      </c>
      <c r="G1006" s="7">
        <f>AVERAGE('HAVER - UK Electricity'!G1293:R1293)</f>
        <v>129.64583333333334</v>
      </c>
      <c r="H1006" s="7">
        <f>AVERAGE('HAVER - UK Electricity'!D1293:I1293)</f>
        <v>193.62166666666664</v>
      </c>
      <c r="I1006" s="7">
        <f>AVERAGE('HAVER - UK Electricity'!D1293:F1293)</f>
        <v>256.13</v>
      </c>
      <c r="J1006" s="7">
        <f>AVERAGE('HAVER - UK Electricity'!D1293:O1293)</f>
        <v>160.05333333333331</v>
      </c>
      <c r="L1006" s="7">
        <f t="shared" si="116"/>
        <v>122.29270992366418</v>
      </c>
      <c r="M1006" s="7">
        <f t="shared" si="116"/>
        <v>124.97269720101787</v>
      </c>
      <c r="N1006" s="7">
        <f t="shared" si="117"/>
        <v>182.30134860050893</v>
      </c>
      <c r="O1006" s="7">
        <f t="shared" si="117"/>
        <v>209.13646310432583</v>
      </c>
      <c r="P1006" s="7">
        <f t="shared" si="117"/>
        <v>153.06367048346047</v>
      </c>
      <c r="R1006" s="7"/>
      <c r="S1006" s="7"/>
      <c r="T1006" s="7"/>
      <c r="U1006" s="7"/>
      <c r="V1006" s="7"/>
    </row>
    <row r="1007" spans="1:22" x14ac:dyDescent="0.35">
      <c r="A1007" s="5">
        <f t="shared" si="114"/>
        <v>44537</v>
      </c>
      <c r="B1007" s="5"/>
      <c r="C1007" s="46">
        <f>IF('HAVER - UK Electricity'!G1294="",C1006,AVERAGE('HAVER - UK Electricity'!G1294:R1294))</f>
        <v>141.23666666666665</v>
      </c>
      <c r="D1007" s="7">
        <f t="shared" si="115"/>
        <v>124.97269720101787</v>
      </c>
      <c r="E1007" s="5"/>
      <c r="F1007" s="7">
        <f>AVERAGE('HAVER - UK Electricity'!G1294:L1294)</f>
        <v>138.38500000000002</v>
      </c>
      <c r="G1007" s="7">
        <f>AVERAGE('HAVER - UK Electricity'!G1294:R1294)</f>
        <v>141.23666666666665</v>
      </c>
      <c r="H1007" s="7">
        <f>AVERAGE('HAVER - UK Electricity'!D1294:I1294)</f>
        <v>204.34333333333333</v>
      </c>
      <c r="I1007" s="7">
        <f>AVERAGE('HAVER - UK Electricity'!D1294:F1294)</f>
        <v>266.69</v>
      </c>
      <c r="J1007" s="7">
        <f>AVERAGE('HAVER - UK Electricity'!D1294:O1294)</f>
        <v>171.31666666666663</v>
      </c>
      <c r="L1007" s="7">
        <f t="shared" si="116"/>
        <v>122.29270992366418</v>
      </c>
      <c r="M1007" s="7">
        <f t="shared" si="116"/>
        <v>124.97269720101787</v>
      </c>
      <c r="N1007" s="7">
        <f t="shared" si="117"/>
        <v>182.30134860050893</v>
      </c>
      <c r="O1007" s="7">
        <f t="shared" si="117"/>
        <v>209.13646310432583</v>
      </c>
      <c r="P1007" s="7">
        <f t="shared" si="117"/>
        <v>153.06367048346047</v>
      </c>
      <c r="R1007" s="7"/>
      <c r="S1007" s="7"/>
      <c r="T1007" s="7"/>
      <c r="U1007" s="7"/>
      <c r="V1007" s="7"/>
    </row>
    <row r="1008" spans="1:22" x14ac:dyDescent="0.35">
      <c r="A1008" s="5">
        <f t="shared" si="114"/>
        <v>44538</v>
      </c>
      <c r="B1008" s="5"/>
      <c r="C1008" s="46">
        <f>IF('HAVER - UK Electricity'!G1295="",C1007,AVERAGE('HAVER - UK Electricity'!G1295:R1295))</f>
        <v>155.42000000000002</v>
      </c>
      <c r="D1008" s="7">
        <f t="shared" si="115"/>
        <v>124.97269720101787</v>
      </c>
      <c r="E1008" s="5"/>
      <c r="F1008" s="7">
        <f>AVERAGE('HAVER - UK Electricity'!G1295:L1295)</f>
        <v>156.64166666666665</v>
      </c>
      <c r="G1008" s="7">
        <f>AVERAGE('HAVER - UK Electricity'!G1295:R1295)</f>
        <v>155.42000000000002</v>
      </c>
      <c r="H1008" s="7">
        <f>AVERAGE('HAVER - UK Electricity'!D1295:I1295)</f>
        <v>220.03666666666663</v>
      </c>
      <c r="I1008" s="7">
        <f>AVERAGE('HAVER - UK Electricity'!D1295:F1295)</f>
        <v>279.52333333333331</v>
      </c>
      <c r="J1008" s="7">
        <f>AVERAGE('HAVER - UK Electricity'!D1295:O1295)</f>
        <v>186.02333333333331</v>
      </c>
      <c r="L1008" s="7">
        <f t="shared" si="116"/>
        <v>122.29270992366418</v>
      </c>
      <c r="M1008" s="7">
        <f t="shared" si="116"/>
        <v>124.97269720101787</v>
      </c>
      <c r="N1008" s="7">
        <f t="shared" si="117"/>
        <v>182.30134860050893</v>
      </c>
      <c r="O1008" s="7">
        <f t="shared" si="117"/>
        <v>209.13646310432583</v>
      </c>
      <c r="P1008" s="7">
        <f t="shared" si="117"/>
        <v>153.06367048346047</v>
      </c>
      <c r="R1008" s="7"/>
      <c r="S1008" s="7"/>
      <c r="T1008" s="7"/>
      <c r="U1008" s="7"/>
      <c r="V1008" s="7"/>
    </row>
    <row r="1009" spans="1:22" x14ac:dyDescent="0.35">
      <c r="A1009" s="5">
        <f t="shared" si="114"/>
        <v>44539</v>
      </c>
      <c r="B1009" s="5"/>
      <c r="C1009" s="46">
        <f>IF('HAVER - UK Electricity'!G1296="",C1008,AVERAGE('HAVER - UK Electricity'!G1296:R1296))</f>
        <v>154.23583333333332</v>
      </c>
      <c r="D1009" s="7">
        <f t="shared" si="115"/>
        <v>124.97269720101787</v>
      </c>
      <c r="E1009" s="5"/>
      <c r="F1009" s="7">
        <f>AVERAGE('HAVER - UK Electricity'!G1296:L1296)</f>
        <v>151.35833333333335</v>
      </c>
      <c r="G1009" s="7">
        <f>AVERAGE('HAVER - UK Electricity'!G1296:R1296)</f>
        <v>154.23583333333332</v>
      </c>
      <c r="H1009" s="7">
        <f>AVERAGE('HAVER - UK Electricity'!D1296:I1296)</f>
        <v>216.22333333333333</v>
      </c>
      <c r="I1009" s="7">
        <f>AVERAGE('HAVER - UK Electricity'!D1296:F1296)</f>
        <v>277.52333333333331</v>
      </c>
      <c r="J1009" s="7">
        <f>AVERAGE('HAVER - UK Electricity'!D1296:O1296)</f>
        <v>183.42916666666665</v>
      </c>
      <c r="L1009" s="7">
        <f t="shared" si="116"/>
        <v>122.29270992366418</v>
      </c>
      <c r="M1009" s="7">
        <f t="shared" si="116"/>
        <v>124.97269720101787</v>
      </c>
      <c r="N1009" s="7">
        <f t="shared" si="117"/>
        <v>182.30134860050893</v>
      </c>
      <c r="O1009" s="7">
        <f t="shared" si="117"/>
        <v>209.13646310432583</v>
      </c>
      <c r="P1009" s="7">
        <f t="shared" si="117"/>
        <v>153.06367048346047</v>
      </c>
      <c r="R1009" s="7"/>
      <c r="S1009" s="7"/>
      <c r="T1009" s="7"/>
      <c r="U1009" s="7"/>
      <c r="V1009" s="7"/>
    </row>
    <row r="1010" spans="1:22" x14ac:dyDescent="0.35">
      <c r="A1010" s="5">
        <f t="shared" si="114"/>
        <v>44540</v>
      </c>
      <c r="B1010" s="5"/>
      <c r="C1010" s="46">
        <f>IF('HAVER - UK Electricity'!G1297="",C1009,AVERAGE('HAVER - UK Electricity'!G1297:R1297))</f>
        <v>164.91083333333333</v>
      </c>
      <c r="D1010" s="7">
        <f t="shared" si="115"/>
        <v>124.97269720101787</v>
      </c>
      <c r="E1010" s="5"/>
      <c r="F1010" s="7">
        <f>AVERAGE('HAVER - UK Electricity'!G1297:L1297)</f>
        <v>160.79333333333332</v>
      </c>
      <c r="G1010" s="7">
        <f>AVERAGE('HAVER - UK Electricity'!G1297:R1297)</f>
        <v>164.91083333333333</v>
      </c>
      <c r="H1010" s="7">
        <f>AVERAGE('HAVER - UK Electricity'!D1297:I1297)</f>
        <v>224.77</v>
      </c>
      <c r="I1010" s="7">
        <f>AVERAGE('HAVER - UK Electricity'!D1297:F1297)</f>
        <v>285.61666666666667</v>
      </c>
      <c r="J1010" s="7">
        <f>AVERAGE('HAVER - UK Electricity'!D1297:O1297)</f>
        <v>193.17250000000001</v>
      </c>
      <c r="L1010" s="7">
        <f t="shared" si="116"/>
        <v>122.29270992366418</v>
      </c>
      <c r="M1010" s="7">
        <f t="shared" si="116"/>
        <v>124.97269720101787</v>
      </c>
      <c r="N1010" s="7">
        <f t="shared" si="117"/>
        <v>182.30134860050893</v>
      </c>
      <c r="O1010" s="7">
        <f t="shared" si="117"/>
        <v>209.13646310432583</v>
      </c>
      <c r="P1010" s="7">
        <f t="shared" si="117"/>
        <v>153.06367048346047</v>
      </c>
      <c r="R1010" s="7"/>
      <c r="S1010" s="7"/>
      <c r="T1010" s="7"/>
      <c r="U1010" s="7"/>
      <c r="V1010" s="7"/>
    </row>
    <row r="1011" spans="1:22" x14ac:dyDescent="0.35">
      <c r="A1011" s="5">
        <f t="shared" si="114"/>
        <v>44543</v>
      </c>
      <c r="B1011" s="5"/>
      <c r="C1011" s="46">
        <f>IF('HAVER - UK Electricity'!G1298="",C1010,AVERAGE('HAVER - UK Electricity'!G1298:R1298))</f>
        <v>172.49083333333331</v>
      </c>
      <c r="D1011" s="7">
        <f t="shared" si="115"/>
        <v>124.97269720101787</v>
      </c>
      <c r="E1011" s="5"/>
      <c r="F1011" s="7">
        <f>AVERAGE('HAVER - UK Electricity'!G1298:L1298)</f>
        <v>168.21833333333333</v>
      </c>
      <c r="G1011" s="7">
        <f>AVERAGE('HAVER - UK Electricity'!G1298:R1298)</f>
        <v>172.49083333333331</v>
      </c>
      <c r="H1011" s="7">
        <f>AVERAGE('HAVER - UK Electricity'!D1298:I1298)</f>
        <v>239.375</v>
      </c>
      <c r="I1011" s="7">
        <f>AVERAGE('HAVER - UK Electricity'!D1298:F1298)</f>
        <v>307.5266666666667</v>
      </c>
      <c r="J1011" s="7">
        <f>AVERAGE('HAVER - UK Electricity'!D1298:O1298)</f>
        <v>204.36249999999998</v>
      </c>
      <c r="L1011" s="7">
        <f t="shared" si="116"/>
        <v>122.29270992366418</v>
      </c>
      <c r="M1011" s="7">
        <f t="shared" si="116"/>
        <v>124.97269720101787</v>
      </c>
      <c r="N1011" s="7">
        <f t="shared" si="117"/>
        <v>182.30134860050893</v>
      </c>
      <c r="O1011" s="7">
        <f t="shared" si="117"/>
        <v>209.13646310432583</v>
      </c>
      <c r="P1011" s="7">
        <f t="shared" si="117"/>
        <v>153.06367048346047</v>
      </c>
      <c r="R1011" s="7"/>
      <c r="S1011" s="7"/>
      <c r="T1011" s="7"/>
      <c r="U1011" s="7"/>
      <c r="V1011" s="7"/>
    </row>
    <row r="1012" spans="1:22" x14ac:dyDescent="0.35">
      <c r="A1012" s="5">
        <f t="shared" si="114"/>
        <v>44544</v>
      </c>
      <c r="B1012" s="5"/>
      <c r="C1012" s="46">
        <f>IF('HAVER - UK Electricity'!G1299="",C1011,AVERAGE('HAVER - UK Electricity'!G1299:R1299))</f>
        <v>170.89916666666667</v>
      </c>
      <c r="D1012" s="7">
        <f t="shared" si="115"/>
        <v>124.97269720101787</v>
      </c>
      <c r="E1012" s="5"/>
      <c r="F1012" s="7">
        <f>AVERAGE('HAVER - UK Electricity'!G1299:L1299)</f>
        <v>166.98999999999998</v>
      </c>
      <c r="G1012" s="7">
        <f>AVERAGE('HAVER - UK Electricity'!G1299:R1299)</f>
        <v>170.89916666666667</v>
      </c>
      <c r="H1012" s="7">
        <f>AVERAGE('HAVER - UK Electricity'!D1299:I1299)</f>
        <v>241.92333333333332</v>
      </c>
      <c r="I1012" s="7">
        <f>AVERAGE('HAVER - UK Electricity'!D1299:F1299)</f>
        <v>313.73</v>
      </c>
      <c r="J1012" s="7">
        <f>AVERAGE('HAVER - UK Electricity'!D1299:O1299)</f>
        <v>204.9041666666667</v>
      </c>
      <c r="L1012" s="7">
        <f t="shared" si="116"/>
        <v>122.29270992366418</v>
      </c>
      <c r="M1012" s="7">
        <f t="shared" si="116"/>
        <v>124.97269720101787</v>
      </c>
      <c r="N1012" s="7">
        <f t="shared" si="117"/>
        <v>182.30134860050893</v>
      </c>
      <c r="O1012" s="7">
        <f t="shared" si="117"/>
        <v>209.13646310432583</v>
      </c>
      <c r="P1012" s="7">
        <f t="shared" si="117"/>
        <v>153.06367048346047</v>
      </c>
      <c r="R1012" s="7"/>
      <c r="S1012" s="7"/>
      <c r="T1012" s="7"/>
      <c r="U1012" s="7"/>
      <c r="V1012" s="7"/>
    </row>
    <row r="1013" spans="1:22" x14ac:dyDescent="0.35">
      <c r="A1013" s="5">
        <f t="shared" si="114"/>
        <v>44545</v>
      </c>
      <c r="B1013" s="5"/>
      <c r="C1013" s="46">
        <f>IF('HAVER - UK Electricity'!G1300="",C1012,AVERAGE('HAVER - UK Electricity'!G1300:R1300))</f>
        <v>167.38250000000002</v>
      </c>
      <c r="D1013" s="7">
        <f t="shared" si="115"/>
        <v>124.97269720101787</v>
      </c>
      <c r="E1013" s="5"/>
      <c r="F1013" s="7">
        <f>AVERAGE('HAVER - UK Electricity'!G1300:L1300)</f>
        <v>163.38666666666668</v>
      </c>
      <c r="G1013" s="7">
        <f>AVERAGE('HAVER - UK Electricity'!G1300:R1300)</f>
        <v>167.38250000000002</v>
      </c>
      <c r="H1013" s="7">
        <f>AVERAGE('HAVER - UK Electricity'!D1300:I1300)</f>
        <v>243.76333333333335</v>
      </c>
      <c r="I1013" s="7">
        <f>AVERAGE('HAVER - UK Electricity'!D1300:F1300)</f>
        <v>321.12666666666667</v>
      </c>
      <c r="J1013" s="7">
        <f>AVERAGE('HAVER - UK Electricity'!D1300:O1300)</f>
        <v>204.16416666666669</v>
      </c>
      <c r="L1013" s="7">
        <f t="shared" si="116"/>
        <v>122.29270992366418</v>
      </c>
      <c r="M1013" s="7">
        <f t="shared" si="116"/>
        <v>124.97269720101787</v>
      </c>
      <c r="N1013" s="7">
        <f t="shared" si="117"/>
        <v>182.30134860050893</v>
      </c>
      <c r="O1013" s="7">
        <f t="shared" si="117"/>
        <v>209.13646310432583</v>
      </c>
      <c r="P1013" s="7">
        <f t="shared" si="117"/>
        <v>153.06367048346047</v>
      </c>
      <c r="R1013" s="7"/>
      <c r="S1013" s="7"/>
      <c r="T1013" s="7"/>
      <c r="U1013" s="7"/>
      <c r="V1013" s="7"/>
    </row>
    <row r="1014" spans="1:22" x14ac:dyDescent="0.35">
      <c r="A1014" s="5">
        <f t="shared" si="114"/>
        <v>44546</v>
      </c>
      <c r="B1014" s="5"/>
      <c r="C1014" s="46">
        <f>IF('HAVER - UK Electricity'!G1301="",C1013,AVERAGE('HAVER - UK Electricity'!G1301:R1301))</f>
        <v>182.22749999999999</v>
      </c>
      <c r="D1014" s="7">
        <f t="shared" si="115"/>
        <v>124.97269720101787</v>
      </c>
      <c r="E1014" s="5"/>
      <c r="F1014" s="7">
        <f>AVERAGE('HAVER - UK Electricity'!G1301:L1301)</f>
        <v>176.74166666666667</v>
      </c>
      <c r="G1014" s="7">
        <f>AVERAGE('HAVER - UK Electricity'!G1301:R1301)</f>
        <v>182.22749999999999</v>
      </c>
      <c r="H1014" s="7">
        <f>AVERAGE('HAVER - UK Electricity'!D1301:I1301)</f>
        <v>287.8</v>
      </c>
      <c r="I1014" s="7">
        <f>AVERAGE('HAVER - UK Electricity'!D1301:F1301)</f>
        <v>396.13000000000005</v>
      </c>
      <c r="J1014" s="7">
        <f>AVERAGE('HAVER - UK Electricity'!D1301:O1301)</f>
        <v>233.71750000000006</v>
      </c>
      <c r="L1014" s="7">
        <f t="shared" si="116"/>
        <v>122.29270992366418</v>
      </c>
      <c r="M1014" s="7">
        <f t="shared" si="116"/>
        <v>124.97269720101787</v>
      </c>
      <c r="N1014" s="7">
        <f t="shared" si="117"/>
        <v>182.30134860050893</v>
      </c>
      <c r="O1014" s="7">
        <f t="shared" si="117"/>
        <v>209.13646310432583</v>
      </c>
      <c r="P1014" s="7">
        <f t="shared" si="117"/>
        <v>153.06367048346047</v>
      </c>
      <c r="R1014" s="7"/>
      <c r="S1014" s="7"/>
      <c r="T1014" s="7"/>
      <c r="U1014" s="7"/>
      <c r="V1014" s="7"/>
    </row>
    <row r="1015" spans="1:22" x14ac:dyDescent="0.35">
      <c r="A1015" s="5">
        <f t="shared" si="114"/>
        <v>44547</v>
      </c>
      <c r="B1015" s="5"/>
      <c r="C1015" s="46">
        <f>IF('HAVER - UK Electricity'!G1302="",C1014,AVERAGE('HAVER - UK Electricity'!G1302:R1302))</f>
        <v>189.0658333333333</v>
      </c>
      <c r="D1015" s="7">
        <f t="shared" si="115"/>
        <v>124.97269720101787</v>
      </c>
      <c r="E1015" s="5"/>
      <c r="F1015" s="7">
        <f>AVERAGE('HAVER - UK Electricity'!G1302:L1302)</f>
        <v>184.46833333333333</v>
      </c>
      <c r="G1015" s="7">
        <f>AVERAGE('HAVER - UK Electricity'!G1302:R1302)</f>
        <v>189.0658333333333</v>
      </c>
      <c r="H1015" s="7">
        <f>AVERAGE('HAVER - UK Electricity'!D1302:I1302)</f>
        <v>291.06833333333333</v>
      </c>
      <c r="I1015" s="7">
        <f>AVERAGE('HAVER - UK Electricity'!D1302:F1302)</f>
        <v>394.91333333333336</v>
      </c>
      <c r="J1015" s="7">
        <f>AVERAGE('HAVER - UK Electricity'!D1302:O1302)</f>
        <v>238.78666666666666</v>
      </c>
      <c r="L1015" s="7">
        <f t="shared" si="116"/>
        <v>122.29270992366418</v>
      </c>
      <c r="M1015" s="7">
        <f t="shared" si="116"/>
        <v>124.97269720101787</v>
      </c>
      <c r="N1015" s="7">
        <f t="shared" si="117"/>
        <v>182.30134860050893</v>
      </c>
      <c r="O1015" s="7">
        <f t="shared" si="117"/>
        <v>209.13646310432583</v>
      </c>
      <c r="P1015" s="7">
        <f t="shared" si="117"/>
        <v>153.06367048346047</v>
      </c>
      <c r="R1015" s="7"/>
      <c r="S1015" s="7"/>
      <c r="T1015" s="7"/>
      <c r="U1015" s="7"/>
      <c r="V1015" s="7"/>
    </row>
    <row r="1016" spans="1:22" x14ac:dyDescent="0.35">
      <c r="A1016" s="5">
        <f t="shared" si="114"/>
        <v>44550</v>
      </c>
      <c r="B1016" s="5"/>
      <c r="C1016" s="46">
        <f>IF('HAVER - UK Electricity'!G1303="",C1015,AVERAGE('HAVER - UK Electricity'!G1303:R1303))</f>
        <v>209.85333333333332</v>
      </c>
      <c r="D1016" s="7">
        <f t="shared" si="115"/>
        <v>124.97269720101787</v>
      </c>
      <c r="E1016" s="5"/>
      <c r="F1016" s="7">
        <f>AVERAGE('HAVER - UK Electricity'!G1303:L1303)</f>
        <v>205.24333333333334</v>
      </c>
      <c r="G1016" s="7">
        <f>AVERAGE('HAVER - UK Electricity'!G1303:R1303)</f>
        <v>209.85333333333332</v>
      </c>
      <c r="H1016" s="7">
        <f>AVERAGE('HAVER - UK Electricity'!D1303:I1303)</f>
        <v>319.315</v>
      </c>
      <c r="I1016" s="7">
        <f>AVERAGE('HAVER - UK Electricity'!D1303:F1303)</f>
        <v>430.69666666666666</v>
      </c>
      <c r="J1016" s="7">
        <f>AVERAGE('HAVER - UK Electricity'!D1303:O1303)</f>
        <v>263.3175</v>
      </c>
      <c r="L1016" s="7">
        <f t="shared" si="116"/>
        <v>122.29270992366418</v>
      </c>
      <c r="M1016" s="7">
        <f t="shared" si="116"/>
        <v>124.97269720101787</v>
      </c>
      <c r="N1016" s="7">
        <f t="shared" si="117"/>
        <v>182.30134860050893</v>
      </c>
      <c r="O1016" s="7">
        <f t="shared" si="117"/>
        <v>209.13646310432583</v>
      </c>
      <c r="P1016" s="7">
        <f t="shared" si="117"/>
        <v>153.06367048346047</v>
      </c>
      <c r="R1016" s="7"/>
      <c r="S1016" s="7"/>
      <c r="T1016" s="7"/>
      <c r="U1016" s="7"/>
      <c r="V1016" s="7"/>
    </row>
    <row r="1017" spans="1:22" x14ac:dyDescent="0.35">
      <c r="A1017" s="5">
        <f t="shared" si="114"/>
        <v>44551</v>
      </c>
      <c r="B1017" s="5"/>
      <c r="C1017" s="46">
        <f>IF('HAVER - UK Electricity'!G1304="",C1016,AVERAGE('HAVER - UK Electricity'!G1304:R1304))</f>
        <v>267.60666666666663</v>
      </c>
      <c r="D1017" s="7">
        <f t="shared" si="115"/>
        <v>124.97269720101787</v>
      </c>
      <c r="E1017" s="5"/>
      <c r="F1017" s="7">
        <f>AVERAGE('HAVER - UK Electricity'!G1304:L1304)</f>
        <v>262.45</v>
      </c>
      <c r="G1017" s="7">
        <f>AVERAGE('HAVER - UK Electricity'!G1304:R1304)</f>
        <v>267.60666666666663</v>
      </c>
      <c r="H1017" s="7">
        <f>AVERAGE('HAVER - UK Electricity'!D1304:I1304)</f>
        <v>376.41666666666674</v>
      </c>
      <c r="I1017" s="7">
        <f>AVERAGE('HAVER - UK Electricity'!D1304:F1304)</f>
        <v>487.83666666666676</v>
      </c>
      <c r="J1017" s="7">
        <f>AVERAGE('HAVER - UK Electricity'!D1304:O1304)</f>
        <v>320.70333333333338</v>
      </c>
      <c r="L1017" s="7">
        <f t="shared" si="116"/>
        <v>122.29270992366418</v>
      </c>
      <c r="M1017" s="7">
        <f t="shared" si="116"/>
        <v>124.97269720101787</v>
      </c>
      <c r="N1017" s="7">
        <f t="shared" si="117"/>
        <v>182.30134860050893</v>
      </c>
      <c r="O1017" s="7">
        <f t="shared" si="117"/>
        <v>209.13646310432583</v>
      </c>
      <c r="P1017" s="7">
        <f t="shared" si="117"/>
        <v>153.06367048346047</v>
      </c>
      <c r="R1017" s="7"/>
      <c r="S1017" s="7"/>
      <c r="T1017" s="7"/>
      <c r="U1017" s="7"/>
      <c r="V1017" s="7"/>
    </row>
    <row r="1018" spans="1:22" x14ac:dyDescent="0.35">
      <c r="A1018" s="5">
        <f t="shared" si="114"/>
        <v>44552</v>
      </c>
      <c r="B1018" s="5"/>
      <c r="C1018" s="46">
        <f>IF('HAVER - UK Electricity'!G1305="",C1017,AVERAGE('HAVER - UK Electricity'!G1305:R1305))</f>
        <v>271.85416666666669</v>
      </c>
      <c r="D1018" s="7">
        <f t="shared" si="115"/>
        <v>124.97269720101787</v>
      </c>
      <c r="E1018" s="5"/>
      <c r="F1018" s="7">
        <f>AVERAGE('HAVER - UK Electricity'!G1305:L1305)</f>
        <v>266.99500000000006</v>
      </c>
      <c r="G1018" s="7">
        <f>AVERAGE('HAVER - UK Electricity'!G1305:R1305)</f>
        <v>271.85416666666669</v>
      </c>
      <c r="H1018" s="7">
        <f>AVERAGE('HAVER - UK Electricity'!D1305:I1305)</f>
        <v>381.84999999999997</v>
      </c>
      <c r="I1018" s="7">
        <f>AVERAGE('HAVER - UK Electricity'!D1305:F1305)</f>
        <v>495.32333333333327</v>
      </c>
      <c r="J1018" s="7">
        <f>AVERAGE('HAVER - UK Electricity'!D1305:O1305)</f>
        <v>325.80749999999995</v>
      </c>
      <c r="L1018" s="7">
        <f t="shared" si="116"/>
        <v>122.29270992366418</v>
      </c>
      <c r="M1018" s="7">
        <f t="shared" si="116"/>
        <v>124.97269720101787</v>
      </c>
      <c r="N1018" s="7">
        <f t="shared" si="117"/>
        <v>182.30134860050893</v>
      </c>
      <c r="O1018" s="7">
        <f t="shared" si="117"/>
        <v>209.13646310432583</v>
      </c>
      <c r="P1018" s="7">
        <f t="shared" si="117"/>
        <v>153.06367048346047</v>
      </c>
      <c r="R1018" s="7"/>
      <c r="S1018" s="7"/>
      <c r="T1018" s="7"/>
      <c r="U1018" s="7"/>
      <c r="V1018" s="7"/>
    </row>
    <row r="1019" spans="1:22" x14ac:dyDescent="0.35">
      <c r="A1019" s="5">
        <f t="shared" si="114"/>
        <v>44553</v>
      </c>
      <c r="B1019" s="5"/>
      <c r="C1019" s="46">
        <f>IF('HAVER - UK Electricity'!G1306="",C1018,AVERAGE('HAVER - UK Electricity'!G1306:R1306))</f>
        <v>229.38749999999996</v>
      </c>
      <c r="D1019" s="7">
        <f t="shared" si="115"/>
        <v>124.97269720101787</v>
      </c>
      <c r="E1019" s="5"/>
      <c r="F1019" s="7">
        <f>AVERAGE('HAVER - UK Electricity'!G1306:L1306)</f>
        <v>224.18166666666664</v>
      </c>
      <c r="G1019" s="7">
        <f>AVERAGE('HAVER - UK Electricity'!G1306:R1306)</f>
        <v>229.38749999999996</v>
      </c>
      <c r="H1019" s="7">
        <f>AVERAGE('HAVER - UK Electricity'!D1306:I1306)</f>
        <v>299.84833333333336</v>
      </c>
      <c r="I1019" s="7">
        <f>AVERAGE('HAVER - UK Electricity'!D1306:F1306)</f>
        <v>374.80666666666667</v>
      </c>
      <c r="J1019" s="7">
        <f>AVERAGE('HAVER - UK Electricity'!D1306:O1306)</f>
        <v>263.66916666666674</v>
      </c>
      <c r="L1019" s="7">
        <f t="shared" si="116"/>
        <v>122.29270992366418</v>
      </c>
      <c r="M1019" s="7">
        <f t="shared" si="116"/>
        <v>124.97269720101787</v>
      </c>
      <c r="N1019" s="7">
        <f t="shared" si="117"/>
        <v>182.30134860050893</v>
      </c>
      <c r="O1019" s="7">
        <f t="shared" si="117"/>
        <v>209.13646310432583</v>
      </c>
      <c r="P1019" s="7">
        <f t="shared" si="117"/>
        <v>153.06367048346047</v>
      </c>
      <c r="R1019" s="7"/>
      <c r="S1019" s="7"/>
      <c r="T1019" s="7"/>
      <c r="U1019" s="7"/>
      <c r="V1019" s="7"/>
    </row>
    <row r="1020" spans="1:22" x14ac:dyDescent="0.35">
      <c r="A1020" s="5">
        <f t="shared" si="114"/>
        <v>44554</v>
      </c>
      <c r="B1020" s="5"/>
      <c r="C1020" s="46">
        <f>IF('HAVER - UK Electricity'!G1307="",C1019,AVERAGE('HAVER - UK Electricity'!G1307:R1307))</f>
        <v>209.17999999999998</v>
      </c>
      <c r="D1020" s="7">
        <f t="shared" si="115"/>
        <v>124.97269720101787</v>
      </c>
      <c r="E1020" s="5"/>
      <c r="F1020" s="7">
        <f>AVERAGE('HAVER - UK Electricity'!G1307:L1307)</f>
        <v>204.43166666666664</v>
      </c>
      <c r="G1020" s="7">
        <f>AVERAGE('HAVER - UK Electricity'!G1307:R1307)</f>
        <v>209.17999999999998</v>
      </c>
      <c r="H1020" s="7">
        <f>AVERAGE('HAVER - UK Electricity'!D1307:I1307)</f>
        <v>272.94833333333332</v>
      </c>
      <c r="I1020" s="7">
        <f>AVERAGE('HAVER - UK Electricity'!D1307:F1307)</f>
        <v>338.7166666666667</v>
      </c>
      <c r="J1020" s="7">
        <f>AVERAGE('HAVER - UK Electricity'!D1307:O1307)</f>
        <v>239.67416666666665</v>
      </c>
      <c r="L1020" s="7">
        <f t="shared" si="116"/>
        <v>122.29270992366418</v>
      </c>
      <c r="M1020" s="7">
        <f t="shared" si="116"/>
        <v>124.97269720101787</v>
      </c>
      <c r="N1020" s="7">
        <f t="shared" si="117"/>
        <v>182.30134860050893</v>
      </c>
      <c r="O1020" s="7">
        <f t="shared" si="117"/>
        <v>209.13646310432583</v>
      </c>
      <c r="P1020" s="7">
        <f t="shared" si="117"/>
        <v>153.06367048346047</v>
      </c>
      <c r="R1020" s="7"/>
      <c r="S1020" s="7"/>
      <c r="T1020" s="7"/>
      <c r="U1020" s="7"/>
      <c r="V1020" s="7"/>
    </row>
    <row r="1021" spans="1:22" x14ac:dyDescent="0.35">
      <c r="A1021" s="5">
        <f t="shared" si="114"/>
        <v>44557</v>
      </c>
      <c r="B1021" s="5"/>
      <c r="C1021" s="46">
        <f>IF('HAVER - UK Electricity'!G1308="",C1020,AVERAGE('HAVER - UK Electricity'!G1308:R1308))</f>
        <v>209.17999999999998</v>
      </c>
      <c r="D1021" s="7">
        <f t="shared" si="115"/>
        <v>124.97269720101787</v>
      </c>
      <c r="E1021" s="5"/>
      <c r="F1021" s="7">
        <f>AVERAGE('HAVER - UK Electricity'!G1308:L1308)</f>
        <v>204.43166666666664</v>
      </c>
      <c r="G1021" s="7">
        <f>AVERAGE('HAVER - UK Electricity'!G1308:R1308)</f>
        <v>209.17999999999998</v>
      </c>
      <c r="H1021" s="7">
        <f>AVERAGE('HAVER - UK Electricity'!D1308:I1308)</f>
        <v>272.94833333333332</v>
      </c>
      <c r="I1021" s="7">
        <f>AVERAGE('HAVER - UK Electricity'!D1308:F1308)</f>
        <v>338.7166666666667</v>
      </c>
      <c r="J1021" s="7">
        <f>AVERAGE('HAVER - UK Electricity'!D1308:O1308)</f>
        <v>239.67416666666665</v>
      </c>
      <c r="L1021" s="7">
        <f t="shared" si="116"/>
        <v>122.29270992366418</v>
      </c>
      <c r="M1021" s="7">
        <f t="shared" si="116"/>
        <v>124.97269720101787</v>
      </c>
      <c r="N1021" s="7">
        <f t="shared" si="117"/>
        <v>182.30134860050893</v>
      </c>
      <c r="O1021" s="7">
        <f t="shared" si="117"/>
        <v>209.13646310432583</v>
      </c>
      <c r="P1021" s="7">
        <f t="shared" si="117"/>
        <v>153.06367048346047</v>
      </c>
      <c r="R1021" s="7"/>
      <c r="S1021" s="7"/>
      <c r="T1021" s="7"/>
      <c r="U1021" s="7"/>
      <c r="V1021" s="7"/>
    </row>
    <row r="1022" spans="1:22" x14ac:dyDescent="0.35">
      <c r="A1022" s="5">
        <f t="shared" si="114"/>
        <v>44558</v>
      </c>
      <c r="B1022" s="5"/>
      <c r="C1022" s="46">
        <f>IF('HAVER - UK Electricity'!G1309="",C1021,AVERAGE('HAVER - UK Electricity'!G1309:R1309))</f>
        <v>209.17999999999998</v>
      </c>
      <c r="D1022" s="7">
        <f t="shared" si="115"/>
        <v>124.97269720101787</v>
      </c>
      <c r="E1022" s="5"/>
      <c r="F1022" s="7">
        <f>AVERAGE('HAVER - UK Electricity'!G1309:L1309)</f>
        <v>204.43166666666664</v>
      </c>
      <c r="G1022" s="7">
        <f>AVERAGE('HAVER - UK Electricity'!G1309:R1309)</f>
        <v>209.17999999999998</v>
      </c>
      <c r="H1022" s="7">
        <f>AVERAGE('HAVER - UK Electricity'!D1309:I1309)</f>
        <v>272.94833333333332</v>
      </c>
      <c r="I1022" s="7">
        <f>AVERAGE('HAVER - UK Electricity'!D1309:F1309)</f>
        <v>338.7166666666667</v>
      </c>
      <c r="J1022" s="7">
        <f>AVERAGE('HAVER - UK Electricity'!D1309:O1309)</f>
        <v>239.67416666666665</v>
      </c>
      <c r="L1022" s="7">
        <f t="shared" si="116"/>
        <v>122.29270992366418</v>
      </c>
      <c r="M1022" s="7">
        <f t="shared" si="116"/>
        <v>124.97269720101787</v>
      </c>
      <c r="N1022" s="7">
        <f t="shared" si="117"/>
        <v>182.30134860050893</v>
      </c>
      <c r="O1022" s="7">
        <f t="shared" si="117"/>
        <v>209.13646310432583</v>
      </c>
      <c r="P1022" s="7">
        <f t="shared" si="117"/>
        <v>153.06367048346047</v>
      </c>
      <c r="R1022" s="7"/>
      <c r="S1022" s="7"/>
      <c r="T1022" s="7"/>
      <c r="U1022" s="7"/>
      <c r="V1022" s="7"/>
    </row>
    <row r="1023" spans="1:22" x14ac:dyDescent="0.35">
      <c r="A1023" s="5">
        <f t="shared" si="114"/>
        <v>44559</v>
      </c>
      <c r="B1023" s="5"/>
      <c r="C1023" s="46">
        <f>IF('HAVER - UK Electricity'!G1310="",C1022,AVERAGE('HAVER - UK Electricity'!G1310:R1310))</f>
        <v>197.84249999999997</v>
      </c>
      <c r="D1023" s="7">
        <f t="shared" si="115"/>
        <v>124.97269720101787</v>
      </c>
      <c r="E1023" s="5"/>
      <c r="F1023" s="7">
        <f>AVERAGE('HAVER - UK Electricity'!G1310:L1310)</f>
        <v>194.11666666666667</v>
      </c>
      <c r="G1023" s="7">
        <f>AVERAGE('HAVER - UK Electricity'!G1310:R1310)</f>
        <v>197.84249999999997</v>
      </c>
      <c r="H1023" s="7">
        <f>AVERAGE('HAVER - UK Electricity'!D1310:I1310)</f>
        <v>235.38166666666666</v>
      </c>
      <c r="I1023" s="7">
        <f>AVERAGE('HAVER - UK Electricity'!D1310:F1310)</f>
        <v>275.85333333333335</v>
      </c>
      <c r="J1023" s="7">
        <f>AVERAGE('HAVER - UK Electricity'!D1310:O1310)</f>
        <v>215.66333333333333</v>
      </c>
      <c r="L1023" s="7">
        <f t="shared" si="116"/>
        <v>122.29270992366418</v>
      </c>
      <c r="M1023" s="7">
        <f t="shared" si="116"/>
        <v>124.97269720101787</v>
      </c>
      <c r="N1023" s="7">
        <f t="shared" si="117"/>
        <v>182.30134860050893</v>
      </c>
      <c r="O1023" s="7">
        <f t="shared" si="117"/>
        <v>209.13646310432583</v>
      </c>
      <c r="P1023" s="7">
        <f t="shared" si="117"/>
        <v>153.06367048346047</v>
      </c>
      <c r="R1023" s="7"/>
      <c r="S1023" s="7"/>
      <c r="T1023" s="7"/>
      <c r="U1023" s="7"/>
      <c r="V1023" s="7"/>
    </row>
    <row r="1024" spans="1:22" x14ac:dyDescent="0.35">
      <c r="A1024" s="5">
        <f t="shared" si="114"/>
        <v>44560</v>
      </c>
      <c r="B1024" s="5"/>
      <c r="C1024" s="46">
        <f>IF('HAVER - UK Electricity'!G1311="",C1023,AVERAGE('HAVER - UK Electricity'!G1311:R1311))</f>
        <v>178.36583333333337</v>
      </c>
      <c r="D1024" s="7">
        <f t="shared" si="115"/>
        <v>124.97269720101787</v>
      </c>
      <c r="E1024" s="5"/>
      <c r="F1024" s="7">
        <f>AVERAGE('HAVER - UK Electricity'!G1311:L1311)</f>
        <v>173.84833333333333</v>
      </c>
      <c r="G1024" s="7">
        <f>AVERAGE('HAVER - UK Electricity'!G1311:R1311)</f>
        <v>178.36583333333337</v>
      </c>
      <c r="H1024" s="7">
        <f>AVERAGE('HAVER - UK Electricity'!D1311:I1311)</f>
        <v>210.625</v>
      </c>
      <c r="I1024" s="7">
        <f>AVERAGE('HAVER - UK Electricity'!D1311:F1311)</f>
        <v>247.73666666666668</v>
      </c>
      <c r="J1024" s="7">
        <f>AVERAGE('HAVER - UK Electricity'!D1311:O1311)</f>
        <v>193.89750000000001</v>
      </c>
      <c r="L1024" s="7">
        <f t="shared" si="116"/>
        <v>122.29270992366418</v>
      </c>
      <c r="M1024" s="7">
        <f t="shared" si="116"/>
        <v>124.97269720101787</v>
      </c>
      <c r="N1024" s="7">
        <f t="shared" si="117"/>
        <v>182.30134860050893</v>
      </c>
      <c r="O1024" s="7">
        <f t="shared" si="117"/>
        <v>209.13646310432583</v>
      </c>
      <c r="P1024" s="7">
        <f t="shared" si="117"/>
        <v>153.06367048346047</v>
      </c>
      <c r="R1024" s="7"/>
      <c r="S1024" s="7"/>
      <c r="T1024" s="7"/>
      <c r="U1024" s="7"/>
      <c r="V1024" s="7"/>
    </row>
    <row r="1025" spans="1:22" x14ac:dyDescent="0.35">
      <c r="A1025" s="5">
        <f t="shared" si="114"/>
        <v>44561</v>
      </c>
      <c r="B1025" s="5"/>
      <c r="C1025" s="46">
        <f>IF('HAVER - UK Electricity'!G1312="",C1024,AVERAGE('HAVER - UK Electricity'!G1312:R1312))</f>
        <v>149.41833333333335</v>
      </c>
      <c r="D1025" s="7">
        <f t="shared" si="115"/>
        <v>124.97269720101787</v>
      </c>
      <c r="E1025" s="5"/>
      <c r="F1025" s="7">
        <f>AVERAGE('HAVER - UK Electricity'!G1312:L1312)</f>
        <v>149.20666666666668</v>
      </c>
      <c r="G1025" s="7">
        <f>AVERAGE('HAVER - UK Electricity'!G1312:R1312)</f>
        <v>149.41833333333335</v>
      </c>
      <c r="H1025" s="7">
        <f>AVERAGE('HAVER - UK Electricity'!D1312:I1312)</f>
        <v>172.89666666666668</v>
      </c>
      <c r="I1025" s="7">
        <f>AVERAGE('HAVER - UK Electricity'!D1312:F1312)</f>
        <v>197.76333333333332</v>
      </c>
      <c r="J1025" s="7">
        <f>AVERAGE('HAVER - UK Electricity'!D1312:O1312)</f>
        <v>164.39250000000001</v>
      </c>
      <c r="L1025" s="7">
        <f t="shared" si="116"/>
        <v>122.29270992366418</v>
      </c>
      <c r="M1025" s="7">
        <f t="shared" si="116"/>
        <v>124.97269720101787</v>
      </c>
      <c r="N1025" s="7">
        <f t="shared" si="117"/>
        <v>182.30134860050893</v>
      </c>
      <c r="O1025" s="7">
        <f t="shared" si="117"/>
        <v>209.13646310432583</v>
      </c>
      <c r="P1025" s="7">
        <f t="shared" si="117"/>
        <v>153.06367048346047</v>
      </c>
      <c r="R1025" s="7"/>
      <c r="S1025" s="7"/>
      <c r="T1025" s="7"/>
      <c r="U1025" s="7"/>
      <c r="V1025" s="7"/>
    </row>
    <row r="1026" spans="1:22" x14ac:dyDescent="0.35">
      <c r="A1026" s="5">
        <f t="shared" si="114"/>
        <v>44564</v>
      </c>
      <c r="B1026" s="5"/>
      <c r="C1026" s="46">
        <f>IF('HAVER - UK Electricity'!F1313="",C1025,AVERAGE('HAVER - UK Electricity'!F1313:Q1313))</f>
        <v>154.81416666666669</v>
      </c>
      <c r="D1026" s="7">
        <f t="shared" si="115"/>
        <v>124.97269720101787</v>
      </c>
      <c r="E1026" s="5"/>
      <c r="F1026" s="7">
        <f>AVERAGE('HAVER - UK Electricity'!F1313:K1313)</f>
        <v>148.22500000000002</v>
      </c>
      <c r="G1026" s="7">
        <f>AVERAGE('HAVER - UK Electricity'!F1313:Q1313)</f>
        <v>154.81416666666669</v>
      </c>
      <c r="H1026" s="7">
        <f>AVERAGE('HAVER - UK Electricity'!D1313:I1313)</f>
        <v>172.89666666666668</v>
      </c>
      <c r="I1026" s="7">
        <f>AVERAGE('HAVER - UK Electricity'!D1313:F1313)</f>
        <v>197.76333333333332</v>
      </c>
      <c r="J1026" s="7">
        <f>AVERAGE('HAVER - UK Electricity'!D1313:O1313)</f>
        <v>164.39250000000001</v>
      </c>
      <c r="L1026" s="7">
        <f t="shared" si="116"/>
        <v>122.29270992366418</v>
      </c>
      <c r="M1026" s="7">
        <f t="shared" si="116"/>
        <v>124.97269720101787</v>
      </c>
      <c r="N1026" s="7">
        <f t="shared" si="117"/>
        <v>182.30134860050893</v>
      </c>
      <c r="O1026" s="7">
        <f t="shared" si="117"/>
        <v>209.13646310432583</v>
      </c>
      <c r="P1026" s="7">
        <f t="shared" si="117"/>
        <v>153.06367048346047</v>
      </c>
      <c r="R1026" s="7"/>
      <c r="S1026" s="7"/>
      <c r="T1026" s="7"/>
      <c r="U1026" s="7"/>
      <c r="V1026" s="7"/>
    </row>
    <row r="1027" spans="1:22" x14ac:dyDescent="0.35">
      <c r="A1027" s="5">
        <f t="shared" si="114"/>
        <v>44565</v>
      </c>
      <c r="B1027" s="5"/>
      <c r="C1027" s="46">
        <f>IF('HAVER - UK Electricity'!F1314="",C1026,AVERAGE('HAVER - UK Electricity'!F1314:Q1314))</f>
        <v>183.28416666666666</v>
      </c>
      <c r="D1027" s="7">
        <f t="shared" si="115"/>
        <v>124.97269720101787</v>
      </c>
      <c r="E1027" s="5"/>
      <c r="F1027" s="7">
        <f>AVERAGE('HAVER - UK Electricity'!F1314:K1314)</f>
        <v>178.10499999999999</v>
      </c>
      <c r="G1027" s="7">
        <f>AVERAGE('HAVER - UK Electricity'!F1314:Q1314)</f>
        <v>183.28416666666666</v>
      </c>
      <c r="H1027" s="7">
        <f>AVERAGE('HAVER - UK Electricity'!D1314:I1314)</f>
        <v>199.03666666666663</v>
      </c>
      <c r="I1027" s="7">
        <f>AVERAGE('HAVER - UK Electricity'!D1314:F1314)</f>
        <v>220.26666666666665</v>
      </c>
      <c r="J1027" s="7">
        <f>AVERAGE('HAVER - UK Electricity'!D1314:O1314)</f>
        <v>191.25749999999996</v>
      </c>
      <c r="L1027" s="7">
        <f t="shared" si="116"/>
        <v>122.29270992366418</v>
      </c>
      <c r="M1027" s="7">
        <f t="shared" si="116"/>
        <v>124.97269720101787</v>
      </c>
      <c r="N1027" s="7">
        <f t="shared" si="117"/>
        <v>182.30134860050893</v>
      </c>
      <c r="O1027" s="7">
        <f t="shared" si="117"/>
        <v>209.13646310432583</v>
      </c>
      <c r="P1027" s="7">
        <f t="shared" si="117"/>
        <v>153.06367048346047</v>
      </c>
      <c r="R1027" s="7"/>
      <c r="S1027" s="7"/>
      <c r="T1027" s="7"/>
      <c r="U1027" s="7"/>
      <c r="V1027" s="7"/>
    </row>
    <row r="1028" spans="1:22" x14ac:dyDescent="0.35">
      <c r="A1028" s="5">
        <f t="shared" si="114"/>
        <v>44566</v>
      </c>
      <c r="B1028" s="5"/>
      <c r="C1028" s="46">
        <f>IF('HAVER - UK Electricity'!F1315="",C1027,AVERAGE('HAVER - UK Electricity'!F1315:Q1315))</f>
        <v>190.20249999999999</v>
      </c>
      <c r="D1028" s="7">
        <f t="shared" si="115"/>
        <v>124.97269720101787</v>
      </c>
      <c r="E1028" s="5"/>
      <c r="F1028" s="7">
        <f>AVERAGE('HAVER - UK Electricity'!F1315:K1315)</f>
        <v>184.86666666666665</v>
      </c>
      <c r="G1028" s="7">
        <f>AVERAGE('HAVER - UK Electricity'!F1315:Q1315)</f>
        <v>190.20249999999999</v>
      </c>
      <c r="H1028" s="7">
        <f>AVERAGE('HAVER - UK Electricity'!D1315:I1315)</f>
        <v>205.91333333333333</v>
      </c>
      <c r="I1028" s="7">
        <f>AVERAGE('HAVER - UK Electricity'!D1315:F1315)</f>
        <v>228.28666666666666</v>
      </c>
      <c r="J1028" s="7">
        <f>AVERAGE('HAVER - UK Electricity'!D1315:O1315)</f>
        <v>198.42166666666671</v>
      </c>
      <c r="L1028" s="7">
        <f t="shared" si="116"/>
        <v>122.29270992366418</v>
      </c>
      <c r="M1028" s="7">
        <f t="shared" si="116"/>
        <v>124.97269720101787</v>
      </c>
      <c r="N1028" s="7">
        <f t="shared" si="117"/>
        <v>182.30134860050893</v>
      </c>
      <c r="O1028" s="7">
        <f t="shared" si="117"/>
        <v>209.13646310432583</v>
      </c>
      <c r="P1028" s="7">
        <f t="shared" si="117"/>
        <v>153.06367048346047</v>
      </c>
      <c r="R1028" s="7"/>
      <c r="S1028" s="7"/>
      <c r="T1028" s="7"/>
      <c r="U1028" s="7"/>
      <c r="V1028" s="7"/>
    </row>
    <row r="1029" spans="1:22" x14ac:dyDescent="0.35">
      <c r="A1029" s="5">
        <f t="shared" si="114"/>
        <v>44567</v>
      </c>
      <c r="B1029" s="5"/>
      <c r="C1029" s="46">
        <f>IF('HAVER - UK Electricity'!F1316="",C1028,AVERAGE('HAVER - UK Electricity'!F1316:Q1316))</f>
        <v>191.98249999999999</v>
      </c>
      <c r="D1029" s="7">
        <f t="shared" si="115"/>
        <v>124.97269720101787</v>
      </c>
      <c r="E1029" s="5"/>
      <c r="F1029" s="7">
        <f>AVERAGE('HAVER - UK Electricity'!F1316:K1316)</f>
        <v>186.87666666666667</v>
      </c>
      <c r="G1029" s="7">
        <f>AVERAGE('HAVER - UK Electricity'!F1316:Q1316)</f>
        <v>191.98249999999999</v>
      </c>
      <c r="H1029" s="7">
        <f>AVERAGE('HAVER - UK Electricity'!D1316:I1316)</f>
        <v>207.05166666666665</v>
      </c>
      <c r="I1029" s="7">
        <f>AVERAGE('HAVER - UK Electricity'!D1316:F1316)</f>
        <v>228.76666666666665</v>
      </c>
      <c r="J1029" s="7">
        <f>AVERAGE('HAVER - UK Electricity'!D1316:O1316)</f>
        <v>199.82249999999999</v>
      </c>
      <c r="L1029" s="7">
        <f t="shared" si="116"/>
        <v>122.29270992366418</v>
      </c>
      <c r="M1029" s="7">
        <f t="shared" si="116"/>
        <v>124.97269720101787</v>
      </c>
      <c r="N1029" s="7">
        <f t="shared" si="117"/>
        <v>182.30134860050893</v>
      </c>
      <c r="O1029" s="7">
        <f t="shared" si="117"/>
        <v>209.13646310432583</v>
      </c>
      <c r="P1029" s="7">
        <f t="shared" si="117"/>
        <v>153.06367048346047</v>
      </c>
      <c r="R1029" s="7"/>
      <c r="S1029" s="7"/>
      <c r="T1029" s="7"/>
      <c r="U1029" s="7"/>
      <c r="V1029" s="7"/>
    </row>
    <row r="1030" spans="1:22" x14ac:dyDescent="0.35">
      <c r="A1030" s="5">
        <f t="shared" si="114"/>
        <v>44568</v>
      </c>
      <c r="B1030" s="5"/>
      <c r="C1030" s="46">
        <f>IF('HAVER - UK Electricity'!F1317="",C1029,AVERAGE('HAVER - UK Electricity'!F1317:Q1317))</f>
        <v>183.20583333333332</v>
      </c>
      <c r="D1030" s="7">
        <f t="shared" si="115"/>
        <v>124.97269720101787</v>
      </c>
      <c r="E1030" s="5"/>
      <c r="F1030" s="7">
        <f>AVERAGE('HAVER - UK Electricity'!F1317:K1317)</f>
        <v>177.33333333333334</v>
      </c>
      <c r="G1030" s="7">
        <f>AVERAGE('HAVER - UK Electricity'!F1317:Q1317)</f>
        <v>183.20583333333332</v>
      </c>
      <c r="H1030" s="7">
        <f>AVERAGE('HAVER - UK Electricity'!D1317:I1317)</f>
        <v>193.25333333333333</v>
      </c>
      <c r="I1030" s="7">
        <f>AVERAGE('HAVER - UK Electricity'!D1317:F1317)</f>
        <v>210.20666666666668</v>
      </c>
      <c r="J1030" s="7">
        <f>AVERAGE('HAVER - UK Electricity'!D1317:O1317)</f>
        <v>188.35500000000002</v>
      </c>
      <c r="L1030" s="7">
        <f t="shared" si="116"/>
        <v>122.29270992366418</v>
      </c>
      <c r="M1030" s="7">
        <f t="shared" si="116"/>
        <v>124.97269720101787</v>
      </c>
      <c r="N1030" s="7">
        <f t="shared" si="117"/>
        <v>182.30134860050893</v>
      </c>
      <c r="O1030" s="7">
        <f t="shared" si="117"/>
        <v>209.13646310432583</v>
      </c>
      <c r="P1030" s="7">
        <f t="shared" si="117"/>
        <v>153.06367048346047</v>
      </c>
      <c r="R1030" s="7"/>
      <c r="S1030" s="7"/>
      <c r="T1030" s="7"/>
      <c r="U1030" s="7"/>
      <c r="V1030" s="7"/>
    </row>
    <row r="1031" spans="1:22" x14ac:dyDescent="0.35">
      <c r="A1031" s="5">
        <f t="shared" si="114"/>
        <v>44571</v>
      </c>
      <c r="B1031" s="5"/>
      <c r="C1031" s="46">
        <f>IF('HAVER - UK Electricity'!F1318="",C1030,AVERAGE('HAVER - UK Electricity'!F1318:Q1318))</f>
        <v>178.16500000000005</v>
      </c>
      <c r="D1031" s="7">
        <f t="shared" si="115"/>
        <v>124.97269720101787</v>
      </c>
      <c r="E1031" s="5"/>
      <c r="F1031" s="7">
        <f>AVERAGE('HAVER - UK Electricity'!F1318:K1318)</f>
        <v>172.71166666666667</v>
      </c>
      <c r="G1031" s="7">
        <f>AVERAGE('HAVER - UK Electricity'!F1318:Q1318)</f>
        <v>178.16500000000005</v>
      </c>
      <c r="H1031" s="7">
        <f>AVERAGE('HAVER - UK Electricity'!D1318:I1318)</f>
        <v>187.51833333333332</v>
      </c>
      <c r="I1031" s="7">
        <f>AVERAGE('HAVER - UK Electricity'!D1318:F1318)</f>
        <v>203.23666666666668</v>
      </c>
      <c r="J1031" s="7">
        <f>AVERAGE('HAVER - UK Electricity'!D1318:O1318)</f>
        <v>182.8125</v>
      </c>
      <c r="L1031" s="7">
        <f t="shared" si="116"/>
        <v>122.29270992366418</v>
      </c>
      <c r="M1031" s="7">
        <f t="shared" si="116"/>
        <v>124.97269720101787</v>
      </c>
      <c r="N1031" s="7">
        <f t="shared" si="117"/>
        <v>182.30134860050893</v>
      </c>
      <c r="O1031" s="7">
        <f t="shared" si="117"/>
        <v>209.13646310432583</v>
      </c>
      <c r="P1031" s="7">
        <f t="shared" si="117"/>
        <v>153.06367048346047</v>
      </c>
      <c r="R1031" s="7"/>
      <c r="S1031" s="7"/>
      <c r="T1031" s="7"/>
      <c r="U1031" s="7"/>
      <c r="V1031" s="7"/>
    </row>
    <row r="1032" spans="1:22" x14ac:dyDescent="0.35">
      <c r="A1032" s="5">
        <f t="shared" si="114"/>
        <v>44572</v>
      </c>
      <c r="B1032" s="5"/>
      <c r="C1032" s="46">
        <f>IF('HAVER - UK Electricity'!F1319="",C1031,AVERAGE('HAVER - UK Electricity'!F1319:Q1319))</f>
        <v>167.11833333333334</v>
      </c>
      <c r="D1032" s="7">
        <f t="shared" si="115"/>
        <v>124.97269720101787</v>
      </c>
      <c r="E1032" s="5"/>
      <c r="F1032" s="7">
        <f>AVERAGE('HAVER - UK Electricity'!F1319:K1319)</f>
        <v>161.53333333333333</v>
      </c>
      <c r="G1032" s="7">
        <f>AVERAGE('HAVER - UK Electricity'!F1319:Q1319)</f>
        <v>167.11833333333334</v>
      </c>
      <c r="H1032" s="7">
        <f>AVERAGE('HAVER - UK Electricity'!D1319:I1319)</f>
        <v>172.91499999999999</v>
      </c>
      <c r="I1032" s="7">
        <f>AVERAGE('HAVER - UK Electricity'!D1319:F1319)</f>
        <v>184.95666666666662</v>
      </c>
      <c r="J1032" s="7">
        <f>AVERAGE('HAVER - UK Electricity'!D1319:O1319)</f>
        <v>170.05833333333334</v>
      </c>
      <c r="L1032" s="7">
        <f t="shared" si="116"/>
        <v>122.29270992366418</v>
      </c>
      <c r="M1032" s="7">
        <f t="shared" si="116"/>
        <v>124.97269720101787</v>
      </c>
      <c r="N1032" s="7">
        <f t="shared" si="117"/>
        <v>182.30134860050893</v>
      </c>
      <c r="O1032" s="7">
        <f t="shared" si="117"/>
        <v>209.13646310432583</v>
      </c>
      <c r="P1032" s="7">
        <f t="shared" si="117"/>
        <v>153.06367048346047</v>
      </c>
      <c r="R1032" s="7"/>
      <c r="S1032" s="7"/>
      <c r="T1032" s="7"/>
      <c r="U1032" s="7"/>
      <c r="V1032" s="7"/>
    </row>
    <row r="1033" spans="1:22" x14ac:dyDescent="0.35">
      <c r="A1033" s="5">
        <f t="shared" ref="A1033:A1096" si="118">+A1028+7</f>
        <v>44573</v>
      </c>
      <c r="B1033" s="5"/>
      <c r="C1033" s="46">
        <f>IF('HAVER - UK Electricity'!F1320="",C1032,AVERAGE('HAVER - UK Electricity'!F1320:Q1320))</f>
        <v>154.41999999999999</v>
      </c>
      <c r="D1033" s="7">
        <f t="shared" si="115"/>
        <v>124.97269720101787</v>
      </c>
      <c r="E1033" s="5"/>
      <c r="F1033" s="7">
        <f>AVERAGE('HAVER - UK Electricity'!F1320:K1320)</f>
        <v>149.90666666666667</v>
      </c>
      <c r="G1033" s="7">
        <f>AVERAGE('HAVER - UK Electricity'!F1320:Q1320)</f>
        <v>154.41999999999999</v>
      </c>
      <c r="H1033" s="7">
        <f>AVERAGE('HAVER - UK Electricity'!D1320:I1320)</f>
        <v>161.73666666666665</v>
      </c>
      <c r="I1033" s="7">
        <f>AVERAGE('HAVER - UK Electricity'!D1320:F1320)</f>
        <v>174.25333333333333</v>
      </c>
      <c r="J1033" s="7">
        <f>AVERAGE('HAVER - UK Electricity'!D1320:O1320)</f>
        <v>157.86749999999998</v>
      </c>
      <c r="L1033" s="7">
        <f t="shared" si="116"/>
        <v>122.29270992366418</v>
      </c>
      <c r="M1033" s="7">
        <f t="shared" si="116"/>
        <v>124.97269720101787</v>
      </c>
      <c r="N1033" s="7">
        <f t="shared" si="117"/>
        <v>182.30134860050893</v>
      </c>
      <c r="O1033" s="7">
        <f t="shared" si="117"/>
        <v>209.13646310432583</v>
      </c>
      <c r="P1033" s="7">
        <f t="shared" si="117"/>
        <v>153.06367048346047</v>
      </c>
      <c r="R1033" s="7"/>
      <c r="S1033" s="7"/>
      <c r="T1033" s="7"/>
      <c r="U1033" s="7"/>
      <c r="V1033" s="7"/>
    </row>
    <row r="1034" spans="1:22" x14ac:dyDescent="0.35">
      <c r="A1034" s="5">
        <f t="shared" si="118"/>
        <v>44574</v>
      </c>
      <c r="B1034" s="5"/>
      <c r="C1034" s="46">
        <f>IF('HAVER - UK Electricity'!F1321="",C1033,AVERAGE('HAVER - UK Electricity'!F1321:Q1321))</f>
        <v>152.00500000000002</v>
      </c>
      <c r="D1034" s="7">
        <f t="shared" si="115"/>
        <v>124.97269720101787</v>
      </c>
      <c r="E1034" s="5"/>
      <c r="F1034" s="7">
        <f>AVERAGE('HAVER - UK Electricity'!F1321:K1321)</f>
        <v>147.14166666666665</v>
      </c>
      <c r="G1034" s="7">
        <f>AVERAGE('HAVER - UK Electricity'!F1321:Q1321)</f>
        <v>152.00500000000002</v>
      </c>
      <c r="H1034" s="7">
        <f>AVERAGE('HAVER - UK Electricity'!D1321:I1321)</f>
        <v>163.46333333333334</v>
      </c>
      <c r="I1034" s="7">
        <f>AVERAGE('HAVER - UK Electricity'!D1321:F1321)</f>
        <v>181.3066666666667</v>
      </c>
      <c r="J1034" s="7">
        <f>AVERAGE('HAVER - UK Electricity'!D1321:O1321)</f>
        <v>157.76000000000002</v>
      </c>
      <c r="L1034" s="7">
        <f t="shared" si="116"/>
        <v>122.29270992366418</v>
      </c>
      <c r="M1034" s="7">
        <f t="shared" si="116"/>
        <v>124.97269720101787</v>
      </c>
      <c r="N1034" s="7">
        <f t="shared" si="117"/>
        <v>182.30134860050893</v>
      </c>
      <c r="O1034" s="7">
        <f t="shared" si="117"/>
        <v>209.13646310432583</v>
      </c>
      <c r="P1034" s="7">
        <f t="shared" si="117"/>
        <v>153.06367048346047</v>
      </c>
      <c r="R1034" s="7"/>
      <c r="S1034" s="7"/>
      <c r="T1034" s="7"/>
      <c r="U1034" s="7"/>
      <c r="V1034" s="7"/>
    </row>
    <row r="1035" spans="1:22" x14ac:dyDescent="0.35">
      <c r="A1035" s="5">
        <f t="shared" si="118"/>
        <v>44575</v>
      </c>
      <c r="B1035" s="5"/>
      <c r="C1035" s="46">
        <f>IF('HAVER - UK Electricity'!F1322="",C1034,AVERAGE('HAVER - UK Electricity'!F1322:Q1322))</f>
        <v>158.43166666666667</v>
      </c>
      <c r="D1035" s="7">
        <f t="shared" si="115"/>
        <v>124.97269720101787</v>
      </c>
      <c r="E1035" s="5"/>
      <c r="F1035" s="7">
        <f>AVERAGE('HAVER - UK Electricity'!F1322:K1322)</f>
        <v>153.215</v>
      </c>
      <c r="G1035" s="7">
        <f>AVERAGE('HAVER - UK Electricity'!F1322:Q1322)</f>
        <v>158.43166666666667</v>
      </c>
      <c r="H1035" s="7">
        <f>AVERAGE('HAVER - UK Electricity'!D1322:I1322)</f>
        <v>172.82166666666663</v>
      </c>
      <c r="I1035" s="7">
        <f>AVERAGE('HAVER - UK Electricity'!D1322:F1322)</f>
        <v>192.69999999999996</v>
      </c>
      <c r="J1035" s="7">
        <f>AVERAGE('HAVER - UK Electricity'!D1322:O1322)</f>
        <v>165.16250000000002</v>
      </c>
      <c r="L1035" s="7">
        <f t="shared" si="116"/>
        <v>122.29270992366418</v>
      </c>
      <c r="M1035" s="7">
        <f t="shared" si="116"/>
        <v>124.97269720101787</v>
      </c>
      <c r="N1035" s="7">
        <f t="shared" si="117"/>
        <v>182.30134860050893</v>
      </c>
      <c r="O1035" s="7">
        <f t="shared" si="117"/>
        <v>209.13646310432583</v>
      </c>
      <c r="P1035" s="7">
        <f t="shared" si="117"/>
        <v>153.06367048346047</v>
      </c>
      <c r="R1035" s="7"/>
      <c r="S1035" s="7"/>
      <c r="T1035" s="7"/>
      <c r="U1035" s="7"/>
      <c r="V1035" s="7"/>
    </row>
    <row r="1036" spans="1:22" x14ac:dyDescent="0.35">
      <c r="A1036" s="5">
        <f t="shared" si="118"/>
        <v>44578</v>
      </c>
      <c r="B1036" s="5"/>
      <c r="C1036" s="46">
        <f>IF('HAVER - UK Electricity'!F1323="",C1035,AVERAGE('HAVER - UK Electricity'!F1323:Q1323))</f>
        <v>153.69166666666663</v>
      </c>
      <c r="D1036" s="7">
        <f t="shared" si="115"/>
        <v>124.97269720101787</v>
      </c>
      <c r="E1036" s="5"/>
      <c r="F1036" s="7">
        <f>AVERAGE('HAVER - UK Electricity'!F1323:K1323)</f>
        <v>148.34</v>
      </c>
      <c r="G1036" s="7">
        <f>AVERAGE('HAVER - UK Electricity'!F1323:Q1323)</f>
        <v>153.69166666666663</v>
      </c>
      <c r="H1036" s="7">
        <f>AVERAGE('HAVER - UK Electricity'!D1323:I1323)</f>
        <v>163.37833333333333</v>
      </c>
      <c r="I1036" s="7">
        <f>AVERAGE('HAVER - UK Electricity'!D1323:F1323)</f>
        <v>179.32000000000002</v>
      </c>
      <c r="J1036" s="7">
        <f>AVERAGE('HAVER - UK Electricity'!D1323:O1323)</f>
        <v>158.54833333333335</v>
      </c>
      <c r="L1036" s="7">
        <f t="shared" si="116"/>
        <v>122.29270992366418</v>
      </c>
      <c r="M1036" s="7">
        <f t="shared" si="116"/>
        <v>124.97269720101787</v>
      </c>
      <c r="N1036" s="7">
        <f t="shared" si="117"/>
        <v>182.30134860050893</v>
      </c>
      <c r="O1036" s="7">
        <f t="shared" si="117"/>
        <v>209.13646310432583</v>
      </c>
      <c r="P1036" s="7">
        <f t="shared" si="117"/>
        <v>153.06367048346047</v>
      </c>
      <c r="R1036" s="7"/>
      <c r="S1036" s="7"/>
      <c r="T1036" s="7"/>
      <c r="U1036" s="7"/>
      <c r="V1036" s="7"/>
    </row>
    <row r="1037" spans="1:22" x14ac:dyDescent="0.35">
      <c r="A1037" s="5">
        <f t="shared" si="118"/>
        <v>44579</v>
      </c>
      <c r="B1037" s="5"/>
      <c r="C1037" s="46">
        <f>IF('HAVER - UK Electricity'!F1324="",C1036,AVERAGE('HAVER - UK Electricity'!F1324:Q1324))</f>
        <v>154.7475</v>
      </c>
      <c r="D1037" s="7">
        <f t="shared" si="115"/>
        <v>124.97269720101787</v>
      </c>
      <c r="E1037" s="5"/>
      <c r="F1037" s="7">
        <f>AVERAGE('HAVER - UK Electricity'!F1324:K1324)</f>
        <v>149.74166666666667</v>
      </c>
      <c r="G1037" s="7">
        <f>AVERAGE('HAVER - UK Electricity'!F1324:Q1324)</f>
        <v>154.7475</v>
      </c>
      <c r="H1037" s="7">
        <f>AVERAGE('HAVER - UK Electricity'!D1324:I1324)</f>
        <v>164.79999999999998</v>
      </c>
      <c r="I1037" s="7">
        <f>AVERAGE('HAVER - UK Electricity'!D1324:F1324)</f>
        <v>180.88333333333333</v>
      </c>
      <c r="J1037" s="7">
        <f>AVERAGE('HAVER - UK Electricity'!D1324:O1324)</f>
        <v>159.86583333333331</v>
      </c>
      <c r="L1037" s="7">
        <f t="shared" si="116"/>
        <v>122.29270992366418</v>
      </c>
      <c r="M1037" s="7">
        <f t="shared" si="116"/>
        <v>124.97269720101787</v>
      </c>
      <c r="N1037" s="7">
        <f t="shared" si="117"/>
        <v>182.30134860050893</v>
      </c>
      <c r="O1037" s="7">
        <f t="shared" si="117"/>
        <v>209.13646310432583</v>
      </c>
      <c r="P1037" s="7">
        <f t="shared" si="117"/>
        <v>153.06367048346047</v>
      </c>
      <c r="R1037" s="7"/>
      <c r="S1037" s="7"/>
      <c r="T1037" s="7"/>
      <c r="U1037" s="7"/>
      <c r="V1037" s="7"/>
    </row>
    <row r="1038" spans="1:22" x14ac:dyDescent="0.35">
      <c r="A1038" s="5">
        <f t="shared" si="118"/>
        <v>44580</v>
      </c>
      <c r="B1038" s="5"/>
      <c r="C1038" s="46">
        <f>IF('HAVER - UK Electricity'!F1325="",C1037,AVERAGE('HAVER - UK Electricity'!F1325:Q1325))</f>
        <v>149.845</v>
      </c>
      <c r="D1038" s="7">
        <f t="shared" si="115"/>
        <v>124.97269720101787</v>
      </c>
      <c r="E1038" s="5"/>
      <c r="F1038" s="7">
        <f>AVERAGE('HAVER - UK Electricity'!F1325:K1325)</f>
        <v>145.38666666666668</v>
      </c>
      <c r="G1038" s="7">
        <f>AVERAGE('HAVER - UK Electricity'!F1325:Q1325)</f>
        <v>149.845</v>
      </c>
      <c r="H1038" s="7">
        <f>AVERAGE('HAVER - UK Electricity'!D1325:I1325)</f>
        <v>159.76833333333332</v>
      </c>
      <c r="I1038" s="7">
        <f>AVERAGE('HAVER - UK Electricity'!D1325:F1325)</f>
        <v>175.05999999999997</v>
      </c>
      <c r="J1038" s="7">
        <f>AVERAGE('HAVER - UK Electricity'!D1325:O1325)</f>
        <v>154.81333333333336</v>
      </c>
      <c r="L1038" s="7">
        <f t="shared" si="116"/>
        <v>122.29270992366418</v>
      </c>
      <c r="M1038" s="7">
        <f t="shared" si="116"/>
        <v>124.97269720101787</v>
      </c>
      <c r="N1038" s="7">
        <f t="shared" si="117"/>
        <v>182.30134860050893</v>
      </c>
      <c r="O1038" s="7">
        <f t="shared" si="117"/>
        <v>209.13646310432583</v>
      </c>
      <c r="P1038" s="7">
        <f t="shared" si="117"/>
        <v>153.06367048346047</v>
      </c>
      <c r="R1038" s="7"/>
      <c r="S1038" s="7"/>
      <c r="T1038" s="7"/>
      <c r="U1038" s="7"/>
      <c r="V1038" s="7"/>
    </row>
    <row r="1039" spans="1:22" x14ac:dyDescent="0.35">
      <c r="A1039" s="5">
        <f t="shared" si="118"/>
        <v>44581</v>
      </c>
      <c r="B1039" s="5"/>
      <c r="C1039" s="46">
        <f>IF('HAVER - UK Electricity'!F1326="",C1038,AVERAGE('HAVER - UK Electricity'!F1326:Q1326))</f>
        <v>156.00416666666666</v>
      </c>
      <c r="D1039" s="7">
        <f t="shared" si="115"/>
        <v>124.97269720101787</v>
      </c>
      <c r="E1039" s="5"/>
      <c r="F1039" s="7">
        <f>AVERAGE('HAVER - UK Electricity'!F1326:K1326)</f>
        <v>151.10500000000002</v>
      </c>
      <c r="G1039" s="7">
        <f>AVERAGE('HAVER - UK Electricity'!F1326:Q1326)</f>
        <v>156.00416666666666</v>
      </c>
      <c r="H1039" s="7">
        <f>AVERAGE('HAVER - UK Electricity'!D1326:I1326)</f>
        <v>163.23666666666665</v>
      </c>
      <c r="I1039" s="7">
        <f>AVERAGE('HAVER - UK Electricity'!D1326:F1326)</f>
        <v>176.51999999999998</v>
      </c>
      <c r="J1039" s="7">
        <f>AVERAGE('HAVER - UK Electricity'!D1326:O1326)</f>
        <v>159.72249999999997</v>
      </c>
      <c r="L1039" s="7">
        <f t="shared" si="116"/>
        <v>122.29270992366418</v>
      </c>
      <c r="M1039" s="7">
        <f t="shared" si="116"/>
        <v>124.97269720101787</v>
      </c>
      <c r="N1039" s="7">
        <f t="shared" si="117"/>
        <v>182.30134860050893</v>
      </c>
      <c r="O1039" s="7">
        <f t="shared" si="117"/>
        <v>209.13646310432583</v>
      </c>
      <c r="P1039" s="7">
        <f t="shared" si="117"/>
        <v>153.06367048346047</v>
      </c>
      <c r="R1039" s="7"/>
      <c r="S1039" s="7"/>
      <c r="T1039" s="7"/>
      <c r="U1039" s="7"/>
      <c r="V1039" s="7"/>
    </row>
    <row r="1040" spans="1:22" x14ac:dyDescent="0.35">
      <c r="A1040" s="5">
        <f t="shared" si="118"/>
        <v>44582</v>
      </c>
      <c r="B1040" s="5"/>
      <c r="C1040" s="46">
        <f>IF('HAVER - UK Electricity'!F1327="",C1039,AVERAGE('HAVER - UK Electricity'!F1327:Q1327))</f>
        <v>165.26916666666668</v>
      </c>
      <c r="D1040" s="7">
        <f t="shared" si="115"/>
        <v>124.97269720101787</v>
      </c>
      <c r="E1040" s="5"/>
      <c r="F1040" s="7">
        <f>AVERAGE('HAVER - UK Electricity'!F1327:K1327)</f>
        <v>160.60499999999999</v>
      </c>
      <c r="G1040" s="7">
        <f>AVERAGE('HAVER - UK Electricity'!F1327:Q1327)</f>
        <v>165.26916666666668</v>
      </c>
      <c r="H1040" s="7">
        <f>AVERAGE('HAVER - UK Electricity'!D1327:I1327)</f>
        <v>171.19666666666663</v>
      </c>
      <c r="I1040" s="7">
        <f>AVERAGE('HAVER - UK Electricity'!D1327:F1327)</f>
        <v>183.01999999999998</v>
      </c>
      <c r="J1040" s="7">
        <f>AVERAGE('HAVER - UK Electricity'!D1327:O1327)</f>
        <v>168.27416666666667</v>
      </c>
      <c r="L1040" s="7">
        <f t="shared" si="116"/>
        <v>122.29270992366418</v>
      </c>
      <c r="M1040" s="7">
        <f t="shared" si="116"/>
        <v>124.97269720101787</v>
      </c>
      <c r="N1040" s="7">
        <f t="shared" si="117"/>
        <v>182.30134860050893</v>
      </c>
      <c r="O1040" s="7">
        <f t="shared" si="117"/>
        <v>209.13646310432583</v>
      </c>
      <c r="P1040" s="7">
        <f t="shared" si="117"/>
        <v>153.06367048346047</v>
      </c>
      <c r="R1040" s="7"/>
      <c r="S1040" s="7"/>
      <c r="T1040" s="7"/>
      <c r="U1040" s="7"/>
      <c r="V1040" s="7"/>
    </row>
    <row r="1041" spans="1:22" x14ac:dyDescent="0.35">
      <c r="A1041" s="5">
        <f t="shared" si="118"/>
        <v>44585</v>
      </c>
      <c r="B1041" s="5"/>
      <c r="C1041" s="46">
        <f>IF('HAVER - UK Electricity'!F1328="",C1040,AVERAGE('HAVER - UK Electricity'!F1328:Q1328))</f>
        <v>186.11083333333332</v>
      </c>
      <c r="D1041" s="7">
        <f t="shared" si="115"/>
        <v>124.97269720101787</v>
      </c>
      <c r="E1041" s="5"/>
      <c r="F1041" s="7">
        <f>AVERAGE('HAVER - UK Electricity'!F1328:K1328)</f>
        <v>181.35333333333332</v>
      </c>
      <c r="G1041" s="7">
        <f>AVERAGE('HAVER - UK Electricity'!F1328:Q1328)</f>
        <v>186.11083333333332</v>
      </c>
      <c r="H1041" s="7">
        <f>AVERAGE('HAVER - UK Electricity'!D1328:I1328)</f>
        <v>192.74333333333331</v>
      </c>
      <c r="I1041" s="7">
        <f>AVERAGE('HAVER - UK Electricity'!D1328:F1328)</f>
        <v>204.84</v>
      </c>
      <c r="J1041" s="7">
        <f>AVERAGE('HAVER - UK Electricity'!D1328:O1328)</f>
        <v>189.50833333333333</v>
      </c>
      <c r="L1041" s="7">
        <f t="shared" si="116"/>
        <v>122.29270992366418</v>
      </c>
      <c r="M1041" s="7">
        <f t="shared" si="116"/>
        <v>124.97269720101787</v>
      </c>
      <c r="N1041" s="7">
        <f t="shared" si="117"/>
        <v>182.30134860050893</v>
      </c>
      <c r="O1041" s="7">
        <f t="shared" si="117"/>
        <v>209.13646310432583</v>
      </c>
      <c r="P1041" s="7">
        <f t="shared" si="117"/>
        <v>153.06367048346047</v>
      </c>
      <c r="R1041" s="7"/>
      <c r="S1041" s="7"/>
      <c r="T1041" s="7"/>
      <c r="U1041" s="7"/>
      <c r="V1041" s="7"/>
    </row>
    <row r="1042" spans="1:22" x14ac:dyDescent="0.35">
      <c r="A1042" s="5">
        <f t="shared" si="118"/>
        <v>44586</v>
      </c>
      <c r="B1042" s="5"/>
      <c r="C1042" s="46">
        <f>IF('HAVER - UK Electricity'!F1329="",C1041,AVERAGE('HAVER - UK Electricity'!F1329:Q1329))</f>
        <v>190.66</v>
      </c>
      <c r="D1042" s="7">
        <f t="shared" si="115"/>
        <v>124.97269720101787</v>
      </c>
      <c r="E1042" s="5"/>
      <c r="F1042" s="7">
        <f>AVERAGE('HAVER - UK Electricity'!F1329:K1329)</f>
        <v>186.13166666666666</v>
      </c>
      <c r="G1042" s="7">
        <f>AVERAGE('HAVER - UK Electricity'!F1329:Q1329)</f>
        <v>190.66</v>
      </c>
      <c r="H1042" s="7">
        <f>AVERAGE('HAVER - UK Electricity'!D1329:I1329)</f>
        <v>197.27833333333334</v>
      </c>
      <c r="I1042" s="7">
        <f>AVERAGE('HAVER - UK Electricity'!D1329:F1329)</f>
        <v>209.47333333333336</v>
      </c>
      <c r="J1042" s="7">
        <f>AVERAGE('HAVER - UK Electricity'!D1329:O1329)</f>
        <v>193.8991666666667</v>
      </c>
      <c r="L1042" s="7">
        <f t="shared" si="116"/>
        <v>122.29270992366418</v>
      </c>
      <c r="M1042" s="7">
        <f t="shared" si="116"/>
        <v>124.97269720101787</v>
      </c>
      <c r="N1042" s="7">
        <f t="shared" si="117"/>
        <v>182.30134860050893</v>
      </c>
      <c r="O1042" s="7">
        <f t="shared" si="117"/>
        <v>209.13646310432583</v>
      </c>
      <c r="P1042" s="7">
        <f t="shared" si="117"/>
        <v>153.06367048346047</v>
      </c>
      <c r="R1042" s="7"/>
      <c r="S1042" s="7"/>
      <c r="T1042" s="7"/>
      <c r="U1042" s="7"/>
      <c r="V1042" s="7"/>
    </row>
    <row r="1043" spans="1:22" x14ac:dyDescent="0.35">
      <c r="A1043" s="5">
        <f t="shared" si="118"/>
        <v>44587</v>
      </c>
      <c r="B1043" s="5"/>
      <c r="C1043" s="46">
        <f>IF('HAVER - UK Electricity'!F1330="",C1042,AVERAGE('HAVER - UK Electricity'!F1330:Q1330))</f>
        <v>194.1525</v>
      </c>
      <c r="D1043" s="7">
        <f t="shared" si="115"/>
        <v>124.97269720101787</v>
      </c>
      <c r="E1043" s="5"/>
      <c r="F1043" s="7">
        <f>AVERAGE('HAVER - UK Electricity'!F1330:K1330)</f>
        <v>189.39166666666665</v>
      </c>
      <c r="G1043" s="7">
        <f>AVERAGE('HAVER - UK Electricity'!F1330:Q1330)</f>
        <v>194.1525</v>
      </c>
      <c r="H1043" s="7">
        <f>AVERAGE('HAVER - UK Electricity'!D1330:I1330)</f>
        <v>197.73833333333334</v>
      </c>
      <c r="I1043" s="7">
        <f>AVERAGE('HAVER - UK Electricity'!D1330:F1330)</f>
        <v>207.47333333333336</v>
      </c>
      <c r="J1043" s="7">
        <f>AVERAGE('HAVER - UK Electricity'!D1330:O1330)</f>
        <v>195.965</v>
      </c>
      <c r="L1043" s="7">
        <f t="shared" si="116"/>
        <v>122.29270992366418</v>
      </c>
      <c r="M1043" s="7">
        <f t="shared" si="116"/>
        <v>124.97269720101787</v>
      </c>
      <c r="N1043" s="7">
        <f t="shared" si="117"/>
        <v>182.30134860050893</v>
      </c>
      <c r="O1043" s="7">
        <f t="shared" si="117"/>
        <v>209.13646310432583</v>
      </c>
      <c r="P1043" s="7">
        <f t="shared" si="117"/>
        <v>153.06367048346047</v>
      </c>
      <c r="R1043" s="7"/>
      <c r="S1043" s="7"/>
      <c r="T1043" s="7"/>
      <c r="U1043" s="7"/>
      <c r="V1043" s="7"/>
    </row>
    <row r="1044" spans="1:22" x14ac:dyDescent="0.35">
      <c r="A1044" s="5">
        <f t="shared" si="118"/>
        <v>44588</v>
      </c>
      <c r="B1044" s="5"/>
      <c r="C1044" s="46">
        <f>IF('HAVER - UK Electricity'!F1331="",C1043,AVERAGE('HAVER - UK Electricity'!F1331:Q1331))</f>
        <v>197.2775</v>
      </c>
      <c r="D1044" s="7">
        <f t="shared" ref="D1044" si="119">AVERAGE($C$916:$C$1046)</f>
        <v>124.97269720101787</v>
      </c>
      <c r="E1044" s="5"/>
      <c r="F1044" s="7">
        <f>AVERAGE('HAVER - UK Electricity'!F1331:K1331)</f>
        <v>192.47666666666669</v>
      </c>
      <c r="G1044" s="7">
        <f>AVERAGE('HAVER - UK Electricity'!F1331:Q1331)</f>
        <v>197.2775</v>
      </c>
      <c r="H1044" s="7">
        <f>AVERAGE('HAVER - UK Electricity'!D1331:I1331)</f>
        <v>199.64999999999998</v>
      </c>
      <c r="I1044" s="7">
        <f>AVERAGE('HAVER - UK Electricity'!D1331:F1331)</f>
        <v>208.73333333333332</v>
      </c>
      <c r="J1044" s="7">
        <f>AVERAGE('HAVER - UK Electricity'!D1331:O1331)</f>
        <v>198.57333333333335</v>
      </c>
      <c r="L1044" s="7">
        <f t="shared" si="116"/>
        <v>122.29270992366418</v>
      </c>
      <c r="M1044" s="7">
        <f t="shared" si="116"/>
        <v>124.97269720101787</v>
      </c>
      <c r="N1044" s="7">
        <f t="shared" si="117"/>
        <v>182.30134860050893</v>
      </c>
      <c r="O1044" s="7">
        <f t="shared" si="117"/>
        <v>209.13646310432583</v>
      </c>
      <c r="P1044" s="7">
        <f t="shared" ref="P1044:P1045" si="120">AVERAGE(J$916:J$1046)</f>
        <v>153.06367048346047</v>
      </c>
      <c r="R1044" s="7"/>
      <c r="S1044" s="7"/>
      <c r="T1044" s="7"/>
      <c r="U1044" s="7"/>
      <c r="V1044" s="7"/>
    </row>
    <row r="1045" spans="1:22" x14ac:dyDescent="0.35">
      <c r="A1045" s="5">
        <f t="shared" si="118"/>
        <v>44589</v>
      </c>
      <c r="B1045" s="5"/>
      <c r="C1045" s="46">
        <f>IF('HAVER - UK Electricity'!F1332="",C1044,AVERAGE('HAVER - UK Electricity'!F1332:Q1332))</f>
        <v>199.92666666666665</v>
      </c>
      <c r="D1045" s="7">
        <f>AVERAGE($C$916:$C$1046)</f>
        <v>124.97269720101787</v>
      </c>
      <c r="E1045" s="5"/>
      <c r="F1045" s="7">
        <f>AVERAGE('HAVER - UK Electricity'!F1332:K1332)</f>
        <v>195.35499999999999</v>
      </c>
      <c r="G1045" s="7">
        <f>AVERAGE('HAVER - UK Electricity'!F1332:Q1332)</f>
        <v>199.92666666666665</v>
      </c>
      <c r="H1045" s="7">
        <f>AVERAGE('HAVER - UK Electricity'!D1332:I1332)</f>
        <v>201.19833333333335</v>
      </c>
      <c r="I1045" s="7">
        <f>AVERAGE('HAVER - UK Electricity'!D1332:F1332)</f>
        <v>208.53333333333333</v>
      </c>
      <c r="J1045" s="7">
        <f>AVERAGE('HAVER - UK Electricity'!D1332:O1332)</f>
        <v>200.50249999999997</v>
      </c>
      <c r="L1045" s="7">
        <f>AVERAGE(F$916:F$1046)</f>
        <v>122.29270992366418</v>
      </c>
      <c r="M1045" s="7">
        <f>AVERAGE(G$916:G$1046)</f>
        <v>124.97269720101787</v>
      </c>
      <c r="N1045" s="7">
        <f t="shared" ref="N1045:O1045" si="121">AVERAGE(H$916:H$1046)</f>
        <v>182.30134860050893</v>
      </c>
      <c r="O1045" s="7">
        <f t="shared" si="121"/>
        <v>209.13646310432583</v>
      </c>
      <c r="P1045" s="7">
        <f t="shared" si="120"/>
        <v>153.06367048346047</v>
      </c>
      <c r="R1045" s="7"/>
      <c r="S1045" s="7"/>
      <c r="T1045" s="7"/>
      <c r="U1045" s="7"/>
      <c r="V1045" s="7"/>
    </row>
    <row r="1046" spans="1:22" x14ac:dyDescent="0.35">
      <c r="A1046" s="5">
        <f t="shared" si="118"/>
        <v>44592</v>
      </c>
      <c r="B1046" s="5"/>
      <c r="C1046" s="46">
        <f>IF('HAVER - UK Electricity'!F1333="",C1045,AVERAGE('HAVER - UK Electricity'!F1333:Q1333))</f>
        <v>182.06916666666666</v>
      </c>
      <c r="D1046" s="5"/>
      <c r="E1046" s="5"/>
      <c r="F1046" s="7">
        <f>AVERAGE('HAVER - UK Electricity'!F1333:K1333)</f>
        <v>183.23666666666665</v>
      </c>
      <c r="G1046" s="7">
        <f>AVERAGE('HAVER - UK Electricity'!F1333:Q1333)</f>
        <v>182.06916666666666</v>
      </c>
      <c r="H1046" s="7">
        <f>AVERAGE('HAVER - UK Electricity'!D1333:I1333)</f>
        <v>184.92499999999998</v>
      </c>
      <c r="I1046" s="7">
        <f>AVERAGE('HAVER - UK Electricity'!D1333:F1333)</f>
        <v>188.71</v>
      </c>
      <c r="J1046" s="7">
        <f>AVERAGE('HAVER - UK Electricity'!D1333:O1333)</f>
        <v>188.37166666666667</v>
      </c>
      <c r="L1046" s="7"/>
      <c r="M1046" s="7"/>
      <c r="N1046" s="7"/>
      <c r="O1046" s="7"/>
      <c r="P1046" s="7"/>
      <c r="R1046" s="7"/>
      <c r="S1046" s="7"/>
      <c r="T1046" s="7"/>
      <c r="U1046" s="7"/>
      <c r="V1046" s="7"/>
    </row>
    <row r="1047" spans="1:22" x14ac:dyDescent="0.35">
      <c r="A1047" s="5">
        <f t="shared" si="118"/>
        <v>44593</v>
      </c>
      <c r="B1047" s="5" t="s">
        <v>2291</v>
      </c>
      <c r="C1047" s="46">
        <f>IF('HAVER - UK Electricity'!K1334="",C1046,AVERAGE('HAVER - UK Electricity'!K1334:V1334))</f>
        <v>142.21583333333334</v>
      </c>
      <c r="D1047" s="7">
        <f t="shared" ref="D1047:D1110" si="122">AVERAGE(AVERAGE($C$1047:$C$1099,$C$1101:$C$1133),AVERAGE($C$1136:$C$1189))</f>
        <v>260.93693762561008</v>
      </c>
      <c r="E1047" s="5"/>
      <c r="F1047" s="7">
        <f>AVERAGE('HAVER - UK Electricity'!K1334:P1334)</f>
        <v>176.28833333333333</v>
      </c>
      <c r="G1047" s="7">
        <f>AVERAGE('HAVER - UK Electricity'!K1334:V1334)</f>
        <v>142.21583333333334</v>
      </c>
      <c r="H1047" s="7">
        <f>AVERAGE('HAVER - UK Electricity'!D1334:I1334)</f>
        <v>167.78166666666667</v>
      </c>
      <c r="I1047" s="7">
        <f>AVERAGE('HAVER - UK Electricity'!D1334:F1334)</f>
        <v>170.56333333333333</v>
      </c>
      <c r="J1047" s="7">
        <f>AVERAGE('HAVER - UK Electricity'!D1334:O1334)</f>
        <v>171.04583333333335</v>
      </c>
      <c r="L1047" s="7">
        <f>AVERAGE(F$1047:F$1099,F$1101:F$1189)</f>
        <v>300.64000000000004</v>
      </c>
      <c r="M1047" s="7">
        <f t="shared" ref="M1047:P1047" si="123">AVERAGE(G$1047:G$1099,G$1101:G$1189)</f>
        <v>258.91866784037552</v>
      </c>
      <c r="N1047" s="7">
        <f t="shared" si="123"/>
        <v>269.3909859154931</v>
      </c>
      <c r="O1047" s="7">
        <f t="shared" si="123"/>
        <v>248.94591549295774</v>
      </c>
      <c r="P1047" s="7">
        <f t="shared" si="123"/>
        <v>250.13862089201888</v>
      </c>
      <c r="R1047" s="7"/>
      <c r="S1047" s="7"/>
      <c r="T1047" s="7"/>
      <c r="U1047" s="7"/>
      <c r="V1047" s="7"/>
    </row>
    <row r="1048" spans="1:22" x14ac:dyDescent="0.35">
      <c r="A1048" s="5">
        <f t="shared" si="118"/>
        <v>44594</v>
      </c>
      <c r="B1048" s="5"/>
      <c r="C1048" s="46">
        <f>IF('HAVER - UK Electricity'!K1335="",C1047,AVERAGE('HAVER - UK Electricity'!K1335:V1335))</f>
        <v>146.92083333333338</v>
      </c>
      <c r="D1048" s="7">
        <f t="shared" si="122"/>
        <v>260.93693762561008</v>
      </c>
      <c r="E1048" s="5"/>
      <c r="F1048" s="7">
        <f>AVERAGE('HAVER - UK Electricity'!K1335:P1335)</f>
        <v>182.66833333333332</v>
      </c>
      <c r="G1048" s="7">
        <f>AVERAGE('HAVER - UK Electricity'!K1335:V1335)</f>
        <v>146.92083333333338</v>
      </c>
      <c r="H1048" s="7">
        <f>AVERAGE('HAVER - UK Electricity'!D1335:I1335)</f>
        <v>173.70000000000002</v>
      </c>
      <c r="I1048" s="7">
        <f>AVERAGE('HAVER - UK Electricity'!D1335:F1335)</f>
        <v>176.20666666666668</v>
      </c>
      <c r="J1048" s="7">
        <f>AVERAGE('HAVER - UK Electricity'!D1335:O1335)</f>
        <v>177.14750000000001</v>
      </c>
      <c r="L1048" s="7">
        <f t="shared" ref="L1048:L1111" si="124">AVERAGE(F$1047:F$1099,F$1101:F$1189)</f>
        <v>300.64000000000004</v>
      </c>
      <c r="M1048" s="7">
        <f t="shared" ref="M1048:M1111" si="125">AVERAGE(G$1047:G$1099,G$1101:G$1189)</f>
        <v>258.91866784037552</v>
      </c>
      <c r="N1048" s="7">
        <f t="shared" ref="N1048:N1111" si="126">AVERAGE(H$1047:H$1099,H$1101:H$1189)</f>
        <v>269.3909859154931</v>
      </c>
      <c r="O1048" s="7">
        <f t="shared" ref="O1048:O1111" si="127">AVERAGE(I$1047:I$1099,I$1101:I$1189)</f>
        <v>248.94591549295774</v>
      </c>
      <c r="P1048" s="7">
        <f t="shared" ref="P1048:P1111" si="128">AVERAGE(J$1047:J$1099,J$1101:J$1189)</f>
        <v>250.13862089201888</v>
      </c>
      <c r="R1048" s="7"/>
      <c r="S1048" s="7"/>
      <c r="T1048" s="7"/>
      <c r="U1048" s="7"/>
      <c r="V1048" s="7"/>
    </row>
    <row r="1049" spans="1:22" x14ac:dyDescent="0.35">
      <c r="A1049" s="5">
        <f t="shared" si="118"/>
        <v>44595</v>
      </c>
      <c r="B1049" s="5"/>
      <c r="C1049" s="46">
        <f>IF('HAVER - UK Electricity'!K1336="",C1048,AVERAGE('HAVER - UK Electricity'!K1336:V1336))</f>
        <v>150.85333333333332</v>
      </c>
      <c r="D1049" s="7">
        <f t="shared" si="122"/>
        <v>260.93693762561008</v>
      </c>
      <c r="E1049" s="5"/>
      <c r="F1049" s="7">
        <f>AVERAGE('HAVER - UK Electricity'!K1336:P1336)</f>
        <v>188.58333333333334</v>
      </c>
      <c r="G1049" s="7">
        <f>AVERAGE('HAVER - UK Electricity'!K1336:V1336)</f>
        <v>150.85333333333332</v>
      </c>
      <c r="H1049" s="7">
        <f>AVERAGE('HAVER - UK Electricity'!D1336:I1336)</f>
        <v>178.995</v>
      </c>
      <c r="I1049" s="7">
        <f>AVERAGE('HAVER - UK Electricity'!D1336:F1336)</f>
        <v>180.59</v>
      </c>
      <c r="J1049" s="7">
        <f>AVERAGE('HAVER - UK Electricity'!D1336:O1336)</f>
        <v>182.77750000000003</v>
      </c>
      <c r="L1049" s="7">
        <f t="shared" si="124"/>
        <v>300.64000000000004</v>
      </c>
      <c r="M1049" s="7">
        <f t="shared" si="125"/>
        <v>258.91866784037552</v>
      </c>
      <c r="N1049" s="7">
        <f t="shared" si="126"/>
        <v>269.3909859154931</v>
      </c>
      <c r="O1049" s="7">
        <f t="shared" si="127"/>
        <v>248.94591549295774</v>
      </c>
      <c r="P1049" s="7">
        <f t="shared" si="128"/>
        <v>250.13862089201888</v>
      </c>
      <c r="R1049" s="7"/>
      <c r="S1049" s="7"/>
      <c r="T1049" s="7"/>
      <c r="U1049" s="7"/>
      <c r="V1049" s="7"/>
    </row>
    <row r="1050" spans="1:22" x14ac:dyDescent="0.35">
      <c r="A1050" s="5">
        <f t="shared" si="118"/>
        <v>44596</v>
      </c>
      <c r="B1050" s="5"/>
      <c r="C1050" s="46">
        <f>IF('HAVER - UK Electricity'!K1337="",C1049,AVERAGE('HAVER - UK Electricity'!K1337:V1337))</f>
        <v>156.06333333333336</v>
      </c>
      <c r="D1050" s="7">
        <f t="shared" si="122"/>
        <v>260.93693762561008</v>
      </c>
      <c r="E1050" s="5"/>
      <c r="F1050" s="7">
        <f>AVERAGE('HAVER - UK Electricity'!K1337:P1337)</f>
        <v>194.96333333333334</v>
      </c>
      <c r="G1050" s="7">
        <f>AVERAGE('HAVER - UK Electricity'!K1337:V1337)</f>
        <v>156.06333333333336</v>
      </c>
      <c r="H1050" s="7">
        <f>AVERAGE('HAVER - UK Electricity'!D1337:I1337)</f>
        <v>184.60833333333335</v>
      </c>
      <c r="I1050" s="7">
        <f>AVERAGE('HAVER - UK Electricity'!D1337:F1337)</f>
        <v>185.98666666666668</v>
      </c>
      <c r="J1050" s="7">
        <f>AVERAGE('HAVER - UK Electricity'!D1337:O1337)</f>
        <v>188.76666666666665</v>
      </c>
      <c r="L1050" s="7">
        <f t="shared" si="124"/>
        <v>300.64000000000004</v>
      </c>
      <c r="M1050" s="7">
        <f t="shared" si="125"/>
        <v>258.91866784037552</v>
      </c>
      <c r="N1050" s="7">
        <f t="shared" si="126"/>
        <v>269.3909859154931</v>
      </c>
      <c r="O1050" s="7">
        <f t="shared" si="127"/>
        <v>248.94591549295774</v>
      </c>
      <c r="P1050" s="7">
        <f t="shared" si="128"/>
        <v>250.13862089201888</v>
      </c>
      <c r="R1050" s="7"/>
      <c r="S1050" s="7"/>
      <c r="T1050" s="7"/>
      <c r="U1050" s="7"/>
      <c r="V1050" s="7"/>
    </row>
    <row r="1051" spans="1:22" x14ac:dyDescent="0.35">
      <c r="A1051" s="5">
        <f t="shared" si="118"/>
        <v>44599</v>
      </c>
      <c r="B1051" s="5"/>
      <c r="C1051" s="46">
        <f>IF('HAVER - UK Electricity'!K1338="",C1050,AVERAGE('HAVER - UK Electricity'!K1338:V1338))</f>
        <v>155.42083333333332</v>
      </c>
      <c r="D1051" s="7">
        <f t="shared" si="122"/>
        <v>260.93693762561008</v>
      </c>
      <c r="E1051" s="5"/>
      <c r="F1051" s="7">
        <f>AVERAGE('HAVER - UK Electricity'!K1338:P1338)</f>
        <v>190.98833333333334</v>
      </c>
      <c r="G1051" s="7">
        <f>AVERAGE('HAVER - UK Electricity'!K1338:V1338)</f>
        <v>155.42083333333332</v>
      </c>
      <c r="H1051" s="7">
        <f>AVERAGE('HAVER - UK Electricity'!D1338:I1338)</f>
        <v>179.14499999999998</v>
      </c>
      <c r="I1051" s="7">
        <f>AVERAGE('HAVER - UK Electricity'!D1338:F1338)</f>
        <v>180</v>
      </c>
      <c r="J1051" s="7">
        <f>AVERAGE('HAVER - UK Electricity'!D1338:O1338)</f>
        <v>183.94916666666666</v>
      </c>
      <c r="L1051" s="7">
        <f t="shared" si="124"/>
        <v>300.64000000000004</v>
      </c>
      <c r="M1051" s="7">
        <f t="shared" si="125"/>
        <v>258.91866784037552</v>
      </c>
      <c r="N1051" s="7">
        <f t="shared" si="126"/>
        <v>269.3909859154931</v>
      </c>
      <c r="O1051" s="7">
        <f t="shared" si="127"/>
        <v>248.94591549295774</v>
      </c>
      <c r="P1051" s="7">
        <f t="shared" si="128"/>
        <v>250.13862089201888</v>
      </c>
      <c r="R1051" s="7"/>
      <c r="S1051" s="7"/>
      <c r="T1051" s="7"/>
      <c r="U1051" s="7"/>
      <c r="V1051" s="7"/>
    </row>
    <row r="1052" spans="1:22" x14ac:dyDescent="0.35">
      <c r="A1052" s="5">
        <f t="shared" si="118"/>
        <v>44600</v>
      </c>
      <c r="B1052" s="5"/>
      <c r="C1052" s="46">
        <f>IF('HAVER - UK Electricity'!K1339="",C1051,AVERAGE('HAVER - UK Electricity'!K1339:V1339))</f>
        <v>153.27333333333331</v>
      </c>
      <c r="D1052" s="7">
        <f t="shared" si="122"/>
        <v>260.93693762561008</v>
      </c>
      <c r="E1052" s="5"/>
      <c r="F1052" s="7">
        <f>AVERAGE('HAVER - UK Electricity'!K1339:P1339)</f>
        <v>188.51333333333332</v>
      </c>
      <c r="G1052" s="7">
        <f>AVERAGE('HAVER - UK Electricity'!K1339:V1339)</f>
        <v>153.27333333333331</v>
      </c>
      <c r="H1052" s="7">
        <f>AVERAGE('HAVER - UK Electricity'!D1339:I1339)</f>
        <v>176.42333333333332</v>
      </c>
      <c r="I1052" s="7">
        <f>AVERAGE('HAVER - UK Electricity'!D1339:F1339)</f>
        <v>177.09666666666666</v>
      </c>
      <c r="J1052" s="7">
        <f>AVERAGE('HAVER - UK Electricity'!D1339:O1339)</f>
        <v>181.38750000000002</v>
      </c>
      <c r="L1052" s="7">
        <f t="shared" si="124"/>
        <v>300.64000000000004</v>
      </c>
      <c r="M1052" s="7">
        <f t="shared" si="125"/>
        <v>258.91866784037552</v>
      </c>
      <c r="N1052" s="7">
        <f t="shared" si="126"/>
        <v>269.3909859154931</v>
      </c>
      <c r="O1052" s="7">
        <f t="shared" si="127"/>
        <v>248.94591549295774</v>
      </c>
      <c r="P1052" s="7">
        <f t="shared" si="128"/>
        <v>250.13862089201888</v>
      </c>
      <c r="R1052" s="7"/>
      <c r="S1052" s="7"/>
      <c r="T1052" s="7"/>
      <c r="U1052" s="7"/>
      <c r="V1052" s="7"/>
    </row>
    <row r="1053" spans="1:22" x14ac:dyDescent="0.35">
      <c r="A1053" s="5">
        <f t="shared" si="118"/>
        <v>44601</v>
      </c>
      <c r="B1053" s="5"/>
      <c r="C1053" s="46">
        <f>IF('HAVER - UK Electricity'!K1340="",C1052,AVERAGE('HAVER - UK Electricity'!K1340:V1340))</f>
        <v>148.64249999999998</v>
      </c>
      <c r="D1053" s="7">
        <f t="shared" si="122"/>
        <v>260.93693762561008</v>
      </c>
      <c r="E1053" s="5"/>
      <c r="F1053" s="7">
        <f>AVERAGE('HAVER - UK Electricity'!K1340:P1340)</f>
        <v>181.27333333333331</v>
      </c>
      <c r="G1053" s="7">
        <f>AVERAGE('HAVER - UK Electricity'!K1340:V1340)</f>
        <v>148.64249999999998</v>
      </c>
      <c r="H1053" s="7">
        <f>AVERAGE('HAVER - UK Electricity'!D1340:I1340)</f>
        <v>170.16333333333333</v>
      </c>
      <c r="I1053" s="7">
        <f>AVERAGE('HAVER - UK Electricity'!D1340:F1340)</f>
        <v>171.08333333333334</v>
      </c>
      <c r="J1053" s="7">
        <f>AVERAGE('HAVER - UK Electricity'!D1340:O1340)</f>
        <v>174.68999999999997</v>
      </c>
      <c r="L1053" s="7">
        <f t="shared" si="124"/>
        <v>300.64000000000004</v>
      </c>
      <c r="M1053" s="7">
        <f t="shared" si="125"/>
        <v>258.91866784037552</v>
      </c>
      <c r="N1053" s="7">
        <f t="shared" si="126"/>
        <v>269.3909859154931</v>
      </c>
      <c r="O1053" s="7">
        <f t="shared" si="127"/>
        <v>248.94591549295774</v>
      </c>
      <c r="P1053" s="7">
        <f t="shared" si="128"/>
        <v>250.13862089201888</v>
      </c>
      <c r="R1053" s="7"/>
      <c r="S1053" s="7"/>
      <c r="T1053" s="7"/>
      <c r="U1053" s="7"/>
      <c r="V1053" s="7"/>
    </row>
    <row r="1054" spans="1:22" x14ac:dyDescent="0.35">
      <c r="A1054" s="5">
        <f t="shared" si="118"/>
        <v>44602</v>
      </c>
      <c r="B1054" s="5"/>
      <c r="C1054" s="46">
        <f>IF('HAVER - UK Electricity'!K1341="",C1053,AVERAGE('HAVER - UK Electricity'!K1341:V1341))</f>
        <v>147.65</v>
      </c>
      <c r="D1054" s="7">
        <f t="shared" si="122"/>
        <v>260.93693762561008</v>
      </c>
      <c r="E1054" s="5"/>
      <c r="F1054" s="7">
        <f>AVERAGE('HAVER - UK Electricity'!K1341:P1341)</f>
        <v>180.39833333333334</v>
      </c>
      <c r="G1054" s="7">
        <f>AVERAGE('HAVER - UK Electricity'!K1341:V1341)</f>
        <v>147.65</v>
      </c>
      <c r="H1054" s="7">
        <f>AVERAGE('HAVER - UK Electricity'!D1341:I1341)</f>
        <v>168.86333333333332</v>
      </c>
      <c r="I1054" s="7">
        <f>AVERAGE('HAVER - UK Electricity'!D1341:F1341)</f>
        <v>169.62</v>
      </c>
      <c r="J1054" s="7">
        <f>AVERAGE('HAVER - UK Electricity'!D1341:O1341)</f>
        <v>173.54333333333332</v>
      </c>
      <c r="L1054" s="7">
        <f t="shared" si="124"/>
        <v>300.64000000000004</v>
      </c>
      <c r="M1054" s="7">
        <f t="shared" si="125"/>
        <v>258.91866784037552</v>
      </c>
      <c r="N1054" s="7">
        <f t="shared" si="126"/>
        <v>269.3909859154931</v>
      </c>
      <c r="O1054" s="7">
        <f t="shared" si="127"/>
        <v>248.94591549295774</v>
      </c>
      <c r="P1054" s="7">
        <f t="shared" si="128"/>
        <v>250.13862089201888</v>
      </c>
      <c r="R1054" s="7"/>
      <c r="S1054" s="7"/>
      <c r="T1054" s="7"/>
      <c r="U1054" s="7"/>
      <c r="V1054" s="7"/>
    </row>
    <row r="1055" spans="1:22" x14ac:dyDescent="0.35">
      <c r="A1055" s="5">
        <f t="shared" si="118"/>
        <v>44603</v>
      </c>
      <c r="B1055" s="5"/>
      <c r="C1055" s="46">
        <f>IF('HAVER - UK Electricity'!K1342="",C1054,AVERAGE('HAVER - UK Electricity'!K1342:V1342))</f>
        <v>151.03</v>
      </c>
      <c r="D1055" s="7">
        <f t="shared" si="122"/>
        <v>260.93693762561008</v>
      </c>
      <c r="E1055" s="5"/>
      <c r="F1055" s="7">
        <f>AVERAGE('HAVER - UK Electricity'!K1342:P1342)</f>
        <v>184.23833333333332</v>
      </c>
      <c r="G1055" s="7">
        <f>AVERAGE('HAVER - UK Electricity'!K1342:V1342)</f>
        <v>151.03</v>
      </c>
      <c r="H1055" s="7">
        <f>AVERAGE('HAVER - UK Electricity'!D1342:I1342)</f>
        <v>173.07833333333335</v>
      </c>
      <c r="I1055" s="7">
        <f>AVERAGE('HAVER - UK Electricity'!D1342:F1342)</f>
        <v>173.64333333333332</v>
      </c>
      <c r="J1055" s="7">
        <f>AVERAGE('HAVER - UK Electricity'!D1342:O1342)</f>
        <v>177.61583333333331</v>
      </c>
      <c r="L1055" s="7">
        <f t="shared" si="124"/>
        <v>300.64000000000004</v>
      </c>
      <c r="M1055" s="7">
        <f t="shared" si="125"/>
        <v>258.91866784037552</v>
      </c>
      <c r="N1055" s="7">
        <f t="shared" si="126"/>
        <v>269.3909859154931</v>
      </c>
      <c r="O1055" s="7">
        <f t="shared" si="127"/>
        <v>248.94591549295774</v>
      </c>
      <c r="P1055" s="7">
        <f t="shared" si="128"/>
        <v>250.13862089201888</v>
      </c>
      <c r="R1055" s="7"/>
      <c r="S1055" s="7"/>
      <c r="T1055" s="7"/>
      <c r="U1055" s="7"/>
      <c r="V1055" s="7"/>
    </row>
    <row r="1056" spans="1:22" x14ac:dyDescent="0.35">
      <c r="A1056" s="5">
        <f t="shared" si="118"/>
        <v>44606</v>
      </c>
      <c r="B1056" s="5"/>
      <c r="C1056" s="46">
        <f>IF('HAVER - UK Electricity'!K1343="",C1055,AVERAGE('HAVER - UK Electricity'!K1343:V1343))</f>
        <v>155.16749999999999</v>
      </c>
      <c r="D1056" s="7">
        <f t="shared" si="122"/>
        <v>260.93693762561008</v>
      </c>
      <c r="E1056" s="5"/>
      <c r="F1056" s="7">
        <f>AVERAGE('HAVER - UK Electricity'!K1343:P1343)</f>
        <v>190.84333333333333</v>
      </c>
      <c r="G1056" s="7">
        <f>AVERAGE('HAVER - UK Electricity'!K1343:V1343)</f>
        <v>155.16749999999999</v>
      </c>
      <c r="H1056" s="7">
        <f>AVERAGE('HAVER - UK Electricity'!D1343:I1343)</f>
        <v>178.14833333333331</v>
      </c>
      <c r="I1056" s="7">
        <f>AVERAGE('HAVER - UK Electricity'!D1343:F1343)</f>
        <v>178.93333333333331</v>
      </c>
      <c r="J1056" s="7">
        <f>AVERAGE('HAVER - UK Electricity'!D1343:O1343)</f>
        <v>183.29166666666666</v>
      </c>
      <c r="L1056" s="7">
        <f t="shared" si="124"/>
        <v>300.64000000000004</v>
      </c>
      <c r="M1056" s="7">
        <f t="shared" si="125"/>
        <v>258.91866784037552</v>
      </c>
      <c r="N1056" s="7">
        <f t="shared" si="126"/>
        <v>269.3909859154931</v>
      </c>
      <c r="O1056" s="7">
        <f t="shared" si="127"/>
        <v>248.94591549295774</v>
      </c>
      <c r="P1056" s="7">
        <f t="shared" si="128"/>
        <v>250.13862089201888</v>
      </c>
      <c r="R1056" s="7"/>
      <c r="S1056" s="7"/>
      <c r="T1056" s="7"/>
      <c r="U1056" s="7"/>
      <c r="V1056" s="7"/>
    </row>
    <row r="1057" spans="1:22" x14ac:dyDescent="0.35">
      <c r="A1057" s="5">
        <f t="shared" si="118"/>
        <v>44607</v>
      </c>
      <c r="B1057" s="5"/>
      <c r="C1057" s="46">
        <f>IF('HAVER - UK Electricity'!K1344="",C1056,AVERAGE('HAVER - UK Electricity'!K1344:V1344))</f>
        <v>142.98249999999999</v>
      </c>
      <c r="D1057" s="7">
        <f t="shared" si="122"/>
        <v>260.93693762561008</v>
      </c>
      <c r="E1057" s="5"/>
      <c r="F1057" s="7">
        <f>AVERAGE('HAVER - UK Electricity'!K1344:P1344)</f>
        <v>171.03333333333333</v>
      </c>
      <c r="G1057" s="7">
        <f>AVERAGE('HAVER - UK Electricity'!K1344:V1344)</f>
        <v>142.98249999999999</v>
      </c>
      <c r="H1057" s="7">
        <f>AVERAGE('HAVER - UK Electricity'!D1344:I1344)</f>
        <v>159.63166666666666</v>
      </c>
      <c r="I1057" s="7">
        <f>AVERAGE('HAVER - UK Electricity'!D1344:F1344)</f>
        <v>160.28</v>
      </c>
      <c r="J1057" s="7">
        <f>AVERAGE('HAVER - UK Electricity'!D1344:O1344)</f>
        <v>164.23249999999999</v>
      </c>
      <c r="L1057" s="7">
        <f t="shared" si="124"/>
        <v>300.64000000000004</v>
      </c>
      <c r="M1057" s="7">
        <f t="shared" si="125"/>
        <v>258.91866784037552</v>
      </c>
      <c r="N1057" s="7">
        <f t="shared" si="126"/>
        <v>269.3909859154931</v>
      </c>
      <c r="O1057" s="7">
        <f t="shared" si="127"/>
        <v>248.94591549295774</v>
      </c>
      <c r="P1057" s="7">
        <f t="shared" si="128"/>
        <v>250.13862089201888</v>
      </c>
      <c r="R1057" s="7"/>
      <c r="S1057" s="7"/>
      <c r="T1057" s="7"/>
      <c r="U1057" s="7"/>
      <c r="V1057" s="7"/>
    </row>
    <row r="1058" spans="1:22" x14ac:dyDescent="0.35">
      <c r="A1058" s="5">
        <f t="shared" si="118"/>
        <v>44608</v>
      </c>
      <c r="B1058" s="5"/>
      <c r="C1058" s="46">
        <f>IF('HAVER - UK Electricity'!K1345="",C1057,AVERAGE('HAVER - UK Electricity'!K1345:V1345))</f>
        <v>144.09333333333333</v>
      </c>
      <c r="D1058" s="7">
        <f t="shared" si="122"/>
        <v>260.93693762561008</v>
      </c>
      <c r="E1058" s="5"/>
      <c r="F1058" s="7">
        <f>AVERAGE('HAVER - UK Electricity'!K1345:P1345)</f>
        <v>173.83333333333334</v>
      </c>
      <c r="G1058" s="7">
        <f>AVERAGE('HAVER - UK Electricity'!K1345:V1345)</f>
        <v>144.09333333333333</v>
      </c>
      <c r="H1058" s="7">
        <f>AVERAGE('HAVER - UK Electricity'!D1345:I1345)</f>
        <v>161.27166666666668</v>
      </c>
      <c r="I1058" s="7">
        <f>AVERAGE('HAVER - UK Electricity'!D1345:F1345)</f>
        <v>161.81666666666666</v>
      </c>
      <c r="J1058" s="7">
        <f>AVERAGE('HAVER - UK Electricity'!D1345:O1345)</f>
        <v>166.42083333333332</v>
      </c>
      <c r="L1058" s="7">
        <f t="shared" si="124"/>
        <v>300.64000000000004</v>
      </c>
      <c r="M1058" s="7">
        <f t="shared" si="125"/>
        <v>258.91866784037552</v>
      </c>
      <c r="N1058" s="7">
        <f t="shared" si="126"/>
        <v>269.3909859154931</v>
      </c>
      <c r="O1058" s="7">
        <f t="shared" si="127"/>
        <v>248.94591549295774</v>
      </c>
      <c r="P1058" s="7">
        <f t="shared" si="128"/>
        <v>250.13862089201888</v>
      </c>
      <c r="R1058" s="7"/>
      <c r="S1058" s="7"/>
      <c r="T1058" s="7"/>
      <c r="U1058" s="7"/>
      <c r="V1058" s="7"/>
    </row>
    <row r="1059" spans="1:22" x14ac:dyDescent="0.35">
      <c r="A1059" s="5">
        <f t="shared" si="118"/>
        <v>44609</v>
      </c>
      <c r="B1059" s="5"/>
      <c r="C1059" s="46">
        <f>IF('HAVER - UK Electricity'!K1346="",C1058,AVERAGE('HAVER - UK Electricity'!K1346:V1346))</f>
        <v>148.45333333333332</v>
      </c>
      <c r="D1059" s="7">
        <f t="shared" si="122"/>
        <v>260.93693762561008</v>
      </c>
      <c r="E1059" s="5"/>
      <c r="F1059" s="7">
        <f>AVERAGE('HAVER - UK Electricity'!K1346:P1346)</f>
        <v>181.37333333333333</v>
      </c>
      <c r="G1059" s="7">
        <f>AVERAGE('HAVER - UK Electricity'!K1346:V1346)</f>
        <v>148.45333333333332</v>
      </c>
      <c r="H1059" s="7">
        <f>AVERAGE('HAVER - UK Electricity'!D1346:I1346)</f>
        <v>171.27166666666668</v>
      </c>
      <c r="I1059" s="7">
        <f>AVERAGE('HAVER - UK Electricity'!D1346:F1346)</f>
        <v>171.31333333333336</v>
      </c>
      <c r="J1059" s="7">
        <f>AVERAGE('HAVER - UK Electricity'!D1346:O1346)</f>
        <v>175.24416666666664</v>
      </c>
      <c r="L1059" s="7">
        <f t="shared" si="124"/>
        <v>300.64000000000004</v>
      </c>
      <c r="M1059" s="7">
        <f t="shared" si="125"/>
        <v>258.91866784037552</v>
      </c>
      <c r="N1059" s="7">
        <f t="shared" si="126"/>
        <v>269.3909859154931</v>
      </c>
      <c r="O1059" s="7">
        <f t="shared" si="127"/>
        <v>248.94591549295774</v>
      </c>
      <c r="P1059" s="7">
        <f t="shared" si="128"/>
        <v>250.13862089201888</v>
      </c>
      <c r="R1059" s="7"/>
      <c r="S1059" s="7"/>
      <c r="T1059" s="7"/>
      <c r="U1059" s="7"/>
      <c r="V1059" s="7"/>
    </row>
    <row r="1060" spans="1:22" x14ac:dyDescent="0.35">
      <c r="A1060" s="5">
        <f t="shared" si="118"/>
        <v>44610</v>
      </c>
      <c r="B1060" s="5"/>
      <c r="C1060" s="46">
        <f>IF('HAVER - UK Electricity'!K1347="",C1059,AVERAGE('HAVER - UK Electricity'!K1347:V1347))</f>
        <v>148.36833333333331</v>
      </c>
      <c r="D1060" s="7">
        <f t="shared" si="122"/>
        <v>260.93693762561008</v>
      </c>
      <c r="E1060" s="5"/>
      <c r="F1060" s="7">
        <f>AVERAGE('HAVER - UK Electricity'!K1347:P1347)</f>
        <v>180.71333333333334</v>
      </c>
      <c r="G1060" s="7">
        <f>AVERAGE('HAVER - UK Electricity'!K1347:V1347)</f>
        <v>148.36833333333331</v>
      </c>
      <c r="H1060" s="7">
        <f>AVERAGE('HAVER - UK Electricity'!D1347:I1347)</f>
        <v>168.66499999999999</v>
      </c>
      <c r="I1060" s="7">
        <f>AVERAGE('HAVER - UK Electricity'!D1347:F1347)</f>
        <v>169.84666666666666</v>
      </c>
      <c r="J1060" s="7">
        <f>AVERAGE('HAVER - UK Electricity'!D1347:O1347)</f>
        <v>173.41833333333332</v>
      </c>
      <c r="L1060" s="7">
        <f t="shared" si="124"/>
        <v>300.64000000000004</v>
      </c>
      <c r="M1060" s="7">
        <f t="shared" si="125"/>
        <v>258.91866784037552</v>
      </c>
      <c r="N1060" s="7">
        <f t="shared" si="126"/>
        <v>269.3909859154931</v>
      </c>
      <c r="O1060" s="7">
        <f t="shared" si="127"/>
        <v>248.94591549295774</v>
      </c>
      <c r="P1060" s="7">
        <f t="shared" si="128"/>
        <v>250.13862089201888</v>
      </c>
      <c r="R1060" s="7"/>
      <c r="S1060" s="7"/>
      <c r="T1060" s="7"/>
      <c r="U1060" s="7"/>
      <c r="V1060" s="7"/>
    </row>
    <row r="1061" spans="1:22" x14ac:dyDescent="0.35">
      <c r="A1061" s="5">
        <f t="shared" si="118"/>
        <v>44613</v>
      </c>
      <c r="B1061" s="5"/>
      <c r="C1061" s="46">
        <f>IF('HAVER - UK Electricity'!K1348="",C1060,AVERAGE('HAVER - UK Electricity'!K1348:V1348))</f>
        <v>148.10583333333335</v>
      </c>
      <c r="D1061" s="7">
        <f t="shared" si="122"/>
        <v>260.93693762561008</v>
      </c>
      <c r="E1061" s="5"/>
      <c r="F1061" s="7">
        <f>AVERAGE('HAVER - UK Electricity'!K1348:P1348)</f>
        <v>180.00833333333333</v>
      </c>
      <c r="G1061" s="7">
        <f>AVERAGE('HAVER - UK Electricity'!K1348:V1348)</f>
        <v>148.10583333333335</v>
      </c>
      <c r="H1061" s="7">
        <f>AVERAGE('HAVER - UK Electricity'!D1348:I1348)</f>
        <v>167.72833333333332</v>
      </c>
      <c r="I1061" s="7">
        <f>AVERAGE('HAVER - UK Electricity'!D1348:F1348)</f>
        <v>168.91666666666666</v>
      </c>
      <c r="J1061" s="7">
        <f>AVERAGE('HAVER - UK Electricity'!D1348:O1348)</f>
        <v>172.53833333333333</v>
      </c>
      <c r="L1061" s="7">
        <f t="shared" si="124"/>
        <v>300.64000000000004</v>
      </c>
      <c r="M1061" s="7">
        <f t="shared" si="125"/>
        <v>258.91866784037552</v>
      </c>
      <c r="N1061" s="7">
        <f t="shared" si="126"/>
        <v>269.3909859154931</v>
      </c>
      <c r="O1061" s="7">
        <f t="shared" si="127"/>
        <v>248.94591549295774</v>
      </c>
      <c r="P1061" s="7">
        <f t="shared" si="128"/>
        <v>250.13862089201888</v>
      </c>
      <c r="R1061" s="7"/>
      <c r="S1061" s="7"/>
      <c r="T1061" s="7"/>
      <c r="U1061" s="7"/>
      <c r="V1061" s="7"/>
    </row>
    <row r="1062" spans="1:22" x14ac:dyDescent="0.35">
      <c r="A1062" s="5">
        <f t="shared" si="118"/>
        <v>44614</v>
      </c>
      <c r="B1062" s="5"/>
      <c r="C1062" s="46">
        <f>IF('HAVER - UK Electricity'!K1349="",C1061,AVERAGE('HAVER - UK Electricity'!K1349:V1349))</f>
        <v>157.14333333333329</v>
      </c>
      <c r="D1062" s="7">
        <f t="shared" si="122"/>
        <v>260.93693762561008</v>
      </c>
      <c r="E1062" s="5"/>
      <c r="F1062" s="7">
        <f>AVERAGE('HAVER - UK Electricity'!K1349:P1349)</f>
        <v>191.23333333333332</v>
      </c>
      <c r="G1062" s="7">
        <f>AVERAGE('HAVER - UK Electricity'!K1349:V1349)</f>
        <v>157.14333333333329</v>
      </c>
      <c r="H1062" s="7">
        <f>AVERAGE('HAVER - UK Electricity'!D1349:I1349)</f>
        <v>179.60500000000002</v>
      </c>
      <c r="I1062" s="7">
        <f>AVERAGE('HAVER - UK Electricity'!D1349:F1349)</f>
        <v>180.53666666666666</v>
      </c>
      <c r="J1062" s="7">
        <f>AVERAGE('HAVER - UK Electricity'!D1349:O1349)</f>
        <v>184.13916666666668</v>
      </c>
      <c r="L1062" s="7">
        <f t="shared" si="124"/>
        <v>300.64000000000004</v>
      </c>
      <c r="M1062" s="7">
        <f t="shared" si="125"/>
        <v>258.91866784037552</v>
      </c>
      <c r="N1062" s="7">
        <f t="shared" si="126"/>
        <v>269.3909859154931</v>
      </c>
      <c r="O1062" s="7">
        <f t="shared" si="127"/>
        <v>248.94591549295774</v>
      </c>
      <c r="P1062" s="7">
        <f t="shared" si="128"/>
        <v>250.13862089201888</v>
      </c>
      <c r="R1062" s="7"/>
      <c r="S1062" s="7"/>
      <c r="T1062" s="7"/>
      <c r="U1062" s="7"/>
      <c r="V1062" s="7"/>
    </row>
    <row r="1063" spans="1:22" x14ac:dyDescent="0.35">
      <c r="A1063" s="5">
        <f t="shared" si="118"/>
        <v>44615</v>
      </c>
      <c r="B1063" s="5"/>
      <c r="C1063" s="46">
        <f>IF('HAVER - UK Electricity'!K1350="",C1062,AVERAGE('HAVER - UK Electricity'!K1350:V1350))</f>
        <v>171.02833333333334</v>
      </c>
      <c r="D1063" s="7">
        <f t="shared" si="122"/>
        <v>260.93693762561008</v>
      </c>
      <c r="E1063" s="5"/>
      <c r="F1063" s="7">
        <f>AVERAGE('HAVER - UK Electricity'!K1350:P1350)</f>
        <v>209.27333333333334</v>
      </c>
      <c r="G1063" s="7">
        <f>AVERAGE('HAVER - UK Electricity'!K1350:V1350)</f>
        <v>171.02833333333334</v>
      </c>
      <c r="H1063" s="7">
        <f>AVERAGE('HAVER - UK Electricity'!D1350:I1350)</f>
        <v>196.89833333333334</v>
      </c>
      <c r="I1063" s="7">
        <f>AVERAGE('HAVER - UK Electricity'!D1350:F1350)</f>
        <v>197.89000000000001</v>
      </c>
      <c r="J1063" s="7">
        <f>AVERAGE('HAVER - UK Electricity'!D1350:O1350)</f>
        <v>201.73000000000002</v>
      </c>
      <c r="L1063" s="7">
        <f t="shared" si="124"/>
        <v>300.64000000000004</v>
      </c>
      <c r="M1063" s="7">
        <f t="shared" si="125"/>
        <v>258.91866784037552</v>
      </c>
      <c r="N1063" s="7">
        <f t="shared" si="126"/>
        <v>269.3909859154931</v>
      </c>
      <c r="O1063" s="7">
        <f t="shared" si="127"/>
        <v>248.94591549295774</v>
      </c>
      <c r="P1063" s="7">
        <f t="shared" si="128"/>
        <v>250.13862089201888</v>
      </c>
      <c r="R1063" s="7"/>
      <c r="S1063" s="7"/>
      <c r="T1063" s="7"/>
      <c r="U1063" s="7"/>
      <c r="V1063" s="7"/>
    </row>
    <row r="1064" spans="1:22" x14ac:dyDescent="0.35">
      <c r="A1064" s="5">
        <f t="shared" si="118"/>
        <v>44616</v>
      </c>
      <c r="B1064" s="5"/>
      <c r="C1064" s="46">
        <f>IF('HAVER - UK Electricity'!K1351="",C1063,AVERAGE('HAVER - UK Electricity'!K1351:V1351))</f>
        <v>203.20583333333335</v>
      </c>
      <c r="D1064" s="7">
        <f t="shared" si="122"/>
        <v>260.93693762561008</v>
      </c>
      <c r="E1064" s="5"/>
      <c r="F1064" s="7">
        <f>AVERAGE('HAVER - UK Electricity'!K1351:P1351)</f>
        <v>262.66833333333335</v>
      </c>
      <c r="G1064" s="7">
        <f>AVERAGE('HAVER - UK Electricity'!K1351:V1351)</f>
        <v>203.20583333333335</v>
      </c>
      <c r="H1064" s="7">
        <f>AVERAGE('HAVER - UK Electricity'!D1351:I1351)</f>
        <v>251.76999999999998</v>
      </c>
      <c r="I1064" s="7">
        <f>AVERAGE('HAVER - UK Electricity'!D1351:F1351)</f>
        <v>254.60333333333332</v>
      </c>
      <c r="J1064" s="7">
        <f>AVERAGE('HAVER - UK Electricity'!D1351:O1351)</f>
        <v>255.82749999999996</v>
      </c>
      <c r="L1064" s="7">
        <f t="shared" si="124"/>
        <v>300.64000000000004</v>
      </c>
      <c r="M1064" s="7">
        <f t="shared" si="125"/>
        <v>258.91866784037552</v>
      </c>
      <c r="N1064" s="7">
        <f t="shared" si="126"/>
        <v>269.3909859154931</v>
      </c>
      <c r="O1064" s="7">
        <f t="shared" si="127"/>
        <v>248.94591549295774</v>
      </c>
      <c r="P1064" s="7">
        <f t="shared" si="128"/>
        <v>250.13862089201888</v>
      </c>
      <c r="R1064" s="7"/>
      <c r="S1064" s="7"/>
      <c r="T1064" s="7"/>
      <c r="U1064" s="7"/>
      <c r="V1064" s="7"/>
    </row>
    <row r="1065" spans="1:22" x14ac:dyDescent="0.35">
      <c r="A1065" s="5">
        <f t="shared" si="118"/>
        <v>44617</v>
      </c>
      <c r="B1065" s="5"/>
      <c r="C1065" s="46">
        <f>IF('HAVER - UK Electricity'!K1352="",C1064,AVERAGE('HAVER - UK Electricity'!K1352:V1352))</f>
        <v>166.24583333333337</v>
      </c>
      <c r="D1065" s="7">
        <f t="shared" si="122"/>
        <v>260.93693762561008</v>
      </c>
      <c r="E1065" s="5"/>
      <c r="F1065" s="7">
        <f>AVERAGE('HAVER - UK Electricity'!K1352:P1352)</f>
        <v>208.76833333333335</v>
      </c>
      <c r="G1065" s="7">
        <f>AVERAGE('HAVER - UK Electricity'!K1352:V1352)</f>
        <v>166.24583333333337</v>
      </c>
      <c r="H1065" s="7">
        <f>AVERAGE('HAVER - UK Electricity'!D1352:I1352)</f>
        <v>199.42</v>
      </c>
      <c r="I1065" s="7">
        <f>AVERAGE('HAVER - UK Electricity'!D1352:F1352)</f>
        <v>201.31333333333336</v>
      </c>
      <c r="J1065" s="7">
        <f>AVERAGE('HAVER - UK Electricity'!D1352:O1352)</f>
        <v>202.96250000000001</v>
      </c>
      <c r="L1065" s="7">
        <f t="shared" si="124"/>
        <v>300.64000000000004</v>
      </c>
      <c r="M1065" s="7">
        <f t="shared" si="125"/>
        <v>258.91866784037552</v>
      </c>
      <c r="N1065" s="7">
        <f t="shared" si="126"/>
        <v>269.3909859154931</v>
      </c>
      <c r="O1065" s="7">
        <f t="shared" si="127"/>
        <v>248.94591549295774</v>
      </c>
      <c r="P1065" s="7">
        <f t="shared" si="128"/>
        <v>250.13862089201888</v>
      </c>
      <c r="R1065" s="7"/>
      <c r="S1065" s="7"/>
      <c r="T1065" s="7"/>
      <c r="U1065" s="7"/>
      <c r="V1065" s="7"/>
    </row>
    <row r="1066" spans="1:22" x14ac:dyDescent="0.35">
      <c r="A1066" s="5">
        <f t="shared" si="118"/>
        <v>44620</v>
      </c>
      <c r="B1066" s="5"/>
      <c r="C1066" s="46">
        <f>IF('HAVER - UK Electricity'!K1353="",C1065,AVERAGE('HAVER - UK Electricity'!K1353:V1353))</f>
        <v>164.24249999999998</v>
      </c>
      <c r="D1066" s="7">
        <f t="shared" si="122"/>
        <v>260.93693762561008</v>
      </c>
      <c r="E1066" s="5"/>
      <c r="F1066" s="7">
        <f>AVERAGE('HAVER - UK Electricity'!K1353:P1353)</f>
        <v>203.20166666666668</v>
      </c>
      <c r="G1066" s="7">
        <f>AVERAGE('HAVER - UK Electricity'!K1353:V1353)</f>
        <v>164.24249999999998</v>
      </c>
      <c r="H1066" s="7">
        <f>AVERAGE('HAVER - UK Electricity'!D1353:I1353)</f>
        <v>208.44666666666669</v>
      </c>
      <c r="I1066" s="7">
        <f>AVERAGE('HAVER - UK Electricity'!D1353:F1353)</f>
        <v>209.16333333333333</v>
      </c>
      <c r="J1066" s="7">
        <f>AVERAGE('HAVER - UK Electricity'!D1353:O1353)</f>
        <v>213.40999999999997</v>
      </c>
      <c r="L1066" s="7">
        <f t="shared" si="124"/>
        <v>300.64000000000004</v>
      </c>
      <c r="M1066" s="7">
        <f t="shared" si="125"/>
        <v>258.91866784037552</v>
      </c>
      <c r="N1066" s="7">
        <f t="shared" si="126"/>
        <v>269.3909859154931</v>
      </c>
      <c r="O1066" s="7">
        <f t="shared" si="127"/>
        <v>248.94591549295774</v>
      </c>
      <c r="P1066" s="7">
        <f t="shared" si="128"/>
        <v>250.13862089201888</v>
      </c>
      <c r="R1066" s="7"/>
      <c r="S1066" s="7"/>
      <c r="T1066" s="7"/>
      <c r="U1066" s="7"/>
      <c r="V1066" s="7"/>
    </row>
    <row r="1067" spans="1:22" x14ac:dyDescent="0.35">
      <c r="A1067" s="5">
        <f t="shared" si="118"/>
        <v>44621</v>
      </c>
      <c r="B1067" s="5"/>
      <c r="C1067" s="46">
        <f>IF('HAVER - UK Electricity'!J1354="",C1066,AVERAGE('HAVER - UK Electricity'!J1354:U1354))</f>
        <v>189.1358333333333</v>
      </c>
      <c r="D1067" s="7">
        <f t="shared" si="122"/>
        <v>260.93693762561008</v>
      </c>
      <c r="E1067" s="5"/>
      <c r="F1067" s="7">
        <f>AVERAGE('HAVER - UK Electricity'!J1354:O1354)</f>
        <v>251.14833333333331</v>
      </c>
      <c r="G1067" s="7">
        <f>AVERAGE('HAVER - UK Electricity'!J1354:U1354)</f>
        <v>189.1358333333333</v>
      </c>
      <c r="H1067" s="7">
        <f>AVERAGE('HAVER - UK Electricity'!D1354:I1354)</f>
        <v>244.97333333333336</v>
      </c>
      <c r="I1067" s="7">
        <f>AVERAGE('HAVER - UK Electricity'!D1354:F1354)</f>
        <v>245.75</v>
      </c>
      <c r="J1067" s="7">
        <f>AVERAGE('HAVER - UK Electricity'!D1354:O1354)</f>
        <v>248.06083333333336</v>
      </c>
      <c r="L1067" s="7">
        <f t="shared" si="124"/>
        <v>300.64000000000004</v>
      </c>
      <c r="M1067" s="7">
        <f t="shared" si="125"/>
        <v>258.91866784037552</v>
      </c>
      <c r="N1067" s="7">
        <f t="shared" si="126"/>
        <v>269.3909859154931</v>
      </c>
      <c r="O1067" s="7">
        <f t="shared" si="127"/>
        <v>248.94591549295774</v>
      </c>
      <c r="P1067" s="7">
        <f t="shared" si="128"/>
        <v>250.13862089201888</v>
      </c>
      <c r="R1067" s="7"/>
      <c r="S1067" s="7"/>
      <c r="T1067" s="7"/>
      <c r="U1067" s="7"/>
      <c r="V1067" s="7"/>
    </row>
    <row r="1068" spans="1:22" x14ac:dyDescent="0.35">
      <c r="A1068" s="5">
        <f t="shared" si="118"/>
        <v>44622</v>
      </c>
      <c r="B1068" s="5"/>
      <c r="C1068" s="46">
        <f>IF('HAVER - UK Electricity'!J1355="",C1067,AVERAGE('HAVER - UK Electricity'!J1355:U1355))</f>
        <v>223.24083333333337</v>
      </c>
      <c r="D1068" s="7">
        <f t="shared" si="122"/>
        <v>260.93693762561008</v>
      </c>
      <c r="E1068" s="5"/>
      <c r="F1068" s="7">
        <f>AVERAGE('HAVER - UK Electricity'!J1355:O1355)</f>
        <v>308.73833333333334</v>
      </c>
      <c r="G1068" s="7">
        <f>AVERAGE('HAVER - UK Electricity'!J1355:U1355)</f>
        <v>223.24083333333337</v>
      </c>
      <c r="H1068" s="7">
        <f>AVERAGE('HAVER - UK Electricity'!D1355:I1355)</f>
        <v>312.77000000000004</v>
      </c>
      <c r="I1068" s="7">
        <f>AVERAGE('HAVER - UK Electricity'!D1355:F1355)</f>
        <v>316.96999999999997</v>
      </c>
      <c r="J1068" s="7">
        <f>AVERAGE('HAVER - UK Electricity'!D1355:O1355)</f>
        <v>310.75416666666666</v>
      </c>
      <c r="L1068" s="7">
        <f t="shared" si="124"/>
        <v>300.64000000000004</v>
      </c>
      <c r="M1068" s="7">
        <f t="shared" si="125"/>
        <v>258.91866784037552</v>
      </c>
      <c r="N1068" s="7">
        <f t="shared" si="126"/>
        <v>269.3909859154931</v>
      </c>
      <c r="O1068" s="7">
        <f t="shared" si="127"/>
        <v>248.94591549295774</v>
      </c>
      <c r="P1068" s="7">
        <f t="shared" si="128"/>
        <v>250.13862089201888</v>
      </c>
      <c r="R1068" s="7"/>
      <c r="S1068" s="7"/>
      <c r="T1068" s="7"/>
      <c r="U1068" s="7"/>
      <c r="V1068" s="7"/>
    </row>
    <row r="1069" spans="1:22" x14ac:dyDescent="0.35">
      <c r="A1069" s="5">
        <f t="shared" si="118"/>
        <v>44623</v>
      </c>
      <c r="B1069" s="5"/>
      <c r="C1069" s="46">
        <f>IF('HAVER - UK Electricity'!J1356="",C1068,AVERAGE('HAVER - UK Electricity'!J1356:U1356))</f>
        <v>220.80083333333334</v>
      </c>
      <c r="D1069" s="7">
        <f t="shared" si="122"/>
        <v>260.93693762561008</v>
      </c>
      <c r="E1069" s="5"/>
      <c r="F1069" s="7">
        <f>AVERAGE('HAVER - UK Electricity'!J1356:O1356)</f>
        <v>305.05833333333334</v>
      </c>
      <c r="G1069" s="7">
        <f>AVERAGE('HAVER - UK Electricity'!J1356:U1356)</f>
        <v>220.80083333333334</v>
      </c>
      <c r="H1069" s="7">
        <f>AVERAGE('HAVER - UK Electricity'!D1356:I1356)</f>
        <v>293.39499999999998</v>
      </c>
      <c r="I1069" s="7">
        <f>AVERAGE('HAVER - UK Electricity'!D1356:F1356)</f>
        <v>293.90333333333336</v>
      </c>
      <c r="J1069" s="7">
        <f>AVERAGE('HAVER - UK Electricity'!D1356:O1356)</f>
        <v>299.22666666666663</v>
      </c>
      <c r="L1069" s="7">
        <f t="shared" si="124"/>
        <v>300.64000000000004</v>
      </c>
      <c r="M1069" s="7">
        <f t="shared" si="125"/>
        <v>258.91866784037552</v>
      </c>
      <c r="N1069" s="7">
        <f t="shared" si="126"/>
        <v>269.3909859154931</v>
      </c>
      <c r="O1069" s="7">
        <f t="shared" si="127"/>
        <v>248.94591549295774</v>
      </c>
      <c r="P1069" s="7">
        <f t="shared" si="128"/>
        <v>250.13862089201888</v>
      </c>
      <c r="R1069" s="7"/>
      <c r="S1069" s="7"/>
      <c r="T1069" s="7"/>
      <c r="U1069" s="7"/>
      <c r="V1069" s="7"/>
    </row>
    <row r="1070" spans="1:22" x14ac:dyDescent="0.35">
      <c r="A1070" s="5">
        <f t="shared" si="118"/>
        <v>44624</v>
      </c>
      <c r="B1070" s="5"/>
      <c r="C1070" s="46">
        <f>IF('HAVER - UK Electricity'!J1357="",C1069,AVERAGE('HAVER - UK Electricity'!J1357:U1357))</f>
        <v>214.55083333333332</v>
      </c>
      <c r="D1070" s="7">
        <f t="shared" si="122"/>
        <v>260.93693762561008</v>
      </c>
      <c r="E1070" s="5"/>
      <c r="F1070" s="7">
        <f>AVERAGE('HAVER - UK Electricity'!J1357:O1357)</f>
        <v>279.0983333333333</v>
      </c>
      <c r="G1070" s="7">
        <f>AVERAGE('HAVER - UK Electricity'!J1357:U1357)</f>
        <v>214.55083333333332</v>
      </c>
      <c r="H1070" s="7">
        <f>AVERAGE('HAVER - UK Electricity'!D1357:I1357)</f>
        <v>350.42500000000001</v>
      </c>
      <c r="I1070" s="7">
        <f>AVERAGE('HAVER - UK Electricity'!D1357:F1357)</f>
        <v>356.73666666666668</v>
      </c>
      <c r="J1070" s="7">
        <f>AVERAGE('HAVER - UK Electricity'!D1357:O1357)</f>
        <v>314.76166666666666</v>
      </c>
      <c r="L1070" s="7">
        <f t="shared" si="124"/>
        <v>300.64000000000004</v>
      </c>
      <c r="M1070" s="7">
        <f t="shared" si="125"/>
        <v>258.91866784037552</v>
      </c>
      <c r="N1070" s="7">
        <f t="shared" si="126"/>
        <v>269.3909859154931</v>
      </c>
      <c r="O1070" s="7">
        <f t="shared" si="127"/>
        <v>248.94591549295774</v>
      </c>
      <c r="P1070" s="7">
        <f t="shared" si="128"/>
        <v>250.13862089201888</v>
      </c>
      <c r="R1070" s="7"/>
      <c r="S1070" s="7"/>
      <c r="T1070" s="7"/>
      <c r="U1070" s="7"/>
      <c r="V1070" s="7"/>
    </row>
    <row r="1071" spans="1:22" x14ac:dyDescent="0.35">
      <c r="A1071" s="5">
        <f t="shared" si="118"/>
        <v>44627</v>
      </c>
      <c r="B1071" s="5"/>
      <c r="C1071" s="46">
        <f>IF('HAVER - UK Electricity'!J1358="",C1070,AVERAGE('HAVER - UK Electricity'!J1358:U1358))</f>
        <v>230.67583333333334</v>
      </c>
      <c r="D1071" s="7">
        <f t="shared" si="122"/>
        <v>260.93693762561008</v>
      </c>
      <c r="E1071" s="5"/>
      <c r="F1071" s="7">
        <f>AVERAGE('HAVER - UK Electricity'!J1358:O1358)</f>
        <v>300.14833333333337</v>
      </c>
      <c r="G1071" s="7">
        <f>AVERAGE('HAVER - UK Electricity'!J1358:U1358)</f>
        <v>230.67583333333334</v>
      </c>
      <c r="H1071" s="7">
        <f>AVERAGE('HAVER - UK Electricity'!D1358:I1358)</f>
        <v>382.96333333333331</v>
      </c>
      <c r="I1071" s="7">
        <f>AVERAGE('HAVER - UK Electricity'!D1358:F1358)</f>
        <v>393.43</v>
      </c>
      <c r="J1071" s="7">
        <f>AVERAGE('HAVER - UK Electricity'!D1358:O1358)</f>
        <v>341.55583333333328</v>
      </c>
      <c r="L1071" s="7">
        <f t="shared" si="124"/>
        <v>300.64000000000004</v>
      </c>
      <c r="M1071" s="7">
        <f t="shared" si="125"/>
        <v>258.91866784037552</v>
      </c>
      <c r="N1071" s="7">
        <f t="shared" si="126"/>
        <v>269.3909859154931</v>
      </c>
      <c r="O1071" s="7">
        <f t="shared" si="127"/>
        <v>248.94591549295774</v>
      </c>
      <c r="P1071" s="7">
        <f t="shared" si="128"/>
        <v>250.13862089201888</v>
      </c>
      <c r="R1071" s="7"/>
      <c r="S1071" s="7"/>
      <c r="T1071" s="7"/>
      <c r="U1071" s="7"/>
      <c r="V1071" s="7"/>
    </row>
    <row r="1072" spans="1:22" x14ac:dyDescent="0.35">
      <c r="A1072" s="5">
        <f t="shared" si="118"/>
        <v>44628</v>
      </c>
      <c r="B1072" s="5"/>
      <c r="C1072" s="46">
        <f>IF('HAVER - UK Electricity'!J1359="",C1071,AVERAGE('HAVER - UK Electricity'!J1359:U1359))</f>
        <v>224.08833333333334</v>
      </c>
      <c r="D1072" s="7">
        <f t="shared" si="122"/>
        <v>260.93693762561008</v>
      </c>
      <c r="E1072" s="5"/>
      <c r="F1072" s="7">
        <f>AVERAGE('HAVER - UK Electricity'!J1359:O1359)</f>
        <v>298.04333333333335</v>
      </c>
      <c r="G1072" s="7">
        <f>AVERAGE('HAVER - UK Electricity'!J1359:U1359)</f>
        <v>224.08833333333334</v>
      </c>
      <c r="H1072" s="7">
        <f>AVERAGE('HAVER - UK Electricity'!D1359:I1359)</f>
        <v>372.41833333333335</v>
      </c>
      <c r="I1072" s="7">
        <f>AVERAGE('HAVER - UK Electricity'!D1359:F1359)</f>
        <v>382.38333333333338</v>
      </c>
      <c r="J1072" s="7">
        <f>AVERAGE('HAVER - UK Electricity'!D1359:O1359)</f>
        <v>335.23083333333329</v>
      </c>
      <c r="L1072" s="7">
        <f t="shared" si="124"/>
        <v>300.64000000000004</v>
      </c>
      <c r="M1072" s="7">
        <f t="shared" si="125"/>
        <v>258.91866784037552</v>
      </c>
      <c r="N1072" s="7">
        <f t="shared" si="126"/>
        <v>269.3909859154931</v>
      </c>
      <c r="O1072" s="7">
        <f t="shared" si="127"/>
        <v>248.94591549295774</v>
      </c>
      <c r="P1072" s="7">
        <f t="shared" si="128"/>
        <v>250.13862089201888</v>
      </c>
      <c r="R1072" s="7"/>
      <c r="S1072" s="7"/>
      <c r="T1072" s="7"/>
      <c r="U1072" s="7"/>
      <c r="V1072" s="7"/>
    </row>
    <row r="1073" spans="1:22" x14ac:dyDescent="0.35">
      <c r="A1073" s="5">
        <f t="shared" si="118"/>
        <v>44629</v>
      </c>
      <c r="B1073" s="5"/>
      <c r="C1073" s="46">
        <f>IF('HAVER - UK Electricity'!J1360="",C1072,AVERAGE('HAVER - UK Electricity'!J1360:U1360))</f>
        <v>200.71583333333334</v>
      </c>
      <c r="D1073" s="7">
        <f t="shared" si="122"/>
        <v>260.93693762561008</v>
      </c>
      <c r="E1073" s="5"/>
      <c r="F1073" s="7">
        <f>AVERAGE('HAVER - UK Electricity'!J1360:O1360)</f>
        <v>266.51833333333337</v>
      </c>
      <c r="G1073" s="7">
        <f>AVERAGE('HAVER - UK Electricity'!J1360:U1360)</f>
        <v>200.71583333333334</v>
      </c>
      <c r="H1073" s="7">
        <f>AVERAGE('HAVER - UK Electricity'!D1360:I1360)</f>
        <v>280.77833333333336</v>
      </c>
      <c r="I1073" s="7">
        <f>AVERAGE('HAVER - UK Electricity'!D1360:F1360)</f>
        <v>290.45999999999998</v>
      </c>
      <c r="J1073" s="7">
        <f>AVERAGE('HAVER - UK Electricity'!D1360:O1360)</f>
        <v>273.64833333333337</v>
      </c>
      <c r="L1073" s="7">
        <f t="shared" si="124"/>
        <v>300.64000000000004</v>
      </c>
      <c r="M1073" s="7">
        <f t="shared" si="125"/>
        <v>258.91866784037552</v>
      </c>
      <c r="N1073" s="7">
        <f t="shared" si="126"/>
        <v>269.3909859154931</v>
      </c>
      <c r="O1073" s="7">
        <f t="shared" si="127"/>
        <v>248.94591549295774</v>
      </c>
      <c r="P1073" s="7">
        <f t="shared" si="128"/>
        <v>250.13862089201888</v>
      </c>
      <c r="R1073" s="7"/>
      <c r="S1073" s="7"/>
      <c r="T1073" s="7"/>
      <c r="U1073" s="7"/>
      <c r="V1073" s="7"/>
    </row>
    <row r="1074" spans="1:22" x14ac:dyDescent="0.35">
      <c r="A1074" s="5">
        <f t="shared" si="118"/>
        <v>44630</v>
      </c>
      <c r="B1074" s="5"/>
      <c r="C1074" s="46">
        <f>IF('HAVER - UK Electricity'!J1361="",C1073,AVERAGE('HAVER - UK Electricity'!J1361:U1361))</f>
        <v>184.76083333333335</v>
      </c>
      <c r="D1074" s="7">
        <f t="shared" si="122"/>
        <v>260.93693762561008</v>
      </c>
      <c r="E1074" s="5"/>
      <c r="F1074" s="7">
        <f>AVERAGE('HAVER - UK Electricity'!J1361:O1361)</f>
        <v>239.52833333333334</v>
      </c>
      <c r="G1074" s="7">
        <f>AVERAGE('HAVER - UK Electricity'!J1361:U1361)</f>
        <v>184.76083333333335</v>
      </c>
      <c r="H1074" s="7">
        <f>AVERAGE('HAVER - UK Electricity'!D1361:I1361)</f>
        <v>248.98666666666668</v>
      </c>
      <c r="I1074" s="7">
        <f>AVERAGE('HAVER - UK Electricity'!D1361:F1361)</f>
        <v>255.05000000000004</v>
      </c>
      <c r="J1074" s="7">
        <f>AVERAGE('HAVER - UK Electricity'!D1361:O1361)</f>
        <v>244.25750000000002</v>
      </c>
      <c r="L1074" s="7">
        <f t="shared" si="124"/>
        <v>300.64000000000004</v>
      </c>
      <c r="M1074" s="7">
        <f t="shared" si="125"/>
        <v>258.91866784037552</v>
      </c>
      <c r="N1074" s="7">
        <f t="shared" si="126"/>
        <v>269.3909859154931</v>
      </c>
      <c r="O1074" s="7">
        <f t="shared" si="127"/>
        <v>248.94591549295774</v>
      </c>
      <c r="P1074" s="7">
        <f t="shared" si="128"/>
        <v>250.13862089201888</v>
      </c>
      <c r="R1074" s="7"/>
      <c r="S1074" s="7"/>
      <c r="T1074" s="7"/>
      <c r="U1074" s="7"/>
      <c r="V1074" s="7"/>
    </row>
    <row r="1075" spans="1:22" x14ac:dyDescent="0.35">
      <c r="A1075" s="5">
        <f t="shared" si="118"/>
        <v>44631</v>
      </c>
      <c r="B1075" s="5"/>
      <c r="C1075" s="46">
        <f>IF('HAVER - UK Electricity'!J1362="",C1074,AVERAGE('HAVER - UK Electricity'!J1362:U1362))</f>
        <v>193.90333333333331</v>
      </c>
      <c r="D1075" s="7">
        <f t="shared" si="122"/>
        <v>260.93693762561008</v>
      </c>
      <c r="E1075" s="5"/>
      <c r="F1075" s="7">
        <f>AVERAGE('HAVER - UK Electricity'!J1362:O1362)</f>
        <v>252.17333333333332</v>
      </c>
      <c r="G1075" s="7">
        <f>AVERAGE('HAVER - UK Electricity'!J1362:U1362)</f>
        <v>193.90333333333331</v>
      </c>
      <c r="H1075" s="7">
        <f>AVERAGE('HAVER - UK Electricity'!D1362:I1362)</f>
        <v>260.4733333333333</v>
      </c>
      <c r="I1075" s="7">
        <f>AVERAGE('HAVER - UK Electricity'!D1362:F1362)</f>
        <v>266.18</v>
      </c>
      <c r="J1075" s="7">
        <f>AVERAGE('HAVER - UK Electricity'!D1362:O1362)</f>
        <v>256.32333333333332</v>
      </c>
      <c r="L1075" s="7">
        <f t="shared" si="124"/>
        <v>300.64000000000004</v>
      </c>
      <c r="M1075" s="7">
        <f t="shared" si="125"/>
        <v>258.91866784037552</v>
      </c>
      <c r="N1075" s="7">
        <f t="shared" si="126"/>
        <v>269.3909859154931</v>
      </c>
      <c r="O1075" s="7">
        <f t="shared" si="127"/>
        <v>248.94591549295774</v>
      </c>
      <c r="P1075" s="7">
        <f t="shared" si="128"/>
        <v>250.13862089201888</v>
      </c>
      <c r="R1075" s="7"/>
      <c r="S1075" s="7"/>
      <c r="T1075" s="7"/>
      <c r="U1075" s="7"/>
      <c r="V1075" s="7"/>
    </row>
    <row r="1076" spans="1:22" x14ac:dyDescent="0.35">
      <c r="A1076" s="5">
        <f t="shared" si="118"/>
        <v>44634</v>
      </c>
      <c r="B1076" s="5"/>
      <c r="C1076" s="46">
        <f>IF('HAVER - UK Electricity'!J1363="",C1075,AVERAGE('HAVER - UK Electricity'!J1363:U1363))</f>
        <v>179.19833333333335</v>
      </c>
      <c r="D1076" s="7">
        <f t="shared" si="122"/>
        <v>260.93693762561008</v>
      </c>
      <c r="E1076" s="5"/>
      <c r="F1076" s="7">
        <f>AVERAGE('HAVER - UK Electricity'!J1363:O1363)</f>
        <v>226.45333333333335</v>
      </c>
      <c r="G1076" s="7">
        <f>AVERAGE('HAVER - UK Electricity'!J1363:U1363)</f>
        <v>179.19833333333335</v>
      </c>
      <c r="H1076" s="7">
        <f>AVERAGE('HAVER - UK Electricity'!D1363:I1363)</f>
        <v>234.005</v>
      </c>
      <c r="I1076" s="7">
        <f>AVERAGE('HAVER - UK Electricity'!D1363:F1363)</f>
        <v>236.66333333333333</v>
      </c>
      <c r="J1076" s="7">
        <f>AVERAGE('HAVER - UK Electricity'!D1363:O1363)</f>
        <v>230.22916666666663</v>
      </c>
      <c r="L1076" s="7">
        <f t="shared" si="124"/>
        <v>300.64000000000004</v>
      </c>
      <c r="M1076" s="7">
        <f t="shared" si="125"/>
        <v>258.91866784037552</v>
      </c>
      <c r="N1076" s="7">
        <f t="shared" si="126"/>
        <v>269.3909859154931</v>
      </c>
      <c r="O1076" s="7">
        <f t="shared" si="127"/>
        <v>248.94591549295774</v>
      </c>
      <c r="P1076" s="7">
        <f t="shared" si="128"/>
        <v>250.13862089201888</v>
      </c>
      <c r="R1076" s="7"/>
      <c r="S1076" s="7"/>
      <c r="T1076" s="7"/>
      <c r="U1076" s="7"/>
      <c r="V1076" s="7"/>
    </row>
    <row r="1077" spans="1:22" x14ac:dyDescent="0.35">
      <c r="A1077" s="5">
        <f t="shared" si="118"/>
        <v>44635</v>
      </c>
      <c r="B1077" s="5"/>
      <c r="C1077" s="46">
        <f>IF('HAVER - UK Electricity'!J1364="",C1076,AVERAGE('HAVER - UK Electricity'!J1364:U1364))</f>
        <v>178.25333333333333</v>
      </c>
      <c r="D1077" s="7">
        <f t="shared" si="122"/>
        <v>260.93693762561008</v>
      </c>
      <c r="E1077" s="5"/>
      <c r="F1077" s="7">
        <f>AVERAGE('HAVER - UK Electricity'!J1364:O1364)</f>
        <v>224.63333333333333</v>
      </c>
      <c r="G1077" s="7">
        <f>AVERAGE('HAVER - UK Electricity'!J1364:U1364)</f>
        <v>178.25333333333333</v>
      </c>
      <c r="H1077" s="7">
        <f>AVERAGE('HAVER - UK Electricity'!D1364:I1364)</f>
        <v>237.99833333333333</v>
      </c>
      <c r="I1077" s="7">
        <f>AVERAGE('HAVER - UK Electricity'!D1364:F1364)</f>
        <v>240.33666666666667</v>
      </c>
      <c r="J1077" s="7">
        <f>AVERAGE('HAVER - UK Electricity'!D1364:O1364)</f>
        <v>231.31583333333336</v>
      </c>
      <c r="L1077" s="7">
        <f t="shared" si="124"/>
        <v>300.64000000000004</v>
      </c>
      <c r="M1077" s="7">
        <f t="shared" si="125"/>
        <v>258.91866784037552</v>
      </c>
      <c r="N1077" s="7">
        <f t="shared" si="126"/>
        <v>269.3909859154931</v>
      </c>
      <c r="O1077" s="7">
        <f t="shared" si="127"/>
        <v>248.94591549295774</v>
      </c>
      <c r="P1077" s="7">
        <f t="shared" si="128"/>
        <v>250.13862089201888</v>
      </c>
      <c r="R1077" s="7"/>
      <c r="S1077" s="7"/>
      <c r="T1077" s="7"/>
      <c r="U1077" s="7"/>
      <c r="V1077" s="7"/>
    </row>
    <row r="1078" spans="1:22" x14ac:dyDescent="0.35">
      <c r="A1078" s="5">
        <f t="shared" si="118"/>
        <v>44636</v>
      </c>
      <c r="B1078" s="5"/>
      <c r="C1078" s="46">
        <f>IF('HAVER - UK Electricity'!J1365="",C1077,AVERAGE('HAVER - UK Electricity'!J1365:U1365))</f>
        <v>168.96833333333336</v>
      </c>
      <c r="D1078" s="7">
        <f t="shared" si="122"/>
        <v>260.93693762561008</v>
      </c>
      <c r="E1078" s="5"/>
      <c r="F1078" s="7">
        <f>AVERAGE('HAVER - UK Electricity'!J1365:O1365)</f>
        <v>212.77333333333334</v>
      </c>
      <c r="G1078" s="7">
        <f>AVERAGE('HAVER - UK Electricity'!J1365:U1365)</f>
        <v>168.96833333333336</v>
      </c>
      <c r="H1078" s="7">
        <f>AVERAGE('HAVER - UK Electricity'!D1365:I1365)</f>
        <v>217.89</v>
      </c>
      <c r="I1078" s="7">
        <f>AVERAGE('HAVER - UK Electricity'!D1365:F1365)</f>
        <v>218.83</v>
      </c>
      <c r="J1078" s="7">
        <f>AVERAGE('HAVER - UK Electricity'!D1365:O1365)</f>
        <v>215.33166666666662</v>
      </c>
      <c r="L1078" s="7">
        <f t="shared" si="124"/>
        <v>300.64000000000004</v>
      </c>
      <c r="M1078" s="7">
        <f t="shared" si="125"/>
        <v>258.91866784037552</v>
      </c>
      <c r="N1078" s="7">
        <f t="shared" si="126"/>
        <v>269.3909859154931</v>
      </c>
      <c r="O1078" s="7">
        <f t="shared" si="127"/>
        <v>248.94591549295774</v>
      </c>
      <c r="P1078" s="7">
        <f t="shared" si="128"/>
        <v>250.13862089201888</v>
      </c>
      <c r="R1078" s="7"/>
      <c r="S1078" s="7"/>
      <c r="T1078" s="7"/>
      <c r="U1078" s="7"/>
      <c r="V1078" s="7"/>
    </row>
    <row r="1079" spans="1:22" x14ac:dyDescent="0.35">
      <c r="A1079" s="5">
        <f t="shared" si="118"/>
        <v>44637</v>
      </c>
      <c r="B1079" s="5"/>
      <c r="C1079" s="46">
        <f>IF('HAVER - UK Electricity'!J1366="",C1078,AVERAGE('HAVER - UK Electricity'!J1366:U1366))</f>
        <v>176.52333333333334</v>
      </c>
      <c r="D1079" s="7">
        <f t="shared" si="122"/>
        <v>260.93693762561008</v>
      </c>
      <c r="E1079" s="5"/>
      <c r="F1079" s="7">
        <f>AVERAGE('HAVER - UK Electricity'!J1366:O1366)</f>
        <v>224.41333333333338</v>
      </c>
      <c r="G1079" s="7">
        <f>AVERAGE('HAVER - UK Electricity'!J1366:U1366)</f>
        <v>176.52333333333334</v>
      </c>
      <c r="H1079" s="7">
        <f>AVERAGE('HAVER - UK Electricity'!D1366:I1366)</f>
        <v>225.57333333333335</v>
      </c>
      <c r="I1079" s="7">
        <f>AVERAGE('HAVER - UK Electricity'!D1366:F1366)</f>
        <v>224.41666666666666</v>
      </c>
      <c r="J1079" s="7">
        <f>AVERAGE('HAVER - UK Electricity'!D1366:O1366)</f>
        <v>224.99333333333334</v>
      </c>
      <c r="L1079" s="7">
        <f t="shared" si="124"/>
        <v>300.64000000000004</v>
      </c>
      <c r="M1079" s="7">
        <f t="shared" si="125"/>
        <v>258.91866784037552</v>
      </c>
      <c r="N1079" s="7">
        <f t="shared" si="126"/>
        <v>269.3909859154931</v>
      </c>
      <c r="O1079" s="7">
        <f t="shared" si="127"/>
        <v>248.94591549295774</v>
      </c>
      <c r="P1079" s="7">
        <f t="shared" si="128"/>
        <v>250.13862089201888</v>
      </c>
      <c r="R1079" s="7"/>
      <c r="S1079" s="7"/>
      <c r="T1079" s="7"/>
      <c r="U1079" s="7"/>
      <c r="V1079" s="7"/>
    </row>
    <row r="1080" spans="1:22" x14ac:dyDescent="0.35">
      <c r="A1080" s="5">
        <f t="shared" si="118"/>
        <v>44638</v>
      </c>
      <c r="B1080" s="5"/>
      <c r="C1080" s="46">
        <f>IF('HAVER - UK Electricity'!J1367="",C1079,AVERAGE('HAVER - UK Electricity'!J1367:U1367))</f>
        <v>173.45833333333334</v>
      </c>
      <c r="D1080" s="7">
        <f t="shared" si="122"/>
        <v>260.93693762561008</v>
      </c>
      <c r="E1080" s="5"/>
      <c r="F1080" s="7">
        <f>AVERAGE('HAVER - UK Electricity'!J1367:O1367)</f>
        <v>220.06333333333336</v>
      </c>
      <c r="G1080" s="7">
        <f>AVERAGE('HAVER - UK Electricity'!J1367:U1367)</f>
        <v>173.45833333333334</v>
      </c>
      <c r="H1080" s="7">
        <f>AVERAGE('HAVER - UK Electricity'!D1367:I1367)</f>
        <v>219.68333333333331</v>
      </c>
      <c r="I1080" s="7">
        <f>AVERAGE('HAVER - UK Electricity'!D1367:F1367)</f>
        <v>219.71333333333334</v>
      </c>
      <c r="J1080" s="7">
        <f>AVERAGE('HAVER - UK Electricity'!D1367:O1367)</f>
        <v>219.87333333333333</v>
      </c>
      <c r="L1080" s="7">
        <f t="shared" si="124"/>
        <v>300.64000000000004</v>
      </c>
      <c r="M1080" s="7">
        <f t="shared" si="125"/>
        <v>258.91866784037552</v>
      </c>
      <c r="N1080" s="7">
        <f t="shared" si="126"/>
        <v>269.3909859154931</v>
      </c>
      <c r="O1080" s="7">
        <f t="shared" si="127"/>
        <v>248.94591549295774</v>
      </c>
      <c r="P1080" s="7">
        <f t="shared" si="128"/>
        <v>250.13862089201888</v>
      </c>
      <c r="R1080" s="7"/>
      <c r="S1080" s="7"/>
      <c r="T1080" s="7"/>
      <c r="U1080" s="7"/>
      <c r="V1080" s="7"/>
    </row>
    <row r="1081" spans="1:22" x14ac:dyDescent="0.35">
      <c r="A1081" s="5">
        <f t="shared" si="118"/>
        <v>44641</v>
      </c>
      <c r="B1081" s="5"/>
      <c r="C1081" s="46">
        <f>IF('HAVER - UK Electricity'!J1368="",C1080,AVERAGE('HAVER - UK Electricity'!J1368:U1368))</f>
        <v>169.84083333333334</v>
      </c>
      <c r="D1081" s="7">
        <f t="shared" si="122"/>
        <v>260.93693762561008</v>
      </c>
      <c r="E1081" s="5"/>
      <c r="F1081" s="7">
        <f>AVERAGE('HAVER - UK Electricity'!J1368:O1368)</f>
        <v>213.44833333333335</v>
      </c>
      <c r="G1081" s="7">
        <f>AVERAGE('HAVER - UK Electricity'!J1368:U1368)</f>
        <v>169.84083333333334</v>
      </c>
      <c r="H1081" s="7">
        <f>AVERAGE('HAVER - UK Electricity'!D1368:I1368)</f>
        <v>212.36666666666665</v>
      </c>
      <c r="I1081" s="7">
        <f>AVERAGE('HAVER - UK Electricity'!D1368:F1368)</f>
        <v>214.49</v>
      </c>
      <c r="J1081" s="7">
        <f>AVERAGE('HAVER - UK Electricity'!D1368:O1368)</f>
        <v>212.9075</v>
      </c>
      <c r="L1081" s="7">
        <f t="shared" si="124"/>
        <v>300.64000000000004</v>
      </c>
      <c r="M1081" s="7">
        <f t="shared" si="125"/>
        <v>258.91866784037552</v>
      </c>
      <c r="N1081" s="7">
        <f t="shared" si="126"/>
        <v>269.3909859154931</v>
      </c>
      <c r="O1081" s="7">
        <f t="shared" si="127"/>
        <v>248.94591549295774</v>
      </c>
      <c r="P1081" s="7">
        <f t="shared" si="128"/>
        <v>250.13862089201888</v>
      </c>
      <c r="R1081" s="7"/>
      <c r="S1081" s="7"/>
      <c r="T1081" s="7"/>
      <c r="U1081" s="7"/>
      <c r="V1081" s="7"/>
    </row>
    <row r="1082" spans="1:22" x14ac:dyDescent="0.35">
      <c r="A1082" s="5">
        <f t="shared" si="118"/>
        <v>44642</v>
      </c>
      <c r="B1082" s="5"/>
      <c r="C1082" s="46">
        <f>IF('HAVER - UK Electricity'!J1369="",C1081,AVERAGE('HAVER - UK Electricity'!J1369:U1369))</f>
        <v>171.53083333333336</v>
      </c>
      <c r="D1082" s="7">
        <f t="shared" si="122"/>
        <v>260.93693762561008</v>
      </c>
      <c r="E1082" s="5"/>
      <c r="F1082" s="7">
        <f>AVERAGE('HAVER - UK Electricity'!J1369:O1369)</f>
        <v>216.72833333333335</v>
      </c>
      <c r="G1082" s="7">
        <f>AVERAGE('HAVER - UK Electricity'!J1369:U1369)</f>
        <v>171.53083333333336</v>
      </c>
      <c r="H1082" s="7">
        <f>AVERAGE('HAVER - UK Electricity'!D1369:I1369)</f>
        <v>214.01333333333335</v>
      </c>
      <c r="I1082" s="7">
        <f>AVERAGE('HAVER - UK Electricity'!D1369:F1369)</f>
        <v>212.58666666666667</v>
      </c>
      <c r="J1082" s="7">
        <f>AVERAGE('HAVER - UK Electricity'!D1369:O1369)</f>
        <v>215.37083333333337</v>
      </c>
      <c r="L1082" s="7">
        <f t="shared" si="124"/>
        <v>300.64000000000004</v>
      </c>
      <c r="M1082" s="7">
        <f t="shared" si="125"/>
        <v>258.91866784037552</v>
      </c>
      <c r="N1082" s="7">
        <f t="shared" si="126"/>
        <v>269.3909859154931</v>
      </c>
      <c r="O1082" s="7">
        <f t="shared" si="127"/>
        <v>248.94591549295774</v>
      </c>
      <c r="P1082" s="7">
        <f t="shared" si="128"/>
        <v>250.13862089201888</v>
      </c>
      <c r="R1082" s="7"/>
      <c r="S1082" s="7"/>
      <c r="T1082" s="7"/>
      <c r="U1082" s="7"/>
      <c r="V1082" s="7"/>
    </row>
    <row r="1083" spans="1:22" x14ac:dyDescent="0.35">
      <c r="A1083" s="5">
        <f t="shared" si="118"/>
        <v>44643</v>
      </c>
      <c r="B1083" s="5"/>
      <c r="C1083" s="46">
        <f>IF('HAVER - UK Electricity'!J1370="",C1082,AVERAGE('HAVER - UK Electricity'!J1370:U1370))</f>
        <v>187.33333333333334</v>
      </c>
      <c r="D1083" s="7">
        <f t="shared" si="122"/>
        <v>260.93693762561008</v>
      </c>
      <c r="E1083" s="5"/>
      <c r="F1083" s="7">
        <f>AVERAGE('HAVER - UK Electricity'!J1370:O1370)</f>
        <v>240.3133333333333</v>
      </c>
      <c r="G1083" s="7">
        <f>AVERAGE('HAVER - UK Electricity'!J1370:U1370)</f>
        <v>187.33333333333334</v>
      </c>
      <c r="H1083" s="7">
        <f>AVERAGE('HAVER - UK Electricity'!D1370:I1370)</f>
        <v>240.94666666666663</v>
      </c>
      <c r="I1083" s="7">
        <f>AVERAGE('HAVER - UK Electricity'!D1370:F1370)</f>
        <v>237.39999999999998</v>
      </c>
      <c r="J1083" s="7">
        <f>AVERAGE('HAVER - UK Electricity'!D1370:O1370)</f>
        <v>240.63</v>
      </c>
      <c r="L1083" s="7">
        <f t="shared" si="124"/>
        <v>300.64000000000004</v>
      </c>
      <c r="M1083" s="7">
        <f t="shared" si="125"/>
        <v>258.91866784037552</v>
      </c>
      <c r="N1083" s="7">
        <f t="shared" si="126"/>
        <v>269.3909859154931</v>
      </c>
      <c r="O1083" s="7">
        <f t="shared" si="127"/>
        <v>248.94591549295774</v>
      </c>
      <c r="P1083" s="7">
        <f t="shared" si="128"/>
        <v>250.13862089201888</v>
      </c>
      <c r="R1083" s="7"/>
      <c r="S1083" s="7"/>
      <c r="T1083" s="7"/>
      <c r="U1083" s="7"/>
      <c r="V1083" s="7"/>
    </row>
    <row r="1084" spans="1:22" x14ac:dyDescent="0.35">
      <c r="A1084" s="5">
        <f t="shared" si="118"/>
        <v>44644</v>
      </c>
      <c r="B1084" s="5"/>
      <c r="C1084" s="46">
        <f>IF('HAVER - UK Electricity'!J1371="",C1083,AVERAGE('HAVER - UK Electricity'!J1371:U1371))</f>
        <v>182.68583333333333</v>
      </c>
      <c r="D1084" s="7">
        <f t="shared" si="122"/>
        <v>260.93693762561008</v>
      </c>
      <c r="E1084" s="5"/>
      <c r="F1084" s="7">
        <f>AVERAGE('HAVER - UK Electricity'!J1371:O1371)</f>
        <v>230.55833333333331</v>
      </c>
      <c r="G1084" s="7">
        <f>AVERAGE('HAVER - UK Electricity'!J1371:U1371)</f>
        <v>182.68583333333333</v>
      </c>
      <c r="H1084" s="7">
        <f>AVERAGE('HAVER - UK Electricity'!D1371:I1371)</f>
        <v>231.93500000000003</v>
      </c>
      <c r="I1084" s="7">
        <f>AVERAGE('HAVER - UK Electricity'!D1371:F1371)</f>
        <v>229.45333333333335</v>
      </c>
      <c r="J1084" s="7">
        <f>AVERAGE('HAVER - UK Electricity'!D1371:O1371)</f>
        <v>231.24666666666664</v>
      </c>
      <c r="L1084" s="7">
        <f t="shared" si="124"/>
        <v>300.64000000000004</v>
      </c>
      <c r="M1084" s="7">
        <f t="shared" si="125"/>
        <v>258.91866784037552</v>
      </c>
      <c r="N1084" s="7">
        <f t="shared" si="126"/>
        <v>269.3909859154931</v>
      </c>
      <c r="O1084" s="7">
        <f t="shared" si="127"/>
        <v>248.94591549295774</v>
      </c>
      <c r="P1084" s="7">
        <f t="shared" si="128"/>
        <v>250.13862089201888</v>
      </c>
      <c r="R1084" s="7"/>
      <c r="S1084" s="7"/>
      <c r="T1084" s="7"/>
      <c r="U1084" s="7"/>
      <c r="V1084" s="7"/>
    </row>
    <row r="1085" spans="1:22" x14ac:dyDescent="0.35">
      <c r="A1085" s="5">
        <f t="shared" si="118"/>
        <v>44645</v>
      </c>
      <c r="B1085" s="5"/>
      <c r="C1085" s="46">
        <f>IF('HAVER - UK Electricity'!J1372="",C1084,AVERAGE('HAVER - UK Electricity'!J1372:U1372))</f>
        <v>173.0333333333333</v>
      </c>
      <c r="D1085" s="7">
        <f t="shared" si="122"/>
        <v>260.93693762561008</v>
      </c>
      <c r="E1085" s="5"/>
      <c r="F1085" s="7">
        <f>AVERAGE('HAVER - UK Electricity'!J1372:O1372)</f>
        <v>215.77333333333331</v>
      </c>
      <c r="G1085" s="7">
        <f>AVERAGE('HAVER - UK Electricity'!J1372:U1372)</f>
        <v>173.0333333333333</v>
      </c>
      <c r="H1085" s="7">
        <f>AVERAGE('HAVER - UK Electricity'!D1372:I1372)</f>
        <v>213.785</v>
      </c>
      <c r="I1085" s="7">
        <f>AVERAGE('HAVER - UK Electricity'!D1372:F1372)</f>
        <v>210.69666666666663</v>
      </c>
      <c r="J1085" s="7">
        <f>AVERAGE('HAVER - UK Electricity'!D1372:O1372)</f>
        <v>214.77916666666667</v>
      </c>
      <c r="L1085" s="7">
        <f t="shared" si="124"/>
        <v>300.64000000000004</v>
      </c>
      <c r="M1085" s="7">
        <f t="shared" si="125"/>
        <v>258.91866784037552</v>
      </c>
      <c r="N1085" s="7">
        <f t="shared" si="126"/>
        <v>269.3909859154931</v>
      </c>
      <c r="O1085" s="7">
        <f t="shared" si="127"/>
        <v>248.94591549295774</v>
      </c>
      <c r="P1085" s="7">
        <f t="shared" si="128"/>
        <v>250.13862089201888</v>
      </c>
      <c r="R1085" s="7"/>
      <c r="S1085" s="7"/>
      <c r="T1085" s="7"/>
      <c r="U1085" s="7"/>
      <c r="V1085" s="7"/>
    </row>
    <row r="1086" spans="1:22" x14ac:dyDescent="0.35">
      <c r="A1086" s="5">
        <f t="shared" si="118"/>
        <v>44648</v>
      </c>
      <c r="B1086" s="5"/>
      <c r="C1086" s="46">
        <f>IF('HAVER - UK Electricity'!J1373="",C1085,AVERAGE('HAVER - UK Electricity'!J1373:U1373))</f>
        <v>177.33083333333335</v>
      </c>
      <c r="D1086" s="7">
        <f t="shared" si="122"/>
        <v>260.93693762561008</v>
      </c>
      <c r="E1086" s="5"/>
      <c r="F1086" s="7">
        <f>AVERAGE('HAVER - UK Electricity'!J1373:O1373)</f>
        <v>223.05833333333337</v>
      </c>
      <c r="G1086" s="7">
        <f>AVERAGE('HAVER - UK Electricity'!J1373:U1373)</f>
        <v>177.33083333333335</v>
      </c>
      <c r="H1086" s="7">
        <f>AVERAGE('HAVER - UK Electricity'!D1373:I1373)</f>
        <v>221.43833333333336</v>
      </c>
      <c r="I1086" s="7">
        <f>AVERAGE('HAVER - UK Electricity'!D1373:F1373)</f>
        <v>220.55666666666664</v>
      </c>
      <c r="J1086" s="7">
        <f>AVERAGE('HAVER - UK Electricity'!D1373:O1373)</f>
        <v>222.24833333333333</v>
      </c>
      <c r="L1086" s="7">
        <f t="shared" si="124"/>
        <v>300.64000000000004</v>
      </c>
      <c r="M1086" s="7">
        <f t="shared" si="125"/>
        <v>258.91866784037552</v>
      </c>
      <c r="N1086" s="7">
        <f t="shared" si="126"/>
        <v>269.3909859154931</v>
      </c>
      <c r="O1086" s="7">
        <f t="shared" si="127"/>
        <v>248.94591549295774</v>
      </c>
      <c r="P1086" s="7">
        <f t="shared" si="128"/>
        <v>250.13862089201888</v>
      </c>
      <c r="R1086" s="7"/>
      <c r="S1086" s="7"/>
      <c r="T1086" s="7"/>
      <c r="U1086" s="7"/>
      <c r="V1086" s="7"/>
    </row>
    <row r="1087" spans="1:22" x14ac:dyDescent="0.35">
      <c r="A1087" s="5">
        <f t="shared" si="118"/>
        <v>44649</v>
      </c>
      <c r="B1087" s="5"/>
      <c r="C1087" s="46">
        <f>IF('HAVER - UK Electricity'!J1374="",C1086,AVERAGE('HAVER - UK Electricity'!J1374:U1374))</f>
        <v>182.62833333333336</v>
      </c>
      <c r="D1087" s="7">
        <f t="shared" si="122"/>
        <v>260.93693762561008</v>
      </c>
      <c r="E1087" s="5"/>
      <c r="F1087" s="7">
        <f>AVERAGE('HAVER - UK Electricity'!J1374:O1374)</f>
        <v>232.78333333333339</v>
      </c>
      <c r="G1087" s="7">
        <f>AVERAGE('HAVER - UK Electricity'!J1374:U1374)</f>
        <v>182.62833333333336</v>
      </c>
      <c r="H1087" s="7">
        <f>AVERAGE('HAVER - UK Electricity'!D1374:I1374)</f>
        <v>231.35</v>
      </c>
      <c r="I1087" s="7">
        <f>AVERAGE('HAVER - UK Electricity'!D1374:F1374)</f>
        <v>229.38333333333333</v>
      </c>
      <c r="J1087" s="7">
        <f>AVERAGE('HAVER - UK Electricity'!D1374:O1374)</f>
        <v>232.06666666666663</v>
      </c>
      <c r="L1087" s="7">
        <f t="shared" si="124"/>
        <v>300.64000000000004</v>
      </c>
      <c r="M1087" s="7">
        <f t="shared" si="125"/>
        <v>258.91866784037552</v>
      </c>
      <c r="N1087" s="7">
        <f t="shared" si="126"/>
        <v>269.3909859154931</v>
      </c>
      <c r="O1087" s="7">
        <f t="shared" si="127"/>
        <v>248.94591549295774</v>
      </c>
      <c r="P1087" s="7">
        <f t="shared" si="128"/>
        <v>250.13862089201888</v>
      </c>
      <c r="R1087" s="7"/>
      <c r="S1087" s="7"/>
      <c r="T1087" s="7"/>
      <c r="U1087" s="7"/>
      <c r="V1087" s="7"/>
    </row>
    <row r="1088" spans="1:22" x14ac:dyDescent="0.35">
      <c r="A1088" s="5">
        <f t="shared" si="118"/>
        <v>44650</v>
      </c>
      <c r="B1088" s="5"/>
      <c r="C1088" s="46">
        <f>IF('HAVER - UK Electricity'!J1375="",C1087,AVERAGE('HAVER - UK Electricity'!J1375:U1375))</f>
        <v>189.89333333333332</v>
      </c>
      <c r="D1088" s="7">
        <f t="shared" si="122"/>
        <v>260.93693762561008</v>
      </c>
      <c r="E1088" s="5"/>
      <c r="F1088" s="7">
        <f>AVERAGE('HAVER - UK Electricity'!J1375:O1375)</f>
        <v>246.71333333333334</v>
      </c>
      <c r="G1088" s="7">
        <f>AVERAGE('HAVER - UK Electricity'!J1375:U1375)</f>
        <v>189.89333333333332</v>
      </c>
      <c r="H1088" s="7">
        <f>AVERAGE('HAVER - UK Electricity'!D1375:I1375)</f>
        <v>246.47</v>
      </c>
      <c r="I1088" s="7">
        <f>AVERAGE('HAVER - UK Electricity'!D1375:F1375)</f>
        <v>244.33666666666667</v>
      </c>
      <c r="J1088" s="7">
        <f>AVERAGE('HAVER - UK Electricity'!D1375:O1375)</f>
        <v>246.59166666666661</v>
      </c>
      <c r="L1088" s="7">
        <f t="shared" si="124"/>
        <v>300.64000000000004</v>
      </c>
      <c r="M1088" s="7">
        <f t="shared" si="125"/>
        <v>258.91866784037552</v>
      </c>
      <c r="N1088" s="7">
        <f t="shared" si="126"/>
        <v>269.3909859154931</v>
      </c>
      <c r="O1088" s="7">
        <f t="shared" si="127"/>
        <v>248.94591549295774</v>
      </c>
      <c r="P1088" s="7">
        <f t="shared" si="128"/>
        <v>250.13862089201888</v>
      </c>
      <c r="R1088" s="7"/>
      <c r="S1088" s="7"/>
      <c r="T1088" s="7"/>
      <c r="U1088" s="7"/>
      <c r="V1088" s="7"/>
    </row>
    <row r="1089" spans="1:22" x14ac:dyDescent="0.35">
      <c r="A1089" s="5">
        <f t="shared" si="118"/>
        <v>44651</v>
      </c>
      <c r="B1089" s="5"/>
      <c r="C1089" s="46">
        <f>IF('HAVER - UK Electricity'!J1376="",C1088,AVERAGE('HAVER - UK Electricity'!J1376:U1376))</f>
        <v>181.76</v>
      </c>
      <c r="D1089" s="7">
        <f t="shared" si="122"/>
        <v>260.93693762561008</v>
      </c>
      <c r="E1089" s="5"/>
      <c r="F1089" s="7">
        <f>AVERAGE('HAVER - UK Electricity'!J1376:O1376)</f>
        <v>230.02166666666668</v>
      </c>
      <c r="G1089" s="7">
        <f>AVERAGE('HAVER - UK Electricity'!J1376:U1376)</f>
        <v>181.76</v>
      </c>
      <c r="H1089" s="7">
        <f>AVERAGE('HAVER - UK Electricity'!D1376:I1376)</f>
        <v>253.14000000000001</v>
      </c>
      <c r="I1089" s="7">
        <f>AVERAGE('HAVER - UK Electricity'!D1376:F1376)</f>
        <v>251.48333333333335</v>
      </c>
      <c r="J1089" s="7">
        <f>AVERAGE('HAVER - UK Electricity'!D1376:O1376)</f>
        <v>241.58083333333335</v>
      </c>
      <c r="L1089" s="7">
        <f t="shared" si="124"/>
        <v>300.64000000000004</v>
      </c>
      <c r="M1089" s="7">
        <f t="shared" si="125"/>
        <v>258.91866784037552</v>
      </c>
      <c r="N1089" s="7">
        <f t="shared" si="126"/>
        <v>269.3909859154931</v>
      </c>
      <c r="O1089" s="7">
        <f t="shared" si="127"/>
        <v>248.94591549295774</v>
      </c>
      <c r="P1089" s="7">
        <f t="shared" si="128"/>
        <v>250.13862089201888</v>
      </c>
      <c r="R1089" s="7"/>
      <c r="S1089" s="7"/>
      <c r="T1089" s="7"/>
      <c r="U1089" s="7"/>
      <c r="V1089" s="7"/>
    </row>
    <row r="1090" spans="1:22" x14ac:dyDescent="0.35">
      <c r="A1090" s="5">
        <f t="shared" si="118"/>
        <v>44652</v>
      </c>
      <c r="B1090" s="5"/>
      <c r="C1090" s="46">
        <f>IF('HAVER - UK Electricity'!I1377="",C1089,AVERAGE('HAVER - UK Electricity'!I1377:T1377))</f>
        <v>187.93083333333331</v>
      </c>
      <c r="D1090" s="7">
        <f t="shared" si="122"/>
        <v>260.93693762561008</v>
      </c>
      <c r="E1090" s="5"/>
      <c r="F1090" s="7">
        <f>AVERAGE('HAVER - UK Electricity'!I1377:N1377)</f>
        <v>242.70333333333329</v>
      </c>
      <c r="G1090" s="7">
        <f>AVERAGE('HAVER - UK Electricity'!I1377:T1377)</f>
        <v>187.93083333333331</v>
      </c>
      <c r="H1090" s="7">
        <f>AVERAGE('HAVER - UK Electricity'!D1377:I1377)</f>
        <v>229.82166666666663</v>
      </c>
      <c r="I1090" s="7">
        <f>AVERAGE('HAVER - UK Electricity'!D1377:F1377)</f>
        <v>223.69666666666669</v>
      </c>
      <c r="J1090" s="7">
        <f>AVERAGE('HAVER - UK Electricity'!D1377:O1377)</f>
        <v>226.93499999999997</v>
      </c>
      <c r="L1090" s="7">
        <f t="shared" si="124"/>
        <v>300.64000000000004</v>
      </c>
      <c r="M1090" s="7">
        <f t="shared" si="125"/>
        <v>258.91866784037552</v>
      </c>
      <c r="N1090" s="7">
        <f t="shared" si="126"/>
        <v>269.3909859154931</v>
      </c>
      <c r="O1090" s="7">
        <f t="shared" si="127"/>
        <v>248.94591549295774</v>
      </c>
      <c r="P1090" s="7">
        <f t="shared" si="128"/>
        <v>250.13862089201888</v>
      </c>
      <c r="R1090" s="7"/>
      <c r="S1090" s="7"/>
      <c r="T1090" s="7"/>
      <c r="U1090" s="7"/>
      <c r="V1090" s="7"/>
    </row>
    <row r="1091" spans="1:22" x14ac:dyDescent="0.35">
      <c r="A1091" s="5">
        <f t="shared" si="118"/>
        <v>44655</v>
      </c>
      <c r="B1091" s="5"/>
      <c r="C1091" s="46">
        <f>IF('HAVER - UK Electricity'!I1378="",C1090,AVERAGE('HAVER - UK Electricity'!I1378:T1378))</f>
        <v>182.82083333333333</v>
      </c>
      <c r="D1091" s="7">
        <f t="shared" si="122"/>
        <v>260.93693762561008</v>
      </c>
      <c r="E1091" s="5"/>
      <c r="F1091" s="7">
        <f>AVERAGE('HAVER - UK Electricity'!I1378:N1378)</f>
        <v>229.87333333333331</v>
      </c>
      <c r="G1091" s="7">
        <f>AVERAGE('HAVER - UK Electricity'!I1378:T1378)</f>
        <v>182.82083333333333</v>
      </c>
      <c r="H1091" s="7">
        <f>AVERAGE('HAVER - UK Electricity'!D1378:I1378)</f>
        <v>223.97166666666666</v>
      </c>
      <c r="I1091" s="7">
        <f>AVERAGE('HAVER - UK Electricity'!D1378:F1378)</f>
        <v>218.21666666666667</v>
      </c>
      <c r="J1091" s="7">
        <f>AVERAGE('HAVER - UK Electricity'!D1378:O1378)</f>
        <v>218.88916666666668</v>
      </c>
      <c r="L1091" s="7">
        <f t="shared" si="124"/>
        <v>300.64000000000004</v>
      </c>
      <c r="M1091" s="7">
        <f t="shared" si="125"/>
        <v>258.91866784037552</v>
      </c>
      <c r="N1091" s="7">
        <f t="shared" si="126"/>
        <v>269.3909859154931</v>
      </c>
      <c r="O1091" s="7">
        <f t="shared" si="127"/>
        <v>248.94591549295774</v>
      </c>
      <c r="P1091" s="7">
        <f t="shared" si="128"/>
        <v>250.13862089201888</v>
      </c>
      <c r="R1091" s="7"/>
      <c r="S1091" s="7"/>
      <c r="T1091" s="7"/>
      <c r="U1091" s="7"/>
      <c r="V1091" s="7"/>
    </row>
    <row r="1092" spans="1:22" x14ac:dyDescent="0.35">
      <c r="A1092" s="5">
        <f t="shared" si="118"/>
        <v>44656</v>
      </c>
      <c r="B1092" s="5"/>
      <c r="C1092" s="46">
        <f>IF('HAVER - UK Electricity'!I1379="",C1091,AVERAGE('HAVER - UK Electricity'!I1379:T1379))</f>
        <v>187.32833333333335</v>
      </c>
      <c r="D1092" s="7">
        <f t="shared" si="122"/>
        <v>260.93693762561008</v>
      </c>
      <c r="E1092" s="5"/>
      <c r="F1092" s="7">
        <f>AVERAGE('HAVER - UK Electricity'!I1379:N1379)</f>
        <v>232.80333333333331</v>
      </c>
      <c r="G1092" s="7">
        <f>AVERAGE('HAVER - UK Electricity'!I1379:T1379)</f>
        <v>187.32833333333335</v>
      </c>
      <c r="H1092" s="7">
        <f>AVERAGE('HAVER - UK Electricity'!D1379:I1379)</f>
        <v>222.96333333333334</v>
      </c>
      <c r="I1092" s="7">
        <f>AVERAGE('HAVER - UK Electricity'!D1379:F1379)</f>
        <v>216.17</v>
      </c>
      <c r="J1092" s="7">
        <f>AVERAGE('HAVER - UK Electricity'!D1379:O1379)</f>
        <v>220.10166666666666</v>
      </c>
      <c r="L1092" s="7">
        <f t="shared" si="124"/>
        <v>300.64000000000004</v>
      </c>
      <c r="M1092" s="7">
        <f t="shared" si="125"/>
        <v>258.91866784037552</v>
      </c>
      <c r="N1092" s="7">
        <f t="shared" si="126"/>
        <v>269.3909859154931</v>
      </c>
      <c r="O1092" s="7">
        <f t="shared" si="127"/>
        <v>248.94591549295774</v>
      </c>
      <c r="P1092" s="7">
        <f t="shared" si="128"/>
        <v>250.13862089201888</v>
      </c>
      <c r="R1092" s="7"/>
      <c r="S1092" s="7"/>
      <c r="T1092" s="7"/>
      <c r="U1092" s="7"/>
      <c r="V1092" s="7"/>
    </row>
    <row r="1093" spans="1:22" x14ac:dyDescent="0.35">
      <c r="A1093" s="5">
        <f t="shared" si="118"/>
        <v>44657</v>
      </c>
      <c r="B1093" s="5"/>
      <c r="C1093" s="46">
        <f>IF('HAVER - UK Electricity'!I1380="",C1092,AVERAGE('HAVER - UK Electricity'!I1380:T1380))</f>
        <v>188.80083333333334</v>
      </c>
      <c r="D1093" s="7">
        <f t="shared" si="122"/>
        <v>260.93693762561008</v>
      </c>
      <c r="E1093" s="5"/>
      <c r="F1093" s="7">
        <f>AVERAGE('HAVER - UK Electricity'!I1380:N1380)</f>
        <v>233.01333333333335</v>
      </c>
      <c r="G1093" s="7">
        <f>AVERAGE('HAVER - UK Electricity'!I1380:T1380)</f>
        <v>188.80083333333334</v>
      </c>
      <c r="H1093" s="7">
        <f>AVERAGE('HAVER - UK Electricity'!D1380:I1380)</f>
        <v>223.01666666666668</v>
      </c>
      <c r="I1093" s="7">
        <f>AVERAGE('HAVER - UK Electricity'!D1380:F1380)</f>
        <v>216.39333333333335</v>
      </c>
      <c r="J1093" s="7">
        <f>AVERAGE('HAVER - UK Electricity'!D1380:O1380)</f>
        <v>220.47000000000003</v>
      </c>
      <c r="L1093" s="7">
        <f t="shared" si="124"/>
        <v>300.64000000000004</v>
      </c>
      <c r="M1093" s="7">
        <f t="shared" si="125"/>
        <v>258.91866784037552</v>
      </c>
      <c r="N1093" s="7">
        <f t="shared" si="126"/>
        <v>269.3909859154931</v>
      </c>
      <c r="O1093" s="7">
        <f t="shared" si="127"/>
        <v>248.94591549295774</v>
      </c>
      <c r="P1093" s="7">
        <f t="shared" si="128"/>
        <v>250.13862089201888</v>
      </c>
      <c r="R1093" s="7"/>
      <c r="S1093" s="7"/>
      <c r="T1093" s="7"/>
      <c r="U1093" s="7"/>
      <c r="V1093" s="7"/>
    </row>
    <row r="1094" spans="1:22" x14ac:dyDescent="0.35">
      <c r="A1094" s="5">
        <f t="shared" si="118"/>
        <v>44658</v>
      </c>
      <c r="B1094" s="5"/>
      <c r="C1094" s="46">
        <f>IF('HAVER - UK Electricity'!I1381="",C1093,AVERAGE('HAVER - UK Electricity'!I1381:T1381))</f>
        <v>188.47583333333333</v>
      </c>
      <c r="D1094" s="7">
        <f t="shared" si="122"/>
        <v>260.93693762561008</v>
      </c>
      <c r="E1094" s="5"/>
      <c r="F1094" s="7">
        <f>AVERAGE('HAVER - UK Electricity'!I1381:N1381)</f>
        <v>231.37333333333333</v>
      </c>
      <c r="G1094" s="7">
        <f>AVERAGE('HAVER - UK Electricity'!I1381:T1381)</f>
        <v>188.47583333333333</v>
      </c>
      <c r="H1094" s="7">
        <f>AVERAGE('HAVER - UK Electricity'!D1381:I1381)</f>
        <v>220.11833333333334</v>
      </c>
      <c r="I1094" s="7">
        <f>AVERAGE('HAVER - UK Electricity'!D1381:F1381)</f>
        <v>213.43666666666664</v>
      </c>
      <c r="J1094" s="7">
        <f>AVERAGE('HAVER - UK Electricity'!D1381:O1381)</f>
        <v>218.42083333333335</v>
      </c>
      <c r="L1094" s="7">
        <f t="shared" si="124"/>
        <v>300.64000000000004</v>
      </c>
      <c r="M1094" s="7">
        <f t="shared" si="125"/>
        <v>258.91866784037552</v>
      </c>
      <c r="N1094" s="7">
        <f t="shared" si="126"/>
        <v>269.3909859154931</v>
      </c>
      <c r="O1094" s="7">
        <f t="shared" si="127"/>
        <v>248.94591549295774</v>
      </c>
      <c r="P1094" s="7">
        <f t="shared" si="128"/>
        <v>250.13862089201888</v>
      </c>
      <c r="R1094" s="7"/>
      <c r="S1094" s="7"/>
      <c r="T1094" s="7"/>
      <c r="U1094" s="7"/>
      <c r="V1094" s="7"/>
    </row>
    <row r="1095" spans="1:22" x14ac:dyDescent="0.35">
      <c r="A1095" s="5">
        <f t="shared" si="118"/>
        <v>44659</v>
      </c>
      <c r="B1095" s="5"/>
      <c r="C1095" s="46">
        <f>IF('HAVER - UK Electricity'!I1382="",C1094,AVERAGE('HAVER - UK Electricity'!I1382:T1382))</f>
        <v>192.33583333333334</v>
      </c>
      <c r="D1095" s="7">
        <f t="shared" si="122"/>
        <v>260.93693762561008</v>
      </c>
      <c r="E1095" s="5"/>
      <c r="F1095" s="7">
        <f>AVERAGE('HAVER - UK Electricity'!I1382:N1382)</f>
        <v>232.01833333333335</v>
      </c>
      <c r="G1095" s="7">
        <f>AVERAGE('HAVER - UK Electricity'!I1382:T1382)</f>
        <v>192.33583333333334</v>
      </c>
      <c r="H1095" s="7">
        <f>AVERAGE('HAVER - UK Electricity'!D1382:I1382)</f>
        <v>219.41166666666666</v>
      </c>
      <c r="I1095" s="7">
        <f>AVERAGE('HAVER - UK Electricity'!D1382:F1382)</f>
        <v>210.71666666666667</v>
      </c>
      <c r="J1095" s="7">
        <f>AVERAGE('HAVER - UK Electricity'!D1382:O1382)</f>
        <v>218.95333333333335</v>
      </c>
      <c r="L1095" s="7">
        <f t="shared" si="124"/>
        <v>300.64000000000004</v>
      </c>
      <c r="M1095" s="7">
        <f t="shared" si="125"/>
        <v>258.91866784037552</v>
      </c>
      <c r="N1095" s="7">
        <f t="shared" si="126"/>
        <v>269.3909859154931</v>
      </c>
      <c r="O1095" s="7">
        <f t="shared" si="127"/>
        <v>248.94591549295774</v>
      </c>
      <c r="P1095" s="7">
        <f t="shared" si="128"/>
        <v>250.13862089201888</v>
      </c>
      <c r="R1095" s="7"/>
      <c r="S1095" s="7"/>
      <c r="T1095" s="7"/>
      <c r="U1095" s="7"/>
      <c r="V1095" s="7"/>
    </row>
    <row r="1096" spans="1:22" x14ac:dyDescent="0.35">
      <c r="A1096" s="5">
        <f t="shared" si="118"/>
        <v>44662</v>
      </c>
      <c r="B1096" s="5"/>
      <c r="C1096" s="46">
        <f>IF('HAVER - UK Electricity'!I1383="",C1095,AVERAGE('HAVER - UK Electricity'!I1383:T1383))</f>
        <v>193.05833333333337</v>
      </c>
      <c r="D1096" s="7">
        <f t="shared" si="122"/>
        <v>260.93693762561008</v>
      </c>
      <c r="E1096" s="5"/>
      <c r="F1096" s="7">
        <f>AVERAGE('HAVER - UK Electricity'!I1383:N1383)</f>
        <v>229.01333333333332</v>
      </c>
      <c r="G1096" s="7">
        <f>AVERAGE('HAVER - UK Electricity'!I1383:T1383)</f>
        <v>193.05833333333337</v>
      </c>
      <c r="H1096" s="7">
        <f>AVERAGE('HAVER - UK Electricity'!D1383:I1383)</f>
        <v>212.48833333333334</v>
      </c>
      <c r="I1096" s="7">
        <f>AVERAGE('HAVER - UK Electricity'!D1383:F1383)</f>
        <v>203.34666666666666</v>
      </c>
      <c r="J1096" s="7">
        <f>AVERAGE('HAVER - UK Electricity'!D1383:O1383)</f>
        <v>214.58083333333335</v>
      </c>
      <c r="L1096" s="7">
        <f t="shared" si="124"/>
        <v>300.64000000000004</v>
      </c>
      <c r="M1096" s="7">
        <f t="shared" si="125"/>
        <v>258.91866784037552</v>
      </c>
      <c r="N1096" s="7">
        <f t="shared" si="126"/>
        <v>269.3909859154931</v>
      </c>
      <c r="O1096" s="7">
        <f t="shared" si="127"/>
        <v>248.94591549295774</v>
      </c>
      <c r="P1096" s="7">
        <f t="shared" si="128"/>
        <v>250.13862089201888</v>
      </c>
      <c r="R1096" s="7"/>
      <c r="S1096" s="7"/>
      <c r="T1096" s="7"/>
      <c r="U1096" s="7"/>
      <c r="V1096" s="7"/>
    </row>
    <row r="1097" spans="1:22" x14ac:dyDescent="0.35">
      <c r="A1097" s="5">
        <f t="shared" ref="A1097:A1158" si="129">+A1092+7</f>
        <v>44663</v>
      </c>
      <c r="B1097" s="5"/>
      <c r="C1097" s="46">
        <f>IF('HAVER - UK Electricity'!I1384="",C1096,AVERAGE('HAVER - UK Electricity'!I1384:T1384))</f>
        <v>195.37833333333333</v>
      </c>
      <c r="D1097" s="7">
        <f t="shared" si="122"/>
        <v>260.93693762561008</v>
      </c>
      <c r="E1097" s="5"/>
      <c r="F1097" s="7">
        <f>AVERAGE('HAVER - UK Electricity'!I1384:N1384)</f>
        <v>229.75333333333333</v>
      </c>
      <c r="G1097" s="7">
        <f>AVERAGE('HAVER - UK Electricity'!I1384:T1384)</f>
        <v>195.37833333333333</v>
      </c>
      <c r="H1097" s="7">
        <f>AVERAGE('HAVER - UK Electricity'!D1384:I1384)</f>
        <v>214.58666666666667</v>
      </c>
      <c r="I1097" s="7">
        <f>AVERAGE('HAVER - UK Electricity'!D1384:F1384)</f>
        <v>204.17666666666665</v>
      </c>
      <c r="J1097" s="7">
        <f>AVERAGE('HAVER - UK Electricity'!D1384:O1384)</f>
        <v>216.29416666666665</v>
      </c>
      <c r="L1097" s="7">
        <f t="shared" si="124"/>
        <v>300.64000000000004</v>
      </c>
      <c r="M1097" s="7">
        <f t="shared" si="125"/>
        <v>258.91866784037552</v>
      </c>
      <c r="N1097" s="7">
        <f t="shared" si="126"/>
        <v>269.3909859154931</v>
      </c>
      <c r="O1097" s="7">
        <f t="shared" si="127"/>
        <v>248.94591549295774</v>
      </c>
      <c r="P1097" s="7">
        <f t="shared" si="128"/>
        <v>250.13862089201888</v>
      </c>
      <c r="R1097" s="7"/>
      <c r="S1097" s="7"/>
      <c r="T1097" s="7"/>
      <c r="U1097" s="7"/>
      <c r="V1097" s="7"/>
    </row>
    <row r="1098" spans="1:22" x14ac:dyDescent="0.35">
      <c r="A1098" s="5">
        <f t="shared" si="129"/>
        <v>44664</v>
      </c>
      <c r="B1098" s="5"/>
      <c r="C1098" s="46">
        <f>IF('HAVER - UK Electricity'!I1385="",C1097,AVERAGE('HAVER - UK Electricity'!I1385:T1385))</f>
        <v>197.48833333333334</v>
      </c>
      <c r="D1098" s="7">
        <f t="shared" si="122"/>
        <v>260.93693762561008</v>
      </c>
      <c r="E1098" s="5"/>
      <c r="F1098" s="7">
        <f>AVERAGE('HAVER - UK Electricity'!I1385:N1385)</f>
        <v>232.13833333333332</v>
      </c>
      <c r="G1098" s="7">
        <f>AVERAGE('HAVER - UK Electricity'!I1385:T1385)</f>
        <v>197.48833333333334</v>
      </c>
      <c r="H1098" s="7">
        <f>AVERAGE('HAVER - UK Electricity'!D1385:I1385)</f>
        <v>215.37666666666667</v>
      </c>
      <c r="I1098" s="7">
        <f>AVERAGE('HAVER - UK Electricity'!D1385:F1385)</f>
        <v>204.62666666666667</v>
      </c>
      <c r="J1098" s="7">
        <f>AVERAGE('HAVER - UK Electricity'!D1385:O1385)</f>
        <v>217.87749999999997</v>
      </c>
      <c r="L1098" s="7">
        <f t="shared" si="124"/>
        <v>300.64000000000004</v>
      </c>
      <c r="M1098" s="7">
        <f t="shared" si="125"/>
        <v>258.91866784037552</v>
      </c>
      <c r="N1098" s="7">
        <f t="shared" si="126"/>
        <v>269.3909859154931</v>
      </c>
      <c r="O1098" s="7">
        <f t="shared" si="127"/>
        <v>248.94591549295774</v>
      </c>
      <c r="P1098" s="7">
        <f t="shared" si="128"/>
        <v>250.13862089201888</v>
      </c>
      <c r="R1098" s="7"/>
      <c r="S1098" s="7"/>
      <c r="T1098" s="7"/>
      <c r="U1098" s="7"/>
      <c r="V1098" s="7"/>
    </row>
    <row r="1099" spans="1:22" x14ac:dyDescent="0.35">
      <c r="A1099" s="5">
        <f t="shared" si="129"/>
        <v>44665</v>
      </c>
      <c r="B1099" s="5"/>
      <c r="C1099" s="46">
        <f>IF('HAVER - UK Electricity'!I1386="",C1098,AVERAGE('HAVER - UK Electricity'!I1386:T1386))</f>
        <v>191.32583333333332</v>
      </c>
      <c r="D1099" s="7">
        <f t="shared" si="122"/>
        <v>260.93693762561008</v>
      </c>
      <c r="E1099" s="5"/>
      <c r="F1099" s="7">
        <f>AVERAGE('HAVER - UK Electricity'!I1386:N1386)</f>
        <v>222.97833333333332</v>
      </c>
      <c r="G1099" s="7">
        <f>AVERAGE('HAVER - UK Electricity'!I1386:T1386)</f>
        <v>191.32583333333332</v>
      </c>
      <c r="H1099" s="7">
        <f>AVERAGE('HAVER - UK Electricity'!D1386:I1386)</f>
        <v>196.54666666666665</v>
      </c>
      <c r="I1099" s="7">
        <f>AVERAGE('HAVER - UK Electricity'!D1386:F1386)</f>
        <v>182.73000000000002</v>
      </c>
      <c r="J1099" s="7">
        <f>AVERAGE('HAVER - UK Electricity'!D1386:O1386)</f>
        <v>204.43000000000004</v>
      </c>
      <c r="L1099" s="7">
        <f t="shared" si="124"/>
        <v>300.64000000000004</v>
      </c>
      <c r="M1099" s="7">
        <f t="shared" si="125"/>
        <v>258.91866784037552</v>
      </c>
      <c r="N1099" s="7">
        <f t="shared" si="126"/>
        <v>269.3909859154931</v>
      </c>
      <c r="O1099" s="7">
        <f t="shared" si="127"/>
        <v>248.94591549295774</v>
      </c>
      <c r="P1099" s="7">
        <f t="shared" si="128"/>
        <v>250.13862089201888</v>
      </c>
      <c r="R1099" s="7"/>
      <c r="S1099" s="7"/>
      <c r="T1099" s="7"/>
      <c r="U1099" s="7"/>
      <c r="V1099" s="7"/>
    </row>
    <row r="1100" spans="1:22" x14ac:dyDescent="0.35">
      <c r="A1100" s="5">
        <f t="shared" si="129"/>
        <v>44666</v>
      </c>
      <c r="B1100" s="5"/>
      <c r="C1100" s="46" t="e">
        <f>IF('HAVER - UK Electricity'!I1387="",C1099,AVERAGE('HAVER - UK Electricity'!I1387:T1387))</f>
        <v>#N/A</v>
      </c>
      <c r="D1100" s="7">
        <f t="shared" si="122"/>
        <v>260.93693762561008</v>
      </c>
      <c r="E1100" s="5"/>
      <c r="F1100" s="7" t="e">
        <f>AVERAGE('HAVER - UK Electricity'!I1387:N1387)</f>
        <v>#N/A</v>
      </c>
      <c r="G1100" s="7" t="e">
        <f>AVERAGE('HAVER - UK Electricity'!I1387:T1387)</f>
        <v>#N/A</v>
      </c>
      <c r="H1100" s="7" t="e">
        <f>AVERAGE('HAVER - UK Electricity'!D1387:I1387)</f>
        <v>#N/A</v>
      </c>
      <c r="I1100" s="7" t="e">
        <f>AVERAGE('HAVER - UK Electricity'!D1387:F1387)</f>
        <v>#N/A</v>
      </c>
      <c r="J1100" s="7" t="e">
        <f>AVERAGE('HAVER - UK Electricity'!D1387:O1387)</f>
        <v>#N/A</v>
      </c>
      <c r="L1100" s="7">
        <f t="shared" si="124"/>
        <v>300.64000000000004</v>
      </c>
      <c r="M1100" s="7">
        <f t="shared" si="125"/>
        <v>258.91866784037552</v>
      </c>
      <c r="N1100" s="7">
        <f t="shared" si="126"/>
        <v>269.3909859154931</v>
      </c>
      <c r="O1100" s="7">
        <f t="shared" si="127"/>
        <v>248.94591549295774</v>
      </c>
      <c r="P1100" s="7">
        <f t="shared" si="128"/>
        <v>250.13862089201888</v>
      </c>
      <c r="R1100" s="7"/>
      <c r="S1100" s="7"/>
      <c r="T1100" s="7"/>
      <c r="U1100" s="7"/>
      <c r="V1100" s="7"/>
    </row>
    <row r="1101" spans="1:22" x14ac:dyDescent="0.35">
      <c r="A1101" s="5">
        <f t="shared" si="129"/>
        <v>44669</v>
      </c>
      <c r="B1101" s="5"/>
      <c r="C1101" s="46">
        <f>IF('HAVER - UK Electricity'!I1388="",C1100,AVERAGE('HAVER - UK Electricity'!I1388:T1388))</f>
        <v>191.32583333333332</v>
      </c>
      <c r="D1101" s="7">
        <f t="shared" si="122"/>
        <v>260.93693762561008</v>
      </c>
      <c r="E1101" s="5"/>
      <c r="F1101" s="7">
        <f>AVERAGE('HAVER - UK Electricity'!I1388:N1388)</f>
        <v>222.97833333333332</v>
      </c>
      <c r="G1101" s="7">
        <f>AVERAGE('HAVER - UK Electricity'!I1388:T1388)</f>
        <v>191.32583333333332</v>
      </c>
      <c r="H1101" s="7">
        <f>AVERAGE('HAVER - UK Electricity'!D1388:I1388)</f>
        <v>196.54666666666665</v>
      </c>
      <c r="I1101" s="7">
        <f>AVERAGE('HAVER - UK Electricity'!D1388:F1388)</f>
        <v>182.73000000000002</v>
      </c>
      <c r="J1101" s="7">
        <f>AVERAGE('HAVER - UK Electricity'!D1388:O1388)</f>
        <v>204.43000000000004</v>
      </c>
      <c r="L1101" s="7">
        <f t="shared" si="124"/>
        <v>300.64000000000004</v>
      </c>
      <c r="M1101" s="7">
        <f t="shared" si="125"/>
        <v>258.91866784037552</v>
      </c>
      <c r="N1101" s="7">
        <f t="shared" si="126"/>
        <v>269.3909859154931</v>
      </c>
      <c r="O1101" s="7">
        <f t="shared" si="127"/>
        <v>248.94591549295774</v>
      </c>
      <c r="P1101" s="7">
        <f t="shared" si="128"/>
        <v>250.13862089201888</v>
      </c>
      <c r="R1101" s="7"/>
      <c r="S1101" s="7"/>
      <c r="T1101" s="7"/>
      <c r="U1101" s="7"/>
      <c r="V1101" s="7"/>
    </row>
    <row r="1102" spans="1:22" x14ac:dyDescent="0.35">
      <c r="A1102" s="5">
        <f t="shared" si="129"/>
        <v>44670</v>
      </c>
      <c r="B1102" s="5"/>
      <c r="C1102" s="46">
        <f>IF('HAVER - UK Electricity'!I1389="",C1101,AVERAGE('HAVER - UK Electricity'!I1389:T1389))</f>
        <v>189.40083333333328</v>
      </c>
      <c r="D1102" s="7">
        <f t="shared" si="122"/>
        <v>260.93693762561008</v>
      </c>
      <c r="E1102" s="5"/>
      <c r="F1102" s="7">
        <f>AVERAGE('HAVER - UK Electricity'!I1389:N1389)</f>
        <v>217.2833333333333</v>
      </c>
      <c r="G1102" s="7">
        <f>AVERAGE('HAVER - UK Electricity'!I1389:T1389)</f>
        <v>189.40083333333328</v>
      </c>
      <c r="H1102" s="7">
        <f>AVERAGE('HAVER - UK Electricity'!D1389:I1389)</f>
        <v>197.36666666666665</v>
      </c>
      <c r="I1102" s="7">
        <f>AVERAGE('HAVER - UK Electricity'!D1389:F1389)</f>
        <v>184.17333333333332</v>
      </c>
      <c r="J1102" s="7">
        <f>AVERAGE('HAVER - UK Electricity'!D1389:O1389)</f>
        <v>202.65999999999997</v>
      </c>
      <c r="L1102" s="7">
        <f t="shared" si="124"/>
        <v>300.64000000000004</v>
      </c>
      <c r="M1102" s="7">
        <f t="shared" si="125"/>
        <v>258.91866784037552</v>
      </c>
      <c r="N1102" s="7">
        <f t="shared" si="126"/>
        <v>269.3909859154931</v>
      </c>
      <c r="O1102" s="7">
        <f t="shared" si="127"/>
        <v>248.94591549295774</v>
      </c>
      <c r="P1102" s="7">
        <f t="shared" si="128"/>
        <v>250.13862089201888</v>
      </c>
      <c r="R1102" s="7"/>
      <c r="S1102" s="7"/>
      <c r="T1102" s="7"/>
      <c r="U1102" s="7"/>
      <c r="V1102" s="7"/>
    </row>
    <row r="1103" spans="1:22" x14ac:dyDescent="0.35">
      <c r="A1103" s="5">
        <f t="shared" si="129"/>
        <v>44671</v>
      </c>
      <c r="B1103" s="5"/>
      <c r="C1103" s="46">
        <f>IF('HAVER - UK Electricity'!I1390="",C1102,AVERAGE('HAVER - UK Electricity'!I1390:T1390))</f>
        <v>192.30583333333331</v>
      </c>
      <c r="D1103" s="7">
        <f t="shared" si="122"/>
        <v>260.93693762561008</v>
      </c>
      <c r="E1103" s="5"/>
      <c r="F1103" s="7">
        <f>AVERAGE('HAVER - UK Electricity'!I1390:N1390)</f>
        <v>218.21333333333334</v>
      </c>
      <c r="G1103" s="7">
        <f>AVERAGE('HAVER - UK Electricity'!I1390:T1390)</f>
        <v>192.30583333333331</v>
      </c>
      <c r="H1103" s="7">
        <f>AVERAGE('HAVER - UK Electricity'!D1390:I1390)</f>
        <v>196.26666666666665</v>
      </c>
      <c r="I1103" s="7">
        <f>AVERAGE('HAVER - UK Electricity'!D1390:F1390)</f>
        <v>183.01666666666665</v>
      </c>
      <c r="J1103" s="7">
        <f>AVERAGE('HAVER - UK Electricity'!D1390:O1390)</f>
        <v>202.94583333333335</v>
      </c>
      <c r="L1103" s="7">
        <f t="shared" si="124"/>
        <v>300.64000000000004</v>
      </c>
      <c r="M1103" s="7">
        <f t="shared" si="125"/>
        <v>258.91866784037552</v>
      </c>
      <c r="N1103" s="7">
        <f t="shared" si="126"/>
        <v>269.3909859154931</v>
      </c>
      <c r="O1103" s="7">
        <f t="shared" si="127"/>
        <v>248.94591549295774</v>
      </c>
      <c r="P1103" s="7">
        <f t="shared" si="128"/>
        <v>250.13862089201888</v>
      </c>
      <c r="R1103" s="7"/>
      <c r="S1103" s="7"/>
      <c r="T1103" s="7"/>
      <c r="U1103" s="7"/>
      <c r="V1103" s="7"/>
    </row>
    <row r="1104" spans="1:22" x14ac:dyDescent="0.35">
      <c r="A1104" s="5">
        <f t="shared" si="129"/>
        <v>44672</v>
      </c>
      <c r="B1104" s="5"/>
      <c r="C1104" s="46">
        <f>IF('HAVER - UK Electricity'!I1391="",C1103,AVERAGE('HAVER - UK Electricity'!I1391:T1391))</f>
        <v>201.3758333333333</v>
      </c>
      <c r="D1104" s="7">
        <f t="shared" si="122"/>
        <v>260.93693762561008</v>
      </c>
      <c r="E1104" s="5"/>
      <c r="F1104" s="7">
        <f>AVERAGE('HAVER - UK Electricity'!I1391:N1391)</f>
        <v>228.11833333333334</v>
      </c>
      <c r="G1104" s="7">
        <f>AVERAGE('HAVER - UK Electricity'!I1391:T1391)</f>
        <v>201.3758333333333</v>
      </c>
      <c r="H1104" s="7">
        <f>AVERAGE('HAVER - UK Electricity'!D1391:I1391)</f>
        <v>207.50166666666669</v>
      </c>
      <c r="I1104" s="7">
        <f>AVERAGE('HAVER - UK Electricity'!D1391:F1391)</f>
        <v>195.40666666666667</v>
      </c>
      <c r="J1104" s="7">
        <f>AVERAGE('HAVER - UK Electricity'!D1391:O1391)</f>
        <v>213.41250000000002</v>
      </c>
      <c r="L1104" s="7">
        <f t="shared" si="124"/>
        <v>300.64000000000004</v>
      </c>
      <c r="M1104" s="7">
        <f t="shared" si="125"/>
        <v>258.91866784037552</v>
      </c>
      <c r="N1104" s="7">
        <f t="shared" si="126"/>
        <v>269.3909859154931</v>
      </c>
      <c r="O1104" s="7">
        <f t="shared" si="127"/>
        <v>248.94591549295774</v>
      </c>
      <c r="P1104" s="7">
        <f t="shared" si="128"/>
        <v>250.13862089201888</v>
      </c>
      <c r="R1104" s="7"/>
      <c r="S1104" s="7"/>
      <c r="T1104" s="7"/>
      <c r="U1104" s="7"/>
      <c r="V1104" s="7"/>
    </row>
    <row r="1105" spans="1:22" x14ac:dyDescent="0.35">
      <c r="A1105" s="5">
        <f t="shared" si="129"/>
        <v>44673</v>
      </c>
      <c r="B1105" s="5"/>
      <c r="C1105" s="46">
        <f>IF('HAVER - UK Electricity'!I1392="",C1104,AVERAGE('HAVER - UK Electricity'!I1392:T1392))</f>
        <v>196.70583333333332</v>
      </c>
      <c r="D1105" s="7">
        <f t="shared" si="122"/>
        <v>260.93693762561008</v>
      </c>
      <c r="E1105" s="5"/>
      <c r="F1105" s="7">
        <f>AVERAGE('HAVER - UK Electricity'!I1392:N1392)</f>
        <v>221.39333333333332</v>
      </c>
      <c r="G1105" s="7">
        <f>AVERAGE('HAVER - UK Electricity'!I1392:T1392)</f>
        <v>196.70583333333332</v>
      </c>
      <c r="H1105" s="7">
        <f>AVERAGE('HAVER - UK Electricity'!D1392:I1392)</f>
        <v>196.47833333333335</v>
      </c>
      <c r="I1105" s="7">
        <f>AVERAGE('HAVER - UK Electricity'!D1392:F1392)</f>
        <v>182.16</v>
      </c>
      <c r="J1105" s="7">
        <f>AVERAGE('HAVER - UK Electricity'!D1392:O1392)</f>
        <v>204.71416666666667</v>
      </c>
      <c r="L1105" s="7">
        <f t="shared" si="124"/>
        <v>300.64000000000004</v>
      </c>
      <c r="M1105" s="7">
        <f t="shared" si="125"/>
        <v>258.91866784037552</v>
      </c>
      <c r="N1105" s="7">
        <f t="shared" si="126"/>
        <v>269.3909859154931</v>
      </c>
      <c r="O1105" s="7">
        <f t="shared" si="127"/>
        <v>248.94591549295774</v>
      </c>
      <c r="P1105" s="7">
        <f t="shared" si="128"/>
        <v>250.13862089201888</v>
      </c>
      <c r="R1105" s="7"/>
      <c r="S1105" s="7"/>
      <c r="T1105" s="7"/>
      <c r="U1105" s="7"/>
      <c r="V1105" s="7"/>
    </row>
    <row r="1106" spans="1:22" x14ac:dyDescent="0.35">
      <c r="A1106" s="5">
        <f t="shared" si="129"/>
        <v>44676</v>
      </c>
      <c r="B1106" s="5"/>
      <c r="C1106" s="46">
        <f>IF('HAVER - UK Electricity'!I1393="",C1105,AVERAGE('HAVER - UK Electricity'!I1393:T1393))</f>
        <v>193.0683333333333</v>
      </c>
      <c r="D1106" s="7">
        <f t="shared" si="122"/>
        <v>260.93693762561008</v>
      </c>
      <c r="E1106" s="5"/>
      <c r="F1106" s="7">
        <f>AVERAGE('HAVER - UK Electricity'!I1393:N1393)</f>
        <v>217.1933333333333</v>
      </c>
      <c r="G1106" s="7">
        <f>AVERAGE('HAVER - UK Electricity'!I1393:T1393)</f>
        <v>193.0683333333333</v>
      </c>
      <c r="H1106" s="7">
        <f>AVERAGE('HAVER - UK Electricity'!D1393:I1393)</f>
        <v>191.96333333333334</v>
      </c>
      <c r="I1106" s="7">
        <f>AVERAGE('HAVER - UK Electricity'!D1393:F1393)</f>
        <v>177.18999999999997</v>
      </c>
      <c r="J1106" s="7">
        <f>AVERAGE('HAVER - UK Electricity'!D1393:O1393)</f>
        <v>200.49</v>
      </c>
      <c r="L1106" s="7">
        <f t="shared" si="124"/>
        <v>300.64000000000004</v>
      </c>
      <c r="M1106" s="7">
        <f t="shared" si="125"/>
        <v>258.91866784037552</v>
      </c>
      <c r="N1106" s="7">
        <f t="shared" si="126"/>
        <v>269.3909859154931</v>
      </c>
      <c r="O1106" s="7">
        <f t="shared" si="127"/>
        <v>248.94591549295774</v>
      </c>
      <c r="P1106" s="7">
        <f t="shared" si="128"/>
        <v>250.13862089201888</v>
      </c>
      <c r="R1106" s="7"/>
      <c r="S1106" s="7"/>
      <c r="T1106" s="7"/>
      <c r="U1106" s="7"/>
      <c r="V1106" s="7"/>
    </row>
    <row r="1107" spans="1:22" x14ac:dyDescent="0.35">
      <c r="A1107" s="5">
        <f t="shared" si="129"/>
        <v>44677</v>
      </c>
      <c r="B1107" s="5"/>
      <c r="C1107" s="46">
        <f>IF('HAVER - UK Electricity'!I1394="",C1106,AVERAGE('HAVER - UK Electricity'!I1394:T1394))</f>
        <v>193.27833333333334</v>
      </c>
      <c r="D1107" s="7">
        <f t="shared" si="122"/>
        <v>260.93693762561008</v>
      </c>
      <c r="E1107" s="5"/>
      <c r="F1107" s="7">
        <f>AVERAGE('HAVER - UK Electricity'!I1394:N1394)</f>
        <v>225.66833333333332</v>
      </c>
      <c r="G1107" s="7">
        <f>AVERAGE('HAVER - UK Electricity'!I1394:T1394)</f>
        <v>193.27833333333334</v>
      </c>
      <c r="H1107" s="7">
        <f>AVERAGE('HAVER - UK Electricity'!D1394:I1394)</f>
        <v>195.95833333333334</v>
      </c>
      <c r="I1107" s="7">
        <f>AVERAGE('HAVER - UK Electricity'!D1394:F1394)</f>
        <v>179.44000000000003</v>
      </c>
      <c r="J1107" s="7">
        <f>AVERAGE('HAVER - UK Electricity'!D1394:O1394)</f>
        <v>205.11750000000004</v>
      </c>
      <c r="L1107" s="7">
        <f t="shared" si="124"/>
        <v>300.64000000000004</v>
      </c>
      <c r="M1107" s="7">
        <f t="shared" si="125"/>
        <v>258.91866784037552</v>
      </c>
      <c r="N1107" s="7">
        <f t="shared" si="126"/>
        <v>269.3909859154931</v>
      </c>
      <c r="O1107" s="7">
        <f t="shared" si="127"/>
        <v>248.94591549295774</v>
      </c>
      <c r="P1107" s="7">
        <f t="shared" si="128"/>
        <v>250.13862089201888</v>
      </c>
      <c r="R1107" s="7"/>
      <c r="S1107" s="7"/>
      <c r="T1107" s="7"/>
      <c r="U1107" s="7"/>
      <c r="V1107" s="7"/>
    </row>
    <row r="1108" spans="1:22" x14ac:dyDescent="0.35">
      <c r="A1108" s="5">
        <f t="shared" si="129"/>
        <v>44678</v>
      </c>
      <c r="B1108" s="5"/>
      <c r="C1108" s="46">
        <f>IF('HAVER - UK Electricity'!I1395="",C1107,AVERAGE('HAVER - UK Electricity'!I1395:T1395))</f>
        <v>202.20000000000002</v>
      </c>
      <c r="D1108" s="7">
        <f t="shared" si="122"/>
        <v>260.93693762561008</v>
      </c>
      <c r="E1108" s="5"/>
      <c r="F1108" s="7">
        <f>AVERAGE('HAVER - UK Electricity'!I1395:N1395)</f>
        <v>241.88333333333335</v>
      </c>
      <c r="G1108" s="7">
        <f>AVERAGE('HAVER - UK Electricity'!I1395:T1395)</f>
        <v>202.20000000000002</v>
      </c>
      <c r="H1108" s="7">
        <f>AVERAGE('HAVER - UK Electricity'!D1395:I1395)</f>
        <v>209.44999999999996</v>
      </c>
      <c r="I1108" s="7">
        <f>AVERAGE('HAVER - UK Electricity'!D1395:F1395)</f>
        <v>191.1</v>
      </c>
      <c r="J1108" s="7">
        <f>AVERAGE('HAVER - UK Electricity'!D1395:O1395)</f>
        <v>218.85249999999999</v>
      </c>
      <c r="L1108" s="7">
        <f t="shared" si="124"/>
        <v>300.64000000000004</v>
      </c>
      <c r="M1108" s="7">
        <f t="shared" si="125"/>
        <v>258.91866784037552</v>
      </c>
      <c r="N1108" s="7">
        <f t="shared" si="126"/>
        <v>269.3909859154931</v>
      </c>
      <c r="O1108" s="7">
        <f t="shared" si="127"/>
        <v>248.94591549295774</v>
      </c>
      <c r="P1108" s="7">
        <f t="shared" si="128"/>
        <v>250.13862089201888</v>
      </c>
      <c r="R1108" s="7"/>
      <c r="S1108" s="7"/>
      <c r="T1108" s="7"/>
      <c r="U1108" s="7"/>
      <c r="V1108" s="7"/>
    </row>
    <row r="1109" spans="1:22" x14ac:dyDescent="0.35">
      <c r="A1109" s="5">
        <f t="shared" si="129"/>
        <v>44679</v>
      </c>
      <c r="B1109" s="5"/>
      <c r="C1109" s="46">
        <f>IF('HAVER - UK Electricity'!I1396="",C1108,AVERAGE('HAVER - UK Electricity'!I1396:T1396))</f>
        <v>195.27250000000001</v>
      </c>
      <c r="D1109" s="7">
        <f t="shared" si="122"/>
        <v>260.93693762561008</v>
      </c>
      <c r="E1109" s="5"/>
      <c r="F1109" s="7">
        <f>AVERAGE('HAVER - UK Electricity'!I1396:N1396)</f>
        <v>230.01833333333335</v>
      </c>
      <c r="G1109" s="7">
        <f>AVERAGE('HAVER - UK Electricity'!I1396:T1396)</f>
        <v>195.27250000000001</v>
      </c>
      <c r="H1109" s="7">
        <f>AVERAGE('HAVER - UK Electricity'!D1396:I1396)</f>
        <v>190.11333333333334</v>
      </c>
      <c r="I1109" s="7">
        <f>AVERAGE('HAVER - UK Electricity'!D1396:F1396)</f>
        <v>169.21</v>
      </c>
      <c r="J1109" s="7">
        <f>AVERAGE('HAVER - UK Electricity'!D1396:O1396)</f>
        <v>204.08416666666668</v>
      </c>
      <c r="L1109" s="7">
        <f t="shared" si="124"/>
        <v>300.64000000000004</v>
      </c>
      <c r="M1109" s="7">
        <f t="shared" si="125"/>
        <v>258.91866784037552</v>
      </c>
      <c r="N1109" s="7">
        <f t="shared" si="126"/>
        <v>269.3909859154931</v>
      </c>
      <c r="O1109" s="7">
        <f t="shared" si="127"/>
        <v>248.94591549295774</v>
      </c>
      <c r="P1109" s="7">
        <f t="shared" si="128"/>
        <v>250.13862089201888</v>
      </c>
      <c r="R1109" s="7"/>
      <c r="S1109" s="7"/>
      <c r="T1109" s="7"/>
      <c r="U1109" s="7"/>
      <c r="V1109" s="7"/>
    </row>
    <row r="1110" spans="1:22" x14ac:dyDescent="0.35">
      <c r="A1110" s="5">
        <f t="shared" si="129"/>
        <v>44680</v>
      </c>
      <c r="B1110" s="5"/>
      <c r="C1110" s="46">
        <f>IF('HAVER - UK Electricity'!I1397="",C1109,AVERAGE('HAVER - UK Electricity'!I1397:T1397))</f>
        <v>186.71083333333334</v>
      </c>
      <c r="D1110" s="7">
        <f t="shared" si="122"/>
        <v>260.93693762561008</v>
      </c>
      <c r="E1110" s="5"/>
      <c r="F1110" s="7">
        <f>AVERAGE('HAVER - UK Electricity'!I1397:N1397)</f>
        <v>213.73833333333332</v>
      </c>
      <c r="G1110" s="7">
        <f>AVERAGE('HAVER - UK Electricity'!I1397:T1397)</f>
        <v>186.71083333333334</v>
      </c>
      <c r="H1110" s="7">
        <f>AVERAGE('HAVER - UK Electricity'!D1397:I1397)</f>
        <v>202.25333333333333</v>
      </c>
      <c r="I1110" s="7">
        <f>AVERAGE('HAVER - UK Electricity'!D1397:F1397)</f>
        <v>181.32333333333335</v>
      </c>
      <c r="J1110" s="7">
        <f>AVERAGE('HAVER - UK Electricity'!D1397:O1397)</f>
        <v>202.25583333333336</v>
      </c>
      <c r="L1110" s="7">
        <f t="shared" si="124"/>
        <v>300.64000000000004</v>
      </c>
      <c r="M1110" s="7">
        <f t="shared" si="125"/>
        <v>258.91866784037552</v>
      </c>
      <c r="N1110" s="7">
        <f t="shared" si="126"/>
        <v>269.3909859154931</v>
      </c>
      <c r="O1110" s="7">
        <f t="shared" si="127"/>
        <v>248.94591549295774</v>
      </c>
      <c r="P1110" s="7">
        <f t="shared" si="128"/>
        <v>250.13862089201888</v>
      </c>
      <c r="R1110" s="7"/>
      <c r="S1110" s="7"/>
      <c r="T1110" s="7"/>
      <c r="U1110" s="7"/>
      <c r="V1110" s="7"/>
    </row>
    <row r="1111" spans="1:22" x14ac:dyDescent="0.35">
      <c r="A1111" s="5">
        <f t="shared" si="129"/>
        <v>44683</v>
      </c>
      <c r="B1111" s="5"/>
      <c r="C1111" s="46">
        <f>IF('HAVER - UK Electricity'!H1398="",C1110,AVERAGE('HAVER - UK Electricity'!H1398:S1398))</f>
        <v>191.8016666666667</v>
      </c>
      <c r="D1111" s="7">
        <f t="shared" ref="D1111:D1174" si="130">AVERAGE(AVERAGE($C$1047:$C$1099,$C$1101:$C$1133),AVERAGE($C$1136:$C$1189))</f>
        <v>260.93693762561008</v>
      </c>
      <c r="E1111" s="5"/>
      <c r="F1111" s="7">
        <f>AVERAGE('HAVER - UK Electricity'!H1398:M1398)</f>
        <v>225.38666666666668</v>
      </c>
      <c r="G1111" s="7">
        <f>AVERAGE('HAVER - UK Electricity'!H1398:S1398)</f>
        <v>191.8016666666667</v>
      </c>
      <c r="H1111" s="7">
        <f>AVERAGE('HAVER - UK Electricity'!D1398:I1398)</f>
        <v>202.25333333333333</v>
      </c>
      <c r="I1111" s="7">
        <f>AVERAGE('HAVER - UK Electricity'!D1398:F1398)</f>
        <v>181.32333333333335</v>
      </c>
      <c r="J1111" s="7">
        <f>AVERAGE('HAVER - UK Electricity'!D1398:O1398)</f>
        <v>202.25583333333336</v>
      </c>
      <c r="L1111" s="7">
        <f t="shared" si="124"/>
        <v>300.64000000000004</v>
      </c>
      <c r="M1111" s="7">
        <f t="shared" si="125"/>
        <v>258.91866784037552</v>
      </c>
      <c r="N1111" s="7">
        <f t="shared" si="126"/>
        <v>269.3909859154931</v>
      </c>
      <c r="O1111" s="7">
        <f t="shared" si="127"/>
        <v>248.94591549295774</v>
      </c>
      <c r="P1111" s="7">
        <f t="shared" si="128"/>
        <v>250.13862089201888</v>
      </c>
      <c r="R1111" s="7"/>
      <c r="S1111" s="7"/>
      <c r="T1111" s="7"/>
      <c r="U1111" s="7"/>
      <c r="V1111" s="7"/>
    </row>
    <row r="1112" spans="1:22" x14ac:dyDescent="0.35">
      <c r="A1112" s="5">
        <f t="shared" si="129"/>
        <v>44684</v>
      </c>
      <c r="B1112" s="5"/>
      <c r="C1112" s="46">
        <f>IF('HAVER - UK Electricity'!H1399="",C1111,AVERAGE('HAVER - UK Electricity'!H1399:S1399))</f>
        <v>189.60083333333338</v>
      </c>
      <c r="D1112" s="7">
        <f t="shared" si="130"/>
        <v>260.93693762561008</v>
      </c>
      <c r="E1112" s="5"/>
      <c r="F1112" s="7">
        <f>AVERAGE('HAVER - UK Electricity'!H1399:M1399)</f>
        <v>224.52666666666667</v>
      </c>
      <c r="G1112" s="7">
        <f>AVERAGE('HAVER - UK Electricity'!H1399:S1399)</f>
        <v>189.60083333333338</v>
      </c>
      <c r="H1112" s="7">
        <f>AVERAGE('HAVER - UK Electricity'!D1399:I1399)</f>
        <v>202.15</v>
      </c>
      <c r="I1112" s="7">
        <f>AVERAGE('HAVER - UK Electricity'!D1399:F1399)</f>
        <v>181.58333333333334</v>
      </c>
      <c r="J1112" s="7">
        <f>AVERAGE('HAVER - UK Electricity'!D1399:O1399)</f>
        <v>201.34583333333333</v>
      </c>
      <c r="L1112" s="7">
        <f t="shared" ref="L1112:L1175" si="131">AVERAGE(F$1047:F$1099,F$1101:F$1189)</f>
        <v>300.64000000000004</v>
      </c>
      <c r="M1112" s="7">
        <f t="shared" ref="M1112:M1175" si="132">AVERAGE(G$1047:G$1099,G$1101:G$1189)</f>
        <v>258.91866784037552</v>
      </c>
      <c r="N1112" s="7">
        <f t="shared" ref="N1112:N1175" si="133">AVERAGE(H$1047:H$1099,H$1101:H$1189)</f>
        <v>269.3909859154931</v>
      </c>
      <c r="O1112" s="7">
        <f t="shared" ref="O1112:O1175" si="134">AVERAGE(I$1047:I$1099,I$1101:I$1189)</f>
        <v>248.94591549295774</v>
      </c>
      <c r="P1112" s="7">
        <f t="shared" ref="P1112:P1175" si="135">AVERAGE(J$1047:J$1099,J$1101:J$1189)</f>
        <v>250.13862089201888</v>
      </c>
      <c r="R1112" s="7"/>
      <c r="S1112" s="7"/>
      <c r="T1112" s="7"/>
      <c r="U1112" s="7"/>
      <c r="V1112" s="7"/>
    </row>
    <row r="1113" spans="1:22" x14ac:dyDescent="0.35">
      <c r="A1113" s="5">
        <f t="shared" si="129"/>
        <v>44685</v>
      </c>
      <c r="B1113" s="5"/>
      <c r="C1113" s="46">
        <f>IF('HAVER - UK Electricity'!H1400="",C1112,AVERAGE('HAVER - UK Electricity'!H1400:S1400))</f>
        <v>198.58583333333331</v>
      </c>
      <c r="D1113" s="7">
        <f t="shared" si="130"/>
        <v>260.93693762561008</v>
      </c>
      <c r="E1113" s="5"/>
      <c r="F1113" s="7">
        <f>AVERAGE('HAVER - UK Electricity'!H1400:M1400)</f>
        <v>233.44666666666663</v>
      </c>
      <c r="G1113" s="7">
        <f>AVERAGE('HAVER - UK Electricity'!H1400:S1400)</f>
        <v>198.58583333333331</v>
      </c>
      <c r="H1113" s="7">
        <f>AVERAGE('HAVER - UK Electricity'!D1400:I1400)</f>
        <v>210.32000000000002</v>
      </c>
      <c r="I1113" s="7">
        <f>AVERAGE('HAVER - UK Electricity'!D1400:F1400)</f>
        <v>189.01666666666668</v>
      </c>
      <c r="J1113" s="7">
        <f>AVERAGE('HAVER - UK Electricity'!D1400:O1400)</f>
        <v>210.01666666666668</v>
      </c>
      <c r="L1113" s="7">
        <f t="shared" si="131"/>
        <v>300.64000000000004</v>
      </c>
      <c r="M1113" s="7">
        <f t="shared" si="132"/>
        <v>258.91866784037552</v>
      </c>
      <c r="N1113" s="7">
        <f t="shared" si="133"/>
        <v>269.3909859154931</v>
      </c>
      <c r="O1113" s="7">
        <f t="shared" si="134"/>
        <v>248.94591549295774</v>
      </c>
      <c r="P1113" s="7">
        <f t="shared" si="135"/>
        <v>250.13862089201888</v>
      </c>
      <c r="R1113" s="7"/>
      <c r="S1113" s="7"/>
      <c r="T1113" s="7"/>
      <c r="U1113" s="7"/>
      <c r="V1113" s="7"/>
    </row>
    <row r="1114" spans="1:22" x14ac:dyDescent="0.35">
      <c r="A1114" s="5">
        <f t="shared" si="129"/>
        <v>44686</v>
      </c>
      <c r="B1114" s="5"/>
      <c r="C1114" s="46">
        <f>IF('HAVER - UK Electricity'!H1401="",C1113,AVERAGE('HAVER - UK Electricity'!H1401:S1401))</f>
        <v>205.5566666666667</v>
      </c>
      <c r="D1114" s="7">
        <f t="shared" si="130"/>
        <v>260.93693762561008</v>
      </c>
      <c r="E1114" s="5"/>
      <c r="F1114" s="7">
        <f>AVERAGE('HAVER - UK Electricity'!H1401:M1401)</f>
        <v>240.19833333333335</v>
      </c>
      <c r="G1114" s="7">
        <f>AVERAGE('HAVER - UK Electricity'!H1401:S1401)</f>
        <v>205.5566666666667</v>
      </c>
      <c r="H1114" s="7">
        <f>AVERAGE('HAVER - UK Electricity'!D1401:I1401)</f>
        <v>217.16499999999999</v>
      </c>
      <c r="I1114" s="7">
        <f>AVERAGE('HAVER - UK Electricity'!D1401:F1401)</f>
        <v>195.39333333333335</v>
      </c>
      <c r="J1114" s="7">
        <f>AVERAGE('HAVER - UK Electricity'!D1401:O1401)</f>
        <v>217.04166666666671</v>
      </c>
      <c r="L1114" s="7">
        <f t="shared" si="131"/>
        <v>300.64000000000004</v>
      </c>
      <c r="M1114" s="7">
        <f t="shared" si="132"/>
        <v>258.91866784037552</v>
      </c>
      <c r="N1114" s="7">
        <f t="shared" si="133"/>
        <v>269.3909859154931</v>
      </c>
      <c r="O1114" s="7">
        <f t="shared" si="134"/>
        <v>248.94591549295774</v>
      </c>
      <c r="P1114" s="7">
        <f t="shared" si="135"/>
        <v>250.13862089201888</v>
      </c>
      <c r="R1114" s="7"/>
      <c r="S1114" s="7"/>
      <c r="T1114" s="7"/>
      <c r="U1114" s="7"/>
      <c r="V1114" s="7"/>
    </row>
    <row r="1115" spans="1:22" x14ac:dyDescent="0.35">
      <c r="A1115" s="5">
        <f t="shared" si="129"/>
        <v>44687</v>
      </c>
      <c r="B1115" s="5"/>
      <c r="C1115" s="46">
        <f>IF('HAVER - UK Electricity'!H1402="",C1114,AVERAGE('HAVER - UK Electricity'!H1402:S1402))</f>
        <v>204.22916666666666</v>
      </c>
      <c r="D1115" s="7">
        <f t="shared" si="130"/>
        <v>260.93693762561008</v>
      </c>
      <c r="E1115" s="5"/>
      <c r="F1115" s="7">
        <f>AVERAGE('HAVER - UK Electricity'!H1402:M1402)</f>
        <v>237.41333333333333</v>
      </c>
      <c r="G1115" s="7">
        <f>AVERAGE('HAVER - UK Electricity'!H1402:S1402)</f>
        <v>204.22916666666666</v>
      </c>
      <c r="H1115" s="7">
        <f>AVERAGE('HAVER - UK Electricity'!D1402:I1402)</f>
        <v>206.73833333333334</v>
      </c>
      <c r="I1115" s="7">
        <f>AVERAGE('HAVER - UK Electricity'!D1402:F1402)</f>
        <v>181.14666666666668</v>
      </c>
      <c r="J1115" s="7">
        <f>AVERAGE('HAVER - UK Electricity'!D1402:O1402)</f>
        <v>211.35250000000005</v>
      </c>
      <c r="L1115" s="7">
        <f t="shared" si="131"/>
        <v>300.64000000000004</v>
      </c>
      <c r="M1115" s="7">
        <f t="shared" si="132"/>
        <v>258.91866784037552</v>
      </c>
      <c r="N1115" s="7">
        <f t="shared" si="133"/>
        <v>269.3909859154931</v>
      </c>
      <c r="O1115" s="7">
        <f t="shared" si="134"/>
        <v>248.94591549295774</v>
      </c>
      <c r="P1115" s="7">
        <f t="shared" si="135"/>
        <v>250.13862089201888</v>
      </c>
      <c r="R1115" s="7"/>
      <c r="S1115" s="7"/>
      <c r="T1115" s="7"/>
      <c r="U1115" s="7"/>
      <c r="V1115" s="7"/>
    </row>
    <row r="1116" spans="1:22" x14ac:dyDescent="0.35">
      <c r="A1116" s="5">
        <f t="shared" si="129"/>
        <v>44690</v>
      </c>
      <c r="B1116" s="5"/>
      <c r="C1116" s="46">
        <f>IF('HAVER - UK Electricity'!H1403="",C1115,AVERAGE('HAVER - UK Electricity'!H1403:S1403))</f>
        <v>197.92750000000001</v>
      </c>
      <c r="D1116" s="7">
        <f t="shared" si="130"/>
        <v>260.93693762561008</v>
      </c>
      <c r="E1116" s="5"/>
      <c r="F1116" s="7">
        <f>AVERAGE('HAVER - UK Electricity'!H1403:M1403)</f>
        <v>231.48000000000002</v>
      </c>
      <c r="G1116" s="7">
        <f>AVERAGE('HAVER - UK Electricity'!H1403:S1403)</f>
        <v>197.92750000000001</v>
      </c>
      <c r="H1116" s="7">
        <f>AVERAGE('HAVER - UK Electricity'!D1403:I1403)</f>
        <v>199.89833333333331</v>
      </c>
      <c r="I1116" s="7">
        <f>AVERAGE('HAVER - UK Electricity'!D1403:F1403)</f>
        <v>173.83333333333334</v>
      </c>
      <c r="J1116" s="7">
        <f>AVERAGE('HAVER - UK Electricity'!D1403:O1403)</f>
        <v>204.76916666666662</v>
      </c>
      <c r="L1116" s="7">
        <f t="shared" si="131"/>
        <v>300.64000000000004</v>
      </c>
      <c r="M1116" s="7">
        <f t="shared" si="132"/>
        <v>258.91866784037552</v>
      </c>
      <c r="N1116" s="7">
        <f t="shared" si="133"/>
        <v>269.3909859154931</v>
      </c>
      <c r="O1116" s="7">
        <f t="shared" si="134"/>
        <v>248.94591549295774</v>
      </c>
      <c r="P1116" s="7">
        <f t="shared" si="135"/>
        <v>250.13862089201888</v>
      </c>
      <c r="R1116" s="7"/>
      <c r="S1116" s="7"/>
      <c r="T1116" s="7"/>
      <c r="U1116" s="7"/>
      <c r="V1116" s="7"/>
    </row>
    <row r="1117" spans="1:22" x14ac:dyDescent="0.35">
      <c r="A1117" s="5">
        <f t="shared" si="129"/>
        <v>44691</v>
      </c>
      <c r="B1117" s="5"/>
      <c r="C1117" s="46">
        <f>IF('HAVER - UK Electricity'!H1404="",C1116,AVERAGE('HAVER - UK Electricity'!H1404:S1404))</f>
        <v>200.965</v>
      </c>
      <c r="D1117" s="7">
        <f t="shared" si="130"/>
        <v>260.93693762561008</v>
      </c>
      <c r="E1117" s="5"/>
      <c r="F1117" s="7">
        <f>AVERAGE('HAVER - UK Electricity'!H1404:M1404)</f>
        <v>236.67499999999995</v>
      </c>
      <c r="G1117" s="7">
        <f>AVERAGE('HAVER - UK Electricity'!H1404:S1404)</f>
        <v>200.965</v>
      </c>
      <c r="H1117" s="7">
        <f>AVERAGE('HAVER - UK Electricity'!D1404:I1404)</f>
        <v>206.02166666666668</v>
      </c>
      <c r="I1117" s="7">
        <f>AVERAGE('HAVER - UK Electricity'!D1404:F1404)</f>
        <v>180.45000000000002</v>
      </c>
      <c r="J1117" s="7">
        <f>AVERAGE('HAVER - UK Electricity'!D1404:O1404)</f>
        <v>209.84833333333336</v>
      </c>
      <c r="L1117" s="7">
        <f t="shared" si="131"/>
        <v>300.64000000000004</v>
      </c>
      <c r="M1117" s="7">
        <f t="shared" si="132"/>
        <v>258.91866784037552</v>
      </c>
      <c r="N1117" s="7">
        <f t="shared" si="133"/>
        <v>269.3909859154931</v>
      </c>
      <c r="O1117" s="7">
        <f t="shared" si="134"/>
        <v>248.94591549295774</v>
      </c>
      <c r="P1117" s="7">
        <f t="shared" si="135"/>
        <v>250.13862089201888</v>
      </c>
      <c r="R1117" s="7"/>
      <c r="S1117" s="7"/>
      <c r="T1117" s="7"/>
      <c r="U1117" s="7"/>
      <c r="V1117" s="7"/>
    </row>
    <row r="1118" spans="1:22" x14ac:dyDescent="0.35">
      <c r="A1118" s="5">
        <f t="shared" si="129"/>
        <v>44692</v>
      </c>
      <c r="B1118" s="5"/>
      <c r="C1118" s="46">
        <f>IF('HAVER - UK Electricity'!H1405="",C1117,AVERAGE('HAVER - UK Electricity'!H1405:S1405))</f>
        <v>201.07583333333335</v>
      </c>
      <c r="D1118" s="7">
        <f t="shared" si="130"/>
        <v>260.93693762561008</v>
      </c>
      <c r="E1118" s="5"/>
      <c r="F1118" s="7">
        <f>AVERAGE('HAVER - UK Electricity'!H1405:M1405)</f>
        <v>235.95666666666668</v>
      </c>
      <c r="G1118" s="7">
        <f>AVERAGE('HAVER - UK Electricity'!H1405:S1405)</f>
        <v>201.07583333333335</v>
      </c>
      <c r="H1118" s="7">
        <f>AVERAGE('HAVER - UK Electricity'!D1405:I1405)</f>
        <v>204.91</v>
      </c>
      <c r="I1118" s="7">
        <f>AVERAGE('HAVER - UK Electricity'!D1405:F1405)</f>
        <v>179.75333333333333</v>
      </c>
      <c r="J1118" s="7">
        <f>AVERAGE('HAVER - UK Electricity'!D1405:O1405)</f>
        <v>209.36416666666665</v>
      </c>
      <c r="L1118" s="7">
        <f t="shared" si="131"/>
        <v>300.64000000000004</v>
      </c>
      <c r="M1118" s="7">
        <f t="shared" si="132"/>
        <v>258.91866784037552</v>
      </c>
      <c r="N1118" s="7">
        <f t="shared" si="133"/>
        <v>269.3909859154931</v>
      </c>
      <c r="O1118" s="7">
        <f t="shared" si="134"/>
        <v>248.94591549295774</v>
      </c>
      <c r="P1118" s="7">
        <f t="shared" si="135"/>
        <v>250.13862089201888</v>
      </c>
      <c r="R1118" s="7"/>
      <c r="S1118" s="7"/>
      <c r="T1118" s="7"/>
      <c r="U1118" s="7"/>
      <c r="V1118" s="7"/>
    </row>
    <row r="1119" spans="1:22" x14ac:dyDescent="0.35">
      <c r="A1119" s="5">
        <f t="shared" si="129"/>
        <v>44693</v>
      </c>
      <c r="B1119" s="5"/>
      <c r="C1119" s="46">
        <f>IF('HAVER - UK Electricity'!H1406="",C1118,AVERAGE('HAVER - UK Electricity'!H1406:S1406))</f>
        <v>212.41249999999999</v>
      </c>
      <c r="D1119" s="7">
        <f t="shared" si="130"/>
        <v>260.93693762561008</v>
      </c>
      <c r="E1119" s="5"/>
      <c r="F1119" s="7">
        <f>AVERAGE('HAVER - UK Electricity'!H1406:M1406)</f>
        <v>254.28</v>
      </c>
      <c r="G1119" s="7">
        <f>AVERAGE('HAVER - UK Electricity'!H1406:S1406)</f>
        <v>212.41249999999999</v>
      </c>
      <c r="H1119" s="7">
        <f>AVERAGE('HAVER - UK Electricity'!D1406:I1406)</f>
        <v>218.82666666666668</v>
      </c>
      <c r="I1119" s="7">
        <f>AVERAGE('HAVER - UK Electricity'!D1406:F1406)</f>
        <v>191.10666666666665</v>
      </c>
      <c r="J1119" s="7">
        <f>AVERAGE('HAVER - UK Electricity'!D1406:O1406)</f>
        <v>223.20000000000002</v>
      </c>
      <c r="L1119" s="7">
        <f t="shared" si="131"/>
        <v>300.64000000000004</v>
      </c>
      <c r="M1119" s="7">
        <f t="shared" si="132"/>
        <v>258.91866784037552</v>
      </c>
      <c r="N1119" s="7">
        <f t="shared" si="133"/>
        <v>269.3909859154931</v>
      </c>
      <c r="O1119" s="7">
        <f t="shared" si="134"/>
        <v>248.94591549295774</v>
      </c>
      <c r="P1119" s="7">
        <f t="shared" si="135"/>
        <v>250.13862089201888</v>
      </c>
      <c r="R1119" s="7"/>
      <c r="S1119" s="7"/>
      <c r="T1119" s="7"/>
      <c r="U1119" s="7"/>
      <c r="V1119" s="7"/>
    </row>
    <row r="1120" spans="1:22" x14ac:dyDescent="0.35">
      <c r="A1120" s="5">
        <f t="shared" si="129"/>
        <v>44694</v>
      </c>
      <c r="B1120" s="5"/>
      <c r="C1120" s="46">
        <f>IF('HAVER - UK Electricity'!H1407="",C1119,AVERAGE('HAVER - UK Electricity'!H1407:S1407))</f>
        <v>204.02666666666667</v>
      </c>
      <c r="D1120" s="7">
        <f t="shared" si="130"/>
        <v>260.93693762561008</v>
      </c>
      <c r="E1120" s="5"/>
      <c r="F1120" s="7">
        <f>AVERAGE('HAVER - UK Electricity'!H1407:M1407)</f>
        <v>244.27333333333334</v>
      </c>
      <c r="G1120" s="7">
        <f>AVERAGE('HAVER - UK Electricity'!H1407:S1407)</f>
        <v>204.02666666666667</v>
      </c>
      <c r="H1120" s="7">
        <f>AVERAGE('HAVER - UK Electricity'!D1407:I1407)</f>
        <v>210.07166666666669</v>
      </c>
      <c r="I1120" s="7">
        <f>AVERAGE('HAVER - UK Electricity'!D1407:F1407)</f>
        <v>183.16333333333333</v>
      </c>
      <c r="J1120" s="7">
        <f>AVERAGE('HAVER - UK Electricity'!D1407:O1407)</f>
        <v>214.39750000000001</v>
      </c>
      <c r="L1120" s="7">
        <f t="shared" si="131"/>
        <v>300.64000000000004</v>
      </c>
      <c r="M1120" s="7">
        <f t="shared" si="132"/>
        <v>258.91866784037552</v>
      </c>
      <c r="N1120" s="7">
        <f t="shared" si="133"/>
        <v>269.3909859154931</v>
      </c>
      <c r="O1120" s="7">
        <f t="shared" si="134"/>
        <v>248.94591549295774</v>
      </c>
      <c r="P1120" s="7">
        <f t="shared" si="135"/>
        <v>250.13862089201888</v>
      </c>
      <c r="R1120" s="7"/>
      <c r="S1120" s="7"/>
      <c r="T1120" s="7"/>
      <c r="U1120" s="7"/>
      <c r="V1120" s="7"/>
    </row>
    <row r="1121" spans="1:22" x14ac:dyDescent="0.35">
      <c r="A1121" s="5">
        <f t="shared" si="129"/>
        <v>44697</v>
      </c>
      <c r="B1121" s="5"/>
      <c r="C1121" s="46">
        <f>IF('HAVER - UK Electricity'!H1408="",C1120,AVERAGE('HAVER - UK Electricity'!H1408:S1408))</f>
        <v>198.7391666666667</v>
      </c>
      <c r="D1121" s="7">
        <f t="shared" si="130"/>
        <v>260.93693762561008</v>
      </c>
      <c r="E1121" s="5"/>
      <c r="F1121" s="7">
        <f>AVERAGE('HAVER - UK Electricity'!H1408:M1408)</f>
        <v>234.60833333333335</v>
      </c>
      <c r="G1121" s="7">
        <f>AVERAGE('HAVER - UK Electricity'!H1408:S1408)</f>
        <v>198.7391666666667</v>
      </c>
      <c r="H1121" s="7">
        <f>AVERAGE('HAVER - UK Electricity'!D1408:I1408)</f>
        <v>208.58333333333334</v>
      </c>
      <c r="I1121" s="7">
        <f>AVERAGE('HAVER - UK Electricity'!D1408:F1408)</f>
        <v>188.29999999999998</v>
      </c>
      <c r="J1121" s="7">
        <f>AVERAGE('HAVER - UK Electricity'!D1408:O1408)</f>
        <v>210.27999999999997</v>
      </c>
      <c r="L1121" s="7">
        <f t="shared" si="131"/>
        <v>300.64000000000004</v>
      </c>
      <c r="M1121" s="7">
        <f t="shared" si="132"/>
        <v>258.91866784037552</v>
      </c>
      <c r="N1121" s="7">
        <f t="shared" si="133"/>
        <v>269.3909859154931</v>
      </c>
      <c r="O1121" s="7">
        <f t="shared" si="134"/>
        <v>248.94591549295774</v>
      </c>
      <c r="P1121" s="7">
        <f t="shared" si="135"/>
        <v>250.13862089201888</v>
      </c>
      <c r="R1121" s="7"/>
      <c r="S1121" s="7"/>
      <c r="T1121" s="7"/>
      <c r="U1121" s="7"/>
      <c r="V1121" s="7"/>
    </row>
    <row r="1122" spans="1:22" x14ac:dyDescent="0.35">
      <c r="A1122" s="5">
        <f t="shared" si="129"/>
        <v>44698</v>
      </c>
      <c r="B1122" s="5"/>
      <c r="C1122" s="46">
        <f>IF('HAVER - UK Electricity'!H1409="",C1121,AVERAGE('HAVER - UK Electricity'!H1409:S1409))</f>
        <v>203.68166666666664</v>
      </c>
      <c r="D1122" s="7">
        <f t="shared" si="130"/>
        <v>260.93693762561008</v>
      </c>
      <c r="E1122" s="5"/>
      <c r="F1122" s="7">
        <f>AVERAGE('HAVER - UK Electricity'!H1409:M1409)</f>
        <v>243.49833333333331</v>
      </c>
      <c r="G1122" s="7">
        <f>AVERAGE('HAVER - UK Electricity'!H1409:S1409)</f>
        <v>203.68166666666664</v>
      </c>
      <c r="H1122" s="7">
        <f>AVERAGE('HAVER - UK Electricity'!D1409:I1409)</f>
        <v>213.05833333333337</v>
      </c>
      <c r="I1122" s="7">
        <f>AVERAGE('HAVER - UK Electricity'!D1409:F1409)</f>
        <v>191.82666666666668</v>
      </c>
      <c r="J1122" s="7">
        <f>AVERAGE('HAVER - UK Electricity'!D1409:O1409)</f>
        <v>215.86333333333334</v>
      </c>
      <c r="L1122" s="7">
        <f t="shared" si="131"/>
        <v>300.64000000000004</v>
      </c>
      <c r="M1122" s="7">
        <f t="shared" si="132"/>
        <v>258.91866784037552</v>
      </c>
      <c r="N1122" s="7">
        <f t="shared" si="133"/>
        <v>269.3909859154931</v>
      </c>
      <c r="O1122" s="7">
        <f t="shared" si="134"/>
        <v>248.94591549295774</v>
      </c>
      <c r="P1122" s="7">
        <f t="shared" si="135"/>
        <v>250.13862089201888</v>
      </c>
      <c r="R1122" s="7"/>
      <c r="S1122" s="7"/>
      <c r="T1122" s="7"/>
      <c r="U1122" s="7"/>
      <c r="V1122" s="7"/>
    </row>
    <row r="1123" spans="1:22" x14ac:dyDescent="0.35">
      <c r="A1123" s="5">
        <f t="shared" si="129"/>
        <v>44699</v>
      </c>
      <c r="B1123" s="5"/>
      <c r="C1123" s="46">
        <f>IF('HAVER - UK Electricity'!H1410="",C1122,AVERAGE('HAVER - UK Electricity'!H1410:S1410))</f>
        <v>199.68999999999997</v>
      </c>
      <c r="D1123" s="7">
        <f t="shared" si="130"/>
        <v>260.93693762561008</v>
      </c>
      <c r="E1123" s="5"/>
      <c r="F1123" s="7">
        <f>AVERAGE('HAVER - UK Electricity'!H1410:M1410)</f>
        <v>241.91</v>
      </c>
      <c r="G1123" s="7">
        <f>AVERAGE('HAVER - UK Electricity'!H1410:S1410)</f>
        <v>199.68999999999997</v>
      </c>
      <c r="H1123" s="7">
        <f>AVERAGE('HAVER - UK Electricity'!D1410:I1410)</f>
        <v>211.06166666666664</v>
      </c>
      <c r="I1123" s="7">
        <f>AVERAGE('HAVER - UK Electricity'!D1410:F1410)</f>
        <v>188.36333333333334</v>
      </c>
      <c r="J1123" s="7">
        <f>AVERAGE('HAVER - UK Electricity'!D1410:O1410)</f>
        <v>213.19583333333333</v>
      </c>
      <c r="L1123" s="7">
        <f t="shared" si="131"/>
        <v>300.64000000000004</v>
      </c>
      <c r="M1123" s="7">
        <f t="shared" si="132"/>
        <v>258.91866784037552</v>
      </c>
      <c r="N1123" s="7">
        <f t="shared" si="133"/>
        <v>269.3909859154931</v>
      </c>
      <c r="O1123" s="7">
        <f t="shared" si="134"/>
        <v>248.94591549295774</v>
      </c>
      <c r="P1123" s="7">
        <f t="shared" si="135"/>
        <v>250.13862089201888</v>
      </c>
      <c r="R1123" s="7"/>
      <c r="S1123" s="7"/>
      <c r="T1123" s="7"/>
      <c r="U1123" s="7"/>
      <c r="V1123" s="7"/>
    </row>
    <row r="1124" spans="1:22" x14ac:dyDescent="0.35">
      <c r="A1124" s="5">
        <f t="shared" si="129"/>
        <v>44700</v>
      </c>
      <c r="B1124" s="5"/>
      <c r="C1124" s="46">
        <f>IF('HAVER - UK Electricity'!H1411="",C1123,AVERAGE('HAVER - UK Electricity'!H1411:S1411))</f>
        <v>197.91749999999999</v>
      </c>
      <c r="D1124" s="7">
        <f t="shared" si="130"/>
        <v>260.93693762561008</v>
      </c>
      <c r="E1124" s="5"/>
      <c r="F1124" s="7">
        <f>AVERAGE('HAVER - UK Electricity'!H1411:M1411)</f>
        <v>236.85999999999999</v>
      </c>
      <c r="G1124" s="7">
        <f>AVERAGE('HAVER - UK Electricity'!H1411:S1411)</f>
        <v>197.91749999999999</v>
      </c>
      <c r="H1124" s="7">
        <f>AVERAGE('HAVER - UK Electricity'!D1411:I1411)</f>
        <v>204.14499999999998</v>
      </c>
      <c r="I1124" s="7">
        <f>AVERAGE('HAVER - UK Electricity'!D1411:F1411)</f>
        <v>179.73666666666668</v>
      </c>
      <c r="J1124" s="7">
        <f>AVERAGE('HAVER - UK Electricity'!D1411:O1411)</f>
        <v>208.34083333333331</v>
      </c>
      <c r="L1124" s="7">
        <f t="shared" si="131"/>
        <v>300.64000000000004</v>
      </c>
      <c r="M1124" s="7">
        <f t="shared" si="132"/>
        <v>258.91866784037552</v>
      </c>
      <c r="N1124" s="7">
        <f t="shared" si="133"/>
        <v>269.3909859154931</v>
      </c>
      <c r="O1124" s="7">
        <f t="shared" si="134"/>
        <v>248.94591549295774</v>
      </c>
      <c r="P1124" s="7">
        <f t="shared" si="135"/>
        <v>250.13862089201888</v>
      </c>
      <c r="R1124" s="7"/>
      <c r="S1124" s="7"/>
      <c r="T1124" s="7"/>
      <c r="U1124" s="7"/>
      <c r="V1124" s="7"/>
    </row>
    <row r="1125" spans="1:22" x14ac:dyDescent="0.35">
      <c r="A1125" s="5">
        <f t="shared" si="129"/>
        <v>44701</v>
      </c>
      <c r="B1125" s="5"/>
      <c r="C1125" s="46">
        <f>IF('HAVER - UK Electricity'!H1412="",C1124,AVERAGE('HAVER - UK Electricity'!H1412:S1412))</f>
        <v>194.69666666666663</v>
      </c>
      <c r="D1125" s="7">
        <f t="shared" si="130"/>
        <v>260.93693762561008</v>
      </c>
      <c r="E1125" s="5"/>
      <c r="F1125" s="7">
        <f>AVERAGE('HAVER - UK Electricity'!H1412:M1412)</f>
        <v>231.46833333333333</v>
      </c>
      <c r="G1125" s="7">
        <f>AVERAGE('HAVER - UK Electricity'!H1412:S1412)</f>
        <v>194.69666666666663</v>
      </c>
      <c r="H1125" s="7">
        <f>AVERAGE('HAVER - UK Electricity'!D1412:I1412)</f>
        <v>196.93666666666664</v>
      </c>
      <c r="I1125" s="7">
        <f>AVERAGE('HAVER - UK Electricity'!D1412:F1412)</f>
        <v>170.76333333333332</v>
      </c>
      <c r="J1125" s="7">
        <f>AVERAGE('HAVER - UK Electricity'!D1412:O1412)</f>
        <v>202.82333333333335</v>
      </c>
      <c r="L1125" s="7">
        <f t="shared" si="131"/>
        <v>300.64000000000004</v>
      </c>
      <c r="M1125" s="7">
        <f t="shared" si="132"/>
        <v>258.91866784037552</v>
      </c>
      <c r="N1125" s="7">
        <f t="shared" si="133"/>
        <v>269.3909859154931</v>
      </c>
      <c r="O1125" s="7">
        <f t="shared" si="134"/>
        <v>248.94591549295774</v>
      </c>
      <c r="P1125" s="7">
        <f t="shared" si="135"/>
        <v>250.13862089201888</v>
      </c>
      <c r="R1125" s="7"/>
      <c r="S1125" s="7"/>
      <c r="T1125" s="7"/>
      <c r="U1125" s="7"/>
      <c r="V1125" s="7"/>
    </row>
    <row r="1126" spans="1:22" x14ac:dyDescent="0.35">
      <c r="A1126" s="5">
        <f t="shared" si="129"/>
        <v>44704</v>
      </c>
      <c r="B1126" s="5"/>
      <c r="C1126" s="46">
        <f>IF('HAVER - UK Electricity'!H1413="",C1125,AVERAGE('HAVER - UK Electricity'!H1413:S1413))</f>
        <v>189.51499999999999</v>
      </c>
      <c r="D1126" s="7">
        <f t="shared" si="130"/>
        <v>260.93693762561008</v>
      </c>
      <c r="E1126" s="5"/>
      <c r="F1126" s="7">
        <f>AVERAGE('HAVER - UK Electricity'!H1413:M1413)</f>
        <v>226.38499999999999</v>
      </c>
      <c r="G1126" s="7">
        <f>AVERAGE('HAVER - UK Electricity'!H1413:S1413)</f>
        <v>189.51499999999999</v>
      </c>
      <c r="H1126" s="7">
        <f>AVERAGE('HAVER - UK Electricity'!D1413:I1413)</f>
        <v>190.79833333333332</v>
      </c>
      <c r="I1126" s="7">
        <f>AVERAGE('HAVER - UK Electricity'!D1413:F1413)</f>
        <v>163.72</v>
      </c>
      <c r="J1126" s="7">
        <f>AVERAGE('HAVER - UK Electricity'!D1413:O1413)</f>
        <v>197.18583333333333</v>
      </c>
      <c r="L1126" s="7">
        <f t="shared" si="131"/>
        <v>300.64000000000004</v>
      </c>
      <c r="M1126" s="7">
        <f t="shared" si="132"/>
        <v>258.91866784037552</v>
      </c>
      <c r="N1126" s="7">
        <f t="shared" si="133"/>
        <v>269.3909859154931</v>
      </c>
      <c r="O1126" s="7">
        <f t="shared" si="134"/>
        <v>248.94591549295774</v>
      </c>
      <c r="P1126" s="7">
        <f t="shared" si="135"/>
        <v>250.13862089201888</v>
      </c>
      <c r="R1126" s="7"/>
      <c r="S1126" s="7"/>
      <c r="T1126" s="7"/>
      <c r="U1126" s="7"/>
      <c r="V1126" s="7"/>
    </row>
    <row r="1127" spans="1:22" x14ac:dyDescent="0.35">
      <c r="A1127" s="5">
        <f t="shared" si="129"/>
        <v>44705</v>
      </c>
      <c r="B1127" s="5"/>
      <c r="C1127" s="46">
        <f>IF('HAVER - UK Electricity'!H1414="",C1126,AVERAGE('HAVER - UK Electricity'!H1414:S1414))</f>
        <v>193.8125</v>
      </c>
      <c r="D1127" s="7">
        <f t="shared" si="130"/>
        <v>260.93693762561008</v>
      </c>
      <c r="E1127" s="5"/>
      <c r="F1127" s="7">
        <f>AVERAGE('HAVER - UK Electricity'!H1414:M1414)</f>
        <v>232.92499999999998</v>
      </c>
      <c r="G1127" s="7">
        <f>AVERAGE('HAVER - UK Electricity'!H1414:S1414)</f>
        <v>193.8125</v>
      </c>
      <c r="H1127" s="7">
        <f>AVERAGE('HAVER - UK Electricity'!D1414:I1414)</f>
        <v>194.38166666666666</v>
      </c>
      <c r="I1127" s="7">
        <f>AVERAGE('HAVER - UK Electricity'!D1414:F1414)</f>
        <v>166.47666666666669</v>
      </c>
      <c r="J1127" s="7">
        <f>AVERAGE('HAVER - UK Electricity'!D1414:O1414)</f>
        <v>201.64833333333334</v>
      </c>
      <c r="L1127" s="7">
        <f t="shared" si="131"/>
        <v>300.64000000000004</v>
      </c>
      <c r="M1127" s="7">
        <f t="shared" si="132"/>
        <v>258.91866784037552</v>
      </c>
      <c r="N1127" s="7">
        <f t="shared" si="133"/>
        <v>269.3909859154931</v>
      </c>
      <c r="O1127" s="7">
        <f t="shared" si="134"/>
        <v>248.94591549295774</v>
      </c>
      <c r="P1127" s="7">
        <f t="shared" si="135"/>
        <v>250.13862089201888</v>
      </c>
      <c r="R1127" s="7"/>
      <c r="S1127" s="7"/>
      <c r="T1127" s="7"/>
      <c r="U1127" s="7"/>
      <c r="V1127" s="7"/>
    </row>
    <row r="1128" spans="1:22" x14ac:dyDescent="0.35">
      <c r="A1128" s="5">
        <f t="shared" si="129"/>
        <v>44706</v>
      </c>
      <c r="B1128" s="5"/>
      <c r="C1128" s="46">
        <f>IF('HAVER - UK Electricity'!H1415="",C1127,AVERAGE('HAVER - UK Electricity'!H1415:S1415))</f>
        <v>198.27999999999997</v>
      </c>
      <c r="D1128" s="7">
        <f t="shared" si="130"/>
        <v>260.93693762561008</v>
      </c>
      <c r="E1128" s="5"/>
      <c r="F1128" s="7">
        <f>AVERAGE('HAVER - UK Electricity'!H1415:M1415)</f>
        <v>238.405</v>
      </c>
      <c r="G1128" s="7">
        <f>AVERAGE('HAVER - UK Electricity'!H1415:S1415)</f>
        <v>198.27999999999997</v>
      </c>
      <c r="H1128" s="7">
        <f>AVERAGE('HAVER - UK Electricity'!D1415:I1415)</f>
        <v>200.51833333333332</v>
      </c>
      <c r="I1128" s="7">
        <f>AVERAGE('HAVER - UK Electricity'!D1415:F1415)</f>
        <v>173.01666666666668</v>
      </c>
      <c r="J1128" s="7">
        <f>AVERAGE('HAVER - UK Electricity'!D1415:O1415)</f>
        <v>207.1925</v>
      </c>
      <c r="L1128" s="7">
        <f t="shared" si="131"/>
        <v>300.64000000000004</v>
      </c>
      <c r="M1128" s="7">
        <f t="shared" si="132"/>
        <v>258.91866784037552</v>
      </c>
      <c r="N1128" s="7">
        <f t="shared" si="133"/>
        <v>269.3909859154931</v>
      </c>
      <c r="O1128" s="7">
        <f t="shared" si="134"/>
        <v>248.94591549295774</v>
      </c>
      <c r="P1128" s="7">
        <f t="shared" si="135"/>
        <v>250.13862089201888</v>
      </c>
      <c r="R1128" s="7"/>
      <c r="S1128" s="7"/>
      <c r="T1128" s="7"/>
      <c r="U1128" s="7"/>
      <c r="V1128" s="7"/>
    </row>
    <row r="1129" spans="1:22" x14ac:dyDescent="0.35">
      <c r="A1129" s="5">
        <f t="shared" si="129"/>
        <v>44707</v>
      </c>
      <c r="B1129" s="5"/>
      <c r="C1129" s="46">
        <f>IF('HAVER - UK Electricity'!H1416="",C1128,AVERAGE('HAVER - UK Electricity'!H1416:S1416))</f>
        <v>199.23833333333332</v>
      </c>
      <c r="D1129" s="7">
        <f t="shared" si="130"/>
        <v>260.93693762561008</v>
      </c>
      <c r="E1129" s="5"/>
      <c r="F1129" s="7">
        <f>AVERAGE('HAVER - UK Electricity'!H1416:M1416)</f>
        <v>238.23666666666668</v>
      </c>
      <c r="G1129" s="7">
        <f>AVERAGE('HAVER - UK Electricity'!H1416:S1416)</f>
        <v>199.23833333333332</v>
      </c>
      <c r="H1129" s="7">
        <f>AVERAGE('HAVER - UK Electricity'!D1416:I1416)</f>
        <v>199.78833333333333</v>
      </c>
      <c r="I1129" s="7">
        <f>AVERAGE('HAVER - UK Electricity'!D1416:F1416)</f>
        <v>172.04333333333332</v>
      </c>
      <c r="J1129" s="7">
        <f>AVERAGE('HAVER - UK Electricity'!D1416:O1416)</f>
        <v>207.17833333333331</v>
      </c>
      <c r="L1129" s="7">
        <f t="shared" si="131"/>
        <v>300.64000000000004</v>
      </c>
      <c r="M1129" s="7">
        <f t="shared" si="132"/>
        <v>258.91866784037552</v>
      </c>
      <c r="N1129" s="7">
        <f t="shared" si="133"/>
        <v>269.3909859154931</v>
      </c>
      <c r="O1129" s="7">
        <f t="shared" si="134"/>
        <v>248.94591549295774</v>
      </c>
      <c r="P1129" s="7">
        <f t="shared" si="135"/>
        <v>250.13862089201888</v>
      </c>
      <c r="R1129" s="7"/>
      <c r="S1129" s="7"/>
      <c r="T1129" s="7"/>
      <c r="U1129" s="7"/>
      <c r="V1129" s="7"/>
    </row>
    <row r="1130" spans="1:22" x14ac:dyDescent="0.35">
      <c r="A1130" s="5">
        <f t="shared" si="129"/>
        <v>44708</v>
      </c>
      <c r="B1130" s="5"/>
      <c r="C1130" s="46">
        <f>IF('HAVER - UK Electricity'!H1417="",C1129,AVERAGE('HAVER - UK Electricity'!H1417:S1417))</f>
        <v>204.58249999999998</v>
      </c>
      <c r="D1130" s="7">
        <f t="shared" si="130"/>
        <v>260.93693762561008</v>
      </c>
      <c r="E1130" s="5"/>
      <c r="F1130" s="7">
        <f>AVERAGE('HAVER - UK Electricity'!H1417:M1417)</f>
        <v>245.67</v>
      </c>
      <c r="G1130" s="7">
        <f>AVERAGE('HAVER - UK Electricity'!H1417:S1417)</f>
        <v>204.58249999999998</v>
      </c>
      <c r="H1130" s="7">
        <f>AVERAGE('HAVER - UK Electricity'!D1417:I1417)</f>
        <v>205.32666666666668</v>
      </c>
      <c r="I1130" s="7">
        <f>AVERAGE('HAVER - UK Electricity'!D1417:F1417)</f>
        <v>177.36333333333334</v>
      </c>
      <c r="J1130" s="7">
        <f>AVERAGE('HAVER - UK Electricity'!D1417:O1417)</f>
        <v>213.0625</v>
      </c>
      <c r="L1130" s="7">
        <f t="shared" si="131"/>
        <v>300.64000000000004</v>
      </c>
      <c r="M1130" s="7">
        <f t="shared" si="132"/>
        <v>258.91866784037552</v>
      </c>
      <c r="N1130" s="7">
        <f t="shared" si="133"/>
        <v>269.3909859154931</v>
      </c>
      <c r="O1130" s="7">
        <f t="shared" si="134"/>
        <v>248.94591549295774</v>
      </c>
      <c r="P1130" s="7">
        <f t="shared" si="135"/>
        <v>250.13862089201888</v>
      </c>
      <c r="R1130" s="7"/>
      <c r="S1130" s="7"/>
      <c r="T1130" s="7"/>
      <c r="U1130" s="7"/>
      <c r="V1130" s="7"/>
    </row>
    <row r="1131" spans="1:22" x14ac:dyDescent="0.35">
      <c r="A1131" s="5">
        <f t="shared" si="129"/>
        <v>44711</v>
      </c>
      <c r="B1131" s="5"/>
      <c r="C1131" s="46">
        <f>IF('HAVER - UK Electricity'!H1418="",C1130,AVERAGE('HAVER - UK Electricity'!H1418:S1418))</f>
        <v>204.7175</v>
      </c>
      <c r="D1131" s="7">
        <f t="shared" si="130"/>
        <v>260.93693762561008</v>
      </c>
      <c r="E1131" s="5"/>
      <c r="F1131" s="7">
        <f>AVERAGE('HAVER - UK Electricity'!H1418:M1418)</f>
        <v>245.73000000000002</v>
      </c>
      <c r="G1131" s="7">
        <f>AVERAGE('HAVER - UK Electricity'!H1418:S1418)</f>
        <v>204.7175</v>
      </c>
      <c r="H1131" s="7">
        <f>AVERAGE('HAVER - UK Electricity'!D1418:I1418)</f>
        <v>207.49</v>
      </c>
      <c r="I1131" s="7">
        <f>AVERAGE('HAVER - UK Electricity'!D1418:F1418)</f>
        <v>180.6933333333333</v>
      </c>
      <c r="J1131" s="7">
        <f>AVERAGE('HAVER - UK Electricity'!D1418:O1418)</f>
        <v>214.19499999999996</v>
      </c>
      <c r="L1131" s="7">
        <f t="shared" si="131"/>
        <v>300.64000000000004</v>
      </c>
      <c r="M1131" s="7">
        <f t="shared" si="132"/>
        <v>258.91866784037552</v>
      </c>
      <c r="N1131" s="7">
        <f t="shared" si="133"/>
        <v>269.3909859154931</v>
      </c>
      <c r="O1131" s="7">
        <f t="shared" si="134"/>
        <v>248.94591549295774</v>
      </c>
      <c r="P1131" s="7">
        <f t="shared" si="135"/>
        <v>250.13862089201888</v>
      </c>
      <c r="R1131" s="7"/>
      <c r="S1131" s="7"/>
      <c r="T1131" s="7"/>
      <c r="U1131" s="7"/>
      <c r="V1131" s="7"/>
    </row>
    <row r="1132" spans="1:22" x14ac:dyDescent="0.35">
      <c r="A1132" s="5">
        <f t="shared" si="129"/>
        <v>44712</v>
      </c>
      <c r="B1132" s="5"/>
      <c r="C1132" s="46">
        <f>IF('HAVER - UK Electricity'!H1419="",C1131,AVERAGE('HAVER - UK Electricity'!H1419:S1419))</f>
        <v>205.46916666666664</v>
      </c>
      <c r="D1132" s="7">
        <f t="shared" si="130"/>
        <v>260.93693762561008</v>
      </c>
      <c r="E1132" s="5"/>
      <c r="F1132" s="7">
        <f>AVERAGE('HAVER - UK Electricity'!H1419:M1419)</f>
        <v>239.76999999999998</v>
      </c>
      <c r="G1132" s="7">
        <f>AVERAGE('HAVER - UK Electricity'!H1419:S1419)</f>
        <v>205.46916666666664</v>
      </c>
      <c r="H1132" s="7">
        <f>AVERAGE('HAVER - UK Electricity'!D1419:I1419)</f>
        <v>224.61666666666667</v>
      </c>
      <c r="I1132" s="7">
        <f>AVERAGE('HAVER - UK Electricity'!D1419:F1419)</f>
        <v>200.01333333333332</v>
      </c>
      <c r="J1132" s="7">
        <f>AVERAGE('HAVER - UK Electricity'!D1419:O1419)</f>
        <v>216.79750000000001</v>
      </c>
      <c r="L1132" s="7">
        <f t="shared" si="131"/>
        <v>300.64000000000004</v>
      </c>
      <c r="M1132" s="7">
        <f t="shared" si="132"/>
        <v>258.91866784037552</v>
      </c>
      <c r="N1132" s="7">
        <f t="shared" si="133"/>
        <v>269.3909859154931</v>
      </c>
      <c r="O1132" s="7">
        <f t="shared" si="134"/>
        <v>248.94591549295774</v>
      </c>
      <c r="P1132" s="7">
        <f t="shared" si="135"/>
        <v>250.13862089201888</v>
      </c>
      <c r="R1132" s="7"/>
      <c r="S1132" s="7"/>
      <c r="T1132" s="7"/>
      <c r="U1132" s="7"/>
      <c r="V1132" s="7"/>
    </row>
    <row r="1133" spans="1:22" x14ac:dyDescent="0.35">
      <c r="A1133" s="5">
        <f t="shared" si="129"/>
        <v>44713</v>
      </c>
      <c r="B1133" s="5"/>
      <c r="C1133" s="46">
        <f>IF('HAVER - UK Electricity'!G1420="",C1132,AVERAGE('HAVER - UK Electricity'!G1420:R1420))</f>
        <v>205.19500000000002</v>
      </c>
      <c r="D1133" s="7">
        <f t="shared" si="130"/>
        <v>260.93693762561008</v>
      </c>
      <c r="E1133" s="5"/>
      <c r="F1133" s="7">
        <f>AVERAGE('HAVER - UK Electricity'!G1420:L1420)</f>
        <v>242.97000000000003</v>
      </c>
      <c r="G1133" s="7">
        <f>AVERAGE('HAVER - UK Electricity'!G1420:R1420)</f>
        <v>205.19500000000002</v>
      </c>
      <c r="H1133" s="7">
        <f>AVERAGE('HAVER - UK Electricity'!D1420:I1420)</f>
        <v>214.80499999999998</v>
      </c>
      <c r="I1133" s="7">
        <f>AVERAGE('HAVER - UK Electricity'!D1420:F1420)</f>
        <v>186.97000000000003</v>
      </c>
      <c r="J1133" s="7">
        <f>AVERAGE('HAVER - UK Electricity'!D1420:O1420)</f>
        <v>210.48166666666665</v>
      </c>
      <c r="L1133" s="7">
        <f t="shared" si="131"/>
        <v>300.64000000000004</v>
      </c>
      <c r="M1133" s="7">
        <f t="shared" si="132"/>
        <v>258.91866784037552</v>
      </c>
      <c r="N1133" s="7">
        <f t="shared" si="133"/>
        <v>269.3909859154931</v>
      </c>
      <c r="O1133" s="7">
        <f t="shared" si="134"/>
        <v>248.94591549295774</v>
      </c>
      <c r="P1133" s="7">
        <f t="shared" si="135"/>
        <v>250.13862089201888</v>
      </c>
      <c r="R1133" s="7"/>
      <c r="S1133" s="7"/>
      <c r="T1133" s="7"/>
      <c r="U1133" s="7"/>
      <c r="V1133" s="7"/>
    </row>
    <row r="1134" spans="1:22" x14ac:dyDescent="0.35">
      <c r="A1134" s="5">
        <f t="shared" si="129"/>
        <v>44714</v>
      </c>
      <c r="B1134" s="5"/>
      <c r="C1134" s="46">
        <f>IF('HAVER - UK Electricity'!G1421="",C1133,AVERAGE('HAVER - UK Electricity'!G1421:R1421))</f>
        <v>205.19500000000002</v>
      </c>
      <c r="D1134" s="7">
        <f t="shared" si="130"/>
        <v>260.93693762561008</v>
      </c>
      <c r="E1134" s="5"/>
      <c r="F1134" s="7">
        <f>AVERAGE('HAVER - UK Electricity'!G1421:L1421)</f>
        <v>242.97000000000003</v>
      </c>
      <c r="G1134" s="7">
        <f>AVERAGE('HAVER - UK Electricity'!G1421:R1421)</f>
        <v>205.19500000000002</v>
      </c>
      <c r="H1134" s="7">
        <f>AVERAGE('HAVER - UK Electricity'!D1421:I1421)</f>
        <v>214.80499999999998</v>
      </c>
      <c r="I1134" s="7">
        <f>AVERAGE('HAVER - UK Electricity'!D1421:F1421)</f>
        <v>186.97000000000003</v>
      </c>
      <c r="J1134" s="7">
        <f>AVERAGE('HAVER - UK Electricity'!D1421:O1421)</f>
        <v>210.48166666666665</v>
      </c>
      <c r="L1134" s="7">
        <f t="shared" si="131"/>
        <v>300.64000000000004</v>
      </c>
      <c r="M1134" s="7">
        <f t="shared" si="132"/>
        <v>258.91866784037552</v>
      </c>
      <c r="N1134" s="7">
        <f t="shared" si="133"/>
        <v>269.3909859154931</v>
      </c>
      <c r="O1134" s="7">
        <f t="shared" si="134"/>
        <v>248.94591549295774</v>
      </c>
      <c r="P1134" s="7">
        <f t="shared" si="135"/>
        <v>250.13862089201888</v>
      </c>
      <c r="R1134" s="7"/>
      <c r="S1134" s="7"/>
      <c r="T1134" s="7"/>
      <c r="U1134" s="7"/>
      <c r="V1134" s="7"/>
    </row>
    <row r="1135" spans="1:22" x14ac:dyDescent="0.35">
      <c r="A1135" s="5">
        <f t="shared" si="129"/>
        <v>44715</v>
      </c>
      <c r="B1135" s="5"/>
      <c r="C1135" s="46">
        <f>IF('HAVER - UK Electricity'!G1422="",C1134,AVERAGE('HAVER - UK Electricity'!G1422:R1422))</f>
        <v>205.19500000000002</v>
      </c>
      <c r="D1135" s="7">
        <f t="shared" si="130"/>
        <v>260.93693762561008</v>
      </c>
      <c r="E1135" s="5"/>
      <c r="F1135" s="7">
        <f>AVERAGE('HAVER - UK Electricity'!G1422:L1422)</f>
        <v>242.97000000000003</v>
      </c>
      <c r="G1135" s="7">
        <f>AVERAGE('HAVER - UK Electricity'!G1422:R1422)</f>
        <v>205.19500000000002</v>
      </c>
      <c r="H1135" s="7">
        <f>AVERAGE('HAVER - UK Electricity'!D1422:I1422)</f>
        <v>214.80499999999998</v>
      </c>
      <c r="I1135" s="7">
        <f>AVERAGE('HAVER - UK Electricity'!D1422:F1422)</f>
        <v>186.97000000000003</v>
      </c>
      <c r="J1135" s="7">
        <f>AVERAGE('HAVER - UK Electricity'!D1422:O1422)</f>
        <v>210.48166666666665</v>
      </c>
      <c r="L1135" s="7">
        <f t="shared" si="131"/>
        <v>300.64000000000004</v>
      </c>
      <c r="M1135" s="7">
        <f t="shared" si="132"/>
        <v>258.91866784037552</v>
      </c>
      <c r="N1135" s="7">
        <f t="shared" si="133"/>
        <v>269.3909859154931</v>
      </c>
      <c r="O1135" s="7">
        <f t="shared" si="134"/>
        <v>248.94591549295774</v>
      </c>
      <c r="P1135" s="7">
        <f t="shared" si="135"/>
        <v>250.13862089201888</v>
      </c>
      <c r="R1135" s="7"/>
      <c r="S1135" s="7"/>
      <c r="T1135" s="7"/>
      <c r="U1135" s="7"/>
      <c r="V1135" s="7"/>
    </row>
    <row r="1136" spans="1:22" x14ac:dyDescent="0.35">
      <c r="A1136" s="5">
        <f t="shared" si="129"/>
        <v>44718</v>
      </c>
      <c r="B1136" s="5"/>
      <c r="C1136" s="46">
        <f>IF('HAVER - UK Electricity'!G1423="",C1135,AVERAGE('HAVER - UK Electricity'!G1423:R1423))</f>
        <v>206.9375</v>
      </c>
      <c r="D1136" s="7">
        <f t="shared" si="130"/>
        <v>260.93693762561008</v>
      </c>
      <c r="E1136" s="5"/>
      <c r="F1136" s="7">
        <f>AVERAGE('HAVER - UK Electricity'!G1423:L1423)</f>
        <v>242.08</v>
      </c>
      <c r="G1136" s="7">
        <f>AVERAGE('HAVER - UK Electricity'!G1423:R1423)</f>
        <v>206.9375</v>
      </c>
      <c r="H1136" s="7">
        <f>AVERAGE('HAVER - UK Electricity'!D1423:I1423)</f>
        <v>212.19500000000002</v>
      </c>
      <c r="I1136" s="7">
        <f>AVERAGE('HAVER - UK Electricity'!D1423:F1423)</f>
        <v>183.31000000000003</v>
      </c>
      <c r="J1136" s="7">
        <f>AVERAGE('HAVER - UK Electricity'!D1423:O1423)</f>
        <v>210.2116666666667</v>
      </c>
      <c r="L1136" s="7">
        <f t="shared" si="131"/>
        <v>300.64000000000004</v>
      </c>
      <c r="M1136" s="7">
        <f t="shared" si="132"/>
        <v>258.91866784037552</v>
      </c>
      <c r="N1136" s="7">
        <f t="shared" si="133"/>
        <v>269.3909859154931</v>
      </c>
      <c r="O1136" s="7">
        <f t="shared" si="134"/>
        <v>248.94591549295774</v>
      </c>
      <c r="P1136" s="7">
        <f t="shared" si="135"/>
        <v>250.13862089201888</v>
      </c>
      <c r="R1136" s="7"/>
      <c r="S1136" s="7"/>
      <c r="T1136" s="7"/>
      <c r="U1136" s="7"/>
      <c r="V1136" s="7"/>
    </row>
    <row r="1137" spans="1:22" x14ac:dyDescent="0.35">
      <c r="A1137" s="5">
        <f t="shared" si="129"/>
        <v>44719</v>
      </c>
      <c r="B1137" s="5"/>
      <c r="C1137" s="46">
        <f>IF('HAVER - UK Electricity'!G1424="",C1136,AVERAGE('HAVER - UK Electricity'!G1424:R1424))</f>
        <v>203.95583333333332</v>
      </c>
      <c r="D1137" s="7">
        <f t="shared" si="130"/>
        <v>260.93693762561008</v>
      </c>
      <c r="E1137" s="5"/>
      <c r="F1137" s="7">
        <f>AVERAGE('HAVER - UK Electricity'!G1424:L1424)</f>
        <v>238.23666666666668</v>
      </c>
      <c r="G1137" s="7">
        <f>AVERAGE('HAVER - UK Electricity'!G1424:R1424)</f>
        <v>203.95583333333332</v>
      </c>
      <c r="H1137" s="7">
        <f>AVERAGE('HAVER - UK Electricity'!D1424:I1424)</f>
        <v>206.47166666666666</v>
      </c>
      <c r="I1137" s="7">
        <f>AVERAGE('HAVER - UK Electricity'!D1424:F1424)</f>
        <v>175.84</v>
      </c>
      <c r="J1137" s="7">
        <f>AVERAGE('HAVER - UK Electricity'!D1424:O1424)</f>
        <v>205.9025</v>
      </c>
      <c r="L1137" s="7">
        <f t="shared" si="131"/>
        <v>300.64000000000004</v>
      </c>
      <c r="M1137" s="7">
        <f t="shared" si="132"/>
        <v>258.91866784037552</v>
      </c>
      <c r="N1137" s="7">
        <f t="shared" si="133"/>
        <v>269.3909859154931</v>
      </c>
      <c r="O1137" s="7">
        <f t="shared" si="134"/>
        <v>248.94591549295774</v>
      </c>
      <c r="P1137" s="7">
        <f t="shared" si="135"/>
        <v>250.13862089201888</v>
      </c>
      <c r="R1137" s="7"/>
      <c r="S1137" s="7"/>
      <c r="T1137" s="7"/>
      <c r="U1137" s="7"/>
      <c r="V1137" s="7"/>
    </row>
    <row r="1138" spans="1:22" x14ac:dyDescent="0.35">
      <c r="A1138" s="5">
        <f t="shared" si="129"/>
        <v>44720</v>
      </c>
      <c r="B1138" s="5"/>
      <c r="C1138" s="46">
        <f>IF('HAVER - UK Electricity'!G1425="",C1137,AVERAGE('HAVER - UK Electricity'!G1425:R1425))</f>
        <v>203.31416666666669</v>
      </c>
      <c r="D1138" s="7">
        <f t="shared" si="130"/>
        <v>260.93693762561008</v>
      </c>
      <c r="E1138" s="5"/>
      <c r="F1138" s="7">
        <f>AVERAGE('HAVER - UK Electricity'!G1425:L1425)</f>
        <v>237.44833333333335</v>
      </c>
      <c r="G1138" s="7">
        <f>AVERAGE('HAVER - UK Electricity'!G1425:R1425)</f>
        <v>203.31416666666669</v>
      </c>
      <c r="H1138" s="7">
        <f>AVERAGE('HAVER - UK Electricity'!D1425:I1425)</f>
        <v>204.66</v>
      </c>
      <c r="I1138" s="7">
        <f>AVERAGE('HAVER - UK Electricity'!D1425:F1425)</f>
        <v>173.64333333333335</v>
      </c>
      <c r="J1138" s="7">
        <f>AVERAGE('HAVER - UK Electricity'!D1425:O1425)</f>
        <v>204.83166666666668</v>
      </c>
      <c r="L1138" s="7">
        <f t="shared" si="131"/>
        <v>300.64000000000004</v>
      </c>
      <c r="M1138" s="7">
        <f t="shared" si="132"/>
        <v>258.91866784037552</v>
      </c>
      <c r="N1138" s="7">
        <f t="shared" si="133"/>
        <v>269.3909859154931</v>
      </c>
      <c r="O1138" s="7">
        <f t="shared" si="134"/>
        <v>248.94591549295774</v>
      </c>
      <c r="P1138" s="7">
        <f t="shared" si="135"/>
        <v>250.13862089201888</v>
      </c>
      <c r="R1138" s="7"/>
      <c r="S1138" s="7"/>
      <c r="T1138" s="7"/>
      <c r="U1138" s="7"/>
      <c r="V1138" s="7"/>
    </row>
    <row r="1139" spans="1:22" x14ac:dyDescent="0.35">
      <c r="A1139" s="5">
        <f t="shared" si="129"/>
        <v>44721</v>
      </c>
      <c r="B1139" s="5"/>
      <c r="C1139" s="46">
        <f>IF('HAVER - UK Electricity'!G1426="",C1138,AVERAGE('HAVER - UK Electricity'!G1426:R1426))</f>
        <v>206.09083333333334</v>
      </c>
      <c r="D1139" s="7">
        <f t="shared" si="130"/>
        <v>260.93693762561008</v>
      </c>
      <c r="E1139" s="5"/>
      <c r="F1139" s="7">
        <f>AVERAGE('HAVER - UK Electricity'!G1426:L1426)</f>
        <v>243.71666666666667</v>
      </c>
      <c r="G1139" s="7">
        <f>AVERAGE('HAVER - UK Electricity'!G1426:R1426)</f>
        <v>206.09083333333334</v>
      </c>
      <c r="H1139" s="7">
        <f>AVERAGE('HAVER - UK Electricity'!D1426:I1426)</f>
        <v>211.92666666666665</v>
      </c>
      <c r="I1139" s="7">
        <f>AVERAGE('HAVER - UK Electricity'!D1426:F1426)</f>
        <v>182.04999999999998</v>
      </c>
      <c r="J1139" s="7">
        <f>AVERAGE('HAVER - UK Electricity'!D1426:O1426)</f>
        <v>209.89</v>
      </c>
      <c r="L1139" s="7">
        <f t="shared" si="131"/>
        <v>300.64000000000004</v>
      </c>
      <c r="M1139" s="7">
        <f t="shared" si="132"/>
        <v>258.91866784037552</v>
      </c>
      <c r="N1139" s="7">
        <f t="shared" si="133"/>
        <v>269.3909859154931</v>
      </c>
      <c r="O1139" s="7">
        <f t="shared" si="134"/>
        <v>248.94591549295774</v>
      </c>
      <c r="P1139" s="7">
        <f t="shared" si="135"/>
        <v>250.13862089201888</v>
      </c>
      <c r="R1139" s="7"/>
      <c r="S1139" s="7"/>
      <c r="T1139" s="7"/>
      <c r="U1139" s="7"/>
      <c r="V1139" s="7"/>
    </row>
    <row r="1140" spans="1:22" x14ac:dyDescent="0.35">
      <c r="A1140" s="5">
        <f t="shared" si="129"/>
        <v>44722</v>
      </c>
      <c r="B1140" s="5"/>
      <c r="C1140" s="46">
        <f>IF('HAVER - UK Electricity'!G1427="",C1139,AVERAGE('HAVER - UK Electricity'!G1427:R1427))</f>
        <v>206.27250000000004</v>
      </c>
      <c r="D1140" s="7">
        <f t="shared" si="130"/>
        <v>260.93693762561008</v>
      </c>
      <c r="E1140" s="5"/>
      <c r="F1140" s="7">
        <f>AVERAGE('HAVER - UK Electricity'!G1427:L1427)</f>
        <v>243.89500000000001</v>
      </c>
      <c r="G1140" s="7">
        <f>AVERAGE('HAVER - UK Electricity'!G1427:R1427)</f>
        <v>206.27250000000004</v>
      </c>
      <c r="H1140" s="7">
        <f>AVERAGE('HAVER - UK Electricity'!D1427:I1427)</f>
        <v>211.42833333333331</v>
      </c>
      <c r="I1140" s="7">
        <f>AVERAGE('HAVER - UK Electricity'!D1427:F1427)</f>
        <v>180.67666666666665</v>
      </c>
      <c r="J1140" s="7">
        <f>AVERAGE('HAVER - UK Electricity'!D1427:O1427)</f>
        <v>209.68583333333333</v>
      </c>
      <c r="L1140" s="7">
        <f t="shared" si="131"/>
        <v>300.64000000000004</v>
      </c>
      <c r="M1140" s="7">
        <f t="shared" si="132"/>
        <v>258.91866784037552</v>
      </c>
      <c r="N1140" s="7">
        <f t="shared" si="133"/>
        <v>269.3909859154931</v>
      </c>
      <c r="O1140" s="7">
        <f t="shared" si="134"/>
        <v>248.94591549295774</v>
      </c>
      <c r="P1140" s="7">
        <f t="shared" si="135"/>
        <v>250.13862089201888</v>
      </c>
      <c r="R1140" s="7"/>
      <c r="S1140" s="7"/>
      <c r="T1140" s="7"/>
      <c r="U1140" s="7"/>
      <c r="V1140" s="7"/>
    </row>
    <row r="1141" spans="1:22" x14ac:dyDescent="0.35">
      <c r="A1141" s="5">
        <f t="shared" si="129"/>
        <v>44725</v>
      </c>
      <c r="B1141" s="5"/>
      <c r="C1141" s="46">
        <f>IF('HAVER - UK Electricity'!G1428="",C1140,AVERAGE('HAVER - UK Electricity'!G1428:R1428))</f>
        <v>206.92833333333337</v>
      </c>
      <c r="D1141" s="7">
        <f t="shared" si="130"/>
        <v>260.93693762561008</v>
      </c>
      <c r="E1141" s="5"/>
      <c r="F1141" s="7">
        <f>AVERAGE('HAVER - UK Electricity'!G1428:L1428)</f>
        <v>244.17166666666665</v>
      </c>
      <c r="G1141" s="7">
        <f>AVERAGE('HAVER - UK Electricity'!G1428:R1428)</f>
        <v>206.92833333333337</v>
      </c>
      <c r="H1141" s="7">
        <f>AVERAGE('HAVER - UK Electricity'!D1428:I1428)</f>
        <v>213.32833333333335</v>
      </c>
      <c r="I1141" s="7">
        <f>AVERAGE('HAVER - UK Electricity'!D1428:F1428)</f>
        <v>183.40333333333334</v>
      </c>
      <c r="J1141" s="7">
        <f>AVERAGE('HAVER - UK Electricity'!D1428:O1428)</f>
        <v>210.77833333333334</v>
      </c>
      <c r="L1141" s="7">
        <f t="shared" si="131"/>
        <v>300.64000000000004</v>
      </c>
      <c r="M1141" s="7">
        <f t="shared" si="132"/>
        <v>258.91866784037552</v>
      </c>
      <c r="N1141" s="7">
        <f t="shared" si="133"/>
        <v>269.3909859154931</v>
      </c>
      <c r="O1141" s="7">
        <f t="shared" si="134"/>
        <v>248.94591549295774</v>
      </c>
      <c r="P1141" s="7">
        <f t="shared" si="135"/>
        <v>250.13862089201888</v>
      </c>
      <c r="R1141" s="7"/>
      <c r="S1141" s="7"/>
      <c r="T1141" s="7"/>
      <c r="U1141" s="7"/>
      <c r="V1141" s="7"/>
    </row>
    <row r="1142" spans="1:22" x14ac:dyDescent="0.35">
      <c r="A1142" s="5">
        <f t="shared" si="129"/>
        <v>44726</v>
      </c>
      <c r="B1142" s="5"/>
      <c r="C1142" s="46">
        <f>IF('HAVER - UK Electricity'!G1429="",C1141,AVERAGE('HAVER - UK Electricity'!G1429:R1429))</f>
        <v>217.04833333333332</v>
      </c>
      <c r="D1142" s="7">
        <f t="shared" si="130"/>
        <v>260.93693762561008</v>
      </c>
      <c r="E1142" s="5"/>
      <c r="F1142" s="7">
        <f>AVERAGE('HAVER - UK Electricity'!G1429:L1429)</f>
        <v>262.14666666666665</v>
      </c>
      <c r="G1142" s="7">
        <f>AVERAGE('HAVER - UK Electricity'!G1429:R1429)</f>
        <v>217.04833333333332</v>
      </c>
      <c r="H1142" s="7">
        <f>AVERAGE('HAVER - UK Electricity'!D1429:I1429)</f>
        <v>235.25333333333333</v>
      </c>
      <c r="I1142" s="7">
        <f>AVERAGE('HAVER - UK Electricity'!D1429:F1429)</f>
        <v>209.56333333333336</v>
      </c>
      <c r="J1142" s="7">
        <f>AVERAGE('HAVER - UK Electricity'!D1429:O1429)</f>
        <v>226.88333333333333</v>
      </c>
      <c r="L1142" s="7">
        <f t="shared" si="131"/>
        <v>300.64000000000004</v>
      </c>
      <c r="M1142" s="7">
        <f t="shared" si="132"/>
        <v>258.91866784037552</v>
      </c>
      <c r="N1142" s="7">
        <f t="shared" si="133"/>
        <v>269.3909859154931</v>
      </c>
      <c r="O1142" s="7">
        <f t="shared" si="134"/>
        <v>248.94591549295774</v>
      </c>
      <c r="P1142" s="7">
        <f t="shared" si="135"/>
        <v>250.13862089201888</v>
      </c>
      <c r="R1142" s="7"/>
      <c r="S1142" s="7"/>
      <c r="T1142" s="7"/>
      <c r="U1142" s="7"/>
      <c r="V1142" s="7"/>
    </row>
    <row r="1143" spans="1:22" x14ac:dyDescent="0.35">
      <c r="A1143" s="5">
        <f t="shared" si="129"/>
        <v>44727</v>
      </c>
      <c r="B1143" s="5"/>
      <c r="C1143" s="46">
        <f>IF('HAVER - UK Electricity'!G1430="",C1142,AVERAGE('HAVER - UK Electricity'!G1430:R1430))</f>
        <v>233.29583333333332</v>
      </c>
      <c r="D1143" s="7">
        <f t="shared" si="130"/>
        <v>260.93693762561008</v>
      </c>
      <c r="E1143" s="5"/>
      <c r="F1143" s="7">
        <f>AVERAGE('HAVER - UK Electricity'!G1430:L1430)</f>
        <v>287.55166666666668</v>
      </c>
      <c r="G1143" s="7">
        <f>AVERAGE('HAVER - UK Electricity'!G1430:R1430)</f>
        <v>233.29583333333332</v>
      </c>
      <c r="H1143" s="7">
        <f>AVERAGE('HAVER - UK Electricity'!D1430:I1430)</f>
        <v>262.77666666666664</v>
      </c>
      <c r="I1143" s="7">
        <f>AVERAGE('HAVER - UK Electricity'!D1430:F1430)</f>
        <v>238.85</v>
      </c>
      <c r="J1143" s="7">
        <f>AVERAGE('HAVER - UK Electricity'!D1430:O1430)</f>
        <v>248.68999999999997</v>
      </c>
      <c r="L1143" s="7">
        <f t="shared" si="131"/>
        <v>300.64000000000004</v>
      </c>
      <c r="M1143" s="7">
        <f t="shared" si="132"/>
        <v>258.91866784037552</v>
      </c>
      <c r="N1143" s="7">
        <f t="shared" si="133"/>
        <v>269.3909859154931</v>
      </c>
      <c r="O1143" s="7">
        <f t="shared" si="134"/>
        <v>248.94591549295774</v>
      </c>
      <c r="P1143" s="7">
        <f t="shared" si="135"/>
        <v>250.13862089201888</v>
      </c>
      <c r="R1143" s="7"/>
      <c r="S1143" s="7"/>
      <c r="T1143" s="7"/>
      <c r="U1143" s="7"/>
      <c r="V1143" s="7"/>
    </row>
    <row r="1144" spans="1:22" x14ac:dyDescent="0.35">
      <c r="A1144" s="5">
        <f t="shared" si="129"/>
        <v>44728</v>
      </c>
      <c r="B1144" s="5"/>
      <c r="C1144" s="46">
        <f>IF('HAVER - UK Electricity'!G1431="",C1143,AVERAGE('HAVER - UK Electricity'!G1431:R1431))</f>
        <v>232.72833333333332</v>
      </c>
      <c r="D1144" s="7">
        <f t="shared" si="130"/>
        <v>260.93693762561008</v>
      </c>
      <c r="E1144" s="5"/>
      <c r="F1144" s="7">
        <f>AVERAGE('HAVER - UK Electricity'!G1431:L1431)</f>
        <v>286.52666666666664</v>
      </c>
      <c r="G1144" s="7">
        <f>AVERAGE('HAVER - UK Electricity'!G1431:R1431)</f>
        <v>232.72833333333332</v>
      </c>
      <c r="H1144" s="7">
        <f>AVERAGE('HAVER - UK Electricity'!D1431:I1431)</f>
        <v>260.25666666666666</v>
      </c>
      <c r="I1144" s="7">
        <f>AVERAGE('HAVER - UK Electricity'!D1431:F1431)</f>
        <v>232.67</v>
      </c>
      <c r="J1144" s="7">
        <f>AVERAGE('HAVER - UK Electricity'!D1431:O1431)</f>
        <v>246.65499999999997</v>
      </c>
      <c r="L1144" s="7">
        <f t="shared" si="131"/>
        <v>300.64000000000004</v>
      </c>
      <c r="M1144" s="7">
        <f t="shared" si="132"/>
        <v>258.91866784037552</v>
      </c>
      <c r="N1144" s="7">
        <f t="shared" si="133"/>
        <v>269.3909859154931</v>
      </c>
      <c r="O1144" s="7">
        <f t="shared" si="134"/>
        <v>248.94591549295774</v>
      </c>
      <c r="P1144" s="7">
        <f t="shared" si="135"/>
        <v>250.13862089201888</v>
      </c>
      <c r="R1144" s="7"/>
      <c r="S1144" s="7"/>
      <c r="T1144" s="7"/>
      <c r="U1144" s="7"/>
      <c r="V1144" s="7"/>
    </row>
    <row r="1145" spans="1:22" x14ac:dyDescent="0.35">
      <c r="A1145" s="5">
        <f t="shared" si="129"/>
        <v>44729</v>
      </c>
      <c r="B1145" s="5"/>
      <c r="C1145" s="46">
        <f>IF('HAVER - UK Electricity'!G1432="",C1144,AVERAGE('HAVER - UK Electricity'!G1432:R1432))</f>
        <v>226.83500000000001</v>
      </c>
      <c r="D1145" s="7">
        <f t="shared" si="130"/>
        <v>260.93693762561008</v>
      </c>
      <c r="E1145" s="5"/>
      <c r="F1145" s="7">
        <f>AVERAGE('HAVER - UK Electricity'!G1432:L1432)</f>
        <v>279.30500000000001</v>
      </c>
      <c r="G1145" s="7">
        <f>AVERAGE('HAVER - UK Electricity'!G1432:R1432)</f>
        <v>226.83500000000001</v>
      </c>
      <c r="H1145" s="7">
        <f>AVERAGE('HAVER - UK Electricity'!D1432:I1432)</f>
        <v>253.49333333333334</v>
      </c>
      <c r="I1145" s="7">
        <f>AVERAGE('HAVER - UK Electricity'!D1432:F1432)</f>
        <v>225.88666666666668</v>
      </c>
      <c r="J1145" s="7">
        <f>AVERAGE('HAVER - UK Electricity'!D1432:O1432)</f>
        <v>240.23083333333338</v>
      </c>
      <c r="L1145" s="7">
        <f t="shared" si="131"/>
        <v>300.64000000000004</v>
      </c>
      <c r="M1145" s="7">
        <f t="shared" si="132"/>
        <v>258.91866784037552</v>
      </c>
      <c r="N1145" s="7">
        <f t="shared" si="133"/>
        <v>269.3909859154931</v>
      </c>
      <c r="O1145" s="7">
        <f t="shared" si="134"/>
        <v>248.94591549295774</v>
      </c>
      <c r="P1145" s="7">
        <f t="shared" si="135"/>
        <v>250.13862089201888</v>
      </c>
      <c r="R1145" s="7"/>
      <c r="S1145" s="7"/>
      <c r="T1145" s="7"/>
      <c r="U1145" s="7"/>
      <c r="V1145" s="7"/>
    </row>
    <row r="1146" spans="1:22" x14ac:dyDescent="0.35">
      <c r="A1146" s="5">
        <f t="shared" si="129"/>
        <v>44732</v>
      </c>
      <c r="B1146" s="5"/>
      <c r="C1146" s="46">
        <f>IF('HAVER - UK Electricity'!G1433="",C1145,AVERAGE('HAVER - UK Electricity'!G1433:R1433))</f>
        <v>229.30416666666667</v>
      </c>
      <c r="D1146" s="7">
        <f t="shared" si="130"/>
        <v>260.93693762561008</v>
      </c>
      <c r="E1146" s="5"/>
      <c r="F1146" s="7">
        <f>AVERAGE('HAVER - UK Electricity'!G1433:L1433)</f>
        <v>283.23833333333334</v>
      </c>
      <c r="G1146" s="7">
        <f>AVERAGE('HAVER - UK Electricity'!G1433:R1433)</f>
        <v>229.30416666666667</v>
      </c>
      <c r="H1146" s="7">
        <f>AVERAGE('HAVER - UK Electricity'!D1433:I1433)</f>
        <v>257.21333333333331</v>
      </c>
      <c r="I1146" s="7">
        <f>AVERAGE('HAVER - UK Electricity'!D1433:F1433)</f>
        <v>228.22</v>
      </c>
      <c r="J1146" s="7">
        <f>AVERAGE('HAVER - UK Electricity'!D1433:O1433)</f>
        <v>243.04833333333329</v>
      </c>
      <c r="L1146" s="7">
        <f t="shared" si="131"/>
        <v>300.64000000000004</v>
      </c>
      <c r="M1146" s="7">
        <f t="shared" si="132"/>
        <v>258.91866784037552</v>
      </c>
      <c r="N1146" s="7">
        <f t="shared" si="133"/>
        <v>269.3909859154931</v>
      </c>
      <c r="O1146" s="7">
        <f t="shared" si="134"/>
        <v>248.94591549295774</v>
      </c>
      <c r="P1146" s="7">
        <f t="shared" si="135"/>
        <v>250.13862089201888</v>
      </c>
      <c r="R1146" s="7"/>
      <c r="S1146" s="7"/>
      <c r="T1146" s="7"/>
      <c r="U1146" s="7"/>
      <c r="V1146" s="7"/>
    </row>
    <row r="1147" spans="1:22" x14ac:dyDescent="0.35">
      <c r="A1147" s="5">
        <f t="shared" si="129"/>
        <v>44733</v>
      </c>
      <c r="B1147" s="5"/>
      <c r="C1147" s="46">
        <f>IF('HAVER - UK Electricity'!G1434="",C1146,AVERAGE('HAVER - UK Electricity'!G1434:R1434))</f>
        <v>237.25416666666669</v>
      </c>
      <c r="D1147" s="7">
        <f t="shared" si="130"/>
        <v>260.93693762561008</v>
      </c>
      <c r="E1147" s="5"/>
      <c r="F1147" s="7">
        <f>AVERAGE('HAVER - UK Electricity'!G1434:L1434)</f>
        <v>293.47833333333335</v>
      </c>
      <c r="G1147" s="7">
        <f>AVERAGE('HAVER - UK Electricity'!G1434:R1434)</f>
        <v>237.25416666666669</v>
      </c>
      <c r="H1147" s="7">
        <f>AVERAGE('HAVER - UK Electricity'!D1434:I1434)</f>
        <v>265.90166666666664</v>
      </c>
      <c r="I1147" s="7">
        <f>AVERAGE('HAVER - UK Electricity'!D1434:F1434)</f>
        <v>234.74666666666667</v>
      </c>
      <c r="J1147" s="7">
        <f>AVERAGE('HAVER - UK Electricity'!D1434:O1434)</f>
        <v>251.22749999999996</v>
      </c>
      <c r="L1147" s="7">
        <f t="shared" si="131"/>
        <v>300.64000000000004</v>
      </c>
      <c r="M1147" s="7">
        <f t="shared" si="132"/>
        <v>258.91866784037552</v>
      </c>
      <c r="N1147" s="7">
        <f t="shared" si="133"/>
        <v>269.3909859154931</v>
      </c>
      <c r="O1147" s="7">
        <f t="shared" si="134"/>
        <v>248.94591549295774</v>
      </c>
      <c r="P1147" s="7">
        <f t="shared" si="135"/>
        <v>250.13862089201888</v>
      </c>
      <c r="R1147" s="7"/>
      <c r="S1147" s="7"/>
      <c r="T1147" s="7"/>
      <c r="U1147" s="7"/>
      <c r="V1147" s="7"/>
    </row>
    <row r="1148" spans="1:22" x14ac:dyDescent="0.35">
      <c r="A1148" s="5">
        <f t="shared" si="129"/>
        <v>44734</v>
      </c>
      <c r="B1148" s="5"/>
      <c r="C1148" s="46">
        <f>IF('HAVER - UK Electricity'!G1435="",C1147,AVERAGE('HAVER - UK Electricity'!G1435:R1435))</f>
        <v>241.99916666666661</v>
      </c>
      <c r="D1148" s="7">
        <f t="shared" si="130"/>
        <v>260.93693762561008</v>
      </c>
      <c r="E1148" s="5"/>
      <c r="F1148" s="7">
        <f>AVERAGE('HAVER - UK Electricity'!G1435:L1435)</f>
        <v>301.4083333333333</v>
      </c>
      <c r="G1148" s="7">
        <f>AVERAGE('HAVER - UK Electricity'!G1435:R1435)</f>
        <v>241.99916666666661</v>
      </c>
      <c r="H1148" s="7">
        <f>AVERAGE('HAVER - UK Electricity'!D1435:I1435)</f>
        <v>266.53333333333336</v>
      </c>
      <c r="I1148" s="7">
        <f>AVERAGE('HAVER - UK Electricity'!D1435:F1435)</f>
        <v>228.51</v>
      </c>
      <c r="J1148" s="7">
        <f>AVERAGE('HAVER - UK Electricity'!D1435:O1435)</f>
        <v>254.03333333333333</v>
      </c>
      <c r="L1148" s="7">
        <f t="shared" si="131"/>
        <v>300.64000000000004</v>
      </c>
      <c r="M1148" s="7">
        <f t="shared" si="132"/>
        <v>258.91866784037552</v>
      </c>
      <c r="N1148" s="7">
        <f t="shared" si="133"/>
        <v>269.3909859154931</v>
      </c>
      <c r="O1148" s="7">
        <f t="shared" si="134"/>
        <v>248.94591549295774</v>
      </c>
      <c r="P1148" s="7">
        <f t="shared" si="135"/>
        <v>250.13862089201888</v>
      </c>
      <c r="R1148" s="7"/>
      <c r="S1148" s="7"/>
      <c r="T1148" s="7"/>
      <c r="U1148" s="7"/>
      <c r="V1148" s="7"/>
    </row>
    <row r="1149" spans="1:22" x14ac:dyDescent="0.35">
      <c r="A1149" s="5">
        <f t="shared" si="129"/>
        <v>44735</v>
      </c>
      <c r="B1149" s="5"/>
      <c r="C1149" s="46">
        <f>IF('HAVER - UK Electricity'!G1436="",C1148,AVERAGE('HAVER - UK Electricity'!G1436:R1436))</f>
        <v>250.82583333333335</v>
      </c>
      <c r="D1149" s="7">
        <f t="shared" si="130"/>
        <v>260.93693762561008</v>
      </c>
      <c r="E1149" s="5"/>
      <c r="F1149" s="7">
        <f>AVERAGE('HAVER - UK Electricity'!G1436:L1436)</f>
        <v>314.28166666666664</v>
      </c>
      <c r="G1149" s="7">
        <f>AVERAGE('HAVER - UK Electricity'!G1436:R1436)</f>
        <v>250.82583333333335</v>
      </c>
      <c r="H1149" s="7">
        <f>AVERAGE('HAVER - UK Electricity'!D1436:I1436)</f>
        <v>279.125</v>
      </c>
      <c r="I1149" s="7">
        <f>AVERAGE('HAVER - UK Electricity'!D1436:F1436)</f>
        <v>239.73666666666668</v>
      </c>
      <c r="J1149" s="7">
        <f>AVERAGE('HAVER - UK Electricity'!D1436:O1436)</f>
        <v>264.48166666666668</v>
      </c>
      <c r="L1149" s="7">
        <f t="shared" si="131"/>
        <v>300.64000000000004</v>
      </c>
      <c r="M1149" s="7">
        <f t="shared" si="132"/>
        <v>258.91866784037552</v>
      </c>
      <c r="N1149" s="7">
        <f t="shared" si="133"/>
        <v>269.3909859154931</v>
      </c>
      <c r="O1149" s="7">
        <f t="shared" si="134"/>
        <v>248.94591549295774</v>
      </c>
      <c r="P1149" s="7">
        <f t="shared" si="135"/>
        <v>250.13862089201888</v>
      </c>
      <c r="R1149" s="7"/>
      <c r="S1149" s="7"/>
      <c r="T1149" s="7"/>
      <c r="U1149" s="7"/>
      <c r="V1149" s="7"/>
    </row>
    <row r="1150" spans="1:22" x14ac:dyDescent="0.35">
      <c r="A1150" s="5">
        <f t="shared" si="129"/>
        <v>44736</v>
      </c>
      <c r="B1150" s="5"/>
      <c r="C1150" s="46">
        <f>IF('HAVER - UK Electricity'!G1437="",C1149,AVERAGE('HAVER - UK Electricity'!G1437:R1437))</f>
        <v>247.63416666666669</v>
      </c>
      <c r="D1150" s="7">
        <f t="shared" si="130"/>
        <v>260.93693762561008</v>
      </c>
      <c r="E1150" s="5"/>
      <c r="F1150" s="7">
        <f>AVERAGE('HAVER - UK Electricity'!G1437:L1437)</f>
        <v>312.01833333333337</v>
      </c>
      <c r="G1150" s="7">
        <f>AVERAGE('HAVER - UK Electricity'!G1437:R1437)</f>
        <v>247.63416666666669</v>
      </c>
      <c r="H1150" s="7">
        <f>AVERAGE('HAVER - UK Electricity'!D1437:I1437)</f>
        <v>271.49333333333334</v>
      </c>
      <c r="I1150" s="7">
        <f>AVERAGE('HAVER - UK Electricity'!D1437:F1437)</f>
        <v>227.19999999999996</v>
      </c>
      <c r="J1150" s="7">
        <f>AVERAGE('HAVER - UK Electricity'!D1437:O1437)</f>
        <v>259.27333333333331</v>
      </c>
      <c r="L1150" s="7">
        <f t="shared" si="131"/>
        <v>300.64000000000004</v>
      </c>
      <c r="M1150" s="7">
        <f t="shared" si="132"/>
        <v>258.91866784037552</v>
      </c>
      <c r="N1150" s="7">
        <f t="shared" si="133"/>
        <v>269.3909859154931</v>
      </c>
      <c r="O1150" s="7">
        <f t="shared" si="134"/>
        <v>248.94591549295774</v>
      </c>
      <c r="P1150" s="7">
        <f t="shared" si="135"/>
        <v>250.13862089201888</v>
      </c>
      <c r="R1150" s="7"/>
      <c r="S1150" s="7"/>
      <c r="T1150" s="7"/>
      <c r="U1150" s="7"/>
      <c r="V1150" s="7"/>
    </row>
    <row r="1151" spans="1:22" x14ac:dyDescent="0.35">
      <c r="A1151" s="5">
        <f t="shared" si="129"/>
        <v>44739</v>
      </c>
      <c r="B1151" s="5"/>
      <c r="C1151" s="46">
        <f>IF('HAVER - UK Electricity'!G1438="",C1150,AVERAGE('HAVER - UK Electricity'!G1438:R1438))</f>
        <v>248.90083333333334</v>
      </c>
      <c r="D1151" s="7">
        <f t="shared" si="130"/>
        <v>260.93693762561008</v>
      </c>
      <c r="E1151" s="5"/>
      <c r="F1151" s="7">
        <f>AVERAGE('HAVER - UK Electricity'!G1438:L1438)</f>
        <v>314.47666666666669</v>
      </c>
      <c r="G1151" s="7">
        <f>AVERAGE('HAVER - UK Electricity'!G1438:R1438)</f>
        <v>248.90083333333334</v>
      </c>
      <c r="H1151" s="7">
        <f>AVERAGE('HAVER - UK Electricity'!D1438:I1438)</f>
        <v>272.87833333333339</v>
      </c>
      <c r="I1151" s="7">
        <f>AVERAGE('HAVER - UK Electricity'!D1438:F1438)</f>
        <v>226.91333333333333</v>
      </c>
      <c r="J1151" s="7">
        <f>AVERAGE('HAVER - UK Electricity'!D1438:O1438)</f>
        <v>260.53833333333336</v>
      </c>
      <c r="L1151" s="7">
        <f t="shared" si="131"/>
        <v>300.64000000000004</v>
      </c>
      <c r="M1151" s="7">
        <f t="shared" si="132"/>
        <v>258.91866784037552</v>
      </c>
      <c r="N1151" s="7">
        <f t="shared" si="133"/>
        <v>269.3909859154931</v>
      </c>
      <c r="O1151" s="7">
        <f t="shared" si="134"/>
        <v>248.94591549295774</v>
      </c>
      <c r="P1151" s="7">
        <f t="shared" si="135"/>
        <v>250.13862089201888</v>
      </c>
      <c r="R1151" s="7"/>
      <c r="S1151" s="7"/>
      <c r="T1151" s="7"/>
      <c r="U1151" s="7"/>
      <c r="V1151" s="7"/>
    </row>
    <row r="1152" spans="1:22" x14ac:dyDescent="0.35">
      <c r="A1152" s="5">
        <f t="shared" si="129"/>
        <v>44740</v>
      </c>
      <c r="B1152" s="5"/>
      <c r="C1152" s="46">
        <f>IF('HAVER - UK Electricity'!G1439="",C1151,AVERAGE('HAVER - UK Electricity'!G1439:R1439))</f>
        <v>249.70500000000001</v>
      </c>
      <c r="D1152" s="7">
        <f t="shared" si="130"/>
        <v>260.93693762561008</v>
      </c>
      <c r="E1152" s="5"/>
      <c r="F1152" s="7">
        <f>AVERAGE('HAVER - UK Electricity'!G1439:L1439)</f>
        <v>315.44499999999999</v>
      </c>
      <c r="G1152" s="7">
        <f>AVERAGE('HAVER - UK Electricity'!G1439:R1439)</f>
        <v>249.70500000000001</v>
      </c>
      <c r="H1152" s="7">
        <f>AVERAGE('HAVER - UK Electricity'!D1439:I1439)</f>
        <v>277.27333333333331</v>
      </c>
      <c r="I1152" s="7">
        <f>AVERAGE('HAVER - UK Electricity'!D1439:F1439)</f>
        <v>233.93666666666664</v>
      </c>
      <c r="J1152" s="7">
        <f>AVERAGE('HAVER - UK Electricity'!D1439:O1439)</f>
        <v>262.98083333333335</v>
      </c>
      <c r="L1152" s="7">
        <f t="shared" si="131"/>
        <v>300.64000000000004</v>
      </c>
      <c r="M1152" s="7">
        <f t="shared" si="132"/>
        <v>258.91866784037552</v>
      </c>
      <c r="N1152" s="7">
        <f t="shared" si="133"/>
        <v>269.3909859154931</v>
      </c>
      <c r="O1152" s="7">
        <f t="shared" si="134"/>
        <v>248.94591549295774</v>
      </c>
      <c r="P1152" s="7">
        <f t="shared" si="135"/>
        <v>250.13862089201888</v>
      </c>
      <c r="R1152" s="7"/>
      <c r="S1152" s="7"/>
      <c r="T1152" s="7"/>
      <c r="U1152" s="7"/>
      <c r="V1152" s="7"/>
    </row>
    <row r="1153" spans="1:22" x14ac:dyDescent="0.35">
      <c r="A1153" s="5">
        <f t="shared" si="129"/>
        <v>44741</v>
      </c>
      <c r="B1153" s="5"/>
      <c r="C1153" s="46">
        <f>IF('HAVER - UK Electricity'!G1440="",C1152,AVERAGE('HAVER - UK Electricity'!G1440:R1440))</f>
        <v>261.51583333333332</v>
      </c>
      <c r="D1153" s="7">
        <f t="shared" si="130"/>
        <v>260.93693762561008</v>
      </c>
      <c r="E1153" s="5"/>
      <c r="F1153" s="7">
        <f>AVERAGE('HAVER - UK Electricity'!G1440:L1440)</f>
        <v>330.84166666666664</v>
      </c>
      <c r="G1153" s="7">
        <f>AVERAGE('HAVER - UK Electricity'!G1440:R1440)</f>
        <v>261.51583333333332</v>
      </c>
      <c r="H1153" s="7">
        <f>AVERAGE('HAVER - UK Electricity'!D1440:I1440)</f>
        <v>290.34666666666669</v>
      </c>
      <c r="I1153" s="7">
        <f>AVERAGE('HAVER - UK Electricity'!D1440:F1440)</f>
        <v>244.85999999999999</v>
      </c>
      <c r="J1153" s="7">
        <f>AVERAGE('HAVER - UK Electricity'!D1440:O1440)</f>
        <v>275.52000000000004</v>
      </c>
      <c r="L1153" s="7">
        <f t="shared" si="131"/>
        <v>300.64000000000004</v>
      </c>
      <c r="M1153" s="7">
        <f t="shared" si="132"/>
        <v>258.91866784037552</v>
      </c>
      <c r="N1153" s="7">
        <f t="shared" si="133"/>
        <v>269.3909859154931</v>
      </c>
      <c r="O1153" s="7">
        <f t="shared" si="134"/>
        <v>248.94591549295774</v>
      </c>
      <c r="P1153" s="7">
        <f t="shared" si="135"/>
        <v>250.13862089201888</v>
      </c>
      <c r="R1153" s="7"/>
      <c r="S1153" s="7"/>
      <c r="T1153" s="7"/>
      <c r="U1153" s="7"/>
      <c r="V1153" s="7"/>
    </row>
    <row r="1154" spans="1:22" x14ac:dyDescent="0.35">
      <c r="A1154" s="5">
        <f t="shared" si="129"/>
        <v>44742</v>
      </c>
      <c r="B1154" s="5"/>
      <c r="C1154" s="46">
        <f>IF('HAVER - UK Electricity'!G1441="",C1153,AVERAGE('HAVER - UK Electricity'!G1441:R1441))</f>
        <v>261.42750000000001</v>
      </c>
      <c r="D1154" s="7">
        <f t="shared" si="130"/>
        <v>260.93693762561008</v>
      </c>
      <c r="E1154" s="5"/>
      <c r="F1154" s="7">
        <f>AVERAGE('HAVER - UK Electricity'!G1441:L1441)</f>
        <v>323.28166666666664</v>
      </c>
      <c r="G1154" s="7">
        <f>AVERAGE('HAVER - UK Electricity'!G1441:R1441)</f>
        <v>261.42750000000001</v>
      </c>
      <c r="H1154" s="7">
        <f>AVERAGE('HAVER - UK Electricity'!D1441:I1441)</f>
        <v>319.05666666666667</v>
      </c>
      <c r="I1154" s="7">
        <f>AVERAGE('HAVER - UK Electricity'!D1441:F1441)</f>
        <v>282.85999999999996</v>
      </c>
      <c r="J1154" s="7">
        <f>AVERAGE('HAVER - UK Electricity'!D1441:O1441)</f>
        <v>282.29916666666662</v>
      </c>
      <c r="L1154" s="7">
        <f t="shared" si="131"/>
        <v>300.64000000000004</v>
      </c>
      <c r="M1154" s="7">
        <f t="shared" si="132"/>
        <v>258.91866784037552</v>
      </c>
      <c r="N1154" s="7">
        <f t="shared" si="133"/>
        <v>269.3909859154931</v>
      </c>
      <c r="O1154" s="7">
        <f t="shared" si="134"/>
        <v>248.94591549295774</v>
      </c>
      <c r="P1154" s="7">
        <f t="shared" si="135"/>
        <v>250.13862089201888</v>
      </c>
      <c r="R1154" s="7"/>
      <c r="S1154" s="7"/>
      <c r="T1154" s="7"/>
      <c r="U1154" s="7"/>
      <c r="V1154" s="7"/>
    </row>
    <row r="1155" spans="1:22" x14ac:dyDescent="0.35">
      <c r="A1155" s="5">
        <f t="shared" si="129"/>
        <v>44743</v>
      </c>
      <c r="B1155" s="5"/>
      <c r="C1155" s="46">
        <f>IF('HAVER - UK Electricity'!F1442="",C1154,AVERAGE('HAVER - UK Electricity'!F1442:Q1442))</f>
        <v>277.36416666666668</v>
      </c>
      <c r="D1155" s="7">
        <f t="shared" si="130"/>
        <v>260.93693762561008</v>
      </c>
      <c r="E1155" s="5"/>
      <c r="F1155" s="7">
        <f>AVERAGE('HAVER - UK Electricity'!F1442:K1442)</f>
        <v>350.02333333333331</v>
      </c>
      <c r="G1155" s="7">
        <f>AVERAGE('HAVER - UK Electricity'!F1442:Q1442)</f>
        <v>277.36416666666668</v>
      </c>
      <c r="H1155" s="7">
        <f>AVERAGE('HAVER - UK Electricity'!D1442:I1442)</f>
        <v>324.23500000000001</v>
      </c>
      <c r="I1155" s="7">
        <f>AVERAGE('HAVER - UK Electricity'!D1442:F1442)</f>
        <v>284.52666666666664</v>
      </c>
      <c r="J1155" s="7">
        <f>AVERAGE('HAVER - UK Electricity'!D1442:O1442)</f>
        <v>288.34083333333336</v>
      </c>
      <c r="L1155" s="7">
        <f t="shared" si="131"/>
        <v>300.64000000000004</v>
      </c>
      <c r="M1155" s="7">
        <f t="shared" si="132"/>
        <v>258.91866784037552</v>
      </c>
      <c r="N1155" s="7">
        <f t="shared" si="133"/>
        <v>269.3909859154931</v>
      </c>
      <c r="O1155" s="7">
        <f t="shared" si="134"/>
        <v>248.94591549295774</v>
      </c>
      <c r="P1155" s="7">
        <f t="shared" si="135"/>
        <v>250.13862089201888</v>
      </c>
      <c r="R1155" s="7"/>
      <c r="S1155" s="7"/>
      <c r="T1155" s="7"/>
      <c r="U1155" s="7"/>
      <c r="V1155" s="7"/>
    </row>
    <row r="1156" spans="1:22" x14ac:dyDescent="0.35">
      <c r="A1156" s="5">
        <f t="shared" si="129"/>
        <v>44746</v>
      </c>
      <c r="B1156" s="5"/>
      <c r="C1156" s="46">
        <f>IF('HAVER - UK Electricity'!F1443="",C1155,AVERAGE('HAVER - UK Electricity'!F1443:Q1443))</f>
        <v>298.04499999999996</v>
      </c>
      <c r="D1156" s="7">
        <f t="shared" si="130"/>
        <v>260.93693762561008</v>
      </c>
      <c r="E1156" s="5"/>
      <c r="F1156" s="7">
        <f>AVERAGE('HAVER - UK Electricity'!F1443:K1443)</f>
        <v>376.14499999999998</v>
      </c>
      <c r="G1156" s="7">
        <f>AVERAGE('HAVER - UK Electricity'!F1443:Q1443)</f>
        <v>298.04499999999996</v>
      </c>
      <c r="H1156" s="7">
        <f>AVERAGE('HAVER - UK Electricity'!D1443:I1443)</f>
        <v>351.33166666666665</v>
      </c>
      <c r="I1156" s="7">
        <f>AVERAGE('HAVER - UK Electricity'!D1443:F1443)</f>
        <v>311.17</v>
      </c>
      <c r="J1156" s="7">
        <f>AVERAGE('HAVER - UK Electricity'!D1443:O1443)</f>
        <v>311.47916666666669</v>
      </c>
      <c r="L1156" s="7">
        <f t="shared" si="131"/>
        <v>300.64000000000004</v>
      </c>
      <c r="M1156" s="7">
        <f t="shared" si="132"/>
        <v>258.91866784037552</v>
      </c>
      <c r="N1156" s="7">
        <f t="shared" si="133"/>
        <v>269.3909859154931</v>
      </c>
      <c r="O1156" s="7">
        <f t="shared" si="134"/>
        <v>248.94591549295774</v>
      </c>
      <c r="P1156" s="7">
        <f t="shared" si="135"/>
        <v>250.13862089201888</v>
      </c>
      <c r="R1156" s="7"/>
      <c r="S1156" s="7"/>
      <c r="T1156" s="7"/>
      <c r="U1156" s="7"/>
      <c r="V1156" s="7"/>
    </row>
    <row r="1157" spans="1:22" x14ac:dyDescent="0.35">
      <c r="A1157" s="5">
        <f t="shared" si="129"/>
        <v>44747</v>
      </c>
      <c r="B1157" s="5"/>
      <c r="C1157" s="46">
        <f>IF('HAVER - UK Electricity'!F1444="",C1156,AVERAGE('HAVER - UK Electricity'!F1444:Q1444))</f>
        <v>300.88333333333327</v>
      </c>
      <c r="D1157" s="7">
        <f t="shared" si="130"/>
        <v>260.93693762561008</v>
      </c>
      <c r="E1157" s="5"/>
      <c r="F1157" s="7">
        <f>IF('HAVER - UK Electricity'!F1444="",'Ofgem time series - Electricity'!F1156,AVERAGE('HAVER - UK Electricity'!F1444:K1444))</f>
        <v>378.46166666666664</v>
      </c>
      <c r="G1157" s="7">
        <f>IF('HAVER - UK Electricity'!G1444="",'Ofgem time series - Electricity'!G1156,AVERAGE('HAVER - UK Electricity'!G1444:L1444))</f>
        <v>359.90500000000003</v>
      </c>
      <c r="H1157" s="7">
        <f>IF('HAVER - UK Electricity'!H1444="",'Ofgem time series - Electricity'!H1156,AVERAGE('HAVER - UK Electricity'!H1444:M1444))</f>
        <v>330.96166666666664</v>
      </c>
      <c r="I1157" s="7">
        <f>IF('HAVER - UK Electricity'!I1444="",'Ofgem time series - Electricity'!I1156,AVERAGE('HAVER - UK Electricity'!I1444:N1444))</f>
        <v>299.97333333333336</v>
      </c>
      <c r="J1157" s="7">
        <f>IF('HAVER - UK Electricity'!J1444="",'Ofgem time series - Electricity'!J1156,AVERAGE('HAVER - UK Electricity'!J1444:O1444))</f>
        <v>274.29000000000002</v>
      </c>
      <c r="L1157" s="7">
        <f t="shared" si="131"/>
        <v>300.64000000000004</v>
      </c>
      <c r="M1157" s="7">
        <f t="shared" si="132"/>
        <v>258.91866784037552</v>
      </c>
      <c r="N1157" s="7">
        <f t="shared" si="133"/>
        <v>269.3909859154931</v>
      </c>
      <c r="O1157" s="7">
        <f t="shared" si="134"/>
        <v>248.94591549295774</v>
      </c>
      <c r="P1157" s="7">
        <f t="shared" si="135"/>
        <v>250.13862089201888</v>
      </c>
      <c r="R1157" s="7"/>
      <c r="S1157" s="7"/>
      <c r="T1157" s="7"/>
      <c r="U1157" s="7"/>
      <c r="V1157" s="7"/>
    </row>
    <row r="1158" spans="1:22" x14ac:dyDescent="0.35">
      <c r="A1158" s="5">
        <f t="shared" si="129"/>
        <v>44748</v>
      </c>
      <c r="B1158" s="5"/>
      <c r="C1158" s="46">
        <f>IF('HAVER - UK Electricity'!F1445="",C1157,AVERAGE('HAVER - UK Electricity'!F1445:Q1445))</f>
        <v>315.53000000000003</v>
      </c>
      <c r="D1158" s="7">
        <f t="shared" si="130"/>
        <v>260.93693762561008</v>
      </c>
      <c r="E1158" s="5"/>
      <c r="F1158" s="7">
        <f>IF('HAVER - UK Electricity'!F1445="",'Ofgem time series - Electricity'!F1157,AVERAGE('HAVER - UK Electricity'!F1445:K1445))</f>
        <v>389.76500000000004</v>
      </c>
      <c r="G1158" s="7">
        <f>IF('HAVER - UK Electricity'!G1445="",'Ofgem time series - Electricity'!G1157,AVERAGE('HAVER - UK Electricity'!G1445:L1445))</f>
        <v>373.51166666666671</v>
      </c>
      <c r="H1158" s="7">
        <f>IF('HAVER - UK Electricity'!H1445="",'Ofgem time series - Electricity'!H1157,AVERAGE('HAVER - UK Electricity'!H1445:M1445))</f>
        <v>344.89500000000004</v>
      </c>
      <c r="I1158" s="7">
        <f>IF('HAVER - UK Electricity'!I1445="",'Ofgem time series - Electricity'!I1157,AVERAGE('HAVER - UK Electricity'!I1445:N1445))</f>
        <v>314.52833333333331</v>
      </c>
      <c r="J1158" s="7">
        <f>IF('HAVER - UK Electricity'!J1445="",'Ofgem time series - Electricity'!J1157,AVERAGE('HAVER - UK Electricity'!J1445:O1445))</f>
        <v>289.98999999999995</v>
      </c>
      <c r="L1158" s="7">
        <f t="shared" si="131"/>
        <v>300.64000000000004</v>
      </c>
      <c r="M1158" s="7">
        <f t="shared" si="132"/>
        <v>258.91866784037552</v>
      </c>
      <c r="N1158" s="7">
        <f t="shared" si="133"/>
        <v>269.3909859154931</v>
      </c>
      <c r="O1158" s="7">
        <f t="shared" si="134"/>
        <v>248.94591549295774</v>
      </c>
      <c r="P1158" s="7">
        <f t="shared" si="135"/>
        <v>250.13862089201888</v>
      </c>
      <c r="R1158" s="7"/>
      <c r="S1158" s="7"/>
      <c r="T1158" s="7"/>
      <c r="U1158" s="7"/>
      <c r="V1158" s="7"/>
    </row>
    <row r="1159" spans="1:22" x14ac:dyDescent="0.35">
      <c r="A1159" s="5">
        <f>+A1154+7</f>
        <v>44749</v>
      </c>
      <c r="B1159" s="5"/>
      <c r="C1159" s="46">
        <f>IF('HAVER - UK Electricity'!F1446="",C1158,AVERAGE('HAVER - UK Electricity'!F1446:Q1446))</f>
        <v>338.31500000000005</v>
      </c>
      <c r="D1159" s="7">
        <f t="shared" si="130"/>
        <v>260.93693762561008</v>
      </c>
      <c r="E1159" s="5"/>
      <c r="F1159" s="7">
        <f>IF('HAVER - UK Electricity'!F1446="",'Ofgem time series - Electricity'!F1158,AVERAGE('HAVER - UK Electricity'!F1446:K1446))</f>
        <v>416.87500000000006</v>
      </c>
      <c r="G1159" s="7">
        <f>IF('HAVER - UK Electricity'!G1446="",'Ofgem time series - Electricity'!G1158,AVERAGE('HAVER - UK Electricity'!G1446:L1446))</f>
        <v>400.09333333333331</v>
      </c>
      <c r="H1159" s="7">
        <f>IF('HAVER - UK Electricity'!H1446="",'Ofgem time series - Electricity'!H1158,AVERAGE('HAVER - UK Electricity'!H1446:M1446))</f>
        <v>369.78666666666669</v>
      </c>
      <c r="I1159" s="7">
        <f>IF('HAVER - UK Electricity'!I1446="",'Ofgem time series - Electricity'!I1158,AVERAGE('HAVER - UK Electricity'!I1446:N1446))</f>
        <v>338.15333333333336</v>
      </c>
      <c r="J1159" s="7">
        <f>IF('HAVER - UK Electricity'!J1446="",'Ofgem time series - Electricity'!J1158,AVERAGE('HAVER - UK Electricity'!J1446:O1446))</f>
        <v>311.89333333333337</v>
      </c>
      <c r="L1159" s="7">
        <f t="shared" si="131"/>
        <v>300.64000000000004</v>
      </c>
      <c r="M1159" s="7">
        <f t="shared" si="132"/>
        <v>258.91866784037552</v>
      </c>
      <c r="N1159" s="7">
        <f t="shared" si="133"/>
        <v>269.3909859154931</v>
      </c>
      <c r="O1159" s="7">
        <f t="shared" si="134"/>
        <v>248.94591549295774</v>
      </c>
      <c r="P1159" s="7">
        <f t="shared" si="135"/>
        <v>250.13862089201888</v>
      </c>
      <c r="R1159" s="7"/>
      <c r="S1159" s="7"/>
      <c r="T1159" s="7"/>
      <c r="U1159" s="7"/>
      <c r="V1159" s="7"/>
    </row>
    <row r="1160" spans="1:22" x14ac:dyDescent="0.35">
      <c r="A1160" s="5">
        <f t="shared" ref="A1160:A1223" si="136">+A1155+7</f>
        <v>44750</v>
      </c>
      <c r="B1160" s="5"/>
      <c r="C1160" s="46">
        <f>IF('HAVER - UK Electricity'!F1447="",C1159,AVERAGE('HAVER - UK Electricity'!F1447:Q1447))</f>
        <v>332.97750000000002</v>
      </c>
      <c r="D1160" s="7">
        <f t="shared" si="130"/>
        <v>260.93693762561008</v>
      </c>
      <c r="E1160" s="5"/>
      <c r="F1160" s="7">
        <f>IF('HAVER - UK Electricity'!F1447="",'Ofgem time series - Electricity'!F1159,AVERAGE('HAVER - UK Electricity'!F1447:K1447))</f>
        <v>412.92500000000001</v>
      </c>
      <c r="G1160" s="7">
        <f>IF('HAVER - UK Electricity'!G1447="",'Ofgem time series - Electricity'!G1159,AVERAGE('HAVER - UK Electricity'!G1447:L1447))</f>
        <v>396.8300000000001</v>
      </c>
      <c r="H1160" s="7">
        <f>IF('HAVER - UK Electricity'!H1447="",'Ofgem time series - Electricity'!H1159,AVERAGE('HAVER - UK Electricity'!H1447:M1447))</f>
        <v>364.41666666666669</v>
      </c>
      <c r="I1160" s="7">
        <f>IF('HAVER - UK Electricity'!I1447="",'Ofgem time series - Electricity'!I1159,AVERAGE('HAVER - UK Electricity'!I1447:N1447))</f>
        <v>330.91333333333336</v>
      </c>
      <c r="J1160" s="7">
        <f>IF('HAVER - UK Electricity'!J1447="",'Ofgem time series - Electricity'!J1159,AVERAGE('HAVER - UK Electricity'!J1447:O1447))</f>
        <v>304.82499999999999</v>
      </c>
      <c r="L1160" s="7">
        <f t="shared" si="131"/>
        <v>300.64000000000004</v>
      </c>
      <c r="M1160" s="7">
        <f t="shared" si="132"/>
        <v>258.91866784037552</v>
      </c>
      <c r="N1160" s="7">
        <f t="shared" si="133"/>
        <v>269.3909859154931</v>
      </c>
      <c r="O1160" s="7">
        <f t="shared" si="134"/>
        <v>248.94591549295774</v>
      </c>
      <c r="P1160" s="7">
        <f t="shared" si="135"/>
        <v>250.13862089201888</v>
      </c>
      <c r="R1160" s="7"/>
      <c r="S1160" s="7"/>
      <c r="T1160" s="7"/>
      <c r="U1160" s="7"/>
      <c r="V1160" s="7"/>
    </row>
    <row r="1161" spans="1:22" x14ac:dyDescent="0.35">
      <c r="A1161" s="5">
        <f t="shared" si="136"/>
        <v>44753</v>
      </c>
      <c r="B1161" s="5"/>
      <c r="C1161" s="46">
        <f>IF('HAVER - UK Electricity'!F1448="",C1160,AVERAGE('HAVER - UK Electricity'!F1448:Q1448))</f>
        <v>330.84</v>
      </c>
      <c r="D1161" s="7">
        <f t="shared" si="130"/>
        <v>260.93693762561008</v>
      </c>
      <c r="E1161" s="5"/>
      <c r="F1161" s="7">
        <f>IF('HAVER - UK Electricity'!F1448="",'Ofgem time series - Electricity'!F1160,AVERAGE('HAVER - UK Electricity'!F1448:K1448))</f>
        <v>411.84499999999997</v>
      </c>
      <c r="G1161" s="7">
        <f>IF('HAVER - UK Electricity'!G1448="",'Ofgem time series - Electricity'!G1160,AVERAGE('HAVER - UK Electricity'!G1448:L1448))</f>
        <v>396.91666666666674</v>
      </c>
      <c r="H1161" s="7">
        <f>IF('HAVER - UK Electricity'!H1448="",'Ofgem time series - Electricity'!H1160,AVERAGE('HAVER - UK Electricity'!H1448:M1448))</f>
        <v>363.44166666666666</v>
      </c>
      <c r="I1161" s="7">
        <f>IF('HAVER - UK Electricity'!I1448="",'Ofgem time series - Electricity'!I1160,AVERAGE('HAVER - UK Electricity'!I1448:N1448))</f>
        <v>329.00833333333333</v>
      </c>
      <c r="J1161" s="7">
        <f>IF('HAVER - UK Electricity'!J1448="",'Ofgem time series - Electricity'!J1160,AVERAGE('HAVER - UK Electricity'!J1448:O1448))</f>
        <v>302.49</v>
      </c>
      <c r="L1161" s="7">
        <f t="shared" si="131"/>
        <v>300.64000000000004</v>
      </c>
      <c r="M1161" s="7">
        <f t="shared" si="132"/>
        <v>258.91866784037552</v>
      </c>
      <c r="N1161" s="7">
        <f t="shared" si="133"/>
        <v>269.3909859154931</v>
      </c>
      <c r="O1161" s="7">
        <f t="shared" si="134"/>
        <v>248.94591549295774</v>
      </c>
      <c r="P1161" s="7">
        <f t="shared" si="135"/>
        <v>250.13862089201888</v>
      </c>
      <c r="R1161" s="7"/>
      <c r="S1161" s="7"/>
      <c r="T1161" s="7"/>
      <c r="U1161" s="7"/>
      <c r="V1161" s="7"/>
    </row>
    <row r="1162" spans="1:22" x14ac:dyDescent="0.35">
      <c r="A1162" s="5">
        <f t="shared" si="136"/>
        <v>44754</v>
      </c>
      <c r="B1162" s="5"/>
      <c r="C1162" s="46">
        <f>IF('HAVER - UK Electricity'!F1449="",C1161,AVERAGE('HAVER - UK Electricity'!F1449:Q1449))</f>
        <v>343.08249999999998</v>
      </c>
      <c r="D1162" s="7">
        <f t="shared" si="130"/>
        <v>260.93693762561008</v>
      </c>
      <c r="E1162" s="5"/>
      <c r="F1162" s="7">
        <f>IF('HAVER - UK Electricity'!F1449="",'Ofgem time series - Electricity'!F1161,AVERAGE('HAVER - UK Electricity'!F1449:K1449))</f>
        <v>431.52499999999992</v>
      </c>
      <c r="G1162" s="7">
        <f>IF('HAVER - UK Electricity'!G1449="",'Ofgem time series - Electricity'!G1161,AVERAGE('HAVER - UK Electricity'!G1449:L1449))</f>
        <v>415.08166666666665</v>
      </c>
      <c r="H1162" s="7">
        <f>IF('HAVER - UK Electricity'!H1449="",'Ofgem time series - Electricity'!H1161,AVERAGE('HAVER - UK Electricity'!H1449:M1449))</f>
        <v>378.34833333333336</v>
      </c>
      <c r="I1162" s="7">
        <f>IF('HAVER - UK Electricity'!I1449="",'Ofgem time series - Electricity'!I1161,AVERAGE('HAVER - UK Electricity'!I1449:N1449))</f>
        <v>340.69333333333333</v>
      </c>
      <c r="J1162" s="7">
        <f>IF('HAVER - UK Electricity'!J1449="",'Ofgem time series - Electricity'!J1161,AVERAGE('HAVER - UK Electricity'!J1449:O1449))</f>
        <v>311.8816666666666</v>
      </c>
      <c r="L1162" s="7">
        <f t="shared" si="131"/>
        <v>300.64000000000004</v>
      </c>
      <c r="M1162" s="7">
        <f t="shared" si="132"/>
        <v>258.91866784037552</v>
      </c>
      <c r="N1162" s="7">
        <f t="shared" si="133"/>
        <v>269.3909859154931</v>
      </c>
      <c r="O1162" s="7">
        <f t="shared" si="134"/>
        <v>248.94591549295774</v>
      </c>
      <c r="P1162" s="7">
        <f t="shared" si="135"/>
        <v>250.13862089201888</v>
      </c>
      <c r="R1162" s="7"/>
      <c r="S1162" s="7"/>
      <c r="T1162" s="7"/>
      <c r="U1162" s="7"/>
      <c r="V1162" s="7"/>
    </row>
    <row r="1163" spans="1:22" x14ac:dyDescent="0.35">
      <c r="A1163" s="5">
        <f t="shared" si="136"/>
        <v>44755</v>
      </c>
      <c r="B1163" s="5"/>
      <c r="C1163" s="46">
        <f>IF('HAVER - UK Electricity'!F1450="",C1162,AVERAGE('HAVER - UK Electricity'!F1450:Q1450))</f>
        <v>353.17750000000001</v>
      </c>
      <c r="D1163" s="7">
        <f t="shared" si="130"/>
        <v>260.93693762561008</v>
      </c>
      <c r="E1163" s="5"/>
      <c r="F1163" s="7">
        <f>IF('HAVER - UK Electricity'!F1450="",'Ofgem time series - Electricity'!F1162,AVERAGE('HAVER - UK Electricity'!F1450:K1450))</f>
        <v>449.03000000000003</v>
      </c>
      <c r="G1163" s="7">
        <f>IF('HAVER - UK Electricity'!G1450="",'Ofgem time series - Electricity'!G1162,AVERAGE('HAVER - UK Electricity'!G1450:L1450))</f>
        <v>431.62666666666672</v>
      </c>
      <c r="H1163" s="7">
        <f>IF('HAVER - UK Electricity'!H1450="",'Ofgem time series - Electricity'!H1162,AVERAGE('HAVER - UK Electricity'!H1450:M1450))</f>
        <v>392.0916666666667</v>
      </c>
      <c r="I1163" s="7">
        <f>IF('HAVER - UK Electricity'!I1450="",'Ofgem time series - Electricity'!I1162,AVERAGE('HAVER - UK Electricity'!I1450:N1450))</f>
        <v>351.51833333333337</v>
      </c>
      <c r="J1163" s="7">
        <f>IF('HAVER - UK Electricity'!J1450="",'Ofgem time series - Electricity'!J1162,AVERAGE('HAVER - UK Electricity'!J1450:O1450))</f>
        <v>319.99333333333328</v>
      </c>
      <c r="L1163" s="7">
        <f t="shared" si="131"/>
        <v>300.64000000000004</v>
      </c>
      <c r="M1163" s="7">
        <f t="shared" si="132"/>
        <v>258.91866784037552</v>
      </c>
      <c r="N1163" s="7">
        <f t="shared" si="133"/>
        <v>269.3909859154931</v>
      </c>
      <c r="O1163" s="7">
        <f t="shared" si="134"/>
        <v>248.94591549295774</v>
      </c>
      <c r="P1163" s="7">
        <f t="shared" si="135"/>
        <v>250.13862089201888</v>
      </c>
      <c r="R1163" s="7"/>
      <c r="S1163" s="7"/>
      <c r="T1163" s="7"/>
      <c r="U1163" s="7"/>
      <c r="V1163" s="7"/>
    </row>
    <row r="1164" spans="1:22" x14ac:dyDescent="0.35">
      <c r="A1164" s="5">
        <f t="shared" si="136"/>
        <v>44756</v>
      </c>
      <c r="B1164" s="5"/>
      <c r="C1164" s="46">
        <f>IF('HAVER - UK Electricity'!F1451="",C1163,AVERAGE('HAVER - UK Electricity'!F1451:Q1451))</f>
        <v>346.57416666666671</v>
      </c>
      <c r="D1164" s="7">
        <f t="shared" si="130"/>
        <v>260.93693762561008</v>
      </c>
      <c r="E1164" s="5"/>
      <c r="F1164" s="7">
        <f>IF('HAVER - UK Electricity'!F1451="",'Ofgem time series - Electricity'!F1163,AVERAGE('HAVER - UK Electricity'!F1451:K1451))</f>
        <v>444.7383333333334</v>
      </c>
      <c r="G1164" s="7">
        <f>IF('HAVER - UK Electricity'!G1451="",'Ofgem time series - Electricity'!G1163,AVERAGE('HAVER - UK Electricity'!G1451:L1451))</f>
        <v>427.69333333333333</v>
      </c>
      <c r="H1164" s="7">
        <f>IF('HAVER - UK Electricity'!H1451="",'Ofgem time series - Electricity'!H1163,AVERAGE('HAVER - UK Electricity'!H1451:M1451))</f>
        <v>386.41</v>
      </c>
      <c r="I1164" s="7">
        <f>IF('HAVER - UK Electricity'!I1451="",'Ofgem time series - Electricity'!I1163,AVERAGE('HAVER - UK Electricity'!I1451:N1451))</f>
        <v>344.31833333333333</v>
      </c>
      <c r="J1164" s="7">
        <f>IF('HAVER - UK Electricity'!J1451="",'Ofgem time series - Electricity'!J1163,AVERAGE('HAVER - UK Electricity'!J1451:O1451))</f>
        <v>312.22166666666664</v>
      </c>
      <c r="L1164" s="7">
        <f t="shared" si="131"/>
        <v>300.64000000000004</v>
      </c>
      <c r="M1164" s="7">
        <f t="shared" si="132"/>
        <v>258.91866784037552</v>
      </c>
      <c r="N1164" s="7">
        <f t="shared" si="133"/>
        <v>269.3909859154931</v>
      </c>
      <c r="O1164" s="7">
        <f t="shared" si="134"/>
        <v>248.94591549295774</v>
      </c>
      <c r="P1164" s="7">
        <f t="shared" si="135"/>
        <v>250.13862089201888</v>
      </c>
      <c r="R1164" s="7"/>
      <c r="S1164" s="7"/>
      <c r="T1164" s="7"/>
      <c r="U1164" s="7"/>
      <c r="V1164" s="7"/>
    </row>
    <row r="1165" spans="1:22" x14ac:dyDescent="0.35">
      <c r="A1165" s="5">
        <f t="shared" si="136"/>
        <v>44757</v>
      </c>
      <c r="B1165" s="5"/>
      <c r="C1165" s="46">
        <f>IF('HAVER - UK Electricity'!F1452="",C1164,AVERAGE('HAVER - UK Electricity'!F1452:Q1452))</f>
        <v>331.41416666666663</v>
      </c>
      <c r="D1165" s="7">
        <f t="shared" si="130"/>
        <v>260.93693762561008</v>
      </c>
      <c r="E1165" s="5"/>
      <c r="F1165" s="7">
        <f>IF('HAVER - UK Electricity'!F1452="",'Ofgem time series - Electricity'!F1164,AVERAGE('HAVER - UK Electricity'!F1452:K1452))</f>
        <v>428.6033333333333</v>
      </c>
      <c r="G1165" s="7">
        <f>IF('HAVER - UK Electricity'!G1452="",'Ofgem time series - Electricity'!G1164,AVERAGE('HAVER - UK Electricity'!G1452:L1452))</f>
        <v>413.17499999999995</v>
      </c>
      <c r="H1165" s="7">
        <f>IF('HAVER - UK Electricity'!H1452="",'Ofgem time series - Electricity'!H1164,AVERAGE('HAVER - UK Electricity'!H1452:M1452))</f>
        <v>369.83</v>
      </c>
      <c r="I1165" s="7">
        <f>IF('HAVER - UK Electricity'!I1452="",'Ofgem time series - Electricity'!I1164,AVERAGE('HAVER - UK Electricity'!I1452:N1452))</f>
        <v>325.74833333333333</v>
      </c>
      <c r="J1165" s="7">
        <f>IF('HAVER - UK Electricity'!J1452="",'Ofgem time series - Electricity'!J1164,AVERAGE('HAVER - UK Electricity'!J1452:O1452))</f>
        <v>295.11333333333329</v>
      </c>
      <c r="L1165" s="7">
        <f t="shared" si="131"/>
        <v>300.64000000000004</v>
      </c>
      <c r="M1165" s="7">
        <f t="shared" si="132"/>
        <v>258.91866784037552</v>
      </c>
      <c r="N1165" s="7">
        <f t="shared" si="133"/>
        <v>269.3909859154931</v>
      </c>
      <c r="O1165" s="7">
        <f t="shared" si="134"/>
        <v>248.94591549295774</v>
      </c>
      <c r="P1165" s="7">
        <f t="shared" si="135"/>
        <v>250.13862089201888</v>
      </c>
      <c r="R1165" s="7"/>
      <c r="S1165" s="7"/>
      <c r="T1165" s="7"/>
      <c r="U1165" s="7"/>
      <c r="V1165" s="7"/>
    </row>
    <row r="1166" spans="1:22" x14ac:dyDescent="0.35">
      <c r="A1166" s="5">
        <f t="shared" si="136"/>
        <v>44760</v>
      </c>
      <c r="B1166" s="5"/>
      <c r="C1166" s="46">
        <f>IF('HAVER - UK Electricity'!F1453="",C1165,AVERAGE('HAVER - UK Electricity'!F1453:Q1453))</f>
        <v>344.31916666666666</v>
      </c>
      <c r="D1166" s="7">
        <f t="shared" si="130"/>
        <v>260.93693762561008</v>
      </c>
      <c r="E1166" s="5"/>
      <c r="F1166" s="7">
        <f>IF('HAVER - UK Electricity'!F1453="",'Ofgem time series - Electricity'!F1165,AVERAGE('HAVER - UK Electricity'!F1453:K1453))</f>
        <v>454.08833333333331</v>
      </c>
      <c r="G1166" s="7">
        <f>IF('HAVER - UK Electricity'!G1453="",'Ofgem time series - Electricity'!G1165,AVERAGE('HAVER - UK Electricity'!G1453:L1453))</f>
        <v>437.46166666666676</v>
      </c>
      <c r="H1166" s="7">
        <f>IF('HAVER - UK Electricity'!H1453="",'Ofgem time series - Electricity'!H1165,AVERAGE('HAVER - UK Electricity'!H1453:M1453))</f>
        <v>390.11500000000001</v>
      </c>
      <c r="I1166" s="7">
        <f>IF('HAVER - UK Electricity'!I1453="",'Ofgem time series - Electricity'!I1165,AVERAGE('HAVER - UK Electricity'!I1453:N1453))</f>
        <v>339.54833333333335</v>
      </c>
      <c r="J1166" s="7">
        <f>IF('HAVER - UK Electricity'!J1453="",'Ofgem time series - Electricity'!J1165,AVERAGE('HAVER - UK Electricity'!J1453:O1453))</f>
        <v>304.42166666666668</v>
      </c>
      <c r="L1166" s="7">
        <f t="shared" si="131"/>
        <v>300.64000000000004</v>
      </c>
      <c r="M1166" s="7">
        <f t="shared" si="132"/>
        <v>258.91866784037552</v>
      </c>
      <c r="N1166" s="7">
        <f t="shared" si="133"/>
        <v>269.3909859154931</v>
      </c>
      <c r="O1166" s="7">
        <f t="shared" si="134"/>
        <v>248.94591549295774</v>
      </c>
      <c r="P1166" s="7">
        <f t="shared" si="135"/>
        <v>250.13862089201888</v>
      </c>
      <c r="R1166" s="7"/>
      <c r="S1166" s="7"/>
      <c r="T1166" s="7"/>
      <c r="U1166" s="7"/>
      <c r="V1166" s="7"/>
    </row>
    <row r="1167" spans="1:22" x14ac:dyDescent="0.35">
      <c r="A1167" s="5">
        <f t="shared" si="136"/>
        <v>44761</v>
      </c>
      <c r="B1167" s="5"/>
      <c r="C1167" s="46">
        <f>IF('HAVER - UK Electricity'!F1454="",C1166,AVERAGE('HAVER - UK Electricity'!F1454:Q1454))</f>
        <v>347.28250000000003</v>
      </c>
      <c r="D1167" s="7">
        <f t="shared" si="130"/>
        <v>260.93693762561008</v>
      </c>
      <c r="E1167" s="5"/>
      <c r="F1167" s="7">
        <f>IF('HAVER - UK Electricity'!F1454="",'Ofgem time series - Electricity'!F1166,AVERAGE('HAVER - UK Electricity'!F1454:K1454))</f>
        <v>456.05500000000001</v>
      </c>
      <c r="G1167" s="7">
        <f>IF('HAVER - UK Electricity'!G1454="",'Ofgem time series - Electricity'!G1166,AVERAGE('HAVER - UK Electricity'!G1454:L1454))</f>
        <v>439.43166666666667</v>
      </c>
      <c r="H1167" s="7">
        <f>IF('HAVER - UK Electricity'!H1454="",'Ofgem time series - Electricity'!H1166,AVERAGE('HAVER - UK Electricity'!H1454:M1454))</f>
        <v>391.22833333333341</v>
      </c>
      <c r="I1167" s="7">
        <f>IF('HAVER - UK Electricity'!I1454="",'Ofgem time series - Electricity'!I1166,AVERAGE('HAVER - UK Electricity'!I1454:N1454))</f>
        <v>340.51833333333337</v>
      </c>
      <c r="J1167" s="7">
        <f>IF('HAVER - UK Electricity'!J1454="",'Ofgem time series - Electricity'!J1166,AVERAGE('HAVER - UK Electricity'!J1454:O1454))</f>
        <v>306.38833333333338</v>
      </c>
      <c r="L1167" s="7">
        <f t="shared" si="131"/>
        <v>300.64000000000004</v>
      </c>
      <c r="M1167" s="7">
        <f t="shared" si="132"/>
        <v>258.91866784037552</v>
      </c>
      <c r="N1167" s="7">
        <f t="shared" si="133"/>
        <v>269.3909859154931</v>
      </c>
      <c r="O1167" s="7">
        <f t="shared" si="134"/>
        <v>248.94591549295774</v>
      </c>
      <c r="P1167" s="7">
        <f t="shared" si="135"/>
        <v>250.13862089201888</v>
      </c>
      <c r="R1167" s="7"/>
      <c r="S1167" s="7"/>
      <c r="T1167" s="7"/>
      <c r="U1167" s="7"/>
      <c r="V1167" s="7"/>
    </row>
    <row r="1168" spans="1:22" x14ac:dyDescent="0.35">
      <c r="A1168" s="5">
        <f t="shared" si="136"/>
        <v>44762</v>
      </c>
      <c r="B1168" s="5"/>
      <c r="C1168" s="46">
        <f>IF('HAVER - UK Electricity'!F1455="",C1167,AVERAGE('HAVER - UK Electricity'!F1455:Q1455))</f>
        <v>353.08833333333337</v>
      </c>
      <c r="D1168" s="7">
        <f t="shared" si="130"/>
        <v>260.93693762561008</v>
      </c>
      <c r="E1168" s="5"/>
      <c r="F1168" s="7">
        <f>IF('HAVER - UK Electricity'!F1455="",'Ofgem time series - Electricity'!F1167,AVERAGE('HAVER - UK Electricity'!F1455:K1455))</f>
        <v>462.70666666666665</v>
      </c>
      <c r="G1168" s="7">
        <f>IF('HAVER - UK Electricity'!G1455="",'Ofgem time series - Electricity'!G1167,AVERAGE('HAVER - UK Electricity'!G1455:L1455))</f>
        <v>445.58166666666665</v>
      </c>
      <c r="H1168" s="7">
        <f>IF('HAVER - UK Electricity'!H1455="",'Ofgem time series - Electricity'!H1167,AVERAGE('HAVER - UK Electricity'!H1455:M1455))</f>
        <v>397.33166666666671</v>
      </c>
      <c r="I1168" s="7">
        <f>IF('HAVER - UK Electricity'!I1455="",'Ofgem time series - Electricity'!I1167,AVERAGE('HAVER - UK Electricity'!I1455:N1455))</f>
        <v>345.92833333333328</v>
      </c>
      <c r="J1168" s="7">
        <f>IF('HAVER - UK Electricity'!J1455="",'Ofgem time series - Electricity'!J1167,AVERAGE('HAVER - UK Electricity'!J1455:O1455))</f>
        <v>311.64833333333331</v>
      </c>
      <c r="L1168" s="7">
        <f t="shared" si="131"/>
        <v>300.64000000000004</v>
      </c>
      <c r="M1168" s="7">
        <f t="shared" si="132"/>
        <v>258.91866784037552</v>
      </c>
      <c r="N1168" s="7">
        <f t="shared" si="133"/>
        <v>269.3909859154931</v>
      </c>
      <c r="O1168" s="7">
        <f t="shared" si="134"/>
        <v>248.94591549295774</v>
      </c>
      <c r="P1168" s="7">
        <f t="shared" si="135"/>
        <v>250.13862089201888</v>
      </c>
      <c r="R1168" s="7"/>
      <c r="S1168" s="7"/>
      <c r="T1168" s="7"/>
      <c r="U1168" s="7"/>
      <c r="V1168" s="7"/>
    </row>
    <row r="1169" spans="1:22" x14ac:dyDescent="0.35">
      <c r="A1169" s="5">
        <f t="shared" si="136"/>
        <v>44763</v>
      </c>
      <c r="B1169" s="5"/>
      <c r="C1169" s="46">
        <f>IF('HAVER - UK Electricity'!F1456="",C1168,AVERAGE('HAVER - UK Electricity'!F1456:Q1456))</f>
        <v>346.64833333333331</v>
      </c>
      <c r="D1169" s="7">
        <f t="shared" si="130"/>
        <v>260.93693762561008</v>
      </c>
      <c r="E1169" s="5"/>
      <c r="F1169" s="7">
        <f>IF('HAVER - UK Electricity'!F1456="",'Ofgem time series - Electricity'!F1168,AVERAGE('HAVER - UK Electricity'!F1456:K1456))</f>
        <v>451.47166666666664</v>
      </c>
      <c r="G1169" s="7">
        <f>IF('HAVER - UK Electricity'!G1456="",'Ofgem time series - Electricity'!G1168,AVERAGE('HAVER - UK Electricity'!G1456:L1456))</f>
        <v>434.69166666666666</v>
      </c>
      <c r="H1169" s="7">
        <f>IF('HAVER - UK Electricity'!H1456="",'Ofgem time series - Electricity'!H1168,AVERAGE('HAVER - UK Electricity'!H1456:M1456))</f>
        <v>390.84</v>
      </c>
      <c r="I1169" s="7">
        <f>IF('HAVER - UK Electricity'!I1456="",'Ofgem time series - Electricity'!I1168,AVERAGE('HAVER - UK Electricity'!I1456:N1456))</f>
        <v>341.59333333333331</v>
      </c>
      <c r="J1169" s="7">
        <f>IF('HAVER - UK Electricity'!J1456="",'Ofgem time series - Electricity'!J1168,AVERAGE('HAVER - UK Electricity'!J1456:O1456))</f>
        <v>308.20999999999998</v>
      </c>
      <c r="L1169" s="7">
        <f t="shared" si="131"/>
        <v>300.64000000000004</v>
      </c>
      <c r="M1169" s="7">
        <f t="shared" si="132"/>
        <v>258.91866784037552</v>
      </c>
      <c r="N1169" s="7">
        <f t="shared" si="133"/>
        <v>269.3909859154931</v>
      </c>
      <c r="O1169" s="7">
        <f t="shared" si="134"/>
        <v>248.94591549295774</v>
      </c>
      <c r="P1169" s="7">
        <f t="shared" si="135"/>
        <v>250.13862089201888</v>
      </c>
      <c r="R1169" s="7"/>
      <c r="S1169" s="7"/>
      <c r="T1169" s="7"/>
      <c r="U1169" s="7"/>
      <c r="V1169" s="7"/>
    </row>
    <row r="1170" spans="1:22" x14ac:dyDescent="0.35">
      <c r="A1170" s="5">
        <f t="shared" si="136"/>
        <v>44764</v>
      </c>
      <c r="B1170" s="5"/>
      <c r="C1170" s="46">
        <f>IF('HAVER - UK Electricity'!F1457="",C1169,AVERAGE('HAVER - UK Electricity'!F1457:Q1457))</f>
        <v>352.56666666666661</v>
      </c>
      <c r="D1170" s="7">
        <f t="shared" si="130"/>
        <v>260.93693762561008</v>
      </c>
      <c r="E1170" s="5"/>
      <c r="F1170" s="7">
        <f>IF('HAVER - UK Electricity'!F1457="",'Ofgem time series - Electricity'!F1169,AVERAGE('HAVER - UK Electricity'!F1457:K1457))</f>
        <v>458.13333333333327</v>
      </c>
      <c r="G1170" s="7">
        <f>IF('HAVER - UK Electricity'!G1457="",'Ofgem time series - Electricity'!G1169,AVERAGE('HAVER - UK Electricity'!G1457:L1457))</f>
        <v>441.51</v>
      </c>
      <c r="H1170" s="7">
        <f>IF('HAVER - UK Electricity'!H1457="",'Ofgem time series - Electricity'!H1169,AVERAGE('HAVER - UK Electricity'!H1457:M1457))</f>
        <v>398.01833333333326</v>
      </c>
      <c r="I1170" s="7">
        <f>IF('HAVER - UK Electricity'!I1457="",'Ofgem time series - Electricity'!I1169,AVERAGE('HAVER - UK Electricity'!I1457:N1457))</f>
        <v>348.92833333333328</v>
      </c>
      <c r="J1170" s="7">
        <f>IF('HAVER - UK Electricity'!J1457="",'Ofgem time series - Electricity'!J1169,AVERAGE('HAVER - UK Electricity'!J1457:O1457))</f>
        <v>314.82499999999999</v>
      </c>
      <c r="L1170" s="7">
        <f t="shared" si="131"/>
        <v>300.64000000000004</v>
      </c>
      <c r="M1170" s="7">
        <f t="shared" si="132"/>
        <v>258.91866784037552</v>
      </c>
      <c r="N1170" s="7">
        <f t="shared" si="133"/>
        <v>269.3909859154931</v>
      </c>
      <c r="O1170" s="7">
        <f t="shared" si="134"/>
        <v>248.94591549295774</v>
      </c>
      <c r="P1170" s="7">
        <f t="shared" si="135"/>
        <v>250.13862089201888</v>
      </c>
      <c r="R1170" s="7"/>
      <c r="S1170" s="7"/>
      <c r="T1170" s="7"/>
      <c r="U1170" s="7"/>
      <c r="V1170" s="7"/>
    </row>
    <row r="1171" spans="1:22" x14ac:dyDescent="0.35">
      <c r="A1171" s="5">
        <f t="shared" si="136"/>
        <v>44767</v>
      </c>
      <c r="B1171" s="5"/>
      <c r="C1171" s="46">
        <f>IF('HAVER - UK Electricity'!F1458="",C1170,AVERAGE('HAVER - UK Electricity'!F1458:Q1458))</f>
        <v>370.35999999999996</v>
      </c>
      <c r="D1171" s="7">
        <f t="shared" si="130"/>
        <v>260.93693762561008</v>
      </c>
      <c r="E1171" s="5"/>
      <c r="F1171" s="7">
        <f>IF('HAVER - UK Electricity'!F1458="",'Ofgem time series - Electricity'!F1170,AVERAGE('HAVER - UK Electricity'!F1458:K1458))</f>
        <v>485.09999999999991</v>
      </c>
      <c r="G1171" s="7">
        <f>IF('HAVER - UK Electricity'!G1458="",'Ofgem time series - Electricity'!G1170,AVERAGE('HAVER - UK Electricity'!G1458:L1458))</f>
        <v>465.90333333333336</v>
      </c>
      <c r="H1171" s="7">
        <f>IF('HAVER - UK Electricity'!H1458="",'Ofgem time series - Electricity'!H1170,AVERAGE('HAVER - UK Electricity'!H1458:M1458))</f>
        <v>419.4666666666667</v>
      </c>
      <c r="I1171" s="7">
        <f>IF('HAVER - UK Electricity'!I1458="",'Ofgem time series - Electricity'!I1170,AVERAGE('HAVER - UK Electricity'!I1458:N1458))</f>
        <v>367.24833333333328</v>
      </c>
      <c r="J1171" s="7">
        <f>IF('HAVER - UK Electricity'!J1458="",'Ofgem time series - Electricity'!J1170,AVERAGE('HAVER - UK Electricity'!J1458:O1458))</f>
        <v>329.91166666666669</v>
      </c>
      <c r="L1171" s="7">
        <f t="shared" si="131"/>
        <v>300.64000000000004</v>
      </c>
      <c r="M1171" s="7">
        <f t="shared" si="132"/>
        <v>258.91866784037552</v>
      </c>
      <c r="N1171" s="7">
        <f t="shared" si="133"/>
        <v>269.3909859154931</v>
      </c>
      <c r="O1171" s="7">
        <f t="shared" si="134"/>
        <v>248.94591549295774</v>
      </c>
      <c r="P1171" s="7">
        <f t="shared" si="135"/>
        <v>250.13862089201888</v>
      </c>
      <c r="R1171" s="7"/>
      <c r="S1171" s="7"/>
      <c r="T1171" s="7"/>
      <c r="U1171" s="7"/>
      <c r="V1171" s="7"/>
    </row>
    <row r="1172" spans="1:22" x14ac:dyDescent="0.35">
      <c r="A1172" s="5">
        <f t="shared" si="136"/>
        <v>44768</v>
      </c>
      <c r="B1172" s="5"/>
      <c r="C1172" s="46">
        <f>IF('HAVER - UK Electricity'!F1459="",C1171,AVERAGE('HAVER - UK Electricity'!F1459:Q1459))</f>
        <v>403.35916666666662</v>
      </c>
      <c r="D1172" s="7">
        <f t="shared" si="130"/>
        <v>260.93693762561008</v>
      </c>
      <c r="E1172" s="5"/>
      <c r="F1172" s="7">
        <f>IF('HAVER - UK Electricity'!F1459="",'Ofgem time series - Electricity'!F1171,AVERAGE('HAVER - UK Electricity'!F1459:K1459))</f>
        <v>529.37833333333333</v>
      </c>
      <c r="G1172" s="7">
        <f>IF('HAVER - UK Electricity'!G1459="",'Ofgem time series - Electricity'!G1171,AVERAGE('HAVER - UK Electricity'!G1459:L1459))</f>
        <v>507.33333333333331</v>
      </c>
      <c r="H1172" s="7">
        <f>IF('HAVER - UK Electricity'!H1459="",'Ofgem time series - Electricity'!H1171,AVERAGE('HAVER - UK Electricity'!H1459:M1459))</f>
        <v>455.55</v>
      </c>
      <c r="I1172" s="7">
        <f>IF('HAVER - UK Electricity'!I1459="",'Ofgem time series - Electricity'!I1171,AVERAGE('HAVER - UK Electricity'!I1459:N1459))</f>
        <v>397.66833333333335</v>
      </c>
      <c r="J1172" s="7">
        <f>IF('HAVER - UK Electricity'!J1459="",'Ofgem time series - Electricity'!J1171,AVERAGE('HAVER - UK Electricity'!J1459:O1459))</f>
        <v>357.43166666666662</v>
      </c>
      <c r="L1172" s="7">
        <f t="shared" si="131"/>
        <v>300.64000000000004</v>
      </c>
      <c r="M1172" s="7">
        <f t="shared" si="132"/>
        <v>258.91866784037552</v>
      </c>
      <c r="N1172" s="7">
        <f t="shared" si="133"/>
        <v>269.3909859154931</v>
      </c>
      <c r="O1172" s="7">
        <f t="shared" si="134"/>
        <v>248.94591549295774</v>
      </c>
      <c r="P1172" s="7">
        <f t="shared" si="135"/>
        <v>250.13862089201888</v>
      </c>
      <c r="R1172" s="7"/>
      <c r="S1172" s="7"/>
      <c r="T1172" s="7"/>
      <c r="U1172" s="7"/>
      <c r="V1172" s="7"/>
    </row>
    <row r="1173" spans="1:22" x14ac:dyDescent="0.35">
      <c r="A1173" s="5">
        <f t="shared" si="136"/>
        <v>44769</v>
      </c>
      <c r="B1173" s="5"/>
      <c r="C1173" s="46">
        <f>IF('HAVER - UK Electricity'!F1460="",C1172,AVERAGE('HAVER - UK Electricity'!F1460:Q1460))</f>
        <v>407.85833333333335</v>
      </c>
      <c r="D1173" s="7">
        <f t="shared" si="130"/>
        <v>260.93693762561008</v>
      </c>
      <c r="E1173" s="5"/>
      <c r="F1173" s="7">
        <f>IF('HAVER - UK Electricity'!F1460="",'Ofgem time series - Electricity'!F1172,AVERAGE('HAVER - UK Electricity'!F1460:K1460))</f>
        <v>540.57666666666671</v>
      </c>
      <c r="G1173" s="7">
        <f>IF('HAVER - UK Electricity'!G1460="",'Ofgem time series - Electricity'!G1172,AVERAGE('HAVER - UK Electricity'!G1460:L1460))</f>
        <v>516.81666666666672</v>
      </c>
      <c r="H1173" s="7">
        <f>IF('HAVER - UK Electricity'!H1460="",'Ofgem time series - Electricity'!H1172,AVERAGE('HAVER - UK Electricity'!H1460:M1460))</f>
        <v>462.73499999999996</v>
      </c>
      <c r="I1173" s="7">
        <f>IF('HAVER - UK Electricity'!I1460="",'Ofgem time series - Electricity'!I1172,AVERAGE('HAVER - UK Electricity'!I1460:N1460))</f>
        <v>402.45333333333332</v>
      </c>
      <c r="J1173" s="7">
        <f>IF('HAVER - UK Electricity'!J1460="",'Ofgem time series - Electricity'!J1172,AVERAGE('HAVER - UK Electricity'!J1460:O1460))</f>
        <v>359.88833333333338</v>
      </c>
      <c r="L1173" s="7">
        <f t="shared" si="131"/>
        <v>300.64000000000004</v>
      </c>
      <c r="M1173" s="7">
        <f t="shared" si="132"/>
        <v>258.91866784037552</v>
      </c>
      <c r="N1173" s="7">
        <f t="shared" si="133"/>
        <v>269.3909859154931</v>
      </c>
      <c r="O1173" s="7">
        <f t="shared" si="134"/>
        <v>248.94591549295774</v>
      </c>
      <c r="P1173" s="7">
        <f t="shared" si="135"/>
        <v>250.13862089201888</v>
      </c>
      <c r="R1173" s="7"/>
      <c r="S1173" s="7"/>
      <c r="T1173" s="7"/>
      <c r="U1173" s="7"/>
      <c r="V1173" s="7"/>
    </row>
    <row r="1174" spans="1:22" x14ac:dyDescent="0.35">
      <c r="A1174" s="5">
        <f t="shared" si="136"/>
        <v>44770</v>
      </c>
      <c r="B1174" s="5"/>
      <c r="C1174" s="46">
        <f>IF('HAVER - UK Electricity'!F1461="",C1173,AVERAGE('HAVER - UK Electricity'!F1461:Q1461))</f>
        <v>405.71166666666659</v>
      </c>
      <c r="D1174" s="7">
        <f t="shared" si="130"/>
        <v>260.93693762561008</v>
      </c>
      <c r="E1174" s="5"/>
      <c r="F1174" s="7">
        <f>IF('HAVER - UK Electricity'!F1461="",'Ofgem time series - Electricity'!F1173,AVERAGE('HAVER - UK Electricity'!F1461:K1461))</f>
        <v>538.34333333333336</v>
      </c>
      <c r="G1174" s="7">
        <f>IF('HAVER - UK Electricity'!G1461="",'Ofgem time series - Electricity'!G1173,AVERAGE('HAVER - UK Electricity'!G1461:L1461))</f>
        <v>516.87666666666667</v>
      </c>
      <c r="H1174" s="7">
        <f>IF('HAVER - UK Electricity'!H1461="",'Ofgem time series - Electricity'!H1173,AVERAGE('HAVER - UK Electricity'!H1461:M1461))</f>
        <v>461.96166666666659</v>
      </c>
      <c r="I1174" s="7">
        <f>IF('HAVER - UK Electricity'!I1461="",'Ofgem time series - Electricity'!I1173,AVERAGE('HAVER - UK Electricity'!I1461:N1461))</f>
        <v>400.61833333333334</v>
      </c>
      <c r="J1174" s="7">
        <f>IF('HAVER - UK Electricity'!J1461="",'Ofgem time series - Electricity'!J1173,AVERAGE('HAVER - UK Electricity'!J1461:O1461))</f>
        <v>357.9783333333333</v>
      </c>
      <c r="L1174" s="7">
        <f t="shared" si="131"/>
        <v>300.64000000000004</v>
      </c>
      <c r="M1174" s="7">
        <f t="shared" si="132"/>
        <v>258.91866784037552</v>
      </c>
      <c r="N1174" s="7">
        <f t="shared" si="133"/>
        <v>269.3909859154931</v>
      </c>
      <c r="O1174" s="7">
        <f t="shared" si="134"/>
        <v>248.94591549295774</v>
      </c>
      <c r="P1174" s="7">
        <f t="shared" si="135"/>
        <v>250.13862089201888</v>
      </c>
      <c r="R1174" s="7"/>
      <c r="S1174" s="7"/>
      <c r="T1174" s="7"/>
      <c r="U1174" s="7"/>
      <c r="V1174" s="7"/>
    </row>
    <row r="1175" spans="1:22" x14ac:dyDescent="0.35">
      <c r="A1175" s="5">
        <f t="shared" si="136"/>
        <v>44771</v>
      </c>
      <c r="B1175" s="5"/>
      <c r="C1175" s="46">
        <f>IF('HAVER - UK Electricity'!F1462="",C1174,AVERAGE('HAVER - UK Electricity'!F1462:Q1462))</f>
        <v>390.91416666666669</v>
      </c>
      <c r="D1175" s="7">
        <f t="shared" ref="D1175:D1187" si="137">AVERAGE(AVERAGE($C$1047:$C$1099,$C$1101:$C$1133),AVERAGE($C$1136:$C$1189))</f>
        <v>260.93693762561008</v>
      </c>
      <c r="E1175" s="5"/>
      <c r="F1175" s="7">
        <f>IF('HAVER - UK Electricity'!F1462="",'Ofgem time series - Electricity'!F1174,AVERAGE('HAVER - UK Electricity'!F1462:K1462))</f>
        <v>505.58666666666664</v>
      </c>
      <c r="G1175" s="7">
        <f>IF('HAVER - UK Electricity'!G1462="",'Ofgem time series - Electricity'!G1174,AVERAGE('HAVER - UK Electricity'!G1462:L1462))</f>
        <v>452.51166666666671</v>
      </c>
      <c r="H1175" s="7">
        <f>IF('HAVER - UK Electricity'!H1462="",'Ofgem time series - Electricity'!H1174,AVERAGE('HAVER - UK Electricity'!H1462:M1462))</f>
        <v>393.66499999999996</v>
      </c>
      <c r="I1175" s="7">
        <f>IF('HAVER - UK Electricity'!I1462="",'Ofgem time series - Electricity'!I1174,AVERAGE('HAVER - UK Electricity'!I1462:N1462))</f>
        <v>353.78166666666675</v>
      </c>
      <c r="J1175" s="7">
        <f>IF('HAVER - UK Electricity'!J1462="",'Ofgem time series - Electricity'!J1174,AVERAGE('HAVER - UK Electricity'!J1462:O1462))</f>
        <v>314.05</v>
      </c>
      <c r="L1175" s="7">
        <f t="shared" si="131"/>
        <v>300.64000000000004</v>
      </c>
      <c r="M1175" s="7">
        <f t="shared" si="132"/>
        <v>258.91866784037552</v>
      </c>
      <c r="N1175" s="7">
        <f t="shared" si="133"/>
        <v>269.3909859154931</v>
      </c>
      <c r="O1175" s="7">
        <f t="shared" si="134"/>
        <v>248.94591549295774</v>
      </c>
      <c r="P1175" s="7">
        <f t="shared" si="135"/>
        <v>250.13862089201888</v>
      </c>
      <c r="R1175" s="7"/>
      <c r="S1175" s="7"/>
      <c r="T1175" s="7"/>
      <c r="U1175" s="7"/>
      <c r="V1175" s="7"/>
    </row>
    <row r="1176" spans="1:22" x14ac:dyDescent="0.35">
      <c r="A1176" s="5">
        <f t="shared" si="136"/>
        <v>44774</v>
      </c>
      <c r="B1176" s="5"/>
      <c r="C1176" s="46">
        <f>IF('HAVER - UK Electricity'!E1463="",C1175,AVERAGE('HAVER - UK Electricity'!E1463:P1463))</f>
        <v>408.75416666666666</v>
      </c>
      <c r="D1176" s="7">
        <f t="shared" si="137"/>
        <v>260.93693762561008</v>
      </c>
      <c r="E1176" s="5"/>
      <c r="F1176" s="7">
        <f>IF('HAVER - UK Electricity'!F1463="",'Ofgem time series - Electricity'!F1175,AVERAGE('HAVER - UK Electricity'!F1463:K1463))</f>
        <v>517.15166666666664</v>
      </c>
      <c r="G1176" s="7">
        <f>IF('HAVER - UK Electricity'!G1463="",'Ofgem time series - Electricity'!G1175,AVERAGE('HAVER - UK Electricity'!G1463:L1463))</f>
        <v>463.6516666666667</v>
      </c>
      <c r="H1176" s="7">
        <f>IF('HAVER - UK Electricity'!H1463="",'Ofgem time series - Electricity'!H1175,AVERAGE('HAVER - UK Electricity'!H1463:M1463))</f>
        <v>404.03500000000003</v>
      </c>
      <c r="I1176" s="7">
        <f>IF('HAVER - UK Electricity'!I1463="",'Ofgem time series - Electricity'!I1175,AVERAGE('HAVER - UK Electricity'!I1463:N1463))</f>
        <v>363.47333333333336</v>
      </c>
      <c r="J1176" s="7">
        <f>IF('HAVER - UK Electricity'!J1463="",'Ofgem time series - Electricity'!J1175,AVERAGE('HAVER - UK Electricity'!J1463:O1463))</f>
        <v>323.06333333333333</v>
      </c>
      <c r="L1176" s="7">
        <f t="shared" ref="L1176:L1189" si="138">AVERAGE(F$1047:F$1099,F$1101:F$1189)</f>
        <v>300.64000000000004</v>
      </c>
      <c r="M1176" s="7">
        <f t="shared" ref="M1176:M1189" si="139">AVERAGE(G$1047:G$1099,G$1101:G$1189)</f>
        <v>258.91866784037552</v>
      </c>
      <c r="N1176" s="7">
        <f t="shared" ref="N1176:N1189" si="140">AVERAGE(H$1047:H$1099,H$1101:H$1189)</f>
        <v>269.3909859154931</v>
      </c>
      <c r="O1176" s="7">
        <f t="shared" ref="O1176:O1189" si="141">AVERAGE(I$1047:I$1099,I$1101:I$1189)</f>
        <v>248.94591549295774</v>
      </c>
      <c r="P1176" s="7">
        <f t="shared" ref="P1176:P1189" si="142">AVERAGE(J$1047:J$1099,J$1101:J$1189)</f>
        <v>250.13862089201888</v>
      </c>
      <c r="R1176" s="7"/>
      <c r="S1176" s="7"/>
      <c r="T1176" s="7"/>
      <c r="U1176" s="7"/>
      <c r="V1176" s="7"/>
    </row>
    <row r="1177" spans="1:22" x14ac:dyDescent="0.35">
      <c r="A1177" s="5">
        <f t="shared" si="136"/>
        <v>44775</v>
      </c>
      <c r="B1177" s="5"/>
      <c r="C1177" s="46">
        <f>IF('HAVER - UK Electricity'!E1464="",C1176,AVERAGE('HAVER - UK Electricity'!E1464:P1464))</f>
        <v>421.38083333333333</v>
      </c>
      <c r="D1177" s="7">
        <f t="shared" si="137"/>
        <v>260.93693762561008</v>
      </c>
      <c r="E1177" s="5"/>
      <c r="F1177" s="7">
        <f>IF('HAVER - UK Electricity'!F1464="",'Ofgem time series - Electricity'!F1176,AVERAGE('HAVER - UK Electricity'!F1464:K1464))</f>
        <v>531.99166666666667</v>
      </c>
      <c r="G1177" s="7">
        <f>IF('HAVER - UK Electricity'!G1464="",'Ofgem time series - Electricity'!G1176,AVERAGE('HAVER - UK Electricity'!G1464:L1464))</f>
        <v>476.30166666666668</v>
      </c>
      <c r="H1177" s="7">
        <f>IF('HAVER - UK Electricity'!H1464="",'Ofgem time series - Electricity'!H1176,AVERAGE('HAVER - UK Electricity'!H1464:M1464))</f>
        <v>416.91</v>
      </c>
      <c r="I1177" s="7">
        <f>IF('HAVER - UK Electricity'!I1464="",'Ofgem time series - Electricity'!I1176,AVERAGE('HAVER - UK Electricity'!I1464:N1464))</f>
        <v>375.35333333333341</v>
      </c>
      <c r="J1177" s="7">
        <f>IF('HAVER - UK Electricity'!J1464="",'Ofgem time series - Electricity'!J1176,AVERAGE('HAVER - UK Electricity'!J1464:O1464))</f>
        <v>333.94833333333332</v>
      </c>
      <c r="L1177" s="7">
        <f t="shared" si="138"/>
        <v>300.64000000000004</v>
      </c>
      <c r="M1177" s="7">
        <f t="shared" si="139"/>
        <v>258.91866784037552</v>
      </c>
      <c r="N1177" s="7">
        <f t="shared" si="140"/>
        <v>269.3909859154931</v>
      </c>
      <c r="O1177" s="7">
        <f t="shared" si="141"/>
        <v>248.94591549295774</v>
      </c>
      <c r="P1177" s="7">
        <f t="shared" si="142"/>
        <v>250.13862089201888</v>
      </c>
      <c r="R1177" s="7"/>
      <c r="S1177" s="7"/>
      <c r="T1177" s="7"/>
      <c r="U1177" s="7"/>
      <c r="V1177" s="7"/>
    </row>
    <row r="1178" spans="1:22" x14ac:dyDescent="0.35">
      <c r="A1178" s="5">
        <f t="shared" si="136"/>
        <v>44776</v>
      </c>
      <c r="B1178" s="5"/>
      <c r="C1178" s="46">
        <f>IF('HAVER - UK Electricity'!E1465="",C1177,AVERAGE('HAVER - UK Electricity'!E1465:P1465))</f>
        <v>422.78749999999997</v>
      </c>
      <c r="D1178" s="7">
        <f t="shared" si="137"/>
        <v>260.93693762561008</v>
      </c>
      <c r="E1178" s="5"/>
      <c r="F1178" s="7">
        <f>IF('HAVER - UK Electricity'!F1465="",'Ofgem time series - Electricity'!F1177,AVERAGE('HAVER - UK Electricity'!F1465:K1465))</f>
        <v>528.96666666666658</v>
      </c>
      <c r="G1178" s="7">
        <f>IF('HAVER - UK Electricity'!G1465="",'Ofgem time series - Electricity'!G1177,AVERAGE('HAVER - UK Electricity'!G1465:L1465))</f>
        <v>473.87333333333328</v>
      </c>
      <c r="H1178" s="7">
        <f>IF('HAVER - UK Electricity'!H1465="",'Ofgem time series - Electricity'!H1177,AVERAGE('HAVER - UK Electricity'!H1465:M1465))</f>
        <v>416.68499999999995</v>
      </c>
      <c r="I1178" s="7">
        <f>IF('HAVER - UK Electricity'!I1465="",'Ofgem time series - Electricity'!I1177,AVERAGE('HAVER - UK Electricity'!I1465:N1465))</f>
        <v>377.08</v>
      </c>
      <c r="J1178" s="7">
        <f>IF('HAVER - UK Electricity'!J1465="",'Ofgem time series - Electricity'!J1177,AVERAGE('HAVER - UK Electricity'!J1465:O1465))</f>
        <v>337.62666666666672</v>
      </c>
      <c r="L1178" s="7">
        <f t="shared" si="138"/>
        <v>300.64000000000004</v>
      </c>
      <c r="M1178" s="7">
        <f t="shared" si="139"/>
        <v>258.91866784037552</v>
      </c>
      <c r="N1178" s="7">
        <f t="shared" si="140"/>
        <v>269.3909859154931</v>
      </c>
      <c r="O1178" s="7">
        <f t="shared" si="141"/>
        <v>248.94591549295774</v>
      </c>
      <c r="P1178" s="7">
        <f t="shared" si="142"/>
        <v>250.13862089201888</v>
      </c>
      <c r="R1178" s="7"/>
      <c r="S1178" s="7"/>
      <c r="T1178" s="7"/>
      <c r="U1178" s="7"/>
      <c r="V1178" s="7"/>
    </row>
    <row r="1179" spans="1:22" x14ac:dyDescent="0.35">
      <c r="A1179" s="5">
        <f t="shared" si="136"/>
        <v>44777</v>
      </c>
      <c r="B1179" s="5"/>
      <c r="C1179" s="46">
        <f>IF('HAVER - UK Electricity'!E1466="",C1178,AVERAGE('HAVER - UK Electricity'!E1466:P1466))</f>
        <v>443.94749999999999</v>
      </c>
      <c r="D1179" s="7">
        <f t="shared" si="137"/>
        <v>260.93693762561008</v>
      </c>
      <c r="E1179" s="5"/>
      <c r="F1179" s="7">
        <f>IF('HAVER - UK Electricity'!F1466="",'Ofgem time series - Electricity'!F1178,AVERAGE('HAVER - UK Electricity'!F1466:K1466))</f>
        <v>558.35833333333323</v>
      </c>
      <c r="G1179" s="7">
        <f>IF('HAVER - UK Electricity'!G1466="",'Ofgem time series - Electricity'!G1178,AVERAGE('HAVER - UK Electricity'!G1466:L1466))</f>
        <v>497.99666666666661</v>
      </c>
      <c r="H1179" s="7">
        <f>IF('HAVER - UK Electricity'!H1466="",'Ofgem time series - Electricity'!H1178,AVERAGE('HAVER - UK Electricity'!H1466:M1466))</f>
        <v>436.60499999999996</v>
      </c>
      <c r="I1179" s="7">
        <f>IF('HAVER - UK Electricity'!I1466="",'Ofgem time series - Electricity'!I1178,AVERAGE('HAVER - UK Electricity'!I1466:N1466))</f>
        <v>394.04666666666662</v>
      </c>
      <c r="J1179" s="7">
        <f>IF('HAVER - UK Electricity'!J1466="",'Ofgem time series - Electricity'!J1178,AVERAGE('HAVER - UK Electricity'!J1466:O1466))</f>
        <v>351.64000000000004</v>
      </c>
      <c r="L1179" s="7">
        <f t="shared" si="138"/>
        <v>300.64000000000004</v>
      </c>
      <c r="M1179" s="7">
        <f t="shared" si="139"/>
        <v>258.91866784037552</v>
      </c>
      <c r="N1179" s="7">
        <f t="shared" si="140"/>
        <v>269.3909859154931</v>
      </c>
      <c r="O1179" s="7">
        <f t="shared" si="141"/>
        <v>248.94591549295774</v>
      </c>
      <c r="P1179" s="7">
        <f t="shared" si="142"/>
        <v>250.13862089201888</v>
      </c>
      <c r="R1179" s="7"/>
      <c r="S1179" s="7"/>
      <c r="T1179" s="7"/>
      <c r="U1179" s="7"/>
      <c r="V1179" s="7"/>
    </row>
    <row r="1180" spans="1:22" x14ac:dyDescent="0.35">
      <c r="A1180" s="5">
        <f t="shared" si="136"/>
        <v>44778</v>
      </c>
      <c r="B1180" s="5"/>
      <c r="C1180" s="46">
        <f>IF('HAVER - UK Electricity'!E1467="",C1179,AVERAGE('HAVER - UK Electricity'!E1467:P1467))</f>
        <v>443.5333333333333</v>
      </c>
      <c r="D1180" s="7">
        <f t="shared" si="137"/>
        <v>260.93693762561008</v>
      </c>
      <c r="E1180" s="5"/>
      <c r="F1180" s="7">
        <f>IF('HAVER - UK Electricity'!F1467="",'Ofgem time series - Electricity'!F1179,AVERAGE('HAVER - UK Electricity'!F1467:K1467))</f>
        <v>555.98833333333334</v>
      </c>
      <c r="G1180" s="7">
        <f>IF('HAVER - UK Electricity'!G1467="",'Ofgem time series - Electricity'!G1179,AVERAGE('HAVER - UK Electricity'!G1467:L1467))</f>
        <v>496.01333333333332</v>
      </c>
      <c r="H1180" s="7">
        <f>IF('HAVER - UK Electricity'!H1467="",'Ofgem time series - Electricity'!H1179,AVERAGE('HAVER - UK Electricity'!H1467:M1467))</f>
        <v>435.32</v>
      </c>
      <c r="I1180" s="7">
        <f>IF('HAVER - UK Electricity'!I1467="",'Ofgem time series - Electricity'!I1179,AVERAGE('HAVER - UK Electricity'!I1467:N1467))</f>
        <v>394.46000000000004</v>
      </c>
      <c r="J1180" s="7">
        <f>IF('HAVER - UK Electricity'!J1467="",'Ofgem time series - Electricity'!J1179,AVERAGE('HAVER - UK Electricity'!J1467:O1467))</f>
        <v>353.75166666666672</v>
      </c>
      <c r="L1180" s="7">
        <f t="shared" si="138"/>
        <v>300.64000000000004</v>
      </c>
      <c r="M1180" s="7">
        <f t="shared" si="139"/>
        <v>258.91866784037552</v>
      </c>
      <c r="N1180" s="7">
        <f t="shared" si="140"/>
        <v>269.3909859154931</v>
      </c>
      <c r="O1180" s="7">
        <f t="shared" si="141"/>
        <v>248.94591549295774</v>
      </c>
      <c r="P1180" s="7">
        <f t="shared" si="142"/>
        <v>250.13862089201888</v>
      </c>
      <c r="R1180" s="7"/>
      <c r="S1180" s="7"/>
      <c r="T1180" s="7"/>
      <c r="U1180" s="7"/>
      <c r="V1180" s="7"/>
    </row>
    <row r="1181" spans="1:22" x14ac:dyDescent="0.35">
      <c r="A1181" s="5">
        <f t="shared" si="136"/>
        <v>44781</v>
      </c>
      <c r="B1181" s="5"/>
      <c r="C1181" s="46">
        <f>IF('HAVER - UK Electricity'!E1468="",C1180,AVERAGE('HAVER - UK Electricity'!E1468:P1468))</f>
        <v>442.41333333333347</v>
      </c>
      <c r="D1181" s="7">
        <f t="shared" si="137"/>
        <v>260.93693762561008</v>
      </c>
      <c r="E1181" s="5"/>
      <c r="F1181" s="7">
        <f>IF('HAVER - UK Electricity'!F1468="",'Ofgem time series - Electricity'!F1180,AVERAGE('HAVER - UK Electricity'!F1468:K1468))</f>
        <v>554.62833333333344</v>
      </c>
      <c r="G1181" s="7">
        <f>IF('HAVER - UK Electricity'!G1468="",'Ofgem time series - Electricity'!G1180,AVERAGE('HAVER - UK Electricity'!G1468:L1468))</f>
        <v>495.185</v>
      </c>
      <c r="H1181" s="7">
        <f>IF('HAVER - UK Electricity'!H1468="",'Ofgem time series - Electricity'!H1180,AVERAGE('HAVER - UK Electricity'!H1468:M1468))</f>
        <v>435.80500000000001</v>
      </c>
      <c r="I1181" s="7">
        <f>IF('HAVER - UK Electricity'!I1468="",'Ofgem time series - Electricity'!I1180,AVERAGE('HAVER - UK Electricity'!I1468:N1468))</f>
        <v>395.57166666666666</v>
      </c>
      <c r="J1181" s="7">
        <f>IF('HAVER - UK Electricity'!J1468="",'Ofgem time series - Electricity'!J1180,AVERAGE('HAVER - UK Electricity'!J1468:O1468))</f>
        <v>355.49</v>
      </c>
      <c r="L1181" s="7">
        <f t="shared" si="138"/>
        <v>300.64000000000004</v>
      </c>
      <c r="M1181" s="7">
        <f t="shared" si="139"/>
        <v>258.91866784037552</v>
      </c>
      <c r="N1181" s="7">
        <f t="shared" si="140"/>
        <v>269.3909859154931</v>
      </c>
      <c r="O1181" s="7">
        <f t="shared" si="141"/>
        <v>248.94591549295774</v>
      </c>
      <c r="P1181" s="7">
        <f t="shared" si="142"/>
        <v>250.13862089201888</v>
      </c>
      <c r="R1181" s="7"/>
      <c r="S1181" s="7"/>
      <c r="T1181" s="7"/>
      <c r="U1181" s="7"/>
      <c r="V1181" s="7"/>
    </row>
    <row r="1182" spans="1:22" x14ac:dyDescent="0.35">
      <c r="A1182" s="5">
        <f t="shared" si="136"/>
        <v>44782</v>
      </c>
      <c r="B1182" s="5"/>
      <c r="C1182" s="46">
        <f>IF('HAVER - UK Electricity'!E1469="",C1181,AVERAGE('HAVER - UK Electricity'!E1469:P1469))</f>
        <v>444.32083333333338</v>
      </c>
      <c r="D1182" s="7">
        <f t="shared" si="137"/>
        <v>260.93693762561008</v>
      </c>
      <c r="E1182" s="5"/>
      <c r="F1182" s="7">
        <f>IF('HAVER - UK Electricity'!F1469="",'Ofgem time series - Electricity'!F1181,AVERAGE('HAVER - UK Electricity'!F1469:K1469))</f>
        <v>551.48166666666668</v>
      </c>
      <c r="G1182" s="7">
        <f>IF('HAVER - UK Electricity'!G1469="",'Ofgem time series - Electricity'!G1181,AVERAGE('HAVER - UK Electricity'!G1469:L1469))</f>
        <v>494.58666666666664</v>
      </c>
      <c r="H1182" s="7">
        <f>IF('HAVER - UK Electricity'!H1469="",'Ofgem time series - Electricity'!H1181,AVERAGE('HAVER - UK Electricity'!H1469:M1469))</f>
        <v>438.12999999999994</v>
      </c>
      <c r="I1182" s="7">
        <f>IF('HAVER - UK Electricity'!I1469="",'Ofgem time series - Electricity'!I1181,AVERAGE('HAVER - UK Electricity'!I1469:N1469))</f>
        <v>399.63333333333338</v>
      </c>
      <c r="J1182" s="7">
        <f>IF('HAVER - UK Electricity'!J1469="",'Ofgem time series - Electricity'!J1181,AVERAGE('HAVER - UK Electricity'!J1469:O1469))</f>
        <v>361.28833333333336</v>
      </c>
      <c r="L1182" s="7">
        <f t="shared" si="138"/>
        <v>300.64000000000004</v>
      </c>
      <c r="M1182" s="7">
        <f t="shared" si="139"/>
        <v>258.91866784037552</v>
      </c>
      <c r="N1182" s="7">
        <f t="shared" si="140"/>
        <v>269.3909859154931</v>
      </c>
      <c r="O1182" s="7">
        <f t="shared" si="141"/>
        <v>248.94591549295774</v>
      </c>
      <c r="P1182" s="7">
        <f t="shared" si="142"/>
        <v>250.13862089201888</v>
      </c>
      <c r="R1182" s="7"/>
      <c r="S1182" s="7"/>
      <c r="T1182" s="7"/>
      <c r="U1182" s="7"/>
      <c r="V1182" s="7"/>
    </row>
    <row r="1183" spans="1:22" x14ac:dyDescent="0.35">
      <c r="A1183" s="5">
        <f t="shared" si="136"/>
        <v>44783</v>
      </c>
      <c r="B1183" s="5"/>
      <c r="C1183" s="46">
        <f>IF('HAVER - UK Electricity'!E1470="",C1182,AVERAGE('HAVER - UK Electricity'!E1470:P1470))</f>
        <v>463.71749999999997</v>
      </c>
      <c r="D1183" s="7">
        <f t="shared" si="137"/>
        <v>260.93693762561008</v>
      </c>
      <c r="E1183" s="5"/>
      <c r="F1183" s="7">
        <f>IF('HAVER - UK Electricity'!F1470="",'Ofgem time series - Electricity'!F1182,AVERAGE('HAVER - UK Electricity'!F1470:K1470))</f>
        <v>570.11666666666667</v>
      </c>
      <c r="G1183" s="7">
        <f>IF('HAVER - UK Electricity'!G1470="",'Ofgem time series - Electricity'!G1182,AVERAGE('HAVER - UK Electricity'!G1470:L1470))</f>
        <v>511.87000000000006</v>
      </c>
      <c r="H1183" s="7">
        <f>IF('HAVER - UK Electricity'!H1470="",'Ofgem time series - Electricity'!H1182,AVERAGE('HAVER - UK Electricity'!H1470:M1470))</f>
        <v>455.46499999999997</v>
      </c>
      <c r="I1183" s="7">
        <f>IF('HAVER - UK Electricity'!I1470="",'Ofgem time series - Electricity'!I1182,AVERAGE('HAVER - UK Electricity'!I1470:N1470))</f>
        <v>417.73999999999995</v>
      </c>
      <c r="J1183" s="7">
        <f>IF('HAVER - UK Electricity'!J1470="",'Ofgem time series - Electricity'!J1182,AVERAGE('HAVER - UK Electricity'!J1470:O1470))</f>
        <v>380.16666666666669</v>
      </c>
      <c r="L1183" s="7">
        <f t="shared" si="138"/>
        <v>300.64000000000004</v>
      </c>
      <c r="M1183" s="7">
        <f t="shared" si="139"/>
        <v>258.91866784037552</v>
      </c>
      <c r="N1183" s="7">
        <f t="shared" si="140"/>
        <v>269.3909859154931</v>
      </c>
      <c r="O1183" s="7">
        <f t="shared" si="141"/>
        <v>248.94591549295774</v>
      </c>
      <c r="P1183" s="7">
        <f t="shared" si="142"/>
        <v>250.13862089201888</v>
      </c>
      <c r="R1183" s="7"/>
      <c r="S1183" s="7"/>
      <c r="T1183" s="7"/>
      <c r="U1183" s="7"/>
      <c r="V1183" s="7"/>
    </row>
    <row r="1184" spans="1:22" x14ac:dyDescent="0.35">
      <c r="A1184" s="5">
        <f t="shared" si="136"/>
        <v>44784</v>
      </c>
      <c r="B1184" s="5"/>
      <c r="C1184" s="46">
        <f>IF('HAVER - UK Electricity'!E1471="",C1183,AVERAGE('HAVER - UK Electricity'!E1471:P1471))</f>
        <v>484.80166666666673</v>
      </c>
      <c r="D1184" s="7">
        <f t="shared" si="137"/>
        <v>260.93693762561008</v>
      </c>
      <c r="E1184" s="5"/>
      <c r="F1184" s="7">
        <f>IF('HAVER - UK Electricity'!F1471="",'Ofgem time series - Electricity'!F1183,AVERAGE('HAVER - UK Electricity'!F1471:K1471))</f>
        <v>585.495</v>
      </c>
      <c r="G1184" s="7">
        <f>IF('HAVER - UK Electricity'!G1471="",'Ofgem time series - Electricity'!G1183,AVERAGE('HAVER - UK Electricity'!G1471:L1471))</f>
        <v>529.91</v>
      </c>
      <c r="H1184" s="7">
        <f>IF('HAVER - UK Electricity'!H1471="",'Ofgem time series - Electricity'!H1183,AVERAGE('HAVER - UK Electricity'!H1471:M1471))</f>
        <v>478.38999999999993</v>
      </c>
      <c r="I1184" s="7">
        <f>IF('HAVER - UK Electricity'!I1471="",'Ofgem time series - Electricity'!I1183,AVERAGE('HAVER - UK Electricity'!I1471:N1471))</f>
        <v>443.18833333333328</v>
      </c>
      <c r="J1184" s="7">
        <f>IF('HAVER - UK Electricity'!J1471="",'Ofgem time series - Electricity'!J1183,AVERAGE('HAVER - UK Electricity'!J1471:O1471))</f>
        <v>408.13833333333332</v>
      </c>
      <c r="L1184" s="7">
        <f t="shared" si="138"/>
        <v>300.64000000000004</v>
      </c>
      <c r="M1184" s="7">
        <f t="shared" si="139"/>
        <v>258.91866784037552</v>
      </c>
      <c r="N1184" s="7">
        <f t="shared" si="140"/>
        <v>269.3909859154931</v>
      </c>
      <c r="O1184" s="7">
        <f t="shared" si="141"/>
        <v>248.94591549295774</v>
      </c>
      <c r="P1184" s="7">
        <f t="shared" si="142"/>
        <v>250.13862089201888</v>
      </c>
      <c r="R1184" s="7"/>
      <c r="S1184" s="7"/>
      <c r="T1184" s="7"/>
      <c r="U1184" s="7"/>
      <c r="V1184" s="7"/>
    </row>
    <row r="1185" spans="1:22" x14ac:dyDescent="0.35">
      <c r="A1185" s="5">
        <f t="shared" si="136"/>
        <v>44785</v>
      </c>
      <c r="B1185" s="5"/>
      <c r="C1185" s="46">
        <f>IF('HAVER - UK Electricity'!E1472="",C1184,AVERAGE('HAVER - UK Electricity'!E1472:P1472))</f>
        <v>481.77749999999997</v>
      </c>
      <c r="D1185" s="7">
        <f t="shared" si="137"/>
        <v>260.93693762561008</v>
      </c>
      <c r="E1185" s="5"/>
      <c r="F1185" s="7">
        <f>IF('HAVER - UK Electricity'!F1472="",'Ofgem time series - Electricity'!F1184,AVERAGE('HAVER - UK Electricity'!F1472:K1472))</f>
        <v>578.17999999999995</v>
      </c>
      <c r="G1185" s="7">
        <f>IF('HAVER - UK Electricity'!G1472="",'Ofgem time series - Electricity'!G1184,AVERAGE('HAVER - UK Electricity'!G1472:L1472))</f>
        <v>525.57499999999993</v>
      </c>
      <c r="H1185" s="7">
        <f>IF('HAVER - UK Electricity'!H1472="",'Ofgem time series - Electricity'!H1184,AVERAGE('HAVER - UK Electricity'!H1472:M1472))</f>
        <v>475.55500000000001</v>
      </c>
      <c r="I1185" s="7">
        <f>IF('HAVER - UK Electricity'!I1472="",'Ofgem time series - Electricity'!I1184,AVERAGE('HAVER - UK Electricity'!I1472:N1472))</f>
        <v>441.2616666666666</v>
      </c>
      <c r="J1185" s="7">
        <f>IF('HAVER - UK Electricity'!J1472="",'Ofgem time series - Electricity'!J1184,AVERAGE('HAVER - UK Electricity'!J1472:O1472))</f>
        <v>407.11999999999995</v>
      </c>
      <c r="L1185" s="7">
        <f t="shared" si="138"/>
        <v>300.64000000000004</v>
      </c>
      <c r="M1185" s="7">
        <f t="shared" si="139"/>
        <v>258.91866784037552</v>
      </c>
      <c r="N1185" s="7">
        <f t="shared" si="140"/>
        <v>269.3909859154931</v>
      </c>
      <c r="O1185" s="7">
        <f t="shared" si="141"/>
        <v>248.94591549295774</v>
      </c>
      <c r="P1185" s="7">
        <f t="shared" si="142"/>
        <v>250.13862089201888</v>
      </c>
      <c r="R1185" s="7"/>
      <c r="S1185" s="7"/>
      <c r="T1185" s="7"/>
      <c r="U1185" s="7"/>
      <c r="V1185" s="7"/>
    </row>
    <row r="1186" spans="1:22" x14ac:dyDescent="0.35">
      <c r="A1186" s="5">
        <f t="shared" si="136"/>
        <v>44788</v>
      </c>
      <c r="B1186" s="5"/>
      <c r="C1186" s="46">
        <f>IF('HAVER - UK Electricity'!E1473="",C1185,AVERAGE('HAVER - UK Electricity'!E1473:P1473))</f>
        <v>501.08249999999992</v>
      </c>
      <c r="D1186" s="7">
        <f t="shared" si="137"/>
        <v>260.93693762561008</v>
      </c>
      <c r="E1186" s="5"/>
      <c r="F1186" s="7">
        <f>IF('HAVER - UK Electricity'!F1473="",'Ofgem time series - Electricity'!F1185,AVERAGE('HAVER - UK Electricity'!F1473:K1473))</f>
        <v>600.92833333333328</v>
      </c>
      <c r="G1186" s="7">
        <f>IF('HAVER - UK Electricity'!G1473="",'Ofgem time series - Electricity'!G1185,AVERAGE('HAVER - UK Electricity'!G1473:L1473))</f>
        <v>546.94999999999993</v>
      </c>
      <c r="H1186" s="7">
        <f>IF('HAVER - UK Electricity'!H1473="",'Ofgem time series - Electricity'!H1185,AVERAGE('HAVER - UK Electricity'!H1473:M1473))</f>
        <v>495.06499999999988</v>
      </c>
      <c r="I1186" s="7">
        <f>IF('HAVER - UK Electricity'!I1473="",'Ofgem time series - Electricity'!I1185,AVERAGE('HAVER - UK Electricity'!I1473:N1473))</f>
        <v>459.23666666666668</v>
      </c>
      <c r="J1186" s="7">
        <f>IF('HAVER - UK Electricity'!J1473="",'Ofgem time series - Electricity'!J1185,AVERAGE('HAVER - UK Electricity'!J1473:O1473))</f>
        <v>423.56</v>
      </c>
      <c r="L1186" s="7">
        <f t="shared" si="138"/>
        <v>300.64000000000004</v>
      </c>
      <c r="M1186" s="7">
        <f t="shared" si="139"/>
        <v>258.91866784037552</v>
      </c>
      <c r="N1186" s="7">
        <f t="shared" si="140"/>
        <v>269.3909859154931</v>
      </c>
      <c r="O1186" s="7">
        <f t="shared" si="141"/>
        <v>248.94591549295774</v>
      </c>
      <c r="P1186" s="7">
        <f t="shared" si="142"/>
        <v>250.13862089201888</v>
      </c>
      <c r="R1186" s="7"/>
      <c r="S1186" s="7"/>
      <c r="T1186" s="7"/>
      <c r="U1186" s="7"/>
      <c r="V1186" s="7"/>
    </row>
    <row r="1187" spans="1:22" x14ac:dyDescent="0.35">
      <c r="A1187" s="5">
        <f t="shared" si="136"/>
        <v>44789</v>
      </c>
      <c r="B1187" s="5"/>
      <c r="C1187" s="46">
        <f>IF('HAVER - UK Electricity'!E1474="",C1186,AVERAGE('HAVER - UK Electricity'!E1474:P1474))</f>
        <v>515.00583333333338</v>
      </c>
      <c r="D1187" s="7">
        <f t="shared" si="137"/>
        <v>260.93693762561008</v>
      </c>
      <c r="E1187" s="5"/>
      <c r="F1187" s="7">
        <f>IF('HAVER - UK Electricity'!F1474="",'Ofgem time series - Electricity'!F1186,AVERAGE('HAVER - UK Electricity'!F1474:K1474))</f>
        <v>613.44833333333338</v>
      </c>
      <c r="G1187" s="7">
        <f>IF('HAVER - UK Electricity'!G1474="",'Ofgem time series - Electricity'!G1186,AVERAGE('HAVER - UK Electricity'!G1474:L1474))</f>
        <v>560.52166666666665</v>
      </c>
      <c r="H1187" s="7">
        <f>IF('HAVER - UK Electricity'!H1474="",'Ofgem time series - Electricity'!H1186,AVERAGE('HAVER - UK Electricity'!H1474:M1474))</f>
        <v>509.24499999999995</v>
      </c>
      <c r="I1187" s="7">
        <f>IF('HAVER - UK Electricity'!I1474="",'Ofgem time series - Electricity'!I1186,AVERAGE('HAVER - UK Electricity'!I1474:N1474))</f>
        <v>474.51666666666665</v>
      </c>
      <c r="J1187" s="7">
        <f>IF('HAVER - UK Electricity'!J1474="",'Ofgem time series - Electricity'!J1186,AVERAGE('HAVER - UK Electricity'!J1474:O1474))</f>
        <v>439.94</v>
      </c>
      <c r="L1187" s="7">
        <f t="shared" si="138"/>
        <v>300.64000000000004</v>
      </c>
      <c r="M1187" s="7">
        <f t="shared" si="139"/>
        <v>258.91866784037552</v>
      </c>
      <c r="N1187" s="7">
        <f t="shared" si="140"/>
        <v>269.3909859154931</v>
      </c>
      <c r="O1187" s="7">
        <f t="shared" si="141"/>
        <v>248.94591549295774</v>
      </c>
      <c r="P1187" s="7">
        <f t="shared" si="142"/>
        <v>250.13862089201888</v>
      </c>
      <c r="R1187" s="7"/>
      <c r="S1187" s="7"/>
      <c r="T1187" s="7"/>
      <c r="U1187" s="7"/>
      <c r="V1187" s="7"/>
    </row>
    <row r="1188" spans="1:22" x14ac:dyDescent="0.35">
      <c r="A1188" s="5">
        <f t="shared" si="136"/>
        <v>44790</v>
      </c>
      <c r="B1188" s="5"/>
      <c r="C1188" s="46">
        <f>IF('HAVER - UK Electricity'!E1475="",C1187,AVERAGE('HAVER - UK Electricity'!E1475:P1475))</f>
        <v>516.9758333333333</v>
      </c>
      <c r="D1188" s="7">
        <f>AVERAGE(AVERAGE($C$1047:$C$1099,$C$1101:$C$1133),AVERAGE($C$1136:$C$1189))</f>
        <v>260.93693762561008</v>
      </c>
      <c r="E1188" s="5"/>
      <c r="F1188" s="7">
        <f>IF('HAVER - UK Electricity'!F1475="",'Ofgem time series - Electricity'!F1187,AVERAGE('HAVER - UK Electricity'!F1475:K1475))</f>
        <v>616.33166666666659</v>
      </c>
      <c r="G1188" s="7">
        <f>IF('HAVER - UK Electricity'!G1475="",'Ofgem time series - Electricity'!G1187,AVERAGE('HAVER - UK Electricity'!G1475:L1475))</f>
        <v>564.82333333333327</v>
      </c>
      <c r="H1188" s="7">
        <f>IF('HAVER - UK Electricity'!H1475="",'Ofgem time series - Electricity'!H1187,AVERAGE('HAVER - UK Electricity'!H1475:M1475))</f>
        <v>515.31999999999994</v>
      </c>
      <c r="I1188" s="7">
        <f>IF('HAVER - UK Electricity'!I1475="",'Ofgem time series - Electricity'!I1187,AVERAGE('HAVER - UK Electricity'!I1475:N1475))</f>
        <v>479.21499999999992</v>
      </c>
      <c r="J1188" s="7">
        <f>IF('HAVER - UK Electricity'!J1475="",'Ofgem time series - Electricity'!J1187,AVERAGE('HAVER - UK Electricity'!J1475:O1475))</f>
        <v>443.26166666666671</v>
      </c>
      <c r="L1188" s="7">
        <f t="shared" si="138"/>
        <v>300.64000000000004</v>
      </c>
      <c r="M1188" s="7">
        <f t="shared" si="139"/>
        <v>258.91866784037552</v>
      </c>
      <c r="N1188" s="7">
        <f t="shared" si="140"/>
        <v>269.3909859154931</v>
      </c>
      <c r="O1188" s="7">
        <f t="shared" si="141"/>
        <v>248.94591549295774</v>
      </c>
      <c r="P1188" s="7">
        <f t="shared" si="142"/>
        <v>250.13862089201888</v>
      </c>
      <c r="R1188" s="7"/>
      <c r="S1188" s="7"/>
      <c r="T1188" s="7"/>
      <c r="U1188" s="7"/>
      <c r="V1188" s="7"/>
    </row>
    <row r="1189" spans="1:22" x14ac:dyDescent="0.35">
      <c r="A1189" s="5">
        <f t="shared" si="136"/>
        <v>44791</v>
      </c>
      <c r="B1189" s="5"/>
      <c r="C1189" s="46">
        <f>IF('HAVER - UK Electricity'!E1476="",C1188,AVERAGE('HAVER - UK Electricity'!E1476:P1476))</f>
        <v>529.79000000000008</v>
      </c>
      <c r="D1189" s="5"/>
      <c r="E1189" s="5"/>
      <c r="F1189" s="7">
        <f>IF('HAVER - UK Electricity'!F1476="",'Ofgem time series - Electricity'!F1188,AVERAGE('HAVER - UK Electricity'!F1476:K1476))</f>
        <v>623.66333333333341</v>
      </c>
      <c r="G1189" s="7">
        <f>IF('HAVER - UK Electricity'!G1476="",'Ofgem time series - Electricity'!G1188,AVERAGE('HAVER - UK Electricity'!G1476:L1476))</f>
        <v>574.74666666666667</v>
      </c>
      <c r="H1189" s="7">
        <f>IF('HAVER - UK Electricity'!H1476="",'Ofgem time series - Electricity'!H1188,AVERAGE('HAVER - UK Electricity'!H1476:M1476))</f>
        <v>527.65</v>
      </c>
      <c r="I1189" s="7">
        <f>IF('HAVER - UK Electricity'!I1476="",'Ofgem time series - Electricity'!I1188,AVERAGE('HAVER - UK Electricity'!I1476:N1476))</f>
        <v>493.95833333333343</v>
      </c>
      <c r="J1189" s="7">
        <f>IF('HAVER - UK Electricity'!J1476="",'Ofgem time series - Electricity'!J1188,AVERAGE('HAVER - UK Electricity'!J1476:O1476))</f>
        <v>460.41833333333335</v>
      </c>
      <c r="L1189" s="7">
        <f t="shared" si="138"/>
        <v>300.64000000000004</v>
      </c>
      <c r="M1189" s="7">
        <f t="shared" si="139"/>
        <v>258.91866784037552</v>
      </c>
      <c r="N1189" s="7">
        <f t="shared" si="140"/>
        <v>269.3909859154931</v>
      </c>
      <c r="O1189" s="7">
        <f t="shared" si="141"/>
        <v>248.94591549295774</v>
      </c>
      <c r="P1189" s="7">
        <f t="shared" si="142"/>
        <v>250.13862089201888</v>
      </c>
      <c r="S1189" s="7"/>
      <c r="T1189" s="7"/>
      <c r="U1189" s="7"/>
      <c r="V1189" s="7"/>
    </row>
    <row r="1190" spans="1:22" x14ac:dyDescent="0.35">
      <c r="A1190" s="5">
        <f t="shared" si="136"/>
        <v>44792</v>
      </c>
      <c r="B1190" s="5" t="s">
        <v>2290</v>
      </c>
      <c r="C1190" s="46">
        <f>IF('HAVER - UK Electricity'!H1477="",C1189,AVERAGE('HAVER - UK Electricity'!H1477:S1477))</f>
        <v>506.41666666666669</v>
      </c>
      <c r="D1190" s="7">
        <f>AVERAGE(AVERAGE($C$1101:$C$1133,$C$1047:$C$1099),AVERAGE($C$1190:$C$1253))</f>
        <v>276.63982333601274</v>
      </c>
      <c r="E1190" s="5"/>
      <c r="F1190" s="59">
        <f>IF('HAVER - UK Electricity'!F1477="",'Ofgem time series - Electricity'!F1189,AVERAGE('HAVER - UK Electricity'!F1477:K1477))</f>
        <v>648.29666666666674</v>
      </c>
      <c r="G1190" s="59">
        <f>IF('HAVER - UK Electricity'!G1477="",'Ofgem time series - Electricity'!G1189,AVERAGE('HAVER - UK Electricity'!G1477:L1477))</f>
        <v>600.61</v>
      </c>
      <c r="H1190" s="59">
        <f>IF('HAVER - UK Electricity'!H1477="",'Ofgem time series - Electricity'!H1189,AVERAGE('HAVER - UK Electricity'!H1477:M1477))</f>
        <v>554.27</v>
      </c>
      <c r="I1190" s="59">
        <f>IF('HAVER - UK Electricity'!I1477="",'Ofgem time series - Electricity'!I1189,AVERAGE('HAVER - UK Electricity'!I1477:N1477))</f>
        <v>519.51166666666666</v>
      </c>
      <c r="J1190" s="59">
        <f>IF('HAVER - UK Electricity'!J1477="",'Ofgem time series - Electricity'!J1189,AVERAGE('HAVER - UK Electricity'!J1477:O1477))</f>
        <v>484.90499999999997</v>
      </c>
      <c r="R1190" s="7">
        <f>AVERAGE(F$1047:F$1099,F$1101:F$1133,F$1190:F$1253)</f>
        <v>342.33004444444447</v>
      </c>
      <c r="S1190" s="7">
        <f t="shared" ref="S1190:V1190" si="143">AVERAGE(G$1047:G$1099,G$1101:G$1133,G$1190:G$1253)</f>
        <v>293.10156666666671</v>
      </c>
      <c r="T1190" s="7">
        <f t="shared" si="143"/>
        <v>288.74903333333344</v>
      </c>
      <c r="U1190" s="7">
        <f t="shared" si="143"/>
        <v>271.22935555555563</v>
      </c>
      <c r="V1190" s="7">
        <f t="shared" si="143"/>
        <v>268.84086111111122</v>
      </c>
    </row>
    <row r="1191" spans="1:22" x14ac:dyDescent="0.35">
      <c r="A1191" s="5">
        <f t="shared" si="136"/>
        <v>44795</v>
      </c>
      <c r="B1191" s="5"/>
      <c r="C1191" s="46">
        <f>IF('HAVER - UK Electricity'!H1478="",C1190,AVERAGE('HAVER - UK Electricity'!H1478:S1478))</f>
        <v>551.65916666666669</v>
      </c>
      <c r="D1191" s="7">
        <f t="shared" ref="D1191:D1252" si="144">AVERAGE(AVERAGE($C$1101:$C$1133,$C$1047:$C$1099),AVERAGE($C$1190:$C$1253))</f>
        <v>276.63982333601274</v>
      </c>
      <c r="E1191" s="5"/>
      <c r="F1191" s="59">
        <f>IF('HAVER - UK Electricity'!F1478="",'Ofgem time series - Electricity'!F1190,AVERAGE('HAVER - UK Electricity'!F1478:K1478))</f>
        <v>705.80666666666673</v>
      </c>
      <c r="G1191" s="59">
        <f>IF('HAVER - UK Electricity'!G1478="",'Ofgem time series - Electricity'!G1190,AVERAGE('HAVER - UK Electricity'!G1478:L1478))</f>
        <v>654.81666666666672</v>
      </c>
      <c r="H1191" s="59">
        <f>IF('HAVER - UK Electricity'!H1478="",'Ofgem time series - Electricity'!H1190,AVERAGE('HAVER - UK Electricity'!H1478:M1478))</f>
        <v>604.86</v>
      </c>
      <c r="I1191" s="59">
        <f>IF('HAVER - UK Electricity'!I1478="",'Ofgem time series - Electricity'!I1190,AVERAGE('HAVER - UK Electricity'!I1478:N1478))</f>
        <v>567.26666666666654</v>
      </c>
      <c r="J1191" s="59">
        <f>IF('HAVER - UK Electricity'!J1478="",'Ofgem time series - Electricity'!J1190,AVERAGE('HAVER - UK Electricity'!J1478:O1478))</f>
        <v>529.82499999999993</v>
      </c>
      <c r="R1191" s="7">
        <f t="shared" ref="R1191:R1253" si="145">AVERAGE(F$1047:F$1099,F$1101:F$1133,F$1190:F$1253)</f>
        <v>342.33004444444447</v>
      </c>
      <c r="S1191" s="7">
        <f t="shared" ref="S1191:S1253" si="146">AVERAGE(G$1047:G$1099,G$1101:G$1133,G$1190:G$1253)</f>
        <v>293.10156666666671</v>
      </c>
      <c r="T1191" s="7">
        <f t="shared" ref="T1191:T1253" si="147">AVERAGE(H$1047:H$1099,H$1101:H$1133,H$1190:H$1253)</f>
        <v>288.74903333333344</v>
      </c>
      <c r="U1191" s="7">
        <f t="shared" ref="U1191:U1253" si="148">AVERAGE(I$1047:I$1099,I$1101:I$1133,I$1190:I$1253)</f>
        <v>271.22935555555563</v>
      </c>
      <c r="V1191" s="7">
        <f t="shared" ref="V1191:V1253" si="149">AVERAGE(J$1047:J$1099,J$1101:J$1133,J$1190:J$1253)</f>
        <v>268.84086111111122</v>
      </c>
    </row>
    <row r="1192" spans="1:22" x14ac:dyDescent="0.35">
      <c r="A1192" s="5">
        <f t="shared" si="136"/>
        <v>44796</v>
      </c>
      <c r="B1192" s="5"/>
      <c r="C1192" s="46">
        <f>IF('HAVER - UK Electricity'!H1479="",C1191,AVERAGE('HAVER - UK Electricity'!H1479:S1479))</f>
        <v>538.15916666666658</v>
      </c>
      <c r="D1192" s="7">
        <f t="shared" si="144"/>
        <v>276.63982333601274</v>
      </c>
      <c r="E1192" s="5"/>
      <c r="F1192" s="59">
        <f>IF('HAVER - UK Electricity'!F1479="",'Ofgem time series - Electricity'!F1191,AVERAGE('HAVER - UK Electricity'!F1479:K1479))</f>
        <v>691.26666666666677</v>
      </c>
      <c r="G1192" s="59">
        <f>IF('HAVER - UK Electricity'!G1479="",'Ofgem time series - Electricity'!G1191,AVERAGE('HAVER - UK Electricity'!G1479:L1479))</f>
        <v>643.20333333333338</v>
      </c>
      <c r="H1192" s="59">
        <f>IF('HAVER - UK Electricity'!H1479="",'Ofgem time series - Electricity'!H1191,AVERAGE('HAVER - UK Electricity'!H1479:M1479))</f>
        <v>591.82000000000005</v>
      </c>
      <c r="I1192" s="59">
        <f>IF('HAVER - UK Electricity'!I1479="",'Ofgem time series - Electricity'!I1191,AVERAGE('HAVER - UK Electricity'!I1479:N1479))</f>
        <v>554.48833333333334</v>
      </c>
      <c r="J1192" s="59">
        <f>IF('HAVER - UK Electricity'!J1479="",'Ofgem time series - Electricity'!J1191,AVERAGE('HAVER - UK Electricity'!J1479:O1479))</f>
        <v>517.30833333333339</v>
      </c>
      <c r="R1192" s="7">
        <f t="shared" si="145"/>
        <v>342.33004444444447</v>
      </c>
      <c r="S1192" s="7">
        <f t="shared" si="146"/>
        <v>293.10156666666671</v>
      </c>
      <c r="T1192" s="7">
        <f t="shared" si="147"/>
        <v>288.74903333333344</v>
      </c>
      <c r="U1192" s="7">
        <f t="shared" si="148"/>
        <v>271.22935555555563</v>
      </c>
      <c r="V1192" s="7">
        <f t="shared" si="149"/>
        <v>268.84086111111122</v>
      </c>
    </row>
    <row r="1193" spans="1:22" x14ac:dyDescent="0.35">
      <c r="A1193" s="5">
        <f t="shared" si="136"/>
        <v>44797</v>
      </c>
      <c r="B1193" s="5"/>
      <c r="C1193" s="46">
        <f>IF('HAVER - UK Electricity'!H1480="",C1192,AVERAGE('HAVER - UK Electricity'!H1480:S1480))</f>
        <v>571.48166666666657</v>
      </c>
      <c r="D1193" s="7">
        <f t="shared" si="144"/>
        <v>276.63982333601274</v>
      </c>
      <c r="E1193" s="5"/>
      <c r="F1193" s="59">
        <f>IF('HAVER - UK Electricity'!F1480="",'Ofgem time series - Electricity'!F1192,AVERAGE('HAVER - UK Electricity'!F1480:K1480))</f>
        <v>735.46833333333325</v>
      </c>
      <c r="G1193" s="59">
        <f>IF('HAVER - UK Electricity'!G1480="",'Ofgem time series - Electricity'!G1192,AVERAGE('HAVER - UK Electricity'!G1480:L1480))</f>
        <v>684.01499999999999</v>
      </c>
      <c r="H1193" s="59">
        <f>IF('HAVER - UK Electricity'!H1480="",'Ofgem time series - Electricity'!H1192,AVERAGE('HAVER - UK Electricity'!H1480:M1480))</f>
        <v>630.58000000000004</v>
      </c>
      <c r="I1193" s="59">
        <f>IF('HAVER - UK Electricity'!I1480="",'Ofgem time series - Electricity'!I1192,AVERAGE('HAVER - UK Electricity'!I1480:N1480))</f>
        <v>591.4083333333333</v>
      </c>
      <c r="J1193" s="59">
        <f>IF('HAVER - UK Electricity'!J1480="",'Ofgem time series - Electricity'!J1192,AVERAGE('HAVER - UK Electricity'!J1480:O1480))</f>
        <v>552.38833333333332</v>
      </c>
      <c r="R1193" s="7">
        <f t="shared" si="145"/>
        <v>342.33004444444447</v>
      </c>
      <c r="S1193" s="7">
        <f t="shared" si="146"/>
        <v>293.10156666666671</v>
      </c>
      <c r="T1193" s="7">
        <f t="shared" si="147"/>
        <v>288.74903333333344</v>
      </c>
      <c r="U1193" s="7">
        <f t="shared" si="148"/>
        <v>271.22935555555563</v>
      </c>
      <c r="V1193" s="7">
        <f t="shared" si="149"/>
        <v>268.84086111111122</v>
      </c>
    </row>
    <row r="1194" spans="1:22" x14ac:dyDescent="0.35">
      <c r="A1194" s="5">
        <f t="shared" si="136"/>
        <v>44798</v>
      </c>
      <c r="B1194" s="5"/>
      <c r="C1194" s="46">
        <f>IF('HAVER - UK Electricity'!H1481="",C1193,AVERAGE('HAVER - UK Electricity'!H1481:S1481))</f>
        <v>603.83416666666665</v>
      </c>
      <c r="D1194" s="7">
        <f t="shared" si="144"/>
        <v>276.63982333601274</v>
      </c>
      <c r="E1194" s="5"/>
      <c r="F1194" s="59">
        <f>IF('HAVER - UK Electricity'!F1481="",'Ofgem time series - Electricity'!F1193,AVERAGE('HAVER - UK Electricity'!F1481:K1481))</f>
        <v>778.00833333333333</v>
      </c>
      <c r="G1194" s="59">
        <f>IF('HAVER - UK Electricity'!G1481="",'Ofgem time series - Electricity'!G1193,AVERAGE('HAVER - UK Electricity'!G1481:L1481))</f>
        <v>723.64166666666654</v>
      </c>
      <c r="H1194" s="59">
        <f>IF('HAVER - UK Electricity'!H1481="",'Ofgem time series - Electricity'!H1193,AVERAGE('HAVER - UK Electricity'!H1481:M1481))</f>
        <v>671.08499999999992</v>
      </c>
      <c r="I1194" s="59">
        <f>IF('HAVER - UK Electricity'!I1481="",'Ofgem time series - Electricity'!I1193,AVERAGE('HAVER - UK Electricity'!I1481:N1481))</f>
        <v>627.30999999999995</v>
      </c>
      <c r="J1194" s="59">
        <f>IF('HAVER - UK Electricity'!J1481="",'Ofgem time series - Electricity'!J1193,AVERAGE('HAVER - UK Electricity'!J1481:O1481))</f>
        <v>583.68666666666661</v>
      </c>
      <c r="R1194" s="7">
        <f t="shared" si="145"/>
        <v>342.33004444444447</v>
      </c>
      <c r="S1194" s="7">
        <f t="shared" si="146"/>
        <v>293.10156666666671</v>
      </c>
      <c r="T1194" s="7">
        <f t="shared" si="147"/>
        <v>288.74903333333344</v>
      </c>
      <c r="U1194" s="7">
        <f t="shared" si="148"/>
        <v>271.22935555555563</v>
      </c>
      <c r="V1194" s="7">
        <f t="shared" si="149"/>
        <v>268.84086111111122</v>
      </c>
    </row>
    <row r="1195" spans="1:22" x14ac:dyDescent="0.35">
      <c r="A1195" s="5">
        <f t="shared" si="136"/>
        <v>44799</v>
      </c>
      <c r="B1195" s="5"/>
      <c r="C1195" s="46">
        <f>IF('HAVER - UK Electricity'!H1482="",C1194,AVERAGE('HAVER - UK Electricity'!H1482:S1482))</f>
        <v>650.01416666666671</v>
      </c>
      <c r="D1195" s="7">
        <f t="shared" si="144"/>
        <v>276.63982333601274</v>
      </c>
      <c r="E1195" s="5"/>
      <c r="F1195" s="59">
        <f>IF('HAVER - UK Electricity'!F1482="",'Ofgem time series - Electricity'!F1194,AVERAGE('HAVER - UK Electricity'!F1482:K1482))</f>
        <v>841.93333333333339</v>
      </c>
      <c r="G1195" s="59">
        <f>IF('HAVER - UK Electricity'!G1482="",'Ofgem time series - Electricity'!G1194,AVERAGE('HAVER - UK Electricity'!G1482:L1482))</f>
        <v>784.37333333333333</v>
      </c>
      <c r="H1195" s="59">
        <f>IF('HAVER - UK Electricity'!H1482="",'Ofgem time series - Electricity'!H1194,AVERAGE('HAVER - UK Electricity'!H1482:M1482))</f>
        <v>724.5</v>
      </c>
      <c r="I1195" s="59">
        <f>IF('HAVER - UK Electricity'!I1482="",'Ofgem time series - Electricity'!I1194,AVERAGE('HAVER - UK Electricity'!I1482:N1482))</f>
        <v>677.02499999999998</v>
      </c>
      <c r="J1195" s="59">
        <f>IF('HAVER - UK Electricity'!J1482="",'Ofgem time series - Electricity'!J1194,AVERAGE('HAVER - UK Electricity'!J1482:O1482))</f>
        <v>629.7016666666666</v>
      </c>
      <c r="R1195" s="7">
        <f t="shared" si="145"/>
        <v>342.33004444444447</v>
      </c>
      <c r="S1195" s="7">
        <f t="shared" si="146"/>
        <v>293.10156666666671</v>
      </c>
      <c r="T1195" s="7">
        <f t="shared" si="147"/>
        <v>288.74903333333344</v>
      </c>
      <c r="U1195" s="7">
        <f t="shared" si="148"/>
        <v>271.22935555555563</v>
      </c>
      <c r="V1195" s="7">
        <f t="shared" si="149"/>
        <v>268.84086111111122</v>
      </c>
    </row>
    <row r="1196" spans="1:22" x14ac:dyDescent="0.35">
      <c r="A1196" s="5">
        <f t="shared" si="136"/>
        <v>44802</v>
      </c>
      <c r="B1196" s="5"/>
      <c r="C1196" s="46">
        <f>IF('HAVER - UK Electricity'!H1483="",C1195,AVERAGE('HAVER - UK Electricity'!H1483:S1483))</f>
        <v>650.01416666666671</v>
      </c>
      <c r="D1196" s="7">
        <f t="shared" si="144"/>
        <v>276.63982333601274</v>
      </c>
      <c r="E1196" s="5"/>
      <c r="F1196" s="59">
        <f>IF('HAVER - UK Electricity'!F1483="",'Ofgem time series - Electricity'!F1195,AVERAGE('HAVER - UK Electricity'!F1483:K1483))</f>
        <v>841.93333333333339</v>
      </c>
      <c r="G1196" s="59">
        <f>IF('HAVER - UK Electricity'!G1483="",'Ofgem time series - Electricity'!G1195,AVERAGE('HAVER - UK Electricity'!G1483:L1483))</f>
        <v>784.37333333333333</v>
      </c>
      <c r="H1196" s="59">
        <f>IF('HAVER - UK Electricity'!H1483="",'Ofgem time series - Electricity'!H1195,AVERAGE('HAVER - UK Electricity'!H1483:M1483))</f>
        <v>724.5</v>
      </c>
      <c r="I1196" s="59">
        <f>IF('HAVER - UK Electricity'!I1483="",'Ofgem time series - Electricity'!I1195,AVERAGE('HAVER - UK Electricity'!I1483:N1483))</f>
        <v>677.02499999999998</v>
      </c>
      <c r="J1196" s="59">
        <f>IF('HAVER - UK Electricity'!J1483="",'Ofgem time series - Electricity'!J1195,AVERAGE('HAVER - UK Electricity'!J1483:O1483))</f>
        <v>629.7016666666666</v>
      </c>
      <c r="R1196" s="7">
        <f t="shared" si="145"/>
        <v>342.33004444444447</v>
      </c>
      <c r="S1196" s="7">
        <f t="shared" si="146"/>
        <v>293.10156666666671</v>
      </c>
      <c r="T1196" s="7">
        <f t="shared" si="147"/>
        <v>288.74903333333344</v>
      </c>
      <c r="U1196" s="7">
        <f t="shared" si="148"/>
        <v>271.22935555555563</v>
      </c>
      <c r="V1196" s="7">
        <f t="shared" si="149"/>
        <v>268.84086111111122</v>
      </c>
    </row>
    <row r="1197" spans="1:22" x14ac:dyDescent="0.35">
      <c r="A1197" s="5">
        <f t="shared" si="136"/>
        <v>44803</v>
      </c>
      <c r="B1197" s="5"/>
      <c r="C1197" s="46">
        <f>IF('HAVER - UK Electricity'!H1484="",C1196,AVERAGE('HAVER - UK Electricity'!H1484:S1484))</f>
        <v>524.86916666666662</v>
      </c>
      <c r="D1197" s="7">
        <f t="shared" si="144"/>
        <v>276.63982333601274</v>
      </c>
      <c r="E1197" s="5"/>
      <c r="F1197" s="59">
        <f>IF('HAVER - UK Electricity'!F1484="",'Ofgem time series - Electricity'!F1196,AVERAGE('HAVER - UK Electricity'!F1484:K1484))</f>
        <v>735.04499999999996</v>
      </c>
      <c r="G1197" s="59">
        <f>IF('HAVER - UK Electricity'!G1484="",'Ofgem time series - Electricity'!G1196,AVERAGE('HAVER - UK Electricity'!G1484:L1484))</f>
        <v>673.56500000000005</v>
      </c>
      <c r="H1197" s="59">
        <f>IF('HAVER - UK Electricity'!H1484="",'Ofgem time series - Electricity'!H1196,AVERAGE('HAVER - UK Electricity'!H1484:M1484))</f>
        <v>611.98500000000001</v>
      </c>
      <c r="I1197" s="59">
        <f>IF('HAVER - UK Electricity'!I1484="",'Ofgem time series - Electricity'!I1196,AVERAGE('HAVER - UK Electricity'!I1484:N1484))</f>
        <v>558.61333333333334</v>
      </c>
      <c r="J1197" s="59">
        <f>IF('HAVER - UK Electricity'!J1484="",'Ofgem time series - Electricity'!J1196,AVERAGE('HAVER - UK Electricity'!J1484:O1484))</f>
        <v>505.39333333333337</v>
      </c>
      <c r="R1197" s="7">
        <f t="shared" si="145"/>
        <v>342.33004444444447</v>
      </c>
      <c r="S1197" s="7">
        <f t="shared" si="146"/>
        <v>293.10156666666671</v>
      </c>
      <c r="T1197" s="7">
        <f t="shared" si="147"/>
        <v>288.74903333333344</v>
      </c>
      <c r="U1197" s="7">
        <f t="shared" si="148"/>
        <v>271.22935555555563</v>
      </c>
      <c r="V1197" s="7">
        <f t="shared" si="149"/>
        <v>268.84086111111122</v>
      </c>
    </row>
    <row r="1198" spans="1:22" x14ac:dyDescent="0.35">
      <c r="A1198" s="5">
        <f t="shared" si="136"/>
        <v>44804</v>
      </c>
      <c r="B1198" s="5"/>
      <c r="C1198" s="46">
        <f>IF('HAVER - UK Electricity'!H1485="",C1197,AVERAGE('HAVER - UK Electricity'!H1485:S1485))</f>
        <v>427.73916666666668</v>
      </c>
      <c r="D1198" s="7">
        <f t="shared" si="144"/>
        <v>276.63982333601274</v>
      </c>
      <c r="E1198" s="5"/>
      <c r="F1198" s="59">
        <f>IF('HAVER - UK Electricity'!F1485="",'Ofgem time series - Electricity'!F1197,AVERAGE('HAVER - UK Electricity'!F1485:K1485))</f>
        <v>598.52666666666676</v>
      </c>
      <c r="G1198" s="59">
        <f>IF('HAVER - UK Electricity'!G1485="",'Ofgem time series - Electricity'!G1197,AVERAGE('HAVER - UK Electricity'!G1485:L1485))</f>
        <v>536.18500000000006</v>
      </c>
      <c r="H1198" s="59">
        <f>IF('HAVER - UK Electricity'!H1485="",'Ofgem time series - Electricity'!H1197,AVERAGE('HAVER - UK Electricity'!H1485:M1485))</f>
        <v>481.70999999999987</v>
      </c>
      <c r="I1198" s="59">
        <f>IF('HAVER - UK Electricity'!I1485="",'Ofgem time series - Electricity'!I1197,AVERAGE('HAVER - UK Electricity'!I1485:N1485))</f>
        <v>427.38666666666671</v>
      </c>
      <c r="J1198" s="59">
        <f>IF('HAVER - UK Electricity'!J1485="",'Ofgem time series - Electricity'!J1197,AVERAGE('HAVER - UK Electricity'!J1485:O1485))</f>
        <v>373.14166666666671</v>
      </c>
      <c r="R1198" s="7">
        <f t="shared" si="145"/>
        <v>342.33004444444447</v>
      </c>
      <c r="S1198" s="7">
        <f t="shared" si="146"/>
        <v>293.10156666666671</v>
      </c>
      <c r="T1198" s="7">
        <f t="shared" si="147"/>
        <v>288.74903333333344</v>
      </c>
      <c r="U1198" s="7">
        <f t="shared" si="148"/>
        <v>271.22935555555563</v>
      </c>
      <c r="V1198" s="7">
        <f t="shared" si="149"/>
        <v>268.84086111111122</v>
      </c>
    </row>
    <row r="1199" spans="1:22" x14ac:dyDescent="0.35">
      <c r="A1199" s="5">
        <f t="shared" si="136"/>
        <v>44805</v>
      </c>
      <c r="B1199" s="5"/>
      <c r="C1199" s="46">
        <f>IF('HAVER - UK Electricity'!H1486="",C1198,AVERAGE('HAVER - UK Electricity'!H1486:R1486))</f>
        <v>424.57636363636362</v>
      </c>
      <c r="D1199" s="7">
        <f t="shared" si="144"/>
        <v>276.63982333601274</v>
      </c>
      <c r="E1199" s="5"/>
      <c r="F1199" s="59">
        <f>IF('HAVER - UK Electricity'!F1486="",'Ofgem time series - Electricity'!F1198,AVERAGE('HAVER - UK Electricity'!F1486:K1486))</f>
        <v>598.69999999999993</v>
      </c>
      <c r="G1199" s="59">
        <f>IF('HAVER - UK Electricity'!G1486="",'Ofgem time series - Electricity'!G1198,AVERAGE('HAVER - UK Electricity'!G1486:L1486))</f>
        <v>535.6</v>
      </c>
      <c r="H1199" s="59">
        <f>IF('HAVER - UK Electricity'!H1486="",'Ofgem time series - Electricity'!H1198,AVERAGE('HAVER - UK Electricity'!H1486:M1486))</f>
        <v>480.15333333333336</v>
      </c>
      <c r="I1199" s="59">
        <f>IF('HAVER - UK Electricity'!I1486="",'Ofgem time series - Electricity'!I1198,AVERAGE('HAVER - UK Electricity'!I1486:N1486))</f>
        <v>424.85833333333335</v>
      </c>
      <c r="J1199" s="59">
        <f>IF('HAVER - UK Electricity'!J1486="",'Ofgem time series - Electricity'!J1198,AVERAGE('HAVER - UK Electricity'!J1486:O1486))</f>
        <v>369.64166666666665</v>
      </c>
      <c r="R1199" s="7">
        <f t="shared" si="145"/>
        <v>342.33004444444447</v>
      </c>
      <c r="S1199" s="7">
        <f t="shared" si="146"/>
        <v>293.10156666666671</v>
      </c>
      <c r="T1199" s="7">
        <f t="shared" si="147"/>
        <v>288.74903333333344</v>
      </c>
      <c r="U1199" s="7">
        <f t="shared" si="148"/>
        <v>271.22935555555563</v>
      </c>
      <c r="V1199" s="7">
        <f t="shared" si="149"/>
        <v>268.84086111111122</v>
      </c>
    </row>
    <row r="1200" spans="1:22" x14ac:dyDescent="0.35">
      <c r="A1200" s="5">
        <f t="shared" si="136"/>
        <v>44806</v>
      </c>
      <c r="B1200" s="5"/>
      <c r="C1200" s="46">
        <f>IF('HAVER - UK Electricity'!H1487="",C1199,AVERAGE('HAVER - UK Electricity'!H1487:R1487))</f>
        <v>393.47454545454548</v>
      </c>
      <c r="D1200" s="7">
        <f t="shared" si="144"/>
        <v>276.63982333601274</v>
      </c>
      <c r="E1200" s="5"/>
      <c r="F1200" s="59">
        <f>IF('HAVER - UK Electricity'!F1487="",'Ofgem time series - Electricity'!F1199,AVERAGE('HAVER - UK Electricity'!F1487:K1487))</f>
        <v>557.4283333333334</v>
      </c>
      <c r="G1200" s="59">
        <f>IF('HAVER - UK Electricity'!G1487="",'Ofgem time series - Electricity'!G1199,AVERAGE('HAVER - UK Electricity'!G1487:L1487))</f>
        <v>501.69833333333332</v>
      </c>
      <c r="H1200" s="59">
        <f>IF('HAVER - UK Electricity'!H1487="",'Ofgem time series - Electricity'!H1199,AVERAGE('HAVER - UK Electricity'!H1487:M1487))</f>
        <v>447.13499999999999</v>
      </c>
      <c r="I1200" s="59">
        <f>IF('HAVER - UK Electricity'!I1487="",'Ofgem time series - Electricity'!I1199,AVERAGE('HAVER - UK Electricity'!I1487:N1487))</f>
        <v>392.80166666666668</v>
      </c>
      <c r="J1200" s="59">
        <f>IF('HAVER - UK Electricity'!J1487="",'Ofgem time series - Electricity'!J1199,AVERAGE('HAVER - UK Electricity'!J1487:O1487))</f>
        <v>338.37333333333339</v>
      </c>
      <c r="R1200" s="7">
        <f t="shared" si="145"/>
        <v>342.33004444444447</v>
      </c>
      <c r="S1200" s="7">
        <f t="shared" si="146"/>
        <v>293.10156666666671</v>
      </c>
      <c r="T1200" s="7">
        <f t="shared" si="147"/>
        <v>288.74903333333344</v>
      </c>
      <c r="U1200" s="7">
        <f t="shared" si="148"/>
        <v>271.22935555555563</v>
      </c>
      <c r="V1200" s="7">
        <f t="shared" si="149"/>
        <v>268.84086111111122</v>
      </c>
    </row>
    <row r="1201" spans="1:22" x14ac:dyDescent="0.35">
      <c r="A1201" s="5">
        <f t="shared" si="136"/>
        <v>44809</v>
      </c>
      <c r="B1201" s="5"/>
      <c r="C1201" s="46">
        <f>IF('HAVER - UK Electricity'!H1488="",C1200,AVERAGE('HAVER - UK Electricity'!H1488:R1488))</f>
        <v>410.56545454545449</v>
      </c>
      <c r="D1201" s="7">
        <f t="shared" si="144"/>
        <v>276.63982333601274</v>
      </c>
      <c r="E1201" s="5"/>
      <c r="F1201" s="59">
        <f>IF('HAVER - UK Electricity'!F1488="",'Ofgem time series - Electricity'!F1200,AVERAGE('HAVER - UK Electricity'!F1488:K1488))</f>
        <v>577.89833333333331</v>
      </c>
      <c r="G1201" s="59">
        <f>IF('HAVER - UK Electricity'!G1488="",'Ofgem time series - Electricity'!G1200,AVERAGE('HAVER - UK Electricity'!G1488:L1488))</f>
        <v>520.11166666666657</v>
      </c>
      <c r="H1201" s="59">
        <f>IF('HAVER - UK Electricity'!H1488="",'Ofgem time series - Electricity'!H1200,AVERAGE('HAVER - UK Electricity'!H1488:M1488))</f>
        <v>465.12333333333328</v>
      </c>
      <c r="I1201" s="59">
        <f>IF('HAVER - UK Electricity'!I1488="",'Ofgem time series - Electricity'!I1200,AVERAGE('HAVER - UK Electricity'!I1488:N1488))</f>
        <v>410.36166666666668</v>
      </c>
      <c r="J1201" s="59">
        <f>IF('HAVER - UK Electricity'!J1488="",'Ofgem time series - Electricity'!J1200,AVERAGE('HAVER - UK Electricity'!J1488:O1488))</f>
        <v>355.50333333333333</v>
      </c>
      <c r="R1201" s="7">
        <f t="shared" si="145"/>
        <v>342.33004444444447</v>
      </c>
      <c r="S1201" s="7">
        <f t="shared" si="146"/>
        <v>293.10156666666671</v>
      </c>
      <c r="T1201" s="7">
        <f t="shared" si="147"/>
        <v>288.74903333333344</v>
      </c>
      <c r="U1201" s="7">
        <f t="shared" si="148"/>
        <v>271.22935555555563</v>
      </c>
      <c r="V1201" s="7">
        <f t="shared" si="149"/>
        <v>268.84086111111122</v>
      </c>
    </row>
    <row r="1202" spans="1:22" x14ac:dyDescent="0.35">
      <c r="A1202" s="5">
        <f t="shared" si="136"/>
        <v>44810</v>
      </c>
      <c r="B1202" s="5"/>
      <c r="C1202" s="46">
        <f>IF('HAVER - UK Electricity'!H1489="",C1201,AVERAGE('HAVER - UK Electricity'!H1489:R1489))</f>
        <v>432.0509090909091</v>
      </c>
      <c r="D1202" s="7">
        <f t="shared" si="144"/>
        <v>276.63982333601274</v>
      </c>
      <c r="E1202" s="5"/>
      <c r="F1202" s="59">
        <f>IF('HAVER - UK Electricity'!F1489="",'Ofgem time series - Electricity'!F1201,AVERAGE('HAVER - UK Electricity'!F1489:K1489))</f>
        <v>582.94000000000005</v>
      </c>
      <c r="G1202" s="59">
        <f>IF('HAVER - UK Electricity'!G1489="",'Ofgem time series - Electricity'!G1201,AVERAGE('HAVER - UK Electricity'!G1489:L1489))</f>
        <v>530.06166666666661</v>
      </c>
      <c r="H1202" s="59">
        <f>IF('HAVER - UK Electricity'!H1489="",'Ofgem time series - Electricity'!H1201,AVERAGE('HAVER - UK Electricity'!H1489:M1489))</f>
        <v>478.91333333333336</v>
      </c>
      <c r="I1202" s="59">
        <f>IF('HAVER - UK Electricity'!I1489="",'Ofgem time series - Electricity'!I1201,AVERAGE('HAVER - UK Electricity'!I1489:N1489))</f>
        <v>427.99166666666662</v>
      </c>
      <c r="J1202" s="59">
        <f>IF('HAVER - UK Electricity'!J1489="",'Ofgem time series - Electricity'!J1201,AVERAGE('HAVER - UK Electricity'!J1489:O1489))</f>
        <v>376.97333333333336</v>
      </c>
      <c r="R1202" s="7">
        <f t="shared" si="145"/>
        <v>342.33004444444447</v>
      </c>
      <c r="S1202" s="7">
        <f t="shared" si="146"/>
        <v>293.10156666666671</v>
      </c>
      <c r="T1202" s="7">
        <f t="shared" si="147"/>
        <v>288.74903333333344</v>
      </c>
      <c r="U1202" s="7">
        <f t="shared" si="148"/>
        <v>271.22935555555563</v>
      </c>
      <c r="V1202" s="7">
        <f t="shared" si="149"/>
        <v>268.84086111111122</v>
      </c>
    </row>
    <row r="1203" spans="1:22" x14ac:dyDescent="0.35">
      <c r="A1203" s="5">
        <f t="shared" si="136"/>
        <v>44811</v>
      </c>
      <c r="B1203" s="5"/>
      <c r="C1203" s="46">
        <f>IF('HAVER - UK Electricity'!H1490="",C1202,AVERAGE('HAVER - UK Electricity'!H1490:R1490))</f>
        <v>418.42272727272723</v>
      </c>
      <c r="D1203" s="7">
        <f t="shared" si="144"/>
        <v>276.63982333601274</v>
      </c>
      <c r="E1203" s="5"/>
      <c r="F1203" s="59">
        <f>IF('HAVER - UK Electricity'!F1490="",'Ofgem time series - Electricity'!F1202,AVERAGE('HAVER - UK Electricity'!F1490:K1490))</f>
        <v>545.92666666666673</v>
      </c>
      <c r="G1203" s="59">
        <f>IF('HAVER - UK Electricity'!G1490="",'Ofgem time series - Electricity'!G1202,AVERAGE('HAVER - UK Electricity'!G1490:L1490))</f>
        <v>499.7716666666667</v>
      </c>
      <c r="H1203" s="59">
        <f>IF('HAVER - UK Electricity'!H1490="",'Ofgem time series - Electricity'!H1202,AVERAGE('HAVER - UK Electricity'!H1490:M1490))</f>
        <v>455.57833333333338</v>
      </c>
      <c r="I1203" s="59">
        <f>IF('HAVER - UK Electricity'!I1490="",'Ofgem time series - Electricity'!I1202,AVERAGE('HAVER - UK Electricity'!I1490:N1490))</f>
        <v>411.61166666666668</v>
      </c>
      <c r="J1203" s="59">
        <f>IF('HAVER - UK Electricity'!J1490="",'Ofgem time series - Electricity'!J1202,AVERAGE('HAVER - UK Electricity'!J1490:O1490))</f>
        <v>367.54833333333335</v>
      </c>
      <c r="R1203" s="7">
        <f t="shared" si="145"/>
        <v>342.33004444444447</v>
      </c>
      <c r="S1203" s="7">
        <f t="shared" si="146"/>
        <v>293.10156666666671</v>
      </c>
      <c r="T1203" s="7">
        <f t="shared" si="147"/>
        <v>288.74903333333344</v>
      </c>
      <c r="U1203" s="7">
        <f t="shared" si="148"/>
        <v>271.22935555555563</v>
      </c>
      <c r="V1203" s="7">
        <f t="shared" si="149"/>
        <v>268.84086111111122</v>
      </c>
    </row>
    <row r="1204" spans="1:22" x14ac:dyDescent="0.35">
      <c r="A1204" s="5">
        <f t="shared" si="136"/>
        <v>44812</v>
      </c>
      <c r="B1204" s="5"/>
      <c r="C1204" s="46">
        <f>IF('HAVER - UK Electricity'!H1491="",C1203,AVERAGE('HAVER - UK Electricity'!H1491:R1491))</f>
        <v>410.89545454545447</v>
      </c>
      <c r="D1204" s="7">
        <f t="shared" si="144"/>
        <v>276.63982333601274</v>
      </c>
      <c r="E1204" s="5"/>
      <c r="F1204" s="59">
        <f>IF('HAVER - UK Electricity'!F1491="",'Ofgem time series - Electricity'!F1203,AVERAGE('HAVER - UK Electricity'!F1491:K1491))</f>
        <v>533.30000000000007</v>
      </c>
      <c r="G1204" s="59">
        <f>IF('HAVER - UK Electricity'!G1491="",'Ofgem time series - Electricity'!G1203,AVERAGE('HAVER - UK Electricity'!G1491:L1491))</f>
        <v>485.17666666666673</v>
      </c>
      <c r="H1204" s="59">
        <f>IF('HAVER - UK Electricity'!H1491="",'Ofgem time series - Electricity'!H1203,AVERAGE('HAVER - UK Electricity'!H1491:M1491))</f>
        <v>444.45833333333331</v>
      </c>
      <c r="I1204" s="59">
        <f>IF('HAVER - UK Electricity'!I1491="",'Ofgem time series - Electricity'!I1203,AVERAGE('HAVER - UK Electricity'!I1491:N1491))</f>
        <v>403.9666666666667</v>
      </c>
      <c r="J1204" s="59">
        <f>IF('HAVER - UK Electricity'!J1491="",'Ofgem time series - Electricity'!J1203,AVERAGE('HAVER - UK Electricity'!J1491:O1491))</f>
        <v>363.37833333333333</v>
      </c>
      <c r="R1204" s="7">
        <f t="shared" si="145"/>
        <v>342.33004444444447</v>
      </c>
      <c r="S1204" s="7">
        <f t="shared" si="146"/>
        <v>293.10156666666671</v>
      </c>
      <c r="T1204" s="7">
        <f t="shared" si="147"/>
        <v>288.74903333333344</v>
      </c>
      <c r="U1204" s="7">
        <f t="shared" si="148"/>
        <v>271.22935555555563</v>
      </c>
      <c r="V1204" s="7">
        <f t="shared" si="149"/>
        <v>268.84086111111122</v>
      </c>
    </row>
    <row r="1205" spans="1:22" x14ac:dyDescent="0.35">
      <c r="A1205" s="5">
        <f t="shared" si="136"/>
        <v>44813</v>
      </c>
      <c r="B1205" s="5"/>
      <c r="C1205" s="46">
        <f>IF('HAVER - UK Electricity'!H1492="",C1204,AVERAGE('HAVER - UK Electricity'!H1492:R1492))</f>
        <v>376.45636363636368</v>
      </c>
      <c r="D1205" s="7">
        <f t="shared" si="144"/>
        <v>276.63982333601274</v>
      </c>
      <c r="E1205" s="5"/>
      <c r="F1205" s="59">
        <f>IF('HAVER - UK Electricity'!F1492="",'Ofgem time series - Electricity'!F1204,AVERAGE('HAVER - UK Electricity'!F1492:K1492))</f>
        <v>471.55833333333339</v>
      </c>
      <c r="G1205" s="59">
        <f>IF('HAVER - UK Electricity'!G1492="",'Ofgem time series - Electricity'!G1204,AVERAGE('HAVER - UK Electricity'!G1492:L1492))</f>
        <v>435.87166666666673</v>
      </c>
      <c r="H1205" s="59">
        <f>IF('HAVER - UK Electricity'!H1492="",'Ofgem time series - Electricity'!H1204,AVERAGE('HAVER - UK Electricity'!H1492:M1492))</f>
        <v>401.88166666666666</v>
      </c>
      <c r="I1205" s="59">
        <f>IF('HAVER - UK Electricity'!I1492="",'Ofgem time series - Electricity'!I1204,AVERAGE('HAVER - UK Electricity'!I1492:N1492))</f>
        <v>368.11833333333334</v>
      </c>
      <c r="J1205" s="59">
        <f>IF('HAVER - UK Electricity'!J1492="",'Ofgem time series - Electricity'!J1204,AVERAGE('HAVER - UK Electricity'!J1492:O1492))</f>
        <v>334.25833333333333</v>
      </c>
      <c r="R1205" s="7">
        <f t="shared" si="145"/>
        <v>342.33004444444447</v>
      </c>
      <c r="S1205" s="7">
        <f t="shared" si="146"/>
        <v>293.10156666666671</v>
      </c>
      <c r="T1205" s="7">
        <f t="shared" si="147"/>
        <v>288.74903333333344</v>
      </c>
      <c r="U1205" s="7">
        <f t="shared" si="148"/>
        <v>271.22935555555563</v>
      </c>
      <c r="V1205" s="7">
        <f t="shared" si="149"/>
        <v>268.84086111111122</v>
      </c>
    </row>
    <row r="1206" spans="1:22" x14ac:dyDescent="0.35">
      <c r="A1206" s="5">
        <f t="shared" si="136"/>
        <v>44816</v>
      </c>
      <c r="B1206" s="5"/>
      <c r="C1206" s="46">
        <f>IF('HAVER - UK Electricity'!H1493="",C1205,AVERAGE('HAVER - UK Electricity'!H1493:R1493))</f>
        <v>353.17727272727274</v>
      </c>
      <c r="D1206" s="7">
        <f t="shared" si="144"/>
        <v>276.63982333601274</v>
      </c>
      <c r="E1206" s="5"/>
      <c r="F1206" s="59">
        <f>IF('HAVER - UK Electricity'!F1493="",'Ofgem time series - Electricity'!F1205,AVERAGE('HAVER - UK Electricity'!F1493:K1493))</f>
        <v>443.16499999999996</v>
      </c>
      <c r="G1206" s="59">
        <f>IF('HAVER - UK Electricity'!G1493="",'Ofgem time series - Electricity'!G1205,AVERAGE('HAVER - UK Electricity'!G1493:L1493))</f>
        <v>411.03166666666669</v>
      </c>
      <c r="H1206" s="59">
        <f>IF('HAVER - UK Electricity'!H1493="",'Ofgem time series - Electricity'!H1205,AVERAGE('HAVER - UK Electricity'!H1493:M1493))</f>
        <v>377.92500000000001</v>
      </c>
      <c r="I1206" s="59">
        <f>IF('HAVER - UK Electricity'!I1493="",'Ofgem time series - Electricity'!I1205,AVERAGE('HAVER - UK Electricity'!I1493:N1493))</f>
        <v>345.04500000000002</v>
      </c>
      <c r="J1206" s="59">
        <f>IF('HAVER - UK Electricity'!J1493="",'Ofgem time series - Electricity'!J1205,AVERAGE('HAVER - UK Electricity'!J1493:O1493))</f>
        <v>312.06833333333333</v>
      </c>
      <c r="R1206" s="7">
        <f t="shared" si="145"/>
        <v>342.33004444444447</v>
      </c>
      <c r="S1206" s="7">
        <f t="shared" si="146"/>
        <v>293.10156666666671</v>
      </c>
      <c r="T1206" s="7">
        <f t="shared" si="147"/>
        <v>288.74903333333344</v>
      </c>
      <c r="U1206" s="7">
        <f t="shared" si="148"/>
        <v>271.22935555555563</v>
      </c>
      <c r="V1206" s="7">
        <f t="shared" si="149"/>
        <v>268.84086111111122</v>
      </c>
    </row>
    <row r="1207" spans="1:22" x14ac:dyDescent="0.35">
      <c r="A1207" s="5">
        <f t="shared" si="136"/>
        <v>44817</v>
      </c>
      <c r="B1207" s="5"/>
      <c r="C1207" s="46">
        <f>IF('HAVER - UK Electricity'!H1494="",C1206,AVERAGE('HAVER - UK Electricity'!H1494:R1494))</f>
        <v>361.31818181818181</v>
      </c>
      <c r="D1207" s="7">
        <f t="shared" si="144"/>
        <v>276.63982333601274</v>
      </c>
      <c r="E1207" s="5"/>
      <c r="F1207" s="59">
        <f>IF('HAVER - UK Electricity'!F1494="",'Ofgem time series - Electricity'!F1206,AVERAGE('HAVER - UK Electricity'!F1494:K1494))</f>
        <v>455.46833333333342</v>
      </c>
      <c r="G1207" s="59">
        <f>IF('HAVER - UK Electricity'!G1494="",'Ofgem time series - Electricity'!G1206,AVERAGE('HAVER - UK Electricity'!G1494:L1494))</f>
        <v>423.03666666666669</v>
      </c>
      <c r="H1207" s="59">
        <f>IF('HAVER - UK Electricity'!H1494="",'Ofgem time series - Electricity'!H1206,AVERAGE('HAVER - UK Electricity'!H1494:M1494))</f>
        <v>387.91333333333336</v>
      </c>
      <c r="I1207" s="59">
        <f>IF('HAVER - UK Electricity'!I1494="",'Ofgem time series - Electricity'!I1206,AVERAGE('HAVER - UK Electricity'!I1494:N1494))</f>
        <v>353.01666666666665</v>
      </c>
      <c r="J1207" s="59">
        <f>IF('HAVER - UK Electricity'!J1494="",'Ofgem time series - Electricity'!J1206,AVERAGE('HAVER - UK Electricity'!J1494:O1494))</f>
        <v>318.02333333333337</v>
      </c>
      <c r="R1207" s="7">
        <f t="shared" si="145"/>
        <v>342.33004444444447</v>
      </c>
      <c r="S1207" s="7">
        <f t="shared" si="146"/>
        <v>293.10156666666671</v>
      </c>
      <c r="T1207" s="7">
        <f t="shared" si="147"/>
        <v>288.74903333333344</v>
      </c>
      <c r="U1207" s="7">
        <f t="shared" si="148"/>
        <v>271.22935555555563</v>
      </c>
      <c r="V1207" s="7">
        <f t="shared" si="149"/>
        <v>268.84086111111122</v>
      </c>
    </row>
    <row r="1208" spans="1:22" x14ac:dyDescent="0.35">
      <c r="A1208" s="5">
        <f t="shared" si="136"/>
        <v>44818</v>
      </c>
      <c r="B1208" s="5"/>
      <c r="C1208" s="46">
        <f>IF('HAVER - UK Electricity'!H1495="",C1207,AVERAGE('HAVER - UK Electricity'!H1495:R1495))</f>
        <v>394.84363636363645</v>
      </c>
      <c r="D1208" s="7">
        <f t="shared" si="144"/>
        <v>276.63982333601274</v>
      </c>
      <c r="E1208" s="5"/>
      <c r="F1208" s="59">
        <f>IF('HAVER - UK Electricity'!F1495="",'Ofgem time series - Electricity'!F1207,AVERAGE('HAVER - UK Electricity'!F1495:K1495))</f>
        <v>497.40666666666669</v>
      </c>
      <c r="G1208" s="59">
        <f>IF('HAVER - UK Electricity'!G1495="",'Ofgem time series - Electricity'!G1207,AVERAGE('HAVER - UK Electricity'!G1495:L1495))</f>
        <v>462.90666666666669</v>
      </c>
      <c r="H1208" s="59">
        <f>IF('HAVER - UK Electricity'!H1495="",'Ofgem time series - Electricity'!H1207,AVERAGE('HAVER - UK Electricity'!H1495:M1495))</f>
        <v>426.64000000000004</v>
      </c>
      <c r="I1208" s="59">
        <f>IF('HAVER - UK Electricity'!I1495="",'Ofgem time series - Electricity'!I1207,AVERAGE('HAVER - UK Electricity'!I1495:N1495))</f>
        <v>390.60000000000008</v>
      </c>
      <c r="J1208" s="59">
        <f>IF('HAVER - UK Electricity'!J1495="",'Ofgem time series - Electricity'!J1207,AVERAGE('HAVER - UK Electricity'!J1495:O1495))</f>
        <v>354.46333333333337</v>
      </c>
      <c r="R1208" s="7">
        <f t="shared" si="145"/>
        <v>342.33004444444447</v>
      </c>
      <c r="S1208" s="7">
        <f t="shared" si="146"/>
        <v>293.10156666666671</v>
      </c>
      <c r="T1208" s="7">
        <f t="shared" si="147"/>
        <v>288.74903333333344</v>
      </c>
      <c r="U1208" s="7">
        <f t="shared" si="148"/>
        <v>271.22935555555563</v>
      </c>
      <c r="V1208" s="7">
        <f t="shared" si="149"/>
        <v>268.84086111111122</v>
      </c>
    </row>
    <row r="1209" spans="1:22" x14ac:dyDescent="0.35">
      <c r="A1209" s="5">
        <f t="shared" si="136"/>
        <v>44819</v>
      </c>
      <c r="B1209" s="5"/>
      <c r="C1209" s="46">
        <f>IF('HAVER - UK Electricity'!H1496="",C1208,AVERAGE('HAVER - UK Electricity'!H1496:R1496))</f>
        <v>402.56727272727278</v>
      </c>
      <c r="D1209" s="7">
        <f t="shared" si="144"/>
        <v>276.63982333601274</v>
      </c>
      <c r="E1209" s="5"/>
      <c r="F1209" s="59">
        <f>IF('HAVER - UK Electricity'!F1496="",'Ofgem time series - Electricity'!F1208,AVERAGE('HAVER - UK Electricity'!F1496:K1496))</f>
        <v>500.7316666666668</v>
      </c>
      <c r="G1209" s="59">
        <f>IF('HAVER - UK Electricity'!G1496="",'Ofgem time series - Electricity'!G1208,AVERAGE('HAVER - UK Electricity'!G1496:L1496))</f>
        <v>467.30666666666667</v>
      </c>
      <c r="H1209" s="59">
        <f>IF('HAVER - UK Electricity'!H1496="",'Ofgem time series - Electricity'!H1208,AVERAGE('HAVER - UK Electricity'!H1496:M1496))</f>
        <v>431.38499999999999</v>
      </c>
      <c r="I1209" s="59">
        <f>IF('HAVER - UK Electricity'!I1496="",'Ofgem time series - Electricity'!I1208,AVERAGE('HAVER - UK Electricity'!I1496:N1496))</f>
        <v>395.69</v>
      </c>
      <c r="J1209" s="59">
        <f>IF('HAVER - UK Electricity'!J1496="",'Ofgem time series - Electricity'!J1208,AVERAGE('HAVER - UK Electricity'!J1496:O1496))</f>
        <v>359.89833333333331</v>
      </c>
      <c r="R1209" s="7">
        <f t="shared" si="145"/>
        <v>342.33004444444447</v>
      </c>
      <c r="S1209" s="7">
        <f t="shared" si="146"/>
        <v>293.10156666666671</v>
      </c>
      <c r="T1209" s="7">
        <f t="shared" si="147"/>
        <v>288.74903333333344</v>
      </c>
      <c r="U1209" s="7">
        <f t="shared" si="148"/>
        <v>271.22935555555563</v>
      </c>
      <c r="V1209" s="7">
        <f t="shared" si="149"/>
        <v>268.84086111111122</v>
      </c>
    </row>
    <row r="1210" spans="1:22" x14ac:dyDescent="0.35">
      <c r="A1210" s="5">
        <f t="shared" si="136"/>
        <v>44820</v>
      </c>
      <c r="B1210" s="5"/>
      <c r="C1210" s="46">
        <f>IF('HAVER - UK Electricity'!H1497="",C1209,AVERAGE('HAVER - UK Electricity'!H1497:R1497))</f>
        <v>366.42727272727274</v>
      </c>
      <c r="D1210" s="7">
        <f t="shared" si="144"/>
        <v>276.63982333601274</v>
      </c>
      <c r="E1210" s="5"/>
      <c r="F1210" s="59">
        <f>IF('HAVER - UK Electricity'!F1497="",'Ofgem time series - Electricity'!F1209,AVERAGE('HAVER - UK Electricity'!F1497:K1497))</f>
        <v>459.78666666666669</v>
      </c>
      <c r="G1210" s="59">
        <f>IF('HAVER - UK Electricity'!G1497="",'Ofgem time series - Electricity'!G1209,AVERAGE('HAVER - UK Electricity'!G1497:L1497))</f>
        <v>427.30166666666668</v>
      </c>
      <c r="H1210" s="59">
        <f>IF('HAVER - UK Electricity'!H1497="",'Ofgem time series - Electricity'!H1209,AVERAGE('HAVER - UK Electricity'!H1497:M1497))</f>
        <v>392.95833333333331</v>
      </c>
      <c r="I1210" s="59">
        <f>IF('HAVER - UK Electricity'!I1497="",'Ofgem time series - Electricity'!I1209,AVERAGE('HAVER - UK Electricity'!I1497:N1497))</f>
        <v>358.84166666666664</v>
      </c>
      <c r="J1210" s="59">
        <f>IF('HAVER - UK Electricity'!J1497="",'Ofgem time series - Electricity'!J1209,AVERAGE('HAVER - UK Electricity'!J1497:O1497))</f>
        <v>324.62833333333339</v>
      </c>
      <c r="R1210" s="7">
        <f t="shared" si="145"/>
        <v>342.33004444444447</v>
      </c>
      <c r="S1210" s="7">
        <f t="shared" si="146"/>
        <v>293.10156666666671</v>
      </c>
      <c r="T1210" s="7">
        <f t="shared" si="147"/>
        <v>288.74903333333344</v>
      </c>
      <c r="U1210" s="7">
        <f t="shared" si="148"/>
        <v>271.22935555555563</v>
      </c>
      <c r="V1210" s="7">
        <f t="shared" si="149"/>
        <v>268.84086111111122</v>
      </c>
    </row>
    <row r="1211" spans="1:22" x14ac:dyDescent="0.35">
      <c r="A1211" s="5">
        <f t="shared" si="136"/>
        <v>44823</v>
      </c>
      <c r="B1211" s="5"/>
      <c r="C1211" s="46">
        <f>IF('HAVER - UK Electricity'!H1498="",C1210,AVERAGE('HAVER - UK Electricity'!H1498:R1498))</f>
        <v>356.54</v>
      </c>
      <c r="D1211" s="7">
        <f t="shared" si="144"/>
        <v>276.63982333601274</v>
      </c>
      <c r="E1211" s="5"/>
      <c r="F1211" s="59">
        <f>IF('HAVER - UK Electricity'!F1498="",'Ofgem time series - Electricity'!F1210,AVERAGE('HAVER - UK Electricity'!F1498:K1498))</f>
        <v>439.13833333333338</v>
      </c>
      <c r="G1211" s="59">
        <f>IF('HAVER - UK Electricity'!G1498="",'Ofgem time series - Electricity'!G1210,AVERAGE('HAVER - UK Electricity'!G1498:L1498))</f>
        <v>413.07166666666672</v>
      </c>
      <c r="H1211" s="59">
        <f>IF('HAVER - UK Electricity'!H1498="",'Ofgem time series - Electricity'!H1210,AVERAGE('HAVER - UK Electricity'!H1498:M1498))</f>
        <v>381.71166666666664</v>
      </c>
      <c r="I1211" s="59">
        <f>IF('HAVER - UK Electricity'!I1498="",'Ofgem time series - Electricity'!I1210,AVERAGE('HAVER - UK Electricity'!I1498:N1498))</f>
        <v>350.57833333333332</v>
      </c>
      <c r="J1211" s="59">
        <f>IF('HAVER - UK Electricity'!J1498="",'Ofgem time series - Electricity'!J1210,AVERAGE('HAVER - UK Electricity'!J1498:O1498))</f>
        <v>319.3483333333333</v>
      </c>
      <c r="R1211" s="7">
        <f t="shared" si="145"/>
        <v>342.33004444444447</v>
      </c>
      <c r="S1211" s="7">
        <f t="shared" si="146"/>
        <v>293.10156666666671</v>
      </c>
      <c r="T1211" s="7">
        <f t="shared" si="147"/>
        <v>288.74903333333344</v>
      </c>
      <c r="U1211" s="7">
        <f t="shared" si="148"/>
        <v>271.22935555555563</v>
      </c>
      <c r="V1211" s="7">
        <f t="shared" si="149"/>
        <v>268.84086111111122</v>
      </c>
    </row>
    <row r="1212" spans="1:22" x14ac:dyDescent="0.35">
      <c r="A1212" s="5">
        <f t="shared" si="136"/>
        <v>44824</v>
      </c>
      <c r="B1212" s="5"/>
      <c r="C1212" s="46">
        <f>IF('HAVER - UK Electricity'!H1499="",C1211,AVERAGE('HAVER - UK Electricity'!H1499:R1499))</f>
        <v>377.15000000000003</v>
      </c>
      <c r="D1212" s="7">
        <f t="shared" si="144"/>
        <v>276.63982333601274</v>
      </c>
      <c r="E1212" s="5"/>
      <c r="F1212" s="59">
        <f>IF('HAVER - UK Electricity'!F1499="",'Ofgem time series - Electricity'!F1211,AVERAGE('HAVER - UK Electricity'!F1499:K1499))</f>
        <v>469.80833333333334</v>
      </c>
      <c r="G1212" s="59">
        <f>IF('HAVER - UK Electricity'!G1499="",'Ofgem time series - Electricity'!G1211,AVERAGE('HAVER - UK Electricity'!G1499:L1499))</f>
        <v>441.78166666666669</v>
      </c>
      <c r="H1212" s="59">
        <f>IF('HAVER - UK Electricity'!H1499="",'Ofgem time series - Electricity'!H1211,AVERAGE('HAVER - UK Electricity'!H1499:M1499))</f>
        <v>405.88333333333338</v>
      </c>
      <c r="I1212" s="59">
        <f>IF('HAVER - UK Electricity'!I1499="",'Ofgem time series - Electricity'!I1211,AVERAGE('HAVER - UK Electricity'!I1499:N1499))</f>
        <v>370.21166666666664</v>
      </c>
      <c r="J1212" s="59">
        <f>IF('HAVER - UK Electricity'!J1499="",'Ofgem time series - Electricity'!J1211,AVERAGE('HAVER - UK Electricity'!J1499:O1499))</f>
        <v>334.44333333333333</v>
      </c>
      <c r="R1212" s="7">
        <f t="shared" si="145"/>
        <v>342.33004444444447</v>
      </c>
      <c r="S1212" s="7">
        <f t="shared" si="146"/>
        <v>293.10156666666671</v>
      </c>
      <c r="T1212" s="7">
        <f t="shared" si="147"/>
        <v>288.74903333333344</v>
      </c>
      <c r="U1212" s="7">
        <f t="shared" si="148"/>
        <v>271.22935555555563</v>
      </c>
      <c r="V1212" s="7">
        <f t="shared" si="149"/>
        <v>268.84086111111122</v>
      </c>
    </row>
    <row r="1213" spans="1:22" x14ac:dyDescent="0.35">
      <c r="A1213" s="5">
        <f t="shared" si="136"/>
        <v>44825</v>
      </c>
      <c r="B1213" s="5"/>
      <c r="C1213" s="46">
        <f>IF('HAVER - UK Electricity'!H1500="",C1212,AVERAGE('HAVER - UK Electricity'!H1500:R1500))</f>
        <v>384.24545454545455</v>
      </c>
      <c r="D1213" s="7">
        <f t="shared" si="144"/>
        <v>276.63982333601274</v>
      </c>
      <c r="E1213" s="5"/>
      <c r="F1213" s="59">
        <f>IF('HAVER - UK Electricity'!F1500="",'Ofgem time series - Electricity'!F1212,AVERAGE('HAVER - UK Electricity'!F1500:K1500))</f>
        <v>487.32666666666665</v>
      </c>
      <c r="G1213" s="59">
        <f>IF('HAVER - UK Electricity'!G1500="",'Ofgem time series - Electricity'!G1212,AVERAGE('HAVER - UK Electricity'!G1500:L1500))</f>
        <v>450.66166666666663</v>
      </c>
      <c r="H1213" s="59">
        <f>IF('HAVER - UK Electricity'!H1500="",'Ofgem time series - Electricity'!H1212,AVERAGE('HAVER - UK Electricity'!H1500:M1500))</f>
        <v>413.73833333333329</v>
      </c>
      <c r="I1213" s="59">
        <f>IF('HAVER - UK Electricity'!I1500="",'Ofgem time series - Electricity'!I1212,AVERAGE('HAVER - UK Electricity'!I1500:N1500))</f>
        <v>377.04166666666669</v>
      </c>
      <c r="J1213" s="59">
        <f>IF('HAVER - UK Electricity'!J1500="",'Ofgem time series - Electricity'!J1212,AVERAGE('HAVER - UK Electricity'!J1500:O1500))</f>
        <v>340.24833333333333</v>
      </c>
      <c r="R1213" s="7">
        <f t="shared" si="145"/>
        <v>342.33004444444447</v>
      </c>
      <c r="S1213" s="7">
        <f t="shared" si="146"/>
        <v>293.10156666666671</v>
      </c>
      <c r="T1213" s="7">
        <f t="shared" si="147"/>
        <v>288.74903333333344</v>
      </c>
      <c r="U1213" s="7">
        <f t="shared" si="148"/>
        <v>271.22935555555563</v>
      </c>
      <c r="V1213" s="7">
        <f t="shared" si="149"/>
        <v>268.84086111111122</v>
      </c>
    </row>
    <row r="1214" spans="1:22" x14ac:dyDescent="0.35">
      <c r="A1214" s="5">
        <f t="shared" si="136"/>
        <v>44826</v>
      </c>
      <c r="B1214" s="5"/>
      <c r="C1214" s="46">
        <f>IF('HAVER - UK Electricity'!H1501="",C1213,AVERAGE('HAVER - UK Electricity'!H1501:R1501))</f>
        <v>396.40818181818179</v>
      </c>
      <c r="D1214" s="7">
        <f t="shared" si="144"/>
        <v>276.63982333601274</v>
      </c>
      <c r="E1214" s="5"/>
      <c r="F1214" s="59">
        <f>IF('HAVER - UK Electricity'!F1501="",'Ofgem time series - Electricity'!F1213,AVERAGE('HAVER - UK Electricity'!F1501:K1501))</f>
        <v>525.22500000000014</v>
      </c>
      <c r="G1214" s="59">
        <f>IF('HAVER - UK Electricity'!G1501="",'Ofgem time series - Electricity'!G1213,AVERAGE('HAVER - UK Electricity'!G1501:L1501))</f>
        <v>480.68666666666672</v>
      </c>
      <c r="H1214" s="59">
        <f>IF('HAVER - UK Electricity'!H1501="",'Ofgem time series - Electricity'!H1213,AVERAGE('HAVER - UK Electricity'!H1501:M1501))</f>
        <v>430.80500000000001</v>
      </c>
      <c r="I1214" s="59">
        <f>IF('HAVER - UK Electricity'!I1501="",'Ofgem time series - Electricity'!I1213,AVERAGE('HAVER - UK Electricity'!I1501:N1501))</f>
        <v>387.05</v>
      </c>
      <c r="J1214" s="59">
        <f>IF('HAVER - UK Electricity'!J1501="",'Ofgem time series - Electricity'!J1213,AVERAGE('HAVER - UK Electricity'!J1501:O1501))</f>
        <v>343.19833333333332</v>
      </c>
      <c r="R1214" s="7">
        <f t="shared" si="145"/>
        <v>342.33004444444447</v>
      </c>
      <c r="S1214" s="7">
        <f t="shared" si="146"/>
        <v>293.10156666666671</v>
      </c>
      <c r="T1214" s="7">
        <f t="shared" si="147"/>
        <v>288.74903333333344</v>
      </c>
      <c r="U1214" s="7">
        <f t="shared" si="148"/>
        <v>271.22935555555563</v>
      </c>
      <c r="V1214" s="7">
        <f t="shared" si="149"/>
        <v>268.84086111111122</v>
      </c>
    </row>
    <row r="1215" spans="1:22" x14ac:dyDescent="0.35">
      <c r="A1215" s="5">
        <f t="shared" si="136"/>
        <v>44827</v>
      </c>
      <c r="B1215" s="5"/>
      <c r="C1215" s="46">
        <f>IF('HAVER - UK Electricity'!H1502="",C1214,AVERAGE('HAVER - UK Electricity'!H1502:R1502))</f>
        <v>394.96545454545463</v>
      </c>
      <c r="D1215" s="7">
        <f t="shared" si="144"/>
        <v>276.63982333601274</v>
      </c>
      <c r="E1215" s="5"/>
      <c r="F1215" s="59">
        <f>IF('HAVER - UK Electricity'!F1502="",'Ofgem time series - Electricity'!F1214,AVERAGE('HAVER - UK Electricity'!F1502:K1502))</f>
        <v>535.36666666666667</v>
      </c>
      <c r="G1215" s="59">
        <f>IF('HAVER - UK Electricity'!G1502="",'Ofgem time series - Electricity'!G1214,AVERAGE('HAVER - UK Electricity'!G1502:L1502))</f>
        <v>485.97666666666669</v>
      </c>
      <c r="H1215" s="59">
        <f>IF('HAVER - UK Electricity'!H1502="",'Ofgem time series - Electricity'!H1214,AVERAGE('HAVER - UK Electricity'!H1502:M1502))</f>
        <v>432.60666666666674</v>
      </c>
      <c r="I1215" s="59">
        <f>IF('HAVER - UK Electricity'!I1502="",'Ofgem time series - Electricity'!I1214,AVERAGE('HAVER - UK Electricity'!I1502:N1502))</f>
        <v>385.3633333333334</v>
      </c>
      <c r="J1215" s="59">
        <f>IF('HAVER - UK Electricity'!J1502="",'Ofgem time series - Electricity'!J1214,AVERAGE('HAVER - UK Electricity'!J1502:O1502))</f>
        <v>338.02333333333331</v>
      </c>
      <c r="R1215" s="7">
        <f t="shared" si="145"/>
        <v>342.33004444444447</v>
      </c>
      <c r="S1215" s="7">
        <f t="shared" si="146"/>
        <v>293.10156666666671</v>
      </c>
      <c r="T1215" s="7">
        <f t="shared" si="147"/>
        <v>288.74903333333344</v>
      </c>
      <c r="U1215" s="7">
        <f t="shared" si="148"/>
        <v>271.22935555555563</v>
      </c>
      <c r="V1215" s="7">
        <f t="shared" si="149"/>
        <v>268.84086111111122</v>
      </c>
    </row>
    <row r="1216" spans="1:22" x14ac:dyDescent="0.35">
      <c r="A1216" s="5">
        <f t="shared" si="136"/>
        <v>44830</v>
      </c>
      <c r="B1216" s="5"/>
      <c r="C1216" s="46">
        <f>IF('HAVER - UK Electricity'!H1503="",C1215,AVERAGE('HAVER - UK Electricity'!H1503:R1503))</f>
        <v>394.62727272727267</v>
      </c>
      <c r="D1216" s="7">
        <f t="shared" si="144"/>
        <v>276.63982333601274</v>
      </c>
      <c r="E1216" s="5"/>
      <c r="F1216" s="59">
        <f>IF('HAVER - UK Electricity'!F1503="",'Ofgem time series - Electricity'!F1215,AVERAGE('HAVER - UK Electricity'!F1503:K1503))</f>
        <v>538.69333333333327</v>
      </c>
      <c r="G1216" s="59">
        <f>IF('HAVER - UK Electricity'!G1503="",'Ofgem time series - Electricity'!G1215,AVERAGE('HAVER - UK Electricity'!G1503:L1503))</f>
        <v>490.22666666666663</v>
      </c>
      <c r="H1216" s="59">
        <f>IF('HAVER - UK Electricity'!H1503="",'Ofgem time series - Electricity'!H1215,AVERAGE('HAVER - UK Electricity'!H1503:M1503))</f>
        <v>435.16</v>
      </c>
      <c r="I1216" s="59">
        <f>IF('HAVER - UK Electricity'!I1503="",'Ofgem time series - Electricity'!I1215,AVERAGE('HAVER - UK Electricity'!I1503:N1503))</f>
        <v>386.21999999999997</v>
      </c>
      <c r="J1216" s="59">
        <f>IF('HAVER - UK Electricity'!J1503="",'Ofgem time series - Electricity'!J1215,AVERAGE('HAVER - UK Electricity'!J1503:O1503))</f>
        <v>337.18333333333334</v>
      </c>
      <c r="R1216" s="7">
        <f t="shared" si="145"/>
        <v>342.33004444444447</v>
      </c>
      <c r="S1216" s="7">
        <f t="shared" si="146"/>
        <v>293.10156666666671</v>
      </c>
      <c r="T1216" s="7">
        <f t="shared" si="147"/>
        <v>288.74903333333344</v>
      </c>
      <c r="U1216" s="7">
        <f t="shared" si="148"/>
        <v>271.22935555555563</v>
      </c>
      <c r="V1216" s="7">
        <f t="shared" si="149"/>
        <v>268.84086111111122</v>
      </c>
    </row>
    <row r="1217" spans="1:22" x14ac:dyDescent="0.35">
      <c r="A1217" s="5">
        <f t="shared" si="136"/>
        <v>44831</v>
      </c>
      <c r="B1217" s="5"/>
      <c r="C1217" s="46">
        <f>IF('HAVER - UK Electricity'!H1504="",C1216,AVERAGE('HAVER - UK Electricity'!H1504:R1504))</f>
        <v>424.37000000000006</v>
      </c>
      <c r="D1217" s="7">
        <f t="shared" si="144"/>
        <v>276.63982333601274</v>
      </c>
      <c r="E1217" s="5"/>
      <c r="F1217" s="59">
        <f>IF('HAVER - UK Electricity'!F1504="",'Ofgem time series - Electricity'!F1216,AVERAGE('HAVER - UK Electricity'!F1504:K1504))</f>
        <v>559.9616666666667</v>
      </c>
      <c r="G1217" s="59">
        <f>IF('HAVER - UK Electricity'!G1504="",'Ofgem time series - Electricity'!G1216,AVERAGE('HAVER - UK Electricity'!G1504:L1504))</f>
        <v>514.67333333333329</v>
      </c>
      <c r="H1217" s="59">
        <f>IF('HAVER - UK Electricity'!H1504="",'Ofgem time series - Electricity'!H1216,AVERAGE('HAVER - UK Electricity'!H1504:M1504))</f>
        <v>462.88333333333338</v>
      </c>
      <c r="I1217" s="59">
        <f>IF('HAVER - UK Electricity'!I1504="",'Ofgem time series - Electricity'!I1216,AVERAGE('HAVER - UK Electricity'!I1504:N1504))</f>
        <v>415.81166666666667</v>
      </c>
      <c r="J1217" s="59">
        <f>IF('HAVER - UK Electricity'!J1504="",'Ofgem time series - Electricity'!J1216,AVERAGE('HAVER - UK Electricity'!J1504:O1504))</f>
        <v>368.64333333333337</v>
      </c>
      <c r="R1217" s="7">
        <f t="shared" si="145"/>
        <v>342.33004444444447</v>
      </c>
      <c r="S1217" s="7">
        <f t="shared" si="146"/>
        <v>293.10156666666671</v>
      </c>
      <c r="T1217" s="7">
        <f t="shared" si="147"/>
        <v>288.74903333333344</v>
      </c>
      <c r="U1217" s="7">
        <f t="shared" si="148"/>
        <v>271.22935555555563</v>
      </c>
      <c r="V1217" s="7">
        <f t="shared" si="149"/>
        <v>268.84086111111122</v>
      </c>
    </row>
    <row r="1218" spans="1:22" x14ac:dyDescent="0.35">
      <c r="A1218" s="5">
        <f t="shared" si="136"/>
        <v>44832</v>
      </c>
      <c r="B1218" s="5"/>
      <c r="C1218" s="46">
        <f>IF('HAVER - UK Electricity'!H1505="",C1217,AVERAGE('HAVER - UK Electricity'!H1505:R1505))</f>
        <v>435.98545454545456</v>
      </c>
      <c r="D1218" s="7">
        <f t="shared" si="144"/>
        <v>276.63982333601274</v>
      </c>
      <c r="E1218" s="5"/>
      <c r="F1218" s="59">
        <f>IF('HAVER - UK Electricity'!F1505="",'Ofgem time series - Electricity'!F1217,AVERAGE('HAVER - UK Electricity'!F1505:K1505))</f>
        <v>593.19500000000005</v>
      </c>
      <c r="G1218" s="59">
        <f>IF('HAVER - UK Electricity'!G1505="",'Ofgem time series - Electricity'!G1217,AVERAGE('HAVER - UK Electricity'!G1505:L1505))</f>
        <v>541.54000000000008</v>
      </c>
      <c r="H1218" s="59">
        <f>IF('HAVER - UK Electricity'!H1505="",'Ofgem time series - Electricity'!H1217,AVERAGE('HAVER - UK Electricity'!H1505:M1505))</f>
        <v>483.07500000000005</v>
      </c>
      <c r="I1218" s="59">
        <f>IF('HAVER - UK Electricity'!I1505="",'Ofgem time series - Electricity'!I1217,AVERAGE('HAVER - UK Electricity'!I1505:N1505))</f>
        <v>429.2</v>
      </c>
      <c r="J1218" s="59">
        <f>IF('HAVER - UK Electricity'!J1505="",'Ofgem time series - Electricity'!J1217,AVERAGE('HAVER - UK Electricity'!J1505:O1505))</f>
        <v>375.79333333333329</v>
      </c>
      <c r="R1218" s="7">
        <f t="shared" si="145"/>
        <v>342.33004444444447</v>
      </c>
      <c r="S1218" s="7">
        <f t="shared" si="146"/>
        <v>293.10156666666671</v>
      </c>
      <c r="T1218" s="7">
        <f t="shared" si="147"/>
        <v>288.74903333333344</v>
      </c>
      <c r="U1218" s="7">
        <f t="shared" si="148"/>
        <v>271.22935555555563</v>
      </c>
      <c r="V1218" s="7">
        <f t="shared" si="149"/>
        <v>268.84086111111122</v>
      </c>
    </row>
    <row r="1219" spans="1:22" x14ac:dyDescent="0.35">
      <c r="A1219" s="5">
        <f t="shared" si="136"/>
        <v>44833</v>
      </c>
      <c r="B1219" s="5"/>
      <c r="C1219" s="46">
        <f>IF('HAVER - UK Electricity'!H1506="",C1218,AVERAGE('HAVER - UK Electricity'!H1506:R1506))</f>
        <v>413.24181818181825</v>
      </c>
      <c r="D1219" s="7">
        <f t="shared" si="144"/>
        <v>276.63982333601274</v>
      </c>
      <c r="E1219" s="5"/>
      <c r="F1219" s="59">
        <f>IF('HAVER - UK Electricity'!F1506="",'Ofgem time series - Electricity'!F1218,AVERAGE('HAVER - UK Electricity'!F1506:K1506))</f>
        <v>575.11500000000001</v>
      </c>
      <c r="G1219" s="59">
        <f>IF('HAVER - UK Electricity'!G1506="",'Ofgem time series - Electricity'!G1218,AVERAGE('HAVER - UK Electricity'!G1506:L1506))</f>
        <v>514.92166666666674</v>
      </c>
      <c r="H1219" s="59">
        <f>IF('HAVER - UK Electricity'!H1506="",'Ofgem time series - Electricity'!H1218,AVERAGE('HAVER - UK Electricity'!H1506:M1506))</f>
        <v>456.29333333333329</v>
      </c>
      <c r="I1219" s="59">
        <f>IF('HAVER - UK Electricity'!I1506="",'Ofgem time series - Electricity'!I1218,AVERAGE('HAVER - UK Electricity'!I1506:N1506))</f>
        <v>403.17500000000001</v>
      </c>
      <c r="J1219" s="59">
        <f>IF('HAVER - UK Electricity'!J1506="",'Ofgem time series - Electricity'!J1218,AVERAGE('HAVER - UK Electricity'!J1506:O1506))</f>
        <v>350.52499999999992</v>
      </c>
      <c r="R1219" s="7">
        <f t="shared" si="145"/>
        <v>342.33004444444447</v>
      </c>
      <c r="S1219" s="7">
        <f t="shared" si="146"/>
        <v>293.10156666666671</v>
      </c>
      <c r="T1219" s="7">
        <f t="shared" si="147"/>
        <v>288.74903333333344</v>
      </c>
      <c r="U1219" s="7">
        <f t="shared" si="148"/>
        <v>271.22935555555563</v>
      </c>
      <c r="V1219" s="7">
        <f t="shared" si="149"/>
        <v>268.84086111111122</v>
      </c>
    </row>
    <row r="1220" spans="1:22" x14ac:dyDescent="0.35">
      <c r="A1220" s="5">
        <f t="shared" si="136"/>
        <v>44834</v>
      </c>
      <c r="B1220" s="5"/>
      <c r="C1220" s="46">
        <f>IF('HAVER - UK Electricity'!H1507="",C1219,AVERAGE('HAVER - UK Electricity'!H1507:R1507))</f>
        <v>371.28454545454548</v>
      </c>
      <c r="D1220" s="7">
        <f t="shared" si="144"/>
        <v>276.63982333601274</v>
      </c>
      <c r="E1220" s="5"/>
      <c r="F1220" s="59">
        <f>IF('HAVER - UK Electricity'!F1507="",'Ofgem time series - Electricity'!F1219,AVERAGE('HAVER - UK Electricity'!F1507:K1507))</f>
        <v>502.99666666666661</v>
      </c>
      <c r="G1220" s="59">
        <f>IF('HAVER - UK Electricity'!G1507="",'Ofgem time series - Electricity'!G1219,AVERAGE('HAVER - UK Electricity'!G1507:L1507))</f>
        <v>443.23666666666668</v>
      </c>
      <c r="H1220" s="59">
        <f>IF('HAVER - UK Electricity'!H1507="",'Ofgem time series - Electricity'!H1219,AVERAGE('HAVER - UK Electricity'!H1507:M1507))</f>
        <v>388.98666666666668</v>
      </c>
      <c r="I1220" s="59">
        <f>IF('HAVER - UK Electricity'!I1507="",'Ofgem time series - Electricity'!I1219,AVERAGE('HAVER - UK Electricity'!I1507:N1507))</f>
        <v>335.20499999999998</v>
      </c>
      <c r="J1220" s="59">
        <f>IF('HAVER - UK Electricity'!J1507="",'Ofgem time series - Electricity'!J1219,AVERAGE('HAVER - UK Electricity'!J1507:O1507))</f>
        <v>336.71166666666664</v>
      </c>
      <c r="R1220" s="7">
        <f t="shared" si="145"/>
        <v>342.33004444444447</v>
      </c>
      <c r="S1220" s="7">
        <f t="shared" si="146"/>
        <v>293.10156666666671</v>
      </c>
      <c r="T1220" s="7">
        <f t="shared" si="147"/>
        <v>288.74903333333344</v>
      </c>
      <c r="U1220" s="7">
        <f t="shared" si="148"/>
        <v>271.22935555555563</v>
      </c>
      <c r="V1220" s="7">
        <f t="shared" si="149"/>
        <v>268.84086111111122</v>
      </c>
    </row>
    <row r="1221" spans="1:22" x14ac:dyDescent="0.35">
      <c r="A1221" s="5">
        <f t="shared" si="136"/>
        <v>44837</v>
      </c>
      <c r="B1221" s="5"/>
      <c r="C1221" s="46">
        <f>IF('HAVER - UK Electricity'!H1508="",C1220,AVERAGE('HAVER - UK Electricity'!H1508:Q1508))</f>
        <v>344.13299999999998</v>
      </c>
      <c r="D1221" s="7">
        <f t="shared" si="144"/>
        <v>276.63982333601274</v>
      </c>
      <c r="E1221" s="5"/>
      <c r="F1221" s="59">
        <f>IF('HAVER - UK Electricity'!F1508="",'Ofgem time series - Electricity'!F1220,AVERAGE('HAVER - UK Electricity'!F1508:K1508))</f>
        <v>468.94166666666661</v>
      </c>
      <c r="G1221" s="59">
        <f>IF('HAVER - UK Electricity'!G1508="",'Ofgem time series - Electricity'!G1220,AVERAGE('HAVER - UK Electricity'!G1508:L1508))</f>
        <v>411.51</v>
      </c>
      <c r="H1221" s="59">
        <f>IF('HAVER - UK Electricity'!H1508="",'Ofgem time series - Electricity'!H1220,AVERAGE('HAVER - UK Electricity'!H1508:M1508))</f>
        <v>359.58833333333337</v>
      </c>
      <c r="I1221" s="59">
        <f>IF('HAVER - UK Electricity'!I1508="",'Ofgem time series - Electricity'!I1220,AVERAGE('HAVER - UK Electricity'!I1508:N1508))</f>
        <v>308.13499999999999</v>
      </c>
      <c r="J1221" s="59">
        <f>IF('HAVER - UK Electricity'!J1508="",'Ofgem time series - Electricity'!J1220,AVERAGE('HAVER - UK Electricity'!J1508:O1508))</f>
        <v>309.62166666666667</v>
      </c>
      <c r="R1221" s="7">
        <f t="shared" si="145"/>
        <v>342.33004444444447</v>
      </c>
      <c r="S1221" s="7">
        <f t="shared" si="146"/>
        <v>293.10156666666671</v>
      </c>
      <c r="T1221" s="7">
        <f t="shared" si="147"/>
        <v>288.74903333333344</v>
      </c>
      <c r="U1221" s="7">
        <f t="shared" si="148"/>
        <v>271.22935555555563</v>
      </c>
      <c r="V1221" s="7">
        <f t="shared" si="149"/>
        <v>268.84086111111122</v>
      </c>
    </row>
    <row r="1222" spans="1:22" x14ac:dyDescent="0.35">
      <c r="A1222" s="5">
        <f t="shared" si="136"/>
        <v>44838</v>
      </c>
      <c r="B1222" s="5"/>
      <c r="C1222" s="46">
        <f>IF('HAVER - UK Electricity'!H1509="",C1221,AVERAGE('HAVER - UK Electricity'!H1509:Q1509))</f>
        <v>337.48200000000003</v>
      </c>
      <c r="D1222" s="7">
        <f t="shared" si="144"/>
        <v>276.63982333601274</v>
      </c>
      <c r="E1222" s="5"/>
      <c r="F1222" s="59">
        <f>IF('HAVER - UK Electricity'!F1509="",'Ofgem time series - Electricity'!F1221,AVERAGE('HAVER - UK Electricity'!F1509:K1509))</f>
        <v>466.5266666666667</v>
      </c>
      <c r="G1222" s="59">
        <f>IF('HAVER - UK Electricity'!G1509="",'Ofgem time series - Electricity'!G1221,AVERAGE('HAVER - UK Electricity'!G1509:L1509))</f>
        <v>407.03666666666669</v>
      </c>
      <c r="H1222" s="59">
        <f>IF('HAVER - UK Electricity'!H1509="",'Ofgem time series - Electricity'!H1221,AVERAGE('HAVER - UK Electricity'!H1509:M1509))</f>
        <v>353.05666666666662</v>
      </c>
      <c r="I1222" s="59">
        <f>IF('HAVER - UK Electricity'!I1509="",'Ofgem time series - Electricity'!I1221,AVERAGE('HAVER - UK Electricity'!I1509:N1509))</f>
        <v>299.54500000000002</v>
      </c>
      <c r="J1222" s="59">
        <f>IF('HAVER - UK Electricity'!J1509="",'Ofgem time series - Electricity'!J1221,AVERAGE('HAVER - UK Electricity'!J1509:O1509))</f>
        <v>301.47833333333335</v>
      </c>
      <c r="R1222" s="7">
        <f t="shared" si="145"/>
        <v>342.33004444444447</v>
      </c>
      <c r="S1222" s="7">
        <f t="shared" si="146"/>
        <v>293.10156666666671</v>
      </c>
      <c r="T1222" s="7">
        <f t="shared" si="147"/>
        <v>288.74903333333344</v>
      </c>
      <c r="U1222" s="7">
        <f t="shared" si="148"/>
        <v>271.22935555555563</v>
      </c>
      <c r="V1222" s="7">
        <f t="shared" si="149"/>
        <v>268.84086111111122</v>
      </c>
    </row>
    <row r="1223" spans="1:22" x14ac:dyDescent="0.35">
      <c r="A1223" s="5">
        <f t="shared" si="136"/>
        <v>44839</v>
      </c>
      <c r="B1223" s="5"/>
      <c r="C1223" s="46">
        <f>IF('HAVER - UK Electricity'!H1510="",C1222,AVERAGE('HAVER - UK Electricity'!H1510:Q1510))</f>
        <v>342.33300000000003</v>
      </c>
      <c r="D1223" s="7">
        <f t="shared" si="144"/>
        <v>276.63982333601274</v>
      </c>
      <c r="E1223" s="5"/>
      <c r="F1223" s="59">
        <f>IF('HAVER - UK Electricity'!F1510="",'Ofgem time series - Electricity'!F1222,AVERAGE('HAVER - UK Electricity'!F1510:K1510))</f>
        <v>499.71166666666664</v>
      </c>
      <c r="G1223" s="59">
        <f>IF('HAVER - UK Electricity'!G1510="",'Ofgem time series - Electricity'!G1222,AVERAGE('HAVER - UK Electricity'!G1510:L1510))</f>
        <v>424.25499999999994</v>
      </c>
      <c r="H1223" s="59">
        <f>IF('HAVER - UK Electricity'!H1510="",'Ofgem time series - Electricity'!H1222,AVERAGE('HAVER - UK Electricity'!H1510:M1510))</f>
        <v>347.15666666666669</v>
      </c>
      <c r="I1223" s="59">
        <f>IF('HAVER - UK Electricity'!I1510="",'Ofgem time series - Electricity'!I1222,AVERAGE('HAVER - UK Electricity'!I1510:N1510))</f>
        <v>322.43</v>
      </c>
      <c r="J1223" s="59">
        <f>IF('HAVER - UK Electricity'!J1510="",'Ofgem time series - Electricity'!J1222,AVERAGE('HAVER - UK Electricity'!J1510:O1510))</f>
        <v>323.99666666666667</v>
      </c>
      <c r="R1223" s="7">
        <f t="shared" si="145"/>
        <v>342.33004444444447</v>
      </c>
      <c r="S1223" s="7">
        <f t="shared" si="146"/>
        <v>293.10156666666671</v>
      </c>
      <c r="T1223" s="7">
        <f t="shared" si="147"/>
        <v>288.74903333333344</v>
      </c>
      <c r="U1223" s="7">
        <f t="shared" si="148"/>
        <v>271.22935555555563</v>
      </c>
      <c r="V1223" s="7">
        <f t="shared" si="149"/>
        <v>268.84086111111122</v>
      </c>
    </row>
    <row r="1224" spans="1:22" x14ac:dyDescent="0.35">
      <c r="A1224" s="5">
        <f t="shared" ref="A1224:A1287" si="150">+A1219+7</f>
        <v>44840</v>
      </c>
      <c r="B1224" s="5"/>
      <c r="C1224" s="46">
        <f>IF('HAVER - UK Electricity'!H1511="",C1223,AVERAGE('HAVER - UK Electricity'!H1511:Q1511))</f>
        <v>343.52699999999999</v>
      </c>
      <c r="D1224" s="7">
        <f t="shared" si="144"/>
        <v>276.63982333601274</v>
      </c>
      <c r="E1224" s="5"/>
      <c r="F1224" s="59">
        <f>IF('HAVER - UK Electricity'!F1511="",'Ofgem time series - Electricity'!F1223,AVERAGE('HAVER - UK Electricity'!F1511:K1511))</f>
        <v>502.53166666666675</v>
      </c>
      <c r="G1224" s="59">
        <f>IF('HAVER - UK Electricity'!G1511="",'Ofgem time series - Electricity'!G1223,AVERAGE('HAVER - UK Electricity'!G1511:L1511))</f>
        <v>426.26</v>
      </c>
      <c r="H1224" s="59">
        <f>IF('HAVER - UK Electricity'!H1511="",'Ofgem time series - Electricity'!H1223,AVERAGE('HAVER - UK Electricity'!H1511:M1511))</f>
        <v>349.58666666666664</v>
      </c>
      <c r="I1224" s="59">
        <f>IF('HAVER - UK Electricity'!I1511="",'Ofgem time series - Electricity'!I1223,AVERAGE('HAVER - UK Electricity'!I1511:N1511))</f>
        <v>324.23</v>
      </c>
      <c r="J1224" s="59">
        <f>IF('HAVER - UK Electricity'!J1511="",'Ofgem time series - Electricity'!J1223,AVERAGE('HAVER - UK Electricity'!J1511:O1511))</f>
        <v>325.29666666666668</v>
      </c>
      <c r="R1224" s="7">
        <f t="shared" si="145"/>
        <v>342.33004444444447</v>
      </c>
      <c r="S1224" s="7">
        <f t="shared" si="146"/>
        <v>293.10156666666671</v>
      </c>
      <c r="T1224" s="7">
        <f t="shared" si="147"/>
        <v>288.74903333333344</v>
      </c>
      <c r="U1224" s="7">
        <f t="shared" si="148"/>
        <v>271.22935555555563</v>
      </c>
      <c r="V1224" s="7">
        <f t="shared" si="149"/>
        <v>268.84086111111122</v>
      </c>
    </row>
    <row r="1225" spans="1:22" x14ac:dyDescent="0.35">
      <c r="A1225" s="5">
        <f t="shared" si="150"/>
        <v>44841</v>
      </c>
      <c r="B1225" s="5"/>
      <c r="C1225" s="46">
        <f>IF('HAVER - UK Electricity'!H1512="",C1224,AVERAGE('HAVER - UK Electricity'!H1512:Q1512))</f>
        <v>334.80000000000007</v>
      </c>
      <c r="D1225" s="7">
        <f t="shared" si="144"/>
        <v>276.63982333601274</v>
      </c>
      <c r="E1225" s="5"/>
      <c r="F1225" s="59">
        <f>IF('HAVER - UK Electricity'!F1512="",'Ofgem time series - Electricity'!F1224,AVERAGE('HAVER - UK Electricity'!F1512:K1512))</f>
        <v>506.69666666666666</v>
      </c>
      <c r="G1225" s="59">
        <f>IF('HAVER - UK Electricity'!G1512="",'Ofgem time series - Electricity'!G1224,AVERAGE('HAVER - UK Electricity'!G1512:L1512))</f>
        <v>423.91</v>
      </c>
      <c r="H1225" s="59">
        <f>IF('HAVER - UK Electricity'!H1512="",'Ofgem time series - Electricity'!H1224,AVERAGE('HAVER - UK Electricity'!H1512:M1512))</f>
        <v>341.69666666666672</v>
      </c>
      <c r="I1225" s="59">
        <f>IF('HAVER - UK Electricity'!I1512="",'Ofgem time series - Electricity'!I1224,AVERAGE('HAVER - UK Electricity'!I1512:N1512))</f>
        <v>307.68</v>
      </c>
      <c r="J1225" s="59">
        <f>IF('HAVER - UK Electricity'!J1512="",'Ofgem time series - Electricity'!J1224,AVERAGE('HAVER - UK Electricity'!J1512:O1512))</f>
        <v>310.125</v>
      </c>
      <c r="R1225" s="7">
        <f t="shared" si="145"/>
        <v>342.33004444444447</v>
      </c>
      <c r="S1225" s="7">
        <f t="shared" si="146"/>
        <v>293.10156666666671</v>
      </c>
      <c r="T1225" s="7">
        <f t="shared" si="147"/>
        <v>288.74903333333344</v>
      </c>
      <c r="U1225" s="7">
        <f t="shared" si="148"/>
        <v>271.22935555555563</v>
      </c>
      <c r="V1225" s="7">
        <f t="shared" si="149"/>
        <v>268.84086111111122</v>
      </c>
    </row>
    <row r="1226" spans="1:22" x14ac:dyDescent="0.35">
      <c r="A1226" s="5">
        <f t="shared" si="150"/>
        <v>44844</v>
      </c>
      <c r="B1226" s="5"/>
      <c r="C1226" s="46">
        <f>IF('HAVER - UK Electricity'!H1513="",C1225,AVERAGE('HAVER - UK Electricity'!H1513:Q1513))</f>
        <v>343.72200000000004</v>
      </c>
      <c r="D1226" s="7">
        <f t="shared" si="144"/>
        <v>276.63982333601274</v>
      </c>
      <c r="E1226" s="5"/>
      <c r="F1226" s="59">
        <f>IF('HAVER - UK Electricity'!F1513="",'Ofgem time series - Electricity'!F1225,AVERAGE('HAVER - UK Electricity'!F1513:K1513))</f>
        <v>521.09666666666669</v>
      </c>
      <c r="G1226" s="59">
        <f>IF('HAVER - UK Electricity'!G1513="",'Ofgem time series - Electricity'!G1225,AVERAGE('HAVER - UK Electricity'!G1513:L1513))</f>
        <v>436.21333333333337</v>
      </c>
      <c r="H1226" s="59">
        <f>IF('HAVER - UK Electricity'!H1513="",'Ofgem time series - Electricity'!H1225,AVERAGE('HAVER - UK Electricity'!H1513:M1513))</f>
        <v>351.90333333333336</v>
      </c>
      <c r="I1226" s="59">
        <f>IF('HAVER - UK Electricity'!I1513="",'Ofgem time series - Electricity'!I1225,AVERAGE('HAVER - UK Electricity'!I1513:N1513))</f>
        <v>315.79000000000002</v>
      </c>
      <c r="J1226" s="59">
        <f>IF('HAVER - UK Electricity'!J1513="",'Ofgem time series - Electricity'!J1225,AVERAGE('HAVER - UK Electricity'!J1513:O1513))</f>
        <v>318.09833333333336</v>
      </c>
      <c r="R1226" s="7">
        <f t="shared" si="145"/>
        <v>342.33004444444447</v>
      </c>
      <c r="S1226" s="7">
        <f t="shared" si="146"/>
        <v>293.10156666666671</v>
      </c>
      <c r="T1226" s="7">
        <f t="shared" si="147"/>
        <v>288.74903333333344</v>
      </c>
      <c r="U1226" s="7">
        <f t="shared" si="148"/>
        <v>271.22935555555563</v>
      </c>
      <c r="V1226" s="7">
        <f t="shared" si="149"/>
        <v>268.84086111111122</v>
      </c>
    </row>
    <row r="1227" spans="1:22" x14ac:dyDescent="0.35">
      <c r="A1227" s="5">
        <f t="shared" si="150"/>
        <v>44845</v>
      </c>
      <c r="B1227" s="5"/>
      <c r="C1227" s="46">
        <f>IF('HAVER - UK Electricity'!H1514="",C1226,AVERAGE('HAVER - UK Electricity'!H1514:Q1514))</f>
        <v>344.49399999999997</v>
      </c>
      <c r="D1227" s="7">
        <f t="shared" si="144"/>
        <v>276.63982333601274</v>
      </c>
      <c r="E1227" s="5"/>
      <c r="F1227" s="59">
        <f>IF('HAVER - UK Electricity'!F1514="",'Ofgem time series - Electricity'!F1226,AVERAGE('HAVER - UK Electricity'!F1514:K1514))</f>
        <v>542.89</v>
      </c>
      <c r="G1227" s="59">
        <f>IF('HAVER - UK Electricity'!G1514="",'Ofgem time series - Electricity'!G1226,AVERAGE('HAVER - UK Electricity'!G1514:L1514))</f>
        <v>447.32166666666666</v>
      </c>
      <c r="H1227" s="59">
        <f>IF('HAVER - UK Electricity'!H1514="",'Ofgem time series - Electricity'!H1226,AVERAGE('HAVER - UK Electricity'!H1514:M1514))</f>
        <v>355.91333333333324</v>
      </c>
      <c r="I1227" s="59">
        <f>IF('HAVER - UK Electricity'!I1514="",'Ofgem time series - Electricity'!I1226,AVERAGE('HAVER - UK Electricity'!I1514:N1514))</f>
        <v>314.45</v>
      </c>
      <c r="J1227" s="59">
        <f>IF('HAVER - UK Electricity'!J1514="",'Ofgem time series - Electricity'!J1226,AVERAGE('HAVER - UK Electricity'!J1514:O1514))</f>
        <v>315.88499999999999</v>
      </c>
      <c r="R1227" s="7">
        <f t="shared" si="145"/>
        <v>342.33004444444447</v>
      </c>
      <c r="S1227" s="7">
        <f t="shared" si="146"/>
        <v>293.10156666666671</v>
      </c>
      <c r="T1227" s="7">
        <f t="shared" si="147"/>
        <v>288.74903333333344</v>
      </c>
      <c r="U1227" s="7">
        <f t="shared" si="148"/>
        <v>271.22935555555563</v>
      </c>
      <c r="V1227" s="7">
        <f t="shared" si="149"/>
        <v>268.84086111111122</v>
      </c>
    </row>
    <row r="1228" spans="1:22" x14ac:dyDescent="0.35">
      <c r="A1228" s="5">
        <f t="shared" si="150"/>
        <v>44846</v>
      </c>
      <c r="B1228" s="5"/>
      <c r="C1228" s="46">
        <f>IF('HAVER - UK Electricity'!H1515="",C1227,AVERAGE('HAVER - UK Electricity'!H1515:Q1515))</f>
        <v>340.12900000000002</v>
      </c>
      <c r="D1228" s="7">
        <f t="shared" si="144"/>
        <v>276.63982333601274</v>
      </c>
      <c r="E1228" s="5"/>
      <c r="F1228" s="59">
        <f>IF('HAVER - UK Electricity'!F1515="",'Ofgem time series - Electricity'!F1227,AVERAGE('HAVER - UK Electricity'!F1515:K1515))</f>
        <v>569.97333333333336</v>
      </c>
      <c r="G1228" s="59">
        <f>IF('HAVER - UK Electricity'!G1515="",'Ofgem time series - Electricity'!G1227,AVERAGE('HAVER - UK Electricity'!G1515:L1515))</f>
        <v>449.32666666666665</v>
      </c>
      <c r="H1228" s="59">
        <f>IF('HAVER - UK Electricity'!H1515="",'Ofgem time series - Electricity'!H1227,AVERAGE('HAVER - UK Electricity'!H1515:M1515))</f>
        <v>348.4883333333334</v>
      </c>
      <c r="I1228" s="59">
        <f>IF('HAVER - UK Electricity'!I1515="",'Ofgem time series - Electricity'!I1227,AVERAGE('HAVER - UK Electricity'!I1515:N1515))</f>
        <v>310.55</v>
      </c>
      <c r="J1228" s="59">
        <f>IF('HAVER - UK Electricity'!J1515="",'Ofgem time series - Electricity'!J1227,AVERAGE('HAVER - UK Electricity'!J1515:O1515))</f>
        <v>312.73499999999996</v>
      </c>
      <c r="R1228" s="7">
        <f t="shared" si="145"/>
        <v>342.33004444444447</v>
      </c>
      <c r="S1228" s="7">
        <f t="shared" si="146"/>
        <v>293.10156666666671</v>
      </c>
      <c r="T1228" s="7">
        <f t="shared" si="147"/>
        <v>288.74903333333344</v>
      </c>
      <c r="U1228" s="7">
        <f t="shared" si="148"/>
        <v>271.22935555555563</v>
      </c>
      <c r="V1228" s="7">
        <f t="shared" si="149"/>
        <v>268.84086111111122</v>
      </c>
    </row>
    <row r="1229" spans="1:22" s="9" customFormat="1" x14ac:dyDescent="0.35">
      <c r="A1229" s="69">
        <f t="shared" si="150"/>
        <v>44847</v>
      </c>
      <c r="B1229" s="69"/>
      <c r="C1229" s="46">
        <f>IF('HAVER - UK Electricity'!H1516="",C1228,AVERAGE('HAVER - UK Electricity'!H1516:Q1516))</f>
        <v>320.21899999999994</v>
      </c>
      <c r="D1229" s="46">
        <f t="shared" si="144"/>
        <v>276.63982333601274</v>
      </c>
      <c r="E1229" s="69"/>
      <c r="F1229" s="46">
        <f>IF('HAVER - UK Electricity'!F1516="",'Ofgem time series - Electricity'!F1228,AVERAGE('HAVER - UK Electricity'!F1516:K1516))</f>
        <v>518.18500000000006</v>
      </c>
      <c r="G1229" s="46">
        <f>IF('HAVER - UK Electricity'!G1516="",'Ofgem time series - Electricity'!G1228,AVERAGE('HAVER - UK Electricity'!G1516:L1516))</f>
        <v>412.0483333333334</v>
      </c>
      <c r="H1229" s="46">
        <f>IF('HAVER - UK Electricity'!H1516="",'Ofgem time series - Electricity'!H1228,AVERAGE('HAVER - UK Electricity'!H1516:M1516))</f>
        <v>323.58666666666664</v>
      </c>
      <c r="I1229" s="46">
        <f>IF('HAVER - UK Electricity'!I1516="",'Ofgem time series - Electricity'!I1228,AVERAGE('HAVER - UK Electricity'!I1516:N1516))</f>
        <v>297.36499999999995</v>
      </c>
      <c r="J1229" s="46">
        <f>IF('HAVER - UK Electricity'!J1516="",'Ofgem time series - Electricity'!J1228,AVERAGE('HAVER - UK Electricity'!J1516:O1516))</f>
        <v>299.46333333333331</v>
      </c>
      <c r="R1229" s="46">
        <f t="shared" si="145"/>
        <v>342.33004444444447</v>
      </c>
      <c r="S1229" s="46">
        <f t="shared" si="146"/>
        <v>293.10156666666671</v>
      </c>
      <c r="T1229" s="46">
        <f t="shared" si="147"/>
        <v>288.74903333333344</v>
      </c>
      <c r="U1229" s="46">
        <f t="shared" si="148"/>
        <v>271.22935555555563</v>
      </c>
      <c r="V1229" s="46">
        <f t="shared" si="149"/>
        <v>268.84086111111122</v>
      </c>
    </row>
    <row r="1230" spans="1:22" s="9" customFormat="1" x14ac:dyDescent="0.35">
      <c r="A1230" s="69">
        <f t="shared" si="150"/>
        <v>44848</v>
      </c>
      <c r="B1230" s="69"/>
      <c r="C1230" s="46">
        <f>IF('HAVER - UK Electricity'!H1517="",C1229,AVERAGE('HAVER - UK Electricity'!H1517:Q1517))</f>
        <v>322.154</v>
      </c>
      <c r="D1230" s="46">
        <f t="shared" si="144"/>
        <v>276.63982333601274</v>
      </c>
      <c r="E1230" s="69"/>
      <c r="F1230" s="46">
        <f>IF('HAVER - UK Electricity'!F1517="",'Ofgem time series - Electricity'!F1229,AVERAGE('HAVER - UK Electricity'!F1517:K1517))</f>
        <v>524.49999999999989</v>
      </c>
      <c r="G1230" s="46">
        <f>IF('HAVER - UK Electricity'!G1517="",'Ofgem time series - Electricity'!G1229,AVERAGE('HAVER - UK Electricity'!G1517:L1517))</f>
        <v>422.13499999999999</v>
      </c>
      <c r="H1230" s="46">
        <f>IF('HAVER - UK Electricity'!H1517="",'Ofgem time series - Electricity'!H1229,AVERAGE('HAVER - UK Electricity'!H1517:M1517))</f>
        <v>327.54500000000002</v>
      </c>
      <c r="I1230" s="46">
        <f>IF('HAVER - UK Electricity'!I1517="",'Ofgem time series - Electricity'!I1229,AVERAGE('HAVER - UK Electricity'!I1517:N1517))</f>
        <v>294.20999999999998</v>
      </c>
      <c r="J1230" s="46">
        <f>IF('HAVER - UK Electricity'!J1517="",'Ofgem time series - Electricity'!J1229,AVERAGE('HAVER - UK Electricity'!J1517:O1517))</f>
        <v>296.77</v>
      </c>
      <c r="R1230" s="46">
        <f t="shared" si="145"/>
        <v>342.33004444444447</v>
      </c>
      <c r="S1230" s="46">
        <f t="shared" si="146"/>
        <v>293.10156666666671</v>
      </c>
      <c r="T1230" s="46">
        <f t="shared" si="147"/>
        <v>288.74903333333344</v>
      </c>
      <c r="U1230" s="46">
        <f t="shared" si="148"/>
        <v>271.22935555555563</v>
      </c>
      <c r="V1230" s="46">
        <f t="shared" si="149"/>
        <v>268.84086111111122</v>
      </c>
    </row>
    <row r="1231" spans="1:22" s="9" customFormat="1" x14ac:dyDescent="0.35">
      <c r="A1231" s="69">
        <f t="shared" si="150"/>
        <v>44851</v>
      </c>
      <c r="B1231" s="69"/>
      <c r="C1231" s="46">
        <f>IF('HAVER - UK Electricity'!H1518="",C1230,AVERAGE('HAVER - UK Electricity'!H1518:Q1518))</f>
        <v>320.87600000000003</v>
      </c>
      <c r="D1231" s="46">
        <f t="shared" si="144"/>
        <v>276.63982333601274</v>
      </c>
      <c r="E1231" s="69"/>
      <c r="F1231" s="46">
        <f>IF('HAVER - UK Electricity'!F1518="",'Ofgem time series - Electricity'!F1230,AVERAGE('HAVER - UK Electricity'!F1518:K1518))</f>
        <v>535.72166666666658</v>
      </c>
      <c r="G1231" s="46">
        <f>IF('HAVER - UK Electricity'!G1518="",'Ofgem time series - Electricity'!G1230,AVERAGE('HAVER - UK Electricity'!G1518:L1518))</f>
        <v>429.83499999999998</v>
      </c>
      <c r="H1231" s="46">
        <f>IF('HAVER - UK Electricity'!H1518="",'Ofgem time series - Electricity'!H1230,AVERAGE('HAVER - UK Electricity'!H1518:M1518))</f>
        <v>325.44333333333333</v>
      </c>
      <c r="I1231" s="46">
        <f>IF('HAVER - UK Electricity'!I1518="",'Ofgem time series - Electricity'!I1230,AVERAGE('HAVER - UK Electricity'!I1518:N1518))</f>
        <v>289.25000000000006</v>
      </c>
      <c r="J1231" s="46">
        <f>IF('HAVER - UK Electricity'!J1518="",'Ofgem time series - Electricity'!J1230,AVERAGE('HAVER - UK Electricity'!J1518:O1518))</f>
        <v>293.04166666666669</v>
      </c>
      <c r="R1231" s="46">
        <f t="shared" si="145"/>
        <v>342.33004444444447</v>
      </c>
      <c r="S1231" s="46">
        <f t="shared" si="146"/>
        <v>293.10156666666671</v>
      </c>
      <c r="T1231" s="46">
        <f t="shared" si="147"/>
        <v>288.74903333333344</v>
      </c>
      <c r="U1231" s="46">
        <f t="shared" si="148"/>
        <v>271.22935555555563</v>
      </c>
      <c r="V1231" s="46">
        <f t="shared" si="149"/>
        <v>268.84086111111122</v>
      </c>
    </row>
    <row r="1232" spans="1:22" s="9" customFormat="1" x14ac:dyDescent="0.35">
      <c r="A1232" s="69">
        <f t="shared" si="150"/>
        <v>44852</v>
      </c>
      <c r="B1232" s="69"/>
      <c r="C1232" s="46">
        <f>IF('HAVER - UK Electricity'!H1519="",C1231,AVERAGE('HAVER - UK Electricity'!H1519:Q1519))</f>
        <v>301.20699999999999</v>
      </c>
      <c r="D1232" s="46">
        <f t="shared" si="144"/>
        <v>276.63982333601274</v>
      </c>
      <c r="E1232" s="69"/>
      <c r="F1232" s="46">
        <f>IF('HAVER - UK Electricity'!F1519="",'Ofgem time series - Electricity'!F1231,AVERAGE('HAVER - UK Electricity'!F1519:K1519))</f>
        <v>501.04333333333335</v>
      </c>
      <c r="G1232" s="46">
        <f>IF('HAVER - UK Electricity'!G1519="",'Ofgem time series - Electricity'!G1231,AVERAGE('HAVER - UK Electricity'!G1519:L1519))</f>
        <v>400.11833333333334</v>
      </c>
      <c r="H1232" s="46">
        <f>IF('HAVER - UK Electricity'!H1519="",'Ofgem time series - Electricity'!H1231,AVERAGE('HAVER - UK Electricity'!H1519:M1519))</f>
        <v>303.77833333333336</v>
      </c>
      <c r="I1232" s="46">
        <f>IF('HAVER - UK Electricity'!I1519="",'Ofgem time series - Electricity'!I1231,AVERAGE('HAVER - UK Electricity'!I1519:N1519))</f>
        <v>274.64000000000004</v>
      </c>
      <c r="J1232" s="46">
        <f>IF('HAVER - UK Electricity'!J1519="",'Ofgem time series - Electricity'!J1231,AVERAGE('HAVER - UK Electricity'!J1519:O1519))</f>
        <v>278.0983333333333</v>
      </c>
      <c r="R1232" s="46">
        <f t="shared" si="145"/>
        <v>342.33004444444447</v>
      </c>
      <c r="S1232" s="46">
        <f t="shared" si="146"/>
        <v>293.10156666666671</v>
      </c>
      <c r="T1232" s="46">
        <f t="shared" si="147"/>
        <v>288.74903333333344</v>
      </c>
      <c r="U1232" s="46">
        <f t="shared" si="148"/>
        <v>271.22935555555563</v>
      </c>
      <c r="V1232" s="46">
        <f t="shared" si="149"/>
        <v>268.84086111111122</v>
      </c>
    </row>
    <row r="1233" spans="1:22" s="9" customFormat="1" x14ac:dyDescent="0.35">
      <c r="A1233" s="69">
        <f t="shared" si="150"/>
        <v>44853</v>
      </c>
      <c r="B1233" s="69"/>
      <c r="C1233" s="46">
        <f>IF('HAVER - UK Electricity'!H1520="",C1232,AVERAGE('HAVER - UK Electricity'!H1520:Q1520))</f>
        <v>293.346</v>
      </c>
      <c r="D1233" s="46">
        <f t="shared" si="144"/>
        <v>276.63982333601274</v>
      </c>
      <c r="E1233" s="69"/>
      <c r="F1233" s="46">
        <f>IF('HAVER - UK Electricity'!F1520="",'Ofgem time series - Electricity'!F1232,AVERAGE('HAVER - UK Electricity'!F1520:K1520))</f>
        <v>471.95833333333331</v>
      </c>
      <c r="G1233" s="46">
        <f>IF('HAVER - UK Electricity'!G1520="",'Ofgem time series - Electricity'!G1232,AVERAGE('HAVER - UK Electricity'!G1520:L1520))</f>
        <v>381.04333333333335</v>
      </c>
      <c r="H1233" s="46">
        <f>IF('HAVER - UK Electricity'!H1520="",'Ofgem time series - Electricity'!H1232,AVERAGE('HAVER - UK Electricity'!H1520:M1520))</f>
        <v>293.065</v>
      </c>
      <c r="I1233" s="46">
        <f>IF('HAVER - UK Electricity'!I1520="",'Ofgem time series - Electricity'!I1232,AVERAGE('HAVER - UK Electricity'!I1520:N1520))</f>
        <v>272.76499999999999</v>
      </c>
      <c r="J1233" s="46">
        <f>IF('HAVER - UK Electricity'!J1520="",'Ofgem time series - Electricity'!J1232,AVERAGE('HAVER - UK Electricity'!J1520:O1520))</f>
        <v>275.82666666666665</v>
      </c>
      <c r="R1233" s="46">
        <f t="shared" si="145"/>
        <v>342.33004444444447</v>
      </c>
      <c r="S1233" s="46">
        <f t="shared" si="146"/>
        <v>293.10156666666671</v>
      </c>
      <c r="T1233" s="46">
        <f t="shared" si="147"/>
        <v>288.74903333333344</v>
      </c>
      <c r="U1233" s="46">
        <f t="shared" si="148"/>
        <v>271.22935555555563</v>
      </c>
      <c r="V1233" s="46">
        <f t="shared" si="149"/>
        <v>268.84086111111122</v>
      </c>
    </row>
    <row r="1234" spans="1:22" s="9" customFormat="1" x14ac:dyDescent="0.35">
      <c r="A1234" s="69">
        <f t="shared" si="150"/>
        <v>44854</v>
      </c>
      <c r="B1234" s="69"/>
      <c r="C1234" s="46">
        <f>IF('HAVER - UK Electricity'!H1521="",C1233,AVERAGE('HAVER - UK Electricity'!H1521:Q1521))</f>
        <v>317.34399999999999</v>
      </c>
      <c r="D1234" s="46">
        <f t="shared" si="144"/>
        <v>276.63982333601274</v>
      </c>
      <c r="E1234" s="69"/>
      <c r="F1234" s="46">
        <f>IF('HAVER - UK Electricity'!F1521="",'Ofgem time series - Electricity'!F1233,AVERAGE('HAVER - UK Electricity'!F1521:K1521))</f>
        <v>486.875</v>
      </c>
      <c r="G1234" s="46">
        <f>IF('HAVER - UK Electricity'!G1521="",'Ofgem time series - Electricity'!G1233,AVERAGE('HAVER - UK Electricity'!G1521:L1521))</f>
        <v>400.78999999999996</v>
      </c>
      <c r="H1234" s="46">
        <f>IF('HAVER - UK Electricity'!H1521="",'Ofgem time series - Electricity'!H1233,AVERAGE('HAVER - UK Electricity'!H1521:M1521))</f>
        <v>318.42333333333335</v>
      </c>
      <c r="I1234" s="46">
        <f>IF('HAVER - UK Electricity'!I1521="",'Ofgem time series - Electricity'!I1233,AVERAGE('HAVER - UK Electricity'!I1521:N1521))</f>
        <v>299.12833333333327</v>
      </c>
      <c r="J1234" s="46">
        <f>IF('HAVER - UK Electricity'!J1521="",'Ofgem time series - Electricity'!J1233,AVERAGE('HAVER - UK Electricity'!J1521:O1521))</f>
        <v>301.19666666666666</v>
      </c>
      <c r="R1234" s="46">
        <f t="shared" si="145"/>
        <v>342.33004444444447</v>
      </c>
      <c r="S1234" s="46">
        <f t="shared" si="146"/>
        <v>293.10156666666671</v>
      </c>
      <c r="T1234" s="46">
        <f t="shared" si="147"/>
        <v>288.74903333333344</v>
      </c>
      <c r="U1234" s="46">
        <f t="shared" si="148"/>
        <v>271.22935555555563</v>
      </c>
      <c r="V1234" s="46">
        <f t="shared" si="149"/>
        <v>268.84086111111122</v>
      </c>
    </row>
    <row r="1235" spans="1:22" s="9" customFormat="1" x14ac:dyDescent="0.35">
      <c r="A1235" s="69">
        <f t="shared" si="150"/>
        <v>44855</v>
      </c>
      <c r="B1235" s="69"/>
      <c r="C1235" s="46">
        <f>IF('HAVER - UK Electricity'!H1522="",C1234,AVERAGE('HAVER - UK Electricity'!H1522:Q1522))</f>
        <v>309.35300000000001</v>
      </c>
      <c r="D1235" s="46">
        <f t="shared" si="144"/>
        <v>276.63982333601274</v>
      </c>
      <c r="E1235" s="69"/>
      <c r="F1235" s="46">
        <f>IF('HAVER - UK Electricity'!F1522="",'Ofgem time series - Electricity'!F1234,AVERAGE('HAVER - UK Electricity'!F1522:K1522))</f>
        <v>474.35500000000002</v>
      </c>
      <c r="G1235" s="46">
        <f>IF('HAVER - UK Electricity'!G1522="",'Ofgem time series - Electricity'!G1234,AVERAGE('HAVER - UK Electricity'!G1522:L1522))</f>
        <v>389.41833333333335</v>
      </c>
      <c r="H1235" s="46">
        <f>IF('HAVER - UK Electricity'!H1522="",'Ofgem time series - Electricity'!H1234,AVERAGE('HAVER - UK Electricity'!H1522:M1522))</f>
        <v>308.2</v>
      </c>
      <c r="I1235" s="46">
        <f>IF('HAVER - UK Electricity'!I1522="",'Ofgem time series - Electricity'!I1234,AVERAGE('HAVER - UK Electricity'!I1522:N1522))</f>
        <v>290.05333333333334</v>
      </c>
      <c r="J1235" s="46">
        <f>IF('HAVER - UK Electricity'!J1522="",'Ofgem time series - Electricity'!J1234,AVERAGE('HAVER - UK Electricity'!J1522:O1522))</f>
        <v>293.27500000000003</v>
      </c>
      <c r="R1235" s="46">
        <f t="shared" si="145"/>
        <v>342.33004444444447</v>
      </c>
      <c r="S1235" s="46">
        <f t="shared" si="146"/>
        <v>293.10156666666671</v>
      </c>
      <c r="T1235" s="46">
        <f t="shared" si="147"/>
        <v>288.74903333333344</v>
      </c>
      <c r="U1235" s="46">
        <f t="shared" si="148"/>
        <v>271.22935555555563</v>
      </c>
      <c r="V1235" s="46">
        <f t="shared" si="149"/>
        <v>268.84086111111122</v>
      </c>
    </row>
    <row r="1236" spans="1:22" s="9" customFormat="1" x14ac:dyDescent="0.35">
      <c r="A1236" s="69">
        <f t="shared" si="150"/>
        <v>44858</v>
      </c>
      <c r="B1236" s="69"/>
      <c r="C1236" s="46">
        <f>IF('HAVER - UK Electricity'!H1523="",C1235,AVERAGE('HAVER - UK Electricity'!H1523:Q1523))</f>
        <v>294.43899999999996</v>
      </c>
      <c r="D1236" s="46">
        <f t="shared" si="144"/>
        <v>276.63982333601274</v>
      </c>
      <c r="E1236" s="69"/>
      <c r="F1236" s="46">
        <f>IF('HAVER - UK Electricity'!F1523="",'Ofgem time series - Electricity'!F1235,AVERAGE('HAVER - UK Electricity'!F1523:K1523))</f>
        <v>454.26</v>
      </c>
      <c r="G1236" s="46">
        <f>IF('HAVER - UK Electricity'!G1523="",'Ofgem time series - Electricity'!G1235,AVERAGE('HAVER - UK Electricity'!G1523:L1523))</f>
        <v>371.35999999999996</v>
      </c>
      <c r="H1236" s="46">
        <f>IF('HAVER - UK Electricity'!H1523="",'Ofgem time series - Electricity'!H1235,AVERAGE('HAVER - UK Electricity'!H1523:M1523))</f>
        <v>292.17833333333334</v>
      </c>
      <c r="I1236" s="46">
        <f>IF('HAVER - UK Electricity'!I1523="",'Ofgem time series - Electricity'!I1235,AVERAGE('HAVER - UK Electricity'!I1523:N1523))</f>
        <v>276.06833333333333</v>
      </c>
      <c r="J1236" s="46">
        <f>IF('HAVER - UK Electricity'!J1523="",'Ofgem time series - Electricity'!J1235,AVERAGE('HAVER - UK Electricity'!J1523:O1523))</f>
        <v>279.45333333333332</v>
      </c>
      <c r="R1236" s="46">
        <f t="shared" si="145"/>
        <v>342.33004444444447</v>
      </c>
      <c r="S1236" s="46">
        <f t="shared" si="146"/>
        <v>293.10156666666671</v>
      </c>
      <c r="T1236" s="46">
        <f t="shared" si="147"/>
        <v>288.74903333333344</v>
      </c>
      <c r="U1236" s="46">
        <f t="shared" si="148"/>
        <v>271.22935555555563</v>
      </c>
      <c r="V1236" s="46">
        <f t="shared" si="149"/>
        <v>268.84086111111122</v>
      </c>
    </row>
    <row r="1237" spans="1:22" s="9" customFormat="1" x14ac:dyDescent="0.35">
      <c r="A1237" s="69">
        <f t="shared" si="150"/>
        <v>44859</v>
      </c>
      <c r="B1237" s="69"/>
      <c r="C1237" s="46">
        <f>IF('HAVER - UK Electricity'!H1524="",C1236,AVERAGE('HAVER - UK Electricity'!H1524:Q1524))</f>
        <v>297.22300000000001</v>
      </c>
      <c r="D1237" s="46">
        <f t="shared" si="144"/>
        <v>276.63982333601274</v>
      </c>
      <c r="E1237" s="69"/>
      <c r="F1237" s="46">
        <f>IF('HAVER - UK Electricity'!F1524="",'Ofgem time series - Electricity'!F1236,AVERAGE('HAVER - UK Electricity'!F1524:K1524))</f>
        <v>465.31666666666661</v>
      </c>
      <c r="G1237" s="46">
        <f>IF('HAVER - UK Electricity'!G1524="",'Ofgem time series - Electricity'!G1236,AVERAGE('HAVER - UK Electricity'!G1524:L1524))</f>
        <v>377.54999999999995</v>
      </c>
      <c r="H1237" s="46">
        <f>IF('HAVER - UK Electricity'!H1524="",'Ofgem time series - Electricity'!H1236,AVERAGE('HAVER - UK Electricity'!H1524:M1524))</f>
        <v>296.38666666666666</v>
      </c>
      <c r="I1237" s="46">
        <f>IF('HAVER - UK Electricity'!I1524="",'Ofgem time series - Electricity'!I1236,AVERAGE('HAVER - UK Electricity'!I1524:N1524))</f>
        <v>278.67333333333335</v>
      </c>
      <c r="J1237" s="46">
        <f>IF('HAVER - UK Electricity'!J1524="",'Ofgem time series - Electricity'!J1236,AVERAGE('HAVER - UK Electricity'!J1524:O1524))</f>
        <v>281.68833333333333</v>
      </c>
      <c r="R1237" s="46">
        <f t="shared" si="145"/>
        <v>342.33004444444447</v>
      </c>
      <c r="S1237" s="46">
        <f t="shared" si="146"/>
        <v>293.10156666666671</v>
      </c>
      <c r="T1237" s="46">
        <f t="shared" si="147"/>
        <v>288.74903333333344</v>
      </c>
      <c r="U1237" s="46">
        <f t="shared" si="148"/>
        <v>271.22935555555563</v>
      </c>
      <c r="V1237" s="46">
        <f t="shared" si="149"/>
        <v>268.84086111111122</v>
      </c>
    </row>
    <row r="1238" spans="1:22" s="9" customFormat="1" x14ac:dyDescent="0.35">
      <c r="A1238" s="69">
        <f t="shared" si="150"/>
        <v>44860</v>
      </c>
      <c r="B1238" s="69"/>
      <c r="C1238" s="46">
        <f>IF('HAVER - UK Electricity'!H1525="",C1237,AVERAGE('HAVER - UK Electricity'!H1525:Q1525))</f>
        <v>288.48599999999999</v>
      </c>
      <c r="D1238" s="46">
        <f t="shared" si="144"/>
        <v>276.63982333601274</v>
      </c>
      <c r="E1238" s="69"/>
      <c r="F1238" s="46">
        <f>IF('HAVER - UK Electricity'!F1525="",'Ofgem time series - Electricity'!F1237,AVERAGE('HAVER - UK Electricity'!F1525:K1525))</f>
        <v>443.87666666666672</v>
      </c>
      <c r="G1238" s="46">
        <f>IF('HAVER - UK Electricity'!G1525="",'Ofgem time series - Electricity'!G1237,AVERAGE('HAVER - UK Electricity'!G1525:L1525))</f>
        <v>360.99166666666662</v>
      </c>
      <c r="H1238" s="46">
        <f>IF('HAVER - UK Electricity'!H1525="",'Ofgem time series - Electricity'!H1237,AVERAGE('HAVER - UK Electricity'!H1525:M1525))</f>
        <v>284.70999999999998</v>
      </c>
      <c r="I1238" s="46">
        <f>IF('HAVER - UK Electricity'!I1525="",'Ofgem time series - Electricity'!I1237,AVERAGE('HAVER - UK Electricity'!I1525:N1525))</f>
        <v>271.87833333333333</v>
      </c>
      <c r="J1238" s="46">
        <f>IF('HAVER - UK Electricity'!J1525="",'Ofgem time series - Electricity'!J1237,AVERAGE('HAVER - UK Electricity'!J1525:O1525))</f>
        <v>275.45666666666665</v>
      </c>
      <c r="R1238" s="46">
        <f t="shared" si="145"/>
        <v>342.33004444444447</v>
      </c>
      <c r="S1238" s="46">
        <f t="shared" si="146"/>
        <v>293.10156666666671</v>
      </c>
      <c r="T1238" s="46">
        <f t="shared" si="147"/>
        <v>288.74903333333344</v>
      </c>
      <c r="U1238" s="46">
        <f t="shared" si="148"/>
        <v>271.22935555555563</v>
      </c>
      <c r="V1238" s="46">
        <f t="shared" si="149"/>
        <v>268.84086111111122</v>
      </c>
    </row>
    <row r="1239" spans="1:22" s="9" customFormat="1" x14ac:dyDescent="0.35">
      <c r="A1239" s="69">
        <f t="shared" si="150"/>
        <v>44861</v>
      </c>
      <c r="B1239" s="69"/>
      <c r="C1239" s="46">
        <f>IF('HAVER - UK Electricity'!H1526="",C1238,AVERAGE('HAVER - UK Electricity'!H1526:Q1526))</f>
        <v>289.58299999999997</v>
      </c>
      <c r="D1239" s="46">
        <f t="shared" si="144"/>
        <v>276.63982333601274</v>
      </c>
      <c r="E1239" s="69"/>
      <c r="F1239" s="46">
        <f>IF('HAVER - UK Electricity'!F1526="",'Ofgem time series - Electricity'!F1238,AVERAGE('HAVER - UK Electricity'!F1526:K1526))</f>
        <v>429.64166666666665</v>
      </c>
      <c r="G1239" s="46">
        <f>IF('HAVER - UK Electricity'!G1526="",'Ofgem time series - Electricity'!G1238,AVERAGE('HAVER - UK Electricity'!G1526:L1526))</f>
        <v>353.61333333333329</v>
      </c>
      <c r="H1239" s="46">
        <f>IF('HAVER - UK Electricity'!H1526="",'Ofgem time series - Electricity'!H1238,AVERAGE('HAVER - UK Electricity'!H1526:M1526))</f>
        <v>284.18833333333333</v>
      </c>
      <c r="I1239" s="46">
        <f>IF('HAVER - UK Electricity'!I1526="",'Ofgem time series - Electricity'!I1238,AVERAGE('HAVER - UK Electricity'!I1526:N1526))</f>
        <v>278.21333333333331</v>
      </c>
      <c r="J1239" s="46">
        <f>IF('HAVER - UK Electricity'!J1526="",'Ofgem time series - Electricity'!J1238,AVERAGE('HAVER - UK Electricity'!J1526:O1526))</f>
        <v>281.36999999999995</v>
      </c>
      <c r="R1239" s="46">
        <f t="shared" si="145"/>
        <v>342.33004444444447</v>
      </c>
      <c r="S1239" s="46">
        <f t="shared" si="146"/>
        <v>293.10156666666671</v>
      </c>
      <c r="T1239" s="46">
        <f t="shared" si="147"/>
        <v>288.74903333333344</v>
      </c>
      <c r="U1239" s="46">
        <f t="shared" si="148"/>
        <v>271.22935555555563</v>
      </c>
      <c r="V1239" s="46">
        <f t="shared" si="149"/>
        <v>268.84086111111122</v>
      </c>
    </row>
    <row r="1240" spans="1:22" s="9" customFormat="1" x14ac:dyDescent="0.35">
      <c r="A1240" s="69">
        <f t="shared" si="150"/>
        <v>44862</v>
      </c>
      <c r="B1240" s="69"/>
      <c r="C1240" s="46">
        <f>IF('HAVER - UK Electricity'!H1527="",C1239,AVERAGE('HAVER - UK Electricity'!H1527:Q1527))</f>
        <v>295.67599999999999</v>
      </c>
      <c r="D1240" s="46">
        <f t="shared" si="144"/>
        <v>276.63982333601274</v>
      </c>
      <c r="E1240" s="69"/>
      <c r="F1240" s="46">
        <f>IF('HAVER - UK Electricity'!F1527="",'Ofgem time series - Electricity'!F1239,AVERAGE('HAVER - UK Electricity'!F1527:K1527))</f>
        <v>434.92166666666668</v>
      </c>
      <c r="G1240" s="46">
        <f>IF('HAVER - UK Electricity'!G1527="",'Ofgem time series - Electricity'!G1239,AVERAGE('HAVER - UK Electricity'!G1527:L1527))</f>
        <v>358.06833333333333</v>
      </c>
      <c r="H1240" s="46">
        <f>IF('HAVER - UK Electricity'!H1527="",'Ofgem time series - Electricity'!H1239,AVERAGE('HAVER - UK Electricity'!H1527:M1527))</f>
        <v>287.81833333333333</v>
      </c>
      <c r="I1240" s="46">
        <f>IF('HAVER - UK Electricity'!I1527="",'Ofgem time series - Electricity'!I1239,AVERAGE('HAVER - UK Electricity'!I1527:N1527))</f>
        <v>281.01833333333332</v>
      </c>
      <c r="J1240" s="46">
        <f>IF('HAVER - UK Electricity'!J1527="",'Ofgem time series - Electricity'!J1239,AVERAGE('HAVER - UK Electricity'!J1527:O1527))</f>
        <v>285.81833333333333</v>
      </c>
      <c r="R1240" s="46">
        <f t="shared" si="145"/>
        <v>342.33004444444447</v>
      </c>
      <c r="S1240" s="46">
        <f t="shared" si="146"/>
        <v>293.10156666666671</v>
      </c>
      <c r="T1240" s="46">
        <f t="shared" si="147"/>
        <v>288.74903333333344</v>
      </c>
      <c r="U1240" s="46">
        <f t="shared" si="148"/>
        <v>271.22935555555563</v>
      </c>
      <c r="V1240" s="46">
        <f t="shared" si="149"/>
        <v>268.84086111111122</v>
      </c>
    </row>
    <row r="1241" spans="1:22" x14ac:dyDescent="0.35">
      <c r="A1241" s="5">
        <f t="shared" si="150"/>
        <v>44865</v>
      </c>
      <c r="B1241" s="5"/>
      <c r="C1241" s="46">
        <f>IF('HAVER - UK Electricity'!H1528="",C1240,AVERAGE('HAVER - UK Electricity'!H1528:Q1528))</f>
        <v>277.32100000000003</v>
      </c>
      <c r="D1241" s="7">
        <f t="shared" si="144"/>
        <v>276.63982333601274</v>
      </c>
      <c r="E1241" s="5"/>
      <c r="F1241" s="59">
        <f>IF('HAVER - UK Electricity'!F1528="",'Ofgem time series - Electricity'!F1240,AVERAGE('HAVER - UK Electricity'!F1528:K1528))</f>
        <v>329.1966666666666</v>
      </c>
      <c r="G1241" s="59">
        <f>IF('HAVER - UK Electricity'!G1528="",'Ofgem time series - Electricity'!G1240,AVERAGE('HAVER - UK Electricity'!G1528:L1528))</f>
        <v>264.33</v>
      </c>
      <c r="H1241" s="59">
        <f>IF('HAVER - UK Electricity'!H1528="",'Ofgem time series - Electricity'!H1240,AVERAGE('HAVER - UK Electricity'!H1528:M1528))</f>
        <v>262.91333333333336</v>
      </c>
      <c r="I1241" s="59">
        <f>IF('HAVER - UK Electricity'!I1528="",'Ofgem time series - Electricity'!I1240,AVERAGE('HAVER - UK Electricity'!I1528:N1528))</f>
        <v>266.99</v>
      </c>
      <c r="J1241" s="59">
        <f>IF('HAVER - UK Electricity'!J1528="",'Ofgem time series - Electricity'!J1240,AVERAGE('HAVER - UK Electricity'!J1528:O1528))</f>
        <v>270.3483333333333</v>
      </c>
      <c r="R1241" s="7">
        <f t="shared" si="145"/>
        <v>342.33004444444447</v>
      </c>
      <c r="S1241" s="7">
        <f t="shared" si="146"/>
        <v>293.10156666666671</v>
      </c>
      <c r="T1241" s="7">
        <f t="shared" si="147"/>
        <v>288.74903333333344</v>
      </c>
      <c r="U1241" s="7">
        <f t="shared" si="148"/>
        <v>271.22935555555563</v>
      </c>
      <c r="V1241" s="7">
        <f t="shared" si="149"/>
        <v>268.84086111111122</v>
      </c>
    </row>
    <row r="1242" spans="1:22" x14ac:dyDescent="0.35">
      <c r="A1242" s="5">
        <f t="shared" si="150"/>
        <v>44866</v>
      </c>
      <c r="B1242" s="5"/>
      <c r="C1242" s="46">
        <f>IF('HAVER - UK Electricity'!H1529="",C1241,AVERAGE('HAVER - UK Electricity'!H1529:P1529))</f>
        <v>262.50777777777785</v>
      </c>
      <c r="D1242" s="7">
        <f t="shared" si="144"/>
        <v>276.63982333601274</v>
      </c>
      <c r="E1242" s="5"/>
      <c r="F1242" s="59">
        <f>IF('HAVER - UK Electricity'!F1529="",'Ofgem time series - Electricity'!F1241,AVERAGE('HAVER - UK Electricity'!F1529:K1529))</f>
        <v>317.32666666666665</v>
      </c>
      <c r="G1242" s="59">
        <f>IF('HAVER - UK Electricity'!G1529="",'Ofgem time series - Electricity'!G1241,AVERAGE('HAVER - UK Electricity'!G1529:L1529))</f>
        <v>259.61</v>
      </c>
      <c r="H1242" s="59">
        <f>IF('HAVER - UK Electricity'!H1529="",'Ofgem time series - Electricity'!H1241,AVERAGE('HAVER - UK Electricity'!H1529:M1529))</f>
        <v>252.72000000000003</v>
      </c>
      <c r="I1242" s="59">
        <f>IF('HAVER - UK Electricity'!I1529="",'Ofgem time series - Electricity'!I1241,AVERAGE('HAVER - UK Electricity'!I1529:N1529))</f>
        <v>254.96000000000004</v>
      </c>
      <c r="J1242" s="59">
        <f>IF('HAVER - UK Electricity'!J1529="",'Ofgem time series - Electricity'!J1241,AVERAGE('HAVER - UK Electricity'!J1529:O1529))</f>
        <v>256.67333333333335</v>
      </c>
      <c r="R1242" s="7">
        <f t="shared" si="145"/>
        <v>342.33004444444447</v>
      </c>
      <c r="S1242" s="7">
        <f t="shared" si="146"/>
        <v>293.10156666666671</v>
      </c>
      <c r="T1242" s="7">
        <f t="shared" si="147"/>
        <v>288.74903333333344</v>
      </c>
      <c r="U1242" s="7">
        <f t="shared" si="148"/>
        <v>271.22935555555563</v>
      </c>
      <c r="V1242" s="7">
        <f t="shared" si="149"/>
        <v>268.84086111111122</v>
      </c>
    </row>
    <row r="1243" spans="1:22" x14ac:dyDescent="0.35">
      <c r="A1243" s="5">
        <f t="shared" si="150"/>
        <v>44867</v>
      </c>
      <c r="B1243" s="5"/>
      <c r="C1243" s="46">
        <f>IF('HAVER - UK Electricity'!H1530="",C1242,AVERAGE('HAVER - UK Electricity'!H1530:P1530))</f>
        <v>278.7833333333333</v>
      </c>
      <c r="D1243" s="7">
        <f t="shared" si="144"/>
        <v>276.63982333601274</v>
      </c>
      <c r="E1243" s="5"/>
      <c r="F1243" s="59">
        <f>IF('HAVER - UK Electricity'!F1530="",'Ofgem time series - Electricity'!F1242,AVERAGE('HAVER - UK Electricity'!F1530:K1530))</f>
        <v>338.78666666666663</v>
      </c>
      <c r="G1243" s="59">
        <f>IF('HAVER - UK Electricity'!G1530="",'Ofgem time series - Electricity'!G1242,AVERAGE('HAVER - UK Electricity'!G1530:L1530))</f>
        <v>279.15666666666669</v>
      </c>
      <c r="H1243" s="59">
        <f>IF('HAVER - UK Electricity'!H1530="",'Ofgem time series - Electricity'!H1242,AVERAGE('HAVER - UK Electricity'!H1530:M1530))</f>
        <v>269.0983333333333</v>
      </c>
      <c r="I1243" s="59">
        <f>IF('HAVER - UK Electricity'!I1530="",'Ofgem time series - Electricity'!I1242,AVERAGE('HAVER - UK Electricity'!I1530:N1530))</f>
        <v>270.37333333333333</v>
      </c>
      <c r="J1243" s="59">
        <f>IF('HAVER - UK Electricity'!J1530="",'Ofgem time series - Electricity'!J1242,AVERAGE('HAVER - UK Electricity'!J1530:O1530))</f>
        <v>272.10000000000002</v>
      </c>
      <c r="R1243" s="7">
        <f t="shared" si="145"/>
        <v>342.33004444444447</v>
      </c>
      <c r="S1243" s="7">
        <f t="shared" si="146"/>
        <v>293.10156666666671</v>
      </c>
      <c r="T1243" s="7">
        <f t="shared" si="147"/>
        <v>288.74903333333344</v>
      </c>
      <c r="U1243" s="7">
        <f t="shared" si="148"/>
        <v>271.22935555555563</v>
      </c>
      <c r="V1243" s="7">
        <f t="shared" si="149"/>
        <v>268.84086111111122</v>
      </c>
    </row>
    <row r="1244" spans="1:22" x14ac:dyDescent="0.35">
      <c r="A1244" s="5">
        <f t="shared" si="150"/>
        <v>44868</v>
      </c>
      <c r="B1244" s="5"/>
      <c r="C1244" s="46">
        <f>IF('HAVER - UK Electricity'!H1531="",C1243,AVERAGE('HAVER - UK Electricity'!H1531:P1531))</f>
        <v>281.68444444444441</v>
      </c>
      <c r="D1244" s="7">
        <f t="shared" si="144"/>
        <v>276.63982333601274</v>
      </c>
      <c r="E1244" s="5"/>
      <c r="F1244" s="59">
        <f>IF('HAVER - UK Electricity'!F1531="",'Ofgem time series - Electricity'!F1243,AVERAGE('HAVER - UK Electricity'!F1531:K1531))</f>
        <v>339.76333333333332</v>
      </c>
      <c r="G1244" s="59">
        <f>IF('HAVER - UK Electricity'!G1531="",'Ofgem time series - Electricity'!G1243,AVERAGE('HAVER - UK Electricity'!G1531:L1531))</f>
        <v>281.40166666666664</v>
      </c>
      <c r="H1244" s="59">
        <f>IF('HAVER - UK Electricity'!H1531="",'Ofgem time series - Electricity'!H1243,AVERAGE('HAVER - UK Electricity'!H1531:M1531))</f>
        <v>270.95</v>
      </c>
      <c r="I1244" s="59">
        <f>IF('HAVER - UK Electricity'!I1531="",'Ofgem time series - Electricity'!I1243,AVERAGE('HAVER - UK Electricity'!I1531:N1531))</f>
        <v>272.26166666666671</v>
      </c>
      <c r="J1244" s="59">
        <f>IF('HAVER - UK Electricity'!J1531="",'Ofgem time series - Electricity'!J1243,AVERAGE('HAVER - UK Electricity'!J1531:O1531))</f>
        <v>274.82666666666665</v>
      </c>
      <c r="R1244" s="7">
        <f t="shared" si="145"/>
        <v>342.33004444444447</v>
      </c>
      <c r="S1244" s="7">
        <f t="shared" si="146"/>
        <v>293.10156666666671</v>
      </c>
      <c r="T1244" s="7">
        <f t="shared" si="147"/>
        <v>288.74903333333344</v>
      </c>
      <c r="U1244" s="7">
        <f t="shared" si="148"/>
        <v>271.22935555555563</v>
      </c>
      <c r="V1244" s="7">
        <f t="shared" si="149"/>
        <v>268.84086111111122</v>
      </c>
    </row>
    <row r="1245" spans="1:22" x14ac:dyDescent="0.35">
      <c r="A1245" s="5">
        <f t="shared" si="150"/>
        <v>44869</v>
      </c>
      <c r="B1245" s="5"/>
      <c r="C1245" s="46">
        <f>IF('HAVER - UK Electricity'!H1532="",C1244,AVERAGE('HAVER - UK Electricity'!H1532:P1532))</f>
        <v>273.92</v>
      </c>
      <c r="D1245" s="7">
        <f t="shared" si="144"/>
        <v>276.63982333601274</v>
      </c>
      <c r="E1245" s="5"/>
      <c r="F1245" s="59">
        <f>IF('HAVER - UK Electricity'!F1532="",'Ofgem time series - Electricity'!F1244,AVERAGE('HAVER - UK Electricity'!F1532:K1532))</f>
        <v>337.59499999999997</v>
      </c>
      <c r="G1245" s="59">
        <f>IF('HAVER - UK Electricity'!G1532="",'Ofgem time series - Electricity'!G1244,AVERAGE('HAVER - UK Electricity'!G1532:L1532))</f>
        <v>275.30666666666667</v>
      </c>
      <c r="H1245" s="59">
        <f>IF('HAVER - UK Electricity'!H1532="",'Ofgem time series - Electricity'!H1244,AVERAGE('HAVER - UK Electricity'!H1532:M1532))</f>
        <v>262.51833333333337</v>
      </c>
      <c r="I1245" s="59">
        <f>IF('HAVER - UK Electricity'!I1532="",'Ofgem time series - Electricity'!I1244,AVERAGE('HAVER - UK Electricity'!I1532:N1532))</f>
        <v>264.08666666666664</v>
      </c>
      <c r="J1245" s="59">
        <f>IF('HAVER - UK Electricity'!J1532="",'Ofgem time series - Electricity'!J1244,AVERAGE('HAVER - UK Electricity'!J1532:O1532))</f>
        <v>267.53166666666669</v>
      </c>
      <c r="R1245" s="7">
        <f t="shared" si="145"/>
        <v>342.33004444444447</v>
      </c>
      <c r="S1245" s="7">
        <f t="shared" si="146"/>
        <v>293.10156666666671</v>
      </c>
      <c r="T1245" s="7">
        <f t="shared" si="147"/>
        <v>288.74903333333344</v>
      </c>
      <c r="U1245" s="7">
        <f t="shared" si="148"/>
        <v>271.22935555555563</v>
      </c>
      <c r="V1245" s="7">
        <f t="shared" si="149"/>
        <v>268.84086111111122</v>
      </c>
    </row>
    <row r="1246" spans="1:22" x14ac:dyDescent="0.35">
      <c r="A1246" s="5">
        <f t="shared" si="150"/>
        <v>44872</v>
      </c>
      <c r="B1246" s="5"/>
      <c r="C1246" s="46">
        <f>IF('HAVER - UK Electricity'!H1533="",C1245,AVERAGE('HAVER - UK Electricity'!H1533:P1533))</f>
        <v>265.97555555555556</v>
      </c>
      <c r="D1246" s="7">
        <f t="shared" si="144"/>
        <v>276.63982333601274</v>
      </c>
      <c r="E1246" s="5"/>
      <c r="F1246" s="59">
        <f>IF('HAVER - UK Electricity'!F1533="",'Ofgem time series - Electricity'!F1245,AVERAGE('HAVER - UK Electricity'!F1533:K1533))</f>
        <v>316.67666666666668</v>
      </c>
      <c r="G1246" s="59">
        <f>IF('HAVER - UK Electricity'!G1533="",'Ofgem time series - Electricity'!G1245,AVERAGE('HAVER - UK Electricity'!G1533:L1533))</f>
        <v>260.7766666666667</v>
      </c>
      <c r="H1246" s="59">
        <f>IF('HAVER - UK Electricity'!H1533="",'Ofgem time series - Electricity'!H1245,AVERAGE('HAVER - UK Electricity'!H1533:M1533))</f>
        <v>253.67166666666665</v>
      </c>
      <c r="I1246" s="59">
        <f>IF('HAVER - UK Electricity'!I1533="",'Ofgem time series - Electricity'!I1245,AVERAGE('HAVER - UK Electricity'!I1533:N1533))</f>
        <v>255.72833333333332</v>
      </c>
      <c r="J1246" s="59">
        <f>IF('HAVER - UK Electricity'!J1533="",'Ofgem time series - Electricity'!J1245,AVERAGE('HAVER - UK Electricity'!J1533:O1533))</f>
        <v>259.95999999999998</v>
      </c>
      <c r="R1246" s="7">
        <f t="shared" si="145"/>
        <v>342.33004444444447</v>
      </c>
      <c r="S1246" s="7">
        <f t="shared" si="146"/>
        <v>293.10156666666671</v>
      </c>
      <c r="T1246" s="7">
        <f t="shared" si="147"/>
        <v>288.74903333333344</v>
      </c>
      <c r="U1246" s="7">
        <f t="shared" si="148"/>
        <v>271.22935555555563</v>
      </c>
      <c r="V1246" s="7">
        <f t="shared" si="149"/>
        <v>268.84086111111122</v>
      </c>
    </row>
    <row r="1247" spans="1:22" x14ac:dyDescent="0.35">
      <c r="A1247" s="5">
        <f t="shared" si="150"/>
        <v>44873</v>
      </c>
      <c r="B1247" s="5"/>
      <c r="C1247" s="46">
        <f>IF('HAVER - UK Electricity'!H1534="",C1246,AVERAGE('HAVER - UK Electricity'!H1534:P1534))</f>
        <v>268.72111111111121</v>
      </c>
      <c r="D1247" s="7">
        <f t="shared" si="144"/>
        <v>276.63982333601274</v>
      </c>
      <c r="E1247" s="5"/>
      <c r="F1247" s="59">
        <f>IF('HAVER - UK Electricity'!F1534="",'Ofgem time series - Electricity'!F1246,AVERAGE('HAVER - UK Electricity'!F1534:K1534))</f>
        <v>308.50500000000005</v>
      </c>
      <c r="G1247" s="59">
        <f>IF('HAVER - UK Electricity'!G1534="",'Ofgem time series - Electricity'!G1246,AVERAGE('HAVER - UK Electricity'!G1534:L1534))</f>
        <v>265.75000000000006</v>
      </c>
      <c r="H1247" s="59">
        <f>IF('HAVER - UK Electricity'!H1534="",'Ofgem time series - Electricity'!H1246,AVERAGE('HAVER - UK Electricity'!H1534:M1534))</f>
        <v>257.41500000000002</v>
      </c>
      <c r="I1247" s="59">
        <f>IF('HAVER - UK Electricity'!I1534="",'Ofgem time series - Electricity'!I1246,AVERAGE('HAVER - UK Electricity'!I1534:N1534))</f>
        <v>258.55833333333334</v>
      </c>
      <c r="J1247" s="59">
        <f>IF('HAVER - UK Electricity'!J1534="",'Ofgem time series - Electricity'!J1246,AVERAGE('HAVER - UK Electricity'!J1534:O1534))</f>
        <v>262.74833333333333</v>
      </c>
      <c r="R1247" s="7">
        <f t="shared" si="145"/>
        <v>342.33004444444447</v>
      </c>
      <c r="S1247" s="7">
        <f t="shared" si="146"/>
        <v>293.10156666666671</v>
      </c>
      <c r="T1247" s="7">
        <f t="shared" si="147"/>
        <v>288.74903333333344</v>
      </c>
      <c r="U1247" s="7">
        <f t="shared" si="148"/>
        <v>271.22935555555563</v>
      </c>
      <c r="V1247" s="7">
        <f t="shared" si="149"/>
        <v>268.84086111111122</v>
      </c>
    </row>
    <row r="1248" spans="1:22" x14ac:dyDescent="0.35">
      <c r="A1248" s="5">
        <f t="shared" si="150"/>
        <v>44874</v>
      </c>
      <c r="B1248" s="5"/>
      <c r="C1248" s="46">
        <f>IF('HAVER - UK Electricity'!H1535="",C1247,AVERAGE('HAVER - UK Electricity'!H1535:P1535))</f>
        <v>261.7833333333333</v>
      </c>
      <c r="D1248" s="7">
        <f t="shared" si="144"/>
        <v>276.63982333601274</v>
      </c>
      <c r="E1248" s="5"/>
      <c r="F1248" s="59">
        <f>IF('HAVER - UK Electricity'!F1535="",'Ofgem time series - Electricity'!F1247,AVERAGE('HAVER - UK Electricity'!F1535:K1535))</f>
        <v>297.54500000000002</v>
      </c>
      <c r="G1248" s="59">
        <f>IF('HAVER - UK Electricity'!G1535="",'Ofgem time series - Electricity'!G1247,AVERAGE('HAVER - UK Electricity'!G1535:L1535))</f>
        <v>255.98</v>
      </c>
      <c r="H1248" s="59">
        <f>IF('HAVER - UK Electricity'!H1535="",'Ofgem time series - Electricity'!H1247,AVERAGE('HAVER - UK Electricity'!H1535:M1535))</f>
        <v>249.46333333333334</v>
      </c>
      <c r="I1248" s="59">
        <f>IF('HAVER - UK Electricity'!I1535="",'Ofgem time series - Electricity'!I1247,AVERAGE('HAVER - UK Electricity'!I1535:N1535))</f>
        <v>251.15</v>
      </c>
      <c r="J1248" s="59">
        <f>IF('HAVER - UK Electricity'!J1535="",'Ofgem time series - Electricity'!J1247,AVERAGE('HAVER - UK Electricity'!J1535:O1535))</f>
        <v>255.9316666666667</v>
      </c>
      <c r="R1248" s="7">
        <f t="shared" si="145"/>
        <v>342.33004444444447</v>
      </c>
      <c r="S1248" s="7">
        <f t="shared" si="146"/>
        <v>293.10156666666671</v>
      </c>
      <c r="T1248" s="7">
        <f t="shared" si="147"/>
        <v>288.74903333333344</v>
      </c>
      <c r="U1248" s="7">
        <f t="shared" si="148"/>
        <v>271.22935555555563</v>
      </c>
      <c r="V1248" s="7">
        <f t="shared" si="149"/>
        <v>268.84086111111122</v>
      </c>
    </row>
    <row r="1249" spans="1:22" x14ac:dyDescent="0.35">
      <c r="A1249" s="5">
        <f t="shared" si="150"/>
        <v>44875</v>
      </c>
      <c r="B1249" s="5"/>
      <c r="C1249" s="46">
        <f>IF('HAVER - UK Electricity'!H1536="",C1248,AVERAGE('HAVER - UK Electricity'!H1536:P1536))</f>
        <v>259.13</v>
      </c>
      <c r="D1249" s="7">
        <f t="shared" si="144"/>
        <v>276.63982333601274</v>
      </c>
      <c r="E1249" s="5"/>
      <c r="F1249" s="59">
        <f>IF('HAVER - UK Electricity'!F1536="",'Ofgem time series - Electricity'!F1248,AVERAGE('HAVER - UK Electricity'!F1536:K1536))</f>
        <v>294.40666666666669</v>
      </c>
      <c r="G1249" s="59">
        <f>IF('HAVER - UK Electricity'!G1536="",'Ofgem time series - Electricity'!G1248,AVERAGE('HAVER - UK Electricity'!G1536:L1536))</f>
        <v>254.09499999999994</v>
      </c>
      <c r="H1249" s="59">
        <f>IF('HAVER - UK Electricity'!H1536="",'Ofgem time series - Electricity'!H1248,AVERAGE('HAVER - UK Electricity'!H1536:M1536))</f>
        <v>247.20333333333338</v>
      </c>
      <c r="I1249" s="59">
        <f>IF('HAVER - UK Electricity'!I1536="",'Ofgem time series - Electricity'!I1248,AVERAGE('HAVER - UK Electricity'!I1536:N1536))</f>
        <v>248.60333333333332</v>
      </c>
      <c r="J1249" s="59">
        <f>IF('HAVER - UK Electricity'!J1536="",'Ofgem time series - Electricity'!J1248,AVERAGE('HAVER - UK Electricity'!J1536:O1536))</f>
        <v>253.09833333333333</v>
      </c>
      <c r="R1249" s="7">
        <f t="shared" si="145"/>
        <v>342.33004444444447</v>
      </c>
      <c r="S1249" s="7">
        <f t="shared" si="146"/>
        <v>293.10156666666671</v>
      </c>
      <c r="T1249" s="7">
        <f t="shared" si="147"/>
        <v>288.74903333333344</v>
      </c>
      <c r="U1249" s="7">
        <f t="shared" si="148"/>
        <v>271.22935555555563</v>
      </c>
      <c r="V1249" s="7">
        <f t="shared" si="149"/>
        <v>268.84086111111122</v>
      </c>
    </row>
    <row r="1250" spans="1:22" x14ac:dyDescent="0.35">
      <c r="A1250" s="5">
        <f t="shared" si="150"/>
        <v>44876</v>
      </c>
      <c r="B1250" s="5"/>
      <c r="C1250" s="46">
        <f>IF('HAVER - UK Electricity'!H1537="",C1249,AVERAGE('HAVER - UK Electricity'!H1537:P1537))</f>
        <v>243.27666666666664</v>
      </c>
      <c r="D1250" s="7">
        <f t="shared" si="144"/>
        <v>276.63982333601274</v>
      </c>
      <c r="E1250" s="5"/>
      <c r="F1250" s="59">
        <f>IF('HAVER - UK Electricity'!F1537="",'Ofgem time series - Electricity'!F1249,AVERAGE('HAVER - UK Electricity'!F1537:K1537))</f>
        <v>271.19666666666666</v>
      </c>
      <c r="G1250" s="59">
        <f>IF('HAVER - UK Electricity'!G1537="",'Ofgem time series - Electricity'!G1249,AVERAGE('HAVER - UK Electricity'!G1537:L1537))</f>
        <v>234.28</v>
      </c>
      <c r="H1250" s="59">
        <f>IF('HAVER - UK Electricity'!H1537="",'Ofgem time series - Electricity'!H1249,AVERAGE('HAVER - UK Electricity'!H1537:M1537))</f>
        <v>227.39833333333331</v>
      </c>
      <c r="I1250" s="59">
        <f>IF('HAVER - UK Electricity'!I1537="",'Ofgem time series - Electricity'!I1249,AVERAGE('HAVER - UK Electricity'!I1537:N1537))</f>
        <v>230.34833333333333</v>
      </c>
      <c r="J1250" s="59">
        <f>IF('HAVER - UK Electricity'!J1537="",'Ofgem time series - Electricity'!J1249,AVERAGE('HAVER - UK Electricity'!J1537:O1537))</f>
        <v>236.39333333333332</v>
      </c>
      <c r="R1250" s="7">
        <f t="shared" si="145"/>
        <v>342.33004444444447</v>
      </c>
      <c r="S1250" s="7">
        <f t="shared" si="146"/>
        <v>293.10156666666671</v>
      </c>
      <c r="T1250" s="7">
        <f t="shared" si="147"/>
        <v>288.74903333333344</v>
      </c>
      <c r="U1250" s="7">
        <f t="shared" si="148"/>
        <v>271.22935555555563</v>
      </c>
      <c r="V1250" s="7">
        <f t="shared" si="149"/>
        <v>268.84086111111122</v>
      </c>
    </row>
    <row r="1251" spans="1:22" x14ac:dyDescent="0.35">
      <c r="A1251" s="5">
        <f t="shared" si="150"/>
        <v>44879</v>
      </c>
      <c r="B1251" s="5"/>
      <c r="C1251" s="46">
        <f>IF('HAVER - UK Electricity'!H1538="",C1250,AVERAGE('HAVER - UK Electricity'!H1538:P1538))</f>
        <v>260.0766666666666</v>
      </c>
      <c r="D1251" s="7">
        <f t="shared" si="144"/>
        <v>276.63982333601274</v>
      </c>
      <c r="E1251" s="5"/>
      <c r="F1251" s="59">
        <f>IF('HAVER - UK Electricity'!F1538="",'Ofgem time series - Electricity'!F1250,AVERAGE('HAVER - UK Electricity'!F1538:K1538))</f>
        <v>282.86333333333329</v>
      </c>
      <c r="G1251" s="59">
        <f>IF('HAVER - UK Electricity'!G1538="",'Ofgem time series - Electricity'!G1250,AVERAGE('HAVER - UK Electricity'!G1538:L1538))</f>
        <v>250.64333333333335</v>
      </c>
      <c r="H1251" s="59">
        <f>IF('HAVER - UK Electricity'!H1538="",'Ofgem time series - Electricity'!H1250,AVERAGE('HAVER - UK Electricity'!H1538:M1538))</f>
        <v>248.45833333333334</v>
      </c>
      <c r="I1251" s="59">
        <f>IF('HAVER - UK Electricity'!I1538="",'Ofgem time series - Electricity'!I1250,AVERAGE('HAVER - UK Electricity'!I1538:N1538))</f>
        <v>249.33833333333334</v>
      </c>
      <c r="J1251" s="59">
        <f>IF('HAVER - UK Electricity'!J1538="",'Ofgem time series - Electricity'!J1250,AVERAGE('HAVER - UK Electricity'!J1538:O1538))</f>
        <v>253.3133333333333</v>
      </c>
      <c r="R1251" s="7">
        <f t="shared" si="145"/>
        <v>342.33004444444447</v>
      </c>
      <c r="S1251" s="7">
        <f t="shared" si="146"/>
        <v>293.10156666666671</v>
      </c>
      <c r="T1251" s="7">
        <f t="shared" si="147"/>
        <v>288.74903333333344</v>
      </c>
      <c r="U1251" s="7">
        <f t="shared" si="148"/>
        <v>271.22935555555563</v>
      </c>
      <c r="V1251" s="7">
        <f t="shared" si="149"/>
        <v>268.84086111111122</v>
      </c>
    </row>
    <row r="1252" spans="1:22" x14ac:dyDescent="0.35">
      <c r="A1252" s="5">
        <f t="shared" si="150"/>
        <v>44880</v>
      </c>
      <c r="B1252" s="5"/>
      <c r="C1252" s="46">
        <f>IF('HAVER - UK Electricity'!H1539="",C1251,AVERAGE('HAVER - UK Electricity'!H1539:P1539))</f>
        <v>267.09666666666664</v>
      </c>
      <c r="D1252" s="7">
        <f t="shared" si="144"/>
        <v>276.63982333601274</v>
      </c>
      <c r="E1252" s="5"/>
      <c r="F1252" s="59">
        <f>IF('HAVER - UK Electricity'!F1539="",'Ofgem time series - Electricity'!F1251,AVERAGE('HAVER - UK Electricity'!F1539:K1539))</f>
        <v>294.16333333333336</v>
      </c>
      <c r="G1252" s="59">
        <f>IF('HAVER - UK Electricity'!G1539="",'Ofgem time series - Electricity'!G1251,AVERAGE('HAVER - UK Electricity'!G1539:L1539))</f>
        <v>260.06333333333333</v>
      </c>
      <c r="H1252" s="59">
        <f>IF('HAVER - UK Electricity'!H1539="",'Ofgem time series - Electricity'!H1251,AVERAGE('HAVER - UK Electricity'!H1539:M1539))</f>
        <v>255.99833333333333</v>
      </c>
      <c r="I1252" s="59">
        <f>IF('HAVER - UK Electricity'!I1539="",'Ofgem time series - Electricity'!I1251,AVERAGE('HAVER - UK Electricity'!I1539:N1539))</f>
        <v>256.61833333333328</v>
      </c>
      <c r="J1252" s="59">
        <f>IF('HAVER - UK Electricity'!J1539="",'Ofgem time series - Electricity'!J1251,AVERAGE('HAVER - UK Electricity'!J1539:O1539))</f>
        <v>260.33333333333331</v>
      </c>
      <c r="R1252" s="7">
        <f t="shared" si="145"/>
        <v>342.33004444444447</v>
      </c>
      <c r="S1252" s="7">
        <f t="shared" si="146"/>
        <v>293.10156666666671</v>
      </c>
      <c r="T1252" s="7">
        <f t="shared" si="147"/>
        <v>288.74903333333344</v>
      </c>
      <c r="U1252" s="7">
        <f t="shared" si="148"/>
        <v>271.22935555555563</v>
      </c>
      <c r="V1252" s="7">
        <f t="shared" si="149"/>
        <v>268.84086111111122</v>
      </c>
    </row>
    <row r="1253" spans="1:22" x14ac:dyDescent="0.35">
      <c r="A1253" s="5">
        <f t="shared" si="150"/>
        <v>44881</v>
      </c>
      <c r="B1253" s="5"/>
      <c r="C1253" s="46">
        <f>IF('HAVER - UK Electricity'!H1540="",C1252,AVERAGE('HAVER - UK Electricity'!H1540:P1540))</f>
        <v>261.10222222222222</v>
      </c>
      <c r="D1253" s="5"/>
      <c r="E1253" s="5"/>
      <c r="F1253" s="59">
        <f>IF('HAVER - UK Electricity'!F1540="",'Ofgem time series - Electricity'!F1252,AVERAGE('HAVER - UK Electricity'!F1540:K1540))</f>
        <v>281.75166666666667</v>
      </c>
      <c r="G1253" s="59">
        <f>IF('HAVER - UK Electricity'!G1540="",'Ofgem time series - Electricity'!G1252,AVERAGE('HAVER - UK Electricity'!G1540:L1540))</f>
        <v>255.88</v>
      </c>
      <c r="H1253" s="59">
        <f>IF('HAVER - UK Electricity'!H1540="",'Ofgem time series - Electricity'!H1252,AVERAGE('HAVER - UK Electricity'!H1540:M1540))</f>
        <v>249.85666666666668</v>
      </c>
      <c r="I1253" s="59">
        <f>IF('HAVER - UK Electricity'!I1540="",'Ofgem time series - Electricity'!I1252,AVERAGE('HAVER - UK Electricity'!I1540:N1540))</f>
        <v>250.58833333333328</v>
      </c>
      <c r="J1253" s="59">
        <f>IF('HAVER - UK Electricity'!J1540="",'Ofgem time series - Electricity'!J1252,AVERAGE('HAVER - UK Electricity'!J1540:O1540))</f>
        <v>254.37333333333331</v>
      </c>
      <c r="R1253" s="7">
        <f t="shared" si="145"/>
        <v>342.33004444444447</v>
      </c>
      <c r="S1253" s="7">
        <f t="shared" si="146"/>
        <v>293.10156666666671</v>
      </c>
      <c r="T1253" s="7">
        <f t="shared" si="147"/>
        <v>288.74903333333344</v>
      </c>
      <c r="U1253" s="7">
        <f t="shared" si="148"/>
        <v>271.22935555555563</v>
      </c>
      <c r="V1253" s="7">
        <f t="shared" si="149"/>
        <v>268.84086111111122</v>
      </c>
    </row>
    <row r="1254" spans="1:22" x14ac:dyDescent="0.35">
      <c r="A1254" s="5">
        <f t="shared" si="150"/>
        <v>44882</v>
      </c>
      <c r="B1254" t="s">
        <v>2289</v>
      </c>
      <c r="C1254" s="46">
        <f>IF('HAVER - UK Electricity'!H1541="",C1253,AVERAGE('HAVER - UK Electricity'!H1541:S1541))</f>
        <v>268.2</v>
      </c>
      <c r="D1254" s="7">
        <f>AVERAGE($C$1254:$C$1280,$C$1282:$C$1285,$C$1287:$C$1319)</f>
        <v>226.49237665719701</v>
      </c>
    </row>
    <row r="1255" spans="1:22" x14ac:dyDescent="0.35">
      <c r="A1255" s="5">
        <f t="shared" si="150"/>
        <v>44883</v>
      </c>
      <c r="C1255" s="46">
        <f>IF('HAVER - UK Electricity'!H1542="",C1254,AVERAGE('HAVER - UK Electricity'!H1542:S1542))</f>
        <v>270.57</v>
      </c>
      <c r="D1255" s="7">
        <f t="shared" ref="D1255:D1318" si="151">AVERAGE($C$1254:$C$1280,$C$1282:$C$1285,$C$1287:$C$1319)</f>
        <v>226.49237665719701</v>
      </c>
    </row>
    <row r="1256" spans="1:22" x14ac:dyDescent="0.35">
      <c r="A1256" s="5">
        <f t="shared" si="150"/>
        <v>44886</v>
      </c>
      <c r="C1256" s="46">
        <f>IF('HAVER - UK Electricity'!H1543="",C1255,AVERAGE('HAVER - UK Electricity'!H1543:S1543))</f>
        <v>275.78666666666669</v>
      </c>
      <c r="D1256" s="7">
        <f t="shared" si="151"/>
        <v>226.49237665719701</v>
      </c>
    </row>
    <row r="1257" spans="1:22" x14ac:dyDescent="0.35">
      <c r="A1257" s="5">
        <f t="shared" si="150"/>
        <v>44887</v>
      </c>
      <c r="C1257" s="46">
        <f>IF('HAVER - UK Electricity'!H1544="",C1256,AVERAGE('HAVER - UK Electricity'!H1544:S1544))</f>
        <v>285.52249999999998</v>
      </c>
      <c r="D1257" s="7">
        <f t="shared" si="151"/>
        <v>226.49237665719701</v>
      </c>
    </row>
    <row r="1258" spans="1:22" x14ac:dyDescent="0.35">
      <c r="A1258" s="5">
        <f t="shared" si="150"/>
        <v>44888</v>
      </c>
      <c r="C1258" s="46">
        <f>IF('HAVER - UK Electricity'!H1545="",C1257,AVERAGE('HAVER - UK Electricity'!H1545:S1545))</f>
        <v>292.38083333333333</v>
      </c>
      <c r="D1258" s="7">
        <f t="shared" si="151"/>
        <v>226.49237665719701</v>
      </c>
    </row>
    <row r="1259" spans="1:22" x14ac:dyDescent="0.35">
      <c r="A1259" s="5">
        <f t="shared" si="150"/>
        <v>44889</v>
      </c>
      <c r="C1259" s="46">
        <f>IF('HAVER - UK Electricity'!H1546="",C1258,AVERAGE('HAVER - UK Electricity'!H1546:S1546))</f>
        <v>287.0025</v>
      </c>
      <c r="D1259" s="7">
        <f t="shared" si="151"/>
        <v>226.49237665719701</v>
      </c>
    </row>
    <row r="1260" spans="1:22" x14ac:dyDescent="0.35">
      <c r="A1260" s="5">
        <f t="shared" si="150"/>
        <v>44890</v>
      </c>
      <c r="C1260" s="46">
        <f>IF('HAVER - UK Electricity'!H1547="",C1259,AVERAGE('HAVER - UK Electricity'!H1547:S1547))</f>
        <v>291.55333333333334</v>
      </c>
      <c r="D1260" s="7">
        <f t="shared" si="151"/>
        <v>226.49237665719701</v>
      </c>
    </row>
    <row r="1261" spans="1:22" x14ac:dyDescent="0.35">
      <c r="A1261" s="5">
        <f t="shared" si="150"/>
        <v>44893</v>
      </c>
      <c r="C1261" s="46">
        <f>IF('HAVER - UK Electricity'!H1548="",C1260,AVERAGE('HAVER - UK Electricity'!H1548:S1548))</f>
        <v>293.51666666666671</v>
      </c>
      <c r="D1261" s="7">
        <f t="shared" si="151"/>
        <v>226.49237665719701</v>
      </c>
    </row>
    <row r="1262" spans="1:22" x14ac:dyDescent="0.35">
      <c r="A1262" s="5">
        <f t="shared" si="150"/>
        <v>44894</v>
      </c>
      <c r="C1262" s="46">
        <f>IF('HAVER - UK Electricity'!H1549="",C1261,AVERAGE('HAVER - UK Electricity'!H1549:S1549))</f>
        <v>302.9375</v>
      </c>
      <c r="D1262" s="7">
        <f t="shared" si="151"/>
        <v>226.49237665719701</v>
      </c>
    </row>
    <row r="1263" spans="1:22" x14ac:dyDescent="0.35">
      <c r="A1263" s="5">
        <f t="shared" si="150"/>
        <v>44895</v>
      </c>
      <c r="C1263" s="46">
        <f>IF('HAVER - UK Electricity'!H1550="",C1262,AVERAGE('HAVER - UK Electricity'!H1550:S1550))</f>
        <v>312.89750000000004</v>
      </c>
      <c r="D1263" s="7">
        <f t="shared" si="151"/>
        <v>226.49237665719701</v>
      </c>
    </row>
    <row r="1264" spans="1:22" x14ac:dyDescent="0.35">
      <c r="A1264" s="5">
        <f t="shared" si="150"/>
        <v>44896</v>
      </c>
      <c r="C1264" s="46">
        <f>IF('HAVER - UK Electricity'!H1551="",C1263,AVERAGE('HAVER - UK Electricity'!H1551:R1551))</f>
        <v>318.06181818181818</v>
      </c>
      <c r="D1264" s="7">
        <f t="shared" si="151"/>
        <v>226.49237665719701</v>
      </c>
    </row>
    <row r="1265" spans="1:4" x14ac:dyDescent="0.35">
      <c r="A1265" s="5">
        <f t="shared" si="150"/>
        <v>44897</v>
      </c>
      <c r="C1265" s="46">
        <f>IF('HAVER - UK Electricity'!H1552="",C1264,AVERAGE('HAVER - UK Electricity'!H1552:R1552))</f>
        <v>318.1945454545455</v>
      </c>
      <c r="D1265" s="7">
        <f t="shared" si="151"/>
        <v>226.49237665719701</v>
      </c>
    </row>
    <row r="1266" spans="1:4" x14ac:dyDescent="0.35">
      <c r="A1266" s="5">
        <f t="shared" si="150"/>
        <v>44900</v>
      </c>
      <c r="C1266" s="46">
        <f>IF('HAVER - UK Electricity'!H1553="",C1265,AVERAGE('HAVER - UK Electricity'!H1553:R1553))</f>
        <v>316.04727272727268</v>
      </c>
      <c r="D1266" s="7">
        <f t="shared" si="151"/>
        <v>226.49237665719701</v>
      </c>
    </row>
    <row r="1267" spans="1:4" x14ac:dyDescent="0.35">
      <c r="A1267" s="5">
        <f t="shared" si="150"/>
        <v>44901</v>
      </c>
      <c r="C1267" s="46">
        <f>IF('HAVER - UK Electricity'!H1554="",C1266,AVERAGE('HAVER - UK Electricity'!H1554:R1554))</f>
        <v>321.4963636363637</v>
      </c>
      <c r="D1267" s="7">
        <f t="shared" si="151"/>
        <v>226.49237665719701</v>
      </c>
    </row>
    <row r="1268" spans="1:4" x14ac:dyDescent="0.35">
      <c r="A1268" s="5">
        <f t="shared" si="150"/>
        <v>44902</v>
      </c>
      <c r="C1268" s="46">
        <f>IF('HAVER - UK Electricity'!H1555="",C1267,AVERAGE('HAVER - UK Electricity'!H1555:R1555))</f>
        <v>335.47</v>
      </c>
      <c r="D1268" s="7">
        <f t="shared" si="151"/>
        <v>226.49237665719701</v>
      </c>
    </row>
    <row r="1269" spans="1:4" x14ac:dyDescent="0.35">
      <c r="A1269" s="5">
        <f t="shared" si="150"/>
        <v>44903</v>
      </c>
      <c r="C1269" s="46">
        <f>IF('HAVER - UK Electricity'!H1556="",C1268,AVERAGE('HAVER - UK Electricity'!H1556:R1556))</f>
        <v>319.50818181818175</v>
      </c>
      <c r="D1269" s="7">
        <f t="shared" si="151"/>
        <v>226.49237665719701</v>
      </c>
    </row>
    <row r="1270" spans="1:4" x14ac:dyDescent="0.35">
      <c r="A1270" s="5">
        <f t="shared" si="150"/>
        <v>44904</v>
      </c>
      <c r="C1270" s="46">
        <f>IF('HAVER - UK Electricity'!H1557="",C1269,AVERAGE('HAVER - UK Electricity'!H1557:R1557))</f>
        <v>322.31636363636358</v>
      </c>
      <c r="D1270" s="7">
        <f t="shared" si="151"/>
        <v>226.49237665719701</v>
      </c>
    </row>
    <row r="1271" spans="1:4" x14ac:dyDescent="0.35">
      <c r="A1271" s="5">
        <f t="shared" si="150"/>
        <v>44907</v>
      </c>
      <c r="C1271" s="46">
        <f>IF('HAVER - UK Electricity'!H1558="",C1270,AVERAGE('HAVER - UK Electricity'!H1558:R1558))</f>
        <v>315.77818181818179</v>
      </c>
      <c r="D1271" s="7">
        <f t="shared" si="151"/>
        <v>226.49237665719701</v>
      </c>
    </row>
    <row r="1272" spans="1:4" x14ac:dyDescent="0.35">
      <c r="A1272" s="5">
        <f t="shared" si="150"/>
        <v>44908</v>
      </c>
      <c r="C1272" s="46">
        <f>IF('HAVER - UK Electricity'!H1559="",C1271,AVERAGE('HAVER - UK Electricity'!H1559:R1559))</f>
        <v>316.39818181818185</v>
      </c>
      <c r="D1272" s="7">
        <f t="shared" si="151"/>
        <v>226.49237665719701</v>
      </c>
    </row>
    <row r="1273" spans="1:4" x14ac:dyDescent="0.35">
      <c r="A1273" s="5">
        <f t="shared" si="150"/>
        <v>44909</v>
      </c>
      <c r="C1273" s="46">
        <f>IF('HAVER - UK Electricity'!H1560="",C1272,AVERAGE('HAVER - UK Electricity'!H1560:R1560))</f>
        <v>301.29727272727274</v>
      </c>
      <c r="D1273" s="7">
        <f t="shared" si="151"/>
        <v>226.49237665719701</v>
      </c>
    </row>
    <row r="1274" spans="1:4" x14ac:dyDescent="0.35">
      <c r="A1274" s="5">
        <f t="shared" si="150"/>
        <v>44910</v>
      </c>
      <c r="C1274" s="46">
        <f>IF('HAVER - UK Electricity'!H1561="",C1273,AVERAGE('HAVER - UK Electricity'!H1561:R1561))</f>
        <v>304.18909090909085</v>
      </c>
      <c r="D1274" s="7">
        <f t="shared" si="151"/>
        <v>226.49237665719701</v>
      </c>
    </row>
    <row r="1275" spans="1:4" x14ac:dyDescent="0.35">
      <c r="A1275" s="5">
        <f t="shared" si="150"/>
        <v>44911</v>
      </c>
      <c r="C1275" s="46">
        <f>IF('HAVER - UK Electricity'!H1562="",C1274,AVERAGE('HAVER - UK Electricity'!H1562:R1562))</f>
        <v>277.27272727272725</v>
      </c>
      <c r="D1275" s="7">
        <f t="shared" si="151"/>
        <v>226.49237665719701</v>
      </c>
    </row>
    <row r="1276" spans="1:4" x14ac:dyDescent="0.35">
      <c r="A1276" s="5">
        <f t="shared" si="150"/>
        <v>44914</v>
      </c>
      <c r="C1276" s="46">
        <f>IF('HAVER - UK Electricity'!H1563="",C1275,AVERAGE('HAVER - UK Electricity'!H1563:R1563))</f>
        <v>261.9254545454545</v>
      </c>
      <c r="D1276" s="7">
        <f t="shared" si="151"/>
        <v>226.49237665719701</v>
      </c>
    </row>
    <row r="1277" spans="1:4" x14ac:dyDescent="0.35">
      <c r="A1277" s="5">
        <f t="shared" si="150"/>
        <v>44915</v>
      </c>
      <c r="C1277" s="46">
        <f>IF('HAVER - UK Electricity'!H1564="",C1276,AVERAGE('HAVER - UK Electricity'!H1564:R1564))</f>
        <v>258.53636363636366</v>
      </c>
      <c r="D1277" s="7">
        <f t="shared" si="151"/>
        <v>226.49237665719701</v>
      </c>
    </row>
    <row r="1278" spans="1:4" x14ac:dyDescent="0.35">
      <c r="A1278" s="5">
        <f t="shared" si="150"/>
        <v>44916</v>
      </c>
      <c r="C1278" s="46">
        <f>IF('HAVER - UK Electricity'!H1565="",C1277,AVERAGE('HAVER - UK Electricity'!H1565:R1565))</f>
        <v>245.03454545454545</v>
      </c>
      <c r="D1278" s="7">
        <f t="shared" si="151"/>
        <v>226.49237665719701</v>
      </c>
    </row>
    <row r="1279" spans="1:4" x14ac:dyDescent="0.35">
      <c r="A1279" s="5">
        <f t="shared" si="150"/>
        <v>44917</v>
      </c>
      <c r="C1279" s="46">
        <f>IF('HAVER - UK Electricity'!H1566="",C1278,AVERAGE('HAVER - UK Electricity'!H1566:R1566))</f>
        <v>237.00090909090906</v>
      </c>
      <c r="D1279" s="7">
        <f t="shared" si="151"/>
        <v>226.49237665719701</v>
      </c>
    </row>
    <row r="1280" spans="1:4" x14ac:dyDescent="0.35">
      <c r="A1280" s="5">
        <f t="shared" si="150"/>
        <v>44918</v>
      </c>
      <c r="C1280" s="46">
        <f>IF('HAVER - UK Electricity'!H1567="",C1279,AVERAGE('HAVER - UK Electricity'!H1567:R1567))</f>
        <v>229.73727272727274</v>
      </c>
      <c r="D1280" s="7">
        <f t="shared" si="151"/>
        <v>226.49237665719701</v>
      </c>
    </row>
    <row r="1281" spans="1:4" x14ac:dyDescent="0.35">
      <c r="A1281" s="5">
        <f t="shared" si="150"/>
        <v>44921</v>
      </c>
      <c r="C1281" s="46" t="e">
        <f>IF('HAVER - UK Electricity'!H1568="",C1280,AVERAGE('HAVER - UK Electricity'!H1568:R1568))</f>
        <v>#N/A</v>
      </c>
      <c r="D1281" s="7">
        <f t="shared" si="151"/>
        <v>226.49237665719701</v>
      </c>
    </row>
    <row r="1282" spans="1:4" x14ac:dyDescent="0.35">
      <c r="A1282" s="5">
        <f t="shared" si="150"/>
        <v>44922</v>
      </c>
      <c r="C1282" s="46">
        <f>IF('HAVER - UK Electricity'!H1569="",C1281,AVERAGE('HAVER - UK Electricity'!H1569:R1569))</f>
        <v>229.73727272727274</v>
      </c>
      <c r="D1282" s="7">
        <f t="shared" si="151"/>
        <v>226.49237665719701</v>
      </c>
    </row>
    <row r="1283" spans="1:4" x14ac:dyDescent="0.35">
      <c r="A1283" s="5">
        <f t="shared" si="150"/>
        <v>44923</v>
      </c>
      <c r="C1283" s="46">
        <f>IF('HAVER - UK Electricity'!H1570="",C1282,AVERAGE('HAVER - UK Electricity'!H1570:R1570))</f>
        <v>225.98363636363641</v>
      </c>
      <c r="D1283" s="7">
        <f t="shared" si="151"/>
        <v>226.49237665719701</v>
      </c>
    </row>
    <row r="1284" spans="1:4" x14ac:dyDescent="0.35">
      <c r="A1284" s="5">
        <f t="shared" si="150"/>
        <v>44924</v>
      </c>
      <c r="C1284" s="46">
        <f>IF('HAVER - UK Electricity'!H1571="",C1283,AVERAGE('HAVER - UK Electricity'!H1571:R1571))</f>
        <v>226.96181818181819</v>
      </c>
      <c r="D1284" s="7">
        <f t="shared" si="151"/>
        <v>226.49237665719701</v>
      </c>
    </row>
    <row r="1285" spans="1:4" x14ac:dyDescent="0.35">
      <c r="A1285" s="5">
        <f t="shared" si="150"/>
        <v>44925</v>
      </c>
      <c r="C1285" s="46">
        <f>IF('HAVER - UK Electricity'!H1572="",C1284,AVERAGE('HAVER - UK Electricity'!H1572:R1572))</f>
        <v>215.3</v>
      </c>
      <c r="D1285" s="7">
        <f t="shared" si="151"/>
        <v>226.49237665719701</v>
      </c>
    </row>
    <row r="1286" spans="1:4" x14ac:dyDescent="0.35">
      <c r="A1286" s="5">
        <f t="shared" si="150"/>
        <v>44928</v>
      </c>
      <c r="C1286" s="46" t="e">
        <f>IF('HAVER - UK Electricity'!H1573="",C1285,AVERAGE('HAVER - UK Electricity'!H1573:Q1573))</f>
        <v>#N/A</v>
      </c>
      <c r="D1286" s="7">
        <f t="shared" si="151"/>
        <v>226.49237665719701</v>
      </c>
    </row>
    <row r="1287" spans="1:4" x14ac:dyDescent="0.35">
      <c r="A1287" s="5">
        <f t="shared" si="150"/>
        <v>44929</v>
      </c>
      <c r="C1287" s="46">
        <f>IF('HAVER - UK Electricity'!H1574="",C1286,AVERAGE('HAVER - UK Electricity'!H1574:Q1574))</f>
        <v>209.12800000000001</v>
      </c>
      <c r="D1287" s="7">
        <f t="shared" si="151"/>
        <v>226.49237665719701</v>
      </c>
    </row>
    <row r="1288" spans="1:4" x14ac:dyDescent="0.35">
      <c r="A1288" s="5">
        <f t="shared" ref="A1288:A1351" si="152">+A1283+7</f>
        <v>44930</v>
      </c>
      <c r="C1288" s="46">
        <f>IF('HAVER - UK Electricity'!H1575="",C1287,AVERAGE('HAVER - UK Electricity'!H1575:Q1575))</f>
        <v>192.709</v>
      </c>
      <c r="D1288" s="7">
        <f t="shared" si="151"/>
        <v>226.49237665719701</v>
      </c>
    </row>
    <row r="1289" spans="1:4" x14ac:dyDescent="0.35">
      <c r="A1289" s="5">
        <f t="shared" si="152"/>
        <v>44931</v>
      </c>
      <c r="C1289" s="46">
        <f>IF('HAVER - UK Electricity'!H1576="",C1288,AVERAGE('HAVER - UK Electricity'!H1576:Q1576))</f>
        <v>199.82999999999998</v>
      </c>
      <c r="D1289" s="7">
        <f t="shared" si="151"/>
        <v>226.49237665719701</v>
      </c>
    </row>
    <row r="1290" spans="1:4" x14ac:dyDescent="0.35">
      <c r="A1290" s="5">
        <f t="shared" si="152"/>
        <v>44932</v>
      </c>
      <c r="C1290" s="46">
        <f>IF('HAVER - UK Electricity'!H1577="",C1289,AVERAGE('HAVER - UK Electricity'!H1577:Q1577))</f>
        <v>197.07700000000003</v>
      </c>
      <c r="D1290" s="7">
        <f t="shared" si="151"/>
        <v>226.49237665719701</v>
      </c>
    </row>
    <row r="1291" spans="1:4" x14ac:dyDescent="0.35">
      <c r="A1291" s="5">
        <f t="shared" si="152"/>
        <v>44935</v>
      </c>
      <c r="C1291" s="46">
        <f>IF('HAVER - UK Electricity'!H1578="",C1290,AVERAGE('HAVER - UK Electricity'!H1578:Q1578))</f>
        <v>203.035</v>
      </c>
      <c r="D1291" s="7">
        <f t="shared" si="151"/>
        <v>226.49237665719701</v>
      </c>
    </row>
    <row r="1292" spans="1:4" x14ac:dyDescent="0.35">
      <c r="A1292" s="5">
        <f t="shared" si="152"/>
        <v>44936</v>
      </c>
      <c r="C1292" s="46">
        <f>IF('HAVER - UK Electricity'!H1579="",C1291,AVERAGE('HAVER - UK Electricity'!H1579:Q1579))</f>
        <v>193.36600000000004</v>
      </c>
      <c r="D1292" s="7">
        <f t="shared" si="151"/>
        <v>226.49237665719701</v>
      </c>
    </row>
    <row r="1293" spans="1:4" x14ac:dyDescent="0.35">
      <c r="A1293" s="5">
        <f t="shared" si="152"/>
        <v>44937</v>
      </c>
      <c r="C1293" s="46">
        <f>IF('HAVER - UK Electricity'!H1580="",C1292,AVERAGE('HAVER - UK Electricity'!H1580:Q1580))</f>
        <v>183.81899999999999</v>
      </c>
      <c r="D1293" s="7">
        <f t="shared" si="151"/>
        <v>226.49237665719701</v>
      </c>
    </row>
    <row r="1294" spans="1:4" x14ac:dyDescent="0.35">
      <c r="A1294" s="5">
        <f t="shared" si="152"/>
        <v>44938</v>
      </c>
      <c r="C1294" s="46">
        <f>IF('HAVER - UK Electricity'!H1581="",C1293,AVERAGE('HAVER - UK Electricity'!H1581:Q1581))</f>
        <v>186.46500000000006</v>
      </c>
      <c r="D1294" s="7">
        <f t="shared" si="151"/>
        <v>226.49237665719701</v>
      </c>
    </row>
    <row r="1295" spans="1:4" x14ac:dyDescent="0.35">
      <c r="A1295" s="5">
        <f t="shared" si="152"/>
        <v>44939</v>
      </c>
      <c r="C1295" s="46">
        <f>IF('HAVER - UK Electricity'!H1582="",C1294,AVERAGE('HAVER - UK Electricity'!H1582:Q1582))</f>
        <v>178.63500000000005</v>
      </c>
      <c r="D1295" s="7">
        <f t="shared" si="151"/>
        <v>226.49237665719701</v>
      </c>
    </row>
    <row r="1296" spans="1:4" x14ac:dyDescent="0.35">
      <c r="A1296" s="5">
        <f t="shared" si="152"/>
        <v>44942</v>
      </c>
      <c r="C1296" s="46">
        <f>IF('HAVER - UK Electricity'!H1583="",C1295,AVERAGE('HAVER - UK Electricity'!H1583:Q1583))</f>
        <v>162.93300000000002</v>
      </c>
      <c r="D1296" s="7">
        <f t="shared" si="151"/>
        <v>226.49237665719701</v>
      </c>
    </row>
    <row r="1297" spans="1:4" x14ac:dyDescent="0.35">
      <c r="A1297" s="5">
        <f t="shared" si="152"/>
        <v>44943</v>
      </c>
      <c r="C1297" s="46">
        <f>IF('HAVER - UK Electricity'!H1584="",C1296,AVERAGE('HAVER - UK Electricity'!H1584:Q1584))</f>
        <v>168.00499999999997</v>
      </c>
      <c r="D1297" s="7">
        <f t="shared" si="151"/>
        <v>226.49237665719701</v>
      </c>
    </row>
    <row r="1298" spans="1:4" x14ac:dyDescent="0.35">
      <c r="A1298" s="5">
        <f t="shared" si="152"/>
        <v>44944</v>
      </c>
      <c r="C1298" s="46">
        <f>IF('HAVER - UK Electricity'!H1585="",C1297,AVERAGE('HAVER - UK Electricity'!H1585:Q1585))</f>
        <v>171.58200000000002</v>
      </c>
      <c r="D1298" s="7">
        <f t="shared" si="151"/>
        <v>226.49237665719701</v>
      </c>
    </row>
    <row r="1299" spans="1:4" x14ac:dyDescent="0.35">
      <c r="A1299" s="5">
        <f t="shared" si="152"/>
        <v>44945</v>
      </c>
      <c r="C1299" s="46">
        <f>IF('HAVER - UK Electricity'!H1586="",C1298,AVERAGE('HAVER - UK Electricity'!H1586:Q1586))</f>
        <v>170.12400000000002</v>
      </c>
      <c r="D1299" s="7">
        <f t="shared" si="151"/>
        <v>226.49237665719701</v>
      </c>
    </row>
    <row r="1300" spans="1:4" x14ac:dyDescent="0.35">
      <c r="A1300" s="5">
        <f t="shared" si="152"/>
        <v>44946</v>
      </c>
      <c r="C1300" s="46">
        <f>IF('HAVER - UK Electricity'!H1587="",C1299,AVERAGE('HAVER - UK Electricity'!H1587:Q1587))</f>
        <v>181.70699999999999</v>
      </c>
      <c r="D1300" s="7">
        <f t="shared" si="151"/>
        <v>226.49237665719701</v>
      </c>
    </row>
    <row r="1301" spans="1:4" x14ac:dyDescent="0.35">
      <c r="A1301" s="5">
        <f t="shared" si="152"/>
        <v>44949</v>
      </c>
      <c r="C1301" s="46">
        <f>IF('HAVER - UK Electricity'!H1588="",C1300,AVERAGE('HAVER - UK Electricity'!H1588:Q1588))</f>
        <v>176.99499999999998</v>
      </c>
      <c r="D1301" s="7">
        <f t="shared" si="151"/>
        <v>226.49237665719701</v>
      </c>
    </row>
    <row r="1302" spans="1:4" x14ac:dyDescent="0.35">
      <c r="A1302" s="5">
        <f t="shared" si="152"/>
        <v>44950</v>
      </c>
      <c r="C1302" s="46">
        <f>IF('HAVER - UK Electricity'!H1589="",C1301,AVERAGE('HAVER - UK Electricity'!H1589:Q1589))</f>
        <v>164.25200000000001</v>
      </c>
      <c r="D1302" s="7">
        <f t="shared" si="151"/>
        <v>226.49237665719701</v>
      </c>
    </row>
    <row r="1303" spans="1:4" x14ac:dyDescent="0.35">
      <c r="A1303" s="5">
        <f t="shared" si="152"/>
        <v>44951</v>
      </c>
      <c r="C1303" s="46">
        <f>IF('HAVER - UK Electricity'!H1590="",C1302,AVERAGE('HAVER - UK Electricity'!H1590:Q1590))</f>
        <v>159.58300000000003</v>
      </c>
      <c r="D1303" s="7">
        <f t="shared" si="151"/>
        <v>226.49237665719701</v>
      </c>
    </row>
    <row r="1304" spans="1:4" x14ac:dyDescent="0.35">
      <c r="A1304" s="5">
        <f t="shared" si="152"/>
        <v>44952</v>
      </c>
      <c r="C1304" s="46">
        <f>IF('HAVER - UK Electricity'!H1591="",C1303,AVERAGE('HAVER - UK Electricity'!H1591:Q1591))</f>
        <v>159.01599999999999</v>
      </c>
      <c r="D1304" s="7">
        <f t="shared" si="151"/>
        <v>226.49237665719701</v>
      </c>
    </row>
    <row r="1305" spans="1:4" x14ac:dyDescent="0.35">
      <c r="A1305" s="5">
        <f t="shared" si="152"/>
        <v>44953</v>
      </c>
      <c r="C1305" s="46">
        <f>IF('HAVER - UK Electricity'!H1592="",C1304,AVERAGE('HAVER - UK Electricity'!H1592:Q1592))</f>
        <v>160.93700000000001</v>
      </c>
      <c r="D1305" s="7">
        <f t="shared" si="151"/>
        <v>226.49237665719701</v>
      </c>
    </row>
    <row r="1306" spans="1:4" x14ac:dyDescent="0.35">
      <c r="A1306" s="5">
        <f t="shared" si="152"/>
        <v>44956</v>
      </c>
      <c r="C1306" s="46">
        <f>IF('HAVER - UK Electricity'!H1593="",C1305,AVERAGE('HAVER - UK Electricity'!H1593:Q1593))</f>
        <v>161.648</v>
      </c>
      <c r="D1306" s="7">
        <f t="shared" si="151"/>
        <v>226.49237665719701</v>
      </c>
    </row>
    <row r="1307" spans="1:4" x14ac:dyDescent="0.35">
      <c r="A1307" s="5">
        <f t="shared" si="152"/>
        <v>44957</v>
      </c>
      <c r="C1307" s="46">
        <f>IF('HAVER - UK Electricity'!H1594="",C1306,AVERAGE('HAVER - UK Electricity'!H1594:Q1594))</f>
        <v>166.798</v>
      </c>
      <c r="D1307" s="7">
        <f t="shared" si="151"/>
        <v>226.49237665719701</v>
      </c>
    </row>
    <row r="1308" spans="1:4" x14ac:dyDescent="0.35">
      <c r="A1308" s="5">
        <f t="shared" si="152"/>
        <v>44958</v>
      </c>
      <c r="C1308" s="46">
        <f>IF('HAVER - UK Electricity'!H1595="",C1307,AVERAGE('HAVER - UK Electricity'!H1595:P1595))</f>
        <v>172.97999999999996</v>
      </c>
      <c r="D1308" s="7">
        <f t="shared" si="151"/>
        <v>226.49237665719701</v>
      </c>
    </row>
    <row r="1309" spans="1:4" x14ac:dyDescent="0.35">
      <c r="A1309" s="5">
        <f t="shared" si="152"/>
        <v>44959</v>
      </c>
      <c r="C1309" s="46">
        <f>IF('HAVER - UK Electricity'!H1596="",C1308,AVERAGE('HAVER - UK Electricity'!H1596:P1596))</f>
        <v>169.89222222222219</v>
      </c>
      <c r="D1309" s="7">
        <f t="shared" si="151"/>
        <v>226.49237665719701</v>
      </c>
    </row>
    <row r="1310" spans="1:4" x14ac:dyDescent="0.35">
      <c r="A1310" s="5">
        <f t="shared" si="152"/>
        <v>44960</v>
      </c>
      <c r="C1310" s="46">
        <f>IF('HAVER - UK Electricity'!H1597="",C1309,AVERAGE('HAVER - UK Electricity'!H1597:P1597))</f>
        <v>180.02666666666667</v>
      </c>
      <c r="D1310" s="7">
        <f t="shared" si="151"/>
        <v>226.49237665719701</v>
      </c>
    </row>
    <row r="1311" spans="1:4" x14ac:dyDescent="0.35">
      <c r="A1311" s="5">
        <f t="shared" si="152"/>
        <v>44963</v>
      </c>
      <c r="C1311" s="46">
        <f>IF('HAVER - UK Electricity'!H1598="",C1310,AVERAGE('HAVER - UK Electricity'!H1598:P1598))</f>
        <v>170.16888888888889</v>
      </c>
      <c r="D1311" s="7">
        <f t="shared" si="151"/>
        <v>226.49237665719701</v>
      </c>
    </row>
    <row r="1312" spans="1:4" x14ac:dyDescent="0.35">
      <c r="A1312" s="5">
        <f t="shared" si="152"/>
        <v>44964</v>
      </c>
      <c r="C1312" s="46">
        <f>IF('HAVER - UK Electricity'!H1599="",C1311,AVERAGE('HAVER - UK Electricity'!H1599:P1599))</f>
        <v>164.80444444444441</v>
      </c>
      <c r="D1312" s="7">
        <f t="shared" si="151"/>
        <v>226.49237665719701</v>
      </c>
    </row>
    <row r="1313" spans="1:4" x14ac:dyDescent="0.35">
      <c r="A1313" s="5">
        <f t="shared" si="152"/>
        <v>44965</v>
      </c>
      <c r="C1313" s="46">
        <f>IF('HAVER - UK Electricity'!H1600="",C1312,AVERAGE('HAVER - UK Electricity'!H1600:P1600))</f>
        <v>161.72666666666666</v>
      </c>
      <c r="D1313" s="7">
        <f t="shared" si="151"/>
        <v>226.49237665719701</v>
      </c>
    </row>
    <row r="1314" spans="1:4" x14ac:dyDescent="0.35">
      <c r="A1314" s="5">
        <f t="shared" si="152"/>
        <v>44966</v>
      </c>
      <c r="C1314" s="46">
        <f>IF('HAVER - UK Electricity'!H1601="",C1313,AVERAGE('HAVER - UK Electricity'!H1601:P1601))</f>
        <v>160.94111111111113</v>
      </c>
      <c r="D1314" s="7">
        <f t="shared" si="151"/>
        <v>226.49237665719701</v>
      </c>
    </row>
    <row r="1315" spans="1:4" x14ac:dyDescent="0.35">
      <c r="A1315" s="5">
        <f t="shared" si="152"/>
        <v>44967</v>
      </c>
      <c r="C1315" s="46">
        <f>IF('HAVER - UK Electricity'!H1602="",C1314,AVERAGE('HAVER - UK Electricity'!H1602:P1602))</f>
        <v>160.21666666666667</v>
      </c>
      <c r="D1315" s="7">
        <f t="shared" si="151"/>
        <v>226.49237665719701</v>
      </c>
    </row>
    <row r="1316" spans="1:4" x14ac:dyDescent="0.35">
      <c r="A1316" s="5">
        <f t="shared" si="152"/>
        <v>44970</v>
      </c>
      <c r="C1316" s="46">
        <f>IF('HAVER - UK Electricity'!H1603="",C1315,AVERAGE('HAVER - UK Electricity'!H1603:P1603))</f>
        <v>157.27666666666667</v>
      </c>
      <c r="D1316" s="7">
        <f t="shared" si="151"/>
        <v>226.49237665719701</v>
      </c>
    </row>
    <row r="1317" spans="1:4" x14ac:dyDescent="0.35">
      <c r="A1317" s="5">
        <f t="shared" si="152"/>
        <v>44971</v>
      </c>
      <c r="C1317" s="46">
        <f>IF('HAVER - UK Electricity'!H1604="",C1316,AVERAGE('HAVER - UK Electricity'!H1604:P1604))</f>
        <v>156.91555555555553</v>
      </c>
      <c r="D1317" s="7">
        <f t="shared" si="151"/>
        <v>226.49237665719701</v>
      </c>
    </row>
    <row r="1318" spans="1:4" x14ac:dyDescent="0.35">
      <c r="A1318" s="5">
        <f t="shared" si="152"/>
        <v>44972</v>
      </c>
      <c r="C1318" s="46">
        <f>IF('HAVER - UK Electricity'!H1605="",C1317,AVERAGE('HAVER - UK Electricity'!H1605:P1605))</f>
        <v>159.47777777777776</v>
      </c>
      <c r="D1318" s="7">
        <f t="shared" si="151"/>
        <v>226.49237665719701</v>
      </c>
    </row>
    <row r="1319" spans="1:4" x14ac:dyDescent="0.35">
      <c r="A1319" s="5">
        <f t="shared" si="152"/>
        <v>44973</v>
      </c>
      <c r="C1319" s="46">
        <f>IF('HAVER - UK Electricity'!H1606="",C1318,AVERAGE('HAVER - UK Electricity'!H1606:P1606))</f>
        <v>156.82666666666671</v>
      </c>
      <c r="D1319" s="7">
        <f t="shared" ref="D1319" si="153">AVERAGE($C$1254:$C$1280,$C$1282:$C$1285,$C$1287:$C$1319)</f>
        <v>226.49237665719701</v>
      </c>
    </row>
    <row r="1320" spans="1:4" x14ac:dyDescent="0.35">
      <c r="A1320" s="5">
        <f t="shared" si="152"/>
        <v>44974</v>
      </c>
      <c r="C1320" s="46">
        <f>IF('HAVER - UK Electricity'!H1607="",C1319,AVERAGE('HAVER - UK Electricity'!H1607:P1607))</f>
        <v>151.74333333333334</v>
      </c>
    </row>
    <row r="1321" spans="1:4" x14ac:dyDescent="0.35">
      <c r="A1321" s="5">
        <f t="shared" si="152"/>
        <v>44977</v>
      </c>
      <c r="B1321" t="s">
        <v>2288</v>
      </c>
      <c r="C1321" s="46">
        <f>IF('HAVER - UK Electricity'!H1608="",C1320,AVERAGE('HAVER - UK Electricity'!H1608:S1608))</f>
        <v>147.91</v>
      </c>
      <c r="D1321" s="7">
        <f>AVERAGE($C$1321:$C$1354,$C$1356:$C$1384)</f>
        <v>141.01277160493831</v>
      </c>
    </row>
    <row r="1322" spans="1:4" x14ac:dyDescent="0.35">
      <c r="A1322" s="5">
        <f t="shared" si="152"/>
        <v>44978</v>
      </c>
      <c r="C1322" s="46">
        <f>IF('HAVER - UK Electricity'!H1609="",C1321,AVERAGE('HAVER - UK Electricity'!H1609:S1609))</f>
        <v>145.96583333333334</v>
      </c>
      <c r="D1322" s="7">
        <f t="shared" ref="D1322:D1383" si="154">AVERAGE($C$1321:$C$1354,$C$1356:$C$1384)</f>
        <v>141.01277160493831</v>
      </c>
    </row>
    <row r="1323" spans="1:4" x14ac:dyDescent="0.35">
      <c r="A1323" s="5">
        <f t="shared" si="152"/>
        <v>44979</v>
      </c>
      <c r="C1323" s="46">
        <f>IF('HAVER - UK Electricity'!H1610="",C1322,AVERAGE('HAVER - UK Electricity'!H1610:S1610))</f>
        <v>145.61499999999998</v>
      </c>
      <c r="D1323" s="7">
        <f t="shared" si="154"/>
        <v>141.01277160493831</v>
      </c>
    </row>
    <row r="1324" spans="1:4" x14ac:dyDescent="0.35">
      <c r="A1324" s="5">
        <f t="shared" si="152"/>
        <v>44980</v>
      </c>
      <c r="C1324" s="46">
        <f>IF('HAVER - UK Electricity'!H1611="",C1323,AVERAGE('HAVER - UK Electricity'!H1611:S1611))</f>
        <v>146.83833333333334</v>
      </c>
      <c r="D1324" s="7">
        <f t="shared" si="154"/>
        <v>141.01277160493831</v>
      </c>
    </row>
    <row r="1325" spans="1:4" x14ac:dyDescent="0.35">
      <c r="A1325" s="5">
        <f t="shared" si="152"/>
        <v>44981</v>
      </c>
      <c r="C1325" s="46">
        <f>IF('HAVER - UK Electricity'!H1612="",C1324,AVERAGE('HAVER - UK Electricity'!H1612:S1612))</f>
        <v>148.34333333333333</v>
      </c>
      <c r="D1325" s="7">
        <f t="shared" si="154"/>
        <v>141.01277160493831</v>
      </c>
    </row>
    <row r="1326" spans="1:4" x14ac:dyDescent="0.35">
      <c r="A1326" s="5">
        <f t="shared" si="152"/>
        <v>44984</v>
      </c>
      <c r="C1326" s="46">
        <f>IF('HAVER - UK Electricity'!H1613="",C1325,AVERAGE('HAVER - UK Electricity'!H1613:S1613))</f>
        <v>144.42583333333334</v>
      </c>
      <c r="D1326" s="7">
        <f t="shared" si="154"/>
        <v>141.01277160493831</v>
      </c>
    </row>
    <row r="1327" spans="1:4" x14ac:dyDescent="0.35">
      <c r="A1327" s="5">
        <f t="shared" si="152"/>
        <v>44985</v>
      </c>
      <c r="C1327" s="46">
        <f>IF('HAVER - UK Electricity'!H1614="",C1326,AVERAGE('HAVER - UK Electricity'!H1614:S1614))</f>
        <v>142.37416666666667</v>
      </c>
      <c r="D1327" s="7">
        <f t="shared" si="154"/>
        <v>141.01277160493831</v>
      </c>
    </row>
    <row r="1328" spans="1:4" x14ac:dyDescent="0.35">
      <c r="A1328" s="5">
        <f t="shared" si="152"/>
        <v>44986</v>
      </c>
      <c r="C1328" s="46">
        <f>IF('HAVER - UK Electricity'!H1615="",C1327,AVERAGE('HAVER - UK Electricity'!H1615:R1615))</f>
        <v>144.81818181818181</v>
      </c>
      <c r="D1328" s="7">
        <f t="shared" si="154"/>
        <v>141.01277160493831</v>
      </c>
    </row>
    <row r="1329" spans="1:4" x14ac:dyDescent="0.35">
      <c r="A1329" s="5">
        <f t="shared" si="152"/>
        <v>44987</v>
      </c>
      <c r="C1329" s="46">
        <f>IF('HAVER - UK Electricity'!H1616="",C1328,AVERAGE('HAVER - UK Electricity'!H1616:R1616))</f>
        <v>142.78</v>
      </c>
      <c r="D1329" s="7">
        <f t="shared" si="154"/>
        <v>141.01277160493831</v>
      </c>
    </row>
    <row r="1330" spans="1:4" x14ac:dyDescent="0.35">
      <c r="A1330" s="5">
        <f t="shared" si="152"/>
        <v>44988</v>
      </c>
      <c r="C1330" s="46">
        <f>IF('HAVER - UK Electricity'!H1617="",C1329,AVERAGE('HAVER - UK Electricity'!H1617:R1617))</f>
        <v>138.87181818181818</v>
      </c>
      <c r="D1330" s="7">
        <f t="shared" si="154"/>
        <v>141.01277160493831</v>
      </c>
    </row>
    <row r="1331" spans="1:4" x14ac:dyDescent="0.35">
      <c r="A1331" s="5">
        <f t="shared" si="152"/>
        <v>44991</v>
      </c>
      <c r="C1331" s="46">
        <f>IF('HAVER - UK Electricity'!H1618="",C1330,AVERAGE('HAVER - UK Electricity'!H1618:R1618))</f>
        <v>133.84363636363636</v>
      </c>
      <c r="D1331" s="7">
        <f t="shared" si="154"/>
        <v>141.01277160493831</v>
      </c>
    </row>
    <row r="1332" spans="1:4" x14ac:dyDescent="0.35">
      <c r="A1332" s="5">
        <f t="shared" si="152"/>
        <v>44992</v>
      </c>
      <c r="C1332" s="46">
        <f>IF('HAVER - UK Electricity'!H1619="",C1331,AVERAGE('HAVER - UK Electricity'!H1619:R1619))</f>
        <v>135.90181818181816</v>
      </c>
      <c r="D1332" s="7">
        <f t="shared" si="154"/>
        <v>141.01277160493831</v>
      </c>
    </row>
    <row r="1333" spans="1:4" x14ac:dyDescent="0.35">
      <c r="A1333" s="5">
        <f t="shared" si="152"/>
        <v>44993</v>
      </c>
      <c r="C1333" s="46">
        <f>IF('HAVER - UK Electricity'!H1620="",C1332,AVERAGE('HAVER - UK Electricity'!H1620:R1620))</f>
        <v>137.71181818181819</v>
      </c>
      <c r="D1333" s="7">
        <f t="shared" si="154"/>
        <v>141.01277160493831</v>
      </c>
    </row>
    <row r="1334" spans="1:4" x14ac:dyDescent="0.35">
      <c r="A1334" s="5">
        <f t="shared" si="152"/>
        <v>44994</v>
      </c>
      <c r="C1334" s="46">
        <f>IF('HAVER - UK Electricity'!H1621="",C1333,AVERAGE('HAVER - UK Electricity'!H1621:R1621))</f>
        <v>143.61000000000001</v>
      </c>
      <c r="D1334" s="7">
        <f t="shared" si="154"/>
        <v>141.01277160493831</v>
      </c>
    </row>
    <row r="1335" spans="1:4" x14ac:dyDescent="0.35">
      <c r="A1335" s="5">
        <f t="shared" si="152"/>
        <v>44995</v>
      </c>
      <c r="C1335" s="46">
        <f>IF('HAVER - UK Electricity'!H1622="",C1334,AVERAGE('HAVER - UK Electricity'!H1622:R1622))</f>
        <v>156.91818181818181</v>
      </c>
      <c r="D1335" s="7">
        <f t="shared" si="154"/>
        <v>141.01277160493831</v>
      </c>
    </row>
    <row r="1336" spans="1:4" x14ac:dyDescent="0.35">
      <c r="A1336" s="5">
        <f t="shared" si="152"/>
        <v>44998</v>
      </c>
      <c r="C1336" s="46">
        <f>IF('HAVER - UK Electricity'!H1623="",C1335,AVERAGE('HAVER - UK Electricity'!H1623:R1623))</f>
        <v>153.0718181818182</v>
      </c>
      <c r="D1336" s="7">
        <f t="shared" si="154"/>
        <v>141.01277160493831</v>
      </c>
    </row>
    <row r="1337" spans="1:4" x14ac:dyDescent="0.35">
      <c r="A1337" s="5">
        <f t="shared" si="152"/>
        <v>44999</v>
      </c>
      <c r="C1337" s="46">
        <f>IF('HAVER - UK Electricity'!H1624="",C1336,AVERAGE('HAVER - UK Electricity'!H1624:R1624))</f>
        <v>139.03272727272727</v>
      </c>
      <c r="D1337" s="7">
        <f t="shared" si="154"/>
        <v>141.01277160493831</v>
      </c>
    </row>
    <row r="1338" spans="1:4" x14ac:dyDescent="0.35">
      <c r="A1338" s="5">
        <f t="shared" si="152"/>
        <v>45000</v>
      </c>
      <c r="C1338" s="46">
        <f>IF('HAVER - UK Electricity'!H1625="",C1337,AVERAGE('HAVER - UK Electricity'!H1625:R1625))</f>
        <v>134.46272727272728</v>
      </c>
      <c r="D1338" s="7">
        <f t="shared" si="154"/>
        <v>141.01277160493831</v>
      </c>
    </row>
    <row r="1339" spans="1:4" x14ac:dyDescent="0.35">
      <c r="A1339" s="5">
        <f t="shared" si="152"/>
        <v>45001</v>
      </c>
      <c r="C1339" s="46">
        <f>IF('HAVER - UK Electricity'!H1626="",C1338,AVERAGE('HAVER - UK Electricity'!H1626:R1626))</f>
        <v>134.70545454545456</v>
      </c>
      <c r="D1339" s="7">
        <f t="shared" si="154"/>
        <v>141.01277160493831</v>
      </c>
    </row>
    <row r="1340" spans="1:4" x14ac:dyDescent="0.35">
      <c r="A1340" s="5">
        <f t="shared" si="152"/>
        <v>45002</v>
      </c>
      <c r="C1340" s="46">
        <f>IF('HAVER - UK Electricity'!H1627="",C1339,AVERAGE('HAVER - UK Electricity'!H1627:R1627))</f>
        <v>133.4336363636364</v>
      </c>
      <c r="D1340" s="7">
        <f t="shared" si="154"/>
        <v>141.01277160493831</v>
      </c>
    </row>
    <row r="1341" spans="1:4" x14ac:dyDescent="0.35">
      <c r="A1341" s="5">
        <f t="shared" si="152"/>
        <v>45005</v>
      </c>
      <c r="C1341" s="46">
        <f>IF('HAVER - UK Electricity'!H1628="",C1340,AVERAGE('HAVER - UK Electricity'!H1628:R1628))</f>
        <v>128.1</v>
      </c>
      <c r="D1341" s="7">
        <f t="shared" si="154"/>
        <v>141.01277160493831</v>
      </c>
    </row>
    <row r="1342" spans="1:4" x14ac:dyDescent="0.35">
      <c r="A1342" s="5">
        <f t="shared" si="152"/>
        <v>45006</v>
      </c>
      <c r="C1342" s="46">
        <f>IF('HAVER - UK Electricity'!H1629="",C1341,AVERAGE('HAVER - UK Electricity'!H1629:R1629))</f>
        <v>132.7018181818182</v>
      </c>
      <c r="D1342" s="7">
        <f t="shared" si="154"/>
        <v>141.01277160493831</v>
      </c>
    </row>
    <row r="1343" spans="1:4" x14ac:dyDescent="0.35">
      <c r="A1343" s="5">
        <f t="shared" si="152"/>
        <v>45007</v>
      </c>
      <c r="C1343" s="46">
        <f>IF('HAVER - UK Electricity'!H1630="",C1342,AVERAGE('HAVER - UK Electricity'!H1630:R1630))</f>
        <v>129.59181818181821</v>
      </c>
      <c r="D1343" s="7">
        <f t="shared" si="154"/>
        <v>141.01277160493831</v>
      </c>
    </row>
    <row r="1344" spans="1:4" x14ac:dyDescent="0.35">
      <c r="A1344" s="5">
        <f t="shared" si="152"/>
        <v>45008</v>
      </c>
      <c r="C1344" s="46">
        <f>IF('HAVER - UK Electricity'!H1631="",C1343,AVERAGE('HAVER - UK Electricity'!H1631:R1631))</f>
        <v>137.03545454545454</v>
      </c>
      <c r="D1344" s="7">
        <f t="shared" si="154"/>
        <v>141.01277160493831</v>
      </c>
    </row>
    <row r="1345" spans="1:4" x14ac:dyDescent="0.35">
      <c r="A1345" s="5">
        <f t="shared" si="152"/>
        <v>45009</v>
      </c>
      <c r="C1345" s="46">
        <f>IF('HAVER - UK Electricity'!H1632="",C1344,AVERAGE('HAVER - UK Electricity'!H1632:R1632))</f>
        <v>133.53181818181818</v>
      </c>
      <c r="D1345" s="7">
        <f t="shared" si="154"/>
        <v>141.01277160493831</v>
      </c>
    </row>
    <row r="1346" spans="1:4" x14ac:dyDescent="0.35">
      <c r="A1346" s="5">
        <f t="shared" si="152"/>
        <v>45012</v>
      </c>
      <c r="C1346" s="46">
        <f>IF('HAVER - UK Electricity'!H1633="",C1345,AVERAGE('HAVER - UK Electricity'!H1633:R1633))</f>
        <v>134.83363636363634</v>
      </c>
      <c r="D1346" s="7">
        <f t="shared" si="154"/>
        <v>141.01277160493831</v>
      </c>
    </row>
    <row r="1347" spans="1:4" x14ac:dyDescent="0.35">
      <c r="A1347" s="5">
        <f t="shared" si="152"/>
        <v>45013</v>
      </c>
      <c r="C1347" s="46">
        <f>IF('HAVER - UK Electricity'!H1634="",C1346,AVERAGE('HAVER - UK Electricity'!H1634:R1634))</f>
        <v>136.82999999999998</v>
      </c>
      <c r="D1347" s="7">
        <f t="shared" si="154"/>
        <v>141.01277160493831</v>
      </c>
    </row>
    <row r="1348" spans="1:4" x14ac:dyDescent="0.35">
      <c r="A1348" s="5">
        <f t="shared" si="152"/>
        <v>45014</v>
      </c>
      <c r="C1348" s="46">
        <f>IF('HAVER - UK Electricity'!H1635="",C1347,AVERAGE('HAVER - UK Electricity'!H1635:R1635))</f>
        <v>136.85727272727274</v>
      </c>
      <c r="D1348" s="7">
        <f t="shared" si="154"/>
        <v>141.01277160493831</v>
      </c>
    </row>
    <row r="1349" spans="1:4" x14ac:dyDescent="0.35">
      <c r="A1349" s="5">
        <f t="shared" si="152"/>
        <v>45015</v>
      </c>
      <c r="C1349" s="46">
        <f>IF('HAVER - UK Electricity'!H1636="",C1348,AVERAGE('HAVER - UK Electricity'!H1636:R1636))</f>
        <v>139.56727272727272</v>
      </c>
      <c r="D1349" s="7">
        <f t="shared" si="154"/>
        <v>141.01277160493831</v>
      </c>
    </row>
    <row r="1350" spans="1:4" x14ac:dyDescent="0.35">
      <c r="A1350" s="5">
        <f t="shared" si="152"/>
        <v>45016</v>
      </c>
      <c r="C1350" s="46">
        <f>IF('HAVER - UK Electricity'!H1637="",C1349,AVERAGE('HAVER - UK Electricity'!H1637:R1637))</f>
        <v>147.16909090909093</v>
      </c>
      <c r="D1350" s="7">
        <f t="shared" si="154"/>
        <v>141.01277160493831</v>
      </c>
    </row>
    <row r="1351" spans="1:4" x14ac:dyDescent="0.35">
      <c r="A1351" s="5">
        <f t="shared" si="152"/>
        <v>45019</v>
      </c>
      <c r="C1351" s="46">
        <f>IF('HAVER - UK Electricity'!H1638="",C1350,AVERAGE('HAVER - UK Electricity'!H1638:Q1638))</f>
        <v>160.49499999999995</v>
      </c>
      <c r="D1351" s="7">
        <f t="shared" si="154"/>
        <v>141.01277160493831</v>
      </c>
    </row>
    <row r="1352" spans="1:4" x14ac:dyDescent="0.35">
      <c r="A1352" s="5">
        <f t="shared" ref="A1352:A1415" si="155">+A1347+7</f>
        <v>45020</v>
      </c>
      <c r="C1352" s="46">
        <f>IF('HAVER - UK Electricity'!H1639="",C1351,AVERAGE('HAVER - UK Electricity'!H1639:Q1639))</f>
        <v>152.524</v>
      </c>
      <c r="D1352" s="7">
        <f t="shared" si="154"/>
        <v>141.01277160493831</v>
      </c>
    </row>
    <row r="1353" spans="1:4" x14ac:dyDescent="0.35">
      <c r="A1353" s="5">
        <f t="shared" si="155"/>
        <v>45021</v>
      </c>
      <c r="C1353" s="46">
        <f>IF('HAVER - UK Electricity'!H1640="",C1352,AVERAGE('HAVER - UK Electricity'!H1640:Q1640))</f>
        <v>147.19199999999998</v>
      </c>
      <c r="D1353" s="7">
        <f t="shared" si="154"/>
        <v>141.01277160493831</v>
      </c>
    </row>
    <row r="1354" spans="1:4" x14ac:dyDescent="0.35">
      <c r="A1354" s="5">
        <f t="shared" si="155"/>
        <v>45022</v>
      </c>
      <c r="C1354" s="46">
        <f>IF('HAVER - UK Electricity'!H1641="",C1353,AVERAGE('HAVER - UK Electricity'!H1641:Q1641))</f>
        <v>144.68200000000002</v>
      </c>
      <c r="D1354" s="7">
        <f t="shared" si="154"/>
        <v>141.01277160493831</v>
      </c>
    </row>
    <row r="1355" spans="1:4" x14ac:dyDescent="0.35">
      <c r="A1355" s="5">
        <f t="shared" si="155"/>
        <v>45023</v>
      </c>
      <c r="C1355" s="46" t="e">
        <f>IF('HAVER - UK Electricity'!H1642="",C1354,AVERAGE('HAVER - UK Electricity'!H1642:Q1642))</f>
        <v>#N/A</v>
      </c>
      <c r="D1355" s="7">
        <f t="shared" si="154"/>
        <v>141.01277160493831</v>
      </c>
    </row>
    <row r="1356" spans="1:4" x14ac:dyDescent="0.35">
      <c r="A1356" s="5">
        <f t="shared" si="155"/>
        <v>45026</v>
      </c>
      <c r="C1356" s="46">
        <f>IF('HAVER - UK Electricity'!H1643="",C1355,AVERAGE('HAVER - UK Electricity'!H1643:Q1643))</f>
        <v>144.68200000000002</v>
      </c>
      <c r="D1356" s="7">
        <f t="shared" si="154"/>
        <v>141.01277160493831</v>
      </c>
    </row>
    <row r="1357" spans="1:4" x14ac:dyDescent="0.35">
      <c r="A1357" s="5">
        <f t="shared" si="155"/>
        <v>45027</v>
      </c>
      <c r="C1357" s="46">
        <f>IF('HAVER - UK Electricity'!H1644="",C1356,AVERAGE('HAVER - UK Electricity'!H1644:Q1644))</f>
        <v>147.64299999999997</v>
      </c>
      <c r="D1357" s="7">
        <f t="shared" si="154"/>
        <v>141.01277160493831</v>
      </c>
    </row>
    <row r="1358" spans="1:4" x14ac:dyDescent="0.35">
      <c r="A1358" s="5">
        <f t="shared" si="155"/>
        <v>45028</v>
      </c>
      <c r="C1358" s="46">
        <f>IF('HAVER - UK Electricity'!H1645="",C1357,AVERAGE('HAVER - UK Electricity'!H1645:Q1645))</f>
        <v>147.63</v>
      </c>
      <c r="D1358" s="7">
        <f t="shared" si="154"/>
        <v>141.01277160493831</v>
      </c>
    </row>
    <row r="1359" spans="1:4" x14ac:dyDescent="0.35">
      <c r="A1359" s="5">
        <f t="shared" si="155"/>
        <v>45029</v>
      </c>
      <c r="C1359" s="46">
        <f>IF('HAVER - UK Electricity'!H1646="",C1358,AVERAGE('HAVER - UK Electricity'!H1646:Q1646))</f>
        <v>145.21799999999999</v>
      </c>
      <c r="D1359" s="7">
        <f t="shared" si="154"/>
        <v>141.01277160493831</v>
      </c>
    </row>
    <row r="1360" spans="1:4" x14ac:dyDescent="0.35">
      <c r="A1360" s="5">
        <f t="shared" si="155"/>
        <v>45030</v>
      </c>
      <c r="C1360" s="46">
        <f>IF('HAVER - UK Electricity'!H1647="",C1359,AVERAGE('HAVER - UK Electricity'!H1647:Q1647))</f>
        <v>145.12</v>
      </c>
      <c r="D1360" s="7">
        <f t="shared" si="154"/>
        <v>141.01277160493831</v>
      </c>
    </row>
    <row r="1361" spans="1:4" x14ac:dyDescent="0.35">
      <c r="A1361" s="5">
        <f t="shared" si="155"/>
        <v>45033</v>
      </c>
      <c r="C1361" s="46">
        <f>IF('HAVER - UK Electricity'!H1648="",C1360,AVERAGE('HAVER - UK Electricity'!H1648:Q1648))</f>
        <v>144.815</v>
      </c>
      <c r="D1361" s="7">
        <f t="shared" si="154"/>
        <v>141.01277160493831</v>
      </c>
    </row>
    <row r="1362" spans="1:4" x14ac:dyDescent="0.35">
      <c r="A1362" s="5">
        <f t="shared" si="155"/>
        <v>45034</v>
      </c>
      <c r="C1362" s="46">
        <f>IF('HAVER - UK Electricity'!H1649="",C1361,AVERAGE('HAVER - UK Electricity'!H1649:Q1649))</f>
        <v>145.43700000000004</v>
      </c>
      <c r="D1362" s="7">
        <f t="shared" si="154"/>
        <v>141.01277160493831</v>
      </c>
    </row>
    <row r="1363" spans="1:4" x14ac:dyDescent="0.35">
      <c r="A1363" s="5">
        <f t="shared" si="155"/>
        <v>45035</v>
      </c>
      <c r="C1363" s="46">
        <f>IF('HAVER - UK Electricity'!H1650="",C1362,AVERAGE('HAVER - UK Electricity'!H1650:Q1650))</f>
        <v>141.76</v>
      </c>
      <c r="D1363" s="7">
        <f t="shared" si="154"/>
        <v>141.01277160493831</v>
      </c>
    </row>
    <row r="1364" spans="1:4" x14ac:dyDescent="0.35">
      <c r="A1364" s="5">
        <f t="shared" si="155"/>
        <v>45036</v>
      </c>
      <c r="C1364" s="46">
        <f>IF('HAVER - UK Electricity'!H1651="",C1363,AVERAGE('HAVER - UK Electricity'!H1651:Q1651))</f>
        <v>141.101</v>
      </c>
      <c r="D1364" s="7">
        <f t="shared" si="154"/>
        <v>141.01277160493831</v>
      </c>
    </row>
    <row r="1365" spans="1:4" x14ac:dyDescent="0.35">
      <c r="A1365" s="5">
        <f t="shared" si="155"/>
        <v>45037</v>
      </c>
      <c r="C1365" s="46">
        <f>IF('HAVER - UK Electricity'!H1652="",C1364,AVERAGE('HAVER - UK Electricity'!H1652:Q1652))</f>
        <v>140.089</v>
      </c>
      <c r="D1365" s="7">
        <f t="shared" si="154"/>
        <v>141.01277160493831</v>
      </c>
    </row>
    <row r="1366" spans="1:4" x14ac:dyDescent="0.35">
      <c r="A1366" s="5">
        <f t="shared" si="155"/>
        <v>45040</v>
      </c>
      <c r="C1366" s="46">
        <f>IF('HAVER - UK Electricity'!H1653="",C1365,AVERAGE('HAVER - UK Electricity'!H1653:Q1653))</f>
        <v>139.11600000000001</v>
      </c>
      <c r="D1366" s="7">
        <f t="shared" si="154"/>
        <v>141.01277160493831</v>
      </c>
    </row>
    <row r="1367" spans="1:4" x14ac:dyDescent="0.35">
      <c r="A1367" s="5">
        <f t="shared" si="155"/>
        <v>45041</v>
      </c>
      <c r="C1367" s="46">
        <f>IF('HAVER - UK Electricity'!H1654="",C1366,AVERAGE('HAVER - UK Electricity'!H1654:Q1654))</f>
        <v>138.62600000000003</v>
      </c>
      <c r="D1367" s="7">
        <f t="shared" si="154"/>
        <v>141.01277160493831</v>
      </c>
    </row>
    <row r="1368" spans="1:4" x14ac:dyDescent="0.35">
      <c r="A1368" s="5">
        <f t="shared" si="155"/>
        <v>45042</v>
      </c>
      <c r="C1368" s="46">
        <f>IF('HAVER - UK Electricity'!H1655="",C1367,AVERAGE('HAVER - UK Electricity'!H1655:Q1655))</f>
        <v>137.804</v>
      </c>
      <c r="D1368" s="7">
        <f t="shared" si="154"/>
        <v>141.01277160493831</v>
      </c>
    </row>
    <row r="1369" spans="1:4" x14ac:dyDescent="0.35">
      <c r="A1369" s="5">
        <f t="shared" si="155"/>
        <v>45043</v>
      </c>
      <c r="C1369" s="46">
        <f>IF('HAVER - UK Electricity'!H1656="",C1368,AVERAGE('HAVER - UK Electricity'!H1656:Q1656))</f>
        <v>140.05500000000001</v>
      </c>
      <c r="D1369" s="7">
        <f t="shared" si="154"/>
        <v>141.01277160493831</v>
      </c>
    </row>
    <row r="1370" spans="1:4" x14ac:dyDescent="0.35">
      <c r="A1370" s="5">
        <f t="shared" si="155"/>
        <v>45044</v>
      </c>
      <c r="C1370" s="46">
        <f>IF('HAVER - UK Electricity'!H1657="",C1369,AVERAGE('HAVER - UK Electricity'!H1657:Q1657))</f>
        <v>141.86200000000002</v>
      </c>
      <c r="D1370" s="7">
        <f t="shared" si="154"/>
        <v>141.01277160493831</v>
      </c>
    </row>
    <row r="1371" spans="1:4" x14ac:dyDescent="0.35">
      <c r="A1371" s="5">
        <f t="shared" si="155"/>
        <v>45047</v>
      </c>
      <c r="C1371" s="46">
        <f>IF('HAVER - UK Electricity'!H1658="",C1370,AVERAGE('HAVER - UK Electricity'!H1658:P1658))</f>
        <v>144.12444444444446</v>
      </c>
      <c r="D1371" s="7">
        <f t="shared" si="154"/>
        <v>141.01277160493831</v>
      </c>
    </row>
    <row r="1372" spans="1:4" x14ac:dyDescent="0.35">
      <c r="A1372" s="5">
        <f t="shared" si="155"/>
        <v>45048</v>
      </c>
      <c r="C1372" s="46">
        <f>IF('HAVER - UK Electricity'!H1659="",C1371,AVERAGE('HAVER - UK Electricity'!H1659:P1659))</f>
        <v>142.04</v>
      </c>
      <c r="D1372" s="7">
        <f t="shared" si="154"/>
        <v>141.01277160493831</v>
      </c>
    </row>
    <row r="1373" spans="1:4" x14ac:dyDescent="0.35">
      <c r="A1373" s="5">
        <f t="shared" si="155"/>
        <v>45049</v>
      </c>
      <c r="C1373" s="46">
        <f>IF('HAVER - UK Electricity'!H1660="",C1372,AVERAGE('HAVER - UK Electricity'!H1660:P1660))</f>
        <v>139.64999999999998</v>
      </c>
      <c r="D1373" s="7">
        <f t="shared" si="154"/>
        <v>141.01277160493831</v>
      </c>
    </row>
    <row r="1374" spans="1:4" x14ac:dyDescent="0.35">
      <c r="A1374" s="5">
        <f t="shared" si="155"/>
        <v>45050</v>
      </c>
      <c r="C1374" s="46">
        <f>IF('HAVER - UK Electricity'!H1661="",C1373,AVERAGE('HAVER - UK Electricity'!H1661:P1661))</f>
        <v>137.91333333333333</v>
      </c>
      <c r="D1374" s="7">
        <f t="shared" si="154"/>
        <v>141.01277160493831</v>
      </c>
    </row>
    <row r="1375" spans="1:4" x14ac:dyDescent="0.35">
      <c r="A1375" s="5">
        <f t="shared" si="155"/>
        <v>45051</v>
      </c>
      <c r="C1375" s="46">
        <f>IF('HAVER - UK Electricity'!H1662="",C1374,AVERAGE('HAVER - UK Electricity'!H1662:P1662))</f>
        <v>139.15333333333334</v>
      </c>
      <c r="D1375" s="7">
        <f t="shared" si="154"/>
        <v>141.01277160493831</v>
      </c>
    </row>
    <row r="1376" spans="1:4" x14ac:dyDescent="0.35">
      <c r="A1376" s="5">
        <f t="shared" si="155"/>
        <v>45054</v>
      </c>
      <c r="C1376" s="46">
        <f>IF('HAVER - UK Electricity'!H1663="",C1375,AVERAGE('HAVER - UK Electricity'!H1663:P1663))</f>
        <v>139.15333333333334</v>
      </c>
      <c r="D1376" s="7">
        <f t="shared" si="154"/>
        <v>141.01277160493831</v>
      </c>
    </row>
    <row r="1377" spans="1:4" x14ac:dyDescent="0.35">
      <c r="A1377" s="5">
        <f t="shared" si="155"/>
        <v>45055</v>
      </c>
      <c r="C1377" s="46">
        <f>IF('HAVER - UK Electricity'!H1664="",C1376,AVERAGE('HAVER - UK Electricity'!H1664:P1664))</f>
        <v>140.54222222222222</v>
      </c>
      <c r="D1377" s="7">
        <f t="shared" si="154"/>
        <v>141.01277160493831</v>
      </c>
    </row>
    <row r="1378" spans="1:4" x14ac:dyDescent="0.35">
      <c r="A1378" s="5">
        <f t="shared" si="155"/>
        <v>45056</v>
      </c>
      <c r="C1378" s="46">
        <f>IF('HAVER - UK Electricity'!H1665="",C1377,AVERAGE('HAVER - UK Electricity'!H1665:P1665))</f>
        <v>142.85555555555553</v>
      </c>
      <c r="D1378" s="7">
        <f t="shared" si="154"/>
        <v>141.01277160493831</v>
      </c>
    </row>
    <row r="1379" spans="1:4" x14ac:dyDescent="0.35">
      <c r="A1379" s="5">
        <f t="shared" si="155"/>
        <v>45057</v>
      </c>
      <c r="C1379" s="46">
        <f>IF('HAVER - UK Electricity'!H1666="",C1378,AVERAGE('HAVER - UK Electricity'!H1666:P1666))</f>
        <v>141.78222222222223</v>
      </c>
      <c r="D1379" s="7">
        <f t="shared" si="154"/>
        <v>141.01277160493831</v>
      </c>
    </row>
    <row r="1380" spans="1:4" x14ac:dyDescent="0.35">
      <c r="A1380" s="5">
        <f t="shared" si="155"/>
        <v>45058</v>
      </c>
      <c r="C1380" s="46">
        <f>IF('HAVER - UK Electricity'!H1667="",C1379,AVERAGE('HAVER - UK Electricity'!H1667:P1667))</f>
        <v>137.30000000000001</v>
      </c>
      <c r="D1380" s="7">
        <f t="shared" si="154"/>
        <v>141.01277160493831</v>
      </c>
    </row>
    <row r="1381" spans="1:4" x14ac:dyDescent="0.35">
      <c r="A1381" s="5">
        <f t="shared" si="155"/>
        <v>45061</v>
      </c>
      <c r="C1381" s="46">
        <f>IF('HAVER - UK Electricity'!H1668="",C1380,AVERAGE('HAVER - UK Electricity'!H1668:P1668))</f>
        <v>131.37666666666667</v>
      </c>
      <c r="D1381" s="7">
        <f t="shared" si="154"/>
        <v>141.01277160493831</v>
      </c>
    </row>
    <row r="1382" spans="1:4" x14ac:dyDescent="0.35">
      <c r="A1382" s="5">
        <f t="shared" si="155"/>
        <v>45062</v>
      </c>
      <c r="C1382" s="46">
        <f>IF('HAVER - UK Electricity'!H1669="",C1381,AVERAGE('HAVER - UK Electricity'!H1669:P1669))</f>
        <v>129.5622222222222</v>
      </c>
      <c r="D1382" s="7">
        <f t="shared" si="154"/>
        <v>141.01277160493831</v>
      </c>
    </row>
    <row r="1383" spans="1:4" x14ac:dyDescent="0.35">
      <c r="A1383" s="5">
        <f t="shared" si="155"/>
        <v>45063</v>
      </c>
      <c r="C1383" s="46">
        <f>IF('HAVER - UK Electricity'!H1670="",C1382,AVERAGE('HAVER - UK Electricity'!H1670:P1670))</f>
        <v>133.01000000000002</v>
      </c>
      <c r="D1383" s="7">
        <f t="shared" si="154"/>
        <v>141.01277160493831</v>
      </c>
    </row>
    <row r="1384" spans="1:4" x14ac:dyDescent="0.35">
      <c r="A1384" s="5">
        <f t="shared" si="155"/>
        <v>45064</v>
      </c>
      <c r="C1384" s="46">
        <f>IF('HAVER - UK Electricity'!H1671="",C1383,AVERAGE('HAVER - UK Electricity'!H1671:P1671))</f>
        <v>132.63777777777781</v>
      </c>
    </row>
    <row r="1385" spans="1:4" x14ac:dyDescent="0.35">
      <c r="A1385" s="5">
        <f t="shared" si="155"/>
        <v>45065</v>
      </c>
      <c r="B1385" t="s">
        <v>2287</v>
      </c>
      <c r="C1385" s="46">
        <f>IF('HAVER - UK Electricity'!H1672="",C1384,AVERAGE('HAVER - UK Electricity'!H1672:S1672))</f>
        <v>127.63166666666667</v>
      </c>
      <c r="D1385" s="7">
        <f>AVERAGE($C$1385:$C$1449)</f>
        <v>117.91494809634808</v>
      </c>
    </row>
    <row r="1386" spans="1:4" x14ac:dyDescent="0.35">
      <c r="A1386" s="5">
        <f t="shared" si="155"/>
        <v>45068</v>
      </c>
      <c r="C1386" s="46">
        <f>IF('HAVER - UK Electricity'!C1673="",C1385,AVERAGE('HAVER - UK Electricity'!H1673:S1673))</f>
        <v>126.63499999999999</v>
      </c>
      <c r="D1386" s="7">
        <f t="shared" ref="D1386:D1449" si="156">AVERAGE($C$1385:$C$1449)</f>
        <v>117.91494809634808</v>
      </c>
    </row>
    <row r="1387" spans="1:4" x14ac:dyDescent="0.35">
      <c r="A1387" s="5">
        <f t="shared" si="155"/>
        <v>45069</v>
      </c>
      <c r="C1387" s="46">
        <f>IF('HAVER - UK Electricity'!C1674="",C1386,AVERAGE('HAVER - UK Electricity'!H1674:S1674))</f>
        <v>123.88749999999999</v>
      </c>
      <c r="D1387" s="7">
        <f t="shared" si="156"/>
        <v>117.91494809634808</v>
      </c>
    </row>
    <row r="1388" spans="1:4" x14ac:dyDescent="0.35">
      <c r="A1388" s="5">
        <f t="shared" si="155"/>
        <v>45070</v>
      </c>
      <c r="C1388" s="46">
        <f>IF('HAVER - UK Electricity'!C1675="",C1387,AVERAGE('HAVER - UK Electricity'!H1675:S1675))</f>
        <v>121.50833333333334</v>
      </c>
      <c r="D1388" s="7">
        <f t="shared" si="156"/>
        <v>117.91494809634808</v>
      </c>
    </row>
    <row r="1389" spans="1:4" x14ac:dyDescent="0.35">
      <c r="A1389" s="5">
        <f t="shared" si="155"/>
        <v>45071</v>
      </c>
      <c r="C1389" s="46">
        <f>IF('HAVER - UK Electricity'!C1676="",C1388,AVERAGE('HAVER - UK Electricity'!H1676:S1676))</f>
        <v>113.49416666666667</v>
      </c>
      <c r="D1389" s="7">
        <f t="shared" si="156"/>
        <v>117.91494809634808</v>
      </c>
    </row>
    <row r="1390" spans="1:4" x14ac:dyDescent="0.35">
      <c r="A1390" s="5">
        <f t="shared" si="155"/>
        <v>45072</v>
      </c>
      <c r="C1390" s="46">
        <f>IF('HAVER - UK Electricity'!C1677="",C1389,AVERAGE('HAVER - UK Electricity'!H1677:S1677))</f>
        <v>110.75083333333333</v>
      </c>
      <c r="D1390" s="7">
        <f t="shared" si="156"/>
        <v>117.91494809634808</v>
      </c>
    </row>
    <row r="1391" spans="1:4" x14ac:dyDescent="0.35">
      <c r="A1391" s="5">
        <f t="shared" si="155"/>
        <v>45075</v>
      </c>
      <c r="C1391" s="46">
        <f>IF('HAVER - UK Electricity'!C1678="",C1390,AVERAGE('HAVER - UK Electricity'!H1678:S1678))</f>
        <v>110.75083333333333</v>
      </c>
      <c r="D1391" s="7">
        <f t="shared" si="156"/>
        <v>117.91494809634808</v>
      </c>
    </row>
    <row r="1392" spans="1:4" x14ac:dyDescent="0.35">
      <c r="A1392" s="5">
        <f t="shared" si="155"/>
        <v>45076</v>
      </c>
      <c r="C1392" s="46">
        <f>IF('HAVER - UK Electricity'!C1679="",C1391,AVERAGE('HAVER - UK Electricity'!H1679:S1679))</f>
        <v>108.27666666666669</v>
      </c>
      <c r="D1392" s="7">
        <f t="shared" si="156"/>
        <v>117.91494809634808</v>
      </c>
    </row>
    <row r="1393" spans="1:4" x14ac:dyDescent="0.35">
      <c r="A1393" s="5">
        <f t="shared" si="155"/>
        <v>45077</v>
      </c>
      <c r="C1393" s="46">
        <f>IF('HAVER - UK Electricity'!C1680="",C1392,AVERAGE('HAVER - UK Electricity'!H1680:S1680))</f>
        <v>112.55000000000001</v>
      </c>
      <c r="D1393" s="7">
        <f t="shared" si="156"/>
        <v>117.91494809634808</v>
      </c>
    </row>
    <row r="1394" spans="1:4" x14ac:dyDescent="0.35">
      <c r="A1394" s="5">
        <f t="shared" si="155"/>
        <v>45078</v>
      </c>
      <c r="C1394" s="46">
        <f>IF('HAVER - UK Electricity'!C1681="",C1393,AVERAGE('HAVER - UK Electricity'!H1681:R1681))</f>
        <v>106.79636363636364</v>
      </c>
      <c r="D1394" s="7">
        <f t="shared" si="156"/>
        <v>117.91494809634808</v>
      </c>
    </row>
    <row r="1395" spans="1:4" x14ac:dyDescent="0.35">
      <c r="A1395" s="5">
        <f t="shared" si="155"/>
        <v>45079</v>
      </c>
      <c r="C1395" s="46">
        <f>IF('HAVER - UK Electricity'!C1682="",C1394,AVERAGE('HAVER - UK Electricity'!H1682:R1682))</f>
        <v>106.39818181818183</v>
      </c>
      <c r="D1395" s="7">
        <f t="shared" si="156"/>
        <v>117.91494809634808</v>
      </c>
    </row>
    <row r="1396" spans="1:4" x14ac:dyDescent="0.35">
      <c r="A1396" s="5">
        <f t="shared" si="155"/>
        <v>45082</v>
      </c>
      <c r="C1396" s="46">
        <f>IF('HAVER - UK Electricity'!C1683="",C1395,AVERAGE('HAVER - UK Electricity'!H1683:R1683))</f>
        <v>110.53636363636365</v>
      </c>
      <c r="D1396" s="7">
        <f t="shared" si="156"/>
        <v>117.91494809634808</v>
      </c>
    </row>
    <row r="1397" spans="1:4" x14ac:dyDescent="0.35">
      <c r="A1397" s="5">
        <f t="shared" si="155"/>
        <v>45083</v>
      </c>
      <c r="C1397" s="46">
        <f>IF('HAVER - UK Electricity'!C1684="",C1396,AVERAGE('HAVER - UK Electricity'!H1684:R1684))</f>
        <v>105.73</v>
      </c>
      <c r="D1397" s="7">
        <f t="shared" si="156"/>
        <v>117.91494809634808</v>
      </c>
    </row>
    <row r="1398" spans="1:4" x14ac:dyDescent="0.35">
      <c r="A1398" s="5">
        <f t="shared" si="155"/>
        <v>45084</v>
      </c>
      <c r="C1398" s="46">
        <f>IF('HAVER - UK Electricity'!C1685="",C1397,AVERAGE('HAVER - UK Electricity'!H1685:R1685))</f>
        <v>105.63454545454546</v>
      </c>
      <c r="D1398" s="7">
        <f t="shared" si="156"/>
        <v>117.91494809634808</v>
      </c>
    </row>
    <row r="1399" spans="1:4" x14ac:dyDescent="0.35">
      <c r="A1399" s="5">
        <f t="shared" si="155"/>
        <v>45085</v>
      </c>
      <c r="C1399" s="46">
        <f>IF('HAVER - UK Electricity'!C1686="",C1398,AVERAGE('HAVER - UK Electricity'!H1686:R1686))</f>
        <v>107.52363636363638</v>
      </c>
      <c r="D1399" s="7">
        <f t="shared" si="156"/>
        <v>117.91494809634808</v>
      </c>
    </row>
    <row r="1400" spans="1:4" x14ac:dyDescent="0.35">
      <c r="A1400" s="5">
        <f t="shared" si="155"/>
        <v>45086</v>
      </c>
      <c r="C1400" s="46">
        <f>IF('HAVER - UK Electricity'!C1687="",C1399,AVERAGE('HAVER - UK Electricity'!H1687:R1687))</f>
        <v>114.18090909090907</v>
      </c>
      <c r="D1400" s="7">
        <f t="shared" si="156"/>
        <v>117.91494809634808</v>
      </c>
    </row>
    <row r="1401" spans="1:4" x14ac:dyDescent="0.35">
      <c r="A1401" s="5">
        <f t="shared" si="155"/>
        <v>45089</v>
      </c>
      <c r="C1401" s="46">
        <f>IF('HAVER - UK Electricity'!C1688="",C1400,AVERAGE('HAVER - UK Electricity'!H1688:R1688))</f>
        <v>115.66636363636363</v>
      </c>
      <c r="D1401" s="7">
        <f t="shared" si="156"/>
        <v>117.91494809634808</v>
      </c>
    </row>
    <row r="1402" spans="1:4" x14ac:dyDescent="0.35">
      <c r="A1402" s="5">
        <f t="shared" si="155"/>
        <v>45090</v>
      </c>
      <c r="C1402" s="46">
        <f>IF('HAVER - UK Electricity'!C1689="",C1401,AVERAGE('HAVER - UK Electricity'!H1689:R1689))</f>
        <v>121.6509090909091</v>
      </c>
      <c r="D1402" s="7">
        <f t="shared" si="156"/>
        <v>117.91494809634808</v>
      </c>
    </row>
    <row r="1403" spans="1:4" x14ac:dyDescent="0.35">
      <c r="A1403" s="5">
        <f t="shared" si="155"/>
        <v>45091</v>
      </c>
      <c r="C1403" s="46">
        <f>IF('HAVER - UK Electricity'!C1690="",C1402,AVERAGE('HAVER - UK Electricity'!H1690:R1690))</f>
        <v>129.67999999999998</v>
      </c>
      <c r="D1403" s="7">
        <f t="shared" si="156"/>
        <v>117.91494809634808</v>
      </c>
    </row>
    <row r="1404" spans="1:4" x14ac:dyDescent="0.35">
      <c r="A1404" s="5">
        <f t="shared" si="155"/>
        <v>45092</v>
      </c>
      <c r="C1404" s="46">
        <f>IF('HAVER - UK Electricity'!C1691="",C1403,AVERAGE('HAVER - UK Electricity'!H1691:R1691))</f>
        <v>135.62090909090909</v>
      </c>
      <c r="D1404" s="7">
        <f t="shared" si="156"/>
        <v>117.91494809634808</v>
      </c>
    </row>
    <row r="1405" spans="1:4" x14ac:dyDescent="0.35">
      <c r="A1405" s="5">
        <f t="shared" si="155"/>
        <v>45093</v>
      </c>
      <c r="C1405" s="46">
        <f>IF('HAVER - UK Electricity'!C1692="",C1404,AVERAGE('HAVER - UK Electricity'!H1692:R1692))</f>
        <v>124.67090909090911</v>
      </c>
      <c r="D1405" s="7">
        <f t="shared" si="156"/>
        <v>117.91494809634808</v>
      </c>
    </row>
    <row r="1406" spans="1:4" x14ac:dyDescent="0.35">
      <c r="A1406" s="5">
        <f t="shared" si="155"/>
        <v>45096</v>
      </c>
      <c r="C1406" s="46">
        <f>IF('HAVER - UK Electricity'!C1693="",C1405,AVERAGE('HAVER - UK Electricity'!H1693:R1693))</f>
        <v>124.90999999999998</v>
      </c>
      <c r="D1406" s="7">
        <f t="shared" si="156"/>
        <v>117.91494809634808</v>
      </c>
    </row>
    <row r="1407" spans="1:4" x14ac:dyDescent="0.35">
      <c r="A1407" s="5">
        <f t="shared" si="155"/>
        <v>45097</v>
      </c>
      <c r="C1407" s="46">
        <f>IF('HAVER - UK Electricity'!C1694="",C1406,AVERAGE('HAVER - UK Electricity'!H1694:R1694))</f>
        <v>130.02272727272728</v>
      </c>
      <c r="D1407" s="7">
        <f t="shared" si="156"/>
        <v>117.91494809634808</v>
      </c>
    </row>
    <row r="1408" spans="1:4" x14ac:dyDescent="0.35">
      <c r="A1408" s="5">
        <f t="shared" si="155"/>
        <v>45098</v>
      </c>
      <c r="C1408" s="46">
        <f>IF('HAVER - UK Electricity'!C1695="",C1407,AVERAGE('HAVER - UK Electricity'!H1695:R1695))</f>
        <v>128.93636363636364</v>
      </c>
      <c r="D1408" s="7">
        <f t="shared" si="156"/>
        <v>117.91494809634808</v>
      </c>
    </row>
    <row r="1409" spans="1:4" x14ac:dyDescent="0.35">
      <c r="A1409" s="5">
        <f t="shared" si="155"/>
        <v>45099</v>
      </c>
      <c r="C1409" s="46">
        <f>IF('HAVER - UK Electricity'!C1696="",C1408,AVERAGE('HAVER - UK Electricity'!H1696:R1696))</f>
        <v>125.81181818181817</v>
      </c>
      <c r="D1409" s="7">
        <f t="shared" si="156"/>
        <v>117.91494809634808</v>
      </c>
    </row>
    <row r="1410" spans="1:4" x14ac:dyDescent="0.35">
      <c r="A1410" s="5">
        <f t="shared" si="155"/>
        <v>45100</v>
      </c>
      <c r="C1410" s="46">
        <f>IF('HAVER - UK Electricity'!C1697="",C1409,AVERAGE('HAVER - UK Electricity'!H1697:R1697))</f>
        <v>123.06090909090908</v>
      </c>
      <c r="D1410" s="7">
        <f t="shared" si="156"/>
        <v>117.91494809634808</v>
      </c>
    </row>
    <row r="1411" spans="1:4" x14ac:dyDescent="0.35">
      <c r="A1411" s="5">
        <f t="shared" si="155"/>
        <v>45103</v>
      </c>
      <c r="C1411" s="46">
        <f>IF('HAVER - UK Electricity'!C1698="",C1410,AVERAGE('HAVER - UK Electricity'!H1698:R1698))</f>
        <v>120.27454545454547</v>
      </c>
      <c r="D1411" s="7">
        <f t="shared" si="156"/>
        <v>117.91494809634808</v>
      </c>
    </row>
    <row r="1412" spans="1:4" x14ac:dyDescent="0.35">
      <c r="A1412" s="5">
        <f t="shared" si="155"/>
        <v>45104</v>
      </c>
      <c r="C1412" s="46">
        <f>IF('HAVER - UK Electricity'!C1699="",C1411,AVERAGE('HAVER - UK Electricity'!H1699:R1699))</f>
        <v>121.62636363636365</v>
      </c>
      <c r="D1412" s="7">
        <f t="shared" si="156"/>
        <v>117.91494809634808</v>
      </c>
    </row>
    <row r="1413" spans="1:4" x14ac:dyDescent="0.35">
      <c r="A1413" s="5">
        <f t="shared" si="155"/>
        <v>45105</v>
      </c>
      <c r="C1413" s="46">
        <f>IF('HAVER - UK Electricity'!C1700="",C1412,AVERAGE('HAVER - UK Electricity'!H1700:R1700))</f>
        <v>120.68727272727273</v>
      </c>
      <c r="D1413" s="7">
        <f t="shared" si="156"/>
        <v>117.91494809634808</v>
      </c>
    </row>
    <row r="1414" spans="1:4" x14ac:dyDescent="0.35">
      <c r="A1414" s="5">
        <f t="shared" si="155"/>
        <v>45106</v>
      </c>
      <c r="C1414" s="46">
        <f>IF('HAVER - UK Electricity'!C1701="",C1413,AVERAGE('HAVER - UK Electricity'!H1701:R1701))</f>
        <v>122.46727272727274</v>
      </c>
      <c r="D1414" s="7">
        <f t="shared" si="156"/>
        <v>117.91494809634808</v>
      </c>
    </row>
    <row r="1415" spans="1:4" x14ac:dyDescent="0.35">
      <c r="A1415" s="5">
        <f t="shared" si="155"/>
        <v>45107</v>
      </c>
      <c r="C1415" s="46">
        <f>IF('HAVER - UK Electricity'!C1702="",C1414,AVERAGE('HAVER - UK Electricity'!H1702:R1702))</f>
        <v>124.77181818181818</v>
      </c>
      <c r="D1415" s="7">
        <f t="shared" si="156"/>
        <v>117.91494809634808</v>
      </c>
    </row>
    <row r="1416" spans="1:4" x14ac:dyDescent="0.35">
      <c r="A1416" s="5">
        <f t="shared" ref="A1416:A1479" si="157">+A1411+7</f>
        <v>45110</v>
      </c>
      <c r="C1416" s="46">
        <f>IF('HAVER - UK Electricity'!C1703="",C1415,AVERAGE('HAVER - UK Electricity'!H1703:Q1703))</f>
        <v>122.39499999999998</v>
      </c>
      <c r="D1416" s="7">
        <f t="shared" si="156"/>
        <v>117.91494809634808</v>
      </c>
    </row>
    <row r="1417" spans="1:4" x14ac:dyDescent="0.35">
      <c r="A1417" s="5">
        <f t="shared" si="157"/>
        <v>45111</v>
      </c>
      <c r="C1417" s="46">
        <f>IF('HAVER - UK Electricity'!C1704="",C1416,AVERAGE('HAVER - UK Electricity'!H1704:Q1704))</f>
        <v>122.39100000000003</v>
      </c>
      <c r="D1417" s="7">
        <f t="shared" si="156"/>
        <v>117.91494809634808</v>
      </c>
    </row>
    <row r="1418" spans="1:4" x14ac:dyDescent="0.35">
      <c r="A1418" s="5">
        <f t="shared" si="157"/>
        <v>45112</v>
      </c>
      <c r="C1418" s="46">
        <f>IF('HAVER - UK Electricity'!C1705="",C1417,AVERAGE('HAVER - UK Electricity'!H1705:Q1705))</f>
        <v>122.06499999999998</v>
      </c>
      <c r="D1418" s="7">
        <f t="shared" si="156"/>
        <v>117.91494809634808</v>
      </c>
    </row>
    <row r="1419" spans="1:4" x14ac:dyDescent="0.35">
      <c r="A1419" s="5">
        <f t="shared" si="157"/>
        <v>45113</v>
      </c>
      <c r="C1419" s="46">
        <f>IF('HAVER - UK Electricity'!C1706="",C1418,AVERAGE('HAVER - UK Electricity'!H1706:Q1706))</f>
        <v>121.54400000000003</v>
      </c>
      <c r="D1419" s="7">
        <f t="shared" si="156"/>
        <v>117.91494809634808</v>
      </c>
    </row>
    <row r="1420" spans="1:4" x14ac:dyDescent="0.35">
      <c r="A1420" s="5">
        <f t="shared" si="157"/>
        <v>45114</v>
      </c>
      <c r="C1420" s="46">
        <f>IF('HAVER - UK Electricity'!C1707="",C1419,AVERAGE('HAVER - UK Electricity'!H1707:Q1707))</f>
        <v>123.857</v>
      </c>
      <c r="D1420" s="7">
        <f t="shared" si="156"/>
        <v>117.91494809634808</v>
      </c>
    </row>
    <row r="1421" spans="1:4" x14ac:dyDescent="0.35">
      <c r="A1421" s="5">
        <f t="shared" si="157"/>
        <v>45117</v>
      </c>
      <c r="C1421" s="46">
        <f>IF('HAVER - UK Electricity'!C1708="",C1420,AVERAGE('HAVER - UK Electricity'!H1708:Q1708))</f>
        <v>118.249</v>
      </c>
      <c r="D1421" s="7">
        <f t="shared" si="156"/>
        <v>117.91494809634808</v>
      </c>
    </row>
    <row r="1422" spans="1:4" x14ac:dyDescent="0.35">
      <c r="A1422" s="5">
        <f t="shared" si="157"/>
        <v>45118</v>
      </c>
      <c r="C1422" s="46">
        <f>IF('HAVER - UK Electricity'!C1709="",C1421,AVERAGE('HAVER - UK Electricity'!H1709:Q1709))</f>
        <v>113.51499999999999</v>
      </c>
      <c r="D1422" s="7">
        <f t="shared" si="156"/>
        <v>117.91494809634808</v>
      </c>
    </row>
    <row r="1423" spans="1:4" x14ac:dyDescent="0.35">
      <c r="A1423" s="5">
        <f t="shared" si="157"/>
        <v>45119</v>
      </c>
      <c r="C1423" s="46">
        <f>IF('HAVER - UK Electricity'!C1710="",C1422,AVERAGE('HAVER - UK Electricity'!H1710:Q1710))</f>
        <v>112.06499999999998</v>
      </c>
      <c r="D1423" s="7">
        <f t="shared" si="156"/>
        <v>117.91494809634808</v>
      </c>
    </row>
    <row r="1424" spans="1:4" x14ac:dyDescent="0.35">
      <c r="A1424" s="5">
        <f t="shared" si="157"/>
        <v>45120</v>
      </c>
      <c r="C1424" s="46">
        <f>IF('HAVER - UK Electricity'!C1711="",C1423,AVERAGE('HAVER - UK Electricity'!H1711:Q1711))</f>
        <v>112.79400000000001</v>
      </c>
      <c r="D1424" s="7">
        <f t="shared" si="156"/>
        <v>117.91494809634808</v>
      </c>
    </row>
    <row r="1425" spans="1:4" x14ac:dyDescent="0.35">
      <c r="A1425" s="5">
        <f t="shared" si="157"/>
        <v>45121</v>
      </c>
      <c r="C1425" s="46">
        <f>IF('HAVER - UK Electricity'!C1712="",C1424,AVERAGE('HAVER - UK Electricity'!H1712:Q1712))</f>
        <v>112.846</v>
      </c>
      <c r="D1425" s="7">
        <f t="shared" si="156"/>
        <v>117.91494809634808</v>
      </c>
    </row>
    <row r="1426" spans="1:4" x14ac:dyDescent="0.35">
      <c r="A1426" s="5">
        <f t="shared" si="157"/>
        <v>45124</v>
      </c>
      <c r="C1426" s="46">
        <f>IF('HAVER - UK Electricity'!C1713="",C1425,AVERAGE('HAVER - UK Electricity'!H1713:Q1713))</f>
        <v>112.372</v>
      </c>
      <c r="D1426" s="7">
        <f t="shared" si="156"/>
        <v>117.91494809634808</v>
      </c>
    </row>
    <row r="1427" spans="1:4" x14ac:dyDescent="0.35">
      <c r="A1427" s="5">
        <f t="shared" si="157"/>
        <v>45125</v>
      </c>
      <c r="C1427" s="46">
        <f>IF('HAVER - UK Electricity'!C1714="",C1426,AVERAGE('HAVER - UK Electricity'!H1714:Q1714))</f>
        <v>115.98899999999999</v>
      </c>
      <c r="D1427" s="7">
        <f t="shared" si="156"/>
        <v>117.91494809634808</v>
      </c>
    </row>
    <row r="1428" spans="1:4" x14ac:dyDescent="0.35">
      <c r="A1428" s="5">
        <f t="shared" si="157"/>
        <v>45126</v>
      </c>
      <c r="C1428" s="46">
        <f>IF('HAVER - UK Electricity'!C1715="",C1427,AVERAGE('HAVER - UK Electricity'!H1715:Q1715))</f>
        <v>119.00999999999999</v>
      </c>
      <c r="D1428" s="7">
        <f t="shared" si="156"/>
        <v>117.91494809634808</v>
      </c>
    </row>
    <row r="1429" spans="1:4" x14ac:dyDescent="0.35">
      <c r="A1429" s="5">
        <f t="shared" si="157"/>
        <v>45127</v>
      </c>
      <c r="C1429" s="46">
        <f>IF('HAVER - UK Electricity'!C1716="",C1428,AVERAGE('HAVER - UK Electricity'!H1716:Q1716))</f>
        <v>121.093</v>
      </c>
      <c r="D1429" s="7">
        <f t="shared" si="156"/>
        <v>117.91494809634808</v>
      </c>
    </row>
    <row r="1430" spans="1:4" x14ac:dyDescent="0.35">
      <c r="A1430" s="5">
        <f t="shared" si="157"/>
        <v>45128</v>
      </c>
      <c r="C1430" s="46">
        <f>IF('HAVER - UK Electricity'!C1717="",C1429,AVERAGE('HAVER - UK Electricity'!H1717:Q1717))</f>
        <v>119.73999999999997</v>
      </c>
      <c r="D1430" s="7">
        <f t="shared" si="156"/>
        <v>117.91494809634808</v>
      </c>
    </row>
    <row r="1431" spans="1:4" x14ac:dyDescent="0.35">
      <c r="A1431" s="5">
        <f t="shared" si="157"/>
        <v>45131</v>
      </c>
      <c r="C1431" s="46">
        <f>IF('HAVER - UK Electricity'!C1718="",C1430,AVERAGE('HAVER - UK Electricity'!H1718:Q1718))</f>
        <v>121.21600000000001</v>
      </c>
      <c r="D1431" s="7">
        <f t="shared" si="156"/>
        <v>117.91494809634808</v>
      </c>
    </row>
    <row r="1432" spans="1:4" x14ac:dyDescent="0.35">
      <c r="A1432" s="5">
        <f t="shared" si="157"/>
        <v>45132</v>
      </c>
      <c r="C1432" s="46">
        <f>IF('HAVER - UK Electricity'!C1719="",C1431,AVERAGE('HAVER - UK Electricity'!H1719:Q1719))</f>
        <v>122.806</v>
      </c>
      <c r="D1432" s="7">
        <f t="shared" si="156"/>
        <v>117.91494809634808</v>
      </c>
    </row>
    <row r="1433" spans="1:4" x14ac:dyDescent="0.35">
      <c r="A1433" s="5">
        <f t="shared" si="157"/>
        <v>45133</v>
      </c>
      <c r="C1433" s="46">
        <f>IF('HAVER - UK Electricity'!C1720="",C1432,AVERAGE('HAVER - UK Electricity'!H1720:Q1720))</f>
        <v>118.53599999999999</v>
      </c>
      <c r="D1433" s="7">
        <f t="shared" si="156"/>
        <v>117.91494809634808</v>
      </c>
    </row>
    <row r="1434" spans="1:4" x14ac:dyDescent="0.35">
      <c r="A1434" s="5">
        <f t="shared" si="157"/>
        <v>45134</v>
      </c>
      <c r="C1434" s="46">
        <f>IF('HAVER - UK Electricity'!C1721="",C1433,AVERAGE('HAVER - UK Electricity'!H1721:Q1721))</f>
        <v>118.751</v>
      </c>
      <c r="D1434" s="7">
        <f t="shared" si="156"/>
        <v>117.91494809634808</v>
      </c>
    </row>
    <row r="1435" spans="1:4" x14ac:dyDescent="0.35">
      <c r="A1435" s="5">
        <f t="shared" si="157"/>
        <v>45135</v>
      </c>
      <c r="C1435" s="46">
        <f>IF('HAVER - UK Electricity'!C1722="",C1434,AVERAGE('HAVER - UK Electricity'!H1722:Q1722))</f>
        <v>115.396</v>
      </c>
      <c r="D1435" s="7">
        <f t="shared" si="156"/>
        <v>117.91494809634808</v>
      </c>
    </row>
    <row r="1436" spans="1:4" x14ac:dyDescent="0.35">
      <c r="A1436" s="5">
        <f t="shared" si="157"/>
        <v>45138</v>
      </c>
      <c r="C1436" s="46">
        <f>IF('HAVER - UK Electricity'!C1723="",C1435,AVERAGE('HAVER - UK Electricity'!H1723:Q1723))</f>
        <v>116.05400000000002</v>
      </c>
      <c r="D1436" s="7">
        <f t="shared" si="156"/>
        <v>117.91494809634808</v>
      </c>
    </row>
    <row r="1437" spans="1:4" x14ac:dyDescent="0.35">
      <c r="A1437" s="5">
        <f t="shared" si="157"/>
        <v>45139</v>
      </c>
      <c r="C1437" s="46">
        <f>IF('HAVER - UK Electricity'!C1724="",C1436,AVERAGE('HAVER - UK Electricity'!H1724:P1724))</f>
        <v>111.97333333333334</v>
      </c>
      <c r="D1437" s="7">
        <f t="shared" si="156"/>
        <v>117.91494809634808</v>
      </c>
    </row>
    <row r="1438" spans="1:4" x14ac:dyDescent="0.35">
      <c r="A1438" s="5">
        <f t="shared" si="157"/>
        <v>45140</v>
      </c>
      <c r="C1438" s="46">
        <f>IF('HAVER - UK Electricity'!C1725="",C1437,AVERAGE('HAVER - UK Electricity'!H1725:P1725))</f>
        <v>110.65000000000002</v>
      </c>
      <c r="D1438" s="7">
        <f t="shared" si="156"/>
        <v>117.91494809634808</v>
      </c>
    </row>
    <row r="1439" spans="1:4" x14ac:dyDescent="0.35">
      <c r="A1439" s="5">
        <f t="shared" si="157"/>
        <v>45141</v>
      </c>
      <c r="C1439" s="46">
        <f>IF('HAVER - UK Electricity'!C1726="",C1438,AVERAGE('HAVER - UK Electricity'!H1726:P1726))</f>
        <v>111.7</v>
      </c>
      <c r="D1439" s="7">
        <f t="shared" si="156"/>
        <v>117.91494809634808</v>
      </c>
    </row>
    <row r="1440" spans="1:4" x14ac:dyDescent="0.35">
      <c r="A1440" s="5">
        <f t="shared" si="157"/>
        <v>45142</v>
      </c>
      <c r="C1440" s="46">
        <f>IF('HAVER - UK Electricity'!C1727="",C1439,AVERAGE('HAVER - UK Electricity'!H1727:P1727))</f>
        <v>111.42666666666668</v>
      </c>
      <c r="D1440" s="7">
        <f t="shared" si="156"/>
        <v>117.91494809634808</v>
      </c>
    </row>
    <row r="1441" spans="1:4" x14ac:dyDescent="0.35">
      <c r="A1441" s="5">
        <f t="shared" si="157"/>
        <v>45145</v>
      </c>
      <c r="C1441" s="46">
        <f>IF('HAVER - UK Electricity'!C1728="",C1440,AVERAGE('HAVER - UK Electricity'!H1728:P1728))</f>
        <v>112.55666666666667</v>
      </c>
      <c r="D1441" s="7">
        <f t="shared" si="156"/>
        <v>117.91494809634808</v>
      </c>
    </row>
    <row r="1442" spans="1:4" x14ac:dyDescent="0.35">
      <c r="A1442" s="5">
        <f t="shared" si="157"/>
        <v>45146</v>
      </c>
      <c r="C1442" s="46">
        <f>IF('HAVER - UK Electricity'!C1729="",C1441,AVERAGE('HAVER - UK Electricity'!H1729:P1729))</f>
        <v>112.01666666666665</v>
      </c>
      <c r="D1442" s="7">
        <f t="shared" si="156"/>
        <v>117.91494809634808</v>
      </c>
    </row>
    <row r="1443" spans="1:4" x14ac:dyDescent="0.35">
      <c r="A1443" s="5">
        <f t="shared" si="157"/>
        <v>45147</v>
      </c>
      <c r="C1443" s="46">
        <f>IF('HAVER - UK Electricity'!C1730="",C1442,AVERAGE('HAVER - UK Electricity'!H1730:P1730))</f>
        <v>117.48666666666665</v>
      </c>
      <c r="D1443" s="7">
        <f t="shared" si="156"/>
        <v>117.91494809634808</v>
      </c>
    </row>
    <row r="1444" spans="1:4" x14ac:dyDescent="0.35">
      <c r="A1444" s="5">
        <f t="shared" si="157"/>
        <v>45148</v>
      </c>
      <c r="C1444" s="46">
        <f>IF('HAVER - UK Electricity'!C1731="",C1443,AVERAGE('HAVER - UK Electricity'!H1731:P1731))</f>
        <v>115.62666666666665</v>
      </c>
      <c r="D1444" s="7">
        <f t="shared" si="156"/>
        <v>117.91494809634808</v>
      </c>
    </row>
    <row r="1445" spans="1:4" x14ac:dyDescent="0.35">
      <c r="A1445" s="5">
        <f t="shared" si="157"/>
        <v>45149</v>
      </c>
      <c r="C1445" s="46">
        <f>IF('HAVER - UK Electricity'!C1732="",C1444,AVERAGE('HAVER - UK Electricity'!H1732:P1732))</f>
        <v>116.57666666666665</v>
      </c>
      <c r="D1445" s="7">
        <f t="shared" si="156"/>
        <v>117.91494809634808</v>
      </c>
    </row>
    <row r="1446" spans="1:4" x14ac:dyDescent="0.35">
      <c r="A1446" s="5">
        <f t="shared" si="157"/>
        <v>45152</v>
      </c>
      <c r="C1446" s="46">
        <f>IF('HAVER - UK Electricity'!C1733="",C1445,AVERAGE('HAVER - UK Electricity'!H1733:P1733))</f>
        <v>115.95666666666665</v>
      </c>
      <c r="D1446" s="7">
        <f t="shared" si="156"/>
        <v>117.91494809634808</v>
      </c>
    </row>
    <row r="1447" spans="1:4" x14ac:dyDescent="0.35">
      <c r="A1447" s="5">
        <f t="shared" si="157"/>
        <v>45153</v>
      </c>
      <c r="C1447" s="46">
        <f>IF('HAVER - UK Electricity'!C1734="",C1446,AVERAGE('HAVER - UK Electricity'!H1734:P1734))</f>
        <v>121.51666666666668</v>
      </c>
      <c r="D1447" s="7">
        <f t="shared" si="156"/>
        <v>117.91494809634808</v>
      </c>
    </row>
    <row r="1448" spans="1:4" x14ac:dyDescent="0.35">
      <c r="A1448" s="5">
        <f t="shared" si="157"/>
        <v>45154</v>
      </c>
      <c r="C1448" s="46">
        <f>IF('HAVER - UK Electricity'!C1735="",C1447,AVERAGE('HAVER - UK Electricity'!H1735:P1735))</f>
        <v>121.21666666666664</v>
      </c>
      <c r="D1448" s="7">
        <f t="shared" si="156"/>
        <v>117.91494809634808</v>
      </c>
    </row>
    <row r="1449" spans="1:4" x14ac:dyDescent="0.35">
      <c r="A1449" s="5">
        <f t="shared" si="157"/>
        <v>45155</v>
      </c>
      <c r="C1449" s="46">
        <f>IF('HAVER - UK Electricity'!C1736="",C1448,AVERAGE('HAVER - UK Electricity'!H1736:P1736))</f>
        <v>120.94111111111111</v>
      </c>
      <c r="D1449" s="7">
        <f t="shared" si="156"/>
        <v>117.91494809634808</v>
      </c>
    </row>
    <row r="1450" spans="1:4" x14ac:dyDescent="0.35">
      <c r="A1450" s="5">
        <f t="shared" si="157"/>
        <v>45156</v>
      </c>
      <c r="C1450" s="46">
        <f>IF('HAVER - UK Electricity'!C1737="",C1449,AVERAGE('HAVER - UK Electricity'!H1737:P1737))</f>
        <v>123.37111111111111</v>
      </c>
    </row>
    <row r="1451" spans="1:4" x14ac:dyDescent="0.35">
      <c r="A1451" s="5">
        <f t="shared" si="157"/>
        <v>45159</v>
      </c>
      <c r="B1451" t="s">
        <v>2296</v>
      </c>
      <c r="C1451" s="46">
        <f>IF('HAVER - UK Electricity'!C1738="",C1450,AVERAGE('HAVER - UK Electricity'!H1738:S1738))</f>
        <v>130.01416666666668</v>
      </c>
      <c r="D1451" s="7">
        <f>AVERAGE($C$1450:$C$1514)</f>
        <v>115.24774685314688</v>
      </c>
    </row>
    <row r="1452" spans="1:4" x14ac:dyDescent="0.35">
      <c r="A1452" s="5">
        <f t="shared" si="157"/>
        <v>45160</v>
      </c>
      <c r="C1452" s="46">
        <f>IF('HAVER - UK Electricity'!C1739="",C1451,AVERAGE('HAVER - UK Electricity'!H1739:S1739))</f>
        <v>133.37749999999997</v>
      </c>
      <c r="D1452" s="7">
        <f t="shared" ref="D1452:D1514" si="158">AVERAGE($C$1450:$C$1514)</f>
        <v>115.24774685314688</v>
      </c>
    </row>
    <row r="1453" spans="1:4" x14ac:dyDescent="0.35">
      <c r="A1453" s="5">
        <f t="shared" si="157"/>
        <v>45161</v>
      </c>
      <c r="C1453" s="46">
        <f>IF('HAVER - UK Electricity'!C1740="",C1452,AVERAGE('HAVER - UK Electricity'!H1740:S1740))</f>
        <v>128.20749999999998</v>
      </c>
      <c r="D1453" s="7">
        <f t="shared" si="158"/>
        <v>115.24774685314688</v>
      </c>
    </row>
    <row r="1454" spans="1:4" x14ac:dyDescent="0.35">
      <c r="A1454" s="5">
        <f t="shared" si="157"/>
        <v>45162</v>
      </c>
      <c r="C1454" s="46">
        <f>IF('HAVER - UK Electricity'!C1741="",C1453,AVERAGE('HAVER - UK Electricity'!H1741:S1741))</f>
        <v>120.34750000000001</v>
      </c>
      <c r="D1454" s="7">
        <f t="shared" si="158"/>
        <v>115.24774685314688</v>
      </c>
    </row>
    <row r="1455" spans="1:4" x14ac:dyDescent="0.35">
      <c r="A1455" s="5">
        <f t="shared" si="157"/>
        <v>45163</v>
      </c>
      <c r="C1455" s="46">
        <f>IF('HAVER - UK Electricity'!C1742="",C1454,AVERAGE('HAVER - UK Electricity'!H1742:S1742))</f>
        <v>123.395</v>
      </c>
      <c r="D1455" s="7">
        <f t="shared" si="158"/>
        <v>115.24774685314688</v>
      </c>
    </row>
    <row r="1456" spans="1:4" x14ac:dyDescent="0.35">
      <c r="A1456" s="5">
        <f t="shared" si="157"/>
        <v>45166</v>
      </c>
      <c r="C1456" s="46">
        <f>IF('HAVER - UK Electricity'!C1743="",C1455,AVERAGE('HAVER - UK Electricity'!H1743:S1743))</f>
        <v>123.395</v>
      </c>
      <c r="D1456" s="7">
        <f t="shared" si="158"/>
        <v>115.24774685314688</v>
      </c>
    </row>
    <row r="1457" spans="1:4" x14ac:dyDescent="0.35">
      <c r="A1457" s="5">
        <f t="shared" si="157"/>
        <v>45167</v>
      </c>
      <c r="C1457" s="46">
        <f>IF('HAVER - UK Electricity'!C1744="",C1456,AVERAGE('HAVER - UK Electricity'!H1744:S1744))</f>
        <v>124.21</v>
      </c>
      <c r="D1457" s="7">
        <f t="shared" si="158"/>
        <v>115.24774685314688</v>
      </c>
    </row>
    <row r="1458" spans="1:4" x14ac:dyDescent="0.35">
      <c r="A1458" s="5">
        <f t="shared" si="157"/>
        <v>45168</v>
      </c>
      <c r="C1458" s="46">
        <f>IF('HAVER - UK Electricity'!C1745="",C1457,AVERAGE('HAVER - UK Electricity'!H1745:S1745))</f>
        <v>126.03833333333334</v>
      </c>
      <c r="D1458" s="7">
        <f t="shared" si="158"/>
        <v>115.24774685314688</v>
      </c>
    </row>
    <row r="1459" spans="1:4" x14ac:dyDescent="0.35">
      <c r="A1459" s="5">
        <f t="shared" si="157"/>
        <v>45169</v>
      </c>
      <c r="C1459" s="46">
        <f>IF('HAVER - UK Electricity'!C1746="",C1458,AVERAGE('HAVER - UK Electricity'!H1746:S1746))</f>
        <v>122.95166666666667</v>
      </c>
      <c r="D1459" s="7">
        <f t="shared" si="158"/>
        <v>115.24774685314688</v>
      </c>
    </row>
    <row r="1460" spans="1:4" x14ac:dyDescent="0.35">
      <c r="A1460" s="5">
        <f t="shared" si="157"/>
        <v>45170</v>
      </c>
      <c r="C1460" s="46">
        <f>IF('HAVER - UK Electricity'!C1747="",C1459,AVERAGE('HAVER - UK Electricity'!H1747:R1747))</f>
        <v>121.71727272727271</v>
      </c>
      <c r="D1460" s="7">
        <f t="shared" si="158"/>
        <v>115.24774685314688</v>
      </c>
    </row>
    <row r="1461" spans="1:4" x14ac:dyDescent="0.35">
      <c r="A1461" s="5">
        <f t="shared" si="157"/>
        <v>45173</v>
      </c>
      <c r="C1461" s="46">
        <f>IF('HAVER - UK Electricity'!C1748="",C1460,AVERAGE('HAVER - UK Electricity'!H1748:R1748))</f>
        <v>119.03454545454544</v>
      </c>
      <c r="D1461" s="7">
        <f t="shared" si="158"/>
        <v>115.24774685314688</v>
      </c>
    </row>
    <row r="1462" spans="1:4" x14ac:dyDescent="0.35">
      <c r="A1462" s="5">
        <f t="shared" si="157"/>
        <v>45174</v>
      </c>
      <c r="C1462" s="46">
        <f>IF('HAVER - UK Electricity'!C1749="",C1461,AVERAGE('HAVER - UK Electricity'!H1749:R1749))</f>
        <v>119.76727272727273</v>
      </c>
      <c r="D1462" s="7">
        <f t="shared" si="158"/>
        <v>115.24774685314688</v>
      </c>
    </row>
    <row r="1463" spans="1:4" x14ac:dyDescent="0.35">
      <c r="A1463" s="5">
        <f t="shared" si="157"/>
        <v>45175</v>
      </c>
      <c r="C1463" s="46">
        <f>IF('HAVER - UK Electricity'!C1750="",C1462,AVERAGE('HAVER - UK Electricity'!H1750:R1750))</f>
        <v>116.96818181818183</v>
      </c>
      <c r="D1463" s="7">
        <f t="shared" si="158"/>
        <v>115.24774685314688</v>
      </c>
    </row>
    <row r="1464" spans="1:4" x14ac:dyDescent="0.35">
      <c r="A1464" s="5">
        <f t="shared" si="157"/>
        <v>45176</v>
      </c>
      <c r="C1464" s="46">
        <f>IF('HAVER - UK Electricity'!C1751="",C1463,AVERAGE('HAVER - UK Electricity'!H1751:R1751))</f>
        <v>117.01545454545455</v>
      </c>
      <c r="D1464" s="7">
        <f t="shared" si="158"/>
        <v>115.24774685314688</v>
      </c>
    </row>
    <row r="1465" spans="1:4" x14ac:dyDescent="0.35">
      <c r="A1465" s="5">
        <f t="shared" si="157"/>
        <v>45177</v>
      </c>
      <c r="C1465" s="46">
        <f>IF('HAVER - UK Electricity'!C1752="",C1464,AVERAGE('HAVER - UK Electricity'!H1752:R1752))</f>
        <v>117.11818181818181</v>
      </c>
      <c r="D1465" s="7">
        <f t="shared" si="158"/>
        <v>115.24774685314688</v>
      </c>
    </row>
    <row r="1466" spans="1:4" x14ac:dyDescent="0.35">
      <c r="A1466" s="5">
        <f t="shared" si="157"/>
        <v>45180</v>
      </c>
      <c r="C1466" s="46">
        <f>IF('HAVER - UK Electricity'!C1753="",C1465,AVERAGE('HAVER - UK Electricity'!H1753:R1753))</f>
        <v>117.18090909090907</v>
      </c>
      <c r="D1466" s="7">
        <f t="shared" si="158"/>
        <v>115.24774685314688</v>
      </c>
    </row>
    <row r="1467" spans="1:4" x14ac:dyDescent="0.35">
      <c r="A1467" s="5">
        <f t="shared" si="157"/>
        <v>45181</v>
      </c>
      <c r="C1467" s="46">
        <f>IF('HAVER - UK Electricity'!C1754="",C1466,AVERAGE('HAVER - UK Electricity'!H1754:R1754))</f>
        <v>115.37636363636365</v>
      </c>
      <c r="D1467" s="7">
        <f t="shared" si="158"/>
        <v>115.24774685314688</v>
      </c>
    </row>
    <row r="1468" spans="1:4" x14ac:dyDescent="0.35">
      <c r="A1468" s="5">
        <f t="shared" si="157"/>
        <v>45182</v>
      </c>
      <c r="C1468" s="46">
        <f>IF('HAVER - UK Electricity'!C1755="",C1467,AVERAGE('HAVER - UK Electricity'!H1755:R1755))</f>
        <v>117.50454545454545</v>
      </c>
      <c r="D1468" s="7">
        <f t="shared" si="158"/>
        <v>115.24774685314688</v>
      </c>
    </row>
    <row r="1469" spans="1:4" x14ac:dyDescent="0.35">
      <c r="A1469" s="5">
        <f t="shared" si="157"/>
        <v>45183</v>
      </c>
      <c r="C1469" s="46">
        <f>IF('HAVER - UK Electricity'!C1756="",C1468,AVERAGE('HAVER - UK Electricity'!H1756:R1756))</f>
        <v>115.67636363636365</v>
      </c>
      <c r="D1469" s="7">
        <f t="shared" si="158"/>
        <v>115.24774685314688</v>
      </c>
    </row>
    <row r="1470" spans="1:4" x14ac:dyDescent="0.35">
      <c r="A1470" s="5">
        <f t="shared" si="157"/>
        <v>45184</v>
      </c>
      <c r="C1470" s="46">
        <f>IF('HAVER - UK Electricity'!C1757="",C1469,AVERAGE('HAVER - UK Electricity'!H1757:R1757))</f>
        <v>116.35363636363635</v>
      </c>
      <c r="D1470" s="7">
        <f t="shared" si="158"/>
        <v>115.24774685314688</v>
      </c>
    </row>
    <row r="1471" spans="1:4" x14ac:dyDescent="0.35">
      <c r="A1471" s="5">
        <f t="shared" si="157"/>
        <v>45187</v>
      </c>
      <c r="C1471" s="46">
        <f>IF('HAVER - UK Electricity'!C1758="",C1470,AVERAGE('HAVER - UK Electricity'!H1758:R1758))</f>
        <v>113.81818181818181</v>
      </c>
      <c r="D1471" s="7">
        <f t="shared" si="158"/>
        <v>115.24774685314688</v>
      </c>
    </row>
    <row r="1472" spans="1:4" x14ac:dyDescent="0.35">
      <c r="A1472" s="5">
        <f t="shared" si="157"/>
        <v>45188</v>
      </c>
      <c r="C1472" s="46">
        <f>IF('HAVER - UK Electricity'!C1759="",C1471,AVERAGE('HAVER - UK Electricity'!H1759:R1759))</f>
        <v>113.61727272727275</v>
      </c>
      <c r="D1472" s="7">
        <f t="shared" si="158"/>
        <v>115.24774685314688</v>
      </c>
    </row>
    <row r="1473" spans="1:4" x14ac:dyDescent="0.35">
      <c r="A1473" s="5">
        <f t="shared" si="157"/>
        <v>45189</v>
      </c>
      <c r="C1473" s="46">
        <f>IF('HAVER - UK Electricity'!C1760="",C1472,AVERAGE('HAVER - UK Electricity'!H1760:R1760))</f>
        <v>112.48636363636363</v>
      </c>
      <c r="D1473" s="7">
        <f t="shared" si="158"/>
        <v>115.24774685314688</v>
      </c>
    </row>
    <row r="1474" spans="1:4" x14ac:dyDescent="0.35">
      <c r="A1474" s="5">
        <f t="shared" si="157"/>
        <v>45190</v>
      </c>
      <c r="C1474" s="46">
        <f>IF('HAVER - UK Electricity'!C1761="",C1473,AVERAGE('HAVER - UK Electricity'!H1761:R1761))</f>
        <v>112.21363636363635</v>
      </c>
      <c r="D1474" s="7">
        <f t="shared" si="158"/>
        <v>115.24774685314688</v>
      </c>
    </row>
    <row r="1475" spans="1:4" x14ac:dyDescent="0.35">
      <c r="A1475" s="5">
        <f t="shared" si="157"/>
        <v>45191</v>
      </c>
      <c r="C1475" s="46">
        <f>IF('HAVER - UK Electricity'!C1762="",C1474,AVERAGE('HAVER - UK Electricity'!H1762:R1762))</f>
        <v>113.5</v>
      </c>
      <c r="D1475" s="7">
        <f t="shared" si="158"/>
        <v>115.24774685314688</v>
      </c>
    </row>
    <row r="1476" spans="1:4" x14ac:dyDescent="0.35">
      <c r="A1476" s="5">
        <f t="shared" si="157"/>
        <v>45194</v>
      </c>
      <c r="C1476" s="46">
        <f>IF('HAVER - UK Electricity'!C1763="",C1475,AVERAGE('HAVER - UK Electricity'!H1763:R1763))</f>
        <v>115.07545454545453</v>
      </c>
      <c r="D1476" s="7">
        <f t="shared" si="158"/>
        <v>115.24774685314688</v>
      </c>
    </row>
    <row r="1477" spans="1:4" x14ac:dyDescent="0.35">
      <c r="A1477" s="5">
        <f t="shared" si="157"/>
        <v>45195</v>
      </c>
      <c r="C1477" s="46">
        <f>IF('HAVER - UK Electricity'!C1764="",C1476,AVERAGE('HAVER - UK Electricity'!H1764:R1764))</f>
        <v>109.95363636363636</v>
      </c>
      <c r="D1477" s="7">
        <f t="shared" si="158"/>
        <v>115.24774685314688</v>
      </c>
    </row>
    <row r="1478" spans="1:4" x14ac:dyDescent="0.35">
      <c r="A1478" s="5">
        <f t="shared" si="157"/>
        <v>45196</v>
      </c>
      <c r="C1478" s="46">
        <f>IF('HAVER - UK Electricity'!C1765="",C1477,AVERAGE('HAVER - UK Electricity'!H1765:R1765))</f>
        <v>109.63454545454547</v>
      </c>
      <c r="D1478" s="7">
        <f t="shared" si="158"/>
        <v>115.24774685314688</v>
      </c>
    </row>
    <row r="1479" spans="1:4" x14ac:dyDescent="0.35">
      <c r="A1479" s="5">
        <f t="shared" si="157"/>
        <v>45197</v>
      </c>
      <c r="C1479" s="46">
        <f>IF('HAVER - UK Electricity'!C1766="",C1478,AVERAGE('HAVER - UK Electricity'!H1766:R1766))</f>
        <v>108.44181818181818</v>
      </c>
      <c r="D1479" s="7">
        <f t="shared" si="158"/>
        <v>115.24774685314688</v>
      </c>
    </row>
    <row r="1480" spans="1:4" x14ac:dyDescent="0.35">
      <c r="A1480" s="5">
        <f t="shared" ref="A1480:A1543" si="159">+A1475+7</f>
        <v>45198</v>
      </c>
      <c r="C1480" s="46">
        <f>IF('HAVER - UK Electricity'!C1767="",C1479,AVERAGE('HAVER - UK Electricity'!H1767:R1767))</f>
        <v>109.46090909090911</v>
      </c>
      <c r="D1480" s="7">
        <f t="shared" si="158"/>
        <v>115.24774685314688</v>
      </c>
    </row>
    <row r="1481" spans="1:4" x14ac:dyDescent="0.35">
      <c r="A1481" s="5">
        <f t="shared" si="159"/>
        <v>45201</v>
      </c>
      <c r="C1481" s="46">
        <f>IF('HAVER - UK Electricity'!C1768="",C1480,AVERAGE('HAVER - UK Electricity'!H1768:Q1768))</f>
        <v>105.32000000000001</v>
      </c>
      <c r="D1481" s="7">
        <f t="shared" si="158"/>
        <v>115.24774685314688</v>
      </c>
    </row>
    <row r="1482" spans="1:4" x14ac:dyDescent="0.35">
      <c r="A1482" s="5">
        <f t="shared" si="159"/>
        <v>45202</v>
      </c>
      <c r="C1482" s="46">
        <f>IF('HAVER - UK Electricity'!C1769="",C1481,AVERAGE('HAVER - UK Electricity'!H1769:Q1769))</f>
        <v>102.49799999999998</v>
      </c>
      <c r="D1482" s="7">
        <f t="shared" si="158"/>
        <v>115.24774685314688</v>
      </c>
    </row>
    <row r="1483" spans="1:4" x14ac:dyDescent="0.35">
      <c r="A1483" s="5">
        <f t="shared" si="159"/>
        <v>45203</v>
      </c>
      <c r="C1483" s="46">
        <f>IF('HAVER - UK Electricity'!C1770="",C1482,AVERAGE('HAVER - UK Electricity'!H1770:Q1770))</f>
        <v>104.303</v>
      </c>
      <c r="D1483" s="7">
        <f t="shared" si="158"/>
        <v>115.24774685314688</v>
      </c>
    </row>
    <row r="1484" spans="1:4" x14ac:dyDescent="0.35">
      <c r="A1484" s="5">
        <f t="shared" si="159"/>
        <v>45204</v>
      </c>
      <c r="C1484" s="46">
        <f>IF('HAVER - UK Electricity'!C1771="",C1483,AVERAGE('HAVER - UK Electricity'!H1771:Q1771))</f>
        <v>102.66000000000001</v>
      </c>
      <c r="D1484" s="7">
        <f t="shared" si="158"/>
        <v>115.24774685314688</v>
      </c>
    </row>
    <row r="1485" spans="1:4" x14ac:dyDescent="0.35">
      <c r="A1485" s="5">
        <f t="shared" si="159"/>
        <v>45205</v>
      </c>
      <c r="C1485" s="46">
        <f>IF('HAVER - UK Electricity'!C1772="",C1484,AVERAGE('HAVER - UK Electricity'!H1772:Q1772))</f>
        <v>104.468</v>
      </c>
      <c r="D1485" s="7">
        <f t="shared" si="158"/>
        <v>115.24774685314688</v>
      </c>
    </row>
    <row r="1486" spans="1:4" x14ac:dyDescent="0.35">
      <c r="A1486" s="5">
        <f t="shared" si="159"/>
        <v>45208</v>
      </c>
      <c r="C1486" s="46">
        <f>IF('HAVER - UK Electricity'!C1773="",C1485,AVERAGE('HAVER - UK Electricity'!H1773:Q1773))</f>
        <v>110.04100000000001</v>
      </c>
      <c r="D1486" s="7">
        <f t="shared" si="158"/>
        <v>115.24774685314688</v>
      </c>
    </row>
    <row r="1487" spans="1:4" x14ac:dyDescent="0.35">
      <c r="A1487" s="5">
        <f t="shared" si="159"/>
        <v>45209</v>
      </c>
      <c r="C1487" s="46">
        <f>IF('HAVER - UK Electricity'!C1774="",C1486,AVERAGE('HAVER - UK Electricity'!H1774:Q1774))</f>
        <v>119.774</v>
      </c>
      <c r="D1487" s="7">
        <f t="shared" si="158"/>
        <v>115.24774685314688</v>
      </c>
    </row>
    <row r="1488" spans="1:4" x14ac:dyDescent="0.35">
      <c r="A1488" s="5">
        <f t="shared" si="159"/>
        <v>45210</v>
      </c>
      <c r="C1488" s="46">
        <f>IF('HAVER - UK Electricity'!C1775="",C1487,AVERAGE('HAVER - UK Electricity'!H1775:Q1775))</f>
        <v>117.553</v>
      </c>
      <c r="D1488" s="7">
        <f t="shared" si="158"/>
        <v>115.24774685314688</v>
      </c>
    </row>
    <row r="1489" spans="1:4" x14ac:dyDescent="0.35">
      <c r="A1489" s="5">
        <f t="shared" si="159"/>
        <v>45211</v>
      </c>
      <c r="C1489" s="46">
        <f>IF('HAVER - UK Electricity'!C1776="",C1488,AVERAGE('HAVER - UK Electricity'!H1776:Q1776))</f>
        <v>124.47499999999999</v>
      </c>
      <c r="D1489" s="7">
        <f t="shared" si="158"/>
        <v>115.24774685314688</v>
      </c>
    </row>
    <row r="1490" spans="1:4" x14ac:dyDescent="0.35">
      <c r="A1490" s="5">
        <f t="shared" si="159"/>
        <v>45212</v>
      </c>
      <c r="C1490" s="46">
        <f>IF('HAVER - UK Electricity'!C1777="",C1489,AVERAGE('HAVER - UK Electricity'!H1777:Q1777))</f>
        <v>129.18299999999999</v>
      </c>
      <c r="D1490" s="7">
        <f t="shared" si="158"/>
        <v>115.24774685314688</v>
      </c>
    </row>
    <row r="1491" spans="1:4" x14ac:dyDescent="0.35">
      <c r="A1491" s="5">
        <f t="shared" si="159"/>
        <v>45215</v>
      </c>
      <c r="C1491" s="46">
        <f>IF('HAVER - UK Electricity'!C1778="",C1490,AVERAGE('HAVER - UK Electricity'!H1778:Q1778))</f>
        <v>123.042</v>
      </c>
      <c r="D1491" s="7">
        <f t="shared" si="158"/>
        <v>115.24774685314688</v>
      </c>
    </row>
    <row r="1492" spans="1:4" x14ac:dyDescent="0.35">
      <c r="A1492" s="5">
        <f t="shared" si="159"/>
        <v>45216</v>
      </c>
      <c r="C1492" s="46">
        <f>IF('HAVER - UK Electricity'!C1779="",C1491,AVERAGE('HAVER - UK Electricity'!H1779:Q1779))</f>
        <v>121.27900000000002</v>
      </c>
      <c r="D1492" s="7">
        <f t="shared" si="158"/>
        <v>115.24774685314688</v>
      </c>
    </row>
    <row r="1493" spans="1:4" x14ac:dyDescent="0.35">
      <c r="A1493" s="5">
        <f t="shared" si="159"/>
        <v>45217</v>
      </c>
      <c r="C1493" s="46">
        <f>IF('HAVER - UK Electricity'!C1780="",C1492,AVERAGE('HAVER - UK Electricity'!H1780:Q1780))</f>
        <v>124.40799999999999</v>
      </c>
      <c r="D1493" s="7">
        <f t="shared" si="158"/>
        <v>115.24774685314688</v>
      </c>
    </row>
    <row r="1494" spans="1:4" x14ac:dyDescent="0.35">
      <c r="A1494" s="5">
        <f t="shared" si="159"/>
        <v>45218</v>
      </c>
      <c r="C1494" s="46">
        <f>IF('HAVER - UK Electricity'!C1781="",C1493,AVERAGE('HAVER - UK Electricity'!H1781:Q1781))</f>
        <v>123.125</v>
      </c>
      <c r="D1494" s="7">
        <f t="shared" si="158"/>
        <v>115.24774685314688</v>
      </c>
    </row>
    <row r="1495" spans="1:4" x14ac:dyDescent="0.35">
      <c r="A1495" s="5">
        <f t="shared" si="159"/>
        <v>45219</v>
      </c>
      <c r="C1495" s="46">
        <f>IF('HAVER - UK Electricity'!C1782="",C1494,AVERAGE('HAVER - UK Electricity'!H1782:Q1782))</f>
        <v>123.71199999999999</v>
      </c>
      <c r="D1495" s="7">
        <f t="shared" si="158"/>
        <v>115.24774685314688</v>
      </c>
    </row>
    <row r="1496" spans="1:4" x14ac:dyDescent="0.35">
      <c r="A1496" s="5">
        <f t="shared" si="159"/>
        <v>45222</v>
      </c>
      <c r="C1496" s="46">
        <f>IF('HAVER - UK Electricity'!C1783="",C1495,AVERAGE('HAVER - UK Electricity'!H1783:Q1783))</f>
        <v>124.59499999999998</v>
      </c>
      <c r="D1496" s="7">
        <f t="shared" si="158"/>
        <v>115.24774685314688</v>
      </c>
    </row>
    <row r="1497" spans="1:4" x14ac:dyDescent="0.35">
      <c r="A1497" s="5">
        <f t="shared" si="159"/>
        <v>45223</v>
      </c>
      <c r="C1497" s="46">
        <f>IF('HAVER - UK Electricity'!C1784="",C1496,AVERAGE('HAVER - UK Electricity'!H1784:Q1784))</f>
        <v>118.92400000000001</v>
      </c>
      <c r="D1497" s="7">
        <f t="shared" si="158"/>
        <v>115.24774685314688</v>
      </c>
    </row>
    <row r="1498" spans="1:4" x14ac:dyDescent="0.35">
      <c r="A1498" s="5">
        <f t="shared" si="159"/>
        <v>45224</v>
      </c>
      <c r="C1498" s="46">
        <f>IF('HAVER - UK Electricity'!C1785="",C1497,AVERAGE('HAVER - UK Electricity'!H1785:Q1785))</f>
        <v>117.21000000000001</v>
      </c>
      <c r="D1498" s="7">
        <f t="shared" si="158"/>
        <v>115.24774685314688</v>
      </c>
    </row>
    <row r="1499" spans="1:4" x14ac:dyDescent="0.35">
      <c r="A1499" s="5">
        <f t="shared" si="159"/>
        <v>45225</v>
      </c>
      <c r="C1499" s="46">
        <f>IF('HAVER - UK Electricity'!C1786="",C1498,AVERAGE('HAVER - UK Electricity'!H1786:Q1786))</f>
        <v>115.48899999999999</v>
      </c>
      <c r="D1499" s="7">
        <f t="shared" si="158"/>
        <v>115.24774685314688</v>
      </c>
    </row>
    <row r="1500" spans="1:4" x14ac:dyDescent="0.35">
      <c r="A1500" s="5">
        <f t="shared" si="159"/>
        <v>45226</v>
      </c>
      <c r="C1500" s="46">
        <f>IF('HAVER - UK Electricity'!C1787="",C1499,AVERAGE('HAVER - UK Electricity'!H1787:Q1787))</f>
        <v>116.745</v>
      </c>
      <c r="D1500" s="7">
        <f t="shared" si="158"/>
        <v>115.24774685314688</v>
      </c>
    </row>
    <row r="1501" spans="1:4" x14ac:dyDescent="0.35">
      <c r="A1501" s="5">
        <f t="shared" si="159"/>
        <v>45229</v>
      </c>
      <c r="C1501" s="46">
        <f>IF('HAVER - UK Electricity'!C1788="",C1500,AVERAGE('HAVER - UK Electricity'!H1788:Q1788))</f>
        <v>114.88199999999999</v>
      </c>
      <c r="D1501" s="7">
        <f t="shared" si="158"/>
        <v>115.24774685314688</v>
      </c>
    </row>
    <row r="1502" spans="1:4" x14ac:dyDescent="0.35">
      <c r="A1502" s="5">
        <f t="shared" si="159"/>
        <v>45230</v>
      </c>
      <c r="C1502" s="46">
        <f>IF('HAVER - UK Electricity'!C1789="",C1501,AVERAGE('HAVER - UK Electricity'!H1789:Q1789))</f>
        <v>108.14299999999999</v>
      </c>
      <c r="D1502" s="7">
        <f t="shared" si="158"/>
        <v>115.24774685314688</v>
      </c>
    </row>
    <row r="1503" spans="1:4" x14ac:dyDescent="0.35">
      <c r="A1503" s="5">
        <f t="shared" si="159"/>
        <v>45231</v>
      </c>
      <c r="C1503" s="46">
        <f>IF('HAVER - UK Electricity'!C1790="",C1502,AVERAGE('HAVER - UK Electricity'!H1790:P1790))</f>
        <v>106.62555555555556</v>
      </c>
      <c r="D1503" s="7">
        <f t="shared" si="158"/>
        <v>115.24774685314688</v>
      </c>
    </row>
    <row r="1504" spans="1:4" x14ac:dyDescent="0.35">
      <c r="A1504" s="5">
        <f t="shared" si="159"/>
        <v>45232</v>
      </c>
      <c r="C1504" s="46">
        <f>IF('HAVER - UK Electricity'!C1791="",C1503,AVERAGE('HAVER - UK Electricity'!H1791:P1791))</f>
        <v>106.81888888888891</v>
      </c>
      <c r="D1504" s="7">
        <f t="shared" si="158"/>
        <v>115.24774685314688</v>
      </c>
    </row>
    <row r="1505" spans="1:4" x14ac:dyDescent="0.35">
      <c r="A1505" s="5">
        <f t="shared" si="159"/>
        <v>45233</v>
      </c>
      <c r="C1505" s="46">
        <f>IF('HAVER - UK Electricity'!C1792="",C1504,AVERAGE('HAVER - UK Electricity'!H1792:P1792))</f>
        <v>106.93777777777778</v>
      </c>
      <c r="D1505" s="7">
        <f t="shared" si="158"/>
        <v>115.24774685314688</v>
      </c>
    </row>
    <row r="1506" spans="1:4" x14ac:dyDescent="0.35">
      <c r="A1506" s="5">
        <f t="shared" si="159"/>
        <v>45236</v>
      </c>
      <c r="C1506" s="46">
        <f>IF('HAVER - UK Electricity'!C1793="",C1505,AVERAGE('HAVER - UK Electricity'!H1793:P1793))</f>
        <v>101.75111111111111</v>
      </c>
      <c r="D1506" s="7">
        <f t="shared" si="158"/>
        <v>115.24774685314688</v>
      </c>
    </row>
    <row r="1507" spans="1:4" x14ac:dyDescent="0.35">
      <c r="A1507" s="5">
        <f t="shared" si="159"/>
        <v>45237</v>
      </c>
      <c r="C1507" s="46">
        <f>IF('HAVER - UK Electricity'!C1794="",C1506,AVERAGE('HAVER - UK Electricity'!H1794:P1794))</f>
        <v>103.68111111111109</v>
      </c>
      <c r="D1507" s="7">
        <f t="shared" si="158"/>
        <v>115.24774685314688</v>
      </c>
    </row>
    <row r="1508" spans="1:4" x14ac:dyDescent="0.35">
      <c r="A1508" s="5">
        <f t="shared" si="159"/>
        <v>45238</v>
      </c>
      <c r="C1508" s="46">
        <f>IF('HAVER - UK Electricity'!C1795="",C1507,AVERAGE('HAVER - UK Electricity'!H1795:P1795))</f>
        <v>103.91444444444444</v>
      </c>
      <c r="D1508" s="7">
        <f t="shared" si="158"/>
        <v>115.24774685314688</v>
      </c>
    </row>
    <row r="1509" spans="1:4" x14ac:dyDescent="0.35">
      <c r="A1509" s="5">
        <f t="shared" si="159"/>
        <v>45239</v>
      </c>
      <c r="C1509" s="46">
        <f>IF('HAVER - UK Electricity'!C1796="",C1508,AVERAGE('HAVER - UK Electricity'!H1796:P1796))</f>
        <v>108.42555555555556</v>
      </c>
      <c r="D1509" s="7">
        <f t="shared" si="158"/>
        <v>115.24774685314688</v>
      </c>
    </row>
    <row r="1510" spans="1:4" x14ac:dyDescent="0.35">
      <c r="A1510" s="5">
        <f t="shared" si="159"/>
        <v>45240</v>
      </c>
      <c r="C1510" s="46">
        <f>IF('HAVER - UK Electricity'!C1797="",C1509,AVERAGE('HAVER - UK Electricity'!H1797:P1797))</f>
        <v>106.7011111111111</v>
      </c>
      <c r="D1510" s="7">
        <f t="shared" si="158"/>
        <v>115.24774685314688</v>
      </c>
    </row>
    <row r="1511" spans="1:4" x14ac:dyDescent="0.35">
      <c r="A1511" s="5">
        <f t="shared" si="159"/>
        <v>45243</v>
      </c>
      <c r="C1511" s="46">
        <f>IF('HAVER - UK Electricity'!C1798="",C1510,AVERAGE('HAVER - UK Electricity'!H1798:P1798))</f>
        <v>106.26111111111111</v>
      </c>
      <c r="D1511" s="7">
        <f t="shared" si="158"/>
        <v>115.24774685314688</v>
      </c>
    </row>
    <row r="1512" spans="1:4" x14ac:dyDescent="0.35">
      <c r="A1512" s="5">
        <f t="shared" si="159"/>
        <v>45244</v>
      </c>
      <c r="C1512" s="46">
        <f>IF('HAVER - UK Electricity'!C1799="",C1511,AVERAGE('HAVER - UK Electricity'!H1799:P1799))</f>
        <v>106.88777777777779</v>
      </c>
      <c r="D1512" s="7">
        <f t="shared" si="158"/>
        <v>115.24774685314688</v>
      </c>
    </row>
    <row r="1513" spans="1:4" x14ac:dyDescent="0.35">
      <c r="A1513" s="5">
        <f t="shared" si="159"/>
        <v>45245</v>
      </c>
      <c r="C1513" s="46">
        <f>IF('HAVER - UK Electricity'!C1800="",C1512,AVERAGE('HAVER - UK Electricity'!H1800:P1800))</f>
        <v>107.94444444444446</v>
      </c>
      <c r="D1513" s="7">
        <f t="shared" si="158"/>
        <v>115.24774685314688</v>
      </c>
    </row>
    <row r="1514" spans="1:4" x14ac:dyDescent="0.35">
      <c r="A1514" s="5">
        <f t="shared" si="159"/>
        <v>45246</v>
      </c>
      <c r="C1514" s="46">
        <f>IF('HAVER - UK Electricity'!C1801="",C1513,AVERAGE('HAVER - UK Electricity'!H1801:P1801))</f>
        <v>106.10333333333334</v>
      </c>
      <c r="D1514" s="7">
        <f t="shared" si="158"/>
        <v>115.24774685314688</v>
      </c>
    </row>
    <row r="1515" spans="1:4" x14ac:dyDescent="0.35">
      <c r="A1515" s="5">
        <f t="shared" si="159"/>
        <v>45247</v>
      </c>
      <c r="C1515" s="46">
        <f>IF('HAVER - UK Electricity'!C1802="",C1514,AVERAGE('HAVER - UK Electricity'!H1802:P1802))</f>
        <v>105.53666666666666</v>
      </c>
    </row>
    <row r="1516" spans="1:4" x14ac:dyDescent="0.35">
      <c r="A1516" s="5">
        <f t="shared" si="159"/>
        <v>45250</v>
      </c>
      <c r="B1516" t="s">
        <v>2297</v>
      </c>
      <c r="C1516" s="46">
        <f>IF('HAVER - UK Electricity'!C1803="",C1515,AVERAGE('HAVER - UK Electricity'!H1803:S1803))</f>
        <v>109.62250000000002</v>
      </c>
      <c r="D1516" s="7">
        <f>AVERAGE($C$1515:$C$1540,$C$1542:$C$1545,$C$1547:$C$1580)</f>
        <v>85.302449494949499</v>
      </c>
    </row>
    <row r="1517" spans="1:4" x14ac:dyDescent="0.35">
      <c r="A1517" s="5">
        <f t="shared" si="159"/>
        <v>45251</v>
      </c>
      <c r="C1517" s="46">
        <f>IF('HAVER - UK Electricity'!C1804="",C1516,AVERAGE('HAVER - UK Electricity'!H1804:S1804))</f>
        <v>107.07166666666667</v>
      </c>
      <c r="D1517" s="7">
        <f t="shared" ref="D1517:D1579" si="160">AVERAGE($C$1515:$C$1540,$C$1542:$C$1545,$C$1547:$C$1580)</f>
        <v>85.302449494949499</v>
      </c>
    </row>
    <row r="1518" spans="1:4" x14ac:dyDescent="0.35">
      <c r="A1518" s="5">
        <f t="shared" si="159"/>
        <v>45252</v>
      </c>
      <c r="C1518" s="46">
        <f>IF('HAVER - UK Electricity'!C1805="",C1517,AVERAGE('HAVER - UK Electricity'!H1805:S1805))</f>
        <v>108.10666666666664</v>
      </c>
      <c r="D1518" s="7">
        <f t="shared" si="160"/>
        <v>85.302449494949499</v>
      </c>
    </row>
    <row r="1519" spans="1:4" x14ac:dyDescent="0.35">
      <c r="A1519" s="5">
        <f t="shared" si="159"/>
        <v>45253</v>
      </c>
      <c r="C1519" s="46">
        <f>IF('HAVER - UK Electricity'!C1806="",C1518,AVERAGE('HAVER - UK Electricity'!H1806:S1806))</f>
        <v>110.67666666666666</v>
      </c>
      <c r="D1519" s="7">
        <f t="shared" si="160"/>
        <v>85.302449494949499</v>
      </c>
    </row>
    <row r="1520" spans="1:4" x14ac:dyDescent="0.35">
      <c r="A1520" s="5">
        <f t="shared" si="159"/>
        <v>45254</v>
      </c>
      <c r="C1520" s="46">
        <f>IF('HAVER - UK Electricity'!C1807="",C1519,AVERAGE('HAVER - UK Electricity'!H1807:S1807))</f>
        <v>110.29916666666668</v>
      </c>
      <c r="D1520" s="7">
        <f t="shared" si="160"/>
        <v>85.302449494949499</v>
      </c>
    </row>
    <row r="1521" spans="1:4" x14ac:dyDescent="0.35">
      <c r="A1521" s="5">
        <f t="shared" si="159"/>
        <v>45257</v>
      </c>
      <c r="C1521" s="46">
        <f>IF('HAVER - UK Electricity'!C1808="",C1520,AVERAGE('HAVER - UK Electricity'!H1808:S1808))</f>
        <v>106.07416666666666</v>
      </c>
      <c r="D1521" s="7">
        <f t="shared" si="160"/>
        <v>85.302449494949499</v>
      </c>
    </row>
    <row r="1522" spans="1:4" x14ac:dyDescent="0.35">
      <c r="A1522" s="5">
        <f t="shared" si="159"/>
        <v>45258</v>
      </c>
      <c r="C1522" s="46">
        <f>IF('HAVER - UK Electricity'!C1809="",C1521,AVERAGE('HAVER - UK Electricity'!H1809:S1809))</f>
        <v>103.87416666666667</v>
      </c>
      <c r="D1522" s="7">
        <f t="shared" si="160"/>
        <v>85.302449494949499</v>
      </c>
    </row>
    <row r="1523" spans="1:4" x14ac:dyDescent="0.35">
      <c r="A1523" s="5">
        <f t="shared" si="159"/>
        <v>45259</v>
      </c>
      <c r="C1523" s="46">
        <f>IF('HAVER - UK Electricity'!C1810="",C1522,AVERAGE('HAVER - UK Electricity'!H1810:S1810))</f>
        <v>99.381666666666661</v>
      </c>
      <c r="D1523" s="7">
        <f t="shared" si="160"/>
        <v>85.302449494949499</v>
      </c>
    </row>
    <row r="1524" spans="1:4" x14ac:dyDescent="0.35">
      <c r="A1524" s="5">
        <f t="shared" si="159"/>
        <v>45260</v>
      </c>
      <c r="C1524" s="46">
        <f>IF('HAVER - UK Electricity'!C1811="",C1523,AVERAGE('HAVER - UK Electricity'!H1811:S1811))</f>
        <v>99.628333333333345</v>
      </c>
      <c r="D1524" s="7">
        <f t="shared" si="160"/>
        <v>85.302449494949499</v>
      </c>
    </row>
    <row r="1525" spans="1:4" x14ac:dyDescent="0.35">
      <c r="A1525" s="5">
        <f t="shared" si="159"/>
        <v>45261</v>
      </c>
      <c r="C1525" s="46">
        <f>IF('HAVER - UK Electricity'!C1812="",C1524,AVERAGE('HAVER - UK Electricity'!H1812:R1812))</f>
        <v>101.95363636363639</v>
      </c>
      <c r="D1525" s="7">
        <f t="shared" si="160"/>
        <v>85.302449494949499</v>
      </c>
    </row>
    <row r="1526" spans="1:4" x14ac:dyDescent="0.35">
      <c r="A1526" s="5">
        <f t="shared" si="159"/>
        <v>45264</v>
      </c>
      <c r="C1526" s="46">
        <f>IF('HAVER - UK Electricity'!C1813="",C1525,AVERAGE('HAVER - UK Electricity'!H1813:R1813))</f>
        <v>96.561818181818182</v>
      </c>
      <c r="D1526" s="7">
        <f t="shared" si="160"/>
        <v>85.302449494949499</v>
      </c>
    </row>
    <row r="1527" spans="1:4" x14ac:dyDescent="0.35">
      <c r="A1527" s="5">
        <f t="shared" si="159"/>
        <v>45265</v>
      </c>
      <c r="C1527" s="46">
        <f>IF('HAVER - UK Electricity'!C1814="",C1526,AVERAGE('HAVER - UK Electricity'!H1814:R1814))</f>
        <v>92.237272727272725</v>
      </c>
      <c r="D1527" s="7">
        <f t="shared" si="160"/>
        <v>85.302449494949499</v>
      </c>
    </row>
    <row r="1528" spans="1:4" x14ac:dyDescent="0.35">
      <c r="A1528" s="5">
        <f t="shared" si="159"/>
        <v>45266</v>
      </c>
      <c r="C1528" s="46">
        <f>IF('HAVER - UK Electricity'!C1815="",C1527,AVERAGE('HAVER - UK Electricity'!H1815:R1815))</f>
        <v>93.590909090909065</v>
      </c>
      <c r="D1528" s="7">
        <f t="shared" si="160"/>
        <v>85.302449494949499</v>
      </c>
    </row>
    <row r="1529" spans="1:4" x14ac:dyDescent="0.35">
      <c r="A1529" s="5">
        <f t="shared" si="159"/>
        <v>45267</v>
      </c>
      <c r="C1529" s="46">
        <f>IF('HAVER - UK Electricity'!C1816="",C1528,AVERAGE('HAVER - UK Electricity'!H1816:R1816))</f>
        <v>94.289090909090888</v>
      </c>
      <c r="D1529" s="7">
        <f t="shared" si="160"/>
        <v>85.302449494949499</v>
      </c>
    </row>
    <row r="1530" spans="1:4" x14ac:dyDescent="0.35">
      <c r="A1530" s="5">
        <f t="shared" si="159"/>
        <v>45268</v>
      </c>
      <c r="C1530" s="46">
        <f>IF('HAVER - UK Electricity'!C1817="",C1529,AVERAGE('HAVER - UK Electricity'!H1817:R1817))</f>
        <v>92.74</v>
      </c>
      <c r="D1530" s="7">
        <f t="shared" si="160"/>
        <v>85.302449494949499</v>
      </c>
    </row>
    <row r="1531" spans="1:4" x14ac:dyDescent="0.35">
      <c r="A1531" s="5">
        <f t="shared" si="159"/>
        <v>45271</v>
      </c>
      <c r="C1531" s="46">
        <f>IF('HAVER - UK Electricity'!C1818="",C1530,AVERAGE('HAVER - UK Electricity'!H1818:R1818))</f>
        <v>88.831818181818178</v>
      </c>
      <c r="D1531" s="7">
        <f t="shared" si="160"/>
        <v>85.302449494949499</v>
      </c>
    </row>
    <row r="1532" spans="1:4" x14ac:dyDescent="0.35">
      <c r="A1532" s="5">
        <f t="shared" si="159"/>
        <v>45272</v>
      </c>
      <c r="C1532" s="46">
        <f>IF('HAVER - UK Electricity'!C1819="",C1531,AVERAGE('HAVER - UK Electricity'!H1819:R1819))</f>
        <v>87.024545454545446</v>
      </c>
      <c r="D1532" s="7">
        <f t="shared" si="160"/>
        <v>85.302449494949499</v>
      </c>
    </row>
    <row r="1533" spans="1:4" x14ac:dyDescent="0.35">
      <c r="A1533" s="5">
        <f t="shared" si="159"/>
        <v>45273</v>
      </c>
      <c r="C1533" s="46">
        <f>IF('HAVER - UK Electricity'!C1820="",C1532,AVERAGE('HAVER - UK Electricity'!H1820:R1820))</f>
        <v>88.039090909090902</v>
      </c>
      <c r="D1533" s="7">
        <f t="shared" si="160"/>
        <v>85.302449494949499</v>
      </c>
    </row>
    <row r="1534" spans="1:4" x14ac:dyDescent="0.35">
      <c r="A1534" s="5">
        <f t="shared" si="159"/>
        <v>45274</v>
      </c>
      <c r="C1534" s="46">
        <f>IF('HAVER - UK Electricity'!C1821="",C1533,AVERAGE('HAVER - UK Electricity'!H1821:R1821))</f>
        <v>86.918181818181822</v>
      </c>
      <c r="D1534" s="7">
        <f t="shared" si="160"/>
        <v>85.302449494949499</v>
      </c>
    </row>
    <row r="1535" spans="1:4" x14ac:dyDescent="0.35">
      <c r="A1535" s="5">
        <f t="shared" si="159"/>
        <v>45275</v>
      </c>
      <c r="C1535" s="46">
        <f>IF('HAVER - UK Electricity'!C1822="",C1534,AVERAGE('HAVER - UK Electricity'!H1822:R1822))</f>
        <v>84.875454545454545</v>
      </c>
      <c r="D1535" s="7">
        <f t="shared" si="160"/>
        <v>85.302449494949499</v>
      </c>
    </row>
    <row r="1536" spans="1:4" x14ac:dyDescent="0.35">
      <c r="A1536" s="5">
        <f t="shared" si="159"/>
        <v>45278</v>
      </c>
      <c r="C1536" s="46">
        <f>IF('HAVER - UK Electricity'!C1823="",C1535,AVERAGE('HAVER - UK Electricity'!H1823:R1823))</f>
        <v>88.895454545454541</v>
      </c>
      <c r="D1536" s="7">
        <f t="shared" si="160"/>
        <v>85.302449494949499</v>
      </c>
    </row>
    <row r="1537" spans="1:4" x14ac:dyDescent="0.35">
      <c r="A1537" s="5">
        <f t="shared" si="159"/>
        <v>45279</v>
      </c>
      <c r="C1537" s="46">
        <f>IF('HAVER - UK Electricity'!C1824="",C1536,AVERAGE('HAVER - UK Electricity'!H1824:R1824))</f>
        <v>85.790909090909068</v>
      </c>
      <c r="D1537" s="7">
        <f t="shared" si="160"/>
        <v>85.302449494949499</v>
      </c>
    </row>
    <row r="1538" spans="1:4" x14ac:dyDescent="0.35">
      <c r="A1538" s="5">
        <f t="shared" si="159"/>
        <v>45280</v>
      </c>
      <c r="C1538" s="46">
        <f>IF('HAVER - UK Electricity'!C1825="",C1537,AVERAGE('HAVER - UK Electricity'!H1825:R1825))</f>
        <v>87.745454545454535</v>
      </c>
      <c r="D1538" s="7">
        <f t="shared" si="160"/>
        <v>85.302449494949499</v>
      </c>
    </row>
    <row r="1539" spans="1:4" x14ac:dyDescent="0.35">
      <c r="A1539" s="5">
        <f t="shared" si="159"/>
        <v>45281</v>
      </c>
      <c r="C1539" s="46">
        <f>IF('HAVER - UK Electricity'!C1826="",C1538,AVERAGE('HAVER - UK Electricity'!H1826:R1826))</f>
        <v>89.027272727272717</v>
      </c>
      <c r="D1539" s="7">
        <f t="shared" si="160"/>
        <v>85.302449494949499</v>
      </c>
    </row>
    <row r="1540" spans="1:4" x14ac:dyDescent="0.35">
      <c r="A1540" s="5">
        <f t="shared" si="159"/>
        <v>45282</v>
      </c>
      <c r="C1540" s="46">
        <f>IF('HAVER - UK Electricity'!C1827="",C1539,AVERAGE('HAVER - UK Electricity'!H1827:R1827))</f>
        <v>88.049999999999983</v>
      </c>
      <c r="D1540" s="7">
        <f t="shared" si="160"/>
        <v>85.302449494949499</v>
      </c>
    </row>
    <row r="1541" spans="1:4" x14ac:dyDescent="0.35">
      <c r="A1541" s="5">
        <f t="shared" si="159"/>
        <v>45285</v>
      </c>
      <c r="C1541" s="46" t="e">
        <f>IF('HAVER - UK Electricity'!C1828="",C1540,AVERAGE('HAVER - UK Electricity'!H1828:R1828))</f>
        <v>#N/A</v>
      </c>
      <c r="D1541" s="7">
        <f t="shared" si="160"/>
        <v>85.302449494949499</v>
      </c>
    </row>
    <row r="1542" spans="1:4" x14ac:dyDescent="0.35">
      <c r="A1542" s="5">
        <f t="shared" si="159"/>
        <v>45286</v>
      </c>
      <c r="C1542" s="46">
        <f>IF('HAVER - UK Electricity'!C1829="",C1541,AVERAGE('HAVER - UK Electricity'!H1829:R1829))</f>
        <v>88.049999999999983</v>
      </c>
      <c r="D1542" s="7">
        <f t="shared" si="160"/>
        <v>85.302449494949499</v>
      </c>
    </row>
    <row r="1543" spans="1:4" x14ac:dyDescent="0.35">
      <c r="A1543" s="5">
        <f t="shared" si="159"/>
        <v>45287</v>
      </c>
      <c r="C1543" s="46">
        <f>IF('HAVER - UK Electricity'!C1830="",C1542,AVERAGE('HAVER - UK Electricity'!H1830:R1830))</f>
        <v>91.531818181818167</v>
      </c>
      <c r="D1543" s="7">
        <f t="shared" si="160"/>
        <v>85.302449494949499</v>
      </c>
    </row>
    <row r="1544" spans="1:4" x14ac:dyDescent="0.35">
      <c r="A1544" s="5">
        <f t="shared" ref="A1544:A1607" si="161">+A1539+7</f>
        <v>45288</v>
      </c>
      <c r="C1544" s="46">
        <f>IF('HAVER - UK Electricity'!C1831="",C1543,AVERAGE('HAVER - UK Electricity'!H1831:R1831))</f>
        <v>88.927272727272722</v>
      </c>
      <c r="D1544" s="7">
        <f t="shared" si="160"/>
        <v>85.302449494949499</v>
      </c>
    </row>
    <row r="1545" spans="1:4" x14ac:dyDescent="0.35">
      <c r="A1545" s="5">
        <f t="shared" si="161"/>
        <v>45289</v>
      </c>
      <c r="C1545" s="46">
        <f>IF('HAVER - UK Electricity'!C1832="",C1544,AVERAGE('HAVER - UK Electricity'!H1832:R1832))</f>
        <v>87.904545454545442</v>
      </c>
      <c r="D1545" s="7">
        <f t="shared" si="160"/>
        <v>85.302449494949499</v>
      </c>
    </row>
    <row r="1546" spans="1:4" x14ac:dyDescent="0.35">
      <c r="A1546" s="5">
        <f t="shared" si="161"/>
        <v>45292</v>
      </c>
      <c r="C1546" s="46" t="e">
        <f>IF('HAVER - UK Electricity'!C1833="",C1545,AVERAGE('HAVER - UK Electricity'!H1833:Q1833))</f>
        <v>#N/A</v>
      </c>
      <c r="D1546" s="7">
        <f t="shared" si="160"/>
        <v>85.302449494949499</v>
      </c>
    </row>
    <row r="1547" spans="1:4" x14ac:dyDescent="0.35">
      <c r="A1547" s="5">
        <f t="shared" si="161"/>
        <v>45293</v>
      </c>
      <c r="C1547" s="46">
        <f>IF('HAVER - UK Electricity'!C1834="",C1546,AVERAGE('HAVER - UK Electricity'!H1834:Q1834))</f>
        <v>83.385000000000005</v>
      </c>
      <c r="D1547" s="7">
        <f t="shared" si="160"/>
        <v>85.302449494949499</v>
      </c>
    </row>
    <row r="1548" spans="1:4" x14ac:dyDescent="0.35">
      <c r="A1548" s="5">
        <f t="shared" si="161"/>
        <v>45294</v>
      </c>
      <c r="C1548" s="46">
        <f>IF('HAVER - UK Electricity'!C1835="",C1547,AVERAGE('HAVER - UK Electricity'!H1835:Q1835))</f>
        <v>87.440000000000012</v>
      </c>
      <c r="D1548" s="7">
        <f t="shared" si="160"/>
        <v>85.302449494949499</v>
      </c>
    </row>
    <row r="1549" spans="1:4" x14ac:dyDescent="0.35">
      <c r="A1549" s="5">
        <f t="shared" si="161"/>
        <v>45295</v>
      </c>
      <c r="C1549" s="46">
        <f>IF('HAVER - UK Electricity'!C1836="",C1548,AVERAGE('HAVER - UK Electricity'!H1836:Q1836))</f>
        <v>87.365000000000009</v>
      </c>
      <c r="D1549" s="7">
        <f t="shared" si="160"/>
        <v>85.302449494949499</v>
      </c>
    </row>
    <row r="1550" spans="1:4" x14ac:dyDescent="0.35">
      <c r="A1550" s="5">
        <f t="shared" si="161"/>
        <v>45296</v>
      </c>
      <c r="C1550" s="46">
        <f>IF('HAVER - UK Electricity'!C1837="",C1549,AVERAGE('HAVER - UK Electricity'!H1837:Q1837))</f>
        <v>89.245000000000005</v>
      </c>
      <c r="D1550" s="7">
        <f t="shared" si="160"/>
        <v>85.302449494949499</v>
      </c>
    </row>
    <row r="1551" spans="1:4" x14ac:dyDescent="0.35">
      <c r="A1551" s="5">
        <f t="shared" si="161"/>
        <v>45299</v>
      </c>
      <c r="C1551" s="46">
        <f>IF('HAVER - UK Electricity'!C1838="",C1550,AVERAGE('HAVER - UK Electricity'!H1838:Q1838))</f>
        <v>83.525000000000006</v>
      </c>
      <c r="D1551" s="7">
        <f t="shared" si="160"/>
        <v>85.302449494949499</v>
      </c>
    </row>
    <row r="1552" spans="1:4" x14ac:dyDescent="0.35">
      <c r="A1552" s="5">
        <f t="shared" si="161"/>
        <v>45300</v>
      </c>
      <c r="C1552" s="46">
        <f>IF('HAVER - UK Electricity'!C1839="",C1551,AVERAGE('HAVER - UK Electricity'!H1839:Q1839))</f>
        <v>82.004999999999995</v>
      </c>
      <c r="D1552" s="7">
        <f t="shared" si="160"/>
        <v>85.302449494949499</v>
      </c>
    </row>
    <row r="1553" spans="1:4" x14ac:dyDescent="0.35">
      <c r="A1553" s="5">
        <f t="shared" si="161"/>
        <v>45301</v>
      </c>
      <c r="C1553" s="46">
        <f>IF('HAVER - UK Electricity'!C1840="",C1552,AVERAGE('HAVER - UK Electricity'!H1840:Q1840))</f>
        <v>81.31</v>
      </c>
      <c r="D1553" s="7">
        <f t="shared" si="160"/>
        <v>85.302449494949499</v>
      </c>
    </row>
    <row r="1554" spans="1:4" x14ac:dyDescent="0.35">
      <c r="A1554" s="5">
        <f t="shared" si="161"/>
        <v>45302</v>
      </c>
      <c r="C1554" s="46">
        <f>IF('HAVER - UK Electricity'!C1841="",C1553,AVERAGE('HAVER - UK Electricity'!H1841:Q1841))</f>
        <v>80.349999999999994</v>
      </c>
      <c r="D1554" s="7">
        <f t="shared" si="160"/>
        <v>85.302449494949499</v>
      </c>
    </row>
    <row r="1555" spans="1:4" x14ac:dyDescent="0.35">
      <c r="A1555" s="5">
        <f t="shared" si="161"/>
        <v>45303</v>
      </c>
      <c r="C1555" s="46">
        <f>IF('HAVER - UK Electricity'!C1842="",C1554,AVERAGE('HAVER - UK Electricity'!H1842:Q1842))</f>
        <v>81.22</v>
      </c>
      <c r="D1555" s="7">
        <f t="shared" si="160"/>
        <v>85.302449494949499</v>
      </c>
    </row>
    <row r="1556" spans="1:4" x14ac:dyDescent="0.35">
      <c r="A1556" s="5">
        <f t="shared" si="161"/>
        <v>45306</v>
      </c>
      <c r="C1556" s="46">
        <f>IF('HAVER - UK Electricity'!C1843="",C1555,AVERAGE('HAVER - UK Electricity'!H1843:Q1843))</f>
        <v>77.48</v>
      </c>
      <c r="D1556" s="7">
        <f t="shared" si="160"/>
        <v>85.302449494949499</v>
      </c>
    </row>
    <row r="1557" spans="1:4" x14ac:dyDescent="0.35">
      <c r="A1557" s="5">
        <f t="shared" si="161"/>
        <v>45307</v>
      </c>
      <c r="C1557" s="46">
        <f>IF('HAVER - UK Electricity'!C1844="",C1556,AVERAGE('HAVER - UK Electricity'!H1844:Q1844))</f>
        <v>75.97999999999999</v>
      </c>
      <c r="D1557" s="7">
        <f t="shared" si="160"/>
        <v>85.302449494949499</v>
      </c>
    </row>
    <row r="1558" spans="1:4" x14ac:dyDescent="0.35">
      <c r="A1558" s="5">
        <f t="shared" si="161"/>
        <v>45308</v>
      </c>
      <c r="C1558" s="46">
        <f>IF('HAVER - UK Electricity'!C1845="",C1557,AVERAGE('HAVER - UK Electricity'!H1845:Q1845))</f>
        <v>72.765000000000001</v>
      </c>
      <c r="D1558" s="7">
        <f t="shared" si="160"/>
        <v>85.302449494949499</v>
      </c>
    </row>
    <row r="1559" spans="1:4" x14ac:dyDescent="0.35">
      <c r="A1559" s="5">
        <f t="shared" si="161"/>
        <v>45309</v>
      </c>
      <c r="C1559" s="46">
        <f>IF('HAVER - UK Electricity'!C1846="",C1558,AVERAGE('HAVER - UK Electricity'!H1846:Q1846))</f>
        <v>74.19</v>
      </c>
      <c r="D1559" s="7">
        <f t="shared" si="160"/>
        <v>85.302449494949499</v>
      </c>
    </row>
    <row r="1560" spans="1:4" x14ac:dyDescent="0.35">
      <c r="A1560" s="5">
        <f t="shared" si="161"/>
        <v>45310</v>
      </c>
      <c r="C1560" s="46">
        <f>IF('HAVER - UK Electricity'!C1847="",C1559,AVERAGE('HAVER - UK Electricity'!H1847:Q1847))</f>
        <v>75.734999999999999</v>
      </c>
      <c r="D1560" s="7">
        <f t="shared" si="160"/>
        <v>85.302449494949499</v>
      </c>
    </row>
    <row r="1561" spans="1:4" x14ac:dyDescent="0.35">
      <c r="A1561" s="5">
        <f t="shared" si="161"/>
        <v>45313</v>
      </c>
      <c r="C1561" s="46">
        <f>IF('HAVER - UK Electricity'!C1848="",C1560,AVERAGE('HAVER - UK Electricity'!H1848:Q1848))</f>
        <v>74.22</v>
      </c>
      <c r="D1561" s="7">
        <f t="shared" si="160"/>
        <v>85.302449494949499</v>
      </c>
    </row>
    <row r="1562" spans="1:4" x14ac:dyDescent="0.35">
      <c r="A1562" s="5">
        <f t="shared" si="161"/>
        <v>45314</v>
      </c>
      <c r="C1562" s="46">
        <f>IF('HAVER - UK Electricity'!C1849="",C1561,AVERAGE('HAVER - UK Electricity'!H1849:Q1849))</f>
        <v>73.984999999999985</v>
      </c>
      <c r="D1562" s="7">
        <f t="shared" si="160"/>
        <v>85.302449494949499</v>
      </c>
    </row>
    <row r="1563" spans="1:4" x14ac:dyDescent="0.35">
      <c r="A1563" s="5">
        <f t="shared" si="161"/>
        <v>45315</v>
      </c>
      <c r="C1563" s="46">
        <f>IF('HAVER - UK Electricity'!C1850="",C1562,AVERAGE('HAVER - UK Electricity'!H1850:Q1850))</f>
        <v>76.325000000000003</v>
      </c>
      <c r="D1563" s="7">
        <f t="shared" si="160"/>
        <v>85.302449494949499</v>
      </c>
    </row>
    <row r="1564" spans="1:4" x14ac:dyDescent="0.35">
      <c r="A1564" s="5">
        <f t="shared" si="161"/>
        <v>45316</v>
      </c>
      <c r="C1564" s="46">
        <f>IF('HAVER - UK Electricity'!C1851="",C1563,AVERAGE('HAVER - UK Electricity'!H1851:Q1851))</f>
        <v>74.550000000000011</v>
      </c>
      <c r="D1564" s="7">
        <f t="shared" si="160"/>
        <v>85.302449494949499</v>
      </c>
    </row>
    <row r="1565" spans="1:4" x14ac:dyDescent="0.35">
      <c r="A1565" s="5">
        <f t="shared" si="161"/>
        <v>45317</v>
      </c>
      <c r="C1565" s="46">
        <f>IF('HAVER - UK Electricity'!C1852="",C1564,AVERAGE('HAVER - UK Electricity'!H1852:Q1852))</f>
        <v>74.564999999999998</v>
      </c>
      <c r="D1565" s="7">
        <f t="shared" si="160"/>
        <v>85.302449494949499</v>
      </c>
    </row>
    <row r="1566" spans="1:4" x14ac:dyDescent="0.35">
      <c r="A1566" s="5">
        <f t="shared" si="161"/>
        <v>45320</v>
      </c>
      <c r="C1566" s="46">
        <f>IF('HAVER - UK Electricity'!C1853="",C1565,AVERAGE('HAVER - UK Electricity'!H1853:Q1853))</f>
        <v>73.89500000000001</v>
      </c>
      <c r="D1566" s="7">
        <f t="shared" si="160"/>
        <v>85.302449494949499</v>
      </c>
    </row>
    <row r="1567" spans="1:4" x14ac:dyDescent="0.35">
      <c r="A1567" s="5">
        <f t="shared" si="161"/>
        <v>45321</v>
      </c>
      <c r="C1567" s="46">
        <f>IF('HAVER - UK Electricity'!C1854="",C1566,AVERAGE('HAVER - UK Electricity'!H1854:Q1854))</f>
        <v>75.934999999999988</v>
      </c>
      <c r="D1567" s="7">
        <f t="shared" si="160"/>
        <v>85.302449494949499</v>
      </c>
    </row>
    <row r="1568" spans="1:4" x14ac:dyDescent="0.35">
      <c r="A1568" s="5">
        <f t="shared" si="161"/>
        <v>45322</v>
      </c>
      <c r="C1568" s="46">
        <f>IF('HAVER - UK Electricity'!C1855="",C1567,AVERAGE('HAVER - UK Electricity'!H1855:Q1855))</f>
        <v>77.275000000000006</v>
      </c>
      <c r="D1568" s="7">
        <f t="shared" si="160"/>
        <v>85.302449494949499</v>
      </c>
    </row>
    <row r="1569" spans="1:4" x14ac:dyDescent="0.35">
      <c r="A1569" s="5">
        <f t="shared" si="161"/>
        <v>45323</v>
      </c>
      <c r="C1569" s="46">
        <f>IF('HAVER - UK Electricity'!C1856="",C1568,AVERAGE('HAVER - UK Electricity'!H1856:P1856))</f>
        <v>77.627777777777766</v>
      </c>
      <c r="D1569" s="7">
        <f t="shared" si="160"/>
        <v>85.302449494949499</v>
      </c>
    </row>
    <row r="1570" spans="1:4" x14ac:dyDescent="0.35">
      <c r="A1570" s="5">
        <f t="shared" si="161"/>
        <v>45324</v>
      </c>
      <c r="C1570" s="46">
        <f>IF('HAVER - UK Electricity'!C1857="",C1569,AVERAGE('HAVER - UK Electricity'!H1857:P1857))</f>
        <v>78.300000000000011</v>
      </c>
      <c r="D1570" s="7">
        <f t="shared" si="160"/>
        <v>85.302449494949499</v>
      </c>
    </row>
    <row r="1571" spans="1:4" x14ac:dyDescent="0.35">
      <c r="A1571" s="5">
        <f t="shared" si="161"/>
        <v>45327</v>
      </c>
      <c r="C1571" s="46">
        <f>IF('HAVER - UK Electricity'!C1858="",C1570,AVERAGE('HAVER - UK Electricity'!H1858:P1858))</f>
        <v>76.655555555555537</v>
      </c>
      <c r="D1571" s="7">
        <f t="shared" si="160"/>
        <v>85.302449494949499</v>
      </c>
    </row>
    <row r="1572" spans="1:4" x14ac:dyDescent="0.35">
      <c r="A1572" s="5">
        <f t="shared" si="161"/>
        <v>45328</v>
      </c>
      <c r="C1572" s="46">
        <f>IF('HAVER - UK Electricity'!C1859="",C1571,AVERAGE('HAVER - UK Electricity'!H1859:P1859))</f>
        <v>75.36666666666666</v>
      </c>
      <c r="D1572" s="7">
        <f t="shared" si="160"/>
        <v>85.302449494949499</v>
      </c>
    </row>
    <row r="1573" spans="1:4" x14ac:dyDescent="0.35">
      <c r="A1573" s="5">
        <f t="shared" si="161"/>
        <v>45329</v>
      </c>
      <c r="C1573" s="46">
        <f>IF('HAVER - UK Electricity'!C1860="",C1572,AVERAGE('HAVER - UK Electricity'!H1860:P1860))</f>
        <v>73.86666666666666</v>
      </c>
      <c r="D1573" s="7">
        <f t="shared" si="160"/>
        <v>85.302449494949499</v>
      </c>
    </row>
    <row r="1574" spans="1:4" x14ac:dyDescent="0.35">
      <c r="A1574" s="5">
        <f t="shared" si="161"/>
        <v>45330</v>
      </c>
      <c r="C1574" s="46">
        <f>IF('HAVER - UK Electricity'!C1861="",C1573,AVERAGE('HAVER - UK Electricity'!H1861:P1861))</f>
        <v>72.300000000000011</v>
      </c>
      <c r="D1574" s="7">
        <f t="shared" si="160"/>
        <v>85.302449494949499</v>
      </c>
    </row>
    <row r="1575" spans="1:4" x14ac:dyDescent="0.35">
      <c r="A1575" s="5">
        <f t="shared" si="161"/>
        <v>45331</v>
      </c>
      <c r="C1575" s="46">
        <f>IF('HAVER - UK Electricity'!C1862="",C1574,AVERAGE('HAVER - UK Electricity'!H1862:P1862))</f>
        <v>70.916666666666671</v>
      </c>
      <c r="D1575" s="7">
        <f t="shared" si="160"/>
        <v>85.302449494949499</v>
      </c>
    </row>
    <row r="1576" spans="1:4" x14ac:dyDescent="0.35">
      <c r="A1576" s="5">
        <f t="shared" si="161"/>
        <v>45334</v>
      </c>
      <c r="C1576" s="46">
        <f>IF('HAVER - UK Electricity'!C1863="",C1575,AVERAGE('HAVER - UK Electricity'!H1863:P1863))</f>
        <v>69.072222222222223</v>
      </c>
      <c r="D1576" s="7">
        <f t="shared" si="160"/>
        <v>85.302449494949499</v>
      </c>
    </row>
    <row r="1577" spans="1:4" x14ac:dyDescent="0.35">
      <c r="A1577" s="5">
        <f t="shared" si="161"/>
        <v>45335</v>
      </c>
      <c r="C1577" s="46">
        <f>IF('HAVER - UK Electricity'!C1864="",C1576,AVERAGE('HAVER - UK Electricity'!H1864:P1864))</f>
        <v>67.99444444444444</v>
      </c>
      <c r="D1577" s="7">
        <f t="shared" si="160"/>
        <v>85.302449494949499</v>
      </c>
    </row>
    <row r="1578" spans="1:4" x14ac:dyDescent="0.35">
      <c r="A1578" s="5">
        <f t="shared" si="161"/>
        <v>45336</v>
      </c>
      <c r="C1578" s="46">
        <f>IF('HAVER - UK Electricity'!C1865="",C1577,AVERAGE('HAVER - UK Electricity'!H1865:P1865))</f>
        <v>66.699999999999989</v>
      </c>
      <c r="D1578" s="7">
        <f t="shared" si="160"/>
        <v>85.302449494949499</v>
      </c>
    </row>
    <row r="1579" spans="1:4" x14ac:dyDescent="0.35">
      <c r="A1579" s="5">
        <f t="shared" si="161"/>
        <v>45337</v>
      </c>
      <c r="C1579" s="46">
        <f>IF('HAVER - UK Electricity'!C1866="",C1578,AVERAGE('HAVER - UK Electricity'!H1866:P1866))</f>
        <v>67.48888888888888</v>
      </c>
      <c r="D1579" s="7">
        <f t="shared" si="160"/>
        <v>85.302449494949499</v>
      </c>
    </row>
    <row r="1580" spans="1:4" x14ac:dyDescent="0.35">
      <c r="A1580" s="5">
        <f t="shared" si="161"/>
        <v>45338</v>
      </c>
      <c r="C1580" s="46">
        <f>IF('HAVER - UK Electricity'!C1867="",C1579,AVERAGE('HAVER - UK Electricity'!H1867:P1867))</f>
        <v>67.066666666666663</v>
      </c>
      <c r="D1580" s="7"/>
    </row>
    <row r="1581" spans="1:4" x14ac:dyDescent="0.35">
      <c r="A1581" s="5">
        <f t="shared" si="161"/>
        <v>45341</v>
      </c>
      <c r="B1581" t="s">
        <v>2298</v>
      </c>
      <c r="C1581" s="46">
        <f>IF('HAVER - UK Electricity'!C1868="",C1580,AVERAGE('HAVER - UK Electricity'!H1868:S1868))</f>
        <v>63.783333333333324</v>
      </c>
      <c r="D1581" s="7">
        <f>AVERAGE($C$1581:$C$1609,$C$1611:$C$1645)</f>
        <v>70.183297821969731</v>
      </c>
    </row>
    <row r="1582" spans="1:4" x14ac:dyDescent="0.35">
      <c r="A1582" s="5">
        <f t="shared" si="161"/>
        <v>45342</v>
      </c>
      <c r="C1582" s="46">
        <f>IF('HAVER - UK Electricity'!C1869="",C1581,AVERAGE('HAVER - UK Electricity'!H1869:S1869))</f>
        <v>64.537499999999994</v>
      </c>
      <c r="D1582" s="7">
        <f t="shared" ref="D1582:D1644" si="162">AVERAGE($C$1581:$C$1609,$C$1611:$C$1645)</f>
        <v>70.183297821969731</v>
      </c>
    </row>
    <row r="1583" spans="1:4" x14ac:dyDescent="0.35">
      <c r="A1583" s="5">
        <f t="shared" si="161"/>
        <v>45343</v>
      </c>
      <c r="C1583" s="46">
        <f>IF('HAVER - UK Electricity'!C1870="",C1582,AVERAGE('HAVER - UK Electricity'!H1870:S1870))</f>
        <v>64.741666666666674</v>
      </c>
      <c r="D1583" s="7">
        <f t="shared" si="162"/>
        <v>70.183297821969731</v>
      </c>
    </row>
    <row r="1584" spans="1:4" x14ac:dyDescent="0.35">
      <c r="A1584" s="5">
        <f t="shared" si="161"/>
        <v>45344</v>
      </c>
      <c r="C1584" s="46">
        <f>IF('HAVER - UK Electricity'!C1871="",C1583,AVERAGE('HAVER - UK Electricity'!H1871:S1871))</f>
        <v>63.458333333333343</v>
      </c>
      <c r="D1584" s="7">
        <f t="shared" si="162"/>
        <v>70.183297821969731</v>
      </c>
    </row>
    <row r="1585" spans="1:4" x14ac:dyDescent="0.35">
      <c r="A1585" s="5">
        <f t="shared" si="161"/>
        <v>45345</v>
      </c>
      <c r="C1585" s="46">
        <f>IF('HAVER - UK Electricity'!C1872="",C1584,AVERAGE('HAVER - UK Electricity'!H1872:S1872))</f>
        <v>63.320833333333326</v>
      </c>
      <c r="D1585" s="7">
        <f t="shared" si="162"/>
        <v>70.183297821969731</v>
      </c>
    </row>
    <row r="1586" spans="1:4" x14ac:dyDescent="0.35">
      <c r="A1586" s="5">
        <f t="shared" si="161"/>
        <v>45348</v>
      </c>
      <c r="C1586" s="46">
        <f>IF('HAVER - UK Electricity'!C1873="",C1585,AVERAGE('HAVER - UK Electricity'!H1873:S1873))</f>
        <v>64.404166666666654</v>
      </c>
      <c r="D1586" s="7">
        <f t="shared" si="162"/>
        <v>70.183297821969731</v>
      </c>
    </row>
    <row r="1587" spans="1:4" x14ac:dyDescent="0.35">
      <c r="A1587" s="5">
        <f t="shared" si="161"/>
        <v>45349</v>
      </c>
      <c r="C1587" s="46">
        <f>IF('HAVER - UK Electricity'!C1874="",C1586,AVERAGE('HAVER - UK Electricity'!H1874:S1874))</f>
        <v>65.354166666666671</v>
      </c>
      <c r="D1587" s="7">
        <f t="shared" si="162"/>
        <v>70.183297821969731</v>
      </c>
    </row>
    <row r="1588" spans="1:4" x14ac:dyDescent="0.35">
      <c r="A1588" s="5">
        <f t="shared" si="161"/>
        <v>45350</v>
      </c>
      <c r="C1588" s="46">
        <f>IF('HAVER - UK Electricity'!C1875="",C1587,AVERAGE('HAVER - UK Electricity'!H1875:S1875))</f>
        <v>67.958333333333329</v>
      </c>
      <c r="D1588" s="7">
        <f t="shared" si="162"/>
        <v>70.183297821969731</v>
      </c>
    </row>
    <row r="1589" spans="1:4" x14ac:dyDescent="0.35">
      <c r="A1589" s="5">
        <f t="shared" si="161"/>
        <v>45351</v>
      </c>
      <c r="C1589" s="46">
        <f>IF('HAVER - UK Electricity'!C1876="",C1588,AVERAGE('HAVER - UK Electricity'!H1876:S1876))</f>
        <v>66.924999999999997</v>
      </c>
      <c r="D1589" s="7">
        <f t="shared" si="162"/>
        <v>70.183297821969731</v>
      </c>
    </row>
    <row r="1590" spans="1:4" x14ac:dyDescent="0.35">
      <c r="A1590" s="5">
        <f t="shared" si="161"/>
        <v>45352</v>
      </c>
      <c r="C1590" s="46">
        <f>IF('HAVER - UK Electricity'!C1877="",C1589,AVERAGE('HAVER - UK Electricity'!H1877:R1877))</f>
        <v>68.849999999999994</v>
      </c>
      <c r="D1590" s="7">
        <f t="shared" si="162"/>
        <v>70.183297821969731</v>
      </c>
    </row>
    <row r="1591" spans="1:4" x14ac:dyDescent="0.35">
      <c r="A1591" s="5">
        <f t="shared" si="161"/>
        <v>45355</v>
      </c>
      <c r="C1591" s="46">
        <f>IF('HAVER - UK Electricity'!C1878="",C1590,AVERAGE('HAVER - UK Electricity'!H1878:R1878))</f>
        <v>69.586363636363643</v>
      </c>
      <c r="D1591" s="7">
        <f t="shared" si="162"/>
        <v>70.183297821969731</v>
      </c>
    </row>
    <row r="1592" spans="1:4" x14ac:dyDescent="0.35">
      <c r="A1592" s="5">
        <f t="shared" si="161"/>
        <v>45356</v>
      </c>
      <c r="C1592" s="46">
        <f>IF('HAVER - UK Electricity'!C1879="",C1591,AVERAGE('HAVER - UK Electricity'!H1879:R1879))</f>
        <v>71.895454545454541</v>
      </c>
      <c r="D1592" s="7">
        <f t="shared" si="162"/>
        <v>70.183297821969731</v>
      </c>
    </row>
    <row r="1593" spans="1:4" x14ac:dyDescent="0.35">
      <c r="A1593" s="5">
        <f t="shared" si="161"/>
        <v>45357</v>
      </c>
      <c r="C1593" s="46">
        <f>IF('HAVER - UK Electricity'!C1880="",C1592,AVERAGE('HAVER - UK Electricity'!H1880:R1880))</f>
        <v>70.768181818181816</v>
      </c>
      <c r="D1593" s="7">
        <f t="shared" si="162"/>
        <v>70.183297821969731</v>
      </c>
    </row>
    <row r="1594" spans="1:4" x14ac:dyDescent="0.35">
      <c r="A1594" s="5">
        <f t="shared" si="161"/>
        <v>45358</v>
      </c>
      <c r="C1594" s="46">
        <f>IF('HAVER - UK Electricity'!C1881="",C1593,AVERAGE('HAVER - UK Electricity'!H1881:R1881))</f>
        <v>69.918181818181822</v>
      </c>
      <c r="D1594" s="7">
        <f t="shared" si="162"/>
        <v>70.183297821969731</v>
      </c>
    </row>
    <row r="1595" spans="1:4" x14ac:dyDescent="0.35">
      <c r="A1595" s="5">
        <f t="shared" si="161"/>
        <v>45359</v>
      </c>
      <c r="C1595" s="46">
        <f>IF('HAVER - UK Electricity'!C1882="",C1594,AVERAGE('HAVER - UK Electricity'!H1882:R1882))</f>
        <v>69.595454545454544</v>
      </c>
      <c r="D1595" s="7">
        <f t="shared" si="162"/>
        <v>70.183297821969731</v>
      </c>
    </row>
    <row r="1596" spans="1:4" x14ac:dyDescent="0.35">
      <c r="A1596" s="5">
        <f t="shared" si="161"/>
        <v>45362</v>
      </c>
      <c r="C1596" s="46">
        <f>IF('HAVER - UK Electricity'!C1883="",C1595,AVERAGE('HAVER - UK Electricity'!H1883:R1883))</f>
        <v>67.000000000000014</v>
      </c>
      <c r="D1596" s="7">
        <f t="shared" si="162"/>
        <v>70.183297821969731</v>
      </c>
    </row>
    <row r="1597" spans="1:4" x14ac:dyDescent="0.35">
      <c r="A1597" s="5">
        <f t="shared" si="161"/>
        <v>45363</v>
      </c>
      <c r="C1597" s="46">
        <f>IF('HAVER - UK Electricity'!C1884="",C1596,AVERAGE('HAVER - UK Electricity'!H1884:R1884))</f>
        <v>67.254545454545465</v>
      </c>
      <c r="D1597" s="7">
        <f t="shared" si="162"/>
        <v>70.183297821969731</v>
      </c>
    </row>
    <row r="1598" spans="1:4" x14ac:dyDescent="0.35">
      <c r="A1598" s="5">
        <f t="shared" si="161"/>
        <v>45364</v>
      </c>
      <c r="C1598" s="46">
        <f>IF('HAVER - UK Electricity'!C1885="",C1597,AVERAGE('HAVER - UK Electricity'!H1885:R1885))</f>
        <v>67.36818181818181</v>
      </c>
      <c r="D1598" s="7">
        <f t="shared" si="162"/>
        <v>70.183297821969731</v>
      </c>
    </row>
    <row r="1599" spans="1:4" x14ac:dyDescent="0.35">
      <c r="A1599" s="5">
        <f t="shared" si="161"/>
        <v>45365</v>
      </c>
      <c r="C1599" s="46">
        <f>IF('HAVER - UK Electricity'!C1886="",C1598,AVERAGE('HAVER - UK Electricity'!H1886:R1886))</f>
        <v>69.490909090909085</v>
      </c>
      <c r="D1599" s="7">
        <f t="shared" si="162"/>
        <v>70.183297821969731</v>
      </c>
    </row>
    <row r="1600" spans="1:4" x14ac:dyDescent="0.35">
      <c r="A1600" s="5">
        <f t="shared" si="161"/>
        <v>45366</v>
      </c>
      <c r="C1600" s="46">
        <f>IF('HAVER - UK Electricity'!C1887="",C1599,AVERAGE('HAVER - UK Electricity'!H1887:R1887))</f>
        <v>70.913636363636371</v>
      </c>
      <c r="D1600" s="7">
        <f t="shared" si="162"/>
        <v>70.183297821969731</v>
      </c>
    </row>
    <row r="1601" spans="1:4" x14ac:dyDescent="0.35">
      <c r="A1601" s="5">
        <f t="shared" si="161"/>
        <v>45369</v>
      </c>
      <c r="C1601" s="46">
        <f>IF('HAVER - UK Electricity'!C1888="",C1600,AVERAGE('HAVER - UK Electricity'!H1888:R1888))</f>
        <v>73.545454545454547</v>
      </c>
      <c r="D1601" s="7">
        <f t="shared" si="162"/>
        <v>70.183297821969731</v>
      </c>
    </row>
    <row r="1602" spans="1:4" x14ac:dyDescent="0.35">
      <c r="A1602" s="5">
        <f t="shared" si="161"/>
        <v>45370</v>
      </c>
      <c r="C1602" s="59">
        <f>IF('HAVER - UK Electricity'!C1889="",C1601,AVERAGE('HAVER - UK Electricity'!H1889:R1889))</f>
        <v>73.13636363636364</v>
      </c>
      <c r="D1602" s="7">
        <f t="shared" si="162"/>
        <v>70.183297821969731</v>
      </c>
    </row>
    <row r="1603" spans="1:4" x14ac:dyDescent="0.35">
      <c r="A1603" s="5">
        <f t="shared" si="161"/>
        <v>45371</v>
      </c>
      <c r="C1603" s="59">
        <f>IF('HAVER - UK Electricity'!C1890="",C1602,AVERAGE('HAVER - UK Electricity'!H1890:R1890))</f>
        <v>71.950000000000017</v>
      </c>
      <c r="D1603" s="7">
        <f t="shared" si="162"/>
        <v>70.183297821969731</v>
      </c>
    </row>
    <row r="1604" spans="1:4" x14ac:dyDescent="0.35">
      <c r="A1604" s="5">
        <f t="shared" si="161"/>
        <v>45372</v>
      </c>
      <c r="C1604" s="59">
        <f>IF('HAVER - UK Electricity'!C1891="",C1603,AVERAGE('HAVER - UK Electricity'!H1891:R1891))</f>
        <v>70.127272727272711</v>
      </c>
      <c r="D1604" s="7">
        <f t="shared" si="162"/>
        <v>70.183297821969731</v>
      </c>
    </row>
    <row r="1605" spans="1:4" x14ac:dyDescent="0.35">
      <c r="A1605" s="5">
        <f t="shared" si="161"/>
        <v>45373</v>
      </c>
      <c r="C1605" s="59">
        <f>IF('HAVER - UK Electricity'!C1892="",C1604,AVERAGE('HAVER - UK Electricity'!H1892:R1892))</f>
        <v>72.495454545454535</v>
      </c>
      <c r="D1605" s="7">
        <f t="shared" si="162"/>
        <v>70.183297821969731</v>
      </c>
    </row>
    <row r="1606" spans="1:4" x14ac:dyDescent="0.35">
      <c r="A1606" s="5">
        <f t="shared" si="161"/>
        <v>45376</v>
      </c>
      <c r="C1606" s="59">
        <f>IF('HAVER - UK Electricity'!C1893="",C1605,AVERAGE('HAVER - UK Electricity'!H1893:R1893))</f>
        <v>74.495454545454564</v>
      </c>
      <c r="D1606" s="7">
        <f t="shared" si="162"/>
        <v>70.183297821969731</v>
      </c>
    </row>
    <row r="1607" spans="1:4" x14ac:dyDescent="0.35">
      <c r="A1607" s="5">
        <f t="shared" si="161"/>
        <v>45377</v>
      </c>
      <c r="C1607" s="59">
        <f>IF('HAVER - UK Electricity'!C1894="",C1606,AVERAGE('HAVER - UK Electricity'!H1894:R1894))</f>
        <v>72.518181818181816</v>
      </c>
      <c r="D1607" s="7">
        <f t="shared" si="162"/>
        <v>70.183297821969731</v>
      </c>
    </row>
    <row r="1608" spans="1:4" x14ac:dyDescent="0.35">
      <c r="A1608" s="5">
        <f t="shared" ref="A1608:A1671" si="163">+A1603+7</f>
        <v>45378</v>
      </c>
      <c r="C1608" s="59">
        <f>IF('HAVER - UK Electricity'!C1895="",C1607,AVERAGE('HAVER - UK Electricity'!H1895:R1895))</f>
        <v>72.931818181818187</v>
      </c>
      <c r="D1608" s="7">
        <f t="shared" si="162"/>
        <v>70.183297821969731</v>
      </c>
    </row>
    <row r="1609" spans="1:4" x14ac:dyDescent="0.35">
      <c r="A1609" s="5">
        <f t="shared" si="163"/>
        <v>45379</v>
      </c>
      <c r="C1609" s="59">
        <f>IF('HAVER - UK Electricity'!C1896="",C1608,AVERAGE('HAVER - UK Electricity'!H1896:R1896))</f>
        <v>72.581818181818178</v>
      </c>
      <c r="D1609" s="7">
        <f t="shared" si="162"/>
        <v>70.183297821969731</v>
      </c>
    </row>
    <row r="1610" spans="1:4" x14ac:dyDescent="0.35">
      <c r="A1610" s="5">
        <f t="shared" si="163"/>
        <v>45380</v>
      </c>
      <c r="C1610" s="59" t="e">
        <f>IF('HAVER - UK Electricity'!C1897="",C1609,AVERAGE('HAVER - UK Electricity'!H1897:R1897))</f>
        <v>#N/A</v>
      </c>
      <c r="D1610" s="7">
        <f t="shared" si="162"/>
        <v>70.183297821969731</v>
      </c>
    </row>
    <row r="1611" spans="1:4" x14ac:dyDescent="0.35">
      <c r="A1611" s="5">
        <f t="shared" si="163"/>
        <v>45383</v>
      </c>
      <c r="C1611" s="59">
        <f>IF('HAVER - UK Electricity'!C1898="",C1610,AVERAGE('HAVER - UK Electricity'!H1898:Q1898))</f>
        <v>73.085000000000008</v>
      </c>
      <c r="D1611" s="7">
        <f t="shared" si="162"/>
        <v>70.183297821969731</v>
      </c>
    </row>
    <row r="1612" spans="1:4" x14ac:dyDescent="0.35">
      <c r="A1612" s="5">
        <f t="shared" si="163"/>
        <v>45384</v>
      </c>
      <c r="C1612" s="59">
        <f>IF('HAVER - UK Electricity'!C1899="",C1611,AVERAGE('HAVER - UK Electricity'!H1899:Q1899))</f>
        <v>71.11</v>
      </c>
      <c r="D1612" s="7">
        <f t="shared" si="162"/>
        <v>70.183297821969731</v>
      </c>
    </row>
    <row r="1613" spans="1:4" x14ac:dyDescent="0.35">
      <c r="A1613" s="5">
        <f t="shared" si="163"/>
        <v>45385</v>
      </c>
      <c r="C1613" s="59">
        <f>IF('HAVER - UK Electricity'!C1900="",C1612,AVERAGE('HAVER - UK Electricity'!H1900:Q1900))</f>
        <v>71.11</v>
      </c>
      <c r="D1613" s="7">
        <f t="shared" si="162"/>
        <v>70.183297821969731</v>
      </c>
    </row>
    <row r="1614" spans="1:4" x14ac:dyDescent="0.35">
      <c r="A1614" s="5">
        <f t="shared" si="163"/>
        <v>45386</v>
      </c>
      <c r="C1614" s="59">
        <f>IF('HAVER - UK Electricity'!C1901="",C1613,AVERAGE('HAVER - UK Electricity'!H1901:Q1901))</f>
        <v>71.11</v>
      </c>
      <c r="D1614" s="7">
        <f t="shared" si="162"/>
        <v>70.183297821969731</v>
      </c>
    </row>
    <row r="1615" spans="1:4" x14ac:dyDescent="0.35">
      <c r="A1615" s="5">
        <f t="shared" si="163"/>
        <v>45387</v>
      </c>
      <c r="C1615" s="59">
        <f>IF('HAVER - UK Electricity'!C1902="",C1614,AVERAGE('HAVER - UK Electricity'!H1902:Q1902))</f>
        <v>71.11</v>
      </c>
      <c r="D1615" s="7">
        <f t="shared" si="162"/>
        <v>70.183297821969731</v>
      </c>
    </row>
    <row r="1616" spans="1:4" x14ac:dyDescent="0.35">
      <c r="A1616" s="5">
        <f t="shared" si="163"/>
        <v>45390</v>
      </c>
      <c r="C1616" s="59">
        <f>IF('HAVER - UK Electricity'!C1903="",C1615,AVERAGE('HAVER - UK Electricity'!H1903:Q1903))</f>
        <v>71.11</v>
      </c>
      <c r="D1616" s="7">
        <f t="shared" si="162"/>
        <v>70.183297821969731</v>
      </c>
    </row>
    <row r="1617" spans="1:4" x14ac:dyDescent="0.35">
      <c r="A1617" s="5">
        <f t="shared" si="163"/>
        <v>45391</v>
      </c>
      <c r="C1617" s="59">
        <f>IF('HAVER - UK Electricity'!C1904="",C1616,AVERAGE('HAVER - UK Electricity'!H1904:Q1904))</f>
        <v>71.11</v>
      </c>
      <c r="D1617" s="7">
        <f t="shared" si="162"/>
        <v>70.183297821969731</v>
      </c>
    </row>
    <row r="1618" spans="1:4" x14ac:dyDescent="0.35">
      <c r="A1618" s="5">
        <f t="shared" si="163"/>
        <v>45392</v>
      </c>
      <c r="C1618" s="59">
        <f>IF('HAVER - UK Electricity'!C1905="",C1617,AVERAGE('HAVER - UK Electricity'!H1905:Q1905))</f>
        <v>71.11</v>
      </c>
      <c r="D1618" s="7">
        <f t="shared" si="162"/>
        <v>70.183297821969731</v>
      </c>
    </row>
    <row r="1619" spans="1:4" x14ac:dyDescent="0.35">
      <c r="A1619" s="5">
        <f t="shared" si="163"/>
        <v>45393</v>
      </c>
      <c r="C1619" s="59">
        <f>IF('HAVER - UK Electricity'!C1906="",C1618,AVERAGE('HAVER - UK Electricity'!H1906:Q1906))</f>
        <v>71.11</v>
      </c>
      <c r="D1619" s="7">
        <f t="shared" si="162"/>
        <v>70.183297821969731</v>
      </c>
    </row>
    <row r="1620" spans="1:4" x14ac:dyDescent="0.35">
      <c r="A1620" s="5">
        <f t="shared" si="163"/>
        <v>45394</v>
      </c>
      <c r="C1620" s="59">
        <f>IF('HAVER - UK Electricity'!C1907="",C1619,AVERAGE('HAVER - UK Electricity'!H1907:Q1907))</f>
        <v>71.11</v>
      </c>
      <c r="D1620" s="7">
        <f t="shared" si="162"/>
        <v>70.183297821969731</v>
      </c>
    </row>
    <row r="1621" spans="1:4" x14ac:dyDescent="0.35">
      <c r="A1621" s="5">
        <f t="shared" si="163"/>
        <v>45397</v>
      </c>
      <c r="C1621" s="59">
        <f>IF('HAVER - UK Electricity'!C1908="",C1620,AVERAGE('HAVER - UK Electricity'!H1908:Q1908))</f>
        <v>71.11</v>
      </c>
      <c r="D1621" s="7">
        <f t="shared" si="162"/>
        <v>70.183297821969731</v>
      </c>
    </row>
    <row r="1622" spans="1:4" x14ac:dyDescent="0.35">
      <c r="A1622" s="5">
        <f t="shared" si="163"/>
        <v>45398</v>
      </c>
      <c r="C1622" s="59">
        <f>IF('HAVER - UK Electricity'!C1909="",C1621,AVERAGE('HAVER - UK Electricity'!H1909:Q1909))</f>
        <v>71.11</v>
      </c>
      <c r="D1622" s="7">
        <f t="shared" si="162"/>
        <v>70.183297821969731</v>
      </c>
    </row>
    <row r="1623" spans="1:4" x14ac:dyDescent="0.35">
      <c r="A1623" s="5">
        <f t="shared" si="163"/>
        <v>45399</v>
      </c>
      <c r="C1623" s="59">
        <f>IF('HAVER - UK Electricity'!C1910="",C1622,AVERAGE('HAVER - UK Electricity'!H1910:Q1910))</f>
        <v>71.11</v>
      </c>
      <c r="D1623" s="7">
        <f t="shared" si="162"/>
        <v>70.183297821969731</v>
      </c>
    </row>
    <row r="1624" spans="1:4" x14ac:dyDescent="0.35">
      <c r="A1624" s="5">
        <f t="shared" si="163"/>
        <v>45400</v>
      </c>
      <c r="C1624" s="59">
        <f>IF('HAVER - UK Electricity'!C1911="",C1623,AVERAGE('HAVER - UK Electricity'!H1911:Q1911))</f>
        <v>71.11</v>
      </c>
      <c r="D1624" s="7">
        <f t="shared" si="162"/>
        <v>70.183297821969731</v>
      </c>
    </row>
    <row r="1625" spans="1:4" x14ac:dyDescent="0.35">
      <c r="A1625" s="5">
        <f t="shared" si="163"/>
        <v>45401</v>
      </c>
      <c r="C1625" s="59">
        <f>IF('HAVER - UK Electricity'!C1912="",C1624,AVERAGE('HAVER - UK Electricity'!H1912:Q1912))</f>
        <v>71.11</v>
      </c>
      <c r="D1625" s="7">
        <f t="shared" si="162"/>
        <v>70.183297821969731</v>
      </c>
    </row>
    <row r="1626" spans="1:4" x14ac:dyDescent="0.35">
      <c r="A1626" s="5">
        <f t="shared" si="163"/>
        <v>45404</v>
      </c>
      <c r="C1626" s="59">
        <f>IF('HAVER - UK Electricity'!C1913="",C1625,AVERAGE('HAVER - UK Electricity'!H1913:Q1913))</f>
        <v>71.11</v>
      </c>
      <c r="D1626" s="7">
        <f t="shared" si="162"/>
        <v>70.183297821969731</v>
      </c>
    </row>
    <row r="1627" spans="1:4" x14ac:dyDescent="0.35">
      <c r="A1627" s="5">
        <f t="shared" si="163"/>
        <v>45405</v>
      </c>
      <c r="C1627" s="59">
        <f>IF('HAVER - UK Electricity'!C1914="",C1626,AVERAGE('HAVER - UK Electricity'!H1914:Q1914))</f>
        <v>71.11</v>
      </c>
      <c r="D1627" s="7">
        <f t="shared" si="162"/>
        <v>70.183297821969731</v>
      </c>
    </row>
    <row r="1628" spans="1:4" x14ac:dyDescent="0.35">
      <c r="A1628" s="5">
        <f t="shared" si="163"/>
        <v>45406</v>
      </c>
      <c r="C1628" s="59">
        <f>IF('HAVER - UK Electricity'!C1915="",C1627,AVERAGE('HAVER - UK Electricity'!H1915:Q1915))</f>
        <v>71.11</v>
      </c>
      <c r="D1628" s="7">
        <f t="shared" si="162"/>
        <v>70.183297821969731</v>
      </c>
    </row>
    <row r="1629" spans="1:4" x14ac:dyDescent="0.35">
      <c r="A1629" s="5">
        <f t="shared" si="163"/>
        <v>45407</v>
      </c>
      <c r="C1629" s="59">
        <f>IF('HAVER - UK Electricity'!C1916="",C1628,AVERAGE('HAVER - UK Electricity'!H1916:Q1916))</f>
        <v>71.11</v>
      </c>
      <c r="D1629" s="7">
        <f t="shared" si="162"/>
        <v>70.183297821969731</v>
      </c>
    </row>
    <row r="1630" spans="1:4" x14ac:dyDescent="0.35">
      <c r="A1630" s="5">
        <f t="shared" si="163"/>
        <v>45408</v>
      </c>
      <c r="C1630" s="59">
        <f>IF('HAVER - UK Electricity'!C1917="",C1629,AVERAGE('HAVER - UK Electricity'!H1917:Q1917))</f>
        <v>71.11</v>
      </c>
      <c r="D1630" s="7">
        <f t="shared" si="162"/>
        <v>70.183297821969731</v>
      </c>
    </row>
    <row r="1631" spans="1:4" x14ac:dyDescent="0.35">
      <c r="A1631" s="5">
        <f t="shared" si="163"/>
        <v>45411</v>
      </c>
      <c r="C1631" s="59">
        <f>IF('HAVER - UK Electricity'!C1918="",C1630,AVERAGE('HAVER - UK Electricity'!H1918:Q1918))</f>
        <v>71.11</v>
      </c>
      <c r="D1631" s="7">
        <f t="shared" si="162"/>
        <v>70.183297821969731</v>
      </c>
    </row>
    <row r="1632" spans="1:4" x14ac:dyDescent="0.35">
      <c r="A1632" s="5">
        <f t="shared" si="163"/>
        <v>45412</v>
      </c>
      <c r="C1632" s="59">
        <f>IF('HAVER - UK Electricity'!C1919="",C1631,AVERAGE('HAVER - UK Electricity'!H1919:Q1919))</f>
        <v>71.11</v>
      </c>
      <c r="D1632" s="7">
        <f t="shared" si="162"/>
        <v>70.183297821969731</v>
      </c>
    </row>
    <row r="1633" spans="1:4" x14ac:dyDescent="0.35">
      <c r="A1633" s="5">
        <f t="shared" si="163"/>
        <v>45413</v>
      </c>
      <c r="C1633" s="59">
        <f>IF('HAVER - UK Electricity'!C1920="",C1632,AVERAGE('HAVER - UK Electricity'!H1920:P1920))</f>
        <v>71.11</v>
      </c>
      <c r="D1633" s="7">
        <f t="shared" si="162"/>
        <v>70.183297821969731</v>
      </c>
    </row>
    <row r="1634" spans="1:4" x14ac:dyDescent="0.35">
      <c r="A1634" s="5">
        <f t="shared" si="163"/>
        <v>45414</v>
      </c>
      <c r="C1634" s="59">
        <f>IF('HAVER - UK Electricity'!C1921="",C1633,AVERAGE('HAVER - UK Electricity'!H1921:P1921))</f>
        <v>71.11</v>
      </c>
      <c r="D1634" s="7">
        <f t="shared" si="162"/>
        <v>70.183297821969731</v>
      </c>
    </row>
    <row r="1635" spans="1:4" x14ac:dyDescent="0.35">
      <c r="A1635" s="5">
        <f t="shared" si="163"/>
        <v>45415</v>
      </c>
      <c r="C1635" s="59">
        <f>IF('HAVER - UK Electricity'!C1922="",C1634,AVERAGE('HAVER - UK Electricity'!H1922:P1922))</f>
        <v>71.11</v>
      </c>
      <c r="D1635" s="7">
        <f t="shared" si="162"/>
        <v>70.183297821969731</v>
      </c>
    </row>
    <row r="1636" spans="1:4" x14ac:dyDescent="0.35">
      <c r="A1636" s="5">
        <f t="shared" si="163"/>
        <v>45418</v>
      </c>
      <c r="C1636" s="59">
        <f>IF('HAVER - UK Electricity'!C1923="",C1635,AVERAGE('HAVER - UK Electricity'!H1923:P1923))</f>
        <v>71.11</v>
      </c>
      <c r="D1636" s="7">
        <f t="shared" si="162"/>
        <v>70.183297821969731</v>
      </c>
    </row>
    <row r="1637" spans="1:4" x14ac:dyDescent="0.35">
      <c r="A1637" s="5">
        <f t="shared" si="163"/>
        <v>45419</v>
      </c>
      <c r="C1637" s="59">
        <f>IF('HAVER - UK Electricity'!C1924="",C1636,AVERAGE('HAVER - UK Electricity'!H1924:P1924))</f>
        <v>71.11</v>
      </c>
      <c r="D1637" s="7">
        <f t="shared" si="162"/>
        <v>70.183297821969731</v>
      </c>
    </row>
    <row r="1638" spans="1:4" x14ac:dyDescent="0.35">
      <c r="A1638" s="5">
        <f t="shared" si="163"/>
        <v>45420</v>
      </c>
      <c r="C1638" s="59">
        <f>IF('HAVER - UK Electricity'!C1925="",C1637,AVERAGE('HAVER - UK Electricity'!H1925:P1925))</f>
        <v>71.11</v>
      </c>
      <c r="D1638" s="7">
        <f t="shared" si="162"/>
        <v>70.183297821969731</v>
      </c>
    </row>
    <row r="1639" spans="1:4" x14ac:dyDescent="0.35">
      <c r="A1639" s="5">
        <f t="shared" si="163"/>
        <v>45421</v>
      </c>
      <c r="C1639" s="59">
        <f>IF('HAVER - UK Electricity'!C1926="",C1638,AVERAGE('HAVER - UK Electricity'!H1926:P1926))</f>
        <v>71.11</v>
      </c>
      <c r="D1639" s="7">
        <f t="shared" si="162"/>
        <v>70.183297821969731</v>
      </c>
    </row>
    <row r="1640" spans="1:4" x14ac:dyDescent="0.35">
      <c r="A1640" s="5">
        <f t="shared" si="163"/>
        <v>45422</v>
      </c>
      <c r="C1640" s="59">
        <f>IF('HAVER - UK Electricity'!C1927="",C1639,AVERAGE('HAVER - UK Electricity'!H1927:P1927))</f>
        <v>71.11</v>
      </c>
      <c r="D1640" s="7">
        <f t="shared" si="162"/>
        <v>70.183297821969731</v>
      </c>
    </row>
    <row r="1641" spans="1:4" x14ac:dyDescent="0.35">
      <c r="A1641" s="5">
        <f t="shared" si="163"/>
        <v>45425</v>
      </c>
      <c r="C1641" s="59">
        <f>IF('HAVER - UK Electricity'!C1928="",C1640,AVERAGE('HAVER - UK Electricity'!H1928:P1928))</f>
        <v>71.11</v>
      </c>
      <c r="D1641" s="7">
        <f t="shared" si="162"/>
        <v>70.183297821969731</v>
      </c>
    </row>
    <row r="1642" spans="1:4" x14ac:dyDescent="0.35">
      <c r="A1642" s="5">
        <f t="shared" si="163"/>
        <v>45426</v>
      </c>
      <c r="C1642" s="59">
        <f>IF('HAVER - UK Electricity'!C1929="",C1641,AVERAGE('HAVER - UK Electricity'!H1929:P1929))</f>
        <v>71.11</v>
      </c>
      <c r="D1642" s="7">
        <f t="shared" si="162"/>
        <v>70.183297821969731</v>
      </c>
    </row>
    <row r="1643" spans="1:4" x14ac:dyDescent="0.35">
      <c r="A1643" s="5">
        <f t="shared" si="163"/>
        <v>45427</v>
      </c>
      <c r="C1643" s="59">
        <f>IF('HAVER - UK Electricity'!C1930="",C1642,AVERAGE('HAVER - UK Electricity'!H1930:P1930))</f>
        <v>71.11</v>
      </c>
      <c r="D1643" s="7">
        <f t="shared" si="162"/>
        <v>70.183297821969731</v>
      </c>
    </row>
    <row r="1644" spans="1:4" x14ac:dyDescent="0.35">
      <c r="A1644" s="5">
        <f t="shared" si="163"/>
        <v>45428</v>
      </c>
      <c r="C1644" s="59">
        <f>IF('HAVER - UK Electricity'!C1931="",C1643,AVERAGE('HAVER - UK Electricity'!H1931:P1931))</f>
        <v>71.11</v>
      </c>
      <c r="D1644" s="7">
        <f t="shared" si="162"/>
        <v>70.183297821969731</v>
      </c>
    </row>
    <row r="1645" spans="1:4" x14ac:dyDescent="0.35">
      <c r="A1645" s="5">
        <f t="shared" si="163"/>
        <v>45429</v>
      </c>
      <c r="C1645" s="59">
        <f>IF('HAVER - UK Electricity'!C1932="",C1644,AVERAGE('HAVER - UK Electricity'!H1932:P1932))</f>
        <v>71.11</v>
      </c>
    </row>
    <row r="1646" spans="1:4" x14ac:dyDescent="0.35">
      <c r="A1646" s="5">
        <f t="shared" si="163"/>
        <v>45432</v>
      </c>
      <c r="B1646" t="s">
        <v>2299</v>
      </c>
      <c r="C1646" s="59">
        <f>IF('HAVER - UK Electricity'!C1933="",C1645,AVERAGE('HAVER - UK Electricity'!H1933:S1933))</f>
        <v>71.11</v>
      </c>
      <c r="D1646" s="7">
        <f>AVERAGE($C$1646:$C$1710)</f>
        <v>71.11</v>
      </c>
    </row>
    <row r="1647" spans="1:4" x14ac:dyDescent="0.35">
      <c r="A1647" s="5">
        <f t="shared" si="163"/>
        <v>45433</v>
      </c>
      <c r="C1647" s="59">
        <f>IF('HAVER - UK Electricity'!C1934="",C1646,AVERAGE('HAVER - UK Electricity'!H1934:S1934))</f>
        <v>71.11</v>
      </c>
      <c r="D1647" s="7">
        <f t="shared" ref="D1647:D1710" si="164">AVERAGE($C$1646:$C$1710)</f>
        <v>71.11</v>
      </c>
    </row>
    <row r="1648" spans="1:4" x14ac:dyDescent="0.35">
      <c r="A1648" s="5">
        <f t="shared" si="163"/>
        <v>45434</v>
      </c>
      <c r="C1648" s="59">
        <f>IF('HAVER - UK Electricity'!C1935="",C1647,AVERAGE('HAVER - UK Electricity'!H1935:S1935))</f>
        <v>71.11</v>
      </c>
      <c r="D1648" s="7">
        <f t="shared" si="164"/>
        <v>71.11</v>
      </c>
    </row>
    <row r="1649" spans="1:4" x14ac:dyDescent="0.35">
      <c r="A1649" s="5">
        <f t="shared" si="163"/>
        <v>45435</v>
      </c>
      <c r="C1649" s="59">
        <f>IF('HAVER - UK Electricity'!C1936="",C1648,AVERAGE('HAVER - UK Electricity'!H1936:S1936))</f>
        <v>71.11</v>
      </c>
      <c r="D1649" s="7">
        <f t="shared" si="164"/>
        <v>71.11</v>
      </c>
    </row>
    <row r="1650" spans="1:4" x14ac:dyDescent="0.35">
      <c r="A1650" s="5">
        <f t="shared" si="163"/>
        <v>45436</v>
      </c>
      <c r="C1650" s="59">
        <f>IF('HAVER - UK Electricity'!C1937="",C1649,AVERAGE('HAVER - UK Electricity'!H1937:S1937))</f>
        <v>71.11</v>
      </c>
      <c r="D1650" s="7">
        <f t="shared" si="164"/>
        <v>71.11</v>
      </c>
    </row>
    <row r="1651" spans="1:4" x14ac:dyDescent="0.35">
      <c r="A1651" s="5">
        <f t="shared" si="163"/>
        <v>45439</v>
      </c>
      <c r="C1651" s="59">
        <f>IF('HAVER - UK Electricity'!C1938="",C1650,AVERAGE('HAVER - UK Electricity'!H1938:S1938))</f>
        <v>71.11</v>
      </c>
      <c r="D1651" s="7">
        <f t="shared" si="164"/>
        <v>71.11</v>
      </c>
    </row>
    <row r="1652" spans="1:4" x14ac:dyDescent="0.35">
      <c r="A1652" s="5">
        <f t="shared" si="163"/>
        <v>45440</v>
      </c>
      <c r="C1652" s="59">
        <f>IF('HAVER - UK Electricity'!C1939="",C1651,AVERAGE('HAVER - UK Electricity'!H1939:S1939))</f>
        <v>71.11</v>
      </c>
      <c r="D1652" s="7">
        <f t="shared" si="164"/>
        <v>71.11</v>
      </c>
    </row>
    <row r="1653" spans="1:4" x14ac:dyDescent="0.35">
      <c r="A1653" s="5">
        <f t="shared" si="163"/>
        <v>45441</v>
      </c>
      <c r="C1653" s="59">
        <f>IF('HAVER - UK Electricity'!C1940="",C1652,AVERAGE('HAVER - UK Electricity'!H1940:S1940))</f>
        <v>71.11</v>
      </c>
      <c r="D1653" s="7">
        <f t="shared" si="164"/>
        <v>71.11</v>
      </c>
    </row>
    <row r="1654" spans="1:4" x14ac:dyDescent="0.35">
      <c r="A1654" s="5">
        <f t="shared" si="163"/>
        <v>45442</v>
      </c>
      <c r="C1654" s="59">
        <f>IF('HAVER - UK Electricity'!C1941="",C1653,AVERAGE('HAVER - UK Electricity'!H1941:S1941))</f>
        <v>71.11</v>
      </c>
      <c r="D1654" s="7">
        <f t="shared" si="164"/>
        <v>71.11</v>
      </c>
    </row>
    <row r="1655" spans="1:4" x14ac:dyDescent="0.35">
      <c r="A1655" s="5">
        <f t="shared" si="163"/>
        <v>45443</v>
      </c>
      <c r="C1655" s="59">
        <f>IF('HAVER - UK Electricity'!C1942="",C1654,AVERAGE('HAVER - UK Electricity'!H1942:S1942))</f>
        <v>71.11</v>
      </c>
      <c r="D1655" s="7">
        <f t="shared" si="164"/>
        <v>71.11</v>
      </c>
    </row>
    <row r="1656" spans="1:4" x14ac:dyDescent="0.35">
      <c r="A1656" s="5">
        <f t="shared" si="163"/>
        <v>45446</v>
      </c>
      <c r="C1656" s="59">
        <f>IF('HAVER - UK Electricity'!C1943="",C1655,AVERAGE('HAVER - UK Electricity'!H1943:R1943))</f>
        <v>71.11</v>
      </c>
      <c r="D1656" s="7">
        <f t="shared" si="164"/>
        <v>71.11</v>
      </c>
    </row>
    <row r="1657" spans="1:4" x14ac:dyDescent="0.35">
      <c r="A1657" s="5">
        <f t="shared" si="163"/>
        <v>45447</v>
      </c>
      <c r="C1657" s="59">
        <f>IF('HAVER - UK Electricity'!C1944="",C1656,AVERAGE('HAVER - UK Electricity'!H1944:R1944))</f>
        <v>71.11</v>
      </c>
      <c r="D1657" s="7">
        <f t="shared" si="164"/>
        <v>71.11</v>
      </c>
    </row>
    <row r="1658" spans="1:4" x14ac:dyDescent="0.35">
      <c r="A1658" s="5">
        <f t="shared" si="163"/>
        <v>45448</v>
      </c>
      <c r="C1658" s="59">
        <f>IF('HAVER - UK Electricity'!C1945="",C1657,AVERAGE('HAVER - UK Electricity'!H1945:R1945))</f>
        <v>71.11</v>
      </c>
      <c r="D1658" s="7">
        <f t="shared" si="164"/>
        <v>71.11</v>
      </c>
    </row>
    <row r="1659" spans="1:4" x14ac:dyDescent="0.35">
      <c r="A1659" s="5">
        <f t="shared" si="163"/>
        <v>45449</v>
      </c>
      <c r="C1659" s="59">
        <f>IF('HAVER - UK Electricity'!C1946="",C1658,AVERAGE('HAVER - UK Electricity'!H1946:R1946))</f>
        <v>71.11</v>
      </c>
      <c r="D1659" s="7">
        <f t="shared" si="164"/>
        <v>71.11</v>
      </c>
    </row>
    <row r="1660" spans="1:4" x14ac:dyDescent="0.35">
      <c r="A1660" s="5">
        <f t="shared" si="163"/>
        <v>45450</v>
      </c>
      <c r="C1660" s="59">
        <f>IF('HAVER - UK Electricity'!C1947="",C1659,AVERAGE('HAVER - UK Electricity'!H1947:R1947))</f>
        <v>71.11</v>
      </c>
      <c r="D1660" s="7">
        <f t="shared" si="164"/>
        <v>71.11</v>
      </c>
    </row>
    <row r="1661" spans="1:4" x14ac:dyDescent="0.35">
      <c r="A1661" s="5">
        <f t="shared" si="163"/>
        <v>45453</v>
      </c>
      <c r="C1661" s="59">
        <f>IF('HAVER - UK Electricity'!C1948="",C1660,AVERAGE('HAVER - UK Electricity'!H1948:R1948))</f>
        <v>71.11</v>
      </c>
      <c r="D1661" s="7">
        <f t="shared" si="164"/>
        <v>71.11</v>
      </c>
    </row>
    <row r="1662" spans="1:4" x14ac:dyDescent="0.35">
      <c r="A1662" s="5">
        <f t="shared" si="163"/>
        <v>45454</v>
      </c>
      <c r="C1662" s="59">
        <f>IF('HAVER - UK Electricity'!C1949="",C1661,AVERAGE('HAVER - UK Electricity'!H1949:R1949))</f>
        <v>71.11</v>
      </c>
      <c r="D1662" s="7">
        <f t="shared" si="164"/>
        <v>71.11</v>
      </c>
    </row>
    <row r="1663" spans="1:4" x14ac:dyDescent="0.35">
      <c r="A1663" s="5">
        <f t="shared" si="163"/>
        <v>45455</v>
      </c>
      <c r="C1663" s="59">
        <f>IF('HAVER - UK Electricity'!C1950="",C1662,AVERAGE('HAVER - UK Electricity'!H1950:R1950))</f>
        <v>71.11</v>
      </c>
      <c r="D1663" s="7">
        <f t="shared" si="164"/>
        <v>71.11</v>
      </c>
    </row>
    <row r="1664" spans="1:4" x14ac:dyDescent="0.35">
      <c r="A1664" s="5">
        <f t="shared" si="163"/>
        <v>45456</v>
      </c>
      <c r="C1664" s="59">
        <f>IF('HAVER - UK Electricity'!C1951="",C1663,AVERAGE('HAVER - UK Electricity'!H1951:R1951))</f>
        <v>71.11</v>
      </c>
      <c r="D1664" s="7">
        <f t="shared" si="164"/>
        <v>71.11</v>
      </c>
    </row>
    <row r="1665" spans="1:4" x14ac:dyDescent="0.35">
      <c r="A1665" s="5">
        <f t="shared" si="163"/>
        <v>45457</v>
      </c>
      <c r="C1665" s="59">
        <f>IF('HAVER - UK Electricity'!C1952="",C1664,AVERAGE('HAVER - UK Electricity'!H1952:R1952))</f>
        <v>71.11</v>
      </c>
      <c r="D1665" s="7">
        <f t="shared" si="164"/>
        <v>71.11</v>
      </c>
    </row>
    <row r="1666" spans="1:4" x14ac:dyDescent="0.35">
      <c r="A1666" s="5">
        <f t="shared" si="163"/>
        <v>45460</v>
      </c>
      <c r="C1666" s="59">
        <f>IF('HAVER - UK Electricity'!C1953="",C1665,AVERAGE('HAVER - UK Electricity'!H1953:R1953))</f>
        <v>71.11</v>
      </c>
      <c r="D1666" s="7">
        <f t="shared" si="164"/>
        <v>71.11</v>
      </c>
    </row>
    <row r="1667" spans="1:4" x14ac:dyDescent="0.35">
      <c r="A1667" s="5">
        <f t="shared" si="163"/>
        <v>45461</v>
      </c>
      <c r="C1667" s="59">
        <f>IF('HAVER - UK Electricity'!C1954="",C1666,AVERAGE('HAVER - UK Electricity'!H1954:R1954))</f>
        <v>71.11</v>
      </c>
      <c r="D1667" s="7">
        <f t="shared" si="164"/>
        <v>71.11</v>
      </c>
    </row>
    <row r="1668" spans="1:4" x14ac:dyDescent="0.35">
      <c r="A1668" s="5">
        <f t="shared" si="163"/>
        <v>45462</v>
      </c>
      <c r="C1668" s="59">
        <f>IF('HAVER - UK Electricity'!C1955="",C1667,AVERAGE('HAVER - UK Electricity'!H1955:R1955))</f>
        <v>71.11</v>
      </c>
      <c r="D1668" s="7">
        <f t="shared" si="164"/>
        <v>71.11</v>
      </c>
    </row>
    <row r="1669" spans="1:4" x14ac:dyDescent="0.35">
      <c r="A1669" s="5">
        <f t="shared" si="163"/>
        <v>45463</v>
      </c>
      <c r="C1669" s="59">
        <f>IF('HAVER - UK Electricity'!C1956="",C1668,AVERAGE('HAVER - UK Electricity'!H1956:R1956))</f>
        <v>71.11</v>
      </c>
      <c r="D1669" s="7">
        <f t="shared" si="164"/>
        <v>71.11</v>
      </c>
    </row>
    <row r="1670" spans="1:4" x14ac:dyDescent="0.35">
      <c r="A1670" s="5">
        <f t="shared" si="163"/>
        <v>45464</v>
      </c>
      <c r="C1670" s="59">
        <f>IF('HAVER - UK Electricity'!C1957="",C1669,AVERAGE('HAVER - UK Electricity'!H1957:R1957))</f>
        <v>71.11</v>
      </c>
      <c r="D1670" s="7">
        <f t="shared" si="164"/>
        <v>71.11</v>
      </c>
    </row>
    <row r="1671" spans="1:4" x14ac:dyDescent="0.35">
      <c r="A1671" s="5">
        <f t="shared" si="163"/>
        <v>45467</v>
      </c>
      <c r="C1671" s="59">
        <f>IF('HAVER - UK Electricity'!C1958="",C1670,AVERAGE('HAVER - UK Electricity'!H1958:R1958))</f>
        <v>71.11</v>
      </c>
      <c r="D1671" s="7">
        <f t="shared" si="164"/>
        <v>71.11</v>
      </c>
    </row>
    <row r="1672" spans="1:4" x14ac:dyDescent="0.35">
      <c r="A1672" s="5">
        <f t="shared" ref="A1672:A1720" si="165">+A1667+7</f>
        <v>45468</v>
      </c>
      <c r="C1672" s="59">
        <f>IF('HAVER - UK Electricity'!C1959="",C1671,AVERAGE('HAVER - UK Electricity'!H1959:R1959))</f>
        <v>71.11</v>
      </c>
      <c r="D1672" s="7">
        <f t="shared" si="164"/>
        <v>71.11</v>
      </c>
    </row>
    <row r="1673" spans="1:4" x14ac:dyDescent="0.35">
      <c r="A1673" s="5">
        <f t="shared" si="165"/>
        <v>45469</v>
      </c>
      <c r="C1673" s="59">
        <f>IF('HAVER - UK Electricity'!C1960="",C1672,AVERAGE('HAVER - UK Electricity'!H1960:R1960))</f>
        <v>71.11</v>
      </c>
      <c r="D1673" s="7">
        <f t="shared" si="164"/>
        <v>71.11</v>
      </c>
    </row>
    <row r="1674" spans="1:4" x14ac:dyDescent="0.35">
      <c r="A1674" s="5">
        <f t="shared" si="165"/>
        <v>45470</v>
      </c>
      <c r="C1674" s="59">
        <f>IF('HAVER - UK Electricity'!C1961="",C1673,AVERAGE('HAVER - UK Electricity'!H1961:R1961))</f>
        <v>71.11</v>
      </c>
      <c r="D1674" s="7">
        <f t="shared" si="164"/>
        <v>71.11</v>
      </c>
    </row>
    <row r="1675" spans="1:4" x14ac:dyDescent="0.35">
      <c r="A1675" s="5">
        <f t="shared" si="165"/>
        <v>45471</v>
      </c>
      <c r="C1675" s="59">
        <f>IF('HAVER - UK Electricity'!C1962="",C1674,AVERAGE('HAVER - UK Electricity'!H1962:R1962))</f>
        <v>71.11</v>
      </c>
      <c r="D1675" s="7">
        <f t="shared" si="164"/>
        <v>71.11</v>
      </c>
    </row>
    <row r="1676" spans="1:4" x14ac:dyDescent="0.35">
      <c r="A1676" s="5">
        <f t="shared" si="165"/>
        <v>45474</v>
      </c>
      <c r="C1676" s="59">
        <f>IF('HAVER - UK Electricity'!C1963="",C1675,AVERAGE('HAVER - UK Electricity'!H1963:Q1963))</f>
        <v>71.11</v>
      </c>
      <c r="D1676" s="7">
        <f t="shared" si="164"/>
        <v>71.11</v>
      </c>
    </row>
    <row r="1677" spans="1:4" x14ac:dyDescent="0.35">
      <c r="A1677" s="5">
        <f t="shared" si="165"/>
        <v>45475</v>
      </c>
      <c r="C1677" s="59">
        <f>IF('HAVER - UK Electricity'!C1964="",C1676,AVERAGE('HAVER - UK Electricity'!H1964:Q1964))</f>
        <v>71.11</v>
      </c>
      <c r="D1677" s="7">
        <f t="shared" si="164"/>
        <v>71.11</v>
      </c>
    </row>
    <row r="1678" spans="1:4" x14ac:dyDescent="0.35">
      <c r="A1678" s="5">
        <f t="shared" si="165"/>
        <v>45476</v>
      </c>
      <c r="C1678" s="59">
        <f>IF('HAVER - UK Electricity'!C1965="",C1677,AVERAGE('HAVER - UK Electricity'!H1965:Q1965))</f>
        <v>71.11</v>
      </c>
      <c r="D1678" s="7">
        <f t="shared" si="164"/>
        <v>71.11</v>
      </c>
    </row>
    <row r="1679" spans="1:4" x14ac:dyDescent="0.35">
      <c r="A1679" s="5">
        <f t="shared" si="165"/>
        <v>45477</v>
      </c>
      <c r="C1679" s="59">
        <f>IF('HAVER - UK Electricity'!C1966="",C1678,AVERAGE('HAVER - UK Electricity'!H1966:Q1966))</f>
        <v>71.11</v>
      </c>
      <c r="D1679" s="7">
        <f t="shared" si="164"/>
        <v>71.11</v>
      </c>
    </row>
    <row r="1680" spans="1:4" x14ac:dyDescent="0.35">
      <c r="A1680" s="5">
        <f t="shared" si="165"/>
        <v>45478</v>
      </c>
      <c r="C1680" s="59">
        <f>IF('HAVER - UK Electricity'!C1967="",C1679,AVERAGE('HAVER - UK Electricity'!H1967:Q1967))</f>
        <v>71.11</v>
      </c>
      <c r="D1680" s="7">
        <f t="shared" si="164"/>
        <v>71.11</v>
      </c>
    </row>
    <row r="1681" spans="1:4" x14ac:dyDescent="0.35">
      <c r="A1681" s="5">
        <f t="shared" si="165"/>
        <v>45481</v>
      </c>
      <c r="C1681" s="59">
        <f>IF('HAVER - UK Electricity'!C1968="",C1680,AVERAGE('HAVER - UK Electricity'!H1968:Q1968))</f>
        <v>71.11</v>
      </c>
      <c r="D1681" s="7">
        <f t="shared" si="164"/>
        <v>71.11</v>
      </c>
    </row>
    <row r="1682" spans="1:4" x14ac:dyDescent="0.35">
      <c r="A1682" s="5">
        <f t="shared" si="165"/>
        <v>45482</v>
      </c>
      <c r="C1682" s="59">
        <f>IF('HAVER - UK Electricity'!C1969="",C1681,AVERAGE('HAVER - UK Electricity'!H1969:Q1969))</f>
        <v>71.11</v>
      </c>
      <c r="D1682" s="7">
        <f t="shared" si="164"/>
        <v>71.11</v>
      </c>
    </row>
    <row r="1683" spans="1:4" x14ac:dyDescent="0.35">
      <c r="A1683" s="5">
        <f t="shared" si="165"/>
        <v>45483</v>
      </c>
      <c r="C1683" s="59">
        <f>IF('HAVER - UK Electricity'!C1970="",C1682,AVERAGE('HAVER - UK Electricity'!H1970:Q1970))</f>
        <v>71.11</v>
      </c>
      <c r="D1683" s="7">
        <f t="shared" si="164"/>
        <v>71.11</v>
      </c>
    </row>
    <row r="1684" spans="1:4" x14ac:dyDescent="0.35">
      <c r="A1684" s="5">
        <f t="shared" si="165"/>
        <v>45484</v>
      </c>
      <c r="C1684" s="59">
        <f>IF('HAVER - UK Electricity'!C1971="",C1683,AVERAGE('HAVER - UK Electricity'!H1971:Q1971))</f>
        <v>71.11</v>
      </c>
      <c r="D1684" s="7">
        <f t="shared" si="164"/>
        <v>71.11</v>
      </c>
    </row>
    <row r="1685" spans="1:4" x14ac:dyDescent="0.35">
      <c r="A1685" s="5">
        <f t="shared" si="165"/>
        <v>45485</v>
      </c>
      <c r="C1685" s="59">
        <f>IF('HAVER - UK Electricity'!C1972="",C1684,AVERAGE('HAVER - UK Electricity'!H1972:Q1972))</f>
        <v>71.11</v>
      </c>
      <c r="D1685" s="7">
        <f t="shared" si="164"/>
        <v>71.11</v>
      </c>
    </row>
    <row r="1686" spans="1:4" x14ac:dyDescent="0.35">
      <c r="A1686" s="5">
        <f t="shared" si="165"/>
        <v>45488</v>
      </c>
      <c r="C1686" s="59">
        <f>IF('HAVER - UK Electricity'!C1973="",C1685,AVERAGE('HAVER - UK Electricity'!H1973:Q1973))</f>
        <v>71.11</v>
      </c>
      <c r="D1686" s="7">
        <f t="shared" si="164"/>
        <v>71.11</v>
      </c>
    </row>
    <row r="1687" spans="1:4" x14ac:dyDescent="0.35">
      <c r="A1687" s="5">
        <f t="shared" si="165"/>
        <v>45489</v>
      </c>
      <c r="C1687" s="59">
        <f>IF('HAVER - UK Electricity'!C1974="",C1686,AVERAGE('HAVER - UK Electricity'!H1974:Q1974))</f>
        <v>71.11</v>
      </c>
      <c r="D1687" s="7">
        <f t="shared" si="164"/>
        <v>71.11</v>
      </c>
    </row>
    <row r="1688" spans="1:4" x14ac:dyDescent="0.35">
      <c r="A1688" s="5">
        <f t="shared" si="165"/>
        <v>45490</v>
      </c>
      <c r="C1688" s="59">
        <f>IF('HAVER - UK Electricity'!C1975="",C1687,AVERAGE('HAVER - UK Electricity'!H1975:Q1975))</f>
        <v>71.11</v>
      </c>
      <c r="D1688" s="7">
        <f t="shared" si="164"/>
        <v>71.11</v>
      </c>
    </row>
    <row r="1689" spans="1:4" x14ac:dyDescent="0.35">
      <c r="A1689" s="5">
        <f t="shared" si="165"/>
        <v>45491</v>
      </c>
      <c r="C1689" s="59">
        <f>IF('HAVER - UK Electricity'!C1976="",C1688,AVERAGE('HAVER - UK Electricity'!H1976:Q1976))</f>
        <v>71.11</v>
      </c>
      <c r="D1689" s="7">
        <f t="shared" si="164"/>
        <v>71.11</v>
      </c>
    </row>
    <row r="1690" spans="1:4" x14ac:dyDescent="0.35">
      <c r="A1690" s="5">
        <f t="shared" si="165"/>
        <v>45492</v>
      </c>
      <c r="C1690" s="59">
        <f>IF('HAVER - UK Electricity'!C1977="",C1689,AVERAGE('HAVER - UK Electricity'!H1977:Q1977))</f>
        <v>71.11</v>
      </c>
      <c r="D1690" s="7">
        <f t="shared" si="164"/>
        <v>71.11</v>
      </c>
    </row>
    <row r="1691" spans="1:4" x14ac:dyDescent="0.35">
      <c r="A1691" s="5">
        <f t="shared" si="165"/>
        <v>45495</v>
      </c>
      <c r="C1691" s="59">
        <f>IF('HAVER - UK Electricity'!C1978="",C1690,AVERAGE('HAVER - UK Electricity'!H1978:Q1978))</f>
        <v>71.11</v>
      </c>
      <c r="D1691" s="7">
        <f t="shared" si="164"/>
        <v>71.11</v>
      </c>
    </row>
    <row r="1692" spans="1:4" x14ac:dyDescent="0.35">
      <c r="A1692" s="5">
        <f t="shared" si="165"/>
        <v>45496</v>
      </c>
      <c r="C1692" s="59">
        <f>IF('HAVER - UK Electricity'!C1979="",C1691,AVERAGE('HAVER - UK Electricity'!H1979:Q1979))</f>
        <v>71.11</v>
      </c>
      <c r="D1692" s="7">
        <f t="shared" si="164"/>
        <v>71.11</v>
      </c>
    </row>
    <row r="1693" spans="1:4" x14ac:dyDescent="0.35">
      <c r="A1693" s="5">
        <f t="shared" si="165"/>
        <v>45497</v>
      </c>
      <c r="C1693" s="59">
        <f>IF('HAVER - UK Electricity'!C1980="",C1692,AVERAGE('HAVER - UK Electricity'!H1980:Q1980))</f>
        <v>71.11</v>
      </c>
      <c r="D1693" s="7">
        <f t="shared" si="164"/>
        <v>71.11</v>
      </c>
    </row>
    <row r="1694" spans="1:4" x14ac:dyDescent="0.35">
      <c r="A1694" s="5">
        <f t="shared" si="165"/>
        <v>45498</v>
      </c>
      <c r="C1694" s="59">
        <f>IF('HAVER - UK Electricity'!C1981="",C1693,AVERAGE('HAVER - UK Electricity'!H1981:Q1981))</f>
        <v>71.11</v>
      </c>
      <c r="D1694" s="7">
        <f t="shared" si="164"/>
        <v>71.11</v>
      </c>
    </row>
    <row r="1695" spans="1:4" x14ac:dyDescent="0.35">
      <c r="A1695" s="5">
        <f t="shared" si="165"/>
        <v>45499</v>
      </c>
      <c r="C1695" s="59">
        <f>IF('HAVER - UK Electricity'!C1982="",C1694,AVERAGE('HAVER - UK Electricity'!H1982:Q1982))</f>
        <v>71.11</v>
      </c>
      <c r="D1695" s="7">
        <f t="shared" si="164"/>
        <v>71.11</v>
      </c>
    </row>
    <row r="1696" spans="1:4" x14ac:dyDescent="0.35">
      <c r="A1696" s="5">
        <f t="shared" si="165"/>
        <v>45502</v>
      </c>
      <c r="C1696" s="59">
        <f>IF('HAVER - UK Electricity'!C1983="",C1695,AVERAGE('HAVER - UK Electricity'!H1983:Q1983))</f>
        <v>71.11</v>
      </c>
      <c r="D1696" s="7">
        <f t="shared" si="164"/>
        <v>71.11</v>
      </c>
    </row>
    <row r="1697" spans="1:4" x14ac:dyDescent="0.35">
      <c r="A1697" s="5">
        <f t="shared" si="165"/>
        <v>45503</v>
      </c>
      <c r="C1697" s="59">
        <f>IF('HAVER - UK Electricity'!C1984="",C1696,AVERAGE('HAVER - UK Electricity'!H1984:Q1984))</f>
        <v>71.11</v>
      </c>
      <c r="D1697" s="7">
        <f t="shared" si="164"/>
        <v>71.11</v>
      </c>
    </row>
    <row r="1698" spans="1:4" x14ac:dyDescent="0.35">
      <c r="A1698" s="5">
        <f t="shared" si="165"/>
        <v>45504</v>
      </c>
      <c r="C1698" s="59">
        <f>IF('HAVER - UK Electricity'!C1985="",C1697,AVERAGE('HAVER - UK Electricity'!H1985:Q1985))</f>
        <v>71.11</v>
      </c>
      <c r="D1698" s="7">
        <f t="shared" si="164"/>
        <v>71.11</v>
      </c>
    </row>
    <row r="1699" spans="1:4" x14ac:dyDescent="0.35">
      <c r="A1699" s="5">
        <f t="shared" si="165"/>
        <v>45505</v>
      </c>
      <c r="C1699" s="59">
        <f>IF('HAVER - UK Electricity'!C1986="",C1698,AVERAGE('HAVER - UK Electricity'!H1986:P1986))</f>
        <v>71.11</v>
      </c>
      <c r="D1699" s="7">
        <f t="shared" si="164"/>
        <v>71.11</v>
      </c>
    </row>
    <row r="1700" spans="1:4" x14ac:dyDescent="0.35">
      <c r="A1700" s="5">
        <f t="shared" si="165"/>
        <v>45506</v>
      </c>
      <c r="C1700" s="59">
        <f>IF('HAVER - UK Electricity'!C1987="",C1699,AVERAGE('HAVER - UK Electricity'!H1987:P1987))</f>
        <v>71.11</v>
      </c>
      <c r="D1700" s="7">
        <f t="shared" si="164"/>
        <v>71.11</v>
      </c>
    </row>
    <row r="1701" spans="1:4" x14ac:dyDescent="0.35">
      <c r="A1701" s="5">
        <f t="shared" si="165"/>
        <v>45509</v>
      </c>
      <c r="C1701" s="59">
        <f>IF('HAVER - UK Electricity'!C1988="",C1700,AVERAGE('HAVER - UK Electricity'!H1988:P1988))</f>
        <v>71.11</v>
      </c>
      <c r="D1701" s="7">
        <f t="shared" si="164"/>
        <v>71.11</v>
      </c>
    </row>
    <row r="1702" spans="1:4" x14ac:dyDescent="0.35">
      <c r="A1702" s="5">
        <f t="shared" si="165"/>
        <v>45510</v>
      </c>
      <c r="C1702" s="59">
        <f>IF('HAVER - UK Electricity'!C1989="",C1701,AVERAGE('HAVER - UK Electricity'!H1989:P1989))</f>
        <v>71.11</v>
      </c>
      <c r="D1702" s="7">
        <f t="shared" si="164"/>
        <v>71.11</v>
      </c>
    </row>
    <row r="1703" spans="1:4" x14ac:dyDescent="0.35">
      <c r="A1703" s="5">
        <f t="shared" si="165"/>
        <v>45511</v>
      </c>
      <c r="C1703" s="59">
        <f>IF('HAVER - UK Electricity'!C1990="",C1702,AVERAGE('HAVER - UK Electricity'!H1990:P1990))</f>
        <v>71.11</v>
      </c>
      <c r="D1703" s="7">
        <f t="shared" si="164"/>
        <v>71.11</v>
      </c>
    </row>
    <row r="1704" spans="1:4" x14ac:dyDescent="0.35">
      <c r="A1704" s="5">
        <f t="shared" si="165"/>
        <v>45512</v>
      </c>
      <c r="C1704" s="59">
        <f>IF('HAVER - UK Electricity'!C1991="",C1703,AVERAGE('HAVER - UK Electricity'!H1991:P1991))</f>
        <v>71.11</v>
      </c>
      <c r="D1704" s="7">
        <f t="shared" si="164"/>
        <v>71.11</v>
      </c>
    </row>
    <row r="1705" spans="1:4" x14ac:dyDescent="0.35">
      <c r="A1705" s="5">
        <f t="shared" si="165"/>
        <v>45513</v>
      </c>
      <c r="C1705" s="59">
        <f>IF('HAVER - UK Electricity'!C1992="",C1704,AVERAGE('HAVER - UK Electricity'!H1992:P1992))</f>
        <v>71.11</v>
      </c>
      <c r="D1705" s="7">
        <f t="shared" si="164"/>
        <v>71.11</v>
      </c>
    </row>
    <row r="1706" spans="1:4" x14ac:dyDescent="0.35">
      <c r="A1706" s="5">
        <f t="shared" si="165"/>
        <v>45516</v>
      </c>
      <c r="C1706" s="59">
        <f>IF('HAVER - UK Electricity'!C1993="",C1705,AVERAGE('HAVER - UK Electricity'!H1993:P1993))</f>
        <v>71.11</v>
      </c>
      <c r="D1706" s="7">
        <f t="shared" si="164"/>
        <v>71.11</v>
      </c>
    </row>
    <row r="1707" spans="1:4" x14ac:dyDescent="0.35">
      <c r="A1707" s="5">
        <f t="shared" si="165"/>
        <v>45517</v>
      </c>
      <c r="C1707" s="59">
        <f>IF('HAVER - UK Electricity'!C1994="",C1706,AVERAGE('HAVER - UK Electricity'!H1994:P1994))</f>
        <v>71.11</v>
      </c>
      <c r="D1707" s="7">
        <f t="shared" si="164"/>
        <v>71.11</v>
      </c>
    </row>
    <row r="1708" spans="1:4" x14ac:dyDescent="0.35">
      <c r="A1708" s="5">
        <f t="shared" si="165"/>
        <v>45518</v>
      </c>
      <c r="C1708" s="59">
        <f>IF('HAVER - UK Electricity'!C1995="",C1707,AVERAGE('HAVER - UK Electricity'!H1995:P1995))</f>
        <v>71.11</v>
      </c>
      <c r="D1708" s="7">
        <f t="shared" si="164"/>
        <v>71.11</v>
      </c>
    </row>
    <row r="1709" spans="1:4" x14ac:dyDescent="0.35">
      <c r="A1709" s="5">
        <f t="shared" si="165"/>
        <v>45519</v>
      </c>
      <c r="C1709" s="59">
        <f>IF('HAVER - UK Electricity'!C1996="",C1708,AVERAGE('HAVER - UK Electricity'!H1996:P1996))</f>
        <v>71.11</v>
      </c>
      <c r="D1709" s="7">
        <f t="shared" si="164"/>
        <v>71.11</v>
      </c>
    </row>
    <row r="1710" spans="1:4" x14ac:dyDescent="0.35">
      <c r="A1710" s="5">
        <f t="shared" si="165"/>
        <v>45520</v>
      </c>
      <c r="C1710" s="59">
        <f>IF('HAVER - UK Electricity'!C1997="",C1709,AVERAGE('HAVER - UK Electricity'!H1997:P1997))</f>
        <v>71.11</v>
      </c>
      <c r="D1710" s="7">
        <f t="shared" si="164"/>
        <v>71.11</v>
      </c>
    </row>
    <row r="1711" spans="1:4" x14ac:dyDescent="0.35">
      <c r="A1711" s="5">
        <f t="shared" si="165"/>
        <v>45523</v>
      </c>
      <c r="C1711" s="59">
        <f>IF('HAVER - UK Electricity'!C1998="",C1710,AVERAGE('HAVER - UK Electricity'!H1998:S1998))</f>
        <v>71.11</v>
      </c>
    </row>
    <row r="1712" spans="1:4" x14ac:dyDescent="0.35">
      <c r="A1712" s="5">
        <f t="shared" si="165"/>
        <v>45524</v>
      </c>
      <c r="C1712" s="59">
        <f>IF('HAVER - UK Electricity'!C1999="",C1711,AVERAGE('HAVER - UK Electricity'!H1999:S1999))</f>
        <v>71.11</v>
      </c>
    </row>
    <row r="1713" spans="1:3" x14ac:dyDescent="0.35">
      <c r="A1713" s="5">
        <f t="shared" si="165"/>
        <v>45525</v>
      </c>
      <c r="C1713" s="59">
        <f>IF('HAVER - UK Electricity'!C2000="",C1712,AVERAGE('HAVER - UK Electricity'!H2000:S2000))</f>
        <v>71.11</v>
      </c>
    </row>
    <row r="1714" spans="1:3" x14ac:dyDescent="0.35">
      <c r="A1714" s="5">
        <f t="shared" si="165"/>
        <v>45526</v>
      </c>
      <c r="C1714" s="59">
        <f>IF('HAVER - UK Electricity'!C2001="",C1713,AVERAGE('HAVER - UK Electricity'!H2001:S2001))</f>
        <v>71.11</v>
      </c>
    </row>
    <row r="1715" spans="1:3" x14ac:dyDescent="0.35">
      <c r="A1715" s="5">
        <f t="shared" si="165"/>
        <v>45527</v>
      </c>
      <c r="C1715" s="59">
        <f>IF('HAVER - UK Electricity'!C2002="",C1714,AVERAGE('HAVER - UK Electricity'!H2002:S2002))</f>
        <v>71.11</v>
      </c>
    </row>
    <row r="1716" spans="1:3" x14ac:dyDescent="0.35">
      <c r="A1716" s="5">
        <f t="shared" si="165"/>
        <v>45530</v>
      </c>
      <c r="C1716" s="59">
        <f>IF('HAVER - UK Electricity'!C2003="",C1715,AVERAGE('HAVER - UK Electricity'!H2003:S2003))</f>
        <v>71.11</v>
      </c>
    </row>
    <row r="1717" spans="1:3" x14ac:dyDescent="0.35">
      <c r="A1717" s="5">
        <f t="shared" si="165"/>
        <v>45531</v>
      </c>
      <c r="C1717" s="59">
        <f>IF('HAVER - UK Electricity'!C2004="",C1716,AVERAGE('HAVER - UK Electricity'!H2004:S2004))</f>
        <v>71.11</v>
      </c>
    </row>
    <row r="1718" spans="1:3" x14ac:dyDescent="0.35">
      <c r="A1718" s="5">
        <f t="shared" si="165"/>
        <v>45532</v>
      </c>
      <c r="C1718" s="59">
        <f>IF('HAVER - UK Electricity'!C2005="",C1717,AVERAGE('HAVER - UK Electricity'!H2005:S2005))</f>
        <v>71.11</v>
      </c>
    </row>
    <row r="1719" spans="1:3" x14ac:dyDescent="0.35">
      <c r="A1719" s="5">
        <f t="shared" si="165"/>
        <v>45533</v>
      </c>
      <c r="C1719" s="59">
        <f>IF('HAVER - UK Electricity'!C2006="",C1718,AVERAGE('HAVER - UK Electricity'!H2006:S2006))</f>
        <v>71.11</v>
      </c>
    </row>
    <row r="1720" spans="1:3" x14ac:dyDescent="0.35">
      <c r="A1720" s="5">
        <f t="shared" si="165"/>
        <v>45534</v>
      </c>
      <c r="C1720" s="59">
        <f>IF('HAVER - UK Electricity'!C2007="",C1719,AVERAGE('HAVER - UK Electricity'!H2007:S2007))</f>
        <v>71.11</v>
      </c>
    </row>
    <row r="1721" spans="1:3" x14ac:dyDescent="0.35">
      <c r="A1721" s="5"/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7C56-481B-455E-AA20-BD678FBB6293}">
  <dimension ref="A1:AY2017"/>
  <sheetViews>
    <sheetView workbookViewId="0">
      <pane xSplit="3" ySplit="7" topLeftCell="D1892" activePane="bottomRight" state="frozen"/>
      <selection pane="topRight" activeCell="C1" sqref="C1"/>
      <selection pane="bottomLeft" activeCell="A7" sqref="A7"/>
      <selection pane="bottomRight" activeCell="E1899" sqref="E1899"/>
    </sheetView>
  </sheetViews>
  <sheetFormatPr defaultRowHeight="14.5" x14ac:dyDescent="0.35"/>
  <cols>
    <col min="1" max="1" width="10.7265625" bestFit="1" customWidth="1"/>
    <col min="4" max="51" width="15.7265625" customWidth="1"/>
  </cols>
  <sheetData>
    <row r="1" spans="1:51" x14ac:dyDescent="0.3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</row>
    <row r="2" spans="1:51" x14ac:dyDescent="0.35">
      <c r="B2" s="1" t="s">
        <v>0</v>
      </c>
      <c r="C2" s="1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s="84" t="s">
        <v>2647</v>
      </c>
      <c r="AO2" s="84" t="s">
        <v>2648</v>
      </c>
      <c r="AP2" s="84" t="s">
        <v>2649</v>
      </c>
      <c r="AQ2" s="84" t="s">
        <v>2650</v>
      </c>
      <c r="AR2" s="84" t="s">
        <v>2651</v>
      </c>
      <c r="AS2" s="84" t="s">
        <v>2652</v>
      </c>
      <c r="AT2" s="84" t="s">
        <v>2653</v>
      </c>
      <c r="AU2" s="84" t="s">
        <v>2654</v>
      </c>
      <c r="AV2" s="84" t="s">
        <v>2655</v>
      </c>
      <c r="AW2" s="84" t="s">
        <v>2656</v>
      </c>
      <c r="AX2" s="84" t="s">
        <v>2657</v>
      </c>
      <c r="AY2" s="84" t="s">
        <v>2658</v>
      </c>
    </row>
    <row r="3" spans="1:51" s="4" customFormat="1" ht="87" x14ac:dyDescent="0.35">
      <c r="B3" s="4" t="s">
        <v>78</v>
      </c>
      <c r="D3" s="4" t="s">
        <v>80</v>
      </c>
      <c r="E3" s="4" t="s">
        <v>81</v>
      </c>
      <c r="F3" s="4" t="s">
        <v>82</v>
      </c>
      <c r="G3" s="4" t="s">
        <v>83</v>
      </c>
      <c r="H3" s="4" t="s">
        <v>84</v>
      </c>
      <c r="I3" s="4" t="s">
        <v>85</v>
      </c>
      <c r="J3" s="4" t="s">
        <v>86</v>
      </c>
      <c r="K3" s="4" t="s">
        <v>87</v>
      </c>
      <c r="L3" s="4" t="s">
        <v>88</v>
      </c>
      <c r="M3" s="4" t="s">
        <v>89</v>
      </c>
      <c r="N3" s="4" t="s">
        <v>90</v>
      </c>
      <c r="O3" s="4" t="s">
        <v>91</v>
      </c>
      <c r="P3" s="4" t="s">
        <v>92</v>
      </c>
      <c r="Q3" s="4" t="s">
        <v>93</v>
      </c>
      <c r="R3" s="4" t="s">
        <v>94</v>
      </c>
      <c r="S3" s="4" t="s">
        <v>95</v>
      </c>
      <c r="T3" s="4" t="s">
        <v>96</v>
      </c>
      <c r="U3" s="4" t="s">
        <v>97</v>
      </c>
      <c r="V3" s="4" t="s">
        <v>98</v>
      </c>
      <c r="W3" s="4" t="s">
        <v>99</v>
      </c>
      <c r="X3" s="4" t="s">
        <v>100</v>
      </c>
      <c r="Y3" s="4" t="s">
        <v>101</v>
      </c>
      <c r="Z3" s="4" t="s">
        <v>102</v>
      </c>
      <c r="AA3" s="4" t="s">
        <v>103</v>
      </c>
      <c r="AB3" s="4" t="s">
        <v>104</v>
      </c>
      <c r="AC3" s="4" t="s">
        <v>105</v>
      </c>
      <c r="AD3" s="4" t="s">
        <v>106</v>
      </c>
      <c r="AE3" s="4" t="s">
        <v>107</v>
      </c>
      <c r="AF3" s="4" t="s">
        <v>108</v>
      </c>
      <c r="AG3" s="4" t="s">
        <v>109</v>
      </c>
      <c r="AH3" s="4" t="s">
        <v>110</v>
      </c>
      <c r="AI3" s="4" t="s">
        <v>111</v>
      </c>
      <c r="AJ3" s="4" t="s">
        <v>1699</v>
      </c>
      <c r="AK3" s="4" t="s">
        <v>1700</v>
      </c>
      <c r="AL3" s="4" t="s">
        <v>1701</v>
      </c>
      <c r="AM3" s="4" t="s">
        <v>1702</v>
      </c>
      <c r="AN3" s="4" t="s">
        <v>2659</v>
      </c>
      <c r="AO3" s="4" t="s">
        <v>2660</v>
      </c>
      <c r="AP3" s="4" t="s">
        <v>2661</v>
      </c>
      <c r="AQ3" s="4" t="s">
        <v>2662</v>
      </c>
      <c r="AR3" s="4" t="s">
        <v>2663</v>
      </c>
      <c r="AS3" s="4" t="s">
        <v>2664</v>
      </c>
      <c r="AT3" s="4" t="s">
        <v>2665</v>
      </c>
      <c r="AU3" s="4" t="s">
        <v>2666</v>
      </c>
      <c r="AV3" s="4" t="s">
        <v>2667</v>
      </c>
      <c r="AW3" s="4" t="s">
        <v>2668</v>
      </c>
      <c r="AX3" s="4" t="s">
        <v>2669</v>
      </c>
      <c r="AY3" s="4" t="s">
        <v>2670</v>
      </c>
    </row>
    <row r="4" spans="1:51" x14ac:dyDescent="0.35">
      <c r="B4" t="s">
        <v>77</v>
      </c>
      <c r="D4" t="s">
        <v>79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</row>
    <row r="5" spans="1:51" x14ac:dyDescent="0.35">
      <c r="B5" t="s">
        <v>76</v>
      </c>
      <c r="D5" t="s">
        <v>2865</v>
      </c>
      <c r="E5" t="s">
        <v>2865</v>
      </c>
      <c r="F5" t="s">
        <v>2865</v>
      </c>
      <c r="G5" t="s">
        <v>2865</v>
      </c>
      <c r="H5" t="s">
        <v>2865</v>
      </c>
      <c r="I5" t="s">
        <v>2865</v>
      </c>
      <c r="J5" t="s">
        <v>2865</v>
      </c>
      <c r="K5" t="s">
        <v>2865</v>
      </c>
      <c r="L5" t="s">
        <v>2865</v>
      </c>
      <c r="M5" t="s">
        <v>2865</v>
      </c>
      <c r="N5" t="s">
        <v>2865</v>
      </c>
      <c r="O5" t="s">
        <v>2865</v>
      </c>
      <c r="P5" t="s">
        <v>2865</v>
      </c>
      <c r="Q5" t="s">
        <v>2865</v>
      </c>
      <c r="R5" t="s">
        <v>2865</v>
      </c>
      <c r="S5" t="s">
        <v>2865</v>
      </c>
      <c r="T5" t="s">
        <v>2865</v>
      </c>
      <c r="U5" t="s">
        <v>2865</v>
      </c>
      <c r="V5" t="s">
        <v>2865</v>
      </c>
      <c r="W5" t="s">
        <v>2865</v>
      </c>
      <c r="X5" t="s">
        <v>2865</v>
      </c>
      <c r="Y5" t="s">
        <v>2865</v>
      </c>
      <c r="Z5" t="s">
        <v>2865</v>
      </c>
      <c r="AA5" t="s">
        <v>2865</v>
      </c>
      <c r="AB5" t="s">
        <v>2865</v>
      </c>
      <c r="AC5" t="s">
        <v>2865</v>
      </c>
      <c r="AD5" t="s">
        <v>2865</v>
      </c>
      <c r="AE5" t="s">
        <v>2865</v>
      </c>
      <c r="AF5" t="s">
        <v>2865</v>
      </c>
      <c r="AG5" t="s">
        <v>2865</v>
      </c>
      <c r="AH5" t="s">
        <v>2865</v>
      </c>
      <c r="AI5" t="s">
        <v>2865</v>
      </c>
      <c r="AJ5" t="s">
        <v>2865</v>
      </c>
      <c r="AK5" t="s">
        <v>2865</v>
      </c>
      <c r="AL5" t="s">
        <v>2865</v>
      </c>
      <c r="AM5" t="s">
        <v>2865</v>
      </c>
      <c r="AN5" t="s">
        <v>2865</v>
      </c>
      <c r="AO5" t="s">
        <v>2865</v>
      </c>
      <c r="AP5" t="s">
        <v>2865</v>
      </c>
      <c r="AQ5" t="s">
        <v>2865</v>
      </c>
      <c r="AR5" t="s">
        <v>2865</v>
      </c>
      <c r="AS5" t="s">
        <v>2865</v>
      </c>
      <c r="AT5" t="s">
        <v>2865</v>
      </c>
      <c r="AU5" t="s">
        <v>2865</v>
      </c>
      <c r="AV5" t="s">
        <v>2865</v>
      </c>
      <c r="AW5" t="s">
        <v>2865</v>
      </c>
      <c r="AX5" t="s">
        <v>2865</v>
      </c>
      <c r="AY5" t="s">
        <v>2865</v>
      </c>
    </row>
    <row r="6" spans="1:51" x14ac:dyDescent="0.35">
      <c r="B6" t="s">
        <v>1587</v>
      </c>
      <c r="D6" t="s">
        <v>1589</v>
      </c>
      <c r="E6" t="s">
        <v>1589</v>
      </c>
      <c r="F6" t="s">
        <v>1589</v>
      </c>
      <c r="G6" t="s">
        <v>1589</v>
      </c>
      <c r="H6" t="s">
        <v>1589</v>
      </c>
      <c r="I6" t="s">
        <v>1589</v>
      </c>
      <c r="J6" t="s">
        <v>1589</v>
      </c>
      <c r="K6" t="s">
        <v>1589</v>
      </c>
      <c r="L6" t="s">
        <v>1589</v>
      </c>
      <c r="M6" t="s">
        <v>1589</v>
      </c>
      <c r="N6" t="s">
        <v>1589</v>
      </c>
      <c r="O6" t="s">
        <v>1589</v>
      </c>
      <c r="P6" t="s">
        <v>1589</v>
      </c>
      <c r="Q6" t="s">
        <v>1589</v>
      </c>
      <c r="R6" t="s">
        <v>1589</v>
      </c>
      <c r="S6" t="s">
        <v>1589</v>
      </c>
      <c r="T6" t="s">
        <v>1589</v>
      </c>
      <c r="U6" t="s">
        <v>1589</v>
      </c>
      <c r="V6" t="s">
        <v>1589</v>
      </c>
      <c r="W6" t="s">
        <v>1589</v>
      </c>
      <c r="X6" t="s">
        <v>1589</v>
      </c>
      <c r="Y6" t="s">
        <v>1589</v>
      </c>
      <c r="Z6" t="s">
        <v>1589</v>
      </c>
      <c r="AA6" t="s">
        <v>1589</v>
      </c>
      <c r="AB6" t="s">
        <v>1589</v>
      </c>
      <c r="AC6" t="s">
        <v>1589</v>
      </c>
      <c r="AD6" t="s">
        <v>1589</v>
      </c>
      <c r="AE6" t="s">
        <v>1589</v>
      </c>
      <c r="AF6" t="s">
        <v>1589</v>
      </c>
      <c r="AG6" t="s">
        <v>1589</v>
      </c>
      <c r="AH6" t="s">
        <v>1589</v>
      </c>
      <c r="AI6" t="s">
        <v>1589</v>
      </c>
      <c r="AJ6" t="s">
        <v>1589</v>
      </c>
      <c r="AK6" t="s">
        <v>1589</v>
      </c>
      <c r="AL6" t="s">
        <v>1589</v>
      </c>
      <c r="AM6" t="s">
        <v>1589</v>
      </c>
      <c r="AN6" t="s">
        <v>1589</v>
      </c>
      <c r="AO6" t="s">
        <v>1589</v>
      </c>
      <c r="AP6" t="s">
        <v>1589</v>
      </c>
      <c r="AQ6" t="s">
        <v>1589</v>
      </c>
      <c r="AR6" t="s">
        <v>1589</v>
      </c>
      <c r="AS6" t="s">
        <v>1589</v>
      </c>
      <c r="AT6" t="s">
        <v>1589</v>
      </c>
      <c r="AU6" t="s">
        <v>1589</v>
      </c>
      <c r="AV6" t="s">
        <v>1589</v>
      </c>
      <c r="AW6" t="s">
        <v>1589</v>
      </c>
      <c r="AX6" t="s">
        <v>1589</v>
      </c>
      <c r="AY6" t="s">
        <v>1589</v>
      </c>
    </row>
    <row r="7" spans="1:51" x14ac:dyDescent="0.35">
      <c r="B7" t="s">
        <v>1588</v>
      </c>
      <c r="D7" t="s">
        <v>2876</v>
      </c>
      <c r="E7" t="s">
        <v>2876</v>
      </c>
      <c r="F7" t="s">
        <v>2876</v>
      </c>
      <c r="G7" t="s">
        <v>2876</v>
      </c>
      <c r="H7" t="s">
        <v>2876</v>
      </c>
      <c r="I7" t="s">
        <v>2876</v>
      </c>
      <c r="J7" t="s">
        <v>2876</v>
      </c>
      <c r="K7" t="s">
        <v>2876</v>
      </c>
      <c r="L7" t="s">
        <v>2876</v>
      </c>
      <c r="M7" t="s">
        <v>2876</v>
      </c>
      <c r="N7" t="s">
        <v>2876</v>
      </c>
      <c r="O7" t="s">
        <v>2876</v>
      </c>
      <c r="P7" t="s">
        <v>2876</v>
      </c>
      <c r="Q7" t="s">
        <v>2876</v>
      </c>
      <c r="R7" t="s">
        <v>2876</v>
      </c>
      <c r="S7" t="s">
        <v>2876</v>
      </c>
      <c r="T7" t="s">
        <v>2876</v>
      </c>
      <c r="U7" t="s">
        <v>2876</v>
      </c>
      <c r="V7" t="s">
        <v>2876</v>
      </c>
      <c r="W7" t="s">
        <v>2876</v>
      </c>
      <c r="X7" t="s">
        <v>2876</v>
      </c>
      <c r="Y7" t="s">
        <v>2876</v>
      </c>
      <c r="Z7" t="s">
        <v>2876</v>
      </c>
      <c r="AA7" t="s">
        <v>2876</v>
      </c>
      <c r="AB7" t="s">
        <v>2876</v>
      </c>
      <c r="AC7" t="s">
        <v>2876</v>
      </c>
      <c r="AD7" t="s">
        <v>2876</v>
      </c>
      <c r="AE7" t="s">
        <v>2876</v>
      </c>
      <c r="AF7" t="s">
        <v>2876</v>
      </c>
      <c r="AG7" t="s">
        <v>2876</v>
      </c>
      <c r="AH7" t="s">
        <v>2876</v>
      </c>
      <c r="AI7" t="s">
        <v>2876</v>
      </c>
      <c r="AJ7" t="s">
        <v>2876</v>
      </c>
      <c r="AK7" t="s">
        <v>2876</v>
      </c>
      <c r="AL7" t="s">
        <v>2876</v>
      </c>
      <c r="AM7" t="s">
        <v>2876</v>
      </c>
      <c r="AN7" t="s">
        <v>2876</v>
      </c>
      <c r="AO7" t="s">
        <v>2876</v>
      </c>
      <c r="AP7" t="s">
        <v>2876</v>
      </c>
      <c r="AQ7" t="s">
        <v>2876</v>
      </c>
      <c r="AR7" t="s">
        <v>2876</v>
      </c>
      <c r="AS7" t="s">
        <v>2876</v>
      </c>
      <c r="AT7" t="s">
        <v>2876</v>
      </c>
      <c r="AU7" t="s">
        <v>2876</v>
      </c>
      <c r="AV7" t="s">
        <v>2876</v>
      </c>
      <c r="AW7" t="s">
        <v>2876</v>
      </c>
      <c r="AX7" t="s">
        <v>2876</v>
      </c>
      <c r="AY7" t="s">
        <v>2876</v>
      </c>
    </row>
    <row r="8" spans="1:51" x14ac:dyDescent="0.35">
      <c r="A8" s="5">
        <v>42737</v>
      </c>
      <c r="B8" t="s">
        <v>74</v>
      </c>
      <c r="C8" s="2">
        <v>42737</v>
      </c>
      <c r="D8" s="3">
        <v>59.23</v>
      </c>
      <c r="E8" s="3">
        <v>53.5</v>
      </c>
      <c r="F8" s="3">
        <v>48.31</v>
      </c>
      <c r="G8" s="3">
        <v>47.18</v>
      </c>
      <c r="H8" s="3">
        <v>46.08</v>
      </c>
      <c r="I8" s="3">
        <v>46.75</v>
      </c>
      <c r="J8" s="3">
        <v>45.96</v>
      </c>
      <c r="K8" s="3">
        <v>45.31</v>
      </c>
      <c r="L8" s="3">
        <v>46.94</v>
      </c>
      <c r="M8" s="3">
        <v>49.23</v>
      </c>
      <c r="N8" s="3">
        <v>50.31</v>
      </c>
      <c r="O8" s="3">
        <v>51.92</v>
      </c>
      <c r="P8" s="3">
        <v>52.43</v>
      </c>
      <c r="Q8" s="3">
        <v>52.17</v>
      </c>
      <c r="R8" s="3">
        <v>44.7</v>
      </c>
      <c r="S8" s="3">
        <v>43.05</v>
      </c>
      <c r="T8" s="3">
        <v>42.36</v>
      </c>
      <c r="U8" s="3">
        <v>41.84</v>
      </c>
      <c r="V8" s="3">
        <v>41.26</v>
      </c>
      <c r="W8" s="3">
        <v>40.58</v>
      </c>
      <c r="X8" s="3">
        <v>42.5</v>
      </c>
      <c r="Y8" s="3">
        <v>45.49</v>
      </c>
      <c r="Z8" s="3">
        <v>46.53</v>
      </c>
      <c r="AA8" s="3">
        <v>47.75</v>
      </c>
      <c r="AB8" s="3">
        <v>48.04</v>
      </c>
      <c r="AC8" s="3">
        <v>47.51</v>
      </c>
      <c r="AD8" s="3">
        <v>40.96</v>
      </c>
      <c r="AE8" s="3">
        <v>40.15</v>
      </c>
      <c r="AF8" s="3">
        <v>40.18</v>
      </c>
      <c r="AG8" s="3">
        <v>40.5</v>
      </c>
      <c r="AH8" s="3">
        <v>40.630000000000003</v>
      </c>
      <c r="AI8" s="3">
        <v>40.6</v>
      </c>
      <c r="AJ8" s="3">
        <v>40.56</v>
      </c>
      <c r="AK8" s="3">
        <v>43.41</v>
      </c>
      <c r="AL8" s="3">
        <v>43.9</v>
      </c>
      <c r="AM8" s="3">
        <v>44.48</v>
      </c>
      <c r="AN8" s="3">
        <v>44.41</v>
      </c>
      <c r="AO8" s="3">
        <v>43.49</v>
      </c>
      <c r="AP8" s="3">
        <v>40.86</v>
      </c>
      <c r="AQ8" s="3">
        <v>39.79</v>
      </c>
      <c r="AR8" s="3">
        <v>39.81</v>
      </c>
      <c r="AS8" s="3">
        <v>39.96</v>
      </c>
      <c r="AT8" s="3">
        <v>40.090000000000003</v>
      </c>
      <c r="AU8" s="3">
        <v>40.06</v>
      </c>
      <c r="AV8" s="3">
        <v>38.99</v>
      </c>
      <c r="AW8" s="3">
        <v>41.97</v>
      </c>
      <c r="AX8" s="3">
        <v>42.5</v>
      </c>
      <c r="AY8" s="3">
        <v>43.16</v>
      </c>
    </row>
    <row r="9" spans="1:51" x14ac:dyDescent="0.35">
      <c r="A9" s="5">
        <f>+A8+1</f>
        <v>42738</v>
      </c>
      <c r="B9" t="s">
        <v>154</v>
      </c>
      <c r="C9" s="2">
        <v>42738</v>
      </c>
      <c r="D9" s="3">
        <v>54.13</v>
      </c>
      <c r="E9" s="3">
        <v>49.84</v>
      </c>
      <c r="F9" s="3">
        <v>47.15</v>
      </c>
      <c r="G9" s="3">
        <v>46.02</v>
      </c>
      <c r="H9" s="3">
        <v>44.92</v>
      </c>
      <c r="I9" s="3">
        <v>43.75</v>
      </c>
      <c r="J9" s="3">
        <v>42.96</v>
      </c>
      <c r="K9" s="3">
        <v>42.31</v>
      </c>
      <c r="L9" s="3">
        <v>44.97</v>
      </c>
      <c r="M9" s="3">
        <v>47.26</v>
      </c>
      <c r="N9" s="3">
        <v>48.34</v>
      </c>
      <c r="O9" s="3">
        <v>49.64</v>
      </c>
      <c r="P9" s="3">
        <v>50.15</v>
      </c>
      <c r="Q9" s="3">
        <v>49.89</v>
      </c>
      <c r="R9" s="3">
        <v>42.63</v>
      </c>
      <c r="S9" s="3">
        <v>41.08</v>
      </c>
      <c r="T9" s="3">
        <v>40.39</v>
      </c>
      <c r="U9" s="3">
        <v>39.869999999999997</v>
      </c>
      <c r="V9" s="3">
        <v>39.29</v>
      </c>
      <c r="W9" s="3">
        <v>38.61</v>
      </c>
      <c r="X9" s="3">
        <v>40.39</v>
      </c>
      <c r="Y9" s="3">
        <v>43.38</v>
      </c>
      <c r="Z9" s="3">
        <v>44.42</v>
      </c>
      <c r="AA9" s="3">
        <v>45.64</v>
      </c>
      <c r="AB9" s="3">
        <v>45.93</v>
      </c>
      <c r="AC9" s="3">
        <v>45.4</v>
      </c>
      <c r="AD9" s="3">
        <v>38.46</v>
      </c>
      <c r="AE9" s="3">
        <v>37.65</v>
      </c>
      <c r="AF9" s="3">
        <v>37.68</v>
      </c>
      <c r="AG9" s="3">
        <v>38</v>
      </c>
      <c r="AH9" s="3">
        <v>38.130000000000003</v>
      </c>
      <c r="AI9" s="3">
        <v>38.1</v>
      </c>
      <c r="AJ9" s="3">
        <v>38.479999999999997</v>
      </c>
      <c r="AK9" s="3">
        <v>41.33</v>
      </c>
      <c r="AL9" s="3">
        <v>41.82</v>
      </c>
      <c r="AM9" s="3">
        <v>42.4</v>
      </c>
      <c r="AN9" s="3">
        <v>42.33</v>
      </c>
      <c r="AO9" s="3">
        <v>41.41</v>
      </c>
      <c r="AP9" s="3">
        <v>38.36</v>
      </c>
      <c r="AQ9" s="3">
        <v>37.29</v>
      </c>
      <c r="AR9" s="3">
        <v>37.31</v>
      </c>
      <c r="AS9" s="3">
        <v>37.46</v>
      </c>
      <c r="AT9" s="3">
        <v>37.590000000000003</v>
      </c>
      <c r="AU9" s="3">
        <v>37.56</v>
      </c>
      <c r="AV9" s="3">
        <v>36.909999999999997</v>
      </c>
      <c r="AW9" s="3">
        <v>39.89</v>
      </c>
      <c r="AX9" s="3">
        <v>40.42</v>
      </c>
      <c r="AY9" s="3">
        <v>41.08</v>
      </c>
    </row>
    <row r="10" spans="1:51" x14ac:dyDescent="0.35">
      <c r="A10" s="5">
        <f t="shared" ref="A10:A11" si="0">+A9+1</f>
        <v>42739</v>
      </c>
      <c r="B10" t="s">
        <v>155</v>
      </c>
      <c r="C10" s="2">
        <v>42739</v>
      </c>
      <c r="D10" s="3">
        <v>55.03</v>
      </c>
      <c r="E10" s="3">
        <v>50.43</v>
      </c>
      <c r="F10" s="3">
        <v>48.24</v>
      </c>
      <c r="G10" s="3">
        <v>47.11</v>
      </c>
      <c r="H10" s="3">
        <v>46.01</v>
      </c>
      <c r="I10" s="3">
        <v>44.46</v>
      </c>
      <c r="J10" s="3">
        <v>43.67</v>
      </c>
      <c r="K10" s="3">
        <v>43.02</v>
      </c>
      <c r="L10" s="3">
        <v>45.82</v>
      </c>
      <c r="M10" s="3">
        <v>48.11</v>
      </c>
      <c r="N10" s="3">
        <v>49.19</v>
      </c>
      <c r="O10" s="3">
        <v>50.25</v>
      </c>
      <c r="P10" s="3">
        <v>50.76</v>
      </c>
      <c r="Q10" s="3">
        <v>50.5</v>
      </c>
      <c r="R10" s="3">
        <v>43.23</v>
      </c>
      <c r="S10" s="3">
        <v>41.68</v>
      </c>
      <c r="T10" s="3">
        <v>40.99</v>
      </c>
      <c r="U10" s="3">
        <v>40.47</v>
      </c>
      <c r="V10" s="3">
        <v>39.89</v>
      </c>
      <c r="W10" s="3">
        <v>39.21</v>
      </c>
      <c r="X10" s="3">
        <v>41.12</v>
      </c>
      <c r="Y10" s="3">
        <v>44.11</v>
      </c>
      <c r="Z10" s="3">
        <v>45.15</v>
      </c>
      <c r="AA10" s="3">
        <v>46.37</v>
      </c>
      <c r="AB10" s="3">
        <v>46.66</v>
      </c>
      <c r="AC10" s="3">
        <v>46.13</v>
      </c>
      <c r="AD10" s="3">
        <v>39.31</v>
      </c>
      <c r="AE10" s="3">
        <v>38.5</v>
      </c>
      <c r="AF10" s="3">
        <v>38.53</v>
      </c>
      <c r="AG10" s="3">
        <v>38.85</v>
      </c>
      <c r="AH10" s="3">
        <v>38.979999999999997</v>
      </c>
      <c r="AI10" s="3">
        <v>38.950000000000003</v>
      </c>
      <c r="AJ10" s="3">
        <v>39.68</v>
      </c>
      <c r="AK10" s="3">
        <v>42.53</v>
      </c>
      <c r="AL10" s="3">
        <v>43.02</v>
      </c>
      <c r="AM10" s="3">
        <v>43.6</v>
      </c>
      <c r="AN10" s="3">
        <v>43.53</v>
      </c>
      <c r="AO10" s="3">
        <v>42.61</v>
      </c>
      <c r="AP10" s="3">
        <v>39.21</v>
      </c>
      <c r="AQ10" s="3">
        <v>38.14</v>
      </c>
      <c r="AR10" s="3">
        <v>38.159999999999997</v>
      </c>
      <c r="AS10" s="3">
        <v>38.31</v>
      </c>
      <c r="AT10" s="3">
        <v>38.44</v>
      </c>
      <c r="AU10" s="3">
        <v>38.409999999999997</v>
      </c>
      <c r="AV10" s="3">
        <v>38.11</v>
      </c>
      <c r="AW10" s="3">
        <v>41.09</v>
      </c>
      <c r="AX10" s="3">
        <v>41.62</v>
      </c>
      <c r="AY10" s="3">
        <v>42.28</v>
      </c>
    </row>
    <row r="11" spans="1:51" x14ac:dyDescent="0.35">
      <c r="A11" s="5">
        <f t="shared" si="0"/>
        <v>42740</v>
      </c>
      <c r="B11" t="s">
        <v>156</v>
      </c>
      <c r="C11" s="2">
        <v>42740</v>
      </c>
      <c r="D11" s="3">
        <v>53.51</v>
      </c>
      <c r="E11" s="3">
        <v>49.99</v>
      </c>
      <c r="F11" s="3">
        <v>48.1</v>
      </c>
      <c r="G11" s="3">
        <v>46.97</v>
      </c>
      <c r="H11" s="3">
        <v>45.87</v>
      </c>
      <c r="I11" s="3">
        <v>44.38</v>
      </c>
      <c r="J11" s="3">
        <v>43.59</v>
      </c>
      <c r="K11" s="3">
        <v>42.94</v>
      </c>
      <c r="L11" s="3">
        <v>45.46</v>
      </c>
      <c r="M11" s="3">
        <v>47.75</v>
      </c>
      <c r="N11" s="3">
        <v>48.83</v>
      </c>
      <c r="O11" s="3">
        <v>49.89</v>
      </c>
      <c r="P11" s="3">
        <v>50.4</v>
      </c>
      <c r="Q11" s="3">
        <v>50.14</v>
      </c>
      <c r="R11" s="3">
        <v>43.06</v>
      </c>
      <c r="S11" s="3">
        <v>41.51</v>
      </c>
      <c r="T11" s="3">
        <v>40.82</v>
      </c>
      <c r="U11" s="3">
        <v>40.299999999999997</v>
      </c>
      <c r="V11" s="3">
        <v>39.72</v>
      </c>
      <c r="W11" s="3">
        <v>39.04</v>
      </c>
      <c r="X11" s="3">
        <v>40.700000000000003</v>
      </c>
      <c r="Y11" s="3">
        <v>43.69</v>
      </c>
      <c r="Z11" s="3">
        <v>44.73</v>
      </c>
      <c r="AA11" s="3">
        <v>45.95</v>
      </c>
      <c r="AB11" s="3">
        <v>46.24</v>
      </c>
      <c r="AC11" s="3">
        <v>45.71</v>
      </c>
      <c r="AD11" s="3">
        <v>38.46</v>
      </c>
      <c r="AE11" s="3">
        <v>37.65</v>
      </c>
      <c r="AF11" s="3">
        <v>37.68</v>
      </c>
      <c r="AG11" s="3">
        <v>38</v>
      </c>
      <c r="AH11" s="3">
        <v>38.130000000000003</v>
      </c>
      <c r="AI11" s="3">
        <v>38.1</v>
      </c>
      <c r="AJ11" s="3">
        <v>39.380000000000003</v>
      </c>
      <c r="AK11" s="3">
        <v>42.23</v>
      </c>
      <c r="AL11" s="3">
        <v>42.72</v>
      </c>
      <c r="AM11" s="3">
        <v>43.3</v>
      </c>
      <c r="AN11" s="3">
        <v>43.23</v>
      </c>
      <c r="AO11" s="3">
        <v>42.31</v>
      </c>
      <c r="AP11" s="3">
        <v>38.36</v>
      </c>
      <c r="AQ11" s="3">
        <v>37.29</v>
      </c>
      <c r="AR11" s="3">
        <v>37.31</v>
      </c>
      <c r="AS11" s="3">
        <v>37.46</v>
      </c>
      <c r="AT11" s="3">
        <v>37.590000000000003</v>
      </c>
      <c r="AU11" s="3">
        <v>37.56</v>
      </c>
      <c r="AV11" s="3">
        <v>37.81</v>
      </c>
      <c r="AW11" s="3">
        <v>40.79</v>
      </c>
      <c r="AX11" s="3">
        <v>41.32</v>
      </c>
      <c r="AY11" s="3">
        <v>41.98</v>
      </c>
    </row>
    <row r="12" spans="1:51" x14ac:dyDescent="0.35">
      <c r="A12" s="5">
        <f>+A11+1</f>
        <v>42741</v>
      </c>
      <c r="B12" t="s">
        <v>157</v>
      </c>
      <c r="C12" s="2">
        <v>42741</v>
      </c>
      <c r="D12" s="3">
        <v>52.26</v>
      </c>
      <c r="E12" s="3">
        <v>49.39</v>
      </c>
      <c r="F12" s="3">
        <v>47.42</v>
      </c>
      <c r="G12" s="3">
        <v>46.29</v>
      </c>
      <c r="H12" s="3">
        <v>45.12</v>
      </c>
      <c r="I12" s="3">
        <v>43.93</v>
      </c>
      <c r="J12" s="3">
        <v>43.14</v>
      </c>
      <c r="K12" s="3">
        <v>42.49</v>
      </c>
      <c r="L12" s="3">
        <v>44.86</v>
      </c>
      <c r="M12" s="3">
        <v>47.15</v>
      </c>
      <c r="N12" s="3">
        <v>48.23</v>
      </c>
      <c r="O12" s="3">
        <v>49.33</v>
      </c>
      <c r="P12" s="3">
        <v>49.84</v>
      </c>
      <c r="Q12" s="3">
        <v>49.58</v>
      </c>
      <c r="R12" s="3">
        <v>42.46</v>
      </c>
      <c r="S12" s="3">
        <v>40.909999999999997</v>
      </c>
      <c r="T12" s="3">
        <v>40.22</v>
      </c>
      <c r="U12" s="3">
        <v>39.700000000000003</v>
      </c>
      <c r="V12" s="3">
        <v>39.119999999999997</v>
      </c>
      <c r="W12" s="3">
        <v>38.44</v>
      </c>
      <c r="X12" s="3">
        <v>40.18</v>
      </c>
      <c r="Y12" s="3">
        <v>43.17</v>
      </c>
      <c r="Z12" s="3">
        <v>44.21</v>
      </c>
      <c r="AA12" s="3">
        <v>45.43</v>
      </c>
      <c r="AB12" s="3">
        <v>45.72</v>
      </c>
      <c r="AC12" s="3">
        <v>45.19</v>
      </c>
      <c r="AD12" s="3">
        <v>38.46</v>
      </c>
      <c r="AE12" s="3">
        <v>37.65</v>
      </c>
      <c r="AF12" s="3">
        <v>37.68</v>
      </c>
      <c r="AG12" s="3">
        <v>38</v>
      </c>
      <c r="AH12" s="3">
        <v>38.130000000000003</v>
      </c>
      <c r="AI12" s="3">
        <v>38.1</v>
      </c>
      <c r="AJ12" s="3">
        <v>38.979999999999997</v>
      </c>
      <c r="AK12" s="3">
        <v>41.83</v>
      </c>
      <c r="AL12" s="3">
        <v>42.32</v>
      </c>
      <c r="AM12" s="3">
        <v>42.9</v>
      </c>
      <c r="AN12" s="3">
        <v>42.83</v>
      </c>
      <c r="AO12" s="3">
        <v>41.91</v>
      </c>
      <c r="AP12" s="3">
        <v>38.36</v>
      </c>
      <c r="AQ12" s="3">
        <v>37.29</v>
      </c>
      <c r="AR12" s="3">
        <v>37.31</v>
      </c>
      <c r="AS12" s="3">
        <v>37.46</v>
      </c>
      <c r="AT12" s="3">
        <v>37.590000000000003</v>
      </c>
      <c r="AU12" s="3">
        <v>37.56</v>
      </c>
      <c r="AV12" s="3">
        <v>37.409999999999997</v>
      </c>
      <c r="AW12" s="3">
        <v>40.39</v>
      </c>
      <c r="AX12" s="3">
        <v>40.92</v>
      </c>
      <c r="AY12" s="3">
        <v>41.58</v>
      </c>
    </row>
    <row r="13" spans="1:51" x14ac:dyDescent="0.35">
      <c r="A13" s="5">
        <f>+A8+7</f>
        <v>42744</v>
      </c>
      <c r="B13" t="s">
        <v>158</v>
      </c>
      <c r="C13" s="2">
        <v>42744</v>
      </c>
      <c r="D13" s="3">
        <v>53.65</v>
      </c>
      <c r="E13" s="3">
        <v>50.6</v>
      </c>
      <c r="F13" s="3">
        <v>48.8</v>
      </c>
      <c r="G13" s="3">
        <v>46.08</v>
      </c>
      <c r="H13" s="3">
        <v>45.79</v>
      </c>
      <c r="I13" s="3">
        <v>44.58</v>
      </c>
      <c r="J13" s="3">
        <v>43.79</v>
      </c>
      <c r="K13" s="3">
        <v>43.14</v>
      </c>
      <c r="L13" s="3">
        <v>45.48</v>
      </c>
      <c r="M13" s="3">
        <v>47.77</v>
      </c>
      <c r="N13" s="3">
        <v>48.85</v>
      </c>
      <c r="O13" s="3">
        <v>50.01</v>
      </c>
      <c r="P13" s="3">
        <v>50.52</v>
      </c>
      <c r="Q13" s="3">
        <v>50.26</v>
      </c>
      <c r="R13" s="3">
        <v>43.04</v>
      </c>
      <c r="S13" s="3">
        <v>41.49</v>
      </c>
      <c r="T13" s="3">
        <v>40.799999999999997</v>
      </c>
      <c r="U13" s="3">
        <v>40.28</v>
      </c>
      <c r="V13" s="3">
        <v>39.700000000000003</v>
      </c>
      <c r="W13" s="3">
        <v>39.020000000000003</v>
      </c>
      <c r="X13" s="3">
        <v>40.799999999999997</v>
      </c>
      <c r="Y13" s="3">
        <v>43.79</v>
      </c>
      <c r="Z13" s="3">
        <v>44.83</v>
      </c>
      <c r="AA13" s="3">
        <v>46.05</v>
      </c>
      <c r="AB13" s="3">
        <v>46.34</v>
      </c>
      <c r="AC13" s="3">
        <v>45.81</v>
      </c>
      <c r="AD13" s="3">
        <v>38.479999999999997</v>
      </c>
      <c r="AE13" s="3">
        <v>37.67</v>
      </c>
      <c r="AF13" s="3">
        <v>37.700000000000003</v>
      </c>
      <c r="AG13" s="3">
        <v>38.020000000000003</v>
      </c>
      <c r="AH13" s="3">
        <v>38.15</v>
      </c>
      <c r="AI13" s="3">
        <v>38.119999999999997</v>
      </c>
      <c r="AJ13" s="3">
        <v>39.6</v>
      </c>
      <c r="AK13" s="3">
        <v>42.45</v>
      </c>
      <c r="AL13" s="3">
        <v>42.94</v>
      </c>
      <c r="AM13" s="3">
        <v>43.52</v>
      </c>
      <c r="AN13" s="3">
        <v>43.45</v>
      </c>
      <c r="AO13" s="3">
        <v>42.53</v>
      </c>
      <c r="AP13" s="3">
        <v>38.380000000000003</v>
      </c>
      <c r="AQ13" s="3">
        <v>37.31</v>
      </c>
      <c r="AR13" s="3">
        <v>37.33</v>
      </c>
      <c r="AS13" s="3">
        <v>37.479999999999997</v>
      </c>
      <c r="AT13" s="3">
        <v>37.61</v>
      </c>
      <c r="AU13" s="3">
        <v>37.58</v>
      </c>
      <c r="AV13" s="3">
        <v>38.03</v>
      </c>
      <c r="AW13" s="3">
        <v>41.01</v>
      </c>
      <c r="AX13" s="3">
        <v>41.54</v>
      </c>
      <c r="AY13" s="3">
        <v>42.2</v>
      </c>
    </row>
    <row r="14" spans="1:51" x14ac:dyDescent="0.35">
      <c r="A14" s="5">
        <f t="shared" ref="A14:A77" si="1">+A9+7</f>
        <v>42745</v>
      </c>
      <c r="B14" t="s">
        <v>159</v>
      </c>
      <c r="C14" s="2">
        <v>42745</v>
      </c>
      <c r="D14" s="3">
        <v>57.7</v>
      </c>
      <c r="E14" s="3">
        <v>52.81</v>
      </c>
      <c r="F14" s="3">
        <v>50.2</v>
      </c>
      <c r="G14" s="3">
        <v>46.76</v>
      </c>
      <c r="H14" s="3">
        <v>46.74</v>
      </c>
      <c r="I14" s="3">
        <v>45.28</v>
      </c>
      <c r="J14" s="3">
        <v>44.49</v>
      </c>
      <c r="K14" s="3">
        <v>43.84</v>
      </c>
      <c r="L14" s="3">
        <v>46.6</v>
      </c>
      <c r="M14" s="3">
        <v>48.89</v>
      </c>
      <c r="N14" s="3">
        <v>49.97</v>
      </c>
      <c r="O14" s="3">
        <v>50.8</v>
      </c>
      <c r="P14" s="3">
        <v>51.31</v>
      </c>
      <c r="Q14" s="3">
        <v>51.05</v>
      </c>
      <c r="R14" s="3">
        <v>43.79</v>
      </c>
      <c r="S14" s="3">
        <v>42.24</v>
      </c>
      <c r="T14" s="3">
        <v>41.55</v>
      </c>
      <c r="U14" s="3">
        <v>41.03</v>
      </c>
      <c r="V14" s="3">
        <v>40.450000000000003</v>
      </c>
      <c r="W14" s="3">
        <v>39.770000000000003</v>
      </c>
      <c r="X14" s="3">
        <v>41.71</v>
      </c>
      <c r="Y14" s="3">
        <v>44.7</v>
      </c>
      <c r="Z14" s="3">
        <v>45.74</v>
      </c>
      <c r="AA14" s="3">
        <v>46.96</v>
      </c>
      <c r="AB14" s="3">
        <v>47.25</v>
      </c>
      <c r="AC14" s="3">
        <v>46.72</v>
      </c>
      <c r="AD14" s="3">
        <v>39.36</v>
      </c>
      <c r="AE14" s="3">
        <v>38.549999999999997</v>
      </c>
      <c r="AF14" s="3">
        <v>38.58</v>
      </c>
      <c r="AG14" s="3">
        <v>38.9</v>
      </c>
      <c r="AH14" s="3">
        <v>39.03</v>
      </c>
      <c r="AI14" s="3">
        <v>39</v>
      </c>
      <c r="AJ14" s="3">
        <v>39.68</v>
      </c>
      <c r="AK14" s="3">
        <v>42.53</v>
      </c>
      <c r="AL14" s="3">
        <v>43.02</v>
      </c>
      <c r="AM14" s="3">
        <v>43.6</v>
      </c>
      <c r="AN14" s="3">
        <v>43.53</v>
      </c>
      <c r="AO14" s="3">
        <v>42.61</v>
      </c>
      <c r="AP14" s="3">
        <v>38.46</v>
      </c>
      <c r="AQ14" s="3">
        <v>37.39</v>
      </c>
      <c r="AR14" s="3">
        <v>37.409999999999997</v>
      </c>
      <c r="AS14" s="3">
        <v>37.56</v>
      </c>
      <c r="AT14" s="3">
        <v>37.69</v>
      </c>
      <c r="AU14" s="3">
        <v>37.659999999999997</v>
      </c>
      <c r="AV14" s="3">
        <v>38.11</v>
      </c>
      <c r="AW14" s="3">
        <v>41.09</v>
      </c>
      <c r="AX14" s="3">
        <v>41.62</v>
      </c>
      <c r="AY14" s="3">
        <v>42.28</v>
      </c>
    </row>
    <row r="15" spans="1:51" x14ac:dyDescent="0.35">
      <c r="A15" s="5">
        <f t="shared" si="1"/>
        <v>42746</v>
      </c>
      <c r="B15" t="s">
        <v>160</v>
      </c>
      <c r="C15" s="2">
        <v>42746</v>
      </c>
      <c r="D15" s="3">
        <v>58.51</v>
      </c>
      <c r="E15" s="3">
        <v>53.56</v>
      </c>
      <c r="F15" s="3">
        <v>50.71</v>
      </c>
      <c r="G15" s="3">
        <v>46.89</v>
      </c>
      <c r="H15" s="3">
        <v>47.06</v>
      </c>
      <c r="I15" s="3">
        <v>45.67</v>
      </c>
      <c r="J15" s="3">
        <v>44.88</v>
      </c>
      <c r="K15" s="3">
        <v>44.34</v>
      </c>
      <c r="L15" s="3">
        <v>46.63</v>
      </c>
      <c r="M15" s="3">
        <v>48.92</v>
      </c>
      <c r="N15" s="3">
        <v>50</v>
      </c>
      <c r="O15" s="3">
        <v>50.78</v>
      </c>
      <c r="P15" s="3">
        <v>51.29</v>
      </c>
      <c r="Q15" s="3">
        <v>51.03</v>
      </c>
      <c r="R15" s="3">
        <v>44.11</v>
      </c>
      <c r="S15" s="3">
        <v>42.59</v>
      </c>
      <c r="T15" s="3">
        <v>41.9</v>
      </c>
      <c r="U15" s="3">
        <v>41.38</v>
      </c>
      <c r="V15" s="3">
        <v>40.799999999999997</v>
      </c>
      <c r="W15" s="3">
        <v>40.119999999999997</v>
      </c>
      <c r="X15" s="3">
        <v>41.78</v>
      </c>
      <c r="Y15" s="3">
        <v>44.74</v>
      </c>
      <c r="Z15" s="3">
        <v>45.78</v>
      </c>
      <c r="AA15" s="3">
        <v>47</v>
      </c>
      <c r="AB15" s="3">
        <v>47.29</v>
      </c>
      <c r="AC15" s="3">
        <v>46.76</v>
      </c>
      <c r="AD15" s="3">
        <v>39.86</v>
      </c>
      <c r="AE15" s="3">
        <v>39.049999999999997</v>
      </c>
      <c r="AF15" s="3">
        <v>39.08</v>
      </c>
      <c r="AG15" s="3">
        <v>39.4</v>
      </c>
      <c r="AH15" s="3">
        <v>39.53</v>
      </c>
      <c r="AI15" s="3">
        <v>39.5</v>
      </c>
      <c r="AJ15" s="3">
        <v>40.18</v>
      </c>
      <c r="AK15" s="3">
        <v>43.03</v>
      </c>
      <c r="AL15" s="3">
        <v>43.52</v>
      </c>
      <c r="AM15" s="3">
        <v>44.1</v>
      </c>
      <c r="AN15" s="3">
        <v>44.03</v>
      </c>
      <c r="AO15" s="3">
        <v>43.11</v>
      </c>
      <c r="AP15" s="3">
        <v>38.96</v>
      </c>
      <c r="AQ15" s="3">
        <v>37.89</v>
      </c>
      <c r="AR15" s="3">
        <v>37.909999999999997</v>
      </c>
      <c r="AS15" s="3">
        <v>38.06</v>
      </c>
      <c r="AT15" s="3">
        <v>38.19</v>
      </c>
      <c r="AU15" s="3">
        <v>38.159999999999997</v>
      </c>
      <c r="AV15" s="3">
        <v>38.61</v>
      </c>
      <c r="AW15" s="3">
        <v>41.59</v>
      </c>
      <c r="AX15" s="3">
        <v>42.12</v>
      </c>
      <c r="AY15" s="3">
        <v>42.78</v>
      </c>
    </row>
    <row r="16" spans="1:51" x14ac:dyDescent="0.35">
      <c r="A16" s="5">
        <f t="shared" si="1"/>
        <v>42747</v>
      </c>
      <c r="B16" t="s">
        <v>161</v>
      </c>
      <c r="C16" s="2">
        <v>42747</v>
      </c>
      <c r="D16" s="3">
        <v>57.5</v>
      </c>
      <c r="E16" s="3">
        <v>52.89</v>
      </c>
      <c r="F16" s="3">
        <v>50.27</v>
      </c>
      <c r="G16" s="3">
        <v>46.3</v>
      </c>
      <c r="H16" s="3">
        <v>46.67</v>
      </c>
      <c r="I16" s="3">
        <v>45.48</v>
      </c>
      <c r="J16" s="3">
        <v>44.69</v>
      </c>
      <c r="K16" s="3">
        <v>44.15</v>
      </c>
      <c r="L16" s="3">
        <v>46.56</v>
      </c>
      <c r="M16" s="3">
        <v>48.85</v>
      </c>
      <c r="N16" s="3">
        <v>49.93</v>
      </c>
      <c r="O16" s="3">
        <v>50.62</v>
      </c>
      <c r="P16" s="3">
        <v>51.13</v>
      </c>
      <c r="Q16" s="3">
        <v>50.83</v>
      </c>
      <c r="R16" s="3">
        <v>44.01</v>
      </c>
      <c r="S16" s="3">
        <v>42.5</v>
      </c>
      <c r="T16" s="3">
        <v>41.83</v>
      </c>
      <c r="U16" s="3">
        <v>41.31</v>
      </c>
      <c r="V16" s="3">
        <v>40.729999999999997</v>
      </c>
      <c r="W16" s="3">
        <v>40.049999999999997</v>
      </c>
      <c r="X16" s="3">
        <v>41.71</v>
      </c>
      <c r="Y16" s="3">
        <v>44.67</v>
      </c>
      <c r="Z16" s="3">
        <v>45.71</v>
      </c>
      <c r="AA16" s="3">
        <v>46.93</v>
      </c>
      <c r="AB16" s="3">
        <v>47.22</v>
      </c>
      <c r="AC16" s="3">
        <v>46.69</v>
      </c>
      <c r="AD16" s="3">
        <v>39.46</v>
      </c>
      <c r="AE16" s="3">
        <v>38.65</v>
      </c>
      <c r="AF16" s="3">
        <v>38.68</v>
      </c>
      <c r="AG16" s="3">
        <v>39</v>
      </c>
      <c r="AH16" s="3">
        <v>39.130000000000003</v>
      </c>
      <c r="AI16" s="3">
        <v>39.1</v>
      </c>
      <c r="AJ16" s="3">
        <v>39.78</v>
      </c>
      <c r="AK16" s="3">
        <v>42.63</v>
      </c>
      <c r="AL16" s="3">
        <v>43.12</v>
      </c>
      <c r="AM16" s="3">
        <v>43.7</v>
      </c>
      <c r="AN16" s="3">
        <v>43.63</v>
      </c>
      <c r="AO16" s="3">
        <v>42.71</v>
      </c>
      <c r="AP16" s="3">
        <v>38.56</v>
      </c>
      <c r="AQ16" s="3">
        <v>37.49</v>
      </c>
      <c r="AR16" s="3">
        <v>37.51</v>
      </c>
      <c r="AS16" s="3">
        <v>37.659999999999997</v>
      </c>
      <c r="AT16" s="3">
        <v>37.79</v>
      </c>
      <c r="AU16" s="3">
        <v>37.76</v>
      </c>
      <c r="AV16" s="3">
        <v>38.21</v>
      </c>
      <c r="AW16" s="3">
        <v>41.19</v>
      </c>
      <c r="AX16" s="3">
        <v>41.72</v>
      </c>
      <c r="AY16" s="3">
        <v>42.38</v>
      </c>
    </row>
    <row r="17" spans="1:51" x14ac:dyDescent="0.35">
      <c r="A17" s="5">
        <f t="shared" si="1"/>
        <v>42748</v>
      </c>
      <c r="B17" t="s">
        <v>162</v>
      </c>
      <c r="C17" s="2">
        <v>42748</v>
      </c>
      <c r="D17" s="3">
        <v>56.05</v>
      </c>
      <c r="E17" s="3">
        <v>51.89</v>
      </c>
      <c r="F17" s="3">
        <v>49.77</v>
      </c>
      <c r="G17" s="3">
        <v>45.87</v>
      </c>
      <c r="H17" s="3">
        <v>46.45</v>
      </c>
      <c r="I17" s="3">
        <v>45.27</v>
      </c>
      <c r="J17" s="3">
        <v>44.48</v>
      </c>
      <c r="K17" s="3">
        <v>43.94</v>
      </c>
      <c r="L17" s="3">
        <v>46.28</v>
      </c>
      <c r="M17" s="3">
        <v>48.52</v>
      </c>
      <c r="N17" s="3">
        <v>49.6</v>
      </c>
      <c r="O17" s="3">
        <v>50.26</v>
      </c>
      <c r="P17" s="3">
        <v>50.77</v>
      </c>
      <c r="Q17" s="3">
        <v>50.47</v>
      </c>
      <c r="R17" s="3">
        <v>43.59</v>
      </c>
      <c r="S17" s="3">
        <v>42.08</v>
      </c>
      <c r="T17" s="3">
        <v>41.41</v>
      </c>
      <c r="U17" s="3">
        <v>40.89</v>
      </c>
      <c r="V17" s="3">
        <v>40.31</v>
      </c>
      <c r="W17" s="3">
        <v>39.630000000000003</v>
      </c>
      <c r="X17" s="3">
        <v>41.43</v>
      </c>
      <c r="Y17" s="3">
        <v>44.39</v>
      </c>
      <c r="Z17" s="3">
        <v>45.43</v>
      </c>
      <c r="AA17" s="3">
        <v>46.65</v>
      </c>
      <c r="AB17" s="3">
        <v>46.94</v>
      </c>
      <c r="AC17" s="3">
        <v>46.41</v>
      </c>
      <c r="AD17" s="3">
        <v>39.21</v>
      </c>
      <c r="AE17" s="3">
        <v>38.4</v>
      </c>
      <c r="AF17" s="3">
        <v>38.43</v>
      </c>
      <c r="AG17" s="3">
        <v>38.75</v>
      </c>
      <c r="AH17" s="3">
        <v>38.880000000000003</v>
      </c>
      <c r="AI17" s="3">
        <v>38.85</v>
      </c>
      <c r="AJ17" s="3">
        <v>39.18</v>
      </c>
      <c r="AK17" s="3">
        <v>42.03</v>
      </c>
      <c r="AL17" s="3">
        <v>42.52</v>
      </c>
      <c r="AM17" s="3">
        <v>43.1</v>
      </c>
      <c r="AN17" s="3">
        <v>43.03</v>
      </c>
      <c r="AO17" s="3">
        <v>42.11</v>
      </c>
      <c r="AP17" s="3">
        <v>38.31</v>
      </c>
      <c r="AQ17" s="3">
        <v>37.24</v>
      </c>
      <c r="AR17" s="3">
        <v>37.26</v>
      </c>
      <c r="AS17" s="3">
        <v>37.409999999999997</v>
      </c>
      <c r="AT17" s="3">
        <v>37.54</v>
      </c>
      <c r="AU17" s="3">
        <v>37.51</v>
      </c>
      <c r="AV17" s="3">
        <v>37.61</v>
      </c>
      <c r="AW17" s="3">
        <v>40.590000000000003</v>
      </c>
      <c r="AX17" s="3">
        <v>41.12</v>
      </c>
      <c r="AY17" s="3">
        <v>41.78</v>
      </c>
    </row>
    <row r="18" spans="1:51" x14ac:dyDescent="0.35">
      <c r="A18" s="5">
        <f t="shared" si="1"/>
        <v>42751</v>
      </c>
      <c r="B18" t="s">
        <v>163</v>
      </c>
      <c r="C18" s="2">
        <v>42751</v>
      </c>
      <c r="D18" s="3">
        <v>53.63</v>
      </c>
      <c r="E18" s="3">
        <v>50.57</v>
      </c>
      <c r="F18" s="3">
        <v>48.8</v>
      </c>
      <c r="G18" s="3">
        <v>44.78</v>
      </c>
      <c r="H18" s="3">
        <v>45.52</v>
      </c>
      <c r="I18" s="3">
        <v>44.62</v>
      </c>
      <c r="J18" s="3">
        <v>43.88</v>
      </c>
      <c r="K18" s="3">
        <v>43.39</v>
      </c>
      <c r="L18" s="3">
        <v>45.86</v>
      </c>
      <c r="M18" s="3">
        <v>48.09</v>
      </c>
      <c r="N18" s="3">
        <v>49.16</v>
      </c>
      <c r="O18" s="3">
        <v>49.78</v>
      </c>
      <c r="P18" s="3">
        <v>50.28</v>
      </c>
      <c r="Q18" s="3">
        <v>49.97</v>
      </c>
      <c r="R18" s="3">
        <v>43.07</v>
      </c>
      <c r="S18" s="3">
        <v>41.57</v>
      </c>
      <c r="T18" s="3">
        <v>40.92</v>
      </c>
      <c r="U18" s="3">
        <v>40.409999999999997</v>
      </c>
      <c r="V18" s="3">
        <v>39.840000000000003</v>
      </c>
      <c r="W18" s="3">
        <v>39.17</v>
      </c>
      <c r="X18" s="3">
        <v>40.93</v>
      </c>
      <c r="Y18" s="3">
        <v>43.89</v>
      </c>
      <c r="Z18" s="3">
        <v>44.93</v>
      </c>
      <c r="AA18" s="3">
        <v>46.15</v>
      </c>
      <c r="AB18" s="3">
        <v>46.44</v>
      </c>
      <c r="AC18" s="3">
        <v>45.91</v>
      </c>
      <c r="AD18" s="3">
        <v>38.61</v>
      </c>
      <c r="AE18" s="3">
        <v>37.799999999999997</v>
      </c>
      <c r="AF18" s="3">
        <v>37.83</v>
      </c>
      <c r="AG18" s="3">
        <v>38.15</v>
      </c>
      <c r="AH18" s="3">
        <v>38.28</v>
      </c>
      <c r="AI18" s="3">
        <v>38.25</v>
      </c>
      <c r="AJ18" s="3">
        <v>38.58</v>
      </c>
      <c r="AK18" s="3">
        <v>41.43</v>
      </c>
      <c r="AL18" s="3">
        <v>41.92</v>
      </c>
      <c r="AM18" s="3">
        <v>42.5</v>
      </c>
      <c r="AN18" s="3">
        <v>42.43</v>
      </c>
      <c r="AO18" s="3">
        <v>41.51</v>
      </c>
      <c r="AP18" s="3">
        <v>37.71</v>
      </c>
      <c r="AQ18" s="3">
        <v>36.64</v>
      </c>
      <c r="AR18" s="3">
        <v>36.659999999999997</v>
      </c>
      <c r="AS18" s="3">
        <v>36.81</v>
      </c>
      <c r="AT18" s="3">
        <v>36.94</v>
      </c>
      <c r="AU18" s="3">
        <v>36.909999999999997</v>
      </c>
      <c r="AV18" s="3">
        <v>37.01</v>
      </c>
      <c r="AW18" s="3">
        <v>39.99</v>
      </c>
      <c r="AX18" s="3">
        <v>40.520000000000003</v>
      </c>
      <c r="AY18" s="3">
        <v>41.18</v>
      </c>
    </row>
    <row r="19" spans="1:51" x14ac:dyDescent="0.35">
      <c r="A19" s="5">
        <f t="shared" si="1"/>
        <v>42752</v>
      </c>
      <c r="B19" t="s">
        <v>164</v>
      </c>
      <c r="C19" s="2">
        <v>42752</v>
      </c>
      <c r="D19" s="3">
        <v>54.03</v>
      </c>
      <c r="E19" s="3">
        <v>50.75</v>
      </c>
      <c r="F19" s="3">
        <v>49.14</v>
      </c>
      <c r="G19" s="3">
        <v>45.05</v>
      </c>
      <c r="H19" s="3">
        <v>45.88</v>
      </c>
      <c r="I19" s="3">
        <v>44.99</v>
      </c>
      <c r="J19" s="3">
        <v>44.25</v>
      </c>
      <c r="K19" s="3">
        <v>43.76</v>
      </c>
      <c r="L19" s="3">
        <v>46.03</v>
      </c>
      <c r="M19" s="3">
        <v>48.22</v>
      </c>
      <c r="N19" s="3">
        <v>49.25</v>
      </c>
      <c r="O19" s="3">
        <v>49.81</v>
      </c>
      <c r="P19" s="3">
        <v>50.27</v>
      </c>
      <c r="Q19" s="3">
        <v>49.92</v>
      </c>
      <c r="R19" s="3">
        <v>43.1</v>
      </c>
      <c r="S19" s="3">
        <v>41.61</v>
      </c>
      <c r="T19" s="3">
        <v>40.97</v>
      </c>
      <c r="U19" s="3">
        <v>40.47</v>
      </c>
      <c r="V19" s="3">
        <v>39.909999999999997</v>
      </c>
      <c r="W19" s="3">
        <v>39.25</v>
      </c>
      <c r="X19" s="3">
        <v>41.01</v>
      </c>
      <c r="Y19" s="3">
        <v>43.97</v>
      </c>
      <c r="Z19" s="3">
        <v>45.01</v>
      </c>
      <c r="AA19" s="3">
        <v>46.23</v>
      </c>
      <c r="AB19" s="3">
        <v>46.52</v>
      </c>
      <c r="AC19" s="3">
        <v>45.99</v>
      </c>
      <c r="AD19" s="3">
        <v>38.67</v>
      </c>
      <c r="AE19" s="3">
        <v>37.86</v>
      </c>
      <c r="AF19" s="3">
        <v>37.89</v>
      </c>
      <c r="AG19" s="3">
        <v>38.21</v>
      </c>
      <c r="AH19" s="3">
        <v>38.340000000000003</v>
      </c>
      <c r="AI19" s="3">
        <v>38.31</v>
      </c>
      <c r="AJ19" s="3">
        <v>38.56</v>
      </c>
      <c r="AK19" s="3">
        <v>41.41</v>
      </c>
      <c r="AL19" s="3">
        <v>41.9</v>
      </c>
      <c r="AM19" s="3">
        <v>42.48</v>
      </c>
      <c r="AN19" s="3">
        <v>42.41</v>
      </c>
      <c r="AO19" s="3">
        <v>41.49</v>
      </c>
      <c r="AP19" s="3">
        <v>37.770000000000003</v>
      </c>
      <c r="AQ19" s="3">
        <v>36.700000000000003</v>
      </c>
      <c r="AR19" s="3">
        <v>36.72</v>
      </c>
      <c r="AS19" s="3">
        <v>36.869999999999997</v>
      </c>
      <c r="AT19" s="3">
        <v>37</v>
      </c>
      <c r="AU19" s="3">
        <v>36.97</v>
      </c>
      <c r="AV19" s="3">
        <v>36.99</v>
      </c>
      <c r="AW19" s="3">
        <v>39.97</v>
      </c>
      <c r="AX19" s="3">
        <v>40.5</v>
      </c>
      <c r="AY19" s="3">
        <v>41.16</v>
      </c>
    </row>
    <row r="20" spans="1:51" x14ac:dyDescent="0.35">
      <c r="A20" s="5">
        <f t="shared" si="1"/>
        <v>42753</v>
      </c>
      <c r="B20" t="s">
        <v>165</v>
      </c>
      <c r="C20" s="2">
        <v>42753</v>
      </c>
      <c r="D20" s="3">
        <v>53.3</v>
      </c>
      <c r="E20" s="3">
        <v>50.8</v>
      </c>
      <c r="F20" s="3">
        <v>49.45</v>
      </c>
      <c r="G20" s="3">
        <v>45.15</v>
      </c>
      <c r="H20" s="3">
        <v>46.17</v>
      </c>
      <c r="I20" s="3">
        <v>44.96</v>
      </c>
      <c r="J20" s="3">
        <v>44.22</v>
      </c>
      <c r="K20" s="3">
        <v>43.73</v>
      </c>
      <c r="L20" s="3">
        <v>46</v>
      </c>
      <c r="M20" s="3">
        <v>48.19</v>
      </c>
      <c r="N20" s="3">
        <v>49.22</v>
      </c>
      <c r="O20" s="3">
        <v>49.69</v>
      </c>
      <c r="P20" s="3">
        <v>50.15</v>
      </c>
      <c r="Q20" s="3">
        <v>49.8</v>
      </c>
      <c r="R20" s="3">
        <v>43.19</v>
      </c>
      <c r="S20" s="3">
        <v>41.7</v>
      </c>
      <c r="T20" s="3">
        <v>41.06</v>
      </c>
      <c r="U20" s="3">
        <v>40.56</v>
      </c>
      <c r="V20" s="3">
        <v>40</v>
      </c>
      <c r="W20" s="3">
        <v>39.340000000000003</v>
      </c>
      <c r="X20" s="3">
        <v>41.07</v>
      </c>
      <c r="Y20" s="3">
        <v>44.03</v>
      </c>
      <c r="Z20" s="3">
        <v>45.07</v>
      </c>
      <c r="AA20" s="3">
        <v>46.29</v>
      </c>
      <c r="AB20" s="3">
        <v>46.58</v>
      </c>
      <c r="AC20" s="3">
        <v>46.05</v>
      </c>
      <c r="AD20" s="3">
        <v>38.659999999999997</v>
      </c>
      <c r="AE20" s="3">
        <v>37.85</v>
      </c>
      <c r="AF20" s="3">
        <v>37.880000000000003</v>
      </c>
      <c r="AG20" s="3">
        <v>38.200000000000003</v>
      </c>
      <c r="AH20" s="3">
        <v>38.33</v>
      </c>
      <c r="AI20" s="3">
        <v>38.299999999999997</v>
      </c>
      <c r="AJ20" s="3">
        <v>38.33</v>
      </c>
      <c r="AK20" s="3">
        <v>41.18</v>
      </c>
      <c r="AL20" s="3">
        <v>41.67</v>
      </c>
      <c r="AM20" s="3">
        <v>42.25</v>
      </c>
      <c r="AN20" s="3">
        <v>42.18</v>
      </c>
      <c r="AO20" s="3">
        <v>41.26</v>
      </c>
      <c r="AP20" s="3">
        <v>37.76</v>
      </c>
      <c r="AQ20" s="3">
        <v>36.69</v>
      </c>
      <c r="AR20" s="3">
        <v>36.71</v>
      </c>
      <c r="AS20" s="3">
        <v>36.86</v>
      </c>
      <c r="AT20" s="3">
        <v>36.99</v>
      </c>
      <c r="AU20" s="3">
        <v>36.96</v>
      </c>
      <c r="AV20" s="3">
        <v>36.76</v>
      </c>
      <c r="AW20" s="3">
        <v>39.74</v>
      </c>
      <c r="AX20" s="3">
        <v>40.270000000000003</v>
      </c>
      <c r="AY20" s="3">
        <v>40.93</v>
      </c>
    </row>
    <row r="21" spans="1:51" x14ac:dyDescent="0.35">
      <c r="A21" s="5">
        <f t="shared" si="1"/>
        <v>42754</v>
      </c>
      <c r="B21" t="s">
        <v>166</v>
      </c>
      <c r="C21" s="2">
        <v>42754</v>
      </c>
      <c r="D21" s="3">
        <v>53.46</v>
      </c>
      <c r="E21" s="3">
        <v>51.25</v>
      </c>
      <c r="F21" s="3">
        <v>49.25</v>
      </c>
      <c r="G21" s="3">
        <v>44.79</v>
      </c>
      <c r="H21" s="3">
        <v>45.84</v>
      </c>
      <c r="I21" s="3">
        <v>45.09</v>
      </c>
      <c r="J21" s="3">
        <v>44.35</v>
      </c>
      <c r="K21" s="3">
        <v>43.86</v>
      </c>
      <c r="L21" s="3">
        <v>46.01</v>
      </c>
      <c r="M21" s="3">
        <v>48.2</v>
      </c>
      <c r="N21" s="3">
        <v>49.23</v>
      </c>
      <c r="O21" s="3">
        <v>49.69</v>
      </c>
      <c r="P21" s="3">
        <v>50.15</v>
      </c>
      <c r="Q21" s="3">
        <v>49.8</v>
      </c>
      <c r="R21" s="3">
        <v>43.09</v>
      </c>
      <c r="S21" s="3">
        <v>41.6</v>
      </c>
      <c r="T21" s="3">
        <v>40.96</v>
      </c>
      <c r="U21" s="3">
        <v>40.46</v>
      </c>
      <c r="V21" s="3">
        <v>39.9</v>
      </c>
      <c r="W21" s="3">
        <v>39.24</v>
      </c>
      <c r="X21" s="3">
        <v>40.97</v>
      </c>
      <c r="Y21" s="3">
        <v>43.93</v>
      </c>
      <c r="Z21" s="3">
        <v>44.97</v>
      </c>
      <c r="AA21" s="3">
        <v>46.19</v>
      </c>
      <c r="AB21" s="3">
        <v>46.48</v>
      </c>
      <c r="AC21" s="3">
        <v>45.95</v>
      </c>
      <c r="AD21" s="3">
        <v>38.840000000000003</v>
      </c>
      <c r="AE21" s="3">
        <v>38.03</v>
      </c>
      <c r="AF21" s="3">
        <v>38.06</v>
      </c>
      <c r="AG21" s="3">
        <v>38.380000000000003</v>
      </c>
      <c r="AH21" s="3">
        <v>38.51</v>
      </c>
      <c r="AI21" s="3">
        <v>38.479999999999997</v>
      </c>
      <c r="AJ21" s="3">
        <v>38.43</v>
      </c>
      <c r="AK21" s="3">
        <v>41.28</v>
      </c>
      <c r="AL21" s="3">
        <v>41.77</v>
      </c>
      <c r="AM21" s="3">
        <v>42.35</v>
      </c>
      <c r="AN21" s="3">
        <v>42.28</v>
      </c>
      <c r="AO21" s="3">
        <v>41.36</v>
      </c>
      <c r="AP21" s="3">
        <v>37.94</v>
      </c>
      <c r="AQ21" s="3">
        <v>36.869999999999997</v>
      </c>
      <c r="AR21" s="3">
        <v>36.89</v>
      </c>
      <c r="AS21" s="3">
        <v>37.04</v>
      </c>
      <c r="AT21" s="3">
        <v>37.17</v>
      </c>
      <c r="AU21" s="3">
        <v>37.14</v>
      </c>
      <c r="AV21" s="3">
        <v>36.86</v>
      </c>
      <c r="AW21" s="3">
        <v>39.840000000000003</v>
      </c>
      <c r="AX21" s="3">
        <v>40.369999999999997</v>
      </c>
      <c r="AY21" s="3">
        <v>41.03</v>
      </c>
    </row>
    <row r="22" spans="1:51" x14ac:dyDescent="0.35">
      <c r="A22" s="5">
        <f t="shared" si="1"/>
        <v>42755</v>
      </c>
      <c r="B22" t="s">
        <v>167</v>
      </c>
      <c r="C22" s="2">
        <v>42755</v>
      </c>
      <c r="D22" s="3">
        <v>54.88</v>
      </c>
      <c r="E22" s="3">
        <v>52.74</v>
      </c>
      <c r="F22" s="3">
        <v>50.17</v>
      </c>
      <c r="G22" s="3">
        <v>45.63</v>
      </c>
      <c r="H22" s="3">
        <v>46.57</v>
      </c>
      <c r="I22" s="3">
        <v>45.86</v>
      </c>
      <c r="J22" s="3">
        <v>45.14</v>
      </c>
      <c r="K22" s="3">
        <v>44.67</v>
      </c>
      <c r="L22" s="3">
        <v>46.61</v>
      </c>
      <c r="M22" s="3">
        <v>48.77</v>
      </c>
      <c r="N22" s="3">
        <v>49.77</v>
      </c>
      <c r="O22" s="3">
        <v>50.19</v>
      </c>
      <c r="P22" s="3">
        <v>50.63</v>
      </c>
      <c r="Q22" s="3">
        <v>50.27</v>
      </c>
      <c r="R22" s="3">
        <v>43.6</v>
      </c>
      <c r="S22" s="3">
        <v>42.13</v>
      </c>
      <c r="T22" s="3">
        <v>41.5</v>
      </c>
      <c r="U22" s="3">
        <v>41.01</v>
      </c>
      <c r="V22" s="3">
        <v>40.46</v>
      </c>
      <c r="W22" s="3">
        <v>39.81</v>
      </c>
      <c r="X22" s="3">
        <v>41.63</v>
      </c>
      <c r="Y22" s="3">
        <v>44.59</v>
      </c>
      <c r="Z22" s="3">
        <v>45.63</v>
      </c>
      <c r="AA22" s="3">
        <v>46.85</v>
      </c>
      <c r="AB22" s="3">
        <v>47.14</v>
      </c>
      <c r="AC22" s="3">
        <v>46.61</v>
      </c>
      <c r="AD22" s="3">
        <v>39.47</v>
      </c>
      <c r="AE22" s="3">
        <v>38.659999999999997</v>
      </c>
      <c r="AF22" s="3">
        <v>38.69</v>
      </c>
      <c r="AG22" s="3">
        <v>39.01</v>
      </c>
      <c r="AH22" s="3">
        <v>39.14</v>
      </c>
      <c r="AI22" s="3">
        <v>39.11</v>
      </c>
      <c r="AJ22" s="3">
        <v>38.950000000000003</v>
      </c>
      <c r="AK22" s="3">
        <v>41.8</v>
      </c>
      <c r="AL22" s="3">
        <v>42.29</v>
      </c>
      <c r="AM22" s="3">
        <v>42.87</v>
      </c>
      <c r="AN22" s="3">
        <v>42.8</v>
      </c>
      <c r="AO22" s="3">
        <v>41.88</v>
      </c>
      <c r="AP22" s="3">
        <v>38.57</v>
      </c>
      <c r="AQ22" s="3">
        <v>37.5</v>
      </c>
      <c r="AR22" s="3">
        <v>37.520000000000003</v>
      </c>
      <c r="AS22" s="3">
        <v>37.67</v>
      </c>
      <c r="AT22" s="3">
        <v>37.799999999999997</v>
      </c>
      <c r="AU22" s="3">
        <v>37.770000000000003</v>
      </c>
      <c r="AV22" s="3">
        <v>37.380000000000003</v>
      </c>
      <c r="AW22" s="3">
        <v>40.36</v>
      </c>
      <c r="AX22" s="3">
        <v>40.89</v>
      </c>
      <c r="AY22" s="3">
        <v>41.55</v>
      </c>
    </row>
    <row r="23" spans="1:51" x14ac:dyDescent="0.35">
      <c r="A23" s="5">
        <f t="shared" si="1"/>
        <v>42758</v>
      </c>
      <c r="B23" t="s">
        <v>168</v>
      </c>
      <c r="C23" s="2">
        <v>42758</v>
      </c>
      <c r="D23" s="3">
        <v>55.14</v>
      </c>
      <c r="E23" s="3">
        <v>53.56</v>
      </c>
      <c r="F23" s="3">
        <v>50.86</v>
      </c>
      <c r="G23" s="3">
        <v>46.04</v>
      </c>
      <c r="H23" s="3">
        <v>46.99</v>
      </c>
      <c r="I23" s="3">
        <v>45.94</v>
      </c>
      <c r="J23" s="3">
        <v>45.22</v>
      </c>
      <c r="K23" s="3">
        <v>44.75</v>
      </c>
      <c r="L23" s="3">
        <v>46.93</v>
      </c>
      <c r="M23" s="3">
        <v>49.09</v>
      </c>
      <c r="N23" s="3">
        <v>50.09</v>
      </c>
      <c r="O23" s="3">
        <v>50.57</v>
      </c>
      <c r="P23" s="3">
        <v>51.01</v>
      </c>
      <c r="Q23" s="3">
        <v>50.65</v>
      </c>
      <c r="R23" s="3">
        <v>43.82</v>
      </c>
      <c r="S23" s="3">
        <v>42.35</v>
      </c>
      <c r="T23" s="3">
        <v>41.72</v>
      </c>
      <c r="U23" s="3">
        <v>41.23</v>
      </c>
      <c r="V23" s="3">
        <v>40.68</v>
      </c>
      <c r="W23" s="3">
        <v>40.03</v>
      </c>
      <c r="X23" s="3">
        <v>41.67</v>
      </c>
      <c r="Y23" s="3">
        <v>44.63</v>
      </c>
      <c r="Z23" s="3">
        <v>45.67</v>
      </c>
      <c r="AA23" s="3">
        <v>46.89</v>
      </c>
      <c r="AB23" s="3">
        <v>47.18</v>
      </c>
      <c r="AC23" s="3">
        <v>46.65</v>
      </c>
      <c r="AD23" s="3">
        <v>39.56</v>
      </c>
      <c r="AE23" s="3">
        <v>38.75</v>
      </c>
      <c r="AF23" s="3">
        <v>38.78</v>
      </c>
      <c r="AG23" s="3">
        <v>39.1</v>
      </c>
      <c r="AH23" s="3">
        <v>39.229999999999997</v>
      </c>
      <c r="AI23" s="3">
        <v>39.200000000000003</v>
      </c>
      <c r="AJ23" s="3">
        <v>38.880000000000003</v>
      </c>
      <c r="AK23" s="3">
        <v>41.73</v>
      </c>
      <c r="AL23" s="3">
        <v>42.22</v>
      </c>
      <c r="AM23" s="3">
        <v>42.8</v>
      </c>
      <c r="AN23" s="3">
        <v>42.73</v>
      </c>
      <c r="AO23" s="3">
        <v>41.81</v>
      </c>
      <c r="AP23" s="3">
        <v>38.5</v>
      </c>
      <c r="AQ23" s="3">
        <v>37.43</v>
      </c>
      <c r="AR23" s="3">
        <v>37.450000000000003</v>
      </c>
      <c r="AS23" s="3">
        <v>37.6</v>
      </c>
      <c r="AT23" s="3">
        <v>37.729999999999997</v>
      </c>
      <c r="AU23" s="3">
        <v>37.700000000000003</v>
      </c>
      <c r="AV23" s="3">
        <v>37.31</v>
      </c>
      <c r="AW23" s="3">
        <v>40.29</v>
      </c>
      <c r="AX23" s="3">
        <v>40.82</v>
      </c>
      <c r="AY23" s="3">
        <v>41.48</v>
      </c>
    </row>
    <row r="24" spans="1:51" x14ac:dyDescent="0.35">
      <c r="A24" s="5">
        <f t="shared" si="1"/>
        <v>42759</v>
      </c>
      <c r="B24" t="s">
        <v>169</v>
      </c>
      <c r="C24" s="2">
        <v>42759</v>
      </c>
      <c r="D24" s="3">
        <v>53.9</v>
      </c>
      <c r="E24" s="3">
        <v>52.73</v>
      </c>
      <c r="F24" s="3">
        <v>50.06</v>
      </c>
      <c r="G24" s="3">
        <v>45.31</v>
      </c>
      <c r="H24" s="3">
        <v>46.36</v>
      </c>
      <c r="I24" s="3">
        <v>45.41</v>
      </c>
      <c r="J24" s="3">
        <v>44.79</v>
      </c>
      <c r="K24" s="3">
        <v>44.37</v>
      </c>
      <c r="L24" s="3">
        <v>46.52</v>
      </c>
      <c r="M24" s="3">
        <v>48.65</v>
      </c>
      <c r="N24" s="3">
        <v>49.65</v>
      </c>
      <c r="O24" s="3">
        <v>50.13</v>
      </c>
      <c r="P24" s="3">
        <v>50.57</v>
      </c>
      <c r="Q24" s="3">
        <v>50.21</v>
      </c>
      <c r="R24" s="3">
        <v>43.33</v>
      </c>
      <c r="S24" s="3">
        <v>41.82</v>
      </c>
      <c r="T24" s="3">
        <v>41.15</v>
      </c>
      <c r="U24" s="3">
        <v>40.659999999999997</v>
      </c>
      <c r="V24" s="3">
        <v>40.11</v>
      </c>
      <c r="W24" s="3">
        <v>39.46</v>
      </c>
      <c r="X24" s="3">
        <v>41.12</v>
      </c>
      <c r="Y24" s="3">
        <v>44.1</v>
      </c>
      <c r="Z24" s="3">
        <v>45.14</v>
      </c>
      <c r="AA24" s="3">
        <v>46.37</v>
      </c>
      <c r="AB24" s="3">
        <v>46.68</v>
      </c>
      <c r="AC24" s="3">
        <v>46.15</v>
      </c>
      <c r="AD24" s="3">
        <v>39.06</v>
      </c>
      <c r="AE24" s="3">
        <v>38.25</v>
      </c>
      <c r="AF24" s="3">
        <v>38.28</v>
      </c>
      <c r="AG24" s="3">
        <v>38.6</v>
      </c>
      <c r="AH24" s="3">
        <v>38.729999999999997</v>
      </c>
      <c r="AI24" s="3">
        <v>38.700000000000003</v>
      </c>
      <c r="AJ24" s="3">
        <v>38.380000000000003</v>
      </c>
      <c r="AK24" s="3">
        <v>41.23</v>
      </c>
      <c r="AL24" s="3">
        <v>41.72</v>
      </c>
      <c r="AM24" s="3">
        <v>42.3</v>
      </c>
      <c r="AN24" s="3">
        <v>42.23</v>
      </c>
      <c r="AO24" s="3">
        <v>41.31</v>
      </c>
      <c r="AP24" s="3">
        <v>38</v>
      </c>
      <c r="AQ24" s="3">
        <v>36.93</v>
      </c>
      <c r="AR24" s="3">
        <v>36.950000000000003</v>
      </c>
      <c r="AS24" s="3">
        <v>37.1</v>
      </c>
      <c r="AT24" s="3">
        <v>37.229999999999997</v>
      </c>
      <c r="AU24" s="3">
        <v>37.200000000000003</v>
      </c>
      <c r="AV24" s="3">
        <v>36.81</v>
      </c>
      <c r="AW24" s="3">
        <v>39.79</v>
      </c>
      <c r="AX24" s="3">
        <v>40.32</v>
      </c>
      <c r="AY24" s="3">
        <v>40.98</v>
      </c>
    </row>
    <row r="25" spans="1:51" x14ac:dyDescent="0.35">
      <c r="A25" s="5">
        <f t="shared" si="1"/>
        <v>42760</v>
      </c>
      <c r="B25" t="s">
        <v>170</v>
      </c>
      <c r="C25" s="2">
        <v>42760</v>
      </c>
      <c r="D25" s="3">
        <v>51.93</v>
      </c>
      <c r="E25" s="3">
        <v>50.99</v>
      </c>
      <c r="F25" s="3">
        <v>48.65</v>
      </c>
      <c r="G25" s="3">
        <v>44.17</v>
      </c>
      <c r="H25" s="3">
        <v>45.5</v>
      </c>
      <c r="I25" s="3">
        <v>44.36</v>
      </c>
      <c r="J25" s="3">
        <v>43.56</v>
      </c>
      <c r="K25" s="3">
        <v>42.96</v>
      </c>
      <c r="L25" s="3">
        <v>45.34</v>
      </c>
      <c r="M25" s="3">
        <v>47.65</v>
      </c>
      <c r="N25" s="3">
        <v>48.82</v>
      </c>
      <c r="O25" s="3">
        <v>49.49</v>
      </c>
      <c r="P25" s="3">
        <v>50.05</v>
      </c>
      <c r="Q25" s="3">
        <v>49.74</v>
      </c>
      <c r="R25" s="3">
        <v>42.83</v>
      </c>
      <c r="S25" s="3">
        <v>41.27</v>
      </c>
      <c r="T25" s="3">
        <v>40.58</v>
      </c>
      <c r="U25" s="3">
        <v>40.090000000000003</v>
      </c>
      <c r="V25" s="3">
        <v>39.54</v>
      </c>
      <c r="W25" s="3">
        <v>38.89</v>
      </c>
      <c r="X25" s="3">
        <v>40.53</v>
      </c>
      <c r="Y25" s="3">
        <v>43.51</v>
      </c>
      <c r="Z25" s="3">
        <v>44.55</v>
      </c>
      <c r="AA25" s="3">
        <v>45.78</v>
      </c>
      <c r="AB25" s="3">
        <v>46.09</v>
      </c>
      <c r="AC25" s="3">
        <v>45.56</v>
      </c>
      <c r="AD25" s="3">
        <v>38.479999999999997</v>
      </c>
      <c r="AE25" s="3">
        <v>37.68</v>
      </c>
      <c r="AF25" s="3">
        <v>37.72</v>
      </c>
      <c r="AG25" s="3">
        <v>38.04</v>
      </c>
      <c r="AH25" s="3">
        <v>38.17</v>
      </c>
      <c r="AI25" s="3">
        <v>38.14</v>
      </c>
      <c r="AJ25" s="3">
        <v>37.97</v>
      </c>
      <c r="AK25" s="3">
        <v>40.97</v>
      </c>
      <c r="AL25" s="3">
        <v>41.61</v>
      </c>
      <c r="AM25" s="3">
        <v>42.32</v>
      </c>
      <c r="AN25" s="3">
        <v>42.35</v>
      </c>
      <c r="AO25" s="3">
        <v>41.53</v>
      </c>
      <c r="AP25" s="3">
        <v>38.22</v>
      </c>
      <c r="AQ25" s="3">
        <v>37.15</v>
      </c>
      <c r="AR25" s="3">
        <v>37.17</v>
      </c>
      <c r="AS25" s="3">
        <v>37.32</v>
      </c>
      <c r="AT25" s="3">
        <v>37.450000000000003</v>
      </c>
      <c r="AU25" s="3">
        <v>37.42</v>
      </c>
      <c r="AV25" s="3">
        <v>37.03</v>
      </c>
      <c r="AW25" s="3">
        <v>40.01</v>
      </c>
      <c r="AX25" s="3">
        <v>40.54</v>
      </c>
      <c r="AY25" s="3">
        <v>41.2</v>
      </c>
    </row>
    <row r="26" spans="1:51" x14ac:dyDescent="0.35">
      <c r="A26" s="5">
        <f t="shared" si="1"/>
        <v>42761</v>
      </c>
      <c r="B26" t="s">
        <v>171</v>
      </c>
      <c r="C26" s="2">
        <v>42761</v>
      </c>
      <c r="D26" s="3">
        <v>51.46</v>
      </c>
      <c r="E26" s="3">
        <v>50.6</v>
      </c>
      <c r="F26" s="3">
        <v>48.38</v>
      </c>
      <c r="G26" s="3">
        <v>44</v>
      </c>
      <c r="H26" s="3">
        <v>45.33</v>
      </c>
      <c r="I26" s="3">
        <v>44.14</v>
      </c>
      <c r="J26" s="3">
        <v>43.29</v>
      </c>
      <c r="K26" s="3">
        <v>42.66</v>
      </c>
      <c r="L26" s="3">
        <v>45.12</v>
      </c>
      <c r="M26" s="3">
        <v>47.53</v>
      </c>
      <c r="N26" s="3">
        <v>48.75</v>
      </c>
      <c r="O26" s="3">
        <v>49.41</v>
      </c>
      <c r="P26" s="3">
        <v>49.96</v>
      </c>
      <c r="Q26" s="3">
        <v>49.65</v>
      </c>
      <c r="R26" s="3">
        <v>42.68</v>
      </c>
      <c r="S26" s="3">
        <v>41.06</v>
      </c>
      <c r="T26" s="3">
        <v>40.32</v>
      </c>
      <c r="U26" s="3">
        <v>39.78</v>
      </c>
      <c r="V26" s="3">
        <v>39.18</v>
      </c>
      <c r="W26" s="3">
        <v>38.49</v>
      </c>
      <c r="X26" s="3">
        <v>40.15</v>
      </c>
      <c r="Y26" s="3">
        <v>43.15</v>
      </c>
      <c r="Z26" s="3">
        <v>44.2</v>
      </c>
      <c r="AA26" s="3">
        <v>45.47</v>
      </c>
      <c r="AB26" s="3">
        <v>45.8</v>
      </c>
      <c r="AC26" s="3">
        <v>45.27</v>
      </c>
      <c r="AD26" s="3">
        <v>38.19</v>
      </c>
      <c r="AE26" s="3">
        <v>37.39</v>
      </c>
      <c r="AF26" s="3">
        <v>37.43</v>
      </c>
      <c r="AG26" s="3">
        <v>37.75</v>
      </c>
      <c r="AH26" s="3">
        <v>37.880000000000003</v>
      </c>
      <c r="AI26" s="3">
        <v>37.85</v>
      </c>
      <c r="AJ26" s="3">
        <v>37.68</v>
      </c>
      <c r="AK26" s="3">
        <v>40.68</v>
      </c>
      <c r="AL26" s="3">
        <v>41.32</v>
      </c>
      <c r="AM26" s="3">
        <v>42.03</v>
      </c>
      <c r="AN26" s="3">
        <v>42.06</v>
      </c>
      <c r="AO26" s="3">
        <v>41.24</v>
      </c>
      <c r="AP26" s="3">
        <v>37.93</v>
      </c>
      <c r="AQ26" s="3">
        <v>36.86</v>
      </c>
      <c r="AR26" s="3">
        <v>36.880000000000003</v>
      </c>
      <c r="AS26" s="3">
        <v>37.03</v>
      </c>
      <c r="AT26" s="3">
        <v>37.159999999999997</v>
      </c>
      <c r="AU26" s="3">
        <v>37.130000000000003</v>
      </c>
      <c r="AV26" s="3">
        <v>36.74</v>
      </c>
      <c r="AW26" s="3">
        <v>39.72</v>
      </c>
      <c r="AX26" s="3">
        <v>40.25</v>
      </c>
      <c r="AY26" s="3">
        <v>40.909999999999997</v>
      </c>
    </row>
    <row r="27" spans="1:51" x14ac:dyDescent="0.35">
      <c r="A27" s="5">
        <f t="shared" si="1"/>
        <v>42762</v>
      </c>
      <c r="B27" t="s">
        <v>172</v>
      </c>
      <c r="C27" s="2">
        <v>42762</v>
      </c>
      <c r="D27" s="3">
        <v>50.72</v>
      </c>
      <c r="E27" s="3">
        <v>49.81</v>
      </c>
      <c r="F27" s="3">
        <v>47.59</v>
      </c>
      <c r="G27" s="3">
        <v>43.21</v>
      </c>
      <c r="H27" s="3">
        <v>44.54</v>
      </c>
      <c r="I27" s="3">
        <v>43.64</v>
      </c>
      <c r="J27" s="3">
        <v>43.06</v>
      </c>
      <c r="K27" s="3">
        <v>42.7</v>
      </c>
      <c r="L27" s="3">
        <v>44.96</v>
      </c>
      <c r="M27" s="3">
        <v>47.18</v>
      </c>
      <c r="N27" s="3">
        <v>48.19</v>
      </c>
      <c r="O27" s="3">
        <v>48.69</v>
      </c>
      <c r="P27" s="3">
        <v>49.07</v>
      </c>
      <c r="Q27" s="3">
        <v>48.56</v>
      </c>
      <c r="R27" s="3">
        <v>41.82</v>
      </c>
      <c r="S27" s="3">
        <v>40.44</v>
      </c>
      <c r="T27" s="3">
        <v>39.94</v>
      </c>
      <c r="U27" s="3">
        <v>39.64</v>
      </c>
      <c r="V27" s="3">
        <v>39.270000000000003</v>
      </c>
      <c r="W27" s="3">
        <v>38.78</v>
      </c>
      <c r="X27" s="3">
        <v>40.29</v>
      </c>
      <c r="Y27" s="3">
        <v>43.14</v>
      </c>
      <c r="Z27" s="3">
        <v>44.02</v>
      </c>
      <c r="AA27" s="3">
        <v>45.14</v>
      </c>
      <c r="AB27" s="3">
        <v>45.36</v>
      </c>
      <c r="AC27" s="3">
        <v>44.74</v>
      </c>
      <c r="AD27" s="3">
        <v>37.659999999999997</v>
      </c>
      <c r="AE27" s="3">
        <v>36.86</v>
      </c>
      <c r="AF27" s="3">
        <v>36.9</v>
      </c>
      <c r="AG27" s="3">
        <v>37.22</v>
      </c>
      <c r="AH27" s="3">
        <v>37.35</v>
      </c>
      <c r="AI27" s="3">
        <v>37.32</v>
      </c>
      <c r="AJ27" s="3">
        <v>37.15</v>
      </c>
      <c r="AK27" s="3">
        <v>40.15</v>
      </c>
      <c r="AL27" s="3">
        <v>40.79</v>
      </c>
      <c r="AM27" s="3">
        <v>41.5</v>
      </c>
      <c r="AN27" s="3">
        <v>41.53</v>
      </c>
      <c r="AO27" s="3">
        <v>40.71</v>
      </c>
      <c r="AP27" s="3">
        <v>37.4</v>
      </c>
      <c r="AQ27" s="3">
        <v>36.33</v>
      </c>
      <c r="AR27" s="3">
        <v>36.35</v>
      </c>
      <c r="AS27" s="3">
        <v>36.5</v>
      </c>
      <c r="AT27" s="3">
        <v>36.630000000000003</v>
      </c>
      <c r="AU27" s="3">
        <v>36.6</v>
      </c>
      <c r="AV27" s="3">
        <v>36.21</v>
      </c>
      <c r="AW27" s="3">
        <v>39.19</v>
      </c>
      <c r="AX27" s="3">
        <v>39.72</v>
      </c>
      <c r="AY27" s="3">
        <v>40.380000000000003</v>
      </c>
    </row>
    <row r="28" spans="1:51" x14ac:dyDescent="0.35">
      <c r="A28" s="5">
        <f t="shared" si="1"/>
        <v>42765</v>
      </c>
      <c r="B28" t="s">
        <v>173</v>
      </c>
      <c r="C28" s="2">
        <v>42765</v>
      </c>
      <c r="D28" s="3">
        <v>52.65</v>
      </c>
      <c r="E28" s="3">
        <v>51.56</v>
      </c>
      <c r="F28" s="3">
        <v>48.62</v>
      </c>
      <c r="G28" s="3">
        <v>43.95</v>
      </c>
      <c r="H28" s="3">
        <v>45.01</v>
      </c>
      <c r="I28" s="3">
        <v>43.96</v>
      </c>
      <c r="J28" s="3">
        <v>43.31</v>
      </c>
      <c r="K28" s="3">
        <v>42.9</v>
      </c>
      <c r="L28" s="3">
        <v>45.08</v>
      </c>
      <c r="M28" s="3">
        <v>47.3</v>
      </c>
      <c r="N28" s="3">
        <v>48.31</v>
      </c>
      <c r="O28" s="3">
        <v>48.81</v>
      </c>
      <c r="P28" s="3">
        <v>49.19</v>
      </c>
      <c r="Q28" s="3">
        <v>48.68</v>
      </c>
      <c r="R28" s="3">
        <v>42.08</v>
      </c>
      <c r="S28" s="3">
        <v>40.700000000000003</v>
      </c>
      <c r="T28" s="3">
        <v>40.200000000000003</v>
      </c>
      <c r="U28" s="3">
        <v>39.9</v>
      </c>
      <c r="V28" s="3">
        <v>39.53</v>
      </c>
      <c r="W28" s="3">
        <v>39.04</v>
      </c>
      <c r="X28" s="3">
        <v>40.42</v>
      </c>
      <c r="Y28" s="3">
        <v>43.27</v>
      </c>
      <c r="Z28" s="3">
        <v>44.15</v>
      </c>
      <c r="AA28" s="3">
        <v>45.27</v>
      </c>
      <c r="AB28" s="3">
        <v>45.49</v>
      </c>
      <c r="AC28" s="3">
        <v>44.87</v>
      </c>
      <c r="AD28" s="3">
        <v>37.96</v>
      </c>
      <c r="AE28" s="3">
        <v>37.32</v>
      </c>
      <c r="AF28" s="3">
        <v>37.520000000000003</v>
      </c>
      <c r="AG28" s="3">
        <v>38</v>
      </c>
      <c r="AH28" s="3">
        <v>38.29</v>
      </c>
      <c r="AI28" s="3">
        <v>38.42</v>
      </c>
      <c r="AJ28" s="3">
        <v>38.07</v>
      </c>
      <c r="AK28" s="3">
        <v>40.89</v>
      </c>
      <c r="AL28" s="3">
        <v>41.36</v>
      </c>
      <c r="AM28" s="3">
        <v>41.91</v>
      </c>
      <c r="AN28" s="3">
        <v>41.78</v>
      </c>
      <c r="AO28" s="3">
        <v>40.79</v>
      </c>
      <c r="AP28" s="3">
        <v>37.479999999999997</v>
      </c>
      <c r="AQ28" s="3">
        <v>36.409999999999997</v>
      </c>
      <c r="AR28" s="3">
        <v>36.43</v>
      </c>
      <c r="AS28" s="3">
        <v>36.58</v>
      </c>
      <c r="AT28" s="3">
        <v>36.71</v>
      </c>
      <c r="AU28" s="3">
        <v>36.68</v>
      </c>
      <c r="AV28" s="3">
        <v>36.29</v>
      </c>
      <c r="AW28" s="3">
        <v>39.270000000000003</v>
      </c>
      <c r="AX28" s="3">
        <v>39.799999999999997</v>
      </c>
      <c r="AY28" s="3">
        <v>40.46</v>
      </c>
    </row>
    <row r="29" spans="1:51" x14ac:dyDescent="0.35">
      <c r="A29" s="5">
        <f t="shared" si="1"/>
        <v>42766</v>
      </c>
      <c r="B29" t="s">
        <v>174</v>
      </c>
      <c r="C29" s="2">
        <v>42766</v>
      </c>
      <c r="D29" s="3">
        <v>52.77</v>
      </c>
      <c r="E29" s="3">
        <v>50.07</v>
      </c>
      <c r="F29" s="3">
        <v>44.5</v>
      </c>
      <c r="G29" s="3">
        <v>44.78</v>
      </c>
      <c r="H29" s="3">
        <v>44.19</v>
      </c>
      <c r="I29" s="3">
        <v>43.63</v>
      </c>
      <c r="J29" s="3">
        <v>43.37</v>
      </c>
      <c r="K29" s="3">
        <v>45.55</v>
      </c>
      <c r="L29" s="3">
        <v>47.89</v>
      </c>
      <c r="M29" s="3">
        <v>48.89</v>
      </c>
      <c r="N29" s="3">
        <v>49.39</v>
      </c>
      <c r="O29" s="3">
        <v>49.77</v>
      </c>
      <c r="P29" s="3">
        <v>49.26</v>
      </c>
      <c r="Q29" s="3">
        <v>42.54</v>
      </c>
      <c r="R29" s="3">
        <v>41.09</v>
      </c>
      <c r="S29" s="3">
        <v>40.549999999999997</v>
      </c>
      <c r="T29" s="3">
        <v>40.25</v>
      </c>
      <c r="U29" s="3">
        <v>39.880000000000003</v>
      </c>
      <c r="V29" s="3">
        <v>39.39</v>
      </c>
      <c r="W29" s="3">
        <v>40.9</v>
      </c>
      <c r="X29" s="3">
        <v>43.86</v>
      </c>
      <c r="Y29" s="3">
        <v>44.79</v>
      </c>
      <c r="Z29" s="3">
        <v>45.91</v>
      </c>
      <c r="AA29" s="3">
        <v>46.13</v>
      </c>
      <c r="AB29" s="3">
        <v>45.51</v>
      </c>
      <c r="AC29" s="3">
        <v>38.57</v>
      </c>
      <c r="AD29" s="3">
        <v>37.93</v>
      </c>
      <c r="AE29" s="3">
        <v>38.130000000000003</v>
      </c>
      <c r="AF29" s="3">
        <v>38.61</v>
      </c>
      <c r="AG29" s="3">
        <v>38.9</v>
      </c>
      <c r="AH29" s="3">
        <v>39.03</v>
      </c>
      <c r="AI29" s="3">
        <v>38.69</v>
      </c>
      <c r="AJ29" s="3">
        <v>41.51</v>
      </c>
      <c r="AK29" s="3">
        <v>41.98</v>
      </c>
      <c r="AL29" s="3">
        <v>42.53</v>
      </c>
      <c r="AM29" s="3">
        <v>42.4</v>
      </c>
      <c r="AN29" s="3">
        <v>41.41</v>
      </c>
      <c r="AO29" s="3">
        <v>38.1</v>
      </c>
      <c r="AP29" s="3">
        <v>37.03</v>
      </c>
      <c r="AQ29" s="3">
        <v>37.049999999999997</v>
      </c>
      <c r="AR29" s="3">
        <v>37.200000000000003</v>
      </c>
      <c r="AS29" s="3">
        <v>37.33</v>
      </c>
      <c r="AT29" s="3">
        <v>37.299999999999997</v>
      </c>
      <c r="AU29" s="3">
        <v>36.909999999999997</v>
      </c>
      <c r="AV29" s="3">
        <v>39.89</v>
      </c>
      <c r="AW29" s="3">
        <v>40.42</v>
      </c>
      <c r="AX29" s="3">
        <v>41.08</v>
      </c>
      <c r="AY29" s="3">
        <v>41.01</v>
      </c>
    </row>
    <row r="30" spans="1:51" x14ac:dyDescent="0.35">
      <c r="A30" s="5">
        <f t="shared" si="1"/>
        <v>42767</v>
      </c>
      <c r="B30" t="s">
        <v>175</v>
      </c>
      <c r="C30" s="2">
        <v>42767</v>
      </c>
      <c r="D30" s="3">
        <v>54.19</v>
      </c>
      <c r="E30" s="3">
        <v>50.26</v>
      </c>
      <c r="F30" s="3">
        <v>44.61</v>
      </c>
      <c r="G30" s="3">
        <v>44.9</v>
      </c>
      <c r="H30" s="3">
        <v>44.1</v>
      </c>
      <c r="I30" s="3">
        <v>43.61</v>
      </c>
      <c r="J30" s="3">
        <v>43.43</v>
      </c>
      <c r="K30" s="3">
        <v>45.53</v>
      </c>
      <c r="L30" s="3">
        <v>47.85</v>
      </c>
      <c r="M30" s="3">
        <v>48.84</v>
      </c>
      <c r="N30" s="3">
        <v>49.38</v>
      </c>
      <c r="O30" s="3">
        <v>49.76</v>
      </c>
      <c r="P30" s="3">
        <v>49.25</v>
      </c>
      <c r="Q30" s="3">
        <v>42.55</v>
      </c>
      <c r="R30" s="3">
        <v>41.17</v>
      </c>
      <c r="S30" s="3">
        <v>40.58</v>
      </c>
      <c r="T30" s="3">
        <v>40.24</v>
      </c>
      <c r="U30" s="3">
        <v>39.869999999999997</v>
      </c>
      <c r="V30" s="3">
        <v>39.380000000000003</v>
      </c>
      <c r="W30" s="3">
        <v>40.840000000000003</v>
      </c>
      <c r="X30" s="3">
        <v>43.78</v>
      </c>
      <c r="Y30" s="3">
        <v>44.7</v>
      </c>
      <c r="Z30" s="3">
        <v>45.81</v>
      </c>
      <c r="AA30" s="3">
        <v>46.02</v>
      </c>
      <c r="AB30" s="3">
        <v>45.37</v>
      </c>
      <c r="AC30" s="3">
        <v>38.36</v>
      </c>
      <c r="AD30" s="3">
        <v>37.65</v>
      </c>
      <c r="AE30" s="3">
        <v>37.78</v>
      </c>
      <c r="AF30" s="3">
        <v>38.19</v>
      </c>
      <c r="AG30" s="3">
        <v>38.43</v>
      </c>
      <c r="AH30" s="3">
        <v>38.51</v>
      </c>
      <c r="AI30" s="3">
        <v>38.31</v>
      </c>
      <c r="AJ30" s="3">
        <v>41.26</v>
      </c>
      <c r="AK30" s="3">
        <v>41.86</v>
      </c>
      <c r="AL30" s="3">
        <v>42.54</v>
      </c>
      <c r="AM30" s="3">
        <v>42.54</v>
      </c>
      <c r="AN30" s="3">
        <v>41.68</v>
      </c>
      <c r="AO30" s="3">
        <v>38.369999999999997</v>
      </c>
      <c r="AP30" s="3">
        <v>37.299999999999997</v>
      </c>
      <c r="AQ30" s="3">
        <v>37.32</v>
      </c>
      <c r="AR30" s="3">
        <v>37.47</v>
      </c>
      <c r="AS30" s="3">
        <v>37.6</v>
      </c>
      <c r="AT30" s="3">
        <v>37.57</v>
      </c>
      <c r="AU30" s="3">
        <v>37.18</v>
      </c>
      <c r="AV30" s="3">
        <v>40.159999999999997</v>
      </c>
      <c r="AW30" s="3">
        <v>40.69</v>
      </c>
      <c r="AX30" s="3">
        <v>41.35</v>
      </c>
      <c r="AY30" s="3">
        <v>41.28</v>
      </c>
    </row>
    <row r="31" spans="1:51" x14ac:dyDescent="0.35">
      <c r="A31" s="5">
        <f t="shared" si="1"/>
        <v>42768</v>
      </c>
      <c r="B31" t="s">
        <v>176</v>
      </c>
      <c r="C31" s="2">
        <v>42768</v>
      </c>
      <c r="D31" s="3">
        <v>54.93</v>
      </c>
      <c r="E31" s="3">
        <v>50.19</v>
      </c>
      <c r="F31" s="3">
        <v>44.57</v>
      </c>
      <c r="G31" s="3">
        <v>44.9</v>
      </c>
      <c r="H31" s="3">
        <v>44.2</v>
      </c>
      <c r="I31" s="3">
        <v>43.84</v>
      </c>
      <c r="J31" s="3">
        <v>43.7</v>
      </c>
      <c r="K31" s="3">
        <v>45.68</v>
      </c>
      <c r="L31" s="3">
        <v>47.91</v>
      </c>
      <c r="M31" s="3">
        <v>48.87</v>
      </c>
      <c r="N31" s="3">
        <v>49.45</v>
      </c>
      <c r="O31" s="3">
        <v>49.95</v>
      </c>
      <c r="P31" s="3">
        <v>49.48</v>
      </c>
      <c r="Q31" s="3">
        <v>42.8</v>
      </c>
      <c r="R31" s="3">
        <v>41.45</v>
      </c>
      <c r="S31" s="3">
        <v>40.9</v>
      </c>
      <c r="T31" s="3">
        <v>40.58</v>
      </c>
      <c r="U31" s="3">
        <v>40.200000000000003</v>
      </c>
      <c r="V31" s="3">
        <v>39.64</v>
      </c>
      <c r="W31" s="3">
        <v>41.11</v>
      </c>
      <c r="X31" s="3">
        <v>44.05</v>
      </c>
      <c r="Y31" s="3">
        <v>44.97</v>
      </c>
      <c r="Z31" s="3">
        <v>46.08</v>
      </c>
      <c r="AA31" s="3">
        <v>46.29</v>
      </c>
      <c r="AB31" s="3">
        <v>45.64</v>
      </c>
      <c r="AC31" s="3">
        <v>38.61</v>
      </c>
      <c r="AD31" s="3">
        <v>37.880000000000003</v>
      </c>
      <c r="AE31" s="3">
        <v>37.99</v>
      </c>
      <c r="AF31" s="3">
        <v>38.380000000000003</v>
      </c>
      <c r="AG31" s="3">
        <v>38.619999999999997</v>
      </c>
      <c r="AH31" s="3">
        <v>38.700000000000003</v>
      </c>
      <c r="AI31" s="3">
        <v>38.479999999999997</v>
      </c>
      <c r="AJ31" s="3">
        <v>41.42</v>
      </c>
      <c r="AK31" s="3">
        <v>42.02</v>
      </c>
      <c r="AL31" s="3">
        <v>42.7</v>
      </c>
      <c r="AM31" s="3">
        <v>42.7</v>
      </c>
      <c r="AN31" s="3">
        <v>41.84</v>
      </c>
      <c r="AO31" s="3">
        <v>38.53</v>
      </c>
      <c r="AP31" s="3">
        <v>37.46</v>
      </c>
      <c r="AQ31" s="3">
        <v>37.479999999999997</v>
      </c>
      <c r="AR31" s="3">
        <v>37.630000000000003</v>
      </c>
      <c r="AS31" s="3">
        <v>37.76</v>
      </c>
      <c r="AT31" s="3">
        <v>37.729999999999997</v>
      </c>
      <c r="AU31" s="3">
        <v>37.340000000000003</v>
      </c>
      <c r="AV31" s="3">
        <v>40.32</v>
      </c>
      <c r="AW31" s="3">
        <v>40.85</v>
      </c>
      <c r="AX31" s="3">
        <v>41.51</v>
      </c>
      <c r="AY31" s="3">
        <v>41.44</v>
      </c>
    </row>
    <row r="32" spans="1:51" x14ac:dyDescent="0.35">
      <c r="A32" s="5">
        <f t="shared" si="1"/>
        <v>42769</v>
      </c>
      <c r="B32" t="s">
        <v>177</v>
      </c>
      <c r="C32" s="2">
        <v>42769</v>
      </c>
      <c r="D32" s="3">
        <v>55.43</v>
      </c>
      <c r="E32" s="3">
        <v>50.21</v>
      </c>
      <c r="F32" s="3">
        <v>44.72</v>
      </c>
      <c r="G32" s="3">
        <v>45.2</v>
      </c>
      <c r="H32" s="3">
        <v>44.43</v>
      </c>
      <c r="I32" s="3">
        <v>44.02</v>
      </c>
      <c r="J32" s="3">
        <v>43.81</v>
      </c>
      <c r="K32" s="3">
        <v>45.94</v>
      </c>
      <c r="L32" s="3">
        <v>48.31</v>
      </c>
      <c r="M32" s="3">
        <v>49.34</v>
      </c>
      <c r="N32" s="3">
        <v>49.97</v>
      </c>
      <c r="O32" s="3">
        <v>50.43</v>
      </c>
      <c r="P32" s="3">
        <v>49.95</v>
      </c>
      <c r="Q32" s="3">
        <v>43.06</v>
      </c>
      <c r="R32" s="3">
        <v>41.51</v>
      </c>
      <c r="S32" s="3">
        <v>40.840000000000003</v>
      </c>
      <c r="T32" s="3">
        <v>40.49</v>
      </c>
      <c r="U32" s="3">
        <v>40.11</v>
      </c>
      <c r="V32" s="3">
        <v>39.549999999999997</v>
      </c>
      <c r="W32" s="3">
        <v>41.16</v>
      </c>
      <c r="X32" s="3">
        <v>44.22</v>
      </c>
      <c r="Y32" s="3">
        <v>45.24</v>
      </c>
      <c r="Z32" s="3">
        <v>46.37</v>
      </c>
      <c r="AA32" s="3">
        <v>46.58</v>
      </c>
      <c r="AB32" s="3">
        <v>45.93</v>
      </c>
      <c r="AC32" s="3">
        <v>38.86</v>
      </c>
      <c r="AD32" s="3">
        <v>38.090000000000003</v>
      </c>
      <c r="AE32" s="3">
        <v>38.17</v>
      </c>
      <c r="AF32" s="3">
        <v>38.56</v>
      </c>
      <c r="AG32" s="3">
        <v>38.799999999999997</v>
      </c>
      <c r="AH32" s="3">
        <v>38.880000000000003</v>
      </c>
      <c r="AI32" s="3">
        <v>38.700000000000003</v>
      </c>
      <c r="AJ32" s="3">
        <v>41.67</v>
      </c>
      <c r="AK32" s="3">
        <v>42.3</v>
      </c>
      <c r="AL32" s="3">
        <v>43.01</v>
      </c>
      <c r="AM32" s="3">
        <v>43.04</v>
      </c>
      <c r="AN32" s="3">
        <v>42.21</v>
      </c>
      <c r="AO32" s="3">
        <v>38.9</v>
      </c>
      <c r="AP32" s="3">
        <v>37.83</v>
      </c>
      <c r="AQ32" s="3">
        <v>37.85</v>
      </c>
      <c r="AR32" s="3">
        <v>38</v>
      </c>
      <c r="AS32" s="3">
        <v>38.130000000000003</v>
      </c>
      <c r="AT32" s="3">
        <v>38.1</v>
      </c>
      <c r="AU32" s="3">
        <v>37.71</v>
      </c>
      <c r="AV32" s="3">
        <v>40.69</v>
      </c>
      <c r="AW32" s="3">
        <v>41.22</v>
      </c>
      <c r="AX32" s="3">
        <v>41.88</v>
      </c>
      <c r="AY32" s="3">
        <v>41.81</v>
      </c>
    </row>
    <row r="33" spans="1:51" x14ac:dyDescent="0.35">
      <c r="A33" s="5">
        <f t="shared" si="1"/>
        <v>42772</v>
      </c>
      <c r="B33" t="s">
        <v>178</v>
      </c>
      <c r="C33" s="2">
        <v>42772</v>
      </c>
      <c r="D33" s="3">
        <v>54.53</v>
      </c>
      <c r="E33" s="3">
        <v>49.15</v>
      </c>
      <c r="F33" s="3">
        <v>43.79</v>
      </c>
      <c r="G33" s="3">
        <v>44.55</v>
      </c>
      <c r="H33" s="3">
        <v>43.98</v>
      </c>
      <c r="I33" s="3">
        <v>43.57</v>
      </c>
      <c r="J33" s="3">
        <v>43.36</v>
      </c>
      <c r="K33" s="3">
        <v>45.28</v>
      </c>
      <c r="L33" s="3">
        <v>47.65</v>
      </c>
      <c r="M33" s="3">
        <v>48.68</v>
      </c>
      <c r="N33" s="3">
        <v>49.31</v>
      </c>
      <c r="O33" s="3">
        <v>49.77</v>
      </c>
      <c r="P33" s="3">
        <v>49.29</v>
      </c>
      <c r="Q33" s="3">
        <v>42.76</v>
      </c>
      <c r="R33" s="3">
        <v>41.21</v>
      </c>
      <c r="S33" s="3">
        <v>40.54</v>
      </c>
      <c r="T33" s="3">
        <v>40.19</v>
      </c>
      <c r="U33" s="3">
        <v>39.81</v>
      </c>
      <c r="V33" s="3">
        <v>39.25</v>
      </c>
      <c r="W33" s="3">
        <v>40.86</v>
      </c>
      <c r="X33" s="3">
        <v>43.92</v>
      </c>
      <c r="Y33" s="3">
        <v>44.94</v>
      </c>
      <c r="Z33" s="3">
        <v>46.07</v>
      </c>
      <c r="AA33" s="3">
        <v>46.28</v>
      </c>
      <c r="AB33" s="3">
        <v>45.63</v>
      </c>
      <c r="AC33" s="3">
        <v>38.56</v>
      </c>
      <c r="AD33" s="3">
        <v>37.79</v>
      </c>
      <c r="AE33" s="3">
        <v>37.869999999999997</v>
      </c>
      <c r="AF33" s="3">
        <v>38.26</v>
      </c>
      <c r="AG33" s="3">
        <v>38.5</v>
      </c>
      <c r="AH33" s="3">
        <v>38.58</v>
      </c>
      <c r="AI33" s="3">
        <v>38.4</v>
      </c>
      <c r="AJ33" s="3">
        <v>41.37</v>
      </c>
      <c r="AK33" s="3">
        <v>42</v>
      </c>
      <c r="AL33" s="3">
        <v>42.71</v>
      </c>
      <c r="AM33" s="3">
        <v>42.74</v>
      </c>
      <c r="AN33" s="3">
        <v>41.91</v>
      </c>
      <c r="AO33" s="3">
        <v>38.6</v>
      </c>
      <c r="AP33" s="3">
        <v>37.53</v>
      </c>
      <c r="AQ33" s="3">
        <v>37.549999999999997</v>
      </c>
      <c r="AR33" s="3">
        <v>37.700000000000003</v>
      </c>
      <c r="AS33" s="3">
        <v>37.83</v>
      </c>
      <c r="AT33" s="3">
        <v>37.799999999999997</v>
      </c>
      <c r="AU33" s="3">
        <v>37.409999999999997</v>
      </c>
      <c r="AV33" s="3">
        <v>40.39</v>
      </c>
      <c r="AW33" s="3">
        <v>40.92</v>
      </c>
      <c r="AX33" s="3">
        <v>41.58</v>
      </c>
      <c r="AY33" s="3">
        <v>41.51</v>
      </c>
    </row>
    <row r="34" spans="1:51" x14ac:dyDescent="0.35">
      <c r="A34" s="5">
        <f t="shared" si="1"/>
        <v>42773</v>
      </c>
      <c r="B34" t="s">
        <v>179</v>
      </c>
      <c r="C34" s="2">
        <v>42773</v>
      </c>
      <c r="D34" s="3">
        <v>52.72</v>
      </c>
      <c r="E34" s="3">
        <v>48.56</v>
      </c>
      <c r="F34" s="3">
        <v>43.65</v>
      </c>
      <c r="G34" s="3">
        <v>44.41</v>
      </c>
      <c r="H34" s="3">
        <v>43.96</v>
      </c>
      <c r="I34" s="3">
        <v>43.55</v>
      </c>
      <c r="J34" s="3">
        <v>43.34</v>
      </c>
      <c r="K34" s="3">
        <v>45.3</v>
      </c>
      <c r="L34" s="3">
        <v>47.67</v>
      </c>
      <c r="M34" s="3">
        <v>48.7</v>
      </c>
      <c r="N34" s="3">
        <v>49.33</v>
      </c>
      <c r="O34" s="3">
        <v>49.79</v>
      </c>
      <c r="P34" s="3">
        <v>49.31</v>
      </c>
      <c r="Q34" s="3">
        <v>42.85</v>
      </c>
      <c r="R34" s="3">
        <v>41.3</v>
      </c>
      <c r="S34" s="3">
        <v>40.630000000000003</v>
      </c>
      <c r="T34" s="3">
        <v>40.28</v>
      </c>
      <c r="U34" s="3">
        <v>39.9</v>
      </c>
      <c r="V34" s="3">
        <v>39.340000000000003</v>
      </c>
      <c r="W34" s="3">
        <v>40.950000000000003</v>
      </c>
      <c r="X34" s="3">
        <v>44.01</v>
      </c>
      <c r="Y34" s="3">
        <v>45.03</v>
      </c>
      <c r="Z34" s="3">
        <v>46.16</v>
      </c>
      <c r="AA34" s="3">
        <v>46.37</v>
      </c>
      <c r="AB34" s="3">
        <v>45.72</v>
      </c>
      <c r="AC34" s="3">
        <v>38.65</v>
      </c>
      <c r="AD34" s="3">
        <v>37.880000000000003</v>
      </c>
      <c r="AE34" s="3">
        <v>37.96</v>
      </c>
      <c r="AF34" s="3">
        <v>38.35</v>
      </c>
      <c r="AG34" s="3">
        <v>38.590000000000003</v>
      </c>
      <c r="AH34" s="3">
        <v>38.67</v>
      </c>
      <c r="AI34" s="3">
        <v>38.49</v>
      </c>
      <c r="AJ34" s="3">
        <v>41.46</v>
      </c>
      <c r="AK34" s="3">
        <v>42.09</v>
      </c>
      <c r="AL34" s="3">
        <v>42.8</v>
      </c>
      <c r="AM34" s="3">
        <v>42.83</v>
      </c>
      <c r="AN34" s="3">
        <v>42</v>
      </c>
      <c r="AO34" s="3">
        <v>38.69</v>
      </c>
      <c r="AP34" s="3">
        <v>37.619999999999997</v>
      </c>
      <c r="AQ34" s="3">
        <v>37.64</v>
      </c>
      <c r="AR34" s="3">
        <v>37.79</v>
      </c>
      <c r="AS34" s="3">
        <v>37.92</v>
      </c>
      <c r="AT34" s="3">
        <v>37.89</v>
      </c>
      <c r="AU34" s="3">
        <v>37.5</v>
      </c>
      <c r="AV34" s="3">
        <v>40.479999999999997</v>
      </c>
      <c r="AW34" s="3">
        <v>41.01</v>
      </c>
      <c r="AX34" s="3">
        <v>41.67</v>
      </c>
      <c r="AY34" s="3">
        <v>41.6</v>
      </c>
    </row>
    <row r="35" spans="1:51" x14ac:dyDescent="0.35">
      <c r="A35" s="5">
        <f t="shared" si="1"/>
        <v>42774</v>
      </c>
      <c r="B35" t="s">
        <v>180</v>
      </c>
      <c r="C35" s="2">
        <v>42774</v>
      </c>
      <c r="D35" s="3">
        <v>50.36</v>
      </c>
      <c r="E35" s="3">
        <v>47.89</v>
      </c>
      <c r="F35" s="3">
        <v>43.49</v>
      </c>
      <c r="G35" s="3">
        <v>44.4</v>
      </c>
      <c r="H35" s="3">
        <v>43.61</v>
      </c>
      <c r="I35" s="3">
        <v>42.98</v>
      </c>
      <c r="J35" s="3">
        <v>42.75</v>
      </c>
      <c r="K35" s="3">
        <v>45.06</v>
      </c>
      <c r="L35" s="3">
        <v>47.48</v>
      </c>
      <c r="M35" s="3">
        <v>48.56</v>
      </c>
      <c r="N35" s="3">
        <v>49.23</v>
      </c>
      <c r="O35" s="3">
        <v>49.72</v>
      </c>
      <c r="P35" s="3">
        <v>49.27</v>
      </c>
      <c r="Q35" s="3">
        <v>42.88</v>
      </c>
      <c r="R35" s="3">
        <v>41.29</v>
      </c>
      <c r="S35" s="3">
        <v>40.58</v>
      </c>
      <c r="T35" s="3">
        <v>40.19</v>
      </c>
      <c r="U35" s="3">
        <v>39.770000000000003</v>
      </c>
      <c r="V35" s="3">
        <v>39.17</v>
      </c>
      <c r="W35" s="3">
        <v>40.71</v>
      </c>
      <c r="X35" s="3">
        <v>43.78</v>
      </c>
      <c r="Y35" s="3">
        <v>44.81</v>
      </c>
      <c r="Z35" s="3">
        <v>45.95</v>
      </c>
      <c r="AA35" s="3">
        <v>46.17</v>
      </c>
      <c r="AB35" s="3">
        <v>45.53</v>
      </c>
      <c r="AC35" s="3">
        <v>38.36</v>
      </c>
      <c r="AD35" s="3">
        <v>37.49</v>
      </c>
      <c r="AE35" s="3">
        <v>37.47</v>
      </c>
      <c r="AF35" s="3">
        <v>37.770000000000003</v>
      </c>
      <c r="AG35" s="3">
        <v>37.92</v>
      </c>
      <c r="AH35" s="3">
        <v>37.909999999999997</v>
      </c>
      <c r="AI35" s="3">
        <v>37.74</v>
      </c>
      <c r="AJ35" s="3">
        <v>40.72</v>
      </c>
      <c r="AK35" s="3">
        <v>41.36</v>
      </c>
      <c r="AL35" s="3">
        <v>42.08</v>
      </c>
      <c r="AM35" s="3">
        <v>42.12</v>
      </c>
      <c r="AN35" s="3">
        <v>41.3</v>
      </c>
      <c r="AO35" s="3">
        <v>37.99</v>
      </c>
      <c r="AP35" s="3">
        <v>36.92</v>
      </c>
      <c r="AQ35" s="3">
        <v>36.94</v>
      </c>
      <c r="AR35" s="3">
        <v>37.090000000000003</v>
      </c>
      <c r="AS35" s="3">
        <v>37.22</v>
      </c>
      <c r="AT35" s="3">
        <v>37.19</v>
      </c>
      <c r="AU35" s="3">
        <v>36.799999999999997</v>
      </c>
      <c r="AV35" s="3">
        <v>39.78</v>
      </c>
      <c r="AW35" s="3">
        <v>40.31</v>
      </c>
      <c r="AX35" s="3">
        <v>40.97</v>
      </c>
      <c r="AY35" s="3">
        <v>40.9</v>
      </c>
    </row>
    <row r="36" spans="1:51" x14ac:dyDescent="0.35">
      <c r="A36" s="5">
        <f t="shared" si="1"/>
        <v>42775</v>
      </c>
      <c r="B36" t="s">
        <v>181</v>
      </c>
      <c r="C36" s="2">
        <v>42775</v>
      </c>
      <c r="D36" s="3">
        <v>50.44</v>
      </c>
      <c r="E36" s="3">
        <v>48.23</v>
      </c>
      <c r="F36" s="3">
        <v>43.62</v>
      </c>
      <c r="G36" s="3">
        <v>44.53</v>
      </c>
      <c r="H36" s="3">
        <v>43.74</v>
      </c>
      <c r="I36" s="3">
        <v>43.11</v>
      </c>
      <c r="J36" s="3">
        <v>42.88</v>
      </c>
      <c r="K36" s="3">
        <v>45.1</v>
      </c>
      <c r="L36" s="3">
        <v>47.52</v>
      </c>
      <c r="M36" s="3">
        <v>48.6</v>
      </c>
      <c r="N36" s="3">
        <v>49.27</v>
      </c>
      <c r="O36" s="3">
        <v>49.76</v>
      </c>
      <c r="P36" s="3">
        <v>49.31</v>
      </c>
      <c r="Q36" s="3">
        <v>42.96</v>
      </c>
      <c r="R36" s="3">
        <v>41.37</v>
      </c>
      <c r="S36" s="3">
        <v>40.659999999999997</v>
      </c>
      <c r="T36" s="3">
        <v>40.270000000000003</v>
      </c>
      <c r="U36" s="3">
        <v>39.85</v>
      </c>
      <c r="V36" s="3">
        <v>39.25</v>
      </c>
      <c r="W36" s="3">
        <v>40.729999999999997</v>
      </c>
      <c r="X36" s="3">
        <v>43.8</v>
      </c>
      <c r="Y36" s="3">
        <v>44.83</v>
      </c>
      <c r="Z36" s="3">
        <v>45.97</v>
      </c>
      <c r="AA36" s="3">
        <v>46.19</v>
      </c>
      <c r="AB36" s="3">
        <v>45.55</v>
      </c>
      <c r="AC36" s="3">
        <v>38.380000000000003</v>
      </c>
      <c r="AD36" s="3">
        <v>37.51</v>
      </c>
      <c r="AE36" s="3">
        <v>37.49</v>
      </c>
      <c r="AF36" s="3">
        <v>37.79</v>
      </c>
      <c r="AG36" s="3">
        <v>37.94</v>
      </c>
      <c r="AH36" s="3">
        <v>37.93</v>
      </c>
      <c r="AI36" s="3">
        <v>37.76</v>
      </c>
      <c r="AJ36" s="3">
        <v>40.74</v>
      </c>
      <c r="AK36" s="3">
        <v>41.38</v>
      </c>
      <c r="AL36" s="3">
        <v>42.1</v>
      </c>
      <c r="AM36" s="3">
        <v>42.14</v>
      </c>
      <c r="AN36" s="3">
        <v>41.32</v>
      </c>
      <c r="AO36" s="3">
        <v>38.01</v>
      </c>
      <c r="AP36" s="3">
        <v>36.94</v>
      </c>
      <c r="AQ36" s="3">
        <v>36.96</v>
      </c>
      <c r="AR36" s="3">
        <v>37.11</v>
      </c>
      <c r="AS36" s="3">
        <v>37.24</v>
      </c>
      <c r="AT36" s="3">
        <v>37.21</v>
      </c>
      <c r="AU36" s="3">
        <v>36.82</v>
      </c>
      <c r="AV36" s="3">
        <v>39.799999999999997</v>
      </c>
      <c r="AW36" s="3">
        <v>40.33</v>
      </c>
      <c r="AX36" s="3">
        <v>40.99</v>
      </c>
      <c r="AY36" s="3">
        <v>40.92</v>
      </c>
    </row>
    <row r="37" spans="1:51" x14ac:dyDescent="0.35">
      <c r="A37" s="5">
        <f t="shared" si="1"/>
        <v>42776</v>
      </c>
      <c r="B37" t="s">
        <v>182</v>
      </c>
      <c r="C37" s="2">
        <v>42776</v>
      </c>
      <c r="D37" s="3">
        <v>49.64</v>
      </c>
      <c r="E37" s="3">
        <v>47.79</v>
      </c>
      <c r="F37" s="3">
        <v>43.63</v>
      </c>
      <c r="G37" s="3">
        <v>44.54</v>
      </c>
      <c r="H37" s="3">
        <v>43.94</v>
      </c>
      <c r="I37" s="3">
        <v>43.31</v>
      </c>
      <c r="J37" s="3">
        <v>43.08</v>
      </c>
      <c r="K37" s="3">
        <v>45.13</v>
      </c>
      <c r="L37" s="3">
        <v>47.55</v>
      </c>
      <c r="M37" s="3">
        <v>48.63</v>
      </c>
      <c r="N37" s="3">
        <v>49.3</v>
      </c>
      <c r="O37" s="3">
        <v>49.79</v>
      </c>
      <c r="P37" s="3">
        <v>49.34</v>
      </c>
      <c r="Q37" s="3">
        <v>42.98</v>
      </c>
      <c r="R37" s="3">
        <v>41.39</v>
      </c>
      <c r="S37" s="3">
        <v>40.68</v>
      </c>
      <c r="T37" s="3">
        <v>40.29</v>
      </c>
      <c r="U37" s="3">
        <v>39.869999999999997</v>
      </c>
      <c r="V37" s="3">
        <v>39.270000000000003</v>
      </c>
      <c r="W37" s="3">
        <v>40.770000000000003</v>
      </c>
      <c r="X37" s="3">
        <v>43.84</v>
      </c>
      <c r="Y37" s="3">
        <v>44.87</v>
      </c>
      <c r="Z37" s="3">
        <v>46.01</v>
      </c>
      <c r="AA37" s="3">
        <v>46.23</v>
      </c>
      <c r="AB37" s="3">
        <v>45.59</v>
      </c>
      <c r="AC37" s="3">
        <v>38.43</v>
      </c>
      <c r="AD37" s="3">
        <v>37.56</v>
      </c>
      <c r="AE37" s="3">
        <v>37.54</v>
      </c>
      <c r="AF37" s="3">
        <v>37.840000000000003</v>
      </c>
      <c r="AG37" s="3">
        <v>37.99</v>
      </c>
      <c r="AH37" s="3">
        <v>37.979999999999997</v>
      </c>
      <c r="AI37" s="3">
        <v>37.81</v>
      </c>
      <c r="AJ37" s="3">
        <v>40.79</v>
      </c>
      <c r="AK37" s="3">
        <v>41.43</v>
      </c>
      <c r="AL37" s="3">
        <v>42.15</v>
      </c>
      <c r="AM37" s="3">
        <v>42.19</v>
      </c>
      <c r="AN37" s="3">
        <v>41.37</v>
      </c>
      <c r="AO37" s="3">
        <v>38.06</v>
      </c>
      <c r="AP37" s="3">
        <v>36.99</v>
      </c>
      <c r="AQ37" s="3">
        <v>37.01</v>
      </c>
      <c r="AR37" s="3">
        <v>37.159999999999997</v>
      </c>
      <c r="AS37" s="3">
        <v>37.29</v>
      </c>
      <c r="AT37" s="3">
        <v>37.26</v>
      </c>
      <c r="AU37" s="3">
        <v>36.869999999999997</v>
      </c>
      <c r="AV37" s="3">
        <v>39.85</v>
      </c>
      <c r="AW37" s="3">
        <v>40.380000000000003</v>
      </c>
      <c r="AX37" s="3">
        <v>41.04</v>
      </c>
      <c r="AY37" s="3">
        <v>40.97</v>
      </c>
    </row>
    <row r="38" spans="1:51" x14ac:dyDescent="0.35">
      <c r="A38" s="5">
        <f t="shared" si="1"/>
        <v>42779</v>
      </c>
      <c r="B38" t="s">
        <v>183</v>
      </c>
      <c r="C38" s="2">
        <v>42779</v>
      </c>
      <c r="D38" s="3">
        <v>47.8</v>
      </c>
      <c r="E38" s="3">
        <v>46.52</v>
      </c>
      <c r="F38" s="3">
        <v>42.84</v>
      </c>
      <c r="G38" s="3">
        <v>44.28</v>
      </c>
      <c r="H38" s="3">
        <v>43.35</v>
      </c>
      <c r="I38" s="3">
        <v>42.64</v>
      </c>
      <c r="J38" s="3">
        <v>42.31</v>
      </c>
      <c r="K38" s="3">
        <v>44.21</v>
      </c>
      <c r="L38" s="3">
        <v>46.63</v>
      </c>
      <c r="M38" s="3">
        <v>47.71</v>
      </c>
      <c r="N38" s="3">
        <v>48.38</v>
      </c>
      <c r="O38" s="3">
        <v>48.87</v>
      </c>
      <c r="P38" s="3">
        <v>48.42</v>
      </c>
      <c r="Q38" s="3">
        <v>42.33</v>
      </c>
      <c r="R38" s="3">
        <v>40.840000000000003</v>
      </c>
      <c r="S38" s="3">
        <v>40.19</v>
      </c>
      <c r="T38" s="3">
        <v>39.86</v>
      </c>
      <c r="U38" s="3">
        <v>39.44</v>
      </c>
      <c r="V38" s="3">
        <v>38.840000000000003</v>
      </c>
      <c r="W38" s="3">
        <v>40.369999999999997</v>
      </c>
      <c r="X38" s="3">
        <v>43.44</v>
      </c>
      <c r="Y38" s="3">
        <v>44.47</v>
      </c>
      <c r="Z38" s="3">
        <v>45.61</v>
      </c>
      <c r="AA38" s="3">
        <v>45.83</v>
      </c>
      <c r="AB38" s="3">
        <v>45.19</v>
      </c>
      <c r="AC38" s="3">
        <v>37.99</v>
      </c>
      <c r="AD38" s="3">
        <v>37.08</v>
      </c>
      <c r="AE38" s="3">
        <v>37.020000000000003</v>
      </c>
      <c r="AF38" s="3">
        <v>37.28</v>
      </c>
      <c r="AG38" s="3">
        <v>37.39</v>
      </c>
      <c r="AH38" s="3">
        <v>37.340000000000003</v>
      </c>
      <c r="AI38" s="3">
        <v>37.4</v>
      </c>
      <c r="AJ38" s="3">
        <v>40.61</v>
      </c>
      <c r="AK38" s="3">
        <v>41.48</v>
      </c>
      <c r="AL38" s="3">
        <v>42.42</v>
      </c>
      <c r="AM38" s="3">
        <v>42.68</v>
      </c>
      <c r="AN38" s="3">
        <v>42.08</v>
      </c>
      <c r="AO38" s="3">
        <v>38.770000000000003</v>
      </c>
      <c r="AP38" s="3">
        <v>37.700000000000003</v>
      </c>
      <c r="AQ38" s="3">
        <v>37.72</v>
      </c>
      <c r="AR38" s="3">
        <v>37.869999999999997</v>
      </c>
      <c r="AS38" s="3">
        <v>38</v>
      </c>
      <c r="AT38" s="3">
        <v>37.97</v>
      </c>
      <c r="AU38" s="3">
        <v>37.58</v>
      </c>
      <c r="AV38" s="3">
        <v>40.56</v>
      </c>
      <c r="AW38" s="3">
        <v>41.09</v>
      </c>
      <c r="AX38" s="3">
        <v>41.75</v>
      </c>
      <c r="AY38" s="3">
        <v>41.68</v>
      </c>
    </row>
    <row r="39" spans="1:51" x14ac:dyDescent="0.35">
      <c r="A39" s="5">
        <f t="shared" si="1"/>
        <v>42780</v>
      </c>
      <c r="B39" t="s">
        <v>184</v>
      </c>
      <c r="C39" s="2">
        <v>42780</v>
      </c>
      <c r="D39" s="3">
        <v>47.14</v>
      </c>
      <c r="E39" s="3">
        <v>46.06</v>
      </c>
      <c r="F39" s="3">
        <v>42.63</v>
      </c>
      <c r="G39" s="3">
        <v>44.21</v>
      </c>
      <c r="H39" s="3">
        <v>43.09</v>
      </c>
      <c r="I39" s="3">
        <v>42.38</v>
      </c>
      <c r="J39" s="3">
        <v>42.05</v>
      </c>
      <c r="K39" s="3">
        <v>43.72</v>
      </c>
      <c r="L39" s="3">
        <v>46.14</v>
      </c>
      <c r="M39" s="3">
        <v>47.22</v>
      </c>
      <c r="N39" s="3">
        <v>47.89</v>
      </c>
      <c r="O39" s="3">
        <v>48.38</v>
      </c>
      <c r="P39" s="3">
        <v>47.93</v>
      </c>
      <c r="Q39" s="3">
        <v>42.08</v>
      </c>
      <c r="R39" s="3">
        <v>40.619999999999997</v>
      </c>
      <c r="S39" s="3">
        <v>40</v>
      </c>
      <c r="T39" s="3">
        <v>39.74</v>
      </c>
      <c r="U39" s="3">
        <v>39.32</v>
      </c>
      <c r="V39" s="3">
        <v>38.72</v>
      </c>
      <c r="W39" s="3">
        <v>40.14</v>
      </c>
      <c r="X39" s="3">
        <v>43.21</v>
      </c>
      <c r="Y39" s="3">
        <v>44.24</v>
      </c>
      <c r="Z39" s="3">
        <v>45.38</v>
      </c>
      <c r="AA39" s="3">
        <v>45.6</v>
      </c>
      <c r="AB39" s="3">
        <v>44.96</v>
      </c>
      <c r="AC39" s="3">
        <v>37.89</v>
      </c>
      <c r="AD39" s="3">
        <v>37.11</v>
      </c>
      <c r="AE39" s="3">
        <v>37.18</v>
      </c>
      <c r="AF39" s="3">
        <v>37.57</v>
      </c>
      <c r="AG39" s="3">
        <v>37.81</v>
      </c>
      <c r="AH39" s="3">
        <v>37.89</v>
      </c>
      <c r="AI39" s="3">
        <v>37.71</v>
      </c>
      <c r="AJ39" s="3">
        <v>40.68</v>
      </c>
      <c r="AK39" s="3">
        <v>41.31</v>
      </c>
      <c r="AL39" s="3">
        <v>42.02</v>
      </c>
      <c r="AM39" s="3">
        <v>42.04</v>
      </c>
      <c r="AN39" s="3">
        <v>41.2</v>
      </c>
      <c r="AO39" s="3">
        <v>37.89</v>
      </c>
      <c r="AP39" s="3">
        <v>36.82</v>
      </c>
      <c r="AQ39" s="3">
        <v>36.840000000000003</v>
      </c>
      <c r="AR39" s="3">
        <v>36.99</v>
      </c>
      <c r="AS39" s="3">
        <v>37.119999999999997</v>
      </c>
      <c r="AT39" s="3">
        <v>37.090000000000003</v>
      </c>
      <c r="AU39" s="3">
        <v>36.700000000000003</v>
      </c>
      <c r="AV39" s="3">
        <v>39.68</v>
      </c>
      <c r="AW39" s="3">
        <v>40.21</v>
      </c>
      <c r="AX39" s="3">
        <v>40.869999999999997</v>
      </c>
      <c r="AY39" s="3">
        <v>40.799999999999997</v>
      </c>
    </row>
    <row r="40" spans="1:51" x14ac:dyDescent="0.35">
      <c r="A40" s="5">
        <f t="shared" si="1"/>
        <v>42781</v>
      </c>
      <c r="B40" t="s">
        <v>185</v>
      </c>
      <c r="C40" s="2">
        <v>42781</v>
      </c>
      <c r="D40" s="3">
        <v>47.29</v>
      </c>
      <c r="E40" s="3">
        <v>46.31</v>
      </c>
      <c r="F40" s="3">
        <v>42.79</v>
      </c>
      <c r="G40" s="3">
        <v>44.37</v>
      </c>
      <c r="H40" s="3">
        <v>43.25</v>
      </c>
      <c r="I40" s="3">
        <v>42.54</v>
      </c>
      <c r="J40" s="3">
        <v>42.21</v>
      </c>
      <c r="K40" s="3">
        <v>43.85</v>
      </c>
      <c r="L40" s="3">
        <v>46.27</v>
      </c>
      <c r="M40" s="3">
        <v>47.35</v>
      </c>
      <c r="N40" s="3">
        <v>48.02</v>
      </c>
      <c r="O40" s="3">
        <v>48.51</v>
      </c>
      <c r="P40" s="3">
        <v>47.84</v>
      </c>
      <c r="Q40" s="3">
        <v>42.2</v>
      </c>
      <c r="R40" s="3">
        <v>40.74</v>
      </c>
      <c r="S40" s="3">
        <v>40.119999999999997</v>
      </c>
      <c r="T40" s="3">
        <v>39.86</v>
      </c>
      <c r="U40" s="3">
        <v>39.44</v>
      </c>
      <c r="V40" s="3">
        <v>38.840000000000003</v>
      </c>
      <c r="W40" s="3">
        <v>40.17</v>
      </c>
      <c r="X40" s="3">
        <v>43.24</v>
      </c>
      <c r="Y40" s="3">
        <v>44.27</v>
      </c>
      <c r="Z40" s="3">
        <v>45.41</v>
      </c>
      <c r="AA40" s="3">
        <v>45.63</v>
      </c>
      <c r="AB40" s="3">
        <v>44.99</v>
      </c>
      <c r="AC40" s="3">
        <v>37.96</v>
      </c>
      <c r="AD40" s="3">
        <v>37.22</v>
      </c>
      <c r="AE40" s="3">
        <v>37.33</v>
      </c>
      <c r="AF40" s="3">
        <v>37.75</v>
      </c>
      <c r="AG40" s="3">
        <v>38.01</v>
      </c>
      <c r="AH40" s="3">
        <v>38.090000000000003</v>
      </c>
      <c r="AI40" s="3">
        <v>37.93</v>
      </c>
      <c r="AJ40" s="3">
        <v>40.909999999999997</v>
      </c>
      <c r="AK40" s="3">
        <v>41.55</v>
      </c>
      <c r="AL40" s="3">
        <v>42.27</v>
      </c>
      <c r="AM40" s="3">
        <v>42.3</v>
      </c>
      <c r="AN40" s="3">
        <v>41.47</v>
      </c>
      <c r="AO40" s="3">
        <v>38.159999999999997</v>
      </c>
      <c r="AP40" s="3">
        <v>37.090000000000003</v>
      </c>
      <c r="AQ40" s="3">
        <v>37.11</v>
      </c>
      <c r="AR40" s="3">
        <v>37.26</v>
      </c>
      <c r="AS40" s="3">
        <v>37.39</v>
      </c>
      <c r="AT40" s="3">
        <v>37.36</v>
      </c>
      <c r="AU40" s="3">
        <v>36.97</v>
      </c>
      <c r="AV40" s="3">
        <v>39.950000000000003</v>
      </c>
      <c r="AW40" s="3">
        <v>40.479999999999997</v>
      </c>
      <c r="AX40" s="3">
        <v>41.14</v>
      </c>
      <c r="AY40" s="3">
        <v>41.07</v>
      </c>
    </row>
    <row r="41" spans="1:51" x14ac:dyDescent="0.35">
      <c r="A41" s="5">
        <f t="shared" si="1"/>
        <v>42782</v>
      </c>
      <c r="B41" t="s">
        <v>186</v>
      </c>
      <c r="C41" s="2">
        <v>42782</v>
      </c>
      <c r="D41" s="3">
        <v>47.89</v>
      </c>
      <c r="E41" s="3">
        <v>46.59</v>
      </c>
      <c r="F41" s="3">
        <v>42.64</v>
      </c>
      <c r="G41" s="3">
        <v>43.97</v>
      </c>
      <c r="H41" s="3">
        <v>43.4</v>
      </c>
      <c r="I41" s="3">
        <v>42.69</v>
      </c>
      <c r="J41" s="3">
        <v>42.36</v>
      </c>
      <c r="K41" s="3">
        <v>44.06</v>
      </c>
      <c r="L41" s="3">
        <v>46.8</v>
      </c>
      <c r="M41" s="3">
        <v>48.13</v>
      </c>
      <c r="N41" s="3">
        <v>48.8</v>
      </c>
      <c r="O41" s="3">
        <v>49.29</v>
      </c>
      <c r="P41" s="3">
        <v>48.62</v>
      </c>
      <c r="Q41" s="3">
        <v>42.62</v>
      </c>
      <c r="R41" s="3">
        <v>40.97</v>
      </c>
      <c r="S41" s="3">
        <v>40.25</v>
      </c>
      <c r="T41" s="3">
        <v>39.99</v>
      </c>
      <c r="U41" s="3">
        <v>39.57</v>
      </c>
      <c r="V41" s="3">
        <v>38.97</v>
      </c>
      <c r="W41" s="3">
        <v>40.53</v>
      </c>
      <c r="X41" s="3">
        <v>43.6</v>
      </c>
      <c r="Y41" s="3">
        <v>44.63</v>
      </c>
      <c r="Z41" s="3">
        <v>45.77</v>
      </c>
      <c r="AA41" s="3">
        <v>45.99</v>
      </c>
      <c r="AB41" s="3">
        <v>45.35</v>
      </c>
      <c r="AC41" s="3">
        <v>38.32</v>
      </c>
      <c r="AD41" s="3">
        <v>37.58</v>
      </c>
      <c r="AE41" s="3">
        <v>37.69</v>
      </c>
      <c r="AF41" s="3">
        <v>38.11</v>
      </c>
      <c r="AG41" s="3">
        <v>38.369999999999997</v>
      </c>
      <c r="AH41" s="3">
        <v>38.450000000000003</v>
      </c>
      <c r="AI41" s="3">
        <v>38.29</v>
      </c>
      <c r="AJ41" s="3">
        <v>41.27</v>
      </c>
      <c r="AK41" s="3">
        <v>41.91</v>
      </c>
      <c r="AL41" s="3">
        <v>42.63</v>
      </c>
      <c r="AM41" s="3">
        <v>42.66</v>
      </c>
      <c r="AN41" s="3">
        <v>41.83</v>
      </c>
      <c r="AO41" s="3">
        <v>38.520000000000003</v>
      </c>
      <c r="AP41" s="3">
        <v>37.450000000000003</v>
      </c>
      <c r="AQ41" s="3">
        <v>37.47</v>
      </c>
      <c r="AR41" s="3">
        <v>37.619999999999997</v>
      </c>
      <c r="AS41" s="3">
        <v>37.75</v>
      </c>
      <c r="AT41" s="3">
        <v>37.72</v>
      </c>
      <c r="AU41" s="3">
        <v>37.33</v>
      </c>
      <c r="AV41" s="3">
        <v>40.31</v>
      </c>
      <c r="AW41" s="3">
        <v>40.840000000000003</v>
      </c>
      <c r="AX41" s="3">
        <v>41.5</v>
      </c>
      <c r="AY41" s="3">
        <v>41.43</v>
      </c>
    </row>
    <row r="42" spans="1:51" x14ac:dyDescent="0.35">
      <c r="A42" s="5">
        <f t="shared" si="1"/>
        <v>42783</v>
      </c>
      <c r="B42" t="s">
        <v>187</v>
      </c>
      <c r="C42" s="2">
        <v>42783</v>
      </c>
      <c r="D42" s="3">
        <v>47.1</v>
      </c>
      <c r="E42" s="3">
        <v>46.09</v>
      </c>
      <c r="F42" s="3">
        <v>42.47</v>
      </c>
      <c r="G42" s="3">
        <v>44.03</v>
      </c>
      <c r="H42" s="3">
        <v>43.59</v>
      </c>
      <c r="I42" s="3">
        <v>42.88</v>
      </c>
      <c r="J42" s="3">
        <v>42.55</v>
      </c>
      <c r="K42" s="3">
        <v>44.17</v>
      </c>
      <c r="L42" s="3">
        <v>46.91</v>
      </c>
      <c r="M42" s="3">
        <v>48.24</v>
      </c>
      <c r="N42" s="3">
        <v>48.91</v>
      </c>
      <c r="O42" s="3">
        <v>49.4</v>
      </c>
      <c r="P42" s="3">
        <v>48.73</v>
      </c>
      <c r="Q42" s="3">
        <v>42.7</v>
      </c>
      <c r="R42" s="3">
        <v>41.05</v>
      </c>
      <c r="S42" s="3">
        <v>40.33</v>
      </c>
      <c r="T42" s="3">
        <v>40.07</v>
      </c>
      <c r="U42" s="3">
        <v>39.65</v>
      </c>
      <c r="V42" s="3">
        <v>39.049999999999997</v>
      </c>
      <c r="W42" s="3">
        <v>40.67</v>
      </c>
      <c r="X42" s="3">
        <v>43.74</v>
      </c>
      <c r="Y42" s="3">
        <v>44.77</v>
      </c>
      <c r="Z42" s="3">
        <v>45.91</v>
      </c>
      <c r="AA42" s="3">
        <v>46.13</v>
      </c>
      <c r="AB42" s="3">
        <v>45.49</v>
      </c>
      <c r="AC42" s="3">
        <v>38.340000000000003</v>
      </c>
      <c r="AD42" s="3">
        <v>37.47</v>
      </c>
      <c r="AE42" s="3">
        <v>37.450000000000003</v>
      </c>
      <c r="AF42" s="3">
        <v>37.74</v>
      </c>
      <c r="AG42" s="3">
        <v>37.86</v>
      </c>
      <c r="AH42" s="3">
        <v>37.81</v>
      </c>
      <c r="AI42" s="3">
        <v>37.83</v>
      </c>
      <c r="AJ42" s="3">
        <v>41</v>
      </c>
      <c r="AK42" s="3">
        <v>41.83</v>
      </c>
      <c r="AL42" s="3">
        <v>42.74</v>
      </c>
      <c r="AM42" s="3">
        <v>42.96</v>
      </c>
      <c r="AN42" s="3">
        <v>42.32</v>
      </c>
      <c r="AO42" s="3">
        <v>39.01</v>
      </c>
      <c r="AP42" s="3">
        <v>37.94</v>
      </c>
      <c r="AQ42" s="3">
        <v>37.96</v>
      </c>
      <c r="AR42" s="3">
        <v>38.11</v>
      </c>
      <c r="AS42" s="3">
        <v>38.24</v>
      </c>
      <c r="AT42" s="3">
        <v>38.21</v>
      </c>
      <c r="AU42" s="3">
        <v>37.82</v>
      </c>
      <c r="AV42" s="3">
        <v>40.799999999999997</v>
      </c>
      <c r="AW42" s="3">
        <v>41.33</v>
      </c>
      <c r="AX42" s="3">
        <v>41.99</v>
      </c>
      <c r="AY42" s="3">
        <v>41.92</v>
      </c>
    </row>
    <row r="43" spans="1:51" x14ac:dyDescent="0.35">
      <c r="A43" s="5">
        <f t="shared" si="1"/>
        <v>42786</v>
      </c>
      <c r="B43" t="s">
        <v>188</v>
      </c>
      <c r="C43" s="2">
        <v>42786</v>
      </c>
      <c r="D43" s="3">
        <v>47.32</v>
      </c>
      <c r="E43" s="3">
        <v>46.49</v>
      </c>
      <c r="F43" s="3">
        <v>42.85</v>
      </c>
      <c r="G43" s="3">
        <v>44.39</v>
      </c>
      <c r="H43" s="3">
        <v>43.91</v>
      </c>
      <c r="I43" s="3">
        <v>43.18</v>
      </c>
      <c r="J43" s="3">
        <v>42.83</v>
      </c>
      <c r="K43" s="3">
        <v>44.47</v>
      </c>
      <c r="L43" s="3">
        <v>47.21</v>
      </c>
      <c r="M43" s="3">
        <v>48.54</v>
      </c>
      <c r="N43" s="3">
        <v>49.21</v>
      </c>
      <c r="O43" s="3">
        <v>49.7</v>
      </c>
      <c r="P43" s="3">
        <v>49.03</v>
      </c>
      <c r="Q43" s="3">
        <v>42.98</v>
      </c>
      <c r="R43" s="3">
        <v>41.32</v>
      </c>
      <c r="S43" s="3">
        <v>40.58</v>
      </c>
      <c r="T43" s="3">
        <v>40.31</v>
      </c>
      <c r="U43" s="3">
        <v>39.89</v>
      </c>
      <c r="V43" s="3">
        <v>39.29</v>
      </c>
      <c r="W43" s="3">
        <v>40.909999999999997</v>
      </c>
      <c r="X43" s="3">
        <v>43.97</v>
      </c>
      <c r="Y43" s="3">
        <v>45.05</v>
      </c>
      <c r="Z43" s="3">
        <v>46.21</v>
      </c>
      <c r="AA43" s="3">
        <v>46.47</v>
      </c>
      <c r="AB43" s="3">
        <v>45.87</v>
      </c>
      <c r="AC43" s="3">
        <v>38.72</v>
      </c>
      <c r="AD43" s="3">
        <v>37.85</v>
      </c>
      <c r="AE43" s="3">
        <v>37.83</v>
      </c>
      <c r="AF43" s="3">
        <v>38.119999999999997</v>
      </c>
      <c r="AG43" s="3">
        <v>38.24</v>
      </c>
      <c r="AH43" s="3">
        <v>38.19</v>
      </c>
      <c r="AI43" s="3">
        <v>38.21</v>
      </c>
      <c r="AJ43" s="3">
        <v>41.38</v>
      </c>
      <c r="AK43" s="3">
        <v>42.21</v>
      </c>
      <c r="AL43" s="3">
        <v>43.12</v>
      </c>
      <c r="AM43" s="3">
        <v>43.34</v>
      </c>
      <c r="AN43" s="3">
        <v>42.7</v>
      </c>
      <c r="AO43" s="3">
        <v>39.39</v>
      </c>
      <c r="AP43" s="3">
        <v>38.32</v>
      </c>
      <c r="AQ43" s="3">
        <v>38.340000000000003</v>
      </c>
      <c r="AR43" s="3">
        <v>38.49</v>
      </c>
      <c r="AS43" s="3">
        <v>38.619999999999997</v>
      </c>
      <c r="AT43" s="3">
        <v>38.590000000000003</v>
      </c>
      <c r="AU43" s="3">
        <v>38.200000000000003</v>
      </c>
      <c r="AV43" s="3">
        <v>41.18</v>
      </c>
      <c r="AW43" s="3">
        <v>41.71</v>
      </c>
      <c r="AX43" s="3">
        <v>42.37</v>
      </c>
      <c r="AY43" s="3">
        <v>42.3</v>
      </c>
    </row>
    <row r="44" spans="1:51" x14ac:dyDescent="0.35">
      <c r="A44" s="5">
        <f t="shared" si="1"/>
        <v>42787</v>
      </c>
      <c r="B44" t="s">
        <v>189</v>
      </c>
      <c r="C44" s="2">
        <v>42787</v>
      </c>
      <c r="D44" s="3">
        <v>46.37</v>
      </c>
      <c r="E44" s="3">
        <v>45.58</v>
      </c>
      <c r="F44" s="3">
        <v>42.47</v>
      </c>
      <c r="G44" s="3">
        <v>44.01</v>
      </c>
      <c r="H44" s="3">
        <v>43.79</v>
      </c>
      <c r="I44" s="3">
        <v>43.06</v>
      </c>
      <c r="J44" s="3">
        <v>42.71</v>
      </c>
      <c r="K44" s="3">
        <v>44.19</v>
      </c>
      <c r="L44" s="3">
        <v>46.93</v>
      </c>
      <c r="M44" s="3">
        <v>48.26</v>
      </c>
      <c r="N44" s="3">
        <v>48.93</v>
      </c>
      <c r="O44" s="3">
        <v>49.42</v>
      </c>
      <c r="P44" s="3">
        <v>48.75</v>
      </c>
      <c r="Q44" s="3">
        <v>42.76</v>
      </c>
      <c r="R44" s="3">
        <v>41.1</v>
      </c>
      <c r="S44" s="3">
        <v>40.36</v>
      </c>
      <c r="T44" s="3">
        <v>40.090000000000003</v>
      </c>
      <c r="U44" s="3">
        <v>39.67</v>
      </c>
      <c r="V44" s="3">
        <v>39.07</v>
      </c>
      <c r="W44" s="3">
        <v>40.729999999999997</v>
      </c>
      <c r="X44" s="3">
        <v>43.79</v>
      </c>
      <c r="Y44" s="3">
        <v>44.87</v>
      </c>
      <c r="Z44" s="3">
        <v>46.03</v>
      </c>
      <c r="AA44" s="3">
        <v>46.29</v>
      </c>
      <c r="AB44" s="3">
        <v>45.69</v>
      </c>
      <c r="AC44" s="3">
        <v>38.54</v>
      </c>
      <c r="AD44" s="3">
        <v>37.67</v>
      </c>
      <c r="AE44" s="3">
        <v>37.65</v>
      </c>
      <c r="AF44" s="3">
        <v>37.94</v>
      </c>
      <c r="AG44" s="3">
        <v>38.06</v>
      </c>
      <c r="AH44" s="3">
        <v>38.01</v>
      </c>
      <c r="AI44" s="3">
        <v>38.03</v>
      </c>
      <c r="AJ44" s="3">
        <v>41.2</v>
      </c>
      <c r="AK44" s="3">
        <v>42.03</v>
      </c>
      <c r="AL44" s="3">
        <v>42.94</v>
      </c>
      <c r="AM44" s="3">
        <v>43.16</v>
      </c>
      <c r="AN44" s="3">
        <v>42.52</v>
      </c>
      <c r="AO44" s="3">
        <v>39.21</v>
      </c>
      <c r="AP44" s="3">
        <v>38.14</v>
      </c>
      <c r="AQ44" s="3">
        <v>38.159999999999997</v>
      </c>
      <c r="AR44" s="3">
        <v>38.31</v>
      </c>
      <c r="AS44" s="3">
        <v>38.44</v>
      </c>
      <c r="AT44" s="3">
        <v>38.409999999999997</v>
      </c>
      <c r="AU44" s="3">
        <v>38.020000000000003</v>
      </c>
      <c r="AV44" s="3">
        <v>41</v>
      </c>
      <c r="AW44" s="3">
        <v>41.53</v>
      </c>
      <c r="AX44" s="3">
        <v>42.19</v>
      </c>
      <c r="AY44" s="3">
        <v>42.12</v>
      </c>
    </row>
    <row r="45" spans="1:51" x14ac:dyDescent="0.35">
      <c r="A45" s="5">
        <f t="shared" si="1"/>
        <v>42788</v>
      </c>
      <c r="B45" t="s">
        <v>190</v>
      </c>
      <c r="C45" s="2">
        <v>42788</v>
      </c>
      <c r="D45" s="3">
        <v>46.18</v>
      </c>
      <c r="E45" s="3">
        <v>45.59</v>
      </c>
      <c r="F45" s="3">
        <v>42.57</v>
      </c>
      <c r="G45" s="3">
        <v>44.21</v>
      </c>
      <c r="H45" s="3">
        <v>43.5</v>
      </c>
      <c r="I45" s="3">
        <v>42.75</v>
      </c>
      <c r="J45" s="3">
        <v>42.46</v>
      </c>
      <c r="K45" s="3">
        <v>44.18</v>
      </c>
      <c r="L45" s="3">
        <v>46.92</v>
      </c>
      <c r="M45" s="3">
        <v>48.25</v>
      </c>
      <c r="N45" s="3">
        <v>48.92</v>
      </c>
      <c r="O45" s="3">
        <v>49.41</v>
      </c>
      <c r="P45" s="3">
        <v>48.74</v>
      </c>
      <c r="Q45" s="3">
        <v>42.86</v>
      </c>
      <c r="R45" s="3">
        <v>41.2</v>
      </c>
      <c r="S45" s="3">
        <v>40.46</v>
      </c>
      <c r="T45" s="3">
        <v>40.19</v>
      </c>
      <c r="U45" s="3">
        <v>39.770000000000003</v>
      </c>
      <c r="V45" s="3">
        <v>39.17</v>
      </c>
      <c r="W45" s="3">
        <v>40.94</v>
      </c>
      <c r="X45" s="3">
        <v>44</v>
      </c>
      <c r="Y45" s="3">
        <v>45.08</v>
      </c>
      <c r="Z45" s="3">
        <v>46.24</v>
      </c>
      <c r="AA45" s="3">
        <v>46.5</v>
      </c>
      <c r="AB45" s="3">
        <v>45.9</v>
      </c>
      <c r="AC45" s="3">
        <v>38.75</v>
      </c>
      <c r="AD45" s="3">
        <v>37.880000000000003</v>
      </c>
      <c r="AE45" s="3">
        <v>37.86</v>
      </c>
      <c r="AF45" s="3">
        <v>38.15</v>
      </c>
      <c r="AG45" s="3">
        <v>38.270000000000003</v>
      </c>
      <c r="AH45" s="3">
        <v>38.22</v>
      </c>
      <c r="AI45" s="3">
        <v>38.24</v>
      </c>
      <c r="AJ45" s="3">
        <v>41.41</v>
      </c>
      <c r="AK45" s="3">
        <v>42.24</v>
      </c>
      <c r="AL45" s="3">
        <v>43.15</v>
      </c>
      <c r="AM45" s="3">
        <v>43.37</v>
      </c>
      <c r="AN45" s="3">
        <v>42.73</v>
      </c>
      <c r="AO45" s="3">
        <v>39.42</v>
      </c>
      <c r="AP45" s="3">
        <v>38.35</v>
      </c>
      <c r="AQ45" s="3">
        <v>38.369999999999997</v>
      </c>
      <c r="AR45" s="3">
        <v>38.520000000000003</v>
      </c>
      <c r="AS45" s="3">
        <v>38.65</v>
      </c>
      <c r="AT45" s="3">
        <v>38.619999999999997</v>
      </c>
      <c r="AU45" s="3">
        <v>38.229999999999997</v>
      </c>
      <c r="AV45" s="3">
        <v>41.21</v>
      </c>
      <c r="AW45" s="3">
        <v>41.74</v>
      </c>
      <c r="AX45" s="3">
        <v>42.4</v>
      </c>
      <c r="AY45" s="3">
        <v>42.33</v>
      </c>
    </row>
    <row r="46" spans="1:51" x14ac:dyDescent="0.35">
      <c r="A46" s="5">
        <f t="shared" si="1"/>
        <v>42789</v>
      </c>
      <c r="B46" t="s">
        <v>191</v>
      </c>
      <c r="C46" s="2">
        <v>42789</v>
      </c>
      <c r="D46" s="3">
        <v>46.7</v>
      </c>
      <c r="E46" s="3">
        <v>46.19</v>
      </c>
      <c r="F46" s="3">
        <v>42.96</v>
      </c>
      <c r="G46" s="3">
        <v>44.38</v>
      </c>
      <c r="H46" s="3">
        <v>43.74</v>
      </c>
      <c r="I46" s="3">
        <v>42.99</v>
      </c>
      <c r="J46" s="3">
        <v>42.7</v>
      </c>
      <c r="K46" s="3">
        <v>44.52</v>
      </c>
      <c r="L46" s="3">
        <v>47.26</v>
      </c>
      <c r="M46" s="3">
        <v>48.59</v>
      </c>
      <c r="N46" s="3">
        <v>49.26</v>
      </c>
      <c r="O46" s="3">
        <v>49.75</v>
      </c>
      <c r="P46" s="3">
        <v>49.08</v>
      </c>
      <c r="Q46" s="3">
        <v>43.24</v>
      </c>
      <c r="R46" s="3">
        <v>41.44</v>
      </c>
      <c r="S46" s="3">
        <v>40.619999999999997</v>
      </c>
      <c r="T46" s="3">
        <v>40.35</v>
      </c>
      <c r="U46" s="3">
        <v>39.93</v>
      </c>
      <c r="V46" s="3">
        <v>39.33</v>
      </c>
      <c r="W46" s="3">
        <v>41</v>
      </c>
      <c r="X46" s="3">
        <v>44.15</v>
      </c>
      <c r="Y46" s="3">
        <v>45.34</v>
      </c>
      <c r="Z46" s="3">
        <v>46.5</v>
      </c>
      <c r="AA46" s="3">
        <v>46.76</v>
      </c>
      <c r="AB46" s="3">
        <v>46.16</v>
      </c>
      <c r="AC46" s="3">
        <v>38.979999999999997</v>
      </c>
      <c r="AD46" s="3">
        <v>38.03</v>
      </c>
      <c r="AE46" s="3">
        <v>37.93</v>
      </c>
      <c r="AF46" s="3">
        <v>38.14</v>
      </c>
      <c r="AG46" s="3">
        <v>38.18</v>
      </c>
      <c r="AH46" s="3">
        <v>38.049999999999997</v>
      </c>
      <c r="AI46" s="3">
        <v>38.15</v>
      </c>
      <c r="AJ46" s="3">
        <v>41.39</v>
      </c>
      <c r="AK46" s="3">
        <v>42.29</v>
      </c>
      <c r="AL46" s="3">
        <v>43.26</v>
      </c>
      <c r="AM46" s="3">
        <v>43.54</v>
      </c>
      <c r="AN46" s="3">
        <v>42.96</v>
      </c>
      <c r="AO46" s="3">
        <v>39.65</v>
      </c>
      <c r="AP46" s="3">
        <v>38.58</v>
      </c>
      <c r="AQ46" s="3">
        <v>38.6</v>
      </c>
      <c r="AR46" s="3">
        <v>38.75</v>
      </c>
      <c r="AS46" s="3">
        <v>38.880000000000003</v>
      </c>
      <c r="AT46" s="3">
        <v>38.85</v>
      </c>
      <c r="AU46" s="3">
        <v>38.46</v>
      </c>
      <c r="AV46" s="3">
        <v>41.44</v>
      </c>
      <c r="AW46" s="3">
        <v>41.97</v>
      </c>
      <c r="AX46" s="3">
        <v>42.63</v>
      </c>
      <c r="AY46" s="3">
        <v>42.56</v>
      </c>
    </row>
    <row r="47" spans="1:51" x14ac:dyDescent="0.35">
      <c r="A47" s="5">
        <f t="shared" si="1"/>
        <v>42790</v>
      </c>
      <c r="B47" t="s">
        <v>192</v>
      </c>
      <c r="C47" s="2">
        <v>42790</v>
      </c>
      <c r="D47" s="3">
        <v>46</v>
      </c>
      <c r="E47" s="3">
        <v>45.68</v>
      </c>
      <c r="F47" s="3">
        <v>42.68</v>
      </c>
      <c r="G47" s="3">
        <v>44.1</v>
      </c>
      <c r="H47" s="3">
        <v>43.42</v>
      </c>
      <c r="I47" s="3">
        <v>42.64</v>
      </c>
      <c r="J47" s="3">
        <v>42.32</v>
      </c>
      <c r="K47" s="3">
        <v>43.99</v>
      </c>
      <c r="L47" s="3">
        <v>46.82</v>
      </c>
      <c r="M47" s="3">
        <v>48.24</v>
      </c>
      <c r="N47" s="3">
        <v>49.01</v>
      </c>
      <c r="O47" s="3">
        <v>49.61</v>
      </c>
      <c r="P47" s="3">
        <v>48.94</v>
      </c>
      <c r="Q47" s="3">
        <v>42.9</v>
      </c>
      <c r="R47" s="3">
        <v>41.1</v>
      </c>
      <c r="S47" s="3">
        <v>40.28</v>
      </c>
      <c r="T47" s="3">
        <v>40.01</v>
      </c>
      <c r="U47" s="3">
        <v>39.590000000000003</v>
      </c>
      <c r="V47" s="3">
        <v>38.99</v>
      </c>
      <c r="W47" s="3">
        <v>40.68</v>
      </c>
      <c r="X47" s="3">
        <v>43.9</v>
      </c>
      <c r="Y47" s="3">
        <v>45.18</v>
      </c>
      <c r="Z47" s="3">
        <v>46.42</v>
      </c>
      <c r="AA47" s="3">
        <v>46.74</v>
      </c>
      <c r="AB47" s="3">
        <v>46.07</v>
      </c>
      <c r="AC47" s="3">
        <v>38.799999999999997</v>
      </c>
      <c r="AD47" s="3">
        <v>37.950000000000003</v>
      </c>
      <c r="AE47" s="3">
        <v>37.950000000000003</v>
      </c>
      <c r="AF47" s="3">
        <v>38.15</v>
      </c>
      <c r="AG47" s="3">
        <v>38.19</v>
      </c>
      <c r="AH47" s="3">
        <v>38.08</v>
      </c>
      <c r="AI47" s="3">
        <v>38.200000000000003</v>
      </c>
      <c r="AJ47" s="3">
        <v>41.35</v>
      </c>
      <c r="AK47" s="3">
        <v>42.08</v>
      </c>
      <c r="AL47" s="3">
        <v>42.91</v>
      </c>
      <c r="AM47" s="3">
        <v>43.09</v>
      </c>
      <c r="AN47" s="3">
        <v>42.26</v>
      </c>
      <c r="AO47" s="3">
        <v>38.950000000000003</v>
      </c>
      <c r="AP47" s="3">
        <v>37.880000000000003</v>
      </c>
      <c r="AQ47" s="3">
        <v>37.9</v>
      </c>
      <c r="AR47" s="3">
        <v>38.049999999999997</v>
      </c>
      <c r="AS47" s="3">
        <v>38.18</v>
      </c>
      <c r="AT47" s="3">
        <v>38.15</v>
      </c>
      <c r="AU47" s="3">
        <v>37.76</v>
      </c>
      <c r="AV47" s="3">
        <v>40.74</v>
      </c>
      <c r="AW47" s="3">
        <v>41.27</v>
      </c>
      <c r="AX47" s="3">
        <v>41.93</v>
      </c>
      <c r="AY47" s="3">
        <v>41.86</v>
      </c>
    </row>
    <row r="48" spans="1:51" x14ac:dyDescent="0.35">
      <c r="A48" s="5">
        <f t="shared" si="1"/>
        <v>42793</v>
      </c>
      <c r="B48" t="s">
        <v>193</v>
      </c>
      <c r="C48" s="2">
        <v>42793</v>
      </c>
      <c r="D48" s="3">
        <v>45.38</v>
      </c>
      <c r="E48" s="3">
        <v>45.18</v>
      </c>
      <c r="F48" s="3">
        <v>42.17</v>
      </c>
      <c r="G48" s="3">
        <v>43.59</v>
      </c>
      <c r="H48" s="3">
        <v>42.97</v>
      </c>
      <c r="I48" s="3">
        <v>42.19</v>
      </c>
      <c r="J48" s="3">
        <v>41.87</v>
      </c>
      <c r="K48" s="3">
        <v>43.64</v>
      </c>
      <c r="L48" s="3">
        <v>46.47</v>
      </c>
      <c r="M48" s="3">
        <v>47.89</v>
      </c>
      <c r="N48" s="3">
        <v>48.66</v>
      </c>
      <c r="O48" s="3">
        <v>49.26</v>
      </c>
      <c r="P48" s="3">
        <v>48.59</v>
      </c>
      <c r="Q48" s="3">
        <v>42.68</v>
      </c>
      <c r="R48" s="3">
        <v>40.880000000000003</v>
      </c>
      <c r="S48" s="3">
        <v>40.06</v>
      </c>
      <c r="T48" s="3">
        <v>39.79</v>
      </c>
      <c r="U48" s="3">
        <v>39.369999999999997</v>
      </c>
      <c r="V48" s="3">
        <v>38.770000000000003</v>
      </c>
      <c r="W48" s="3">
        <v>40.53</v>
      </c>
      <c r="X48" s="3">
        <v>43.75</v>
      </c>
      <c r="Y48" s="3">
        <v>45.03</v>
      </c>
      <c r="Z48" s="3">
        <v>46.27</v>
      </c>
      <c r="AA48" s="3">
        <v>46.59</v>
      </c>
      <c r="AB48" s="3">
        <v>45.92</v>
      </c>
      <c r="AC48" s="3">
        <v>38.65</v>
      </c>
      <c r="AD48" s="3">
        <v>37.799999999999997</v>
      </c>
      <c r="AE48" s="3">
        <v>37.799999999999997</v>
      </c>
      <c r="AF48" s="3">
        <v>38</v>
      </c>
      <c r="AG48" s="3">
        <v>38.04</v>
      </c>
      <c r="AH48" s="3">
        <v>37.93</v>
      </c>
      <c r="AI48" s="3">
        <v>38.049999999999997</v>
      </c>
      <c r="AJ48" s="3">
        <v>41.2</v>
      </c>
      <c r="AK48" s="3">
        <v>41.93</v>
      </c>
      <c r="AL48" s="3">
        <v>42.76</v>
      </c>
      <c r="AM48" s="3">
        <v>42.94</v>
      </c>
      <c r="AN48" s="3">
        <v>42.11</v>
      </c>
      <c r="AO48" s="3">
        <v>38.799999999999997</v>
      </c>
      <c r="AP48" s="3">
        <v>37.729999999999997</v>
      </c>
      <c r="AQ48" s="3">
        <v>37.75</v>
      </c>
      <c r="AR48" s="3">
        <v>37.9</v>
      </c>
      <c r="AS48" s="3">
        <v>38.03</v>
      </c>
      <c r="AT48" s="3">
        <v>38</v>
      </c>
      <c r="AU48" s="3">
        <v>37.61</v>
      </c>
      <c r="AV48" s="3">
        <v>40.590000000000003</v>
      </c>
      <c r="AW48" s="3">
        <v>41.12</v>
      </c>
      <c r="AX48" s="3">
        <v>41.78</v>
      </c>
      <c r="AY48" s="3">
        <v>41.71</v>
      </c>
    </row>
    <row r="49" spans="1:51" x14ac:dyDescent="0.35">
      <c r="A49" s="5">
        <f t="shared" si="1"/>
        <v>42794</v>
      </c>
      <c r="B49" t="s">
        <v>194</v>
      </c>
      <c r="C49" s="2">
        <v>42794</v>
      </c>
      <c r="D49" s="3">
        <v>44.58</v>
      </c>
      <c r="E49" s="3">
        <v>42.83</v>
      </c>
      <c r="F49" s="3">
        <v>41.7</v>
      </c>
      <c r="G49" s="3">
        <v>42.47</v>
      </c>
      <c r="H49" s="3">
        <v>41.69</v>
      </c>
      <c r="I49" s="3">
        <v>41.37</v>
      </c>
      <c r="J49" s="3">
        <v>43.09</v>
      </c>
      <c r="K49" s="3">
        <v>45.92</v>
      </c>
      <c r="L49" s="3">
        <v>47.34</v>
      </c>
      <c r="M49" s="3">
        <v>48.11</v>
      </c>
      <c r="N49" s="3">
        <v>48.71</v>
      </c>
      <c r="O49" s="3">
        <v>48.04</v>
      </c>
      <c r="P49" s="3">
        <v>42.16</v>
      </c>
      <c r="Q49" s="3">
        <v>40.36</v>
      </c>
      <c r="R49" s="3">
        <v>39.54</v>
      </c>
      <c r="S49" s="3">
        <v>39.270000000000003</v>
      </c>
      <c r="T49" s="3">
        <v>38.85</v>
      </c>
      <c r="U49" s="3">
        <v>38.25</v>
      </c>
      <c r="V49" s="3">
        <v>40.090000000000003</v>
      </c>
      <c r="W49" s="3">
        <v>43.31</v>
      </c>
      <c r="X49" s="3">
        <v>44.59</v>
      </c>
      <c r="Y49" s="3">
        <v>45.83</v>
      </c>
      <c r="Z49" s="3">
        <v>46.15</v>
      </c>
      <c r="AA49" s="3">
        <v>45.48</v>
      </c>
      <c r="AB49" s="3">
        <v>38.21</v>
      </c>
      <c r="AC49" s="3">
        <v>37.36</v>
      </c>
      <c r="AD49" s="3">
        <v>37.36</v>
      </c>
      <c r="AE49" s="3">
        <v>37.56</v>
      </c>
      <c r="AF49" s="3">
        <v>37.6</v>
      </c>
      <c r="AG49" s="3">
        <v>37.49</v>
      </c>
      <c r="AH49" s="3">
        <v>37.61</v>
      </c>
      <c r="AI49" s="3">
        <v>40.76</v>
      </c>
      <c r="AJ49" s="3">
        <v>41.49</v>
      </c>
      <c r="AK49" s="3">
        <v>42.32</v>
      </c>
      <c r="AL49" s="3">
        <v>42.5</v>
      </c>
      <c r="AM49" s="3">
        <v>41.67</v>
      </c>
      <c r="AN49" s="3">
        <v>38.36</v>
      </c>
      <c r="AO49" s="3">
        <v>37.29</v>
      </c>
      <c r="AP49" s="3">
        <v>37.31</v>
      </c>
      <c r="AQ49" s="3">
        <v>37.46</v>
      </c>
      <c r="AR49" s="3">
        <v>37.590000000000003</v>
      </c>
      <c r="AS49" s="3">
        <v>37.56</v>
      </c>
      <c r="AT49" s="3">
        <v>37.17</v>
      </c>
      <c r="AU49" s="3">
        <v>40.15</v>
      </c>
      <c r="AV49" s="3">
        <v>40.68</v>
      </c>
      <c r="AW49" s="3">
        <v>41.34</v>
      </c>
      <c r="AX49" s="3">
        <v>41.27</v>
      </c>
      <c r="AY49" s="3">
        <v>40.619999999999997</v>
      </c>
    </row>
    <row r="50" spans="1:51" x14ac:dyDescent="0.35">
      <c r="A50" s="5">
        <f t="shared" si="1"/>
        <v>42795</v>
      </c>
      <c r="B50" t="s">
        <v>195</v>
      </c>
      <c r="C50" s="2">
        <v>42795</v>
      </c>
      <c r="D50" s="3">
        <v>44.73</v>
      </c>
      <c r="E50" s="3">
        <v>43.08</v>
      </c>
      <c r="F50" s="3">
        <v>41.93</v>
      </c>
      <c r="G50" s="3">
        <v>42.96</v>
      </c>
      <c r="H50" s="3">
        <v>42.18</v>
      </c>
      <c r="I50" s="3">
        <v>41.86</v>
      </c>
      <c r="J50" s="3">
        <v>43.55</v>
      </c>
      <c r="K50" s="3">
        <v>46.38</v>
      </c>
      <c r="L50" s="3">
        <v>47.8</v>
      </c>
      <c r="M50" s="3">
        <v>48.57</v>
      </c>
      <c r="N50" s="3">
        <v>49.17</v>
      </c>
      <c r="O50" s="3">
        <v>48.5</v>
      </c>
      <c r="P50" s="3">
        <v>42.4</v>
      </c>
      <c r="Q50" s="3">
        <v>40.6</v>
      </c>
      <c r="R50" s="3">
        <v>39.78</v>
      </c>
      <c r="S50" s="3">
        <v>39.51</v>
      </c>
      <c r="T50" s="3">
        <v>39.090000000000003</v>
      </c>
      <c r="U50" s="3">
        <v>38.49</v>
      </c>
      <c r="V50" s="3">
        <v>40.229999999999997</v>
      </c>
      <c r="W50" s="3">
        <v>43.45</v>
      </c>
      <c r="X50" s="3">
        <v>44.73</v>
      </c>
      <c r="Y50" s="3">
        <v>45.97</v>
      </c>
      <c r="Z50" s="3">
        <v>46.29</v>
      </c>
      <c r="AA50" s="3">
        <v>45.62</v>
      </c>
      <c r="AB50" s="3">
        <v>38.35</v>
      </c>
      <c r="AC50" s="3">
        <v>37.5</v>
      </c>
      <c r="AD50" s="3">
        <v>37.5</v>
      </c>
      <c r="AE50" s="3">
        <v>37.700000000000003</v>
      </c>
      <c r="AF50" s="3">
        <v>37.74</v>
      </c>
      <c r="AG50" s="3">
        <v>37.630000000000003</v>
      </c>
      <c r="AH50" s="3">
        <v>37.75</v>
      </c>
      <c r="AI50" s="3">
        <v>40.9</v>
      </c>
      <c r="AJ50" s="3">
        <v>41.63</v>
      </c>
      <c r="AK50" s="3">
        <v>42.46</v>
      </c>
      <c r="AL50" s="3">
        <v>42.64</v>
      </c>
      <c r="AM50" s="3">
        <v>41.81</v>
      </c>
      <c r="AN50" s="3">
        <v>38.5</v>
      </c>
      <c r="AO50" s="3">
        <v>37.43</v>
      </c>
      <c r="AP50" s="3">
        <v>37.450000000000003</v>
      </c>
      <c r="AQ50" s="3">
        <v>37.6</v>
      </c>
      <c r="AR50" s="3">
        <v>37.729999999999997</v>
      </c>
      <c r="AS50" s="3">
        <v>37.700000000000003</v>
      </c>
      <c r="AT50" s="3">
        <v>37.31</v>
      </c>
      <c r="AU50" s="3">
        <v>40.29</v>
      </c>
      <c r="AV50" s="3">
        <v>40.82</v>
      </c>
      <c r="AW50" s="3">
        <v>41.48</v>
      </c>
      <c r="AX50" s="3">
        <v>41.41</v>
      </c>
      <c r="AY50" s="3">
        <v>40.76</v>
      </c>
    </row>
    <row r="51" spans="1:51" x14ac:dyDescent="0.35">
      <c r="A51" s="5">
        <f t="shared" si="1"/>
        <v>42796</v>
      </c>
      <c r="B51" t="s">
        <v>196</v>
      </c>
      <c r="C51" s="2">
        <v>42796</v>
      </c>
      <c r="D51" s="3">
        <v>44.13</v>
      </c>
      <c r="E51" s="3">
        <v>42.64</v>
      </c>
      <c r="F51" s="3">
        <v>41.13</v>
      </c>
      <c r="G51" s="3">
        <v>42.49</v>
      </c>
      <c r="H51" s="3">
        <v>41.71</v>
      </c>
      <c r="I51" s="3">
        <v>41.39</v>
      </c>
      <c r="J51" s="3">
        <v>43</v>
      </c>
      <c r="K51" s="3">
        <v>45.83</v>
      </c>
      <c r="L51" s="3">
        <v>47.25</v>
      </c>
      <c r="M51" s="3">
        <v>48.02</v>
      </c>
      <c r="N51" s="3">
        <v>48.62</v>
      </c>
      <c r="O51" s="3">
        <v>47.95</v>
      </c>
      <c r="P51" s="3">
        <v>41.76</v>
      </c>
      <c r="Q51" s="3">
        <v>39.96</v>
      </c>
      <c r="R51" s="3">
        <v>39.14</v>
      </c>
      <c r="S51" s="3">
        <v>38.869999999999997</v>
      </c>
      <c r="T51" s="3">
        <v>38.450000000000003</v>
      </c>
      <c r="U51" s="3">
        <v>37.85</v>
      </c>
      <c r="V51" s="3">
        <v>39.69</v>
      </c>
      <c r="W51" s="3">
        <v>42.91</v>
      </c>
      <c r="X51" s="3">
        <v>44.19</v>
      </c>
      <c r="Y51" s="3">
        <v>45.43</v>
      </c>
      <c r="Z51" s="3">
        <v>45.75</v>
      </c>
      <c r="AA51" s="3">
        <v>45.08</v>
      </c>
      <c r="AB51" s="3">
        <v>37.81</v>
      </c>
      <c r="AC51" s="3">
        <v>36.96</v>
      </c>
      <c r="AD51" s="3">
        <v>36.96</v>
      </c>
      <c r="AE51" s="3">
        <v>37.159999999999997</v>
      </c>
      <c r="AF51" s="3">
        <v>37.200000000000003</v>
      </c>
      <c r="AG51" s="3">
        <v>37.090000000000003</v>
      </c>
      <c r="AH51" s="3">
        <v>37.21</v>
      </c>
      <c r="AI51" s="3">
        <v>40.36</v>
      </c>
      <c r="AJ51" s="3">
        <v>41.09</v>
      </c>
      <c r="AK51" s="3">
        <v>41.92</v>
      </c>
      <c r="AL51" s="3">
        <v>42.1</v>
      </c>
      <c r="AM51" s="3">
        <v>41.27</v>
      </c>
      <c r="AN51" s="3">
        <v>37.96</v>
      </c>
      <c r="AO51" s="3">
        <v>36.89</v>
      </c>
      <c r="AP51" s="3">
        <v>36.909999999999997</v>
      </c>
      <c r="AQ51" s="3">
        <v>37.06</v>
      </c>
      <c r="AR51" s="3">
        <v>37.19</v>
      </c>
      <c r="AS51" s="3">
        <v>37.159999999999997</v>
      </c>
      <c r="AT51" s="3">
        <v>36.770000000000003</v>
      </c>
      <c r="AU51" s="3">
        <v>39.75</v>
      </c>
      <c r="AV51" s="3">
        <v>40.28</v>
      </c>
      <c r="AW51" s="3">
        <v>40.94</v>
      </c>
      <c r="AX51" s="3">
        <v>40.869999999999997</v>
      </c>
      <c r="AY51" s="3">
        <v>40.22</v>
      </c>
    </row>
    <row r="52" spans="1:51" x14ac:dyDescent="0.35">
      <c r="A52" s="5">
        <f t="shared" si="1"/>
        <v>42797</v>
      </c>
      <c r="B52" t="s">
        <v>197</v>
      </c>
      <c r="C52" s="2">
        <v>42797</v>
      </c>
      <c r="D52" s="3">
        <v>44.14</v>
      </c>
      <c r="E52" s="3">
        <v>42.78</v>
      </c>
      <c r="F52" s="3">
        <v>41.29</v>
      </c>
      <c r="G52" s="3">
        <v>42.61</v>
      </c>
      <c r="H52" s="3">
        <v>41.83</v>
      </c>
      <c r="I52" s="3">
        <v>41.51</v>
      </c>
      <c r="J52" s="3">
        <v>43.13</v>
      </c>
      <c r="K52" s="3">
        <v>45.96</v>
      </c>
      <c r="L52" s="3">
        <v>47.38</v>
      </c>
      <c r="M52" s="3">
        <v>48.15</v>
      </c>
      <c r="N52" s="3">
        <v>48.75</v>
      </c>
      <c r="O52" s="3">
        <v>48.08</v>
      </c>
      <c r="P52" s="3">
        <v>41.92</v>
      </c>
      <c r="Q52" s="3">
        <v>40.119999999999997</v>
      </c>
      <c r="R52" s="3">
        <v>39.299999999999997</v>
      </c>
      <c r="S52" s="3">
        <v>39.03</v>
      </c>
      <c r="T52" s="3">
        <v>38.61</v>
      </c>
      <c r="U52" s="3">
        <v>38.01</v>
      </c>
      <c r="V52" s="3">
        <v>39.89</v>
      </c>
      <c r="W52" s="3">
        <v>43.11</v>
      </c>
      <c r="X52" s="3">
        <v>44.39</v>
      </c>
      <c r="Y52" s="3">
        <v>45.63</v>
      </c>
      <c r="Z52" s="3">
        <v>45.95</v>
      </c>
      <c r="AA52" s="3">
        <v>45.28</v>
      </c>
      <c r="AB52" s="3">
        <v>38.01</v>
      </c>
      <c r="AC52" s="3">
        <v>37.159999999999997</v>
      </c>
      <c r="AD52" s="3">
        <v>37.159999999999997</v>
      </c>
      <c r="AE52" s="3">
        <v>37.36</v>
      </c>
      <c r="AF52" s="3">
        <v>37.4</v>
      </c>
      <c r="AG52" s="3">
        <v>37.29</v>
      </c>
      <c r="AH52" s="3">
        <v>37.409999999999997</v>
      </c>
      <c r="AI52" s="3">
        <v>40.56</v>
      </c>
      <c r="AJ52" s="3">
        <v>41.29</v>
      </c>
      <c r="AK52" s="3">
        <v>42.12</v>
      </c>
      <c r="AL52" s="3">
        <v>42.3</v>
      </c>
      <c r="AM52" s="3">
        <v>41.47</v>
      </c>
      <c r="AN52" s="3">
        <v>38.159999999999997</v>
      </c>
      <c r="AO52" s="3">
        <v>37.090000000000003</v>
      </c>
      <c r="AP52" s="3">
        <v>37.11</v>
      </c>
      <c r="AQ52" s="3">
        <v>37.26</v>
      </c>
      <c r="AR52" s="3">
        <v>37.39</v>
      </c>
      <c r="AS52" s="3">
        <v>37.36</v>
      </c>
      <c r="AT52" s="3">
        <v>36.97</v>
      </c>
      <c r="AU52" s="3">
        <v>39.950000000000003</v>
      </c>
      <c r="AV52" s="3">
        <v>40.479999999999997</v>
      </c>
      <c r="AW52" s="3">
        <v>41.14</v>
      </c>
      <c r="AX52" s="3">
        <v>41.07</v>
      </c>
      <c r="AY52" s="3">
        <v>40.42</v>
      </c>
    </row>
    <row r="53" spans="1:51" x14ac:dyDescent="0.35">
      <c r="A53" s="5">
        <f t="shared" si="1"/>
        <v>42800</v>
      </c>
      <c r="B53" t="s">
        <v>198</v>
      </c>
      <c r="C53" s="2">
        <v>42800</v>
      </c>
      <c r="D53" s="3">
        <v>43.74</v>
      </c>
      <c r="E53" s="3">
        <v>42.41</v>
      </c>
      <c r="F53" s="3">
        <v>41.46</v>
      </c>
      <c r="G53" s="3">
        <v>42.46</v>
      </c>
      <c r="H53" s="3">
        <v>41.83</v>
      </c>
      <c r="I53" s="3">
        <v>41.58</v>
      </c>
      <c r="J53" s="3">
        <v>43.24</v>
      </c>
      <c r="K53" s="3">
        <v>46.07</v>
      </c>
      <c r="L53" s="3">
        <v>47.49</v>
      </c>
      <c r="M53" s="3">
        <v>48.26</v>
      </c>
      <c r="N53" s="3">
        <v>48.86</v>
      </c>
      <c r="O53" s="3">
        <v>48.26</v>
      </c>
      <c r="P53" s="3">
        <v>42.18</v>
      </c>
      <c r="Q53" s="3">
        <v>40.380000000000003</v>
      </c>
      <c r="R53" s="3">
        <v>39.56</v>
      </c>
      <c r="S53" s="3">
        <v>39.29</v>
      </c>
      <c r="T53" s="3">
        <v>38.869999999999997</v>
      </c>
      <c r="U53" s="3">
        <v>38.270000000000003</v>
      </c>
      <c r="V53" s="3">
        <v>40.049999999999997</v>
      </c>
      <c r="W53" s="3">
        <v>43.27</v>
      </c>
      <c r="X53" s="3">
        <v>44.55</v>
      </c>
      <c r="Y53" s="3">
        <v>45.79</v>
      </c>
      <c r="Z53" s="3">
        <v>46.11</v>
      </c>
      <c r="AA53" s="3">
        <v>45.64</v>
      </c>
      <c r="AB53" s="3">
        <v>38.68</v>
      </c>
      <c r="AC53" s="3">
        <v>37.83</v>
      </c>
      <c r="AD53" s="3">
        <v>37.83</v>
      </c>
      <c r="AE53" s="3">
        <v>38.03</v>
      </c>
      <c r="AF53" s="3">
        <v>38.07</v>
      </c>
      <c r="AG53" s="3">
        <v>38.5</v>
      </c>
      <c r="AH53" s="3">
        <v>39.07</v>
      </c>
      <c r="AI53" s="3">
        <v>42.22</v>
      </c>
      <c r="AJ53" s="3">
        <v>42.95</v>
      </c>
      <c r="AK53" s="3">
        <v>43.78</v>
      </c>
      <c r="AL53" s="3">
        <v>43.96</v>
      </c>
      <c r="AM53" s="3">
        <v>43.13</v>
      </c>
      <c r="AN53" s="3">
        <v>39.82</v>
      </c>
      <c r="AO53" s="3">
        <v>38.75</v>
      </c>
      <c r="AP53" s="3">
        <v>38.770000000000003</v>
      </c>
      <c r="AQ53" s="3">
        <v>38.92</v>
      </c>
      <c r="AR53" s="3">
        <v>39.049999999999997</v>
      </c>
      <c r="AS53" s="3">
        <v>39.020000000000003</v>
      </c>
      <c r="AT53" s="3">
        <v>38.630000000000003</v>
      </c>
      <c r="AU53" s="3">
        <v>41.61</v>
      </c>
      <c r="AV53" s="3">
        <v>42.14</v>
      </c>
      <c r="AW53" s="3">
        <v>42.8</v>
      </c>
      <c r="AX53" s="3">
        <v>42.73</v>
      </c>
      <c r="AY53" s="3">
        <v>42.08</v>
      </c>
    </row>
    <row r="54" spans="1:51" x14ac:dyDescent="0.35">
      <c r="A54" s="5">
        <f t="shared" si="1"/>
        <v>42801</v>
      </c>
      <c r="B54" t="s">
        <v>199</v>
      </c>
      <c r="C54" s="2">
        <v>42801</v>
      </c>
      <c r="D54" s="3">
        <v>43.88</v>
      </c>
      <c r="E54" s="3">
        <v>42.63</v>
      </c>
      <c r="F54" s="3">
        <v>41.12</v>
      </c>
      <c r="G54" s="3">
        <v>42.17</v>
      </c>
      <c r="H54" s="3">
        <v>41.54</v>
      </c>
      <c r="I54" s="3">
        <v>41.29</v>
      </c>
      <c r="J54" s="3">
        <v>43.1</v>
      </c>
      <c r="K54" s="3">
        <v>45.93</v>
      </c>
      <c r="L54" s="3">
        <v>47.35</v>
      </c>
      <c r="M54" s="3">
        <v>48.12</v>
      </c>
      <c r="N54" s="3">
        <v>48.72</v>
      </c>
      <c r="O54" s="3">
        <v>48.12</v>
      </c>
      <c r="P54" s="3">
        <v>42.02</v>
      </c>
      <c r="Q54" s="3">
        <v>40.22</v>
      </c>
      <c r="R54" s="3">
        <v>39.4</v>
      </c>
      <c r="S54" s="3">
        <v>39.130000000000003</v>
      </c>
      <c r="T54" s="3">
        <v>38.71</v>
      </c>
      <c r="U54" s="3">
        <v>38.11</v>
      </c>
      <c r="V54" s="3">
        <v>39.92</v>
      </c>
      <c r="W54" s="3">
        <v>43.14</v>
      </c>
      <c r="X54" s="3">
        <v>44.42</v>
      </c>
      <c r="Y54" s="3">
        <v>45.66</v>
      </c>
      <c r="Z54" s="3">
        <v>45.98</v>
      </c>
      <c r="AA54" s="3">
        <v>45.51</v>
      </c>
      <c r="AB54" s="3">
        <v>38.44</v>
      </c>
      <c r="AC54" s="3">
        <v>37.479999999999997</v>
      </c>
      <c r="AD54" s="3">
        <v>37.369999999999997</v>
      </c>
      <c r="AE54" s="3">
        <v>37.46</v>
      </c>
      <c r="AF54" s="3">
        <v>37.39</v>
      </c>
      <c r="AG54" s="3">
        <v>37.71</v>
      </c>
      <c r="AH54" s="3">
        <v>38.46</v>
      </c>
      <c r="AI54" s="3">
        <v>41.79</v>
      </c>
      <c r="AJ54" s="3">
        <v>42.7</v>
      </c>
      <c r="AK54" s="3">
        <v>43.71</v>
      </c>
      <c r="AL54" s="3">
        <v>44.07</v>
      </c>
      <c r="AM54" s="3">
        <v>43.42</v>
      </c>
      <c r="AN54" s="3">
        <v>40.11</v>
      </c>
      <c r="AO54" s="3">
        <v>39.04</v>
      </c>
      <c r="AP54" s="3">
        <v>39.06</v>
      </c>
      <c r="AQ54" s="3">
        <v>39.21</v>
      </c>
      <c r="AR54" s="3">
        <v>39.340000000000003</v>
      </c>
      <c r="AS54" s="3">
        <v>39.31</v>
      </c>
      <c r="AT54" s="3">
        <v>38.92</v>
      </c>
      <c r="AU54" s="3">
        <v>41.9</v>
      </c>
      <c r="AV54" s="3">
        <v>42.43</v>
      </c>
      <c r="AW54" s="3">
        <v>43.09</v>
      </c>
      <c r="AX54" s="3">
        <v>43.02</v>
      </c>
      <c r="AY54" s="3">
        <v>42.37</v>
      </c>
    </row>
    <row r="55" spans="1:51" x14ac:dyDescent="0.35">
      <c r="A55" s="5">
        <f t="shared" si="1"/>
        <v>42802</v>
      </c>
      <c r="B55" t="s">
        <v>200</v>
      </c>
      <c r="C55" s="2">
        <v>42802</v>
      </c>
      <c r="D55" s="3">
        <v>43.53</v>
      </c>
      <c r="E55" s="3">
        <v>42.35</v>
      </c>
      <c r="F55" s="3">
        <v>40.729999999999997</v>
      </c>
      <c r="G55" s="3">
        <v>42.09</v>
      </c>
      <c r="H55" s="3">
        <v>41.51</v>
      </c>
      <c r="I55" s="3">
        <v>41.31</v>
      </c>
      <c r="J55" s="3">
        <v>42.9</v>
      </c>
      <c r="K55" s="3">
        <v>45.73</v>
      </c>
      <c r="L55" s="3">
        <v>47.15</v>
      </c>
      <c r="M55" s="3">
        <v>47.92</v>
      </c>
      <c r="N55" s="3">
        <v>48.52</v>
      </c>
      <c r="O55" s="3">
        <v>47.92</v>
      </c>
      <c r="P55" s="3">
        <v>41.8</v>
      </c>
      <c r="Q55" s="3">
        <v>40</v>
      </c>
      <c r="R55" s="3">
        <v>39.18</v>
      </c>
      <c r="S55" s="3">
        <v>38.909999999999997</v>
      </c>
      <c r="T55" s="3">
        <v>38.49</v>
      </c>
      <c r="U55" s="3">
        <v>37.89</v>
      </c>
      <c r="V55" s="3">
        <v>39.83</v>
      </c>
      <c r="W55" s="3">
        <v>43.08</v>
      </c>
      <c r="X55" s="3">
        <v>44.39</v>
      </c>
      <c r="Y55" s="3">
        <v>45.63</v>
      </c>
      <c r="Z55" s="3">
        <v>45.95</v>
      </c>
      <c r="AA55" s="3">
        <v>45.48</v>
      </c>
      <c r="AB55" s="3">
        <v>38.54</v>
      </c>
      <c r="AC55" s="3">
        <v>37.64</v>
      </c>
      <c r="AD55" s="3">
        <v>37.590000000000003</v>
      </c>
      <c r="AE55" s="3">
        <v>37.74</v>
      </c>
      <c r="AF55" s="3">
        <v>37.729999999999997</v>
      </c>
      <c r="AG55" s="3">
        <v>38.11</v>
      </c>
      <c r="AH55" s="3">
        <v>38.74</v>
      </c>
      <c r="AI55" s="3">
        <v>41.95</v>
      </c>
      <c r="AJ55" s="3">
        <v>42.74</v>
      </c>
      <c r="AK55" s="3">
        <v>43.63</v>
      </c>
      <c r="AL55" s="3">
        <v>43.87</v>
      </c>
      <c r="AM55" s="3">
        <v>43.1</v>
      </c>
      <c r="AN55" s="3">
        <v>39.79</v>
      </c>
      <c r="AO55" s="3">
        <v>38.72</v>
      </c>
      <c r="AP55" s="3">
        <v>38.74</v>
      </c>
      <c r="AQ55" s="3">
        <v>38.89</v>
      </c>
      <c r="AR55" s="3">
        <v>39.020000000000003</v>
      </c>
      <c r="AS55" s="3">
        <v>38.99</v>
      </c>
      <c r="AT55" s="3">
        <v>38.6</v>
      </c>
      <c r="AU55" s="3">
        <v>41.58</v>
      </c>
      <c r="AV55" s="3">
        <v>42.11</v>
      </c>
      <c r="AW55" s="3">
        <v>42.77</v>
      </c>
      <c r="AX55" s="3">
        <v>42.7</v>
      </c>
      <c r="AY55" s="3">
        <v>42.05</v>
      </c>
    </row>
    <row r="56" spans="1:51" x14ac:dyDescent="0.35">
      <c r="A56" s="5">
        <f t="shared" si="1"/>
        <v>42803</v>
      </c>
      <c r="B56" t="s">
        <v>201</v>
      </c>
      <c r="C56" s="2">
        <v>42803</v>
      </c>
      <c r="D56" s="3">
        <v>43.14</v>
      </c>
      <c r="E56" s="3">
        <v>41.99</v>
      </c>
      <c r="F56" s="3">
        <v>40.450000000000003</v>
      </c>
      <c r="G56" s="3">
        <v>41.68</v>
      </c>
      <c r="H56" s="3">
        <v>41.1</v>
      </c>
      <c r="I56" s="3">
        <v>40.9</v>
      </c>
      <c r="J56" s="3">
        <v>42.41</v>
      </c>
      <c r="K56" s="3">
        <v>45.26</v>
      </c>
      <c r="L56" s="3">
        <v>46.68</v>
      </c>
      <c r="M56" s="3">
        <v>47.45</v>
      </c>
      <c r="N56" s="3">
        <v>48.05</v>
      </c>
      <c r="O56" s="3">
        <v>47.45</v>
      </c>
      <c r="P56" s="3">
        <v>41.49</v>
      </c>
      <c r="Q56" s="3">
        <v>39.69</v>
      </c>
      <c r="R56" s="3">
        <v>38.869999999999997</v>
      </c>
      <c r="S56" s="3">
        <v>38.6</v>
      </c>
      <c r="T56" s="3">
        <v>38.18</v>
      </c>
      <c r="U56" s="3">
        <v>37.58</v>
      </c>
      <c r="V56" s="3">
        <v>39.53</v>
      </c>
      <c r="W56" s="3">
        <v>42.78</v>
      </c>
      <c r="X56" s="3">
        <v>44.09</v>
      </c>
      <c r="Y56" s="3">
        <v>45.35</v>
      </c>
      <c r="Z56" s="3">
        <v>45.71</v>
      </c>
      <c r="AA56" s="3">
        <v>45.26</v>
      </c>
      <c r="AB56" s="3">
        <v>38.31</v>
      </c>
      <c r="AC56" s="3">
        <v>37.42</v>
      </c>
      <c r="AD56" s="3">
        <v>37.369999999999997</v>
      </c>
      <c r="AE56" s="3">
        <v>37.53</v>
      </c>
      <c r="AF56" s="3">
        <v>37.5</v>
      </c>
      <c r="AG56" s="3">
        <v>37.840000000000003</v>
      </c>
      <c r="AH56" s="3">
        <v>38.49</v>
      </c>
      <c r="AI56" s="3">
        <v>41.72</v>
      </c>
      <c r="AJ56" s="3">
        <v>42.53</v>
      </c>
      <c r="AK56" s="3">
        <v>43.44</v>
      </c>
      <c r="AL56" s="3">
        <v>43.7</v>
      </c>
      <c r="AM56" s="3">
        <v>42.95</v>
      </c>
      <c r="AN56" s="3">
        <v>39.64</v>
      </c>
      <c r="AO56" s="3">
        <v>38.57</v>
      </c>
      <c r="AP56" s="3">
        <v>38.590000000000003</v>
      </c>
      <c r="AQ56" s="3">
        <v>38.74</v>
      </c>
      <c r="AR56" s="3">
        <v>38.869999999999997</v>
      </c>
      <c r="AS56" s="3">
        <v>38.840000000000003</v>
      </c>
      <c r="AT56" s="3">
        <v>38.450000000000003</v>
      </c>
      <c r="AU56" s="3">
        <v>41.43</v>
      </c>
      <c r="AV56" s="3">
        <v>41.96</v>
      </c>
      <c r="AW56" s="3">
        <v>42.62</v>
      </c>
      <c r="AX56" s="3">
        <v>42.55</v>
      </c>
      <c r="AY56" s="3">
        <v>41.9</v>
      </c>
    </row>
    <row r="57" spans="1:51" x14ac:dyDescent="0.35">
      <c r="A57" s="5">
        <f t="shared" si="1"/>
        <v>42804</v>
      </c>
      <c r="B57" t="s">
        <v>202</v>
      </c>
      <c r="C57" s="2">
        <v>42804</v>
      </c>
      <c r="D57" s="3">
        <v>43.13</v>
      </c>
      <c r="E57" s="3">
        <v>42.11</v>
      </c>
      <c r="F57" s="3">
        <v>40.75</v>
      </c>
      <c r="G57" s="3">
        <v>42.07</v>
      </c>
      <c r="H57" s="3">
        <v>41.49</v>
      </c>
      <c r="I57" s="3">
        <v>41.29</v>
      </c>
      <c r="J57" s="3">
        <v>42.58</v>
      </c>
      <c r="K57" s="3">
        <v>45.37</v>
      </c>
      <c r="L57" s="3">
        <v>46.79</v>
      </c>
      <c r="M57" s="3">
        <v>47.56</v>
      </c>
      <c r="N57" s="3">
        <v>48.16</v>
      </c>
      <c r="O57" s="3">
        <v>47.56</v>
      </c>
      <c r="P57" s="3">
        <v>41.69</v>
      </c>
      <c r="Q57" s="3">
        <v>39.96</v>
      </c>
      <c r="R57" s="3">
        <v>39.19</v>
      </c>
      <c r="S57" s="3">
        <v>38.96</v>
      </c>
      <c r="T57" s="3">
        <v>38.57</v>
      </c>
      <c r="U57" s="3">
        <v>37.99</v>
      </c>
      <c r="V57" s="3">
        <v>39.81</v>
      </c>
      <c r="W57" s="3">
        <v>43.06</v>
      </c>
      <c r="X57" s="3">
        <v>44.37</v>
      </c>
      <c r="Y57" s="3">
        <v>45.63</v>
      </c>
      <c r="Z57" s="3">
        <v>45.99</v>
      </c>
      <c r="AA57" s="3">
        <v>45.54</v>
      </c>
      <c r="AB57" s="3">
        <v>38.65</v>
      </c>
      <c r="AC57" s="3">
        <v>37.82</v>
      </c>
      <c r="AD57" s="3">
        <v>37.83</v>
      </c>
      <c r="AE57" s="3">
        <v>38.049999999999997</v>
      </c>
      <c r="AF57" s="3">
        <v>38.08</v>
      </c>
      <c r="AG57" s="3">
        <v>38.479999999999997</v>
      </c>
      <c r="AH57" s="3">
        <v>39.03</v>
      </c>
      <c r="AI57" s="3">
        <v>42.16</v>
      </c>
      <c r="AJ57" s="3">
        <v>42.87</v>
      </c>
      <c r="AK57" s="3">
        <v>43.68</v>
      </c>
      <c r="AL57" s="3">
        <v>43.84</v>
      </c>
      <c r="AM57" s="3">
        <v>42.99</v>
      </c>
      <c r="AN57" s="3">
        <v>39.68</v>
      </c>
      <c r="AO57" s="3">
        <v>38.61</v>
      </c>
      <c r="AP57" s="3">
        <v>38.630000000000003</v>
      </c>
      <c r="AQ57" s="3">
        <v>38.78</v>
      </c>
      <c r="AR57" s="3">
        <v>38.909999999999997</v>
      </c>
      <c r="AS57" s="3">
        <v>38.880000000000003</v>
      </c>
      <c r="AT57" s="3">
        <v>38.49</v>
      </c>
      <c r="AU57" s="3">
        <v>41.47</v>
      </c>
      <c r="AV57" s="3">
        <v>42</v>
      </c>
      <c r="AW57" s="3">
        <v>42.66</v>
      </c>
      <c r="AX57" s="3">
        <v>42.59</v>
      </c>
      <c r="AY57" s="3">
        <v>41.94</v>
      </c>
    </row>
    <row r="58" spans="1:51" x14ac:dyDescent="0.35">
      <c r="A58" s="5">
        <f t="shared" si="1"/>
        <v>42807</v>
      </c>
      <c r="B58" t="s">
        <v>203</v>
      </c>
      <c r="C58" s="2">
        <v>42807</v>
      </c>
      <c r="D58" s="3">
        <v>42.11</v>
      </c>
      <c r="E58" s="3">
        <v>41.3</v>
      </c>
      <c r="F58" s="3">
        <v>40.200000000000003</v>
      </c>
      <c r="G58" s="3">
        <v>41.34</v>
      </c>
      <c r="H58" s="3">
        <v>40.76</v>
      </c>
      <c r="I58" s="3">
        <v>40.61</v>
      </c>
      <c r="J58" s="3">
        <v>42.06</v>
      </c>
      <c r="K58" s="3">
        <v>44.88</v>
      </c>
      <c r="L58" s="3">
        <v>46.32</v>
      </c>
      <c r="M58" s="3">
        <v>47.11</v>
      </c>
      <c r="N58" s="3">
        <v>47.73</v>
      </c>
      <c r="O58" s="3">
        <v>47.13</v>
      </c>
      <c r="P58" s="3">
        <v>41.26</v>
      </c>
      <c r="Q58" s="3">
        <v>39.53</v>
      </c>
      <c r="R58" s="3">
        <v>38.76</v>
      </c>
      <c r="S58" s="3">
        <v>38.53</v>
      </c>
      <c r="T58" s="3">
        <v>38.14</v>
      </c>
      <c r="U58" s="3">
        <v>37.56</v>
      </c>
      <c r="V58" s="3">
        <v>39.18</v>
      </c>
      <c r="W58" s="3">
        <v>42.43</v>
      </c>
      <c r="X58" s="3">
        <v>43.74</v>
      </c>
      <c r="Y58" s="3">
        <v>45</v>
      </c>
      <c r="Z58" s="3">
        <v>45.36</v>
      </c>
      <c r="AA58" s="3">
        <v>44.91</v>
      </c>
      <c r="AB58" s="3">
        <v>38.03</v>
      </c>
      <c r="AC58" s="3">
        <v>37.200000000000003</v>
      </c>
      <c r="AD58" s="3">
        <v>37.21</v>
      </c>
      <c r="AE58" s="3">
        <v>37.43</v>
      </c>
      <c r="AF58" s="3">
        <v>37.46</v>
      </c>
      <c r="AG58" s="3">
        <v>37.86</v>
      </c>
      <c r="AH58" s="3">
        <v>38.42</v>
      </c>
      <c r="AI58" s="3">
        <v>41.56</v>
      </c>
      <c r="AJ58" s="3">
        <v>42.28</v>
      </c>
      <c r="AK58" s="3">
        <v>43.1</v>
      </c>
      <c r="AL58" s="3">
        <v>43.27</v>
      </c>
      <c r="AM58" s="3">
        <v>42.42</v>
      </c>
      <c r="AN58" s="3">
        <v>39.11</v>
      </c>
      <c r="AO58" s="3">
        <v>38.04</v>
      </c>
      <c r="AP58" s="3">
        <v>38.06</v>
      </c>
      <c r="AQ58" s="3">
        <v>38.21</v>
      </c>
      <c r="AR58" s="3">
        <v>38.340000000000003</v>
      </c>
      <c r="AS58" s="3">
        <v>38.31</v>
      </c>
      <c r="AT58" s="3">
        <v>37.92</v>
      </c>
      <c r="AU58" s="3">
        <v>40.9</v>
      </c>
      <c r="AV58" s="3">
        <v>41.43</v>
      </c>
      <c r="AW58" s="3">
        <v>42.09</v>
      </c>
      <c r="AX58" s="3">
        <v>42.02</v>
      </c>
      <c r="AY58" s="3">
        <v>41.37</v>
      </c>
    </row>
    <row r="59" spans="1:51" x14ac:dyDescent="0.35">
      <c r="A59" s="5">
        <f t="shared" si="1"/>
        <v>42808</v>
      </c>
      <c r="B59" t="s">
        <v>204</v>
      </c>
      <c r="C59" s="2">
        <v>42808</v>
      </c>
      <c r="D59" s="3">
        <v>42.29</v>
      </c>
      <c r="E59" s="3">
        <v>41.43</v>
      </c>
      <c r="F59" s="3">
        <v>40.44</v>
      </c>
      <c r="G59" s="3">
        <v>41.53</v>
      </c>
      <c r="H59" s="3">
        <v>40.98</v>
      </c>
      <c r="I59" s="3">
        <v>40.83</v>
      </c>
      <c r="J59" s="3">
        <v>42.23</v>
      </c>
      <c r="K59" s="3">
        <v>45</v>
      </c>
      <c r="L59" s="3">
        <v>46.39</v>
      </c>
      <c r="M59" s="3">
        <v>47.13</v>
      </c>
      <c r="N59" s="3">
        <v>47.7</v>
      </c>
      <c r="O59" s="3">
        <v>47.05</v>
      </c>
      <c r="P59" s="3">
        <v>41.25</v>
      </c>
      <c r="Q59" s="3">
        <v>39.6</v>
      </c>
      <c r="R59" s="3">
        <v>38.880000000000003</v>
      </c>
      <c r="S59" s="3">
        <v>38.65</v>
      </c>
      <c r="T59" s="3">
        <v>38.26</v>
      </c>
      <c r="U59" s="3">
        <v>37.68</v>
      </c>
      <c r="V59" s="3">
        <v>39.340000000000003</v>
      </c>
      <c r="W59" s="3">
        <v>42.59</v>
      </c>
      <c r="X59" s="3">
        <v>43.9</v>
      </c>
      <c r="Y59" s="3">
        <v>45.16</v>
      </c>
      <c r="Z59" s="3">
        <v>45.52</v>
      </c>
      <c r="AA59" s="3">
        <v>45.07</v>
      </c>
      <c r="AB59" s="3">
        <v>38.19</v>
      </c>
      <c r="AC59" s="3">
        <v>37.36</v>
      </c>
      <c r="AD59" s="3">
        <v>37.369999999999997</v>
      </c>
      <c r="AE59" s="3">
        <v>37.590000000000003</v>
      </c>
      <c r="AF59" s="3">
        <v>37.619999999999997</v>
      </c>
      <c r="AG59" s="3">
        <v>38.020000000000003</v>
      </c>
      <c r="AH59" s="3">
        <v>38.58</v>
      </c>
      <c r="AI59" s="3">
        <v>41.72</v>
      </c>
      <c r="AJ59" s="3">
        <v>42.44</v>
      </c>
      <c r="AK59" s="3">
        <v>43.26</v>
      </c>
      <c r="AL59" s="3">
        <v>43.43</v>
      </c>
      <c r="AM59" s="3">
        <v>42.58</v>
      </c>
      <c r="AN59" s="3">
        <v>39.270000000000003</v>
      </c>
      <c r="AO59" s="3">
        <v>38.200000000000003</v>
      </c>
      <c r="AP59" s="3">
        <v>38.22</v>
      </c>
      <c r="AQ59" s="3">
        <v>38.369999999999997</v>
      </c>
      <c r="AR59" s="3">
        <v>38.5</v>
      </c>
      <c r="AS59" s="3">
        <v>38.47</v>
      </c>
      <c r="AT59" s="3">
        <v>38.08</v>
      </c>
      <c r="AU59" s="3">
        <v>41.06</v>
      </c>
      <c r="AV59" s="3">
        <v>41.59</v>
      </c>
      <c r="AW59" s="3">
        <v>42.25</v>
      </c>
      <c r="AX59" s="3">
        <v>42.18</v>
      </c>
      <c r="AY59" s="3">
        <v>41.53</v>
      </c>
    </row>
    <row r="60" spans="1:51" x14ac:dyDescent="0.35">
      <c r="A60" s="5">
        <f t="shared" si="1"/>
        <v>42809</v>
      </c>
      <c r="B60" t="s">
        <v>205</v>
      </c>
      <c r="C60" s="2">
        <v>42809</v>
      </c>
      <c r="D60" s="3">
        <v>42.64</v>
      </c>
      <c r="E60" s="3">
        <v>41.79</v>
      </c>
      <c r="F60" s="3">
        <v>40.700000000000003</v>
      </c>
      <c r="G60" s="3">
        <v>41.74</v>
      </c>
      <c r="H60" s="3">
        <v>41.14</v>
      </c>
      <c r="I60" s="3">
        <v>41</v>
      </c>
      <c r="J60" s="3">
        <v>42.49</v>
      </c>
      <c r="K60" s="3">
        <v>45.28</v>
      </c>
      <c r="L60" s="3">
        <v>46.63</v>
      </c>
      <c r="M60" s="3">
        <v>47.32</v>
      </c>
      <c r="N60" s="3">
        <v>47.89</v>
      </c>
      <c r="O60" s="3">
        <v>47.26</v>
      </c>
      <c r="P60" s="3">
        <v>41.35</v>
      </c>
      <c r="Q60" s="3">
        <v>39.700000000000003</v>
      </c>
      <c r="R60" s="3">
        <v>38.979999999999997</v>
      </c>
      <c r="S60" s="3">
        <v>38.75</v>
      </c>
      <c r="T60" s="3">
        <v>38.36</v>
      </c>
      <c r="U60" s="3">
        <v>37.78</v>
      </c>
      <c r="V60" s="3">
        <v>39.520000000000003</v>
      </c>
      <c r="W60" s="3">
        <v>42.77</v>
      </c>
      <c r="X60" s="3">
        <v>44.08</v>
      </c>
      <c r="Y60" s="3">
        <v>45.34</v>
      </c>
      <c r="Z60" s="3">
        <v>45.7</v>
      </c>
      <c r="AA60" s="3">
        <v>45.25</v>
      </c>
      <c r="AB60" s="3">
        <v>38.409999999999997</v>
      </c>
      <c r="AC60" s="3">
        <v>37.619999999999997</v>
      </c>
      <c r="AD60" s="3">
        <v>37.67</v>
      </c>
      <c r="AE60" s="3">
        <v>37.92</v>
      </c>
      <c r="AF60" s="3">
        <v>37.979999999999997</v>
      </c>
      <c r="AG60" s="3">
        <v>38.409999999999997</v>
      </c>
      <c r="AH60" s="3">
        <v>39.01</v>
      </c>
      <c r="AI60" s="3">
        <v>42.19</v>
      </c>
      <c r="AJ60" s="3">
        <v>42.94</v>
      </c>
      <c r="AK60" s="3">
        <v>43.79</v>
      </c>
      <c r="AL60" s="3">
        <v>43.99</v>
      </c>
      <c r="AM60" s="3">
        <v>43.17</v>
      </c>
      <c r="AN60" s="3">
        <v>39.86</v>
      </c>
      <c r="AO60" s="3">
        <v>38.79</v>
      </c>
      <c r="AP60" s="3">
        <v>38.81</v>
      </c>
      <c r="AQ60" s="3">
        <v>38.96</v>
      </c>
      <c r="AR60" s="3">
        <v>39.090000000000003</v>
      </c>
      <c r="AS60" s="3">
        <v>39.06</v>
      </c>
      <c r="AT60" s="3">
        <v>38.67</v>
      </c>
      <c r="AU60" s="3">
        <v>41.65</v>
      </c>
      <c r="AV60" s="3">
        <v>42.18</v>
      </c>
      <c r="AW60" s="3">
        <v>42.84</v>
      </c>
      <c r="AX60" s="3">
        <v>42.77</v>
      </c>
      <c r="AY60" s="3">
        <v>42.12</v>
      </c>
    </row>
    <row r="61" spans="1:51" x14ac:dyDescent="0.35">
      <c r="A61" s="5">
        <f t="shared" si="1"/>
        <v>42810</v>
      </c>
      <c r="B61" t="s">
        <v>206</v>
      </c>
      <c r="C61" s="2">
        <v>42810</v>
      </c>
      <c r="D61" s="3">
        <v>42.44</v>
      </c>
      <c r="E61" s="3">
        <v>41.63</v>
      </c>
      <c r="F61" s="3">
        <v>40.520000000000003</v>
      </c>
      <c r="G61" s="3">
        <v>41.42</v>
      </c>
      <c r="H61" s="3">
        <v>40.82</v>
      </c>
      <c r="I61" s="3">
        <v>40.729999999999997</v>
      </c>
      <c r="J61" s="3">
        <v>42.31</v>
      </c>
      <c r="K61" s="3">
        <v>45.15</v>
      </c>
      <c r="L61" s="3">
        <v>46.5</v>
      </c>
      <c r="M61" s="3">
        <v>47.19</v>
      </c>
      <c r="N61" s="3">
        <v>47.76</v>
      </c>
      <c r="O61" s="3">
        <v>47.13</v>
      </c>
      <c r="P61" s="3">
        <v>41.2</v>
      </c>
      <c r="Q61" s="3">
        <v>39.549999999999997</v>
      </c>
      <c r="R61" s="3">
        <v>38.83</v>
      </c>
      <c r="S61" s="3">
        <v>38.6</v>
      </c>
      <c r="T61" s="3">
        <v>38.21</v>
      </c>
      <c r="U61" s="3">
        <v>37.630000000000003</v>
      </c>
      <c r="V61" s="3">
        <v>39.340000000000003</v>
      </c>
      <c r="W61" s="3">
        <v>42.59</v>
      </c>
      <c r="X61" s="3">
        <v>43.9</v>
      </c>
      <c r="Y61" s="3">
        <v>45.16</v>
      </c>
      <c r="Z61" s="3">
        <v>45.52</v>
      </c>
      <c r="AA61" s="3">
        <v>45.07</v>
      </c>
      <c r="AB61" s="3">
        <v>38.229999999999997</v>
      </c>
      <c r="AC61" s="3">
        <v>37.44</v>
      </c>
      <c r="AD61" s="3">
        <v>37.49</v>
      </c>
      <c r="AE61" s="3">
        <v>37.74</v>
      </c>
      <c r="AF61" s="3">
        <v>37.799999999999997</v>
      </c>
      <c r="AG61" s="3">
        <v>38.229999999999997</v>
      </c>
      <c r="AH61" s="3">
        <v>38.83</v>
      </c>
      <c r="AI61" s="3">
        <v>42.01</v>
      </c>
      <c r="AJ61" s="3">
        <v>42.76</v>
      </c>
      <c r="AK61" s="3">
        <v>43.61</v>
      </c>
      <c r="AL61" s="3">
        <v>43.81</v>
      </c>
      <c r="AM61" s="3">
        <v>42.99</v>
      </c>
      <c r="AN61" s="3">
        <v>39.68</v>
      </c>
      <c r="AO61" s="3">
        <v>38.61</v>
      </c>
      <c r="AP61" s="3">
        <v>38.630000000000003</v>
      </c>
      <c r="AQ61" s="3">
        <v>38.78</v>
      </c>
      <c r="AR61" s="3">
        <v>38.909999999999997</v>
      </c>
      <c r="AS61" s="3">
        <v>38.880000000000003</v>
      </c>
      <c r="AT61" s="3">
        <v>38.49</v>
      </c>
      <c r="AU61" s="3">
        <v>41.47</v>
      </c>
      <c r="AV61" s="3">
        <v>42</v>
      </c>
      <c r="AW61" s="3">
        <v>42.66</v>
      </c>
      <c r="AX61" s="3">
        <v>42.59</v>
      </c>
      <c r="AY61" s="3">
        <v>41.94</v>
      </c>
    </row>
    <row r="62" spans="1:51" x14ac:dyDescent="0.35">
      <c r="A62" s="5">
        <f t="shared" si="1"/>
        <v>42811</v>
      </c>
      <c r="B62" t="s">
        <v>207</v>
      </c>
      <c r="C62" s="2">
        <v>42811</v>
      </c>
      <c r="D62" s="3">
        <v>42.49</v>
      </c>
      <c r="E62" s="3">
        <v>41.65</v>
      </c>
      <c r="F62" s="3">
        <v>40.619999999999997</v>
      </c>
      <c r="G62" s="3">
        <v>41.76</v>
      </c>
      <c r="H62" s="3">
        <v>41.16</v>
      </c>
      <c r="I62" s="3">
        <v>41.07</v>
      </c>
      <c r="J62" s="3">
        <v>42.46</v>
      </c>
      <c r="K62" s="3">
        <v>45.3</v>
      </c>
      <c r="L62" s="3">
        <v>46.65</v>
      </c>
      <c r="M62" s="3">
        <v>47.34</v>
      </c>
      <c r="N62" s="3">
        <v>47.91</v>
      </c>
      <c r="O62" s="3">
        <v>47.28</v>
      </c>
      <c r="P62" s="3">
        <v>41.31</v>
      </c>
      <c r="Q62" s="3">
        <v>39.659999999999997</v>
      </c>
      <c r="R62" s="3">
        <v>38.94</v>
      </c>
      <c r="S62" s="3">
        <v>38.71</v>
      </c>
      <c r="T62" s="3">
        <v>38.32</v>
      </c>
      <c r="U62" s="3">
        <v>37.74</v>
      </c>
      <c r="V62" s="3">
        <v>39.51</v>
      </c>
      <c r="W62" s="3">
        <v>42.76</v>
      </c>
      <c r="X62" s="3">
        <v>44.07</v>
      </c>
      <c r="Y62" s="3">
        <v>45.33</v>
      </c>
      <c r="Z62" s="3">
        <v>45.69</v>
      </c>
      <c r="AA62" s="3">
        <v>45.24</v>
      </c>
      <c r="AB62" s="3">
        <v>38.369999999999997</v>
      </c>
      <c r="AC62" s="3">
        <v>37.549999999999997</v>
      </c>
      <c r="AD62" s="3">
        <v>37.57</v>
      </c>
      <c r="AE62" s="3">
        <v>37.799999999999997</v>
      </c>
      <c r="AF62" s="3">
        <v>37.840000000000003</v>
      </c>
      <c r="AG62" s="3">
        <v>38.25</v>
      </c>
      <c r="AH62" s="3">
        <v>38.799999999999997</v>
      </c>
      <c r="AI62" s="3">
        <v>41.94</v>
      </c>
      <c r="AJ62" s="3">
        <v>42.65</v>
      </c>
      <c r="AK62" s="3">
        <v>43.46</v>
      </c>
      <c r="AL62" s="3">
        <v>43.62</v>
      </c>
      <c r="AM62" s="3">
        <v>42.76</v>
      </c>
      <c r="AN62" s="3">
        <v>39.450000000000003</v>
      </c>
      <c r="AO62" s="3">
        <v>38.380000000000003</v>
      </c>
      <c r="AP62" s="3">
        <v>38.4</v>
      </c>
      <c r="AQ62" s="3">
        <v>38.549999999999997</v>
      </c>
      <c r="AR62" s="3">
        <v>38.68</v>
      </c>
      <c r="AS62" s="3">
        <v>38.65</v>
      </c>
      <c r="AT62" s="3">
        <v>38.26</v>
      </c>
      <c r="AU62" s="3">
        <v>41.24</v>
      </c>
      <c r="AV62" s="3">
        <v>41.77</v>
      </c>
      <c r="AW62" s="3">
        <v>42.43</v>
      </c>
      <c r="AX62" s="3">
        <v>42.36</v>
      </c>
      <c r="AY62" s="3">
        <v>41.71</v>
      </c>
    </row>
    <row r="63" spans="1:51" x14ac:dyDescent="0.35">
      <c r="A63" s="5">
        <f t="shared" si="1"/>
        <v>42814</v>
      </c>
      <c r="B63" t="s">
        <v>208</v>
      </c>
      <c r="C63" s="2">
        <v>42814</v>
      </c>
      <c r="D63" s="3">
        <v>42.02</v>
      </c>
      <c r="E63" s="3">
        <v>41.19</v>
      </c>
      <c r="F63" s="3">
        <v>40.07</v>
      </c>
      <c r="G63" s="3">
        <v>41.28</v>
      </c>
      <c r="H63" s="3">
        <v>40.68</v>
      </c>
      <c r="I63" s="3">
        <v>40.590000000000003</v>
      </c>
      <c r="J63" s="3">
        <v>42.21</v>
      </c>
      <c r="K63" s="3">
        <v>45.05</v>
      </c>
      <c r="L63" s="3">
        <v>46.4</v>
      </c>
      <c r="M63" s="3">
        <v>47.09</v>
      </c>
      <c r="N63" s="3">
        <v>47.66</v>
      </c>
      <c r="O63" s="3">
        <v>47.03</v>
      </c>
      <c r="P63" s="3">
        <v>41.19</v>
      </c>
      <c r="Q63" s="3">
        <v>39.54</v>
      </c>
      <c r="R63" s="3">
        <v>38.82</v>
      </c>
      <c r="S63" s="3">
        <v>38.590000000000003</v>
      </c>
      <c r="T63" s="3">
        <v>38.200000000000003</v>
      </c>
      <c r="U63" s="3">
        <v>37.619999999999997</v>
      </c>
      <c r="V63" s="3">
        <v>39.369999999999997</v>
      </c>
      <c r="W63" s="3">
        <v>42.62</v>
      </c>
      <c r="X63" s="3">
        <v>43.93</v>
      </c>
      <c r="Y63" s="3">
        <v>45.19</v>
      </c>
      <c r="Z63" s="3">
        <v>45.55</v>
      </c>
      <c r="AA63" s="3">
        <v>45.1</v>
      </c>
      <c r="AB63" s="3">
        <v>38.229999999999997</v>
      </c>
      <c r="AC63" s="3">
        <v>37.409999999999997</v>
      </c>
      <c r="AD63" s="3">
        <v>37.43</v>
      </c>
      <c r="AE63" s="3">
        <v>37.659999999999997</v>
      </c>
      <c r="AF63" s="3">
        <v>37.700000000000003</v>
      </c>
      <c r="AG63" s="3">
        <v>38.11</v>
      </c>
      <c r="AH63" s="3">
        <v>38.659999999999997</v>
      </c>
      <c r="AI63" s="3">
        <v>41.8</v>
      </c>
      <c r="AJ63" s="3">
        <v>42.51</v>
      </c>
      <c r="AK63" s="3">
        <v>43.32</v>
      </c>
      <c r="AL63" s="3">
        <v>43.48</v>
      </c>
      <c r="AM63" s="3">
        <v>42.62</v>
      </c>
      <c r="AN63" s="3">
        <v>39.31</v>
      </c>
      <c r="AO63" s="3">
        <v>38.24</v>
      </c>
      <c r="AP63" s="3">
        <v>38.26</v>
      </c>
      <c r="AQ63" s="3">
        <v>38.409999999999997</v>
      </c>
      <c r="AR63" s="3">
        <v>38.54</v>
      </c>
      <c r="AS63" s="3">
        <v>38.51</v>
      </c>
      <c r="AT63" s="3">
        <v>38.119999999999997</v>
      </c>
      <c r="AU63" s="3">
        <v>41.1</v>
      </c>
      <c r="AV63" s="3">
        <v>41.63</v>
      </c>
      <c r="AW63" s="3">
        <v>42.29</v>
      </c>
      <c r="AX63" s="3">
        <v>42.22</v>
      </c>
      <c r="AY63" s="3">
        <v>41.57</v>
      </c>
    </row>
    <row r="64" spans="1:51" x14ac:dyDescent="0.35">
      <c r="A64" s="5">
        <f t="shared" si="1"/>
        <v>42815</v>
      </c>
      <c r="B64" t="s">
        <v>209</v>
      </c>
      <c r="C64" s="2">
        <v>42815</v>
      </c>
      <c r="D64" s="3">
        <v>41.47</v>
      </c>
      <c r="E64" s="3">
        <v>40.72</v>
      </c>
      <c r="F64" s="3">
        <v>39.619999999999997</v>
      </c>
      <c r="G64" s="3">
        <v>40.86</v>
      </c>
      <c r="H64" s="3">
        <v>40.26</v>
      </c>
      <c r="I64" s="3">
        <v>40.17</v>
      </c>
      <c r="J64" s="3">
        <v>41.69</v>
      </c>
      <c r="K64" s="3">
        <v>44.53</v>
      </c>
      <c r="L64" s="3">
        <v>45.88</v>
      </c>
      <c r="M64" s="3">
        <v>46.57</v>
      </c>
      <c r="N64" s="3">
        <v>47.14</v>
      </c>
      <c r="O64" s="3">
        <v>46.51</v>
      </c>
      <c r="P64" s="3">
        <v>40.76</v>
      </c>
      <c r="Q64" s="3">
        <v>39.11</v>
      </c>
      <c r="R64" s="3">
        <v>38.39</v>
      </c>
      <c r="S64" s="3">
        <v>38.159999999999997</v>
      </c>
      <c r="T64" s="3">
        <v>37.770000000000003</v>
      </c>
      <c r="U64" s="3">
        <v>37.19</v>
      </c>
      <c r="V64" s="3">
        <v>39</v>
      </c>
      <c r="W64" s="3">
        <v>42.25</v>
      </c>
      <c r="X64" s="3">
        <v>43.56</v>
      </c>
      <c r="Y64" s="3">
        <v>44.82</v>
      </c>
      <c r="Z64" s="3">
        <v>45.18</v>
      </c>
      <c r="AA64" s="3">
        <v>44.73</v>
      </c>
      <c r="AB64" s="3">
        <v>37.96</v>
      </c>
      <c r="AC64" s="3">
        <v>37.24</v>
      </c>
      <c r="AD64" s="3">
        <v>37.36</v>
      </c>
      <c r="AE64" s="3">
        <v>37.68</v>
      </c>
      <c r="AF64" s="3">
        <v>37.81</v>
      </c>
      <c r="AG64" s="3">
        <v>38.32</v>
      </c>
      <c r="AH64" s="3">
        <v>38.74</v>
      </c>
      <c r="AI64" s="3">
        <v>41.75</v>
      </c>
      <c r="AJ64" s="3">
        <v>42.34</v>
      </c>
      <c r="AK64" s="3">
        <v>43.03</v>
      </c>
      <c r="AL64" s="3">
        <v>43.07</v>
      </c>
      <c r="AM64" s="3">
        <v>42.09</v>
      </c>
      <c r="AN64" s="3">
        <v>38.78</v>
      </c>
      <c r="AO64" s="3">
        <v>37.71</v>
      </c>
      <c r="AP64" s="3">
        <v>37.729999999999997</v>
      </c>
      <c r="AQ64" s="3">
        <v>37.880000000000003</v>
      </c>
      <c r="AR64" s="3">
        <v>38.01</v>
      </c>
      <c r="AS64" s="3">
        <v>37.979999999999997</v>
      </c>
      <c r="AT64" s="3">
        <v>37.590000000000003</v>
      </c>
      <c r="AU64" s="3">
        <v>40.57</v>
      </c>
      <c r="AV64" s="3">
        <v>41.1</v>
      </c>
      <c r="AW64" s="3">
        <v>41.76</v>
      </c>
      <c r="AX64" s="3">
        <v>41.69</v>
      </c>
      <c r="AY64" s="3">
        <v>41.04</v>
      </c>
    </row>
    <row r="65" spans="1:51" x14ac:dyDescent="0.35">
      <c r="A65" s="5">
        <f t="shared" si="1"/>
        <v>42816</v>
      </c>
      <c r="B65" t="s">
        <v>210</v>
      </c>
      <c r="C65" s="2">
        <v>42816</v>
      </c>
      <c r="D65" s="3">
        <v>41.31</v>
      </c>
      <c r="E65" s="3">
        <v>40.53</v>
      </c>
      <c r="F65" s="3">
        <v>39.56</v>
      </c>
      <c r="G65" s="3">
        <v>40.94</v>
      </c>
      <c r="H65" s="3">
        <v>40.340000000000003</v>
      </c>
      <c r="I65" s="3">
        <v>40.25</v>
      </c>
      <c r="J65" s="3">
        <v>41.62</v>
      </c>
      <c r="K65" s="3">
        <v>44.46</v>
      </c>
      <c r="L65" s="3">
        <v>45.81</v>
      </c>
      <c r="M65" s="3">
        <v>46.5</v>
      </c>
      <c r="N65" s="3">
        <v>47.07</v>
      </c>
      <c r="O65" s="3">
        <v>46.44</v>
      </c>
      <c r="P65" s="3">
        <v>40.630000000000003</v>
      </c>
      <c r="Q65" s="3">
        <v>38.979999999999997</v>
      </c>
      <c r="R65" s="3">
        <v>38.26</v>
      </c>
      <c r="S65" s="3">
        <v>38.03</v>
      </c>
      <c r="T65" s="3">
        <v>37.64</v>
      </c>
      <c r="U65" s="3">
        <v>37.06</v>
      </c>
      <c r="V65" s="3">
        <v>38.89</v>
      </c>
      <c r="W65" s="3">
        <v>42.14</v>
      </c>
      <c r="X65" s="3">
        <v>43.45</v>
      </c>
      <c r="Y65" s="3">
        <v>44.71</v>
      </c>
      <c r="Z65" s="3">
        <v>45.07</v>
      </c>
      <c r="AA65" s="3">
        <v>44.62</v>
      </c>
      <c r="AB65" s="3">
        <v>37.85</v>
      </c>
      <c r="AC65" s="3">
        <v>37.130000000000003</v>
      </c>
      <c r="AD65" s="3">
        <v>37.25</v>
      </c>
      <c r="AE65" s="3">
        <v>37.57</v>
      </c>
      <c r="AF65" s="3">
        <v>37.700000000000003</v>
      </c>
      <c r="AG65" s="3">
        <v>38.21</v>
      </c>
      <c r="AH65" s="3">
        <v>38.630000000000003</v>
      </c>
      <c r="AI65" s="3">
        <v>41.64</v>
      </c>
      <c r="AJ65" s="3">
        <v>42.23</v>
      </c>
      <c r="AK65" s="3">
        <v>42.92</v>
      </c>
      <c r="AL65" s="3">
        <v>42.96</v>
      </c>
      <c r="AM65" s="3">
        <v>41.98</v>
      </c>
      <c r="AN65" s="3">
        <v>38.67</v>
      </c>
      <c r="AO65" s="3">
        <v>37.6</v>
      </c>
      <c r="AP65" s="3">
        <v>37.619999999999997</v>
      </c>
      <c r="AQ65" s="3">
        <v>37.770000000000003</v>
      </c>
      <c r="AR65" s="3">
        <v>37.9</v>
      </c>
      <c r="AS65" s="3">
        <v>37.869999999999997</v>
      </c>
      <c r="AT65" s="3">
        <v>37.479999999999997</v>
      </c>
      <c r="AU65" s="3">
        <v>40.46</v>
      </c>
      <c r="AV65" s="3">
        <v>40.99</v>
      </c>
      <c r="AW65" s="3">
        <v>41.65</v>
      </c>
      <c r="AX65" s="3">
        <v>41.58</v>
      </c>
      <c r="AY65" s="3">
        <v>40.93</v>
      </c>
    </row>
    <row r="66" spans="1:51" x14ac:dyDescent="0.35">
      <c r="A66" s="5">
        <f t="shared" si="1"/>
        <v>42817</v>
      </c>
      <c r="B66" t="s">
        <v>211</v>
      </c>
      <c r="C66" s="2">
        <v>42817</v>
      </c>
      <c r="D66" s="3">
        <v>40.98</v>
      </c>
      <c r="E66" s="3">
        <v>40.28</v>
      </c>
      <c r="F66" s="3">
        <v>39.479999999999997</v>
      </c>
      <c r="G66" s="3">
        <v>40.78</v>
      </c>
      <c r="H66" s="3">
        <v>40.18</v>
      </c>
      <c r="I66" s="3">
        <v>40.090000000000003</v>
      </c>
      <c r="J66" s="3">
        <v>41.5</v>
      </c>
      <c r="K66" s="3">
        <v>44.34</v>
      </c>
      <c r="L66" s="3">
        <v>45.69</v>
      </c>
      <c r="M66" s="3">
        <v>46.38</v>
      </c>
      <c r="N66" s="3">
        <v>46.95</v>
      </c>
      <c r="O66" s="3">
        <v>46.32</v>
      </c>
      <c r="P66" s="3">
        <v>40.549999999999997</v>
      </c>
      <c r="Q66" s="3">
        <v>38.9</v>
      </c>
      <c r="R66" s="3">
        <v>38.18</v>
      </c>
      <c r="S66" s="3">
        <v>37.950000000000003</v>
      </c>
      <c r="T66" s="3">
        <v>37.56</v>
      </c>
      <c r="U66" s="3">
        <v>36.979999999999997</v>
      </c>
      <c r="V66" s="3">
        <v>38.9</v>
      </c>
      <c r="W66" s="3">
        <v>42.15</v>
      </c>
      <c r="X66" s="3">
        <v>43.46</v>
      </c>
      <c r="Y66" s="3">
        <v>44.72</v>
      </c>
      <c r="Z66" s="3">
        <v>45.08</v>
      </c>
      <c r="AA66" s="3">
        <v>44.63</v>
      </c>
      <c r="AB66" s="3">
        <v>37.86</v>
      </c>
      <c r="AC66" s="3">
        <v>37.14</v>
      </c>
      <c r="AD66" s="3">
        <v>37.26</v>
      </c>
      <c r="AE66" s="3">
        <v>37.58</v>
      </c>
      <c r="AF66" s="3">
        <v>37.71</v>
      </c>
      <c r="AG66" s="3">
        <v>38.22</v>
      </c>
      <c r="AH66" s="3">
        <v>38.64</v>
      </c>
      <c r="AI66" s="3">
        <v>41.65</v>
      </c>
      <c r="AJ66" s="3">
        <v>42.24</v>
      </c>
      <c r="AK66" s="3">
        <v>42.93</v>
      </c>
      <c r="AL66" s="3">
        <v>42.97</v>
      </c>
      <c r="AM66" s="3">
        <v>41.99</v>
      </c>
      <c r="AN66" s="3">
        <v>38.68</v>
      </c>
      <c r="AO66" s="3">
        <v>37.61</v>
      </c>
      <c r="AP66" s="3">
        <v>37.630000000000003</v>
      </c>
      <c r="AQ66" s="3">
        <v>37.78</v>
      </c>
      <c r="AR66" s="3">
        <v>37.909999999999997</v>
      </c>
      <c r="AS66" s="3">
        <v>37.880000000000003</v>
      </c>
      <c r="AT66" s="3">
        <v>37.49</v>
      </c>
      <c r="AU66" s="3">
        <v>40.47</v>
      </c>
      <c r="AV66" s="3">
        <v>41</v>
      </c>
      <c r="AW66" s="3">
        <v>41.26</v>
      </c>
      <c r="AX66" s="3">
        <v>40.79</v>
      </c>
      <c r="AY66" s="3">
        <v>39.74</v>
      </c>
    </row>
    <row r="67" spans="1:51" x14ac:dyDescent="0.35">
      <c r="A67" s="5">
        <f t="shared" si="1"/>
        <v>42818</v>
      </c>
      <c r="B67" t="s">
        <v>212</v>
      </c>
      <c r="C67" s="2">
        <v>42818</v>
      </c>
      <c r="D67" s="3">
        <v>40.44</v>
      </c>
      <c r="E67" s="3">
        <v>39.9</v>
      </c>
      <c r="F67" s="3">
        <v>39.22</v>
      </c>
      <c r="G67" s="3">
        <v>40.479999999999997</v>
      </c>
      <c r="H67" s="3">
        <v>39.880000000000003</v>
      </c>
      <c r="I67" s="3">
        <v>39.79</v>
      </c>
      <c r="J67" s="3">
        <v>41.35</v>
      </c>
      <c r="K67" s="3">
        <v>44.19</v>
      </c>
      <c r="L67" s="3">
        <v>45.54</v>
      </c>
      <c r="M67" s="3">
        <v>46.23</v>
      </c>
      <c r="N67" s="3">
        <v>46.8</v>
      </c>
      <c r="O67" s="3">
        <v>46.17</v>
      </c>
      <c r="P67" s="3">
        <v>40.42</v>
      </c>
      <c r="Q67" s="3">
        <v>38.770000000000003</v>
      </c>
      <c r="R67" s="3">
        <v>38.049999999999997</v>
      </c>
      <c r="S67" s="3">
        <v>37.82</v>
      </c>
      <c r="T67" s="3">
        <v>37.43</v>
      </c>
      <c r="U67" s="3">
        <v>36.85</v>
      </c>
      <c r="V67" s="3">
        <v>38.79</v>
      </c>
      <c r="W67" s="3">
        <v>42.04</v>
      </c>
      <c r="X67" s="3">
        <v>43.35</v>
      </c>
      <c r="Y67" s="3">
        <v>44.61</v>
      </c>
      <c r="Z67" s="3">
        <v>44.97</v>
      </c>
      <c r="AA67" s="3">
        <v>44.52</v>
      </c>
      <c r="AB67" s="3">
        <v>37.75</v>
      </c>
      <c r="AC67" s="3">
        <v>36.99</v>
      </c>
      <c r="AD67" s="3">
        <v>37.11</v>
      </c>
      <c r="AE67" s="3">
        <v>37.43</v>
      </c>
      <c r="AF67" s="3">
        <v>37.56</v>
      </c>
      <c r="AG67" s="3">
        <v>38.07</v>
      </c>
      <c r="AH67" s="3">
        <v>38.49</v>
      </c>
      <c r="AI67" s="3">
        <v>41.5</v>
      </c>
      <c r="AJ67" s="3">
        <v>42.09</v>
      </c>
      <c r="AK67" s="3">
        <v>42.78</v>
      </c>
      <c r="AL67" s="3">
        <v>42.82</v>
      </c>
      <c r="AM67" s="3">
        <v>41.84</v>
      </c>
      <c r="AN67" s="3">
        <v>38.53</v>
      </c>
      <c r="AO67" s="3">
        <v>37.46</v>
      </c>
      <c r="AP67" s="3">
        <v>37.479999999999997</v>
      </c>
      <c r="AQ67" s="3">
        <v>37.630000000000003</v>
      </c>
      <c r="AR67" s="3">
        <v>37.76</v>
      </c>
      <c r="AS67" s="3">
        <v>37.729999999999997</v>
      </c>
      <c r="AT67" s="3">
        <v>37.340000000000003</v>
      </c>
      <c r="AU67" s="3">
        <v>40.32</v>
      </c>
      <c r="AV67" s="3">
        <v>40.85</v>
      </c>
      <c r="AW67" s="3">
        <v>41.11</v>
      </c>
      <c r="AX67" s="3">
        <v>40.64</v>
      </c>
      <c r="AY67" s="3">
        <v>39.590000000000003</v>
      </c>
    </row>
    <row r="68" spans="1:51" x14ac:dyDescent="0.35">
      <c r="A68" s="5">
        <f t="shared" si="1"/>
        <v>42821</v>
      </c>
      <c r="B68" t="s">
        <v>213</v>
      </c>
      <c r="C68" s="2">
        <v>42821</v>
      </c>
      <c r="D68" s="3">
        <v>40.1</v>
      </c>
      <c r="E68" s="3">
        <v>39.450000000000003</v>
      </c>
      <c r="F68" s="3">
        <v>38.85</v>
      </c>
      <c r="G68" s="3">
        <v>40.01</v>
      </c>
      <c r="H68" s="3">
        <v>39.409999999999997</v>
      </c>
      <c r="I68" s="3">
        <v>39.32</v>
      </c>
      <c r="J68" s="3">
        <v>41.06</v>
      </c>
      <c r="K68" s="3">
        <v>43.9</v>
      </c>
      <c r="L68" s="3">
        <v>45.25</v>
      </c>
      <c r="M68" s="3">
        <v>45.94</v>
      </c>
      <c r="N68" s="3">
        <v>46.51</v>
      </c>
      <c r="O68" s="3">
        <v>45.88</v>
      </c>
      <c r="P68" s="3">
        <v>40.22</v>
      </c>
      <c r="Q68" s="3">
        <v>38.57</v>
      </c>
      <c r="R68" s="3">
        <v>37.85</v>
      </c>
      <c r="S68" s="3">
        <v>37.619999999999997</v>
      </c>
      <c r="T68" s="3">
        <v>37.229999999999997</v>
      </c>
      <c r="U68" s="3">
        <v>36.65</v>
      </c>
      <c r="V68" s="3">
        <v>38.450000000000003</v>
      </c>
      <c r="W68" s="3">
        <v>41.7</v>
      </c>
      <c r="X68" s="3">
        <v>43.01</v>
      </c>
      <c r="Y68" s="3">
        <v>44.27</v>
      </c>
      <c r="Z68" s="3">
        <v>44.63</v>
      </c>
      <c r="AA68" s="3">
        <v>44.18</v>
      </c>
      <c r="AB68" s="3">
        <v>37.409999999999997</v>
      </c>
      <c r="AC68" s="3">
        <v>36.65</v>
      </c>
      <c r="AD68" s="3">
        <v>36.770000000000003</v>
      </c>
      <c r="AE68" s="3">
        <v>37.090000000000003</v>
      </c>
      <c r="AF68" s="3">
        <v>37.22</v>
      </c>
      <c r="AG68" s="3">
        <v>37.729999999999997</v>
      </c>
      <c r="AH68" s="3">
        <v>38.15</v>
      </c>
      <c r="AI68" s="3">
        <v>41.16</v>
      </c>
      <c r="AJ68" s="3">
        <v>41.75</v>
      </c>
      <c r="AK68" s="3">
        <v>42.44</v>
      </c>
      <c r="AL68" s="3">
        <v>42.48</v>
      </c>
      <c r="AM68" s="3">
        <v>41.5</v>
      </c>
      <c r="AN68" s="3">
        <v>38.19</v>
      </c>
      <c r="AO68" s="3">
        <v>37.119999999999997</v>
      </c>
      <c r="AP68" s="3">
        <v>37.14</v>
      </c>
      <c r="AQ68" s="3">
        <v>37.29</v>
      </c>
      <c r="AR68" s="3">
        <v>37.42</v>
      </c>
      <c r="AS68" s="3">
        <v>37.39</v>
      </c>
      <c r="AT68" s="3">
        <v>37</v>
      </c>
      <c r="AU68" s="3">
        <v>39.979999999999997</v>
      </c>
      <c r="AV68" s="3">
        <v>40.51</v>
      </c>
      <c r="AW68" s="3">
        <v>40.770000000000003</v>
      </c>
      <c r="AX68" s="3">
        <v>40.299999999999997</v>
      </c>
      <c r="AY68" s="3">
        <v>39.25</v>
      </c>
    </row>
    <row r="69" spans="1:51" x14ac:dyDescent="0.35">
      <c r="A69" s="5">
        <f t="shared" si="1"/>
        <v>42822</v>
      </c>
      <c r="B69" t="s">
        <v>214</v>
      </c>
      <c r="C69" s="2">
        <v>42822</v>
      </c>
      <c r="D69" s="3">
        <v>40.630000000000003</v>
      </c>
      <c r="E69" s="3">
        <v>39.869999999999997</v>
      </c>
      <c r="F69" s="3">
        <v>38.799999999999997</v>
      </c>
      <c r="G69" s="3">
        <v>40.270000000000003</v>
      </c>
      <c r="H69" s="3">
        <v>39.619999999999997</v>
      </c>
      <c r="I69" s="3">
        <v>39.479999999999997</v>
      </c>
      <c r="J69" s="3">
        <v>41.29</v>
      </c>
      <c r="K69" s="3">
        <v>44.13</v>
      </c>
      <c r="L69" s="3">
        <v>45.48</v>
      </c>
      <c r="M69" s="3">
        <v>46.17</v>
      </c>
      <c r="N69" s="3">
        <v>46.74</v>
      </c>
      <c r="O69" s="3">
        <v>46.11</v>
      </c>
      <c r="P69" s="3">
        <v>40.450000000000003</v>
      </c>
      <c r="Q69" s="3">
        <v>38.799999999999997</v>
      </c>
      <c r="R69" s="3">
        <v>38.08</v>
      </c>
      <c r="S69" s="3">
        <v>37.85</v>
      </c>
      <c r="T69" s="3">
        <v>37.46</v>
      </c>
      <c r="U69" s="3">
        <v>36.880000000000003</v>
      </c>
      <c r="V69" s="3">
        <v>38.630000000000003</v>
      </c>
      <c r="W69" s="3">
        <v>41.88</v>
      </c>
      <c r="X69" s="3">
        <v>43.19</v>
      </c>
      <c r="Y69" s="3">
        <v>44.45</v>
      </c>
      <c r="Z69" s="3">
        <v>44.81</v>
      </c>
      <c r="AA69" s="3">
        <v>44.36</v>
      </c>
      <c r="AB69" s="3">
        <v>37.56</v>
      </c>
      <c r="AC69" s="3">
        <v>36.770000000000003</v>
      </c>
      <c r="AD69" s="3">
        <v>36.86</v>
      </c>
      <c r="AE69" s="3">
        <v>37.15</v>
      </c>
      <c r="AF69" s="3">
        <v>37.25</v>
      </c>
      <c r="AG69" s="3">
        <v>37.729999999999997</v>
      </c>
      <c r="AH69" s="3">
        <v>38.15</v>
      </c>
      <c r="AI69" s="3">
        <v>41.16</v>
      </c>
      <c r="AJ69" s="3">
        <v>41.75</v>
      </c>
      <c r="AK69" s="3">
        <v>42.44</v>
      </c>
      <c r="AL69" s="3">
        <v>42.48</v>
      </c>
      <c r="AM69" s="3">
        <v>41.5</v>
      </c>
      <c r="AN69" s="3">
        <v>38.19</v>
      </c>
      <c r="AO69" s="3">
        <v>37.119999999999997</v>
      </c>
      <c r="AP69" s="3">
        <v>37.14</v>
      </c>
      <c r="AQ69" s="3">
        <v>37.29</v>
      </c>
      <c r="AR69" s="3">
        <v>37.42</v>
      </c>
      <c r="AS69" s="3">
        <v>37.39</v>
      </c>
      <c r="AT69" s="3">
        <v>37</v>
      </c>
      <c r="AU69" s="3">
        <v>39.979999999999997</v>
      </c>
      <c r="AV69" s="3">
        <v>40.51</v>
      </c>
      <c r="AW69" s="3">
        <v>40.770000000000003</v>
      </c>
      <c r="AX69" s="3">
        <v>40.299999999999997</v>
      </c>
      <c r="AY69" s="3">
        <v>39.25</v>
      </c>
    </row>
    <row r="70" spans="1:51" x14ac:dyDescent="0.35">
      <c r="A70" s="5">
        <f t="shared" si="1"/>
        <v>42823</v>
      </c>
      <c r="B70" t="s">
        <v>215</v>
      </c>
      <c r="C70" s="2">
        <v>42823</v>
      </c>
      <c r="D70" s="3">
        <v>41.36</v>
      </c>
      <c r="E70" s="3">
        <v>40.71</v>
      </c>
      <c r="F70" s="3">
        <v>39.49</v>
      </c>
      <c r="G70" s="3">
        <v>39.9</v>
      </c>
      <c r="H70" s="3">
        <v>40.65</v>
      </c>
      <c r="I70" s="3">
        <v>41.36</v>
      </c>
      <c r="J70" s="3">
        <v>42.44</v>
      </c>
      <c r="K70" s="3">
        <v>45.09</v>
      </c>
      <c r="L70" s="3">
        <v>46.28</v>
      </c>
      <c r="M70" s="3">
        <v>46.6</v>
      </c>
      <c r="N70" s="3">
        <v>46.91</v>
      </c>
      <c r="O70" s="3">
        <v>46.09</v>
      </c>
      <c r="P70" s="3">
        <v>40.9</v>
      </c>
      <c r="Q70" s="3">
        <v>39.35</v>
      </c>
      <c r="R70" s="3">
        <v>38.630000000000003</v>
      </c>
      <c r="S70" s="3">
        <v>38.4</v>
      </c>
      <c r="T70" s="3">
        <v>38.01</v>
      </c>
      <c r="U70" s="3">
        <v>37.43</v>
      </c>
      <c r="V70" s="3">
        <v>39.22</v>
      </c>
      <c r="W70" s="3">
        <v>42.41</v>
      </c>
      <c r="X70" s="3">
        <v>43.63</v>
      </c>
      <c r="Y70" s="3">
        <v>44.84</v>
      </c>
      <c r="Z70" s="3">
        <v>45.14</v>
      </c>
      <c r="AA70" s="3">
        <v>44.64</v>
      </c>
      <c r="AB70" s="3">
        <v>38.14</v>
      </c>
      <c r="AC70" s="3">
        <v>37.5</v>
      </c>
      <c r="AD70" s="3">
        <v>37.69</v>
      </c>
      <c r="AE70" s="3">
        <v>38.03</v>
      </c>
      <c r="AF70" s="3">
        <v>38.18</v>
      </c>
      <c r="AG70" s="3">
        <v>38.71</v>
      </c>
      <c r="AH70" s="3">
        <v>39.11</v>
      </c>
      <c r="AI70" s="3">
        <v>42.07</v>
      </c>
      <c r="AJ70" s="3">
        <v>42.65</v>
      </c>
      <c r="AK70" s="3">
        <v>43.33</v>
      </c>
      <c r="AL70" s="3">
        <v>43.37</v>
      </c>
      <c r="AM70" s="3">
        <v>42.39</v>
      </c>
      <c r="AN70" s="3">
        <v>39.08</v>
      </c>
      <c r="AO70" s="3">
        <v>38.01</v>
      </c>
      <c r="AP70" s="3">
        <v>38.03</v>
      </c>
      <c r="AQ70" s="3">
        <v>38.18</v>
      </c>
      <c r="AR70" s="3">
        <v>38.31</v>
      </c>
      <c r="AS70" s="3">
        <v>38.28</v>
      </c>
      <c r="AT70" s="3">
        <v>37.89</v>
      </c>
      <c r="AU70" s="3">
        <v>40.869999999999997</v>
      </c>
      <c r="AV70" s="3">
        <v>41.4</v>
      </c>
      <c r="AW70" s="3">
        <v>41.66</v>
      </c>
      <c r="AX70" s="3">
        <v>41.19</v>
      </c>
      <c r="AY70" s="3">
        <v>40.14</v>
      </c>
    </row>
    <row r="71" spans="1:51" x14ac:dyDescent="0.35">
      <c r="A71" s="5">
        <f t="shared" si="1"/>
        <v>42824</v>
      </c>
      <c r="B71" t="s">
        <v>216</v>
      </c>
      <c r="C71" s="2">
        <v>42824</v>
      </c>
      <c r="D71" s="3">
        <v>41.93</v>
      </c>
      <c r="E71" s="3">
        <v>41.11</v>
      </c>
      <c r="F71" s="3">
        <v>40.159999999999997</v>
      </c>
      <c r="G71" s="3">
        <v>39.97</v>
      </c>
      <c r="H71" s="3">
        <v>41.1</v>
      </c>
      <c r="I71" s="3">
        <v>42.02</v>
      </c>
      <c r="J71" s="3">
        <v>43.06</v>
      </c>
      <c r="K71" s="3">
        <v>45.59</v>
      </c>
      <c r="L71" s="3">
        <v>46.78</v>
      </c>
      <c r="M71" s="3">
        <v>47.1</v>
      </c>
      <c r="N71" s="3">
        <v>47.41</v>
      </c>
      <c r="O71" s="3">
        <v>46.59</v>
      </c>
      <c r="P71" s="3">
        <v>41.6</v>
      </c>
      <c r="Q71" s="3">
        <v>40.049999999999997</v>
      </c>
      <c r="R71" s="3">
        <v>39.33</v>
      </c>
      <c r="S71" s="3">
        <v>39.1</v>
      </c>
      <c r="T71" s="3">
        <v>38.71</v>
      </c>
      <c r="U71" s="3">
        <v>38.130000000000003</v>
      </c>
      <c r="V71" s="3">
        <v>39.909999999999997</v>
      </c>
      <c r="W71" s="3">
        <v>43.1</v>
      </c>
      <c r="X71" s="3">
        <v>44.32</v>
      </c>
      <c r="Y71" s="3">
        <v>45.53</v>
      </c>
      <c r="Z71" s="3">
        <v>45.83</v>
      </c>
      <c r="AA71" s="3">
        <v>45.16</v>
      </c>
      <c r="AB71" s="3">
        <v>38.51</v>
      </c>
      <c r="AC71" s="3">
        <v>37.869999999999997</v>
      </c>
      <c r="AD71" s="3">
        <v>38.06</v>
      </c>
      <c r="AE71" s="3">
        <v>38.4</v>
      </c>
      <c r="AF71" s="3">
        <v>38.549999999999997</v>
      </c>
      <c r="AG71" s="3">
        <v>39.08</v>
      </c>
      <c r="AH71" s="3">
        <v>39.979999999999997</v>
      </c>
      <c r="AI71" s="3">
        <v>42.94</v>
      </c>
      <c r="AJ71" s="3">
        <v>43.52</v>
      </c>
      <c r="AK71" s="3">
        <v>44.2</v>
      </c>
      <c r="AL71" s="3">
        <v>44.24</v>
      </c>
      <c r="AM71" s="3">
        <v>43.26</v>
      </c>
      <c r="AN71" s="3">
        <v>39.950000000000003</v>
      </c>
      <c r="AO71" s="3">
        <v>38.880000000000003</v>
      </c>
      <c r="AP71" s="3">
        <v>38.9</v>
      </c>
      <c r="AQ71" s="3">
        <v>39.049999999999997</v>
      </c>
      <c r="AR71" s="3">
        <v>39.18</v>
      </c>
      <c r="AS71" s="3">
        <v>39.15</v>
      </c>
      <c r="AT71" s="3">
        <v>38.76</v>
      </c>
      <c r="AU71" s="3">
        <v>41.74</v>
      </c>
      <c r="AV71" s="3">
        <v>42.27</v>
      </c>
      <c r="AW71" s="3">
        <v>42.53</v>
      </c>
      <c r="AX71" s="3">
        <v>42.06</v>
      </c>
      <c r="AY71" s="3">
        <v>41.01</v>
      </c>
    </row>
    <row r="72" spans="1:51" x14ac:dyDescent="0.35">
      <c r="A72" s="5">
        <f t="shared" si="1"/>
        <v>42825</v>
      </c>
      <c r="B72" t="s">
        <v>217</v>
      </c>
      <c r="C72" s="2">
        <v>42825</v>
      </c>
      <c r="D72" s="3">
        <v>40.53</v>
      </c>
      <c r="E72" s="3">
        <v>39.549999999999997</v>
      </c>
      <c r="F72" s="3">
        <v>39.6</v>
      </c>
      <c r="G72" s="3">
        <v>40.799999999999997</v>
      </c>
      <c r="H72" s="3">
        <v>41.72</v>
      </c>
      <c r="I72" s="3">
        <v>42.76</v>
      </c>
      <c r="J72" s="3">
        <v>45.29</v>
      </c>
      <c r="K72" s="3">
        <v>46.48</v>
      </c>
      <c r="L72" s="3">
        <v>46.8</v>
      </c>
      <c r="M72" s="3">
        <v>47.11</v>
      </c>
      <c r="N72" s="3">
        <v>46.29</v>
      </c>
      <c r="O72" s="3">
        <v>41.24</v>
      </c>
      <c r="P72" s="3">
        <v>39.729999999999997</v>
      </c>
      <c r="Q72" s="3">
        <v>39.06</v>
      </c>
      <c r="R72" s="3">
        <v>38.869999999999997</v>
      </c>
      <c r="S72" s="3">
        <v>38.520000000000003</v>
      </c>
      <c r="T72" s="3">
        <v>37.979999999999997</v>
      </c>
      <c r="U72" s="3">
        <v>39.94</v>
      </c>
      <c r="V72" s="3">
        <v>43.05</v>
      </c>
      <c r="W72" s="3">
        <v>44.19</v>
      </c>
      <c r="X72" s="3">
        <v>45.36</v>
      </c>
      <c r="Y72" s="3">
        <v>45.66</v>
      </c>
      <c r="Z72" s="3">
        <v>44.99</v>
      </c>
      <c r="AA72" s="3">
        <v>38.61</v>
      </c>
      <c r="AB72" s="3">
        <v>37.93</v>
      </c>
      <c r="AC72" s="3">
        <v>38.08</v>
      </c>
      <c r="AD72" s="3">
        <v>38.42</v>
      </c>
      <c r="AE72" s="3">
        <v>38.57</v>
      </c>
      <c r="AF72" s="3">
        <v>39.1</v>
      </c>
      <c r="AG72" s="3">
        <v>40</v>
      </c>
      <c r="AH72" s="3">
        <v>42.28</v>
      </c>
      <c r="AI72" s="3">
        <v>42.86</v>
      </c>
      <c r="AJ72" s="3">
        <v>43.54</v>
      </c>
      <c r="AK72" s="3">
        <v>43.58</v>
      </c>
      <c r="AL72" s="3">
        <v>42.6</v>
      </c>
      <c r="AM72" s="3">
        <v>39.29</v>
      </c>
      <c r="AN72" s="3">
        <v>38.22</v>
      </c>
      <c r="AO72" s="3">
        <v>38.24</v>
      </c>
      <c r="AP72" s="3">
        <v>38.39</v>
      </c>
      <c r="AQ72" s="3">
        <v>38.520000000000003</v>
      </c>
      <c r="AR72" s="3">
        <v>38.49</v>
      </c>
      <c r="AS72" s="3">
        <v>38.1</v>
      </c>
      <c r="AT72" s="3">
        <v>41.08</v>
      </c>
      <c r="AU72" s="3">
        <v>41.61</v>
      </c>
      <c r="AV72" s="3">
        <v>41.87</v>
      </c>
      <c r="AW72" s="3">
        <v>41.4</v>
      </c>
      <c r="AX72" s="3">
        <v>40.35</v>
      </c>
      <c r="AY72" s="3">
        <v>37.35</v>
      </c>
    </row>
    <row r="73" spans="1:51" x14ac:dyDescent="0.35">
      <c r="A73" s="5">
        <f t="shared" si="1"/>
        <v>42828</v>
      </c>
      <c r="B73" t="s">
        <v>218</v>
      </c>
      <c r="C73" s="2">
        <v>42828</v>
      </c>
      <c r="D73" s="3">
        <v>40.9</v>
      </c>
      <c r="E73" s="3">
        <v>39.89</v>
      </c>
      <c r="F73" s="3">
        <v>39.869999999999997</v>
      </c>
      <c r="G73" s="3">
        <v>41.07</v>
      </c>
      <c r="H73" s="3">
        <v>41.99</v>
      </c>
      <c r="I73" s="3">
        <v>42.96</v>
      </c>
      <c r="J73" s="3">
        <v>45.49</v>
      </c>
      <c r="K73" s="3">
        <v>46.68</v>
      </c>
      <c r="L73" s="3">
        <v>47</v>
      </c>
      <c r="M73" s="3">
        <v>47.31</v>
      </c>
      <c r="N73" s="3">
        <v>46.49</v>
      </c>
      <c r="O73" s="3">
        <v>41.37</v>
      </c>
      <c r="P73" s="3">
        <v>39.86</v>
      </c>
      <c r="Q73" s="3">
        <v>39.19</v>
      </c>
      <c r="R73" s="3">
        <v>39</v>
      </c>
      <c r="S73" s="3">
        <v>38.65</v>
      </c>
      <c r="T73" s="3">
        <v>38.11</v>
      </c>
      <c r="U73" s="3">
        <v>40.03</v>
      </c>
      <c r="V73" s="3">
        <v>43.14</v>
      </c>
      <c r="W73" s="3">
        <v>44.28</v>
      </c>
      <c r="X73" s="3">
        <v>45.45</v>
      </c>
      <c r="Y73" s="3">
        <v>45.75</v>
      </c>
      <c r="Z73" s="3">
        <v>45.08</v>
      </c>
      <c r="AA73" s="3">
        <v>38.89</v>
      </c>
      <c r="AB73" s="3">
        <v>38.15</v>
      </c>
      <c r="AC73" s="3">
        <v>38.24</v>
      </c>
      <c r="AD73" s="3">
        <v>38.520000000000003</v>
      </c>
      <c r="AE73" s="3">
        <v>38.61</v>
      </c>
      <c r="AF73" s="3">
        <v>39.08</v>
      </c>
      <c r="AG73" s="3">
        <v>40.14</v>
      </c>
      <c r="AH73" s="3">
        <v>42.58</v>
      </c>
      <c r="AI73" s="3">
        <v>43.31</v>
      </c>
      <c r="AJ73" s="3">
        <v>44.13</v>
      </c>
      <c r="AK73" s="3">
        <v>44.31</v>
      </c>
      <c r="AL73" s="3">
        <v>43.49</v>
      </c>
      <c r="AM73" s="3">
        <v>40.18</v>
      </c>
      <c r="AN73" s="3">
        <v>39.11</v>
      </c>
      <c r="AO73" s="3">
        <v>39.130000000000003</v>
      </c>
      <c r="AP73" s="3">
        <v>39.28</v>
      </c>
      <c r="AQ73" s="3">
        <v>39.409999999999997</v>
      </c>
      <c r="AR73" s="3">
        <v>39.380000000000003</v>
      </c>
      <c r="AS73" s="3">
        <v>38.99</v>
      </c>
      <c r="AT73" s="3">
        <v>41.97</v>
      </c>
      <c r="AU73" s="3">
        <v>42.5</v>
      </c>
      <c r="AV73" s="3">
        <v>42.76</v>
      </c>
      <c r="AW73" s="3">
        <v>42.29</v>
      </c>
      <c r="AX73" s="3">
        <v>41.24</v>
      </c>
      <c r="AY73" s="3">
        <v>38.24</v>
      </c>
    </row>
    <row r="74" spans="1:51" x14ac:dyDescent="0.35">
      <c r="A74" s="5">
        <f t="shared" si="1"/>
        <v>42829</v>
      </c>
      <c r="B74" t="s">
        <v>219</v>
      </c>
      <c r="C74" s="2">
        <v>42829</v>
      </c>
      <c r="D74" s="3">
        <v>41.1</v>
      </c>
      <c r="E74" s="3">
        <v>40.06</v>
      </c>
      <c r="F74" s="3">
        <v>40.07</v>
      </c>
      <c r="G74" s="3">
        <v>41.27</v>
      </c>
      <c r="H74" s="3">
        <v>42.19</v>
      </c>
      <c r="I74" s="3">
        <v>43.24</v>
      </c>
      <c r="J74" s="3">
        <v>45.77</v>
      </c>
      <c r="K74" s="3">
        <v>46.96</v>
      </c>
      <c r="L74" s="3">
        <v>47.28</v>
      </c>
      <c r="M74" s="3">
        <v>47.59</v>
      </c>
      <c r="N74" s="3">
        <v>46.77</v>
      </c>
      <c r="O74" s="3">
        <v>41.63</v>
      </c>
      <c r="P74" s="3">
        <v>40.119999999999997</v>
      </c>
      <c r="Q74" s="3">
        <v>39.450000000000003</v>
      </c>
      <c r="R74" s="3">
        <v>39.26</v>
      </c>
      <c r="S74" s="3">
        <v>38.909999999999997</v>
      </c>
      <c r="T74" s="3">
        <v>38.369999999999997</v>
      </c>
      <c r="U74" s="3">
        <v>40.26</v>
      </c>
      <c r="V74" s="3">
        <v>43.37</v>
      </c>
      <c r="W74" s="3">
        <v>44.51</v>
      </c>
      <c r="X74" s="3">
        <v>45.68</v>
      </c>
      <c r="Y74" s="3">
        <v>45.98</v>
      </c>
      <c r="Z74" s="3">
        <v>45.31</v>
      </c>
      <c r="AA74" s="3">
        <v>39.26</v>
      </c>
      <c r="AB74" s="3">
        <v>38.520000000000003</v>
      </c>
      <c r="AC74" s="3">
        <v>38.61</v>
      </c>
      <c r="AD74" s="3">
        <v>38.89</v>
      </c>
      <c r="AE74" s="3">
        <v>38.979999999999997</v>
      </c>
      <c r="AF74" s="3">
        <v>39.450000000000003</v>
      </c>
      <c r="AG74" s="3">
        <v>40.51</v>
      </c>
      <c r="AH74" s="3">
        <v>42.95</v>
      </c>
      <c r="AI74" s="3">
        <v>43.68</v>
      </c>
      <c r="AJ74" s="3">
        <v>44.5</v>
      </c>
      <c r="AK74" s="3">
        <v>44.68</v>
      </c>
      <c r="AL74" s="3">
        <v>43.86</v>
      </c>
      <c r="AM74" s="3">
        <v>40.549999999999997</v>
      </c>
      <c r="AN74" s="3">
        <v>39.479999999999997</v>
      </c>
      <c r="AO74" s="3">
        <v>39.5</v>
      </c>
      <c r="AP74" s="3">
        <v>39.65</v>
      </c>
      <c r="AQ74" s="3">
        <v>39.78</v>
      </c>
      <c r="AR74" s="3">
        <v>39.75</v>
      </c>
      <c r="AS74" s="3">
        <v>39.36</v>
      </c>
      <c r="AT74" s="3">
        <v>42.34</v>
      </c>
      <c r="AU74" s="3">
        <v>42.87</v>
      </c>
      <c r="AV74" s="3">
        <v>43.13</v>
      </c>
      <c r="AW74" s="3">
        <v>42.66</v>
      </c>
      <c r="AX74" s="3">
        <v>41.61</v>
      </c>
      <c r="AY74" s="3">
        <v>38.61</v>
      </c>
    </row>
    <row r="75" spans="1:51" x14ac:dyDescent="0.35">
      <c r="A75" s="5">
        <f t="shared" si="1"/>
        <v>42830</v>
      </c>
      <c r="B75" t="s">
        <v>220</v>
      </c>
      <c r="C75" s="2">
        <v>42830</v>
      </c>
      <c r="D75" s="3">
        <v>41.39</v>
      </c>
      <c r="E75" s="3">
        <v>40.24</v>
      </c>
      <c r="F75" s="3">
        <v>40.299999999999997</v>
      </c>
      <c r="G75" s="3">
        <v>41.5</v>
      </c>
      <c r="H75" s="3">
        <v>42.42</v>
      </c>
      <c r="I75" s="3">
        <v>43.42</v>
      </c>
      <c r="J75" s="3">
        <v>45.95</v>
      </c>
      <c r="K75" s="3">
        <v>47.14</v>
      </c>
      <c r="L75" s="3">
        <v>47.46</v>
      </c>
      <c r="M75" s="3">
        <v>47.77</v>
      </c>
      <c r="N75" s="3">
        <v>46.95</v>
      </c>
      <c r="O75" s="3">
        <v>41.71</v>
      </c>
      <c r="P75" s="3">
        <v>40.200000000000003</v>
      </c>
      <c r="Q75" s="3">
        <v>39.53</v>
      </c>
      <c r="R75" s="3">
        <v>39.340000000000003</v>
      </c>
      <c r="S75" s="3">
        <v>38.99</v>
      </c>
      <c r="T75" s="3">
        <v>38.450000000000003</v>
      </c>
      <c r="U75" s="3">
        <v>40.369999999999997</v>
      </c>
      <c r="V75" s="3">
        <v>43.48</v>
      </c>
      <c r="W75" s="3">
        <v>44.62</v>
      </c>
      <c r="X75" s="3">
        <v>45.79</v>
      </c>
      <c r="Y75" s="3">
        <v>46.09</v>
      </c>
      <c r="Z75" s="3">
        <v>45.42</v>
      </c>
      <c r="AA75" s="3">
        <v>39.33</v>
      </c>
      <c r="AB75" s="3">
        <v>38.53</v>
      </c>
      <c r="AC75" s="3">
        <v>38.57</v>
      </c>
      <c r="AD75" s="3">
        <v>38.799999999999997</v>
      </c>
      <c r="AE75" s="3">
        <v>38.840000000000003</v>
      </c>
      <c r="AF75" s="3">
        <v>39.26</v>
      </c>
      <c r="AG75" s="3">
        <v>40.24</v>
      </c>
      <c r="AH75" s="3">
        <v>42.6</v>
      </c>
      <c r="AI75" s="3">
        <v>43.25</v>
      </c>
      <c r="AJ75" s="3">
        <v>43.99</v>
      </c>
      <c r="AK75" s="3">
        <v>44.1</v>
      </c>
      <c r="AL75" s="3">
        <v>43.21</v>
      </c>
      <c r="AM75" s="3">
        <v>39.9</v>
      </c>
      <c r="AN75" s="3">
        <v>38.83</v>
      </c>
      <c r="AO75" s="3">
        <v>38.85</v>
      </c>
      <c r="AP75" s="3">
        <v>39</v>
      </c>
      <c r="AQ75" s="3">
        <v>39.130000000000003</v>
      </c>
      <c r="AR75" s="3">
        <v>39.1</v>
      </c>
      <c r="AS75" s="3">
        <v>38.71</v>
      </c>
      <c r="AT75" s="3">
        <v>41.69</v>
      </c>
      <c r="AU75" s="3">
        <v>42.22</v>
      </c>
      <c r="AV75" s="3">
        <v>42.48</v>
      </c>
      <c r="AW75" s="3">
        <v>42.01</v>
      </c>
      <c r="AX75" s="3">
        <v>40.96</v>
      </c>
      <c r="AY75" s="3">
        <v>37.96</v>
      </c>
    </row>
    <row r="76" spans="1:51" x14ac:dyDescent="0.35">
      <c r="A76" s="5">
        <f t="shared" si="1"/>
        <v>42831</v>
      </c>
      <c r="B76" t="s">
        <v>221</v>
      </c>
      <c r="C76" s="2">
        <v>42831</v>
      </c>
      <c r="D76" s="3">
        <v>41.1</v>
      </c>
      <c r="E76" s="3">
        <v>40</v>
      </c>
      <c r="F76" s="3">
        <v>40.049999999999997</v>
      </c>
      <c r="G76" s="3">
        <v>41.25</v>
      </c>
      <c r="H76" s="3">
        <v>42.17</v>
      </c>
      <c r="I76" s="3">
        <v>43.29</v>
      </c>
      <c r="J76" s="3">
        <v>45.82</v>
      </c>
      <c r="K76" s="3">
        <v>47.01</v>
      </c>
      <c r="L76" s="3">
        <v>47.33</v>
      </c>
      <c r="M76" s="3">
        <v>47.64</v>
      </c>
      <c r="N76" s="3">
        <v>46.82</v>
      </c>
      <c r="O76" s="3">
        <v>41.66</v>
      </c>
      <c r="P76" s="3">
        <v>40.18</v>
      </c>
      <c r="Q76" s="3">
        <v>39.54</v>
      </c>
      <c r="R76" s="3">
        <v>39.380000000000003</v>
      </c>
      <c r="S76" s="3">
        <v>39.06</v>
      </c>
      <c r="T76" s="3">
        <v>38.549999999999997</v>
      </c>
      <c r="U76" s="3">
        <v>40.35</v>
      </c>
      <c r="V76" s="3">
        <v>43.41</v>
      </c>
      <c r="W76" s="3">
        <v>44.51</v>
      </c>
      <c r="X76" s="3">
        <v>45.65</v>
      </c>
      <c r="Y76" s="3">
        <v>45.94</v>
      </c>
      <c r="Z76" s="3">
        <v>45.27</v>
      </c>
      <c r="AA76" s="3">
        <v>39.229999999999997</v>
      </c>
      <c r="AB76" s="3">
        <v>38.47</v>
      </c>
      <c r="AC76" s="3">
        <v>38.57</v>
      </c>
      <c r="AD76" s="3">
        <v>38.86</v>
      </c>
      <c r="AE76" s="3">
        <v>38.950000000000003</v>
      </c>
      <c r="AF76" s="3">
        <v>39.4</v>
      </c>
      <c r="AG76" s="3">
        <v>40.28</v>
      </c>
      <c r="AH76" s="3">
        <v>42.54</v>
      </c>
      <c r="AI76" s="3">
        <v>43.09</v>
      </c>
      <c r="AJ76" s="3">
        <v>43.74</v>
      </c>
      <c r="AK76" s="3">
        <v>43.76</v>
      </c>
      <c r="AL76" s="3">
        <v>42.78</v>
      </c>
      <c r="AM76" s="3">
        <v>39.270000000000003</v>
      </c>
      <c r="AN76" s="3">
        <v>38</v>
      </c>
      <c r="AO76" s="3">
        <v>37.82</v>
      </c>
      <c r="AP76" s="3">
        <v>37.770000000000003</v>
      </c>
      <c r="AQ76" s="3">
        <v>37.700000000000003</v>
      </c>
      <c r="AR76" s="3">
        <v>37.47</v>
      </c>
      <c r="AS76" s="3">
        <v>37.08</v>
      </c>
      <c r="AT76" s="3">
        <v>40.06</v>
      </c>
      <c r="AU76" s="3">
        <v>40.590000000000003</v>
      </c>
      <c r="AV76" s="3">
        <v>40.85</v>
      </c>
      <c r="AW76" s="3">
        <v>40.380000000000003</v>
      </c>
      <c r="AX76" s="3">
        <v>39.33</v>
      </c>
      <c r="AY76" s="3">
        <v>36.33</v>
      </c>
    </row>
    <row r="77" spans="1:51" x14ac:dyDescent="0.35">
      <c r="A77" s="5">
        <f t="shared" si="1"/>
        <v>42832</v>
      </c>
      <c r="B77" t="s">
        <v>222</v>
      </c>
      <c r="C77" s="2">
        <v>42832</v>
      </c>
      <c r="D77" s="3">
        <v>40.6</v>
      </c>
      <c r="E77" s="3">
        <v>39.549999999999997</v>
      </c>
      <c r="F77" s="3">
        <v>39.61</v>
      </c>
      <c r="G77" s="3">
        <v>40.880000000000003</v>
      </c>
      <c r="H77" s="3">
        <v>41.86</v>
      </c>
      <c r="I77" s="3">
        <v>43.03</v>
      </c>
      <c r="J77" s="3">
        <v>45.59</v>
      </c>
      <c r="K77" s="3">
        <v>46.81</v>
      </c>
      <c r="L77" s="3">
        <v>47.14</v>
      </c>
      <c r="M77" s="3">
        <v>47.45</v>
      </c>
      <c r="N77" s="3">
        <v>46.63</v>
      </c>
      <c r="O77" s="3">
        <v>41.37</v>
      </c>
      <c r="P77" s="3">
        <v>39.89</v>
      </c>
      <c r="Q77" s="3">
        <v>39.25</v>
      </c>
      <c r="R77" s="3">
        <v>39.090000000000003</v>
      </c>
      <c r="S77" s="3">
        <v>38.770000000000003</v>
      </c>
      <c r="T77" s="3">
        <v>38.26</v>
      </c>
      <c r="U77" s="3">
        <v>40.15</v>
      </c>
      <c r="V77" s="3">
        <v>43.21</v>
      </c>
      <c r="W77" s="3">
        <v>44.31</v>
      </c>
      <c r="X77" s="3">
        <v>45.45</v>
      </c>
      <c r="Y77" s="3">
        <v>45.74</v>
      </c>
      <c r="Z77" s="3">
        <v>45.07</v>
      </c>
      <c r="AA77" s="3">
        <v>38.99</v>
      </c>
      <c r="AB77" s="3">
        <v>38.229999999999997</v>
      </c>
      <c r="AC77" s="3">
        <v>38.33</v>
      </c>
      <c r="AD77" s="3">
        <v>38.619999999999997</v>
      </c>
      <c r="AE77" s="3">
        <v>38.71</v>
      </c>
      <c r="AF77" s="3">
        <v>39.159999999999997</v>
      </c>
      <c r="AG77" s="3">
        <v>40.04</v>
      </c>
      <c r="AH77" s="3">
        <v>42.3</v>
      </c>
      <c r="AI77" s="3">
        <v>42.85</v>
      </c>
      <c r="AJ77" s="3">
        <v>43.5</v>
      </c>
      <c r="AK77" s="3">
        <v>43.52</v>
      </c>
      <c r="AL77" s="3">
        <v>42.54</v>
      </c>
      <c r="AM77" s="3">
        <v>38.93</v>
      </c>
      <c r="AN77" s="3">
        <v>37.56</v>
      </c>
      <c r="AO77" s="3">
        <v>37.28</v>
      </c>
      <c r="AP77" s="3">
        <v>37.130000000000003</v>
      </c>
      <c r="AQ77" s="3">
        <v>36.96</v>
      </c>
      <c r="AR77" s="3">
        <v>36.630000000000003</v>
      </c>
      <c r="AS77" s="3">
        <v>36.24</v>
      </c>
      <c r="AT77" s="3">
        <v>39.22</v>
      </c>
      <c r="AU77" s="3">
        <v>39.75</v>
      </c>
      <c r="AV77" s="3">
        <v>40.01</v>
      </c>
      <c r="AW77" s="3">
        <v>39.54</v>
      </c>
      <c r="AX77" s="3">
        <v>38.49</v>
      </c>
      <c r="AY77" s="3">
        <v>35.49</v>
      </c>
    </row>
    <row r="78" spans="1:51" x14ac:dyDescent="0.35">
      <c r="A78" s="5">
        <f t="shared" ref="A78:A141" si="2">+A73+7</f>
        <v>42835</v>
      </c>
      <c r="B78" t="s">
        <v>223</v>
      </c>
      <c r="C78" s="2">
        <v>42835</v>
      </c>
      <c r="D78" s="3">
        <v>39.97</v>
      </c>
      <c r="E78" s="3">
        <v>38.770000000000003</v>
      </c>
      <c r="F78" s="3">
        <v>38.89</v>
      </c>
      <c r="G78" s="3">
        <v>40.22</v>
      </c>
      <c r="H78" s="3">
        <v>41.26</v>
      </c>
      <c r="I78" s="3">
        <v>42.51</v>
      </c>
      <c r="J78" s="3">
        <v>45.12</v>
      </c>
      <c r="K78" s="3">
        <v>46.39</v>
      </c>
      <c r="L78" s="3">
        <v>46.76</v>
      </c>
      <c r="M78" s="3">
        <v>47.07</v>
      </c>
      <c r="N78" s="3">
        <v>46.25</v>
      </c>
      <c r="O78" s="3">
        <v>40.97</v>
      </c>
      <c r="P78" s="3">
        <v>39.520000000000003</v>
      </c>
      <c r="Q78" s="3">
        <v>38.880000000000003</v>
      </c>
      <c r="R78" s="3">
        <v>38.72</v>
      </c>
      <c r="S78" s="3">
        <v>38.4</v>
      </c>
      <c r="T78" s="3">
        <v>37.86</v>
      </c>
      <c r="U78" s="3">
        <v>39.880000000000003</v>
      </c>
      <c r="V78" s="3">
        <v>42.9</v>
      </c>
      <c r="W78" s="3">
        <v>43.96</v>
      </c>
      <c r="X78" s="3">
        <v>45.06</v>
      </c>
      <c r="Y78" s="3">
        <v>45.31</v>
      </c>
      <c r="Z78" s="3">
        <v>44.6</v>
      </c>
      <c r="AA78" s="3">
        <v>38.409999999999997</v>
      </c>
      <c r="AB78" s="3">
        <v>37.67</v>
      </c>
      <c r="AC78" s="3">
        <v>37.79</v>
      </c>
      <c r="AD78" s="3">
        <v>38.1</v>
      </c>
      <c r="AE78" s="3">
        <v>38.21</v>
      </c>
      <c r="AF78" s="3">
        <v>38.68</v>
      </c>
      <c r="AG78" s="3">
        <v>39.69</v>
      </c>
      <c r="AH78" s="3">
        <v>42.08</v>
      </c>
      <c r="AI78" s="3">
        <v>42.76</v>
      </c>
      <c r="AJ78" s="3">
        <v>43.54</v>
      </c>
      <c r="AK78" s="3">
        <v>43.69</v>
      </c>
      <c r="AL78" s="3">
        <v>42.84</v>
      </c>
      <c r="AM78" s="3">
        <v>38.979999999999997</v>
      </c>
      <c r="AN78" s="3">
        <v>37.36</v>
      </c>
      <c r="AO78" s="3">
        <v>36.82</v>
      </c>
      <c r="AP78" s="3">
        <v>36.42</v>
      </c>
      <c r="AQ78" s="3">
        <v>35.99</v>
      </c>
      <c r="AR78" s="3">
        <v>35.36</v>
      </c>
      <c r="AS78" s="3">
        <v>34.97</v>
      </c>
      <c r="AT78" s="3">
        <v>37.950000000000003</v>
      </c>
      <c r="AU78" s="3">
        <v>38.479999999999997</v>
      </c>
      <c r="AV78" s="3">
        <v>38.74</v>
      </c>
      <c r="AW78" s="3">
        <v>38.270000000000003</v>
      </c>
      <c r="AX78" s="3">
        <v>37.22</v>
      </c>
      <c r="AY78" s="3">
        <v>34.22</v>
      </c>
    </row>
    <row r="79" spans="1:51" x14ac:dyDescent="0.35">
      <c r="A79" s="5">
        <f t="shared" si="2"/>
        <v>42836</v>
      </c>
      <c r="B79" t="s">
        <v>224</v>
      </c>
      <c r="C79" s="2">
        <v>42836</v>
      </c>
      <c r="D79" s="3">
        <v>39.78</v>
      </c>
      <c r="E79" s="3">
        <v>38.33</v>
      </c>
      <c r="F79" s="3">
        <v>38.57</v>
      </c>
      <c r="G79" s="3">
        <v>39.99</v>
      </c>
      <c r="H79" s="3">
        <v>41.12</v>
      </c>
      <c r="I79" s="3">
        <v>42.44</v>
      </c>
      <c r="J79" s="3">
        <v>45.05</v>
      </c>
      <c r="K79" s="3">
        <v>46.32</v>
      </c>
      <c r="L79" s="3">
        <v>46.69</v>
      </c>
      <c r="M79" s="3">
        <v>47</v>
      </c>
      <c r="N79" s="3">
        <v>46.18</v>
      </c>
      <c r="O79" s="3">
        <v>40.92</v>
      </c>
      <c r="P79" s="3">
        <v>39.47</v>
      </c>
      <c r="Q79" s="3">
        <v>38.83</v>
      </c>
      <c r="R79" s="3">
        <v>38.67</v>
      </c>
      <c r="S79" s="3">
        <v>38.35</v>
      </c>
      <c r="T79" s="3">
        <v>37.81</v>
      </c>
      <c r="U79" s="3">
        <v>39.78</v>
      </c>
      <c r="V79" s="3">
        <v>42.8</v>
      </c>
      <c r="W79" s="3">
        <v>43.86</v>
      </c>
      <c r="X79" s="3">
        <v>44.96</v>
      </c>
      <c r="Y79" s="3">
        <v>45.21</v>
      </c>
      <c r="Z79" s="3">
        <v>44.5</v>
      </c>
      <c r="AA79" s="3">
        <v>38.25</v>
      </c>
      <c r="AB79" s="3">
        <v>37.51</v>
      </c>
      <c r="AC79" s="3">
        <v>37.630000000000003</v>
      </c>
      <c r="AD79" s="3">
        <v>37.94</v>
      </c>
      <c r="AE79" s="3">
        <v>38.049999999999997</v>
      </c>
      <c r="AF79" s="3">
        <v>38.520000000000003</v>
      </c>
      <c r="AG79" s="3">
        <v>39.61</v>
      </c>
      <c r="AH79" s="3">
        <v>42.07</v>
      </c>
      <c r="AI79" s="3">
        <v>42.82</v>
      </c>
      <c r="AJ79" s="3">
        <v>43.67</v>
      </c>
      <c r="AK79" s="3">
        <v>43.89</v>
      </c>
      <c r="AL79" s="3">
        <v>43.11</v>
      </c>
      <c r="AM79" s="3">
        <v>39.15</v>
      </c>
      <c r="AN79" s="3">
        <v>37.43</v>
      </c>
      <c r="AO79" s="3">
        <v>36.79</v>
      </c>
      <c r="AP79" s="3">
        <v>36.29</v>
      </c>
      <c r="AQ79" s="3">
        <v>35.76</v>
      </c>
      <c r="AR79" s="3">
        <v>35.03</v>
      </c>
      <c r="AS79" s="3">
        <v>35.14</v>
      </c>
      <c r="AT79" s="3">
        <v>38.619999999999997</v>
      </c>
      <c r="AU79" s="3">
        <v>39.65</v>
      </c>
      <c r="AV79" s="3">
        <v>40.409999999999997</v>
      </c>
      <c r="AW79" s="3">
        <v>40.44</v>
      </c>
      <c r="AX79" s="3">
        <v>39.89</v>
      </c>
      <c r="AY79" s="3">
        <v>36.74</v>
      </c>
    </row>
    <row r="80" spans="1:51" x14ac:dyDescent="0.35">
      <c r="A80" s="5">
        <f t="shared" si="2"/>
        <v>42837</v>
      </c>
      <c r="B80" t="s">
        <v>225</v>
      </c>
      <c r="C80" s="2">
        <v>42837</v>
      </c>
      <c r="D80" s="3">
        <v>39.71</v>
      </c>
      <c r="E80" s="3">
        <v>38.450000000000003</v>
      </c>
      <c r="F80" s="3">
        <v>38.49</v>
      </c>
      <c r="G80" s="3">
        <v>39.909999999999997</v>
      </c>
      <c r="H80" s="3">
        <v>41.04</v>
      </c>
      <c r="I80" s="3">
        <v>42.71</v>
      </c>
      <c r="J80" s="3">
        <v>45.32</v>
      </c>
      <c r="K80" s="3">
        <v>46.59</v>
      </c>
      <c r="L80" s="3">
        <v>46.96</v>
      </c>
      <c r="M80" s="3">
        <v>47.27</v>
      </c>
      <c r="N80" s="3">
        <v>46.45</v>
      </c>
      <c r="O80" s="3">
        <v>41.18</v>
      </c>
      <c r="P80" s="3">
        <v>39.729999999999997</v>
      </c>
      <c r="Q80" s="3">
        <v>39.090000000000003</v>
      </c>
      <c r="R80" s="3">
        <v>38.93</v>
      </c>
      <c r="S80" s="3">
        <v>38.61</v>
      </c>
      <c r="T80" s="3">
        <v>38.07</v>
      </c>
      <c r="U80" s="3">
        <v>40.1</v>
      </c>
      <c r="V80" s="3">
        <v>43.12</v>
      </c>
      <c r="W80" s="3">
        <v>44.18</v>
      </c>
      <c r="X80" s="3">
        <v>45.28</v>
      </c>
      <c r="Y80" s="3">
        <v>45.53</v>
      </c>
      <c r="Z80" s="3">
        <v>44.82</v>
      </c>
      <c r="AA80" s="3">
        <v>38.22</v>
      </c>
      <c r="AB80" s="3">
        <v>37.479999999999997</v>
      </c>
      <c r="AC80" s="3">
        <v>37.6</v>
      </c>
      <c r="AD80" s="3">
        <v>37.909999999999997</v>
      </c>
      <c r="AE80" s="3">
        <v>38.020000000000003</v>
      </c>
      <c r="AF80" s="3">
        <v>38.49</v>
      </c>
      <c r="AG80" s="3">
        <v>39.479999999999997</v>
      </c>
      <c r="AH80" s="3">
        <v>41.84</v>
      </c>
      <c r="AI80" s="3">
        <v>42.5</v>
      </c>
      <c r="AJ80" s="3">
        <v>43.27</v>
      </c>
      <c r="AK80" s="3">
        <v>43.41</v>
      </c>
      <c r="AL80" s="3">
        <v>42.55</v>
      </c>
      <c r="AM80" s="3">
        <v>38.79</v>
      </c>
      <c r="AN80" s="3">
        <v>37.270000000000003</v>
      </c>
      <c r="AO80" s="3">
        <v>36.83</v>
      </c>
      <c r="AP80" s="3">
        <v>36.53</v>
      </c>
      <c r="AQ80" s="3">
        <v>36.200000000000003</v>
      </c>
      <c r="AR80" s="3">
        <v>35.67</v>
      </c>
      <c r="AS80" s="3">
        <v>35.979999999999997</v>
      </c>
      <c r="AT80" s="3">
        <v>39.659999999999997</v>
      </c>
      <c r="AU80" s="3">
        <v>40.89</v>
      </c>
      <c r="AV80" s="3">
        <v>41.85</v>
      </c>
      <c r="AW80" s="3">
        <v>42.08</v>
      </c>
      <c r="AX80" s="3">
        <v>41.73</v>
      </c>
      <c r="AY80" s="3">
        <v>38.18</v>
      </c>
    </row>
    <row r="81" spans="1:51" x14ac:dyDescent="0.35">
      <c r="A81" s="5">
        <f t="shared" si="2"/>
        <v>42838</v>
      </c>
      <c r="B81" t="s">
        <v>226</v>
      </c>
      <c r="C81" s="2">
        <v>42838</v>
      </c>
      <c r="D81" s="3">
        <v>39.83</v>
      </c>
      <c r="E81" s="3">
        <v>38.340000000000003</v>
      </c>
      <c r="F81" s="3">
        <v>38.630000000000003</v>
      </c>
      <c r="G81" s="3">
        <v>40.020000000000003</v>
      </c>
      <c r="H81" s="3">
        <v>41.12</v>
      </c>
      <c r="I81" s="3">
        <v>42.75</v>
      </c>
      <c r="J81" s="3">
        <v>45.31</v>
      </c>
      <c r="K81" s="3">
        <v>46.58</v>
      </c>
      <c r="L81" s="3">
        <v>46.95</v>
      </c>
      <c r="M81" s="3">
        <v>47.26</v>
      </c>
      <c r="N81" s="3">
        <v>46.44</v>
      </c>
      <c r="O81" s="3">
        <v>41.11</v>
      </c>
      <c r="P81" s="3">
        <v>39.659999999999997</v>
      </c>
      <c r="Q81" s="3">
        <v>39.020000000000003</v>
      </c>
      <c r="R81" s="3">
        <v>38.86</v>
      </c>
      <c r="S81" s="3">
        <v>38.54</v>
      </c>
      <c r="T81" s="3">
        <v>38.130000000000003</v>
      </c>
      <c r="U81" s="3">
        <v>40.21</v>
      </c>
      <c r="V81" s="3">
        <v>43.23</v>
      </c>
      <c r="W81" s="3">
        <v>44.29</v>
      </c>
      <c r="X81" s="3">
        <v>45.39</v>
      </c>
      <c r="Y81" s="3">
        <v>45.64</v>
      </c>
      <c r="Z81" s="3">
        <v>44.93</v>
      </c>
      <c r="AA81" s="3">
        <v>38.19</v>
      </c>
      <c r="AB81" s="3">
        <v>37.450000000000003</v>
      </c>
      <c r="AC81" s="3">
        <v>37.57</v>
      </c>
      <c r="AD81" s="3">
        <v>37.880000000000003</v>
      </c>
      <c r="AE81" s="3">
        <v>37.99</v>
      </c>
      <c r="AF81" s="3">
        <v>38.46</v>
      </c>
      <c r="AG81" s="3">
        <v>39.51</v>
      </c>
      <c r="AH81" s="3">
        <v>41.92</v>
      </c>
      <c r="AI81" s="3">
        <v>42.63</v>
      </c>
      <c r="AJ81" s="3">
        <v>43.45</v>
      </c>
      <c r="AK81" s="3">
        <v>43.64</v>
      </c>
      <c r="AL81" s="3">
        <v>42.83</v>
      </c>
      <c r="AM81" s="3">
        <v>39.07</v>
      </c>
      <c r="AN81" s="3">
        <v>37.549999999999997</v>
      </c>
      <c r="AO81" s="3">
        <v>37.11</v>
      </c>
      <c r="AP81" s="3">
        <v>36.81</v>
      </c>
      <c r="AQ81" s="3">
        <v>36.479999999999997</v>
      </c>
      <c r="AR81" s="3">
        <v>35.950000000000003</v>
      </c>
      <c r="AS81" s="3">
        <v>36.26</v>
      </c>
      <c r="AT81" s="3">
        <v>39.94</v>
      </c>
      <c r="AU81" s="3">
        <v>41.17</v>
      </c>
      <c r="AV81" s="3">
        <v>42.13</v>
      </c>
      <c r="AW81" s="3">
        <v>42.36</v>
      </c>
      <c r="AX81" s="3">
        <v>42.01</v>
      </c>
      <c r="AY81" s="3">
        <v>38.46</v>
      </c>
    </row>
    <row r="82" spans="1:51" x14ac:dyDescent="0.35">
      <c r="A82" s="5">
        <f t="shared" si="2"/>
        <v>42839</v>
      </c>
      <c r="B82" t="s">
        <v>227</v>
      </c>
      <c r="C82" s="2">
        <v>42839</v>
      </c>
      <c r="D82" s="3" t="e">
        <v>#N/A</v>
      </c>
      <c r="E82" s="3" t="e">
        <v>#N/A</v>
      </c>
      <c r="F82" s="3" t="e">
        <v>#N/A</v>
      </c>
      <c r="G82" s="3" t="e">
        <v>#N/A</v>
      </c>
      <c r="H82" s="3" t="e">
        <v>#N/A</v>
      </c>
      <c r="I82" s="3" t="e">
        <v>#N/A</v>
      </c>
      <c r="J82" s="3" t="e">
        <v>#N/A</v>
      </c>
      <c r="K82" s="3" t="e">
        <v>#N/A</v>
      </c>
      <c r="L82" s="3" t="e">
        <v>#N/A</v>
      </c>
      <c r="M82" s="3" t="e">
        <v>#N/A</v>
      </c>
      <c r="N82" s="3" t="e">
        <v>#N/A</v>
      </c>
      <c r="O82" s="3" t="e">
        <v>#N/A</v>
      </c>
      <c r="P82" s="3" t="e">
        <v>#N/A</v>
      </c>
      <c r="Q82" s="3" t="e">
        <v>#N/A</v>
      </c>
      <c r="R82" s="3" t="e">
        <v>#N/A</v>
      </c>
      <c r="S82" s="3" t="e">
        <v>#N/A</v>
      </c>
      <c r="T82" s="3" t="e">
        <v>#N/A</v>
      </c>
      <c r="U82" s="3" t="e">
        <v>#N/A</v>
      </c>
      <c r="V82" s="3" t="e">
        <v>#N/A</v>
      </c>
      <c r="W82" s="3" t="e">
        <v>#N/A</v>
      </c>
      <c r="X82" s="3" t="e">
        <v>#N/A</v>
      </c>
      <c r="Y82" s="3" t="e">
        <v>#N/A</v>
      </c>
      <c r="Z82" s="3" t="e">
        <v>#N/A</v>
      </c>
      <c r="AA82" s="3" t="e">
        <v>#N/A</v>
      </c>
      <c r="AB82" s="3" t="e">
        <v>#N/A</v>
      </c>
      <c r="AC82" s="3" t="e">
        <v>#N/A</v>
      </c>
      <c r="AD82" s="3" t="e">
        <v>#N/A</v>
      </c>
      <c r="AE82" s="3" t="e">
        <v>#N/A</v>
      </c>
      <c r="AF82" s="3" t="e">
        <v>#N/A</v>
      </c>
      <c r="AG82" s="3" t="e">
        <v>#N/A</v>
      </c>
      <c r="AH82" s="3" t="e">
        <v>#N/A</v>
      </c>
      <c r="AI82" s="3" t="e">
        <v>#N/A</v>
      </c>
      <c r="AJ82" s="3" t="e">
        <v>#N/A</v>
      </c>
      <c r="AK82" s="3" t="e">
        <v>#N/A</v>
      </c>
      <c r="AL82" s="3" t="e">
        <v>#N/A</v>
      </c>
      <c r="AM82" s="3" t="e">
        <v>#N/A</v>
      </c>
      <c r="AN82" s="3" t="e">
        <v>#N/A</v>
      </c>
      <c r="AO82" s="3" t="e">
        <v>#N/A</v>
      </c>
      <c r="AP82" s="3" t="e">
        <v>#N/A</v>
      </c>
      <c r="AQ82" s="3" t="e">
        <v>#N/A</v>
      </c>
      <c r="AR82" s="3" t="e">
        <v>#N/A</v>
      </c>
      <c r="AS82" s="3" t="e">
        <v>#N/A</v>
      </c>
      <c r="AT82" s="3" t="e">
        <v>#N/A</v>
      </c>
      <c r="AU82" s="3" t="e">
        <v>#N/A</v>
      </c>
      <c r="AV82" s="3" t="e">
        <v>#N/A</v>
      </c>
      <c r="AW82" s="3" t="e">
        <v>#N/A</v>
      </c>
      <c r="AX82" s="3" t="e">
        <v>#N/A</v>
      </c>
      <c r="AY82" s="3" t="e">
        <v>#N/A</v>
      </c>
    </row>
    <row r="83" spans="1:51" x14ac:dyDescent="0.35">
      <c r="A83" s="5">
        <f t="shared" si="2"/>
        <v>42842</v>
      </c>
      <c r="B83" t="s">
        <v>228</v>
      </c>
      <c r="C83" s="2">
        <v>42842</v>
      </c>
      <c r="D83" s="3">
        <v>39.83</v>
      </c>
      <c r="E83" s="3">
        <v>38.340000000000003</v>
      </c>
      <c r="F83" s="3">
        <v>38.630000000000003</v>
      </c>
      <c r="G83" s="3">
        <v>40.020000000000003</v>
      </c>
      <c r="H83" s="3">
        <v>41.12</v>
      </c>
      <c r="I83" s="3">
        <v>42.75</v>
      </c>
      <c r="J83" s="3">
        <v>45.31</v>
      </c>
      <c r="K83" s="3">
        <v>46.58</v>
      </c>
      <c r="L83" s="3">
        <v>46.95</v>
      </c>
      <c r="M83" s="3">
        <v>47.26</v>
      </c>
      <c r="N83" s="3">
        <v>46.44</v>
      </c>
      <c r="O83" s="3">
        <v>41.11</v>
      </c>
      <c r="P83" s="3">
        <v>39.659999999999997</v>
      </c>
      <c r="Q83" s="3">
        <v>39.020000000000003</v>
      </c>
      <c r="R83" s="3">
        <v>38.86</v>
      </c>
      <c r="S83" s="3">
        <v>38.54</v>
      </c>
      <c r="T83" s="3">
        <v>38.130000000000003</v>
      </c>
      <c r="U83" s="3">
        <v>40.21</v>
      </c>
      <c r="V83" s="3">
        <v>43.23</v>
      </c>
      <c r="W83" s="3">
        <v>44.29</v>
      </c>
      <c r="X83" s="3">
        <v>45.39</v>
      </c>
      <c r="Y83" s="3">
        <v>45.64</v>
      </c>
      <c r="Z83" s="3">
        <v>44.93</v>
      </c>
      <c r="AA83" s="3">
        <v>38.19</v>
      </c>
      <c r="AB83" s="3">
        <v>37.450000000000003</v>
      </c>
      <c r="AC83" s="3">
        <v>37.57</v>
      </c>
      <c r="AD83" s="3">
        <v>37.880000000000003</v>
      </c>
      <c r="AE83" s="3">
        <v>37.99</v>
      </c>
      <c r="AF83" s="3">
        <v>38.46</v>
      </c>
      <c r="AG83" s="3">
        <v>39.51</v>
      </c>
      <c r="AH83" s="3">
        <v>41.92</v>
      </c>
      <c r="AI83" s="3">
        <v>42.63</v>
      </c>
      <c r="AJ83" s="3">
        <v>43.45</v>
      </c>
      <c r="AK83" s="3">
        <v>43.64</v>
      </c>
      <c r="AL83" s="3">
        <v>42.83</v>
      </c>
      <c r="AM83" s="3">
        <v>39.07</v>
      </c>
      <c r="AN83" s="3">
        <v>37.549999999999997</v>
      </c>
      <c r="AO83" s="3">
        <v>37.11</v>
      </c>
      <c r="AP83" s="3">
        <v>36.81</v>
      </c>
      <c r="AQ83" s="3">
        <v>36.479999999999997</v>
      </c>
      <c r="AR83" s="3">
        <v>35.950000000000003</v>
      </c>
      <c r="AS83" s="3">
        <v>36.26</v>
      </c>
      <c r="AT83" s="3">
        <v>39.94</v>
      </c>
      <c r="AU83" s="3">
        <v>41.17</v>
      </c>
      <c r="AV83" s="3">
        <v>42.13</v>
      </c>
      <c r="AW83" s="3">
        <v>42.36</v>
      </c>
      <c r="AX83" s="3">
        <v>42.01</v>
      </c>
      <c r="AY83" s="3">
        <v>38.46</v>
      </c>
    </row>
    <row r="84" spans="1:51" x14ac:dyDescent="0.35">
      <c r="A84" s="5">
        <f t="shared" si="2"/>
        <v>42843</v>
      </c>
      <c r="B84" t="s">
        <v>229</v>
      </c>
      <c r="C84" s="2">
        <v>42843</v>
      </c>
      <c r="D84" s="3">
        <v>40.28</v>
      </c>
      <c r="E84" s="3">
        <v>38.86</v>
      </c>
      <c r="F84" s="3">
        <v>39.15</v>
      </c>
      <c r="G84" s="3">
        <v>40.44</v>
      </c>
      <c r="H84" s="3">
        <v>41.54</v>
      </c>
      <c r="I84" s="3">
        <v>43.19</v>
      </c>
      <c r="J84" s="3">
        <v>45.83</v>
      </c>
      <c r="K84" s="3">
        <v>47.18</v>
      </c>
      <c r="L84" s="3">
        <v>47.63</v>
      </c>
      <c r="M84" s="3">
        <v>47.98</v>
      </c>
      <c r="N84" s="3">
        <v>47.2</v>
      </c>
      <c r="O84" s="3">
        <v>41.64</v>
      </c>
      <c r="P84" s="3">
        <v>40.130000000000003</v>
      </c>
      <c r="Q84" s="3">
        <v>39.43</v>
      </c>
      <c r="R84" s="3">
        <v>39.21</v>
      </c>
      <c r="S84" s="3">
        <v>38.840000000000003</v>
      </c>
      <c r="T84" s="3">
        <v>38.380000000000003</v>
      </c>
      <c r="U84" s="3">
        <v>40.64</v>
      </c>
      <c r="V84" s="3">
        <v>43.66</v>
      </c>
      <c r="W84" s="3">
        <v>44.72</v>
      </c>
      <c r="X84" s="3">
        <v>45.82</v>
      </c>
      <c r="Y84" s="3">
        <v>46.07</v>
      </c>
      <c r="Z84" s="3">
        <v>45.36</v>
      </c>
      <c r="AA84" s="3">
        <v>38.43</v>
      </c>
      <c r="AB84" s="3">
        <v>37.67</v>
      </c>
      <c r="AC84" s="3">
        <v>37.770000000000003</v>
      </c>
      <c r="AD84" s="3">
        <v>38.06</v>
      </c>
      <c r="AE84" s="3">
        <v>38.17</v>
      </c>
      <c r="AF84" s="3">
        <v>38.64</v>
      </c>
      <c r="AG84" s="3">
        <v>39.79</v>
      </c>
      <c r="AH84" s="3">
        <v>42.23</v>
      </c>
      <c r="AI84" s="3">
        <v>42.97</v>
      </c>
      <c r="AJ84" s="3">
        <v>43.82</v>
      </c>
      <c r="AK84" s="3">
        <v>44.04</v>
      </c>
      <c r="AL84" s="3">
        <v>43.26</v>
      </c>
      <c r="AM84" s="3">
        <v>39.33</v>
      </c>
      <c r="AN84" s="3">
        <v>37.64</v>
      </c>
      <c r="AO84" s="3">
        <v>37.03</v>
      </c>
      <c r="AP84" s="3">
        <v>36.56</v>
      </c>
      <c r="AQ84" s="3">
        <v>36.06</v>
      </c>
      <c r="AR84" s="3">
        <v>35.36</v>
      </c>
      <c r="AS84" s="3">
        <v>35.67</v>
      </c>
      <c r="AT84" s="3">
        <v>39.35</v>
      </c>
      <c r="AU84" s="3">
        <v>40.58</v>
      </c>
      <c r="AV84" s="3">
        <v>41.54</v>
      </c>
      <c r="AW84" s="3">
        <v>41.77</v>
      </c>
      <c r="AX84" s="3">
        <v>41.42</v>
      </c>
      <c r="AY84" s="3">
        <v>37.869999999999997</v>
      </c>
    </row>
    <row r="85" spans="1:51" x14ac:dyDescent="0.35">
      <c r="A85" s="5">
        <f t="shared" si="2"/>
        <v>42844</v>
      </c>
      <c r="B85" t="s">
        <v>230</v>
      </c>
      <c r="C85" s="2">
        <v>42844</v>
      </c>
      <c r="D85" s="3">
        <v>40.229999999999997</v>
      </c>
      <c r="E85" s="3">
        <v>38.69</v>
      </c>
      <c r="F85" s="3">
        <v>39</v>
      </c>
      <c r="G85" s="3">
        <v>40.29</v>
      </c>
      <c r="H85" s="3">
        <v>41.39</v>
      </c>
      <c r="I85" s="3">
        <v>42.99</v>
      </c>
      <c r="J85" s="3">
        <v>45.52</v>
      </c>
      <c r="K85" s="3">
        <v>46.76</v>
      </c>
      <c r="L85" s="3">
        <v>47.1</v>
      </c>
      <c r="M85" s="3">
        <v>47.41</v>
      </c>
      <c r="N85" s="3">
        <v>46.59</v>
      </c>
      <c r="O85" s="3">
        <v>41.27</v>
      </c>
      <c r="P85" s="3">
        <v>39.799999999999997</v>
      </c>
      <c r="Q85" s="3">
        <v>39.14</v>
      </c>
      <c r="R85" s="3">
        <v>38.96</v>
      </c>
      <c r="S85" s="3">
        <v>38.630000000000003</v>
      </c>
      <c r="T85" s="3">
        <v>38.21</v>
      </c>
      <c r="U85" s="3">
        <v>40.42</v>
      </c>
      <c r="V85" s="3">
        <v>43.44</v>
      </c>
      <c r="W85" s="3">
        <v>44.5</v>
      </c>
      <c r="X85" s="3">
        <v>45.6</v>
      </c>
      <c r="Y85" s="3">
        <v>45.85</v>
      </c>
      <c r="Z85" s="3">
        <v>45.14</v>
      </c>
      <c r="AA85" s="3">
        <v>38.22</v>
      </c>
      <c r="AB85" s="3">
        <v>37.479999999999997</v>
      </c>
      <c r="AC85" s="3">
        <v>37.6</v>
      </c>
      <c r="AD85" s="3">
        <v>37.909999999999997</v>
      </c>
      <c r="AE85" s="3">
        <v>38.04</v>
      </c>
      <c r="AF85" s="3">
        <v>38.53</v>
      </c>
      <c r="AG85" s="3">
        <v>39.770000000000003</v>
      </c>
      <c r="AH85" s="3">
        <v>42.3</v>
      </c>
      <c r="AI85" s="3">
        <v>43.12</v>
      </c>
      <c r="AJ85" s="3">
        <v>44.06</v>
      </c>
      <c r="AK85" s="3">
        <v>44.37</v>
      </c>
      <c r="AL85" s="3">
        <v>43.68</v>
      </c>
      <c r="AM85" s="3">
        <v>39.71</v>
      </c>
      <c r="AN85" s="3">
        <v>38</v>
      </c>
      <c r="AO85" s="3">
        <v>37.369999999999997</v>
      </c>
      <c r="AP85" s="3">
        <v>36.880000000000003</v>
      </c>
      <c r="AQ85" s="3">
        <v>36.36</v>
      </c>
      <c r="AR85" s="3">
        <v>35.64</v>
      </c>
      <c r="AS85" s="3">
        <v>35.950000000000003</v>
      </c>
      <c r="AT85" s="3">
        <v>39.630000000000003</v>
      </c>
      <c r="AU85" s="3">
        <v>40.86</v>
      </c>
      <c r="AV85" s="3">
        <v>41.82</v>
      </c>
      <c r="AW85" s="3">
        <v>42.05</v>
      </c>
      <c r="AX85" s="3">
        <v>41.7</v>
      </c>
      <c r="AY85" s="3">
        <v>38.15</v>
      </c>
    </row>
    <row r="86" spans="1:51" x14ac:dyDescent="0.35">
      <c r="A86" s="5">
        <f t="shared" si="2"/>
        <v>42845</v>
      </c>
      <c r="B86" t="s">
        <v>231</v>
      </c>
      <c r="C86" s="2">
        <v>42845</v>
      </c>
      <c r="D86" s="3">
        <v>40.049999999999997</v>
      </c>
      <c r="E86" s="3">
        <v>38.42</v>
      </c>
      <c r="F86" s="3">
        <v>38.71</v>
      </c>
      <c r="G86" s="3">
        <v>39.96</v>
      </c>
      <c r="H86" s="3">
        <v>41.02</v>
      </c>
      <c r="I86" s="3">
        <v>42.62</v>
      </c>
      <c r="J86" s="3">
        <v>45.15</v>
      </c>
      <c r="K86" s="3">
        <v>46.39</v>
      </c>
      <c r="L86" s="3">
        <v>46.73</v>
      </c>
      <c r="M86" s="3">
        <v>47.04</v>
      </c>
      <c r="N86" s="3">
        <v>46.22</v>
      </c>
      <c r="O86" s="3">
        <v>40.99</v>
      </c>
      <c r="P86" s="3">
        <v>39.520000000000003</v>
      </c>
      <c r="Q86" s="3">
        <v>38.86</v>
      </c>
      <c r="R86" s="3">
        <v>38.68</v>
      </c>
      <c r="S86" s="3">
        <v>38.35</v>
      </c>
      <c r="T86" s="3">
        <v>37.93</v>
      </c>
      <c r="U86" s="3">
        <v>40.07</v>
      </c>
      <c r="V86" s="3">
        <v>43.14</v>
      </c>
      <c r="W86" s="3">
        <v>44.25</v>
      </c>
      <c r="X86" s="3">
        <v>45.4</v>
      </c>
      <c r="Y86" s="3">
        <v>45.7</v>
      </c>
      <c r="Z86" s="3">
        <v>45.04</v>
      </c>
      <c r="AA86" s="3">
        <v>38.08</v>
      </c>
      <c r="AB86" s="3">
        <v>37.31</v>
      </c>
      <c r="AC86" s="3">
        <v>37.4</v>
      </c>
      <c r="AD86" s="3">
        <v>37.68</v>
      </c>
      <c r="AE86" s="3">
        <v>37.78</v>
      </c>
      <c r="AF86" s="3">
        <v>38.24</v>
      </c>
      <c r="AG86" s="3">
        <v>39.380000000000003</v>
      </c>
      <c r="AH86" s="3">
        <v>41.81</v>
      </c>
      <c r="AI86" s="3">
        <v>42.53</v>
      </c>
      <c r="AJ86" s="3">
        <v>43.37</v>
      </c>
      <c r="AK86" s="3">
        <v>43.58</v>
      </c>
      <c r="AL86" s="3">
        <v>42.79</v>
      </c>
      <c r="AM86" s="3">
        <v>38.92</v>
      </c>
      <c r="AN86" s="3">
        <v>37.31</v>
      </c>
      <c r="AO86" s="3">
        <v>36.78</v>
      </c>
      <c r="AP86" s="3">
        <v>36.39</v>
      </c>
      <c r="AQ86" s="3">
        <v>35.97</v>
      </c>
      <c r="AR86" s="3">
        <v>35.35</v>
      </c>
      <c r="AS86" s="3">
        <v>35.96</v>
      </c>
      <c r="AT86" s="3">
        <v>39.94</v>
      </c>
      <c r="AU86" s="3">
        <v>41.47</v>
      </c>
      <c r="AV86" s="3">
        <v>42.73</v>
      </c>
      <c r="AW86" s="3">
        <v>43.26</v>
      </c>
      <c r="AX86" s="3">
        <v>43.21</v>
      </c>
      <c r="AY86" s="3">
        <v>39.21</v>
      </c>
    </row>
    <row r="87" spans="1:51" x14ac:dyDescent="0.35">
      <c r="A87" s="5">
        <f t="shared" si="2"/>
        <v>42846</v>
      </c>
      <c r="B87" t="s">
        <v>232</v>
      </c>
      <c r="C87" s="2">
        <v>42846</v>
      </c>
      <c r="D87" s="3">
        <v>40.369999999999997</v>
      </c>
      <c r="E87" s="3">
        <v>38.76</v>
      </c>
      <c r="F87" s="3">
        <v>38.97</v>
      </c>
      <c r="G87" s="3">
        <v>40.22</v>
      </c>
      <c r="H87" s="3">
        <v>41.28</v>
      </c>
      <c r="I87" s="3">
        <v>42.73</v>
      </c>
      <c r="J87" s="3">
        <v>45.28</v>
      </c>
      <c r="K87" s="3">
        <v>46.54</v>
      </c>
      <c r="L87" s="3">
        <v>46.9</v>
      </c>
      <c r="M87" s="3">
        <v>47.23</v>
      </c>
      <c r="N87" s="3">
        <v>46.44</v>
      </c>
      <c r="O87" s="3">
        <v>41.24</v>
      </c>
      <c r="P87" s="3">
        <v>39.68</v>
      </c>
      <c r="Q87" s="3">
        <v>38.96</v>
      </c>
      <c r="R87" s="3">
        <v>38.71</v>
      </c>
      <c r="S87" s="3">
        <v>38.32</v>
      </c>
      <c r="T87" s="3">
        <v>37.85</v>
      </c>
      <c r="U87" s="3">
        <v>40.200000000000003</v>
      </c>
      <c r="V87" s="3">
        <v>43.34</v>
      </c>
      <c r="W87" s="3">
        <v>44.52</v>
      </c>
      <c r="X87" s="3">
        <v>45.7</v>
      </c>
      <c r="Y87" s="3">
        <v>46.03</v>
      </c>
      <c r="Z87" s="3">
        <v>45.39</v>
      </c>
      <c r="AA87" s="3">
        <v>38.159999999999997</v>
      </c>
      <c r="AB87" s="3">
        <v>37.39</v>
      </c>
      <c r="AC87" s="3">
        <v>37.479999999999997</v>
      </c>
      <c r="AD87" s="3">
        <v>37.76</v>
      </c>
      <c r="AE87" s="3">
        <v>37.86</v>
      </c>
      <c r="AF87" s="3">
        <v>38.32</v>
      </c>
      <c r="AG87" s="3">
        <v>39.479999999999997</v>
      </c>
      <c r="AH87" s="3">
        <v>41.93</v>
      </c>
      <c r="AI87" s="3">
        <v>42.67</v>
      </c>
      <c r="AJ87" s="3">
        <v>43.53</v>
      </c>
      <c r="AK87" s="3">
        <v>43.76</v>
      </c>
      <c r="AL87" s="3">
        <v>42.99</v>
      </c>
      <c r="AM87" s="3">
        <v>39.1</v>
      </c>
      <c r="AN87" s="3">
        <v>37.47</v>
      </c>
      <c r="AO87" s="3">
        <v>36.92</v>
      </c>
      <c r="AP87" s="3">
        <v>36.51</v>
      </c>
      <c r="AQ87" s="3">
        <v>36.07</v>
      </c>
      <c r="AR87" s="3">
        <v>35.43</v>
      </c>
      <c r="AS87" s="3">
        <v>36.04</v>
      </c>
      <c r="AT87" s="3">
        <v>40.020000000000003</v>
      </c>
      <c r="AU87" s="3">
        <v>41.55</v>
      </c>
      <c r="AV87" s="3">
        <v>42.81</v>
      </c>
      <c r="AW87" s="3">
        <v>43.34</v>
      </c>
      <c r="AX87" s="3">
        <v>43.29</v>
      </c>
      <c r="AY87" s="3">
        <v>39.29</v>
      </c>
    </row>
    <row r="88" spans="1:51" x14ac:dyDescent="0.35">
      <c r="A88" s="5">
        <f t="shared" si="2"/>
        <v>42849</v>
      </c>
      <c r="B88" t="s">
        <v>233</v>
      </c>
      <c r="C88" s="2">
        <v>42849</v>
      </c>
      <c r="D88" s="3">
        <v>40.549999999999997</v>
      </c>
      <c r="E88" s="3">
        <v>38.700000000000003</v>
      </c>
      <c r="F88" s="3">
        <v>38.96</v>
      </c>
      <c r="G88" s="3">
        <v>40.21</v>
      </c>
      <c r="H88" s="3">
        <v>41.27</v>
      </c>
      <c r="I88" s="3">
        <v>42.75</v>
      </c>
      <c r="J88" s="3">
        <v>45.26</v>
      </c>
      <c r="K88" s="3">
        <v>46.48</v>
      </c>
      <c r="L88" s="3">
        <v>46.8</v>
      </c>
      <c r="M88" s="3">
        <v>47.13</v>
      </c>
      <c r="N88" s="3">
        <v>46.34</v>
      </c>
      <c r="O88" s="3">
        <v>41.15</v>
      </c>
      <c r="P88" s="3">
        <v>39.590000000000003</v>
      </c>
      <c r="Q88" s="3">
        <v>38.869999999999997</v>
      </c>
      <c r="R88" s="3">
        <v>38.619999999999997</v>
      </c>
      <c r="S88" s="3">
        <v>38.229999999999997</v>
      </c>
      <c r="T88" s="3">
        <v>37.76</v>
      </c>
      <c r="U88" s="3">
        <v>39.99</v>
      </c>
      <c r="V88" s="3">
        <v>43.13</v>
      </c>
      <c r="W88" s="3">
        <v>44.31</v>
      </c>
      <c r="X88" s="3">
        <v>45.49</v>
      </c>
      <c r="Y88" s="3">
        <v>45.75</v>
      </c>
      <c r="Z88" s="3">
        <v>45.04</v>
      </c>
      <c r="AA88" s="3">
        <v>38</v>
      </c>
      <c r="AB88" s="3">
        <v>37.229999999999997</v>
      </c>
      <c r="AC88" s="3">
        <v>37.32</v>
      </c>
      <c r="AD88" s="3">
        <v>37.6</v>
      </c>
      <c r="AE88" s="3">
        <v>37.700000000000003</v>
      </c>
      <c r="AF88" s="3">
        <v>38.159999999999997</v>
      </c>
      <c r="AG88" s="3">
        <v>39.32</v>
      </c>
      <c r="AH88" s="3">
        <v>41.77</v>
      </c>
      <c r="AI88" s="3">
        <v>42.51</v>
      </c>
      <c r="AJ88" s="3">
        <v>43.37</v>
      </c>
      <c r="AK88" s="3">
        <v>43.6</v>
      </c>
      <c r="AL88" s="3">
        <v>42.83</v>
      </c>
      <c r="AM88" s="3">
        <v>38.92</v>
      </c>
      <c r="AN88" s="3">
        <v>37.270000000000003</v>
      </c>
      <c r="AO88" s="3">
        <v>36.700000000000003</v>
      </c>
      <c r="AP88" s="3">
        <v>36.270000000000003</v>
      </c>
      <c r="AQ88" s="3">
        <v>35.81</v>
      </c>
      <c r="AR88" s="3">
        <v>35.15</v>
      </c>
      <c r="AS88" s="3">
        <v>35.76</v>
      </c>
      <c r="AT88" s="3">
        <v>39.74</v>
      </c>
      <c r="AU88" s="3">
        <v>41.27</v>
      </c>
      <c r="AV88" s="3">
        <v>42.53</v>
      </c>
      <c r="AW88" s="3">
        <v>43.06</v>
      </c>
      <c r="AX88" s="3">
        <v>43.01</v>
      </c>
      <c r="AY88" s="3">
        <v>39.01</v>
      </c>
    </row>
    <row r="89" spans="1:51" x14ac:dyDescent="0.35">
      <c r="A89" s="5">
        <f t="shared" si="2"/>
        <v>42850</v>
      </c>
      <c r="B89" t="s">
        <v>234</v>
      </c>
      <c r="C89" s="2">
        <v>42850</v>
      </c>
      <c r="D89" s="3">
        <v>39.97</v>
      </c>
      <c r="E89" s="3">
        <v>38.08</v>
      </c>
      <c r="F89" s="3">
        <v>38.43</v>
      </c>
      <c r="G89" s="3">
        <v>39.68</v>
      </c>
      <c r="H89" s="3">
        <v>40.74</v>
      </c>
      <c r="I89" s="3">
        <v>42.08</v>
      </c>
      <c r="J89" s="3">
        <v>44.59</v>
      </c>
      <c r="K89" s="3">
        <v>45.81</v>
      </c>
      <c r="L89" s="3">
        <v>46.13</v>
      </c>
      <c r="M89" s="3">
        <v>46.46</v>
      </c>
      <c r="N89" s="3">
        <v>45.67</v>
      </c>
      <c r="O89" s="3">
        <v>40.549999999999997</v>
      </c>
      <c r="P89" s="3">
        <v>38.99</v>
      </c>
      <c r="Q89" s="3">
        <v>38.270000000000003</v>
      </c>
      <c r="R89" s="3">
        <v>38.020000000000003</v>
      </c>
      <c r="S89" s="3">
        <v>37.630000000000003</v>
      </c>
      <c r="T89" s="3">
        <v>37.159999999999997</v>
      </c>
      <c r="U89" s="3">
        <v>39.340000000000003</v>
      </c>
      <c r="V89" s="3">
        <v>42.48</v>
      </c>
      <c r="W89" s="3">
        <v>43.66</v>
      </c>
      <c r="X89" s="3">
        <v>44.84</v>
      </c>
      <c r="Y89" s="3">
        <v>45.1</v>
      </c>
      <c r="Z89" s="3">
        <v>44.39</v>
      </c>
      <c r="AA89" s="3">
        <v>37.49</v>
      </c>
      <c r="AB89" s="3">
        <v>36.729999999999997</v>
      </c>
      <c r="AC89" s="3">
        <v>36.83</v>
      </c>
      <c r="AD89" s="3">
        <v>37.119999999999997</v>
      </c>
      <c r="AE89" s="3">
        <v>37.229999999999997</v>
      </c>
      <c r="AF89" s="3">
        <v>37.700000000000003</v>
      </c>
      <c r="AG89" s="3">
        <v>38.840000000000003</v>
      </c>
      <c r="AH89" s="3">
        <v>41.27</v>
      </c>
      <c r="AI89" s="3">
        <v>41.99</v>
      </c>
      <c r="AJ89" s="3">
        <v>42.84</v>
      </c>
      <c r="AK89" s="3">
        <v>43.06</v>
      </c>
      <c r="AL89" s="3">
        <v>42.28</v>
      </c>
      <c r="AM89" s="3">
        <v>38.369999999999997</v>
      </c>
      <c r="AN89" s="3">
        <v>36.72</v>
      </c>
      <c r="AO89" s="3">
        <v>36.15</v>
      </c>
      <c r="AP89" s="3">
        <v>35.72</v>
      </c>
      <c r="AQ89" s="3">
        <v>35.26</v>
      </c>
      <c r="AR89" s="3">
        <v>34.6</v>
      </c>
      <c r="AS89" s="3">
        <v>35.21</v>
      </c>
      <c r="AT89" s="3">
        <v>39.19</v>
      </c>
      <c r="AU89" s="3">
        <v>40.72</v>
      </c>
      <c r="AV89" s="3">
        <v>41.98</v>
      </c>
      <c r="AW89" s="3">
        <v>42.51</v>
      </c>
      <c r="AX89" s="3">
        <v>42.46</v>
      </c>
      <c r="AY89" s="3">
        <v>38.46</v>
      </c>
    </row>
    <row r="90" spans="1:51" x14ac:dyDescent="0.35">
      <c r="A90" s="5">
        <f t="shared" si="2"/>
        <v>42851</v>
      </c>
      <c r="B90" t="s">
        <v>235</v>
      </c>
      <c r="C90" s="2">
        <v>42851</v>
      </c>
      <c r="D90" s="3">
        <v>40.18</v>
      </c>
      <c r="E90" s="3">
        <v>38.28</v>
      </c>
      <c r="F90" s="3">
        <v>38.67</v>
      </c>
      <c r="G90" s="3">
        <v>39.92</v>
      </c>
      <c r="H90" s="3">
        <v>40.98</v>
      </c>
      <c r="I90" s="3">
        <v>42.3</v>
      </c>
      <c r="J90" s="3">
        <v>44.81</v>
      </c>
      <c r="K90" s="3">
        <v>46.03</v>
      </c>
      <c r="L90" s="3">
        <v>46.35</v>
      </c>
      <c r="M90" s="3">
        <v>46.68</v>
      </c>
      <c r="N90" s="3">
        <v>45.89</v>
      </c>
      <c r="O90" s="3">
        <v>40.64</v>
      </c>
      <c r="P90" s="3">
        <v>39.049999999999997</v>
      </c>
      <c r="Q90" s="3">
        <v>38.31</v>
      </c>
      <c r="R90" s="3">
        <v>38.04</v>
      </c>
      <c r="S90" s="3">
        <v>37.65</v>
      </c>
      <c r="T90" s="3">
        <v>37.18</v>
      </c>
      <c r="U90" s="3">
        <v>39.47</v>
      </c>
      <c r="V90" s="3">
        <v>42.52</v>
      </c>
      <c r="W90" s="3">
        <v>43.64</v>
      </c>
      <c r="X90" s="3">
        <v>44.76</v>
      </c>
      <c r="Y90" s="3">
        <v>45</v>
      </c>
      <c r="Z90" s="3">
        <v>44.25</v>
      </c>
      <c r="AA90" s="3">
        <v>37.33</v>
      </c>
      <c r="AB90" s="3">
        <v>36.61</v>
      </c>
      <c r="AC90" s="3">
        <v>36.75</v>
      </c>
      <c r="AD90" s="3">
        <v>37.08</v>
      </c>
      <c r="AE90" s="3">
        <v>37.229999999999997</v>
      </c>
      <c r="AF90" s="3">
        <v>37.74</v>
      </c>
      <c r="AG90" s="3">
        <v>38.99</v>
      </c>
      <c r="AH90" s="3">
        <v>41.52</v>
      </c>
      <c r="AI90" s="3">
        <v>42.34</v>
      </c>
      <c r="AJ90" s="3">
        <v>43.29</v>
      </c>
      <c r="AK90" s="3">
        <v>43.61</v>
      </c>
      <c r="AL90" s="3">
        <v>42.93</v>
      </c>
      <c r="AM90" s="3">
        <v>39.020000000000003</v>
      </c>
      <c r="AN90" s="3">
        <v>37.369999999999997</v>
      </c>
      <c r="AO90" s="3">
        <v>36.799999999999997</v>
      </c>
      <c r="AP90" s="3">
        <v>36.369999999999997</v>
      </c>
      <c r="AQ90" s="3">
        <v>35.909999999999997</v>
      </c>
      <c r="AR90" s="3">
        <v>35.25</v>
      </c>
      <c r="AS90" s="3">
        <v>35.86</v>
      </c>
      <c r="AT90" s="3">
        <v>39.840000000000003</v>
      </c>
      <c r="AU90" s="3">
        <v>41.37</v>
      </c>
      <c r="AV90" s="3">
        <v>42.63</v>
      </c>
      <c r="AW90" s="3">
        <v>43.16</v>
      </c>
      <c r="AX90" s="3">
        <v>43.11</v>
      </c>
      <c r="AY90" s="3">
        <v>39.11</v>
      </c>
    </row>
    <row r="91" spans="1:51" x14ac:dyDescent="0.35">
      <c r="A91" s="5">
        <f t="shared" si="2"/>
        <v>42852</v>
      </c>
      <c r="B91" t="s">
        <v>236</v>
      </c>
      <c r="C91" s="2">
        <v>42852</v>
      </c>
      <c r="D91" s="3">
        <v>40.31</v>
      </c>
      <c r="E91" s="3">
        <v>38.200000000000003</v>
      </c>
      <c r="F91" s="3">
        <v>38.549999999999997</v>
      </c>
      <c r="G91" s="3">
        <v>39.78</v>
      </c>
      <c r="H91" s="3">
        <v>40.82</v>
      </c>
      <c r="I91" s="3">
        <v>42.2</v>
      </c>
      <c r="J91" s="3">
        <v>44.69</v>
      </c>
      <c r="K91" s="3">
        <v>45.89</v>
      </c>
      <c r="L91" s="3">
        <v>46.19</v>
      </c>
      <c r="M91" s="3">
        <v>46.5</v>
      </c>
      <c r="N91" s="3">
        <v>45.69</v>
      </c>
      <c r="O91" s="3">
        <v>40.44</v>
      </c>
      <c r="P91" s="3">
        <v>38.85</v>
      </c>
      <c r="Q91" s="3">
        <v>38.11</v>
      </c>
      <c r="R91" s="3">
        <v>37.840000000000003</v>
      </c>
      <c r="S91" s="3">
        <v>37.450000000000003</v>
      </c>
      <c r="T91" s="3">
        <v>36.979999999999997</v>
      </c>
      <c r="U91" s="3">
        <v>39.299999999999997</v>
      </c>
      <c r="V91" s="3">
        <v>42.35</v>
      </c>
      <c r="W91" s="3">
        <v>43.47</v>
      </c>
      <c r="X91" s="3">
        <v>44.59</v>
      </c>
      <c r="Y91" s="3">
        <v>44.83</v>
      </c>
      <c r="Z91" s="3">
        <v>44.08</v>
      </c>
      <c r="AA91" s="3">
        <v>37.130000000000003</v>
      </c>
      <c r="AB91" s="3">
        <v>36.42</v>
      </c>
      <c r="AC91" s="3">
        <v>36.57</v>
      </c>
      <c r="AD91" s="3">
        <v>36.9</v>
      </c>
      <c r="AE91" s="3">
        <v>37.049999999999997</v>
      </c>
      <c r="AF91" s="3">
        <v>37.56</v>
      </c>
      <c r="AG91" s="3">
        <v>38.67</v>
      </c>
      <c r="AH91" s="3">
        <v>41.06</v>
      </c>
      <c r="AI91" s="3">
        <v>41.74</v>
      </c>
      <c r="AJ91" s="3">
        <v>42.55</v>
      </c>
      <c r="AK91" s="3">
        <v>42.73</v>
      </c>
      <c r="AL91" s="3">
        <v>41.92</v>
      </c>
      <c r="AM91" s="3">
        <v>38.01</v>
      </c>
      <c r="AN91" s="3">
        <v>36.36</v>
      </c>
      <c r="AO91" s="3">
        <v>35.79</v>
      </c>
      <c r="AP91" s="3">
        <v>35.36</v>
      </c>
      <c r="AQ91" s="3">
        <v>34.9</v>
      </c>
      <c r="AR91" s="3">
        <v>34.24</v>
      </c>
      <c r="AS91" s="3">
        <v>34.85</v>
      </c>
      <c r="AT91" s="3">
        <v>38.83</v>
      </c>
      <c r="AU91" s="3">
        <v>40.36</v>
      </c>
      <c r="AV91" s="3">
        <v>41.62</v>
      </c>
      <c r="AW91" s="3">
        <v>42.15</v>
      </c>
      <c r="AX91" s="3">
        <v>42.1</v>
      </c>
      <c r="AY91" s="3">
        <v>38.1</v>
      </c>
    </row>
    <row r="92" spans="1:51" x14ac:dyDescent="0.35">
      <c r="A92" s="5">
        <f t="shared" si="2"/>
        <v>42853</v>
      </c>
      <c r="B92" t="s">
        <v>237</v>
      </c>
      <c r="C92" s="2">
        <v>42853</v>
      </c>
      <c r="D92" s="3">
        <v>38.76</v>
      </c>
      <c r="E92" s="3">
        <v>39.49</v>
      </c>
      <c r="F92" s="3">
        <v>39.97</v>
      </c>
      <c r="G92" s="3">
        <v>40.83</v>
      </c>
      <c r="H92" s="3">
        <v>42.48</v>
      </c>
      <c r="I92" s="3">
        <v>44.97</v>
      </c>
      <c r="J92" s="3">
        <v>46.17</v>
      </c>
      <c r="K92" s="3">
        <v>46.47</v>
      </c>
      <c r="L92" s="3">
        <v>46.78</v>
      </c>
      <c r="M92" s="3">
        <v>45.97</v>
      </c>
      <c r="N92" s="3">
        <v>40.659999999999997</v>
      </c>
      <c r="O92" s="3">
        <v>39.07</v>
      </c>
      <c r="P92" s="3">
        <v>38.33</v>
      </c>
      <c r="Q92" s="3">
        <v>38.06</v>
      </c>
      <c r="R92" s="3">
        <v>37.67</v>
      </c>
      <c r="S92" s="3">
        <v>37.200000000000003</v>
      </c>
      <c r="T92" s="3">
        <v>39.479999999999997</v>
      </c>
      <c r="U92" s="3">
        <v>42.53</v>
      </c>
      <c r="V92" s="3">
        <v>43.65</v>
      </c>
      <c r="W92" s="3">
        <v>44.77</v>
      </c>
      <c r="X92" s="3">
        <v>45.01</v>
      </c>
      <c r="Y92" s="3">
        <v>44.26</v>
      </c>
      <c r="Z92" s="3">
        <v>37.29</v>
      </c>
      <c r="AA92" s="3">
        <v>36.58</v>
      </c>
      <c r="AB92" s="3">
        <v>36.729999999999997</v>
      </c>
      <c r="AC92" s="3">
        <v>37.06</v>
      </c>
      <c r="AD92" s="3">
        <v>37.21</v>
      </c>
      <c r="AE92" s="3">
        <v>37.72</v>
      </c>
      <c r="AF92" s="3">
        <v>38.76</v>
      </c>
      <c r="AG92" s="3">
        <v>41.08</v>
      </c>
      <c r="AH92" s="3">
        <v>41.7</v>
      </c>
      <c r="AI92" s="3">
        <v>42.45</v>
      </c>
      <c r="AJ92" s="3">
        <v>42.57</v>
      </c>
      <c r="AK92" s="3">
        <v>41.7</v>
      </c>
      <c r="AL92" s="3">
        <v>37.79</v>
      </c>
      <c r="AM92" s="3">
        <v>36.14</v>
      </c>
      <c r="AN92" s="3">
        <v>35.57</v>
      </c>
      <c r="AO92" s="3">
        <v>35.14</v>
      </c>
      <c r="AP92" s="3">
        <v>34.68</v>
      </c>
      <c r="AQ92" s="3">
        <v>34.020000000000003</v>
      </c>
      <c r="AR92" s="3">
        <v>34.630000000000003</v>
      </c>
      <c r="AS92" s="3">
        <v>38.61</v>
      </c>
      <c r="AT92" s="3">
        <v>40.14</v>
      </c>
      <c r="AU92" s="3">
        <v>41.4</v>
      </c>
      <c r="AV92" s="3">
        <v>41.93</v>
      </c>
      <c r="AW92" s="3">
        <v>41.88</v>
      </c>
      <c r="AX92" s="3">
        <v>37.880000000000003</v>
      </c>
      <c r="AY92" s="3">
        <v>35.81</v>
      </c>
    </row>
    <row r="93" spans="1:51" x14ac:dyDescent="0.35">
      <c r="A93" s="5">
        <f t="shared" si="2"/>
        <v>42856</v>
      </c>
      <c r="B93" t="s">
        <v>238</v>
      </c>
      <c r="C93" s="2">
        <v>42856</v>
      </c>
      <c r="D93" s="3">
        <v>38.76</v>
      </c>
      <c r="E93" s="3">
        <v>39.49</v>
      </c>
      <c r="F93" s="3">
        <v>39.97</v>
      </c>
      <c r="G93" s="3">
        <v>40.83</v>
      </c>
      <c r="H93" s="3">
        <v>42.48</v>
      </c>
      <c r="I93" s="3">
        <v>44.97</v>
      </c>
      <c r="J93" s="3">
        <v>46.17</v>
      </c>
      <c r="K93" s="3">
        <v>46.47</v>
      </c>
      <c r="L93" s="3">
        <v>46.78</v>
      </c>
      <c r="M93" s="3">
        <v>45.97</v>
      </c>
      <c r="N93" s="3">
        <v>40.659999999999997</v>
      </c>
      <c r="O93" s="3">
        <v>39.07</v>
      </c>
      <c r="P93" s="3">
        <v>38.33</v>
      </c>
      <c r="Q93" s="3">
        <v>38.06</v>
      </c>
      <c r="R93" s="3">
        <v>37.67</v>
      </c>
      <c r="S93" s="3">
        <v>37.200000000000003</v>
      </c>
      <c r="T93" s="3">
        <v>39.479999999999997</v>
      </c>
      <c r="U93" s="3">
        <v>42.53</v>
      </c>
      <c r="V93" s="3">
        <v>43.65</v>
      </c>
      <c r="W93" s="3">
        <v>44.77</v>
      </c>
      <c r="X93" s="3">
        <v>45.01</v>
      </c>
      <c r="Y93" s="3">
        <v>44.26</v>
      </c>
      <c r="Z93" s="3">
        <v>37.29</v>
      </c>
      <c r="AA93" s="3">
        <v>36.58</v>
      </c>
      <c r="AB93" s="3">
        <v>36.729999999999997</v>
      </c>
      <c r="AC93" s="3">
        <v>37.06</v>
      </c>
      <c r="AD93" s="3">
        <v>37.21</v>
      </c>
      <c r="AE93" s="3">
        <v>37.72</v>
      </c>
      <c r="AF93" s="3">
        <v>38.76</v>
      </c>
      <c r="AG93" s="3">
        <v>41.08</v>
      </c>
      <c r="AH93" s="3">
        <v>41.7</v>
      </c>
      <c r="AI93" s="3">
        <v>42.45</v>
      </c>
      <c r="AJ93" s="3">
        <v>42.57</v>
      </c>
      <c r="AK93" s="3">
        <v>41.7</v>
      </c>
      <c r="AL93" s="3">
        <v>37.79</v>
      </c>
      <c r="AM93" s="3">
        <v>36.14</v>
      </c>
      <c r="AN93" s="3">
        <v>35.57</v>
      </c>
      <c r="AO93" s="3">
        <v>35.14</v>
      </c>
      <c r="AP93" s="3">
        <v>34.68</v>
      </c>
      <c r="AQ93" s="3">
        <v>34.020000000000003</v>
      </c>
      <c r="AR93" s="3">
        <v>34.630000000000003</v>
      </c>
      <c r="AS93" s="3">
        <v>38.61</v>
      </c>
      <c r="AT93" s="3">
        <v>40.14</v>
      </c>
      <c r="AU93" s="3">
        <v>41.4</v>
      </c>
      <c r="AV93" s="3">
        <v>41.93</v>
      </c>
      <c r="AW93" s="3">
        <v>41.88</v>
      </c>
      <c r="AX93" s="3">
        <v>37.880000000000003</v>
      </c>
      <c r="AY93" s="3">
        <v>35.81</v>
      </c>
    </row>
    <row r="94" spans="1:51" x14ac:dyDescent="0.35">
      <c r="A94" s="5">
        <f t="shared" si="2"/>
        <v>42857</v>
      </c>
      <c r="B94" t="s">
        <v>239</v>
      </c>
      <c r="C94" s="2">
        <v>42857</v>
      </c>
      <c r="D94" s="3">
        <v>39.700000000000003</v>
      </c>
      <c r="E94" s="3">
        <v>40.32</v>
      </c>
      <c r="F94" s="3">
        <v>40.799999999999997</v>
      </c>
      <c r="G94" s="3">
        <v>41.62</v>
      </c>
      <c r="H94" s="3">
        <v>42.85</v>
      </c>
      <c r="I94" s="3">
        <v>45.44</v>
      </c>
      <c r="J94" s="3">
        <v>46.69</v>
      </c>
      <c r="K94" s="3">
        <v>47.05</v>
      </c>
      <c r="L94" s="3">
        <v>47.43</v>
      </c>
      <c r="M94" s="3">
        <v>46.66</v>
      </c>
      <c r="N94" s="3">
        <v>41.18</v>
      </c>
      <c r="O94" s="3">
        <v>39.590000000000003</v>
      </c>
      <c r="P94" s="3">
        <v>38.85</v>
      </c>
      <c r="Q94" s="3">
        <v>38.58</v>
      </c>
      <c r="R94" s="3">
        <v>38.19</v>
      </c>
      <c r="S94" s="3">
        <v>37.72</v>
      </c>
      <c r="T94" s="3">
        <v>40.03</v>
      </c>
      <c r="U94" s="3">
        <v>43.02</v>
      </c>
      <c r="V94" s="3">
        <v>44.08</v>
      </c>
      <c r="W94" s="3">
        <v>45.14</v>
      </c>
      <c r="X94" s="3">
        <v>45.32</v>
      </c>
      <c r="Y94" s="3">
        <v>44.51</v>
      </c>
      <c r="Z94" s="3">
        <v>37.549999999999997</v>
      </c>
      <c r="AA94" s="3">
        <v>36.9</v>
      </c>
      <c r="AB94" s="3">
        <v>37.08</v>
      </c>
      <c r="AC94" s="3">
        <v>37.450000000000003</v>
      </c>
      <c r="AD94" s="3">
        <v>37.64</v>
      </c>
      <c r="AE94" s="3">
        <v>38.19</v>
      </c>
      <c r="AF94" s="3">
        <v>39.56</v>
      </c>
      <c r="AG94" s="3">
        <v>41.99</v>
      </c>
      <c r="AH94" s="3">
        <v>42.71</v>
      </c>
      <c r="AI94" s="3">
        <v>43.57</v>
      </c>
      <c r="AJ94" s="3">
        <v>43.8</v>
      </c>
      <c r="AK94" s="3">
        <v>43.04</v>
      </c>
      <c r="AL94" s="3">
        <v>39.130000000000003</v>
      </c>
      <c r="AM94" s="3">
        <v>37.479999999999997</v>
      </c>
      <c r="AN94" s="3">
        <v>36.909999999999997</v>
      </c>
      <c r="AO94" s="3">
        <v>36.479999999999997</v>
      </c>
      <c r="AP94" s="3">
        <v>36.020000000000003</v>
      </c>
      <c r="AQ94" s="3">
        <v>35.36</v>
      </c>
      <c r="AR94" s="3">
        <v>35.97</v>
      </c>
      <c r="AS94" s="3">
        <v>39.950000000000003</v>
      </c>
      <c r="AT94" s="3">
        <v>41.48</v>
      </c>
      <c r="AU94" s="3">
        <v>42.74</v>
      </c>
      <c r="AV94" s="3">
        <v>43.27</v>
      </c>
      <c r="AW94" s="3">
        <v>43.22</v>
      </c>
      <c r="AX94" s="3">
        <v>39.22</v>
      </c>
      <c r="AY94" s="3">
        <v>37.15</v>
      </c>
    </row>
    <row r="95" spans="1:51" x14ac:dyDescent="0.35">
      <c r="A95" s="5">
        <f t="shared" si="2"/>
        <v>42858</v>
      </c>
      <c r="B95" t="s">
        <v>240</v>
      </c>
      <c r="C95" s="2">
        <v>42858</v>
      </c>
      <c r="D95" s="3">
        <v>39.619999999999997</v>
      </c>
      <c r="E95" s="3">
        <v>40.1</v>
      </c>
      <c r="F95" s="3">
        <v>40.83</v>
      </c>
      <c r="G95" s="3">
        <v>41.65</v>
      </c>
      <c r="H95" s="3">
        <v>42.77</v>
      </c>
      <c r="I95" s="3">
        <v>45.36</v>
      </c>
      <c r="J95" s="3">
        <v>46.61</v>
      </c>
      <c r="K95" s="3">
        <v>46.97</v>
      </c>
      <c r="L95" s="3">
        <v>47.35</v>
      </c>
      <c r="M95" s="3">
        <v>46.58</v>
      </c>
      <c r="N95" s="3">
        <v>41.06</v>
      </c>
      <c r="O95" s="3">
        <v>39.47</v>
      </c>
      <c r="P95" s="3">
        <v>38.729999999999997</v>
      </c>
      <c r="Q95" s="3">
        <v>38.46</v>
      </c>
      <c r="R95" s="3">
        <v>38.07</v>
      </c>
      <c r="S95" s="3">
        <v>37.6</v>
      </c>
      <c r="T95" s="3">
        <v>39.799999999999997</v>
      </c>
      <c r="U95" s="3">
        <v>42.76</v>
      </c>
      <c r="V95" s="3">
        <v>43.79</v>
      </c>
      <c r="W95" s="3">
        <v>44.82</v>
      </c>
      <c r="X95" s="3">
        <v>44.97</v>
      </c>
      <c r="Y95" s="3">
        <v>44.13</v>
      </c>
      <c r="Z95" s="3">
        <v>37.200000000000003</v>
      </c>
      <c r="AA95" s="3">
        <v>36.54</v>
      </c>
      <c r="AB95" s="3">
        <v>36.71</v>
      </c>
      <c r="AC95" s="3">
        <v>37.07</v>
      </c>
      <c r="AD95" s="3">
        <v>37.25</v>
      </c>
      <c r="AE95" s="3">
        <v>37.79</v>
      </c>
      <c r="AF95" s="3">
        <v>39.090000000000003</v>
      </c>
      <c r="AG95" s="3">
        <v>41.46</v>
      </c>
      <c r="AH95" s="3">
        <v>42.12</v>
      </c>
      <c r="AI95" s="3">
        <v>42.92</v>
      </c>
      <c r="AJ95" s="3">
        <v>43.09</v>
      </c>
      <c r="AK95" s="3">
        <v>42.27</v>
      </c>
      <c r="AL95" s="3">
        <v>38.270000000000003</v>
      </c>
      <c r="AM95" s="3">
        <v>36.53</v>
      </c>
      <c r="AN95" s="3">
        <v>35.869999999999997</v>
      </c>
      <c r="AO95" s="3">
        <v>35.36</v>
      </c>
      <c r="AP95" s="3">
        <v>34.82</v>
      </c>
      <c r="AQ95" s="3">
        <v>34.07</v>
      </c>
      <c r="AR95" s="3">
        <v>34.78</v>
      </c>
      <c r="AS95" s="3">
        <v>38.86</v>
      </c>
      <c r="AT95" s="3">
        <v>40.49</v>
      </c>
      <c r="AU95" s="3">
        <v>41.85</v>
      </c>
      <c r="AV95" s="3">
        <v>42.48</v>
      </c>
      <c r="AW95" s="3">
        <v>42.53</v>
      </c>
      <c r="AX95" s="3">
        <v>38.43</v>
      </c>
      <c r="AY95" s="3">
        <v>36.26</v>
      </c>
    </row>
    <row r="96" spans="1:51" x14ac:dyDescent="0.35">
      <c r="A96" s="5">
        <f t="shared" si="2"/>
        <v>42859</v>
      </c>
      <c r="B96" t="s">
        <v>241</v>
      </c>
      <c r="C96" s="2">
        <v>42859</v>
      </c>
      <c r="D96" s="3">
        <v>38.880000000000003</v>
      </c>
      <c r="E96" s="3">
        <v>39.479999999999997</v>
      </c>
      <c r="F96" s="3">
        <v>40.03</v>
      </c>
      <c r="G96" s="3">
        <v>40.85</v>
      </c>
      <c r="H96" s="3">
        <v>42.15</v>
      </c>
      <c r="I96" s="3">
        <v>44.84</v>
      </c>
      <c r="J96" s="3">
        <v>46.19</v>
      </c>
      <c r="K96" s="3">
        <v>46.55</v>
      </c>
      <c r="L96" s="3">
        <v>46.93</v>
      </c>
      <c r="M96" s="3">
        <v>46.16</v>
      </c>
      <c r="N96" s="3">
        <v>40.68</v>
      </c>
      <c r="O96" s="3">
        <v>39.090000000000003</v>
      </c>
      <c r="P96" s="3">
        <v>38.35</v>
      </c>
      <c r="Q96" s="3">
        <v>38.08</v>
      </c>
      <c r="R96" s="3">
        <v>37.69</v>
      </c>
      <c r="S96" s="3">
        <v>37.22</v>
      </c>
      <c r="T96" s="3">
        <v>39.44</v>
      </c>
      <c r="U96" s="3">
        <v>42.4</v>
      </c>
      <c r="V96" s="3">
        <v>43.43</v>
      </c>
      <c r="W96" s="3">
        <v>44.46</v>
      </c>
      <c r="X96" s="3">
        <v>44.61</v>
      </c>
      <c r="Y96" s="3">
        <v>43.77</v>
      </c>
      <c r="Z96" s="3">
        <v>36.840000000000003</v>
      </c>
      <c r="AA96" s="3">
        <v>36.22</v>
      </c>
      <c r="AB96" s="3">
        <v>36.42</v>
      </c>
      <c r="AC96" s="3">
        <v>36.799999999999997</v>
      </c>
      <c r="AD96" s="3">
        <v>37</v>
      </c>
      <c r="AE96" s="3">
        <v>37.54</v>
      </c>
      <c r="AF96" s="3">
        <v>38.78</v>
      </c>
      <c r="AG96" s="3">
        <v>41.09</v>
      </c>
      <c r="AH96" s="3">
        <v>41.7</v>
      </c>
      <c r="AI96" s="3">
        <v>42.44</v>
      </c>
      <c r="AJ96" s="3">
        <v>42.56</v>
      </c>
      <c r="AK96" s="3">
        <v>41.68</v>
      </c>
      <c r="AL96" s="3">
        <v>37.86</v>
      </c>
      <c r="AM96" s="3">
        <v>36.29</v>
      </c>
      <c r="AN96" s="3">
        <v>35.799999999999997</v>
      </c>
      <c r="AO96" s="3">
        <v>35.43</v>
      </c>
      <c r="AP96" s="3">
        <v>35.049999999999997</v>
      </c>
      <c r="AQ96" s="3">
        <v>34.450000000000003</v>
      </c>
      <c r="AR96" s="3">
        <v>35.04</v>
      </c>
      <c r="AS96" s="3">
        <v>39.01</v>
      </c>
      <c r="AT96" s="3">
        <v>40.53</v>
      </c>
      <c r="AU96" s="3">
        <v>41.78</v>
      </c>
      <c r="AV96" s="3">
        <v>42.3</v>
      </c>
      <c r="AW96" s="3">
        <v>42.24</v>
      </c>
      <c r="AX96" s="3">
        <v>38.24</v>
      </c>
      <c r="AY96" s="3">
        <v>36.17</v>
      </c>
    </row>
    <row r="97" spans="1:51" x14ac:dyDescent="0.35">
      <c r="A97" s="5">
        <f t="shared" si="2"/>
        <v>42860</v>
      </c>
      <c r="B97" t="s">
        <v>242</v>
      </c>
      <c r="C97" s="2">
        <v>42860</v>
      </c>
      <c r="D97" s="3">
        <v>38.700000000000003</v>
      </c>
      <c r="E97" s="3">
        <v>39.25</v>
      </c>
      <c r="F97" s="3">
        <v>39.979999999999997</v>
      </c>
      <c r="G97" s="3">
        <v>40.86</v>
      </c>
      <c r="H97" s="3">
        <v>41.97</v>
      </c>
      <c r="I97" s="3">
        <v>44.66</v>
      </c>
      <c r="J97" s="3">
        <v>46.07</v>
      </c>
      <c r="K97" s="3">
        <v>46.5</v>
      </c>
      <c r="L97" s="3">
        <v>46.93</v>
      </c>
      <c r="M97" s="3">
        <v>46.26</v>
      </c>
      <c r="N97" s="3">
        <v>40.79</v>
      </c>
      <c r="O97" s="3">
        <v>39.159999999999997</v>
      </c>
      <c r="P97" s="3">
        <v>38.380000000000003</v>
      </c>
      <c r="Q97" s="3">
        <v>38.08</v>
      </c>
      <c r="R97" s="3">
        <v>37.65</v>
      </c>
      <c r="S97" s="3">
        <v>37.14</v>
      </c>
      <c r="T97" s="3">
        <v>39.369999999999997</v>
      </c>
      <c r="U97" s="3">
        <v>42.34</v>
      </c>
      <c r="V97" s="3">
        <v>43.4</v>
      </c>
      <c r="W97" s="3">
        <v>44.44</v>
      </c>
      <c r="X97" s="3">
        <v>44.6</v>
      </c>
      <c r="Y97" s="3">
        <v>43.76</v>
      </c>
      <c r="Z97" s="3">
        <v>36.950000000000003</v>
      </c>
      <c r="AA97" s="3">
        <v>36.35</v>
      </c>
      <c r="AB97" s="3">
        <v>36.57</v>
      </c>
      <c r="AC97" s="3">
        <v>36.97</v>
      </c>
      <c r="AD97" s="3">
        <v>37.18</v>
      </c>
      <c r="AE97" s="3">
        <v>37.729999999999997</v>
      </c>
      <c r="AF97" s="3">
        <v>38.840000000000003</v>
      </c>
      <c r="AG97" s="3">
        <v>41.03</v>
      </c>
      <c r="AH97" s="3">
        <v>41.52</v>
      </c>
      <c r="AI97" s="3">
        <v>42.14</v>
      </c>
      <c r="AJ97" s="3">
        <v>42.14</v>
      </c>
      <c r="AK97" s="3">
        <v>41.14</v>
      </c>
      <c r="AL97" s="3">
        <v>37.520000000000003</v>
      </c>
      <c r="AM97" s="3">
        <v>36.15</v>
      </c>
      <c r="AN97" s="3">
        <v>35.86</v>
      </c>
      <c r="AO97" s="3">
        <v>35.68</v>
      </c>
      <c r="AP97" s="3">
        <v>35.479999999999997</v>
      </c>
      <c r="AQ97" s="3">
        <v>35.07</v>
      </c>
      <c r="AR97" s="3">
        <v>35.42</v>
      </c>
      <c r="AS97" s="3">
        <v>39.15</v>
      </c>
      <c r="AT97" s="3">
        <v>40.43</v>
      </c>
      <c r="AU97" s="3">
        <v>41.43</v>
      </c>
      <c r="AV97" s="3">
        <v>41.72</v>
      </c>
      <c r="AW97" s="3">
        <v>41.43</v>
      </c>
      <c r="AX97" s="3">
        <v>37.67</v>
      </c>
      <c r="AY97" s="3">
        <v>35.840000000000003</v>
      </c>
    </row>
    <row r="98" spans="1:51" x14ac:dyDescent="0.35">
      <c r="A98" s="5">
        <f t="shared" si="2"/>
        <v>42863</v>
      </c>
      <c r="B98" t="s">
        <v>243</v>
      </c>
      <c r="C98" s="2">
        <v>42863</v>
      </c>
      <c r="D98" s="3">
        <v>37.75</v>
      </c>
      <c r="E98" s="3">
        <v>38.619999999999997</v>
      </c>
      <c r="F98" s="3">
        <v>39.31</v>
      </c>
      <c r="G98" s="3">
        <v>40.19</v>
      </c>
      <c r="H98" s="3">
        <v>41.46</v>
      </c>
      <c r="I98" s="3">
        <v>44.22</v>
      </c>
      <c r="J98" s="3">
        <v>45.69</v>
      </c>
      <c r="K98" s="3">
        <v>46.15</v>
      </c>
      <c r="L98" s="3">
        <v>46.58</v>
      </c>
      <c r="M98" s="3">
        <v>45.91</v>
      </c>
      <c r="N98" s="3">
        <v>40.36</v>
      </c>
      <c r="O98" s="3">
        <v>38.79</v>
      </c>
      <c r="P98" s="3">
        <v>38.06</v>
      </c>
      <c r="Q98" s="3">
        <v>37.81</v>
      </c>
      <c r="R98" s="3">
        <v>37.43</v>
      </c>
      <c r="S98" s="3">
        <v>36.979999999999997</v>
      </c>
      <c r="T98" s="3">
        <v>39.1</v>
      </c>
      <c r="U98" s="3">
        <v>42.05</v>
      </c>
      <c r="V98" s="3">
        <v>43.09</v>
      </c>
      <c r="W98" s="3">
        <v>44.13</v>
      </c>
      <c r="X98" s="3">
        <v>44.29</v>
      </c>
      <c r="Y98" s="3">
        <v>43.45</v>
      </c>
      <c r="Z98" s="3">
        <v>36.729999999999997</v>
      </c>
      <c r="AA98" s="3">
        <v>36.130000000000003</v>
      </c>
      <c r="AB98" s="3">
        <v>36.36</v>
      </c>
      <c r="AC98" s="3">
        <v>36.799999999999997</v>
      </c>
      <c r="AD98" s="3">
        <v>37.06</v>
      </c>
      <c r="AE98" s="3">
        <v>37.64</v>
      </c>
      <c r="AF98" s="3">
        <v>38.82</v>
      </c>
      <c r="AG98" s="3">
        <v>41.08</v>
      </c>
      <c r="AH98" s="3">
        <v>41.63</v>
      </c>
      <c r="AI98" s="3">
        <v>42.31</v>
      </c>
      <c r="AJ98" s="3">
        <v>42.37</v>
      </c>
      <c r="AK98" s="3">
        <v>41.43</v>
      </c>
      <c r="AL98" s="3">
        <v>37.65</v>
      </c>
      <c r="AM98" s="3">
        <v>36.11</v>
      </c>
      <c r="AN98" s="3">
        <v>35.659999999999997</v>
      </c>
      <c r="AO98" s="3">
        <v>35.32</v>
      </c>
      <c r="AP98" s="3">
        <v>34.96</v>
      </c>
      <c r="AQ98" s="3">
        <v>34.39</v>
      </c>
      <c r="AR98" s="3">
        <v>34.92</v>
      </c>
      <c r="AS98" s="3">
        <v>38.83</v>
      </c>
      <c r="AT98" s="3">
        <v>40.270000000000003</v>
      </c>
      <c r="AU98" s="3">
        <v>41.45</v>
      </c>
      <c r="AV98" s="3">
        <v>41.9</v>
      </c>
      <c r="AW98" s="3">
        <v>41.77</v>
      </c>
      <c r="AX98" s="3">
        <v>38.01</v>
      </c>
      <c r="AY98" s="3">
        <v>36.18</v>
      </c>
    </row>
    <row r="99" spans="1:51" x14ac:dyDescent="0.35">
      <c r="A99" s="5">
        <f t="shared" si="2"/>
        <v>42864</v>
      </c>
      <c r="B99" t="s">
        <v>244</v>
      </c>
      <c r="C99" s="2">
        <v>42864</v>
      </c>
      <c r="D99" s="3">
        <v>37.5</v>
      </c>
      <c r="E99" s="3">
        <v>38.36</v>
      </c>
      <c r="F99" s="3">
        <v>39.119999999999997</v>
      </c>
      <c r="G99" s="3">
        <v>40.06</v>
      </c>
      <c r="H99" s="3">
        <v>41.16</v>
      </c>
      <c r="I99" s="3">
        <v>43.92</v>
      </c>
      <c r="J99" s="3">
        <v>45.39</v>
      </c>
      <c r="K99" s="3">
        <v>45.85</v>
      </c>
      <c r="L99" s="3">
        <v>46.28</v>
      </c>
      <c r="M99" s="3">
        <v>45.61</v>
      </c>
      <c r="N99" s="3">
        <v>40.18</v>
      </c>
      <c r="O99" s="3">
        <v>38.61</v>
      </c>
      <c r="P99" s="3">
        <v>37.880000000000003</v>
      </c>
      <c r="Q99" s="3">
        <v>37.630000000000003</v>
      </c>
      <c r="R99" s="3">
        <v>37.25</v>
      </c>
      <c r="S99" s="3">
        <v>36.799999999999997</v>
      </c>
      <c r="T99" s="3">
        <v>39.01</v>
      </c>
      <c r="U99" s="3">
        <v>41.98</v>
      </c>
      <c r="V99" s="3">
        <v>43.02</v>
      </c>
      <c r="W99" s="3">
        <v>44.06</v>
      </c>
      <c r="X99" s="3">
        <v>44.22</v>
      </c>
      <c r="Y99" s="3">
        <v>43.38</v>
      </c>
      <c r="Z99" s="3">
        <v>36.54</v>
      </c>
      <c r="AA99" s="3">
        <v>35.96</v>
      </c>
      <c r="AB99" s="3">
        <v>36.21</v>
      </c>
      <c r="AC99" s="3">
        <v>36.67</v>
      </c>
      <c r="AD99" s="3">
        <v>36.950000000000003</v>
      </c>
      <c r="AE99" s="3">
        <v>37.549999999999997</v>
      </c>
      <c r="AF99" s="3">
        <v>38.659999999999997</v>
      </c>
      <c r="AG99" s="3">
        <v>40.85</v>
      </c>
      <c r="AH99" s="3">
        <v>41.33</v>
      </c>
      <c r="AI99" s="3">
        <v>41.94</v>
      </c>
      <c r="AJ99" s="3">
        <v>41.93</v>
      </c>
      <c r="AK99" s="3">
        <v>40.92</v>
      </c>
      <c r="AL99" s="3">
        <v>37.270000000000003</v>
      </c>
      <c r="AM99" s="3">
        <v>35.86</v>
      </c>
      <c r="AN99" s="3">
        <v>35.54</v>
      </c>
      <c r="AO99" s="3">
        <v>35.33</v>
      </c>
      <c r="AP99" s="3">
        <v>35.1</v>
      </c>
      <c r="AQ99" s="3">
        <v>34.659999999999997</v>
      </c>
      <c r="AR99" s="3">
        <v>35.14</v>
      </c>
      <c r="AS99" s="3">
        <v>39</v>
      </c>
      <c r="AT99" s="3">
        <v>40.39</v>
      </c>
      <c r="AU99" s="3">
        <v>41.52</v>
      </c>
      <c r="AV99" s="3">
        <v>41.92</v>
      </c>
      <c r="AW99" s="3">
        <v>41.74</v>
      </c>
      <c r="AX99" s="3">
        <v>37.9</v>
      </c>
      <c r="AY99" s="3">
        <v>35.99</v>
      </c>
    </row>
    <row r="100" spans="1:51" x14ac:dyDescent="0.35">
      <c r="A100" s="5">
        <f t="shared" si="2"/>
        <v>42865</v>
      </c>
      <c r="B100" t="s">
        <v>245</v>
      </c>
      <c r="C100" s="2">
        <v>42865</v>
      </c>
      <c r="D100" s="3">
        <v>37.590000000000003</v>
      </c>
      <c r="E100" s="3">
        <v>38.369999999999997</v>
      </c>
      <c r="F100" s="3">
        <v>39.07</v>
      </c>
      <c r="G100" s="3">
        <v>39.950000000000003</v>
      </c>
      <c r="H100" s="3">
        <v>41.13</v>
      </c>
      <c r="I100" s="3">
        <v>43.89</v>
      </c>
      <c r="J100" s="3">
        <v>45.36</v>
      </c>
      <c r="K100" s="3">
        <v>45.82</v>
      </c>
      <c r="L100" s="3">
        <v>46.25</v>
      </c>
      <c r="M100" s="3">
        <v>45.58</v>
      </c>
      <c r="N100" s="3">
        <v>40.090000000000003</v>
      </c>
      <c r="O100" s="3">
        <v>38.49</v>
      </c>
      <c r="P100" s="3">
        <v>37.72</v>
      </c>
      <c r="Q100" s="3">
        <v>37.47</v>
      </c>
      <c r="R100" s="3">
        <v>37.090000000000003</v>
      </c>
      <c r="S100" s="3">
        <v>36.64</v>
      </c>
      <c r="T100" s="3">
        <v>38.93</v>
      </c>
      <c r="U100" s="3">
        <v>41.91</v>
      </c>
      <c r="V100" s="3">
        <v>42.96</v>
      </c>
      <c r="W100" s="3">
        <v>44</v>
      </c>
      <c r="X100" s="3">
        <v>44.15</v>
      </c>
      <c r="Y100" s="3">
        <v>43.31</v>
      </c>
      <c r="Z100" s="3">
        <v>36.450000000000003</v>
      </c>
      <c r="AA100" s="3">
        <v>35.86</v>
      </c>
      <c r="AB100" s="3">
        <v>36.1</v>
      </c>
      <c r="AC100" s="3">
        <v>36.549999999999997</v>
      </c>
      <c r="AD100" s="3">
        <v>36.82</v>
      </c>
      <c r="AE100" s="3">
        <v>37.409999999999997</v>
      </c>
      <c r="AF100" s="3">
        <v>38.56</v>
      </c>
      <c r="AG100" s="3">
        <v>40.79</v>
      </c>
      <c r="AH100" s="3">
        <v>41.31</v>
      </c>
      <c r="AI100" s="3">
        <v>41.95</v>
      </c>
      <c r="AJ100" s="3">
        <v>41.97</v>
      </c>
      <c r="AK100" s="3">
        <v>40.99</v>
      </c>
      <c r="AL100" s="3">
        <v>37.31</v>
      </c>
      <c r="AM100" s="3">
        <v>35.869999999999997</v>
      </c>
      <c r="AN100" s="3">
        <v>35.520000000000003</v>
      </c>
      <c r="AO100" s="3">
        <v>35.28</v>
      </c>
      <c r="AP100" s="3">
        <v>35.020000000000003</v>
      </c>
      <c r="AQ100" s="3">
        <v>34.549999999999997</v>
      </c>
      <c r="AR100" s="3">
        <v>35.03</v>
      </c>
      <c r="AS100" s="3">
        <v>38.89</v>
      </c>
      <c r="AT100" s="3">
        <v>40.28</v>
      </c>
      <c r="AU100" s="3">
        <v>41.41</v>
      </c>
      <c r="AV100" s="3">
        <v>41.81</v>
      </c>
      <c r="AW100" s="3">
        <v>41.63</v>
      </c>
      <c r="AX100" s="3">
        <v>37.79</v>
      </c>
      <c r="AY100" s="3">
        <v>35.880000000000003</v>
      </c>
    </row>
    <row r="101" spans="1:51" x14ac:dyDescent="0.35">
      <c r="A101" s="5">
        <f t="shared" si="2"/>
        <v>42866</v>
      </c>
      <c r="B101" t="s">
        <v>246</v>
      </c>
      <c r="C101" s="2">
        <v>42866</v>
      </c>
      <c r="D101" s="3">
        <v>37.29</v>
      </c>
      <c r="E101" s="3">
        <v>38</v>
      </c>
      <c r="F101" s="3">
        <v>38.86</v>
      </c>
      <c r="G101" s="3">
        <v>39.83</v>
      </c>
      <c r="H101" s="3">
        <v>41.07</v>
      </c>
      <c r="I101" s="3">
        <v>43.83</v>
      </c>
      <c r="J101" s="3">
        <v>45.3</v>
      </c>
      <c r="K101" s="3">
        <v>45.76</v>
      </c>
      <c r="L101" s="3">
        <v>46.19</v>
      </c>
      <c r="M101" s="3">
        <v>45.6</v>
      </c>
      <c r="N101" s="3">
        <v>40</v>
      </c>
      <c r="O101" s="3">
        <v>38.44</v>
      </c>
      <c r="P101" s="3">
        <v>37.71</v>
      </c>
      <c r="Q101" s="3">
        <v>37.479999999999997</v>
      </c>
      <c r="R101" s="3">
        <v>37.14</v>
      </c>
      <c r="S101" s="3">
        <v>36.71</v>
      </c>
      <c r="T101" s="3">
        <v>38.950000000000003</v>
      </c>
      <c r="U101" s="3">
        <v>41.91</v>
      </c>
      <c r="V101" s="3">
        <v>42.96</v>
      </c>
      <c r="W101" s="3">
        <v>44</v>
      </c>
      <c r="X101" s="3">
        <v>44.15</v>
      </c>
      <c r="Y101" s="3">
        <v>43.31</v>
      </c>
      <c r="Z101" s="3">
        <v>36.53</v>
      </c>
      <c r="AA101" s="3">
        <v>35.96</v>
      </c>
      <c r="AB101" s="3">
        <v>36.22</v>
      </c>
      <c r="AC101" s="3">
        <v>36.69</v>
      </c>
      <c r="AD101" s="3">
        <v>36.979999999999997</v>
      </c>
      <c r="AE101" s="3">
        <v>37.590000000000003</v>
      </c>
      <c r="AF101" s="3">
        <v>38.79</v>
      </c>
      <c r="AG101" s="3">
        <v>41.07</v>
      </c>
      <c r="AH101" s="3">
        <v>41.65</v>
      </c>
      <c r="AI101" s="3">
        <v>42.35</v>
      </c>
      <c r="AJ101" s="3">
        <v>42.42</v>
      </c>
      <c r="AK101" s="3">
        <v>41.48</v>
      </c>
      <c r="AL101" s="3">
        <v>37.69</v>
      </c>
      <c r="AM101" s="3">
        <v>36.14</v>
      </c>
      <c r="AN101" s="3">
        <v>35.68</v>
      </c>
      <c r="AO101" s="3">
        <v>35.33</v>
      </c>
      <c r="AP101" s="3">
        <v>34.96</v>
      </c>
      <c r="AQ101" s="3">
        <v>34.380000000000003</v>
      </c>
      <c r="AR101" s="3">
        <v>34.96</v>
      </c>
      <c r="AS101" s="3">
        <v>38.92</v>
      </c>
      <c r="AT101" s="3">
        <v>40.409999999999997</v>
      </c>
      <c r="AU101" s="3">
        <v>41.64</v>
      </c>
      <c r="AV101" s="3">
        <v>42.14</v>
      </c>
      <c r="AW101" s="3">
        <v>42.06</v>
      </c>
      <c r="AX101" s="3">
        <v>38.17</v>
      </c>
      <c r="AY101" s="3">
        <v>36.21</v>
      </c>
    </row>
    <row r="102" spans="1:51" x14ac:dyDescent="0.35">
      <c r="A102" s="5">
        <f t="shared" si="2"/>
        <v>42867</v>
      </c>
      <c r="B102" t="s">
        <v>247</v>
      </c>
      <c r="C102" s="2">
        <v>42867</v>
      </c>
      <c r="D102" s="3">
        <v>37.44</v>
      </c>
      <c r="E102" s="3">
        <v>38.06</v>
      </c>
      <c r="F102" s="3">
        <v>38.81</v>
      </c>
      <c r="G102" s="3">
        <v>39.68</v>
      </c>
      <c r="H102" s="3">
        <v>41.07</v>
      </c>
      <c r="I102" s="3">
        <v>43.77</v>
      </c>
      <c r="J102" s="3">
        <v>45.18</v>
      </c>
      <c r="K102" s="3">
        <v>45.58</v>
      </c>
      <c r="L102" s="3">
        <v>45.95</v>
      </c>
      <c r="M102" s="3">
        <v>45.35</v>
      </c>
      <c r="N102" s="3">
        <v>39.700000000000003</v>
      </c>
      <c r="O102" s="3">
        <v>38.200000000000003</v>
      </c>
      <c r="P102" s="3">
        <v>37.51</v>
      </c>
      <c r="Q102" s="3">
        <v>37.32</v>
      </c>
      <c r="R102" s="3">
        <v>37.020000000000003</v>
      </c>
      <c r="S102" s="3">
        <v>36.630000000000003</v>
      </c>
      <c r="T102" s="3">
        <v>38.729999999999997</v>
      </c>
      <c r="U102" s="3">
        <v>41.69</v>
      </c>
      <c r="V102" s="3">
        <v>42.74</v>
      </c>
      <c r="W102" s="3">
        <v>43.78</v>
      </c>
      <c r="X102" s="3">
        <v>43.93</v>
      </c>
      <c r="Y102" s="3">
        <v>43.09</v>
      </c>
      <c r="Z102" s="3">
        <v>36.35</v>
      </c>
      <c r="AA102" s="3">
        <v>35.75</v>
      </c>
      <c r="AB102" s="3">
        <v>35.979999999999997</v>
      </c>
      <c r="AC102" s="3">
        <v>36.43</v>
      </c>
      <c r="AD102" s="3">
        <v>36.72</v>
      </c>
      <c r="AE102" s="3">
        <v>37.33</v>
      </c>
      <c r="AF102" s="3">
        <v>38.5</v>
      </c>
      <c r="AG102" s="3">
        <v>40.75</v>
      </c>
      <c r="AH102" s="3">
        <v>41.3</v>
      </c>
      <c r="AI102" s="3">
        <v>41.97</v>
      </c>
      <c r="AJ102" s="3">
        <v>42.01</v>
      </c>
      <c r="AK102" s="3">
        <v>41.06</v>
      </c>
      <c r="AL102" s="3">
        <v>37.31</v>
      </c>
      <c r="AM102" s="3">
        <v>35.799999999999997</v>
      </c>
      <c r="AN102" s="3">
        <v>35.380000000000003</v>
      </c>
      <c r="AO102" s="3">
        <v>35.07</v>
      </c>
      <c r="AP102" s="3">
        <v>34.74</v>
      </c>
      <c r="AQ102" s="3">
        <v>34.200000000000003</v>
      </c>
      <c r="AR102" s="3">
        <v>34.75</v>
      </c>
      <c r="AS102" s="3">
        <v>38.68</v>
      </c>
      <c r="AT102" s="3">
        <v>40.14</v>
      </c>
      <c r="AU102" s="3">
        <v>41.34</v>
      </c>
      <c r="AV102" s="3">
        <v>41.81</v>
      </c>
      <c r="AW102" s="3">
        <v>41.7</v>
      </c>
      <c r="AX102" s="3">
        <v>37.81</v>
      </c>
      <c r="AY102" s="3">
        <v>35.85</v>
      </c>
    </row>
    <row r="103" spans="1:51" x14ac:dyDescent="0.35">
      <c r="A103" s="5">
        <f t="shared" si="2"/>
        <v>42870</v>
      </c>
      <c r="B103" t="s">
        <v>248</v>
      </c>
      <c r="C103" s="2">
        <v>42870</v>
      </c>
      <c r="D103" s="3">
        <v>37.729999999999997</v>
      </c>
      <c r="E103" s="3">
        <v>38.340000000000003</v>
      </c>
      <c r="F103" s="3">
        <v>39.159999999999997</v>
      </c>
      <c r="G103" s="3">
        <v>40.119999999999997</v>
      </c>
      <c r="H103" s="3">
        <v>41.52</v>
      </c>
      <c r="I103" s="3">
        <v>44.22</v>
      </c>
      <c r="J103" s="3">
        <v>45.63</v>
      </c>
      <c r="K103" s="3">
        <v>46.03</v>
      </c>
      <c r="L103" s="3">
        <v>46.4</v>
      </c>
      <c r="M103" s="3">
        <v>45.8</v>
      </c>
      <c r="N103" s="3">
        <v>40.200000000000003</v>
      </c>
      <c r="O103" s="3">
        <v>38.72</v>
      </c>
      <c r="P103" s="3">
        <v>38.049999999999997</v>
      </c>
      <c r="Q103" s="3">
        <v>37.880000000000003</v>
      </c>
      <c r="R103" s="3">
        <v>37.6</v>
      </c>
      <c r="S103" s="3">
        <v>37.229999999999997</v>
      </c>
      <c r="T103" s="3">
        <v>39.270000000000003</v>
      </c>
      <c r="U103" s="3">
        <v>42.22</v>
      </c>
      <c r="V103" s="3">
        <v>43.26</v>
      </c>
      <c r="W103" s="3">
        <v>44.3</v>
      </c>
      <c r="X103" s="3">
        <v>44.45</v>
      </c>
      <c r="Y103" s="3">
        <v>43.61</v>
      </c>
      <c r="Z103" s="3">
        <v>36.75</v>
      </c>
      <c r="AA103" s="3">
        <v>36.11</v>
      </c>
      <c r="AB103" s="3">
        <v>36.299999999999997</v>
      </c>
      <c r="AC103" s="3">
        <v>36.71</v>
      </c>
      <c r="AD103" s="3">
        <v>36.96</v>
      </c>
      <c r="AE103" s="3">
        <v>37.520000000000003</v>
      </c>
      <c r="AF103" s="3">
        <v>38.72</v>
      </c>
      <c r="AG103" s="3">
        <v>41</v>
      </c>
      <c r="AH103" s="3">
        <v>41.58</v>
      </c>
      <c r="AI103" s="3">
        <v>42.28</v>
      </c>
      <c r="AJ103" s="3">
        <v>42.35</v>
      </c>
      <c r="AK103" s="3">
        <v>41.43</v>
      </c>
      <c r="AL103" s="3">
        <v>37.68</v>
      </c>
      <c r="AM103" s="3">
        <v>36.17</v>
      </c>
      <c r="AN103" s="3">
        <v>35.75</v>
      </c>
      <c r="AO103" s="3">
        <v>35.44</v>
      </c>
      <c r="AP103" s="3">
        <v>35.11</v>
      </c>
      <c r="AQ103" s="3">
        <v>34.57</v>
      </c>
      <c r="AR103" s="3">
        <v>35.119999999999997</v>
      </c>
      <c r="AS103" s="3">
        <v>39.049999999999997</v>
      </c>
      <c r="AT103" s="3">
        <v>40.51</v>
      </c>
      <c r="AU103" s="3">
        <v>41.71</v>
      </c>
      <c r="AV103" s="3">
        <v>42.18</v>
      </c>
      <c r="AW103" s="3">
        <v>42.07</v>
      </c>
      <c r="AX103" s="3">
        <v>38.18</v>
      </c>
      <c r="AY103" s="3">
        <v>36.22</v>
      </c>
    </row>
    <row r="104" spans="1:51" x14ac:dyDescent="0.35">
      <c r="A104" s="5">
        <f t="shared" si="2"/>
        <v>42871</v>
      </c>
      <c r="B104" t="s">
        <v>249</v>
      </c>
      <c r="C104" s="2">
        <v>42871</v>
      </c>
      <c r="D104" s="3">
        <v>37.89</v>
      </c>
      <c r="E104" s="3">
        <v>38.28</v>
      </c>
      <c r="F104" s="3">
        <v>39.4</v>
      </c>
      <c r="G104" s="3">
        <v>40.36</v>
      </c>
      <c r="H104" s="3">
        <v>41.71</v>
      </c>
      <c r="I104" s="3">
        <v>44.41</v>
      </c>
      <c r="J104" s="3">
        <v>45.82</v>
      </c>
      <c r="K104" s="3">
        <v>46.22</v>
      </c>
      <c r="L104" s="3">
        <v>46.59</v>
      </c>
      <c r="M104" s="3">
        <v>45.99</v>
      </c>
      <c r="N104" s="3">
        <v>40.25</v>
      </c>
      <c r="O104" s="3">
        <v>38.770000000000003</v>
      </c>
      <c r="P104" s="3">
        <v>38.1</v>
      </c>
      <c r="Q104" s="3">
        <v>37.93</v>
      </c>
      <c r="R104" s="3">
        <v>37.65</v>
      </c>
      <c r="S104" s="3">
        <v>37.28</v>
      </c>
      <c r="T104" s="3">
        <v>39.340000000000003</v>
      </c>
      <c r="U104" s="3">
        <v>42.28</v>
      </c>
      <c r="V104" s="3">
        <v>43.31</v>
      </c>
      <c r="W104" s="3">
        <v>44.34</v>
      </c>
      <c r="X104" s="3">
        <v>44.49</v>
      </c>
      <c r="Y104" s="3">
        <v>43.65</v>
      </c>
      <c r="Z104" s="3">
        <v>36.82</v>
      </c>
      <c r="AA104" s="3">
        <v>36.18</v>
      </c>
      <c r="AB104" s="3">
        <v>36.369999999999997</v>
      </c>
      <c r="AC104" s="3">
        <v>36.78</v>
      </c>
      <c r="AD104" s="3">
        <v>37.03</v>
      </c>
      <c r="AE104" s="3">
        <v>37.590000000000003</v>
      </c>
      <c r="AF104" s="3">
        <v>38.72</v>
      </c>
      <c r="AG104" s="3">
        <v>40.93</v>
      </c>
      <c r="AH104" s="3">
        <v>41.45</v>
      </c>
      <c r="AI104" s="3">
        <v>42.1</v>
      </c>
      <c r="AJ104" s="3">
        <v>42.12</v>
      </c>
      <c r="AK104" s="3">
        <v>41.15</v>
      </c>
      <c r="AL104" s="3">
        <v>37.47</v>
      </c>
      <c r="AM104" s="3">
        <v>36.03</v>
      </c>
      <c r="AN104" s="3">
        <v>35.68</v>
      </c>
      <c r="AO104" s="3">
        <v>35.44</v>
      </c>
      <c r="AP104" s="3">
        <v>35.18</v>
      </c>
      <c r="AQ104" s="3">
        <v>34.71</v>
      </c>
      <c r="AR104" s="3">
        <v>35.229999999999997</v>
      </c>
      <c r="AS104" s="3">
        <v>39.130000000000003</v>
      </c>
      <c r="AT104" s="3">
        <v>40.56</v>
      </c>
      <c r="AU104" s="3">
        <v>41.73</v>
      </c>
      <c r="AV104" s="3">
        <v>42.17</v>
      </c>
      <c r="AW104" s="3">
        <v>42.03</v>
      </c>
      <c r="AX104" s="3">
        <v>38.14</v>
      </c>
      <c r="AY104" s="3">
        <v>36.18</v>
      </c>
    </row>
    <row r="105" spans="1:51" x14ac:dyDescent="0.35">
      <c r="A105" s="5">
        <f t="shared" si="2"/>
        <v>42872</v>
      </c>
      <c r="B105" t="s">
        <v>250</v>
      </c>
      <c r="C105" s="2">
        <v>42872</v>
      </c>
      <c r="D105" s="3">
        <v>38.65</v>
      </c>
      <c r="E105" s="3">
        <v>39.01</v>
      </c>
      <c r="F105" s="3">
        <v>39.880000000000003</v>
      </c>
      <c r="G105" s="3">
        <v>40.76</v>
      </c>
      <c r="H105" s="3">
        <v>42.14</v>
      </c>
      <c r="I105" s="3">
        <v>44.8</v>
      </c>
      <c r="J105" s="3">
        <v>46.18</v>
      </c>
      <c r="K105" s="3">
        <v>46.58</v>
      </c>
      <c r="L105" s="3">
        <v>46.95</v>
      </c>
      <c r="M105" s="3">
        <v>46.35</v>
      </c>
      <c r="N105" s="3">
        <v>40.54</v>
      </c>
      <c r="O105" s="3">
        <v>39.06</v>
      </c>
      <c r="P105" s="3">
        <v>38.39</v>
      </c>
      <c r="Q105" s="3">
        <v>38.22</v>
      </c>
      <c r="R105" s="3">
        <v>37.94</v>
      </c>
      <c r="S105" s="3">
        <v>37.57</v>
      </c>
      <c r="T105" s="3">
        <v>39.770000000000003</v>
      </c>
      <c r="U105" s="3">
        <v>42.71</v>
      </c>
      <c r="V105" s="3">
        <v>43.74</v>
      </c>
      <c r="W105" s="3">
        <v>44.77</v>
      </c>
      <c r="X105" s="3">
        <v>44.92</v>
      </c>
      <c r="Y105" s="3">
        <v>44.08</v>
      </c>
      <c r="Z105" s="3">
        <v>37.15</v>
      </c>
      <c r="AA105" s="3">
        <v>36.51</v>
      </c>
      <c r="AB105" s="3">
        <v>36.700000000000003</v>
      </c>
      <c r="AC105" s="3">
        <v>37.11</v>
      </c>
      <c r="AD105" s="3">
        <v>37.36</v>
      </c>
      <c r="AE105" s="3">
        <v>37.92</v>
      </c>
      <c r="AF105" s="3">
        <v>39.049999999999997</v>
      </c>
      <c r="AG105" s="3">
        <v>41.26</v>
      </c>
      <c r="AH105" s="3">
        <v>41.78</v>
      </c>
      <c r="AI105" s="3">
        <v>42.43</v>
      </c>
      <c r="AJ105" s="3">
        <v>42.45</v>
      </c>
      <c r="AK105" s="3">
        <v>41.48</v>
      </c>
      <c r="AL105" s="3">
        <v>37.82</v>
      </c>
      <c r="AM105" s="3">
        <v>36.4</v>
      </c>
      <c r="AN105" s="3">
        <v>36.06</v>
      </c>
      <c r="AO105" s="3">
        <v>35.83</v>
      </c>
      <c r="AP105" s="3">
        <v>35.58</v>
      </c>
      <c r="AQ105" s="3">
        <v>35.119999999999997</v>
      </c>
      <c r="AR105" s="3">
        <v>35.619999999999997</v>
      </c>
      <c r="AS105" s="3">
        <v>39.5</v>
      </c>
      <c r="AT105" s="3">
        <v>40.909999999999997</v>
      </c>
      <c r="AU105" s="3">
        <v>42.05</v>
      </c>
      <c r="AV105" s="3">
        <v>42.46</v>
      </c>
      <c r="AW105" s="3">
        <v>42.29</v>
      </c>
      <c r="AX105" s="3">
        <v>38.44</v>
      </c>
      <c r="AY105" s="3">
        <v>36.520000000000003</v>
      </c>
    </row>
    <row r="106" spans="1:51" x14ac:dyDescent="0.35">
      <c r="A106" s="5">
        <f t="shared" si="2"/>
        <v>42873</v>
      </c>
      <c r="B106" t="s">
        <v>251</v>
      </c>
      <c r="C106" s="2">
        <v>42873</v>
      </c>
      <c r="D106" s="3">
        <v>38.799999999999997</v>
      </c>
      <c r="E106" s="3">
        <v>39.200000000000003</v>
      </c>
      <c r="F106" s="3">
        <v>40.01</v>
      </c>
      <c r="G106" s="3">
        <v>40.89</v>
      </c>
      <c r="H106" s="3">
        <v>42.19</v>
      </c>
      <c r="I106" s="3">
        <v>44.85</v>
      </c>
      <c r="J106" s="3">
        <v>46.23</v>
      </c>
      <c r="K106" s="3">
        <v>46.63</v>
      </c>
      <c r="L106" s="3">
        <v>47</v>
      </c>
      <c r="M106" s="3">
        <v>46.4</v>
      </c>
      <c r="N106" s="3">
        <v>40.700000000000003</v>
      </c>
      <c r="O106" s="3">
        <v>39.22</v>
      </c>
      <c r="P106" s="3">
        <v>38.549999999999997</v>
      </c>
      <c r="Q106" s="3">
        <v>38.380000000000003</v>
      </c>
      <c r="R106" s="3">
        <v>38.1</v>
      </c>
      <c r="S106" s="3">
        <v>37.729999999999997</v>
      </c>
      <c r="T106" s="3">
        <v>39.79</v>
      </c>
      <c r="U106" s="3">
        <v>42.71</v>
      </c>
      <c r="V106" s="3">
        <v>43.74</v>
      </c>
      <c r="W106" s="3">
        <v>44.77</v>
      </c>
      <c r="X106" s="3">
        <v>44.92</v>
      </c>
      <c r="Y106" s="3">
        <v>44.08</v>
      </c>
      <c r="Z106" s="3">
        <v>37.14</v>
      </c>
      <c r="AA106" s="3">
        <v>36.520000000000003</v>
      </c>
      <c r="AB106" s="3">
        <v>36.729999999999997</v>
      </c>
      <c r="AC106" s="3">
        <v>37.15</v>
      </c>
      <c r="AD106" s="3">
        <v>37.409999999999997</v>
      </c>
      <c r="AE106" s="3">
        <v>37.979999999999997</v>
      </c>
      <c r="AF106" s="3">
        <v>39.01</v>
      </c>
      <c r="AG106" s="3">
        <v>41.12</v>
      </c>
      <c r="AH106" s="3">
        <v>41.54</v>
      </c>
      <c r="AI106" s="3">
        <v>42.11</v>
      </c>
      <c r="AJ106" s="3">
        <v>42.05</v>
      </c>
      <c r="AK106" s="3">
        <v>41.01</v>
      </c>
      <c r="AL106" s="3">
        <v>37.479999999999997</v>
      </c>
      <c r="AM106" s="3">
        <v>36.19</v>
      </c>
      <c r="AN106" s="3">
        <v>35.979999999999997</v>
      </c>
      <c r="AO106" s="3">
        <v>35.880000000000003</v>
      </c>
      <c r="AP106" s="3">
        <v>35.76</v>
      </c>
      <c r="AQ106" s="3">
        <v>35.42</v>
      </c>
      <c r="AR106" s="3">
        <v>35.76</v>
      </c>
      <c r="AS106" s="3">
        <v>39.479999999999997</v>
      </c>
      <c r="AT106" s="3">
        <v>40.729999999999997</v>
      </c>
      <c r="AU106" s="3">
        <v>41.71</v>
      </c>
      <c r="AV106" s="3">
        <v>41.96</v>
      </c>
      <c r="AW106" s="3">
        <v>41.63</v>
      </c>
      <c r="AX106" s="3">
        <v>37.950000000000003</v>
      </c>
      <c r="AY106" s="3">
        <v>36.21</v>
      </c>
    </row>
    <row r="107" spans="1:51" x14ac:dyDescent="0.35">
      <c r="A107" s="5">
        <f t="shared" si="2"/>
        <v>42874</v>
      </c>
      <c r="B107" t="s">
        <v>252</v>
      </c>
      <c r="C107" s="2">
        <v>42874</v>
      </c>
      <c r="D107" s="3">
        <v>38.42</v>
      </c>
      <c r="E107" s="3">
        <v>38.950000000000003</v>
      </c>
      <c r="F107" s="3">
        <v>39.81</v>
      </c>
      <c r="G107" s="3">
        <v>40.69</v>
      </c>
      <c r="H107" s="3">
        <v>41.99</v>
      </c>
      <c r="I107" s="3">
        <v>44.75</v>
      </c>
      <c r="J107" s="3">
        <v>46.23</v>
      </c>
      <c r="K107" s="3">
        <v>46.72</v>
      </c>
      <c r="L107" s="3">
        <v>47.17</v>
      </c>
      <c r="M107" s="3">
        <v>46.66</v>
      </c>
      <c r="N107" s="3">
        <v>40.96</v>
      </c>
      <c r="O107" s="3">
        <v>39.4</v>
      </c>
      <c r="P107" s="3">
        <v>38.659999999999997</v>
      </c>
      <c r="Q107" s="3">
        <v>38.42</v>
      </c>
      <c r="R107" s="3">
        <v>38.07</v>
      </c>
      <c r="S107" s="3">
        <v>37.619999999999997</v>
      </c>
      <c r="T107" s="3">
        <v>39.76</v>
      </c>
      <c r="U107" s="3">
        <v>42.75</v>
      </c>
      <c r="V107" s="3">
        <v>43.84</v>
      </c>
      <c r="W107" s="3">
        <v>44.92</v>
      </c>
      <c r="X107" s="3">
        <v>45.16</v>
      </c>
      <c r="Y107" s="3">
        <v>44.41</v>
      </c>
      <c r="Z107" s="3">
        <v>37.32</v>
      </c>
      <c r="AA107" s="3">
        <v>36.659999999999997</v>
      </c>
      <c r="AB107" s="3">
        <v>36.82</v>
      </c>
      <c r="AC107" s="3">
        <v>37.200000000000003</v>
      </c>
      <c r="AD107" s="3">
        <v>37.42</v>
      </c>
      <c r="AE107" s="3">
        <v>37.950000000000003</v>
      </c>
      <c r="AF107" s="3">
        <v>38.96</v>
      </c>
      <c r="AG107" s="3">
        <v>41.05</v>
      </c>
      <c r="AH107" s="3">
        <v>41.45</v>
      </c>
      <c r="AI107" s="3">
        <v>42</v>
      </c>
      <c r="AJ107" s="3">
        <v>41.92</v>
      </c>
      <c r="AK107" s="3">
        <v>40.86</v>
      </c>
      <c r="AL107" s="3">
        <v>37.369999999999997</v>
      </c>
      <c r="AM107" s="3">
        <v>36.130000000000003</v>
      </c>
      <c r="AN107" s="3">
        <v>35.97</v>
      </c>
      <c r="AO107" s="3">
        <v>35.92</v>
      </c>
      <c r="AP107" s="3">
        <v>35.85</v>
      </c>
      <c r="AQ107" s="3">
        <v>35.57</v>
      </c>
      <c r="AR107" s="3">
        <v>35.69</v>
      </c>
      <c r="AS107" s="3">
        <v>39.19</v>
      </c>
      <c r="AT107" s="3">
        <v>40.22</v>
      </c>
      <c r="AU107" s="3">
        <v>40.97</v>
      </c>
      <c r="AV107" s="3">
        <v>41</v>
      </c>
      <c r="AW107" s="3">
        <v>40.450000000000003</v>
      </c>
      <c r="AX107" s="3">
        <v>37.01</v>
      </c>
      <c r="AY107" s="3">
        <v>35.51</v>
      </c>
    </row>
    <row r="108" spans="1:51" x14ac:dyDescent="0.35">
      <c r="A108" s="5">
        <f t="shared" si="2"/>
        <v>42877</v>
      </c>
      <c r="B108" t="s">
        <v>253</v>
      </c>
      <c r="C108" s="2">
        <v>42877</v>
      </c>
      <c r="D108" s="3">
        <v>38.450000000000003</v>
      </c>
      <c r="E108" s="3">
        <v>39.01</v>
      </c>
      <c r="F108" s="3">
        <v>39.950000000000003</v>
      </c>
      <c r="G108" s="3">
        <v>40.83</v>
      </c>
      <c r="H108" s="3">
        <v>42.25</v>
      </c>
      <c r="I108" s="3">
        <v>45.01</v>
      </c>
      <c r="J108" s="3">
        <v>46.49</v>
      </c>
      <c r="K108" s="3">
        <v>46.98</v>
      </c>
      <c r="L108" s="3">
        <v>47.43</v>
      </c>
      <c r="M108" s="3">
        <v>46.92</v>
      </c>
      <c r="N108" s="3">
        <v>41.26</v>
      </c>
      <c r="O108" s="3">
        <v>39.700000000000003</v>
      </c>
      <c r="P108" s="3">
        <v>38.96</v>
      </c>
      <c r="Q108" s="3">
        <v>38.72</v>
      </c>
      <c r="R108" s="3">
        <v>38.369999999999997</v>
      </c>
      <c r="S108" s="3">
        <v>37.92</v>
      </c>
      <c r="T108" s="3">
        <v>40.08</v>
      </c>
      <c r="U108" s="3">
        <v>43.07</v>
      </c>
      <c r="V108" s="3">
        <v>44.16</v>
      </c>
      <c r="W108" s="3">
        <v>45.24</v>
      </c>
      <c r="X108" s="3">
        <v>45.48</v>
      </c>
      <c r="Y108" s="3">
        <v>44.73</v>
      </c>
      <c r="Z108" s="3">
        <v>37.6</v>
      </c>
      <c r="AA108" s="3">
        <v>36.94</v>
      </c>
      <c r="AB108" s="3">
        <v>37.1</v>
      </c>
      <c r="AC108" s="3">
        <v>37.479999999999997</v>
      </c>
      <c r="AD108" s="3">
        <v>37.700000000000003</v>
      </c>
      <c r="AE108" s="3">
        <v>38.229999999999997</v>
      </c>
      <c r="AF108" s="3">
        <v>39.26</v>
      </c>
      <c r="AG108" s="3">
        <v>41.37</v>
      </c>
      <c r="AH108" s="3">
        <v>41.79</v>
      </c>
      <c r="AI108" s="3">
        <v>42.36</v>
      </c>
      <c r="AJ108" s="3">
        <v>42.3</v>
      </c>
      <c r="AK108" s="3">
        <v>41.26</v>
      </c>
      <c r="AL108" s="3">
        <v>37.69</v>
      </c>
      <c r="AM108" s="3">
        <v>36.369999999999997</v>
      </c>
      <c r="AN108" s="3">
        <v>36.14</v>
      </c>
      <c r="AO108" s="3">
        <v>36.020000000000003</v>
      </c>
      <c r="AP108" s="3">
        <v>35.880000000000003</v>
      </c>
      <c r="AQ108" s="3">
        <v>35.53</v>
      </c>
      <c r="AR108" s="3">
        <v>35.71</v>
      </c>
      <c r="AS108" s="3">
        <v>39.270000000000003</v>
      </c>
      <c r="AT108" s="3">
        <v>40.35</v>
      </c>
      <c r="AU108" s="3">
        <v>41.15</v>
      </c>
      <c r="AV108" s="3">
        <v>41.23</v>
      </c>
      <c r="AW108" s="3">
        <v>40.729999999999997</v>
      </c>
      <c r="AX108" s="3">
        <v>37.24</v>
      </c>
      <c r="AY108" s="3">
        <v>35.700000000000003</v>
      </c>
    </row>
    <row r="109" spans="1:51" x14ac:dyDescent="0.35">
      <c r="A109" s="5">
        <f t="shared" si="2"/>
        <v>42878</v>
      </c>
      <c r="B109" t="s">
        <v>254</v>
      </c>
      <c r="C109" s="2">
        <v>42878</v>
      </c>
      <c r="D109" s="3">
        <v>38.4</v>
      </c>
      <c r="E109" s="3">
        <v>39.049999999999997</v>
      </c>
      <c r="F109" s="3">
        <v>40.14</v>
      </c>
      <c r="G109" s="3">
        <v>41.02</v>
      </c>
      <c r="H109" s="3">
        <v>42.39</v>
      </c>
      <c r="I109" s="3">
        <v>45.15</v>
      </c>
      <c r="J109" s="3">
        <v>46.63</v>
      </c>
      <c r="K109" s="3">
        <v>47.12</v>
      </c>
      <c r="L109" s="3">
        <v>47.57</v>
      </c>
      <c r="M109" s="3">
        <v>47.06</v>
      </c>
      <c r="N109" s="3">
        <v>41.42</v>
      </c>
      <c r="O109" s="3">
        <v>39.86</v>
      </c>
      <c r="P109" s="3">
        <v>39.119999999999997</v>
      </c>
      <c r="Q109" s="3">
        <v>38.880000000000003</v>
      </c>
      <c r="R109" s="3">
        <v>38.53</v>
      </c>
      <c r="S109" s="3">
        <v>38.08</v>
      </c>
      <c r="T109" s="3">
        <v>40.28</v>
      </c>
      <c r="U109" s="3">
        <v>43.27</v>
      </c>
      <c r="V109" s="3">
        <v>44.36</v>
      </c>
      <c r="W109" s="3">
        <v>45.44</v>
      </c>
      <c r="X109" s="3">
        <v>45.68</v>
      </c>
      <c r="Y109" s="3">
        <v>44.93</v>
      </c>
      <c r="Z109" s="3">
        <v>37.619999999999997</v>
      </c>
      <c r="AA109" s="3">
        <v>36.96</v>
      </c>
      <c r="AB109" s="3">
        <v>37.119999999999997</v>
      </c>
      <c r="AC109" s="3">
        <v>37.5</v>
      </c>
      <c r="AD109" s="3">
        <v>37.72</v>
      </c>
      <c r="AE109" s="3">
        <v>38.25</v>
      </c>
      <c r="AF109" s="3">
        <v>39.28</v>
      </c>
      <c r="AG109" s="3">
        <v>41.39</v>
      </c>
      <c r="AH109" s="3">
        <v>41.81</v>
      </c>
      <c r="AI109" s="3">
        <v>42.38</v>
      </c>
      <c r="AJ109" s="3">
        <v>42.32</v>
      </c>
      <c r="AK109" s="3">
        <v>41.28</v>
      </c>
      <c r="AL109" s="3">
        <v>37.71</v>
      </c>
      <c r="AM109" s="3">
        <v>36.39</v>
      </c>
      <c r="AN109" s="3">
        <v>36.159999999999997</v>
      </c>
      <c r="AO109" s="3">
        <v>36.04</v>
      </c>
      <c r="AP109" s="3">
        <v>35.9</v>
      </c>
      <c r="AQ109" s="3">
        <v>35.549999999999997</v>
      </c>
      <c r="AR109" s="3">
        <v>35.729999999999997</v>
      </c>
      <c r="AS109" s="3">
        <v>39.29</v>
      </c>
      <c r="AT109" s="3">
        <v>40.369999999999997</v>
      </c>
      <c r="AU109" s="3">
        <v>41.17</v>
      </c>
      <c r="AV109" s="3">
        <v>41.25</v>
      </c>
      <c r="AW109" s="3">
        <v>40.75</v>
      </c>
      <c r="AX109" s="3">
        <v>37.26</v>
      </c>
      <c r="AY109" s="3">
        <v>35.72</v>
      </c>
    </row>
    <row r="110" spans="1:51" x14ac:dyDescent="0.35">
      <c r="A110" s="5">
        <f t="shared" si="2"/>
        <v>42879</v>
      </c>
      <c r="B110" t="s">
        <v>255</v>
      </c>
      <c r="C110" s="2">
        <v>42879</v>
      </c>
      <c r="D110" s="3">
        <v>38.31</v>
      </c>
      <c r="E110" s="3">
        <v>38.979999999999997</v>
      </c>
      <c r="F110" s="3">
        <v>39.97</v>
      </c>
      <c r="G110" s="3">
        <v>40.85</v>
      </c>
      <c r="H110" s="3">
        <v>42.26</v>
      </c>
      <c r="I110" s="3">
        <v>45.02</v>
      </c>
      <c r="J110" s="3">
        <v>46.5</v>
      </c>
      <c r="K110" s="3">
        <v>46.99</v>
      </c>
      <c r="L110" s="3">
        <v>47.44</v>
      </c>
      <c r="M110" s="3">
        <v>46.93</v>
      </c>
      <c r="N110" s="3">
        <v>41.39</v>
      </c>
      <c r="O110" s="3">
        <v>39.83</v>
      </c>
      <c r="P110" s="3">
        <v>39.090000000000003</v>
      </c>
      <c r="Q110" s="3">
        <v>38.85</v>
      </c>
      <c r="R110" s="3">
        <v>38.5</v>
      </c>
      <c r="S110" s="3">
        <v>38.049999999999997</v>
      </c>
      <c r="T110" s="3">
        <v>40.21</v>
      </c>
      <c r="U110" s="3">
        <v>43.2</v>
      </c>
      <c r="V110" s="3">
        <v>44.29</v>
      </c>
      <c r="W110" s="3">
        <v>45.37</v>
      </c>
      <c r="X110" s="3">
        <v>45.61</v>
      </c>
      <c r="Y110" s="3">
        <v>44.86</v>
      </c>
      <c r="Z110" s="3">
        <v>37.46</v>
      </c>
      <c r="AA110" s="3">
        <v>36.799999999999997</v>
      </c>
      <c r="AB110" s="3">
        <v>36.96</v>
      </c>
      <c r="AC110" s="3">
        <v>37.340000000000003</v>
      </c>
      <c r="AD110" s="3">
        <v>37.56</v>
      </c>
      <c r="AE110" s="3">
        <v>38.090000000000003</v>
      </c>
      <c r="AF110" s="3">
        <v>39.24</v>
      </c>
      <c r="AG110" s="3">
        <v>41.47</v>
      </c>
      <c r="AH110" s="3">
        <v>42.01</v>
      </c>
      <c r="AI110" s="3">
        <v>42.68</v>
      </c>
      <c r="AJ110" s="3">
        <v>42.72</v>
      </c>
      <c r="AK110" s="3">
        <v>41.79</v>
      </c>
      <c r="AL110" s="3">
        <v>38.08</v>
      </c>
      <c r="AM110" s="3">
        <v>36.619999999999997</v>
      </c>
      <c r="AN110" s="3">
        <v>36.25</v>
      </c>
      <c r="AO110" s="3">
        <v>35.99</v>
      </c>
      <c r="AP110" s="3">
        <v>35.71</v>
      </c>
      <c r="AQ110" s="3">
        <v>35.229999999999997</v>
      </c>
      <c r="AR110" s="3">
        <v>35.56</v>
      </c>
      <c r="AS110" s="3">
        <v>39.270000000000003</v>
      </c>
      <c r="AT110" s="3">
        <v>40.5</v>
      </c>
      <c r="AU110" s="3">
        <v>41.45</v>
      </c>
      <c r="AV110" s="3">
        <v>41.68</v>
      </c>
      <c r="AW110" s="3">
        <v>41.33</v>
      </c>
      <c r="AX110" s="3">
        <v>37.69</v>
      </c>
      <c r="AY110" s="3">
        <v>36</v>
      </c>
    </row>
    <row r="111" spans="1:51" x14ac:dyDescent="0.35">
      <c r="A111" s="5">
        <f t="shared" si="2"/>
        <v>42880</v>
      </c>
      <c r="B111" t="s">
        <v>256</v>
      </c>
      <c r="C111" s="2">
        <v>42880</v>
      </c>
      <c r="D111" s="3">
        <v>38.229999999999997</v>
      </c>
      <c r="E111" s="3">
        <v>38.9</v>
      </c>
      <c r="F111" s="3">
        <v>39.93</v>
      </c>
      <c r="G111" s="3">
        <v>40.81</v>
      </c>
      <c r="H111" s="3">
        <v>42.14</v>
      </c>
      <c r="I111" s="3">
        <v>44.9</v>
      </c>
      <c r="J111" s="3">
        <v>46.38</v>
      </c>
      <c r="K111" s="3">
        <v>46.87</v>
      </c>
      <c r="L111" s="3">
        <v>47.32</v>
      </c>
      <c r="M111" s="3">
        <v>46.81</v>
      </c>
      <c r="N111" s="3">
        <v>41.24</v>
      </c>
      <c r="O111" s="3">
        <v>39.68</v>
      </c>
      <c r="P111" s="3">
        <v>38.94</v>
      </c>
      <c r="Q111" s="3">
        <v>38.700000000000003</v>
      </c>
      <c r="R111" s="3">
        <v>38.35</v>
      </c>
      <c r="S111" s="3">
        <v>37.9</v>
      </c>
      <c r="T111" s="3">
        <v>39.94</v>
      </c>
      <c r="U111" s="3">
        <v>42.95</v>
      </c>
      <c r="V111" s="3">
        <v>44.06</v>
      </c>
      <c r="W111" s="3">
        <v>45.16</v>
      </c>
      <c r="X111" s="3">
        <v>45.42</v>
      </c>
      <c r="Y111" s="3">
        <v>44.69</v>
      </c>
      <c r="Z111" s="3">
        <v>37.4</v>
      </c>
      <c r="AA111" s="3">
        <v>36.729999999999997</v>
      </c>
      <c r="AB111" s="3">
        <v>36.880000000000003</v>
      </c>
      <c r="AC111" s="3">
        <v>37.25</v>
      </c>
      <c r="AD111" s="3">
        <v>37.46</v>
      </c>
      <c r="AE111" s="3">
        <v>37.979999999999997</v>
      </c>
      <c r="AF111" s="3">
        <v>39.07</v>
      </c>
      <c r="AG111" s="3">
        <v>41.24</v>
      </c>
      <c r="AH111" s="3">
        <v>41.72</v>
      </c>
      <c r="AI111" s="3">
        <v>42.33</v>
      </c>
      <c r="AJ111" s="3">
        <v>42.31</v>
      </c>
      <c r="AK111" s="3">
        <v>41.32</v>
      </c>
      <c r="AL111" s="3">
        <v>37.700000000000003</v>
      </c>
      <c r="AM111" s="3">
        <v>36.33</v>
      </c>
      <c r="AN111" s="3">
        <v>36.049999999999997</v>
      </c>
      <c r="AO111" s="3">
        <v>35.880000000000003</v>
      </c>
      <c r="AP111" s="3">
        <v>35.69</v>
      </c>
      <c r="AQ111" s="3">
        <v>35.299999999999997</v>
      </c>
      <c r="AR111" s="3">
        <v>35.630000000000003</v>
      </c>
      <c r="AS111" s="3">
        <v>39.340000000000003</v>
      </c>
      <c r="AT111" s="3">
        <v>40.57</v>
      </c>
      <c r="AU111" s="3">
        <v>41.52</v>
      </c>
      <c r="AV111" s="3">
        <v>41.75</v>
      </c>
      <c r="AW111" s="3">
        <v>41.4</v>
      </c>
      <c r="AX111" s="3">
        <v>37.76</v>
      </c>
      <c r="AY111" s="3">
        <v>36.07</v>
      </c>
    </row>
    <row r="112" spans="1:51" x14ac:dyDescent="0.35">
      <c r="A112" s="5">
        <f t="shared" si="2"/>
        <v>42881</v>
      </c>
      <c r="B112" t="s">
        <v>257</v>
      </c>
      <c r="C112" s="2">
        <v>42881</v>
      </c>
      <c r="D112" s="3">
        <v>38.700000000000003</v>
      </c>
      <c r="E112" s="3">
        <v>39.25</v>
      </c>
      <c r="F112" s="3">
        <v>40.19</v>
      </c>
      <c r="G112" s="3">
        <v>41.07</v>
      </c>
      <c r="H112" s="3">
        <v>42.33</v>
      </c>
      <c r="I112" s="3">
        <v>45.09</v>
      </c>
      <c r="J112" s="3">
        <v>46.57</v>
      </c>
      <c r="K112" s="3">
        <v>47.06</v>
      </c>
      <c r="L112" s="3">
        <v>47.51</v>
      </c>
      <c r="M112" s="3">
        <v>47</v>
      </c>
      <c r="N112" s="3">
        <v>41.42</v>
      </c>
      <c r="O112" s="3">
        <v>39.86</v>
      </c>
      <c r="P112" s="3">
        <v>39.119999999999997</v>
      </c>
      <c r="Q112" s="3">
        <v>38.880000000000003</v>
      </c>
      <c r="R112" s="3">
        <v>38.53</v>
      </c>
      <c r="S112" s="3">
        <v>38.08</v>
      </c>
      <c r="T112" s="3">
        <v>40.19</v>
      </c>
      <c r="U112" s="3">
        <v>43.2</v>
      </c>
      <c r="V112" s="3">
        <v>44.31</v>
      </c>
      <c r="W112" s="3">
        <v>45.41</v>
      </c>
      <c r="X112" s="3">
        <v>45.67</v>
      </c>
      <c r="Y112" s="3">
        <v>44.91</v>
      </c>
      <c r="Z112" s="3">
        <v>37.57</v>
      </c>
      <c r="AA112" s="3">
        <v>36.869999999999997</v>
      </c>
      <c r="AB112" s="3">
        <v>36.99</v>
      </c>
      <c r="AC112" s="3">
        <v>37.33</v>
      </c>
      <c r="AD112" s="3">
        <v>37.51</v>
      </c>
      <c r="AE112" s="3">
        <v>38</v>
      </c>
      <c r="AF112" s="3">
        <v>39.15</v>
      </c>
      <c r="AG112" s="3">
        <v>41.38</v>
      </c>
      <c r="AH112" s="3">
        <v>41.92</v>
      </c>
      <c r="AI112" s="3">
        <v>42.59</v>
      </c>
      <c r="AJ112" s="3">
        <v>42.63</v>
      </c>
      <c r="AK112" s="3">
        <v>41.7</v>
      </c>
      <c r="AL112" s="3">
        <v>38.049999999999997</v>
      </c>
      <c r="AM112" s="3">
        <v>36.65</v>
      </c>
      <c r="AN112" s="3">
        <v>36.340000000000003</v>
      </c>
      <c r="AO112" s="3">
        <v>36.14</v>
      </c>
      <c r="AP112" s="3">
        <v>35.92</v>
      </c>
      <c r="AQ112" s="3">
        <v>35.5</v>
      </c>
      <c r="AR112" s="3">
        <v>35.83</v>
      </c>
      <c r="AS112" s="3">
        <v>39.54</v>
      </c>
      <c r="AT112" s="3">
        <v>40.770000000000003</v>
      </c>
      <c r="AU112" s="3">
        <v>41.72</v>
      </c>
      <c r="AV112" s="3">
        <v>41.95</v>
      </c>
      <c r="AW112" s="3">
        <v>41.6</v>
      </c>
      <c r="AX112" s="3">
        <v>37.96</v>
      </c>
      <c r="AY112" s="3">
        <v>36.270000000000003</v>
      </c>
    </row>
    <row r="113" spans="1:51" x14ac:dyDescent="0.35">
      <c r="A113" s="5">
        <f t="shared" si="2"/>
        <v>42884</v>
      </c>
      <c r="B113" t="s">
        <v>258</v>
      </c>
      <c r="C113" s="2">
        <v>42884</v>
      </c>
      <c r="D113" s="3">
        <v>38.700000000000003</v>
      </c>
      <c r="E113" s="3">
        <v>39.25</v>
      </c>
      <c r="F113" s="3">
        <v>40.19</v>
      </c>
      <c r="G113" s="3">
        <v>41.07</v>
      </c>
      <c r="H113" s="3">
        <v>42.33</v>
      </c>
      <c r="I113" s="3">
        <v>45.09</v>
      </c>
      <c r="J113" s="3">
        <v>46.57</v>
      </c>
      <c r="K113" s="3">
        <v>47.06</v>
      </c>
      <c r="L113" s="3">
        <v>47.51</v>
      </c>
      <c r="M113" s="3">
        <v>47</v>
      </c>
      <c r="N113" s="3">
        <v>41.42</v>
      </c>
      <c r="O113" s="3">
        <v>39.86</v>
      </c>
      <c r="P113" s="3">
        <v>39.119999999999997</v>
      </c>
      <c r="Q113" s="3">
        <v>38.880000000000003</v>
      </c>
      <c r="R113" s="3">
        <v>38.53</v>
      </c>
      <c r="S113" s="3">
        <v>38.08</v>
      </c>
      <c r="T113" s="3">
        <v>40.19</v>
      </c>
      <c r="U113" s="3">
        <v>43.2</v>
      </c>
      <c r="V113" s="3">
        <v>44.31</v>
      </c>
      <c r="W113" s="3">
        <v>45.41</v>
      </c>
      <c r="X113" s="3">
        <v>45.67</v>
      </c>
      <c r="Y113" s="3">
        <v>44.91</v>
      </c>
      <c r="Z113" s="3">
        <v>37.57</v>
      </c>
      <c r="AA113" s="3">
        <v>36.869999999999997</v>
      </c>
      <c r="AB113" s="3">
        <v>36.99</v>
      </c>
      <c r="AC113" s="3">
        <v>37.33</v>
      </c>
      <c r="AD113" s="3">
        <v>37.51</v>
      </c>
      <c r="AE113" s="3">
        <v>38</v>
      </c>
      <c r="AF113" s="3">
        <v>39.15</v>
      </c>
      <c r="AG113" s="3">
        <v>41.38</v>
      </c>
      <c r="AH113" s="3">
        <v>41.92</v>
      </c>
      <c r="AI113" s="3">
        <v>42.59</v>
      </c>
      <c r="AJ113" s="3">
        <v>42.63</v>
      </c>
      <c r="AK113" s="3">
        <v>41.7</v>
      </c>
      <c r="AL113" s="3">
        <v>38.049999999999997</v>
      </c>
      <c r="AM113" s="3">
        <v>36.65</v>
      </c>
      <c r="AN113" s="3">
        <v>36.340000000000003</v>
      </c>
      <c r="AO113" s="3">
        <v>36.14</v>
      </c>
      <c r="AP113" s="3">
        <v>35.92</v>
      </c>
      <c r="AQ113" s="3">
        <v>35.5</v>
      </c>
      <c r="AR113" s="3">
        <v>35.83</v>
      </c>
      <c r="AS113" s="3">
        <v>39.54</v>
      </c>
      <c r="AT113" s="3">
        <v>40.770000000000003</v>
      </c>
      <c r="AU113" s="3">
        <v>41.72</v>
      </c>
      <c r="AV113" s="3">
        <v>41.95</v>
      </c>
      <c r="AW113" s="3">
        <v>41.6</v>
      </c>
      <c r="AX113" s="3">
        <v>37.96</v>
      </c>
      <c r="AY113" s="3">
        <v>36.270000000000003</v>
      </c>
    </row>
    <row r="114" spans="1:51" x14ac:dyDescent="0.35">
      <c r="A114" s="5">
        <f t="shared" si="2"/>
        <v>42885</v>
      </c>
      <c r="B114" t="s">
        <v>259</v>
      </c>
      <c r="C114" s="2">
        <v>42885</v>
      </c>
      <c r="D114" s="3">
        <v>39.64</v>
      </c>
      <c r="E114" s="3">
        <v>40.03</v>
      </c>
      <c r="F114" s="3">
        <v>40.869999999999997</v>
      </c>
      <c r="G114" s="3">
        <v>41.75</v>
      </c>
      <c r="H114" s="3">
        <v>43.06</v>
      </c>
      <c r="I114" s="3">
        <v>45.82</v>
      </c>
      <c r="J114" s="3">
        <v>47.3</v>
      </c>
      <c r="K114" s="3">
        <v>47.79</v>
      </c>
      <c r="L114" s="3">
        <v>48.24</v>
      </c>
      <c r="M114" s="3">
        <v>47.73</v>
      </c>
      <c r="N114" s="3">
        <v>41.99</v>
      </c>
      <c r="O114" s="3">
        <v>40.43</v>
      </c>
      <c r="P114" s="3">
        <v>39.69</v>
      </c>
      <c r="Q114" s="3">
        <v>39.450000000000003</v>
      </c>
      <c r="R114" s="3">
        <v>39.1</v>
      </c>
      <c r="S114" s="3">
        <v>38.65</v>
      </c>
      <c r="T114" s="3">
        <v>40.799999999999997</v>
      </c>
      <c r="U114" s="3">
        <v>43.78</v>
      </c>
      <c r="V114" s="3">
        <v>44.86</v>
      </c>
      <c r="W114" s="3">
        <v>45.93</v>
      </c>
      <c r="X114" s="3">
        <v>46.16</v>
      </c>
      <c r="Y114" s="3">
        <v>45.37</v>
      </c>
      <c r="Z114" s="3">
        <v>38.049999999999997</v>
      </c>
      <c r="AA114" s="3">
        <v>37.35</v>
      </c>
      <c r="AB114" s="3">
        <v>37.47</v>
      </c>
      <c r="AC114" s="3">
        <v>37.81</v>
      </c>
      <c r="AD114" s="3">
        <v>37.99</v>
      </c>
      <c r="AE114" s="3">
        <v>38.479999999999997</v>
      </c>
      <c r="AF114" s="3">
        <v>39.6</v>
      </c>
      <c r="AG114" s="3">
        <v>41.8</v>
      </c>
      <c r="AH114" s="3">
        <v>42.31</v>
      </c>
      <c r="AI114" s="3">
        <v>42.95</v>
      </c>
      <c r="AJ114" s="3">
        <v>42.99</v>
      </c>
      <c r="AK114" s="3">
        <v>42.06</v>
      </c>
      <c r="AL114" s="3">
        <v>38.44</v>
      </c>
      <c r="AM114" s="3">
        <v>37.07</v>
      </c>
      <c r="AN114" s="3">
        <v>36.79</v>
      </c>
      <c r="AO114" s="3">
        <v>36.590000000000003</v>
      </c>
      <c r="AP114" s="3">
        <v>36.369999999999997</v>
      </c>
      <c r="AQ114" s="3">
        <v>35.950000000000003</v>
      </c>
      <c r="AR114" s="3">
        <v>36.28</v>
      </c>
      <c r="AS114" s="3">
        <v>39.99</v>
      </c>
      <c r="AT114" s="3">
        <v>41.22</v>
      </c>
      <c r="AU114" s="3">
        <v>42.17</v>
      </c>
      <c r="AV114" s="3">
        <v>42.4</v>
      </c>
      <c r="AW114" s="3">
        <v>42.05</v>
      </c>
      <c r="AX114" s="3">
        <v>38.409999999999997</v>
      </c>
      <c r="AY114" s="3">
        <v>36.72</v>
      </c>
    </row>
    <row r="115" spans="1:51" x14ac:dyDescent="0.35">
      <c r="A115" s="5">
        <f t="shared" si="2"/>
        <v>42886</v>
      </c>
      <c r="B115" t="s">
        <v>260</v>
      </c>
      <c r="C115" s="2">
        <v>42886</v>
      </c>
      <c r="D115" s="3">
        <v>39.74</v>
      </c>
      <c r="E115" s="3">
        <v>39.47</v>
      </c>
      <c r="F115" s="3">
        <v>41.96</v>
      </c>
      <c r="G115" s="3">
        <v>42.46</v>
      </c>
      <c r="H115" s="3">
        <v>45.22</v>
      </c>
      <c r="I115" s="3">
        <v>46.7</v>
      </c>
      <c r="J115" s="3">
        <v>47.19</v>
      </c>
      <c r="K115" s="3">
        <v>47.64</v>
      </c>
      <c r="L115" s="3">
        <v>47.13</v>
      </c>
      <c r="M115" s="3">
        <v>41.45</v>
      </c>
      <c r="N115" s="3">
        <v>39.94</v>
      </c>
      <c r="O115" s="3">
        <v>39.24</v>
      </c>
      <c r="P115" s="3">
        <v>39.04</v>
      </c>
      <c r="Q115" s="3">
        <v>38.729999999999997</v>
      </c>
      <c r="R115" s="3">
        <v>38.32</v>
      </c>
      <c r="S115" s="3">
        <v>40.33</v>
      </c>
      <c r="T115" s="3">
        <v>43.23</v>
      </c>
      <c r="U115" s="3">
        <v>44.25</v>
      </c>
      <c r="V115" s="3">
        <v>45.27</v>
      </c>
      <c r="W115" s="3">
        <v>45.47</v>
      </c>
      <c r="X115" s="3">
        <v>44.64</v>
      </c>
      <c r="Y115" s="3">
        <v>37.53</v>
      </c>
      <c r="Z115" s="3">
        <v>36.92</v>
      </c>
      <c r="AA115" s="3">
        <v>37.119999999999997</v>
      </c>
      <c r="AB115" s="3">
        <v>37.53</v>
      </c>
      <c r="AC115" s="3">
        <v>37.79</v>
      </c>
      <c r="AD115" s="3">
        <v>38.36</v>
      </c>
      <c r="AE115" s="3">
        <v>39.35</v>
      </c>
      <c r="AF115" s="3">
        <v>41.44</v>
      </c>
      <c r="AG115" s="3">
        <v>41.85</v>
      </c>
      <c r="AH115" s="3">
        <v>42.39</v>
      </c>
      <c r="AI115" s="3">
        <v>42.33</v>
      </c>
      <c r="AJ115" s="3">
        <v>41.3</v>
      </c>
      <c r="AK115" s="3">
        <v>37.799999999999997</v>
      </c>
      <c r="AL115" s="3">
        <v>36.549999999999997</v>
      </c>
      <c r="AM115" s="3">
        <v>36.39</v>
      </c>
      <c r="AN115" s="3">
        <v>36.29</v>
      </c>
      <c r="AO115" s="3">
        <v>36.159999999999997</v>
      </c>
      <c r="AP115" s="3">
        <v>35.840000000000003</v>
      </c>
      <c r="AQ115" s="3">
        <v>36.17</v>
      </c>
      <c r="AR115" s="3">
        <v>39.880000000000003</v>
      </c>
      <c r="AS115" s="3">
        <v>41.11</v>
      </c>
      <c r="AT115" s="3">
        <v>42.06</v>
      </c>
      <c r="AU115" s="3">
        <v>42.29</v>
      </c>
      <c r="AV115" s="3">
        <v>41.94</v>
      </c>
      <c r="AW115" s="3">
        <v>38.299999999999997</v>
      </c>
      <c r="AX115" s="3">
        <v>36.61</v>
      </c>
      <c r="AY115" s="3">
        <v>36.020000000000003</v>
      </c>
    </row>
    <row r="116" spans="1:51" x14ac:dyDescent="0.35">
      <c r="A116" s="5">
        <f t="shared" si="2"/>
        <v>42887</v>
      </c>
      <c r="B116" t="s">
        <v>261</v>
      </c>
      <c r="C116" s="2">
        <v>42887</v>
      </c>
      <c r="D116" s="3">
        <v>39.53</v>
      </c>
      <c r="E116" s="3">
        <v>39.26</v>
      </c>
      <c r="F116" s="3">
        <v>41.75</v>
      </c>
      <c r="G116" s="3">
        <v>42.25</v>
      </c>
      <c r="H116" s="3">
        <v>45.01</v>
      </c>
      <c r="I116" s="3">
        <v>46.49</v>
      </c>
      <c r="J116" s="3">
        <v>46.98</v>
      </c>
      <c r="K116" s="3">
        <v>47.43</v>
      </c>
      <c r="L116" s="3">
        <v>46.92</v>
      </c>
      <c r="M116" s="3">
        <v>41.24</v>
      </c>
      <c r="N116" s="3">
        <v>39.729999999999997</v>
      </c>
      <c r="O116" s="3">
        <v>39.03</v>
      </c>
      <c r="P116" s="3">
        <v>38.83</v>
      </c>
      <c r="Q116" s="3">
        <v>38.520000000000003</v>
      </c>
      <c r="R116" s="3">
        <v>38.11</v>
      </c>
      <c r="S116" s="3">
        <v>40.119999999999997</v>
      </c>
      <c r="T116" s="3">
        <v>43.02</v>
      </c>
      <c r="U116" s="3">
        <v>44.04</v>
      </c>
      <c r="V116" s="3">
        <v>45.06</v>
      </c>
      <c r="W116" s="3">
        <v>45.26</v>
      </c>
      <c r="X116" s="3">
        <v>44.43</v>
      </c>
      <c r="Y116" s="3">
        <v>37.32</v>
      </c>
      <c r="Z116" s="3">
        <v>36.71</v>
      </c>
      <c r="AA116" s="3">
        <v>36.909999999999997</v>
      </c>
      <c r="AB116" s="3">
        <v>37.32</v>
      </c>
      <c r="AC116" s="3">
        <v>37.58</v>
      </c>
      <c r="AD116" s="3">
        <v>38.15</v>
      </c>
      <c r="AE116" s="3">
        <v>39.21</v>
      </c>
      <c r="AF116" s="3">
        <v>41.37</v>
      </c>
      <c r="AG116" s="3">
        <v>41.84</v>
      </c>
      <c r="AH116" s="3">
        <v>42.43</v>
      </c>
      <c r="AI116" s="3">
        <v>42.41</v>
      </c>
      <c r="AJ116" s="3">
        <v>41.4</v>
      </c>
      <c r="AK116" s="3">
        <v>37.81</v>
      </c>
      <c r="AL116" s="3">
        <v>36.49</v>
      </c>
      <c r="AM116" s="3">
        <v>36.26</v>
      </c>
      <c r="AN116" s="3">
        <v>36.11</v>
      </c>
      <c r="AO116" s="3">
        <v>35.94</v>
      </c>
      <c r="AP116" s="3">
        <v>35.590000000000003</v>
      </c>
      <c r="AQ116" s="3">
        <v>35.67</v>
      </c>
      <c r="AR116" s="3">
        <v>39.130000000000003</v>
      </c>
      <c r="AS116" s="3">
        <v>40.14</v>
      </c>
      <c r="AT116" s="3">
        <v>40.869999999999997</v>
      </c>
      <c r="AU116" s="3">
        <v>40.92</v>
      </c>
      <c r="AV116" s="3">
        <v>40.39</v>
      </c>
      <c r="AW116" s="3">
        <v>37</v>
      </c>
      <c r="AX116" s="3">
        <v>35.56</v>
      </c>
      <c r="AY116" s="3">
        <v>35.200000000000003</v>
      </c>
    </row>
    <row r="117" spans="1:51" x14ac:dyDescent="0.35">
      <c r="A117" s="5">
        <f t="shared" si="2"/>
        <v>42888</v>
      </c>
      <c r="B117" t="s">
        <v>262</v>
      </c>
      <c r="C117" s="2">
        <v>42888</v>
      </c>
      <c r="D117" s="3">
        <v>39.6</v>
      </c>
      <c r="E117" s="3">
        <v>39.11</v>
      </c>
      <c r="F117" s="3">
        <v>41.93</v>
      </c>
      <c r="G117" s="3">
        <v>42.48</v>
      </c>
      <c r="H117" s="3">
        <v>45.34</v>
      </c>
      <c r="I117" s="3">
        <v>46.9</v>
      </c>
      <c r="J117" s="3">
        <v>47.34</v>
      </c>
      <c r="K117" s="3">
        <v>47.75</v>
      </c>
      <c r="L117" s="3">
        <v>47.2</v>
      </c>
      <c r="M117" s="3">
        <v>41.57</v>
      </c>
      <c r="N117" s="3">
        <v>40.06</v>
      </c>
      <c r="O117" s="3">
        <v>39.36</v>
      </c>
      <c r="P117" s="3">
        <v>39.159999999999997</v>
      </c>
      <c r="Q117" s="3">
        <v>38.85</v>
      </c>
      <c r="R117" s="3">
        <v>38.44</v>
      </c>
      <c r="S117" s="3">
        <v>40.590000000000003</v>
      </c>
      <c r="T117" s="3">
        <v>43.54</v>
      </c>
      <c r="U117" s="3">
        <v>44.61</v>
      </c>
      <c r="V117" s="3">
        <v>45.67</v>
      </c>
      <c r="W117" s="3">
        <v>45.91</v>
      </c>
      <c r="X117" s="3">
        <v>45.12</v>
      </c>
      <c r="Y117" s="3">
        <v>38.15</v>
      </c>
      <c r="Z117" s="3">
        <v>37.44</v>
      </c>
      <c r="AA117" s="3">
        <v>37.54</v>
      </c>
      <c r="AB117" s="3">
        <v>37.869999999999997</v>
      </c>
      <c r="AC117" s="3">
        <v>38.049999999999997</v>
      </c>
      <c r="AD117" s="3">
        <v>38.549999999999997</v>
      </c>
      <c r="AE117" s="3">
        <v>39.61</v>
      </c>
      <c r="AF117" s="3">
        <v>41.77</v>
      </c>
      <c r="AG117" s="3">
        <v>42.24</v>
      </c>
      <c r="AH117" s="3">
        <v>42.83</v>
      </c>
      <c r="AI117" s="3">
        <v>42.81</v>
      </c>
      <c r="AJ117" s="3">
        <v>41.8</v>
      </c>
      <c r="AK117" s="3">
        <v>38.21</v>
      </c>
      <c r="AL117" s="3">
        <v>36.89</v>
      </c>
      <c r="AM117" s="3">
        <v>36.659999999999997</v>
      </c>
      <c r="AN117" s="3">
        <v>36.51</v>
      </c>
      <c r="AO117" s="3">
        <v>36.340000000000003</v>
      </c>
      <c r="AP117" s="3">
        <v>35.99</v>
      </c>
      <c r="AQ117" s="3">
        <v>36.07</v>
      </c>
      <c r="AR117" s="3">
        <v>39.53</v>
      </c>
      <c r="AS117" s="3">
        <v>40.54</v>
      </c>
      <c r="AT117" s="3">
        <v>41.27</v>
      </c>
      <c r="AU117" s="3">
        <v>41.32</v>
      </c>
      <c r="AV117" s="3">
        <v>40.79</v>
      </c>
      <c r="AW117" s="3">
        <v>37.4</v>
      </c>
      <c r="AX117" s="3">
        <v>35.96</v>
      </c>
      <c r="AY117" s="3">
        <v>35.6</v>
      </c>
    </row>
    <row r="118" spans="1:51" x14ac:dyDescent="0.35">
      <c r="A118" s="5">
        <f t="shared" si="2"/>
        <v>42891</v>
      </c>
      <c r="B118" t="s">
        <v>263</v>
      </c>
      <c r="C118" s="2">
        <v>42891</v>
      </c>
      <c r="D118" s="3">
        <v>39.65</v>
      </c>
      <c r="E118" s="3">
        <v>39.15</v>
      </c>
      <c r="F118" s="3">
        <v>42</v>
      </c>
      <c r="G118" s="3">
        <v>42.51</v>
      </c>
      <c r="H118" s="3">
        <v>45.37</v>
      </c>
      <c r="I118" s="3">
        <v>46.93</v>
      </c>
      <c r="J118" s="3">
        <v>47.37</v>
      </c>
      <c r="K118" s="3">
        <v>47.78</v>
      </c>
      <c r="L118" s="3">
        <v>47.23</v>
      </c>
      <c r="M118" s="3">
        <v>41.7</v>
      </c>
      <c r="N118" s="3">
        <v>40.19</v>
      </c>
      <c r="O118" s="3">
        <v>39.49</v>
      </c>
      <c r="P118" s="3">
        <v>39.29</v>
      </c>
      <c r="Q118" s="3">
        <v>38.979999999999997</v>
      </c>
      <c r="R118" s="3">
        <v>38.57</v>
      </c>
      <c r="S118" s="3">
        <v>40.6</v>
      </c>
      <c r="T118" s="3">
        <v>43.55</v>
      </c>
      <c r="U118" s="3">
        <v>44.62</v>
      </c>
      <c r="V118" s="3">
        <v>45.68</v>
      </c>
      <c r="W118" s="3">
        <v>45.92</v>
      </c>
      <c r="X118" s="3">
        <v>45.13</v>
      </c>
      <c r="Y118" s="3">
        <v>38.18</v>
      </c>
      <c r="Z118" s="3">
        <v>37.49</v>
      </c>
      <c r="AA118" s="3">
        <v>37.61</v>
      </c>
      <c r="AB118" s="3">
        <v>37.950000000000003</v>
      </c>
      <c r="AC118" s="3">
        <v>38.14</v>
      </c>
      <c r="AD118" s="3">
        <v>38.65</v>
      </c>
      <c r="AE118" s="3">
        <v>39.68</v>
      </c>
      <c r="AF118" s="3">
        <v>41.82</v>
      </c>
      <c r="AG118" s="3">
        <v>42.27</v>
      </c>
      <c r="AH118" s="3">
        <v>42.84</v>
      </c>
      <c r="AI118" s="3">
        <v>42.8</v>
      </c>
      <c r="AJ118" s="3">
        <v>41.77</v>
      </c>
      <c r="AK118" s="3">
        <v>38.25</v>
      </c>
      <c r="AL118" s="3">
        <v>36.99</v>
      </c>
      <c r="AM118" s="3">
        <v>36.82</v>
      </c>
      <c r="AN118" s="3">
        <v>36.729999999999997</v>
      </c>
      <c r="AO118" s="3">
        <v>36.619999999999997</v>
      </c>
      <c r="AP118" s="3">
        <v>36.33</v>
      </c>
      <c r="AQ118" s="3">
        <v>36.409999999999997</v>
      </c>
      <c r="AR118" s="3">
        <v>39.869999999999997</v>
      </c>
      <c r="AS118" s="3">
        <v>40.880000000000003</v>
      </c>
      <c r="AT118" s="3">
        <v>41.61</v>
      </c>
      <c r="AU118" s="3">
        <v>41.66</v>
      </c>
      <c r="AV118" s="3">
        <v>41.13</v>
      </c>
      <c r="AW118" s="3">
        <v>37.74</v>
      </c>
      <c r="AX118" s="3">
        <v>36.299999999999997</v>
      </c>
      <c r="AY118" s="3">
        <v>35.94</v>
      </c>
    </row>
    <row r="119" spans="1:51" x14ac:dyDescent="0.35">
      <c r="A119" s="5">
        <f t="shared" si="2"/>
        <v>42892</v>
      </c>
      <c r="B119" t="s">
        <v>264</v>
      </c>
      <c r="C119" s="2">
        <v>42892</v>
      </c>
      <c r="D119" s="3">
        <v>38.700000000000003</v>
      </c>
      <c r="E119" s="3">
        <v>38.5</v>
      </c>
      <c r="F119" s="3">
        <v>41.65</v>
      </c>
      <c r="G119" s="3">
        <v>42.26</v>
      </c>
      <c r="H119" s="3">
        <v>45.12</v>
      </c>
      <c r="I119" s="3">
        <v>46.68</v>
      </c>
      <c r="J119" s="3">
        <v>47.12</v>
      </c>
      <c r="K119" s="3">
        <v>47.53</v>
      </c>
      <c r="L119" s="3">
        <v>46.98</v>
      </c>
      <c r="M119" s="3">
        <v>41.45</v>
      </c>
      <c r="N119" s="3">
        <v>39.94</v>
      </c>
      <c r="O119" s="3">
        <v>39.24</v>
      </c>
      <c r="P119" s="3">
        <v>39.04</v>
      </c>
      <c r="Q119" s="3">
        <v>38.729999999999997</v>
      </c>
      <c r="R119" s="3">
        <v>38.32</v>
      </c>
      <c r="S119" s="3">
        <v>40.299999999999997</v>
      </c>
      <c r="T119" s="3">
        <v>43.25</v>
      </c>
      <c r="U119" s="3">
        <v>44.32</v>
      </c>
      <c r="V119" s="3">
        <v>45.38</v>
      </c>
      <c r="W119" s="3">
        <v>45.62</v>
      </c>
      <c r="X119" s="3">
        <v>44.83</v>
      </c>
      <c r="Y119" s="3">
        <v>37.880000000000003</v>
      </c>
      <c r="Z119" s="3">
        <v>37.19</v>
      </c>
      <c r="AA119" s="3">
        <v>37.31</v>
      </c>
      <c r="AB119" s="3">
        <v>37.65</v>
      </c>
      <c r="AC119" s="3">
        <v>37.840000000000003</v>
      </c>
      <c r="AD119" s="3">
        <v>38.35</v>
      </c>
      <c r="AE119" s="3">
        <v>39.380000000000003</v>
      </c>
      <c r="AF119" s="3">
        <v>41.52</v>
      </c>
      <c r="AG119" s="3">
        <v>41.97</v>
      </c>
      <c r="AH119" s="3">
        <v>42.54</v>
      </c>
      <c r="AI119" s="3">
        <v>42.5</v>
      </c>
      <c r="AJ119" s="3">
        <v>41.47</v>
      </c>
      <c r="AK119" s="3">
        <v>37.89</v>
      </c>
      <c r="AL119" s="3">
        <v>36.57</v>
      </c>
      <c r="AM119" s="3">
        <v>36.340000000000003</v>
      </c>
      <c r="AN119" s="3">
        <v>36.19</v>
      </c>
      <c r="AO119" s="3">
        <v>36.020000000000003</v>
      </c>
      <c r="AP119" s="3">
        <v>35.67</v>
      </c>
      <c r="AQ119" s="3">
        <v>35.75</v>
      </c>
      <c r="AR119" s="3">
        <v>39.21</v>
      </c>
      <c r="AS119" s="3">
        <v>40.22</v>
      </c>
      <c r="AT119" s="3">
        <v>40.950000000000003</v>
      </c>
      <c r="AU119" s="3">
        <v>41</v>
      </c>
      <c r="AV119" s="3">
        <v>40.47</v>
      </c>
      <c r="AW119" s="3">
        <v>37.08</v>
      </c>
      <c r="AX119" s="3">
        <v>35.64</v>
      </c>
      <c r="AY119" s="3">
        <v>35.28</v>
      </c>
    </row>
    <row r="120" spans="1:51" x14ac:dyDescent="0.35">
      <c r="A120" s="5">
        <f t="shared" si="2"/>
        <v>42893</v>
      </c>
      <c r="B120" t="s">
        <v>265</v>
      </c>
      <c r="C120" s="2">
        <v>42893</v>
      </c>
      <c r="D120" s="3">
        <v>39.35</v>
      </c>
      <c r="E120" s="3">
        <v>38.68</v>
      </c>
      <c r="F120" s="3">
        <v>41.78</v>
      </c>
      <c r="G120" s="3">
        <v>42.36</v>
      </c>
      <c r="H120" s="3">
        <v>45.22</v>
      </c>
      <c r="I120" s="3">
        <v>46.78</v>
      </c>
      <c r="J120" s="3">
        <v>47.22</v>
      </c>
      <c r="K120" s="3">
        <v>47.63</v>
      </c>
      <c r="L120" s="3">
        <v>47.08</v>
      </c>
      <c r="M120" s="3">
        <v>41.61</v>
      </c>
      <c r="N120" s="3">
        <v>40.1</v>
      </c>
      <c r="O120" s="3">
        <v>39.4</v>
      </c>
      <c r="P120" s="3">
        <v>39.200000000000003</v>
      </c>
      <c r="Q120" s="3">
        <v>38.89</v>
      </c>
      <c r="R120" s="3">
        <v>38.479999999999997</v>
      </c>
      <c r="S120" s="3">
        <v>40.479999999999997</v>
      </c>
      <c r="T120" s="3">
        <v>43.43</v>
      </c>
      <c r="U120" s="3">
        <v>44.5</v>
      </c>
      <c r="V120" s="3">
        <v>45.56</v>
      </c>
      <c r="W120" s="3">
        <v>45.8</v>
      </c>
      <c r="X120" s="3">
        <v>45.01</v>
      </c>
      <c r="Y120" s="3">
        <v>38.090000000000003</v>
      </c>
      <c r="Z120" s="3">
        <v>37.43</v>
      </c>
      <c r="AA120" s="3">
        <v>37.58</v>
      </c>
      <c r="AB120" s="3">
        <v>37.92</v>
      </c>
      <c r="AC120" s="3">
        <v>38.11</v>
      </c>
      <c r="AD120" s="3">
        <v>38.619999999999997</v>
      </c>
      <c r="AE120" s="3">
        <v>39.700000000000003</v>
      </c>
      <c r="AF120" s="3">
        <v>41.9</v>
      </c>
      <c r="AG120" s="3">
        <v>42.4</v>
      </c>
      <c r="AH120" s="3">
        <v>43</v>
      </c>
      <c r="AI120" s="3">
        <v>42.99</v>
      </c>
      <c r="AJ120" s="3">
        <v>41.96</v>
      </c>
      <c r="AK120" s="3">
        <v>38.31</v>
      </c>
      <c r="AL120" s="3">
        <v>36.92</v>
      </c>
      <c r="AM120" s="3">
        <v>36.630000000000003</v>
      </c>
      <c r="AN120" s="3">
        <v>36.43</v>
      </c>
      <c r="AO120" s="3">
        <v>36.26</v>
      </c>
      <c r="AP120" s="3">
        <v>35.909999999999997</v>
      </c>
      <c r="AQ120" s="3">
        <v>35.99</v>
      </c>
      <c r="AR120" s="3">
        <v>39.450000000000003</v>
      </c>
      <c r="AS120" s="3">
        <v>40.46</v>
      </c>
      <c r="AT120" s="3">
        <v>41.19</v>
      </c>
      <c r="AU120" s="3">
        <v>41.24</v>
      </c>
      <c r="AV120" s="3">
        <v>40.71</v>
      </c>
      <c r="AW120" s="3">
        <v>37.32</v>
      </c>
      <c r="AX120" s="3">
        <v>35.880000000000003</v>
      </c>
      <c r="AY120" s="3">
        <v>35.520000000000003</v>
      </c>
    </row>
    <row r="121" spans="1:51" x14ac:dyDescent="0.35">
      <c r="A121" s="5">
        <f t="shared" si="2"/>
        <v>42894</v>
      </c>
      <c r="B121" t="s">
        <v>266</v>
      </c>
      <c r="C121" s="2">
        <v>42894</v>
      </c>
      <c r="D121" s="3">
        <v>39.94</v>
      </c>
      <c r="E121" s="3">
        <v>39.65</v>
      </c>
      <c r="F121" s="3">
        <v>42.74</v>
      </c>
      <c r="G121" s="3">
        <v>43.5</v>
      </c>
      <c r="H121" s="3">
        <v>45.9</v>
      </c>
      <c r="I121" s="3">
        <v>47.46</v>
      </c>
      <c r="J121" s="3">
        <v>47.9</v>
      </c>
      <c r="K121" s="3">
        <v>48.31</v>
      </c>
      <c r="L121" s="3">
        <v>47.76</v>
      </c>
      <c r="M121" s="3">
        <v>41.95</v>
      </c>
      <c r="N121" s="3">
        <v>40.44</v>
      </c>
      <c r="O121" s="3">
        <v>39.74</v>
      </c>
      <c r="P121" s="3">
        <v>39.54</v>
      </c>
      <c r="Q121" s="3">
        <v>39.229999999999997</v>
      </c>
      <c r="R121" s="3">
        <v>38.82</v>
      </c>
      <c r="S121" s="3">
        <v>41.03</v>
      </c>
      <c r="T121" s="3">
        <v>43.98</v>
      </c>
      <c r="U121" s="3">
        <v>45.05</v>
      </c>
      <c r="V121" s="3">
        <v>46.11</v>
      </c>
      <c r="W121" s="3">
        <v>46.35</v>
      </c>
      <c r="X121" s="3">
        <v>45.56</v>
      </c>
      <c r="Y121" s="3">
        <v>38.06</v>
      </c>
      <c r="Z121" s="3">
        <v>37.4</v>
      </c>
      <c r="AA121" s="3">
        <v>37.549999999999997</v>
      </c>
      <c r="AB121" s="3">
        <v>37.89</v>
      </c>
      <c r="AC121" s="3">
        <v>38.08</v>
      </c>
      <c r="AD121" s="3">
        <v>38.590000000000003</v>
      </c>
      <c r="AE121" s="3">
        <v>39.96</v>
      </c>
      <c r="AF121" s="3">
        <v>42.16</v>
      </c>
      <c r="AG121" s="3">
        <v>42.66</v>
      </c>
      <c r="AH121" s="3">
        <v>43.26</v>
      </c>
      <c r="AI121" s="3">
        <v>43.25</v>
      </c>
      <c r="AJ121" s="3">
        <v>42.22</v>
      </c>
      <c r="AK121" s="3">
        <v>38.299999999999997</v>
      </c>
      <c r="AL121" s="3">
        <v>36.909999999999997</v>
      </c>
      <c r="AM121" s="3">
        <v>36.619999999999997</v>
      </c>
      <c r="AN121" s="3">
        <v>36.42</v>
      </c>
      <c r="AO121" s="3">
        <v>36.25</v>
      </c>
      <c r="AP121" s="3">
        <v>35.9</v>
      </c>
      <c r="AQ121" s="3">
        <v>35.979999999999997</v>
      </c>
      <c r="AR121" s="3">
        <v>39.44</v>
      </c>
      <c r="AS121" s="3">
        <v>40.450000000000003</v>
      </c>
      <c r="AT121" s="3">
        <v>41.18</v>
      </c>
      <c r="AU121" s="3">
        <v>41.23</v>
      </c>
      <c r="AV121" s="3">
        <v>40.700000000000003</v>
      </c>
      <c r="AW121" s="3">
        <v>37.31</v>
      </c>
      <c r="AX121" s="3">
        <v>35.869999999999997</v>
      </c>
      <c r="AY121" s="3">
        <v>35.51</v>
      </c>
    </row>
    <row r="122" spans="1:51" x14ac:dyDescent="0.35">
      <c r="A122" s="5">
        <f t="shared" si="2"/>
        <v>42895</v>
      </c>
      <c r="B122" t="s">
        <v>267</v>
      </c>
      <c r="C122" s="2">
        <v>42895</v>
      </c>
      <c r="D122" s="3">
        <v>39.340000000000003</v>
      </c>
      <c r="E122" s="3">
        <v>39.03</v>
      </c>
      <c r="F122" s="3">
        <v>42.23</v>
      </c>
      <c r="G122" s="3">
        <v>43.09</v>
      </c>
      <c r="H122" s="3">
        <v>45.36</v>
      </c>
      <c r="I122" s="3">
        <v>46.93</v>
      </c>
      <c r="J122" s="3">
        <v>47.37</v>
      </c>
      <c r="K122" s="3">
        <v>47.78</v>
      </c>
      <c r="L122" s="3">
        <v>47.23</v>
      </c>
      <c r="M122" s="3">
        <v>41.78</v>
      </c>
      <c r="N122" s="3">
        <v>40.270000000000003</v>
      </c>
      <c r="O122" s="3">
        <v>39.57</v>
      </c>
      <c r="P122" s="3">
        <v>39.369999999999997</v>
      </c>
      <c r="Q122" s="3">
        <v>39.06</v>
      </c>
      <c r="R122" s="3">
        <v>38.65</v>
      </c>
      <c r="S122" s="3">
        <v>40.840000000000003</v>
      </c>
      <c r="T122" s="3">
        <v>43.79</v>
      </c>
      <c r="U122" s="3">
        <v>44.86</v>
      </c>
      <c r="V122" s="3">
        <v>45.92</v>
      </c>
      <c r="W122" s="3">
        <v>46.16</v>
      </c>
      <c r="X122" s="3">
        <v>45.37</v>
      </c>
      <c r="Y122" s="3">
        <v>37.96</v>
      </c>
      <c r="Z122" s="3">
        <v>37.299999999999997</v>
      </c>
      <c r="AA122" s="3">
        <v>37.450000000000003</v>
      </c>
      <c r="AB122" s="3">
        <v>37.79</v>
      </c>
      <c r="AC122" s="3">
        <v>37.979999999999997</v>
      </c>
      <c r="AD122" s="3">
        <v>38.49</v>
      </c>
      <c r="AE122" s="3">
        <v>39.75</v>
      </c>
      <c r="AF122" s="3">
        <v>41.95</v>
      </c>
      <c r="AG122" s="3">
        <v>42.45</v>
      </c>
      <c r="AH122" s="3">
        <v>43.05</v>
      </c>
      <c r="AI122" s="3">
        <v>43.04</v>
      </c>
      <c r="AJ122" s="3">
        <v>42.01</v>
      </c>
      <c r="AK122" s="3">
        <v>38.17</v>
      </c>
      <c r="AL122" s="3">
        <v>36.78</v>
      </c>
      <c r="AM122" s="3">
        <v>36.49</v>
      </c>
      <c r="AN122" s="3">
        <v>36.29</v>
      </c>
      <c r="AO122" s="3">
        <v>36.119999999999997</v>
      </c>
      <c r="AP122" s="3">
        <v>35.770000000000003</v>
      </c>
      <c r="AQ122" s="3">
        <v>35.85</v>
      </c>
      <c r="AR122" s="3">
        <v>39.31</v>
      </c>
      <c r="AS122" s="3">
        <v>40.32</v>
      </c>
      <c r="AT122" s="3">
        <v>41.05</v>
      </c>
      <c r="AU122" s="3">
        <v>41.1</v>
      </c>
      <c r="AV122" s="3">
        <v>40.57</v>
      </c>
      <c r="AW122" s="3">
        <v>37.18</v>
      </c>
      <c r="AX122" s="3">
        <v>35.74</v>
      </c>
      <c r="AY122" s="3">
        <v>35.380000000000003</v>
      </c>
    </row>
    <row r="123" spans="1:51" x14ac:dyDescent="0.35">
      <c r="A123" s="5">
        <f t="shared" si="2"/>
        <v>42898</v>
      </c>
      <c r="B123" t="s">
        <v>268</v>
      </c>
      <c r="C123" s="2">
        <v>42898</v>
      </c>
      <c r="D123" s="3">
        <v>38.79</v>
      </c>
      <c r="E123" s="3">
        <v>38.520000000000003</v>
      </c>
      <c r="F123" s="3">
        <v>41.93</v>
      </c>
      <c r="G123" s="3">
        <v>42.94</v>
      </c>
      <c r="H123" s="3">
        <v>45.69</v>
      </c>
      <c r="I123" s="3">
        <v>47.06</v>
      </c>
      <c r="J123" s="3">
        <v>46.95</v>
      </c>
      <c r="K123" s="3">
        <v>47.36</v>
      </c>
      <c r="L123" s="3">
        <v>46.81</v>
      </c>
      <c r="M123" s="3">
        <v>41.52</v>
      </c>
      <c r="N123" s="3">
        <v>40.01</v>
      </c>
      <c r="O123" s="3">
        <v>39.31</v>
      </c>
      <c r="P123" s="3">
        <v>39.21</v>
      </c>
      <c r="Q123" s="3">
        <v>38.9</v>
      </c>
      <c r="R123" s="3">
        <v>38.49</v>
      </c>
      <c r="S123" s="3">
        <v>40.76</v>
      </c>
      <c r="T123" s="3">
        <v>43.71</v>
      </c>
      <c r="U123" s="3">
        <v>44.78</v>
      </c>
      <c r="V123" s="3">
        <v>45.84</v>
      </c>
      <c r="W123" s="3">
        <v>46.08</v>
      </c>
      <c r="X123" s="3">
        <v>45.29</v>
      </c>
      <c r="Y123" s="3">
        <v>37.94</v>
      </c>
      <c r="Z123" s="3">
        <v>37.28</v>
      </c>
      <c r="AA123" s="3">
        <v>37.43</v>
      </c>
      <c r="AB123" s="3">
        <v>37.770000000000003</v>
      </c>
      <c r="AC123" s="3">
        <v>37.96</v>
      </c>
      <c r="AD123" s="3">
        <v>38.47</v>
      </c>
      <c r="AE123" s="3">
        <v>39.51</v>
      </c>
      <c r="AF123" s="3">
        <v>41.71</v>
      </c>
      <c r="AG123" s="3">
        <v>42.21</v>
      </c>
      <c r="AH123" s="3">
        <v>42.81</v>
      </c>
      <c r="AI123" s="3">
        <v>42.8</v>
      </c>
      <c r="AJ123" s="3">
        <v>41.77</v>
      </c>
      <c r="AK123" s="3">
        <v>37.79</v>
      </c>
      <c r="AL123" s="3">
        <v>36.4</v>
      </c>
      <c r="AM123" s="3">
        <v>36.11</v>
      </c>
      <c r="AN123" s="3">
        <v>35.909999999999997</v>
      </c>
      <c r="AO123" s="3">
        <v>35.74</v>
      </c>
      <c r="AP123" s="3">
        <v>35.39</v>
      </c>
      <c r="AQ123" s="3">
        <v>35.67</v>
      </c>
      <c r="AR123" s="3">
        <v>39.130000000000003</v>
      </c>
      <c r="AS123" s="3">
        <v>40.14</v>
      </c>
      <c r="AT123" s="3">
        <v>40.869999999999997</v>
      </c>
      <c r="AU123" s="3">
        <v>40.92</v>
      </c>
      <c r="AV123" s="3">
        <v>40.39</v>
      </c>
      <c r="AW123" s="3">
        <v>37</v>
      </c>
      <c r="AX123" s="3">
        <v>35.56</v>
      </c>
      <c r="AY123" s="3">
        <v>35.200000000000003</v>
      </c>
    </row>
    <row r="124" spans="1:51" x14ac:dyDescent="0.35">
      <c r="A124" s="5">
        <f t="shared" si="2"/>
        <v>42899</v>
      </c>
      <c r="B124" t="s">
        <v>269</v>
      </c>
      <c r="C124" s="2">
        <v>42899</v>
      </c>
      <c r="D124" s="3">
        <v>38.24</v>
      </c>
      <c r="E124" s="3">
        <v>38.200000000000003</v>
      </c>
      <c r="F124" s="3">
        <v>41.53</v>
      </c>
      <c r="G124" s="3">
        <v>42.77</v>
      </c>
      <c r="H124" s="3">
        <v>45.62</v>
      </c>
      <c r="I124" s="3">
        <v>46.93</v>
      </c>
      <c r="J124" s="3">
        <v>46.99</v>
      </c>
      <c r="K124" s="3">
        <v>47.4</v>
      </c>
      <c r="L124" s="3">
        <v>46.85</v>
      </c>
      <c r="M124" s="3">
        <v>41.43</v>
      </c>
      <c r="N124" s="3">
        <v>39.92</v>
      </c>
      <c r="O124" s="3">
        <v>39.22</v>
      </c>
      <c r="P124" s="3">
        <v>39.17</v>
      </c>
      <c r="Q124" s="3">
        <v>38.86</v>
      </c>
      <c r="R124" s="3">
        <v>38.450000000000003</v>
      </c>
      <c r="S124" s="3">
        <v>40.69</v>
      </c>
      <c r="T124" s="3">
        <v>43.64</v>
      </c>
      <c r="U124" s="3">
        <v>44.71</v>
      </c>
      <c r="V124" s="3">
        <v>45.77</v>
      </c>
      <c r="W124" s="3">
        <v>46.01</v>
      </c>
      <c r="X124" s="3">
        <v>45.22</v>
      </c>
      <c r="Y124" s="3">
        <v>37.97</v>
      </c>
      <c r="Z124" s="3">
        <v>37.31</v>
      </c>
      <c r="AA124" s="3">
        <v>37.46</v>
      </c>
      <c r="AB124" s="3">
        <v>37.799999999999997</v>
      </c>
      <c r="AC124" s="3">
        <v>37.99</v>
      </c>
      <c r="AD124" s="3">
        <v>38.5</v>
      </c>
      <c r="AE124" s="3">
        <v>39.61</v>
      </c>
      <c r="AF124" s="3">
        <v>41.81</v>
      </c>
      <c r="AG124" s="3">
        <v>42.31</v>
      </c>
      <c r="AH124" s="3">
        <v>42.91</v>
      </c>
      <c r="AI124" s="3">
        <v>42.9</v>
      </c>
      <c r="AJ124" s="3">
        <v>41.87</v>
      </c>
      <c r="AK124" s="3">
        <v>37.869999999999997</v>
      </c>
      <c r="AL124" s="3">
        <v>36.479999999999997</v>
      </c>
      <c r="AM124" s="3">
        <v>36.19</v>
      </c>
      <c r="AN124" s="3">
        <v>35.99</v>
      </c>
      <c r="AO124" s="3">
        <v>35.82</v>
      </c>
      <c r="AP124" s="3">
        <v>35.47</v>
      </c>
      <c r="AQ124" s="3">
        <v>35.79</v>
      </c>
      <c r="AR124" s="3">
        <v>39.25</v>
      </c>
      <c r="AS124" s="3">
        <v>40.26</v>
      </c>
      <c r="AT124" s="3">
        <v>40.99</v>
      </c>
      <c r="AU124" s="3">
        <v>41.04</v>
      </c>
      <c r="AV124" s="3">
        <v>40.51</v>
      </c>
      <c r="AW124" s="3">
        <v>37.119999999999997</v>
      </c>
      <c r="AX124" s="3">
        <v>35.68</v>
      </c>
      <c r="AY124" s="3">
        <v>35.32</v>
      </c>
    </row>
    <row r="125" spans="1:51" x14ac:dyDescent="0.35">
      <c r="A125" s="5">
        <f t="shared" si="2"/>
        <v>42900</v>
      </c>
      <c r="B125" t="s">
        <v>270</v>
      </c>
      <c r="C125" s="2">
        <v>42900</v>
      </c>
      <c r="D125" s="3">
        <v>38.33</v>
      </c>
      <c r="E125" s="3">
        <v>38.159999999999997</v>
      </c>
      <c r="F125" s="3">
        <v>41.61</v>
      </c>
      <c r="G125" s="3">
        <v>42.63</v>
      </c>
      <c r="H125" s="3">
        <v>45.48</v>
      </c>
      <c r="I125" s="3">
        <v>46.77</v>
      </c>
      <c r="J125" s="3">
        <v>46.93</v>
      </c>
      <c r="K125" s="3">
        <v>47.34</v>
      </c>
      <c r="L125" s="3">
        <v>46.79</v>
      </c>
      <c r="M125" s="3">
        <v>41.42</v>
      </c>
      <c r="N125" s="3">
        <v>39.909999999999997</v>
      </c>
      <c r="O125" s="3">
        <v>39.21</v>
      </c>
      <c r="P125" s="3">
        <v>39.200000000000003</v>
      </c>
      <c r="Q125" s="3">
        <v>38.89</v>
      </c>
      <c r="R125" s="3">
        <v>38.479999999999997</v>
      </c>
      <c r="S125" s="3">
        <v>40.69</v>
      </c>
      <c r="T125" s="3">
        <v>43.64</v>
      </c>
      <c r="U125" s="3">
        <v>44.71</v>
      </c>
      <c r="V125" s="3">
        <v>45.77</v>
      </c>
      <c r="W125" s="3">
        <v>46.01</v>
      </c>
      <c r="X125" s="3">
        <v>45.22</v>
      </c>
      <c r="Y125" s="3">
        <v>38.020000000000003</v>
      </c>
      <c r="Z125" s="3">
        <v>37.36</v>
      </c>
      <c r="AA125" s="3">
        <v>37.51</v>
      </c>
      <c r="AB125" s="3">
        <v>37.85</v>
      </c>
      <c r="AC125" s="3">
        <v>38.04</v>
      </c>
      <c r="AD125" s="3">
        <v>38.549999999999997</v>
      </c>
      <c r="AE125" s="3">
        <v>39.700000000000003</v>
      </c>
      <c r="AF125" s="3">
        <v>41.9</v>
      </c>
      <c r="AG125" s="3">
        <v>42.4</v>
      </c>
      <c r="AH125" s="3">
        <v>43</v>
      </c>
      <c r="AI125" s="3">
        <v>42.99</v>
      </c>
      <c r="AJ125" s="3">
        <v>41.96</v>
      </c>
      <c r="AK125" s="3">
        <v>37.86</v>
      </c>
      <c r="AL125" s="3">
        <v>36.47</v>
      </c>
      <c r="AM125" s="3">
        <v>36.18</v>
      </c>
      <c r="AN125" s="3">
        <v>35.979999999999997</v>
      </c>
      <c r="AO125" s="3">
        <v>35.81</v>
      </c>
      <c r="AP125" s="3">
        <v>35.46</v>
      </c>
      <c r="AQ125" s="3">
        <v>35.81</v>
      </c>
      <c r="AR125" s="3">
        <v>39.270000000000003</v>
      </c>
      <c r="AS125" s="3">
        <v>40.28</v>
      </c>
      <c r="AT125" s="3">
        <v>41.01</v>
      </c>
      <c r="AU125" s="3">
        <v>41.06</v>
      </c>
      <c r="AV125" s="3">
        <v>40.53</v>
      </c>
      <c r="AW125" s="3">
        <v>36.92</v>
      </c>
      <c r="AX125" s="3">
        <v>35.479999999999997</v>
      </c>
      <c r="AY125" s="3">
        <v>35.119999999999997</v>
      </c>
    </row>
    <row r="126" spans="1:51" x14ac:dyDescent="0.35">
      <c r="A126" s="5">
        <f t="shared" si="2"/>
        <v>42901</v>
      </c>
      <c r="B126" t="s">
        <v>271</v>
      </c>
      <c r="C126" s="2">
        <v>42901</v>
      </c>
      <c r="D126" s="3">
        <v>37.89</v>
      </c>
      <c r="E126" s="3">
        <v>37.99</v>
      </c>
      <c r="F126" s="3">
        <v>41.45</v>
      </c>
      <c r="G126" s="3">
        <v>42.47</v>
      </c>
      <c r="H126" s="3">
        <v>45.39</v>
      </c>
      <c r="I126" s="3">
        <v>46.58</v>
      </c>
      <c r="J126" s="3">
        <v>46.71</v>
      </c>
      <c r="K126" s="3">
        <v>47.12</v>
      </c>
      <c r="L126" s="3">
        <v>46.57</v>
      </c>
      <c r="M126" s="3">
        <v>41.14</v>
      </c>
      <c r="N126" s="3">
        <v>39.630000000000003</v>
      </c>
      <c r="O126" s="3">
        <v>38.93</v>
      </c>
      <c r="P126" s="3">
        <v>38.950000000000003</v>
      </c>
      <c r="Q126" s="3">
        <v>38.64</v>
      </c>
      <c r="R126" s="3">
        <v>38.229999999999997</v>
      </c>
      <c r="S126" s="3">
        <v>40.380000000000003</v>
      </c>
      <c r="T126" s="3">
        <v>43.33</v>
      </c>
      <c r="U126" s="3">
        <v>44.4</v>
      </c>
      <c r="V126" s="3">
        <v>45.46</v>
      </c>
      <c r="W126" s="3">
        <v>45.7</v>
      </c>
      <c r="X126" s="3">
        <v>44.91</v>
      </c>
      <c r="Y126" s="3">
        <v>37.799999999999997</v>
      </c>
      <c r="Z126" s="3">
        <v>37.14</v>
      </c>
      <c r="AA126" s="3">
        <v>37.29</v>
      </c>
      <c r="AB126" s="3">
        <v>37.630000000000003</v>
      </c>
      <c r="AC126" s="3">
        <v>37.82</v>
      </c>
      <c r="AD126" s="3">
        <v>38.33</v>
      </c>
      <c r="AE126" s="3">
        <v>39.56</v>
      </c>
      <c r="AF126" s="3">
        <v>41.76</v>
      </c>
      <c r="AG126" s="3">
        <v>42.26</v>
      </c>
      <c r="AH126" s="3">
        <v>42.86</v>
      </c>
      <c r="AI126" s="3">
        <v>42.85</v>
      </c>
      <c r="AJ126" s="3">
        <v>41.82</v>
      </c>
      <c r="AK126" s="3">
        <v>37.65</v>
      </c>
      <c r="AL126" s="3">
        <v>36.26</v>
      </c>
      <c r="AM126" s="3">
        <v>35.97</v>
      </c>
      <c r="AN126" s="3">
        <v>35.770000000000003</v>
      </c>
      <c r="AO126" s="3">
        <v>35.6</v>
      </c>
      <c r="AP126" s="3">
        <v>35.25</v>
      </c>
      <c r="AQ126" s="3">
        <v>35.67</v>
      </c>
      <c r="AR126" s="3">
        <v>39.130000000000003</v>
      </c>
      <c r="AS126" s="3">
        <v>40.14</v>
      </c>
      <c r="AT126" s="3">
        <v>40.869999999999997</v>
      </c>
      <c r="AU126" s="3">
        <v>40.92</v>
      </c>
      <c r="AV126" s="3">
        <v>40.39</v>
      </c>
      <c r="AW126" s="3">
        <v>36.71</v>
      </c>
      <c r="AX126" s="3">
        <v>35.270000000000003</v>
      </c>
      <c r="AY126" s="3">
        <v>34.909999999999997</v>
      </c>
    </row>
    <row r="127" spans="1:51" x14ac:dyDescent="0.35">
      <c r="A127" s="5">
        <f t="shared" si="2"/>
        <v>42902</v>
      </c>
      <c r="B127" t="s">
        <v>272</v>
      </c>
      <c r="C127" s="2">
        <v>42902</v>
      </c>
      <c r="D127" s="3">
        <v>38.31</v>
      </c>
      <c r="E127" s="3">
        <v>38.17</v>
      </c>
      <c r="F127" s="3">
        <v>41.65</v>
      </c>
      <c r="G127" s="3">
        <v>42.3</v>
      </c>
      <c r="H127" s="3">
        <v>45.24</v>
      </c>
      <c r="I127" s="3">
        <v>46.39</v>
      </c>
      <c r="J127" s="3">
        <v>46.62</v>
      </c>
      <c r="K127" s="3">
        <v>47.03</v>
      </c>
      <c r="L127" s="3">
        <v>46.48</v>
      </c>
      <c r="M127" s="3">
        <v>41.1</v>
      </c>
      <c r="N127" s="3">
        <v>39.590000000000003</v>
      </c>
      <c r="O127" s="3">
        <v>38.89</v>
      </c>
      <c r="P127" s="3">
        <v>38.94</v>
      </c>
      <c r="Q127" s="3">
        <v>38.630000000000003</v>
      </c>
      <c r="R127" s="3">
        <v>38.22</v>
      </c>
      <c r="S127" s="3">
        <v>40.4</v>
      </c>
      <c r="T127" s="3">
        <v>43.35</v>
      </c>
      <c r="U127" s="3">
        <v>44.42</v>
      </c>
      <c r="V127" s="3">
        <v>45.48</v>
      </c>
      <c r="W127" s="3">
        <v>45.72</v>
      </c>
      <c r="X127" s="3">
        <v>44.93</v>
      </c>
      <c r="Y127" s="3">
        <v>37.9</v>
      </c>
      <c r="Z127" s="3">
        <v>37.24</v>
      </c>
      <c r="AA127" s="3">
        <v>37.39</v>
      </c>
      <c r="AB127" s="3">
        <v>37.729999999999997</v>
      </c>
      <c r="AC127" s="3">
        <v>37.92</v>
      </c>
      <c r="AD127" s="3">
        <v>38.43</v>
      </c>
      <c r="AE127" s="3">
        <v>39.58</v>
      </c>
      <c r="AF127" s="3">
        <v>41.78</v>
      </c>
      <c r="AG127" s="3">
        <v>42.28</v>
      </c>
      <c r="AH127" s="3">
        <v>42.88</v>
      </c>
      <c r="AI127" s="3">
        <v>42.87</v>
      </c>
      <c r="AJ127" s="3">
        <v>41.84</v>
      </c>
      <c r="AK127" s="3">
        <v>37.659999999999997</v>
      </c>
      <c r="AL127" s="3">
        <v>36.270000000000003</v>
      </c>
      <c r="AM127" s="3">
        <v>35.979999999999997</v>
      </c>
      <c r="AN127" s="3">
        <v>35.78</v>
      </c>
      <c r="AO127" s="3">
        <v>35.61</v>
      </c>
      <c r="AP127" s="3">
        <v>35.26</v>
      </c>
      <c r="AQ127" s="3">
        <v>35.69</v>
      </c>
      <c r="AR127" s="3">
        <v>39.15</v>
      </c>
      <c r="AS127" s="3">
        <v>40.159999999999997</v>
      </c>
      <c r="AT127" s="3">
        <v>40.89</v>
      </c>
      <c r="AU127" s="3">
        <v>40.94</v>
      </c>
      <c r="AV127" s="3">
        <v>40.409999999999997</v>
      </c>
      <c r="AW127" s="3">
        <v>36.72</v>
      </c>
      <c r="AX127" s="3">
        <v>35.28</v>
      </c>
      <c r="AY127" s="3">
        <v>34.92</v>
      </c>
    </row>
    <row r="128" spans="1:51" x14ac:dyDescent="0.35">
      <c r="A128" s="5">
        <f t="shared" si="2"/>
        <v>42905</v>
      </c>
      <c r="B128" t="s">
        <v>273</v>
      </c>
      <c r="C128" s="2">
        <v>42905</v>
      </c>
      <c r="D128" s="3">
        <v>38.99</v>
      </c>
      <c r="E128" s="3">
        <v>38.81</v>
      </c>
      <c r="F128" s="3">
        <v>41.95</v>
      </c>
      <c r="G128" s="3">
        <v>42.74</v>
      </c>
      <c r="H128" s="3">
        <v>45.65</v>
      </c>
      <c r="I128" s="3">
        <v>46.78</v>
      </c>
      <c r="J128" s="3">
        <v>47.03</v>
      </c>
      <c r="K128" s="3">
        <v>47.44</v>
      </c>
      <c r="L128" s="3">
        <v>46.89</v>
      </c>
      <c r="M128" s="3">
        <v>41.29</v>
      </c>
      <c r="N128" s="3">
        <v>39.78</v>
      </c>
      <c r="O128" s="3">
        <v>39.08</v>
      </c>
      <c r="P128" s="3">
        <v>39.14</v>
      </c>
      <c r="Q128" s="3">
        <v>38.83</v>
      </c>
      <c r="R128" s="3">
        <v>38.42</v>
      </c>
      <c r="S128" s="3">
        <v>40.590000000000003</v>
      </c>
      <c r="T128" s="3">
        <v>43.54</v>
      </c>
      <c r="U128" s="3">
        <v>44.61</v>
      </c>
      <c r="V128" s="3">
        <v>45.67</v>
      </c>
      <c r="W128" s="3">
        <v>45.91</v>
      </c>
      <c r="X128" s="3">
        <v>45.12</v>
      </c>
      <c r="Y128" s="3">
        <v>38.17</v>
      </c>
      <c r="Z128" s="3">
        <v>37.51</v>
      </c>
      <c r="AA128" s="3">
        <v>37.659999999999997</v>
      </c>
      <c r="AB128" s="3">
        <v>38</v>
      </c>
      <c r="AC128" s="3">
        <v>38.19</v>
      </c>
      <c r="AD128" s="3">
        <v>38.700000000000003</v>
      </c>
      <c r="AE128" s="3">
        <v>39.72</v>
      </c>
      <c r="AF128" s="3">
        <v>41.92</v>
      </c>
      <c r="AG128" s="3">
        <v>42.42</v>
      </c>
      <c r="AH128" s="3">
        <v>43.02</v>
      </c>
      <c r="AI128" s="3">
        <v>43.01</v>
      </c>
      <c r="AJ128" s="3">
        <v>41.98</v>
      </c>
      <c r="AK128" s="3">
        <v>37.86</v>
      </c>
      <c r="AL128" s="3">
        <v>36.47</v>
      </c>
      <c r="AM128" s="3">
        <v>36.18</v>
      </c>
      <c r="AN128" s="3">
        <v>35.979999999999997</v>
      </c>
      <c r="AO128" s="3">
        <v>35.81</v>
      </c>
      <c r="AP128" s="3">
        <v>35.46</v>
      </c>
      <c r="AQ128" s="3">
        <v>35.83</v>
      </c>
      <c r="AR128" s="3">
        <v>39.29</v>
      </c>
      <c r="AS128" s="3">
        <v>40.299999999999997</v>
      </c>
      <c r="AT128" s="3">
        <v>41.03</v>
      </c>
      <c r="AU128" s="3">
        <v>41.08</v>
      </c>
      <c r="AV128" s="3">
        <v>40.549999999999997</v>
      </c>
      <c r="AW128" s="3">
        <v>36.92</v>
      </c>
      <c r="AX128" s="3">
        <v>35.479999999999997</v>
      </c>
      <c r="AY128" s="3">
        <v>35.119999999999997</v>
      </c>
    </row>
    <row r="129" spans="1:51" x14ac:dyDescent="0.35">
      <c r="A129" s="5">
        <f t="shared" si="2"/>
        <v>42906</v>
      </c>
      <c r="B129" t="s">
        <v>274</v>
      </c>
      <c r="C129" s="2">
        <v>42906</v>
      </c>
      <c r="D129" s="3">
        <v>40.14</v>
      </c>
      <c r="E129" s="3">
        <v>39.18</v>
      </c>
      <c r="F129" s="3">
        <v>42.41</v>
      </c>
      <c r="G129" s="3">
        <v>43.06</v>
      </c>
      <c r="H129" s="3">
        <v>45.89</v>
      </c>
      <c r="I129" s="3">
        <v>47.01</v>
      </c>
      <c r="J129" s="3">
        <v>47.22</v>
      </c>
      <c r="K129" s="3">
        <v>47.63</v>
      </c>
      <c r="L129" s="3">
        <v>47.08</v>
      </c>
      <c r="M129" s="3">
        <v>41.44</v>
      </c>
      <c r="N129" s="3">
        <v>39.93</v>
      </c>
      <c r="O129" s="3">
        <v>39.229999999999997</v>
      </c>
      <c r="P129" s="3">
        <v>39.29</v>
      </c>
      <c r="Q129" s="3">
        <v>38.979999999999997</v>
      </c>
      <c r="R129" s="3">
        <v>38.57</v>
      </c>
      <c r="S129" s="3">
        <v>40.869999999999997</v>
      </c>
      <c r="T129" s="3">
        <v>43.82</v>
      </c>
      <c r="U129" s="3">
        <v>44.89</v>
      </c>
      <c r="V129" s="3">
        <v>45.95</v>
      </c>
      <c r="W129" s="3">
        <v>46.19</v>
      </c>
      <c r="X129" s="3">
        <v>45.4</v>
      </c>
      <c r="Y129" s="3">
        <v>38.159999999999997</v>
      </c>
      <c r="Z129" s="3">
        <v>37.5</v>
      </c>
      <c r="AA129" s="3">
        <v>37.65</v>
      </c>
      <c r="AB129" s="3">
        <v>37.99</v>
      </c>
      <c r="AC129" s="3">
        <v>38.18</v>
      </c>
      <c r="AD129" s="3">
        <v>38.69</v>
      </c>
      <c r="AE129" s="3">
        <v>40.090000000000003</v>
      </c>
      <c r="AF129" s="3">
        <v>42.29</v>
      </c>
      <c r="AG129" s="3">
        <v>42.79</v>
      </c>
      <c r="AH129" s="3">
        <v>43.39</v>
      </c>
      <c r="AI129" s="3">
        <v>43.38</v>
      </c>
      <c r="AJ129" s="3">
        <v>42.35</v>
      </c>
      <c r="AK129" s="3">
        <v>37.83</v>
      </c>
      <c r="AL129" s="3">
        <v>36.44</v>
      </c>
      <c r="AM129" s="3">
        <v>36.15</v>
      </c>
      <c r="AN129" s="3">
        <v>35.950000000000003</v>
      </c>
      <c r="AO129" s="3">
        <v>35.78</v>
      </c>
      <c r="AP129" s="3">
        <v>35.43</v>
      </c>
      <c r="AQ129" s="3">
        <v>36.200000000000003</v>
      </c>
      <c r="AR129" s="3">
        <v>39.659999999999997</v>
      </c>
      <c r="AS129" s="3">
        <v>40.67</v>
      </c>
      <c r="AT129" s="3">
        <v>41.4</v>
      </c>
      <c r="AU129" s="3">
        <v>41.45</v>
      </c>
      <c r="AV129" s="3">
        <v>40.92</v>
      </c>
      <c r="AW129" s="3">
        <v>36.89</v>
      </c>
      <c r="AX129" s="3">
        <v>35.450000000000003</v>
      </c>
      <c r="AY129" s="3">
        <v>35.090000000000003</v>
      </c>
    </row>
    <row r="130" spans="1:51" x14ac:dyDescent="0.35">
      <c r="A130" s="5">
        <f t="shared" si="2"/>
        <v>42907</v>
      </c>
      <c r="B130" t="s">
        <v>275</v>
      </c>
      <c r="C130" s="2">
        <v>42907</v>
      </c>
      <c r="D130" s="3">
        <v>40.659999999999997</v>
      </c>
      <c r="E130" s="3">
        <v>39.03</v>
      </c>
      <c r="F130" s="3">
        <v>42.55</v>
      </c>
      <c r="G130" s="3">
        <v>42.97</v>
      </c>
      <c r="H130" s="3">
        <v>45.76</v>
      </c>
      <c r="I130" s="3">
        <v>46.86</v>
      </c>
      <c r="J130" s="3">
        <v>47.08</v>
      </c>
      <c r="K130" s="3">
        <v>47.49</v>
      </c>
      <c r="L130" s="3">
        <v>46.94</v>
      </c>
      <c r="M130" s="3">
        <v>41.37</v>
      </c>
      <c r="N130" s="3">
        <v>39.86</v>
      </c>
      <c r="O130" s="3">
        <v>39.159999999999997</v>
      </c>
      <c r="P130" s="3">
        <v>39.22</v>
      </c>
      <c r="Q130" s="3">
        <v>38.909999999999997</v>
      </c>
      <c r="R130" s="3">
        <v>38.5</v>
      </c>
      <c r="S130" s="3">
        <v>40.81</v>
      </c>
      <c r="T130" s="3">
        <v>43.76</v>
      </c>
      <c r="U130" s="3">
        <v>44.83</v>
      </c>
      <c r="V130" s="3">
        <v>45.89</v>
      </c>
      <c r="W130" s="3">
        <v>46.13</v>
      </c>
      <c r="X130" s="3">
        <v>45.34</v>
      </c>
      <c r="Y130" s="3">
        <v>38.090000000000003</v>
      </c>
      <c r="Z130" s="3">
        <v>37.43</v>
      </c>
      <c r="AA130" s="3">
        <v>37.58</v>
      </c>
      <c r="AB130" s="3">
        <v>37.92</v>
      </c>
      <c r="AC130" s="3">
        <v>38.11</v>
      </c>
      <c r="AD130" s="3">
        <v>38.619999999999997</v>
      </c>
      <c r="AE130" s="3">
        <v>40.090000000000003</v>
      </c>
      <c r="AF130" s="3">
        <v>42.29</v>
      </c>
      <c r="AG130" s="3">
        <v>42.79</v>
      </c>
      <c r="AH130" s="3">
        <v>43.39</v>
      </c>
      <c r="AI130" s="3">
        <v>43.38</v>
      </c>
      <c r="AJ130" s="3">
        <v>42.35</v>
      </c>
      <c r="AK130" s="3">
        <v>37.770000000000003</v>
      </c>
      <c r="AL130" s="3">
        <v>36.380000000000003</v>
      </c>
      <c r="AM130" s="3">
        <v>36.090000000000003</v>
      </c>
      <c r="AN130" s="3">
        <v>35.89</v>
      </c>
      <c r="AO130" s="3">
        <v>35.72</v>
      </c>
      <c r="AP130" s="3">
        <v>35.369999999999997</v>
      </c>
      <c r="AQ130" s="3">
        <v>36.200000000000003</v>
      </c>
      <c r="AR130" s="3">
        <v>39.659999999999997</v>
      </c>
      <c r="AS130" s="3">
        <v>40.67</v>
      </c>
      <c r="AT130" s="3">
        <v>41.4</v>
      </c>
      <c r="AU130" s="3">
        <v>41.45</v>
      </c>
      <c r="AV130" s="3">
        <v>40.92</v>
      </c>
      <c r="AW130" s="3">
        <v>36.83</v>
      </c>
      <c r="AX130" s="3">
        <v>35.39</v>
      </c>
      <c r="AY130" s="3">
        <v>35.03</v>
      </c>
    </row>
    <row r="131" spans="1:51" x14ac:dyDescent="0.35">
      <c r="A131" s="5">
        <f t="shared" si="2"/>
        <v>42908</v>
      </c>
      <c r="B131" t="s">
        <v>276</v>
      </c>
      <c r="C131" s="2">
        <v>42908</v>
      </c>
      <c r="D131" s="3">
        <v>40.299999999999997</v>
      </c>
      <c r="E131" s="3">
        <v>38.659999999999997</v>
      </c>
      <c r="F131" s="3">
        <v>42.14</v>
      </c>
      <c r="G131" s="3">
        <v>42.52</v>
      </c>
      <c r="H131" s="3">
        <v>45.34</v>
      </c>
      <c r="I131" s="3">
        <v>46.4</v>
      </c>
      <c r="J131" s="3">
        <v>46.74</v>
      </c>
      <c r="K131" s="3">
        <v>47.15</v>
      </c>
      <c r="L131" s="3">
        <v>46.6</v>
      </c>
      <c r="M131" s="3">
        <v>40.96</v>
      </c>
      <c r="N131" s="3">
        <v>39.450000000000003</v>
      </c>
      <c r="O131" s="3">
        <v>38.75</v>
      </c>
      <c r="P131" s="3">
        <v>38.81</v>
      </c>
      <c r="Q131" s="3">
        <v>38.5</v>
      </c>
      <c r="R131" s="3">
        <v>38.090000000000003</v>
      </c>
      <c r="S131" s="3">
        <v>40.46</v>
      </c>
      <c r="T131" s="3">
        <v>43.41</v>
      </c>
      <c r="U131" s="3">
        <v>44.48</v>
      </c>
      <c r="V131" s="3">
        <v>45.54</v>
      </c>
      <c r="W131" s="3">
        <v>45.78</v>
      </c>
      <c r="X131" s="3">
        <v>44.99</v>
      </c>
      <c r="Y131" s="3">
        <v>37.93</v>
      </c>
      <c r="Z131" s="3">
        <v>37.270000000000003</v>
      </c>
      <c r="AA131" s="3">
        <v>37.42</v>
      </c>
      <c r="AB131" s="3">
        <v>37.76</v>
      </c>
      <c r="AC131" s="3">
        <v>37.950000000000003</v>
      </c>
      <c r="AD131" s="3">
        <v>38.46</v>
      </c>
      <c r="AE131" s="3">
        <v>39.85</v>
      </c>
      <c r="AF131" s="3">
        <v>42.05</v>
      </c>
      <c r="AG131" s="3">
        <v>42.55</v>
      </c>
      <c r="AH131" s="3">
        <v>43.15</v>
      </c>
      <c r="AI131" s="3">
        <v>43.14</v>
      </c>
      <c r="AJ131" s="3">
        <v>42.11</v>
      </c>
      <c r="AK131" s="3">
        <v>37.619999999999997</v>
      </c>
      <c r="AL131" s="3">
        <v>36.229999999999997</v>
      </c>
      <c r="AM131" s="3">
        <v>35.94</v>
      </c>
      <c r="AN131" s="3">
        <v>35.74</v>
      </c>
      <c r="AO131" s="3">
        <v>35.57</v>
      </c>
      <c r="AP131" s="3">
        <v>35.22</v>
      </c>
      <c r="AQ131" s="3">
        <v>35.96</v>
      </c>
      <c r="AR131" s="3">
        <v>39.42</v>
      </c>
      <c r="AS131" s="3">
        <v>40.43</v>
      </c>
      <c r="AT131" s="3">
        <v>41.16</v>
      </c>
      <c r="AU131" s="3">
        <v>41.21</v>
      </c>
      <c r="AV131" s="3">
        <v>40.68</v>
      </c>
      <c r="AW131" s="3">
        <v>36.68</v>
      </c>
      <c r="AX131" s="3">
        <v>35.24</v>
      </c>
      <c r="AY131" s="3">
        <v>34.880000000000003</v>
      </c>
    </row>
    <row r="132" spans="1:51" x14ac:dyDescent="0.35">
      <c r="A132" s="5">
        <f t="shared" si="2"/>
        <v>42909</v>
      </c>
      <c r="B132" t="s">
        <v>277</v>
      </c>
      <c r="C132" s="2">
        <v>42909</v>
      </c>
      <c r="D132" s="3">
        <v>41.04</v>
      </c>
      <c r="E132" s="3">
        <v>38.83</v>
      </c>
      <c r="F132" s="3">
        <v>42.78</v>
      </c>
      <c r="G132" s="3">
        <v>42.87</v>
      </c>
      <c r="H132" s="3">
        <v>45.7</v>
      </c>
      <c r="I132" s="3">
        <v>46.72</v>
      </c>
      <c r="J132" s="3">
        <v>46.88</v>
      </c>
      <c r="K132" s="3">
        <v>47.29</v>
      </c>
      <c r="L132" s="3">
        <v>46.74</v>
      </c>
      <c r="M132" s="3">
        <v>41.15</v>
      </c>
      <c r="N132" s="3">
        <v>39.64</v>
      </c>
      <c r="O132" s="3">
        <v>38.94</v>
      </c>
      <c r="P132" s="3">
        <v>39</v>
      </c>
      <c r="Q132" s="3">
        <v>38.69</v>
      </c>
      <c r="R132" s="3">
        <v>38.28</v>
      </c>
      <c r="S132" s="3">
        <v>40.53</v>
      </c>
      <c r="T132" s="3">
        <v>43.48</v>
      </c>
      <c r="U132" s="3">
        <v>44.55</v>
      </c>
      <c r="V132" s="3">
        <v>45.61</v>
      </c>
      <c r="W132" s="3">
        <v>45.85</v>
      </c>
      <c r="X132" s="3">
        <v>45.06</v>
      </c>
      <c r="Y132" s="3">
        <v>38.11</v>
      </c>
      <c r="Z132" s="3">
        <v>37.450000000000003</v>
      </c>
      <c r="AA132" s="3">
        <v>37.6</v>
      </c>
      <c r="AB132" s="3">
        <v>37.94</v>
      </c>
      <c r="AC132" s="3">
        <v>38.130000000000003</v>
      </c>
      <c r="AD132" s="3">
        <v>38.64</v>
      </c>
      <c r="AE132" s="3">
        <v>39.93</v>
      </c>
      <c r="AF132" s="3">
        <v>42.13</v>
      </c>
      <c r="AG132" s="3">
        <v>42.63</v>
      </c>
      <c r="AH132" s="3">
        <v>43.23</v>
      </c>
      <c r="AI132" s="3">
        <v>43.22</v>
      </c>
      <c r="AJ132" s="3">
        <v>42.19</v>
      </c>
      <c r="AK132" s="3">
        <v>37.729999999999997</v>
      </c>
      <c r="AL132" s="3">
        <v>36.340000000000003</v>
      </c>
      <c r="AM132" s="3">
        <v>36.049999999999997</v>
      </c>
      <c r="AN132" s="3">
        <v>35.85</v>
      </c>
      <c r="AO132" s="3">
        <v>35.68</v>
      </c>
      <c r="AP132" s="3">
        <v>35.33</v>
      </c>
      <c r="AQ132" s="3">
        <v>36.04</v>
      </c>
      <c r="AR132" s="3">
        <v>39.5</v>
      </c>
      <c r="AS132" s="3">
        <v>40.51</v>
      </c>
      <c r="AT132" s="3">
        <v>41.24</v>
      </c>
      <c r="AU132" s="3">
        <v>41.29</v>
      </c>
      <c r="AV132" s="3">
        <v>40.76</v>
      </c>
      <c r="AW132" s="3">
        <v>36.79</v>
      </c>
      <c r="AX132" s="3">
        <v>35.35</v>
      </c>
      <c r="AY132" s="3">
        <v>34.99</v>
      </c>
    </row>
    <row r="133" spans="1:51" x14ac:dyDescent="0.35">
      <c r="A133" s="5">
        <f t="shared" si="2"/>
        <v>42912</v>
      </c>
      <c r="B133" t="s">
        <v>278</v>
      </c>
      <c r="C133" s="2">
        <v>42912</v>
      </c>
      <c r="D133" s="3">
        <v>41.36</v>
      </c>
      <c r="E133" s="3">
        <v>38.97</v>
      </c>
      <c r="F133" s="3">
        <v>42.96</v>
      </c>
      <c r="G133" s="3">
        <v>42.9</v>
      </c>
      <c r="H133" s="3">
        <v>45.71</v>
      </c>
      <c r="I133" s="3">
        <v>46.71</v>
      </c>
      <c r="J133" s="3">
        <v>46.85</v>
      </c>
      <c r="K133" s="3">
        <v>47.26</v>
      </c>
      <c r="L133" s="3">
        <v>46.71</v>
      </c>
      <c r="M133" s="3">
        <v>41.12</v>
      </c>
      <c r="N133" s="3">
        <v>39.61</v>
      </c>
      <c r="O133" s="3">
        <v>38.909999999999997</v>
      </c>
      <c r="P133" s="3">
        <v>38.97</v>
      </c>
      <c r="Q133" s="3">
        <v>38.659999999999997</v>
      </c>
      <c r="R133" s="3">
        <v>38.25</v>
      </c>
      <c r="S133" s="3">
        <v>40.53</v>
      </c>
      <c r="T133" s="3">
        <v>43.48</v>
      </c>
      <c r="U133" s="3">
        <v>44.55</v>
      </c>
      <c r="V133" s="3">
        <v>45.61</v>
      </c>
      <c r="W133" s="3">
        <v>45.85</v>
      </c>
      <c r="X133" s="3">
        <v>45.06</v>
      </c>
      <c r="Y133" s="3">
        <v>38.03</v>
      </c>
      <c r="Z133" s="3">
        <v>37.369999999999997</v>
      </c>
      <c r="AA133" s="3">
        <v>37.520000000000003</v>
      </c>
      <c r="AB133" s="3">
        <v>37.86</v>
      </c>
      <c r="AC133" s="3">
        <v>38.049999999999997</v>
      </c>
      <c r="AD133" s="3">
        <v>38.56</v>
      </c>
      <c r="AE133" s="3">
        <v>39.97</v>
      </c>
      <c r="AF133" s="3">
        <v>42.17</v>
      </c>
      <c r="AG133" s="3">
        <v>42.67</v>
      </c>
      <c r="AH133" s="3">
        <v>43.27</v>
      </c>
      <c r="AI133" s="3">
        <v>43.26</v>
      </c>
      <c r="AJ133" s="3">
        <v>42.23</v>
      </c>
      <c r="AK133" s="3">
        <v>37.71</v>
      </c>
      <c r="AL133" s="3">
        <v>36.32</v>
      </c>
      <c r="AM133" s="3">
        <v>36.03</v>
      </c>
      <c r="AN133" s="3">
        <v>35.83</v>
      </c>
      <c r="AO133" s="3">
        <v>35.659999999999997</v>
      </c>
      <c r="AP133" s="3">
        <v>35.31</v>
      </c>
      <c r="AQ133" s="3">
        <v>36.08</v>
      </c>
      <c r="AR133" s="3">
        <v>39.54</v>
      </c>
      <c r="AS133" s="3">
        <v>40.549999999999997</v>
      </c>
      <c r="AT133" s="3">
        <v>41.28</v>
      </c>
      <c r="AU133" s="3">
        <v>41.33</v>
      </c>
      <c r="AV133" s="3">
        <v>40.799999999999997</v>
      </c>
      <c r="AW133" s="3">
        <v>36.770000000000003</v>
      </c>
      <c r="AX133" s="3">
        <v>35.33</v>
      </c>
      <c r="AY133" s="3">
        <v>34.97</v>
      </c>
    </row>
    <row r="134" spans="1:51" x14ac:dyDescent="0.35">
      <c r="A134" s="5">
        <f t="shared" si="2"/>
        <v>42913</v>
      </c>
      <c r="B134" t="s">
        <v>279</v>
      </c>
      <c r="C134" s="2">
        <v>42913</v>
      </c>
      <c r="D134" s="3">
        <v>41.94</v>
      </c>
      <c r="E134" s="3">
        <v>39.590000000000003</v>
      </c>
      <c r="F134" s="3">
        <v>43.49</v>
      </c>
      <c r="G134" s="3">
        <v>43.44</v>
      </c>
      <c r="H134" s="3">
        <v>46.24</v>
      </c>
      <c r="I134" s="3">
        <v>47.22</v>
      </c>
      <c r="J134" s="3">
        <v>47.37</v>
      </c>
      <c r="K134" s="3">
        <v>47.78</v>
      </c>
      <c r="L134" s="3">
        <v>47.23</v>
      </c>
      <c r="M134" s="3">
        <v>41.39</v>
      </c>
      <c r="N134" s="3">
        <v>39.880000000000003</v>
      </c>
      <c r="O134" s="3">
        <v>39.18</v>
      </c>
      <c r="P134" s="3">
        <v>39.21</v>
      </c>
      <c r="Q134" s="3">
        <v>38.9</v>
      </c>
      <c r="R134" s="3">
        <v>38.49</v>
      </c>
      <c r="S134" s="3">
        <v>40.79</v>
      </c>
      <c r="T134" s="3">
        <v>43.74</v>
      </c>
      <c r="U134" s="3">
        <v>44.81</v>
      </c>
      <c r="V134" s="3">
        <v>45.87</v>
      </c>
      <c r="W134" s="3">
        <v>46.11</v>
      </c>
      <c r="X134" s="3">
        <v>45.32</v>
      </c>
      <c r="Y134" s="3">
        <v>38.229999999999997</v>
      </c>
      <c r="Z134" s="3">
        <v>37.57</v>
      </c>
      <c r="AA134" s="3">
        <v>37.72</v>
      </c>
      <c r="AB134" s="3">
        <v>38.06</v>
      </c>
      <c r="AC134" s="3">
        <v>38.25</v>
      </c>
      <c r="AD134" s="3">
        <v>38.76</v>
      </c>
      <c r="AE134" s="3">
        <v>40.200000000000003</v>
      </c>
      <c r="AF134" s="3">
        <v>42.4</v>
      </c>
      <c r="AG134" s="3">
        <v>42.9</v>
      </c>
      <c r="AH134" s="3">
        <v>43.5</v>
      </c>
      <c r="AI134" s="3">
        <v>43.49</v>
      </c>
      <c r="AJ134" s="3">
        <v>42.46</v>
      </c>
      <c r="AK134" s="3">
        <v>37.950000000000003</v>
      </c>
      <c r="AL134" s="3">
        <v>36.56</v>
      </c>
      <c r="AM134" s="3">
        <v>36.270000000000003</v>
      </c>
      <c r="AN134" s="3">
        <v>36.07</v>
      </c>
      <c r="AO134" s="3">
        <v>35.9</v>
      </c>
      <c r="AP134" s="3">
        <v>35.549999999999997</v>
      </c>
      <c r="AQ134" s="3">
        <v>37.03</v>
      </c>
      <c r="AR134" s="3">
        <v>40.49</v>
      </c>
      <c r="AS134" s="3">
        <v>41.5</v>
      </c>
      <c r="AT134" s="3">
        <v>42.23</v>
      </c>
      <c r="AU134" s="3">
        <v>42.28</v>
      </c>
      <c r="AV134" s="3">
        <v>41.75</v>
      </c>
      <c r="AW134" s="3">
        <v>37.01</v>
      </c>
      <c r="AX134" s="3">
        <v>35.57</v>
      </c>
      <c r="AY134" s="3">
        <v>35.21</v>
      </c>
    </row>
    <row r="135" spans="1:51" x14ac:dyDescent="0.35">
      <c r="A135" s="5">
        <f t="shared" si="2"/>
        <v>42914</v>
      </c>
      <c r="B135" t="s">
        <v>280</v>
      </c>
      <c r="C135" s="2">
        <v>42914</v>
      </c>
      <c r="D135" s="3">
        <v>42.07</v>
      </c>
      <c r="E135" s="3">
        <v>40.06</v>
      </c>
      <c r="F135" s="3">
        <v>44.07</v>
      </c>
      <c r="G135" s="3">
        <v>43.7</v>
      </c>
      <c r="H135" s="3">
        <v>46.5</v>
      </c>
      <c r="I135" s="3">
        <v>47.47</v>
      </c>
      <c r="J135" s="3">
        <v>47.53</v>
      </c>
      <c r="K135" s="3">
        <v>47.94</v>
      </c>
      <c r="L135" s="3">
        <v>47.39</v>
      </c>
      <c r="M135" s="3">
        <v>41.46</v>
      </c>
      <c r="N135" s="3">
        <v>39.950000000000003</v>
      </c>
      <c r="O135" s="3">
        <v>39.25</v>
      </c>
      <c r="P135" s="3">
        <v>39.26</v>
      </c>
      <c r="Q135" s="3">
        <v>38.950000000000003</v>
      </c>
      <c r="R135" s="3">
        <v>38.54</v>
      </c>
      <c r="S135" s="3">
        <v>41.01</v>
      </c>
      <c r="T135" s="3">
        <v>43.96</v>
      </c>
      <c r="U135" s="3">
        <v>45.03</v>
      </c>
      <c r="V135" s="3">
        <v>46.09</v>
      </c>
      <c r="W135" s="3">
        <v>46.33</v>
      </c>
      <c r="X135" s="3">
        <v>45.54</v>
      </c>
      <c r="Y135" s="3">
        <v>38.5</v>
      </c>
      <c r="Z135" s="3">
        <v>37.840000000000003</v>
      </c>
      <c r="AA135" s="3">
        <v>37.99</v>
      </c>
      <c r="AB135" s="3">
        <v>38.33</v>
      </c>
      <c r="AC135" s="3">
        <v>38.520000000000003</v>
      </c>
      <c r="AD135" s="3">
        <v>39.03</v>
      </c>
      <c r="AE135" s="3">
        <v>40.33</v>
      </c>
      <c r="AF135" s="3">
        <v>42.53</v>
      </c>
      <c r="AG135" s="3">
        <v>43.03</v>
      </c>
      <c r="AH135" s="3">
        <v>43.63</v>
      </c>
      <c r="AI135" s="3">
        <v>43.62</v>
      </c>
      <c r="AJ135" s="3">
        <v>42.59</v>
      </c>
      <c r="AK135" s="3">
        <v>38.08</v>
      </c>
      <c r="AL135" s="3">
        <v>36.69</v>
      </c>
      <c r="AM135" s="3">
        <v>36.4</v>
      </c>
      <c r="AN135" s="3">
        <v>36.200000000000003</v>
      </c>
      <c r="AO135" s="3">
        <v>36.03</v>
      </c>
      <c r="AP135" s="3">
        <v>35.68</v>
      </c>
      <c r="AQ135" s="3">
        <v>37.75</v>
      </c>
      <c r="AR135" s="3">
        <v>41.21</v>
      </c>
      <c r="AS135" s="3">
        <v>42.22</v>
      </c>
      <c r="AT135" s="3">
        <v>42.95</v>
      </c>
      <c r="AU135" s="3">
        <v>43</v>
      </c>
      <c r="AV135" s="3">
        <v>42.47</v>
      </c>
      <c r="AW135" s="3">
        <v>37.14</v>
      </c>
      <c r="AX135" s="3">
        <v>35.700000000000003</v>
      </c>
      <c r="AY135" s="3">
        <v>35.340000000000003</v>
      </c>
    </row>
    <row r="136" spans="1:51" x14ac:dyDescent="0.35">
      <c r="A136" s="5">
        <f t="shared" si="2"/>
        <v>42915</v>
      </c>
      <c r="B136" t="s">
        <v>281</v>
      </c>
      <c r="C136" s="2">
        <v>42915</v>
      </c>
      <c r="D136" s="3">
        <v>41.47</v>
      </c>
      <c r="E136" s="3">
        <v>39.85</v>
      </c>
      <c r="F136" s="3">
        <v>43.69</v>
      </c>
      <c r="G136" s="3">
        <v>43.46</v>
      </c>
      <c r="H136" s="3">
        <v>46.31</v>
      </c>
      <c r="I136" s="3">
        <v>47.25</v>
      </c>
      <c r="J136" s="3">
        <v>47.24</v>
      </c>
      <c r="K136" s="3">
        <v>47.65</v>
      </c>
      <c r="L136" s="3">
        <v>47.1</v>
      </c>
      <c r="M136" s="3">
        <v>41.42</v>
      </c>
      <c r="N136" s="3">
        <v>39.909999999999997</v>
      </c>
      <c r="O136" s="3">
        <v>39.21</v>
      </c>
      <c r="P136" s="3">
        <v>39.200000000000003</v>
      </c>
      <c r="Q136" s="3">
        <v>38.89</v>
      </c>
      <c r="R136" s="3">
        <v>38.479999999999997</v>
      </c>
      <c r="S136" s="3">
        <v>40.96</v>
      </c>
      <c r="T136" s="3">
        <v>43.91</v>
      </c>
      <c r="U136" s="3">
        <v>44.98</v>
      </c>
      <c r="V136" s="3">
        <v>46.04</v>
      </c>
      <c r="W136" s="3">
        <v>46.28</v>
      </c>
      <c r="X136" s="3">
        <v>45.49</v>
      </c>
      <c r="Y136" s="3">
        <v>38.39</v>
      </c>
      <c r="Z136" s="3">
        <v>37.729999999999997</v>
      </c>
      <c r="AA136" s="3">
        <v>37.880000000000003</v>
      </c>
      <c r="AB136" s="3">
        <v>38.22</v>
      </c>
      <c r="AC136" s="3">
        <v>38.409999999999997</v>
      </c>
      <c r="AD136" s="3">
        <v>38.92</v>
      </c>
      <c r="AE136" s="3">
        <v>40.299999999999997</v>
      </c>
      <c r="AF136" s="3">
        <v>42.5</v>
      </c>
      <c r="AG136" s="3">
        <v>43</v>
      </c>
      <c r="AH136" s="3">
        <v>43.6</v>
      </c>
      <c r="AI136" s="3">
        <v>43.59</v>
      </c>
      <c r="AJ136" s="3">
        <v>42.56</v>
      </c>
      <c r="AK136" s="3">
        <v>38.04</v>
      </c>
      <c r="AL136" s="3">
        <v>36.65</v>
      </c>
      <c r="AM136" s="3">
        <v>36.36</v>
      </c>
      <c r="AN136" s="3">
        <v>36.159999999999997</v>
      </c>
      <c r="AO136" s="3">
        <v>35.99</v>
      </c>
      <c r="AP136" s="3">
        <v>35.64</v>
      </c>
      <c r="AQ136" s="3">
        <v>37.299999999999997</v>
      </c>
      <c r="AR136" s="3">
        <v>40.76</v>
      </c>
      <c r="AS136" s="3">
        <v>41.77</v>
      </c>
      <c r="AT136" s="3">
        <v>42.5</v>
      </c>
      <c r="AU136" s="3">
        <v>42.55</v>
      </c>
      <c r="AV136" s="3">
        <v>42.02</v>
      </c>
      <c r="AW136" s="3">
        <v>37.1</v>
      </c>
      <c r="AX136" s="3">
        <v>35.659999999999997</v>
      </c>
      <c r="AY136" s="3">
        <v>35.299999999999997</v>
      </c>
    </row>
    <row r="137" spans="1:51" x14ac:dyDescent="0.35">
      <c r="A137" s="5">
        <f t="shared" si="2"/>
        <v>42916</v>
      </c>
      <c r="B137" t="s">
        <v>282</v>
      </c>
      <c r="C137" s="2">
        <v>42916</v>
      </c>
      <c r="D137" s="3">
        <v>39.71</v>
      </c>
      <c r="E137" s="3">
        <v>43.72</v>
      </c>
      <c r="F137" s="3">
        <v>43.29</v>
      </c>
      <c r="G137" s="3">
        <v>46.17</v>
      </c>
      <c r="H137" s="3">
        <v>47.1</v>
      </c>
      <c r="I137" s="3">
        <v>47.12</v>
      </c>
      <c r="J137" s="3">
        <v>47.53</v>
      </c>
      <c r="K137" s="3">
        <v>46.98</v>
      </c>
      <c r="L137" s="3">
        <v>41.44</v>
      </c>
      <c r="M137" s="3">
        <v>39.93</v>
      </c>
      <c r="N137" s="3">
        <v>39.229999999999997</v>
      </c>
      <c r="O137" s="3">
        <v>39.25</v>
      </c>
      <c r="P137" s="3">
        <v>38.94</v>
      </c>
      <c r="Q137" s="3">
        <v>38.53</v>
      </c>
      <c r="R137" s="3">
        <v>40.92</v>
      </c>
      <c r="S137" s="3">
        <v>43.87</v>
      </c>
      <c r="T137" s="3">
        <v>44.94</v>
      </c>
      <c r="U137" s="3">
        <v>46</v>
      </c>
      <c r="V137" s="3">
        <v>46.24</v>
      </c>
      <c r="W137" s="3">
        <v>45.45</v>
      </c>
      <c r="X137" s="3">
        <v>38.51</v>
      </c>
      <c r="Y137" s="3">
        <v>37.85</v>
      </c>
      <c r="Z137" s="3">
        <v>38</v>
      </c>
      <c r="AA137" s="3">
        <v>38.340000000000003</v>
      </c>
      <c r="AB137" s="3">
        <v>38.53</v>
      </c>
      <c r="AC137" s="3">
        <v>39.04</v>
      </c>
      <c r="AD137" s="3">
        <v>40.35</v>
      </c>
      <c r="AE137" s="3">
        <v>42.55</v>
      </c>
      <c r="AF137" s="3">
        <v>43.05</v>
      </c>
      <c r="AG137" s="3">
        <v>43.65</v>
      </c>
      <c r="AH137" s="3">
        <v>43.64</v>
      </c>
      <c r="AI137" s="3">
        <v>42.61</v>
      </c>
      <c r="AJ137" s="3">
        <v>38.08</v>
      </c>
      <c r="AK137" s="3">
        <v>36.69</v>
      </c>
      <c r="AL137" s="3">
        <v>36.4</v>
      </c>
      <c r="AM137" s="3">
        <v>36.200000000000003</v>
      </c>
      <c r="AN137" s="3">
        <v>36.03</v>
      </c>
      <c r="AO137" s="3">
        <v>35.68</v>
      </c>
      <c r="AP137" s="3">
        <v>37.35</v>
      </c>
      <c r="AQ137" s="3">
        <v>40.81</v>
      </c>
      <c r="AR137" s="3">
        <v>41.82</v>
      </c>
      <c r="AS137" s="3">
        <v>42.55</v>
      </c>
      <c r="AT137" s="3">
        <v>42.6</v>
      </c>
      <c r="AU137" s="3">
        <v>42.07</v>
      </c>
      <c r="AV137" s="3">
        <v>37.14</v>
      </c>
      <c r="AW137" s="3">
        <v>35.700000000000003</v>
      </c>
      <c r="AX137" s="3">
        <v>35.340000000000003</v>
      </c>
      <c r="AY137" s="3">
        <v>35.090000000000003</v>
      </c>
    </row>
    <row r="138" spans="1:51" x14ac:dyDescent="0.35">
      <c r="A138" s="5">
        <f t="shared" si="2"/>
        <v>42919</v>
      </c>
      <c r="B138" t="s">
        <v>283</v>
      </c>
      <c r="C138" s="2">
        <v>42919</v>
      </c>
      <c r="D138" s="3">
        <v>40.450000000000003</v>
      </c>
      <c r="E138" s="3">
        <v>44.45</v>
      </c>
      <c r="F138" s="3">
        <v>43.71</v>
      </c>
      <c r="G138" s="3">
        <v>46.59</v>
      </c>
      <c r="H138" s="3">
        <v>47.53</v>
      </c>
      <c r="I138" s="3">
        <v>47.54</v>
      </c>
      <c r="J138" s="3">
        <v>47.95</v>
      </c>
      <c r="K138" s="3">
        <v>47.4</v>
      </c>
      <c r="L138" s="3">
        <v>41.73</v>
      </c>
      <c r="M138" s="3">
        <v>40.22</v>
      </c>
      <c r="N138" s="3">
        <v>39.520000000000003</v>
      </c>
      <c r="O138" s="3">
        <v>39.549999999999997</v>
      </c>
      <c r="P138" s="3">
        <v>39.24</v>
      </c>
      <c r="Q138" s="3">
        <v>38.83</v>
      </c>
      <c r="R138" s="3">
        <v>41.15</v>
      </c>
      <c r="S138" s="3">
        <v>44.1</v>
      </c>
      <c r="T138" s="3">
        <v>45.17</v>
      </c>
      <c r="U138" s="3">
        <v>46.23</v>
      </c>
      <c r="V138" s="3">
        <v>46.47</v>
      </c>
      <c r="W138" s="3">
        <v>45.68</v>
      </c>
      <c r="X138" s="3">
        <v>38.67</v>
      </c>
      <c r="Y138" s="3">
        <v>38.01</v>
      </c>
      <c r="Z138" s="3">
        <v>38.159999999999997</v>
      </c>
      <c r="AA138" s="3">
        <v>38.5</v>
      </c>
      <c r="AB138" s="3">
        <v>38.69</v>
      </c>
      <c r="AC138" s="3">
        <v>39.200000000000003</v>
      </c>
      <c r="AD138" s="3">
        <v>40.43</v>
      </c>
      <c r="AE138" s="3">
        <v>42.63</v>
      </c>
      <c r="AF138" s="3">
        <v>43.13</v>
      </c>
      <c r="AG138" s="3">
        <v>43.73</v>
      </c>
      <c r="AH138" s="3">
        <v>43.72</v>
      </c>
      <c r="AI138" s="3">
        <v>42.69</v>
      </c>
      <c r="AJ138" s="3">
        <v>38.19</v>
      </c>
      <c r="AK138" s="3">
        <v>36.799999999999997</v>
      </c>
      <c r="AL138" s="3">
        <v>36.51</v>
      </c>
      <c r="AM138" s="3">
        <v>36.31</v>
      </c>
      <c r="AN138" s="3">
        <v>36.14</v>
      </c>
      <c r="AO138" s="3">
        <v>35.79</v>
      </c>
      <c r="AP138" s="3">
        <v>37.43</v>
      </c>
      <c r="AQ138" s="3">
        <v>40.89</v>
      </c>
      <c r="AR138" s="3">
        <v>41.9</v>
      </c>
      <c r="AS138" s="3">
        <v>42.63</v>
      </c>
      <c r="AT138" s="3">
        <v>42.68</v>
      </c>
      <c r="AU138" s="3">
        <v>42.15</v>
      </c>
      <c r="AV138" s="3">
        <v>37.25</v>
      </c>
      <c r="AW138" s="3">
        <v>35.81</v>
      </c>
      <c r="AX138" s="3">
        <v>35.450000000000003</v>
      </c>
      <c r="AY138" s="3">
        <v>35.200000000000003</v>
      </c>
    </row>
    <row r="139" spans="1:51" x14ac:dyDescent="0.35">
      <c r="A139" s="5">
        <f t="shared" si="2"/>
        <v>42920</v>
      </c>
      <c r="B139" t="s">
        <v>284</v>
      </c>
      <c r="C139" s="2">
        <v>42920</v>
      </c>
      <c r="D139" s="3">
        <v>40.119999999999997</v>
      </c>
      <c r="E139" s="3">
        <v>44.28</v>
      </c>
      <c r="F139" s="3">
        <v>43.39</v>
      </c>
      <c r="G139" s="3">
        <v>46.23</v>
      </c>
      <c r="H139" s="3">
        <v>47.24</v>
      </c>
      <c r="I139" s="3">
        <v>47.35</v>
      </c>
      <c r="J139" s="3">
        <v>47.76</v>
      </c>
      <c r="K139" s="3">
        <v>47.21</v>
      </c>
      <c r="L139" s="3">
        <v>41.62</v>
      </c>
      <c r="M139" s="3">
        <v>40.11</v>
      </c>
      <c r="N139" s="3">
        <v>39.409999999999997</v>
      </c>
      <c r="O139" s="3">
        <v>39.43</v>
      </c>
      <c r="P139" s="3">
        <v>39.119999999999997</v>
      </c>
      <c r="Q139" s="3">
        <v>38.71</v>
      </c>
      <c r="R139" s="3">
        <v>41.08</v>
      </c>
      <c r="S139" s="3">
        <v>44.03</v>
      </c>
      <c r="T139" s="3">
        <v>45.1</v>
      </c>
      <c r="U139" s="3">
        <v>46.16</v>
      </c>
      <c r="V139" s="3">
        <v>46.4</v>
      </c>
      <c r="W139" s="3">
        <v>45.61</v>
      </c>
      <c r="X139" s="3">
        <v>38.799999999999997</v>
      </c>
      <c r="Y139" s="3">
        <v>38.14</v>
      </c>
      <c r="Z139" s="3">
        <v>38.29</v>
      </c>
      <c r="AA139" s="3">
        <v>38.630000000000003</v>
      </c>
      <c r="AB139" s="3">
        <v>38.82</v>
      </c>
      <c r="AC139" s="3">
        <v>39.33</v>
      </c>
      <c r="AD139" s="3">
        <v>40.51</v>
      </c>
      <c r="AE139" s="3">
        <v>42.71</v>
      </c>
      <c r="AF139" s="3">
        <v>43.21</v>
      </c>
      <c r="AG139" s="3">
        <v>43.81</v>
      </c>
      <c r="AH139" s="3">
        <v>43.8</v>
      </c>
      <c r="AI139" s="3">
        <v>42.77</v>
      </c>
      <c r="AJ139" s="3">
        <v>38.21</v>
      </c>
      <c r="AK139" s="3">
        <v>36.82</v>
      </c>
      <c r="AL139" s="3">
        <v>36.53</v>
      </c>
      <c r="AM139" s="3">
        <v>36.33</v>
      </c>
      <c r="AN139" s="3">
        <v>36.159999999999997</v>
      </c>
      <c r="AO139" s="3">
        <v>35.81</v>
      </c>
      <c r="AP139" s="3">
        <v>37.4</v>
      </c>
      <c r="AQ139" s="3">
        <v>40.86</v>
      </c>
      <c r="AR139" s="3">
        <v>41.87</v>
      </c>
      <c r="AS139" s="3">
        <v>42.6</v>
      </c>
      <c r="AT139" s="3">
        <v>42.65</v>
      </c>
      <c r="AU139" s="3">
        <v>42.12</v>
      </c>
      <c r="AV139" s="3">
        <v>37.270000000000003</v>
      </c>
      <c r="AW139" s="3">
        <v>35.83</v>
      </c>
      <c r="AX139" s="3">
        <v>35.47</v>
      </c>
      <c r="AY139" s="3">
        <v>35.22</v>
      </c>
    </row>
    <row r="140" spans="1:51" x14ac:dyDescent="0.35">
      <c r="A140" s="5">
        <f t="shared" si="2"/>
        <v>42921</v>
      </c>
      <c r="B140" t="s">
        <v>285</v>
      </c>
      <c r="C140" s="2">
        <v>42921</v>
      </c>
      <c r="D140" s="3">
        <v>40.01</v>
      </c>
      <c r="E140" s="3">
        <v>44.18</v>
      </c>
      <c r="F140" s="3">
        <v>43.46</v>
      </c>
      <c r="G140" s="3">
        <v>46.3</v>
      </c>
      <c r="H140" s="3">
        <v>47.34</v>
      </c>
      <c r="I140" s="3">
        <v>47.22</v>
      </c>
      <c r="J140" s="3">
        <v>47.63</v>
      </c>
      <c r="K140" s="3">
        <v>47.08</v>
      </c>
      <c r="L140" s="3">
        <v>41.58</v>
      </c>
      <c r="M140" s="3">
        <v>40.07</v>
      </c>
      <c r="N140" s="3">
        <v>39.369999999999997</v>
      </c>
      <c r="O140" s="3">
        <v>39.4</v>
      </c>
      <c r="P140" s="3">
        <v>39.090000000000003</v>
      </c>
      <c r="Q140" s="3">
        <v>38.68</v>
      </c>
      <c r="R140" s="3">
        <v>40.880000000000003</v>
      </c>
      <c r="S140" s="3">
        <v>43.83</v>
      </c>
      <c r="T140" s="3">
        <v>44.9</v>
      </c>
      <c r="U140" s="3">
        <v>45.96</v>
      </c>
      <c r="V140" s="3">
        <v>46.2</v>
      </c>
      <c r="W140" s="3">
        <v>45.41</v>
      </c>
      <c r="X140" s="3">
        <v>38.74</v>
      </c>
      <c r="Y140" s="3">
        <v>38.08</v>
      </c>
      <c r="Z140" s="3">
        <v>38.229999999999997</v>
      </c>
      <c r="AA140" s="3">
        <v>38.57</v>
      </c>
      <c r="AB140" s="3">
        <v>38.76</v>
      </c>
      <c r="AC140" s="3">
        <v>39.270000000000003</v>
      </c>
      <c r="AD140" s="3">
        <v>40.450000000000003</v>
      </c>
      <c r="AE140" s="3">
        <v>42.65</v>
      </c>
      <c r="AF140" s="3">
        <v>43.15</v>
      </c>
      <c r="AG140" s="3">
        <v>43.75</v>
      </c>
      <c r="AH140" s="3">
        <v>43.74</v>
      </c>
      <c r="AI140" s="3">
        <v>42.71</v>
      </c>
      <c r="AJ140" s="3">
        <v>37.76</v>
      </c>
      <c r="AK140" s="3">
        <v>36.369999999999997</v>
      </c>
      <c r="AL140" s="3">
        <v>36.08</v>
      </c>
      <c r="AM140" s="3">
        <v>35.880000000000003</v>
      </c>
      <c r="AN140" s="3">
        <v>35.71</v>
      </c>
      <c r="AO140" s="3">
        <v>35.36</v>
      </c>
      <c r="AP140" s="3">
        <v>37.299999999999997</v>
      </c>
      <c r="AQ140" s="3">
        <v>40.76</v>
      </c>
      <c r="AR140" s="3">
        <v>41.77</v>
      </c>
      <c r="AS140" s="3">
        <v>42.5</v>
      </c>
      <c r="AT140" s="3">
        <v>42.55</v>
      </c>
      <c r="AU140" s="3">
        <v>42.02</v>
      </c>
      <c r="AV140" s="3">
        <v>36.82</v>
      </c>
      <c r="AW140" s="3">
        <v>35.380000000000003</v>
      </c>
      <c r="AX140" s="3">
        <v>35.020000000000003</v>
      </c>
      <c r="AY140" s="3">
        <v>34.770000000000003</v>
      </c>
    </row>
    <row r="141" spans="1:51" x14ac:dyDescent="0.35">
      <c r="A141" s="5">
        <f t="shared" si="2"/>
        <v>42922</v>
      </c>
      <c r="B141" t="s">
        <v>286</v>
      </c>
      <c r="C141" s="2">
        <v>42922</v>
      </c>
      <c r="D141" s="3">
        <v>39.93</v>
      </c>
      <c r="E141" s="3">
        <v>44.2</v>
      </c>
      <c r="F141" s="3">
        <v>43.4</v>
      </c>
      <c r="G141" s="3">
        <v>46.36</v>
      </c>
      <c r="H141" s="3">
        <v>47.42</v>
      </c>
      <c r="I141" s="3">
        <v>47.45</v>
      </c>
      <c r="J141" s="3">
        <v>47.86</v>
      </c>
      <c r="K141" s="3">
        <v>47.31</v>
      </c>
      <c r="L141" s="3">
        <v>41.69</v>
      </c>
      <c r="M141" s="3">
        <v>40.18</v>
      </c>
      <c r="N141" s="3">
        <v>39.479999999999997</v>
      </c>
      <c r="O141" s="3">
        <v>39.479999999999997</v>
      </c>
      <c r="P141" s="3">
        <v>39.17</v>
      </c>
      <c r="Q141" s="3">
        <v>38.76</v>
      </c>
      <c r="R141" s="3">
        <v>40.98</v>
      </c>
      <c r="S141" s="3">
        <v>43.93</v>
      </c>
      <c r="T141" s="3">
        <v>45</v>
      </c>
      <c r="U141" s="3">
        <v>46.06</v>
      </c>
      <c r="V141" s="3">
        <v>46.3</v>
      </c>
      <c r="W141" s="3">
        <v>45.51</v>
      </c>
      <c r="X141" s="3">
        <v>38.909999999999997</v>
      </c>
      <c r="Y141" s="3">
        <v>38.25</v>
      </c>
      <c r="Z141" s="3">
        <v>38.4</v>
      </c>
      <c r="AA141" s="3">
        <v>38.74</v>
      </c>
      <c r="AB141" s="3">
        <v>38.93</v>
      </c>
      <c r="AC141" s="3">
        <v>39.44</v>
      </c>
      <c r="AD141" s="3">
        <v>40.6</v>
      </c>
      <c r="AE141" s="3">
        <v>42.8</v>
      </c>
      <c r="AF141" s="3">
        <v>43.3</v>
      </c>
      <c r="AG141" s="3">
        <v>43.9</v>
      </c>
      <c r="AH141" s="3">
        <v>43.89</v>
      </c>
      <c r="AI141" s="3">
        <v>42.86</v>
      </c>
      <c r="AJ141" s="3">
        <v>37.94</v>
      </c>
      <c r="AK141" s="3">
        <v>36.549999999999997</v>
      </c>
      <c r="AL141" s="3">
        <v>36.26</v>
      </c>
      <c r="AM141" s="3">
        <v>36.06</v>
      </c>
      <c r="AN141" s="3">
        <v>35.89</v>
      </c>
      <c r="AO141" s="3">
        <v>35.54</v>
      </c>
      <c r="AP141" s="3">
        <v>37.4</v>
      </c>
      <c r="AQ141" s="3">
        <v>40.86</v>
      </c>
      <c r="AR141" s="3">
        <v>41.87</v>
      </c>
      <c r="AS141" s="3">
        <v>42.6</v>
      </c>
      <c r="AT141" s="3">
        <v>42.65</v>
      </c>
      <c r="AU141" s="3">
        <v>42.12</v>
      </c>
      <c r="AV141" s="3">
        <v>37</v>
      </c>
      <c r="AW141" s="3">
        <v>35.56</v>
      </c>
      <c r="AX141" s="3">
        <v>35.200000000000003</v>
      </c>
      <c r="AY141" s="3">
        <v>34.950000000000003</v>
      </c>
    </row>
    <row r="142" spans="1:51" x14ac:dyDescent="0.35">
      <c r="A142" s="5">
        <f t="shared" ref="A142:A205" si="3">+A137+7</f>
        <v>42923</v>
      </c>
      <c r="B142" t="s">
        <v>287</v>
      </c>
      <c r="C142" s="2">
        <v>42923</v>
      </c>
      <c r="D142" s="3">
        <v>39.76</v>
      </c>
      <c r="E142" s="3">
        <v>43.77</v>
      </c>
      <c r="F142" s="3">
        <v>43.31</v>
      </c>
      <c r="G142" s="3">
        <v>46.31</v>
      </c>
      <c r="H142" s="3">
        <v>47.39</v>
      </c>
      <c r="I142" s="3">
        <v>47.12</v>
      </c>
      <c r="J142" s="3">
        <v>47.53</v>
      </c>
      <c r="K142" s="3">
        <v>46.98</v>
      </c>
      <c r="L142" s="3">
        <v>41.57</v>
      </c>
      <c r="M142" s="3">
        <v>40.06</v>
      </c>
      <c r="N142" s="3">
        <v>39.36</v>
      </c>
      <c r="O142" s="3">
        <v>39.340000000000003</v>
      </c>
      <c r="P142" s="3">
        <v>39.03</v>
      </c>
      <c r="Q142" s="3">
        <v>38.619999999999997</v>
      </c>
      <c r="R142" s="3">
        <v>41.04</v>
      </c>
      <c r="S142" s="3">
        <v>43.99</v>
      </c>
      <c r="T142" s="3">
        <v>45.06</v>
      </c>
      <c r="U142" s="3">
        <v>46.12</v>
      </c>
      <c r="V142" s="3">
        <v>46.36</v>
      </c>
      <c r="W142" s="3">
        <v>45.57</v>
      </c>
      <c r="X142" s="3">
        <v>38.869999999999997</v>
      </c>
      <c r="Y142" s="3">
        <v>38.21</v>
      </c>
      <c r="Z142" s="3">
        <v>38.36</v>
      </c>
      <c r="AA142" s="3">
        <v>38.700000000000003</v>
      </c>
      <c r="AB142" s="3">
        <v>38.89</v>
      </c>
      <c r="AC142" s="3">
        <v>39.4</v>
      </c>
      <c r="AD142" s="3">
        <v>40.49</v>
      </c>
      <c r="AE142" s="3">
        <v>42.69</v>
      </c>
      <c r="AF142" s="3">
        <v>43.19</v>
      </c>
      <c r="AG142" s="3">
        <v>43.79</v>
      </c>
      <c r="AH142" s="3">
        <v>43.78</v>
      </c>
      <c r="AI142" s="3">
        <v>42.75</v>
      </c>
      <c r="AJ142" s="3">
        <v>38</v>
      </c>
      <c r="AK142" s="3">
        <v>36.61</v>
      </c>
      <c r="AL142" s="3">
        <v>36.32</v>
      </c>
      <c r="AM142" s="3">
        <v>36.119999999999997</v>
      </c>
      <c r="AN142" s="3">
        <v>35.950000000000003</v>
      </c>
      <c r="AO142" s="3">
        <v>35.6</v>
      </c>
      <c r="AP142" s="3">
        <v>37.299999999999997</v>
      </c>
      <c r="AQ142" s="3">
        <v>40.76</v>
      </c>
      <c r="AR142" s="3">
        <v>41.77</v>
      </c>
      <c r="AS142" s="3">
        <v>42.5</v>
      </c>
      <c r="AT142" s="3">
        <v>42.55</v>
      </c>
      <c r="AU142" s="3">
        <v>42.02</v>
      </c>
      <c r="AV142" s="3">
        <v>37.06</v>
      </c>
      <c r="AW142" s="3">
        <v>35.619999999999997</v>
      </c>
      <c r="AX142" s="3">
        <v>35.26</v>
      </c>
      <c r="AY142" s="3">
        <v>35.01</v>
      </c>
    </row>
    <row r="143" spans="1:51" x14ac:dyDescent="0.35">
      <c r="A143" s="5">
        <f t="shared" si="3"/>
        <v>42926</v>
      </c>
      <c r="B143" t="s">
        <v>288</v>
      </c>
      <c r="C143" s="2">
        <v>42926</v>
      </c>
      <c r="D143" s="3">
        <v>39.42</v>
      </c>
      <c r="E143" s="3">
        <v>44.09</v>
      </c>
      <c r="F143" s="3">
        <v>43</v>
      </c>
      <c r="G143" s="3">
        <v>46.04</v>
      </c>
      <c r="H143" s="3">
        <v>47.16</v>
      </c>
      <c r="I143" s="3">
        <v>47.04</v>
      </c>
      <c r="J143" s="3">
        <v>47.45</v>
      </c>
      <c r="K143" s="3">
        <v>46.9</v>
      </c>
      <c r="L143" s="3">
        <v>41.44</v>
      </c>
      <c r="M143" s="3">
        <v>39.93</v>
      </c>
      <c r="N143" s="3">
        <v>39.229999999999997</v>
      </c>
      <c r="O143" s="3">
        <v>39.229999999999997</v>
      </c>
      <c r="P143" s="3">
        <v>38.92</v>
      </c>
      <c r="Q143" s="3">
        <v>38.51</v>
      </c>
      <c r="R143" s="3">
        <v>41</v>
      </c>
      <c r="S143" s="3">
        <v>43.95</v>
      </c>
      <c r="T143" s="3">
        <v>45.02</v>
      </c>
      <c r="U143" s="3">
        <v>46.08</v>
      </c>
      <c r="V143" s="3">
        <v>46.32</v>
      </c>
      <c r="W143" s="3">
        <v>45.53</v>
      </c>
      <c r="X143" s="3">
        <v>38.97</v>
      </c>
      <c r="Y143" s="3">
        <v>38.31</v>
      </c>
      <c r="Z143" s="3">
        <v>38.46</v>
      </c>
      <c r="AA143" s="3">
        <v>38.799999999999997</v>
      </c>
      <c r="AB143" s="3">
        <v>38.99</v>
      </c>
      <c r="AC143" s="3">
        <v>39.5</v>
      </c>
      <c r="AD143" s="3">
        <v>40.78</v>
      </c>
      <c r="AE143" s="3">
        <v>42.98</v>
      </c>
      <c r="AF143" s="3">
        <v>43.48</v>
      </c>
      <c r="AG143" s="3">
        <v>44.08</v>
      </c>
      <c r="AH143" s="3">
        <v>44.07</v>
      </c>
      <c r="AI143" s="3">
        <v>43.04</v>
      </c>
      <c r="AJ143" s="3">
        <v>37.770000000000003</v>
      </c>
      <c r="AK143" s="3">
        <v>36.380000000000003</v>
      </c>
      <c r="AL143" s="3">
        <v>36.090000000000003</v>
      </c>
      <c r="AM143" s="3">
        <v>35.89</v>
      </c>
      <c r="AN143" s="3">
        <v>35.72</v>
      </c>
      <c r="AO143" s="3">
        <v>35.369999999999997</v>
      </c>
      <c r="AP143" s="3">
        <v>37.65</v>
      </c>
      <c r="AQ143" s="3">
        <v>41.11</v>
      </c>
      <c r="AR143" s="3">
        <v>42.12</v>
      </c>
      <c r="AS143" s="3">
        <v>42.85</v>
      </c>
      <c r="AT143" s="3">
        <v>42.9</v>
      </c>
      <c r="AU143" s="3">
        <v>42.37</v>
      </c>
      <c r="AV143" s="3">
        <v>36.83</v>
      </c>
      <c r="AW143" s="3">
        <v>35.39</v>
      </c>
      <c r="AX143" s="3">
        <v>35.03</v>
      </c>
      <c r="AY143" s="3">
        <v>34.78</v>
      </c>
    </row>
    <row r="144" spans="1:51" x14ac:dyDescent="0.35">
      <c r="A144" s="5">
        <f t="shared" si="3"/>
        <v>42927</v>
      </c>
      <c r="B144" t="s">
        <v>289</v>
      </c>
      <c r="C144" s="2">
        <v>42927</v>
      </c>
      <c r="D144" s="3">
        <v>38.799999999999997</v>
      </c>
      <c r="E144" s="3">
        <v>43.91</v>
      </c>
      <c r="F144" s="3">
        <v>42.74</v>
      </c>
      <c r="G144" s="3">
        <v>45.82</v>
      </c>
      <c r="H144" s="3">
        <v>47</v>
      </c>
      <c r="I144" s="3">
        <v>46.89</v>
      </c>
      <c r="J144" s="3">
        <v>47.3</v>
      </c>
      <c r="K144" s="3">
        <v>46.75</v>
      </c>
      <c r="L144" s="3">
        <v>41.35</v>
      </c>
      <c r="M144" s="3">
        <v>39.840000000000003</v>
      </c>
      <c r="N144" s="3">
        <v>39.14</v>
      </c>
      <c r="O144" s="3">
        <v>39.119999999999997</v>
      </c>
      <c r="P144" s="3">
        <v>38.81</v>
      </c>
      <c r="Q144" s="3">
        <v>38.4</v>
      </c>
      <c r="R144" s="3">
        <v>40.880000000000003</v>
      </c>
      <c r="S144" s="3">
        <v>43.83</v>
      </c>
      <c r="T144" s="3">
        <v>44.9</v>
      </c>
      <c r="U144" s="3">
        <v>45.96</v>
      </c>
      <c r="V144" s="3">
        <v>46.2</v>
      </c>
      <c r="W144" s="3">
        <v>45.41</v>
      </c>
      <c r="X144" s="3">
        <v>38.909999999999997</v>
      </c>
      <c r="Y144" s="3">
        <v>38.25</v>
      </c>
      <c r="Z144" s="3">
        <v>38.4</v>
      </c>
      <c r="AA144" s="3">
        <v>38.74</v>
      </c>
      <c r="AB144" s="3">
        <v>38.93</v>
      </c>
      <c r="AC144" s="3">
        <v>39.44</v>
      </c>
      <c r="AD144" s="3">
        <v>40.93</v>
      </c>
      <c r="AE144" s="3">
        <v>43.13</v>
      </c>
      <c r="AF144" s="3">
        <v>43.63</v>
      </c>
      <c r="AG144" s="3">
        <v>44.23</v>
      </c>
      <c r="AH144" s="3">
        <v>44.22</v>
      </c>
      <c r="AI144" s="3">
        <v>43.19</v>
      </c>
      <c r="AJ144" s="3">
        <v>37.76</v>
      </c>
      <c r="AK144" s="3">
        <v>36.369999999999997</v>
      </c>
      <c r="AL144" s="3">
        <v>36.08</v>
      </c>
      <c r="AM144" s="3">
        <v>35.880000000000003</v>
      </c>
      <c r="AN144" s="3">
        <v>35.71</v>
      </c>
      <c r="AO144" s="3">
        <v>35.36</v>
      </c>
      <c r="AP144" s="3">
        <v>37.799999999999997</v>
      </c>
      <c r="AQ144" s="3">
        <v>41.26</v>
      </c>
      <c r="AR144" s="3">
        <v>42.27</v>
      </c>
      <c r="AS144" s="3">
        <v>43</v>
      </c>
      <c r="AT144" s="3">
        <v>43.05</v>
      </c>
      <c r="AU144" s="3">
        <v>42.52</v>
      </c>
      <c r="AV144" s="3">
        <v>36.82</v>
      </c>
      <c r="AW144" s="3">
        <v>35.380000000000003</v>
      </c>
      <c r="AX144" s="3">
        <v>35.020000000000003</v>
      </c>
      <c r="AY144" s="3">
        <v>34.770000000000003</v>
      </c>
    </row>
    <row r="145" spans="1:51" x14ac:dyDescent="0.35">
      <c r="A145" s="5">
        <f t="shared" si="3"/>
        <v>42928</v>
      </c>
      <c r="B145" t="s">
        <v>290</v>
      </c>
      <c r="C145" s="2">
        <v>42928</v>
      </c>
      <c r="D145" s="3">
        <v>38.28</v>
      </c>
      <c r="E145" s="3">
        <v>43.84</v>
      </c>
      <c r="F145" s="3">
        <v>42.59</v>
      </c>
      <c r="G145" s="3">
        <v>45.71</v>
      </c>
      <c r="H145" s="3">
        <v>46.9</v>
      </c>
      <c r="I145" s="3">
        <v>46.78</v>
      </c>
      <c r="J145" s="3">
        <v>47.19</v>
      </c>
      <c r="K145" s="3">
        <v>46.64</v>
      </c>
      <c r="L145" s="3">
        <v>41.36</v>
      </c>
      <c r="M145" s="3">
        <v>39.85</v>
      </c>
      <c r="N145" s="3">
        <v>39.15</v>
      </c>
      <c r="O145" s="3">
        <v>39.15</v>
      </c>
      <c r="P145" s="3">
        <v>38.840000000000003</v>
      </c>
      <c r="Q145" s="3">
        <v>38.43</v>
      </c>
      <c r="R145" s="3">
        <v>40.82</v>
      </c>
      <c r="S145" s="3">
        <v>43.77</v>
      </c>
      <c r="T145" s="3">
        <v>44.84</v>
      </c>
      <c r="U145" s="3">
        <v>45.9</v>
      </c>
      <c r="V145" s="3">
        <v>46.14</v>
      </c>
      <c r="W145" s="3">
        <v>45.35</v>
      </c>
      <c r="X145" s="3">
        <v>38.74</v>
      </c>
      <c r="Y145" s="3">
        <v>38.08</v>
      </c>
      <c r="Z145" s="3">
        <v>38.229999999999997</v>
      </c>
      <c r="AA145" s="3">
        <v>38.57</v>
      </c>
      <c r="AB145" s="3">
        <v>38.76</v>
      </c>
      <c r="AC145" s="3">
        <v>39.270000000000003</v>
      </c>
      <c r="AD145" s="3">
        <v>41.08</v>
      </c>
      <c r="AE145" s="3">
        <v>43.28</v>
      </c>
      <c r="AF145" s="3">
        <v>43.78</v>
      </c>
      <c r="AG145" s="3">
        <v>44.38</v>
      </c>
      <c r="AH145" s="3">
        <v>44.37</v>
      </c>
      <c r="AI145" s="3">
        <v>43.34</v>
      </c>
      <c r="AJ145" s="3">
        <v>37.659999999999997</v>
      </c>
      <c r="AK145" s="3">
        <v>36.270000000000003</v>
      </c>
      <c r="AL145" s="3">
        <v>35.979999999999997</v>
      </c>
      <c r="AM145" s="3">
        <v>35.78</v>
      </c>
      <c r="AN145" s="3">
        <v>35.61</v>
      </c>
      <c r="AO145" s="3">
        <v>35.26</v>
      </c>
      <c r="AP145" s="3">
        <v>37.85</v>
      </c>
      <c r="AQ145" s="3">
        <v>41.31</v>
      </c>
      <c r="AR145" s="3">
        <v>42.32</v>
      </c>
      <c r="AS145" s="3">
        <v>43.05</v>
      </c>
      <c r="AT145" s="3">
        <v>43.1</v>
      </c>
      <c r="AU145" s="3">
        <v>42.57</v>
      </c>
      <c r="AV145" s="3">
        <v>36.72</v>
      </c>
      <c r="AW145" s="3">
        <v>35.28</v>
      </c>
      <c r="AX145" s="3">
        <v>34.92</v>
      </c>
      <c r="AY145" s="3">
        <v>34.67</v>
      </c>
    </row>
    <row r="146" spans="1:51" x14ac:dyDescent="0.35">
      <c r="A146" s="5">
        <f t="shared" si="3"/>
        <v>42929</v>
      </c>
      <c r="B146" t="s">
        <v>291</v>
      </c>
      <c r="C146" s="2">
        <v>42929</v>
      </c>
      <c r="D146" s="3">
        <v>37.72</v>
      </c>
      <c r="E146" s="3">
        <v>43.68</v>
      </c>
      <c r="F146" s="3">
        <v>42.46</v>
      </c>
      <c r="G146" s="3">
        <v>45.75</v>
      </c>
      <c r="H146" s="3">
        <v>46.96</v>
      </c>
      <c r="I146" s="3">
        <v>46.6</v>
      </c>
      <c r="J146" s="3">
        <v>47.01</v>
      </c>
      <c r="K146" s="3">
        <v>46.46</v>
      </c>
      <c r="L146" s="3">
        <v>41.42</v>
      </c>
      <c r="M146" s="3">
        <v>39.909999999999997</v>
      </c>
      <c r="N146" s="3">
        <v>39.21</v>
      </c>
      <c r="O146" s="3">
        <v>39.18</v>
      </c>
      <c r="P146" s="3">
        <v>38.869999999999997</v>
      </c>
      <c r="Q146" s="3">
        <v>38.46</v>
      </c>
      <c r="R146" s="3">
        <v>40.97</v>
      </c>
      <c r="S146" s="3">
        <v>43.92</v>
      </c>
      <c r="T146" s="3">
        <v>44.99</v>
      </c>
      <c r="U146" s="3">
        <v>46.05</v>
      </c>
      <c r="V146" s="3">
        <v>46.29</v>
      </c>
      <c r="W146" s="3">
        <v>45.5</v>
      </c>
      <c r="X146" s="3">
        <v>38.74</v>
      </c>
      <c r="Y146" s="3">
        <v>38.08</v>
      </c>
      <c r="Z146" s="3">
        <v>38.229999999999997</v>
      </c>
      <c r="AA146" s="3">
        <v>38.57</v>
      </c>
      <c r="AB146" s="3">
        <v>38.76</v>
      </c>
      <c r="AC146" s="3">
        <v>39.270000000000003</v>
      </c>
      <c r="AD146" s="3">
        <v>41.09</v>
      </c>
      <c r="AE146" s="3">
        <v>43.29</v>
      </c>
      <c r="AF146" s="3">
        <v>43.79</v>
      </c>
      <c r="AG146" s="3">
        <v>44.39</v>
      </c>
      <c r="AH146" s="3">
        <v>44.38</v>
      </c>
      <c r="AI146" s="3">
        <v>43.35</v>
      </c>
      <c r="AJ146" s="3">
        <v>37.549999999999997</v>
      </c>
      <c r="AK146" s="3">
        <v>36.159999999999997</v>
      </c>
      <c r="AL146" s="3">
        <v>35.869999999999997</v>
      </c>
      <c r="AM146" s="3">
        <v>35.67</v>
      </c>
      <c r="AN146" s="3">
        <v>35.5</v>
      </c>
      <c r="AO146" s="3">
        <v>35.15</v>
      </c>
      <c r="AP146" s="3">
        <v>37.15</v>
      </c>
      <c r="AQ146" s="3">
        <v>40.61</v>
      </c>
      <c r="AR146" s="3">
        <v>41.62</v>
      </c>
      <c r="AS146" s="3">
        <v>42.35</v>
      </c>
      <c r="AT146" s="3">
        <v>42.4</v>
      </c>
      <c r="AU146" s="3">
        <v>41.87</v>
      </c>
      <c r="AV146" s="3">
        <v>36.729999999999997</v>
      </c>
      <c r="AW146" s="3">
        <v>35.29</v>
      </c>
      <c r="AX146" s="3">
        <v>34.81</v>
      </c>
      <c r="AY146" s="3">
        <v>34.56</v>
      </c>
    </row>
    <row r="147" spans="1:51" x14ac:dyDescent="0.35">
      <c r="A147" s="5">
        <f t="shared" si="3"/>
        <v>42930</v>
      </c>
      <c r="B147" t="s">
        <v>292</v>
      </c>
      <c r="C147" s="2">
        <v>42930</v>
      </c>
      <c r="D147" s="3">
        <v>37.72</v>
      </c>
      <c r="E147" s="3">
        <v>43.4</v>
      </c>
      <c r="F147" s="3">
        <v>42.2</v>
      </c>
      <c r="G147" s="3">
        <v>46.11</v>
      </c>
      <c r="H147" s="3">
        <v>47.34</v>
      </c>
      <c r="I147" s="3">
        <v>46.71</v>
      </c>
      <c r="J147" s="3">
        <v>47.12</v>
      </c>
      <c r="K147" s="3">
        <v>46.57</v>
      </c>
      <c r="L147" s="3">
        <v>41.32</v>
      </c>
      <c r="M147" s="3">
        <v>39.81</v>
      </c>
      <c r="N147" s="3">
        <v>39.11</v>
      </c>
      <c r="O147" s="3">
        <v>39.07</v>
      </c>
      <c r="P147" s="3">
        <v>38.76</v>
      </c>
      <c r="Q147" s="3">
        <v>38.35</v>
      </c>
      <c r="R147" s="3">
        <v>40.92</v>
      </c>
      <c r="S147" s="3">
        <v>43.87</v>
      </c>
      <c r="T147" s="3">
        <v>44.94</v>
      </c>
      <c r="U147" s="3">
        <v>46</v>
      </c>
      <c r="V147" s="3">
        <v>46.24</v>
      </c>
      <c r="W147" s="3">
        <v>45.45</v>
      </c>
      <c r="X147" s="3">
        <v>38.799999999999997</v>
      </c>
      <c r="Y147" s="3">
        <v>38.14</v>
      </c>
      <c r="Z147" s="3">
        <v>38.29</v>
      </c>
      <c r="AA147" s="3">
        <v>38.630000000000003</v>
      </c>
      <c r="AB147" s="3">
        <v>38.82</v>
      </c>
      <c r="AC147" s="3">
        <v>39.33</v>
      </c>
      <c r="AD147" s="3">
        <v>41</v>
      </c>
      <c r="AE147" s="3">
        <v>43.2</v>
      </c>
      <c r="AF147" s="3">
        <v>43.7</v>
      </c>
      <c r="AG147" s="3">
        <v>44.3</v>
      </c>
      <c r="AH147" s="3">
        <v>44.29</v>
      </c>
      <c r="AI147" s="3">
        <v>43.26</v>
      </c>
      <c r="AJ147" s="3">
        <v>37.520000000000003</v>
      </c>
      <c r="AK147" s="3">
        <v>36.130000000000003</v>
      </c>
      <c r="AL147" s="3">
        <v>35.840000000000003</v>
      </c>
      <c r="AM147" s="3">
        <v>35.64</v>
      </c>
      <c r="AN147" s="3">
        <v>35.47</v>
      </c>
      <c r="AO147" s="3">
        <v>35.119999999999997</v>
      </c>
      <c r="AP147" s="3">
        <v>37.1</v>
      </c>
      <c r="AQ147" s="3">
        <v>40.56</v>
      </c>
      <c r="AR147" s="3">
        <v>41.57</v>
      </c>
      <c r="AS147" s="3">
        <v>42.3</v>
      </c>
      <c r="AT147" s="3">
        <v>42.35</v>
      </c>
      <c r="AU147" s="3">
        <v>41.82</v>
      </c>
      <c r="AV147" s="3">
        <v>36.700000000000003</v>
      </c>
      <c r="AW147" s="3">
        <v>35.26</v>
      </c>
      <c r="AX147" s="3">
        <v>34.76</v>
      </c>
      <c r="AY147" s="3">
        <v>34.51</v>
      </c>
    </row>
    <row r="148" spans="1:51" x14ac:dyDescent="0.35">
      <c r="A148" s="5">
        <f t="shared" si="3"/>
        <v>42933</v>
      </c>
      <c r="B148" t="s">
        <v>293</v>
      </c>
      <c r="C148" s="2">
        <v>42933</v>
      </c>
      <c r="D148" s="3">
        <v>38.94</v>
      </c>
      <c r="E148" s="3">
        <v>44.1</v>
      </c>
      <c r="F148" s="3">
        <v>42.68</v>
      </c>
      <c r="G148" s="3">
        <v>46.45</v>
      </c>
      <c r="H148" s="3">
        <v>47.74</v>
      </c>
      <c r="I148" s="3">
        <v>47</v>
      </c>
      <c r="J148" s="3">
        <v>47.41</v>
      </c>
      <c r="K148" s="3">
        <v>46.86</v>
      </c>
      <c r="L148" s="3">
        <v>41.69</v>
      </c>
      <c r="M148" s="3">
        <v>40.18</v>
      </c>
      <c r="N148" s="3">
        <v>39.479999999999997</v>
      </c>
      <c r="O148" s="3">
        <v>39.450000000000003</v>
      </c>
      <c r="P148" s="3">
        <v>39.14</v>
      </c>
      <c r="Q148" s="3">
        <v>38.729999999999997</v>
      </c>
      <c r="R148" s="3">
        <v>41.18</v>
      </c>
      <c r="S148" s="3">
        <v>44.13</v>
      </c>
      <c r="T148" s="3">
        <v>45.2</v>
      </c>
      <c r="U148" s="3">
        <v>46.26</v>
      </c>
      <c r="V148" s="3">
        <v>46.5</v>
      </c>
      <c r="W148" s="3">
        <v>45.71</v>
      </c>
      <c r="X148" s="3">
        <v>39.07</v>
      </c>
      <c r="Y148" s="3">
        <v>38.409999999999997</v>
      </c>
      <c r="Z148" s="3">
        <v>38.56</v>
      </c>
      <c r="AA148" s="3">
        <v>38.9</v>
      </c>
      <c r="AB148" s="3">
        <v>39.090000000000003</v>
      </c>
      <c r="AC148" s="3">
        <v>39.6</v>
      </c>
      <c r="AD148" s="3">
        <v>41.42</v>
      </c>
      <c r="AE148" s="3">
        <v>43.62</v>
      </c>
      <c r="AF148" s="3">
        <v>44.12</v>
      </c>
      <c r="AG148" s="3">
        <v>44.72</v>
      </c>
      <c r="AH148" s="3">
        <v>44.71</v>
      </c>
      <c r="AI148" s="3">
        <v>43.68</v>
      </c>
      <c r="AJ148" s="3">
        <v>37.729999999999997</v>
      </c>
      <c r="AK148" s="3">
        <v>36.340000000000003</v>
      </c>
      <c r="AL148" s="3">
        <v>36.049999999999997</v>
      </c>
      <c r="AM148" s="3">
        <v>35.85</v>
      </c>
      <c r="AN148" s="3">
        <v>35.68</v>
      </c>
      <c r="AO148" s="3">
        <v>35.33</v>
      </c>
      <c r="AP148" s="3">
        <v>37.200000000000003</v>
      </c>
      <c r="AQ148" s="3">
        <v>40.659999999999997</v>
      </c>
      <c r="AR148" s="3">
        <v>41.67</v>
      </c>
      <c r="AS148" s="3">
        <v>42.4</v>
      </c>
      <c r="AT148" s="3">
        <v>42.45</v>
      </c>
      <c r="AU148" s="3">
        <v>41.92</v>
      </c>
      <c r="AV148" s="3">
        <v>36.909999999999997</v>
      </c>
      <c r="AW148" s="3">
        <v>35.47</v>
      </c>
      <c r="AX148" s="3">
        <v>34.97</v>
      </c>
      <c r="AY148" s="3">
        <v>34.72</v>
      </c>
    </row>
    <row r="149" spans="1:51" x14ac:dyDescent="0.35">
      <c r="A149" s="5">
        <f t="shared" si="3"/>
        <v>42934</v>
      </c>
      <c r="B149" t="s">
        <v>294</v>
      </c>
      <c r="C149" s="2">
        <v>42934</v>
      </c>
      <c r="D149" s="3">
        <v>38.26</v>
      </c>
      <c r="E149" s="3">
        <v>43.37</v>
      </c>
      <c r="F149" s="3">
        <v>42.32</v>
      </c>
      <c r="G149" s="3">
        <v>46.05</v>
      </c>
      <c r="H149" s="3">
        <v>47.37</v>
      </c>
      <c r="I149" s="3">
        <v>46.65</v>
      </c>
      <c r="J149" s="3">
        <v>47.06</v>
      </c>
      <c r="K149" s="3">
        <v>46.51</v>
      </c>
      <c r="L149" s="3">
        <v>41.54</v>
      </c>
      <c r="M149" s="3">
        <v>40.03</v>
      </c>
      <c r="N149" s="3">
        <v>39.33</v>
      </c>
      <c r="O149" s="3">
        <v>39.299999999999997</v>
      </c>
      <c r="P149" s="3">
        <v>38.99</v>
      </c>
      <c r="Q149" s="3">
        <v>38.58</v>
      </c>
      <c r="R149" s="3">
        <v>41.05</v>
      </c>
      <c r="S149" s="3">
        <v>44</v>
      </c>
      <c r="T149" s="3">
        <v>45.07</v>
      </c>
      <c r="U149" s="3">
        <v>46.13</v>
      </c>
      <c r="V149" s="3">
        <v>46.37</v>
      </c>
      <c r="W149" s="3">
        <v>45.58</v>
      </c>
      <c r="X149" s="3">
        <v>39.08</v>
      </c>
      <c r="Y149" s="3">
        <v>38.42</v>
      </c>
      <c r="Z149" s="3">
        <v>38.57</v>
      </c>
      <c r="AA149" s="3">
        <v>38.909999999999997</v>
      </c>
      <c r="AB149" s="3">
        <v>39.1</v>
      </c>
      <c r="AC149" s="3">
        <v>39.61</v>
      </c>
      <c r="AD149" s="3">
        <v>41.16</v>
      </c>
      <c r="AE149" s="3">
        <v>43.36</v>
      </c>
      <c r="AF149" s="3">
        <v>43.86</v>
      </c>
      <c r="AG149" s="3">
        <v>44.46</v>
      </c>
      <c r="AH149" s="3">
        <v>44.45</v>
      </c>
      <c r="AI149" s="3">
        <v>43.42</v>
      </c>
      <c r="AJ149" s="3">
        <v>37.770000000000003</v>
      </c>
      <c r="AK149" s="3">
        <v>36.380000000000003</v>
      </c>
      <c r="AL149" s="3">
        <v>36.090000000000003</v>
      </c>
      <c r="AM149" s="3">
        <v>35.89</v>
      </c>
      <c r="AN149" s="3">
        <v>35.72</v>
      </c>
      <c r="AO149" s="3">
        <v>35.369999999999997</v>
      </c>
      <c r="AP149" s="3">
        <v>37.35</v>
      </c>
      <c r="AQ149" s="3">
        <v>40.81</v>
      </c>
      <c r="AR149" s="3">
        <v>41.82</v>
      </c>
      <c r="AS149" s="3">
        <v>42.55</v>
      </c>
      <c r="AT149" s="3">
        <v>42.6</v>
      </c>
      <c r="AU149" s="3">
        <v>42.07</v>
      </c>
      <c r="AV149" s="3">
        <v>36.950000000000003</v>
      </c>
      <c r="AW149" s="3">
        <v>35.51</v>
      </c>
      <c r="AX149" s="3">
        <v>35.01</v>
      </c>
      <c r="AY149" s="3">
        <v>34.76</v>
      </c>
    </row>
    <row r="150" spans="1:51" x14ac:dyDescent="0.35">
      <c r="A150" s="5">
        <f t="shared" si="3"/>
        <v>42935</v>
      </c>
      <c r="B150" t="s">
        <v>295</v>
      </c>
      <c r="C150" s="2">
        <v>42935</v>
      </c>
      <c r="D150" s="3">
        <v>38.14</v>
      </c>
      <c r="E150" s="3">
        <v>43.24</v>
      </c>
      <c r="F150" s="3">
        <v>42.36</v>
      </c>
      <c r="G150" s="3">
        <v>46.25</v>
      </c>
      <c r="H150" s="3">
        <v>47.59</v>
      </c>
      <c r="I150" s="3">
        <v>46.72</v>
      </c>
      <c r="J150" s="3">
        <v>47.13</v>
      </c>
      <c r="K150" s="3">
        <v>46.58</v>
      </c>
      <c r="L150" s="3">
        <v>41.58</v>
      </c>
      <c r="M150" s="3">
        <v>40.07</v>
      </c>
      <c r="N150" s="3">
        <v>39.369999999999997</v>
      </c>
      <c r="O150" s="3">
        <v>39.4</v>
      </c>
      <c r="P150" s="3">
        <v>39.090000000000003</v>
      </c>
      <c r="Q150" s="3">
        <v>38.68</v>
      </c>
      <c r="R150" s="3">
        <v>41.19</v>
      </c>
      <c r="S150" s="3">
        <v>44.14</v>
      </c>
      <c r="T150" s="3">
        <v>45.21</v>
      </c>
      <c r="U150" s="3">
        <v>46.27</v>
      </c>
      <c r="V150" s="3">
        <v>46.51</v>
      </c>
      <c r="W150" s="3">
        <v>45.72</v>
      </c>
      <c r="X150" s="3">
        <v>39.119999999999997</v>
      </c>
      <c r="Y150" s="3">
        <v>38.46</v>
      </c>
      <c r="Z150" s="3">
        <v>38.61</v>
      </c>
      <c r="AA150" s="3">
        <v>38.950000000000003</v>
      </c>
      <c r="AB150" s="3">
        <v>39.14</v>
      </c>
      <c r="AC150" s="3">
        <v>39.65</v>
      </c>
      <c r="AD150" s="3">
        <v>41.36</v>
      </c>
      <c r="AE150" s="3">
        <v>43.56</v>
      </c>
      <c r="AF150" s="3">
        <v>44.06</v>
      </c>
      <c r="AG150" s="3">
        <v>44.66</v>
      </c>
      <c r="AH150" s="3">
        <v>44.65</v>
      </c>
      <c r="AI150" s="3">
        <v>43.62</v>
      </c>
      <c r="AJ150" s="3">
        <v>37.659999999999997</v>
      </c>
      <c r="AK150" s="3">
        <v>36.270000000000003</v>
      </c>
      <c r="AL150" s="3">
        <v>35.979999999999997</v>
      </c>
      <c r="AM150" s="3">
        <v>35.78</v>
      </c>
      <c r="AN150" s="3">
        <v>35.61</v>
      </c>
      <c r="AO150" s="3">
        <v>35.26</v>
      </c>
      <c r="AP150" s="3">
        <v>37.15</v>
      </c>
      <c r="AQ150" s="3">
        <v>40.61</v>
      </c>
      <c r="AR150" s="3">
        <v>41.62</v>
      </c>
      <c r="AS150" s="3">
        <v>42.35</v>
      </c>
      <c r="AT150" s="3">
        <v>42.4</v>
      </c>
      <c r="AU150" s="3">
        <v>41.87</v>
      </c>
      <c r="AV150" s="3">
        <v>36.840000000000003</v>
      </c>
      <c r="AW150" s="3">
        <v>35.4</v>
      </c>
      <c r="AX150" s="3">
        <v>34.9</v>
      </c>
      <c r="AY150" s="3">
        <v>34.65</v>
      </c>
    </row>
    <row r="151" spans="1:51" x14ac:dyDescent="0.35">
      <c r="A151" s="5">
        <f t="shared" si="3"/>
        <v>42936</v>
      </c>
      <c r="B151" t="s">
        <v>296</v>
      </c>
      <c r="C151" s="2">
        <v>42936</v>
      </c>
      <c r="D151" s="3">
        <v>39.31</v>
      </c>
      <c r="E151" s="3">
        <v>43.85</v>
      </c>
      <c r="F151" s="3">
        <v>42.78</v>
      </c>
      <c r="G151" s="3">
        <v>46.69</v>
      </c>
      <c r="H151" s="3">
        <v>48.03</v>
      </c>
      <c r="I151" s="3">
        <v>46.9</v>
      </c>
      <c r="J151" s="3">
        <v>47.31</v>
      </c>
      <c r="K151" s="3">
        <v>46.76</v>
      </c>
      <c r="L151" s="3">
        <v>41.78</v>
      </c>
      <c r="M151" s="3">
        <v>40.270000000000003</v>
      </c>
      <c r="N151" s="3">
        <v>39.57</v>
      </c>
      <c r="O151" s="3">
        <v>39.68</v>
      </c>
      <c r="P151" s="3">
        <v>39.369999999999997</v>
      </c>
      <c r="Q151" s="3">
        <v>38.96</v>
      </c>
      <c r="R151" s="3">
        <v>41.35</v>
      </c>
      <c r="S151" s="3">
        <v>44.3</v>
      </c>
      <c r="T151" s="3">
        <v>45.37</v>
      </c>
      <c r="U151" s="3">
        <v>46.43</v>
      </c>
      <c r="V151" s="3">
        <v>46.67</v>
      </c>
      <c r="W151" s="3">
        <v>45.88</v>
      </c>
      <c r="X151" s="3">
        <v>39.32</v>
      </c>
      <c r="Y151" s="3">
        <v>38.659999999999997</v>
      </c>
      <c r="Z151" s="3">
        <v>38.81</v>
      </c>
      <c r="AA151" s="3">
        <v>39.15</v>
      </c>
      <c r="AB151" s="3">
        <v>39.340000000000003</v>
      </c>
      <c r="AC151" s="3">
        <v>39.85</v>
      </c>
      <c r="AD151" s="3">
        <v>41.56</v>
      </c>
      <c r="AE151" s="3">
        <v>43.76</v>
      </c>
      <c r="AF151" s="3">
        <v>44.26</v>
      </c>
      <c r="AG151" s="3">
        <v>44.86</v>
      </c>
      <c r="AH151" s="3">
        <v>44.85</v>
      </c>
      <c r="AI151" s="3">
        <v>43.82</v>
      </c>
      <c r="AJ151" s="3">
        <v>37.79</v>
      </c>
      <c r="AK151" s="3">
        <v>36.4</v>
      </c>
      <c r="AL151" s="3">
        <v>36.11</v>
      </c>
      <c r="AM151" s="3">
        <v>35.909999999999997</v>
      </c>
      <c r="AN151" s="3">
        <v>35.74</v>
      </c>
      <c r="AO151" s="3">
        <v>35.39</v>
      </c>
      <c r="AP151" s="3">
        <v>37.200000000000003</v>
      </c>
      <c r="AQ151" s="3">
        <v>40.659999999999997</v>
      </c>
      <c r="AR151" s="3">
        <v>41.67</v>
      </c>
      <c r="AS151" s="3">
        <v>42.4</v>
      </c>
      <c r="AT151" s="3">
        <v>42.45</v>
      </c>
      <c r="AU151" s="3">
        <v>41.92</v>
      </c>
      <c r="AV151" s="3">
        <v>36.97</v>
      </c>
      <c r="AW151" s="3">
        <v>35.53</v>
      </c>
      <c r="AX151" s="3">
        <v>35.03</v>
      </c>
      <c r="AY151" s="3">
        <v>34.78</v>
      </c>
    </row>
    <row r="152" spans="1:51" x14ac:dyDescent="0.35">
      <c r="A152" s="5">
        <f t="shared" si="3"/>
        <v>42937</v>
      </c>
      <c r="B152" t="s">
        <v>297</v>
      </c>
      <c r="C152" s="2">
        <v>42937</v>
      </c>
      <c r="D152" s="3">
        <v>39.15</v>
      </c>
      <c r="E152" s="3">
        <v>43.52</v>
      </c>
      <c r="F152" s="3">
        <v>42.2</v>
      </c>
      <c r="G152" s="3">
        <v>46.05</v>
      </c>
      <c r="H152" s="3">
        <v>47.36</v>
      </c>
      <c r="I152" s="3">
        <v>46.45</v>
      </c>
      <c r="J152" s="3">
        <v>46.86</v>
      </c>
      <c r="K152" s="3">
        <v>46.31</v>
      </c>
      <c r="L152" s="3">
        <v>41.59</v>
      </c>
      <c r="M152" s="3">
        <v>40.08</v>
      </c>
      <c r="N152" s="3">
        <v>39.380000000000003</v>
      </c>
      <c r="O152" s="3">
        <v>39.49</v>
      </c>
      <c r="P152" s="3">
        <v>39.18</v>
      </c>
      <c r="Q152" s="3">
        <v>38.770000000000003</v>
      </c>
      <c r="R152" s="3">
        <v>41.26</v>
      </c>
      <c r="S152" s="3">
        <v>44.21</v>
      </c>
      <c r="T152" s="3">
        <v>45.28</v>
      </c>
      <c r="U152" s="3">
        <v>46.34</v>
      </c>
      <c r="V152" s="3">
        <v>46.58</v>
      </c>
      <c r="W152" s="3">
        <v>45.79</v>
      </c>
      <c r="X152" s="3">
        <v>39.159999999999997</v>
      </c>
      <c r="Y152" s="3">
        <v>38.5</v>
      </c>
      <c r="Z152" s="3">
        <v>38.65</v>
      </c>
      <c r="AA152" s="3">
        <v>38.99</v>
      </c>
      <c r="AB152" s="3">
        <v>39.18</v>
      </c>
      <c r="AC152" s="3">
        <v>39.69</v>
      </c>
      <c r="AD152" s="3">
        <v>41.54</v>
      </c>
      <c r="AE152" s="3">
        <v>43.74</v>
      </c>
      <c r="AF152" s="3">
        <v>44.24</v>
      </c>
      <c r="AG152" s="3">
        <v>44.84</v>
      </c>
      <c r="AH152" s="3">
        <v>44.83</v>
      </c>
      <c r="AI152" s="3">
        <v>43.8</v>
      </c>
      <c r="AJ152" s="3">
        <v>37.81</v>
      </c>
      <c r="AK152" s="3">
        <v>36.42</v>
      </c>
      <c r="AL152" s="3">
        <v>36.130000000000003</v>
      </c>
      <c r="AM152" s="3">
        <v>35.93</v>
      </c>
      <c r="AN152" s="3">
        <v>35.76</v>
      </c>
      <c r="AO152" s="3">
        <v>35.409999999999997</v>
      </c>
      <c r="AP152" s="3">
        <v>37.03</v>
      </c>
      <c r="AQ152" s="3">
        <v>40.49</v>
      </c>
      <c r="AR152" s="3">
        <v>41.5</v>
      </c>
      <c r="AS152" s="3">
        <v>42.23</v>
      </c>
      <c r="AT152" s="3">
        <v>42.28</v>
      </c>
      <c r="AU152" s="3">
        <v>41.75</v>
      </c>
      <c r="AV152" s="3">
        <v>36.99</v>
      </c>
      <c r="AW152" s="3">
        <v>35.549999999999997</v>
      </c>
      <c r="AX152" s="3">
        <v>35.049999999999997</v>
      </c>
      <c r="AY152" s="3">
        <v>34.799999999999997</v>
      </c>
    </row>
    <row r="153" spans="1:51" x14ac:dyDescent="0.35">
      <c r="A153" s="5">
        <f t="shared" si="3"/>
        <v>42940</v>
      </c>
      <c r="B153" t="s">
        <v>298</v>
      </c>
      <c r="C153" s="2">
        <v>42940</v>
      </c>
      <c r="D153" s="3">
        <v>38.979999999999997</v>
      </c>
      <c r="E153" s="3">
        <v>43.24</v>
      </c>
      <c r="F153" s="3">
        <v>41.91</v>
      </c>
      <c r="G153" s="3">
        <v>45.62</v>
      </c>
      <c r="H153" s="3">
        <v>46.89</v>
      </c>
      <c r="I153" s="3">
        <v>46.25</v>
      </c>
      <c r="J153" s="3">
        <v>46.66</v>
      </c>
      <c r="K153" s="3">
        <v>46.11</v>
      </c>
      <c r="L153" s="3">
        <v>41.27</v>
      </c>
      <c r="M153" s="3">
        <v>39.76</v>
      </c>
      <c r="N153" s="3">
        <v>39.06</v>
      </c>
      <c r="O153" s="3">
        <v>39.159999999999997</v>
      </c>
      <c r="P153" s="3">
        <v>38.85</v>
      </c>
      <c r="Q153" s="3">
        <v>38.44</v>
      </c>
      <c r="R153" s="3">
        <v>40.92</v>
      </c>
      <c r="S153" s="3">
        <v>43.87</v>
      </c>
      <c r="T153" s="3">
        <v>44.94</v>
      </c>
      <c r="U153" s="3">
        <v>46</v>
      </c>
      <c r="V153" s="3">
        <v>46.24</v>
      </c>
      <c r="W153" s="3">
        <v>45.45</v>
      </c>
      <c r="X153" s="3">
        <v>38.83</v>
      </c>
      <c r="Y153" s="3">
        <v>38.17</v>
      </c>
      <c r="Z153" s="3">
        <v>38.32</v>
      </c>
      <c r="AA153" s="3">
        <v>38.659999999999997</v>
      </c>
      <c r="AB153" s="3">
        <v>38.85</v>
      </c>
      <c r="AC153" s="3">
        <v>39.36</v>
      </c>
      <c r="AD153" s="3">
        <v>41.41</v>
      </c>
      <c r="AE153" s="3">
        <v>43.61</v>
      </c>
      <c r="AF153" s="3">
        <v>44.11</v>
      </c>
      <c r="AG153" s="3">
        <v>44.71</v>
      </c>
      <c r="AH153" s="3">
        <v>44.7</v>
      </c>
      <c r="AI153" s="3">
        <v>43.67</v>
      </c>
      <c r="AJ153" s="3">
        <v>37.67</v>
      </c>
      <c r="AK153" s="3">
        <v>36.28</v>
      </c>
      <c r="AL153" s="3">
        <v>35.99</v>
      </c>
      <c r="AM153" s="3">
        <v>35.79</v>
      </c>
      <c r="AN153" s="3">
        <v>35.619999999999997</v>
      </c>
      <c r="AO153" s="3">
        <v>35.270000000000003</v>
      </c>
      <c r="AP153" s="3">
        <v>37.5</v>
      </c>
      <c r="AQ153" s="3">
        <v>40.96</v>
      </c>
      <c r="AR153" s="3">
        <v>41.97</v>
      </c>
      <c r="AS153" s="3">
        <v>42.7</v>
      </c>
      <c r="AT153" s="3">
        <v>42.75</v>
      </c>
      <c r="AU153" s="3">
        <v>42.22</v>
      </c>
      <c r="AV153" s="3">
        <v>36.85</v>
      </c>
      <c r="AW153" s="3">
        <v>35.409999999999997</v>
      </c>
      <c r="AX153" s="3">
        <v>34.909999999999997</v>
      </c>
      <c r="AY153" s="3">
        <v>34.659999999999997</v>
      </c>
    </row>
    <row r="154" spans="1:51" x14ac:dyDescent="0.35">
      <c r="A154" s="5">
        <f t="shared" si="3"/>
        <v>42941</v>
      </c>
      <c r="B154" t="s">
        <v>299</v>
      </c>
      <c r="C154" s="2">
        <v>42941</v>
      </c>
      <c r="D154" s="3">
        <v>39.43</v>
      </c>
      <c r="E154" s="3">
        <v>43.42</v>
      </c>
      <c r="F154" s="3">
        <v>42.01</v>
      </c>
      <c r="G154" s="3">
        <v>45.8</v>
      </c>
      <c r="H154" s="3">
        <v>47.02</v>
      </c>
      <c r="I154" s="3">
        <v>46.41</v>
      </c>
      <c r="J154" s="3">
        <v>46.82</v>
      </c>
      <c r="K154" s="3">
        <v>46.27</v>
      </c>
      <c r="L154" s="3">
        <v>41.52</v>
      </c>
      <c r="M154" s="3">
        <v>40.01</v>
      </c>
      <c r="N154" s="3">
        <v>39.31</v>
      </c>
      <c r="O154" s="3">
        <v>39.4</v>
      </c>
      <c r="P154" s="3">
        <v>39.090000000000003</v>
      </c>
      <c r="Q154" s="3">
        <v>38.68</v>
      </c>
      <c r="R154" s="3">
        <v>41.17</v>
      </c>
      <c r="S154" s="3">
        <v>44.12</v>
      </c>
      <c r="T154" s="3">
        <v>45.19</v>
      </c>
      <c r="U154" s="3">
        <v>46.25</v>
      </c>
      <c r="V154" s="3">
        <v>46.49</v>
      </c>
      <c r="W154" s="3">
        <v>45.7</v>
      </c>
      <c r="X154" s="3">
        <v>39.159999999999997</v>
      </c>
      <c r="Y154" s="3">
        <v>38.5</v>
      </c>
      <c r="Z154" s="3">
        <v>38.65</v>
      </c>
      <c r="AA154" s="3">
        <v>38.99</v>
      </c>
      <c r="AB154" s="3">
        <v>39.18</v>
      </c>
      <c r="AC154" s="3">
        <v>39.69</v>
      </c>
      <c r="AD154" s="3">
        <v>41.75</v>
      </c>
      <c r="AE154" s="3">
        <v>43.95</v>
      </c>
      <c r="AF154" s="3">
        <v>44.45</v>
      </c>
      <c r="AG154" s="3">
        <v>45.05</v>
      </c>
      <c r="AH154" s="3">
        <v>45.04</v>
      </c>
      <c r="AI154" s="3">
        <v>44.01</v>
      </c>
      <c r="AJ154" s="3">
        <v>38.119999999999997</v>
      </c>
      <c r="AK154" s="3">
        <v>36.729999999999997</v>
      </c>
      <c r="AL154" s="3">
        <v>36.44</v>
      </c>
      <c r="AM154" s="3">
        <v>36.24</v>
      </c>
      <c r="AN154" s="3">
        <v>36.07</v>
      </c>
      <c r="AO154" s="3">
        <v>35.72</v>
      </c>
      <c r="AP154" s="3">
        <v>37.75</v>
      </c>
      <c r="AQ154" s="3">
        <v>41.21</v>
      </c>
      <c r="AR154" s="3">
        <v>42.22</v>
      </c>
      <c r="AS154" s="3">
        <v>42.95</v>
      </c>
      <c r="AT154" s="3">
        <v>43</v>
      </c>
      <c r="AU154" s="3">
        <v>42.47</v>
      </c>
      <c r="AV154" s="3">
        <v>37.299999999999997</v>
      </c>
      <c r="AW154" s="3">
        <v>35.86</v>
      </c>
      <c r="AX154" s="3">
        <v>35.36</v>
      </c>
      <c r="AY154" s="3">
        <v>35.11</v>
      </c>
    </row>
    <row r="155" spans="1:51" x14ac:dyDescent="0.35">
      <c r="A155" s="5">
        <f t="shared" si="3"/>
        <v>42942</v>
      </c>
      <c r="B155" t="s">
        <v>300</v>
      </c>
      <c r="C155" s="2">
        <v>42942</v>
      </c>
      <c r="D155" s="3">
        <v>40.299999999999997</v>
      </c>
      <c r="E155" s="3">
        <v>44.01</v>
      </c>
      <c r="F155" s="3">
        <v>42.25</v>
      </c>
      <c r="G155" s="3">
        <v>46.15</v>
      </c>
      <c r="H155" s="3">
        <v>47.33</v>
      </c>
      <c r="I155" s="3">
        <v>46.86</v>
      </c>
      <c r="J155" s="3">
        <v>47.27</v>
      </c>
      <c r="K155" s="3">
        <v>46.72</v>
      </c>
      <c r="L155" s="3">
        <v>41.84</v>
      </c>
      <c r="M155" s="3">
        <v>40.33</v>
      </c>
      <c r="N155" s="3">
        <v>39.630000000000003</v>
      </c>
      <c r="O155" s="3">
        <v>39.71</v>
      </c>
      <c r="P155" s="3">
        <v>39.4</v>
      </c>
      <c r="Q155" s="3">
        <v>38.99</v>
      </c>
      <c r="R155" s="3">
        <v>41.4</v>
      </c>
      <c r="S155" s="3">
        <v>44.35</v>
      </c>
      <c r="T155" s="3">
        <v>45.42</v>
      </c>
      <c r="U155" s="3">
        <v>46.48</v>
      </c>
      <c r="V155" s="3">
        <v>46.72</v>
      </c>
      <c r="W155" s="3">
        <v>45.93</v>
      </c>
      <c r="X155" s="3">
        <v>39.36</v>
      </c>
      <c r="Y155" s="3">
        <v>38.700000000000003</v>
      </c>
      <c r="Z155" s="3">
        <v>38.85</v>
      </c>
      <c r="AA155" s="3">
        <v>39.19</v>
      </c>
      <c r="AB155" s="3">
        <v>39.380000000000003</v>
      </c>
      <c r="AC155" s="3">
        <v>39.89</v>
      </c>
      <c r="AD155" s="3">
        <v>41.88</v>
      </c>
      <c r="AE155" s="3">
        <v>44.08</v>
      </c>
      <c r="AF155" s="3">
        <v>44.58</v>
      </c>
      <c r="AG155" s="3">
        <v>45.18</v>
      </c>
      <c r="AH155" s="3">
        <v>45.17</v>
      </c>
      <c r="AI155" s="3">
        <v>44.14</v>
      </c>
      <c r="AJ155" s="3">
        <v>38.21</v>
      </c>
      <c r="AK155" s="3">
        <v>36.82</v>
      </c>
      <c r="AL155" s="3">
        <v>36.53</v>
      </c>
      <c r="AM155" s="3">
        <v>36.33</v>
      </c>
      <c r="AN155" s="3">
        <v>36.159999999999997</v>
      </c>
      <c r="AO155" s="3">
        <v>35.81</v>
      </c>
      <c r="AP155" s="3">
        <v>38.049999999999997</v>
      </c>
      <c r="AQ155" s="3">
        <v>41.51</v>
      </c>
      <c r="AR155" s="3">
        <v>42.52</v>
      </c>
      <c r="AS155" s="3">
        <v>43.25</v>
      </c>
      <c r="AT155" s="3">
        <v>43.3</v>
      </c>
      <c r="AU155" s="3">
        <v>42.77</v>
      </c>
      <c r="AV155" s="3">
        <v>37.39</v>
      </c>
      <c r="AW155" s="3">
        <v>35.950000000000003</v>
      </c>
      <c r="AX155" s="3">
        <v>35.450000000000003</v>
      </c>
      <c r="AY155" s="3">
        <v>35.200000000000003</v>
      </c>
    </row>
    <row r="156" spans="1:51" x14ac:dyDescent="0.35">
      <c r="A156" s="5">
        <f t="shared" si="3"/>
        <v>42943</v>
      </c>
      <c r="B156" t="s">
        <v>301</v>
      </c>
      <c r="C156" s="2">
        <v>42943</v>
      </c>
      <c r="D156" s="3">
        <v>40.630000000000003</v>
      </c>
      <c r="E156" s="3">
        <v>43.92</v>
      </c>
      <c r="F156" s="3">
        <v>42.15</v>
      </c>
      <c r="G156" s="3">
        <v>46.22</v>
      </c>
      <c r="H156" s="3">
        <v>47.38</v>
      </c>
      <c r="I156" s="3">
        <v>46.83</v>
      </c>
      <c r="J156" s="3">
        <v>47.24</v>
      </c>
      <c r="K156" s="3">
        <v>46.69</v>
      </c>
      <c r="L156" s="3">
        <v>41.82</v>
      </c>
      <c r="M156" s="3">
        <v>40.31</v>
      </c>
      <c r="N156" s="3">
        <v>39.61</v>
      </c>
      <c r="O156" s="3">
        <v>39.69</v>
      </c>
      <c r="P156" s="3">
        <v>39.380000000000003</v>
      </c>
      <c r="Q156" s="3">
        <v>38.97</v>
      </c>
      <c r="R156" s="3">
        <v>41.34</v>
      </c>
      <c r="S156" s="3">
        <v>44.29</v>
      </c>
      <c r="T156" s="3">
        <v>45.36</v>
      </c>
      <c r="U156" s="3">
        <v>46.42</v>
      </c>
      <c r="V156" s="3">
        <v>46.66</v>
      </c>
      <c r="W156" s="3">
        <v>45.87</v>
      </c>
      <c r="X156" s="3">
        <v>39.36</v>
      </c>
      <c r="Y156" s="3">
        <v>38.700000000000003</v>
      </c>
      <c r="Z156" s="3">
        <v>38.85</v>
      </c>
      <c r="AA156" s="3">
        <v>39.19</v>
      </c>
      <c r="AB156" s="3">
        <v>39.380000000000003</v>
      </c>
      <c r="AC156" s="3">
        <v>39.89</v>
      </c>
      <c r="AD156" s="3">
        <v>42.02</v>
      </c>
      <c r="AE156" s="3">
        <v>44.22</v>
      </c>
      <c r="AF156" s="3">
        <v>44.72</v>
      </c>
      <c r="AG156" s="3">
        <v>45.32</v>
      </c>
      <c r="AH156" s="3">
        <v>45.31</v>
      </c>
      <c r="AI156" s="3">
        <v>44.28</v>
      </c>
      <c r="AJ156" s="3">
        <v>38.119999999999997</v>
      </c>
      <c r="AK156" s="3">
        <v>36.729999999999997</v>
      </c>
      <c r="AL156" s="3">
        <v>36.44</v>
      </c>
      <c r="AM156" s="3">
        <v>36.24</v>
      </c>
      <c r="AN156" s="3">
        <v>36.07</v>
      </c>
      <c r="AO156" s="3">
        <v>35.72</v>
      </c>
      <c r="AP156" s="3">
        <v>38.1</v>
      </c>
      <c r="AQ156" s="3">
        <v>41.56</v>
      </c>
      <c r="AR156" s="3">
        <v>42.57</v>
      </c>
      <c r="AS156" s="3">
        <v>43.3</v>
      </c>
      <c r="AT156" s="3">
        <v>43.35</v>
      </c>
      <c r="AU156" s="3">
        <v>42.82</v>
      </c>
      <c r="AV156" s="3">
        <v>37.299999999999997</v>
      </c>
      <c r="AW156" s="3">
        <v>35.86</v>
      </c>
      <c r="AX156" s="3">
        <v>35.36</v>
      </c>
      <c r="AY156" s="3">
        <v>35.11</v>
      </c>
    </row>
    <row r="157" spans="1:51" x14ac:dyDescent="0.35">
      <c r="A157" s="5">
        <f t="shared" si="3"/>
        <v>42944</v>
      </c>
      <c r="B157" t="s">
        <v>302</v>
      </c>
      <c r="C157" s="2">
        <v>42944</v>
      </c>
      <c r="D157" s="3">
        <v>40.659999999999997</v>
      </c>
      <c r="E157" s="3">
        <v>44.29</v>
      </c>
      <c r="F157" s="3">
        <v>42.39</v>
      </c>
      <c r="G157" s="3">
        <v>46.53</v>
      </c>
      <c r="H157" s="3">
        <v>47.67</v>
      </c>
      <c r="I157" s="3">
        <v>47.05</v>
      </c>
      <c r="J157" s="3">
        <v>47.46</v>
      </c>
      <c r="K157" s="3">
        <v>46.91</v>
      </c>
      <c r="L157" s="3">
        <v>42.08</v>
      </c>
      <c r="M157" s="3">
        <v>40.57</v>
      </c>
      <c r="N157" s="3">
        <v>39.869999999999997</v>
      </c>
      <c r="O157" s="3">
        <v>40.06</v>
      </c>
      <c r="P157" s="3">
        <v>39.75</v>
      </c>
      <c r="Q157" s="3">
        <v>39.340000000000003</v>
      </c>
      <c r="R157" s="3">
        <v>41.6</v>
      </c>
      <c r="S157" s="3">
        <v>44.55</v>
      </c>
      <c r="T157" s="3">
        <v>45.62</v>
      </c>
      <c r="U157" s="3">
        <v>46.68</v>
      </c>
      <c r="V157" s="3">
        <v>46.92</v>
      </c>
      <c r="W157" s="3">
        <v>46.13</v>
      </c>
      <c r="X157" s="3">
        <v>39.68</v>
      </c>
      <c r="Y157" s="3">
        <v>39.020000000000003</v>
      </c>
      <c r="Z157" s="3">
        <v>39.17</v>
      </c>
      <c r="AA157" s="3">
        <v>39.51</v>
      </c>
      <c r="AB157" s="3">
        <v>39.700000000000003</v>
      </c>
      <c r="AC157" s="3">
        <v>40.21</v>
      </c>
      <c r="AD157" s="3">
        <v>42.16</v>
      </c>
      <c r="AE157" s="3">
        <v>44.36</v>
      </c>
      <c r="AF157" s="3">
        <v>44.86</v>
      </c>
      <c r="AG157" s="3">
        <v>45.46</v>
      </c>
      <c r="AH157" s="3">
        <v>45.45</v>
      </c>
      <c r="AI157" s="3">
        <v>44.42</v>
      </c>
      <c r="AJ157" s="3">
        <v>38.76</v>
      </c>
      <c r="AK157" s="3">
        <v>37.369999999999997</v>
      </c>
      <c r="AL157" s="3">
        <v>37.08</v>
      </c>
      <c r="AM157" s="3">
        <v>36.880000000000003</v>
      </c>
      <c r="AN157" s="3">
        <v>36.71</v>
      </c>
      <c r="AO157" s="3">
        <v>36.36</v>
      </c>
      <c r="AP157" s="3">
        <v>38.65</v>
      </c>
      <c r="AQ157" s="3">
        <v>42.11</v>
      </c>
      <c r="AR157" s="3">
        <v>43.12</v>
      </c>
      <c r="AS157" s="3">
        <v>43.85</v>
      </c>
      <c r="AT157" s="3">
        <v>43.9</v>
      </c>
      <c r="AU157" s="3">
        <v>43.37</v>
      </c>
      <c r="AV157" s="3">
        <v>37.94</v>
      </c>
      <c r="AW157" s="3">
        <v>36.5</v>
      </c>
      <c r="AX157" s="3">
        <v>36</v>
      </c>
      <c r="AY157" s="3">
        <v>35.75</v>
      </c>
    </row>
    <row r="158" spans="1:51" x14ac:dyDescent="0.35">
      <c r="A158" s="5">
        <f t="shared" si="3"/>
        <v>42947</v>
      </c>
      <c r="B158" t="s">
        <v>303</v>
      </c>
      <c r="C158" s="2">
        <v>42947</v>
      </c>
      <c r="D158" s="3">
        <v>44.69</v>
      </c>
      <c r="E158" s="3">
        <v>42.29</v>
      </c>
      <c r="F158" s="3">
        <v>46.47</v>
      </c>
      <c r="G158" s="3">
        <v>47.62</v>
      </c>
      <c r="H158" s="3">
        <v>47.11</v>
      </c>
      <c r="I158" s="3">
        <v>47.52</v>
      </c>
      <c r="J158" s="3">
        <v>46.97</v>
      </c>
      <c r="K158" s="3">
        <v>42.18</v>
      </c>
      <c r="L158" s="3">
        <v>40.67</v>
      </c>
      <c r="M158" s="3">
        <v>39.97</v>
      </c>
      <c r="N158" s="3">
        <v>40.07</v>
      </c>
      <c r="O158" s="3">
        <v>39.76</v>
      </c>
      <c r="P158" s="3">
        <v>39.35</v>
      </c>
      <c r="Q158" s="3">
        <v>41.73</v>
      </c>
      <c r="R158" s="3">
        <v>44.68</v>
      </c>
      <c r="S158" s="3">
        <v>45.75</v>
      </c>
      <c r="T158" s="3">
        <v>46.81</v>
      </c>
      <c r="U158" s="3">
        <v>47.05</v>
      </c>
      <c r="V158" s="3">
        <v>46.26</v>
      </c>
      <c r="W158" s="3">
        <v>39.71</v>
      </c>
      <c r="X158" s="3">
        <v>39.049999999999997</v>
      </c>
      <c r="Y158" s="3">
        <v>39.200000000000003</v>
      </c>
      <c r="Z158" s="3">
        <v>39.54</v>
      </c>
      <c r="AA158" s="3">
        <v>39.729999999999997</v>
      </c>
      <c r="AB158" s="3">
        <v>40.24</v>
      </c>
      <c r="AC158" s="3">
        <v>42.17</v>
      </c>
      <c r="AD158" s="3">
        <v>44.37</v>
      </c>
      <c r="AE158" s="3">
        <v>44.87</v>
      </c>
      <c r="AF158" s="3">
        <v>45.47</v>
      </c>
      <c r="AG158" s="3">
        <v>45.46</v>
      </c>
      <c r="AH158" s="3">
        <v>44.43</v>
      </c>
      <c r="AI158" s="3">
        <v>38.74</v>
      </c>
      <c r="AJ158" s="3">
        <v>37.35</v>
      </c>
      <c r="AK158" s="3">
        <v>37.06</v>
      </c>
      <c r="AL158" s="3">
        <v>36.86</v>
      </c>
      <c r="AM158" s="3">
        <v>36.69</v>
      </c>
      <c r="AN158" s="3">
        <v>36.340000000000003</v>
      </c>
      <c r="AO158" s="3">
        <v>38.15</v>
      </c>
      <c r="AP158" s="3">
        <v>41.61</v>
      </c>
      <c r="AQ158" s="3">
        <v>42.62</v>
      </c>
      <c r="AR158" s="3">
        <v>43.35</v>
      </c>
      <c r="AS158" s="3">
        <v>43.4</v>
      </c>
      <c r="AT158" s="3">
        <v>42.87</v>
      </c>
      <c r="AU158" s="3">
        <v>37.92</v>
      </c>
      <c r="AV158" s="3">
        <v>36.479999999999997</v>
      </c>
      <c r="AW158" s="3">
        <v>35.979999999999997</v>
      </c>
      <c r="AX158" s="3">
        <v>35.729999999999997</v>
      </c>
      <c r="AY158" s="3">
        <v>35.450000000000003</v>
      </c>
    </row>
    <row r="159" spans="1:51" x14ac:dyDescent="0.35">
      <c r="A159" s="5">
        <f t="shared" si="3"/>
        <v>42948</v>
      </c>
      <c r="B159" t="s">
        <v>304</v>
      </c>
      <c r="C159" s="2">
        <v>42948</v>
      </c>
      <c r="D159" s="3">
        <v>43.69</v>
      </c>
      <c r="E159" s="3">
        <v>41.69</v>
      </c>
      <c r="F159" s="3">
        <v>46.06</v>
      </c>
      <c r="G159" s="3">
        <v>47.14</v>
      </c>
      <c r="H159" s="3">
        <v>46.89</v>
      </c>
      <c r="I159" s="3">
        <v>47.17</v>
      </c>
      <c r="J159" s="3">
        <v>46.62</v>
      </c>
      <c r="K159" s="3">
        <v>41.8</v>
      </c>
      <c r="L159" s="3">
        <v>40.29</v>
      </c>
      <c r="M159" s="3">
        <v>39.590000000000003</v>
      </c>
      <c r="N159" s="3">
        <v>39.659999999999997</v>
      </c>
      <c r="O159" s="3">
        <v>39.35</v>
      </c>
      <c r="P159" s="3">
        <v>38.94</v>
      </c>
      <c r="Q159" s="3">
        <v>41.38</v>
      </c>
      <c r="R159" s="3">
        <v>44.33</v>
      </c>
      <c r="S159" s="3">
        <v>45.4</v>
      </c>
      <c r="T159" s="3">
        <v>46.46</v>
      </c>
      <c r="U159" s="3">
        <v>46.7</v>
      </c>
      <c r="V159" s="3">
        <v>45.91</v>
      </c>
      <c r="W159" s="3">
        <v>39.43</v>
      </c>
      <c r="X159" s="3">
        <v>38.770000000000003</v>
      </c>
      <c r="Y159" s="3">
        <v>38.92</v>
      </c>
      <c r="Z159" s="3">
        <v>39.26</v>
      </c>
      <c r="AA159" s="3">
        <v>39.450000000000003</v>
      </c>
      <c r="AB159" s="3">
        <v>39.96</v>
      </c>
      <c r="AC159" s="3">
        <v>41.98</v>
      </c>
      <c r="AD159" s="3">
        <v>44.18</v>
      </c>
      <c r="AE159" s="3">
        <v>44.68</v>
      </c>
      <c r="AF159" s="3">
        <v>45.28</v>
      </c>
      <c r="AG159" s="3">
        <v>45.27</v>
      </c>
      <c r="AH159" s="3">
        <v>44.24</v>
      </c>
      <c r="AI159" s="3">
        <v>38.47</v>
      </c>
      <c r="AJ159" s="3">
        <v>37.08</v>
      </c>
      <c r="AK159" s="3">
        <v>36.79</v>
      </c>
      <c r="AL159" s="3">
        <v>36.590000000000003</v>
      </c>
      <c r="AM159" s="3">
        <v>36.42</v>
      </c>
      <c r="AN159" s="3">
        <v>36.07</v>
      </c>
      <c r="AO159" s="3">
        <v>38.1</v>
      </c>
      <c r="AP159" s="3">
        <v>41.56</v>
      </c>
      <c r="AQ159" s="3">
        <v>42.57</v>
      </c>
      <c r="AR159" s="3">
        <v>43.3</v>
      </c>
      <c r="AS159" s="3">
        <v>43.35</v>
      </c>
      <c r="AT159" s="3">
        <v>42.82</v>
      </c>
      <c r="AU159" s="3">
        <v>37.65</v>
      </c>
      <c r="AV159" s="3">
        <v>36.21</v>
      </c>
      <c r="AW159" s="3">
        <v>35.71</v>
      </c>
      <c r="AX159" s="3">
        <v>35.46</v>
      </c>
      <c r="AY159" s="3">
        <v>35.18</v>
      </c>
    </row>
    <row r="160" spans="1:51" x14ac:dyDescent="0.35">
      <c r="A160" s="5">
        <f t="shared" si="3"/>
        <v>42949</v>
      </c>
      <c r="B160" t="s">
        <v>305</v>
      </c>
      <c r="C160" s="2">
        <v>42949</v>
      </c>
      <c r="D160" s="3">
        <v>44.29</v>
      </c>
      <c r="E160" s="3">
        <v>41.85</v>
      </c>
      <c r="F160" s="3">
        <v>46.28</v>
      </c>
      <c r="G160" s="3">
        <v>47.33</v>
      </c>
      <c r="H160" s="3">
        <v>47.16</v>
      </c>
      <c r="I160" s="3">
        <v>47.34</v>
      </c>
      <c r="J160" s="3">
        <v>46.79</v>
      </c>
      <c r="K160" s="3">
        <v>42.03</v>
      </c>
      <c r="L160" s="3">
        <v>40.520000000000003</v>
      </c>
      <c r="M160" s="3">
        <v>39.82</v>
      </c>
      <c r="N160" s="3">
        <v>39.85</v>
      </c>
      <c r="O160" s="3">
        <v>39.54</v>
      </c>
      <c r="P160" s="3">
        <v>39.130000000000003</v>
      </c>
      <c r="Q160" s="3">
        <v>41.69</v>
      </c>
      <c r="R160" s="3">
        <v>44.64</v>
      </c>
      <c r="S160" s="3">
        <v>45.71</v>
      </c>
      <c r="T160" s="3">
        <v>46.77</v>
      </c>
      <c r="U160" s="3">
        <v>47.01</v>
      </c>
      <c r="V160" s="3">
        <v>46.22</v>
      </c>
      <c r="W160" s="3">
        <v>39.74</v>
      </c>
      <c r="X160" s="3">
        <v>39.08</v>
      </c>
      <c r="Y160" s="3">
        <v>39.229999999999997</v>
      </c>
      <c r="Z160" s="3">
        <v>39.57</v>
      </c>
      <c r="AA160" s="3">
        <v>39.76</v>
      </c>
      <c r="AB160" s="3">
        <v>40.270000000000003</v>
      </c>
      <c r="AC160" s="3">
        <v>42.21</v>
      </c>
      <c r="AD160" s="3">
        <v>44.41</v>
      </c>
      <c r="AE160" s="3">
        <v>44.91</v>
      </c>
      <c r="AF160" s="3">
        <v>45.51</v>
      </c>
      <c r="AG160" s="3">
        <v>45.5</v>
      </c>
      <c r="AH160" s="3">
        <v>44.47</v>
      </c>
      <c r="AI160" s="3">
        <v>38.69</v>
      </c>
      <c r="AJ160" s="3">
        <v>37.299999999999997</v>
      </c>
      <c r="AK160" s="3">
        <v>37.01</v>
      </c>
      <c r="AL160" s="3">
        <v>36.81</v>
      </c>
      <c r="AM160" s="3">
        <v>36.64</v>
      </c>
      <c r="AN160" s="3">
        <v>36.29</v>
      </c>
      <c r="AO160" s="3">
        <v>38.35</v>
      </c>
      <c r="AP160" s="3">
        <v>41.81</v>
      </c>
      <c r="AQ160" s="3">
        <v>42.82</v>
      </c>
      <c r="AR160" s="3">
        <v>43.55</v>
      </c>
      <c r="AS160" s="3">
        <v>43.6</v>
      </c>
      <c r="AT160" s="3">
        <v>43.07</v>
      </c>
      <c r="AU160" s="3">
        <v>37.869999999999997</v>
      </c>
      <c r="AV160" s="3">
        <v>36.43</v>
      </c>
      <c r="AW160" s="3">
        <v>35.93</v>
      </c>
      <c r="AX160" s="3">
        <v>35.68</v>
      </c>
      <c r="AY160" s="3">
        <v>35.4</v>
      </c>
    </row>
    <row r="161" spans="1:51" x14ac:dyDescent="0.35">
      <c r="A161" s="5">
        <f t="shared" si="3"/>
        <v>42950</v>
      </c>
      <c r="B161" t="s">
        <v>306</v>
      </c>
      <c r="C161" s="2">
        <v>42950</v>
      </c>
      <c r="D161" s="3">
        <v>45.11</v>
      </c>
      <c r="E161" s="3">
        <v>42.33</v>
      </c>
      <c r="F161" s="3">
        <v>46.87</v>
      </c>
      <c r="G161" s="3">
        <v>47.94</v>
      </c>
      <c r="H161" s="3">
        <v>47.63</v>
      </c>
      <c r="I161" s="3">
        <v>47.69</v>
      </c>
      <c r="J161" s="3">
        <v>47.14</v>
      </c>
      <c r="K161" s="3">
        <v>42.4</v>
      </c>
      <c r="L161" s="3">
        <v>40.89</v>
      </c>
      <c r="M161" s="3">
        <v>40.19</v>
      </c>
      <c r="N161" s="3">
        <v>40.21</v>
      </c>
      <c r="O161" s="3">
        <v>39.9</v>
      </c>
      <c r="P161" s="3">
        <v>39.49</v>
      </c>
      <c r="Q161" s="3">
        <v>42.1</v>
      </c>
      <c r="R161" s="3">
        <v>45.05</v>
      </c>
      <c r="S161" s="3">
        <v>46.12</v>
      </c>
      <c r="T161" s="3">
        <v>47.18</v>
      </c>
      <c r="U161" s="3">
        <v>47.42</v>
      </c>
      <c r="V161" s="3">
        <v>46.63</v>
      </c>
      <c r="W161" s="3">
        <v>40.06</v>
      </c>
      <c r="X161" s="3">
        <v>39.4</v>
      </c>
      <c r="Y161" s="3">
        <v>39.549999999999997</v>
      </c>
      <c r="Z161" s="3">
        <v>39.89</v>
      </c>
      <c r="AA161" s="3">
        <v>40.08</v>
      </c>
      <c r="AB161" s="3">
        <v>40.590000000000003</v>
      </c>
      <c r="AC161" s="3">
        <v>42.39</v>
      </c>
      <c r="AD161" s="3">
        <v>44.59</v>
      </c>
      <c r="AE161" s="3">
        <v>45.09</v>
      </c>
      <c r="AF161" s="3">
        <v>45.69</v>
      </c>
      <c r="AG161" s="3">
        <v>45.68</v>
      </c>
      <c r="AH161" s="3">
        <v>44.65</v>
      </c>
      <c r="AI161" s="3">
        <v>38.57</v>
      </c>
      <c r="AJ161" s="3">
        <v>37.18</v>
      </c>
      <c r="AK161" s="3">
        <v>36.89</v>
      </c>
      <c r="AL161" s="3">
        <v>36.69</v>
      </c>
      <c r="AM161" s="3">
        <v>36.520000000000003</v>
      </c>
      <c r="AN161" s="3">
        <v>36.17</v>
      </c>
      <c r="AO161" s="3">
        <v>38.4</v>
      </c>
      <c r="AP161" s="3">
        <v>41.86</v>
      </c>
      <c r="AQ161" s="3">
        <v>42.87</v>
      </c>
      <c r="AR161" s="3">
        <v>43.6</v>
      </c>
      <c r="AS161" s="3">
        <v>43.65</v>
      </c>
      <c r="AT161" s="3">
        <v>43.12</v>
      </c>
      <c r="AU161" s="3">
        <v>37.75</v>
      </c>
      <c r="AV161" s="3">
        <v>36.31</v>
      </c>
      <c r="AW161" s="3">
        <v>35.81</v>
      </c>
      <c r="AX161" s="3">
        <v>35.56</v>
      </c>
      <c r="AY161" s="3">
        <v>35.28</v>
      </c>
    </row>
    <row r="162" spans="1:51" x14ac:dyDescent="0.35">
      <c r="A162" s="5">
        <f t="shared" si="3"/>
        <v>42951</v>
      </c>
      <c r="B162" t="s">
        <v>307</v>
      </c>
      <c r="C162" s="2">
        <v>42951</v>
      </c>
      <c r="D162" s="3">
        <v>45.56</v>
      </c>
      <c r="E162" s="3">
        <v>42.66</v>
      </c>
      <c r="F162" s="3">
        <v>47.16</v>
      </c>
      <c r="G162" s="3">
        <v>48.23</v>
      </c>
      <c r="H162" s="3">
        <v>47.82</v>
      </c>
      <c r="I162" s="3">
        <v>47.8</v>
      </c>
      <c r="J162" s="3">
        <v>47.25</v>
      </c>
      <c r="K162" s="3">
        <v>42.6</v>
      </c>
      <c r="L162" s="3">
        <v>41.09</v>
      </c>
      <c r="M162" s="3">
        <v>40.39</v>
      </c>
      <c r="N162" s="3">
        <v>40.409999999999997</v>
      </c>
      <c r="O162" s="3">
        <v>40.1</v>
      </c>
      <c r="P162" s="3">
        <v>39.69</v>
      </c>
      <c r="Q162" s="3">
        <v>42.21</v>
      </c>
      <c r="R162" s="3">
        <v>45.16</v>
      </c>
      <c r="S162" s="3">
        <v>46.23</v>
      </c>
      <c r="T162" s="3">
        <v>47.29</v>
      </c>
      <c r="U162" s="3">
        <v>47.53</v>
      </c>
      <c r="V162" s="3">
        <v>46.74</v>
      </c>
      <c r="W162" s="3">
        <v>40.200000000000003</v>
      </c>
      <c r="X162" s="3">
        <v>39.54</v>
      </c>
      <c r="Y162" s="3">
        <v>39.69</v>
      </c>
      <c r="Z162" s="3">
        <v>40.03</v>
      </c>
      <c r="AA162" s="3">
        <v>40.22</v>
      </c>
      <c r="AB162" s="3">
        <v>40.729999999999997</v>
      </c>
      <c r="AC162" s="3">
        <v>42.59</v>
      </c>
      <c r="AD162" s="3">
        <v>44.79</v>
      </c>
      <c r="AE162" s="3">
        <v>45.29</v>
      </c>
      <c r="AF162" s="3">
        <v>45.89</v>
      </c>
      <c r="AG162" s="3">
        <v>45.88</v>
      </c>
      <c r="AH162" s="3">
        <v>44.85</v>
      </c>
      <c r="AI162" s="3">
        <v>38.76</v>
      </c>
      <c r="AJ162" s="3">
        <v>37.369999999999997</v>
      </c>
      <c r="AK162" s="3">
        <v>37.08</v>
      </c>
      <c r="AL162" s="3">
        <v>36.880000000000003</v>
      </c>
      <c r="AM162" s="3">
        <v>36.71</v>
      </c>
      <c r="AN162" s="3">
        <v>36.36</v>
      </c>
      <c r="AO162" s="3">
        <v>38.65</v>
      </c>
      <c r="AP162" s="3">
        <v>42.11</v>
      </c>
      <c r="AQ162" s="3">
        <v>43.12</v>
      </c>
      <c r="AR162" s="3">
        <v>43.85</v>
      </c>
      <c r="AS162" s="3">
        <v>43.9</v>
      </c>
      <c r="AT162" s="3">
        <v>43.37</v>
      </c>
      <c r="AU162" s="3">
        <v>37.94</v>
      </c>
      <c r="AV162" s="3">
        <v>36.5</v>
      </c>
      <c r="AW162" s="3">
        <v>36</v>
      </c>
      <c r="AX162" s="3">
        <v>35.75</v>
      </c>
      <c r="AY162" s="3">
        <v>35.47</v>
      </c>
    </row>
    <row r="163" spans="1:51" x14ac:dyDescent="0.35">
      <c r="A163" s="5">
        <f t="shared" si="3"/>
        <v>42954</v>
      </c>
      <c r="B163" t="s">
        <v>308</v>
      </c>
      <c r="C163" s="2">
        <v>42954</v>
      </c>
      <c r="D163" s="3">
        <v>46.42</v>
      </c>
      <c r="E163" s="3">
        <v>43.42</v>
      </c>
      <c r="F163" s="3">
        <v>47.49</v>
      </c>
      <c r="G163" s="3">
        <v>48.54</v>
      </c>
      <c r="H163" s="3">
        <v>48.14</v>
      </c>
      <c r="I163" s="3">
        <v>48.06</v>
      </c>
      <c r="J163" s="3">
        <v>47.51</v>
      </c>
      <c r="K163" s="3">
        <v>42.88</v>
      </c>
      <c r="L163" s="3">
        <v>41.37</v>
      </c>
      <c r="M163" s="3">
        <v>40.67</v>
      </c>
      <c r="N163" s="3">
        <v>40.67</v>
      </c>
      <c r="O163" s="3">
        <v>40.36</v>
      </c>
      <c r="P163" s="3">
        <v>39.950000000000003</v>
      </c>
      <c r="Q163" s="3">
        <v>42.4</v>
      </c>
      <c r="R163" s="3">
        <v>45.35</v>
      </c>
      <c r="S163" s="3">
        <v>46.42</v>
      </c>
      <c r="T163" s="3">
        <v>47.48</v>
      </c>
      <c r="U163" s="3">
        <v>47.72</v>
      </c>
      <c r="V163" s="3">
        <v>46.93</v>
      </c>
      <c r="W163" s="3">
        <v>40.29</v>
      </c>
      <c r="X163" s="3">
        <v>39.630000000000003</v>
      </c>
      <c r="Y163" s="3">
        <v>39.78</v>
      </c>
      <c r="Z163" s="3">
        <v>40.119999999999997</v>
      </c>
      <c r="AA163" s="3">
        <v>40.31</v>
      </c>
      <c r="AB163" s="3">
        <v>40.82</v>
      </c>
      <c r="AC163" s="3">
        <v>42.84</v>
      </c>
      <c r="AD163" s="3">
        <v>45.04</v>
      </c>
      <c r="AE163" s="3">
        <v>45.54</v>
      </c>
      <c r="AF163" s="3">
        <v>46.14</v>
      </c>
      <c r="AG163" s="3">
        <v>46.13</v>
      </c>
      <c r="AH163" s="3">
        <v>45.1</v>
      </c>
      <c r="AI163" s="3">
        <v>38.909999999999997</v>
      </c>
      <c r="AJ163" s="3">
        <v>37.520000000000003</v>
      </c>
      <c r="AK163" s="3">
        <v>37.229999999999997</v>
      </c>
      <c r="AL163" s="3">
        <v>37.03</v>
      </c>
      <c r="AM163" s="3">
        <v>36.86</v>
      </c>
      <c r="AN163" s="3">
        <v>36.51</v>
      </c>
      <c r="AO163" s="3">
        <v>38.950000000000003</v>
      </c>
      <c r="AP163" s="3">
        <v>42.41</v>
      </c>
      <c r="AQ163" s="3">
        <v>43.42</v>
      </c>
      <c r="AR163" s="3">
        <v>44.15</v>
      </c>
      <c r="AS163" s="3">
        <v>44.2</v>
      </c>
      <c r="AT163" s="3">
        <v>43.67</v>
      </c>
      <c r="AU163" s="3">
        <v>38.090000000000003</v>
      </c>
      <c r="AV163" s="3">
        <v>36.65</v>
      </c>
      <c r="AW163" s="3">
        <v>36.15</v>
      </c>
      <c r="AX163" s="3">
        <v>35.9</v>
      </c>
      <c r="AY163" s="3">
        <v>35.619999999999997</v>
      </c>
    </row>
    <row r="164" spans="1:51" x14ac:dyDescent="0.35">
      <c r="A164" s="5">
        <f t="shared" si="3"/>
        <v>42955</v>
      </c>
      <c r="B164" t="s">
        <v>309</v>
      </c>
      <c r="C164" s="2">
        <v>42955</v>
      </c>
      <c r="D164" s="3">
        <v>46.07</v>
      </c>
      <c r="E164" s="3">
        <v>43.17</v>
      </c>
      <c r="F164" s="3">
        <v>47.31</v>
      </c>
      <c r="G164" s="3">
        <v>48.37</v>
      </c>
      <c r="H164" s="3">
        <v>48.06</v>
      </c>
      <c r="I164" s="3">
        <v>47.94</v>
      </c>
      <c r="J164" s="3">
        <v>47.39</v>
      </c>
      <c r="K164" s="3">
        <v>42.86</v>
      </c>
      <c r="L164" s="3">
        <v>41.35</v>
      </c>
      <c r="M164" s="3">
        <v>40.65</v>
      </c>
      <c r="N164" s="3">
        <v>40.65</v>
      </c>
      <c r="O164" s="3">
        <v>40.340000000000003</v>
      </c>
      <c r="P164" s="3">
        <v>39.93</v>
      </c>
      <c r="Q164" s="3">
        <v>42.42</v>
      </c>
      <c r="R164" s="3">
        <v>45.37</v>
      </c>
      <c r="S164" s="3">
        <v>46.44</v>
      </c>
      <c r="T164" s="3">
        <v>47.5</v>
      </c>
      <c r="U164" s="3">
        <v>47.74</v>
      </c>
      <c r="V164" s="3">
        <v>46.95</v>
      </c>
      <c r="W164" s="3">
        <v>40.33</v>
      </c>
      <c r="X164" s="3">
        <v>39.67</v>
      </c>
      <c r="Y164" s="3">
        <v>39.82</v>
      </c>
      <c r="Z164" s="3">
        <v>40.159999999999997</v>
      </c>
      <c r="AA164" s="3">
        <v>40.35</v>
      </c>
      <c r="AB164" s="3">
        <v>40.86</v>
      </c>
      <c r="AC164" s="3">
        <v>42.82</v>
      </c>
      <c r="AD164" s="3">
        <v>45.02</v>
      </c>
      <c r="AE164" s="3">
        <v>45.52</v>
      </c>
      <c r="AF164" s="3">
        <v>46.12</v>
      </c>
      <c r="AG164" s="3">
        <v>46.11</v>
      </c>
      <c r="AH164" s="3">
        <v>45.08</v>
      </c>
      <c r="AI164" s="3">
        <v>39.32</v>
      </c>
      <c r="AJ164" s="3">
        <v>37.93</v>
      </c>
      <c r="AK164" s="3">
        <v>37.64</v>
      </c>
      <c r="AL164" s="3">
        <v>37.44</v>
      </c>
      <c r="AM164" s="3">
        <v>37.270000000000003</v>
      </c>
      <c r="AN164" s="3">
        <v>36.92</v>
      </c>
      <c r="AO164" s="3">
        <v>38.85</v>
      </c>
      <c r="AP164" s="3">
        <v>42.31</v>
      </c>
      <c r="AQ164" s="3">
        <v>43.32</v>
      </c>
      <c r="AR164" s="3">
        <v>44.05</v>
      </c>
      <c r="AS164" s="3">
        <v>44.1</v>
      </c>
      <c r="AT164" s="3">
        <v>43.57</v>
      </c>
      <c r="AU164" s="3">
        <v>38.5</v>
      </c>
      <c r="AV164" s="3">
        <v>37.06</v>
      </c>
      <c r="AW164" s="3">
        <v>36.56</v>
      </c>
      <c r="AX164" s="3">
        <v>36.31</v>
      </c>
      <c r="AY164" s="3">
        <v>36.03</v>
      </c>
    </row>
    <row r="165" spans="1:51" x14ac:dyDescent="0.35">
      <c r="A165" s="5">
        <f t="shared" si="3"/>
        <v>42956</v>
      </c>
      <c r="B165" t="s">
        <v>310</v>
      </c>
      <c r="C165" s="2">
        <v>42956</v>
      </c>
      <c r="D165" s="3">
        <v>46.66</v>
      </c>
      <c r="E165" s="3">
        <v>43.71</v>
      </c>
      <c r="F165" s="3">
        <v>47.79</v>
      </c>
      <c r="G165" s="3">
        <v>48.83</v>
      </c>
      <c r="H165" s="3">
        <v>48.33</v>
      </c>
      <c r="I165" s="3">
        <v>48.21</v>
      </c>
      <c r="J165" s="3">
        <v>47.66</v>
      </c>
      <c r="K165" s="3">
        <v>43.05</v>
      </c>
      <c r="L165" s="3">
        <v>41.54</v>
      </c>
      <c r="M165" s="3">
        <v>40.840000000000003</v>
      </c>
      <c r="N165" s="3">
        <v>40.85</v>
      </c>
      <c r="O165" s="3">
        <v>40.54</v>
      </c>
      <c r="P165" s="3">
        <v>40.130000000000003</v>
      </c>
      <c r="Q165" s="3">
        <v>42.63</v>
      </c>
      <c r="R165" s="3">
        <v>45.58</v>
      </c>
      <c r="S165" s="3">
        <v>46.65</v>
      </c>
      <c r="T165" s="3">
        <v>47.71</v>
      </c>
      <c r="U165" s="3">
        <v>47.95</v>
      </c>
      <c r="V165" s="3">
        <v>47.16</v>
      </c>
      <c r="W165" s="3">
        <v>40.409999999999997</v>
      </c>
      <c r="X165" s="3">
        <v>39.75</v>
      </c>
      <c r="Y165" s="3">
        <v>39.9</v>
      </c>
      <c r="Z165" s="3">
        <v>40.24</v>
      </c>
      <c r="AA165" s="3">
        <v>40.43</v>
      </c>
      <c r="AB165" s="3">
        <v>40.94</v>
      </c>
      <c r="AC165" s="3">
        <v>42.9</v>
      </c>
      <c r="AD165" s="3">
        <v>45.1</v>
      </c>
      <c r="AE165" s="3">
        <v>45.6</v>
      </c>
      <c r="AF165" s="3">
        <v>46.2</v>
      </c>
      <c r="AG165" s="3">
        <v>46.19</v>
      </c>
      <c r="AH165" s="3">
        <v>45.16</v>
      </c>
      <c r="AI165" s="3">
        <v>39.35</v>
      </c>
      <c r="AJ165" s="3">
        <v>37.96</v>
      </c>
      <c r="AK165" s="3">
        <v>37.67</v>
      </c>
      <c r="AL165" s="3">
        <v>37.47</v>
      </c>
      <c r="AM165" s="3">
        <v>37.299999999999997</v>
      </c>
      <c r="AN165" s="3">
        <v>36.950000000000003</v>
      </c>
      <c r="AO165" s="3">
        <v>38.950000000000003</v>
      </c>
      <c r="AP165" s="3">
        <v>42.41</v>
      </c>
      <c r="AQ165" s="3">
        <v>43.42</v>
      </c>
      <c r="AR165" s="3">
        <v>44.15</v>
      </c>
      <c r="AS165" s="3">
        <v>44.2</v>
      </c>
      <c r="AT165" s="3">
        <v>43.67</v>
      </c>
      <c r="AU165" s="3">
        <v>38.53</v>
      </c>
      <c r="AV165" s="3">
        <v>37.090000000000003</v>
      </c>
      <c r="AW165" s="3">
        <v>36.590000000000003</v>
      </c>
      <c r="AX165" s="3">
        <v>36.340000000000003</v>
      </c>
      <c r="AY165" s="3">
        <v>36.06</v>
      </c>
    </row>
    <row r="166" spans="1:51" x14ac:dyDescent="0.35">
      <c r="A166" s="5">
        <f t="shared" si="3"/>
        <v>42957</v>
      </c>
      <c r="B166" t="s">
        <v>311</v>
      </c>
      <c r="C166" s="2">
        <v>42957</v>
      </c>
      <c r="D166" s="3">
        <v>47.08</v>
      </c>
      <c r="E166" s="3">
        <v>44</v>
      </c>
      <c r="F166" s="3">
        <v>48.2</v>
      </c>
      <c r="G166" s="3">
        <v>49.23</v>
      </c>
      <c r="H166" s="3">
        <v>48.83</v>
      </c>
      <c r="I166" s="3">
        <v>48.71</v>
      </c>
      <c r="J166" s="3">
        <v>48.16</v>
      </c>
      <c r="K166" s="3">
        <v>43.42</v>
      </c>
      <c r="L166" s="3">
        <v>41.91</v>
      </c>
      <c r="M166" s="3">
        <v>41.21</v>
      </c>
      <c r="N166" s="3">
        <v>41.2</v>
      </c>
      <c r="O166" s="3">
        <v>40.89</v>
      </c>
      <c r="P166" s="3">
        <v>40.479999999999997</v>
      </c>
      <c r="Q166" s="3">
        <v>42.86</v>
      </c>
      <c r="R166" s="3">
        <v>45.81</v>
      </c>
      <c r="S166" s="3">
        <v>46.88</v>
      </c>
      <c r="T166" s="3">
        <v>47.94</v>
      </c>
      <c r="U166" s="3">
        <v>48.18</v>
      </c>
      <c r="V166" s="3">
        <v>47.39</v>
      </c>
      <c r="W166" s="3">
        <v>40.68</v>
      </c>
      <c r="X166" s="3">
        <v>40.020000000000003</v>
      </c>
      <c r="Y166" s="3">
        <v>40.17</v>
      </c>
      <c r="Z166" s="3">
        <v>40.51</v>
      </c>
      <c r="AA166" s="3">
        <v>40.700000000000003</v>
      </c>
      <c r="AB166" s="3">
        <v>41.21</v>
      </c>
      <c r="AC166" s="3">
        <v>43.14</v>
      </c>
      <c r="AD166" s="3">
        <v>45.34</v>
      </c>
      <c r="AE166" s="3">
        <v>45.84</v>
      </c>
      <c r="AF166" s="3">
        <v>46.44</v>
      </c>
      <c r="AG166" s="3">
        <v>46.43</v>
      </c>
      <c r="AH166" s="3">
        <v>45.4</v>
      </c>
      <c r="AI166" s="3">
        <v>39.47</v>
      </c>
      <c r="AJ166" s="3">
        <v>38.08</v>
      </c>
      <c r="AK166" s="3">
        <v>37.79</v>
      </c>
      <c r="AL166" s="3">
        <v>37.590000000000003</v>
      </c>
      <c r="AM166" s="3">
        <v>37.42</v>
      </c>
      <c r="AN166" s="3">
        <v>37.07</v>
      </c>
      <c r="AO166" s="3">
        <v>39.15</v>
      </c>
      <c r="AP166" s="3">
        <v>42.61</v>
      </c>
      <c r="AQ166" s="3">
        <v>43.62</v>
      </c>
      <c r="AR166" s="3">
        <v>44.35</v>
      </c>
      <c r="AS166" s="3">
        <v>44.4</v>
      </c>
      <c r="AT166" s="3">
        <v>43.87</v>
      </c>
      <c r="AU166" s="3">
        <v>38.65</v>
      </c>
      <c r="AV166" s="3">
        <v>37.21</v>
      </c>
      <c r="AW166" s="3">
        <v>36.71</v>
      </c>
      <c r="AX166" s="3">
        <v>36.46</v>
      </c>
      <c r="AY166" s="3">
        <v>36.18</v>
      </c>
    </row>
    <row r="167" spans="1:51" x14ac:dyDescent="0.35">
      <c r="A167" s="5">
        <f t="shared" si="3"/>
        <v>42958</v>
      </c>
      <c r="B167" t="s">
        <v>312</v>
      </c>
      <c r="C167" s="2">
        <v>42958</v>
      </c>
      <c r="D167" s="3">
        <v>48.06</v>
      </c>
      <c r="E167" s="3">
        <v>44.56</v>
      </c>
      <c r="F167" s="3">
        <v>48.67</v>
      </c>
      <c r="G167" s="3">
        <v>49.69</v>
      </c>
      <c r="H167" s="3">
        <v>49.2</v>
      </c>
      <c r="I167" s="3">
        <v>49.08</v>
      </c>
      <c r="J167" s="3">
        <v>48.53</v>
      </c>
      <c r="K167" s="3">
        <v>43.71</v>
      </c>
      <c r="L167" s="3">
        <v>42.2</v>
      </c>
      <c r="M167" s="3">
        <v>41.5</v>
      </c>
      <c r="N167" s="3">
        <v>41.47</v>
      </c>
      <c r="O167" s="3">
        <v>41.16</v>
      </c>
      <c r="P167" s="3">
        <v>40.75</v>
      </c>
      <c r="Q167" s="3">
        <v>43.19</v>
      </c>
      <c r="R167" s="3">
        <v>46.14</v>
      </c>
      <c r="S167" s="3">
        <v>47.21</v>
      </c>
      <c r="T167" s="3">
        <v>48.27</v>
      </c>
      <c r="U167" s="3">
        <v>48.51</v>
      </c>
      <c r="V167" s="3">
        <v>47.72</v>
      </c>
      <c r="W167" s="3">
        <v>40.909999999999997</v>
      </c>
      <c r="X167" s="3">
        <v>40.25</v>
      </c>
      <c r="Y167" s="3">
        <v>40.4</v>
      </c>
      <c r="Z167" s="3">
        <v>40.74</v>
      </c>
      <c r="AA167" s="3">
        <v>40.93</v>
      </c>
      <c r="AB167" s="3">
        <v>41.44</v>
      </c>
      <c r="AC167" s="3">
        <v>43.29</v>
      </c>
      <c r="AD167" s="3">
        <v>45.49</v>
      </c>
      <c r="AE167" s="3">
        <v>45.99</v>
      </c>
      <c r="AF167" s="3">
        <v>46.59</v>
      </c>
      <c r="AG167" s="3">
        <v>46.58</v>
      </c>
      <c r="AH167" s="3">
        <v>45.55</v>
      </c>
      <c r="AI167" s="3">
        <v>39.619999999999997</v>
      </c>
      <c r="AJ167" s="3">
        <v>38.229999999999997</v>
      </c>
      <c r="AK167" s="3">
        <v>37.94</v>
      </c>
      <c r="AL167" s="3">
        <v>37.74</v>
      </c>
      <c r="AM167" s="3">
        <v>37.57</v>
      </c>
      <c r="AN167" s="3">
        <v>37.22</v>
      </c>
      <c r="AO167" s="3">
        <v>39.299999999999997</v>
      </c>
      <c r="AP167" s="3">
        <v>42.76</v>
      </c>
      <c r="AQ167" s="3">
        <v>43.77</v>
      </c>
      <c r="AR167" s="3">
        <v>44.5</v>
      </c>
      <c r="AS167" s="3">
        <v>44.55</v>
      </c>
      <c r="AT167" s="3">
        <v>44.02</v>
      </c>
      <c r="AU167" s="3">
        <v>38.799999999999997</v>
      </c>
      <c r="AV167" s="3">
        <v>37.36</v>
      </c>
      <c r="AW167" s="3">
        <v>36.86</v>
      </c>
      <c r="AX167" s="3">
        <v>36.61</v>
      </c>
      <c r="AY167" s="3">
        <v>36.33</v>
      </c>
    </row>
    <row r="168" spans="1:51" x14ac:dyDescent="0.35">
      <c r="A168" s="5">
        <f t="shared" si="3"/>
        <v>42961</v>
      </c>
      <c r="B168" t="s">
        <v>313</v>
      </c>
      <c r="C168" s="2">
        <v>42961</v>
      </c>
      <c r="D168" s="3">
        <v>48.31</v>
      </c>
      <c r="E168" s="3">
        <v>44.25</v>
      </c>
      <c r="F168" s="3">
        <v>48.39</v>
      </c>
      <c r="G168" s="3">
        <v>49.29</v>
      </c>
      <c r="H168" s="3">
        <v>48.98</v>
      </c>
      <c r="I168" s="3">
        <v>48.86</v>
      </c>
      <c r="J168" s="3">
        <v>48.31</v>
      </c>
      <c r="K168" s="3">
        <v>43.54</v>
      </c>
      <c r="L168" s="3">
        <v>42.03</v>
      </c>
      <c r="M168" s="3">
        <v>41.33</v>
      </c>
      <c r="N168" s="3">
        <v>41.27</v>
      </c>
      <c r="O168" s="3">
        <v>40.96</v>
      </c>
      <c r="P168" s="3">
        <v>40.549999999999997</v>
      </c>
      <c r="Q168" s="3">
        <v>42.97</v>
      </c>
      <c r="R168" s="3">
        <v>45.92</v>
      </c>
      <c r="S168" s="3">
        <v>46.99</v>
      </c>
      <c r="T168" s="3">
        <v>48.05</v>
      </c>
      <c r="U168" s="3">
        <v>48.29</v>
      </c>
      <c r="V168" s="3">
        <v>47.5</v>
      </c>
      <c r="W168" s="3">
        <v>40.68</v>
      </c>
      <c r="X168" s="3">
        <v>40.020000000000003</v>
      </c>
      <c r="Y168" s="3">
        <v>40.17</v>
      </c>
      <c r="Z168" s="3">
        <v>40.51</v>
      </c>
      <c r="AA168" s="3">
        <v>40.700000000000003</v>
      </c>
      <c r="AB168" s="3">
        <v>41.21</v>
      </c>
      <c r="AC168" s="3">
        <v>42.87</v>
      </c>
      <c r="AD168" s="3">
        <v>45.07</v>
      </c>
      <c r="AE168" s="3">
        <v>45.57</v>
      </c>
      <c r="AF168" s="3">
        <v>46.17</v>
      </c>
      <c r="AG168" s="3">
        <v>46.16</v>
      </c>
      <c r="AH168" s="3">
        <v>45.13</v>
      </c>
      <c r="AI168" s="3">
        <v>39.11</v>
      </c>
      <c r="AJ168" s="3">
        <v>37.72</v>
      </c>
      <c r="AK168" s="3">
        <v>37.43</v>
      </c>
      <c r="AL168" s="3">
        <v>37.229999999999997</v>
      </c>
      <c r="AM168" s="3">
        <v>37.06</v>
      </c>
      <c r="AN168" s="3">
        <v>36.71</v>
      </c>
      <c r="AO168" s="3">
        <v>38.880000000000003</v>
      </c>
      <c r="AP168" s="3">
        <v>42.34</v>
      </c>
      <c r="AQ168" s="3">
        <v>43.35</v>
      </c>
      <c r="AR168" s="3">
        <v>44.08</v>
      </c>
      <c r="AS168" s="3">
        <v>44.13</v>
      </c>
      <c r="AT168" s="3">
        <v>43.6</v>
      </c>
      <c r="AU168" s="3">
        <v>38.29</v>
      </c>
      <c r="AV168" s="3">
        <v>36.85</v>
      </c>
      <c r="AW168" s="3">
        <v>36.35</v>
      </c>
      <c r="AX168" s="3">
        <v>36.1</v>
      </c>
      <c r="AY168" s="3">
        <v>35.82</v>
      </c>
    </row>
    <row r="169" spans="1:51" x14ac:dyDescent="0.35">
      <c r="A169" s="5">
        <f t="shared" si="3"/>
        <v>42962</v>
      </c>
      <c r="B169" t="s">
        <v>314</v>
      </c>
      <c r="C169" s="2">
        <v>42962</v>
      </c>
      <c r="D169" s="3">
        <v>48</v>
      </c>
      <c r="E169" s="3">
        <v>43.9</v>
      </c>
      <c r="F169" s="3">
        <v>48.47</v>
      </c>
      <c r="G169" s="3">
        <v>49.38</v>
      </c>
      <c r="H169" s="3">
        <v>48.84</v>
      </c>
      <c r="I169" s="3">
        <v>48.72</v>
      </c>
      <c r="J169" s="3">
        <v>48.17</v>
      </c>
      <c r="K169" s="3">
        <v>43.19</v>
      </c>
      <c r="L169" s="3">
        <v>41.68</v>
      </c>
      <c r="M169" s="3">
        <v>40.98</v>
      </c>
      <c r="N169" s="3">
        <v>40.92</v>
      </c>
      <c r="O169" s="3">
        <v>40.61</v>
      </c>
      <c r="P169" s="3">
        <v>40.200000000000003</v>
      </c>
      <c r="Q169" s="3">
        <v>42.66</v>
      </c>
      <c r="R169" s="3">
        <v>45.61</v>
      </c>
      <c r="S169" s="3">
        <v>46.68</v>
      </c>
      <c r="T169" s="3">
        <v>47.74</v>
      </c>
      <c r="U169" s="3">
        <v>47.98</v>
      </c>
      <c r="V169" s="3">
        <v>47.19</v>
      </c>
      <c r="W169" s="3">
        <v>40.450000000000003</v>
      </c>
      <c r="X169" s="3">
        <v>39.79</v>
      </c>
      <c r="Y169" s="3">
        <v>39.94</v>
      </c>
      <c r="Z169" s="3">
        <v>40.28</v>
      </c>
      <c r="AA169" s="3">
        <v>40.47</v>
      </c>
      <c r="AB169" s="3">
        <v>40.98</v>
      </c>
      <c r="AC169" s="3">
        <v>42.77</v>
      </c>
      <c r="AD169" s="3">
        <v>44.97</v>
      </c>
      <c r="AE169" s="3">
        <v>45.47</v>
      </c>
      <c r="AF169" s="3">
        <v>46.07</v>
      </c>
      <c r="AG169" s="3">
        <v>46.06</v>
      </c>
      <c r="AH169" s="3">
        <v>45.03</v>
      </c>
      <c r="AI169" s="3">
        <v>39.01</v>
      </c>
      <c r="AJ169" s="3">
        <v>37.619999999999997</v>
      </c>
      <c r="AK169" s="3">
        <v>37.33</v>
      </c>
      <c r="AL169" s="3">
        <v>37.130000000000003</v>
      </c>
      <c r="AM169" s="3">
        <v>36.96</v>
      </c>
      <c r="AN169" s="3">
        <v>36.61</v>
      </c>
      <c r="AO169" s="3">
        <v>38.78</v>
      </c>
      <c r="AP169" s="3">
        <v>42.24</v>
      </c>
      <c r="AQ169" s="3">
        <v>43.25</v>
      </c>
      <c r="AR169" s="3">
        <v>43.98</v>
      </c>
      <c r="AS169" s="3">
        <v>44.03</v>
      </c>
      <c r="AT169" s="3">
        <v>43.5</v>
      </c>
      <c r="AU169" s="3">
        <v>38.19</v>
      </c>
      <c r="AV169" s="3">
        <v>36.75</v>
      </c>
      <c r="AW169" s="3">
        <v>36.25</v>
      </c>
      <c r="AX169" s="3">
        <v>36</v>
      </c>
      <c r="AY169" s="3">
        <v>35.72</v>
      </c>
    </row>
    <row r="170" spans="1:51" x14ac:dyDescent="0.35">
      <c r="A170" s="5">
        <f t="shared" si="3"/>
        <v>42963</v>
      </c>
      <c r="B170" t="s">
        <v>315</v>
      </c>
      <c r="C170" s="2">
        <v>42963</v>
      </c>
      <c r="D170" s="3">
        <v>48.9</v>
      </c>
      <c r="E170" s="3">
        <v>45.1</v>
      </c>
      <c r="F170" s="3">
        <v>49.71</v>
      </c>
      <c r="G170" s="3">
        <v>50.65</v>
      </c>
      <c r="H170" s="3">
        <v>49.94</v>
      </c>
      <c r="I170" s="3">
        <v>49.82</v>
      </c>
      <c r="J170" s="3">
        <v>49.27</v>
      </c>
      <c r="K170" s="3">
        <v>43.91</v>
      </c>
      <c r="L170" s="3">
        <v>42.4</v>
      </c>
      <c r="M170" s="3">
        <v>41.7</v>
      </c>
      <c r="N170" s="3">
        <v>41.63</v>
      </c>
      <c r="O170" s="3">
        <v>41.32</v>
      </c>
      <c r="P170" s="3">
        <v>40.909999999999997</v>
      </c>
      <c r="Q170" s="3">
        <v>43.22</v>
      </c>
      <c r="R170" s="3">
        <v>46.17</v>
      </c>
      <c r="S170" s="3">
        <v>47.24</v>
      </c>
      <c r="T170" s="3">
        <v>48.3</v>
      </c>
      <c r="U170" s="3">
        <v>48.54</v>
      </c>
      <c r="V170" s="3">
        <v>47.75</v>
      </c>
      <c r="W170" s="3">
        <v>40.840000000000003</v>
      </c>
      <c r="X170" s="3">
        <v>40.18</v>
      </c>
      <c r="Y170" s="3">
        <v>40.33</v>
      </c>
      <c r="Z170" s="3">
        <v>40.67</v>
      </c>
      <c r="AA170" s="3">
        <v>40.86</v>
      </c>
      <c r="AB170" s="3">
        <v>41.37</v>
      </c>
      <c r="AC170" s="3">
        <v>43.19</v>
      </c>
      <c r="AD170" s="3">
        <v>45.39</v>
      </c>
      <c r="AE170" s="3">
        <v>45.89</v>
      </c>
      <c r="AF170" s="3">
        <v>46.49</v>
      </c>
      <c r="AG170" s="3">
        <v>46.48</v>
      </c>
      <c r="AH170" s="3">
        <v>45.45</v>
      </c>
      <c r="AI170" s="3">
        <v>39.19</v>
      </c>
      <c r="AJ170" s="3">
        <v>37.799999999999997</v>
      </c>
      <c r="AK170" s="3">
        <v>37.51</v>
      </c>
      <c r="AL170" s="3">
        <v>37.31</v>
      </c>
      <c r="AM170" s="3">
        <v>37.14</v>
      </c>
      <c r="AN170" s="3">
        <v>36.79</v>
      </c>
      <c r="AO170" s="3">
        <v>39.200000000000003</v>
      </c>
      <c r="AP170" s="3">
        <v>42.66</v>
      </c>
      <c r="AQ170" s="3">
        <v>43.67</v>
      </c>
      <c r="AR170" s="3">
        <v>44.4</v>
      </c>
      <c r="AS170" s="3">
        <v>44.45</v>
      </c>
      <c r="AT170" s="3">
        <v>43.92</v>
      </c>
      <c r="AU170" s="3">
        <v>38.369999999999997</v>
      </c>
      <c r="AV170" s="3">
        <v>36.93</v>
      </c>
      <c r="AW170" s="3">
        <v>36.43</v>
      </c>
      <c r="AX170" s="3">
        <v>36.18</v>
      </c>
      <c r="AY170" s="3">
        <v>35.9</v>
      </c>
    </row>
    <row r="171" spans="1:51" x14ac:dyDescent="0.35">
      <c r="A171" s="5">
        <f t="shared" si="3"/>
        <v>42964</v>
      </c>
      <c r="B171" t="s">
        <v>316</v>
      </c>
      <c r="C171" s="2">
        <v>42964</v>
      </c>
      <c r="D171" s="3">
        <v>48.95</v>
      </c>
      <c r="E171" s="3">
        <v>45.45</v>
      </c>
      <c r="F171" s="3">
        <v>49.76</v>
      </c>
      <c r="G171" s="3">
        <v>50.77</v>
      </c>
      <c r="H171" s="3">
        <v>49.86</v>
      </c>
      <c r="I171" s="3">
        <v>49.74</v>
      </c>
      <c r="J171" s="3">
        <v>49.19</v>
      </c>
      <c r="K171" s="3">
        <v>43.79</v>
      </c>
      <c r="L171" s="3">
        <v>42.28</v>
      </c>
      <c r="M171" s="3">
        <v>41.58</v>
      </c>
      <c r="N171" s="3">
        <v>41.51</v>
      </c>
      <c r="O171" s="3">
        <v>41.2</v>
      </c>
      <c r="P171" s="3">
        <v>40.79</v>
      </c>
      <c r="Q171" s="3">
        <v>43.38</v>
      </c>
      <c r="R171" s="3">
        <v>46.33</v>
      </c>
      <c r="S171" s="3">
        <v>47.4</v>
      </c>
      <c r="T171" s="3">
        <v>48.46</v>
      </c>
      <c r="U171" s="3">
        <v>48.7</v>
      </c>
      <c r="V171" s="3">
        <v>47.91</v>
      </c>
      <c r="W171" s="3">
        <v>40.86</v>
      </c>
      <c r="X171" s="3">
        <v>40.200000000000003</v>
      </c>
      <c r="Y171" s="3">
        <v>40.35</v>
      </c>
      <c r="Z171" s="3">
        <v>40.69</v>
      </c>
      <c r="AA171" s="3">
        <v>40.880000000000003</v>
      </c>
      <c r="AB171" s="3">
        <v>41.39</v>
      </c>
      <c r="AC171" s="3">
        <v>43.28</v>
      </c>
      <c r="AD171" s="3">
        <v>45.48</v>
      </c>
      <c r="AE171" s="3">
        <v>45.98</v>
      </c>
      <c r="AF171" s="3">
        <v>46.58</v>
      </c>
      <c r="AG171" s="3">
        <v>46.57</v>
      </c>
      <c r="AH171" s="3">
        <v>45.54</v>
      </c>
      <c r="AI171" s="3">
        <v>39.46</v>
      </c>
      <c r="AJ171" s="3">
        <v>38.07</v>
      </c>
      <c r="AK171" s="3">
        <v>37.78</v>
      </c>
      <c r="AL171" s="3">
        <v>37.58</v>
      </c>
      <c r="AM171" s="3">
        <v>37.409999999999997</v>
      </c>
      <c r="AN171" s="3">
        <v>37.06</v>
      </c>
      <c r="AO171" s="3">
        <v>39.299999999999997</v>
      </c>
      <c r="AP171" s="3">
        <v>42.76</v>
      </c>
      <c r="AQ171" s="3">
        <v>43.77</v>
      </c>
      <c r="AR171" s="3">
        <v>44.5</v>
      </c>
      <c r="AS171" s="3">
        <v>44.55</v>
      </c>
      <c r="AT171" s="3">
        <v>44.02</v>
      </c>
      <c r="AU171" s="3">
        <v>38.64</v>
      </c>
      <c r="AV171" s="3">
        <v>37.200000000000003</v>
      </c>
      <c r="AW171" s="3">
        <v>36.700000000000003</v>
      </c>
      <c r="AX171" s="3">
        <v>36.450000000000003</v>
      </c>
      <c r="AY171" s="3">
        <v>36.17</v>
      </c>
    </row>
    <row r="172" spans="1:51" x14ac:dyDescent="0.35">
      <c r="A172" s="5">
        <f t="shared" si="3"/>
        <v>42965</v>
      </c>
      <c r="B172" t="s">
        <v>317</v>
      </c>
      <c r="C172" s="2">
        <v>42965</v>
      </c>
      <c r="D172" s="3">
        <v>49.47</v>
      </c>
      <c r="E172" s="3">
        <v>45.82</v>
      </c>
      <c r="F172" s="3">
        <v>49.79</v>
      </c>
      <c r="G172" s="3">
        <v>50.78</v>
      </c>
      <c r="H172" s="3">
        <v>50.16</v>
      </c>
      <c r="I172" s="3">
        <v>49.74</v>
      </c>
      <c r="J172" s="3">
        <v>49.19</v>
      </c>
      <c r="K172" s="3">
        <v>43.73</v>
      </c>
      <c r="L172" s="3">
        <v>42.22</v>
      </c>
      <c r="M172" s="3">
        <v>41.52</v>
      </c>
      <c r="N172" s="3">
        <v>41.44</v>
      </c>
      <c r="O172" s="3">
        <v>41.13</v>
      </c>
      <c r="P172" s="3">
        <v>40.72</v>
      </c>
      <c r="Q172" s="3">
        <v>43.21</v>
      </c>
      <c r="R172" s="3">
        <v>46.16</v>
      </c>
      <c r="S172" s="3">
        <v>47.23</v>
      </c>
      <c r="T172" s="3">
        <v>48.29</v>
      </c>
      <c r="U172" s="3">
        <v>48.53</v>
      </c>
      <c r="V172" s="3">
        <v>47.74</v>
      </c>
      <c r="W172" s="3">
        <v>40.74</v>
      </c>
      <c r="X172" s="3">
        <v>40.08</v>
      </c>
      <c r="Y172" s="3">
        <v>40.229999999999997</v>
      </c>
      <c r="Z172" s="3">
        <v>40.57</v>
      </c>
      <c r="AA172" s="3">
        <v>40.76</v>
      </c>
      <c r="AB172" s="3">
        <v>41.27</v>
      </c>
      <c r="AC172" s="3">
        <v>43.31</v>
      </c>
      <c r="AD172" s="3">
        <v>45.51</v>
      </c>
      <c r="AE172" s="3">
        <v>46.01</v>
      </c>
      <c r="AF172" s="3">
        <v>46.61</v>
      </c>
      <c r="AG172" s="3">
        <v>46.6</v>
      </c>
      <c r="AH172" s="3">
        <v>45.57</v>
      </c>
      <c r="AI172" s="3">
        <v>39.369999999999997</v>
      </c>
      <c r="AJ172" s="3">
        <v>37.979999999999997</v>
      </c>
      <c r="AK172" s="3">
        <v>37.69</v>
      </c>
      <c r="AL172" s="3">
        <v>37.49</v>
      </c>
      <c r="AM172" s="3">
        <v>37.32</v>
      </c>
      <c r="AN172" s="3">
        <v>36.97</v>
      </c>
      <c r="AO172" s="3">
        <v>39.33</v>
      </c>
      <c r="AP172" s="3">
        <v>42.79</v>
      </c>
      <c r="AQ172" s="3">
        <v>43.8</v>
      </c>
      <c r="AR172" s="3">
        <v>44.53</v>
      </c>
      <c r="AS172" s="3">
        <v>44.58</v>
      </c>
      <c r="AT172" s="3">
        <v>44.05</v>
      </c>
      <c r="AU172" s="3">
        <v>38.549999999999997</v>
      </c>
      <c r="AV172" s="3">
        <v>37.11</v>
      </c>
      <c r="AW172" s="3">
        <v>36.61</v>
      </c>
      <c r="AX172" s="3">
        <v>36.36</v>
      </c>
      <c r="AY172" s="3">
        <v>36.08</v>
      </c>
    </row>
    <row r="173" spans="1:51" x14ac:dyDescent="0.35">
      <c r="A173" s="5">
        <f t="shared" si="3"/>
        <v>42968</v>
      </c>
      <c r="B173" t="s">
        <v>318</v>
      </c>
      <c r="C173" s="2">
        <v>42968</v>
      </c>
      <c r="D173" s="3">
        <v>49.83</v>
      </c>
      <c r="E173" s="3">
        <v>46.27</v>
      </c>
      <c r="F173" s="3">
        <v>49.9</v>
      </c>
      <c r="G173" s="3">
        <v>50.86</v>
      </c>
      <c r="H173" s="3">
        <v>50.28</v>
      </c>
      <c r="I173" s="3">
        <v>49.86</v>
      </c>
      <c r="J173" s="3">
        <v>49.31</v>
      </c>
      <c r="K173" s="3">
        <v>43.65</v>
      </c>
      <c r="L173" s="3">
        <v>42.14</v>
      </c>
      <c r="M173" s="3">
        <v>41.44</v>
      </c>
      <c r="N173" s="3">
        <v>41.36</v>
      </c>
      <c r="O173" s="3">
        <v>41.05</v>
      </c>
      <c r="P173" s="3">
        <v>40.64</v>
      </c>
      <c r="Q173" s="3">
        <v>43.36</v>
      </c>
      <c r="R173" s="3">
        <v>46.31</v>
      </c>
      <c r="S173" s="3">
        <v>47.38</v>
      </c>
      <c r="T173" s="3">
        <v>48.44</v>
      </c>
      <c r="U173" s="3">
        <v>48.68</v>
      </c>
      <c r="V173" s="3">
        <v>47.89</v>
      </c>
      <c r="W173" s="3">
        <v>40.78</v>
      </c>
      <c r="X173" s="3">
        <v>40.119999999999997</v>
      </c>
      <c r="Y173" s="3">
        <v>40.270000000000003</v>
      </c>
      <c r="Z173" s="3">
        <v>40.61</v>
      </c>
      <c r="AA173" s="3">
        <v>40.799999999999997</v>
      </c>
      <c r="AB173" s="3">
        <v>41.31</v>
      </c>
      <c r="AC173" s="3">
        <v>43.17</v>
      </c>
      <c r="AD173" s="3">
        <v>45.37</v>
      </c>
      <c r="AE173" s="3">
        <v>45.87</v>
      </c>
      <c r="AF173" s="3">
        <v>46.47</v>
      </c>
      <c r="AG173" s="3">
        <v>46.46</v>
      </c>
      <c r="AH173" s="3">
        <v>45.43</v>
      </c>
      <c r="AI173" s="3">
        <v>39.19</v>
      </c>
      <c r="AJ173" s="3">
        <v>37.799999999999997</v>
      </c>
      <c r="AK173" s="3">
        <v>37.51</v>
      </c>
      <c r="AL173" s="3">
        <v>37.31</v>
      </c>
      <c r="AM173" s="3">
        <v>37.14</v>
      </c>
      <c r="AN173" s="3">
        <v>36.79</v>
      </c>
      <c r="AO173" s="3">
        <v>39.19</v>
      </c>
      <c r="AP173" s="3">
        <v>42.65</v>
      </c>
      <c r="AQ173" s="3">
        <v>43.66</v>
      </c>
      <c r="AR173" s="3">
        <v>44.39</v>
      </c>
      <c r="AS173" s="3">
        <v>44.44</v>
      </c>
      <c r="AT173" s="3">
        <v>43.91</v>
      </c>
      <c r="AU173" s="3">
        <v>38.369999999999997</v>
      </c>
      <c r="AV173" s="3">
        <v>36.93</v>
      </c>
      <c r="AW173" s="3">
        <v>36.43</v>
      </c>
      <c r="AX173" s="3">
        <v>36.18</v>
      </c>
      <c r="AY173" s="3">
        <v>35.9</v>
      </c>
    </row>
    <row r="174" spans="1:51" x14ac:dyDescent="0.35">
      <c r="A174" s="5">
        <f t="shared" si="3"/>
        <v>42969</v>
      </c>
      <c r="B174" t="s">
        <v>319</v>
      </c>
      <c r="C174" s="2">
        <v>42969</v>
      </c>
      <c r="D174" s="3">
        <v>49.3</v>
      </c>
      <c r="E174" s="3">
        <v>46.1</v>
      </c>
      <c r="F174" s="3">
        <v>49.69</v>
      </c>
      <c r="G174" s="3">
        <v>50.64</v>
      </c>
      <c r="H174" s="3">
        <v>50.18</v>
      </c>
      <c r="I174" s="3">
        <v>49.76</v>
      </c>
      <c r="J174" s="3">
        <v>49.21</v>
      </c>
      <c r="K174" s="3">
        <v>43.56</v>
      </c>
      <c r="L174" s="3">
        <v>42.05</v>
      </c>
      <c r="M174" s="3">
        <v>41.35</v>
      </c>
      <c r="N174" s="3">
        <v>41.16</v>
      </c>
      <c r="O174" s="3">
        <v>40.85</v>
      </c>
      <c r="P174" s="3">
        <v>40.44</v>
      </c>
      <c r="Q174" s="3">
        <v>43.27</v>
      </c>
      <c r="R174" s="3">
        <v>46.22</v>
      </c>
      <c r="S174" s="3">
        <v>47.29</v>
      </c>
      <c r="T174" s="3">
        <v>48.35</v>
      </c>
      <c r="U174" s="3">
        <v>48.59</v>
      </c>
      <c r="V174" s="3">
        <v>47.8</v>
      </c>
      <c r="W174" s="3">
        <v>40.619999999999997</v>
      </c>
      <c r="X174" s="3">
        <v>39.96</v>
      </c>
      <c r="Y174" s="3">
        <v>40.11</v>
      </c>
      <c r="Z174" s="3">
        <v>40.450000000000003</v>
      </c>
      <c r="AA174" s="3">
        <v>40.64</v>
      </c>
      <c r="AB174" s="3">
        <v>41.15</v>
      </c>
      <c r="AC174" s="3">
        <v>43.12</v>
      </c>
      <c r="AD174" s="3">
        <v>45.32</v>
      </c>
      <c r="AE174" s="3">
        <v>45.82</v>
      </c>
      <c r="AF174" s="3">
        <v>46.42</v>
      </c>
      <c r="AG174" s="3">
        <v>46.41</v>
      </c>
      <c r="AH174" s="3">
        <v>45.38</v>
      </c>
      <c r="AI174" s="3">
        <v>39.090000000000003</v>
      </c>
      <c r="AJ174" s="3">
        <v>37.700000000000003</v>
      </c>
      <c r="AK174" s="3">
        <v>37.409999999999997</v>
      </c>
      <c r="AL174" s="3">
        <v>37.21</v>
      </c>
      <c r="AM174" s="3">
        <v>37.04</v>
      </c>
      <c r="AN174" s="3">
        <v>36.69</v>
      </c>
      <c r="AO174" s="3">
        <v>39.14</v>
      </c>
      <c r="AP174" s="3">
        <v>42.6</v>
      </c>
      <c r="AQ174" s="3">
        <v>43.61</v>
      </c>
      <c r="AR174" s="3">
        <v>44.34</v>
      </c>
      <c r="AS174" s="3">
        <v>44.39</v>
      </c>
      <c r="AT174" s="3">
        <v>43.86</v>
      </c>
      <c r="AU174" s="3">
        <v>38.270000000000003</v>
      </c>
      <c r="AV174" s="3">
        <v>36.83</v>
      </c>
      <c r="AW174" s="3">
        <v>36.33</v>
      </c>
      <c r="AX174" s="3">
        <v>36.08</v>
      </c>
      <c r="AY174" s="3">
        <v>35.799999999999997</v>
      </c>
    </row>
    <row r="175" spans="1:51" x14ac:dyDescent="0.35">
      <c r="A175" s="5">
        <f t="shared" si="3"/>
        <v>42970</v>
      </c>
      <c r="B175" t="s">
        <v>320</v>
      </c>
      <c r="C175" s="2">
        <v>42970</v>
      </c>
      <c r="D175" s="3">
        <v>49.68</v>
      </c>
      <c r="E175" s="3">
        <v>47.02</v>
      </c>
      <c r="F175" s="3">
        <v>50.52</v>
      </c>
      <c r="G175" s="3">
        <v>51.48</v>
      </c>
      <c r="H175" s="3">
        <v>50.9</v>
      </c>
      <c r="I175" s="3">
        <v>50.48</v>
      </c>
      <c r="J175" s="3">
        <v>49.93</v>
      </c>
      <c r="K175" s="3">
        <v>43.85</v>
      </c>
      <c r="L175" s="3">
        <v>42.34</v>
      </c>
      <c r="M175" s="3">
        <v>41.64</v>
      </c>
      <c r="N175" s="3">
        <v>41.4</v>
      </c>
      <c r="O175" s="3">
        <v>41.09</v>
      </c>
      <c r="P175" s="3">
        <v>40.68</v>
      </c>
      <c r="Q175" s="3">
        <v>43.59</v>
      </c>
      <c r="R175" s="3">
        <v>46.54</v>
      </c>
      <c r="S175" s="3">
        <v>47.61</v>
      </c>
      <c r="T175" s="3">
        <v>48.67</v>
      </c>
      <c r="U175" s="3">
        <v>48.91</v>
      </c>
      <c r="V175" s="3">
        <v>48.12</v>
      </c>
      <c r="W175" s="3">
        <v>40.619999999999997</v>
      </c>
      <c r="X175" s="3">
        <v>39.96</v>
      </c>
      <c r="Y175" s="3">
        <v>40.11</v>
      </c>
      <c r="Z175" s="3">
        <v>40.450000000000003</v>
      </c>
      <c r="AA175" s="3">
        <v>40.64</v>
      </c>
      <c r="AB175" s="3">
        <v>41.15</v>
      </c>
      <c r="AC175" s="3">
        <v>43.19</v>
      </c>
      <c r="AD175" s="3">
        <v>45.39</v>
      </c>
      <c r="AE175" s="3">
        <v>45.89</v>
      </c>
      <c r="AF175" s="3">
        <v>46.49</v>
      </c>
      <c r="AG175" s="3">
        <v>46.48</v>
      </c>
      <c r="AH175" s="3">
        <v>45.45</v>
      </c>
      <c r="AI175" s="3">
        <v>39.159999999999997</v>
      </c>
      <c r="AJ175" s="3">
        <v>37.770000000000003</v>
      </c>
      <c r="AK175" s="3">
        <v>37.479999999999997</v>
      </c>
      <c r="AL175" s="3">
        <v>37.28</v>
      </c>
      <c r="AM175" s="3">
        <v>37.11</v>
      </c>
      <c r="AN175" s="3">
        <v>36.76</v>
      </c>
      <c r="AO175" s="3">
        <v>39.21</v>
      </c>
      <c r="AP175" s="3">
        <v>42.67</v>
      </c>
      <c r="AQ175" s="3">
        <v>43.68</v>
      </c>
      <c r="AR175" s="3">
        <v>44.41</v>
      </c>
      <c r="AS175" s="3">
        <v>44.46</v>
      </c>
      <c r="AT175" s="3">
        <v>43.93</v>
      </c>
      <c r="AU175" s="3">
        <v>38.340000000000003</v>
      </c>
      <c r="AV175" s="3">
        <v>36.9</v>
      </c>
      <c r="AW175" s="3">
        <v>36.4</v>
      </c>
      <c r="AX175" s="3">
        <v>36.15</v>
      </c>
      <c r="AY175" s="3">
        <v>35.869999999999997</v>
      </c>
    </row>
    <row r="176" spans="1:51" x14ac:dyDescent="0.35">
      <c r="A176" s="5">
        <f t="shared" si="3"/>
        <v>42971</v>
      </c>
      <c r="B176" t="s">
        <v>321</v>
      </c>
      <c r="C176" s="2">
        <v>42971</v>
      </c>
      <c r="D176" s="3">
        <v>49.7</v>
      </c>
      <c r="E176" s="3">
        <v>47.2</v>
      </c>
      <c r="F176" s="3">
        <v>50.57</v>
      </c>
      <c r="G176" s="3">
        <v>51.51</v>
      </c>
      <c r="H176" s="3">
        <v>50.93</v>
      </c>
      <c r="I176" s="3">
        <v>50.51</v>
      </c>
      <c r="J176" s="3">
        <v>49.96</v>
      </c>
      <c r="K176" s="3">
        <v>43.63</v>
      </c>
      <c r="L176" s="3">
        <v>42.12</v>
      </c>
      <c r="M176" s="3">
        <v>41.42</v>
      </c>
      <c r="N176" s="3">
        <v>41.15</v>
      </c>
      <c r="O176" s="3">
        <v>40.840000000000003</v>
      </c>
      <c r="P176" s="3">
        <v>40.43</v>
      </c>
      <c r="Q176" s="3">
        <v>43.34</v>
      </c>
      <c r="R176" s="3">
        <v>46.29</v>
      </c>
      <c r="S176" s="3">
        <v>47.36</v>
      </c>
      <c r="T176" s="3">
        <v>48.42</v>
      </c>
      <c r="U176" s="3">
        <v>48.66</v>
      </c>
      <c r="V176" s="3">
        <v>47.87</v>
      </c>
      <c r="W176" s="3">
        <v>40.26</v>
      </c>
      <c r="X176" s="3">
        <v>39.6</v>
      </c>
      <c r="Y176" s="3">
        <v>39.75</v>
      </c>
      <c r="Z176" s="3">
        <v>40.090000000000003</v>
      </c>
      <c r="AA176" s="3">
        <v>40.28</v>
      </c>
      <c r="AB176" s="3">
        <v>40.79</v>
      </c>
      <c r="AC176" s="3">
        <v>42.92</v>
      </c>
      <c r="AD176" s="3">
        <v>45.12</v>
      </c>
      <c r="AE176" s="3">
        <v>45.62</v>
      </c>
      <c r="AF176" s="3">
        <v>46.22</v>
      </c>
      <c r="AG176" s="3">
        <v>46.21</v>
      </c>
      <c r="AH176" s="3">
        <v>45.18</v>
      </c>
      <c r="AI176" s="3">
        <v>38.880000000000003</v>
      </c>
      <c r="AJ176" s="3">
        <v>37.49</v>
      </c>
      <c r="AK176" s="3">
        <v>37.200000000000003</v>
      </c>
      <c r="AL176" s="3">
        <v>37</v>
      </c>
      <c r="AM176" s="3">
        <v>36.83</v>
      </c>
      <c r="AN176" s="3">
        <v>36.479999999999997</v>
      </c>
      <c r="AO176" s="3">
        <v>38.94</v>
      </c>
      <c r="AP176" s="3">
        <v>42.4</v>
      </c>
      <c r="AQ176" s="3">
        <v>43.41</v>
      </c>
      <c r="AR176" s="3">
        <v>44.14</v>
      </c>
      <c r="AS176" s="3">
        <v>44.19</v>
      </c>
      <c r="AT176" s="3">
        <v>43.66</v>
      </c>
      <c r="AU176" s="3">
        <v>38.06</v>
      </c>
      <c r="AV176" s="3">
        <v>36.619999999999997</v>
      </c>
      <c r="AW176" s="3">
        <v>36.119999999999997</v>
      </c>
      <c r="AX176" s="3">
        <v>35.869999999999997</v>
      </c>
      <c r="AY176" s="3">
        <v>35.590000000000003</v>
      </c>
    </row>
    <row r="177" spans="1:51" x14ac:dyDescent="0.35">
      <c r="A177" s="5">
        <f t="shared" si="3"/>
        <v>42972</v>
      </c>
      <c r="B177" t="s">
        <v>322</v>
      </c>
      <c r="C177" s="2">
        <v>42972</v>
      </c>
      <c r="D177" s="3">
        <v>49.15</v>
      </c>
      <c r="E177" s="3">
        <v>47.39</v>
      </c>
      <c r="F177" s="3">
        <v>50.49</v>
      </c>
      <c r="G177" s="3">
        <v>51.43</v>
      </c>
      <c r="H177" s="3">
        <v>50.95</v>
      </c>
      <c r="I177" s="3">
        <v>50.53</v>
      </c>
      <c r="J177" s="3">
        <v>49.98</v>
      </c>
      <c r="K177" s="3">
        <v>43.63</v>
      </c>
      <c r="L177" s="3">
        <v>42.12</v>
      </c>
      <c r="M177" s="3">
        <v>41.42</v>
      </c>
      <c r="N177" s="3">
        <v>41.14</v>
      </c>
      <c r="O177" s="3">
        <v>40.83</v>
      </c>
      <c r="P177" s="3">
        <v>40.42</v>
      </c>
      <c r="Q177" s="3">
        <v>43.37</v>
      </c>
      <c r="R177" s="3">
        <v>46.32</v>
      </c>
      <c r="S177" s="3">
        <v>47.39</v>
      </c>
      <c r="T177" s="3">
        <v>48.45</v>
      </c>
      <c r="U177" s="3">
        <v>48.69</v>
      </c>
      <c r="V177" s="3">
        <v>47.9</v>
      </c>
      <c r="W177" s="3">
        <v>40.340000000000003</v>
      </c>
      <c r="X177" s="3">
        <v>39.68</v>
      </c>
      <c r="Y177" s="3">
        <v>39.83</v>
      </c>
      <c r="Z177" s="3">
        <v>40.17</v>
      </c>
      <c r="AA177" s="3">
        <v>40.36</v>
      </c>
      <c r="AB177" s="3">
        <v>40.869999999999997</v>
      </c>
      <c r="AC177" s="3">
        <v>42.95</v>
      </c>
      <c r="AD177" s="3">
        <v>45.15</v>
      </c>
      <c r="AE177" s="3">
        <v>45.65</v>
      </c>
      <c r="AF177" s="3">
        <v>46.25</v>
      </c>
      <c r="AG177" s="3">
        <v>46.24</v>
      </c>
      <c r="AH177" s="3">
        <v>45.21</v>
      </c>
      <c r="AI177" s="3">
        <v>39.6</v>
      </c>
      <c r="AJ177" s="3">
        <v>38.21</v>
      </c>
      <c r="AK177" s="3">
        <v>37.92</v>
      </c>
      <c r="AL177" s="3">
        <v>37.72</v>
      </c>
      <c r="AM177" s="3">
        <v>37.549999999999997</v>
      </c>
      <c r="AN177" s="3">
        <v>37.200000000000003</v>
      </c>
      <c r="AO177" s="3">
        <v>38.97</v>
      </c>
      <c r="AP177" s="3">
        <v>42.43</v>
      </c>
      <c r="AQ177" s="3">
        <v>43.44</v>
      </c>
      <c r="AR177" s="3">
        <v>44.17</v>
      </c>
      <c r="AS177" s="3">
        <v>44.22</v>
      </c>
      <c r="AT177" s="3">
        <v>43.69</v>
      </c>
      <c r="AU177" s="3">
        <v>38.78</v>
      </c>
      <c r="AV177" s="3">
        <v>37.340000000000003</v>
      </c>
      <c r="AW177" s="3">
        <v>36.840000000000003</v>
      </c>
      <c r="AX177" s="3">
        <v>36.590000000000003</v>
      </c>
      <c r="AY177" s="3">
        <v>36.31</v>
      </c>
    </row>
    <row r="178" spans="1:51" x14ac:dyDescent="0.35">
      <c r="A178" s="5">
        <f t="shared" si="3"/>
        <v>42975</v>
      </c>
      <c r="B178" t="s">
        <v>323</v>
      </c>
      <c r="C178" s="2">
        <v>42975</v>
      </c>
      <c r="D178" s="3">
        <v>49.15</v>
      </c>
      <c r="E178" s="3">
        <v>47.39</v>
      </c>
      <c r="F178" s="3">
        <v>50.49</v>
      </c>
      <c r="G178" s="3">
        <v>51.43</v>
      </c>
      <c r="H178" s="3">
        <v>50.95</v>
      </c>
      <c r="I178" s="3">
        <v>50.53</v>
      </c>
      <c r="J178" s="3">
        <v>49.98</v>
      </c>
      <c r="K178" s="3">
        <v>43.63</v>
      </c>
      <c r="L178" s="3">
        <v>42.12</v>
      </c>
      <c r="M178" s="3">
        <v>41.42</v>
      </c>
      <c r="N178" s="3">
        <v>41.14</v>
      </c>
      <c r="O178" s="3">
        <v>40.83</v>
      </c>
      <c r="P178" s="3">
        <v>40.42</v>
      </c>
      <c r="Q178" s="3">
        <v>43.37</v>
      </c>
      <c r="R178" s="3">
        <v>46.32</v>
      </c>
      <c r="S178" s="3">
        <v>47.39</v>
      </c>
      <c r="T178" s="3">
        <v>48.45</v>
      </c>
      <c r="U178" s="3">
        <v>48.69</v>
      </c>
      <c r="V178" s="3">
        <v>47.9</v>
      </c>
      <c r="W178" s="3">
        <v>40.340000000000003</v>
      </c>
      <c r="X178" s="3">
        <v>39.68</v>
      </c>
      <c r="Y178" s="3">
        <v>39.83</v>
      </c>
      <c r="Z178" s="3">
        <v>40.17</v>
      </c>
      <c r="AA178" s="3">
        <v>40.36</v>
      </c>
      <c r="AB178" s="3">
        <v>40.869999999999997</v>
      </c>
      <c r="AC178" s="3">
        <v>42.95</v>
      </c>
      <c r="AD178" s="3">
        <v>45.15</v>
      </c>
      <c r="AE178" s="3">
        <v>45.65</v>
      </c>
      <c r="AF178" s="3">
        <v>46.25</v>
      </c>
      <c r="AG178" s="3">
        <v>46.24</v>
      </c>
      <c r="AH178" s="3">
        <v>45.21</v>
      </c>
      <c r="AI178" s="3">
        <v>39.6</v>
      </c>
      <c r="AJ178" s="3">
        <v>38.21</v>
      </c>
      <c r="AK178" s="3">
        <v>37.92</v>
      </c>
      <c r="AL178" s="3">
        <v>37.72</v>
      </c>
      <c r="AM178" s="3">
        <v>37.549999999999997</v>
      </c>
      <c r="AN178" s="3">
        <v>37.200000000000003</v>
      </c>
      <c r="AO178" s="3">
        <v>38.97</v>
      </c>
      <c r="AP178" s="3">
        <v>42.43</v>
      </c>
      <c r="AQ178" s="3">
        <v>43.44</v>
      </c>
      <c r="AR178" s="3">
        <v>44.17</v>
      </c>
      <c r="AS178" s="3">
        <v>44.22</v>
      </c>
      <c r="AT178" s="3">
        <v>43.69</v>
      </c>
      <c r="AU178" s="3">
        <v>38.78</v>
      </c>
      <c r="AV178" s="3">
        <v>37.340000000000003</v>
      </c>
      <c r="AW178" s="3">
        <v>36.840000000000003</v>
      </c>
      <c r="AX178" s="3">
        <v>36.590000000000003</v>
      </c>
      <c r="AY178" s="3">
        <v>36.31</v>
      </c>
    </row>
    <row r="179" spans="1:51" x14ac:dyDescent="0.35">
      <c r="A179" s="5">
        <f t="shared" si="3"/>
        <v>42976</v>
      </c>
      <c r="B179" t="s">
        <v>324</v>
      </c>
      <c r="C179" s="2">
        <v>42976</v>
      </c>
      <c r="D179" s="3">
        <v>49.63</v>
      </c>
      <c r="E179" s="3">
        <v>47.99</v>
      </c>
      <c r="F179" s="3">
        <v>50.86</v>
      </c>
      <c r="G179" s="3">
        <v>51.93</v>
      </c>
      <c r="H179" s="3">
        <v>51.64</v>
      </c>
      <c r="I179" s="3">
        <v>51.22</v>
      </c>
      <c r="J179" s="3">
        <v>50.67</v>
      </c>
      <c r="K179" s="3">
        <v>43.86</v>
      </c>
      <c r="L179" s="3">
        <v>42.35</v>
      </c>
      <c r="M179" s="3">
        <v>41.65</v>
      </c>
      <c r="N179" s="3">
        <v>41.38</v>
      </c>
      <c r="O179" s="3">
        <v>41.07</v>
      </c>
      <c r="P179" s="3">
        <v>40.659999999999997</v>
      </c>
      <c r="Q179" s="3">
        <v>43.63</v>
      </c>
      <c r="R179" s="3">
        <v>46.58</v>
      </c>
      <c r="S179" s="3">
        <v>47.65</v>
      </c>
      <c r="T179" s="3">
        <v>48.71</v>
      </c>
      <c r="U179" s="3">
        <v>48.95</v>
      </c>
      <c r="V179" s="3">
        <v>48.16</v>
      </c>
      <c r="W179" s="3">
        <v>40.5</v>
      </c>
      <c r="X179" s="3">
        <v>39.840000000000003</v>
      </c>
      <c r="Y179" s="3">
        <v>39.99</v>
      </c>
      <c r="Z179" s="3">
        <v>40.33</v>
      </c>
      <c r="AA179" s="3">
        <v>40.520000000000003</v>
      </c>
      <c r="AB179" s="3">
        <v>41.03</v>
      </c>
      <c r="AC179" s="3">
        <v>43.49</v>
      </c>
      <c r="AD179" s="3">
        <v>45.69</v>
      </c>
      <c r="AE179" s="3">
        <v>46.19</v>
      </c>
      <c r="AF179" s="3">
        <v>46.79</v>
      </c>
      <c r="AG179" s="3">
        <v>46.78</v>
      </c>
      <c r="AH179" s="3">
        <v>45.75</v>
      </c>
      <c r="AI179" s="3">
        <v>39.700000000000003</v>
      </c>
      <c r="AJ179" s="3">
        <v>38.31</v>
      </c>
      <c r="AK179" s="3">
        <v>38.020000000000003</v>
      </c>
      <c r="AL179" s="3">
        <v>37.82</v>
      </c>
      <c r="AM179" s="3">
        <v>37.65</v>
      </c>
      <c r="AN179" s="3">
        <v>37.299999999999997</v>
      </c>
      <c r="AO179" s="3">
        <v>39.450000000000003</v>
      </c>
      <c r="AP179" s="3">
        <v>42.91</v>
      </c>
      <c r="AQ179" s="3">
        <v>43.92</v>
      </c>
      <c r="AR179" s="3">
        <v>44.65</v>
      </c>
      <c r="AS179" s="3">
        <v>44.7</v>
      </c>
      <c r="AT179" s="3">
        <v>44.17</v>
      </c>
      <c r="AU179" s="3">
        <v>38.880000000000003</v>
      </c>
      <c r="AV179" s="3">
        <v>37.44</v>
      </c>
      <c r="AW179" s="3">
        <v>36.94</v>
      </c>
      <c r="AX179" s="3">
        <v>36.69</v>
      </c>
      <c r="AY179" s="3">
        <v>36.409999999999997</v>
      </c>
    </row>
    <row r="180" spans="1:51" x14ac:dyDescent="0.35">
      <c r="A180" s="5">
        <f t="shared" si="3"/>
        <v>42977</v>
      </c>
      <c r="B180" t="s">
        <v>325</v>
      </c>
      <c r="C180" s="2">
        <v>42977</v>
      </c>
      <c r="D180" s="3">
        <v>48.84</v>
      </c>
      <c r="E180" s="3">
        <v>47.33</v>
      </c>
      <c r="F180" s="3">
        <v>50.59</v>
      </c>
      <c r="G180" s="3">
        <v>51.56</v>
      </c>
      <c r="H180" s="3">
        <v>51.4</v>
      </c>
      <c r="I180" s="3">
        <v>50.84</v>
      </c>
      <c r="J180" s="3">
        <v>50.29</v>
      </c>
      <c r="K180" s="3">
        <v>43.48</v>
      </c>
      <c r="L180" s="3">
        <v>41.97</v>
      </c>
      <c r="M180" s="3">
        <v>41.27</v>
      </c>
      <c r="N180" s="3">
        <v>41</v>
      </c>
      <c r="O180" s="3">
        <v>40.69</v>
      </c>
      <c r="P180" s="3">
        <v>40.28</v>
      </c>
      <c r="Q180" s="3">
        <v>43.24</v>
      </c>
      <c r="R180" s="3">
        <v>46.19</v>
      </c>
      <c r="S180" s="3">
        <v>47.26</v>
      </c>
      <c r="T180" s="3">
        <v>48.32</v>
      </c>
      <c r="U180" s="3">
        <v>48.56</v>
      </c>
      <c r="V180" s="3">
        <v>47.77</v>
      </c>
      <c r="W180" s="3">
        <v>40.26</v>
      </c>
      <c r="X180" s="3">
        <v>39.6</v>
      </c>
      <c r="Y180" s="3">
        <v>39.75</v>
      </c>
      <c r="Z180" s="3">
        <v>40.090000000000003</v>
      </c>
      <c r="AA180" s="3">
        <v>40.28</v>
      </c>
      <c r="AB180" s="3">
        <v>40.79</v>
      </c>
      <c r="AC180" s="3">
        <v>43.16</v>
      </c>
      <c r="AD180" s="3">
        <v>45.36</v>
      </c>
      <c r="AE180" s="3">
        <v>45.86</v>
      </c>
      <c r="AF180" s="3">
        <v>46.46</v>
      </c>
      <c r="AG180" s="3">
        <v>46.45</v>
      </c>
      <c r="AH180" s="3">
        <v>45.42</v>
      </c>
      <c r="AI180" s="3">
        <v>39.5</v>
      </c>
      <c r="AJ180" s="3">
        <v>38.11</v>
      </c>
      <c r="AK180" s="3">
        <v>37.82</v>
      </c>
      <c r="AL180" s="3">
        <v>37.619999999999997</v>
      </c>
      <c r="AM180" s="3">
        <v>37.450000000000003</v>
      </c>
      <c r="AN180" s="3">
        <v>37.1</v>
      </c>
      <c r="AO180" s="3">
        <v>39.1</v>
      </c>
      <c r="AP180" s="3">
        <v>42.56</v>
      </c>
      <c r="AQ180" s="3">
        <v>43.57</v>
      </c>
      <c r="AR180" s="3">
        <v>44.3</v>
      </c>
      <c r="AS180" s="3">
        <v>44.35</v>
      </c>
      <c r="AT180" s="3">
        <v>43.82</v>
      </c>
      <c r="AU180" s="3">
        <v>38.68</v>
      </c>
      <c r="AV180" s="3">
        <v>37.24</v>
      </c>
      <c r="AW180" s="3">
        <v>36.74</v>
      </c>
      <c r="AX180" s="3">
        <v>36.49</v>
      </c>
      <c r="AY180" s="3">
        <v>36.21</v>
      </c>
    </row>
    <row r="181" spans="1:51" x14ac:dyDescent="0.35">
      <c r="A181" s="5">
        <f t="shared" si="3"/>
        <v>42978</v>
      </c>
      <c r="B181" t="s">
        <v>326</v>
      </c>
      <c r="C181" s="2">
        <v>42978</v>
      </c>
      <c r="D181" s="3">
        <v>46.85</v>
      </c>
      <c r="E181" s="3">
        <v>50.54</v>
      </c>
      <c r="F181" s="3">
        <v>51.49</v>
      </c>
      <c r="G181" s="3">
        <v>51.33</v>
      </c>
      <c r="H181" s="3">
        <v>50.6</v>
      </c>
      <c r="I181" s="3">
        <v>50.05</v>
      </c>
      <c r="J181" s="3">
        <v>43.31</v>
      </c>
      <c r="K181" s="3">
        <v>41.8</v>
      </c>
      <c r="L181" s="3">
        <v>41.1</v>
      </c>
      <c r="M181" s="3">
        <v>40.86</v>
      </c>
      <c r="N181" s="3">
        <v>40.549999999999997</v>
      </c>
      <c r="O181" s="3">
        <v>40.14</v>
      </c>
      <c r="P181" s="3">
        <v>43.19</v>
      </c>
      <c r="Q181" s="3">
        <v>46.14</v>
      </c>
      <c r="R181" s="3">
        <v>47.21</v>
      </c>
      <c r="S181" s="3">
        <v>48.27</v>
      </c>
      <c r="T181" s="3">
        <v>48.51</v>
      </c>
      <c r="U181" s="3">
        <v>47.72</v>
      </c>
      <c r="V181" s="3">
        <v>40.22</v>
      </c>
      <c r="W181" s="3">
        <v>39.56</v>
      </c>
      <c r="X181" s="3">
        <v>39.71</v>
      </c>
      <c r="Y181" s="3">
        <v>40.049999999999997</v>
      </c>
      <c r="Z181" s="3">
        <v>40.24</v>
      </c>
      <c r="AA181" s="3">
        <v>40.75</v>
      </c>
      <c r="AB181" s="3">
        <v>43.08</v>
      </c>
      <c r="AC181" s="3">
        <v>45.28</v>
      </c>
      <c r="AD181" s="3">
        <v>45.78</v>
      </c>
      <c r="AE181" s="3">
        <v>46.38</v>
      </c>
      <c r="AF181" s="3">
        <v>46.37</v>
      </c>
      <c r="AG181" s="3">
        <v>45.34</v>
      </c>
      <c r="AH181" s="3">
        <v>39.450000000000003</v>
      </c>
      <c r="AI181" s="3">
        <v>38.06</v>
      </c>
      <c r="AJ181" s="3">
        <v>37.770000000000003</v>
      </c>
      <c r="AK181" s="3">
        <v>37.57</v>
      </c>
      <c r="AL181" s="3">
        <v>37.4</v>
      </c>
      <c r="AM181" s="3">
        <v>37.049999999999997</v>
      </c>
      <c r="AN181" s="3">
        <v>39.049999999999997</v>
      </c>
      <c r="AO181" s="3">
        <v>42.51</v>
      </c>
      <c r="AP181" s="3">
        <v>43.52</v>
      </c>
      <c r="AQ181" s="3">
        <v>44.25</v>
      </c>
      <c r="AR181" s="3">
        <v>44.3</v>
      </c>
      <c r="AS181" s="3">
        <v>43.77</v>
      </c>
      <c r="AT181" s="3">
        <v>38.630000000000003</v>
      </c>
      <c r="AU181" s="3">
        <v>37.19</v>
      </c>
      <c r="AV181" s="3">
        <v>36.69</v>
      </c>
      <c r="AW181" s="3">
        <v>36.44</v>
      </c>
      <c r="AX181" s="3">
        <v>36.159999999999997</v>
      </c>
      <c r="AY181" s="3">
        <v>35.67</v>
      </c>
    </row>
    <row r="182" spans="1:51" x14ac:dyDescent="0.35">
      <c r="A182" s="5">
        <f t="shared" si="3"/>
        <v>42979</v>
      </c>
      <c r="B182" t="s">
        <v>327</v>
      </c>
      <c r="C182" s="2">
        <v>42979</v>
      </c>
      <c r="D182" s="3">
        <v>46.56</v>
      </c>
      <c r="E182" s="3">
        <v>51.3</v>
      </c>
      <c r="F182" s="3">
        <v>51.48</v>
      </c>
      <c r="G182" s="3">
        <v>51.5</v>
      </c>
      <c r="H182" s="3">
        <v>50.95</v>
      </c>
      <c r="I182" s="3">
        <v>49.12</v>
      </c>
      <c r="J182" s="3">
        <v>43.33</v>
      </c>
      <c r="K182" s="3">
        <v>41.82</v>
      </c>
      <c r="L182" s="3">
        <v>41.12</v>
      </c>
      <c r="M182" s="3">
        <v>40.89</v>
      </c>
      <c r="N182" s="3">
        <v>40.58</v>
      </c>
      <c r="O182" s="3">
        <v>40.17</v>
      </c>
      <c r="P182" s="3">
        <v>43.14</v>
      </c>
      <c r="Q182" s="3">
        <v>46.09</v>
      </c>
      <c r="R182" s="3">
        <v>47.16</v>
      </c>
      <c r="S182" s="3">
        <v>48.22</v>
      </c>
      <c r="T182" s="3">
        <v>48.46</v>
      </c>
      <c r="U182" s="3">
        <v>47.67</v>
      </c>
      <c r="V182" s="3">
        <v>40.17</v>
      </c>
      <c r="W182" s="3">
        <v>39.51</v>
      </c>
      <c r="X182" s="3">
        <v>39.659999999999997</v>
      </c>
      <c r="Y182" s="3">
        <v>40</v>
      </c>
      <c r="Z182" s="3">
        <v>40.19</v>
      </c>
      <c r="AA182" s="3">
        <v>40.700000000000003</v>
      </c>
      <c r="AB182" s="3">
        <v>42.95</v>
      </c>
      <c r="AC182" s="3">
        <v>45.15</v>
      </c>
      <c r="AD182" s="3">
        <v>45.65</v>
      </c>
      <c r="AE182" s="3">
        <v>46.25</v>
      </c>
      <c r="AF182" s="3">
        <v>46.24</v>
      </c>
      <c r="AG182" s="3">
        <v>45.21</v>
      </c>
      <c r="AH182" s="3">
        <v>39.299999999999997</v>
      </c>
      <c r="AI182" s="3">
        <v>37.909999999999997</v>
      </c>
      <c r="AJ182" s="3">
        <v>37.619999999999997</v>
      </c>
      <c r="AK182" s="3">
        <v>37.42</v>
      </c>
      <c r="AL182" s="3">
        <v>37.25</v>
      </c>
      <c r="AM182" s="3">
        <v>36.9</v>
      </c>
      <c r="AN182" s="3">
        <v>38.950000000000003</v>
      </c>
      <c r="AO182" s="3">
        <v>42.41</v>
      </c>
      <c r="AP182" s="3">
        <v>43.42</v>
      </c>
      <c r="AQ182" s="3">
        <v>44.15</v>
      </c>
      <c r="AR182" s="3">
        <v>44.2</v>
      </c>
      <c r="AS182" s="3">
        <v>43.67</v>
      </c>
      <c r="AT182" s="3">
        <v>38.479999999999997</v>
      </c>
      <c r="AU182" s="3">
        <v>37.04</v>
      </c>
      <c r="AV182" s="3">
        <v>36.54</v>
      </c>
      <c r="AW182" s="3">
        <v>36.29</v>
      </c>
      <c r="AX182" s="3">
        <v>36.01</v>
      </c>
      <c r="AY182" s="3">
        <v>35.520000000000003</v>
      </c>
    </row>
    <row r="183" spans="1:51" x14ac:dyDescent="0.35">
      <c r="A183" s="5">
        <f t="shared" si="3"/>
        <v>42982</v>
      </c>
      <c r="B183" t="s">
        <v>328</v>
      </c>
      <c r="C183" s="2">
        <v>42982</v>
      </c>
      <c r="D183" s="3">
        <v>46.15</v>
      </c>
      <c r="E183" s="3">
        <v>50.9</v>
      </c>
      <c r="F183" s="3">
        <v>51.2</v>
      </c>
      <c r="G183" s="3">
        <v>51.78</v>
      </c>
      <c r="H183" s="3">
        <v>51.23</v>
      </c>
      <c r="I183" s="3">
        <v>49.4</v>
      </c>
      <c r="J183" s="3">
        <v>43.5</v>
      </c>
      <c r="K183" s="3">
        <v>42</v>
      </c>
      <c r="L183" s="3">
        <v>41.3</v>
      </c>
      <c r="M183" s="3">
        <v>41.05</v>
      </c>
      <c r="N183" s="3">
        <v>40.75</v>
      </c>
      <c r="O183" s="3">
        <v>40.35</v>
      </c>
      <c r="P183" s="3">
        <v>43.27</v>
      </c>
      <c r="Q183" s="3">
        <v>46.22</v>
      </c>
      <c r="R183" s="3">
        <v>47.27</v>
      </c>
      <c r="S183" s="3">
        <v>48.32</v>
      </c>
      <c r="T183" s="3">
        <v>48.57</v>
      </c>
      <c r="U183" s="3">
        <v>47.77</v>
      </c>
      <c r="V183" s="3">
        <v>40.270000000000003</v>
      </c>
      <c r="W183" s="3">
        <v>39.619999999999997</v>
      </c>
      <c r="X183" s="3">
        <v>39.770000000000003</v>
      </c>
      <c r="Y183" s="3">
        <v>40.119999999999997</v>
      </c>
      <c r="Z183" s="3">
        <v>40.32</v>
      </c>
      <c r="AA183" s="3">
        <v>40.82</v>
      </c>
      <c r="AB183" s="3">
        <v>43.1</v>
      </c>
      <c r="AC183" s="3">
        <v>45.3</v>
      </c>
      <c r="AD183" s="3">
        <v>45.8</v>
      </c>
      <c r="AE183" s="3">
        <v>46.4</v>
      </c>
      <c r="AF183" s="3">
        <v>46.4</v>
      </c>
      <c r="AG183" s="3">
        <v>45.35</v>
      </c>
      <c r="AH183" s="3">
        <v>39.450000000000003</v>
      </c>
      <c r="AI183" s="3">
        <v>38.049999999999997</v>
      </c>
      <c r="AJ183" s="3">
        <v>37.799999999999997</v>
      </c>
      <c r="AK183" s="3">
        <v>37.6</v>
      </c>
      <c r="AL183" s="3">
        <v>37.4</v>
      </c>
      <c r="AM183" s="3">
        <v>37.049999999999997</v>
      </c>
      <c r="AN183" s="3">
        <v>39.1</v>
      </c>
      <c r="AO183" s="3">
        <v>42.55</v>
      </c>
      <c r="AP183" s="3">
        <v>43.55</v>
      </c>
      <c r="AQ183" s="3">
        <v>44.3</v>
      </c>
      <c r="AR183" s="3">
        <v>44.35</v>
      </c>
      <c r="AS183" s="3">
        <v>43.8</v>
      </c>
      <c r="AT183" s="3">
        <v>38.65</v>
      </c>
      <c r="AU183" s="3">
        <v>37.200000000000003</v>
      </c>
      <c r="AV183" s="3">
        <v>36.700000000000003</v>
      </c>
      <c r="AW183" s="3">
        <v>36.450000000000003</v>
      </c>
      <c r="AX183" s="3">
        <v>36.15</v>
      </c>
      <c r="AY183" s="3">
        <v>35.65</v>
      </c>
    </row>
    <row r="184" spans="1:51" x14ac:dyDescent="0.35">
      <c r="A184" s="5">
        <f t="shared" si="3"/>
        <v>42983</v>
      </c>
      <c r="B184" t="s">
        <v>329</v>
      </c>
      <c r="C184" s="2">
        <v>42983</v>
      </c>
      <c r="D184" s="3">
        <v>46.66</v>
      </c>
      <c r="E184" s="3">
        <v>51.64</v>
      </c>
      <c r="F184" s="3">
        <v>51.87</v>
      </c>
      <c r="G184" s="3">
        <v>52.23</v>
      </c>
      <c r="H184" s="3">
        <v>52.56</v>
      </c>
      <c r="I184" s="3">
        <v>50.1</v>
      </c>
      <c r="J184" s="3">
        <v>44.09</v>
      </c>
      <c r="K184" s="3">
        <v>42.59</v>
      </c>
      <c r="L184" s="3">
        <v>41.89</v>
      </c>
      <c r="M184" s="3">
        <v>41.63</v>
      </c>
      <c r="N184" s="3">
        <v>41.33</v>
      </c>
      <c r="O184" s="3">
        <v>40.93</v>
      </c>
      <c r="P184" s="3">
        <v>43.84</v>
      </c>
      <c r="Q184" s="3">
        <v>46.79</v>
      </c>
      <c r="R184" s="3">
        <v>47.84</v>
      </c>
      <c r="S184" s="3">
        <v>48.89</v>
      </c>
      <c r="T184" s="3">
        <v>49.14</v>
      </c>
      <c r="U184" s="3">
        <v>48.34</v>
      </c>
      <c r="V184" s="3">
        <v>40.5</v>
      </c>
      <c r="W184" s="3">
        <v>39.85</v>
      </c>
      <c r="X184" s="3">
        <v>40</v>
      </c>
      <c r="Y184" s="3">
        <v>40.35</v>
      </c>
      <c r="Z184" s="3">
        <v>40.549999999999997</v>
      </c>
      <c r="AA184" s="3">
        <v>41.05</v>
      </c>
      <c r="AB184" s="3">
        <v>43.59</v>
      </c>
      <c r="AC184" s="3">
        <v>45.79</v>
      </c>
      <c r="AD184" s="3">
        <v>46.29</v>
      </c>
      <c r="AE184" s="3">
        <v>46.89</v>
      </c>
      <c r="AF184" s="3">
        <v>46.89</v>
      </c>
      <c r="AG184" s="3">
        <v>45.84</v>
      </c>
      <c r="AH184" s="3">
        <v>40</v>
      </c>
      <c r="AI184" s="3">
        <v>38.6</v>
      </c>
      <c r="AJ184" s="3">
        <v>38.35</v>
      </c>
      <c r="AK184" s="3">
        <v>38.15</v>
      </c>
      <c r="AL184" s="3">
        <v>37.950000000000003</v>
      </c>
      <c r="AM184" s="3">
        <v>37.6</v>
      </c>
      <c r="AN184" s="3">
        <v>39.590000000000003</v>
      </c>
      <c r="AO184" s="3">
        <v>43.04</v>
      </c>
      <c r="AP184" s="3">
        <v>44.04</v>
      </c>
      <c r="AQ184" s="3">
        <v>44.79</v>
      </c>
      <c r="AR184" s="3">
        <v>44.84</v>
      </c>
      <c r="AS184" s="3">
        <v>44.29</v>
      </c>
      <c r="AT184" s="3">
        <v>39.200000000000003</v>
      </c>
      <c r="AU184" s="3">
        <v>37.75</v>
      </c>
      <c r="AV184" s="3">
        <v>37.25</v>
      </c>
      <c r="AW184" s="3">
        <v>37</v>
      </c>
      <c r="AX184" s="3">
        <v>36.700000000000003</v>
      </c>
      <c r="AY184" s="3">
        <v>36.200000000000003</v>
      </c>
    </row>
    <row r="185" spans="1:51" x14ac:dyDescent="0.35">
      <c r="A185" s="5">
        <f t="shared" si="3"/>
        <v>42984</v>
      </c>
      <c r="B185" t="s">
        <v>330</v>
      </c>
      <c r="C185" s="2">
        <v>42984</v>
      </c>
      <c r="D185" s="3">
        <v>46.65</v>
      </c>
      <c r="E185" s="3">
        <v>51.75</v>
      </c>
      <c r="F185" s="3">
        <v>51.98</v>
      </c>
      <c r="G185" s="3">
        <v>52.67</v>
      </c>
      <c r="H185" s="3">
        <v>52.98</v>
      </c>
      <c r="I185" s="3">
        <v>50.23</v>
      </c>
      <c r="J185" s="3">
        <v>44.41</v>
      </c>
      <c r="K185" s="3">
        <v>42.91</v>
      </c>
      <c r="L185" s="3">
        <v>42.21</v>
      </c>
      <c r="M185" s="3">
        <v>41.95</v>
      </c>
      <c r="N185" s="3">
        <v>41.65</v>
      </c>
      <c r="O185" s="3">
        <v>41.25</v>
      </c>
      <c r="P185" s="3">
        <v>44.17</v>
      </c>
      <c r="Q185" s="3">
        <v>47.12</v>
      </c>
      <c r="R185" s="3">
        <v>48.17</v>
      </c>
      <c r="S185" s="3">
        <v>49.22</v>
      </c>
      <c r="T185" s="3">
        <v>49.47</v>
      </c>
      <c r="U185" s="3">
        <v>48.67</v>
      </c>
      <c r="V185" s="3">
        <v>40.700000000000003</v>
      </c>
      <c r="W185" s="3">
        <v>40.049999999999997</v>
      </c>
      <c r="X185" s="3">
        <v>40.200000000000003</v>
      </c>
      <c r="Y185" s="3">
        <v>40.549999999999997</v>
      </c>
      <c r="Z185" s="3">
        <v>40.75</v>
      </c>
      <c r="AA185" s="3">
        <v>41.25</v>
      </c>
      <c r="AB185" s="3">
        <v>43.43</v>
      </c>
      <c r="AC185" s="3">
        <v>45.63</v>
      </c>
      <c r="AD185" s="3">
        <v>46.13</v>
      </c>
      <c r="AE185" s="3">
        <v>46.73</v>
      </c>
      <c r="AF185" s="3">
        <v>46.73</v>
      </c>
      <c r="AG185" s="3">
        <v>45.68</v>
      </c>
      <c r="AH185" s="3">
        <v>39.880000000000003</v>
      </c>
      <c r="AI185" s="3">
        <v>38.479999999999997</v>
      </c>
      <c r="AJ185" s="3">
        <v>38.229999999999997</v>
      </c>
      <c r="AK185" s="3">
        <v>38.03</v>
      </c>
      <c r="AL185" s="3">
        <v>37.83</v>
      </c>
      <c r="AM185" s="3">
        <v>37.479999999999997</v>
      </c>
      <c r="AN185" s="3">
        <v>39.43</v>
      </c>
      <c r="AO185" s="3">
        <v>42.88</v>
      </c>
      <c r="AP185" s="3">
        <v>43.88</v>
      </c>
      <c r="AQ185" s="3">
        <v>44.63</v>
      </c>
      <c r="AR185" s="3">
        <v>44.68</v>
      </c>
      <c r="AS185" s="3">
        <v>44.13</v>
      </c>
      <c r="AT185" s="3">
        <v>39.08</v>
      </c>
      <c r="AU185" s="3">
        <v>37.630000000000003</v>
      </c>
      <c r="AV185" s="3">
        <v>37.130000000000003</v>
      </c>
      <c r="AW185" s="3">
        <v>36.880000000000003</v>
      </c>
      <c r="AX185" s="3">
        <v>36.58</v>
      </c>
      <c r="AY185" s="3">
        <v>36.08</v>
      </c>
    </row>
    <row r="186" spans="1:51" x14ac:dyDescent="0.35">
      <c r="A186" s="5">
        <f t="shared" si="3"/>
        <v>42985</v>
      </c>
      <c r="B186" t="s">
        <v>331</v>
      </c>
      <c r="C186" s="2">
        <v>42985</v>
      </c>
      <c r="D186" s="3">
        <v>46.5</v>
      </c>
      <c r="E186" s="3">
        <v>51.73</v>
      </c>
      <c r="F186" s="3">
        <v>52</v>
      </c>
      <c r="G186" s="3">
        <v>52.8</v>
      </c>
      <c r="H186" s="3">
        <v>53.11</v>
      </c>
      <c r="I186" s="3">
        <v>50.03</v>
      </c>
      <c r="J186" s="3">
        <v>44.55</v>
      </c>
      <c r="K186" s="3">
        <v>43.05</v>
      </c>
      <c r="L186" s="3">
        <v>42.35</v>
      </c>
      <c r="M186" s="3">
        <v>42.09</v>
      </c>
      <c r="N186" s="3">
        <v>41.79</v>
      </c>
      <c r="O186" s="3">
        <v>41.39</v>
      </c>
      <c r="P186" s="3">
        <v>44.28</v>
      </c>
      <c r="Q186" s="3">
        <v>47.23</v>
      </c>
      <c r="R186" s="3">
        <v>48.28</v>
      </c>
      <c r="S186" s="3">
        <v>49.33</v>
      </c>
      <c r="T186" s="3">
        <v>49.58</v>
      </c>
      <c r="U186" s="3">
        <v>48.78</v>
      </c>
      <c r="V186" s="3">
        <v>40.83</v>
      </c>
      <c r="W186" s="3">
        <v>40.18</v>
      </c>
      <c r="X186" s="3">
        <v>40.33</v>
      </c>
      <c r="Y186" s="3">
        <v>40.68</v>
      </c>
      <c r="Z186" s="3">
        <v>40.880000000000003</v>
      </c>
      <c r="AA186" s="3">
        <v>41.38</v>
      </c>
      <c r="AB186" s="3">
        <v>43.33</v>
      </c>
      <c r="AC186" s="3">
        <v>45.53</v>
      </c>
      <c r="AD186" s="3">
        <v>46.03</v>
      </c>
      <c r="AE186" s="3">
        <v>46.63</v>
      </c>
      <c r="AF186" s="3">
        <v>46.63</v>
      </c>
      <c r="AG186" s="3">
        <v>45.58</v>
      </c>
      <c r="AH186" s="3">
        <v>39.81</v>
      </c>
      <c r="AI186" s="3">
        <v>38.409999999999997</v>
      </c>
      <c r="AJ186" s="3">
        <v>38.159999999999997</v>
      </c>
      <c r="AK186" s="3">
        <v>37.96</v>
      </c>
      <c r="AL186" s="3">
        <v>37.76</v>
      </c>
      <c r="AM186" s="3">
        <v>37.409999999999997</v>
      </c>
      <c r="AN186" s="3">
        <v>39.33</v>
      </c>
      <c r="AO186" s="3">
        <v>42.78</v>
      </c>
      <c r="AP186" s="3">
        <v>43.78</v>
      </c>
      <c r="AQ186" s="3">
        <v>44.53</v>
      </c>
      <c r="AR186" s="3">
        <v>44.58</v>
      </c>
      <c r="AS186" s="3">
        <v>44.03</v>
      </c>
      <c r="AT186" s="3">
        <v>39.01</v>
      </c>
      <c r="AU186" s="3">
        <v>37.56</v>
      </c>
      <c r="AV186" s="3">
        <v>37.06</v>
      </c>
      <c r="AW186" s="3">
        <v>36.81</v>
      </c>
      <c r="AX186" s="3">
        <v>36.51</v>
      </c>
      <c r="AY186" s="3">
        <v>36.01</v>
      </c>
    </row>
    <row r="187" spans="1:51" x14ac:dyDescent="0.35">
      <c r="A187" s="5">
        <f t="shared" si="3"/>
        <v>42986</v>
      </c>
      <c r="B187" t="s">
        <v>332</v>
      </c>
      <c r="C187" s="2">
        <v>42986</v>
      </c>
      <c r="D187" s="3">
        <v>46.58</v>
      </c>
      <c r="E187" s="3">
        <v>51.9</v>
      </c>
      <c r="F187" s="3">
        <v>52.17</v>
      </c>
      <c r="G187" s="3">
        <v>53.02</v>
      </c>
      <c r="H187" s="3">
        <v>53.38</v>
      </c>
      <c r="I187" s="3">
        <v>50.04</v>
      </c>
      <c r="J187" s="3">
        <v>44.68</v>
      </c>
      <c r="K187" s="3">
        <v>43.18</v>
      </c>
      <c r="L187" s="3">
        <v>42.48</v>
      </c>
      <c r="M187" s="3">
        <v>42.22</v>
      </c>
      <c r="N187" s="3">
        <v>41.92</v>
      </c>
      <c r="O187" s="3">
        <v>41.52</v>
      </c>
      <c r="P187" s="3">
        <v>44.46</v>
      </c>
      <c r="Q187" s="3">
        <v>47.41</v>
      </c>
      <c r="R187" s="3">
        <v>48.46</v>
      </c>
      <c r="S187" s="3">
        <v>49.51</v>
      </c>
      <c r="T187" s="3">
        <v>49.76</v>
      </c>
      <c r="U187" s="3">
        <v>48.96</v>
      </c>
      <c r="V187" s="3">
        <v>40.96</v>
      </c>
      <c r="W187" s="3">
        <v>40.31</v>
      </c>
      <c r="X187" s="3">
        <v>40.46</v>
      </c>
      <c r="Y187" s="3">
        <v>40.81</v>
      </c>
      <c r="Z187" s="3">
        <v>41.01</v>
      </c>
      <c r="AA187" s="3">
        <v>41.51</v>
      </c>
      <c r="AB187" s="3">
        <v>43.36</v>
      </c>
      <c r="AC187" s="3">
        <v>45.56</v>
      </c>
      <c r="AD187" s="3">
        <v>46.06</v>
      </c>
      <c r="AE187" s="3">
        <v>46.66</v>
      </c>
      <c r="AF187" s="3">
        <v>46.66</v>
      </c>
      <c r="AG187" s="3">
        <v>45.61</v>
      </c>
      <c r="AH187" s="3">
        <v>39.549999999999997</v>
      </c>
      <c r="AI187" s="3">
        <v>38.15</v>
      </c>
      <c r="AJ187" s="3">
        <v>37.9</v>
      </c>
      <c r="AK187" s="3">
        <v>37.700000000000003</v>
      </c>
      <c r="AL187" s="3">
        <v>37.5</v>
      </c>
      <c r="AM187" s="3">
        <v>37.15</v>
      </c>
      <c r="AN187" s="3">
        <v>39.36</v>
      </c>
      <c r="AO187" s="3">
        <v>42.81</v>
      </c>
      <c r="AP187" s="3">
        <v>43.81</v>
      </c>
      <c r="AQ187" s="3">
        <v>44.56</v>
      </c>
      <c r="AR187" s="3">
        <v>44.61</v>
      </c>
      <c r="AS187" s="3">
        <v>44.06</v>
      </c>
      <c r="AT187" s="3">
        <v>38.75</v>
      </c>
      <c r="AU187" s="3">
        <v>37.299999999999997</v>
      </c>
      <c r="AV187" s="3">
        <v>36.799999999999997</v>
      </c>
      <c r="AW187" s="3">
        <v>36.549999999999997</v>
      </c>
      <c r="AX187" s="3">
        <v>36.25</v>
      </c>
      <c r="AY187" s="3">
        <v>35.75</v>
      </c>
    </row>
    <row r="188" spans="1:51" x14ac:dyDescent="0.35">
      <c r="A188" s="5">
        <f t="shared" si="3"/>
        <v>42989</v>
      </c>
      <c r="B188" t="s">
        <v>333</v>
      </c>
      <c r="C188" s="2">
        <v>42989</v>
      </c>
      <c r="D188" s="3">
        <v>47.27</v>
      </c>
      <c r="E188" s="3">
        <v>52.45</v>
      </c>
      <c r="F188" s="3">
        <v>52.55</v>
      </c>
      <c r="G188" s="3">
        <v>53.76</v>
      </c>
      <c r="H188" s="3">
        <v>54.11</v>
      </c>
      <c r="I188" s="3">
        <v>50.61</v>
      </c>
      <c r="J188" s="3">
        <v>45.25</v>
      </c>
      <c r="K188" s="3">
        <v>43.75</v>
      </c>
      <c r="L188" s="3">
        <v>43.05</v>
      </c>
      <c r="M188" s="3">
        <v>42.78</v>
      </c>
      <c r="N188" s="3">
        <v>42.48</v>
      </c>
      <c r="O188" s="3">
        <v>42.08</v>
      </c>
      <c r="P188" s="3">
        <v>44.88</v>
      </c>
      <c r="Q188" s="3">
        <v>47.83</v>
      </c>
      <c r="R188" s="3">
        <v>48.88</v>
      </c>
      <c r="S188" s="3">
        <v>49.93</v>
      </c>
      <c r="T188" s="3">
        <v>50.18</v>
      </c>
      <c r="U188" s="3">
        <v>49.38</v>
      </c>
      <c r="V188" s="3">
        <v>41.3</v>
      </c>
      <c r="W188" s="3">
        <v>40.65</v>
      </c>
      <c r="X188" s="3">
        <v>40.799999999999997</v>
      </c>
      <c r="Y188" s="3">
        <v>41.15</v>
      </c>
      <c r="Z188" s="3">
        <v>41.35</v>
      </c>
      <c r="AA188" s="3">
        <v>41.85</v>
      </c>
      <c r="AB188" s="3">
        <v>43.47</v>
      </c>
      <c r="AC188" s="3">
        <v>45.67</v>
      </c>
      <c r="AD188" s="3">
        <v>46.17</v>
      </c>
      <c r="AE188" s="3">
        <v>46.77</v>
      </c>
      <c r="AF188" s="3">
        <v>46.77</v>
      </c>
      <c r="AG188" s="3">
        <v>45.72</v>
      </c>
      <c r="AH188" s="3">
        <v>39.86</v>
      </c>
      <c r="AI188" s="3">
        <v>38.46</v>
      </c>
      <c r="AJ188" s="3">
        <v>38.21</v>
      </c>
      <c r="AK188" s="3">
        <v>38.01</v>
      </c>
      <c r="AL188" s="3">
        <v>37.81</v>
      </c>
      <c r="AM188" s="3">
        <v>37.46</v>
      </c>
      <c r="AN188" s="3">
        <v>39.47</v>
      </c>
      <c r="AO188" s="3">
        <v>42.92</v>
      </c>
      <c r="AP188" s="3">
        <v>43.92</v>
      </c>
      <c r="AQ188" s="3">
        <v>44.67</v>
      </c>
      <c r="AR188" s="3">
        <v>44.72</v>
      </c>
      <c r="AS188" s="3">
        <v>44.17</v>
      </c>
      <c r="AT188" s="3">
        <v>39.06</v>
      </c>
      <c r="AU188" s="3">
        <v>37.61</v>
      </c>
      <c r="AV188" s="3">
        <v>37.11</v>
      </c>
      <c r="AW188" s="3">
        <v>36.86</v>
      </c>
      <c r="AX188" s="3">
        <v>36.56</v>
      </c>
      <c r="AY188" s="3">
        <v>36.06</v>
      </c>
    </row>
    <row r="189" spans="1:51" x14ac:dyDescent="0.35">
      <c r="A189" s="5">
        <f t="shared" si="3"/>
        <v>42990</v>
      </c>
      <c r="B189" t="s">
        <v>334</v>
      </c>
      <c r="C189" s="2">
        <v>42990</v>
      </c>
      <c r="D189" s="3">
        <v>46.92</v>
      </c>
      <c r="E189" s="3">
        <v>52.06</v>
      </c>
      <c r="F189" s="3">
        <v>52.19</v>
      </c>
      <c r="G189" s="3">
        <v>53.22</v>
      </c>
      <c r="H189" s="3">
        <v>53.57</v>
      </c>
      <c r="I189" s="3">
        <v>49.96</v>
      </c>
      <c r="J189" s="3">
        <v>44.98</v>
      </c>
      <c r="K189" s="3">
        <v>43.48</v>
      </c>
      <c r="L189" s="3">
        <v>42.78</v>
      </c>
      <c r="M189" s="3">
        <v>42.52</v>
      </c>
      <c r="N189" s="3">
        <v>42.22</v>
      </c>
      <c r="O189" s="3">
        <v>41.82</v>
      </c>
      <c r="P189" s="3">
        <v>44.52</v>
      </c>
      <c r="Q189" s="3">
        <v>47.47</v>
      </c>
      <c r="R189" s="3">
        <v>48.52</v>
      </c>
      <c r="S189" s="3">
        <v>49.57</v>
      </c>
      <c r="T189" s="3">
        <v>49.82</v>
      </c>
      <c r="U189" s="3">
        <v>49.02</v>
      </c>
      <c r="V189" s="3">
        <v>40.97</v>
      </c>
      <c r="W189" s="3">
        <v>40.32</v>
      </c>
      <c r="X189" s="3">
        <v>40.47</v>
      </c>
      <c r="Y189" s="3">
        <v>40.82</v>
      </c>
      <c r="Z189" s="3">
        <v>41.02</v>
      </c>
      <c r="AA189" s="3">
        <v>41.52</v>
      </c>
      <c r="AB189" s="3">
        <v>43.29</v>
      </c>
      <c r="AC189" s="3">
        <v>45.49</v>
      </c>
      <c r="AD189" s="3">
        <v>45.99</v>
      </c>
      <c r="AE189" s="3">
        <v>46.59</v>
      </c>
      <c r="AF189" s="3">
        <v>46.59</v>
      </c>
      <c r="AG189" s="3">
        <v>45.54</v>
      </c>
      <c r="AH189" s="3">
        <v>39.68</v>
      </c>
      <c r="AI189" s="3">
        <v>38.28</v>
      </c>
      <c r="AJ189" s="3">
        <v>38.03</v>
      </c>
      <c r="AK189" s="3">
        <v>37.83</v>
      </c>
      <c r="AL189" s="3">
        <v>37.630000000000003</v>
      </c>
      <c r="AM189" s="3">
        <v>37.28</v>
      </c>
      <c r="AN189" s="3">
        <v>39.29</v>
      </c>
      <c r="AO189" s="3">
        <v>42.74</v>
      </c>
      <c r="AP189" s="3">
        <v>43.74</v>
      </c>
      <c r="AQ189" s="3">
        <v>44.49</v>
      </c>
      <c r="AR189" s="3">
        <v>44.54</v>
      </c>
      <c r="AS189" s="3">
        <v>43.99</v>
      </c>
      <c r="AT189" s="3">
        <v>38.880000000000003</v>
      </c>
      <c r="AU189" s="3">
        <v>37.43</v>
      </c>
      <c r="AV189" s="3">
        <v>36.93</v>
      </c>
      <c r="AW189" s="3">
        <v>36.68</v>
      </c>
      <c r="AX189" s="3">
        <v>36.380000000000003</v>
      </c>
      <c r="AY189" s="3">
        <v>35.880000000000003</v>
      </c>
    </row>
    <row r="190" spans="1:51" x14ac:dyDescent="0.35">
      <c r="A190" s="5">
        <f t="shared" si="3"/>
        <v>42991</v>
      </c>
      <c r="B190" t="s">
        <v>335</v>
      </c>
      <c r="C190" s="2">
        <v>42991</v>
      </c>
      <c r="D190" s="3">
        <v>47.27</v>
      </c>
      <c r="E190" s="3">
        <v>52.51</v>
      </c>
      <c r="F190" s="3">
        <v>52.43</v>
      </c>
      <c r="G190" s="3">
        <v>53.46</v>
      </c>
      <c r="H190" s="3">
        <v>53.82</v>
      </c>
      <c r="I190" s="3">
        <v>50.18</v>
      </c>
      <c r="J190" s="3">
        <v>45.04</v>
      </c>
      <c r="K190" s="3">
        <v>43.54</v>
      </c>
      <c r="L190" s="3">
        <v>42.84</v>
      </c>
      <c r="M190" s="3">
        <v>42.63</v>
      </c>
      <c r="N190" s="3">
        <v>42.33</v>
      </c>
      <c r="O190" s="3">
        <v>41.93</v>
      </c>
      <c r="P190" s="3">
        <v>44.67</v>
      </c>
      <c r="Q190" s="3">
        <v>47.62</v>
      </c>
      <c r="R190" s="3">
        <v>48.67</v>
      </c>
      <c r="S190" s="3">
        <v>49.72</v>
      </c>
      <c r="T190" s="3">
        <v>49.97</v>
      </c>
      <c r="U190" s="3">
        <v>49.17</v>
      </c>
      <c r="V190" s="3">
        <v>41.07</v>
      </c>
      <c r="W190" s="3">
        <v>40.42</v>
      </c>
      <c r="X190" s="3">
        <v>40.57</v>
      </c>
      <c r="Y190" s="3">
        <v>40.92</v>
      </c>
      <c r="Z190" s="3">
        <v>41.12</v>
      </c>
      <c r="AA190" s="3">
        <v>41.62</v>
      </c>
      <c r="AB190" s="3">
        <v>43.4</v>
      </c>
      <c r="AC190" s="3">
        <v>45.6</v>
      </c>
      <c r="AD190" s="3">
        <v>46.1</v>
      </c>
      <c r="AE190" s="3">
        <v>46.7</v>
      </c>
      <c r="AF190" s="3">
        <v>46.7</v>
      </c>
      <c r="AG190" s="3">
        <v>45.65</v>
      </c>
      <c r="AH190" s="3">
        <v>39.909999999999997</v>
      </c>
      <c r="AI190" s="3">
        <v>38.51</v>
      </c>
      <c r="AJ190" s="3">
        <v>38.26</v>
      </c>
      <c r="AK190" s="3">
        <v>38.06</v>
      </c>
      <c r="AL190" s="3">
        <v>37.86</v>
      </c>
      <c r="AM190" s="3">
        <v>37.51</v>
      </c>
      <c r="AN190" s="3">
        <v>39.51</v>
      </c>
      <c r="AO190" s="3">
        <v>42.96</v>
      </c>
      <c r="AP190" s="3">
        <v>43.96</v>
      </c>
      <c r="AQ190" s="3">
        <v>44.71</v>
      </c>
      <c r="AR190" s="3">
        <v>44.76</v>
      </c>
      <c r="AS190" s="3">
        <v>44.21</v>
      </c>
      <c r="AT190" s="3">
        <v>39.11</v>
      </c>
      <c r="AU190" s="3">
        <v>37.659999999999997</v>
      </c>
      <c r="AV190" s="3">
        <v>37.159999999999997</v>
      </c>
      <c r="AW190" s="3">
        <v>36.909999999999997</v>
      </c>
      <c r="AX190" s="3">
        <v>36.61</v>
      </c>
      <c r="AY190" s="3">
        <v>36.11</v>
      </c>
    </row>
    <row r="191" spans="1:51" x14ac:dyDescent="0.35">
      <c r="A191" s="5">
        <f t="shared" si="3"/>
        <v>42992</v>
      </c>
      <c r="B191" t="s">
        <v>336</v>
      </c>
      <c r="C191" s="2">
        <v>42992</v>
      </c>
      <c r="D191" s="3">
        <v>47.54</v>
      </c>
      <c r="E191" s="3">
        <v>52.7</v>
      </c>
      <c r="F191" s="3">
        <v>52.83</v>
      </c>
      <c r="G191" s="3">
        <v>53.49</v>
      </c>
      <c r="H191" s="3">
        <v>53.85</v>
      </c>
      <c r="I191" s="3">
        <v>50.18</v>
      </c>
      <c r="J191" s="3">
        <v>45.12</v>
      </c>
      <c r="K191" s="3">
        <v>43.62</v>
      </c>
      <c r="L191" s="3">
        <v>42.92</v>
      </c>
      <c r="M191" s="3">
        <v>42.68</v>
      </c>
      <c r="N191" s="3">
        <v>42.38</v>
      </c>
      <c r="O191" s="3">
        <v>41.98</v>
      </c>
      <c r="P191" s="3">
        <v>44.52</v>
      </c>
      <c r="Q191" s="3">
        <v>47.47</v>
      </c>
      <c r="R191" s="3">
        <v>48.52</v>
      </c>
      <c r="S191" s="3">
        <v>49.57</v>
      </c>
      <c r="T191" s="3">
        <v>49.82</v>
      </c>
      <c r="U191" s="3">
        <v>49.02</v>
      </c>
      <c r="V191" s="3">
        <v>40.98</v>
      </c>
      <c r="W191" s="3">
        <v>40.33</v>
      </c>
      <c r="X191" s="3">
        <v>40.479999999999997</v>
      </c>
      <c r="Y191" s="3">
        <v>40.83</v>
      </c>
      <c r="Z191" s="3">
        <v>41.03</v>
      </c>
      <c r="AA191" s="3">
        <v>41.53</v>
      </c>
      <c r="AB191" s="3">
        <v>43.05</v>
      </c>
      <c r="AC191" s="3">
        <v>45.25</v>
      </c>
      <c r="AD191" s="3">
        <v>45.75</v>
      </c>
      <c r="AE191" s="3">
        <v>46.35</v>
      </c>
      <c r="AF191" s="3">
        <v>46.35</v>
      </c>
      <c r="AG191" s="3">
        <v>45.3</v>
      </c>
      <c r="AH191" s="3">
        <v>39.729999999999997</v>
      </c>
      <c r="AI191" s="3">
        <v>38.33</v>
      </c>
      <c r="AJ191" s="3">
        <v>38.08</v>
      </c>
      <c r="AK191" s="3">
        <v>37.880000000000003</v>
      </c>
      <c r="AL191" s="3">
        <v>37.68</v>
      </c>
      <c r="AM191" s="3">
        <v>37.33</v>
      </c>
      <c r="AN191" s="3">
        <v>39.159999999999997</v>
      </c>
      <c r="AO191" s="3">
        <v>42.61</v>
      </c>
      <c r="AP191" s="3">
        <v>43.61</v>
      </c>
      <c r="AQ191" s="3">
        <v>44.36</v>
      </c>
      <c r="AR191" s="3">
        <v>44.41</v>
      </c>
      <c r="AS191" s="3">
        <v>43.86</v>
      </c>
      <c r="AT191" s="3">
        <v>38.93</v>
      </c>
      <c r="AU191" s="3">
        <v>37.479999999999997</v>
      </c>
      <c r="AV191" s="3">
        <v>36.979999999999997</v>
      </c>
      <c r="AW191" s="3">
        <v>36.729999999999997</v>
      </c>
      <c r="AX191" s="3">
        <v>36.43</v>
      </c>
      <c r="AY191" s="3">
        <v>35.93</v>
      </c>
    </row>
    <row r="192" spans="1:51" x14ac:dyDescent="0.35">
      <c r="A192" s="5">
        <f t="shared" si="3"/>
        <v>42993</v>
      </c>
      <c r="B192" t="s">
        <v>337</v>
      </c>
      <c r="C192" s="2">
        <v>42993</v>
      </c>
      <c r="D192" s="3">
        <v>46.48</v>
      </c>
      <c r="E192" s="3">
        <v>51.21</v>
      </c>
      <c r="F192" s="3">
        <v>51.29</v>
      </c>
      <c r="G192" s="3">
        <v>52.07</v>
      </c>
      <c r="H192" s="3">
        <v>52.44</v>
      </c>
      <c r="I192" s="3">
        <v>48.76</v>
      </c>
      <c r="J192" s="3">
        <v>43.97</v>
      </c>
      <c r="K192" s="3">
        <v>42.47</v>
      </c>
      <c r="L192" s="3">
        <v>41.77</v>
      </c>
      <c r="M192" s="3">
        <v>41.49</v>
      </c>
      <c r="N192" s="3">
        <v>41.19</v>
      </c>
      <c r="O192" s="3">
        <v>40.79</v>
      </c>
      <c r="P192" s="3">
        <v>43.41</v>
      </c>
      <c r="Q192" s="3">
        <v>46.36</v>
      </c>
      <c r="R192" s="3">
        <v>47.41</v>
      </c>
      <c r="S192" s="3">
        <v>48.46</v>
      </c>
      <c r="T192" s="3">
        <v>48.71</v>
      </c>
      <c r="U192" s="3">
        <v>47.91</v>
      </c>
      <c r="V192" s="3">
        <v>40.020000000000003</v>
      </c>
      <c r="W192" s="3">
        <v>39.369999999999997</v>
      </c>
      <c r="X192" s="3">
        <v>39.520000000000003</v>
      </c>
      <c r="Y192" s="3">
        <v>39.869999999999997</v>
      </c>
      <c r="Z192" s="3">
        <v>40.07</v>
      </c>
      <c r="AA192" s="3">
        <v>40.57</v>
      </c>
      <c r="AB192" s="3">
        <v>42.42</v>
      </c>
      <c r="AC192" s="3">
        <v>44.62</v>
      </c>
      <c r="AD192" s="3">
        <v>45.12</v>
      </c>
      <c r="AE192" s="3">
        <v>45.72</v>
      </c>
      <c r="AF192" s="3">
        <v>45.72</v>
      </c>
      <c r="AG192" s="3">
        <v>44.67</v>
      </c>
      <c r="AH192" s="3">
        <v>39.39</v>
      </c>
      <c r="AI192" s="3">
        <v>37.99</v>
      </c>
      <c r="AJ192" s="3">
        <v>37.74</v>
      </c>
      <c r="AK192" s="3">
        <v>37.54</v>
      </c>
      <c r="AL192" s="3">
        <v>37.340000000000003</v>
      </c>
      <c r="AM192" s="3">
        <v>36.99</v>
      </c>
      <c r="AN192" s="3">
        <v>38.85</v>
      </c>
      <c r="AO192" s="3">
        <v>42.3</v>
      </c>
      <c r="AP192" s="3">
        <v>43.3</v>
      </c>
      <c r="AQ192" s="3">
        <v>44.05</v>
      </c>
      <c r="AR192" s="3">
        <v>44.1</v>
      </c>
      <c r="AS192" s="3">
        <v>43.55</v>
      </c>
      <c r="AT192" s="3">
        <v>38.590000000000003</v>
      </c>
      <c r="AU192" s="3">
        <v>37.14</v>
      </c>
      <c r="AV192" s="3">
        <v>36.64</v>
      </c>
      <c r="AW192" s="3">
        <v>36.39</v>
      </c>
      <c r="AX192" s="3">
        <v>36.090000000000003</v>
      </c>
      <c r="AY192" s="3">
        <v>35.590000000000003</v>
      </c>
    </row>
    <row r="193" spans="1:51" x14ac:dyDescent="0.35">
      <c r="A193" s="5">
        <f t="shared" si="3"/>
        <v>42996</v>
      </c>
      <c r="B193" t="s">
        <v>338</v>
      </c>
      <c r="C193" s="2">
        <v>42996</v>
      </c>
      <c r="D193" s="3">
        <v>46.35</v>
      </c>
      <c r="E193" s="3">
        <v>50.78</v>
      </c>
      <c r="F193" s="3">
        <v>50.95</v>
      </c>
      <c r="G193" s="3">
        <v>52.06</v>
      </c>
      <c r="H193" s="3">
        <v>52.43</v>
      </c>
      <c r="I193" s="3">
        <v>48.62</v>
      </c>
      <c r="J193" s="3">
        <v>43.8</v>
      </c>
      <c r="K193" s="3">
        <v>42.3</v>
      </c>
      <c r="L193" s="3">
        <v>41.6</v>
      </c>
      <c r="M193" s="3">
        <v>41.25</v>
      </c>
      <c r="N193" s="3">
        <v>40.950000000000003</v>
      </c>
      <c r="O193" s="3">
        <v>40.549999999999997</v>
      </c>
      <c r="P193" s="3">
        <v>43.34</v>
      </c>
      <c r="Q193" s="3">
        <v>46.29</v>
      </c>
      <c r="R193" s="3">
        <v>47.34</v>
      </c>
      <c r="S193" s="3">
        <v>48.39</v>
      </c>
      <c r="T193" s="3">
        <v>48.64</v>
      </c>
      <c r="U193" s="3">
        <v>47.84</v>
      </c>
      <c r="V193" s="3">
        <v>39.92</v>
      </c>
      <c r="W193" s="3">
        <v>39.270000000000003</v>
      </c>
      <c r="X193" s="3">
        <v>39.42</v>
      </c>
      <c r="Y193" s="3">
        <v>39.770000000000003</v>
      </c>
      <c r="Z193" s="3">
        <v>39.97</v>
      </c>
      <c r="AA193" s="3">
        <v>40.47</v>
      </c>
      <c r="AB193" s="3">
        <v>42.23</v>
      </c>
      <c r="AC193" s="3">
        <v>44.43</v>
      </c>
      <c r="AD193" s="3">
        <v>44.93</v>
      </c>
      <c r="AE193" s="3">
        <v>45.53</v>
      </c>
      <c r="AF193" s="3">
        <v>45.53</v>
      </c>
      <c r="AG193" s="3">
        <v>44.48</v>
      </c>
      <c r="AH193" s="3">
        <v>39.33</v>
      </c>
      <c r="AI193" s="3">
        <v>37.93</v>
      </c>
      <c r="AJ193" s="3">
        <v>37.68</v>
      </c>
      <c r="AK193" s="3">
        <v>37.479999999999997</v>
      </c>
      <c r="AL193" s="3">
        <v>37.28</v>
      </c>
      <c r="AM193" s="3">
        <v>36.93</v>
      </c>
      <c r="AN193" s="3">
        <v>38.69</v>
      </c>
      <c r="AO193" s="3">
        <v>42.14</v>
      </c>
      <c r="AP193" s="3">
        <v>43.14</v>
      </c>
      <c r="AQ193" s="3">
        <v>43.89</v>
      </c>
      <c r="AR193" s="3">
        <v>43.94</v>
      </c>
      <c r="AS193" s="3">
        <v>43.39</v>
      </c>
      <c r="AT193" s="3">
        <v>38.53</v>
      </c>
      <c r="AU193" s="3">
        <v>37.08</v>
      </c>
      <c r="AV193" s="3">
        <v>36.58</v>
      </c>
      <c r="AW193" s="3">
        <v>36.33</v>
      </c>
      <c r="AX193" s="3">
        <v>36.03</v>
      </c>
      <c r="AY193" s="3">
        <v>35.53</v>
      </c>
    </row>
    <row r="194" spans="1:51" x14ac:dyDescent="0.35">
      <c r="A194" s="5">
        <f t="shared" si="3"/>
        <v>42997</v>
      </c>
      <c r="B194" t="s">
        <v>339</v>
      </c>
      <c r="C194" s="2">
        <v>42997</v>
      </c>
      <c r="D194" s="3">
        <v>46.68</v>
      </c>
      <c r="E194" s="3">
        <v>51.06</v>
      </c>
      <c r="F194" s="3">
        <v>51.15</v>
      </c>
      <c r="G194" s="3">
        <v>52.54</v>
      </c>
      <c r="H194" s="3">
        <v>52.8</v>
      </c>
      <c r="I194" s="3">
        <v>48.86</v>
      </c>
      <c r="J194" s="3">
        <v>43.97</v>
      </c>
      <c r="K194" s="3">
        <v>42.47</v>
      </c>
      <c r="L194" s="3">
        <v>41.77</v>
      </c>
      <c r="M194" s="3">
        <v>41.4</v>
      </c>
      <c r="N194" s="3">
        <v>41.1</v>
      </c>
      <c r="O194" s="3">
        <v>40.700000000000003</v>
      </c>
      <c r="P194" s="3">
        <v>43.5</v>
      </c>
      <c r="Q194" s="3">
        <v>46.45</v>
      </c>
      <c r="R194" s="3">
        <v>47.5</v>
      </c>
      <c r="S194" s="3">
        <v>48.55</v>
      </c>
      <c r="T194" s="3">
        <v>48.8</v>
      </c>
      <c r="U194" s="3">
        <v>48</v>
      </c>
      <c r="V194" s="3">
        <v>40.130000000000003</v>
      </c>
      <c r="W194" s="3">
        <v>39.479999999999997</v>
      </c>
      <c r="X194" s="3">
        <v>39.630000000000003</v>
      </c>
      <c r="Y194" s="3">
        <v>39.979999999999997</v>
      </c>
      <c r="Z194" s="3">
        <v>40.18</v>
      </c>
      <c r="AA194" s="3">
        <v>40.68</v>
      </c>
      <c r="AB194" s="3">
        <v>42.17</v>
      </c>
      <c r="AC194" s="3">
        <v>44.37</v>
      </c>
      <c r="AD194" s="3">
        <v>44.87</v>
      </c>
      <c r="AE194" s="3">
        <v>45.47</v>
      </c>
      <c r="AF194" s="3">
        <v>45.47</v>
      </c>
      <c r="AG194" s="3">
        <v>44.42</v>
      </c>
      <c r="AH194" s="3">
        <v>39.21</v>
      </c>
      <c r="AI194" s="3">
        <v>37.81</v>
      </c>
      <c r="AJ194" s="3">
        <v>37.56</v>
      </c>
      <c r="AK194" s="3">
        <v>37.36</v>
      </c>
      <c r="AL194" s="3">
        <v>37.159999999999997</v>
      </c>
      <c r="AM194" s="3">
        <v>36.81</v>
      </c>
      <c r="AN194" s="3">
        <v>38.630000000000003</v>
      </c>
      <c r="AO194" s="3">
        <v>42.08</v>
      </c>
      <c r="AP194" s="3">
        <v>43.08</v>
      </c>
      <c r="AQ194" s="3">
        <v>43.83</v>
      </c>
      <c r="AR194" s="3">
        <v>43.88</v>
      </c>
      <c r="AS194" s="3">
        <v>43.33</v>
      </c>
      <c r="AT194" s="3">
        <v>38.409999999999997</v>
      </c>
      <c r="AU194" s="3">
        <v>36.96</v>
      </c>
      <c r="AV194" s="3">
        <v>36.46</v>
      </c>
      <c r="AW194" s="3">
        <v>36.21</v>
      </c>
      <c r="AX194" s="3">
        <v>35.909999999999997</v>
      </c>
      <c r="AY194" s="3">
        <v>35.409999999999997</v>
      </c>
    </row>
    <row r="195" spans="1:51" x14ac:dyDescent="0.35">
      <c r="A195" s="5">
        <f t="shared" si="3"/>
        <v>42998</v>
      </c>
      <c r="B195" t="s">
        <v>340</v>
      </c>
      <c r="C195" s="2">
        <v>42998</v>
      </c>
      <c r="D195" s="3">
        <v>45.84</v>
      </c>
      <c r="E195" s="3">
        <v>50.7</v>
      </c>
      <c r="F195" s="3">
        <v>50.85</v>
      </c>
      <c r="G195" s="3">
        <v>52.34</v>
      </c>
      <c r="H195" s="3">
        <v>52.6</v>
      </c>
      <c r="I195" s="3">
        <v>48.53</v>
      </c>
      <c r="J195" s="3">
        <v>43.74</v>
      </c>
      <c r="K195" s="3">
        <v>42.24</v>
      </c>
      <c r="L195" s="3">
        <v>41.54</v>
      </c>
      <c r="M195" s="3">
        <v>41.16</v>
      </c>
      <c r="N195" s="3">
        <v>40.86</v>
      </c>
      <c r="O195" s="3">
        <v>40.46</v>
      </c>
      <c r="P195" s="3">
        <v>43.25</v>
      </c>
      <c r="Q195" s="3">
        <v>46.2</v>
      </c>
      <c r="R195" s="3">
        <v>47.25</v>
      </c>
      <c r="S195" s="3">
        <v>48.3</v>
      </c>
      <c r="T195" s="3">
        <v>48.55</v>
      </c>
      <c r="U195" s="3">
        <v>47.75</v>
      </c>
      <c r="V195" s="3">
        <v>40</v>
      </c>
      <c r="W195" s="3">
        <v>39.35</v>
      </c>
      <c r="X195" s="3">
        <v>39.5</v>
      </c>
      <c r="Y195" s="3">
        <v>39.85</v>
      </c>
      <c r="Z195" s="3">
        <v>40.049999999999997</v>
      </c>
      <c r="AA195" s="3">
        <v>40.549999999999997</v>
      </c>
      <c r="AB195" s="3">
        <v>42.44</v>
      </c>
      <c r="AC195" s="3">
        <v>44.64</v>
      </c>
      <c r="AD195" s="3">
        <v>45.14</v>
      </c>
      <c r="AE195" s="3">
        <v>45.74</v>
      </c>
      <c r="AF195" s="3">
        <v>45.74</v>
      </c>
      <c r="AG195" s="3">
        <v>44.69</v>
      </c>
      <c r="AH195" s="3">
        <v>39.380000000000003</v>
      </c>
      <c r="AI195" s="3">
        <v>37.979999999999997</v>
      </c>
      <c r="AJ195" s="3">
        <v>37.729999999999997</v>
      </c>
      <c r="AK195" s="3">
        <v>37.53</v>
      </c>
      <c r="AL195" s="3">
        <v>37.33</v>
      </c>
      <c r="AM195" s="3">
        <v>36.979999999999997</v>
      </c>
      <c r="AN195" s="3">
        <v>38.9</v>
      </c>
      <c r="AO195" s="3">
        <v>42.35</v>
      </c>
      <c r="AP195" s="3">
        <v>43.35</v>
      </c>
      <c r="AQ195" s="3">
        <v>44.1</v>
      </c>
      <c r="AR195" s="3">
        <v>44.15</v>
      </c>
      <c r="AS195" s="3">
        <v>43.6</v>
      </c>
      <c r="AT195" s="3">
        <v>38.58</v>
      </c>
      <c r="AU195" s="3">
        <v>37.130000000000003</v>
      </c>
      <c r="AV195" s="3">
        <v>36.630000000000003</v>
      </c>
      <c r="AW195" s="3">
        <v>36.380000000000003</v>
      </c>
      <c r="AX195" s="3">
        <v>36.08</v>
      </c>
      <c r="AY195" s="3">
        <v>35.58</v>
      </c>
    </row>
    <row r="196" spans="1:51" x14ac:dyDescent="0.35">
      <c r="A196" s="5">
        <f t="shared" si="3"/>
        <v>42999</v>
      </c>
      <c r="B196" t="s">
        <v>341</v>
      </c>
      <c r="C196" s="2">
        <v>42999</v>
      </c>
      <c r="D196" s="3">
        <v>45</v>
      </c>
      <c r="E196" s="3">
        <v>50.01</v>
      </c>
      <c r="F196" s="3">
        <v>50.25</v>
      </c>
      <c r="G196" s="3">
        <v>51.64</v>
      </c>
      <c r="H196" s="3">
        <v>51.89</v>
      </c>
      <c r="I196" s="3">
        <v>47.77</v>
      </c>
      <c r="J196" s="3">
        <v>43.52</v>
      </c>
      <c r="K196" s="3">
        <v>42.02</v>
      </c>
      <c r="L196" s="3">
        <v>41.32</v>
      </c>
      <c r="M196" s="3">
        <v>40.93</v>
      </c>
      <c r="N196" s="3">
        <v>40.630000000000003</v>
      </c>
      <c r="O196" s="3">
        <v>40.229999999999997</v>
      </c>
      <c r="P196" s="3">
        <v>43.1</v>
      </c>
      <c r="Q196" s="3">
        <v>46.05</v>
      </c>
      <c r="R196" s="3">
        <v>47.1</v>
      </c>
      <c r="S196" s="3">
        <v>48.15</v>
      </c>
      <c r="T196" s="3">
        <v>48.4</v>
      </c>
      <c r="U196" s="3">
        <v>47.6</v>
      </c>
      <c r="V196" s="3">
        <v>39.83</v>
      </c>
      <c r="W196" s="3">
        <v>39.18</v>
      </c>
      <c r="X196" s="3">
        <v>39.33</v>
      </c>
      <c r="Y196" s="3">
        <v>39.68</v>
      </c>
      <c r="Z196" s="3">
        <v>39.880000000000003</v>
      </c>
      <c r="AA196" s="3">
        <v>40.380000000000003</v>
      </c>
      <c r="AB196" s="3">
        <v>42.34</v>
      </c>
      <c r="AC196" s="3">
        <v>44.54</v>
      </c>
      <c r="AD196" s="3">
        <v>45.04</v>
      </c>
      <c r="AE196" s="3">
        <v>45.64</v>
      </c>
      <c r="AF196" s="3">
        <v>45.64</v>
      </c>
      <c r="AG196" s="3">
        <v>44.59</v>
      </c>
      <c r="AH196" s="3">
        <v>39.28</v>
      </c>
      <c r="AI196" s="3">
        <v>37.880000000000003</v>
      </c>
      <c r="AJ196" s="3">
        <v>37.630000000000003</v>
      </c>
      <c r="AK196" s="3">
        <v>37.43</v>
      </c>
      <c r="AL196" s="3">
        <v>37.229999999999997</v>
      </c>
      <c r="AM196" s="3">
        <v>36.880000000000003</v>
      </c>
      <c r="AN196" s="3">
        <v>38.799999999999997</v>
      </c>
      <c r="AO196" s="3">
        <v>42.25</v>
      </c>
      <c r="AP196" s="3">
        <v>43.25</v>
      </c>
      <c r="AQ196" s="3">
        <v>44</v>
      </c>
      <c r="AR196" s="3">
        <v>44.05</v>
      </c>
      <c r="AS196" s="3">
        <v>43.5</v>
      </c>
      <c r="AT196" s="3">
        <v>38.479999999999997</v>
      </c>
      <c r="AU196" s="3">
        <v>37.03</v>
      </c>
      <c r="AV196" s="3">
        <v>36.53</v>
      </c>
      <c r="AW196" s="3">
        <v>36.28</v>
      </c>
      <c r="AX196" s="3">
        <v>35.979999999999997</v>
      </c>
      <c r="AY196" s="3">
        <v>35.479999999999997</v>
      </c>
    </row>
    <row r="197" spans="1:51" x14ac:dyDescent="0.35">
      <c r="A197" s="5">
        <f t="shared" si="3"/>
        <v>43000</v>
      </c>
      <c r="B197" t="s">
        <v>342</v>
      </c>
      <c r="C197" s="2">
        <v>43000</v>
      </c>
      <c r="D197" s="3">
        <v>44.62</v>
      </c>
      <c r="E197" s="3">
        <v>49.63</v>
      </c>
      <c r="F197" s="3">
        <v>49.97</v>
      </c>
      <c r="G197" s="3">
        <v>51.34</v>
      </c>
      <c r="H197" s="3">
        <v>51.59</v>
      </c>
      <c r="I197" s="3">
        <v>47.47</v>
      </c>
      <c r="J197" s="3">
        <v>43.5</v>
      </c>
      <c r="K197" s="3">
        <v>42</v>
      </c>
      <c r="L197" s="3">
        <v>41.3</v>
      </c>
      <c r="M197" s="3">
        <v>40.909999999999997</v>
      </c>
      <c r="N197" s="3">
        <v>40.61</v>
      </c>
      <c r="O197" s="3">
        <v>40.21</v>
      </c>
      <c r="P197" s="3">
        <v>42.98</v>
      </c>
      <c r="Q197" s="3">
        <v>45.93</v>
      </c>
      <c r="R197" s="3">
        <v>46.98</v>
      </c>
      <c r="S197" s="3">
        <v>48.03</v>
      </c>
      <c r="T197" s="3">
        <v>48.28</v>
      </c>
      <c r="U197" s="3">
        <v>47.48</v>
      </c>
      <c r="V197" s="3">
        <v>39.71</v>
      </c>
      <c r="W197" s="3">
        <v>39.06</v>
      </c>
      <c r="X197" s="3">
        <v>39.21</v>
      </c>
      <c r="Y197" s="3">
        <v>39.56</v>
      </c>
      <c r="Z197" s="3">
        <v>39.76</v>
      </c>
      <c r="AA197" s="3">
        <v>40.26</v>
      </c>
      <c r="AB197" s="3">
        <v>42.27</v>
      </c>
      <c r="AC197" s="3">
        <v>44.47</v>
      </c>
      <c r="AD197" s="3">
        <v>44.97</v>
      </c>
      <c r="AE197" s="3">
        <v>45.57</v>
      </c>
      <c r="AF197" s="3">
        <v>45.57</v>
      </c>
      <c r="AG197" s="3">
        <v>44.52</v>
      </c>
      <c r="AH197" s="3">
        <v>39.21</v>
      </c>
      <c r="AI197" s="3">
        <v>37.81</v>
      </c>
      <c r="AJ197" s="3">
        <v>37.56</v>
      </c>
      <c r="AK197" s="3">
        <v>37.36</v>
      </c>
      <c r="AL197" s="3">
        <v>37.159999999999997</v>
      </c>
      <c r="AM197" s="3">
        <v>36.81</v>
      </c>
      <c r="AN197" s="3">
        <v>38.729999999999997</v>
      </c>
      <c r="AO197" s="3">
        <v>42.18</v>
      </c>
      <c r="AP197" s="3">
        <v>43.18</v>
      </c>
      <c r="AQ197" s="3">
        <v>43.93</v>
      </c>
      <c r="AR197" s="3">
        <v>43.98</v>
      </c>
      <c r="AS197" s="3">
        <v>43.43</v>
      </c>
      <c r="AT197" s="3">
        <v>38.409999999999997</v>
      </c>
      <c r="AU197" s="3">
        <v>36.96</v>
      </c>
      <c r="AV197" s="3">
        <v>36.46</v>
      </c>
      <c r="AW197" s="3">
        <v>36.21</v>
      </c>
      <c r="AX197" s="3">
        <v>35.909999999999997</v>
      </c>
      <c r="AY197" s="3">
        <v>35.409999999999997</v>
      </c>
    </row>
    <row r="198" spans="1:51" x14ac:dyDescent="0.35">
      <c r="A198" s="5">
        <f t="shared" si="3"/>
        <v>43003</v>
      </c>
      <c r="B198" t="s">
        <v>343</v>
      </c>
      <c r="C198" s="2">
        <v>43003</v>
      </c>
      <c r="D198" s="3">
        <v>46.12</v>
      </c>
      <c r="E198" s="3">
        <v>50.38</v>
      </c>
      <c r="F198" s="3">
        <v>51</v>
      </c>
      <c r="G198" s="3">
        <v>52.11</v>
      </c>
      <c r="H198" s="3">
        <v>52.47</v>
      </c>
      <c r="I198" s="3">
        <v>48.42</v>
      </c>
      <c r="J198" s="3">
        <v>44.2</v>
      </c>
      <c r="K198" s="3">
        <v>42.7</v>
      </c>
      <c r="L198" s="3">
        <v>42</v>
      </c>
      <c r="M198" s="3">
        <v>41.59</v>
      </c>
      <c r="N198" s="3">
        <v>41.29</v>
      </c>
      <c r="O198" s="3">
        <v>40.89</v>
      </c>
      <c r="P198" s="3">
        <v>43.59</v>
      </c>
      <c r="Q198" s="3">
        <v>46.54</v>
      </c>
      <c r="R198" s="3">
        <v>47.59</v>
      </c>
      <c r="S198" s="3">
        <v>48.64</v>
      </c>
      <c r="T198" s="3">
        <v>48.89</v>
      </c>
      <c r="U198" s="3">
        <v>48.09</v>
      </c>
      <c r="V198" s="3">
        <v>40.18</v>
      </c>
      <c r="W198" s="3">
        <v>39.53</v>
      </c>
      <c r="X198" s="3">
        <v>39.68</v>
      </c>
      <c r="Y198" s="3">
        <v>40.03</v>
      </c>
      <c r="Z198" s="3">
        <v>40.229999999999997</v>
      </c>
      <c r="AA198" s="3">
        <v>40.729999999999997</v>
      </c>
      <c r="AB198" s="3">
        <v>42.45</v>
      </c>
      <c r="AC198" s="3">
        <v>44.65</v>
      </c>
      <c r="AD198" s="3">
        <v>45.15</v>
      </c>
      <c r="AE198" s="3">
        <v>45.75</v>
      </c>
      <c r="AF198" s="3">
        <v>45.75</v>
      </c>
      <c r="AG198" s="3">
        <v>44.7</v>
      </c>
      <c r="AH198" s="3">
        <v>39.64</v>
      </c>
      <c r="AI198" s="3">
        <v>38.24</v>
      </c>
      <c r="AJ198" s="3">
        <v>37.99</v>
      </c>
      <c r="AK198" s="3">
        <v>37.79</v>
      </c>
      <c r="AL198" s="3">
        <v>37.590000000000003</v>
      </c>
      <c r="AM198" s="3">
        <v>37.24</v>
      </c>
      <c r="AN198" s="3">
        <v>39.21</v>
      </c>
      <c r="AO198" s="3">
        <v>42.66</v>
      </c>
      <c r="AP198" s="3">
        <v>43.66</v>
      </c>
      <c r="AQ198" s="3">
        <v>44.41</v>
      </c>
      <c r="AR198" s="3">
        <v>44.46</v>
      </c>
      <c r="AS198" s="3">
        <v>43.91</v>
      </c>
      <c r="AT198" s="3">
        <v>38.840000000000003</v>
      </c>
      <c r="AU198" s="3">
        <v>37.39</v>
      </c>
      <c r="AV198" s="3">
        <v>36.89</v>
      </c>
      <c r="AW198" s="3">
        <v>36.64</v>
      </c>
      <c r="AX198" s="3">
        <v>36.340000000000003</v>
      </c>
      <c r="AY198" s="3">
        <v>35.840000000000003</v>
      </c>
    </row>
    <row r="199" spans="1:51" x14ac:dyDescent="0.35">
      <c r="A199" s="5">
        <f t="shared" si="3"/>
        <v>43004</v>
      </c>
      <c r="B199" t="s">
        <v>344</v>
      </c>
      <c r="C199" s="2">
        <v>43004</v>
      </c>
      <c r="D199" s="3">
        <v>45.98</v>
      </c>
      <c r="E199" s="3">
        <v>49.87</v>
      </c>
      <c r="F199" s="3">
        <v>50.7</v>
      </c>
      <c r="G199" s="3">
        <v>51.43</v>
      </c>
      <c r="H199" s="3">
        <v>51.8</v>
      </c>
      <c r="I199" s="3">
        <v>47.82</v>
      </c>
      <c r="J199" s="3">
        <v>43.97</v>
      </c>
      <c r="K199" s="3">
        <v>42.47</v>
      </c>
      <c r="L199" s="3">
        <v>41.77</v>
      </c>
      <c r="M199" s="3">
        <v>41.37</v>
      </c>
      <c r="N199" s="3">
        <v>41.07</v>
      </c>
      <c r="O199" s="3">
        <v>40.67</v>
      </c>
      <c r="P199" s="3">
        <v>43.43</v>
      </c>
      <c r="Q199" s="3">
        <v>46.38</v>
      </c>
      <c r="R199" s="3">
        <v>47.43</v>
      </c>
      <c r="S199" s="3">
        <v>48.48</v>
      </c>
      <c r="T199" s="3">
        <v>48.73</v>
      </c>
      <c r="U199" s="3">
        <v>47.93</v>
      </c>
      <c r="V199" s="3">
        <v>39.94</v>
      </c>
      <c r="W199" s="3">
        <v>39.29</v>
      </c>
      <c r="X199" s="3">
        <v>39.44</v>
      </c>
      <c r="Y199" s="3">
        <v>39.79</v>
      </c>
      <c r="Z199" s="3">
        <v>39.99</v>
      </c>
      <c r="AA199" s="3">
        <v>40.49</v>
      </c>
      <c r="AB199" s="3">
        <v>42.24</v>
      </c>
      <c r="AC199" s="3">
        <v>44.44</v>
      </c>
      <c r="AD199" s="3">
        <v>44.94</v>
      </c>
      <c r="AE199" s="3">
        <v>45.54</v>
      </c>
      <c r="AF199" s="3">
        <v>45.54</v>
      </c>
      <c r="AG199" s="3">
        <v>44.49</v>
      </c>
      <c r="AH199" s="3">
        <v>39.43</v>
      </c>
      <c r="AI199" s="3">
        <v>38.03</v>
      </c>
      <c r="AJ199" s="3">
        <v>37.78</v>
      </c>
      <c r="AK199" s="3">
        <v>37.58</v>
      </c>
      <c r="AL199" s="3">
        <v>37.380000000000003</v>
      </c>
      <c r="AM199" s="3">
        <v>37.03</v>
      </c>
      <c r="AN199" s="3">
        <v>39.24</v>
      </c>
      <c r="AO199" s="3">
        <v>42.69</v>
      </c>
      <c r="AP199" s="3">
        <v>43.69</v>
      </c>
      <c r="AQ199" s="3">
        <v>44.44</v>
      </c>
      <c r="AR199" s="3">
        <v>44.49</v>
      </c>
      <c r="AS199" s="3">
        <v>43.94</v>
      </c>
      <c r="AT199" s="3">
        <v>38.630000000000003</v>
      </c>
      <c r="AU199" s="3">
        <v>37.18</v>
      </c>
      <c r="AV199" s="3">
        <v>36.68</v>
      </c>
      <c r="AW199" s="3">
        <v>36.43</v>
      </c>
      <c r="AX199" s="3">
        <v>36.130000000000003</v>
      </c>
      <c r="AY199" s="3">
        <v>35.630000000000003</v>
      </c>
    </row>
    <row r="200" spans="1:51" x14ac:dyDescent="0.35">
      <c r="A200" s="5">
        <f t="shared" si="3"/>
        <v>43005</v>
      </c>
      <c r="B200" t="s">
        <v>345</v>
      </c>
      <c r="C200" s="2">
        <v>43005</v>
      </c>
      <c r="D200" s="3">
        <v>46.05</v>
      </c>
      <c r="E200" s="3">
        <v>49.64</v>
      </c>
      <c r="F200" s="3">
        <v>50.46</v>
      </c>
      <c r="G200" s="3">
        <v>51.37</v>
      </c>
      <c r="H200" s="3">
        <v>51.74</v>
      </c>
      <c r="I200" s="3">
        <v>47.76</v>
      </c>
      <c r="J200" s="3">
        <v>44.05</v>
      </c>
      <c r="K200" s="3">
        <v>42.55</v>
      </c>
      <c r="L200" s="3">
        <v>41.85</v>
      </c>
      <c r="M200" s="3">
        <v>41.46</v>
      </c>
      <c r="N200" s="3">
        <v>41.16</v>
      </c>
      <c r="O200" s="3">
        <v>40.76</v>
      </c>
      <c r="P200" s="3">
        <v>43.47</v>
      </c>
      <c r="Q200" s="3">
        <v>46.42</v>
      </c>
      <c r="R200" s="3">
        <v>47.47</v>
      </c>
      <c r="S200" s="3">
        <v>48.52</v>
      </c>
      <c r="T200" s="3">
        <v>48.77</v>
      </c>
      <c r="U200" s="3">
        <v>47.97</v>
      </c>
      <c r="V200" s="3">
        <v>40.1</v>
      </c>
      <c r="W200" s="3">
        <v>39.450000000000003</v>
      </c>
      <c r="X200" s="3">
        <v>39.6</v>
      </c>
      <c r="Y200" s="3">
        <v>39.950000000000003</v>
      </c>
      <c r="Z200" s="3">
        <v>40.15</v>
      </c>
      <c r="AA200" s="3">
        <v>40.65</v>
      </c>
      <c r="AB200" s="3">
        <v>42.37</v>
      </c>
      <c r="AC200" s="3">
        <v>44.57</v>
      </c>
      <c r="AD200" s="3">
        <v>45.07</v>
      </c>
      <c r="AE200" s="3">
        <v>45.67</v>
      </c>
      <c r="AF200" s="3">
        <v>45.67</v>
      </c>
      <c r="AG200" s="3">
        <v>44.62</v>
      </c>
      <c r="AH200" s="3">
        <v>39.44</v>
      </c>
      <c r="AI200" s="3">
        <v>38.04</v>
      </c>
      <c r="AJ200" s="3">
        <v>37.79</v>
      </c>
      <c r="AK200" s="3">
        <v>37.590000000000003</v>
      </c>
      <c r="AL200" s="3">
        <v>37.39</v>
      </c>
      <c r="AM200" s="3">
        <v>37.04</v>
      </c>
      <c r="AN200" s="3">
        <v>39.200000000000003</v>
      </c>
      <c r="AO200" s="3">
        <v>42.65</v>
      </c>
      <c r="AP200" s="3">
        <v>43.65</v>
      </c>
      <c r="AQ200" s="3">
        <v>44.4</v>
      </c>
      <c r="AR200" s="3">
        <v>44.45</v>
      </c>
      <c r="AS200" s="3">
        <v>43.9</v>
      </c>
      <c r="AT200" s="3">
        <v>38.64</v>
      </c>
      <c r="AU200" s="3">
        <v>37.19</v>
      </c>
      <c r="AV200" s="3">
        <v>36.69</v>
      </c>
      <c r="AW200" s="3">
        <v>36.44</v>
      </c>
      <c r="AX200" s="3">
        <v>36.14</v>
      </c>
      <c r="AY200" s="3">
        <v>35.64</v>
      </c>
    </row>
    <row r="201" spans="1:51" x14ac:dyDescent="0.35">
      <c r="A201" s="5">
        <f t="shared" si="3"/>
        <v>43006</v>
      </c>
      <c r="B201" t="s">
        <v>346</v>
      </c>
      <c r="C201" s="2">
        <v>43006</v>
      </c>
      <c r="D201" s="3">
        <v>46.71</v>
      </c>
      <c r="E201" s="3">
        <v>51.37</v>
      </c>
      <c r="F201" s="3">
        <v>51.37</v>
      </c>
      <c r="G201" s="3">
        <v>51.75</v>
      </c>
      <c r="H201" s="3">
        <v>51.98</v>
      </c>
      <c r="I201" s="3">
        <v>48.18</v>
      </c>
      <c r="J201" s="3">
        <v>44.22</v>
      </c>
      <c r="K201" s="3">
        <v>42.72</v>
      </c>
      <c r="L201" s="3">
        <v>42.02</v>
      </c>
      <c r="M201" s="3">
        <v>41.61</v>
      </c>
      <c r="N201" s="3">
        <v>41.31</v>
      </c>
      <c r="O201" s="3">
        <v>40.909999999999997</v>
      </c>
      <c r="P201" s="3">
        <v>43.53</v>
      </c>
      <c r="Q201" s="3">
        <v>46.48</v>
      </c>
      <c r="R201" s="3">
        <v>47.53</v>
      </c>
      <c r="S201" s="3">
        <v>48.58</v>
      </c>
      <c r="T201" s="3">
        <v>48.83</v>
      </c>
      <c r="U201" s="3">
        <v>48.03</v>
      </c>
      <c r="V201" s="3">
        <v>40.1</v>
      </c>
      <c r="W201" s="3">
        <v>39.450000000000003</v>
      </c>
      <c r="X201" s="3">
        <v>39.6</v>
      </c>
      <c r="Y201" s="3">
        <v>39.950000000000003</v>
      </c>
      <c r="Z201" s="3">
        <v>40.15</v>
      </c>
      <c r="AA201" s="3">
        <v>40.65</v>
      </c>
      <c r="AB201" s="3">
        <v>42.61</v>
      </c>
      <c r="AC201" s="3">
        <v>44.81</v>
      </c>
      <c r="AD201" s="3">
        <v>45.31</v>
      </c>
      <c r="AE201" s="3">
        <v>45.91</v>
      </c>
      <c r="AF201" s="3">
        <v>45.91</v>
      </c>
      <c r="AG201" s="3">
        <v>44.86</v>
      </c>
      <c r="AH201" s="3">
        <v>39.619999999999997</v>
      </c>
      <c r="AI201" s="3">
        <v>38.22</v>
      </c>
      <c r="AJ201" s="3">
        <v>37.97</v>
      </c>
      <c r="AK201" s="3">
        <v>37.770000000000003</v>
      </c>
      <c r="AL201" s="3">
        <v>37.57</v>
      </c>
      <c r="AM201" s="3">
        <v>37.22</v>
      </c>
      <c r="AN201" s="3">
        <v>39.56</v>
      </c>
      <c r="AO201" s="3">
        <v>43.01</v>
      </c>
      <c r="AP201" s="3">
        <v>44.01</v>
      </c>
      <c r="AQ201" s="3">
        <v>44.76</v>
      </c>
      <c r="AR201" s="3">
        <v>44.81</v>
      </c>
      <c r="AS201" s="3">
        <v>44.26</v>
      </c>
      <c r="AT201" s="3">
        <v>38.82</v>
      </c>
      <c r="AU201" s="3">
        <v>37.369999999999997</v>
      </c>
      <c r="AV201" s="3">
        <v>36.869999999999997</v>
      </c>
      <c r="AW201" s="3">
        <v>36.619999999999997</v>
      </c>
      <c r="AX201" s="3">
        <v>36.32</v>
      </c>
      <c r="AY201" s="3">
        <v>35.82</v>
      </c>
    </row>
    <row r="202" spans="1:51" x14ac:dyDescent="0.35">
      <c r="A202" s="5">
        <f t="shared" si="3"/>
        <v>43007</v>
      </c>
      <c r="B202" t="s">
        <v>347</v>
      </c>
      <c r="C202" s="2">
        <v>43007</v>
      </c>
      <c r="D202" s="3">
        <v>50.73</v>
      </c>
      <c r="E202" s="3">
        <v>50.31</v>
      </c>
      <c r="F202" s="3">
        <v>51.47</v>
      </c>
      <c r="G202" s="3">
        <v>51.48</v>
      </c>
      <c r="H202" s="3">
        <v>47.78</v>
      </c>
      <c r="I202" s="3">
        <v>43.75</v>
      </c>
      <c r="J202" s="3">
        <v>42.25</v>
      </c>
      <c r="K202" s="3">
        <v>41.55</v>
      </c>
      <c r="L202" s="3">
        <v>41.13</v>
      </c>
      <c r="M202" s="3">
        <v>40.83</v>
      </c>
      <c r="N202" s="3">
        <v>40.43</v>
      </c>
      <c r="O202" s="3">
        <v>42.97</v>
      </c>
      <c r="P202" s="3">
        <v>45.92</v>
      </c>
      <c r="Q202" s="3">
        <v>46.97</v>
      </c>
      <c r="R202" s="3">
        <v>48.02</v>
      </c>
      <c r="S202" s="3">
        <v>48.27</v>
      </c>
      <c r="T202" s="3">
        <v>47.47</v>
      </c>
      <c r="U202" s="3">
        <v>39.64</v>
      </c>
      <c r="V202" s="3">
        <v>38.99</v>
      </c>
      <c r="W202" s="3">
        <v>39.14</v>
      </c>
      <c r="X202" s="3">
        <v>39.49</v>
      </c>
      <c r="Y202" s="3">
        <v>39.69</v>
      </c>
      <c r="Z202" s="3">
        <v>40.19</v>
      </c>
      <c r="AA202" s="3">
        <v>42.26</v>
      </c>
      <c r="AB202" s="3">
        <v>44.46</v>
      </c>
      <c r="AC202" s="3">
        <v>44.96</v>
      </c>
      <c r="AD202" s="3">
        <v>45.56</v>
      </c>
      <c r="AE202" s="3">
        <v>45.56</v>
      </c>
      <c r="AF202" s="3">
        <v>44.51</v>
      </c>
      <c r="AG202" s="3">
        <v>39.5</v>
      </c>
      <c r="AH202" s="3">
        <v>38.1</v>
      </c>
      <c r="AI202" s="3">
        <v>37.85</v>
      </c>
      <c r="AJ202" s="3">
        <v>37.65</v>
      </c>
      <c r="AK202" s="3">
        <v>37.450000000000003</v>
      </c>
      <c r="AL202" s="3">
        <v>37.1</v>
      </c>
      <c r="AM202" s="3">
        <v>39.159999999999997</v>
      </c>
      <c r="AN202" s="3">
        <v>42.61</v>
      </c>
      <c r="AO202" s="3">
        <v>43.61</v>
      </c>
      <c r="AP202" s="3">
        <v>44.36</v>
      </c>
      <c r="AQ202" s="3">
        <v>44.41</v>
      </c>
      <c r="AR202" s="3">
        <v>43.86</v>
      </c>
      <c r="AS202" s="3">
        <v>38.700000000000003</v>
      </c>
      <c r="AT202" s="3">
        <v>37.25</v>
      </c>
      <c r="AU202" s="3">
        <v>36.75</v>
      </c>
      <c r="AV202" s="3">
        <v>36.5</v>
      </c>
      <c r="AW202" s="3">
        <v>36.200000000000003</v>
      </c>
      <c r="AX202" s="3">
        <v>35.700000000000003</v>
      </c>
      <c r="AY202" s="3">
        <v>37.96</v>
      </c>
    </row>
    <row r="203" spans="1:51" x14ac:dyDescent="0.35">
      <c r="A203" s="5">
        <f t="shared" si="3"/>
        <v>43010</v>
      </c>
      <c r="B203" t="s">
        <v>348</v>
      </c>
      <c r="C203" s="2">
        <v>43010</v>
      </c>
      <c r="D203" s="3">
        <v>51.73</v>
      </c>
      <c r="E203" s="3">
        <v>50.76</v>
      </c>
      <c r="F203" s="3">
        <v>51.69</v>
      </c>
      <c r="G203" s="3">
        <v>51.73</v>
      </c>
      <c r="H203" s="3">
        <v>48.17</v>
      </c>
      <c r="I203" s="3">
        <v>43.92</v>
      </c>
      <c r="J203" s="3">
        <v>42.42</v>
      </c>
      <c r="K203" s="3">
        <v>41.72</v>
      </c>
      <c r="L203" s="3">
        <v>41.35</v>
      </c>
      <c r="M203" s="3">
        <v>41.05</v>
      </c>
      <c r="N203" s="3">
        <v>40.65</v>
      </c>
      <c r="O203" s="3">
        <v>43.34</v>
      </c>
      <c r="P203" s="3">
        <v>46.29</v>
      </c>
      <c r="Q203" s="3">
        <v>47.34</v>
      </c>
      <c r="R203" s="3">
        <v>48.29</v>
      </c>
      <c r="S203" s="3">
        <v>48.54</v>
      </c>
      <c r="T203" s="3">
        <v>47.74</v>
      </c>
      <c r="U203" s="3">
        <v>39.79</v>
      </c>
      <c r="V203" s="3">
        <v>39.14</v>
      </c>
      <c r="W203" s="3">
        <v>39.29</v>
      </c>
      <c r="X203" s="3">
        <v>39.64</v>
      </c>
      <c r="Y203" s="3">
        <v>39.840000000000003</v>
      </c>
      <c r="Z203" s="3">
        <v>40.340000000000003</v>
      </c>
      <c r="AA203" s="3">
        <v>42.47</v>
      </c>
      <c r="AB203" s="3">
        <v>44.67</v>
      </c>
      <c r="AC203" s="3">
        <v>45.17</v>
      </c>
      <c r="AD203" s="3">
        <v>45.77</v>
      </c>
      <c r="AE203" s="3">
        <v>45.77</v>
      </c>
      <c r="AF203" s="3">
        <v>44.72</v>
      </c>
      <c r="AG203" s="3">
        <v>39.49</v>
      </c>
      <c r="AH203" s="3">
        <v>38.090000000000003</v>
      </c>
      <c r="AI203" s="3">
        <v>37.840000000000003</v>
      </c>
      <c r="AJ203" s="3">
        <v>37.64</v>
      </c>
      <c r="AK203" s="3">
        <v>37.44</v>
      </c>
      <c r="AL203" s="3">
        <v>37.090000000000003</v>
      </c>
      <c r="AM203" s="3">
        <v>39.33</v>
      </c>
      <c r="AN203" s="3">
        <v>42.78</v>
      </c>
      <c r="AO203" s="3">
        <v>43.78</v>
      </c>
      <c r="AP203" s="3">
        <v>44.53</v>
      </c>
      <c r="AQ203" s="3">
        <v>44.58</v>
      </c>
      <c r="AR203" s="3">
        <v>44.03</v>
      </c>
      <c r="AS203" s="3">
        <v>38.69</v>
      </c>
      <c r="AT203" s="3">
        <v>37.24</v>
      </c>
      <c r="AU203" s="3">
        <v>36.74</v>
      </c>
      <c r="AV203" s="3">
        <v>36.49</v>
      </c>
      <c r="AW203" s="3">
        <v>36.19</v>
      </c>
      <c r="AX203" s="3">
        <v>35.69</v>
      </c>
      <c r="AY203" s="3">
        <v>38.130000000000003</v>
      </c>
    </row>
    <row r="204" spans="1:51" x14ac:dyDescent="0.35">
      <c r="A204" s="5">
        <f t="shared" si="3"/>
        <v>43011</v>
      </c>
      <c r="B204" t="s">
        <v>349</v>
      </c>
      <c r="C204" s="2">
        <v>43011</v>
      </c>
      <c r="D204" s="3">
        <v>52.84</v>
      </c>
      <c r="E204" s="3">
        <v>51.45</v>
      </c>
      <c r="F204" s="3">
        <v>52.41</v>
      </c>
      <c r="G204" s="3">
        <v>52.46</v>
      </c>
      <c r="H204" s="3">
        <v>48.93</v>
      </c>
      <c r="I204" s="3">
        <v>44.31</v>
      </c>
      <c r="J204" s="3">
        <v>42.81</v>
      </c>
      <c r="K204" s="3">
        <v>42.11</v>
      </c>
      <c r="L204" s="3">
        <v>41.73</v>
      </c>
      <c r="M204" s="3">
        <v>41.43</v>
      </c>
      <c r="N204" s="3">
        <v>41.03</v>
      </c>
      <c r="O204" s="3">
        <v>43.7</v>
      </c>
      <c r="P204" s="3">
        <v>46.65</v>
      </c>
      <c r="Q204" s="3">
        <v>47.7</v>
      </c>
      <c r="R204" s="3">
        <v>48.56</v>
      </c>
      <c r="S204" s="3">
        <v>48.81</v>
      </c>
      <c r="T204" s="3">
        <v>48.01</v>
      </c>
      <c r="U204" s="3">
        <v>40.1</v>
      </c>
      <c r="V204" s="3">
        <v>39.450000000000003</v>
      </c>
      <c r="W204" s="3">
        <v>39.6</v>
      </c>
      <c r="X204" s="3">
        <v>39.950000000000003</v>
      </c>
      <c r="Y204" s="3">
        <v>40.15</v>
      </c>
      <c r="Z204" s="3">
        <v>40.65</v>
      </c>
      <c r="AA204" s="3">
        <v>42.58</v>
      </c>
      <c r="AB204" s="3">
        <v>44.78</v>
      </c>
      <c r="AC204" s="3">
        <v>45.28</v>
      </c>
      <c r="AD204" s="3">
        <v>45.88</v>
      </c>
      <c r="AE204" s="3">
        <v>45.88</v>
      </c>
      <c r="AF204" s="3">
        <v>44.83</v>
      </c>
      <c r="AG204" s="3">
        <v>40.06</v>
      </c>
      <c r="AH204" s="3">
        <v>38.659999999999997</v>
      </c>
      <c r="AI204" s="3">
        <v>38.409999999999997</v>
      </c>
      <c r="AJ204" s="3">
        <v>38.21</v>
      </c>
      <c r="AK204" s="3">
        <v>38.01</v>
      </c>
      <c r="AL204" s="3">
        <v>37.659999999999997</v>
      </c>
      <c r="AM204" s="3">
        <v>39.44</v>
      </c>
      <c r="AN204" s="3">
        <v>42.89</v>
      </c>
      <c r="AO204" s="3">
        <v>43.89</v>
      </c>
      <c r="AP204" s="3">
        <v>44.64</v>
      </c>
      <c r="AQ204" s="3">
        <v>44.69</v>
      </c>
      <c r="AR204" s="3">
        <v>44.14</v>
      </c>
      <c r="AS204" s="3">
        <v>39.26</v>
      </c>
      <c r="AT204" s="3">
        <v>37.81</v>
      </c>
      <c r="AU204" s="3">
        <v>37.31</v>
      </c>
      <c r="AV204" s="3">
        <v>37.06</v>
      </c>
      <c r="AW204" s="3">
        <v>36.76</v>
      </c>
      <c r="AX204" s="3">
        <v>36.26</v>
      </c>
      <c r="AY204" s="3">
        <v>38.24</v>
      </c>
    </row>
    <row r="205" spans="1:51" x14ac:dyDescent="0.35">
      <c r="A205" s="5">
        <f t="shared" si="3"/>
        <v>43012</v>
      </c>
      <c r="B205" t="s">
        <v>350</v>
      </c>
      <c r="C205" s="2">
        <v>43012</v>
      </c>
      <c r="D205" s="3">
        <v>52.6</v>
      </c>
      <c r="E205" s="3">
        <v>51.37</v>
      </c>
      <c r="F205" s="3">
        <v>52.53</v>
      </c>
      <c r="G205" s="3">
        <v>52.6</v>
      </c>
      <c r="H205" s="3">
        <v>49.1</v>
      </c>
      <c r="I205" s="3">
        <v>44.33</v>
      </c>
      <c r="J205" s="3">
        <v>42.83</v>
      </c>
      <c r="K205" s="3">
        <v>42.13</v>
      </c>
      <c r="L205" s="3">
        <v>41.65</v>
      </c>
      <c r="M205" s="3">
        <v>41.35</v>
      </c>
      <c r="N205" s="3">
        <v>40.950000000000003</v>
      </c>
      <c r="O205" s="3">
        <v>43.73</v>
      </c>
      <c r="P205" s="3">
        <v>46.68</v>
      </c>
      <c r="Q205" s="3">
        <v>47.73</v>
      </c>
      <c r="R205" s="3">
        <v>48.53</v>
      </c>
      <c r="S205" s="3">
        <v>48.78</v>
      </c>
      <c r="T205" s="3">
        <v>47.98</v>
      </c>
      <c r="U205" s="3">
        <v>40.090000000000003</v>
      </c>
      <c r="V205" s="3">
        <v>39.44</v>
      </c>
      <c r="W205" s="3">
        <v>39.590000000000003</v>
      </c>
      <c r="X205" s="3">
        <v>39.94</v>
      </c>
      <c r="Y205" s="3">
        <v>40.14</v>
      </c>
      <c r="Z205" s="3">
        <v>40.64</v>
      </c>
      <c r="AA205" s="3">
        <v>42.57</v>
      </c>
      <c r="AB205" s="3">
        <v>44.77</v>
      </c>
      <c r="AC205" s="3">
        <v>45.27</v>
      </c>
      <c r="AD205" s="3">
        <v>45.87</v>
      </c>
      <c r="AE205" s="3">
        <v>45.87</v>
      </c>
      <c r="AF205" s="3">
        <v>44.82</v>
      </c>
      <c r="AG205" s="3">
        <v>40.06</v>
      </c>
      <c r="AH205" s="3">
        <v>38.659999999999997</v>
      </c>
      <c r="AI205" s="3">
        <v>38.409999999999997</v>
      </c>
      <c r="AJ205" s="3">
        <v>38.21</v>
      </c>
      <c r="AK205" s="3">
        <v>38.01</v>
      </c>
      <c r="AL205" s="3">
        <v>37.659999999999997</v>
      </c>
      <c r="AM205" s="3">
        <v>39.5</v>
      </c>
      <c r="AN205" s="3">
        <v>42.95</v>
      </c>
      <c r="AO205" s="3">
        <v>43.95</v>
      </c>
      <c r="AP205" s="3">
        <v>44.7</v>
      </c>
      <c r="AQ205" s="3">
        <v>44.75</v>
      </c>
      <c r="AR205" s="3">
        <v>44.2</v>
      </c>
      <c r="AS205" s="3">
        <v>39.26</v>
      </c>
      <c r="AT205" s="3">
        <v>37.81</v>
      </c>
      <c r="AU205" s="3">
        <v>37.31</v>
      </c>
      <c r="AV205" s="3">
        <v>37.06</v>
      </c>
      <c r="AW205" s="3">
        <v>36.76</v>
      </c>
      <c r="AX205" s="3">
        <v>36.26</v>
      </c>
      <c r="AY205" s="3">
        <v>38.299999999999997</v>
      </c>
    </row>
    <row r="206" spans="1:51" x14ac:dyDescent="0.35">
      <c r="A206" s="5">
        <f t="shared" ref="A206:A269" si="4">+A201+7</f>
        <v>43013</v>
      </c>
      <c r="B206" t="s">
        <v>351</v>
      </c>
      <c r="C206" s="2">
        <v>43013</v>
      </c>
      <c r="D206" s="3">
        <v>54.55</v>
      </c>
      <c r="E206" s="3">
        <v>52.88</v>
      </c>
      <c r="F206" s="3">
        <v>53.82</v>
      </c>
      <c r="G206" s="3">
        <v>53.81</v>
      </c>
      <c r="H206" s="3">
        <v>50.16</v>
      </c>
      <c r="I206" s="3">
        <v>44.61</v>
      </c>
      <c r="J206" s="3">
        <v>43.11</v>
      </c>
      <c r="K206" s="3">
        <v>42.41</v>
      </c>
      <c r="L206" s="3">
        <v>41.94</v>
      </c>
      <c r="M206" s="3">
        <v>41.64</v>
      </c>
      <c r="N206" s="3">
        <v>41.24</v>
      </c>
      <c r="O206" s="3">
        <v>44.06</v>
      </c>
      <c r="P206" s="3">
        <v>47.01</v>
      </c>
      <c r="Q206" s="3">
        <v>48.06</v>
      </c>
      <c r="R206" s="3">
        <v>48.87</v>
      </c>
      <c r="S206" s="3">
        <v>49.12</v>
      </c>
      <c r="T206" s="3">
        <v>48.32</v>
      </c>
      <c r="U206" s="3">
        <v>40.409999999999997</v>
      </c>
      <c r="V206" s="3">
        <v>39.76</v>
      </c>
      <c r="W206" s="3">
        <v>39.909999999999997</v>
      </c>
      <c r="X206" s="3">
        <v>40.26</v>
      </c>
      <c r="Y206" s="3">
        <v>40.46</v>
      </c>
      <c r="Z206" s="3">
        <v>40.96</v>
      </c>
      <c r="AA206" s="3">
        <v>42.91</v>
      </c>
      <c r="AB206" s="3">
        <v>45.11</v>
      </c>
      <c r="AC206" s="3">
        <v>45.61</v>
      </c>
      <c r="AD206" s="3">
        <v>46.21</v>
      </c>
      <c r="AE206" s="3">
        <v>46.21</v>
      </c>
      <c r="AF206" s="3">
        <v>45.16</v>
      </c>
      <c r="AG206" s="3">
        <v>40.200000000000003</v>
      </c>
      <c r="AH206" s="3">
        <v>38.799999999999997</v>
      </c>
      <c r="AI206" s="3">
        <v>38.549999999999997</v>
      </c>
      <c r="AJ206" s="3">
        <v>38.35</v>
      </c>
      <c r="AK206" s="3">
        <v>38.15</v>
      </c>
      <c r="AL206" s="3">
        <v>37.799999999999997</v>
      </c>
      <c r="AM206" s="3">
        <v>39.950000000000003</v>
      </c>
      <c r="AN206" s="3">
        <v>43.4</v>
      </c>
      <c r="AO206" s="3">
        <v>44.4</v>
      </c>
      <c r="AP206" s="3">
        <v>45.15</v>
      </c>
      <c r="AQ206" s="3">
        <v>45.2</v>
      </c>
      <c r="AR206" s="3">
        <v>44.65</v>
      </c>
      <c r="AS206" s="3">
        <v>39.4</v>
      </c>
      <c r="AT206" s="3">
        <v>37.950000000000003</v>
      </c>
      <c r="AU206" s="3">
        <v>37.450000000000003</v>
      </c>
      <c r="AV206" s="3">
        <v>37.200000000000003</v>
      </c>
      <c r="AW206" s="3">
        <v>36.9</v>
      </c>
      <c r="AX206" s="3">
        <v>36.4</v>
      </c>
      <c r="AY206" s="3">
        <v>38.75</v>
      </c>
    </row>
    <row r="207" spans="1:51" x14ac:dyDescent="0.35">
      <c r="A207" s="5">
        <f t="shared" si="4"/>
        <v>43014</v>
      </c>
      <c r="B207" t="s">
        <v>352</v>
      </c>
      <c r="C207" s="2">
        <v>43014</v>
      </c>
      <c r="D207" s="3">
        <v>54.61</v>
      </c>
      <c r="E207" s="3">
        <v>53.38</v>
      </c>
      <c r="F207" s="3">
        <v>54.48</v>
      </c>
      <c r="G207" s="3">
        <v>54.45</v>
      </c>
      <c r="H207" s="3">
        <v>50.26</v>
      </c>
      <c r="I207" s="3">
        <v>44.79</v>
      </c>
      <c r="J207" s="3">
        <v>43.29</v>
      </c>
      <c r="K207" s="3">
        <v>42.59</v>
      </c>
      <c r="L207" s="3">
        <v>42.12</v>
      </c>
      <c r="M207" s="3">
        <v>41.82</v>
      </c>
      <c r="N207" s="3">
        <v>41.42</v>
      </c>
      <c r="O207" s="3">
        <v>44.02</v>
      </c>
      <c r="P207" s="3">
        <v>46.97</v>
      </c>
      <c r="Q207" s="3">
        <v>48.02</v>
      </c>
      <c r="R207" s="3">
        <v>48.84</v>
      </c>
      <c r="S207" s="3">
        <v>49.09</v>
      </c>
      <c r="T207" s="3">
        <v>48.29</v>
      </c>
      <c r="U207" s="3">
        <v>40.35</v>
      </c>
      <c r="V207" s="3">
        <v>39.700000000000003</v>
      </c>
      <c r="W207" s="3">
        <v>39.85</v>
      </c>
      <c r="X207" s="3">
        <v>40.200000000000003</v>
      </c>
      <c r="Y207" s="3">
        <v>40.4</v>
      </c>
      <c r="Z207" s="3">
        <v>40.9</v>
      </c>
      <c r="AA207" s="3">
        <v>42.91</v>
      </c>
      <c r="AB207" s="3">
        <v>45.11</v>
      </c>
      <c r="AC207" s="3">
        <v>45.61</v>
      </c>
      <c r="AD207" s="3">
        <v>46.21</v>
      </c>
      <c r="AE207" s="3">
        <v>46.21</v>
      </c>
      <c r="AF207" s="3">
        <v>45.16</v>
      </c>
      <c r="AG207" s="3">
        <v>40.380000000000003</v>
      </c>
      <c r="AH207" s="3">
        <v>38.979999999999997</v>
      </c>
      <c r="AI207" s="3">
        <v>38.729999999999997</v>
      </c>
      <c r="AJ207" s="3">
        <v>38.53</v>
      </c>
      <c r="AK207" s="3">
        <v>38.33</v>
      </c>
      <c r="AL207" s="3">
        <v>37.979999999999997</v>
      </c>
      <c r="AM207" s="3">
        <v>39.89</v>
      </c>
      <c r="AN207" s="3">
        <v>43.34</v>
      </c>
      <c r="AO207" s="3">
        <v>44.34</v>
      </c>
      <c r="AP207" s="3">
        <v>45.09</v>
      </c>
      <c r="AQ207" s="3">
        <v>45.14</v>
      </c>
      <c r="AR207" s="3">
        <v>44.59</v>
      </c>
      <c r="AS207" s="3">
        <v>39.58</v>
      </c>
      <c r="AT207" s="3">
        <v>38.130000000000003</v>
      </c>
      <c r="AU207" s="3">
        <v>37.630000000000003</v>
      </c>
      <c r="AV207" s="3">
        <v>37.380000000000003</v>
      </c>
      <c r="AW207" s="3">
        <v>37.08</v>
      </c>
      <c r="AX207" s="3">
        <v>36.58</v>
      </c>
      <c r="AY207" s="3">
        <v>38.69</v>
      </c>
    </row>
    <row r="208" spans="1:51" x14ac:dyDescent="0.35">
      <c r="A208" s="5">
        <f t="shared" si="4"/>
        <v>43017</v>
      </c>
      <c r="B208" t="s">
        <v>353</v>
      </c>
      <c r="C208" s="2">
        <v>43017</v>
      </c>
      <c r="D208" s="3">
        <v>54.68</v>
      </c>
      <c r="E208" s="3">
        <v>53.36</v>
      </c>
      <c r="F208" s="3">
        <v>54.54</v>
      </c>
      <c r="G208" s="3">
        <v>54.5</v>
      </c>
      <c r="H208" s="3">
        <v>50.12</v>
      </c>
      <c r="I208" s="3">
        <v>44.58</v>
      </c>
      <c r="J208" s="3">
        <v>43.08</v>
      </c>
      <c r="K208" s="3">
        <v>42.38</v>
      </c>
      <c r="L208" s="3">
        <v>41.84</v>
      </c>
      <c r="M208" s="3">
        <v>41.54</v>
      </c>
      <c r="N208" s="3">
        <v>41.14</v>
      </c>
      <c r="O208" s="3">
        <v>43.88</v>
      </c>
      <c r="P208" s="3">
        <v>46.83</v>
      </c>
      <c r="Q208" s="3">
        <v>47.88</v>
      </c>
      <c r="R208" s="3">
        <v>48.7</v>
      </c>
      <c r="S208" s="3">
        <v>48.95</v>
      </c>
      <c r="T208" s="3">
        <v>48.15</v>
      </c>
      <c r="U208" s="3">
        <v>40.15</v>
      </c>
      <c r="V208" s="3">
        <v>39.5</v>
      </c>
      <c r="W208" s="3">
        <v>39.65</v>
      </c>
      <c r="X208" s="3">
        <v>40</v>
      </c>
      <c r="Y208" s="3">
        <v>40.200000000000003</v>
      </c>
      <c r="Z208" s="3">
        <v>40.700000000000003</v>
      </c>
      <c r="AA208" s="3">
        <v>42.72</v>
      </c>
      <c r="AB208" s="3">
        <v>44.92</v>
      </c>
      <c r="AC208" s="3">
        <v>45.42</v>
      </c>
      <c r="AD208" s="3">
        <v>46.02</v>
      </c>
      <c r="AE208" s="3">
        <v>46.02</v>
      </c>
      <c r="AF208" s="3">
        <v>44.97</v>
      </c>
      <c r="AG208" s="3">
        <v>40.32</v>
      </c>
      <c r="AH208" s="3">
        <v>38.92</v>
      </c>
      <c r="AI208" s="3">
        <v>38.67</v>
      </c>
      <c r="AJ208" s="3">
        <v>38.47</v>
      </c>
      <c r="AK208" s="3">
        <v>38.270000000000003</v>
      </c>
      <c r="AL208" s="3">
        <v>37.92</v>
      </c>
      <c r="AM208" s="3">
        <v>39.85</v>
      </c>
      <c r="AN208" s="3">
        <v>43.3</v>
      </c>
      <c r="AO208" s="3">
        <v>44.3</v>
      </c>
      <c r="AP208" s="3">
        <v>45.05</v>
      </c>
      <c r="AQ208" s="3">
        <v>45.1</v>
      </c>
      <c r="AR208" s="3">
        <v>44.55</v>
      </c>
      <c r="AS208" s="3">
        <v>39.799999999999997</v>
      </c>
      <c r="AT208" s="3">
        <v>38.35</v>
      </c>
      <c r="AU208" s="3">
        <v>37.85</v>
      </c>
      <c r="AV208" s="3">
        <v>37.6</v>
      </c>
      <c r="AW208" s="3">
        <v>37.299999999999997</v>
      </c>
      <c r="AX208" s="3">
        <v>36.799999999999997</v>
      </c>
      <c r="AY208" s="3">
        <v>38.65</v>
      </c>
    </row>
    <row r="209" spans="1:51" x14ac:dyDescent="0.35">
      <c r="A209" s="5">
        <f t="shared" si="4"/>
        <v>43018</v>
      </c>
      <c r="B209" t="s">
        <v>354</v>
      </c>
      <c r="C209" s="2">
        <v>43018</v>
      </c>
      <c r="D209" s="3">
        <v>54.71</v>
      </c>
      <c r="E209" s="3">
        <v>54.17</v>
      </c>
      <c r="F209" s="3">
        <v>55.44</v>
      </c>
      <c r="G209" s="3">
        <v>55.36</v>
      </c>
      <c r="H209" s="3">
        <v>50.43</v>
      </c>
      <c r="I209" s="3">
        <v>44.71</v>
      </c>
      <c r="J209" s="3">
        <v>43.21</v>
      </c>
      <c r="K209" s="3">
        <v>42.51</v>
      </c>
      <c r="L209" s="3">
        <v>41.95</v>
      </c>
      <c r="M209" s="3">
        <v>41.65</v>
      </c>
      <c r="N209" s="3">
        <v>41.25</v>
      </c>
      <c r="O209" s="3">
        <v>44.13</v>
      </c>
      <c r="P209" s="3">
        <v>47.08</v>
      </c>
      <c r="Q209" s="3">
        <v>48.13</v>
      </c>
      <c r="R209" s="3">
        <v>48.95</v>
      </c>
      <c r="S209" s="3">
        <v>49.2</v>
      </c>
      <c r="T209" s="3">
        <v>48.4</v>
      </c>
      <c r="U209" s="3">
        <v>40.200000000000003</v>
      </c>
      <c r="V209" s="3">
        <v>39.549999999999997</v>
      </c>
      <c r="W209" s="3">
        <v>39.700000000000003</v>
      </c>
      <c r="X209" s="3">
        <v>40.049999999999997</v>
      </c>
      <c r="Y209" s="3">
        <v>40.25</v>
      </c>
      <c r="Z209" s="3">
        <v>40.75</v>
      </c>
      <c r="AA209" s="3">
        <v>42.83</v>
      </c>
      <c r="AB209" s="3">
        <v>45.03</v>
      </c>
      <c r="AC209" s="3">
        <v>45.53</v>
      </c>
      <c r="AD209" s="3">
        <v>46.13</v>
      </c>
      <c r="AE209" s="3">
        <v>46.13</v>
      </c>
      <c r="AF209" s="3">
        <v>45.08</v>
      </c>
      <c r="AG209" s="3">
        <v>40.17</v>
      </c>
      <c r="AH209" s="3">
        <v>38.770000000000003</v>
      </c>
      <c r="AI209" s="3">
        <v>38.520000000000003</v>
      </c>
      <c r="AJ209" s="3">
        <v>38.32</v>
      </c>
      <c r="AK209" s="3">
        <v>38.119999999999997</v>
      </c>
      <c r="AL209" s="3">
        <v>37.770000000000003</v>
      </c>
      <c r="AM209" s="3">
        <v>39.92</v>
      </c>
      <c r="AN209" s="3">
        <v>43.37</v>
      </c>
      <c r="AO209" s="3">
        <v>44.37</v>
      </c>
      <c r="AP209" s="3">
        <v>45.12</v>
      </c>
      <c r="AQ209" s="3">
        <v>45.17</v>
      </c>
      <c r="AR209" s="3">
        <v>44.62</v>
      </c>
      <c r="AS209" s="3">
        <v>39.65</v>
      </c>
      <c r="AT209" s="3">
        <v>38.200000000000003</v>
      </c>
      <c r="AU209" s="3">
        <v>37.700000000000003</v>
      </c>
      <c r="AV209" s="3">
        <v>37.450000000000003</v>
      </c>
      <c r="AW209" s="3">
        <v>37.15</v>
      </c>
      <c r="AX209" s="3">
        <v>36.65</v>
      </c>
      <c r="AY209" s="3">
        <v>38.72</v>
      </c>
    </row>
    <row r="210" spans="1:51" x14ac:dyDescent="0.35">
      <c r="A210" s="5">
        <f t="shared" si="4"/>
        <v>43019</v>
      </c>
      <c r="B210" t="s">
        <v>355</v>
      </c>
      <c r="C210" s="2">
        <v>43019</v>
      </c>
      <c r="D210" s="3">
        <v>54.28</v>
      </c>
      <c r="E210" s="3">
        <v>53.97</v>
      </c>
      <c r="F210" s="3">
        <v>56.2</v>
      </c>
      <c r="G210" s="3">
        <v>56.1</v>
      </c>
      <c r="H210" s="3">
        <v>50.69</v>
      </c>
      <c r="I210" s="3">
        <v>45.01</v>
      </c>
      <c r="J210" s="3">
        <v>43.51</v>
      </c>
      <c r="K210" s="3">
        <v>42.81</v>
      </c>
      <c r="L210" s="3">
        <v>42.15</v>
      </c>
      <c r="M210" s="3">
        <v>41.85</v>
      </c>
      <c r="N210" s="3">
        <v>41.45</v>
      </c>
      <c r="O210" s="3">
        <v>44.52</v>
      </c>
      <c r="P210" s="3">
        <v>47.47</v>
      </c>
      <c r="Q210" s="3">
        <v>48.52</v>
      </c>
      <c r="R210" s="3">
        <v>49.29</v>
      </c>
      <c r="S210" s="3">
        <v>49.54</v>
      </c>
      <c r="T210" s="3">
        <v>48.74</v>
      </c>
      <c r="U210" s="3">
        <v>40.39</v>
      </c>
      <c r="V210" s="3">
        <v>39.74</v>
      </c>
      <c r="W210" s="3">
        <v>39.89</v>
      </c>
      <c r="X210" s="3">
        <v>40.24</v>
      </c>
      <c r="Y210" s="3">
        <v>40.44</v>
      </c>
      <c r="Z210" s="3">
        <v>40.94</v>
      </c>
      <c r="AA210" s="3">
        <v>43.21</v>
      </c>
      <c r="AB210" s="3">
        <v>45.41</v>
      </c>
      <c r="AC210" s="3">
        <v>45.91</v>
      </c>
      <c r="AD210" s="3">
        <v>46.51</v>
      </c>
      <c r="AE210" s="3">
        <v>46.51</v>
      </c>
      <c r="AF210" s="3">
        <v>45.46</v>
      </c>
      <c r="AG210" s="3">
        <v>40.43</v>
      </c>
      <c r="AH210" s="3">
        <v>39.03</v>
      </c>
      <c r="AI210" s="3">
        <v>38.78</v>
      </c>
      <c r="AJ210" s="3">
        <v>38.58</v>
      </c>
      <c r="AK210" s="3">
        <v>38.380000000000003</v>
      </c>
      <c r="AL210" s="3">
        <v>38.03</v>
      </c>
      <c r="AM210" s="3">
        <v>40.119999999999997</v>
      </c>
      <c r="AN210" s="3">
        <v>43.57</v>
      </c>
      <c r="AO210" s="3">
        <v>44.57</v>
      </c>
      <c r="AP210" s="3">
        <v>45.32</v>
      </c>
      <c r="AQ210" s="3">
        <v>45.37</v>
      </c>
      <c r="AR210" s="3">
        <v>44.82</v>
      </c>
      <c r="AS210" s="3">
        <v>39.909999999999997</v>
      </c>
      <c r="AT210" s="3">
        <v>38.46</v>
      </c>
      <c r="AU210" s="3">
        <v>37.96</v>
      </c>
      <c r="AV210" s="3">
        <v>37.71</v>
      </c>
      <c r="AW210" s="3">
        <v>37.409999999999997</v>
      </c>
      <c r="AX210" s="3">
        <v>36.909999999999997</v>
      </c>
      <c r="AY210" s="3">
        <v>38.92</v>
      </c>
    </row>
    <row r="211" spans="1:51" x14ac:dyDescent="0.35">
      <c r="A211" s="5">
        <f t="shared" si="4"/>
        <v>43020</v>
      </c>
      <c r="B211" t="s">
        <v>356</v>
      </c>
      <c r="C211" s="2">
        <v>43020</v>
      </c>
      <c r="D211" s="3">
        <v>53.48</v>
      </c>
      <c r="E211" s="3">
        <v>53.53</v>
      </c>
      <c r="F211" s="3">
        <v>55.59</v>
      </c>
      <c r="G211" s="3">
        <v>55.5</v>
      </c>
      <c r="H211" s="3">
        <v>49.83</v>
      </c>
      <c r="I211" s="3">
        <v>45.09</v>
      </c>
      <c r="J211" s="3">
        <v>43.59</v>
      </c>
      <c r="K211" s="3">
        <v>42.89</v>
      </c>
      <c r="L211" s="3">
        <v>42.22</v>
      </c>
      <c r="M211" s="3">
        <v>41.92</v>
      </c>
      <c r="N211" s="3">
        <v>41.52</v>
      </c>
      <c r="O211" s="3">
        <v>44.53</v>
      </c>
      <c r="P211" s="3">
        <v>47.48</v>
      </c>
      <c r="Q211" s="3">
        <v>48.53</v>
      </c>
      <c r="R211" s="3">
        <v>49.3</v>
      </c>
      <c r="S211" s="3">
        <v>49.55</v>
      </c>
      <c r="T211" s="3">
        <v>48.75</v>
      </c>
      <c r="U211" s="3">
        <v>40.61</v>
      </c>
      <c r="V211" s="3">
        <v>39.96</v>
      </c>
      <c r="W211" s="3">
        <v>40.11</v>
      </c>
      <c r="X211" s="3">
        <v>40.46</v>
      </c>
      <c r="Y211" s="3">
        <v>40.659999999999997</v>
      </c>
      <c r="Z211" s="3">
        <v>41.16</v>
      </c>
      <c r="AA211" s="3">
        <v>43.14</v>
      </c>
      <c r="AB211" s="3">
        <v>45.34</v>
      </c>
      <c r="AC211" s="3">
        <v>45.84</v>
      </c>
      <c r="AD211" s="3">
        <v>46.44</v>
      </c>
      <c r="AE211" s="3">
        <v>46.44</v>
      </c>
      <c r="AF211" s="3">
        <v>45.39</v>
      </c>
      <c r="AG211" s="3">
        <v>40.53</v>
      </c>
      <c r="AH211" s="3">
        <v>39.130000000000003</v>
      </c>
      <c r="AI211" s="3">
        <v>38.880000000000003</v>
      </c>
      <c r="AJ211" s="3">
        <v>38.68</v>
      </c>
      <c r="AK211" s="3">
        <v>38.479999999999997</v>
      </c>
      <c r="AL211" s="3">
        <v>38.130000000000003</v>
      </c>
      <c r="AM211" s="3">
        <v>40.1</v>
      </c>
      <c r="AN211" s="3">
        <v>43.55</v>
      </c>
      <c r="AO211" s="3">
        <v>44.55</v>
      </c>
      <c r="AP211" s="3">
        <v>45.3</v>
      </c>
      <c r="AQ211" s="3">
        <v>45.35</v>
      </c>
      <c r="AR211" s="3">
        <v>44.8</v>
      </c>
      <c r="AS211" s="3">
        <v>40.01</v>
      </c>
      <c r="AT211" s="3">
        <v>38.56</v>
      </c>
      <c r="AU211" s="3">
        <v>38.06</v>
      </c>
      <c r="AV211" s="3">
        <v>37.81</v>
      </c>
      <c r="AW211" s="3">
        <v>37.51</v>
      </c>
      <c r="AX211" s="3">
        <v>37.01</v>
      </c>
      <c r="AY211" s="3">
        <v>38.9</v>
      </c>
    </row>
    <row r="212" spans="1:51" x14ac:dyDescent="0.35">
      <c r="A212" s="5">
        <f t="shared" si="4"/>
        <v>43021</v>
      </c>
      <c r="B212" t="s">
        <v>357</v>
      </c>
      <c r="C212" s="2">
        <v>43021</v>
      </c>
      <c r="D212" s="3">
        <v>53.42</v>
      </c>
      <c r="E212" s="3">
        <v>53.43</v>
      </c>
      <c r="F212" s="3">
        <v>55.8</v>
      </c>
      <c r="G212" s="3">
        <v>55.73</v>
      </c>
      <c r="H212" s="3">
        <v>49.9</v>
      </c>
      <c r="I212" s="3">
        <v>45.25</v>
      </c>
      <c r="J212" s="3">
        <v>43.75</v>
      </c>
      <c r="K212" s="3">
        <v>43.05</v>
      </c>
      <c r="L212" s="3">
        <v>42.35</v>
      </c>
      <c r="M212" s="3">
        <v>42.05</v>
      </c>
      <c r="N212" s="3">
        <v>41.65</v>
      </c>
      <c r="O212" s="3">
        <v>44.53</v>
      </c>
      <c r="P212" s="3">
        <v>47.48</v>
      </c>
      <c r="Q212" s="3">
        <v>48.53</v>
      </c>
      <c r="R212" s="3">
        <v>49.3</v>
      </c>
      <c r="S212" s="3">
        <v>49.55</v>
      </c>
      <c r="T212" s="3">
        <v>48.75</v>
      </c>
      <c r="U212" s="3">
        <v>40.450000000000003</v>
      </c>
      <c r="V212" s="3">
        <v>39.799999999999997</v>
      </c>
      <c r="W212" s="3">
        <v>39.950000000000003</v>
      </c>
      <c r="X212" s="3">
        <v>40.299999999999997</v>
      </c>
      <c r="Y212" s="3">
        <v>40.5</v>
      </c>
      <c r="Z212" s="3">
        <v>41</v>
      </c>
      <c r="AA212" s="3">
        <v>43.12</v>
      </c>
      <c r="AB212" s="3">
        <v>45.32</v>
      </c>
      <c r="AC212" s="3">
        <v>45.82</v>
      </c>
      <c r="AD212" s="3">
        <v>46.42</v>
      </c>
      <c r="AE212" s="3">
        <v>46.42</v>
      </c>
      <c r="AF212" s="3">
        <v>45.37</v>
      </c>
      <c r="AG212" s="3">
        <v>40.46</v>
      </c>
      <c r="AH212" s="3">
        <v>39.06</v>
      </c>
      <c r="AI212" s="3">
        <v>38.81</v>
      </c>
      <c r="AJ212" s="3">
        <v>38.61</v>
      </c>
      <c r="AK212" s="3">
        <v>38.409999999999997</v>
      </c>
      <c r="AL212" s="3">
        <v>38.06</v>
      </c>
      <c r="AM212" s="3">
        <v>40.1</v>
      </c>
      <c r="AN212" s="3">
        <v>43.55</v>
      </c>
      <c r="AO212" s="3">
        <v>44.55</v>
      </c>
      <c r="AP212" s="3">
        <v>45.3</v>
      </c>
      <c r="AQ212" s="3">
        <v>45.35</v>
      </c>
      <c r="AR212" s="3">
        <v>44.8</v>
      </c>
      <c r="AS212" s="3">
        <v>39.94</v>
      </c>
      <c r="AT212" s="3">
        <v>38.49</v>
      </c>
      <c r="AU212" s="3">
        <v>37.99</v>
      </c>
      <c r="AV212" s="3">
        <v>37.74</v>
      </c>
      <c r="AW212" s="3">
        <v>37.44</v>
      </c>
      <c r="AX212" s="3">
        <v>36.94</v>
      </c>
      <c r="AY212" s="3">
        <v>38.9</v>
      </c>
    </row>
    <row r="213" spans="1:51" x14ac:dyDescent="0.35">
      <c r="A213" s="5">
        <f t="shared" si="4"/>
        <v>43024</v>
      </c>
      <c r="B213" t="s">
        <v>358</v>
      </c>
      <c r="C213" s="2">
        <v>43024</v>
      </c>
      <c r="D213" s="3">
        <v>52.59</v>
      </c>
      <c r="E213" s="3">
        <v>52.85</v>
      </c>
      <c r="F213" s="3">
        <v>55.11</v>
      </c>
      <c r="G213" s="3">
        <v>55.25</v>
      </c>
      <c r="H213" s="3">
        <v>49.49</v>
      </c>
      <c r="I213" s="3">
        <v>45.35</v>
      </c>
      <c r="J213" s="3">
        <v>43.85</v>
      </c>
      <c r="K213" s="3">
        <v>43.15</v>
      </c>
      <c r="L213" s="3">
        <v>42.48</v>
      </c>
      <c r="M213" s="3">
        <v>42.18</v>
      </c>
      <c r="N213" s="3">
        <v>41.78</v>
      </c>
      <c r="O213" s="3">
        <v>44.54</v>
      </c>
      <c r="P213" s="3">
        <v>47.49</v>
      </c>
      <c r="Q213" s="3">
        <v>48.54</v>
      </c>
      <c r="R213" s="3">
        <v>49.31</v>
      </c>
      <c r="S213" s="3">
        <v>49.56</v>
      </c>
      <c r="T213" s="3">
        <v>48.76</v>
      </c>
      <c r="U213" s="3">
        <v>40.58</v>
      </c>
      <c r="V213" s="3">
        <v>39.93</v>
      </c>
      <c r="W213" s="3">
        <v>40.08</v>
      </c>
      <c r="X213" s="3">
        <v>40.43</v>
      </c>
      <c r="Y213" s="3">
        <v>40.630000000000003</v>
      </c>
      <c r="Z213" s="3">
        <v>41.13</v>
      </c>
      <c r="AA213" s="3">
        <v>43.1</v>
      </c>
      <c r="AB213" s="3">
        <v>45.3</v>
      </c>
      <c r="AC213" s="3">
        <v>45.8</v>
      </c>
      <c r="AD213" s="3">
        <v>46.4</v>
      </c>
      <c r="AE213" s="3">
        <v>46.4</v>
      </c>
      <c r="AF213" s="3">
        <v>45.35</v>
      </c>
      <c r="AG213" s="3">
        <v>40.53</v>
      </c>
      <c r="AH213" s="3">
        <v>39.130000000000003</v>
      </c>
      <c r="AI213" s="3">
        <v>38.880000000000003</v>
      </c>
      <c r="AJ213" s="3">
        <v>38.68</v>
      </c>
      <c r="AK213" s="3">
        <v>38.479999999999997</v>
      </c>
      <c r="AL213" s="3">
        <v>38.130000000000003</v>
      </c>
      <c r="AM213" s="3">
        <v>39.94</v>
      </c>
      <c r="AN213" s="3">
        <v>43.39</v>
      </c>
      <c r="AO213" s="3">
        <v>44.39</v>
      </c>
      <c r="AP213" s="3">
        <v>45.14</v>
      </c>
      <c r="AQ213" s="3">
        <v>45.19</v>
      </c>
      <c r="AR213" s="3">
        <v>44.64</v>
      </c>
      <c r="AS213" s="3">
        <v>39.270000000000003</v>
      </c>
      <c r="AT213" s="3">
        <v>37.82</v>
      </c>
      <c r="AU213" s="3">
        <v>37.32</v>
      </c>
      <c r="AV213" s="3">
        <v>37.07</v>
      </c>
      <c r="AW213" s="3">
        <v>36.770000000000003</v>
      </c>
      <c r="AX213" s="3">
        <v>36.270000000000003</v>
      </c>
      <c r="AY213" s="3">
        <v>38.74</v>
      </c>
    </row>
    <row r="214" spans="1:51" x14ac:dyDescent="0.35">
      <c r="A214" s="5">
        <f t="shared" si="4"/>
        <v>43025</v>
      </c>
      <c r="B214" t="s">
        <v>359</v>
      </c>
      <c r="C214" s="2">
        <v>43025</v>
      </c>
      <c r="D214" s="3">
        <v>52.55</v>
      </c>
      <c r="E214" s="3">
        <v>52.79</v>
      </c>
      <c r="F214" s="3">
        <v>54.9</v>
      </c>
      <c r="G214" s="3">
        <v>55.04</v>
      </c>
      <c r="H214" s="3">
        <v>49.28</v>
      </c>
      <c r="I214" s="3">
        <v>45.36</v>
      </c>
      <c r="J214" s="3">
        <v>43.86</v>
      </c>
      <c r="K214" s="3">
        <v>43.16</v>
      </c>
      <c r="L214" s="3">
        <v>42.47</v>
      </c>
      <c r="M214" s="3">
        <v>42.17</v>
      </c>
      <c r="N214" s="3">
        <v>41.77</v>
      </c>
      <c r="O214" s="3">
        <v>44.54</v>
      </c>
      <c r="P214" s="3">
        <v>47.49</v>
      </c>
      <c r="Q214" s="3">
        <v>48.54</v>
      </c>
      <c r="R214" s="3">
        <v>49.28</v>
      </c>
      <c r="S214" s="3">
        <v>49.53</v>
      </c>
      <c r="T214" s="3">
        <v>48.73</v>
      </c>
      <c r="U214" s="3">
        <v>40.49</v>
      </c>
      <c r="V214" s="3">
        <v>39.840000000000003</v>
      </c>
      <c r="W214" s="3">
        <v>39.99</v>
      </c>
      <c r="X214" s="3">
        <v>40.340000000000003</v>
      </c>
      <c r="Y214" s="3">
        <v>40.54</v>
      </c>
      <c r="Z214" s="3">
        <v>41.04</v>
      </c>
      <c r="AA214" s="3">
        <v>43.08</v>
      </c>
      <c r="AB214" s="3">
        <v>45.28</v>
      </c>
      <c r="AC214" s="3">
        <v>45.78</v>
      </c>
      <c r="AD214" s="3">
        <v>46.38</v>
      </c>
      <c r="AE214" s="3">
        <v>46.38</v>
      </c>
      <c r="AF214" s="3">
        <v>45.33</v>
      </c>
      <c r="AG214" s="3">
        <v>40.67</v>
      </c>
      <c r="AH214" s="3">
        <v>39.270000000000003</v>
      </c>
      <c r="AI214" s="3">
        <v>39.020000000000003</v>
      </c>
      <c r="AJ214" s="3">
        <v>38.82</v>
      </c>
      <c r="AK214" s="3">
        <v>38.619999999999997</v>
      </c>
      <c r="AL214" s="3">
        <v>38.270000000000003</v>
      </c>
      <c r="AM214" s="3">
        <v>40.049999999999997</v>
      </c>
      <c r="AN214" s="3">
        <v>43.5</v>
      </c>
      <c r="AO214" s="3">
        <v>44.5</v>
      </c>
      <c r="AP214" s="3">
        <v>45.25</v>
      </c>
      <c r="AQ214" s="3">
        <v>45.3</v>
      </c>
      <c r="AR214" s="3">
        <v>44.75</v>
      </c>
      <c r="AS214" s="3">
        <v>39.409999999999997</v>
      </c>
      <c r="AT214" s="3">
        <v>37.96</v>
      </c>
      <c r="AU214" s="3">
        <v>37.46</v>
      </c>
      <c r="AV214" s="3">
        <v>37.21</v>
      </c>
      <c r="AW214" s="3">
        <v>36.909999999999997</v>
      </c>
      <c r="AX214" s="3">
        <v>36.409999999999997</v>
      </c>
      <c r="AY214" s="3">
        <v>38.85</v>
      </c>
    </row>
    <row r="215" spans="1:51" x14ac:dyDescent="0.35">
      <c r="A215" s="5">
        <f t="shared" si="4"/>
        <v>43026</v>
      </c>
      <c r="B215" t="s">
        <v>360</v>
      </c>
      <c r="C215" s="2">
        <v>43026</v>
      </c>
      <c r="D215" s="3">
        <v>53.41</v>
      </c>
      <c r="E215" s="3">
        <v>53.41</v>
      </c>
      <c r="F215" s="3">
        <v>55.45</v>
      </c>
      <c r="G215" s="3">
        <v>55.85</v>
      </c>
      <c r="H215" s="3">
        <v>50.09</v>
      </c>
      <c r="I215" s="3">
        <v>45.76</v>
      </c>
      <c r="J215" s="3">
        <v>44.26</v>
      </c>
      <c r="K215" s="3">
        <v>43.56</v>
      </c>
      <c r="L215" s="3">
        <v>42.82</v>
      </c>
      <c r="M215" s="3">
        <v>42.52</v>
      </c>
      <c r="N215" s="3">
        <v>42.12</v>
      </c>
      <c r="O215" s="3">
        <v>44.96</v>
      </c>
      <c r="P215" s="3">
        <v>47.91</v>
      </c>
      <c r="Q215" s="3">
        <v>48.96</v>
      </c>
      <c r="R215" s="3">
        <v>49.7</v>
      </c>
      <c r="S215" s="3">
        <v>49.95</v>
      </c>
      <c r="T215" s="3">
        <v>49.15</v>
      </c>
      <c r="U215" s="3">
        <v>40.81</v>
      </c>
      <c r="V215" s="3">
        <v>40.159999999999997</v>
      </c>
      <c r="W215" s="3">
        <v>40.31</v>
      </c>
      <c r="X215" s="3">
        <v>40.659999999999997</v>
      </c>
      <c r="Y215" s="3">
        <v>40.86</v>
      </c>
      <c r="Z215" s="3">
        <v>41.36</v>
      </c>
      <c r="AA215" s="3">
        <v>43.28</v>
      </c>
      <c r="AB215" s="3">
        <v>45.48</v>
      </c>
      <c r="AC215" s="3">
        <v>45.98</v>
      </c>
      <c r="AD215" s="3">
        <v>46.58</v>
      </c>
      <c r="AE215" s="3">
        <v>46.58</v>
      </c>
      <c r="AF215" s="3">
        <v>45.53</v>
      </c>
      <c r="AG215" s="3">
        <v>40.85</v>
      </c>
      <c r="AH215" s="3">
        <v>39.450000000000003</v>
      </c>
      <c r="AI215" s="3">
        <v>39.200000000000003</v>
      </c>
      <c r="AJ215" s="3">
        <v>39</v>
      </c>
      <c r="AK215" s="3">
        <v>38.799999999999997</v>
      </c>
      <c r="AL215" s="3">
        <v>38.450000000000003</v>
      </c>
      <c r="AM215" s="3">
        <v>40.200000000000003</v>
      </c>
      <c r="AN215" s="3">
        <v>43.65</v>
      </c>
      <c r="AO215" s="3">
        <v>44.65</v>
      </c>
      <c r="AP215" s="3">
        <v>45.4</v>
      </c>
      <c r="AQ215" s="3">
        <v>45.45</v>
      </c>
      <c r="AR215" s="3">
        <v>44.9</v>
      </c>
      <c r="AS215" s="3">
        <v>40</v>
      </c>
      <c r="AT215" s="3">
        <v>38.549999999999997</v>
      </c>
      <c r="AU215" s="3">
        <v>38.049999999999997</v>
      </c>
      <c r="AV215" s="3">
        <v>37.799999999999997</v>
      </c>
      <c r="AW215" s="3">
        <v>37.5</v>
      </c>
      <c r="AX215" s="3">
        <v>37</v>
      </c>
      <c r="AY215" s="3">
        <v>39</v>
      </c>
    </row>
    <row r="216" spans="1:51" x14ac:dyDescent="0.35">
      <c r="A216" s="5">
        <f t="shared" si="4"/>
        <v>43027</v>
      </c>
      <c r="B216" t="s">
        <v>361</v>
      </c>
      <c r="C216" s="2">
        <v>43027</v>
      </c>
      <c r="D216" s="3">
        <v>52.2</v>
      </c>
      <c r="E216" s="3">
        <v>52.63</v>
      </c>
      <c r="F216" s="3">
        <v>54.35</v>
      </c>
      <c r="G216" s="3">
        <v>54.85</v>
      </c>
      <c r="H216" s="3">
        <v>49.04</v>
      </c>
      <c r="I216" s="3">
        <v>45.52</v>
      </c>
      <c r="J216" s="3">
        <v>44.02</v>
      </c>
      <c r="K216" s="3">
        <v>43.32</v>
      </c>
      <c r="L216" s="3">
        <v>42.57</v>
      </c>
      <c r="M216" s="3">
        <v>42.27</v>
      </c>
      <c r="N216" s="3">
        <v>41.87</v>
      </c>
      <c r="O216" s="3">
        <v>44.75</v>
      </c>
      <c r="P216" s="3">
        <v>47.7</v>
      </c>
      <c r="Q216" s="3">
        <v>48.75</v>
      </c>
      <c r="R216" s="3">
        <v>49.51</v>
      </c>
      <c r="S216" s="3">
        <v>49.76</v>
      </c>
      <c r="T216" s="3">
        <v>48.96</v>
      </c>
      <c r="U216" s="3">
        <v>40.72</v>
      </c>
      <c r="V216" s="3">
        <v>40.07</v>
      </c>
      <c r="W216" s="3">
        <v>40.22</v>
      </c>
      <c r="X216" s="3">
        <v>40.57</v>
      </c>
      <c r="Y216" s="3">
        <v>40.770000000000003</v>
      </c>
      <c r="Z216" s="3">
        <v>41.27</v>
      </c>
      <c r="AA216" s="3">
        <v>43.49</v>
      </c>
      <c r="AB216" s="3">
        <v>45.69</v>
      </c>
      <c r="AC216" s="3">
        <v>46.19</v>
      </c>
      <c r="AD216" s="3">
        <v>46.79</v>
      </c>
      <c r="AE216" s="3">
        <v>46.79</v>
      </c>
      <c r="AF216" s="3">
        <v>45.74</v>
      </c>
      <c r="AG216" s="3">
        <v>40.81</v>
      </c>
      <c r="AH216" s="3">
        <v>39.409999999999997</v>
      </c>
      <c r="AI216" s="3">
        <v>39.159999999999997</v>
      </c>
      <c r="AJ216" s="3">
        <v>38.96</v>
      </c>
      <c r="AK216" s="3">
        <v>38.76</v>
      </c>
      <c r="AL216" s="3">
        <v>38.409999999999997</v>
      </c>
      <c r="AM216" s="3">
        <v>40.06</v>
      </c>
      <c r="AN216" s="3">
        <v>43.51</v>
      </c>
      <c r="AO216" s="3">
        <v>44.51</v>
      </c>
      <c r="AP216" s="3">
        <v>45.26</v>
      </c>
      <c r="AQ216" s="3">
        <v>45.31</v>
      </c>
      <c r="AR216" s="3">
        <v>44.76</v>
      </c>
      <c r="AS216" s="3">
        <v>39.9</v>
      </c>
      <c r="AT216" s="3">
        <v>38.450000000000003</v>
      </c>
      <c r="AU216" s="3">
        <v>37.950000000000003</v>
      </c>
      <c r="AV216" s="3">
        <v>37.700000000000003</v>
      </c>
      <c r="AW216" s="3">
        <v>37.4</v>
      </c>
      <c r="AX216" s="3">
        <v>36.9</v>
      </c>
      <c r="AY216" s="3">
        <v>38.86</v>
      </c>
    </row>
    <row r="217" spans="1:51" x14ac:dyDescent="0.35">
      <c r="A217" s="5">
        <f t="shared" si="4"/>
        <v>43028</v>
      </c>
      <c r="B217" t="s">
        <v>362</v>
      </c>
      <c r="C217" s="2">
        <v>43028</v>
      </c>
      <c r="D217" s="3">
        <v>51.19</v>
      </c>
      <c r="E217" s="3">
        <v>51.6</v>
      </c>
      <c r="F217" s="3">
        <v>53.2</v>
      </c>
      <c r="G217" s="3">
        <v>53.14</v>
      </c>
      <c r="H217" s="3">
        <v>49.03</v>
      </c>
      <c r="I217" s="3">
        <v>45.07</v>
      </c>
      <c r="J217" s="3">
        <v>43.57</v>
      </c>
      <c r="K217" s="3">
        <v>42.87</v>
      </c>
      <c r="L217" s="3">
        <v>42.1</v>
      </c>
      <c r="M217" s="3">
        <v>41.8</v>
      </c>
      <c r="N217" s="3">
        <v>41.4</v>
      </c>
      <c r="O217" s="3">
        <v>44.48</v>
      </c>
      <c r="P217" s="3">
        <v>47.43</v>
      </c>
      <c r="Q217" s="3">
        <v>48.48</v>
      </c>
      <c r="R217" s="3">
        <v>49.19</v>
      </c>
      <c r="S217" s="3">
        <v>49.44</v>
      </c>
      <c r="T217" s="3">
        <v>48.64</v>
      </c>
      <c r="U217" s="3">
        <v>40.29</v>
      </c>
      <c r="V217" s="3">
        <v>39.64</v>
      </c>
      <c r="W217" s="3">
        <v>39.79</v>
      </c>
      <c r="X217" s="3">
        <v>40.14</v>
      </c>
      <c r="Y217" s="3">
        <v>40.340000000000003</v>
      </c>
      <c r="Z217" s="3">
        <v>40.840000000000003</v>
      </c>
      <c r="AA217" s="3">
        <v>42.89</v>
      </c>
      <c r="AB217" s="3">
        <v>45.09</v>
      </c>
      <c r="AC217" s="3">
        <v>45.59</v>
      </c>
      <c r="AD217" s="3">
        <v>46.19</v>
      </c>
      <c r="AE217" s="3">
        <v>46.19</v>
      </c>
      <c r="AF217" s="3">
        <v>45.14</v>
      </c>
      <c r="AG217" s="3">
        <v>40.53</v>
      </c>
      <c r="AH217" s="3">
        <v>39.130000000000003</v>
      </c>
      <c r="AI217" s="3">
        <v>38.880000000000003</v>
      </c>
      <c r="AJ217" s="3">
        <v>38.68</v>
      </c>
      <c r="AK217" s="3">
        <v>38.479999999999997</v>
      </c>
      <c r="AL217" s="3">
        <v>38.130000000000003</v>
      </c>
      <c r="AM217" s="3">
        <v>39.770000000000003</v>
      </c>
      <c r="AN217" s="3">
        <v>43.22</v>
      </c>
      <c r="AO217" s="3">
        <v>44.22</v>
      </c>
      <c r="AP217" s="3">
        <v>44.97</v>
      </c>
      <c r="AQ217" s="3">
        <v>45.02</v>
      </c>
      <c r="AR217" s="3">
        <v>44.47</v>
      </c>
      <c r="AS217" s="3">
        <v>39.799999999999997</v>
      </c>
      <c r="AT217" s="3">
        <v>38.35</v>
      </c>
      <c r="AU217" s="3">
        <v>37.85</v>
      </c>
      <c r="AV217" s="3">
        <v>37.6</v>
      </c>
      <c r="AW217" s="3">
        <v>37.299999999999997</v>
      </c>
      <c r="AX217" s="3">
        <v>36.799999999999997</v>
      </c>
      <c r="AY217" s="3">
        <v>38.58</v>
      </c>
    </row>
    <row r="218" spans="1:51" x14ac:dyDescent="0.35">
      <c r="A218" s="5">
        <f t="shared" si="4"/>
        <v>43031</v>
      </c>
      <c r="B218" t="s">
        <v>363</v>
      </c>
      <c r="C218" s="2">
        <v>43031</v>
      </c>
      <c r="D218" s="3">
        <v>50.51</v>
      </c>
      <c r="E218" s="3">
        <v>51.06</v>
      </c>
      <c r="F218" s="3">
        <v>52.8</v>
      </c>
      <c r="G218" s="3">
        <v>52.76</v>
      </c>
      <c r="H218" s="3">
        <v>48.63</v>
      </c>
      <c r="I218" s="3">
        <v>44.92</v>
      </c>
      <c r="J218" s="3">
        <v>43.42</v>
      </c>
      <c r="K218" s="3">
        <v>42.72</v>
      </c>
      <c r="L218" s="3">
        <v>41.92</v>
      </c>
      <c r="M218" s="3">
        <v>41.62</v>
      </c>
      <c r="N218" s="3">
        <v>41.22</v>
      </c>
      <c r="O218" s="3">
        <v>44.37</v>
      </c>
      <c r="P218" s="3">
        <v>47.32</v>
      </c>
      <c r="Q218" s="3">
        <v>48.37</v>
      </c>
      <c r="R218" s="3">
        <v>49.07</v>
      </c>
      <c r="S218" s="3">
        <v>49.32</v>
      </c>
      <c r="T218" s="3">
        <v>48.52</v>
      </c>
      <c r="U218" s="3">
        <v>40.369999999999997</v>
      </c>
      <c r="V218" s="3">
        <v>39.72</v>
      </c>
      <c r="W218" s="3">
        <v>39.869999999999997</v>
      </c>
      <c r="X218" s="3">
        <v>40.22</v>
      </c>
      <c r="Y218" s="3">
        <v>40.42</v>
      </c>
      <c r="Z218" s="3">
        <v>40.92</v>
      </c>
      <c r="AA218" s="3">
        <v>42.85</v>
      </c>
      <c r="AB218" s="3">
        <v>45.05</v>
      </c>
      <c r="AC218" s="3">
        <v>45.55</v>
      </c>
      <c r="AD218" s="3">
        <v>46.15</v>
      </c>
      <c r="AE218" s="3">
        <v>46.15</v>
      </c>
      <c r="AF218" s="3">
        <v>45.1</v>
      </c>
      <c r="AG218" s="3">
        <v>40.409999999999997</v>
      </c>
      <c r="AH218" s="3">
        <v>39.01</v>
      </c>
      <c r="AI218" s="3">
        <v>38.76</v>
      </c>
      <c r="AJ218" s="3">
        <v>38.56</v>
      </c>
      <c r="AK218" s="3">
        <v>38.36</v>
      </c>
      <c r="AL218" s="3">
        <v>38.01</v>
      </c>
      <c r="AM218" s="3">
        <v>39.700000000000003</v>
      </c>
      <c r="AN218" s="3">
        <v>43.15</v>
      </c>
      <c r="AO218" s="3">
        <v>44.15</v>
      </c>
      <c r="AP218" s="3">
        <v>44.9</v>
      </c>
      <c r="AQ218" s="3">
        <v>44.95</v>
      </c>
      <c r="AR218" s="3">
        <v>44.4</v>
      </c>
      <c r="AS218" s="3">
        <v>39.68</v>
      </c>
      <c r="AT218" s="3">
        <v>38.229999999999997</v>
      </c>
      <c r="AU218" s="3">
        <v>37.729999999999997</v>
      </c>
      <c r="AV218" s="3">
        <v>37.479999999999997</v>
      </c>
      <c r="AW218" s="3">
        <v>37.18</v>
      </c>
      <c r="AX218" s="3">
        <v>36.68</v>
      </c>
      <c r="AY218" s="3">
        <v>38.51</v>
      </c>
    </row>
    <row r="219" spans="1:51" x14ac:dyDescent="0.35">
      <c r="A219" s="5">
        <f t="shared" si="4"/>
        <v>43032</v>
      </c>
      <c r="B219" t="s">
        <v>364</v>
      </c>
      <c r="C219" s="2">
        <v>43032</v>
      </c>
      <c r="D219" s="3">
        <v>50.67</v>
      </c>
      <c r="E219" s="3">
        <v>51.21</v>
      </c>
      <c r="F219" s="3">
        <v>52.85</v>
      </c>
      <c r="G219" s="3">
        <v>52.9</v>
      </c>
      <c r="H219" s="3">
        <v>48.76</v>
      </c>
      <c r="I219" s="3">
        <v>44.96</v>
      </c>
      <c r="J219" s="3">
        <v>43.46</v>
      </c>
      <c r="K219" s="3">
        <v>42.76</v>
      </c>
      <c r="L219" s="3">
        <v>42.1</v>
      </c>
      <c r="M219" s="3">
        <v>41.8</v>
      </c>
      <c r="N219" s="3">
        <v>41.4</v>
      </c>
      <c r="O219" s="3">
        <v>44.5</v>
      </c>
      <c r="P219" s="3">
        <v>47.45</v>
      </c>
      <c r="Q219" s="3">
        <v>48.5</v>
      </c>
      <c r="R219" s="3">
        <v>49.17</v>
      </c>
      <c r="S219" s="3">
        <v>49.42</v>
      </c>
      <c r="T219" s="3">
        <v>48.62</v>
      </c>
      <c r="U219" s="3">
        <v>40.5</v>
      </c>
      <c r="V219" s="3">
        <v>39.85</v>
      </c>
      <c r="W219" s="3">
        <v>40</v>
      </c>
      <c r="X219" s="3">
        <v>40.35</v>
      </c>
      <c r="Y219" s="3">
        <v>40.549999999999997</v>
      </c>
      <c r="Z219" s="3">
        <v>41.05</v>
      </c>
      <c r="AA219" s="3">
        <v>43.03</v>
      </c>
      <c r="AB219" s="3">
        <v>45.23</v>
      </c>
      <c r="AC219" s="3">
        <v>45.73</v>
      </c>
      <c r="AD219" s="3">
        <v>46.33</v>
      </c>
      <c r="AE219" s="3">
        <v>46.33</v>
      </c>
      <c r="AF219" s="3">
        <v>45.28</v>
      </c>
      <c r="AG219" s="3">
        <v>40.36</v>
      </c>
      <c r="AH219" s="3">
        <v>38.96</v>
      </c>
      <c r="AI219" s="3">
        <v>38.71</v>
      </c>
      <c r="AJ219" s="3">
        <v>38.51</v>
      </c>
      <c r="AK219" s="3">
        <v>38.31</v>
      </c>
      <c r="AL219" s="3">
        <v>37.96</v>
      </c>
      <c r="AM219" s="3">
        <v>39.85</v>
      </c>
      <c r="AN219" s="3">
        <v>43.3</v>
      </c>
      <c r="AO219" s="3">
        <v>44.3</v>
      </c>
      <c r="AP219" s="3">
        <v>45.05</v>
      </c>
      <c r="AQ219" s="3">
        <v>45.1</v>
      </c>
      <c r="AR219" s="3">
        <v>44.55</v>
      </c>
      <c r="AS219" s="3">
        <v>39.630000000000003</v>
      </c>
      <c r="AT219" s="3">
        <v>38.18</v>
      </c>
      <c r="AU219" s="3">
        <v>37.68</v>
      </c>
      <c r="AV219" s="3">
        <v>37.43</v>
      </c>
      <c r="AW219" s="3">
        <v>37.130000000000003</v>
      </c>
      <c r="AX219" s="3">
        <v>36.630000000000003</v>
      </c>
      <c r="AY219" s="3">
        <v>38.659999999999997</v>
      </c>
    </row>
    <row r="220" spans="1:51" x14ac:dyDescent="0.35">
      <c r="A220" s="5">
        <f t="shared" si="4"/>
        <v>43033</v>
      </c>
      <c r="B220" t="s">
        <v>365</v>
      </c>
      <c r="C220" s="2">
        <v>43033</v>
      </c>
      <c r="D220" s="3">
        <v>51.42</v>
      </c>
      <c r="E220" s="3">
        <v>51.46</v>
      </c>
      <c r="F220" s="3">
        <v>53.41</v>
      </c>
      <c r="G220" s="3">
        <v>53.2</v>
      </c>
      <c r="H220" s="3">
        <v>49.11</v>
      </c>
      <c r="I220" s="3">
        <v>45.02</v>
      </c>
      <c r="J220" s="3">
        <v>43.52</v>
      </c>
      <c r="K220" s="3">
        <v>42.82</v>
      </c>
      <c r="L220" s="3">
        <v>42.12</v>
      </c>
      <c r="M220" s="3">
        <v>41.82</v>
      </c>
      <c r="N220" s="3">
        <v>41.42</v>
      </c>
      <c r="O220" s="3">
        <v>44.59</v>
      </c>
      <c r="P220" s="3">
        <v>47.54</v>
      </c>
      <c r="Q220" s="3">
        <v>48.59</v>
      </c>
      <c r="R220" s="3">
        <v>49.25</v>
      </c>
      <c r="S220" s="3">
        <v>49.5</v>
      </c>
      <c r="T220" s="3">
        <v>48.7</v>
      </c>
      <c r="U220" s="3">
        <v>40.6</v>
      </c>
      <c r="V220" s="3">
        <v>39.950000000000003</v>
      </c>
      <c r="W220" s="3">
        <v>40.1</v>
      </c>
      <c r="X220" s="3">
        <v>40.450000000000003</v>
      </c>
      <c r="Y220" s="3">
        <v>40.65</v>
      </c>
      <c r="Z220" s="3">
        <v>41.15</v>
      </c>
      <c r="AA220" s="3">
        <v>43.13</v>
      </c>
      <c r="AB220" s="3">
        <v>45.33</v>
      </c>
      <c r="AC220" s="3">
        <v>45.83</v>
      </c>
      <c r="AD220" s="3">
        <v>46.43</v>
      </c>
      <c r="AE220" s="3">
        <v>46.43</v>
      </c>
      <c r="AF220" s="3">
        <v>45.38</v>
      </c>
      <c r="AG220" s="3">
        <v>40.72</v>
      </c>
      <c r="AH220" s="3">
        <v>39.32</v>
      </c>
      <c r="AI220" s="3">
        <v>39.07</v>
      </c>
      <c r="AJ220" s="3">
        <v>38.869999999999997</v>
      </c>
      <c r="AK220" s="3">
        <v>38.67</v>
      </c>
      <c r="AL220" s="3">
        <v>38.32</v>
      </c>
      <c r="AM220" s="3">
        <v>40.22</v>
      </c>
      <c r="AN220" s="3">
        <v>43.67</v>
      </c>
      <c r="AO220" s="3">
        <v>44.67</v>
      </c>
      <c r="AP220" s="3">
        <v>45.42</v>
      </c>
      <c r="AQ220" s="3">
        <v>45.47</v>
      </c>
      <c r="AR220" s="3">
        <v>44.92</v>
      </c>
      <c r="AS220" s="3">
        <v>39.99</v>
      </c>
      <c r="AT220" s="3">
        <v>38.54</v>
      </c>
      <c r="AU220" s="3">
        <v>38.04</v>
      </c>
      <c r="AV220" s="3">
        <v>37.79</v>
      </c>
      <c r="AW220" s="3">
        <v>37.49</v>
      </c>
      <c r="AX220" s="3">
        <v>36.99</v>
      </c>
      <c r="AY220" s="3">
        <v>39.03</v>
      </c>
    </row>
    <row r="221" spans="1:51" x14ac:dyDescent="0.35">
      <c r="A221" s="5">
        <f t="shared" si="4"/>
        <v>43034</v>
      </c>
      <c r="B221" t="s">
        <v>366</v>
      </c>
      <c r="C221" s="2">
        <v>43034</v>
      </c>
      <c r="D221" s="3">
        <v>51.3</v>
      </c>
      <c r="E221" s="3">
        <v>51.11</v>
      </c>
      <c r="F221" s="3">
        <v>53.54</v>
      </c>
      <c r="G221" s="3">
        <v>53.31</v>
      </c>
      <c r="H221" s="3">
        <v>49.03</v>
      </c>
      <c r="I221" s="3">
        <v>45.02</v>
      </c>
      <c r="J221" s="3">
        <v>43.52</v>
      </c>
      <c r="K221" s="3">
        <v>42.82</v>
      </c>
      <c r="L221" s="3">
        <v>42.11</v>
      </c>
      <c r="M221" s="3">
        <v>41.81</v>
      </c>
      <c r="N221" s="3">
        <v>41.41</v>
      </c>
      <c r="O221" s="3">
        <v>44.64</v>
      </c>
      <c r="P221" s="3">
        <v>47.59</v>
      </c>
      <c r="Q221" s="3">
        <v>48.64</v>
      </c>
      <c r="R221" s="3">
        <v>49.21</v>
      </c>
      <c r="S221" s="3">
        <v>49.46</v>
      </c>
      <c r="T221" s="3">
        <v>48.66</v>
      </c>
      <c r="U221" s="3">
        <v>40.659999999999997</v>
      </c>
      <c r="V221" s="3">
        <v>40.01</v>
      </c>
      <c r="W221" s="3">
        <v>40.159999999999997</v>
      </c>
      <c r="X221" s="3">
        <v>40.51</v>
      </c>
      <c r="Y221" s="3">
        <v>40.71</v>
      </c>
      <c r="Z221" s="3">
        <v>41.21</v>
      </c>
      <c r="AA221" s="3">
        <v>43.19</v>
      </c>
      <c r="AB221" s="3">
        <v>45.39</v>
      </c>
      <c r="AC221" s="3">
        <v>45.89</v>
      </c>
      <c r="AD221" s="3">
        <v>46.49</v>
      </c>
      <c r="AE221" s="3">
        <v>46.49</v>
      </c>
      <c r="AF221" s="3">
        <v>45.44</v>
      </c>
      <c r="AG221" s="3">
        <v>40.85</v>
      </c>
      <c r="AH221" s="3">
        <v>39.450000000000003</v>
      </c>
      <c r="AI221" s="3">
        <v>39.200000000000003</v>
      </c>
      <c r="AJ221" s="3">
        <v>39</v>
      </c>
      <c r="AK221" s="3">
        <v>38.799999999999997</v>
      </c>
      <c r="AL221" s="3">
        <v>38.450000000000003</v>
      </c>
      <c r="AM221" s="3">
        <v>40.26</v>
      </c>
      <c r="AN221" s="3">
        <v>43.71</v>
      </c>
      <c r="AO221" s="3">
        <v>44.71</v>
      </c>
      <c r="AP221" s="3">
        <v>45.46</v>
      </c>
      <c r="AQ221" s="3">
        <v>45.51</v>
      </c>
      <c r="AR221" s="3">
        <v>44.96</v>
      </c>
      <c r="AS221" s="3">
        <v>40.119999999999997</v>
      </c>
      <c r="AT221" s="3">
        <v>38.67</v>
      </c>
      <c r="AU221" s="3">
        <v>38.17</v>
      </c>
      <c r="AV221" s="3">
        <v>37.92</v>
      </c>
      <c r="AW221" s="3">
        <v>37.619999999999997</v>
      </c>
      <c r="AX221" s="3">
        <v>37.119999999999997</v>
      </c>
      <c r="AY221" s="3">
        <v>39.07</v>
      </c>
    </row>
    <row r="222" spans="1:51" x14ac:dyDescent="0.35">
      <c r="A222" s="5">
        <f t="shared" si="4"/>
        <v>43035</v>
      </c>
      <c r="B222" t="s">
        <v>367</v>
      </c>
      <c r="C222" s="2">
        <v>43035</v>
      </c>
      <c r="D222" s="3">
        <v>51.69</v>
      </c>
      <c r="E222" s="3">
        <v>51.61</v>
      </c>
      <c r="F222" s="3">
        <v>54.01</v>
      </c>
      <c r="G222" s="3">
        <v>53.8</v>
      </c>
      <c r="H222" s="3">
        <v>49.37</v>
      </c>
      <c r="I222" s="3">
        <v>45.17</v>
      </c>
      <c r="J222" s="3">
        <v>43.67</v>
      </c>
      <c r="K222" s="3">
        <v>42.97</v>
      </c>
      <c r="L222" s="3">
        <v>42.38</v>
      </c>
      <c r="M222" s="3">
        <v>42.08</v>
      </c>
      <c r="N222" s="3">
        <v>41.68</v>
      </c>
      <c r="O222" s="3">
        <v>45.12</v>
      </c>
      <c r="P222" s="3">
        <v>48.07</v>
      </c>
      <c r="Q222" s="3">
        <v>49.12</v>
      </c>
      <c r="R222" s="3">
        <v>49.44</v>
      </c>
      <c r="S222" s="3">
        <v>49.69</v>
      </c>
      <c r="T222" s="3">
        <v>48.89</v>
      </c>
      <c r="U222" s="3">
        <v>40.82</v>
      </c>
      <c r="V222" s="3">
        <v>40.17</v>
      </c>
      <c r="W222" s="3">
        <v>40.32</v>
      </c>
      <c r="X222" s="3">
        <v>40.67</v>
      </c>
      <c r="Y222" s="3">
        <v>40.869999999999997</v>
      </c>
      <c r="Z222" s="3">
        <v>41.37</v>
      </c>
      <c r="AA222" s="3">
        <v>43.39</v>
      </c>
      <c r="AB222" s="3">
        <v>45.59</v>
      </c>
      <c r="AC222" s="3">
        <v>46.09</v>
      </c>
      <c r="AD222" s="3">
        <v>46.69</v>
      </c>
      <c r="AE222" s="3">
        <v>46.69</v>
      </c>
      <c r="AF222" s="3">
        <v>45.64</v>
      </c>
      <c r="AG222" s="3">
        <v>41.02</v>
      </c>
      <c r="AH222" s="3">
        <v>39.619999999999997</v>
      </c>
      <c r="AI222" s="3">
        <v>39.369999999999997</v>
      </c>
      <c r="AJ222" s="3">
        <v>39.17</v>
      </c>
      <c r="AK222" s="3">
        <v>38.97</v>
      </c>
      <c r="AL222" s="3">
        <v>38.619999999999997</v>
      </c>
      <c r="AM222" s="3">
        <v>40.5</v>
      </c>
      <c r="AN222" s="3">
        <v>43.95</v>
      </c>
      <c r="AO222" s="3">
        <v>44.95</v>
      </c>
      <c r="AP222" s="3">
        <v>45.7</v>
      </c>
      <c r="AQ222" s="3">
        <v>45.75</v>
      </c>
      <c r="AR222" s="3">
        <v>45.2</v>
      </c>
      <c r="AS222" s="3">
        <v>40.29</v>
      </c>
      <c r="AT222" s="3">
        <v>38.840000000000003</v>
      </c>
      <c r="AU222" s="3">
        <v>38.340000000000003</v>
      </c>
      <c r="AV222" s="3">
        <v>38.090000000000003</v>
      </c>
      <c r="AW222" s="3">
        <v>37.79</v>
      </c>
      <c r="AX222" s="3">
        <v>37.29</v>
      </c>
      <c r="AY222" s="3">
        <v>39.31</v>
      </c>
    </row>
    <row r="223" spans="1:51" x14ac:dyDescent="0.35">
      <c r="A223" s="5">
        <f t="shared" si="4"/>
        <v>43038</v>
      </c>
      <c r="B223" t="s">
        <v>368</v>
      </c>
      <c r="C223" s="2">
        <v>43038</v>
      </c>
      <c r="D223" s="3">
        <v>50.79</v>
      </c>
      <c r="E223" s="3">
        <v>50.97</v>
      </c>
      <c r="F223" s="3">
        <v>53.25</v>
      </c>
      <c r="G223" s="3">
        <v>53.24</v>
      </c>
      <c r="H223" s="3">
        <v>48.62</v>
      </c>
      <c r="I223" s="3">
        <v>45.04</v>
      </c>
      <c r="J223" s="3">
        <v>43.54</v>
      </c>
      <c r="K223" s="3">
        <v>42.84</v>
      </c>
      <c r="L223" s="3">
        <v>42.3</v>
      </c>
      <c r="M223" s="3">
        <v>42</v>
      </c>
      <c r="N223" s="3">
        <v>41.6</v>
      </c>
      <c r="O223" s="3">
        <v>45.09</v>
      </c>
      <c r="P223" s="3">
        <v>48.04</v>
      </c>
      <c r="Q223" s="3">
        <v>49.09</v>
      </c>
      <c r="R223" s="3">
        <v>49.26</v>
      </c>
      <c r="S223" s="3">
        <v>49.51</v>
      </c>
      <c r="T223" s="3">
        <v>48.71</v>
      </c>
      <c r="U223" s="3">
        <v>40.76</v>
      </c>
      <c r="V223" s="3">
        <v>40.11</v>
      </c>
      <c r="W223" s="3">
        <v>40.26</v>
      </c>
      <c r="X223" s="3">
        <v>40.61</v>
      </c>
      <c r="Y223" s="3">
        <v>40.81</v>
      </c>
      <c r="Z223" s="3">
        <v>41.31</v>
      </c>
      <c r="AA223" s="3">
        <v>43.39</v>
      </c>
      <c r="AB223" s="3">
        <v>45.59</v>
      </c>
      <c r="AC223" s="3">
        <v>46.09</v>
      </c>
      <c r="AD223" s="3">
        <v>46.69</v>
      </c>
      <c r="AE223" s="3">
        <v>46.69</v>
      </c>
      <c r="AF223" s="3">
        <v>45.64</v>
      </c>
      <c r="AG223" s="3">
        <v>40.89</v>
      </c>
      <c r="AH223" s="3">
        <v>39.49</v>
      </c>
      <c r="AI223" s="3">
        <v>39.24</v>
      </c>
      <c r="AJ223" s="3">
        <v>39.04</v>
      </c>
      <c r="AK223" s="3">
        <v>38.840000000000003</v>
      </c>
      <c r="AL223" s="3">
        <v>38.49</v>
      </c>
      <c r="AM223" s="3">
        <v>40.57</v>
      </c>
      <c r="AN223" s="3">
        <v>44.02</v>
      </c>
      <c r="AO223" s="3">
        <v>45.02</v>
      </c>
      <c r="AP223" s="3">
        <v>45.77</v>
      </c>
      <c r="AQ223" s="3">
        <v>45.82</v>
      </c>
      <c r="AR223" s="3">
        <v>45.27</v>
      </c>
      <c r="AS223" s="3">
        <v>40.159999999999997</v>
      </c>
      <c r="AT223" s="3">
        <v>38.71</v>
      </c>
      <c r="AU223" s="3">
        <v>38.21</v>
      </c>
      <c r="AV223" s="3">
        <v>37.96</v>
      </c>
      <c r="AW223" s="3">
        <v>37.659999999999997</v>
      </c>
      <c r="AX223" s="3">
        <v>37.159999999999997</v>
      </c>
      <c r="AY223" s="3">
        <v>39.380000000000003</v>
      </c>
    </row>
    <row r="224" spans="1:51" x14ac:dyDescent="0.35">
      <c r="A224" s="5">
        <f t="shared" si="4"/>
        <v>43039</v>
      </c>
      <c r="B224" t="s">
        <v>369</v>
      </c>
      <c r="C224" s="2">
        <v>43039</v>
      </c>
      <c r="D224" s="3">
        <v>51.48</v>
      </c>
      <c r="E224" s="3">
        <v>53.49</v>
      </c>
      <c r="F224" s="3">
        <v>53.55</v>
      </c>
      <c r="G224" s="3">
        <v>48.97</v>
      </c>
      <c r="H224" s="3">
        <v>45.27</v>
      </c>
      <c r="I224" s="3">
        <v>43.77</v>
      </c>
      <c r="J224" s="3">
        <v>43.07</v>
      </c>
      <c r="K224" s="3">
        <v>42.52</v>
      </c>
      <c r="L224" s="3">
        <v>42.22</v>
      </c>
      <c r="M224" s="3">
        <v>41.82</v>
      </c>
      <c r="N224" s="3">
        <v>45.33</v>
      </c>
      <c r="O224" s="3">
        <v>48.28</v>
      </c>
      <c r="P224" s="3">
        <v>49.33</v>
      </c>
      <c r="Q224" s="3">
        <v>49.39</v>
      </c>
      <c r="R224" s="3">
        <v>49.64</v>
      </c>
      <c r="S224" s="3">
        <v>48.84</v>
      </c>
      <c r="T224" s="3">
        <v>40.94</v>
      </c>
      <c r="U224" s="3">
        <v>40.29</v>
      </c>
      <c r="V224" s="3">
        <v>40.44</v>
      </c>
      <c r="W224" s="3">
        <v>40.79</v>
      </c>
      <c r="X224" s="3">
        <v>40.99</v>
      </c>
      <c r="Y224" s="3">
        <v>41.49</v>
      </c>
      <c r="Z224" s="3">
        <v>43.56</v>
      </c>
      <c r="AA224" s="3">
        <v>45.76</v>
      </c>
      <c r="AB224" s="3">
        <v>46.26</v>
      </c>
      <c r="AC224" s="3">
        <v>46.86</v>
      </c>
      <c r="AD224" s="3">
        <v>46.86</v>
      </c>
      <c r="AE224" s="3">
        <v>45.81</v>
      </c>
      <c r="AF224" s="3">
        <v>41.04</v>
      </c>
      <c r="AG224" s="3">
        <v>39.64</v>
      </c>
      <c r="AH224" s="3">
        <v>39.39</v>
      </c>
      <c r="AI224" s="3">
        <v>39.19</v>
      </c>
      <c r="AJ224" s="3">
        <v>38.99</v>
      </c>
      <c r="AK224" s="3">
        <v>38.64</v>
      </c>
      <c r="AL224" s="3">
        <v>40.520000000000003</v>
      </c>
      <c r="AM224" s="3">
        <v>43.97</v>
      </c>
      <c r="AN224" s="3">
        <v>44.97</v>
      </c>
      <c r="AO224" s="3">
        <v>45.72</v>
      </c>
      <c r="AP224" s="3">
        <v>45.77</v>
      </c>
      <c r="AQ224" s="3">
        <v>45.22</v>
      </c>
      <c r="AR224" s="3">
        <v>40.31</v>
      </c>
      <c r="AS224" s="3">
        <v>38.86</v>
      </c>
      <c r="AT224" s="3">
        <v>38.36</v>
      </c>
      <c r="AU224" s="3">
        <v>38.11</v>
      </c>
      <c r="AV224" s="3">
        <v>37.81</v>
      </c>
      <c r="AW224" s="3">
        <v>37.31</v>
      </c>
      <c r="AX224" s="3">
        <v>39.33</v>
      </c>
      <c r="AY224" s="3">
        <v>42.77</v>
      </c>
    </row>
    <row r="225" spans="1:51" x14ac:dyDescent="0.35">
      <c r="A225" s="5">
        <f t="shared" si="4"/>
        <v>43040</v>
      </c>
      <c r="B225" t="s">
        <v>370</v>
      </c>
      <c r="C225" s="2">
        <v>43040</v>
      </c>
      <c r="D225" s="3">
        <v>51.73</v>
      </c>
      <c r="E225" s="3">
        <v>54.02</v>
      </c>
      <c r="F225" s="3">
        <v>53.84</v>
      </c>
      <c r="G225" s="3">
        <v>49.5</v>
      </c>
      <c r="H225" s="3">
        <v>45.37</v>
      </c>
      <c r="I225" s="3">
        <v>43.93</v>
      </c>
      <c r="J225" s="3">
        <v>43.23</v>
      </c>
      <c r="K225" s="3">
        <v>42.66</v>
      </c>
      <c r="L225" s="3">
        <v>42.36</v>
      </c>
      <c r="M225" s="3">
        <v>41.96</v>
      </c>
      <c r="N225" s="3">
        <v>45.42</v>
      </c>
      <c r="O225" s="3">
        <v>48.37</v>
      </c>
      <c r="P225" s="3">
        <v>49.42</v>
      </c>
      <c r="Q225" s="3">
        <v>49.42</v>
      </c>
      <c r="R225" s="3">
        <v>49.67</v>
      </c>
      <c r="S225" s="3">
        <v>48.87</v>
      </c>
      <c r="T225" s="3">
        <v>41.04</v>
      </c>
      <c r="U225" s="3">
        <v>40.39</v>
      </c>
      <c r="V225" s="3">
        <v>40.54</v>
      </c>
      <c r="W225" s="3">
        <v>40.89</v>
      </c>
      <c r="X225" s="3">
        <v>41.09</v>
      </c>
      <c r="Y225" s="3">
        <v>41.59</v>
      </c>
      <c r="Z225" s="3">
        <v>43.61</v>
      </c>
      <c r="AA225" s="3">
        <v>45.81</v>
      </c>
      <c r="AB225" s="3">
        <v>46.31</v>
      </c>
      <c r="AC225" s="3">
        <v>46.91</v>
      </c>
      <c r="AD225" s="3">
        <v>46.91</v>
      </c>
      <c r="AE225" s="3">
        <v>45.86</v>
      </c>
      <c r="AF225" s="3">
        <v>40.93</v>
      </c>
      <c r="AG225" s="3">
        <v>39.53</v>
      </c>
      <c r="AH225" s="3">
        <v>39.28</v>
      </c>
      <c r="AI225" s="3">
        <v>39.08</v>
      </c>
      <c r="AJ225" s="3">
        <v>38.880000000000003</v>
      </c>
      <c r="AK225" s="3">
        <v>38.53</v>
      </c>
      <c r="AL225" s="3">
        <v>40.630000000000003</v>
      </c>
      <c r="AM225" s="3">
        <v>44.08</v>
      </c>
      <c r="AN225" s="3">
        <v>45.08</v>
      </c>
      <c r="AO225" s="3">
        <v>45.83</v>
      </c>
      <c r="AP225" s="3">
        <v>45.88</v>
      </c>
      <c r="AQ225" s="3">
        <v>45.33</v>
      </c>
      <c r="AR225" s="3">
        <v>40.200000000000003</v>
      </c>
      <c r="AS225" s="3">
        <v>38.75</v>
      </c>
      <c r="AT225" s="3">
        <v>38.25</v>
      </c>
      <c r="AU225" s="3">
        <v>38</v>
      </c>
      <c r="AV225" s="3">
        <v>37.700000000000003</v>
      </c>
      <c r="AW225" s="3">
        <v>37.200000000000003</v>
      </c>
      <c r="AX225" s="3">
        <v>39.44</v>
      </c>
      <c r="AY225" s="3">
        <v>42.88</v>
      </c>
    </row>
    <row r="226" spans="1:51" x14ac:dyDescent="0.35">
      <c r="A226" s="5">
        <f t="shared" si="4"/>
        <v>43041</v>
      </c>
      <c r="B226" t="s">
        <v>371</v>
      </c>
      <c r="C226" s="2">
        <v>43041</v>
      </c>
      <c r="D226" s="3">
        <v>52.15</v>
      </c>
      <c r="E226" s="3">
        <v>54.52</v>
      </c>
      <c r="F226" s="3">
        <v>54.25</v>
      </c>
      <c r="G226" s="3">
        <v>49.89</v>
      </c>
      <c r="H226" s="3">
        <v>45.56</v>
      </c>
      <c r="I226" s="3">
        <v>44.15</v>
      </c>
      <c r="J226" s="3">
        <v>43.45</v>
      </c>
      <c r="K226" s="3">
        <v>42.85</v>
      </c>
      <c r="L226" s="3">
        <v>42.55</v>
      </c>
      <c r="M226" s="3">
        <v>42.15</v>
      </c>
      <c r="N226" s="3">
        <v>45.61</v>
      </c>
      <c r="O226" s="3">
        <v>48.56</v>
      </c>
      <c r="P226" s="3">
        <v>49.61</v>
      </c>
      <c r="Q226" s="3">
        <v>49.56</v>
      </c>
      <c r="R226" s="3">
        <v>49.81</v>
      </c>
      <c r="S226" s="3">
        <v>49.01</v>
      </c>
      <c r="T226" s="3">
        <v>41.12</v>
      </c>
      <c r="U226" s="3">
        <v>40.47</v>
      </c>
      <c r="V226" s="3">
        <v>40.619999999999997</v>
      </c>
      <c r="W226" s="3">
        <v>40.97</v>
      </c>
      <c r="X226" s="3">
        <v>41.17</v>
      </c>
      <c r="Y226" s="3">
        <v>41.67</v>
      </c>
      <c r="Z226" s="3">
        <v>43.62</v>
      </c>
      <c r="AA226" s="3">
        <v>45.82</v>
      </c>
      <c r="AB226" s="3">
        <v>46.32</v>
      </c>
      <c r="AC226" s="3">
        <v>46.92</v>
      </c>
      <c r="AD226" s="3">
        <v>46.92</v>
      </c>
      <c r="AE226" s="3">
        <v>45.87</v>
      </c>
      <c r="AF226" s="3">
        <v>41.06</v>
      </c>
      <c r="AG226" s="3">
        <v>39.659999999999997</v>
      </c>
      <c r="AH226" s="3">
        <v>39.409999999999997</v>
      </c>
      <c r="AI226" s="3">
        <v>39.21</v>
      </c>
      <c r="AJ226" s="3">
        <v>39.01</v>
      </c>
      <c r="AK226" s="3">
        <v>38.659999999999997</v>
      </c>
      <c r="AL226" s="3">
        <v>40.619999999999997</v>
      </c>
      <c r="AM226" s="3">
        <v>44.07</v>
      </c>
      <c r="AN226" s="3">
        <v>45.07</v>
      </c>
      <c r="AO226" s="3">
        <v>45.82</v>
      </c>
      <c r="AP226" s="3">
        <v>45.87</v>
      </c>
      <c r="AQ226" s="3">
        <v>45.32</v>
      </c>
      <c r="AR226" s="3">
        <v>40.33</v>
      </c>
      <c r="AS226" s="3">
        <v>38.880000000000003</v>
      </c>
      <c r="AT226" s="3">
        <v>38.380000000000003</v>
      </c>
      <c r="AU226" s="3">
        <v>38.130000000000003</v>
      </c>
      <c r="AV226" s="3">
        <v>37.83</v>
      </c>
      <c r="AW226" s="3">
        <v>37.33</v>
      </c>
      <c r="AX226" s="3">
        <v>39.43</v>
      </c>
      <c r="AY226" s="3">
        <v>42.87</v>
      </c>
    </row>
    <row r="227" spans="1:51" x14ac:dyDescent="0.35">
      <c r="A227" s="5">
        <f t="shared" si="4"/>
        <v>43042</v>
      </c>
      <c r="B227" t="s">
        <v>372</v>
      </c>
      <c r="C227" s="2">
        <v>43042</v>
      </c>
      <c r="D227" s="3">
        <v>51.45</v>
      </c>
      <c r="E227" s="3">
        <v>53.52</v>
      </c>
      <c r="F227" s="3">
        <v>53.42</v>
      </c>
      <c r="G227" s="3">
        <v>49.44</v>
      </c>
      <c r="H227" s="3">
        <v>45.09</v>
      </c>
      <c r="I227" s="3">
        <v>43.73</v>
      </c>
      <c r="J227" s="3">
        <v>43.03</v>
      </c>
      <c r="K227" s="3">
        <v>42.42</v>
      </c>
      <c r="L227" s="3">
        <v>42.12</v>
      </c>
      <c r="M227" s="3">
        <v>41.72</v>
      </c>
      <c r="N227" s="3">
        <v>45.25</v>
      </c>
      <c r="O227" s="3">
        <v>48.2</v>
      </c>
      <c r="P227" s="3">
        <v>49.25</v>
      </c>
      <c r="Q227" s="3">
        <v>49.17</v>
      </c>
      <c r="R227" s="3">
        <v>49.42</v>
      </c>
      <c r="S227" s="3">
        <v>48.62</v>
      </c>
      <c r="T227" s="3">
        <v>40.78</v>
      </c>
      <c r="U227" s="3">
        <v>40.130000000000003</v>
      </c>
      <c r="V227" s="3">
        <v>40.28</v>
      </c>
      <c r="W227" s="3">
        <v>40.630000000000003</v>
      </c>
      <c r="X227" s="3">
        <v>40.83</v>
      </c>
      <c r="Y227" s="3">
        <v>41.33</v>
      </c>
      <c r="Z227" s="3">
        <v>43.38</v>
      </c>
      <c r="AA227" s="3">
        <v>45.58</v>
      </c>
      <c r="AB227" s="3">
        <v>46.08</v>
      </c>
      <c r="AC227" s="3">
        <v>46.68</v>
      </c>
      <c r="AD227" s="3">
        <v>46.68</v>
      </c>
      <c r="AE227" s="3">
        <v>45.63</v>
      </c>
      <c r="AF227" s="3">
        <v>40.81</v>
      </c>
      <c r="AG227" s="3">
        <v>39.409999999999997</v>
      </c>
      <c r="AH227" s="3">
        <v>39.159999999999997</v>
      </c>
      <c r="AI227" s="3">
        <v>38.96</v>
      </c>
      <c r="AJ227" s="3">
        <v>38.76</v>
      </c>
      <c r="AK227" s="3">
        <v>38.409999999999997</v>
      </c>
      <c r="AL227" s="3">
        <v>40.380000000000003</v>
      </c>
      <c r="AM227" s="3">
        <v>43.83</v>
      </c>
      <c r="AN227" s="3">
        <v>44.83</v>
      </c>
      <c r="AO227" s="3">
        <v>45.58</v>
      </c>
      <c r="AP227" s="3">
        <v>45.63</v>
      </c>
      <c r="AQ227" s="3">
        <v>45.08</v>
      </c>
      <c r="AR227" s="3">
        <v>40.08</v>
      </c>
      <c r="AS227" s="3">
        <v>38.630000000000003</v>
      </c>
      <c r="AT227" s="3">
        <v>38.130000000000003</v>
      </c>
      <c r="AU227" s="3">
        <v>37.880000000000003</v>
      </c>
      <c r="AV227" s="3">
        <v>37.58</v>
      </c>
      <c r="AW227" s="3">
        <v>37.08</v>
      </c>
      <c r="AX227" s="3">
        <v>39.19</v>
      </c>
      <c r="AY227" s="3">
        <v>42.63</v>
      </c>
    </row>
    <row r="228" spans="1:51" x14ac:dyDescent="0.35">
      <c r="A228" s="5">
        <f t="shared" si="4"/>
        <v>43045</v>
      </c>
      <c r="B228" t="s">
        <v>373</v>
      </c>
      <c r="C228" s="2">
        <v>43045</v>
      </c>
      <c r="D228" s="3">
        <v>52.39</v>
      </c>
      <c r="E228" s="3">
        <v>54.61</v>
      </c>
      <c r="F228" s="3">
        <v>54.5</v>
      </c>
      <c r="G228" s="3">
        <v>50.52</v>
      </c>
      <c r="H228" s="3">
        <v>45.95</v>
      </c>
      <c r="I228" s="3">
        <v>44.59</v>
      </c>
      <c r="J228" s="3">
        <v>43.89</v>
      </c>
      <c r="K228" s="3">
        <v>43.15</v>
      </c>
      <c r="L228" s="3">
        <v>42.85</v>
      </c>
      <c r="M228" s="3">
        <v>42.45</v>
      </c>
      <c r="N228" s="3">
        <v>45.8</v>
      </c>
      <c r="O228" s="3">
        <v>48.75</v>
      </c>
      <c r="P228" s="3">
        <v>49.8</v>
      </c>
      <c r="Q228" s="3">
        <v>49.82</v>
      </c>
      <c r="R228" s="3">
        <v>50.07</v>
      </c>
      <c r="S228" s="3">
        <v>49.27</v>
      </c>
      <c r="T228" s="3">
        <v>41.32</v>
      </c>
      <c r="U228" s="3">
        <v>40.67</v>
      </c>
      <c r="V228" s="3">
        <v>40.82</v>
      </c>
      <c r="W228" s="3">
        <v>41.17</v>
      </c>
      <c r="X228" s="3">
        <v>41.37</v>
      </c>
      <c r="Y228" s="3">
        <v>41.87</v>
      </c>
      <c r="Z228" s="3">
        <v>43.88</v>
      </c>
      <c r="AA228" s="3">
        <v>46.08</v>
      </c>
      <c r="AB228" s="3">
        <v>46.58</v>
      </c>
      <c r="AC228" s="3">
        <v>47.18</v>
      </c>
      <c r="AD228" s="3">
        <v>47.18</v>
      </c>
      <c r="AE228" s="3">
        <v>46.13</v>
      </c>
      <c r="AF228" s="3">
        <v>41.08</v>
      </c>
      <c r="AG228" s="3">
        <v>39.68</v>
      </c>
      <c r="AH228" s="3">
        <v>39.43</v>
      </c>
      <c r="AI228" s="3">
        <v>39.229999999999997</v>
      </c>
      <c r="AJ228" s="3">
        <v>39.03</v>
      </c>
      <c r="AK228" s="3">
        <v>38.68</v>
      </c>
      <c r="AL228" s="3">
        <v>40.71</v>
      </c>
      <c r="AM228" s="3">
        <v>44.16</v>
      </c>
      <c r="AN228" s="3">
        <v>45.16</v>
      </c>
      <c r="AO228" s="3">
        <v>45.91</v>
      </c>
      <c r="AP228" s="3">
        <v>45.96</v>
      </c>
      <c r="AQ228" s="3">
        <v>45.41</v>
      </c>
      <c r="AR228" s="3">
        <v>40.35</v>
      </c>
      <c r="AS228" s="3">
        <v>38.9</v>
      </c>
      <c r="AT228" s="3">
        <v>38.4</v>
      </c>
      <c r="AU228" s="3">
        <v>38.15</v>
      </c>
      <c r="AV228" s="3">
        <v>37.85</v>
      </c>
      <c r="AW228" s="3">
        <v>37.35</v>
      </c>
      <c r="AX228" s="3">
        <v>39.520000000000003</v>
      </c>
      <c r="AY228" s="3">
        <v>42.96</v>
      </c>
    </row>
    <row r="229" spans="1:51" x14ac:dyDescent="0.35">
      <c r="A229" s="5">
        <f t="shared" si="4"/>
        <v>43046</v>
      </c>
      <c r="B229" t="s">
        <v>374</v>
      </c>
      <c r="C229" s="2">
        <v>43046</v>
      </c>
      <c r="D229" s="3">
        <v>52.85</v>
      </c>
      <c r="E229" s="3">
        <v>55.13</v>
      </c>
      <c r="F229" s="3">
        <v>55.02</v>
      </c>
      <c r="G229" s="3">
        <v>51.04</v>
      </c>
      <c r="H229" s="3">
        <v>46.23</v>
      </c>
      <c r="I229" s="3">
        <v>44.87</v>
      </c>
      <c r="J229" s="3">
        <v>44.17</v>
      </c>
      <c r="K229" s="3">
        <v>43.37</v>
      </c>
      <c r="L229" s="3">
        <v>43.07</v>
      </c>
      <c r="M229" s="3">
        <v>42.67</v>
      </c>
      <c r="N229" s="3">
        <v>45.99</v>
      </c>
      <c r="O229" s="3">
        <v>48.94</v>
      </c>
      <c r="P229" s="3">
        <v>49.99</v>
      </c>
      <c r="Q229" s="3">
        <v>50.08</v>
      </c>
      <c r="R229" s="3">
        <v>50.33</v>
      </c>
      <c r="S229" s="3">
        <v>49.53</v>
      </c>
      <c r="T229" s="3">
        <v>41.43</v>
      </c>
      <c r="U229" s="3">
        <v>40.78</v>
      </c>
      <c r="V229" s="3">
        <v>40.93</v>
      </c>
      <c r="W229" s="3">
        <v>41.28</v>
      </c>
      <c r="X229" s="3">
        <v>41.48</v>
      </c>
      <c r="Y229" s="3">
        <v>41.98</v>
      </c>
      <c r="Z229" s="3">
        <v>44.07</v>
      </c>
      <c r="AA229" s="3">
        <v>46.27</v>
      </c>
      <c r="AB229" s="3">
        <v>46.77</v>
      </c>
      <c r="AC229" s="3">
        <v>47.37</v>
      </c>
      <c r="AD229" s="3">
        <v>47.37</v>
      </c>
      <c r="AE229" s="3">
        <v>46.32</v>
      </c>
      <c r="AF229" s="3">
        <v>41.65</v>
      </c>
      <c r="AG229" s="3">
        <v>40.25</v>
      </c>
      <c r="AH229" s="3">
        <v>40</v>
      </c>
      <c r="AI229" s="3">
        <v>39.799999999999997</v>
      </c>
      <c r="AJ229" s="3">
        <v>39.6</v>
      </c>
      <c r="AK229" s="3">
        <v>39.25</v>
      </c>
      <c r="AL229" s="3">
        <v>40.85</v>
      </c>
      <c r="AM229" s="3">
        <v>44.3</v>
      </c>
      <c r="AN229" s="3">
        <v>45.3</v>
      </c>
      <c r="AO229" s="3">
        <v>46.05</v>
      </c>
      <c r="AP229" s="3">
        <v>46.1</v>
      </c>
      <c r="AQ229" s="3">
        <v>45.55</v>
      </c>
      <c r="AR229" s="3">
        <v>40.92</v>
      </c>
      <c r="AS229" s="3">
        <v>39.47</v>
      </c>
      <c r="AT229" s="3">
        <v>38.97</v>
      </c>
      <c r="AU229" s="3">
        <v>38.72</v>
      </c>
      <c r="AV229" s="3">
        <v>38.42</v>
      </c>
      <c r="AW229" s="3">
        <v>37.92</v>
      </c>
      <c r="AX229" s="3">
        <v>39.659999999999997</v>
      </c>
      <c r="AY229" s="3">
        <v>43.1</v>
      </c>
    </row>
    <row r="230" spans="1:51" x14ac:dyDescent="0.35">
      <c r="A230" s="5">
        <f t="shared" si="4"/>
        <v>43047</v>
      </c>
      <c r="B230" t="s">
        <v>375</v>
      </c>
      <c r="C230" s="2">
        <v>43047</v>
      </c>
      <c r="D230" s="3">
        <v>52.99</v>
      </c>
      <c r="E230" s="3">
        <v>55.18</v>
      </c>
      <c r="F230" s="3">
        <v>55.07</v>
      </c>
      <c r="G230" s="3">
        <v>51.09</v>
      </c>
      <c r="H230" s="3">
        <v>46.42</v>
      </c>
      <c r="I230" s="3">
        <v>45.06</v>
      </c>
      <c r="J230" s="3">
        <v>44.36</v>
      </c>
      <c r="K230" s="3">
        <v>43.52</v>
      </c>
      <c r="L230" s="3">
        <v>43.22</v>
      </c>
      <c r="M230" s="3">
        <v>42.82</v>
      </c>
      <c r="N230" s="3">
        <v>46.13</v>
      </c>
      <c r="O230" s="3">
        <v>49.08</v>
      </c>
      <c r="P230" s="3">
        <v>50.13</v>
      </c>
      <c r="Q230" s="3">
        <v>50.27</v>
      </c>
      <c r="R230" s="3">
        <v>50.52</v>
      </c>
      <c r="S230" s="3">
        <v>49.72</v>
      </c>
      <c r="T230" s="3">
        <v>41.57</v>
      </c>
      <c r="U230" s="3">
        <v>40.92</v>
      </c>
      <c r="V230" s="3">
        <v>41.07</v>
      </c>
      <c r="W230" s="3">
        <v>41.42</v>
      </c>
      <c r="X230" s="3">
        <v>41.62</v>
      </c>
      <c r="Y230" s="3">
        <v>42.12</v>
      </c>
      <c r="Z230" s="3">
        <v>44.19</v>
      </c>
      <c r="AA230" s="3">
        <v>46.39</v>
      </c>
      <c r="AB230" s="3">
        <v>46.89</v>
      </c>
      <c r="AC230" s="3">
        <v>47.49</v>
      </c>
      <c r="AD230" s="3">
        <v>47.49</v>
      </c>
      <c r="AE230" s="3">
        <v>46.44</v>
      </c>
      <c r="AF230" s="3">
        <v>41.76</v>
      </c>
      <c r="AG230" s="3">
        <v>40.36</v>
      </c>
      <c r="AH230" s="3">
        <v>40.11</v>
      </c>
      <c r="AI230" s="3">
        <v>39.909999999999997</v>
      </c>
      <c r="AJ230" s="3">
        <v>39.71</v>
      </c>
      <c r="AK230" s="3">
        <v>39.36</v>
      </c>
      <c r="AL230" s="3">
        <v>41.13</v>
      </c>
      <c r="AM230" s="3">
        <v>44.58</v>
      </c>
      <c r="AN230" s="3">
        <v>45.58</v>
      </c>
      <c r="AO230" s="3">
        <v>46.33</v>
      </c>
      <c r="AP230" s="3">
        <v>46.38</v>
      </c>
      <c r="AQ230" s="3">
        <v>45.83</v>
      </c>
      <c r="AR230" s="3">
        <v>41.03</v>
      </c>
      <c r="AS230" s="3">
        <v>39.58</v>
      </c>
      <c r="AT230" s="3">
        <v>39.08</v>
      </c>
      <c r="AU230" s="3">
        <v>38.83</v>
      </c>
      <c r="AV230" s="3">
        <v>38.53</v>
      </c>
      <c r="AW230" s="3">
        <v>38.03</v>
      </c>
      <c r="AX230" s="3">
        <v>39.94</v>
      </c>
      <c r="AY230" s="3">
        <v>43.38</v>
      </c>
    </row>
    <row r="231" spans="1:51" x14ac:dyDescent="0.35">
      <c r="A231" s="5">
        <f t="shared" si="4"/>
        <v>43048</v>
      </c>
      <c r="B231" t="s">
        <v>376</v>
      </c>
      <c r="C231" s="2">
        <v>43048</v>
      </c>
      <c r="D231" s="3">
        <v>53.89</v>
      </c>
      <c r="E231" s="3">
        <v>55.66</v>
      </c>
      <c r="F231" s="3">
        <v>55.55</v>
      </c>
      <c r="G231" s="3">
        <v>51.57</v>
      </c>
      <c r="H231" s="3">
        <v>46.86</v>
      </c>
      <c r="I231" s="3">
        <v>45.5</v>
      </c>
      <c r="J231" s="3">
        <v>44.8</v>
      </c>
      <c r="K231" s="3">
        <v>43.95</v>
      </c>
      <c r="L231" s="3">
        <v>43.65</v>
      </c>
      <c r="M231" s="3">
        <v>43.25</v>
      </c>
      <c r="N231" s="3">
        <v>46.52</v>
      </c>
      <c r="O231" s="3">
        <v>49.47</v>
      </c>
      <c r="P231" s="3">
        <v>50.52</v>
      </c>
      <c r="Q231" s="3">
        <v>50.7</v>
      </c>
      <c r="R231" s="3">
        <v>50.95</v>
      </c>
      <c r="S231" s="3">
        <v>50.15</v>
      </c>
      <c r="T231" s="3">
        <v>41.95</v>
      </c>
      <c r="U231" s="3">
        <v>41.3</v>
      </c>
      <c r="V231" s="3">
        <v>41.45</v>
      </c>
      <c r="W231" s="3">
        <v>41.8</v>
      </c>
      <c r="X231" s="3">
        <v>42</v>
      </c>
      <c r="Y231" s="3">
        <v>42.5</v>
      </c>
      <c r="Z231" s="3">
        <v>44.83</v>
      </c>
      <c r="AA231" s="3">
        <v>47.03</v>
      </c>
      <c r="AB231" s="3">
        <v>47.53</v>
      </c>
      <c r="AC231" s="3">
        <v>48.13</v>
      </c>
      <c r="AD231" s="3">
        <v>48.13</v>
      </c>
      <c r="AE231" s="3">
        <v>47.08</v>
      </c>
      <c r="AF231" s="3">
        <v>42.18</v>
      </c>
      <c r="AG231" s="3">
        <v>40.78</v>
      </c>
      <c r="AH231" s="3">
        <v>40.53</v>
      </c>
      <c r="AI231" s="3">
        <v>40.33</v>
      </c>
      <c r="AJ231" s="3">
        <v>40.130000000000003</v>
      </c>
      <c r="AK231" s="3">
        <v>39.78</v>
      </c>
      <c r="AL231" s="3">
        <v>41.51</v>
      </c>
      <c r="AM231" s="3">
        <v>44.96</v>
      </c>
      <c r="AN231" s="3">
        <v>45.96</v>
      </c>
      <c r="AO231" s="3">
        <v>46.71</v>
      </c>
      <c r="AP231" s="3">
        <v>46.76</v>
      </c>
      <c r="AQ231" s="3">
        <v>46.21</v>
      </c>
      <c r="AR231" s="3">
        <v>41.45</v>
      </c>
      <c r="AS231" s="3">
        <v>40</v>
      </c>
      <c r="AT231" s="3">
        <v>39.5</v>
      </c>
      <c r="AU231" s="3">
        <v>39.25</v>
      </c>
      <c r="AV231" s="3">
        <v>38.950000000000003</v>
      </c>
      <c r="AW231" s="3">
        <v>38.450000000000003</v>
      </c>
      <c r="AX231" s="3">
        <v>40.32</v>
      </c>
      <c r="AY231" s="3">
        <v>43.76</v>
      </c>
    </row>
    <row r="232" spans="1:51" x14ac:dyDescent="0.35">
      <c r="A232" s="5">
        <f t="shared" si="4"/>
        <v>43049</v>
      </c>
      <c r="B232" t="s">
        <v>377</v>
      </c>
      <c r="C232" s="2">
        <v>43049</v>
      </c>
      <c r="D232" s="3">
        <v>53.74</v>
      </c>
      <c r="E232" s="3">
        <v>55.61</v>
      </c>
      <c r="F232" s="3">
        <v>55.5</v>
      </c>
      <c r="G232" s="3">
        <v>51.52</v>
      </c>
      <c r="H232" s="3">
        <v>46.96</v>
      </c>
      <c r="I232" s="3">
        <v>45.6</v>
      </c>
      <c r="J232" s="3">
        <v>44.9</v>
      </c>
      <c r="K232" s="3">
        <v>44.04</v>
      </c>
      <c r="L232" s="3">
        <v>43.74</v>
      </c>
      <c r="M232" s="3">
        <v>43.34</v>
      </c>
      <c r="N232" s="3">
        <v>46.78</v>
      </c>
      <c r="O232" s="3">
        <v>49.73</v>
      </c>
      <c r="P232" s="3">
        <v>50.78</v>
      </c>
      <c r="Q232" s="3">
        <v>50.99</v>
      </c>
      <c r="R232" s="3">
        <v>51.24</v>
      </c>
      <c r="S232" s="3">
        <v>50.44</v>
      </c>
      <c r="T232" s="3">
        <v>42.09</v>
      </c>
      <c r="U232" s="3">
        <v>41.44</v>
      </c>
      <c r="V232" s="3">
        <v>41.59</v>
      </c>
      <c r="W232" s="3">
        <v>41.94</v>
      </c>
      <c r="X232" s="3">
        <v>42.14</v>
      </c>
      <c r="Y232" s="3">
        <v>42.64</v>
      </c>
      <c r="Z232" s="3">
        <v>44.98</v>
      </c>
      <c r="AA232" s="3">
        <v>47.18</v>
      </c>
      <c r="AB232" s="3">
        <v>47.68</v>
      </c>
      <c r="AC232" s="3">
        <v>48.28</v>
      </c>
      <c r="AD232" s="3">
        <v>48.28</v>
      </c>
      <c r="AE232" s="3">
        <v>47.23</v>
      </c>
      <c r="AF232" s="3">
        <v>42.41</v>
      </c>
      <c r="AG232" s="3">
        <v>41.01</v>
      </c>
      <c r="AH232" s="3">
        <v>40.76</v>
      </c>
      <c r="AI232" s="3">
        <v>40.56</v>
      </c>
      <c r="AJ232" s="3">
        <v>40.36</v>
      </c>
      <c r="AK232" s="3">
        <v>40.01</v>
      </c>
      <c r="AL232" s="3">
        <v>41.68</v>
      </c>
      <c r="AM232" s="3">
        <v>45.13</v>
      </c>
      <c r="AN232" s="3">
        <v>46.13</v>
      </c>
      <c r="AO232" s="3">
        <v>46.88</v>
      </c>
      <c r="AP232" s="3">
        <v>46.93</v>
      </c>
      <c r="AQ232" s="3">
        <v>46.38</v>
      </c>
      <c r="AR232" s="3">
        <v>41.68</v>
      </c>
      <c r="AS232" s="3">
        <v>40.229999999999997</v>
      </c>
      <c r="AT232" s="3">
        <v>39.729999999999997</v>
      </c>
      <c r="AU232" s="3">
        <v>39.479999999999997</v>
      </c>
      <c r="AV232" s="3">
        <v>39.18</v>
      </c>
      <c r="AW232" s="3">
        <v>38.68</v>
      </c>
      <c r="AX232" s="3">
        <v>40.49</v>
      </c>
      <c r="AY232" s="3">
        <v>43.93</v>
      </c>
    </row>
    <row r="233" spans="1:51" x14ac:dyDescent="0.35">
      <c r="A233" s="5">
        <f t="shared" si="4"/>
        <v>43052</v>
      </c>
      <c r="B233" t="s">
        <v>378</v>
      </c>
      <c r="C233" s="2">
        <v>43052</v>
      </c>
      <c r="D233" s="3">
        <v>54.04</v>
      </c>
      <c r="E233" s="3">
        <v>55.9</v>
      </c>
      <c r="F233" s="3">
        <v>55.73</v>
      </c>
      <c r="G233" s="3">
        <v>52.06</v>
      </c>
      <c r="H233" s="3">
        <v>47.22</v>
      </c>
      <c r="I233" s="3">
        <v>45.86</v>
      </c>
      <c r="J233" s="3">
        <v>45.16</v>
      </c>
      <c r="K233" s="3">
        <v>44.38</v>
      </c>
      <c r="L233" s="3">
        <v>44.08</v>
      </c>
      <c r="M233" s="3">
        <v>43.68</v>
      </c>
      <c r="N233" s="3">
        <v>47.14</v>
      </c>
      <c r="O233" s="3">
        <v>50.09</v>
      </c>
      <c r="P233" s="3">
        <v>51.14</v>
      </c>
      <c r="Q233" s="3">
        <v>51.35</v>
      </c>
      <c r="R233" s="3">
        <v>51.6</v>
      </c>
      <c r="S233" s="3">
        <v>50.8</v>
      </c>
      <c r="T233" s="3">
        <v>42.36</v>
      </c>
      <c r="U233" s="3">
        <v>41.71</v>
      </c>
      <c r="V233" s="3">
        <v>41.86</v>
      </c>
      <c r="W233" s="3">
        <v>42.21</v>
      </c>
      <c r="X233" s="3">
        <v>42.41</v>
      </c>
      <c r="Y233" s="3">
        <v>42.91</v>
      </c>
      <c r="Z233" s="3">
        <v>45.36</v>
      </c>
      <c r="AA233" s="3">
        <v>47.56</v>
      </c>
      <c r="AB233" s="3">
        <v>48.06</v>
      </c>
      <c r="AC233" s="3">
        <v>48.66</v>
      </c>
      <c r="AD233" s="3">
        <v>48.66</v>
      </c>
      <c r="AE233" s="3">
        <v>47.61</v>
      </c>
      <c r="AF233" s="3">
        <v>42.46</v>
      </c>
      <c r="AG233" s="3">
        <v>41.06</v>
      </c>
      <c r="AH233" s="3">
        <v>40.81</v>
      </c>
      <c r="AI233" s="3">
        <v>40.61</v>
      </c>
      <c r="AJ233" s="3">
        <v>40.409999999999997</v>
      </c>
      <c r="AK233" s="3">
        <v>40.06</v>
      </c>
      <c r="AL233" s="3">
        <v>41.49</v>
      </c>
      <c r="AM233" s="3">
        <v>44.94</v>
      </c>
      <c r="AN233" s="3">
        <v>45.94</v>
      </c>
      <c r="AO233" s="3">
        <v>46.69</v>
      </c>
      <c r="AP233" s="3">
        <v>46.74</v>
      </c>
      <c r="AQ233" s="3">
        <v>46.19</v>
      </c>
      <c r="AR233" s="3">
        <v>41.5</v>
      </c>
      <c r="AS233" s="3">
        <v>40.049999999999997</v>
      </c>
      <c r="AT233" s="3">
        <v>39.549999999999997</v>
      </c>
      <c r="AU233" s="3">
        <v>39.299999999999997</v>
      </c>
      <c r="AV233" s="3">
        <v>39</v>
      </c>
      <c r="AW233" s="3">
        <v>38.5</v>
      </c>
      <c r="AX233" s="3">
        <v>40.299999999999997</v>
      </c>
      <c r="AY233" s="3">
        <v>43.74</v>
      </c>
    </row>
    <row r="234" spans="1:51" x14ac:dyDescent="0.35">
      <c r="A234" s="5">
        <f t="shared" si="4"/>
        <v>43053</v>
      </c>
      <c r="B234" t="s">
        <v>379</v>
      </c>
      <c r="C234" s="2">
        <v>43053</v>
      </c>
      <c r="D234" s="3">
        <v>52.64</v>
      </c>
      <c r="E234" s="3">
        <v>54.49</v>
      </c>
      <c r="F234" s="3">
        <v>54.3</v>
      </c>
      <c r="G234" s="3">
        <v>50.85</v>
      </c>
      <c r="H234" s="3">
        <v>46.74</v>
      </c>
      <c r="I234" s="3">
        <v>45.38</v>
      </c>
      <c r="J234" s="3">
        <v>44.68</v>
      </c>
      <c r="K234" s="3">
        <v>43.9</v>
      </c>
      <c r="L234" s="3">
        <v>43.6</v>
      </c>
      <c r="M234" s="3">
        <v>43.2</v>
      </c>
      <c r="N234" s="3">
        <v>46.76</v>
      </c>
      <c r="O234" s="3">
        <v>49.71</v>
      </c>
      <c r="P234" s="3">
        <v>50.76</v>
      </c>
      <c r="Q234" s="3">
        <v>50.98</v>
      </c>
      <c r="R234" s="3">
        <v>51.23</v>
      </c>
      <c r="S234" s="3">
        <v>50.43</v>
      </c>
      <c r="T234" s="3">
        <v>42.13</v>
      </c>
      <c r="U234" s="3">
        <v>41.48</v>
      </c>
      <c r="V234" s="3">
        <v>41.63</v>
      </c>
      <c r="W234" s="3">
        <v>41.98</v>
      </c>
      <c r="X234" s="3">
        <v>42.18</v>
      </c>
      <c r="Y234" s="3">
        <v>42.68</v>
      </c>
      <c r="Z234" s="3">
        <v>45.14</v>
      </c>
      <c r="AA234" s="3">
        <v>47.34</v>
      </c>
      <c r="AB234" s="3">
        <v>47.84</v>
      </c>
      <c r="AC234" s="3">
        <v>48.44</v>
      </c>
      <c r="AD234" s="3">
        <v>48.44</v>
      </c>
      <c r="AE234" s="3">
        <v>47.39</v>
      </c>
      <c r="AF234" s="3">
        <v>42.24</v>
      </c>
      <c r="AG234" s="3">
        <v>40.840000000000003</v>
      </c>
      <c r="AH234" s="3">
        <v>40.590000000000003</v>
      </c>
      <c r="AI234" s="3">
        <v>40.39</v>
      </c>
      <c r="AJ234" s="3">
        <v>40.19</v>
      </c>
      <c r="AK234" s="3">
        <v>39.840000000000003</v>
      </c>
      <c r="AL234" s="3">
        <v>41.61</v>
      </c>
      <c r="AM234" s="3">
        <v>45.06</v>
      </c>
      <c r="AN234" s="3">
        <v>46.06</v>
      </c>
      <c r="AO234" s="3">
        <v>46.81</v>
      </c>
      <c r="AP234" s="3">
        <v>46.86</v>
      </c>
      <c r="AQ234" s="3">
        <v>46.31</v>
      </c>
      <c r="AR234" s="3">
        <v>41.1</v>
      </c>
      <c r="AS234" s="3">
        <v>39.65</v>
      </c>
      <c r="AT234" s="3">
        <v>39.15</v>
      </c>
      <c r="AU234" s="3">
        <v>38.9</v>
      </c>
      <c r="AV234" s="3">
        <v>38.6</v>
      </c>
      <c r="AW234" s="3">
        <v>38.1</v>
      </c>
      <c r="AX234" s="3">
        <v>40.42</v>
      </c>
      <c r="AY234" s="3">
        <v>43.86</v>
      </c>
    </row>
    <row r="235" spans="1:51" x14ac:dyDescent="0.35">
      <c r="A235" s="5">
        <f t="shared" si="4"/>
        <v>43054</v>
      </c>
      <c r="B235" t="s">
        <v>380</v>
      </c>
      <c r="C235" s="2">
        <v>43054</v>
      </c>
      <c r="D235" s="3">
        <v>51.84</v>
      </c>
      <c r="E235" s="3">
        <v>53.79</v>
      </c>
      <c r="F235" s="3">
        <v>53.7</v>
      </c>
      <c r="G235" s="3">
        <v>50.55</v>
      </c>
      <c r="H235" s="3">
        <v>46.53</v>
      </c>
      <c r="I235" s="3">
        <v>45.17</v>
      </c>
      <c r="J235" s="3">
        <v>44.47</v>
      </c>
      <c r="K235" s="3">
        <v>43.68</v>
      </c>
      <c r="L235" s="3">
        <v>43.38</v>
      </c>
      <c r="M235" s="3">
        <v>42.98</v>
      </c>
      <c r="N235" s="3">
        <v>46.66</v>
      </c>
      <c r="O235" s="3">
        <v>49.61</v>
      </c>
      <c r="P235" s="3">
        <v>50.66</v>
      </c>
      <c r="Q235" s="3">
        <v>50.86</v>
      </c>
      <c r="R235" s="3">
        <v>51.11</v>
      </c>
      <c r="S235" s="3">
        <v>50.31</v>
      </c>
      <c r="T235" s="3">
        <v>41.98</v>
      </c>
      <c r="U235" s="3">
        <v>41.33</v>
      </c>
      <c r="V235" s="3">
        <v>41.48</v>
      </c>
      <c r="W235" s="3">
        <v>41.83</v>
      </c>
      <c r="X235" s="3">
        <v>42.03</v>
      </c>
      <c r="Y235" s="3">
        <v>42.53</v>
      </c>
      <c r="Z235" s="3">
        <v>45.06</v>
      </c>
      <c r="AA235" s="3">
        <v>47.26</v>
      </c>
      <c r="AB235" s="3">
        <v>47.76</v>
      </c>
      <c r="AC235" s="3">
        <v>48.36</v>
      </c>
      <c r="AD235" s="3">
        <v>48.36</v>
      </c>
      <c r="AE235" s="3">
        <v>47.31</v>
      </c>
      <c r="AF235" s="3">
        <v>42.16</v>
      </c>
      <c r="AG235" s="3">
        <v>40.76</v>
      </c>
      <c r="AH235" s="3">
        <v>40.51</v>
      </c>
      <c r="AI235" s="3">
        <v>40.31</v>
      </c>
      <c r="AJ235" s="3">
        <v>40.11</v>
      </c>
      <c r="AK235" s="3">
        <v>39.76</v>
      </c>
      <c r="AL235" s="3">
        <v>41.56</v>
      </c>
      <c r="AM235" s="3">
        <v>45.01</v>
      </c>
      <c r="AN235" s="3">
        <v>46.01</v>
      </c>
      <c r="AO235" s="3">
        <v>46.76</v>
      </c>
      <c r="AP235" s="3">
        <v>46.81</v>
      </c>
      <c r="AQ235" s="3">
        <v>46.26</v>
      </c>
      <c r="AR235" s="3">
        <v>40.799999999999997</v>
      </c>
      <c r="AS235" s="3">
        <v>39.35</v>
      </c>
      <c r="AT235" s="3">
        <v>38.85</v>
      </c>
      <c r="AU235" s="3">
        <v>38.6</v>
      </c>
      <c r="AV235" s="3">
        <v>38.299999999999997</v>
      </c>
      <c r="AW235" s="3">
        <v>37.799999999999997</v>
      </c>
      <c r="AX235" s="3">
        <v>40.119999999999997</v>
      </c>
      <c r="AY235" s="3">
        <v>43.56</v>
      </c>
    </row>
    <row r="236" spans="1:51" x14ac:dyDescent="0.35">
      <c r="A236" s="5">
        <f t="shared" si="4"/>
        <v>43055</v>
      </c>
      <c r="B236" t="s">
        <v>381</v>
      </c>
      <c r="C236" s="2">
        <v>43055</v>
      </c>
      <c r="D236" s="3">
        <v>52.08</v>
      </c>
      <c r="E236" s="3">
        <v>53.92</v>
      </c>
      <c r="F236" s="3">
        <v>53.91</v>
      </c>
      <c r="G236" s="3">
        <v>50.89</v>
      </c>
      <c r="H236" s="3">
        <v>46.63</v>
      </c>
      <c r="I236" s="3">
        <v>45.24</v>
      </c>
      <c r="J236" s="3">
        <v>44.54</v>
      </c>
      <c r="K236" s="3">
        <v>43.78</v>
      </c>
      <c r="L236" s="3">
        <v>43.48</v>
      </c>
      <c r="M236" s="3">
        <v>43.08</v>
      </c>
      <c r="N236" s="3">
        <v>46.68</v>
      </c>
      <c r="O236" s="3">
        <v>49.63</v>
      </c>
      <c r="P236" s="3">
        <v>50.68</v>
      </c>
      <c r="Q236" s="3">
        <v>50.89</v>
      </c>
      <c r="R236" s="3">
        <v>51.14</v>
      </c>
      <c r="S236" s="3">
        <v>50.34</v>
      </c>
      <c r="T236" s="3">
        <v>41.99</v>
      </c>
      <c r="U236" s="3">
        <v>41.34</v>
      </c>
      <c r="V236" s="3">
        <v>41.49</v>
      </c>
      <c r="W236" s="3">
        <v>41.84</v>
      </c>
      <c r="X236" s="3">
        <v>42.04</v>
      </c>
      <c r="Y236" s="3">
        <v>42.54</v>
      </c>
      <c r="Z236" s="3">
        <v>45.22</v>
      </c>
      <c r="AA236" s="3">
        <v>47.42</v>
      </c>
      <c r="AB236" s="3">
        <v>47.92</v>
      </c>
      <c r="AC236" s="3">
        <v>48.52</v>
      </c>
      <c r="AD236" s="3">
        <v>48.52</v>
      </c>
      <c r="AE236" s="3">
        <v>47.47</v>
      </c>
      <c r="AF236" s="3">
        <v>42.04</v>
      </c>
      <c r="AG236" s="3">
        <v>40.64</v>
      </c>
      <c r="AH236" s="3">
        <v>40.39</v>
      </c>
      <c r="AI236" s="3">
        <v>40.19</v>
      </c>
      <c r="AJ236" s="3">
        <v>39.99</v>
      </c>
      <c r="AK236" s="3">
        <v>39.64</v>
      </c>
      <c r="AL236" s="3">
        <v>41.66</v>
      </c>
      <c r="AM236" s="3">
        <v>45.11</v>
      </c>
      <c r="AN236" s="3">
        <v>46.11</v>
      </c>
      <c r="AO236" s="3">
        <v>46.86</v>
      </c>
      <c r="AP236" s="3">
        <v>46.91</v>
      </c>
      <c r="AQ236" s="3">
        <v>46.36</v>
      </c>
      <c r="AR236" s="3">
        <v>40.700000000000003</v>
      </c>
      <c r="AS236" s="3">
        <v>39.25</v>
      </c>
      <c r="AT236" s="3">
        <v>38.75</v>
      </c>
      <c r="AU236" s="3">
        <v>38.5</v>
      </c>
      <c r="AV236" s="3">
        <v>38.200000000000003</v>
      </c>
      <c r="AW236" s="3">
        <v>37.700000000000003</v>
      </c>
      <c r="AX236" s="3">
        <v>40.22</v>
      </c>
      <c r="AY236" s="3">
        <v>43.66</v>
      </c>
    </row>
    <row r="237" spans="1:51" x14ac:dyDescent="0.35">
      <c r="A237" s="5">
        <f t="shared" si="4"/>
        <v>43056</v>
      </c>
      <c r="B237" t="s">
        <v>382</v>
      </c>
      <c r="C237" s="2">
        <v>43056</v>
      </c>
      <c r="D237" s="3">
        <v>51.59</v>
      </c>
      <c r="E237" s="3">
        <v>53.48</v>
      </c>
      <c r="F237" s="3">
        <v>53.34</v>
      </c>
      <c r="G237" s="3">
        <v>50.48</v>
      </c>
      <c r="H237" s="3">
        <v>46.52</v>
      </c>
      <c r="I237" s="3">
        <v>45.12</v>
      </c>
      <c r="J237" s="3">
        <v>44.42</v>
      </c>
      <c r="K237" s="3">
        <v>43.7</v>
      </c>
      <c r="L237" s="3">
        <v>43.4</v>
      </c>
      <c r="M237" s="3">
        <v>43</v>
      </c>
      <c r="N237" s="3">
        <v>46.52</v>
      </c>
      <c r="O237" s="3">
        <v>49.47</v>
      </c>
      <c r="P237" s="3">
        <v>50.52</v>
      </c>
      <c r="Q237" s="3">
        <v>50.75</v>
      </c>
      <c r="R237" s="3">
        <v>51</v>
      </c>
      <c r="S237" s="3">
        <v>50.2</v>
      </c>
      <c r="T237" s="3">
        <v>41.89</v>
      </c>
      <c r="U237" s="3">
        <v>41.24</v>
      </c>
      <c r="V237" s="3">
        <v>41.39</v>
      </c>
      <c r="W237" s="3">
        <v>41.74</v>
      </c>
      <c r="X237" s="3">
        <v>41.94</v>
      </c>
      <c r="Y237" s="3">
        <v>42.44</v>
      </c>
      <c r="Z237" s="3">
        <v>44.9</v>
      </c>
      <c r="AA237" s="3">
        <v>47.1</v>
      </c>
      <c r="AB237" s="3">
        <v>47.6</v>
      </c>
      <c r="AC237" s="3">
        <v>48.2</v>
      </c>
      <c r="AD237" s="3">
        <v>48.2</v>
      </c>
      <c r="AE237" s="3">
        <v>47.15</v>
      </c>
      <c r="AF237" s="3">
        <v>41.99</v>
      </c>
      <c r="AG237" s="3">
        <v>40.590000000000003</v>
      </c>
      <c r="AH237" s="3">
        <v>40.340000000000003</v>
      </c>
      <c r="AI237" s="3">
        <v>40.14</v>
      </c>
      <c r="AJ237" s="3">
        <v>39.94</v>
      </c>
      <c r="AK237" s="3">
        <v>39.590000000000003</v>
      </c>
      <c r="AL237" s="3">
        <v>41.65</v>
      </c>
      <c r="AM237" s="3">
        <v>45.1</v>
      </c>
      <c r="AN237" s="3">
        <v>46.1</v>
      </c>
      <c r="AO237" s="3">
        <v>46.85</v>
      </c>
      <c r="AP237" s="3">
        <v>46.9</v>
      </c>
      <c r="AQ237" s="3">
        <v>46.35</v>
      </c>
      <c r="AR237" s="3">
        <v>40.65</v>
      </c>
      <c r="AS237" s="3">
        <v>39.200000000000003</v>
      </c>
      <c r="AT237" s="3">
        <v>38.700000000000003</v>
      </c>
      <c r="AU237" s="3">
        <v>38.450000000000003</v>
      </c>
      <c r="AV237" s="3">
        <v>38.15</v>
      </c>
      <c r="AW237" s="3">
        <v>37.65</v>
      </c>
      <c r="AX237" s="3">
        <v>40.21</v>
      </c>
      <c r="AY237" s="3">
        <v>43.65</v>
      </c>
    </row>
    <row r="238" spans="1:51" x14ac:dyDescent="0.35">
      <c r="A238" s="5">
        <f t="shared" si="4"/>
        <v>43059</v>
      </c>
      <c r="B238" t="s">
        <v>383</v>
      </c>
      <c r="C238" s="2">
        <v>43059</v>
      </c>
      <c r="D238" s="3">
        <v>52.64</v>
      </c>
      <c r="E238" s="3">
        <v>54.27</v>
      </c>
      <c r="F238" s="3">
        <v>54.13</v>
      </c>
      <c r="G238" s="3">
        <v>51.27</v>
      </c>
      <c r="H238" s="3">
        <v>46.68</v>
      </c>
      <c r="I238" s="3">
        <v>45.28</v>
      </c>
      <c r="J238" s="3">
        <v>44.58</v>
      </c>
      <c r="K238" s="3">
        <v>43.81</v>
      </c>
      <c r="L238" s="3">
        <v>43.51</v>
      </c>
      <c r="M238" s="3">
        <v>43.11</v>
      </c>
      <c r="N238" s="3">
        <v>46.59</v>
      </c>
      <c r="O238" s="3">
        <v>49.54</v>
      </c>
      <c r="P238" s="3">
        <v>50.59</v>
      </c>
      <c r="Q238" s="3">
        <v>50.88</v>
      </c>
      <c r="R238" s="3">
        <v>51.13</v>
      </c>
      <c r="S238" s="3">
        <v>50.33</v>
      </c>
      <c r="T238" s="3">
        <v>41.93</v>
      </c>
      <c r="U238" s="3">
        <v>41.28</v>
      </c>
      <c r="V238" s="3">
        <v>41.43</v>
      </c>
      <c r="W238" s="3">
        <v>41.78</v>
      </c>
      <c r="X238" s="3">
        <v>41.98</v>
      </c>
      <c r="Y238" s="3">
        <v>42.48</v>
      </c>
      <c r="Z238" s="3">
        <v>44.98</v>
      </c>
      <c r="AA238" s="3">
        <v>47.18</v>
      </c>
      <c r="AB238" s="3">
        <v>47.68</v>
      </c>
      <c r="AC238" s="3">
        <v>48.28</v>
      </c>
      <c r="AD238" s="3">
        <v>48.28</v>
      </c>
      <c r="AE238" s="3">
        <v>47.23</v>
      </c>
      <c r="AF238" s="3">
        <v>41.98</v>
      </c>
      <c r="AG238" s="3">
        <v>40.58</v>
      </c>
      <c r="AH238" s="3">
        <v>40.33</v>
      </c>
      <c r="AI238" s="3">
        <v>40.130000000000003</v>
      </c>
      <c r="AJ238" s="3">
        <v>39.93</v>
      </c>
      <c r="AK238" s="3">
        <v>39.58</v>
      </c>
      <c r="AL238" s="3">
        <v>41.58</v>
      </c>
      <c r="AM238" s="3">
        <v>45.03</v>
      </c>
      <c r="AN238" s="3">
        <v>46.03</v>
      </c>
      <c r="AO238" s="3">
        <v>46.78</v>
      </c>
      <c r="AP238" s="3">
        <v>46.83</v>
      </c>
      <c r="AQ238" s="3">
        <v>46.28</v>
      </c>
      <c r="AR238" s="3">
        <v>40.64</v>
      </c>
      <c r="AS238" s="3">
        <v>39.19</v>
      </c>
      <c r="AT238" s="3">
        <v>38.69</v>
      </c>
      <c r="AU238" s="3">
        <v>38.44</v>
      </c>
      <c r="AV238" s="3">
        <v>38.14</v>
      </c>
      <c r="AW238" s="3">
        <v>37.64</v>
      </c>
      <c r="AX238" s="3">
        <v>40.14</v>
      </c>
      <c r="AY238" s="3">
        <v>43.58</v>
      </c>
    </row>
    <row r="239" spans="1:51" x14ac:dyDescent="0.35">
      <c r="A239" s="5">
        <f t="shared" si="4"/>
        <v>43060</v>
      </c>
      <c r="B239" t="s">
        <v>384</v>
      </c>
      <c r="C239" s="2">
        <v>43060</v>
      </c>
      <c r="D239" s="3">
        <v>53.24</v>
      </c>
      <c r="E239" s="3">
        <v>54.97</v>
      </c>
      <c r="F239" s="3">
        <v>54.58</v>
      </c>
      <c r="G239" s="3">
        <v>51.74</v>
      </c>
      <c r="H239" s="3">
        <v>47</v>
      </c>
      <c r="I239" s="3">
        <v>45.61</v>
      </c>
      <c r="J239" s="3">
        <v>44.91</v>
      </c>
      <c r="K239" s="3">
        <v>44.15</v>
      </c>
      <c r="L239" s="3">
        <v>43.85</v>
      </c>
      <c r="M239" s="3">
        <v>43.45</v>
      </c>
      <c r="N239" s="3">
        <v>46.79</v>
      </c>
      <c r="O239" s="3">
        <v>49.74</v>
      </c>
      <c r="P239" s="3">
        <v>50.79</v>
      </c>
      <c r="Q239" s="3">
        <v>51.12</v>
      </c>
      <c r="R239" s="3">
        <v>51.37</v>
      </c>
      <c r="S239" s="3">
        <v>50.57</v>
      </c>
      <c r="T239" s="3">
        <v>42.07</v>
      </c>
      <c r="U239" s="3">
        <v>41.42</v>
      </c>
      <c r="V239" s="3">
        <v>41.57</v>
      </c>
      <c r="W239" s="3">
        <v>41.92</v>
      </c>
      <c r="X239" s="3">
        <v>42.12</v>
      </c>
      <c r="Y239" s="3">
        <v>42.62</v>
      </c>
      <c r="Z239" s="3">
        <v>45</v>
      </c>
      <c r="AA239" s="3">
        <v>47.2</v>
      </c>
      <c r="AB239" s="3">
        <v>47.7</v>
      </c>
      <c r="AC239" s="3">
        <v>48.3</v>
      </c>
      <c r="AD239" s="3">
        <v>48.3</v>
      </c>
      <c r="AE239" s="3">
        <v>47.25</v>
      </c>
      <c r="AF239" s="3">
        <v>42.03</v>
      </c>
      <c r="AG239" s="3">
        <v>40.630000000000003</v>
      </c>
      <c r="AH239" s="3">
        <v>40.380000000000003</v>
      </c>
      <c r="AI239" s="3">
        <v>40.18</v>
      </c>
      <c r="AJ239" s="3">
        <v>39.979999999999997</v>
      </c>
      <c r="AK239" s="3">
        <v>39.630000000000003</v>
      </c>
      <c r="AL239" s="3">
        <v>41.58</v>
      </c>
      <c r="AM239" s="3">
        <v>45.03</v>
      </c>
      <c r="AN239" s="3">
        <v>46.03</v>
      </c>
      <c r="AO239" s="3">
        <v>46.78</v>
      </c>
      <c r="AP239" s="3">
        <v>46.83</v>
      </c>
      <c r="AQ239" s="3">
        <v>46.28</v>
      </c>
      <c r="AR239" s="3">
        <v>40.700000000000003</v>
      </c>
      <c r="AS239" s="3">
        <v>39.25</v>
      </c>
      <c r="AT239" s="3">
        <v>38.75</v>
      </c>
      <c r="AU239" s="3">
        <v>38.5</v>
      </c>
      <c r="AV239" s="3">
        <v>38.200000000000003</v>
      </c>
      <c r="AW239" s="3">
        <v>37.700000000000003</v>
      </c>
      <c r="AX239" s="3">
        <v>40.200000000000003</v>
      </c>
      <c r="AY239" s="3">
        <v>43.64</v>
      </c>
    </row>
    <row r="240" spans="1:51" x14ac:dyDescent="0.35">
      <c r="A240" s="5">
        <f t="shared" si="4"/>
        <v>43061</v>
      </c>
      <c r="B240" t="s">
        <v>385</v>
      </c>
      <c r="C240" s="2">
        <v>43061</v>
      </c>
      <c r="D240" s="3">
        <v>52.83</v>
      </c>
      <c r="E240" s="3">
        <v>54.8</v>
      </c>
      <c r="F240" s="3">
        <v>54.27</v>
      </c>
      <c r="G240" s="3">
        <v>51.46</v>
      </c>
      <c r="H240" s="3">
        <v>46.84</v>
      </c>
      <c r="I240" s="3">
        <v>45.46</v>
      </c>
      <c r="J240" s="3">
        <v>44.76</v>
      </c>
      <c r="K240" s="3">
        <v>44</v>
      </c>
      <c r="L240" s="3">
        <v>43.7</v>
      </c>
      <c r="M240" s="3">
        <v>43.3</v>
      </c>
      <c r="N240" s="3">
        <v>46.6</v>
      </c>
      <c r="O240" s="3">
        <v>49.55</v>
      </c>
      <c r="P240" s="3">
        <v>50.6</v>
      </c>
      <c r="Q240" s="3">
        <v>50.95</v>
      </c>
      <c r="R240" s="3">
        <v>51.2</v>
      </c>
      <c r="S240" s="3">
        <v>50.4</v>
      </c>
      <c r="T240" s="3">
        <v>41.91</v>
      </c>
      <c r="U240" s="3">
        <v>41.26</v>
      </c>
      <c r="V240" s="3">
        <v>41.41</v>
      </c>
      <c r="W240" s="3">
        <v>41.76</v>
      </c>
      <c r="X240" s="3">
        <v>41.96</v>
      </c>
      <c r="Y240" s="3">
        <v>42.46</v>
      </c>
      <c r="Z240" s="3">
        <v>44.96</v>
      </c>
      <c r="AA240" s="3">
        <v>47.16</v>
      </c>
      <c r="AB240" s="3">
        <v>47.66</v>
      </c>
      <c r="AC240" s="3">
        <v>48.26</v>
      </c>
      <c r="AD240" s="3">
        <v>48.26</v>
      </c>
      <c r="AE240" s="3">
        <v>47.21</v>
      </c>
      <c r="AF240" s="3">
        <v>41.88</v>
      </c>
      <c r="AG240" s="3">
        <v>40.479999999999997</v>
      </c>
      <c r="AH240" s="3">
        <v>40.229999999999997</v>
      </c>
      <c r="AI240" s="3">
        <v>40.03</v>
      </c>
      <c r="AJ240" s="3">
        <v>39.83</v>
      </c>
      <c r="AK240" s="3">
        <v>39.479999999999997</v>
      </c>
      <c r="AL240" s="3">
        <v>41.65</v>
      </c>
      <c r="AM240" s="3">
        <v>45.1</v>
      </c>
      <c r="AN240" s="3">
        <v>46.1</v>
      </c>
      <c r="AO240" s="3">
        <v>46.85</v>
      </c>
      <c r="AP240" s="3">
        <v>46.9</v>
      </c>
      <c r="AQ240" s="3">
        <v>46.35</v>
      </c>
      <c r="AR240" s="3">
        <v>40.549999999999997</v>
      </c>
      <c r="AS240" s="3">
        <v>39.1</v>
      </c>
      <c r="AT240" s="3">
        <v>38.6</v>
      </c>
      <c r="AU240" s="3">
        <v>38.35</v>
      </c>
      <c r="AV240" s="3">
        <v>38.049999999999997</v>
      </c>
      <c r="AW240" s="3">
        <v>37.549999999999997</v>
      </c>
      <c r="AX240" s="3">
        <v>40.270000000000003</v>
      </c>
      <c r="AY240" s="3">
        <v>43.71</v>
      </c>
    </row>
    <row r="241" spans="1:51" x14ac:dyDescent="0.35">
      <c r="A241" s="5">
        <f t="shared" si="4"/>
        <v>43062</v>
      </c>
      <c r="B241" t="s">
        <v>386</v>
      </c>
      <c r="C241" s="2">
        <v>43062</v>
      </c>
      <c r="D241" s="3">
        <v>53.75</v>
      </c>
      <c r="E241" s="3">
        <v>55.63</v>
      </c>
      <c r="F241" s="3">
        <v>55.08</v>
      </c>
      <c r="G241" s="3">
        <v>52.28</v>
      </c>
      <c r="H241" s="3">
        <v>47.16</v>
      </c>
      <c r="I241" s="3">
        <v>45.83</v>
      </c>
      <c r="J241" s="3">
        <v>45.13</v>
      </c>
      <c r="K241" s="3">
        <v>44.37</v>
      </c>
      <c r="L241" s="3">
        <v>44.07</v>
      </c>
      <c r="M241" s="3">
        <v>43.67</v>
      </c>
      <c r="N241" s="3">
        <v>46.93</v>
      </c>
      <c r="O241" s="3">
        <v>49.88</v>
      </c>
      <c r="P241" s="3">
        <v>50.93</v>
      </c>
      <c r="Q241" s="3">
        <v>51.28</v>
      </c>
      <c r="R241" s="3">
        <v>51.53</v>
      </c>
      <c r="S241" s="3">
        <v>50.73</v>
      </c>
      <c r="T241" s="3">
        <v>42.17</v>
      </c>
      <c r="U241" s="3">
        <v>41.52</v>
      </c>
      <c r="V241" s="3">
        <v>41.67</v>
      </c>
      <c r="W241" s="3">
        <v>42.02</v>
      </c>
      <c r="X241" s="3">
        <v>42.22</v>
      </c>
      <c r="Y241" s="3">
        <v>42.72</v>
      </c>
      <c r="Z241" s="3">
        <v>45.17</v>
      </c>
      <c r="AA241" s="3">
        <v>47.37</v>
      </c>
      <c r="AB241" s="3">
        <v>47.87</v>
      </c>
      <c r="AC241" s="3">
        <v>48.47</v>
      </c>
      <c r="AD241" s="3">
        <v>48.47</v>
      </c>
      <c r="AE241" s="3">
        <v>47.42</v>
      </c>
      <c r="AF241" s="3">
        <v>41.87</v>
      </c>
      <c r="AG241" s="3">
        <v>40.47</v>
      </c>
      <c r="AH241" s="3">
        <v>40.22</v>
      </c>
      <c r="AI241" s="3">
        <v>40.020000000000003</v>
      </c>
      <c r="AJ241" s="3">
        <v>39.82</v>
      </c>
      <c r="AK241" s="3">
        <v>39.47</v>
      </c>
      <c r="AL241" s="3">
        <v>41.63</v>
      </c>
      <c r="AM241" s="3">
        <v>45.08</v>
      </c>
      <c r="AN241" s="3">
        <v>46.08</v>
      </c>
      <c r="AO241" s="3">
        <v>46.83</v>
      </c>
      <c r="AP241" s="3">
        <v>46.88</v>
      </c>
      <c r="AQ241" s="3">
        <v>46.33</v>
      </c>
      <c r="AR241" s="3">
        <v>40.54</v>
      </c>
      <c r="AS241" s="3">
        <v>39.090000000000003</v>
      </c>
      <c r="AT241" s="3">
        <v>38.590000000000003</v>
      </c>
      <c r="AU241" s="3">
        <v>38.340000000000003</v>
      </c>
      <c r="AV241" s="3">
        <v>38.04</v>
      </c>
      <c r="AW241" s="3">
        <v>37.54</v>
      </c>
      <c r="AX241" s="3">
        <v>40.25</v>
      </c>
      <c r="AY241" s="3">
        <v>43.69</v>
      </c>
    </row>
    <row r="242" spans="1:51" x14ac:dyDescent="0.35">
      <c r="A242" s="5">
        <f t="shared" si="4"/>
        <v>43063</v>
      </c>
      <c r="B242" t="s">
        <v>387</v>
      </c>
      <c r="C242" s="2">
        <v>43063</v>
      </c>
      <c r="D242" s="3">
        <v>55</v>
      </c>
      <c r="E242" s="3">
        <v>56.94</v>
      </c>
      <c r="F242" s="3">
        <v>56.07</v>
      </c>
      <c r="G242" s="3">
        <v>53.5</v>
      </c>
      <c r="H242" s="3">
        <v>47.34</v>
      </c>
      <c r="I242" s="3">
        <v>46</v>
      </c>
      <c r="J242" s="3">
        <v>45.3</v>
      </c>
      <c r="K242" s="3">
        <v>44.49</v>
      </c>
      <c r="L242" s="3">
        <v>44.19</v>
      </c>
      <c r="M242" s="3">
        <v>43.79</v>
      </c>
      <c r="N242" s="3">
        <v>46.97</v>
      </c>
      <c r="O242" s="3">
        <v>49.92</v>
      </c>
      <c r="P242" s="3">
        <v>50.97</v>
      </c>
      <c r="Q242" s="3">
        <v>51.34</v>
      </c>
      <c r="R242" s="3">
        <v>51.59</v>
      </c>
      <c r="S242" s="3">
        <v>50.79</v>
      </c>
      <c r="T242" s="3">
        <v>42.16</v>
      </c>
      <c r="U242" s="3">
        <v>41.51</v>
      </c>
      <c r="V242" s="3">
        <v>41.66</v>
      </c>
      <c r="W242" s="3">
        <v>42.01</v>
      </c>
      <c r="X242" s="3">
        <v>42.21</v>
      </c>
      <c r="Y242" s="3">
        <v>42.71</v>
      </c>
      <c r="Z242" s="3">
        <v>45.13</v>
      </c>
      <c r="AA242" s="3">
        <v>47.33</v>
      </c>
      <c r="AB242" s="3">
        <v>47.83</v>
      </c>
      <c r="AC242" s="3">
        <v>48.43</v>
      </c>
      <c r="AD242" s="3">
        <v>48.43</v>
      </c>
      <c r="AE242" s="3">
        <v>47.38</v>
      </c>
      <c r="AF242" s="3">
        <v>42.02</v>
      </c>
      <c r="AG242" s="3">
        <v>40.619999999999997</v>
      </c>
      <c r="AH242" s="3">
        <v>40.369999999999997</v>
      </c>
      <c r="AI242" s="3">
        <v>40.17</v>
      </c>
      <c r="AJ242" s="3">
        <v>39.97</v>
      </c>
      <c r="AK242" s="3">
        <v>39.619999999999997</v>
      </c>
      <c r="AL242" s="3">
        <v>41.79</v>
      </c>
      <c r="AM242" s="3">
        <v>45.24</v>
      </c>
      <c r="AN242" s="3">
        <v>46.24</v>
      </c>
      <c r="AO242" s="3">
        <v>46.99</v>
      </c>
      <c r="AP242" s="3">
        <v>47.04</v>
      </c>
      <c r="AQ242" s="3">
        <v>46.49</v>
      </c>
      <c r="AR242" s="3">
        <v>40.69</v>
      </c>
      <c r="AS242" s="3">
        <v>39.24</v>
      </c>
      <c r="AT242" s="3">
        <v>38.74</v>
      </c>
      <c r="AU242" s="3">
        <v>38.49</v>
      </c>
      <c r="AV242" s="3">
        <v>38.19</v>
      </c>
      <c r="AW242" s="3">
        <v>37.69</v>
      </c>
      <c r="AX242" s="3">
        <v>40.409999999999997</v>
      </c>
      <c r="AY242" s="3">
        <v>43.85</v>
      </c>
    </row>
    <row r="243" spans="1:51" x14ac:dyDescent="0.35">
      <c r="A243" s="5">
        <f t="shared" si="4"/>
        <v>43066</v>
      </c>
      <c r="B243" t="s">
        <v>388</v>
      </c>
      <c r="C243" s="2">
        <v>43066</v>
      </c>
      <c r="D243" s="3">
        <v>55.3</v>
      </c>
      <c r="E243" s="3">
        <v>57.13</v>
      </c>
      <c r="F243" s="3">
        <v>56.34</v>
      </c>
      <c r="G243" s="3">
        <v>53.66</v>
      </c>
      <c r="H243" s="3">
        <v>47.4</v>
      </c>
      <c r="I243" s="3">
        <v>46.06</v>
      </c>
      <c r="J243" s="3">
        <v>45.36</v>
      </c>
      <c r="K243" s="3">
        <v>44.53</v>
      </c>
      <c r="L243" s="3">
        <v>44.23</v>
      </c>
      <c r="M243" s="3">
        <v>43.83</v>
      </c>
      <c r="N243" s="3">
        <v>47.07</v>
      </c>
      <c r="O243" s="3">
        <v>50.02</v>
      </c>
      <c r="P243" s="3">
        <v>51.07</v>
      </c>
      <c r="Q243" s="3">
        <v>51.44</v>
      </c>
      <c r="R243" s="3">
        <v>51.69</v>
      </c>
      <c r="S243" s="3">
        <v>50.89</v>
      </c>
      <c r="T243" s="3">
        <v>42.07</v>
      </c>
      <c r="U243" s="3">
        <v>41.42</v>
      </c>
      <c r="V243" s="3">
        <v>41.57</v>
      </c>
      <c r="W243" s="3">
        <v>41.92</v>
      </c>
      <c r="X243" s="3">
        <v>42.12</v>
      </c>
      <c r="Y243" s="3">
        <v>42.62</v>
      </c>
      <c r="Z243" s="3">
        <v>45.06</v>
      </c>
      <c r="AA243" s="3">
        <v>47.26</v>
      </c>
      <c r="AB243" s="3">
        <v>47.76</v>
      </c>
      <c r="AC243" s="3">
        <v>48.36</v>
      </c>
      <c r="AD243" s="3">
        <v>48.36</v>
      </c>
      <c r="AE243" s="3">
        <v>47.31</v>
      </c>
      <c r="AF243" s="3">
        <v>41.93</v>
      </c>
      <c r="AG243" s="3">
        <v>40.53</v>
      </c>
      <c r="AH243" s="3">
        <v>40.28</v>
      </c>
      <c r="AI243" s="3">
        <v>40.08</v>
      </c>
      <c r="AJ243" s="3">
        <v>39.880000000000003</v>
      </c>
      <c r="AK243" s="3">
        <v>39.53</v>
      </c>
      <c r="AL243" s="3">
        <v>41.69</v>
      </c>
      <c r="AM243" s="3">
        <v>45.14</v>
      </c>
      <c r="AN243" s="3">
        <v>46.14</v>
      </c>
      <c r="AO243" s="3">
        <v>46.89</v>
      </c>
      <c r="AP243" s="3">
        <v>46.94</v>
      </c>
      <c r="AQ243" s="3">
        <v>46.39</v>
      </c>
      <c r="AR243" s="3">
        <v>40.85</v>
      </c>
      <c r="AS243" s="3">
        <v>39.4</v>
      </c>
      <c r="AT243" s="3">
        <v>38.9</v>
      </c>
      <c r="AU243" s="3">
        <v>38.65</v>
      </c>
      <c r="AV243" s="3">
        <v>38.35</v>
      </c>
      <c r="AW243" s="3">
        <v>37.85</v>
      </c>
      <c r="AX243" s="3">
        <v>40.31</v>
      </c>
      <c r="AY243" s="3">
        <v>43.75</v>
      </c>
    </row>
    <row r="244" spans="1:51" x14ac:dyDescent="0.35">
      <c r="A244" s="5">
        <f t="shared" si="4"/>
        <v>43067</v>
      </c>
      <c r="B244" t="s">
        <v>389</v>
      </c>
      <c r="C244" s="2">
        <v>43067</v>
      </c>
      <c r="D244" s="3">
        <v>54.4</v>
      </c>
      <c r="E244" s="3">
        <v>56.26</v>
      </c>
      <c r="F244" s="3">
        <v>55.39</v>
      </c>
      <c r="G244" s="3">
        <v>52.92</v>
      </c>
      <c r="H244" s="3">
        <v>47.64</v>
      </c>
      <c r="I244" s="3">
        <v>45.33</v>
      </c>
      <c r="J244" s="3">
        <v>44.63</v>
      </c>
      <c r="K244" s="3">
        <v>44.04</v>
      </c>
      <c r="L244" s="3">
        <v>43.74</v>
      </c>
      <c r="M244" s="3">
        <v>43.34</v>
      </c>
      <c r="N244" s="3">
        <v>46.7</v>
      </c>
      <c r="O244" s="3">
        <v>49.65</v>
      </c>
      <c r="P244" s="3">
        <v>50.7</v>
      </c>
      <c r="Q244" s="3">
        <v>51.06</v>
      </c>
      <c r="R244" s="3">
        <v>51.31</v>
      </c>
      <c r="S244" s="3">
        <v>50.51</v>
      </c>
      <c r="T244" s="3">
        <v>41.73</v>
      </c>
      <c r="U244" s="3">
        <v>41.08</v>
      </c>
      <c r="V244" s="3">
        <v>41.23</v>
      </c>
      <c r="W244" s="3">
        <v>41.58</v>
      </c>
      <c r="X244" s="3">
        <v>41.78</v>
      </c>
      <c r="Y244" s="3">
        <v>42.28</v>
      </c>
      <c r="Z244" s="3">
        <v>44.95</v>
      </c>
      <c r="AA244" s="3">
        <v>47.15</v>
      </c>
      <c r="AB244" s="3">
        <v>47.65</v>
      </c>
      <c r="AC244" s="3">
        <v>48.25</v>
      </c>
      <c r="AD244" s="3">
        <v>48.25</v>
      </c>
      <c r="AE244" s="3">
        <v>47.2</v>
      </c>
      <c r="AF244" s="3">
        <v>41.72</v>
      </c>
      <c r="AG244" s="3">
        <v>40.32</v>
      </c>
      <c r="AH244" s="3">
        <v>40.07</v>
      </c>
      <c r="AI244" s="3">
        <v>39.869999999999997</v>
      </c>
      <c r="AJ244" s="3">
        <v>39.67</v>
      </c>
      <c r="AK244" s="3">
        <v>39.32</v>
      </c>
      <c r="AL244" s="3">
        <v>41.68</v>
      </c>
      <c r="AM244" s="3">
        <v>45.13</v>
      </c>
      <c r="AN244" s="3">
        <v>46.13</v>
      </c>
      <c r="AO244" s="3">
        <v>46.88</v>
      </c>
      <c r="AP244" s="3">
        <v>46.93</v>
      </c>
      <c r="AQ244" s="3">
        <v>46.38</v>
      </c>
      <c r="AR244" s="3">
        <v>40.93</v>
      </c>
      <c r="AS244" s="3">
        <v>39.479999999999997</v>
      </c>
      <c r="AT244" s="3">
        <v>38.979999999999997</v>
      </c>
      <c r="AU244" s="3">
        <v>38.729999999999997</v>
      </c>
      <c r="AV244" s="3">
        <v>38.43</v>
      </c>
      <c r="AW244" s="3">
        <v>37.93</v>
      </c>
      <c r="AX244" s="3">
        <v>40.299999999999997</v>
      </c>
      <c r="AY244" s="3">
        <v>43.74</v>
      </c>
    </row>
    <row r="245" spans="1:51" x14ac:dyDescent="0.35">
      <c r="A245" s="5">
        <f t="shared" si="4"/>
        <v>43068</v>
      </c>
      <c r="B245" t="s">
        <v>390</v>
      </c>
      <c r="C245" s="2">
        <v>43068</v>
      </c>
      <c r="D245" s="3">
        <v>53.78</v>
      </c>
      <c r="E245" s="3">
        <v>55.75</v>
      </c>
      <c r="F245" s="3">
        <v>54.81</v>
      </c>
      <c r="G245" s="3">
        <v>52.45</v>
      </c>
      <c r="H245" s="3">
        <v>48.3</v>
      </c>
      <c r="I245" s="3">
        <v>44.44</v>
      </c>
      <c r="J245" s="3">
        <v>43.74</v>
      </c>
      <c r="K245" s="3">
        <v>43.8</v>
      </c>
      <c r="L245" s="3">
        <v>43.5</v>
      </c>
      <c r="M245" s="3">
        <v>43.1</v>
      </c>
      <c r="N245" s="3">
        <v>46.44</v>
      </c>
      <c r="O245" s="3">
        <v>49.39</v>
      </c>
      <c r="P245" s="3">
        <v>50.44</v>
      </c>
      <c r="Q245" s="3">
        <v>50.78</v>
      </c>
      <c r="R245" s="3">
        <v>51.03</v>
      </c>
      <c r="S245" s="3">
        <v>50.23</v>
      </c>
      <c r="T245" s="3">
        <v>41.39</v>
      </c>
      <c r="U245" s="3">
        <v>40.74</v>
      </c>
      <c r="V245" s="3">
        <v>40.89</v>
      </c>
      <c r="W245" s="3">
        <v>41.24</v>
      </c>
      <c r="X245" s="3">
        <v>41.44</v>
      </c>
      <c r="Y245" s="3">
        <v>41.94</v>
      </c>
      <c r="Z245" s="3">
        <v>44.81</v>
      </c>
      <c r="AA245" s="3">
        <v>47.01</v>
      </c>
      <c r="AB245" s="3">
        <v>47.51</v>
      </c>
      <c r="AC245" s="3">
        <v>48.11</v>
      </c>
      <c r="AD245" s="3">
        <v>48.11</v>
      </c>
      <c r="AE245" s="3">
        <v>47.06</v>
      </c>
      <c r="AF245" s="3">
        <v>41.57</v>
      </c>
      <c r="AG245" s="3">
        <v>40.17</v>
      </c>
      <c r="AH245" s="3">
        <v>39.92</v>
      </c>
      <c r="AI245" s="3">
        <v>39.72</v>
      </c>
      <c r="AJ245" s="3">
        <v>39.520000000000003</v>
      </c>
      <c r="AK245" s="3">
        <v>39.17</v>
      </c>
      <c r="AL245" s="3">
        <v>41.38</v>
      </c>
      <c r="AM245" s="3">
        <v>44.83</v>
      </c>
      <c r="AN245" s="3">
        <v>45.83</v>
      </c>
      <c r="AO245" s="3">
        <v>46.58</v>
      </c>
      <c r="AP245" s="3">
        <v>46.63</v>
      </c>
      <c r="AQ245" s="3">
        <v>46.08</v>
      </c>
      <c r="AR245" s="3">
        <v>40.75</v>
      </c>
      <c r="AS245" s="3">
        <v>39.299999999999997</v>
      </c>
      <c r="AT245" s="3">
        <v>38.799999999999997</v>
      </c>
      <c r="AU245" s="3">
        <v>38.549999999999997</v>
      </c>
      <c r="AV245" s="3">
        <v>38.25</v>
      </c>
      <c r="AW245" s="3">
        <v>37.75</v>
      </c>
      <c r="AX245" s="3">
        <v>40</v>
      </c>
      <c r="AY245" s="3">
        <v>43.44</v>
      </c>
    </row>
    <row r="246" spans="1:51" x14ac:dyDescent="0.35">
      <c r="A246" s="5">
        <f t="shared" si="4"/>
        <v>43069</v>
      </c>
      <c r="B246" t="s">
        <v>391</v>
      </c>
      <c r="C246" s="2">
        <v>43069</v>
      </c>
      <c r="D246" s="3">
        <v>54.98</v>
      </c>
      <c r="E246" s="3">
        <v>54.41</v>
      </c>
      <c r="F246" s="3">
        <v>52.03</v>
      </c>
      <c r="G246" s="3">
        <v>47.87</v>
      </c>
      <c r="H246" s="3">
        <v>44.3</v>
      </c>
      <c r="I246" s="3">
        <v>43.6</v>
      </c>
      <c r="J246" s="3">
        <v>43.57</v>
      </c>
      <c r="K246" s="3">
        <v>43.27</v>
      </c>
      <c r="L246" s="3">
        <v>42.87</v>
      </c>
      <c r="M246" s="3">
        <v>46.23</v>
      </c>
      <c r="N246" s="3">
        <v>49.18</v>
      </c>
      <c r="O246" s="3">
        <v>50.23</v>
      </c>
      <c r="P246" s="3">
        <v>50.59</v>
      </c>
      <c r="Q246" s="3">
        <v>50.84</v>
      </c>
      <c r="R246" s="3">
        <v>50.04</v>
      </c>
      <c r="S246" s="3">
        <v>41.41</v>
      </c>
      <c r="T246" s="3">
        <v>40.76</v>
      </c>
      <c r="U246" s="3">
        <v>40.909999999999997</v>
      </c>
      <c r="V246" s="3">
        <v>41.26</v>
      </c>
      <c r="W246" s="3">
        <v>41.46</v>
      </c>
      <c r="X246" s="3">
        <v>41.96</v>
      </c>
      <c r="Y246" s="3">
        <v>44.91</v>
      </c>
      <c r="Z246" s="3">
        <v>47.11</v>
      </c>
      <c r="AA246" s="3">
        <v>47.61</v>
      </c>
      <c r="AB246" s="3">
        <v>48.21</v>
      </c>
      <c r="AC246" s="3">
        <v>48.21</v>
      </c>
      <c r="AD246" s="3">
        <v>47.16</v>
      </c>
      <c r="AE246" s="3">
        <v>41.32</v>
      </c>
      <c r="AF246" s="3">
        <v>39.92</v>
      </c>
      <c r="AG246" s="3">
        <v>39.67</v>
      </c>
      <c r="AH246" s="3">
        <v>39.47</v>
      </c>
      <c r="AI246" s="3">
        <v>39.270000000000003</v>
      </c>
      <c r="AJ246" s="3">
        <v>38.92</v>
      </c>
      <c r="AK246" s="3">
        <v>41.35</v>
      </c>
      <c r="AL246" s="3">
        <v>44.8</v>
      </c>
      <c r="AM246" s="3">
        <v>45.8</v>
      </c>
      <c r="AN246" s="3">
        <v>46.55</v>
      </c>
      <c r="AO246" s="3">
        <v>46.6</v>
      </c>
      <c r="AP246" s="3">
        <v>46.05</v>
      </c>
      <c r="AQ246" s="3">
        <v>40.700000000000003</v>
      </c>
      <c r="AR246" s="3">
        <v>39.25</v>
      </c>
      <c r="AS246" s="3">
        <v>38.75</v>
      </c>
      <c r="AT246" s="3">
        <v>38.5</v>
      </c>
      <c r="AU246" s="3">
        <v>38.200000000000003</v>
      </c>
      <c r="AV246" s="3">
        <v>37.700000000000003</v>
      </c>
      <c r="AW246" s="3">
        <v>39.97</v>
      </c>
      <c r="AX246" s="3">
        <v>43.41</v>
      </c>
      <c r="AY246" s="3">
        <v>43.86</v>
      </c>
    </row>
    <row r="247" spans="1:51" x14ac:dyDescent="0.35">
      <c r="A247" s="5">
        <f t="shared" si="4"/>
        <v>43070</v>
      </c>
      <c r="B247" t="s">
        <v>392</v>
      </c>
      <c r="C247" s="2">
        <v>43070</v>
      </c>
      <c r="D247" s="3">
        <v>55.73</v>
      </c>
      <c r="E247" s="3">
        <v>55.48</v>
      </c>
      <c r="F247" s="3">
        <v>52.63</v>
      </c>
      <c r="G247" s="3">
        <v>48.2</v>
      </c>
      <c r="H247" s="3">
        <v>44.7</v>
      </c>
      <c r="I247" s="3">
        <v>43.78</v>
      </c>
      <c r="J247" s="3">
        <v>43.74</v>
      </c>
      <c r="K247" s="3">
        <v>43.44</v>
      </c>
      <c r="L247" s="3">
        <v>43.04</v>
      </c>
      <c r="M247" s="3">
        <v>46.42</v>
      </c>
      <c r="N247" s="3">
        <v>49.37</v>
      </c>
      <c r="O247" s="3">
        <v>50.42</v>
      </c>
      <c r="P247" s="3">
        <v>50.79</v>
      </c>
      <c r="Q247" s="3">
        <v>51.04</v>
      </c>
      <c r="R247" s="3">
        <v>50.24</v>
      </c>
      <c r="S247" s="3">
        <v>41.48</v>
      </c>
      <c r="T247" s="3">
        <v>40.83</v>
      </c>
      <c r="U247" s="3">
        <v>40.98</v>
      </c>
      <c r="V247" s="3">
        <v>41.33</v>
      </c>
      <c r="W247" s="3">
        <v>41.53</v>
      </c>
      <c r="X247" s="3">
        <v>42.03</v>
      </c>
      <c r="Y247" s="3">
        <v>44.88</v>
      </c>
      <c r="Z247" s="3">
        <v>47.08</v>
      </c>
      <c r="AA247" s="3">
        <v>47.58</v>
      </c>
      <c r="AB247" s="3">
        <v>48.18</v>
      </c>
      <c r="AC247" s="3">
        <v>48.18</v>
      </c>
      <c r="AD247" s="3">
        <v>47.13</v>
      </c>
      <c r="AE247" s="3">
        <v>41.58</v>
      </c>
      <c r="AF247" s="3">
        <v>40.18</v>
      </c>
      <c r="AG247" s="3">
        <v>39.93</v>
      </c>
      <c r="AH247" s="3">
        <v>39.729999999999997</v>
      </c>
      <c r="AI247" s="3">
        <v>39.53</v>
      </c>
      <c r="AJ247" s="3">
        <v>39.18</v>
      </c>
      <c r="AK247" s="3">
        <v>41.38</v>
      </c>
      <c r="AL247" s="3">
        <v>44.83</v>
      </c>
      <c r="AM247" s="3">
        <v>45.83</v>
      </c>
      <c r="AN247" s="3">
        <v>46.58</v>
      </c>
      <c r="AO247" s="3">
        <v>46.63</v>
      </c>
      <c r="AP247" s="3">
        <v>46.08</v>
      </c>
      <c r="AQ247" s="3">
        <v>40.96</v>
      </c>
      <c r="AR247" s="3">
        <v>39.51</v>
      </c>
      <c r="AS247" s="3">
        <v>39.01</v>
      </c>
      <c r="AT247" s="3">
        <v>38.76</v>
      </c>
      <c r="AU247" s="3">
        <v>38.46</v>
      </c>
      <c r="AV247" s="3">
        <v>37.96</v>
      </c>
      <c r="AW247" s="3">
        <v>40</v>
      </c>
      <c r="AX247" s="3">
        <v>43.44</v>
      </c>
      <c r="AY247" s="3">
        <v>43.89</v>
      </c>
    </row>
    <row r="248" spans="1:51" x14ac:dyDescent="0.35">
      <c r="A248" s="5">
        <f t="shared" si="4"/>
        <v>43073</v>
      </c>
      <c r="B248" t="s">
        <v>393</v>
      </c>
      <c r="C248" s="2">
        <v>43073</v>
      </c>
      <c r="D248" s="3">
        <v>56.52</v>
      </c>
      <c r="E248" s="3">
        <v>56.31</v>
      </c>
      <c r="F248" s="3">
        <v>53.41</v>
      </c>
      <c r="G248" s="3">
        <v>48.63</v>
      </c>
      <c r="H248" s="3">
        <v>45.06</v>
      </c>
      <c r="I248" s="3">
        <v>43.89</v>
      </c>
      <c r="J248" s="3">
        <v>43.68</v>
      </c>
      <c r="K248" s="3">
        <v>43.38</v>
      </c>
      <c r="L248" s="3">
        <v>42.98</v>
      </c>
      <c r="M248" s="3">
        <v>46.36</v>
      </c>
      <c r="N248" s="3">
        <v>49.31</v>
      </c>
      <c r="O248" s="3">
        <v>50.36</v>
      </c>
      <c r="P248" s="3">
        <v>50.71</v>
      </c>
      <c r="Q248" s="3">
        <v>50.96</v>
      </c>
      <c r="R248" s="3">
        <v>50.16</v>
      </c>
      <c r="S248" s="3">
        <v>41.28</v>
      </c>
      <c r="T248" s="3">
        <v>40.630000000000003</v>
      </c>
      <c r="U248" s="3">
        <v>40.78</v>
      </c>
      <c r="V248" s="3">
        <v>41.13</v>
      </c>
      <c r="W248" s="3">
        <v>41.33</v>
      </c>
      <c r="X248" s="3">
        <v>41.83</v>
      </c>
      <c r="Y248" s="3">
        <v>44.74</v>
      </c>
      <c r="Z248" s="3">
        <v>46.94</v>
      </c>
      <c r="AA248" s="3">
        <v>47.44</v>
      </c>
      <c r="AB248" s="3">
        <v>48.04</v>
      </c>
      <c r="AC248" s="3">
        <v>48.04</v>
      </c>
      <c r="AD248" s="3">
        <v>46.99</v>
      </c>
      <c r="AE248" s="3">
        <v>41.57</v>
      </c>
      <c r="AF248" s="3">
        <v>40.17</v>
      </c>
      <c r="AG248" s="3">
        <v>39.92</v>
      </c>
      <c r="AH248" s="3">
        <v>39.72</v>
      </c>
      <c r="AI248" s="3">
        <v>39.520000000000003</v>
      </c>
      <c r="AJ248" s="3">
        <v>39.17</v>
      </c>
      <c r="AK248" s="3">
        <v>41.4</v>
      </c>
      <c r="AL248" s="3">
        <v>44.85</v>
      </c>
      <c r="AM248" s="3">
        <v>45.85</v>
      </c>
      <c r="AN248" s="3">
        <v>46.6</v>
      </c>
      <c r="AO248" s="3">
        <v>46.65</v>
      </c>
      <c r="AP248" s="3">
        <v>46.1</v>
      </c>
      <c r="AQ248" s="3">
        <v>40.9</v>
      </c>
      <c r="AR248" s="3">
        <v>39.450000000000003</v>
      </c>
      <c r="AS248" s="3">
        <v>38.950000000000003</v>
      </c>
      <c r="AT248" s="3">
        <v>38.700000000000003</v>
      </c>
      <c r="AU248" s="3">
        <v>38.4</v>
      </c>
      <c r="AV248" s="3">
        <v>37.9</v>
      </c>
      <c r="AW248" s="3">
        <v>40.020000000000003</v>
      </c>
      <c r="AX248" s="3">
        <v>43.46</v>
      </c>
      <c r="AY248" s="3">
        <v>43.91</v>
      </c>
    </row>
    <row r="249" spans="1:51" x14ac:dyDescent="0.35">
      <c r="A249" s="5">
        <f t="shared" si="4"/>
        <v>43074</v>
      </c>
      <c r="B249" t="s">
        <v>394</v>
      </c>
      <c r="C249" s="2">
        <v>43074</v>
      </c>
      <c r="D249" s="3">
        <v>56.58</v>
      </c>
      <c r="E249" s="3">
        <v>56.26</v>
      </c>
      <c r="F249" s="3">
        <v>53.49</v>
      </c>
      <c r="G249" s="3">
        <v>48.17</v>
      </c>
      <c r="H249" s="3">
        <v>44.44</v>
      </c>
      <c r="I249" s="3">
        <v>43.22</v>
      </c>
      <c r="J249" s="3">
        <v>43.2</v>
      </c>
      <c r="K249" s="3">
        <v>42.9</v>
      </c>
      <c r="L249" s="3">
        <v>42.5</v>
      </c>
      <c r="M249" s="3">
        <v>45.98</v>
      </c>
      <c r="N249" s="3">
        <v>48.93</v>
      </c>
      <c r="O249" s="3">
        <v>49.98</v>
      </c>
      <c r="P249" s="3">
        <v>50.38</v>
      </c>
      <c r="Q249" s="3">
        <v>50.63</v>
      </c>
      <c r="R249" s="3">
        <v>49.83</v>
      </c>
      <c r="S249" s="3">
        <v>40.96</v>
      </c>
      <c r="T249" s="3">
        <v>40.31</v>
      </c>
      <c r="U249" s="3">
        <v>40.46</v>
      </c>
      <c r="V249" s="3">
        <v>40.81</v>
      </c>
      <c r="W249" s="3">
        <v>41.01</v>
      </c>
      <c r="X249" s="3">
        <v>41.51</v>
      </c>
      <c r="Y249" s="3">
        <v>44.59</v>
      </c>
      <c r="Z249" s="3">
        <v>46.79</v>
      </c>
      <c r="AA249" s="3">
        <v>47.29</v>
      </c>
      <c r="AB249" s="3">
        <v>47.89</v>
      </c>
      <c r="AC249" s="3">
        <v>47.89</v>
      </c>
      <c r="AD249" s="3">
        <v>46.84</v>
      </c>
      <c r="AE249" s="3">
        <v>41.35</v>
      </c>
      <c r="AF249" s="3">
        <v>39.950000000000003</v>
      </c>
      <c r="AG249" s="3">
        <v>39.700000000000003</v>
      </c>
      <c r="AH249" s="3">
        <v>39.5</v>
      </c>
      <c r="AI249" s="3">
        <v>39.299999999999997</v>
      </c>
      <c r="AJ249" s="3">
        <v>38.950000000000003</v>
      </c>
      <c r="AK249" s="3">
        <v>41.36</v>
      </c>
      <c r="AL249" s="3">
        <v>44.81</v>
      </c>
      <c r="AM249" s="3">
        <v>45.81</v>
      </c>
      <c r="AN249" s="3">
        <v>46.56</v>
      </c>
      <c r="AO249" s="3">
        <v>46.61</v>
      </c>
      <c r="AP249" s="3">
        <v>46.06</v>
      </c>
      <c r="AQ249" s="3">
        <v>40.86</v>
      </c>
      <c r="AR249" s="3">
        <v>39.409999999999997</v>
      </c>
      <c r="AS249" s="3">
        <v>38.909999999999997</v>
      </c>
      <c r="AT249" s="3">
        <v>38.659999999999997</v>
      </c>
      <c r="AU249" s="3">
        <v>38.36</v>
      </c>
      <c r="AV249" s="3">
        <v>37.86</v>
      </c>
      <c r="AW249" s="3">
        <v>39.979999999999997</v>
      </c>
      <c r="AX249" s="3">
        <v>43.42</v>
      </c>
      <c r="AY249" s="3">
        <v>43.87</v>
      </c>
    </row>
    <row r="250" spans="1:51" x14ac:dyDescent="0.35">
      <c r="A250" s="5">
        <f t="shared" si="4"/>
        <v>43075</v>
      </c>
      <c r="B250" t="s">
        <v>395</v>
      </c>
      <c r="C250" s="2">
        <v>43075</v>
      </c>
      <c r="D250" s="3">
        <v>55.75</v>
      </c>
      <c r="E250" s="3">
        <v>55.62</v>
      </c>
      <c r="F250" s="3">
        <v>52.81</v>
      </c>
      <c r="G250" s="3">
        <v>47.97</v>
      </c>
      <c r="H250" s="3">
        <v>44.17</v>
      </c>
      <c r="I250" s="3">
        <v>42.84</v>
      </c>
      <c r="J250" s="3">
        <v>42.86</v>
      </c>
      <c r="K250" s="3">
        <v>42.56</v>
      </c>
      <c r="L250" s="3">
        <v>42.16</v>
      </c>
      <c r="M250" s="3">
        <v>45.55</v>
      </c>
      <c r="N250" s="3">
        <v>48.5</v>
      </c>
      <c r="O250" s="3">
        <v>49.55</v>
      </c>
      <c r="P250" s="3">
        <v>49.99</v>
      </c>
      <c r="Q250" s="3">
        <v>50.24</v>
      </c>
      <c r="R250" s="3">
        <v>49.44</v>
      </c>
      <c r="S250" s="3">
        <v>40.58</v>
      </c>
      <c r="T250" s="3">
        <v>39.93</v>
      </c>
      <c r="U250" s="3">
        <v>40.08</v>
      </c>
      <c r="V250" s="3">
        <v>40.43</v>
      </c>
      <c r="W250" s="3">
        <v>40.630000000000003</v>
      </c>
      <c r="X250" s="3">
        <v>41.13</v>
      </c>
      <c r="Y250" s="3">
        <v>44.15</v>
      </c>
      <c r="Z250" s="3">
        <v>46.35</v>
      </c>
      <c r="AA250" s="3">
        <v>46.85</v>
      </c>
      <c r="AB250" s="3">
        <v>47.45</v>
      </c>
      <c r="AC250" s="3">
        <v>47.45</v>
      </c>
      <c r="AD250" s="3">
        <v>46.4</v>
      </c>
      <c r="AE250" s="3">
        <v>41.18</v>
      </c>
      <c r="AF250" s="3">
        <v>39.78</v>
      </c>
      <c r="AG250" s="3">
        <v>39.53</v>
      </c>
      <c r="AH250" s="3">
        <v>39.33</v>
      </c>
      <c r="AI250" s="3">
        <v>39.130000000000003</v>
      </c>
      <c r="AJ250" s="3">
        <v>38.78</v>
      </c>
      <c r="AK250" s="3">
        <v>41.13</v>
      </c>
      <c r="AL250" s="3">
        <v>44.58</v>
      </c>
      <c r="AM250" s="3">
        <v>45.58</v>
      </c>
      <c r="AN250" s="3">
        <v>46.33</v>
      </c>
      <c r="AO250" s="3">
        <v>46.38</v>
      </c>
      <c r="AP250" s="3">
        <v>45.83</v>
      </c>
      <c r="AQ250" s="3">
        <v>40.630000000000003</v>
      </c>
      <c r="AR250" s="3">
        <v>39.18</v>
      </c>
      <c r="AS250" s="3">
        <v>38.68</v>
      </c>
      <c r="AT250" s="3">
        <v>38.43</v>
      </c>
      <c r="AU250" s="3">
        <v>38.130000000000003</v>
      </c>
      <c r="AV250" s="3">
        <v>37.630000000000003</v>
      </c>
      <c r="AW250" s="3">
        <v>39.75</v>
      </c>
      <c r="AX250" s="3">
        <v>43.19</v>
      </c>
      <c r="AY250" s="3">
        <v>43.64</v>
      </c>
    </row>
    <row r="251" spans="1:51" x14ac:dyDescent="0.35">
      <c r="A251" s="5">
        <f t="shared" si="4"/>
        <v>43076</v>
      </c>
      <c r="B251" t="s">
        <v>396</v>
      </c>
      <c r="C251" s="2">
        <v>43076</v>
      </c>
      <c r="D251" s="3">
        <v>55.85</v>
      </c>
      <c r="E251" s="3">
        <v>55.65</v>
      </c>
      <c r="F251" s="3">
        <v>52.96</v>
      </c>
      <c r="G251" s="3">
        <v>47.73</v>
      </c>
      <c r="H251" s="3">
        <v>44.13</v>
      </c>
      <c r="I251" s="3">
        <v>42.69</v>
      </c>
      <c r="J251" s="3">
        <v>42.76</v>
      </c>
      <c r="K251" s="3">
        <v>42.46</v>
      </c>
      <c r="L251" s="3">
        <v>42.06</v>
      </c>
      <c r="M251" s="3">
        <v>45.57</v>
      </c>
      <c r="N251" s="3">
        <v>48.52</v>
      </c>
      <c r="O251" s="3">
        <v>49.57</v>
      </c>
      <c r="P251" s="3">
        <v>49.94</v>
      </c>
      <c r="Q251" s="3">
        <v>50.19</v>
      </c>
      <c r="R251" s="3">
        <v>49.39</v>
      </c>
      <c r="S251" s="3">
        <v>40.64</v>
      </c>
      <c r="T251" s="3">
        <v>39.99</v>
      </c>
      <c r="U251" s="3">
        <v>40.14</v>
      </c>
      <c r="V251" s="3">
        <v>40.49</v>
      </c>
      <c r="W251" s="3">
        <v>40.69</v>
      </c>
      <c r="X251" s="3">
        <v>41.19</v>
      </c>
      <c r="Y251" s="3">
        <v>44.16</v>
      </c>
      <c r="Z251" s="3">
        <v>46.36</v>
      </c>
      <c r="AA251" s="3">
        <v>46.86</v>
      </c>
      <c r="AB251" s="3">
        <v>47.46</v>
      </c>
      <c r="AC251" s="3">
        <v>47.46</v>
      </c>
      <c r="AD251" s="3">
        <v>46.41</v>
      </c>
      <c r="AE251" s="3">
        <v>41.19</v>
      </c>
      <c r="AF251" s="3">
        <v>39.79</v>
      </c>
      <c r="AG251" s="3">
        <v>39.54</v>
      </c>
      <c r="AH251" s="3">
        <v>39.340000000000003</v>
      </c>
      <c r="AI251" s="3">
        <v>39.14</v>
      </c>
      <c r="AJ251" s="3">
        <v>38.79</v>
      </c>
      <c r="AK251" s="3">
        <v>41.12</v>
      </c>
      <c r="AL251" s="3">
        <v>44.57</v>
      </c>
      <c r="AM251" s="3">
        <v>45.57</v>
      </c>
      <c r="AN251" s="3">
        <v>46.32</v>
      </c>
      <c r="AO251" s="3">
        <v>46.37</v>
      </c>
      <c r="AP251" s="3">
        <v>45.82</v>
      </c>
      <c r="AQ251" s="3">
        <v>40.25</v>
      </c>
      <c r="AR251" s="3">
        <v>38.799999999999997</v>
      </c>
      <c r="AS251" s="3">
        <v>38.299999999999997</v>
      </c>
      <c r="AT251" s="3">
        <v>38.049999999999997</v>
      </c>
      <c r="AU251" s="3">
        <v>37.75</v>
      </c>
      <c r="AV251" s="3">
        <v>37.25</v>
      </c>
      <c r="AW251" s="3">
        <v>39.74</v>
      </c>
      <c r="AX251" s="3">
        <v>43.18</v>
      </c>
      <c r="AY251" s="3">
        <v>43.63</v>
      </c>
    </row>
    <row r="252" spans="1:51" x14ac:dyDescent="0.35">
      <c r="A252" s="5">
        <f t="shared" si="4"/>
        <v>43077</v>
      </c>
      <c r="B252" t="s">
        <v>397</v>
      </c>
      <c r="C252" s="2">
        <v>43077</v>
      </c>
      <c r="D252" s="3">
        <v>55.05</v>
      </c>
      <c r="E252" s="3">
        <v>54.95</v>
      </c>
      <c r="F252" s="3">
        <v>52.33</v>
      </c>
      <c r="G252" s="3">
        <v>47.69</v>
      </c>
      <c r="H252" s="3">
        <v>43.94</v>
      </c>
      <c r="I252" s="3">
        <v>42.42</v>
      </c>
      <c r="J252" s="3">
        <v>42.53</v>
      </c>
      <c r="K252" s="3">
        <v>42.23</v>
      </c>
      <c r="L252" s="3">
        <v>41.83</v>
      </c>
      <c r="M252" s="3">
        <v>45.38</v>
      </c>
      <c r="N252" s="3">
        <v>48.33</v>
      </c>
      <c r="O252" s="3">
        <v>49.38</v>
      </c>
      <c r="P252" s="3">
        <v>49.72</v>
      </c>
      <c r="Q252" s="3">
        <v>49.97</v>
      </c>
      <c r="R252" s="3">
        <v>49.17</v>
      </c>
      <c r="S252" s="3">
        <v>40.409999999999997</v>
      </c>
      <c r="T252" s="3">
        <v>39.76</v>
      </c>
      <c r="U252" s="3">
        <v>39.909999999999997</v>
      </c>
      <c r="V252" s="3">
        <v>40.26</v>
      </c>
      <c r="W252" s="3">
        <v>40.46</v>
      </c>
      <c r="X252" s="3">
        <v>40.96</v>
      </c>
      <c r="Y252" s="3">
        <v>43.99</v>
      </c>
      <c r="Z252" s="3">
        <v>46.19</v>
      </c>
      <c r="AA252" s="3">
        <v>46.69</v>
      </c>
      <c r="AB252" s="3">
        <v>47.29</v>
      </c>
      <c r="AC252" s="3">
        <v>47.29</v>
      </c>
      <c r="AD252" s="3">
        <v>46.24</v>
      </c>
      <c r="AE252" s="3">
        <v>41.02</v>
      </c>
      <c r="AF252" s="3">
        <v>39.619999999999997</v>
      </c>
      <c r="AG252" s="3">
        <v>39.369999999999997</v>
      </c>
      <c r="AH252" s="3">
        <v>39.17</v>
      </c>
      <c r="AI252" s="3">
        <v>38.97</v>
      </c>
      <c r="AJ252" s="3">
        <v>38.619999999999997</v>
      </c>
      <c r="AK252" s="3">
        <v>40.92</v>
      </c>
      <c r="AL252" s="3">
        <v>44.37</v>
      </c>
      <c r="AM252" s="3">
        <v>45.37</v>
      </c>
      <c r="AN252" s="3">
        <v>46.12</v>
      </c>
      <c r="AO252" s="3">
        <v>46.17</v>
      </c>
      <c r="AP252" s="3">
        <v>45.62</v>
      </c>
      <c r="AQ252" s="3">
        <v>40.049999999999997</v>
      </c>
      <c r="AR252" s="3">
        <v>38.6</v>
      </c>
      <c r="AS252" s="3">
        <v>38.1</v>
      </c>
      <c r="AT252" s="3">
        <v>37.85</v>
      </c>
      <c r="AU252" s="3">
        <v>37.549999999999997</v>
      </c>
      <c r="AV252" s="3">
        <v>37.049999999999997</v>
      </c>
      <c r="AW252" s="3">
        <v>39.54</v>
      </c>
      <c r="AX252" s="3">
        <v>42.98</v>
      </c>
      <c r="AY252" s="3">
        <v>43.43</v>
      </c>
    </row>
    <row r="253" spans="1:51" x14ac:dyDescent="0.35">
      <c r="A253" s="5">
        <f t="shared" si="4"/>
        <v>43080</v>
      </c>
      <c r="B253" t="s">
        <v>398</v>
      </c>
      <c r="C253" s="2">
        <v>43080</v>
      </c>
      <c r="D253" s="3">
        <v>57.16</v>
      </c>
      <c r="E253" s="3">
        <v>57.25</v>
      </c>
      <c r="F253" s="3">
        <v>54.91</v>
      </c>
      <c r="G253" s="3">
        <v>48.93</v>
      </c>
      <c r="H253" s="3">
        <v>44.89</v>
      </c>
      <c r="I253" s="3">
        <v>43.32</v>
      </c>
      <c r="J253" s="3">
        <v>43.56</v>
      </c>
      <c r="K253" s="3">
        <v>43.26</v>
      </c>
      <c r="L253" s="3">
        <v>42.86</v>
      </c>
      <c r="M253" s="3">
        <v>46.33</v>
      </c>
      <c r="N253" s="3">
        <v>49.28</v>
      </c>
      <c r="O253" s="3">
        <v>50.33</v>
      </c>
      <c r="P253" s="3">
        <v>50.64</v>
      </c>
      <c r="Q253" s="3">
        <v>50.89</v>
      </c>
      <c r="R253" s="3">
        <v>50.09</v>
      </c>
      <c r="S253" s="3">
        <v>40.98</v>
      </c>
      <c r="T253" s="3">
        <v>40.33</v>
      </c>
      <c r="U253" s="3">
        <v>40.479999999999997</v>
      </c>
      <c r="V253" s="3">
        <v>40.83</v>
      </c>
      <c r="W253" s="3">
        <v>41.03</v>
      </c>
      <c r="X253" s="3">
        <v>41.53</v>
      </c>
      <c r="Y253" s="3">
        <v>44.94</v>
      </c>
      <c r="Z253" s="3">
        <v>47.14</v>
      </c>
      <c r="AA253" s="3">
        <v>47.64</v>
      </c>
      <c r="AB253" s="3">
        <v>48.24</v>
      </c>
      <c r="AC253" s="3">
        <v>48.24</v>
      </c>
      <c r="AD253" s="3">
        <v>47.19</v>
      </c>
      <c r="AE253" s="3">
        <v>41.76</v>
      </c>
      <c r="AF253" s="3">
        <v>40.36</v>
      </c>
      <c r="AG253" s="3">
        <v>40.11</v>
      </c>
      <c r="AH253" s="3">
        <v>39.909999999999997</v>
      </c>
      <c r="AI253" s="3">
        <v>39.71</v>
      </c>
      <c r="AJ253" s="3">
        <v>39.36</v>
      </c>
      <c r="AK253" s="3">
        <v>41.86</v>
      </c>
      <c r="AL253" s="3">
        <v>45.31</v>
      </c>
      <c r="AM253" s="3">
        <v>46.31</v>
      </c>
      <c r="AN253" s="3">
        <v>47.06</v>
      </c>
      <c r="AO253" s="3">
        <v>47.11</v>
      </c>
      <c r="AP253" s="3">
        <v>46.56</v>
      </c>
      <c r="AQ253" s="3">
        <v>40.549999999999997</v>
      </c>
      <c r="AR253" s="3">
        <v>39.1</v>
      </c>
      <c r="AS253" s="3">
        <v>38.6</v>
      </c>
      <c r="AT253" s="3">
        <v>38.35</v>
      </c>
      <c r="AU253" s="3">
        <v>38.049999999999997</v>
      </c>
      <c r="AV253" s="3">
        <v>37.549999999999997</v>
      </c>
      <c r="AW253" s="3">
        <v>40.479999999999997</v>
      </c>
      <c r="AX253" s="3">
        <v>43.92</v>
      </c>
      <c r="AY253" s="3">
        <v>44.37</v>
      </c>
    </row>
    <row r="254" spans="1:51" x14ac:dyDescent="0.35">
      <c r="A254" s="5">
        <f t="shared" si="4"/>
        <v>43081</v>
      </c>
      <c r="B254" t="s">
        <v>399</v>
      </c>
      <c r="C254" s="2">
        <v>43081</v>
      </c>
      <c r="D254" s="3">
        <v>60.31</v>
      </c>
      <c r="E254" s="3">
        <v>59.6</v>
      </c>
      <c r="F254" s="3">
        <v>56.06</v>
      </c>
      <c r="G254" s="3">
        <v>48.61</v>
      </c>
      <c r="H254" s="3">
        <v>44.47</v>
      </c>
      <c r="I254" s="3">
        <v>42.86</v>
      </c>
      <c r="J254" s="3">
        <v>43.14</v>
      </c>
      <c r="K254" s="3">
        <v>42.84</v>
      </c>
      <c r="L254" s="3">
        <v>42.44</v>
      </c>
      <c r="M254" s="3">
        <v>46.32</v>
      </c>
      <c r="N254" s="3">
        <v>49.27</v>
      </c>
      <c r="O254" s="3">
        <v>50.32</v>
      </c>
      <c r="P254" s="3">
        <v>50.62</v>
      </c>
      <c r="Q254" s="3">
        <v>50.87</v>
      </c>
      <c r="R254" s="3">
        <v>50.07</v>
      </c>
      <c r="S254" s="3">
        <v>40.71</v>
      </c>
      <c r="T254" s="3">
        <v>40.06</v>
      </c>
      <c r="U254" s="3">
        <v>40.21</v>
      </c>
      <c r="V254" s="3">
        <v>40.56</v>
      </c>
      <c r="W254" s="3">
        <v>40.76</v>
      </c>
      <c r="X254" s="3">
        <v>41.26</v>
      </c>
      <c r="Y254" s="3">
        <v>44.84</v>
      </c>
      <c r="Z254" s="3">
        <v>47.04</v>
      </c>
      <c r="AA254" s="3">
        <v>47.54</v>
      </c>
      <c r="AB254" s="3">
        <v>48.14</v>
      </c>
      <c r="AC254" s="3">
        <v>48.14</v>
      </c>
      <c r="AD254" s="3">
        <v>47.09</v>
      </c>
      <c r="AE254" s="3">
        <v>41.55</v>
      </c>
      <c r="AF254" s="3">
        <v>40.15</v>
      </c>
      <c r="AG254" s="3">
        <v>39.9</v>
      </c>
      <c r="AH254" s="3">
        <v>39.700000000000003</v>
      </c>
      <c r="AI254" s="3">
        <v>39.5</v>
      </c>
      <c r="AJ254" s="3">
        <v>39.15</v>
      </c>
      <c r="AK254" s="3">
        <v>41.85</v>
      </c>
      <c r="AL254" s="3">
        <v>45.3</v>
      </c>
      <c r="AM254" s="3">
        <v>46.3</v>
      </c>
      <c r="AN254" s="3">
        <v>47.05</v>
      </c>
      <c r="AO254" s="3">
        <v>47.1</v>
      </c>
      <c r="AP254" s="3">
        <v>46.55</v>
      </c>
      <c r="AQ254" s="3">
        <v>40.4</v>
      </c>
      <c r="AR254" s="3">
        <v>38.950000000000003</v>
      </c>
      <c r="AS254" s="3">
        <v>38.450000000000003</v>
      </c>
      <c r="AT254" s="3">
        <v>38.200000000000003</v>
      </c>
      <c r="AU254" s="3">
        <v>37.9</v>
      </c>
      <c r="AV254" s="3">
        <v>37.4</v>
      </c>
      <c r="AW254" s="3">
        <v>40.47</v>
      </c>
      <c r="AX254" s="3">
        <v>43.91</v>
      </c>
      <c r="AY254" s="3">
        <v>44.36</v>
      </c>
    </row>
    <row r="255" spans="1:51" x14ac:dyDescent="0.35">
      <c r="A255" s="5">
        <f t="shared" si="4"/>
        <v>43082</v>
      </c>
      <c r="B255" t="s">
        <v>400</v>
      </c>
      <c r="C255" s="2">
        <v>43082</v>
      </c>
      <c r="D255" s="3">
        <v>56.62</v>
      </c>
      <c r="E255" s="3">
        <v>56.38</v>
      </c>
      <c r="F255" s="3">
        <v>52.78</v>
      </c>
      <c r="G255" s="3">
        <v>47.93</v>
      </c>
      <c r="H255" s="3">
        <v>44.09</v>
      </c>
      <c r="I255" s="3">
        <v>42.35</v>
      </c>
      <c r="J255" s="3">
        <v>42.78</v>
      </c>
      <c r="K255" s="3">
        <v>42.48</v>
      </c>
      <c r="L255" s="3">
        <v>42.08</v>
      </c>
      <c r="M255" s="3">
        <v>46.11</v>
      </c>
      <c r="N255" s="3">
        <v>49.06</v>
      </c>
      <c r="O255" s="3">
        <v>50.11</v>
      </c>
      <c r="P255" s="3">
        <v>50.39</v>
      </c>
      <c r="Q255" s="3">
        <v>50.64</v>
      </c>
      <c r="R255" s="3">
        <v>49.84</v>
      </c>
      <c r="S255" s="3">
        <v>40.35</v>
      </c>
      <c r="T255" s="3">
        <v>39.700000000000003</v>
      </c>
      <c r="U255" s="3">
        <v>39.85</v>
      </c>
      <c r="V255" s="3">
        <v>40.200000000000003</v>
      </c>
      <c r="W255" s="3">
        <v>40.4</v>
      </c>
      <c r="X255" s="3">
        <v>40.9</v>
      </c>
      <c r="Y255" s="3">
        <v>44.46</v>
      </c>
      <c r="Z255" s="3">
        <v>46.66</v>
      </c>
      <c r="AA255" s="3">
        <v>47.16</v>
      </c>
      <c r="AB255" s="3">
        <v>47.76</v>
      </c>
      <c r="AC255" s="3">
        <v>47.76</v>
      </c>
      <c r="AD255" s="3">
        <v>46.71</v>
      </c>
      <c r="AE255" s="3">
        <v>41.27</v>
      </c>
      <c r="AF255" s="3">
        <v>39.869999999999997</v>
      </c>
      <c r="AG255" s="3">
        <v>39.619999999999997</v>
      </c>
      <c r="AH255" s="3">
        <v>39.42</v>
      </c>
      <c r="AI255" s="3">
        <v>39.22</v>
      </c>
      <c r="AJ255" s="3">
        <v>38.869999999999997</v>
      </c>
      <c r="AK255" s="3">
        <v>41.4</v>
      </c>
      <c r="AL255" s="3">
        <v>44.85</v>
      </c>
      <c r="AM255" s="3">
        <v>45.85</v>
      </c>
      <c r="AN255" s="3">
        <v>46.6</v>
      </c>
      <c r="AO255" s="3">
        <v>46.65</v>
      </c>
      <c r="AP255" s="3">
        <v>46.1</v>
      </c>
      <c r="AQ255" s="3">
        <v>40.119999999999997</v>
      </c>
      <c r="AR255" s="3">
        <v>38.67</v>
      </c>
      <c r="AS255" s="3">
        <v>38.17</v>
      </c>
      <c r="AT255" s="3">
        <v>37.92</v>
      </c>
      <c r="AU255" s="3">
        <v>37.619999999999997</v>
      </c>
      <c r="AV255" s="3">
        <v>37.119999999999997</v>
      </c>
      <c r="AW255" s="3">
        <v>40.020000000000003</v>
      </c>
      <c r="AX255" s="3">
        <v>43.46</v>
      </c>
      <c r="AY255" s="3">
        <v>43.91</v>
      </c>
    </row>
    <row r="256" spans="1:51" x14ac:dyDescent="0.35">
      <c r="A256" s="5">
        <f t="shared" si="4"/>
        <v>43083</v>
      </c>
      <c r="B256" t="s">
        <v>401</v>
      </c>
      <c r="C256" s="2">
        <v>43083</v>
      </c>
      <c r="D256" s="3">
        <v>57.37</v>
      </c>
      <c r="E256" s="3">
        <v>57.35</v>
      </c>
      <c r="F256" s="3">
        <v>53.91</v>
      </c>
      <c r="G256" s="3">
        <v>48.24</v>
      </c>
      <c r="H256" s="3">
        <v>44.6</v>
      </c>
      <c r="I256" s="3">
        <v>42.75</v>
      </c>
      <c r="J256" s="3">
        <v>43.4</v>
      </c>
      <c r="K256" s="3">
        <v>43.1</v>
      </c>
      <c r="L256" s="3">
        <v>42.7</v>
      </c>
      <c r="M256" s="3">
        <v>46.63</v>
      </c>
      <c r="N256" s="3">
        <v>49.58</v>
      </c>
      <c r="O256" s="3">
        <v>50.63</v>
      </c>
      <c r="P256" s="3">
        <v>50.77</v>
      </c>
      <c r="Q256" s="3">
        <v>51.02</v>
      </c>
      <c r="R256" s="3">
        <v>50.22</v>
      </c>
      <c r="S256" s="3">
        <v>40.299999999999997</v>
      </c>
      <c r="T256" s="3">
        <v>39.65</v>
      </c>
      <c r="U256" s="3">
        <v>39.799999999999997</v>
      </c>
      <c r="V256" s="3">
        <v>40.15</v>
      </c>
      <c r="W256" s="3">
        <v>40.35</v>
      </c>
      <c r="X256" s="3">
        <v>40.85</v>
      </c>
      <c r="Y256" s="3">
        <v>44.7</v>
      </c>
      <c r="Z256" s="3">
        <v>46.9</v>
      </c>
      <c r="AA256" s="3">
        <v>47.4</v>
      </c>
      <c r="AB256" s="3">
        <v>48</v>
      </c>
      <c r="AC256" s="3">
        <v>48</v>
      </c>
      <c r="AD256" s="3">
        <v>46.95</v>
      </c>
      <c r="AE256" s="3">
        <v>41.13</v>
      </c>
      <c r="AF256" s="3">
        <v>39.729999999999997</v>
      </c>
      <c r="AG256" s="3">
        <v>39.479999999999997</v>
      </c>
      <c r="AH256" s="3">
        <v>39.28</v>
      </c>
      <c r="AI256" s="3">
        <v>39.08</v>
      </c>
      <c r="AJ256" s="3">
        <v>38.729999999999997</v>
      </c>
      <c r="AK256" s="3">
        <v>40.950000000000003</v>
      </c>
      <c r="AL256" s="3">
        <v>44.4</v>
      </c>
      <c r="AM256" s="3">
        <v>45.4</v>
      </c>
      <c r="AN256" s="3">
        <v>46.15</v>
      </c>
      <c r="AO256" s="3">
        <v>46.2</v>
      </c>
      <c r="AP256" s="3">
        <v>45.65</v>
      </c>
      <c r="AQ256" s="3">
        <v>39.979999999999997</v>
      </c>
      <c r="AR256" s="3">
        <v>38.53</v>
      </c>
      <c r="AS256" s="3">
        <v>38.03</v>
      </c>
      <c r="AT256" s="3">
        <v>37.78</v>
      </c>
      <c r="AU256" s="3">
        <v>37.479999999999997</v>
      </c>
      <c r="AV256" s="3">
        <v>36.979999999999997</v>
      </c>
      <c r="AW256" s="3">
        <v>39.57</v>
      </c>
      <c r="AX256" s="3">
        <v>43.01</v>
      </c>
      <c r="AY256" s="3">
        <v>43.46</v>
      </c>
    </row>
    <row r="257" spans="1:51" x14ac:dyDescent="0.35">
      <c r="A257" s="5">
        <f t="shared" si="4"/>
        <v>43084</v>
      </c>
      <c r="B257" t="s">
        <v>402</v>
      </c>
      <c r="C257" s="2">
        <v>43084</v>
      </c>
      <c r="D257" s="3">
        <v>57.2</v>
      </c>
      <c r="E257" s="3">
        <v>57.32</v>
      </c>
      <c r="F257" s="3">
        <v>53.35</v>
      </c>
      <c r="G257" s="3">
        <v>48.29</v>
      </c>
      <c r="H257" s="3">
        <v>44.82</v>
      </c>
      <c r="I257" s="3">
        <v>42.87</v>
      </c>
      <c r="J257" s="3">
        <v>43.46</v>
      </c>
      <c r="K257" s="3">
        <v>43.16</v>
      </c>
      <c r="L257" s="3">
        <v>42.76</v>
      </c>
      <c r="M257" s="3">
        <v>46.57</v>
      </c>
      <c r="N257" s="3">
        <v>49.52</v>
      </c>
      <c r="O257" s="3">
        <v>50.57</v>
      </c>
      <c r="P257" s="3">
        <v>50.59</v>
      </c>
      <c r="Q257" s="3">
        <v>50.84</v>
      </c>
      <c r="R257" s="3">
        <v>50.04</v>
      </c>
      <c r="S257" s="3">
        <v>40.4</v>
      </c>
      <c r="T257" s="3">
        <v>39.75</v>
      </c>
      <c r="U257" s="3">
        <v>39.9</v>
      </c>
      <c r="V257" s="3">
        <v>40.25</v>
      </c>
      <c r="W257" s="3">
        <v>40.450000000000003</v>
      </c>
      <c r="X257" s="3">
        <v>40.950000000000003</v>
      </c>
      <c r="Y257" s="3">
        <v>44.69</v>
      </c>
      <c r="Z257" s="3">
        <v>46.89</v>
      </c>
      <c r="AA257" s="3">
        <v>47.39</v>
      </c>
      <c r="AB257" s="3">
        <v>47.99</v>
      </c>
      <c r="AC257" s="3">
        <v>47.99</v>
      </c>
      <c r="AD257" s="3">
        <v>46.94</v>
      </c>
      <c r="AE257" s="3">
        <v>41.27</v>
      </c>
      <c r="AF257" s="3">
        <v>39.869999999999997</v>
      </c>
      <c r="AG257" s="3">
        <v>39.619999999999997</v>
      </c>
      <c r="AH257" s="3">
        <v>39.42</v>
      </c>
      <c r="AI257" s="3">
        <v>39.22</v>
      </c>
      <c r="AJ257" s="3">
        <v>38.869999999999997</v>
      </c>
      <c r="AK257" s="3">
        <v>41.02</v>
      </c>
      <c r="AL257" s="3">
        <v>44.47</v>
      </c>
      <c r="AM257" s="3">
        <v>45.47</v>
      </c>
      <c r="AN257" s="3">
        <v>46.22</v>
      </c>
      <c r="AO257" s="3">
        <v>46.27</v>
      </c>
      <c r="AP257" s="3">
        <v>45.72</v>
      </c>
      <c r="AQ257" s="3">
        <v>40.450000000000003</v>
      </c>
      <c r="AR257" s="3">
        <v>39</v>
      </c>
      <c r="AS257" s="3">
        <v>38.5</v>
      </c>
      <c r="AT257" s="3">
        <v>38.25</v>
      </c>
      <c r="AU257" s="3">
        <v>37.950000000000003</v>
      </c>
      <c r="AV257" s="3">
        <v>37.450000000000003</v>
      </c>
      <c r="AW257" s="3">
        <v>39.64</v>
      </c>
      <c r="AX257" s="3">
        <v>43.08</v>
      </c>
      <c r="AY257" s="3">
        <v>43.53</v>
      </c>
    </row>
    <row r="258" spans="1:51" x14ac:dyDescent="0.35">
      <c r="A258" s="5">
        <f t="shared" si="4"/>
        <v>43087</v>
      </c>
      <c r="B258" t="s">
        <v>403</v>
      </c>
      <c r="C258" s="2">
        <v>43087</v>
      </c>
      <c r="D258" s="3">
        <v>56.02</v>
      </c>
      <c r="E258" s="3">
        <v>56.33</v>
      </c>
      <c r="F258" s="3">
        <v>52.49</v>
      </c>
      <c r="G258" s="3">
        <v>47.88</v>
      </c>
      <c r="H258" s="3">
        <v>44.86</v>
      </c>
      <c r="I258" s="3">
        <v>42.83</v>
      </c>
      <c r="J258" s="3">
        <v>43.47</v>
      </c>
      <c r="K258" s="3">
        <v>43.17</v>
      </c>
      <c r="L258" s="3">
        <v>42.77</v>
      </c>
      <c r="M258" s="3">
        <v>46.71</v>
      </c>
      <c r="N258" s="3">
        <v>49.66</v>
      </c>
      <c r="O258" s="3">
        <v>50.71</v>
      </c>
      <c r="P258" s="3">
        <v>50.74</v>
      </c>
      <c r="Q258" s="3">
        <v>50.99</v>
      </c>
      <c r="R258" s="3">
        <v>50.19</v>
      </c>
      <c r="S258" s="3">
        <v>40.49</v>
      </c>
      <c r="T258" s="3">
        <v>39.840000000000003</v>
      </c>
      <c r="U258" s="3">
        <v>39.99</v>
      </c>
      <c r="V258" s="3">
        <v>40.340000000000003</v>
      </c>
      <c r="W258" s="3">
        <v>40.54</v>
      </c>
      <c r="X258" s="3">
        <v>41.04</v>
      </c>
      <c r="Y258" s="3">
        <v>44.82</v>
      </c>
      <c r="Z258" s="3">
        <v>47.02</v>
      </c>
      <c r="AA258" s="3">
        <v>47.52</v>
      </c>
      <c r="AB258" s="3">
        <v>48.12</v>
      </c>
      <c r="AC258" s="3">
        <v>48.12</v>
      </c>
      <c r="AD258" s="3">
        <v>47.07</v>
      </c>
      <c r="AE258" s="3">
        <v>40.92</v>
      </c>
      <c r="AF258" s="3">
        <v>39.520000000000003</v>
      </c>
      <c r="AG258" s="3">
        <v>39.270000000000003</v>
      </c>
      <c r="AH258" s="3">
        <v>39.07</v>
      </c>
      <c r="AI258" s="3">
        <v>38.869999999999997</v>
      </c>
      <c r="AJ258" s="3">
        <v>38.520000000000003</v>
      </c>
      <c r="AK258" s="3">
        <v>40.97</v>
      </c>
      <c r="AL258" s="3">
        <v>44.42</v>
      </c>
      <c r="AM258" s="3">
        <v>45.42</v>
      </c>
      <c r="AN258" s="3">
        <v>46.17</v>
      </c>
      <c r="AO258" s="3">
        <v>46.22</v>
      </c>
      <c r="AP258" s="3">
        <v>45.67</v>
      </c>
      <c r="AQ258" s="3">
        <v>40.5</v>
      </c>
      <c r="AR258" s="3">
        <v>39.049999999999997</v>
      </c>
      <c r="AS258" s="3">
        <v>38.549999999999997</v>
      </c>
      <c r="AT258" s="3">
        <v>38.299999999999997</v>
      </c>
      <c r="AU258" s="3">
        <v>38</v>
      </c>
      <c r="AV258" s="3">
        <v>37.5</v>
      </c>
      <c r="AW258" s="3">
        <v>39.590000000000003</v>
      </c>
      <c r="AX258" s="3">
        <v>43.03</v>
      </c>
      <c r="AY258" s="3">
        <v>43.48</v>
      </c>
    </row>
    <row r="259" spans="1:51" x14ac:dyDescent="0.35">
      <c r="A259" s="5">
        <f t="shared" si="4"/>
        <v>43088</v>
      </c>
      <c r="B259" t="s">
        <v>404</v>
      </c>
      <c r="C259" s="2">
        <v>43088</v>
      </c>
      <c r="D259" s="3">
        <v>55.57</v>
      </c>
      <c r="E259" s="3">
        <v>55.83</v>
      </c>
      <c r="F259" s="3">
        <v>52.14</v>
      </c>
      <c r="G259" s="3">
        <v>48.26</v>
      </c>
      <c r="H259" s="3">
        <v>45.09</v>
      </c>
      <c r="I259" s="3">
        <v>43.04</v>
      </c>
      <c r="J259" s="3">
        <v>43.55</v>
      </c>
      <c r="K259" s="3">
        <v>43.25</v>
      </c>
      <c r="L259" s="3">
        <v>42.85</v>
      </c>
      <c r="M259" s="3">
        <v>46.87</v>
      </c>
      <c r="N259" s="3">
        <v>49.82</v>
      </c>
      <c r="O259" s="3">
        <v>50.87</v>
      </c>
      <c r="P259" s="3">
        <v>50.82</v>
      </c>
      <c r="Q259" s="3">
        <v>51.07</v>
      </c>
      <c r="R259" s="3">
        <v>50.27</v>
      </c>
      <c r="S259" s="3">
        <v>40.659999999999997</v>
      </c>
      <c r="T259" s="3">
        <v>40.01</v>
      </c>
      <c r="U259" s="3">
        <v>40.159999999999997</v>
      </c>
      <c r="V259" s="3">
        <v>40.51</v>
      </c>
      <c r="W259" s="3">
        <v>40.71</v>
      </c>
      <c r="X259" s="3">
        <v>41.21</v>
      </c>
      <c r="Y259" s="3">
        <v>44.81</v>
      </c>
      <c r="Z259" s="3">
        <v>47.01</v>
      </c>
      <c r="AA259" s="3">
        <v>47.51</v>
      </c>
      <c r="AB259" s="3">
        <v>48.11</v>
      </c>
      <c r="AC259" s="3">
        <v>48.11</v>
      </c>
      <c r="AD259" s="3">
        <v>47.06</v>
      </c>
      <c r="AE259" s="3">
        <v>40.9</v>
      </c>
      <c r="AF259" s="3">
        <v>39.5</v>
      </c>
      <c r="AG259" s="3">
        <v>39.25</v>
      </c>
      <c r="AH259" s="3">
        <v>39.049999999999997</v>
      </c>
      <c r="AI259" s="3">
        <v>38.85</v>
      </c>
      <c r="AJ259" s="3">
        <v>38.5</v>
      </c>
      <c r="AK259" s="3">
        <v>40.799999999999997</v>
      </c>
      <c r="AL259" s="3">
        <v>44.25</v>
      </c>
      <c r="AM259" s="3">
        <v>45.25</v>
      </c>
      <c r="AN259" s="3">
        <v>46</v>
      </c>
      <c r="AO259" s="3">
        <v>46.05</v>
      </c>
      <c r="AP259" s="3">
        <v>45.5</v>
      </c>
      <c r="AQ259" s="3">
        <v>40.35</v>
      </c>
      <c r="AR259" s="3">
        <v>38.9</v>
      </c>
      <c r="AS259" s="3">
        <v>38.4</v>
      </c>
      <c r="AT259" s="3">
        <v>38.15</v>
      </c>
      <c r="AU259" s="3">
        <v>37.85</v>
      </c>
      <c r="AV259" s="3">
        <v>37.35</v>
      </c>
      <c r="AW259" s="3">
        <v>39.42</v>
      </c>
      <c r="AX259" s="3">
        <v>42.86</v>
      </c>
      <c r="AY259" s="3">
        <v>43.31</v>
      </c>
    </row>
    <row r="260" spans="1:51" x14ac:dyDescent="0.35">
      <c r="A260" s="5">
        <f t="shared" si="4"/>
        <v>43089</v>
      </c>
      <c r="B260" t="s">
        <v>405</v>
      </c>
      <c r="C260" s="2">
        <v>43089</v>
      </c>
      <c r="D260" s="3">
        <v>56.67</v>
      </c>
      <c r="E260" s="3">
        <v>56.79</v>
      </c>
      <c r="F260" s="3">
        <v>52.87</v>
      </c>
      <c r="G260" s="3">
        <v>48.54</v>
      </c>
      <c r="H260" s="3">
        <v>45.48</v>
      </c>
      <c r="I260" s="3">
        <v>43.36</v>
      </c>
      <c r="J260" s="3">
        <v>43.91</v>
      </c>
      <c r="K260" s="3">
        <v>43.61</v>
      </c>
      <c r="L260" s="3">
        <v>43.21</v>
      </c>
      <c r="M260" s="3">
        <v>47.18</v>
      </c>
      <c r="N260" s="3">
        <v>50.13</v>
      </c>
      <c r="O260" s="3">
        <v>51.18</v>
      </c>
      <c r="P260" s="3">
        <v>51.16</v>
      </c>
      <c r="Q260" s="3">
        <v>51.41</v>
      </c>
      <c r="R260" s="3">
        <v>50.61</v>
      </c>
      <c r="S260" s="3">
        <v>40.93</v>
      </c>
      <c r="T260" s="3">
        <v>40.28</v>
      </c>
      <c r="U260" s="3">
        <v>40.43</v>
      </c>
      <c r="V260" s="3">
        <v>40.78</v>
      </c>
      <c r="W260" s="3">
        <v>40.98</v>
      </c>
      <c r="X260" s="3">
        <v>41.48</v>
      </c>
      <c r="Y260" s="3">
        <v>44.96</v>
      </c>
      <c r="Z260" s="3">
        <v>47.16</v>
      </c>
      <c r="AA260" s="3">
        <v>47.66</v>
      </c>
      <c r="AB260" s="3">
        <v>48.26</v>
      </c>
      <c r="AC260" s="3">
        <v>48.26</v>
      </c>
      <c r="AD260" s="3">
        <v>47.21</v>
      </c>
      <c r="AE260" s="3">
        <v>41.15</v>
      </c>
      <c r="AF260" s="3">
        <v>39.75</v>
      </c>
      <c r="AG260" s="3">
        <v>39.5</v>
      </c>
      <c r="AH260" s="3">
        <v>39.299999999999997</v>
      </c>
      <c r="AI260" s="3">
        <v>39.1</v>
      </c>
      <c r="AJ260" s="3">
        <v>38.75</v>
      </c>
      <c r="AK260" s="3">
        <v>41.05</v>
      </c>
      <c r="AL260" s="3">
        <v>44.5</v>
      </c>
      <c r="AM260" s="3">
        <v>45.5</v>
      </c>
      <c r="AN260" s="3">
        <v>46.25</v>
      </c>
      <c r="AO260" s="3">
        <v>46.3</v>
      </c>
      <c r="AP260" s="3">
        <v>45.75</v>
      </c>
      <c r="AQ260" s="3">
        <v>40.6</v>
      </c>
      <c r="AR260" s="3">
        <v>39.15</v>
      </c>
      <c r="AS260" s="3">
        <v>38.65</v>
      </c>
      <c r="AT260" s="3">
        <v>38.4</v>
      </c>
      <c r="AU260" s="3">
        <v>38.1</v>
      </c>
      <c r="AV260" s="3">
        <v>37.6</v>
      </c>
      <c r="AW260" s="3">
        <v>39.67</v>
      </c>
      <c r="AX260" s="3">
        <v>43.11</v>
      </c>
      <c r="AY260" s="3">
        <v>43.56</v>
      </c>
    </row>
    <row r="261" spans="1:51" x14ac:dyDescent="0.35">
      <c r="A261" s="5">
        <f t="shared" si="4"/>
        <v>43090</v>
      </c>
      <c r="B261" t="s">
        <v>406</v>
      </c>
      <c r="C261" s="2">
        <v>43090</v>
      </c>
      <c r="D261" s="3">
        <v>56.09</v>
      </c>
      <c r="E261" s="3">
        <v>56.04</v>
      </c>
      <c r="F261" s="3">
        <v>52.3</v>
      </c>
      <c r="G261" s="3">
        <v>48.59</v>
      </c>
      <c r="H261" s="3">
        <v>45.59</v>
      </c>
      <c r="I261" s="3">
        <v>43.47</v>
      </c>
      <c r="J261" s="3">
        <v>44.08</v>
      </c>
      <c r="K261" s="3">
        <v>43.78</v>
      </c>
      <c r="L261" s="3">
        <v>43.38</v>
      </c>
      <c r="M261" s="3">
        <v>47.29</v>
      </c>
      <c r="N261" s="3">
        <v>50.24</v>
      </c>
      <c r="O261" s="3">
        <v>51.29</v>
      </c>
      <c r="P261" s="3">
        <v>51.3</v>
      </c>
      <c r="Q261" s="3">
        <v>51.55</v>
      </c>
      <c r="R261" s="3">
        <v>50.75</v>
      </c>
      <c r="S261" s="3">
        <v>41.17</v>
      </c>
      <c r="T261" s="3">
        <v>40.520000000000003</v>
      </c>
      <c r="U261" s="3">
        <v>40.67</v>
      </c>
      <c r="V261" s="3">
        <v>41.02</v>
      </c>
      <c r="W261" s="3">
        <v>41.22</v>
      </c>
      <c r="X261" s="3">
        <v>41.72</v>
      </c>
      <c r="Y261" s="3">
        <v>45.06</v>
      </c>
      <c r="Z261" s="3">
        <v>47.26</v>
      </c>
      <c r="AA261" s="3">
        <v>47.76</v>
      </c>
      <c r="AB261" s="3">
        <v>48.36</v>
      </c>
      <c r="AC261" s="3">
        <v>48.36</v>
      </c>
      <c r="AD261" s="3">
        <v>47.31</v>
      </c>
      <c r="AE261" s="3">
        <v>41.11</v>
      </c>
      <c r="AF261" s="3">
        <v>39.71</v>
      </c>
      <c r="AG261" s="3">
        <v>39.46</v>
      </c>
      <c r="AH261" s="3">
        <v>39.26</v>
      </c>
      <c r="AI261" s="3">
        <v>39.06</v>
      </c>
      <c r="AJ261" s="3">
        <v>38.71</v>
      </c>
      <c r="AK261" s="3">
        <v>41.01</v>
      </c>
      <c r="AL261" s="3">
        <v>44.46</v>
      </c>
      <c r="AM261" s="3">
        <v>45.46</v>
      </c>
      <c r="AN261" s="3">
        <v>46.21</v>
      </c>
      <c r="AO261" s="3">
        <v>46.26</v>
      </c>
      <c r="AP261" s="3">
        <v>45.71</v>
      </c>
      <c r="AQ261" s="3">
        <v>40.56</v>
      </c>
      <c r="AR261" s="3">
        <v>39.11</v>
      </c>
      <c r="AS261" s="3">
        <v>38.61</v>
      </c>
      <c r="AT261" s="3">
        <v>38.36</v>
      </c>
      <c r="AU261" s="3">
        <v>38.06</v>
      </c>
      <c r="AV261" s="3">
        <v>37.56</v>
      </c>
      <c r="AW261" s="3">
        <v>39.630000000000003</v>
      </c>
      <c r="AX261" s="3">
        <v>43.05</v>
      </c>
      <c r="AY261" s="3">
        <v>43.5</v>
      </c>
    </row>
    <row r="262" spans="1:51" x14ac:dyDescent="0.35">
      <c r="A262" s="5">
        <f t="shared" si="4"/>
        <v>43091</v>
      </c>
      <c r="B262" t="s">
        <v>407</v>
      </c>
      <c r="C262" s="2">
        <v>43091</v>
      </c>
      <c r="D262" s="3">
        <v>55.19</v>
      </c>
      <c r="E262" s="3">
        <v>55.08</v>
      </c>
      <c r="F262" s="3">
        <v>51.44</v>
      </c>
      <c r="G262" s="3">
        <v>48.12</v>
      </c>
      <c r="H262" s="3">
        <v>45.49</v>
      </c>
      <c r="I262" s="3">
        <v>43.37</v>
      </c>
      <c r="J262" s="3">
        <v>43.95</v>
      </c>
      <c r="K262" s="3">
        <v>43.65</v>
      </c>
      <c r="L262" s="3">
        <v>43.25</v>
      </c>
      <c r="M262" s="3">
        <v>47.22</v>
      </c>
      <c r="N262" s="3">
        <v>50.17</v>
      </c>
      <c r="O262" s="3">
        <v>51.22</v>
      </c>
      <c r="P262" s="3">
        <v>51.17</v>
      </c>
      <c r="Q262" s="3">
        <v>51.42</v>
      </c>
      <c r="R262" s="3">
        <v>50.62</v>
      </c>
      <c r="S262" s="3">
        <v>40.92</v>
      </c>
      <c r="T262" s="3">
        <v>40.270000000000003</v>
      </c>
      <c r="U262" s="3">
        <v>40.42</v>
      </c>
      <c r="V262" s="3">
        <v>40.770000000000003</v>
      </c>
      <c r="W262" s="3">
        <v>40.97</v>
      </c>
      <c r="X262" s="3">
        <v>41.47</v>
      </c>
      <c r="Y262" s="3">
        <v>44.85</v>
      </c>
      <c r="Z262" s="3">
        <v>47.05</v>
      </c>
      <c r="AA262" s="3">
        <v>47.55</v>
      </c>
      <c r="AB262" s="3">
        <v>48.15</v>
      </c>
      <c r="AC262" s="3">
        <v>48.15</v>
      </c>
      <c r="AD262" s="3">
        <v>47.1</v>
      </c>
      <c r="AE262" s="3">
        <v>40.93</v>
      </c>
      <c r="AF262" s="3">
        <v>39.53</v>
      </c>
      <c r="AG262" s="3">
        <v>39.28</v>
      </c>
      <c r="AH262" s="3">
        <v>39.08</v>
      </c>
      <c r="AI262" s="3">
        <v>38.880000000000003</v>
      </c>
      <c r="AJ262" s="3">
        <v>38.53</v>
      </c>
      <c r="AK262" s="3">
        <v>40.700000000000003</v>
      </c>
      <c r="AL262" s="3">
        <v>44.15</v>
      </c>
      <c r="AM262" s="3">
        <v>45.15</v>
      </c>
      <c r="AN262" s="3">
        <v>45.9</v>
      </c>
      <c r="AO262" s="3">
        <v>45.95</v>
      </c>
      <c r="AP262" s="3">
        <v>45.4</v>
      </c>
      <c r="AQ262" s="3">
        <v>40.380000000000003</v>
      </c>
      <c r="AR262" s="3">
        <v>38.93</v>
      </c>
      <c r="AS262" s="3">
        <v>38.43</v>
      </c>
      <c r="AT262" s="3">
        <v>38.18</v>
      </c>
      <c r="AU262" s="3">
        <v>37.880000000000003</v>
      </c>
      <c r="AV262" s="3">
        <v>37.380000000000003</v>
      </c>
      <c r="AW262" s="3">
        <v>39.32</v>
      </c>
      <c r="AX262" s="3">
        <v>42.74</v>
      </c>
      <c r="AY262" s="3">
        <v>43.19</v>
      </c>
    </row>
    <row r="263" spans="1:51" x14ac:dyDescent="0.35">
      <c r="A263" s="5">
        <f t="shared" si="4"/>
        <v>43094</v>
      </c>
      <c r="B263" t="s">
        <v>408</v>
      </c>
      <c r="C263" s="2">
        <v>43094</v>
      </c>
      <c r="D263" s="3" t="e">
        <v>#N/A</v>
      </c>
      <c r="E263" s="3" t="e">
        <v>#N/A</v>
      </c>
      <c r="F263" s="3" t="e">
        <v>#N/A</v>
      </c>
      <c r="G263" s="3" t="e">
        <v>#N/A</v>
      </c>
      <c r="H263" s="3" t="e">
        <v>#N/A</v>
      </c>
      <c r="I263" s="3" t="e">
        <v>#N/A</v>
      </c>
      <c r="J263" s="3" t="e">
        <v>#N/A</v>
      </c>
      <c r="K263" s="3" t="e">
        <v>#N/A</v>
      </c>
      <c r="L263" s="3" t="e">
        <v>#N/A</v>
      </c>
      <c r="M263" s="3" t="e">
        <v>#N/A</v>
      </c>
      <c r="N263" s="3" t="e">
        <v>#N/A</v>
      </c>
      <c r="O263" s="3" t="e">
        <v>#N/A</v>
      </c>
      <c r="P263" s="3" t="e">
        <v>#N/A</v>
      </c>
      <c r="Q263" s="3" t="e">
        <v>#N/A</v>
      </c>
      <c r="R263" s="3" t="e">
        <v>#N/A</v>
      </c>
      <c r="S263" s="3" t="e">
        <v>#N/A</v>
      </c>
      <c r="T263" s="3" t="e">
        <v>#N/A</v>
      </c>
      <c r="U263" s="3" t="e">
        <v>#N/A</v>
      </c>
      <c r="V263" s="3" t="e">
        <v>#N/A</v>
      </c>
      <c r="W263" s="3" t="e">
        <v>#N/A</v>
      </c>
      <c r="X263" s="3" t="e">
        <v>#N/A</v>
      </c>
      <c r="Y263" s="3" t="e">
        <v>#N/A</v>
      </c>
      <c r="Z263" s="3" t="e">
        <v>#N/A</v>
      </c>
      <c r="AA263" s="3" t="e">
        <v>#N/A</v>
      </c>
      <c r="AB263" s="3" t="e">
        <v>#N/A</v>
      </c>
      <c r="AC263" s="3" t="e">
        <v>#N/A</v>
      </c>
      <c r="AD263" s="3" t="e">
        <v>#N/A</v>
      </c>
      <c r="AE263" s="3" t="e">
        <v>#N/A</v>
      </c>
      <c r="AF263" s="3" t="e">
        <v>#N/A</v>
      </c>
      <c r="AG263" s="3" t="e">
        <v>#N/A</v>
      </c>
      <c r="AH263" s="3" t="e">
        <v>#N/A</v>
      </c>
      <c r="AI263" s="3" t="e">
        <v>#N/A</v>
      </c>
      <c r="AJ263" s="3" t="e">
        <v>#N/A</v>
      </c>
      <c r="AK263" s="3" t="e">
        <v>#N/A</v>
      </c>
      <c r="AL263" s="3" t="e">
        <v>#N/A</v>
      </c>
      <c r="AM263" s="3" t="e">
        <v>#N/A</v>
      </c>
      <c r="AN263" s="3" t="e">
        <v>#N/A</v>
      </c>
      <c r="AO263" s="3" t="e">
        <v>#N/A</v>
      </c>
      <c r="AP263" s="3" t="e">
        <v>#N/A</v>
      </c>
      <c r="AQ263" s="3" t="e">
        <v>#N/A</v>
      </c>
      <c r="AR263" s="3" t="e">
        <v>#N/A</v>
      </c>
      <c r="AS263" s="3" t="e">
        <v>#N/A</v>
      </c>
      <c r="AT263" s="3" t="e">
        <v>#N/A</v>
      </c>
      <c r="AU263" s="3" t="e">
        <v>#N/A</v>
      </c>
      <c r="AV263" s="3" t="e">
        <v>#N/A</v>
      </c>
      <c r="AW263" s="3" t="e">
        <v>#N/A</v>
      </c>
      <c r="AX263" s="3" t="e">
        <v>#N/A</v>
      </c>
      <c r="AY263" s="3" t="e">
        <v>#N/A</v>
      </c>
    </row>
    <row r="264" spans="1:51" x14ac:dyDescent="0.35">
      <c r="A264" s="5">
        <f t="shared" si="4"/>
        <v>43095</v>
      </c>
      <c r="B264" t="s">
        <v>409</v>
      </c>
      <c r="C264" s="2">
        <v>43095</v>
      </c>
      <c r="D264" s="3">
        <v>55.19</v>
      </c>
      <c r="E264" s="3">
        <v>55.08</v>
      </c>
      <c r="F264" s="3">
        <v>51.44</v>
      </c>
      <c r="G264" s="3">
        <v>48.12</v>
      </c>
      <c r="H264" s="3">
        <v>45.49</v>
      </c>
      <c r="I264" s="3">
        <v>43.37</v>
      </c>
      <c r="J264" s="3">
        <v>43.95</v>
      </c>
      <c r="K264" s="3">
        <v>43.65</v>
      </c>
      <c r="L264" s="3">
        <v>43.25</v>
      </c>
      <c r="M264" s="3">
        <v>47.22</v>
      </c>
      <c r="N264" s="3">
        <v>50.17</v>
      </c>
      <c r="O264" s="3">
        <v>51.22</v>
      </c>
      <c r="P264" s="3">
        <v>51.17</v>
      </c>
      <c r="Q264" s="3">
        <v>51.42</v>
      </c>
      <c r="R264" s="3">
        <v>50.62</v>
      </c>
      <c r="S264" s="3">
        <v>40.92</v>
      </c>
      <c r="T264" s="3">
        <v>40.270000000000003</v>
      </c>
      <c r="U264" s="3">
        <v>40.42</v>
      </c>
      <c r="V264" s="3">
        <v>40.770000000000003</v>
      </c>
      <c r="W264" s="3">
        <v>40.97</v>
      </c>
      <c r="X264" s="3">
        <v>41.47</v>
      </c>
      <c r="Y264" s="3">
        <v>44.85</v>
      </c>
      <c r="Z264" s="3">
        <v>47.05</v>
      </c>
      <c r="AA264" s="3">
        <v>47.55</v>
      </c>
      <c r="AB264" s="3">
        <v>48.15</v>
      </c>
      <c r="AC264" s="3">
        <v>48.15</v>
      </c>
      <c r="AD264" s="3">
        <v>47.1</v>
      </c>
      <c r="AE264" s="3">
        <v>40.93</v>
      </c>
      <c r="AF264" s="3">
        <v>39.53</v>
      </c>
      <c r="AG264" s="3">
        <v>39.28</v>
      </c>
      <c r="AH264" s="3">
        <v>39.08</v>
      </c>
      <c r="AI264" s="3">
        <v>38.880000000000003</v>
      </c>
      <c r="AJ264" s="3">
        <v>38.53</v>
      </c>
      <c r="AK264" s="3">
        <v>40.700000000000003</v>
      </c>
      <c r="AL264" s="3">
        <v>44.15</v>
      </c>
      <c r="AM264" s="3">
        <v>45.15</v>
      </c>
      <c r="AN264" s="3">
        <v>45.9</v>
      </c>
      <c r="AO264" s="3">
        <v>45.95</v>
      </c>
      <c r="AP264" s="3">
        <v>45.4</v>
      </c>
      <c r="AQ264" s="3">
        <v>40.380000000000003</v>
      </c>
      <c r="AR264" s="3">
        <v>38.93</v>
      </c>
      <c r="AS264" s="3">
        <v>38.43</v>
      </c>
      <c r="AT264" s="3">
        <v>38.18</v>
      </c>
      <c r="AU264" s="3">
        <v>37.880000000000003</v>
      </c>
      <c r="AV264" s="3">
        <v>37.380000000000003</v>
      </c>
      <c r="AW264" s="3">
        <v>39.32</v>
      </c>
      <c r="AX264" s="3">
        <v>42.74</v>
      </c>
      <c r="AY264" s="3">
        <v>43.19</v>
      </c>
    </row>
    <row r="265" spans="1:51" x14ac:dyDescent="0.35">
      <c r="A265" s="5">
        <f t="shared" si="4"/>
        <v>43096</v>
      </c>
      <c r="B265" t="s">
        <v>410</v>
      </c>
      <c r="C265" s="2">
        <v>43096</v>
      </c>
      <c r="D265" s="3">
        <v>54.43</v>
      </c>
      <c r="E265" s="3">
        <v>53.84</v>
      </c>
      <c r="F265" s="3">
        <v>50.61</v>
      </c>
      <c r="G265" s="3">
        <v>48.3</v>
      </c>
      <c r="H265" s="3">
        <v>45.38</v>
      </c>
      <c r="I265" s="3">
        <v>43.3</v>
      </c>
      <c r="J265" s="3">
        <v>43.87</v>
      </c>
      <c r="K265" s="3">
        <v>43.57</v>
      </c>
      <c r="L265" s="3">
        <v>43.17</v>
      </c>
      <c r="M265" s="3">
        <v>47.07</v>
      </c>
      <c r="N265" s="3">
        <v>50.02</v>
      </c>
      <c r="O265" s="3">
        <v>51.07</v>
      </c>
      <c r="P265" s="3">
        <v>51</v>
      </c>
      <c r="Q265" s="3">
        <v>51.25</v>
      </c>
      <c r="R265" s="3">
        <v>50.45</v>
      </c>
      <c r="S265" s="3">
        <v>40.99</v>
      </c>
      <c r="T265" s="3">
        <v>40.340000000000003</v>
      </c>
      <c r="U265" s="3">
        <v>40.49</v>
      </c>
      <c r="V265" s="3">
        <v>40.840000000000003</v>
      </c>
      <c r="W265" s="3">
        <v>41.04</v>
      </c>
      <c r="X265" s="3">
        <v>41.54</v>
      </c>
      <c r="Y265" s="3">
        <v>44.82</v>
      </c>
      <c r="Z265" s="3">
        <v>47.02</v>
      </c>
      <c r="AA265" s="3">
        <v>47.52</v>
      </c>
      <c r="AB265" s="3">
        <v>48.12</v>
      </c>
      <c r="AC265" s="3">
        <v>48.12</v>
      </c>
      <c r="AD265" s="3">
        <v>47.07</v>
      </c>
      <c r="AE265" s="3">
        <v>40.76</v>
      </c>
      <c r="AF265" s="3">
        <v>39.36</v>
      </c>
      <c r="AG265" s="3">
        <v>39.11</v>
      </c>
      <c r="AH265" s="3">
        <v>38.909999999999997</v>
      </c>
      <c r="AI265" s="3">
        <v>38.71</v>
      </c>
      <c r="AJ265" s="3">
        <v>38.36</v>
      </c>
      <c r="AK265" s="3">
        <v>40.46</v>
      </c>
      <c r="AL265" s="3">
        <v>43.91</v>
      </c>
      <c r="AM265" s="3">
        <v>44.91</v>
      </c>
      <c r="AN265" s="3">
        <v>45.66</v>
      </c>
      <c r="AO265" s="3">
        <v>45.71</v>
      </c>
      <c r="AP265" s="3">
        <v>45.16</v>
      </c>
      <c r="AQ265" s="3">
        <v>40.65</v>
      </c>
      <c r="AR265" s="3">
        <v>39.200000000000003</v>
      </c>
      <c r="AS265" s="3">
        <v>38.700000000000003</v>
      </c>
      <c r="AT265" s="3">
        <v>38.450000000000003</v>
      </c>
      <c r="AU265" s="3">
        <v>38.15</v>
      </c>
      <c r="AV265" s="3">
        <v>37.65</v>
      </c>
      <c r="AW265" s="3">
        <v>39.08</v>
      </c>
      <c r="AX265" s="3">
        <v>42.5</v>
      </c>
      <c r="AY265" s="3">
        <v>42.95</v>
      </c>
    </row>
    <row r="266" spans="1:51" x14ac:dyDescent="0.35">
      <c r="A266" s="5">
        <f t="shared" si="4"/>
        <v>43097</v>
      </c>
      <c r="B266" t="s">
        <v>411</v>
      </c>
      <c r="C266" s="2">
        <v>43097</v>
      </c>
      <c r="D266" s="3">
        <v>54.75</v>
      </c>
      <c r="E266" s="3">
        <v>54.31</v>
      </c>
      <c r="F266" s="3">
        <v>51.15</v>
      </c>
      <c r="G266" s="3">
        <v>48.59</v>
      </c>
      <c r="H266" s="3">
        <v>45.84</v>
      </c>
      <c r="I266" s="3">
        <v>43.72</v>
      </c>
      <c r="J266" s="3">
        <v>44.28</v>
      </c>
      <c r="K266" s="3">
        <v>43.98</v>
      </c>
      <c r="L266" s="3">
        <v>43.58</v>
      </c>
      <c r="M266" s="3">
        <v>47.43</v>
      </c>
      <c r="N266" s="3">
        <v>50.38</v>
      </c>
      <c r="O266" s="3">
        <v>51.43</v>
      </c>
      <c r="P266" s="3">
        <v>51.4</v>
      </c>
      <c r="Q266" s="3">
        <v>51.65</v>
      </c>
      <c r="R266" s="3">
        <v>50.85</v>
      </c>
      <c r="S266" s="3">
        <v>41.13</v>
      </c>
      <c r="T266" s="3">
        <v>40.479999999999997</v>
      </c>
      <c r="U266" s="3">
        <v>40.630000000000003</v>
      </c>
      <c r="V266" s="3">
        <v>40.98</v>
      </c>
      <c r="W266" s="3">
        <v>41.18</v>
      </c>
      <c r="X266" s="3">
        <v>41.68</v>
      </c>
      <c r="Y266" s="3">
        <v>45.01</v>
      </c>
      <c r="Z266" s="3">
        <v>47.21</v>
      </c>
      <c r="AA266" s="3">
        <v>47.71</v>
      </c>
      <c r="AB266" s="3">
        <v>48.31</v>
      </c>
      <c r="AC266" s="3">
        <v>48.31</v>
      </c>
      <c r="AD266" s="3">
        <v>47.26</v>
      </c>
      <c r="AE266" s="3">
        <v>40.86</v>
      </c>
      <c r="AF266" s="3">
        <v>39.46</v>
      </c>
      <c r="AG266" s="3">
        <v>39.21</v>
      </c>
      <c r="AH266" s="3">
        <v>39.01</v>
      </c>
      <c r="AI266" s="3">
        <v>38.81</v>
      </c>
      <c r="AJ266" s="3">
        <v>38.46</v>
      </c>
      <c r="AK266" s="3">
        <v>40.61</v>
      </c>
      <c r="AL266" s="3">
        <v>44.06</v>
      </c>
      <c r="AM266" s="3">
        <v>45.06</v>
      </c>
      <c r="AN266" s="3">
        <v>45.81</v>
      </c>
      <c r="AO266" s="3">
        <v>45.86</v>
      </c>
      <c r="AP266" s="3">
        <v>45.31</v>
      </c>
      <c r="AQ266" s="3">
        <v>40.75</v>
      </c>
      <c r="AR266" s="3">
        <v>39.299999999999997</v>
      </c>
      <c r="AS266" s="3">
        <v>38.799999999999997</v>
      </c>
      <c r="AT266" s="3">
        <v>38.549999999999997</v>
      </c>
      <c r="AU266" s="3">
        <v>38.25</v>
      </c>
      <c r="AV266" s="3">
        <v>37.75</v>
      </c>
      <c r="AW266" s="3">
        <v>39.229999999999997</v>
      </c>
      <c r="AX266" s="3">
        <v>42.65</v>
      </c>
      <c r="AY266" s="3">
        <v>43.1</v>
      </c>
    </row>
    <row r="267" spans="1:51" x14ac:dyDescent="0.35">
      <c r="A267" s="5">
        <f t="shared" si="4"/>
        <v>43098</v>
      </c>
      <c r="B267" t="s">
        <v>412</v>
      </c>
      <c r="C267" s="2">
        <v>43098</v>
      </c>
      <c r="D267" s="3">
        <v>54.34</v>
      </c>
      <c r="E267" s="3">
        <v>50.91</v>
      </c>
      <c r="F267" s="3">
        <v>48.43</v>
      </c>
      <c r="G267" s="3">
        <v>45.77</v>
      </c>
      <c r="H267" s="3">
        <v>43.64</v>
      </c>
      <c r="I267" s="3">
        <v>44.2</v>
      </c>
      <c r="J267" s="3">
        <v>43.9</v>
      </c>
      <c r="K267" s="3">
        <v>43.5</v>
      </c>
      <c r="L267" s="3">
        <v>47.29</v>
      </c>
      <c r="M267" s="3">
        <v>50.24</v>
      </c>
      <c r="N267" s="3">
        <v>51.29</v>
      </c>
      <c r="O267" s="3">
        <v>51.29</v>
      </c>
      <c r="P267" s="3">
        <v>51.54</v>
      </c>
      <c r="Q267" s="3">
        <v>50.74</v>
      </c>
      <c r="R267" s="3">
        <v>41.15</v>
      </c>
      <c r="S267" s="3">
        <v>40.5</v>
      </c>
      <c r="T267" s="3">
        <v>40.65</v>
      </c>
      <c r="U267" s="3">
        <v>41</v>
      </c>
      <c r="V267" s="3">
        <v>41.2</v>
      </c>
      <c r="W267" s="3">
        <v>41.7</v>
      </c>
      <c r="X267" s="3">
        <v>45.01</v>
      </c>
      <c r="Y267" s="3">
        <v>47.21</v>
      </c>
      <c r="Z267" s="3">
        <v>47.71</v>
      </c>
      <c r="AA267" s="3">
        <v>48.31</v>
      </c>
      <c r="AB267" s="3">
        <v>48.31</v>
      </c>
      <c r="AC267" s="3">
        <v>47.26</v>
      </c>
      <c r="AD267" s="3">
        <v>40.64</v>
      </c>
      <c r="AE267" s="3">
        <v>39.24</v>
      </c>
      <c r="AF267" s="3">
        <v>38.99</v>
      </c>
      <c r="AG267" s="3">
        <v>38.79</v>
      </c>
      <c r="AH267" s="3">
        <v>38.590000000000003</v>
      </c>
      <c r="AI267" s="3">
        <v>38.24</v>
      </c>
      <c r="AJ267" s="3">
        <v>40.409999999999997</v>
      </c>
      <c r="AK267" s="3">
        <v>43.86</v>
      </c>
      <c r="AL267" s="3">
        <v>44.86</v>
      </c>
      <c r="AM267" s="3">
        <v>45.61</v>
      </c>
      <c r="AN267" s="3">
        <v>45.66</v>
      </c>
      <c r="AO267" s="3">
        <v>45.11</v>
      </c>
      <c r="AP267" s="3">
        <v>40.549999999999997</v>
      </c>
      <c r="AQ267" s="3">
        <v>39.1</v>
      </c>
      <c r="AR267" s="3">
        <v>38.6</v>
      </c>
      <c r="AS267" s="3">
        <v>38.35</v>
      </c>
      <c r="AT267" s="3">
        <v>38.049999999999997</v>
      </c>
      <c r="AU267" s="3">
        <v>37.549999999999997</v>
      </c>
      <c r="AV267" s="3">
        <v>39.03</v>
      </c>
      <c r="AW267" s="3">
        <v>42.45</v>
      </c>
      <c r="AX267" s="3">
        <v>42.9</v>
      </c>
      <c r="AY267" s="3">
        <v>43.65</v>
      </c>
    </row>
    <row r="268" spans="1:51" x14ac:dyDescent="0.35">
      <c r="A268" s="5">
        <f t="shared" si="4"/>
        <v>43101</v>
      </c>
      <c r="B268" t="s">
        <v>413</v>
      </c>
      <c r="C268" s="2">
        <v>43101</v>
      </c>
      <c r="D268" s="3" t="e">
        <v>#N/A</v>
      </c>
      <c r="E268" s="3" t="e">
        <v>#N/A</v>
      </c>
      <c r="F268" s="3" t="e">
        <v>#N/A</v>
      </c>
      <c r="G268" s="3" t="e">
        <v>#N/A</v>
      </c>
      <c r="H268" s="3" t="e">
        <v>#N/A</v>
      </c>
      <c r="I268" s="3" t="e">
        <v>#N/A</v>
      </c>
      <c r="J268" s="3" t="e">
        <v>#N/A</v>
      </c>
      <c r="K268" s="3" t="e">
        <v>#N/A</v>
      </c>
      <c r="L268" s="3" t="e">
        <v>#N/A</v>
      </c>
      <c r="M268" s="3" t="e">
        <v>#N/A</v>
      </c>
      <c r="N268" s="3" t="e">
        <v>#N/A</v>
      </c>
      <c r="O268" s="3" t="e">
        <v>#N/A</v>
      </c>
      <c r="P268" s="3" t="e">
        <v>#N/A</v>
      </c>
      <c r="Q268" s="3" t="e">
        <v>#N/A</v>
      </c>
      <c r="R268" s="3" t="e">
        <v>#N/A</v>
      </c>
      <c r="S268" s="3" t="e">
        <v>#N/A</v>
      </c>
      <c r="T268" s="3" t="e">
        <v>#N/A</v>
      </c>
      <c r="U268" s="3" t="e">
        <v>#N/A</v>
      </c>
      <c r="V268" s="3" t="e">
        <v>#N/A</v>
      </c>
      <c r="W268" s="3" t="e">
        <v>#N/A</v>
      </c>
      <c r="X268" s="3" t="e">
        <v>#N/A</v>
      </c>
      <c r="Y268" s="3" t="e">
        <v>#N/A</v>
      </c>
      <c r="Z268" s="3" t="e">
        <v>#N/A</v>
      </c>
      <c r="AA268" s="3" t="e">
        <v>#N/A</v>
      </c>
      <c r="AB268" s="3" t="e">
        <v>#N/A</v>
      </c>
      <c r="AC268" s="3" t="e">
        <v>#N/A</v>
      </c>
      <c r="AD268" s="3" t="e">
        <v>#N/A</v>
      </c>
      <c r="AE268" s="3" t="e">
        <v>#N/A</v>
      </c>
      <c r="AF268" s="3" t="e">
        <v>#N/A</v>
      </c>
      <c r="AG268" s="3" t="e">
        <v>#N/A</v>
      </c>
      <c r="AH268" s="3" t="e">
        <v>#N/A</v>
      </c>
      <c r="AI268" s="3" t="e">
        <v>#N/A</v>
      </c>
      <c r="AJ268" s="3" t="e">
        <v>#N/A</v>
      </c>
      <c r="AK268" s="3" t="e">
        <v>#N/A</v>
      </c>
      <c r="AL268" s="3" t="e">
        <v>#N/A</v>
      </c>
      <c r="AM268" s="3" t="e">
        <v>#N/A</v>
      </c>
      <c r="AN268" s="3" t="e">
        <v>#N/A</v>
      </c>
      <c r="AO268" s="3" t="e">
        <v>#N/A</v>
      </c>
      <c r="AP268" s="3" t="e">
        <v>#N/A</v>
      </c>
      <c r="AQ268" s="3" t="e">
        <v>#N/A</v>
      </c>
      <c r="AR268" s="3" t="e">
        <v>#N/A</v>
      </c>
      <c r="AS268" s="3" t="e">
        <v>#N/A</v>
      </c>
      <c r="AT268" s="3" t="e">
        <v>#N/A</v>
      </c>
      <c r="AU268" s="3" t="e">
        <v>#N/A</v>
      </c>
      <c r="AV268" s="3" t="e">
        <v>#N/A</v>
      </c>
      <c r="AW268" s="3" t="e">
        <v>#N/A</v>
      </c>
      <c r="AX268" s="3" t="e">
        <v>#N/A</v>
      </c>
      <c r="AY268" s="3" t="e">
        <v>#N/A</v>
      </c>
    </row>
    <row r="269" spans="1:51" x14ac:dyDescent="0.35">
      <c r="A269" s="5">
        <f t="shared" si="4"/>
        <v>43102</v>
      </c>
      <c r="B269" t="s">
        <v>414</v>
      </c>
      <c r="C269" s="2">
        <v>43102</v>
      </c>
      <c r="D269" s="3">
        <v>52.87</v>
      </c>
      <c r="E269" s="3">
        <v>50.35</v>
      </c>
      <c r="F269" s="3">
        <v>48.15</v>
      </c>
      <c r="G269" s="3">
        <v>45.54</v>
      </c>
      <c r="H269" s="3">
        <v>43.33</v>
      </c>
      <c r="I269" s="3">
        <v>44.03</v>
      </c>
      <c r="J269" s="3">
        <v>43.73</v>
      </c>
      <c r="K269" s="3">
        <v>43.33</v>
      </c>
      <c r="L269" s="3">
        <v>47.32</v>
      </c>
      <c r="M269" s="3">
        <v>50.27</v>
      </c>
      <c r="N269" s="3">
        <v>51.32</v>
      </c>
      <c r="O269" s="3">
        <v>51.28</v>
      </c>
      <c r="P269" s="3">
        <v>51.53</v>
      </c>
      <c r="Q269" s="3">
        <v>50.73</v>
      </c>
      <c r="R269" s="3">
        <v>41.14</v>
      </c>
      <c r="S269" s="3">
        <v>40.49</v>
      </c>
      <c r="T269" s="3">
        <v>40.64</v>
      </c>
      <c r="U269" s="3">
        <v>40.99</v>
      </c>
      <c r="V269" s="3">
        <v>41.19</v>
      </c>
      <c r="W269" s="3">
        <v>41.69</v>
      </c>
      <c r="X269" s="3">
        <v>44.98</v>
      </c>
      <c r="Y269" s="3">
        <v>47.18</v>
      </c>
      <c r="Z269" s="3">
        <v>47.68</v>
      </c>
      <c r="AA269" s="3">
        <v>48.28</v>
      </c>
      <c r="AB269" s="3">
        <v>48.28</v>
      </c>
      <c r="AC269" s="3">
        <v>47.23</v>
      </c>
      <c r="AD269" s="3">
        <v>40.840000000000003</v>
      </c>
      <c r="AE269" s="3">
        <v>39.44</v>
      </c>
      <c r="AF269" s="3">
        <v>39.19</v>
      </c>
      <c r="AG269" s="3">
        <v>38.99</v>
      </c>
      <c r="AH269" s="3">
        <v>38.79</v>
      </c>
      <c r="AI269" s="3">
        <v>38.44</v>
      </c>
      <c r="AJ269" s="3">
        <v>40.29</v>
      </c>
      <c r="AK269" s="3">
        <v>43.74</v>
      </c>
      <c r="AL269" s="3">
        <v>44.74</v>
      </c>
      <c r="AM269" s="3">
        <v>45.49</v>
      </c>
      <c r="AN269" s="3">
        <v>45.54</v>
      </c>
      <c r="AO269" s="3">
        <v>44.99</v>
      </c>
      <c r="AP269" s="3">
        <v>40.75</v>
      </c>
      <c r="AQ269" s="3">
        <v>39.299999999999997</v>
      </c>
      <c r="AR269" s="3">
        <v>38.799999999999997</v>
      </c>
      <c r="AS269" s="3">
        <v>38.549999999999997</v>
      </c>
      <c r="AT269" s="3">
        <v>38.25</v>
      </c>
      <c r="AU269" s="3">
        <v>37.75</v>
      </c>
      <c r="AV269" s="3">
        <v>38.909999999999997</v>
      </c>
      <c r="AW269" s="3">
        <v>42.33</v>
      </c>
      <c r="AX269" s="3">
        <v>42.78</v>
      </c>
      <c r="AY269" s="3">
        <v>43.53</v>
      </c>
    </row>
    <row r="270" spans="1:51" x14ac:dyDescent="0.35">
      <c r="A270" s="5">
        <f t="shared" ref="A270:A333" si="5">+A265+7</f>
        <v>43103</v>
      </c>
      <c r="B270" t="s">
        <v>415</v>
      </c>
      <c r="C270" s="2">
        <v>43103</v>
      </c>
      <c r="D270" s="3">
        <v>52.77</v>
      </c>
      <c r="E270" s="3">
        <v>50.56</v>
      </c>
      <c r="F270" s="3">
        <v>48.1</v>
      </c>
      <c r="G270" s="3">
        <v>45.66</v>
      </c>
      <c r="H270" s="3">
        <v>43.5</v>
      </c>
      <c r="I270" s="3">
        <v>44.14</v>
      </c>
      <c r="J270" s="3">
        <v>43.84</v>
      </c>
      <c r="K270" s="3">
        <v>43.44</v>
      </c>
      <c r="L270" s="3">
        <v>47.45</v>
      </c>
      <c r="M270" s="3">
        <v>50.4</v>
      </c>
      <c r="N270" s="3">
        <v>51.45</v>
      </c>
      <c r="O270" s="3">
        <v>51.41</v>
      </c>
      <c r="P270" s="3">
        <v>51.66</v>
      </c>
      <c r="Q270" s="3">
        <v>50.86</v>
      </c>
      <c r="R270" s="3">
        <v>41.39</v>
      </c>
      <c r="S270" s="3">
        <v>40.74</v>
      </c>
      <c r="T270" s="3">
        <v>40.89</v>
      </c>
      <c r="U270" s="3">
        <v>41.24</v>
      </c>
      <c r="V270" s="3">
        <v>41.44</v>
      </c>
      <c r="W270" s="3">
        <v>41.94</v>
      </c>
      <c r="X270" s="3">
        <v>45.13</v>
      </c>
      <c r="Y270" s="3">
        <v>47.33</v>
      </c>
      <c r="Z270" s="3">
        <v>47.83</v>
      </c>
      <c r="AA270" s="3">
        <v>48.43</v>
      </c>
      <c r="AB270" s="3">
        <v>48.43</v>
      </c>
      <c r="AC270" s="3">
        <v>47.38</v>
      </c>
      <c r="AD270" s="3">
        <v>41.08</v>
      </c>
      <c r="AE270" s="3">
        <v>39.68</v>
      </c>
      <c r="AF270" s="3">
        <v>39.43</v>
      </c>
      <c r="AG270" s="3">
        <v>39.229999999999997</v>
      </c>
      <c r="AH270" s="3">
        <v>39.03</v>
      </c>
      <c r="AI270" s="3">
        <v>38.68</v>
      </c>
      <c r="AJ270" s="3">
        <v>40.39</v>
      </c>
      <c r="AK270" s="3">
        <v>43.84</v>
      </c>
      <c r="AL270" s="3">
        <v>44.84</v>
      </c>
      <c r="AM270" s="3">
        <v>45.59</v>
      </c>
      <c r="AN270" s="3">
        <v>45.64</v>
      </c>
      <c r="AO270" s="3">
        <v>45.09</v>
      </c>
      <c r="AP270" s="3">
        <v>41.1</v>
      </c>
      <c r="AQ270" s="3">
        <v>39.65</v>
      </c>
      <c r="AR270" s="3">
        <v>39.15</v>
      </c>
      <c r="AS270" s="3">
        <v>38.9</v>
      </c>
      <c r="AT270" s="3">
        <v>38.6</v>
      </c>
      <c r="AU270" s="3">
        <v>38.1</v>
      </c>
      <c r="AV270" s="3">
        <v>39.01</v>
      </c>
      <c r="AW270" s="3">
        <v>42.43</v>
      </c>
      <c r="AX270" s="3">
        <v>42.88</v>
      </c>
      <c r="AY270" s="3">
        <v>43.63</v>
      </c>
    </row>
    <row r="271" spans="1:51" x14ac:dyDescent="0.35">
      <c r="A271" s="5">
        <f t="shared" si="5"/>
        <v>43104</v>
      </c>
      <c r="B271" t="s">
        <v>416</v>
      </c>
      <c r="C271" s="2">
        <v>43104</v>
      </c>
      <c r="D271" s="3">
        <v>52.53</v>
      </c>
      <c r="E271" s="3">
        <v>50.37</v>
      </c>
      <c r="F271" s="3">
        <v>47.64</v>
      </c>
      <c r="G271" s="3">
        <v>45.61</v>
      </c>
      <c r="H271" s="3">
        <v>43.58</v>
      </c>
      <c r="I271" s="3">
        <v>44.28</v>
      </c>
      <c r="J271" s="3">
        <v>43.98</v>
      </c>
      <c r="K271" s="3">
        <v>43.58</v>
      </c>
      <c r="L271" s="3">
        <v>47.28</v>
      </c>
      <c r="M271" s="3">
        <v>50.23</v>
      </c>
      <c r="N271" s="3">
        <v>51.28</v>
      </c>
      <c r="O271" s="3">
        <v>51.57</v>
      </c>
      <c r="P271" s="3">
        <v>51.82</v>
      </c>
      <c r="Q271" s="3">
        <v>51.02</v>
      </c>
      <c r="R271" s="3">
        <v>41.44</v>
      </c>
      <c r="S271" s="3">
        <v>40.79</v>
      </c>
      <c r="T271" s="3">
        <v>40.94</v>
      </c>
      <c r="U271" s="3">
        <v>41.29</v>
      </c>
      <c r="V271" s="3">
        <v>41.49</v>
      </c>
      <c r="W271" s="3">
        <v>41.99</v>
      </c>
      <c r="X271" s="3">
        <v>45.08</v>
      </c>
      <c r="Y271" s="3">
        <v>47.28</v>
      </c>
      <c r="Z271" s="3">
        <v>47.78</v>
      </c>
      <c r="AA271" s="3">
        <v>48.38</v>
      </c>
      <c r="AB271" s="3">
        <v>48.38</v>
      </c>
      <c r="AC271" s="3">
        <v>47.33</v>
      </c>
      <c r="AD271" s="3">
        <v>41.13</v>
      </c>
      <c r="AE271" s="3">
        <v>39.729999999999997</v>
      </c>
      <c r="AF271" s="3">
        <v>39.479999999999997</v>
      </c>
      <c r="AG271" s="3">
        <v>39.28</v>
      </c>
      <c r="AH271" s="3">
        <v>39.08</v>
      </c>
      <c r="AI271" s="3">
        <v>38.729999999999997</v>
      </c>
      <c r="AJ271" s="3">
        <v>40.409999999999997</v>
      </c>
      <c r="AK271" s="3">
        <v>43.86</v>
      </c>
      <c r="AL271" s="3">
        <v>44.86</v>
      </c>
      <c r="AM271" s="3">
        <v>45.61</v>
      </c>
      <c r="AN271" s="3">
        <v>45.66</v>
      </c>
      <c r="AO271" s="3">
        <v>45.11</v>
      </c>
      <c r="AP271" s="3">
        <v>41.1</v>
      </c>
      <c r="AQ271" s="3">
        <v>39.65</v>
      </c>
      <c r="AR271" s="3">
        <v>39.15</v>
      </c>
      <c r="AS271" s="3">
        <v>38.9</v>
      </c>
      <c r="AT271" s="3">
        <v>38.6</v>
      </c>
      <c r="AU271" s="3">
        <v>38.1</v>
      </c>
      <c r="AV271" s="3">
        <v>39.03</v>
      </c>
      <c r="AW271" s="3">
        <v>42.45</v>
      </c>
      <c r="AX271" s="3">
        <v>42.9</v>
      </c>
      <c r="AY271" s="3">
        <v>43.65</v>
      </c>
    </row>
    <row r="272" spans="1:51" x14ac:dyDescent="0.35">
      <c r="A272" s="5">
        <f t="shared" si="5"/>
        <v>43105</v>
      </c>
      <c r="B272" t="s">
        <v>417</v>
      </c>
      <c r="C272" s="2">
        <v>43105</v>
      </c>
      <c r="D272" s="3">
        <v>51.73</v>
      </c>
      <c r="E272" s="3">
        <v>49.77</v>
      </c>
      <c r="F272" s="3">
        <v>47.63</v>
      </c>
      <c r="G272" s="3">
        <v>45.26</v>
      </c>
      <c r="H272" s="3">
        <v>43.3</v>
      </c>
      <c r="I272" s="3">
        <v>43.94</v>
      </c>
      <c r="J272" s="3">
        <v>43.64</v>
      </c>
      <c r="K272" s="3">
        <v>43.24</v>
      </c>
      <c r="L272" s="3">
        <v>47.03</v>
      </c>
      <c r="M272" s="3">
        <v>49.98</v>
      </c>
      <c r="N272" s="3">
        <v>51.03</v>
      </c>
      <c r="O272" s="3">
        <v>51.3</v>
      </c>
      <c r="P272" s="3">
        <v>51.55</v>
      </c>
      <c r="Q272" s="3">
        <v>50.75</v>
      </c>
      <c r="R272" s="3">
        <v>41.35</v>
      </c>
      <c r="S272" s="3">
        <v>40.700000000000003</v>
      </c>
      <c r="T272" s="3">
        <v>40.85</v>
      </c>
      <c r="U272" s="3">
        <v>41.2</v>
      </c>
      <c r="V272" s="3">
        <v>41.4</v>
      </c>
      <c r="W272" s="3">
        <v>41.9</v>
      </c>
      <c r="X272" s="3">
        <v>44.98</v>
      </c>
      <c r="Y272" s="3">
        <v>47.18</v>
      </c>
      <c r="Z272" s="3">
        <v>47.68</v>
      </c>
      <c r="AA272" s="3">
        <v>48.28</v>
      </c>
      <c r="AB272" s="3">
        <v>48.28</v>
      </c>
      <c r="AC272" s="3">
        <v>47.23</v>
      </c>
      <c r="AD272" s="3">
        <v>40.619999999999997</v>
      </c>
      <c r="AE272" s="3">
        <v>39.22</v>
      </c>
      <c r="AF272" s="3">
        <v>38.97</v>
      </c>
      <c r="AG272" s="3">
        <v>38.770000000000003</v>
      </c>
      <c r="AH272" s="3">
        <v>38.57</v>
      </c>
      <c r="AI272" s="3">
        <v>38.22</v>
      </c>
      <c r="AJ272" s="3">
        <v>40.35</v>
      </c>
      <c r="AK272" s="3">
        <v>43.8</v>
      </c>
      <c r="AL272" s="3">
        <v>44.8</v>
      </c>
      <c r="AM272" s="3">
        <v>45.55</v>
      </c>
      <c r="AN272" s="3">
        <v>45.6</v>
      </c>
      <c r="AO272" s="3">
        <v>45.05</v>
      </c>
      <c r="AP272" s="3">
        <v>40.25</v>
      </c>
      <c r="AQ272" s="3">
        <v>38.799999999999997</v>
      </c>
      <c r="AR272" s="3">
        <v>38.299999999999997</v>
      </c>
      <c r="AS272" s="3">
        <v>38.049999999999997</v>
      </c>
      <c r="AT272" s="3">
        <v>37.75</v>
      </c>
      <c r="AU272" s="3">
        <v>37.25</v>
      </c>
      <c r="AV272" s="3">
        <v>38.97</v>
      </c>
      <c r="AW272" s="3">
        <v>42.39</v>
      </c>
      <c r="AX272" s="3">
        <v>42.84</v>
      </c>
      <c r="AY272" s="3">
        <v>43.59</v>
      </c>
    </row>
    <row r="273" spans="1:51" x14ac:dyDescent="0.35">
      <c r="A273" s="5">
        <f t="shared" si="5"/>
        <v>43108</v>
      </c>
      <c r="B273" t="s">
        <v>418</v>
      </c>
      <c r="C273" s="2">
        <v>43108</v>
      </c>
      <c r="D273" s="3">
        <v>51.79</v>
      </c>
      <c r="E273" s="3">
        <v>49.95</v>
      </c>
      <c r="F273" s="3">
        <v>47.77</v>
      </c>
      <c r="G273" s="3">
        <v>45.28</v>
      </c>
      <c r="H273" s="3">
        <v>43.28</v>
      </c>
      <c r="I273" s="3">
        <v>43.89</v>
      </c>
      <c r="J273" s="3">
        <v>43.59</v>
      </c>
      <c r="K273" s="3">
        <v>43.19</v>
      </c>
      <c r="L273" s="3">
        <v>46.97</v>
      </c>
      <c r="M273" s="3">
        <v>49.92</v>
      </c>
      <c r="N273" s="3">
        <v>50.97</v>
      </c>
      <c r="O273" s="3">
        <v>51.17</v>
      </c>
      <c r="P273" s="3">
        <v>51.42</v>
      </c>
      <c r="Q273" s="3">
        <v>50.62</v>
      </c>
      <c r="R273" s="3">
        <v>41.33</v>
      </c>
      <c r="S273" s="3">
        <v>40.68</v>
      </c>
      <c r="T273" s="3">
        <v>40.83</v>
      </c>
      <c r="U273" s="3">
        <v>41.18</v>
      </c>
      <c r="V273" s="3">
        <v>41.38</v>
      </c>
      <c r="W273" s="3">
        <v>41.88</v>
      </c>
      <c r="X273" s="3">
        <v>44.95</v>
      </c>
      <c r="Y273" s="3">
        <v>47.15</v>
      </c>
      <c r="Z273" s="3">
        <v>47.65</v>
      </c>
      <c r="AA273" s="3">
        <v>48.25</v>
      </c>
      <c r="AB273" s="3">
        <v>48.25</v>
      </c>
      <c r="AC273" s="3">
        <v>47.2</v>
      </c>
      <c r="AD273" s="3">
        <v>40.71</v>
      </c>
      <c r="AE273" s="3">
        <v>39.31</v>
      </c>
      <c r="AF273" s="3">
        <v>39.06</v>
      </c>
      <c r="AG273" s="3">
        <v>38.86</v>
      </c>
      <c r="AH273" s="3">
        <v>38.659999999999997</v>
      </c>
      <c r="AI273" s="3">
        <v>38.31</v>
      </c>
      <c r="AJ273" s="3">
        <v>40.619999999999997</v>
      </c>
      <c r="AK273" s="3">
        <v>44.07</v>
      </c>
      <c r="AL273" s="3">
        <v>45.07</v>
      </c>
      <c r="AM273" s="3">
        <v>45.82</v>
      </c>
      <c r="AN273" s="3">
        <v>45.87</v>
      </c>
      <c r="AO273" s="3">
        <v>45.32</v>
      </c>
      <c r="AP273" s="3">
        <v>40.4</v>
      </c>
      <c r="AQ273" s="3">
        <v>38.950000000000003</v>
      </c>
      <c r="AR273" s="3">
        <v>38.450000000000003</v>
      </c>
      <c r="AS273" s="3">
        <v>38.200000000000003</v>
      </c>
      <c r="AT273" s="3">
        <v>37.9</v>
      </c>
      <c r="AU273" s="3">
        <v>37.4</v>
      </c>
      <c r="AV273" s="3">
        <v>39.24</v>
      </c>
      <c r="AW273" s="3">
        <v>42.66</v>
      </c>
      <c r="AX273" s="3">
        <v>43.11</v>
      </c>
      <c r="AY273" s="3">
        <v>43.86</v>
      </c>
    </row>
    <row r="274" spans="1:51" x14ac:dyDescent="0.35">
      <c r="A274" s="5">
        <f t="shared" si="5"/>
        <v>43109</v>
      </c>
      <c r="B274" t="s">
        <v>419</v>
      </c>
      <c r="C274" s="2">
        <v>43109</v>
      </c>
      <c r="D274" s="3">
        <v>52.53</v>
      </c>
      <c r="E274" s="3">
        <v>50.72</v>
      </c>
      <c r="F274" s="3">
        <v>47.96</v>
      </c>
      <c r="G274" s="3">
        <v>45.5</v>
      </c>
      <c r="H274" s="3">
        <v>43.53</v>
      </c>
      <c r="I274" s="3">
        <v>44.32</v>
      </c>
      <c r="J274" s="3">
        <v>44.02</v>
      </c>
      <c r="K274" s="3">
        <v>43.62</v>
      </c>
      <c r="L274" s="3">
        <v>47.36</v>
      </c>
      <c r="M274" s="3">
        <v>50.31</v>
      </c>
      <c r="N274" s="3">
        <v>51.36</v>
      </c>
      <c r="O274" s="3">
        <v>51.61</v>
      </c>
      <c r="P274" s="3">
        <v>51.86</v>
      </c>
      <c r="Q274" s="3">
        <v>51.06</v>
      </c>
      <c r="R274" s="3">
        <v>41.55</v>
      </c>
      <c r="S274" s="3">
        <v>40.9</v>
      </c>
      <c r="T274" s="3">
        <v>41.05</v>
      </c>
      <c r="U274" s="3">
        <v>41.4</v>
      </c>
      <c r="V274" s="3">
        <v>41.6</v>
      </c>
      <c r="W274" s="3">
        <v>42.1</v>
      </c>
      <c r="X274" s="3">
        <v>45.13</v>
      </c>
      <c r="Y274" s="3">
        <v>47.33</v>
      </c>
      <c r="Z274" s="3">
        <v>47.83</v>
      </c>
      <c r="AA274" s="3">
        <v>48.43</v>
      </c>
      <c r="AB274" s="3">
        <v>48.43</v>
      </c>
      <c r="AC274" s="3">
        <v>47.38</v>
      </c>
      <c r="AD274" s="3">
        <v>40.840000000000003</v>
      </c>
      <c r="AE274" s="3">
        <v>39.44</v>
      </c>
      <c r="AF274" s="3">
        <v>39.19</v>
      </c>
      <c r="AG274" s="3">
        <v>38.99</v>
      </c>
      <c r="AH274" s="3">
        <v>38.79</v>
      </c>
      <c r="AI274" s="3">
        <v>38.44</v>
      </c>
      <c r="AJ274" s="3">
        <v>40.76</v>
      </c>
      <c r="AK274" s="3">
        <v>44.21</v>
      </c>
      <c r="AL274" s="3">
        <v>45.21</v>
      </c>
      <c r="AM274" s="3">
        <v>45.96</v>
      </c>
      <c r="AN274" s="3">
        <v>46.01</v>
      </c>
      <c r="AO274" s="3">
        <v>45.46</v>
      </c>
      <c r="AP274" s="3">
        <v>40.450000000000003</v>
      </c>
      <c r="AQ274" s="3">
        <v>39</v>
      </c>
      <c r="AR274" s="3">
        <v>38.5</v>
      </c>
      <c r="AS274" s="3">
        <v>38.25</v>
      </c>
      <c r="AT274" s="3">
        <v>37.950000000000003</v>
      </c>
      <c r="AU274" s="3">
        <v>37.450000000000003</v>
      </c>
      <c r="AV274" s="3">
        <v>39.380000000000003</v>
      </c>
      <c r="AW274" s="3">
        <v>42.8</v>
      </c>
      <c r="AX274" s="3">
        <v>43.25</v>
      </c>
      <c r="AY274" s="3">
        <v>44</v>
      </c>
    </row>
    <row r="275" spans="1:51" x14ac:dyDescent="0.35">
      <c r="A275" s="5">
        <f t="shared" si="5"/>
        <v>43110</v>
      </c>
      <c r="B275" t="s">
        <v>420</v>
      </c>
      <c r="C275" s="2">
        <v>43110</v>
      </c>
      <c r="D275" s="3">
        <v>52.34</v>
      </c>
      <c r="E275" s="3">
        <v>50.58</v>
      </c>
      <c r="F275" s="3">
        <v>48.09</v>
      </c>
      <c r="G275" s="3">
        <v>45.63</v>
      </c>
      <c r="H275" s="3">
        <v>43.7</v>
      </c>
      <c r="I275" s="3">
        <v>44.81</v>
      </c>
      <c r="J275" s="3">
        <v>44.51</v>
      </c>
      <c r="K275" s="3">
        <v>44.11</v>
      </c>
      <c r="L275" s="3">
        <v>47.74</v>
      </c>
      <c r="M275" s="3">
        <v>50.69</v>
      </c>
      <c r="N275" s="3">
        <v>51.74</v>
      </c>
      <c r="O275" s="3">
        <v>52.11</v>
      </c>
      <c r="P275" s="3">
        <v>52.36</v>
      </c>
      <c r="Q275" s="3">
        <v>51.56</v>
      </c>
      <c r="R275" s="3">
        <v>41.79</v>
      </c>
      <c r="S275" s="3">
        <v>41.14</v>
      </c>
      <c r="T275" s="3">
        <v>41.29</v>
      </c>
      <c r="U275" s="3">
        <v>41.64</v>
      </c>
      <c r="V275" s="3">
        <v>41.84</v>
      </c>
      <c r="W275" s="3">
        <v>42.34</v>
      </c>
      <c r="X275" s="3">
        <v>45.58</v>
      </c>
      <c r="Y275" s="3">
        <v>47.78</v>
      </c>
      <c r="Z275" s="3">
        <v>48.28</v>
      </c>
      <c r="AA275" s="3">
        <v>48.88</v>
      </c>
      <c r="AB275" s="3">
        <v>48.88</v>
      </c>
      <c r="AC275" s="3">
        <v>47.83</v>
      </c>
      <c r="AD275" s="3">
        <v>41.07</v>
      </c>
      <c r="AE275" s="3">
        <v>39.67</v>
      </c>
      <c r="AF275" s="3">
        <v>39.42</v>
      </c>
      <c r="AG275" s="3">
        <v>39.22</v>
      </c>
      <c r="AH275" s="3">
        <v>39.020000000000003</v>
      </c>
      <c r="AI275" s="3">
        <v>38.67</v>
      </c>
      <c r="AJ275" s="3">
        <v>41.22</v>
      </c>
      <c r="AK275" s="3">
        <v>44.67</v>
      </c>
      <c r="AL275" s="3">
        <v>45.67</v>
      </c>
      <c r="AM275" s="3">
        <v>46.42</v>
      </c>
      <c r="AN275" s="3">
        <v>46.47</v>
      </c>
      <c r="AO275" s="3">
        <v>45.92</v>
      </c>
      <c r="AP275" s="3">
        <v>40.799999999999997</v>
      </c>
      <c r="AQ275" s="3">
        <v>39.35</v>
      </c>
      <c r="AR275" s="3">
        <v>38.85</v>
      </c>
      <c r="AS275" s="3">
        <v>38.6</v>
      </c>
      <c r="AT275" s="3">
        <v>38.299999999999997</v>
      </c>
      <c r="AU275" s="3">
        <v>37.799999999999997</v>
      </c>
      <c r="AV275" s="3">
        <v>39.840000000000003</v>
      </c>
      <c r="AW275" s="3">
        <v>43.26</v>
      </c>
      <c r="AX275" s="3">
        <v>43.71</v>
      </c>
      <c r="AY275" s="3">
        <v>44.46</v>
      </c>
    </row>
    <row r="276" spans="1:51" x14ac:dyDescent="0.35">
      <c r="A276" s="5">
        <f t="shared" si="5"/>
        <v>43111</v>
      </c>
      <c r="B276" t="s">
        <v>421</v>
      </c>
      <c r="C276" s="2">
        <v>43111</v>
      </c>
      <c r="D276" s="3">
        <v>52.32</v>
      </c>
      <c r="E276" s="3">
        <v>50.57</v>
      </c>
      <c r="F276" s="3">
        <v>48.11</v>
      </c>
      <c r="G276" s="3">
        <v>45.53</v>
      </c>
      <c r="H276" s="3">
        <v>43.6</v>
      </c>
      <c r="I276" s="3">
        <v>44.57</v>
      </c>
      <c r="J276" s="3">
        <v>44.27</v>
      </c>
      <c r="K276" s="3">
        <v>43.87</v>
      </c>
      <c r="L276" s="3">
        <v>47.81</v>
      </c>
      <c r="M276" s="3">
        <v>50.76</v>
      </c>
      <c r="N276" s="3">
        <v>51.81</v>
      </c>
      <c r="O276" s="3">
        <v>52.18</v>
      </c>
      <c r="P276" s="3">
        <v>52.43</v>
      </c>
      <c r="Q276" s="3">
        <v>51.63</v>
      </c>
      <c r="R276" s="3">
        <v>41.75</v>
      </c>
      <c r="S276" s="3">
        <v>41.1</v>
      </c>
      <c r="T276" s="3">
        <v>41.25</v>
      </c>
      <c r="U276" s="3">
        <v>41.6</v>
      </c>
      <c r="V276" s="3">
        <v>41.8</v>
      </c>
      <c r="W276" s="3">
        <v>42.3</v>
      </c>
      <c r="X276" s="3">
        <v>45.54</v>
      </c>
      <c r="Y276" s="3">
        <v>47.74</v>
      </c>
      <c r="Z276" s="3">
        <v>48.24</v>
      </c>
      <c r="AA276" s="3">
        <v>48.84</v>
      </c>
      <c r="AB276" s="3">
        <v>48.84</v>
      </c>
      <c r="AC276" s="3">
        <v>47.79</v>
      </c>
      <c r="AD276" s="3">
        <v>40.97</v>
      </c>
      <c r="AE276" s="3">
        <v>39.57</v>
      </c>
      <c r="AF276" s="3">
        <v>39.32</v>
      </c>
      <c r="AG276" s="3">
        <v>39.119999999999997</v>
      </c>
      <c r="AH276" s="3">
        <v>38.92</v>
      </c>
      <c r="AI276" s="3">
        <v>38.57</v>
      </c>
      <c r="AJ276" s="3">
        <v>41.11</v>
      </c>
      <c r="AK276" s="3">
        <v>44.56</v>
      </c>
      <c r="AL276" s="3">
        <v>45.56</v>
      </c>
      <c r="AM276" s="3">
        <v>46.31</v>
      </c>
      <c r="AN276" s="3">
        <v>46.36</v>
      </c>
      <c r="AO276" s="3">
        <v>45.81</v>
      </c>
      <c r="AP276" s="3">
        <v>40.75</v>
      </c>
      <c r="AQ276" s="3">
        <v>39.299999999999997</v>
      </c>
      <c r="AR276" s="3">
        <v>38.799999999999997</v>
      </c>
      <c r="AS276" s="3">
        <v>38.549999999999997</v>
      </c>
      <c r="AT276" s="3">
        <v>38.25</v>
      </c>
      <c r="AU276" s="3">
        <v>37.75</v>
      </c>
      <c r="AV276" s="3">
        <v>39.729999999999997</v>
      </c>
      <c r="AW276" s="3">
        <v>43.15</v>
      </c>
      <c r="AX276" s="3">
        <v>43.6</v>
      </c>
      <c r="AY276" s="3">
        <v>44.35</v>
      </c>
    </row>
    <row r="277" spans="1:51" x14ac:dyDescent="0.35">
      <c r="A277" s="5">
        <f t="shared" si="5"/>
        <v>43112</v>
      </c>
      <c r="B277" t="s">
        <v>422</v>
      </c>
      <c r="C277" s="2">
        <v>43112</v>
      </c>
      <c r="D277" s="3">
        <v>53.44</v>
      </c>
      <c r="E277" s="3">
        <v>51.51</v>
      </c>
      <c r="F277" s="3">
        <v>48.18</v>
      </c>
      <c r="G277" s="3">
        <v>45.65</v>
      </c>
      <c r="H277" s="3">
        <v>43.7</v>
      </c>
      <c r="I277" s="3">
        <v>44.65</v>
      </c>
      <c r="J277" s="3">
        <v>44.35</v>
      </c>
      <c r="K277" s="3">
        <v>43.95</v>
      </c>
      <c r="L277" s="3">
        <v>47.92</v>
      </c>
      <c r="M277" s="3">
        <v>50.87</v>
      </c>
      <c r="N277" s="3">
        <v>51.92</v>
      </c>
      <c r="O277" s="3">
        <v>52.27</v>
      </c>
      <c r="P277" s="3">
        <v>52.52</v>
      </c>
      <c r="Q277" s="3">
        <v>51.72</v>
      </c>
      <c r="R277" s="3">
        <v>41.73</v>
      </c>
      <c r="S277" s="3">
        <v>41.08</v>
      </c>
      <c r="T277" s="3">
        <v>41.23</v>
      </c>
      <c r="U277" s="3">
        <v>41.58</v>
      </c>
      <c r="V277" s="3">
        <v>41.78</v>
      </c>
      <c r="W277" s="3">
        <v>42.28</v>
      </c>
      <c r="X277" s="3">
        <v>45.62</v>
      </c>
      <c r="Y277" s="3">
        <v>47.82</v>
      </c>
      <c r="Z277" s="3">
        <v>48.32</v>
      </c>
      <c r="AA277" s="3">
        <v>48.92</v>
      </c>
      <c r="AB277" s="3">
        <v>48.92</v>
      </c>
      <c r="AC277" s="3">
        <v>47.87</v>
      </c>
      <c r="AD277" s="3">
        <v>40.82</v>
      </c>
      <c r="AE277" s="3">
        <v>39.42</v>
      </c>
      <c r="AF277" s="3">
        <v>39.17</v>
      </c>
      <c r="AG277" s="3">
        <v>38.97</v>
      </c>
      <c r="AH277" s="3">
        <v>38.770000000000003</v>
      </c>
      <c r="AI277" s="3">
        <v>38.42</v>
      </c>
      <c r="AJ277" s="3">
        <v>41.17</v>
      </c>
      <c r="AK277" s="3">
        <v>44.62</v>
      </c>
      <c r="AL277" s="3">
        <v>45.62</v>
      </c>
      <c r="AM277" s="3">
        <v>46.37</v>
      </c>
      <c r="AN277" s="3">
        <v>46.42</v>
      </c>
      <c r="AO277" s="3">
        <v>45.87</v>
      </c>
      <c r="AP277" s="3">
        <v>40.65</v>
      </c>
      <c r="AQ277" s="3">
        <v>39.200000000000003</v>
      </c>
      <c r="AR277" s="3">
        <v>38.700000000000003</v>
      </c>
      <c r="AS277" s="3">
        <v>38.450000000000003</v>
      </c>
      <c r="AT277" s="3">
        <v>38.15</v>
      </c>
      <c r="AU277" s="3">
        <v>37.65</v>
      </c>
      <c r="AV277" s="3">
        <v>39.79</v>
      </c>
      <c r="AW277" s="3">
        <v>43.21</v>
      </c>
      <c r="AX277" s="3">
        <v>43.66</v>
      </c>
      <c r="AY277" s="3">
        <v>44.41</v>
      </c>
    </row>
    <row r="278" spans="1:51" x14ac:dyDescent="0.35">
      <c r="A278" s="5">
        <f t="shared" si="5"/>
        <v>43115</v>
      </c>
      <c r="B278" t="s">
        <v>423</v>
      </c>
      <c r="C278" s="2">
        <v>43115</v>
      </c>
      <c r="D278" s="3">
        <v>52.03</v>
      </c>
      <c r="E278" s="3">
        <v>50.28</v>
      </c>
      <c r="F278" s="3">
        <v>47.8</v>
      </c>
      <c r="G278" s="3">
        <v>45.25</v>
      </c>
      <c r="H278" s="3">
        <v>43.29</v>
      </c>
      <c r="I278" s="3">
        <v>43.62</v>
      </c>
      <c r="J278" s="3">
        <v>43.62</v>
      </c>
      <c r="K278" s="3">
        <v>44.12</v>
      </c>
      <c r="L278" s="3">
        <v>47.71</v>
      </c>
      <c r="M278" s="3">
        <v>50.66</v>
      </c>
      <c r="N278" s="3">
        <v>51.71</v>
      </c>
      <c r="O278" s="3">
        <v>52.07</v>
      </c>
      <c r="P278" s="3">
        <v>52.32</v>
      </c>
      <c r="Q278" s="3">
        <v>51.52</v>
      </c>
      <c r="R278" s="3">
        <v>41.54</v>
      </c>
      <c r="S278" s="3">
        <v>40.89</v>
      </c>
      <c r="T278" s="3">
        <v>41.04</v>
      </c>
      <c r="U278" s="3">
        <v>41.39</v>
      </c>
      <c r="V278" s="3">
        <v>41.59</v>
      </c>
      <c r="W278" s="3">
        <v>42.09</v>
      </c>
      <c r="X278" s="3">
        <v>45.38</v>
      </c>
      <c r="Y278" s="3">
        <v>47.58</v>
      </c>
      <c r="Z278" s="3">
        <v>48.08</v>
      </c>
      <c r="AA278" s="3">
        <v>48.68</v>
      </c>
      <c r="AB278" s="3">
        <v>48.68</v>
      </c>
      <c r="AC278" s="3">
        <v>47.63</v>
      </c>
      <c r="AD278" s="3">
        <v>40.51</v>
      </c>
      <c r="AE278" s="3">
        <v>39.11</v>
      </c>
      <c r="AF278" s="3">
        <v>38.76</v>
      </c>
      <c r="AG278" s="3">
        <v>38.46</v>
      </c>
      <c r="AH278" s="3">
        <v>38.46</v>
      </c>
      <c r="AI278" s="3">
        <v>38.409999999999997</v>
      </c>
      <c r="AJ278" s="3">
        <v>40.76</v>
      </c>
      <c r="AK278" s="3">
        <v>44.21</v>
      </c>
      <c r="AL278" s="3">
        <v>45.21</v>
      </c>
      <c r="AM278" s="3">
        <v>45.96</v>
      </c>
      <c r="AN278" s="3">
        <v>46.01</v>
      </c>
      <c r="AO278" s="3">
        <v>45.46</v>
      </c>
      <c r="AP278" s="3">
        <v>40.24</v>
      </c>
      <c r="AQ278" s="3">
        <v>38.79</v>
      </c>
      <c r="AR278" s="3">
        <v>37.840000000000003</v>
      </c>
      <c r="AS278" s="3">
        <v>37.29</v>
      </c>
      <c r="AT278" s="3">
        <v>37.39</v>
      </c>
      <c r="AU278" s="3">
        <v>37.29</v>
      </c>
      <c r="AV278" s="3">
        <v>39.130000000000003</v>
      </c>
      <c r="AW278" s="3">
        <v>42.55</v>
      </c>
      <c r="AX278" s="3">
        <v>43</v>
      </c>
      <c r="AY278" s="3">
        <v>43.75</v>
      </c>
    </row>
    <row r="279" spans="1:51" x14ac:dyDescent="0.35">
      <c r="A279" s="5">
        <f t="shared" si="5"/>
        <v>43116</v>
      </c>
      <c r="B279" t="s">
        <v>424</v>
      </c>
      <c r="C279" s="2">
        <v>43116</v>
      </c>
      <c r="D279" s="3">
        <v>51.62</v>
      </c>
      <c r="E279" s="3">
        <v>50.01</v>
      </c>
      <c r="F279" s="3">
        <v>47.54</v>
      </c>
      <c r="G279" s="3">
        <v>44.84</v>
      </c>
      <c r="H279" s="3">
        <v>42.88</v>
      </c>
      <c r="I279" s="3">
        <v>43.61</v>
      </c>
      <c r="J279" s="3">
        <v>43.61</v>
      </c>
      <c r="K279" s="3">
        <v>44.11</v>
      </c>
      <c r="L279" s="3">
        <v>47.34</v>
      </c>
      <c r="M279" s="3">
        <v>50.29</v>
      </c>
      <c r="N279" s="3">
        <v>51.34</v>
      </c>
      <c r="O279" s="3">
        <v>51.73</v>
      </c>
      <c r="P279" s="3">
        <v>51.98</v>
      </c>
      <c r="Q279" s="3">
        <v>51.18</v>
      </c>
      <c r="R279" s="3">
        <v>41.31</v>
      </c>
      <c r="S279" s="3">
        <v>40.659999999999997</v>
      </c>
      <c r="T279" s="3">
        <v>40.61</v>
      </c>
      <c r="U279" s="3">
        <v>40.96</v>
      </c>
      <c r="V279" s="3">
        <v>41.56</v>
      </c>
      <c r="W279" s="3">
        <v>42.06</v>
      </c>
      <c r="X279" s="3">
        <v>45.04</v>
      </c>
      <c r="Y279" s="3">
        <v>47.24</v>
      </c>
      <c r="Z279" s="3">
        <v>47.74</v>
      </c>
      <c r="AA279" s="3">
        <v>48.34</v>
      </c>
      <c r="AB279" s="3">
        <v>48.34</v>
      </c>
      <c r="AC279" s="3">
        <v>47.29</v>
      </c>
      <c r="AD279" s="3">
        <v>40.28</v>
      </c>
      <c r="AE279" s="3">
        <v>38.880000000000003</v>
      </c>
      <c r="AF279" s="3">
        <v>38.33</v>
      </c>
      <c r="AG279" s="3">
        <v>38.03</v>
      </c>
      <c r="AH279" s="3">
        <v>38.28</v>
      </c>
      <c r="AI279" s="3">
        <v>38.53</v>
      </c>
      <c r="AJ279" s="3">
        <v>40.53</v>
      </c>
      <c r="AK279" s="3">
        <v>43.98</v>
      </c>
      <c r="AL279" s="3">
        <v>44.98</v>
      </c>
      <c r="AM279" s="3">
        <v>45.73</v>
      </c>
      <c r="AN279" s="3">
        <v>45.78</v>
      </c>
      <c r="AO279" s="3">
        <v>45.23</v>
      </c>
      <c r="AP279" s="3">
        <v>40.01</v>
      </c>
      <c r="AQ279" s="3">
        <v>38.56</v>
      </c>
      <c r="AR279" s="3">
        <v>37.409999999999997</v>
      </c>
      <c r="AS279" s="3">
        <v>36.86</v>
      </c>
      <c r="AT279" s="3">
        <v>37.11</v>
      </c>
      <c r="AU279" s="3">
        <v>37.51</v>
      </c>
      <c r="AV279" s="3">
        <v>38.9</v>
      </c>
      <c r="AW279" s="3">
        <v>42.32</v>
      </c>
      <c r="AX279" s="3">
        <v>42.77</v>
      </c>
      <c r="AY279" s="3">
        <v>43.52</v>
      </c>
    </row>
    <row r="280" spans="1:51" x14ac:dyDescent="0.35">
      <c r="A280" s="5">
        <f t="shared" si="5"/>
        <v>43117</v>
      </c>
      <c r="B280" t="s">
        <v>425</v>
      </c>
      <c r="C280" s="2">
        <v>43117</v>
      </c>
      <c r="D280" s="3">
        <v>50.5</v>
      </c>
      <c r="E280" s="3">
        <v>48.97</v>
      </c>
      <c r="F280" s="3">
        <v>46.95</v>
      </c>
      <c r="G280" s="3">
        <v>44.36</v>
      </c>
      <c r="H280" s="3">
        <v>42.4</v>
      </c>
      <c r="I280" s="3">
        <v>43.07</v>
      </c>
      <c r="J280" s="3">
        <v>43.37</v>
      </c>
      <c r="K280" s="3">
        <v>43.87</v>
      </c>
      <c r="L280" s="3">
        <v>47.11</v>
      </c>
      <c r="M280" s="3">
        <v>50.06</v>
      </c>
      <c r="N280" s="3">
        <v>51.11</v>
      </c>
      <c r="O280" s="3">
        <v>51.49</v>
      </c>
      <c r="P280" s="3">
        <v>51.74</v>
      </c>
      <c r="Q280" s="3">
        <v>50.94</v>
      </c>
      <c r="R280" s="3">
        <v>40.99</v>
      </c>
      <c r="S280" s="3">
        <v>40.340000000000003</v>
      </c>
      <c r="T280" s="3">
        <v>40.29</v>
      </c>
      <c r="U280" s="3">
        <v>40.64</v>
      </c>
      <c r="V280" s="3">
        <v>41.24</v>
      </c>
      <c r="W280" s="3">
        <v>41.74</v>
      </c>
      <c r="X280" s="3">
        <v>44.75</v>
      </c>
      <c r="Y280" s="3">
        <v>46.95</v>
      </c>
      <c r="Z280" s="3">
        <v>47.45</v>
      </c>
      <c r="AA280" s="3">
        <v>48.05</v>
      </c>
      <c r="AB280" s="3">
        <v>48.05</v>
      </c>
      <c r="AC280" s="3">
        <v>47</v>
      </c>
      <c r="AD280" s="3">
        <v>40.020000000000003</v>
      </c>
      <c r="AE280" s="3">
        <v>38.619999999999997</v>
      </c>
      <c r="AF280" s="3">
        <v>38.07</v>
      </c>
      <c r="AG280" s="3">
        <v>37.770000000000003</v>
      </c>
      <c r="AH280" s="3">
        <v>38.020000000000003</v>
      </c>
      <c r="AI280" s="3">
        <v>38.270000000000003</v>
      </c>
      <c r="AJ280" s="3">
        <v>40.130000000000003</v>
      </c>
      <c r="AK280" s="3">
        <v>43.58</v>
      </c>
      <c r="AL280" s="3">
        <v>44.58</v>
      </c>
      <c r="AM280" s="3">
        <v>45.33</v>
      </c>
      <c r="AN280" s="3">
        <v>45.38</v>
      </c>
      <c r="AO280" s="3">
        <v>44.83</v>
      </c>
      <c r="AP280" s="3">
        <v>39.61</v>
      </c>
      <c r="AQ280" s="3">
        <v>38.159999999999997</v>
      </c>
      <c r="AR280" s="3">
        <v>37.01</v>
      </c>
      <c r="AS280" s="3">
        <v>36.46</v>
      </c>
      <c r="AT280" s="3">
        <v>36.71</v>
      </c>
      <c r="AU280" s="3">
        <v>37.11</v>
      </c>
      <c r="AV280" s="3">
        <v>38.5</v>
      </c>
      <c r="AW280" s="3">
        <v>41.92</v>
      </c>
      <c r="AX280" s="3">
        <v>42.37</v>
      </c>
      <c r="AY280" s="3">
        <v>43.12</v>
      </c>
    </row>
    <row r="281" spans="1:51" x14ac:dyDescent="0.35">
      <c r="A281" s="5">
        <f t="shared" si="5"/>
        <v>43118</v>
      </c>
      <c r="B281" t="s">
        <v>426</v>
      </c>
      <c r="C281" s="2">
        <v>43118</v>
      </c>
      <c r="D281" s="3">
        <v>49.84</v>
      </c>
      <c r="E281" s="3">
        <v>48.64</v>
      </c>
      <c r="F281" s="3">
        <v>46.97</v>
      </c>
      <c r="G281" s="3">
        <v>44.46</v>
      </c>
      <c r="H281" s="3">
        <v>42.5</v>
      </c>
      <c r="I281" s="3">
        <v>42.93</v>
      </c>
      <c r="J281" s="3">
        <v>43.43</v>
      </c>
      <c r="K281" s="3">
        <v>44.13</v>
      </c>
      <c r="L281" s="3">
        <v>47.08</v>
      </c>
      <c r="M281" s="3">
        <v>50.03</v>
      </c>
      <c r="N281" s="3">
        <v>51.08</v>
      </c>
      <c r="O281" s="3">
        <v>51.46</v>
      </c>
      <c r="P281" s="3">
        <v>51.71</v>
      </c>
      <c r="Q281" s="3">
        <v>50.91</v>
      </c>
      <c r="R281" s="3">
        <v>41.22</v>
      </c>
      <c r="S281" s="3">
        <v>40.57</v>
      </c>
      <c r="T281" s="3">
        <v>40.520000000000003</v>
      </c>
      <c r="U281" s="3">
        <v>40.869999999999997</v>
      </c>
      <c r="V281" s="3">
        <v>41.47</v>
      </c>
      <c r="W281" s="3">
        <v>41.97</v>
      </c>
      <c r="X281" s="3">
        <v>44.84</v>
      </c>
      <c r="Y281" s="3">
        <v>47.04</v>
      </c>
      <c r="Z281" s="3">
        <v>47.54</v>
      </c>
      <c r="AA281" s="3">
        <v>48.14</v>
      </c>
      <c r="AB281" s="3">
        <v>48.14</v>
      </c>
      <c r="AC281" s="3">
        <v>47.09</v>
      </c>
      <c r="AD281" s="3">
        <v>40.06</v>
      </c>
      <c r="AE281" s="3">
        <v>38.659999999999997</v>
      </c>
      <c r="AF281" s="3">
        <v>38.11</v>
      </c>
      <c r="AG281" s="3">
        <v>37.81</v>
      </c>
      <c r="AH281" s="3">
        <v>38.06</v>
      </c>
      <c r="AI281" s="3">
        <v>38.31</v>
      </c>
      <c r="AJ281" s="3">
        <v>39.85</v>
      </c>
      <c r="AK281" s="3">
        <v>43.3</v>
      </c>
      <c r="AL281" s="3">
        <v>44.3</v>
      </c>
      <c r="AM281" s="3">
        <v>45.05</v>
      </c>
      <c r="AN281" s="3">
        <v>45.1</v>
      </c>
      <c r="AO281" s="3">
        <v>44.55</v>
      </c>
      <c r="AP281" s="3">
        <v>39.33</v>
      </c>
      <c r="AQ281" s="3">
        <v>37.880000000000003</v>
      </c>
      <c r="AR281" s="3">
        <v>36.729999999999997</v>
      </c>
      <c r="AS281" s="3">
        <v>36.18</v>
      </c>
      <c r="AT281" s="3">
        <v>36.43</v>
      </c>
      <c r="AU281" s="3">
        <v>36.83</v>
      </c>
      <c r="AV281" s="3">
        <v>38.22</v>
      </c>
      <c r="AW281" s="3">
        <v>41.64</v>
      </c>
      <c r="AX281" s="3">
        <v>42.09</v>
      </c>
      <c r="AY281" s="3">
        <v>42.84</v>
      </c>
    </row>
    <row r="282" spans="1:51" x14ac:dyDescent="0.35">
      <c r="A282" s="5">
        <f t="shared" si="5"/>
        <v>43119</v>
      </c>
      <c r="B282" t="s">
        <v>427</v>
      </c>
      <c r="C282" s="2">
        <v>43119</v>
      </c>
      <c r="D282" s="3">
        <v>49.83</v>
      </c>
      <c r="E282" s="3">
        <v>48.63</v>
      </c>
      <c r="F282" s="3">
        <v>46.85</v>
      </c>
      <c r="G282" s="3">
        <v>44.39</v>
      </c>
      <c r="H282" s="3">
        <v>42.43</v>
      </c>
      <c r="I282" s="3">
        <v>42.91</v>
      </c>
      <c r="J282" s="3">
        <v>43.41</v>
      </c>
      <c r="K282" s="3">
        <v>44.11</v>
      </c>
      <c r="L282" s="3">
        <v>47.07</v>
      </c>
      <c r="M282" s="3">
        <v>50.02</v>
      </c>
      <c r="N282" s="3">
        <v>51.07</v>
      </c>
      <c r="O282" s="3">
        <v>51.44</v>
      </c>
      <c r="P282" s="3">
        <v>51.69</v>
      </c>
      <c r="Q282" s="3">
        <v>50.89</v>
      </c>
      <c r="R282" s="3">
        <v>41.25</v>
      </c>
      <c r="S282" s="3">
        <v>40.6</v>
      </c>
      <c r="T282" s="3">
        <v>40.549999999999997</v>
      </c>
      <c r="U282" s="3">
        <v>40.9</v>
      </c>
      <c r="V282" s="3">
        <v>41.5</v>
      </c>
      <c r="W282" s="3">
        <v>42</v>
      </c>
      <c r="X282" s="3">
        <v>44.85</v>
      </c>
      <c r="Y282" s="3">
        <v>47.05</v>
      </c>
      <c r="Z282" s="3">
        <v>47.55</v>
      </c>
      <c r="AA282" s="3">
        <v>48.15</v>
      </c>
      <c r="AB282" s="3">
        <v>48.15</v>
      </c>
      <c r="AC282" s="3">
        <v>47.1</v>
      </c>
      <c r="AD282" s="3">
        <v>39.950000000000003</v>
      </c>
      <c r="AE282" s="3">
        <v>38.549999999999997</v>
      </c>
      <c r="AF282" s="3">
        <v>38</v>
      </c>
      <c r="AG282" s="3">
        <v>37.700000000000003</v>
      </c>
      <c r="AH282" s="3">
        <v>37.950000000000003</v>
      </c>
      <c r="AI282" s="3">
        <v>38.200000000000003</v>
      </c>
      <c r="AJ282" s="3">
        <v>39.880000000000003</v>
      </c>
      <c r="AK282" s="3">
        <v>43.33</v>
      </c>
      <c r="AL282" s="3">
        <v>44.33</v>
      </c>
      <c r="AM282" s="3">
        <v>45.08</v>
      </c>
      <c r="AN282" s="3">
        <v>45.13</v>
      </c>
      <c r="AO282" s="3">
        <v>44.58</v>
      </c>
      <c r="AP282" s="3">
        <v>39.36</v>
      </c>
      <c r="AQ282" s="3">
        <v>37.909999999999997</v>
      </c>
      <c r="AR282" s="3">
        <v>36.76</v>
      </c>
      <c r="AS282" s="3">
        <v>36.21</v>
      </c>
      <c r="AT282" s="3">
        <v>36.46</v>
      </c>
      <c r="AU282" s="3">
        <v>36.86</v>
      </c>
      <c r="AV282" s="3">
        <v>38.25</v>
      </c>
      <c r="AW282" s="3">
        <v>41.67</v>
      </c>
      <c r="AX282" s="3">
        <v>42.12</v>
      </c>
      <c r="AY282" s="3">
        <v>42.87</v>
      </c>
    </row>
    <row r="283" spans="1:51" x14ac:dyDescent="0.35">
      <c r="A283" s="5">
        <f t="shared" si="5"/>
        <v>43122</v>
      </c>
      <c r="B283" t="s">
        <v>428</v>
      </c>
      <c r="C283" s="2">
        <v>43122</v>
      </c>
      <c r="D283" s="3">
        <v>50.37</v>
      </c>
      <c r="E283" s="3">
        <v>48.96</v>
      </c>
      <c r="F283" s="3">
        <v>46.77</v>
      </c>
      <c r="G283" s="3">
        <v>44.29</v>
      </c>
      <c r="H283" s="3">
        <v>42.53</v>
      </c>
      <c r="I283" s="3">
        <v>42.87</v>
      </c>
      <c r="J283" s="3">
        <v>43.37</v>
      </c>
      <c r="K283" s="3">
        <v>44.07</v>
      </c>
      <c r="L283" s="3">
        <v>46.98</v>
      </c>
      <c r="M283" s="3">
        <v>49.93</v>
      </c>
      <c r="N283" s="3">
        <v>50.98</v>
      </c>
      <c r="O283" s="3">
        <v>51.31</v>
      </c>
      <c r="P283" s="3">
        <v>51.56</v>
      </c>
      <c r="Q283" s="3">
        <v>50.76</v>
      </c>
      <c r="R283" s="3">
        <v>41.41</v>
      </c>
      <c r="S283" s="3">
        <v>40.659999999999997</v>
      </c>
      <c r="T283" s="3">
        <v>40.61</v>
      </c>
      <c r="U283" s="3">
        <v>40.96</v>
      </c>
      <c r="V283" s="3">
        <v>41.46</v>
      </c>
      <c r="W283" s="3">
        <v>42.06</v>
      </c>
      <c r="X283" s="3">
        <v>44.93</v>
      </c>
      <c r="Y283" s="3">
        <v>47.13</v>
      </c>
      <c r="Z283" s="3">
        <v>47.63</v>
      </c>
      <c r="AA283" s="3">
        <v>48.23</v>
      </c>
      <c r="AB283" s="3">
        <v>48.23</v>
      </c>
      <c r="AC283" s="3">
        <v>47.18</v>
      </c>
      <c r="AD283" s="3">
        <v>39.880000000000003</v>
      </c>
      <c r="AE283" s="3">
        <v>38.479999999999997</v>
      </c>
      <c r="AF283" s="3">
        <v>37.93</v>
      </c>
      <c r="AG283" s="3">
        <v>37.630000000000003</v>
      </c>
      <c r="AH283" s="3">
        <v>37.880000000000003</v>
      </c>
      <c r="AI283" s="3">
        <v>38.130000000000003</v>
      </c>
      <c r="AJ283" s="3">
        <v>39.96</v>
      </c>
      <c r="AK283" s="3">
        <v>43.41</v>
      </c>
      <c r="AL283" s="3">
        <v>44.41</v>
      </c>
      <c r="AM283" s="3">
        <v>45.16</v>
      </c>
      <c r="AN283" s="3">
        <v>45.21</v>
      </c>
      <c r="AO283" s="3">
        <v>44.66</v>
      </c>
      <c r="AP283" s="3">
        <v>39.44</v>
      </c>
      <c r="AQ283" s="3">
        <v>37.99</v>
      </c>
      <c r="AR283" s="3">
        <v>36.840000000000003</v>
      </c>
      <c r="AS283" s="3">
        <v>36.29</v>
      </c>
      <c r="AT283" s="3">
        <v>36.54</v>
      </c>
      <c r="AU283" s="3">
        <v>36.94</v>
      </c>
      <c r="AV283" s="3">
        <v>38.33</v>
      </c>
      <c r="AW283" s="3">
        <v>41.75</v>
      </c>
      <c r="AX283" s="3">
        <v>42.2</v>
      </c>
      <c r="AY283" s="3">
        <v>42.95</v>
      </c>
    </row>
    <row r="284" spans="1:51" x14ac:dyDescent="0.35">
      <c r="A284" s="5">
        <f t="shared" si="5"/>
        <v>43123</v>
      </c>
      <c r="B284" t="s">
        <v>429</v>
      </c>
      <c r="C284" s="2">
        <v>43123</v>
      </c>
      <c r="D284" s="3">
        <v>49.63</v>
      </c>
      <c r="E284" s="3">
        <v>48.28</v>
      </c>
      <c r="F284" s="3">
        <v>46.38</v>
      </c>
      <c r="G284" s="3">
        <v>43.91</v>
      </c>
      <c r="H284" s="3">
        <v>42.28</v>
      </c>
      <c r="I284" s="3">
        <v>42.52</v>
      </c>
      <c r="J284" s="3">
        <v>43.02</v>
      </c>
      <c r="K284" s="3">
        <v>43.72</v>
      </c>
      <c r="L284" s="3">
        <v>46.8</v>
      </c>
      <c r="M284" s="3">
        <v>49.75</v>
      </c>
      <c r="N284" s="3">
        <v>50.8</v>
      </c>
      <c r="O284" s="3">
        <v>51.11</v>
      </c>
      <c r="P284" s="3">
        <v>51.36</v>
      </c>
      <c r="Q284" s="3">
        <v>50.56</v>
      </c>
      <c r="R284" s="3">
        <v>41.36</v>
      </c>
      <c r="S284" s="3">
        <v>40.61</v>
      </c>
      <c r="T284" s="3">
        <v>40.56</v>
      </c>
      <c r="U284" s="3">
        <v>40.909999999999997</v>
      </c>
      <c r="V284" s="3">
        <v>41.41</v>
      </c>
      <c r="W284" s="3">
        <v>42.01</v>
      </c>
      <c r="X284" s="3">
        <v>44.81</v>
      </c>
      <c r="Y284" s="3">
        <v>47.01</v>
      </c>
      <c r="Z284" s="3">
        <v>47.51</v>
      </c>
      <c r="AA284" s="3">
        <v>48.11</v>
      </c>
      <c r="AB284" s="3">
        <v>48.11</v>
      </c>
      <c r="AC284" s="3">
        <v>47.06</v>
      </c>
      <c r="AD284" s="3">
        <v>39.729999999999997</v>
      </c>
      <c r="AE284" s="3">
        <v>38.33</v>
      </c>
      <c r="AF284" s="3">
        <v>37.78</v>
      </c>
      <c r="AG284" s="3">
        <v>37.479999999999997</v>
      </c>
      <c r="AH284" s="3">
        <v>37.729999999999997</v>
      </c>
      <c r="AI284" s="3">
        <v>37.979999999999997</v>
      </c>
      <c r="AJ284" s="3">
        <v>39.630000000000003</v>
      </c>
      <c r="AK284" s="3">
        <v>43.08</v>
      </c>
      <c r="AL284" s="3">
        <v>44.08</v>
      </c>
      <c r="AM284" s="3">
        <v>44.83</v>
      </c>
      <c r="AN284" s="3">
        <v>44.88</v>
      </c>
      <c r="AO284" s="3">
        <v>44.33</v>
      </c>
      <c r="AP284" s="3">
        <v>39.85</v>
      </c>
      <c r="AQ284" s="3">
        <v>38.4</v>
      </c>
      <c r="AR284" s="3">
        <v>37.25</v>
      </c>
      <c r="AS284" s="3">
        <v>36.700000000000003</v>
      </c>
      <c r="AT284" s="3">
        <v>36.950000000000003</v>
      </c>
      <c r="AU284" s="3">
        <v>37.35</v>
      </c>
      <c r="AV284" s="3">
        <v>38</v>
      </c>
      <c r="AW284" s="3">
        <v>41.42</v>
      </c>
      <c r="AX284" s="3">
        <v>41.87</v>
      </c>
      <c r="AY284" s="3">
        <v>42.62</v>
      </c>
    </row>
    <row r="285" spans="1:51" x14ac:dyDescent="0.35">
      <c r="A285" s="5">
        <f t="shared" si="5"/>
        <v>43124</v>
      </c>
      <c r="B285" t="s">
        <v>430</v>
      </c>
      <c r="C285" s="2">
        <v>43124</v>
      </c>
      <c r="D285" s="3">
        <v>48.79</v>
      </c>
      <c r="E285" s="3">
        <v>47.5</v>
      </c>
      <c r="F285" s="3">
        <v>45.76</v>
      </c>
      <c r="G285" s="3">
        <v>43.28</v>
      </c>
      <c r="H285" s="3">
        <v>41.77</v>
      </c>
      <c r="I285" s="3">
        <v>42.14</v>
      </c>
      <c r="J285" s="3">
        <v>42.64</v>
      </c>
      <c r="K285" s="3">
        <v>43.34</v>
      </c>
      <c r="L285" s="3">
        <v>46.1</v>
      </c>
      <c r="M285" s="3">
        <v>49.05</v>
      </c>
      <c r="N285" s="3">
        <v>50.1</v>
      </c>
      <c r="O285" s="3">
        <v>50.41</v>
      </c>
      <c r="P285" s="3">
        <v>50.66</v>
      </c>
      <c r="Q285" s="3">
        <v>49.86</v>
      </c>
      <c r="R285" s="3">
        <v>40.880000000000003</v>
      </c>
      <c r="S285" s="3">
        <v>40.130000000000003</v>
      </c>
      <c r="T285" s="3">
        <v>40.08</v>
      </c>
      <c r="U285" s="3">
        <v>40.43</v>
      </c>
      <c r="V285" s="3">
        <v>40.93</v>
      </c>
      <c r="W285" s="3">
        <v>41.53</v>
      </c>
      <c r="X285" s="3">
        <v>44.25</v>
      </c>
      <c r="Y285" s="3">
        <v>46.45</v>
      </c>
      <c r="Z285" s="3">
        <v>46.95</v>
      </c>
      <c r="AA285" s="3">
        <v>47.55</v>
      </c>
      <c r="AB285" s="3">
        <v>47.55</v>
      </c>
      <c r="AC285" s="3">
        <v>46.5</v>
      </c>
      <c r="AD285" s="3">
        <v>39.4</v>
      </c>
      <c r="AE285" s="3">
        <v>38</v>
      </c>
      <c r="AF285" s="3">
        <v>37.450000000000003</v>
      </c>
      <c r="AG285" s="3">
        <v>37.15</v>
      </c>
      <c r="AH285" s="3">
        <v>37.4</v>
      </c>
      <c r="AI285" s="3">
        <v>37.65</v>
      </c>
      <c r="AJ285" s="3">
        <v>39.090000000000003</v>
      </c>
      <c r="AK285" s="3">
        <v>42.54</v>
      </c>
      <c r="AL285" s="3">
        <v>43.54</v>
      </c>
      <c r="AM285" s="3">
        <v>44.29</v>
      </c>
      <c r="AN285" s="3">
        <v>44.34</v>
      </c>
      <c r="AO285" s="3">
        <v>43.79</v>
      </c>
      <c r="AP285" s="3">
        <v>39.31</v>
      </c>
      <c r="AQ285" s="3">
        <v>37.86</v>
      </c>
      <c r="AR285" s="3">
        <v>36.71</v>
      </c>
      <c r="AS285" s="3">
        <v>36.159999999999997</v>
      </c>
      <c r="AT285" s="3">
        <v>36.409999999999997</v>
      </c>
      <c r="AU285" s="3">
        <v>36.81</v>
      </c>
      <c r="AV285" s="3">
        <v>37.46</v>
      </c>
      <c r="AW285" s="3">
        <v>40.880000000000003</v>
      </c>
      <c r="AX285" s="3">
        <v>41.33</v>
      </c>
      <c r="AY285" s="3">
        <v>42.08</v>
      </c>
    </row>
    <row r="286" spans="1:51" x14ac:dyDescent="0.35">
      <c r="A286" s="5">
        <f t="shared" si="5"/>
        <v>43125</v>
      </c>
      <c r="B286" t="s">
        <v>431</v>
      </c>
      <c r="C286" s="2">
        <v>43125</v>
      </c>
      <c r="D286" s="3">
        <v>49.05</v>
      </c>
      <c r="E286" s="3">
        <v>47.45</v>
      </c>
      <c r="F286" s="3">
        <v>45.75</v>
      </c>
      <c r="G286" s="3">
        <v>43.27</v>
      </c>
      <c r="H286" s="3">
        <v>41.76</v>
      </c>
      <c r="I286" s="3">
        <v>42.13</v>
      </c>
      <c r="J286" s="3">
        <v>42.63</v>
      </c>
      <c r="K286" s="3">
        <v>43.33</v>
      </c>
      <c r="L286" s="3">
        <v>46.11</v>
      </c>
      <c r="M286" s="3">
        <v>49.06</v>
      </c>
      <c r="N286" s="3">
        <v>50.11</v>
      </c>
      <c r="O286" s="3">
        <v>50.43</v>
      </c>
      <c r="P286" s="3">
        <v>50.68</v>
      </c>
      <c r="Q286" s="3">
        <v>49.88</v>
      </c>
      <c r="R286" s="3">
        <v>40.71</v>
      </c>
      <c r="S286" s="3">
        <v>39.96</v>
      </c>
      <c r="T286" s="3">
        <v>39.909999999999997</v>
      </c>
      <c r="U286" s="3">
        <v>40.26</v>
      </c>
      <c r="V286" s="3">
        <v>40.76</v>
      </c>
      <c r="W286" s="3">
        <v>41.36</v>
      </c>
      <c r="X286" s="3">
        <v>44.19</v>
      </c>
      <c r="Y286" s="3">
        <v>46.39</v>
      </c>
      <c r="Z286" s="3">
        <v>46.89</v>
      </c>
      <c r="AA286" s="3">
        <v>47.49</v>
      </c>
      <c r="AB286" s="3">
        <v>47.49</v>
      </c>
      <c r="AC286" s="3">
        <v>46.44</v>
      </c>
      <c r="AD286" s="3">
        <v>39.31</v>
      </c>
      <c r="AE286" s="3">
        <v>37.909999999999997</v>
      </c>
      <c r="AF286" s="3">
        <v>37.36</v>
      </c>
      <c r="AG286" s="3">
        <v>37.06</v>
      </c>
      <c r="AH286" s="3">
        <v>37.31</v>
      </c>
      <c r="AI286" s="3">
        <v>37.56</v>
      </c>
      <c r="AJ286" s="3">
        <v>38.81</v>
      </c>
      <c r="AK286" s="3">
        <v>42.26</v>
      </c>
      <c r="AL286" s="3">
        <v>43.26</v>
      </c>
      <c r="AM286" s="3">
        <v>44.01</v>
      </c>
      <c r="AN286" s="3">
        <v>44.06</v>
      </c>
      <c r="AO286" s="3">
        <v>43.51</v>
      </c>
      <c r="AP286" s="3">
        <v>39.549999999999997</v>
      </c>
      <c r="AQ286" s="3">
        <v>38.1</v>
      </c>
      <c r="AR286" s="3">
        <v>36.950000000000003</v>
      </c>
      <c r="AS286" s="3">
        <v>36.4</v>
      </c>
      <c r="AT286" s="3">
        <v>36.65</v>
      </c>
      <c r="AU286" s="3">
        <v>37.049999999999997</v>
      </c>
      <c r="AV286" s="3">
        <v>37.18</v>
      </c>
      <c r="AW286" s="3">
        <v>40.6</v>
      </c>
      <c r="AX286" s="3">
        <v>41.05</v>
      </c>
      <c r="AY286" s="3">
        <v>41.8</v>
      </c>
    </row>
    <row r="287" spans="1:51" x14ac:dyDescent="0.35">
      <c r="A287" s="5">
        <f t="shared" si="5"/>
        <v>43126</v>
      </c>
      <c r="B287" t="s">
        <v>432</v>
      </c>
      <c r="C287" s="2">
        <v>43126</v>
      </c>
      <c r="D287" s="3">
        <v>49.27</v>
      </c>
      <c r="E287" s="3">
        <v>47.63</v>
      </c>
      <c r="F287" s="3">
        <v>45.49</v>
      </c>
      <c r="G287" s="3">
        <v>42.83</v>
      </c>
      <c r="H287" s="3">
        <v>41.38</v>
      </c>
      <c r="I287" s="3">
        <v>41.83</v>
      </c>
      <c r="J287" s="3">
        <v>42.33</v>
      </c>
      <c r="K287" s="3">
        <v>43.03</v>
      </c>
      <c r="L287" s="3">
        <v>45.59</v>
      </c>
      <c r="M287" s="3">
        <v>48.54</v>
      </c>
      <c r="N287" s="3">
        <v>49.59</v>
      </c>
      <c r="O287" s="3">
        <v>49.9</v>
      </c>
      <c r="P287" s="3">
        <v>50.15</v>
      </c>
      <c r="Q287" s="3">
        <v>49.35</v>
      </c>
      <c r="R287" s="3">
        <v>40.11</v>
      </c>
      <c r="S287" s="3">
        <v>39.36</v>
      </c>
      <c r="T287" s="3">
        <v>39.31</v>
      </c>
      <c r="U287" s="3">
        <v>39.659999999999997</v>
      </c>
      <c r="V287" s="3">
        <v>40.159999999999997</v>
      </c>
      <c r="W287" s="3">
        <v>40.76</v>
      </c>
      <c r="X287" s="3">
        <v>43.59</v>
      </c>
      <c r="Y287" s="3">
        <v>45.79</v>
      </c>
      <c r="Z287" s="3">
        <v>46.29</v>
      </c>
      <c r="AA287" s="3">
        <v>46.89</v>
      </c>
      <c r="AB287" s="3">
        <v>46.89</v>
      </c>
      <c r="AC287" s="3">
        <v>45.84</v>
      </c>
      <c r="AD287" s="3">
        <v>38.909999999999997</v>
      </c>
      <c r="AE287" s="3">
        <v>37.51</v>
      </c>
      <c r="AF287" s="3">
        <v>36.96</v>
      </c>
      <c r="AG287" s="3">
        <v>36.659999999999997</v>
      </c>
      <c r="AH287" s="3">
        <v>36.909999999999997</v>
      </c>
      <c r="AI287" s="3">
        <v>37.159999999999997</v>
      </c>
      <c r="AJ287" s="3">
        <v>38.68</v>
      </c>
      <c r="AK287" s="3">
        <v>42.13</v>
      </c>
      <c r="AL287" s="3">
        <v>43.13</v>
      </c>
      <c r="AM287" s="3">
        <v>43.88</v>
      </c>
      <c r="AN287" s="3">
        <v>43.93</v>
      </c>
      <c r="AO287" s="3">
        <v>43.38</v>
      </c>
      <c r="AP287" s="3">
        <v>38.950000000000003</v>
      </c>
      <c r="AQ287" s="3">
        <v>37.5</v>
      </c>
      <c r="AR287" s="3">
        <v>36.35</v>
      </c>
      <c r="AS287" s="3">
        <v>35.799999999999997</v>
      </c>
      <c r="AT287" s="3">
        <v>36.049999999999997</v>
      </c>
      <c r="AU287" s="3">
        <v>36.450000000000003</v>
      </c>
      <c r="AV287" s="3">
        <v>37.049999999999997</v>
      </c>
      <c r="AW287" s="3">
        <v>40.47</v>
      </c>
      <c r="AX287" s="3">
        <v>40.92</v>
      </c>
      <c r="AY287" s="3">
        <v>41.67</v>
      </c>
    </row>
    <row r="288" spans="1:51" x14ac:dyDescent="0.35">
      <c r="A288" s="5">
        <f t="shared" si="5"/>
        <v>43129</v>
      </c>
      <c r="B288" t="s">
        <v>433</v>
      </c>
      <c r="C288" s="2">
        <v>43129</v>
      </c>
      <c r="D288" s="3">
        <v>48.32</v>
      </c>
      <c r="E288" s="3">
        <v>46.83</v>
      </c>
      <c r="F288" s="3">
        <v>45.19</v>
      </c>
      <c r="G288" s="3">
        <v>42.55</v>
      </c>
      <c r="H288" s="3">
        <v>41.07</v>
      </c>
      <c r="I288" s="3">
        <v>41.62</v>
      </c>
      <c r="J288" s="3">
        <v>42.12</v>
      </c>
      <c r="K288" s="3">
        <v>42.82</v>
      </c>
      <c r="L288" s="3">
        <v>45.41</v>
      </c>
      <c r="M288" s="3">
        <v>48.36</v>
      </c>
      <c r="N288" s="3">
        <v>49.41</v>
      </c>
      <c r="O288" s="3">
        <v>49.71</v>
      </c>
      <c r="P288" s="3">
        <v>49.96</v>
      </c>
      <c r="Q288" s="3">
        <v>49.16</v>
      </c>
      <c r="R288" s="3">
        <v>39.950000000000003</v>
      </c>
      <c r="S288" s="3">
        <v>39.200000000000003</v>
      </c>
      <c r="T288" s="3">
        <v>39.15</v>
      </c>
      <c r="U288" s="3">
        <v>39.5</v>
      </c>
      <c r="V288" s="3">
        <v>40</v>
      </c>
      <c r="W288" s="3">
        <v>40.6</v>
      </c>
      <c r="X288" s="3">
        <v>43.52</v>
      </c>
      <c r="Y288" s="3">
        <v>45.72</v>
      </c>
      <c r="Z288" s="3">
        <v>46.22</v>
      </c>
      <c r="AA288" s="3">
        <v>46.82</v>
      </c>
      <c r="AB288" s="3">
        <v>46.82</v>
      </c>
      <c r="AC288" s="3">
        <v>45.77</v>
      </c>
      <c r="AD288" s="3">
        <v>38.64</v>
      </c>
      <c r="AE288" s="3">
        <v>37.24</v>
      </c>
      <c r="AF288" s="3">
        <v>36.69</v>
      </c>
      <c r="AG288" s="3">
        <v>36.39</v>
      </c>
      <c r="AH288" s="3">
        <v>36.64</v>
      </c>
      <c r="AI288" s="3">
        <v>36.89</v>
      </c>
      <c r="AJ288" s="3">
        <v>38.479999999999997</v>
      </c>
      <c r="AK288" s="3">
        <v>41.93</v>
      </c>
      <c r="AL288" s="3">
        <v>42.93</v>
      </c>
      <c r="AM288" s="3">
        <v>43.68</v>
      </c>
      <c r="AN288" s="3">
        <v>43.73</v>
      </c>
      <c r="AO288" s="3">
        <v>43.18</v>
      </c>
      <c r="AP288" s="3">
        <v>38.799999999999997</v>
      </c>
      <c r="AQ288" s="3">
        <v>37.35</v>
      </c>
      <c r="AR288" s="3">
        <v>36.200000000000003</v>
      </c>
      <c r="AS288" s="3">
        <v>35.65</v>
      </c>
      <c r="AT288" s="3">
        <v>35.9</v>
      </c>
      <c r="AU288" s="3">
        <v>36.299999999999997</v>
      </c>
      <c r="AV288" s="3">
        <v>36.85</v>
      </c>
      <c r="AW288" s="3">
        <v>40.270000000000003</v>
      </c>
      <c r="AX288" s="3">
        <v>40.72</v>
      </c>
      <c r="AY288" s="3">
        <v>41.47</v>
      </c>
    </row>
    <row r="289" spans="1:51" x14ac:dyDescent="0.35">
      <c r="A289" s="5">
        <f t="shared" si="5"/>
        <v>43130</v>
      </c>
      <c r="B289" t="s">
        <v>434</v>
      </c>
      <c r="C289" s="2">
        <v>43130</v>
      </c>
      <c r="D289" s="3">
        <v>47.93</v>
      </c>
      <c r="E289" s="3">
        <v>46.58</v>
      </c>
      <c r="F289" s="3">
        <v>44.89</v>
      </c>
      <c r="G289" s="3">
        <v>42.55</v>
      </c>
      <c r="H289" s="3">
        <v>41.08</v>
      </c>
      <c r="I289" s="3">
        <v>41.43</v>
      </c>
      <c r="J289" s="3">
        <v>41.93</v>
      </c>
      <c r="K289" s="3">
        <v>42.63</v>
      </c>
      <c r="L289" s="3">
        <v>45.44</v>
      </c>
      <c r="M289" s="3">
        <v>48.39</v>
      </c>
      <c r="N289" s="3">
        <v>49.44</v>
      </c>
      <c r="O289" s="3">
        <v>49.74</v>
      </c>
      <c r="P289" s="3">
        <v>49.99</v>
      </c>
      <c r="Q289" s="3">
        <v>49.19</v>
      </c>
      <c r="R289" s="3">
        <v>39.86</v>
      </c>
      <c r="S289" s="3">
        <v>39.11</v>
      </c>
      <c r="T289" s="3">
        <v>39.06</v>
      </c>
      <c r="U289" s="3">
        <v>39.409999999999997</v>
      </c>
      <c r="V289" s="3">
        <v>39.909999999999997</v>
      </c>
      <c r="W289" s="3">
        <v>40.51</v>
      </c>
      <c r="X289" s="3">
        <v>43.23</v>
      </c>
      <c r="Y289" s="3">
        <v>45.43</v>
      </c>
      <c r="Z289" s="3">
        <v>45.93</v>
      </c>
      <c r="AA289" s="3">
        <v>46.53</v>
      </c>
      <c r="AB289" s="3">
        <v>46.53</v>
      </c>
      <c r="AC289" s="3">
        <v>45.48</v>
      </c>
      <c r="AD289" s="3">
        <v>38.590000000000003</v>
      </c>
      <c r="AE289" s="3">
        <v>37.19</v>
      </c>
      <c r="AF289" s="3">
        <v>36.64</v>
      </c>
      <c r="AG289" s="3">
        <v>36.340000000000003</v>
      </c>
      <c r="AH289" s="3">
        <v>36.590000000000003</v>
      </c>
      <c r="AI289" s="3">
        <v>36.840000000000003</v>
      </c>
      <c r="AJ289" s="3">
        <v>38.42</v>
      </c>
      <c r="AK289" s="3">
        <v>41.87</v>
      </c>
      <c r="AL289" s="3">
        <v>42.87</v>
      </c>
      <c r="AM289" s="3">
        <v>43.62</v>
      </c>
      <c r="AN289" s="3">
        <v>43.67</v>
      </c>
      <c r="AO289" s="3">
        <v>43.12</v>
      </c>
      <c r="AP289" s="3">
        <v>38.799999999999997</v>
      </c>
      <c r="AQ289" s="3">
        <v>37.35</v>
      </c>
      <c r="AR289" s="3">
        <v>36.200000000000003</v>
      </c>
      <c r="AS289" s="3">
        <v>35.65</v>
      </c>
      <c r="AT289" s="3">
        <v>35.9</v>
      </c>
      <c r="AU289" s="3">
        <v>36.299999999999997</v>
      </c>
      <c r="AV289" s="3">
        <v>36.79</v>
      </c>
      <c r="AW289" s="3">
        <v>40.21</v>
      </c>
      <c r="AX289" s="3">
        <v>40.659999999999997</v>
      </c>
      <c r="AY289" s="3">
        <v>41.41</v>
      </c>
    </row>
    <row r="290" spans="1:51" x14ac:dyDescent="0.35">
      <c r="A290" s="5">
        <f t="shared" si="5"/>
        <v>43131</v>
      </c>
      <c r="B290" t="s">
        <v>435</v>
      </c>
      <c r="C290" s="2">
        <v>43131</v>
      </c>
      <c r="D290" s="3">
        <v>47.79</v>
      </c>
      <c r="E290" s="3">
        <v>45.34</v>
      </c>
      <c r="F290" s="3">
        <v>43.05</v>
      </c>
      <c r="G290" s="3">
        <v>41.57</v>
      </c>
      <c r="H290" s="3">
        <v>41.94</v>
      </c>
      <c r="I290" s="3">
        <v>42.44</v>
      </c>
      <c r="J290" s="3">
        <v>43.14</v>
      </c>
      <c r="K290" s="3">
        <v>45.98</v>
      </c>
      <c r="L290" s="3">
        <v>48.93</v>
      </c>
      <c r="M290" s="3">
        <v>49.98</v>
      </c>
      <c r="N290" s="3">
        <v>50.26</v>
      </c>
      <c r="O290" s="3">
        <v>50.51</v>
      </c>
      <c r="P290" s="3">
        <v>49.71</v>
      </c>
      <c r="Q290" s="3">
        <v>40.29</v>
      </c>
      <c r="R290" s="3">
        <v>39.54</v>
      </c>
      <c r="S290" s="3">
        <v>39.49</v>
      </c>
      <c r="T290" s="3">
        <v>39.840000000000003</v>
      </c>
      <c r="U290" s="3">
        <v>40.340000000000003</v>
      </c>
      <c r="V290" s="3">
        <v>40.94</v>
      </c>
      <c r="W290" s="3">
        <v>43.41</v>
      </c>
      <c r="X290" s="3">
        <v>45.61</v>
      </c>
      <c r="Y290" s="3">
        <v>46.11</v>
      </c>
      <c r="Z290" s="3">
        <v>46.71</v>
      </c>
      <c r="AA290" s="3">
        <v>46.71</v>
      </c>
      <c r="AB290" s="3">
        <v>45.66</v>
      </c>
      <c r="AC290" s="3">
        <v>38.89</v>
      </c>
      <c r="AD290" s="3">
        <v>37.49</v>
      </c>
      <c r="AE290" s="3">
        <v>36.94</v>
      </c>
      <c r="AF290" s="3">
        <v>36.64</v>
      </c>
      <c r="AG290" s="3">
        <v>36.89</v>
      </c>
      <c r="AH290" s="3">
        <v>37.14</v>
      </c>
      <c r="AI290" s="3">
        <v>38.729999999999997</v>
      </c>
      <c r="AJ290" s="3">
        <v>42.18</v>
      </c>
      <c r="AK290" s="3">
        <v>43.18</v>
      </c>
      <c r="AL290" s="3">
        <v>43.93</v>
      </c>
      <c r="AM290" s="3">
        <v>43.98</v>
      </c>
      <c r="AN290" s="3">
        <v>43.43</v>
      </c>
      <c r="AO290" s="3">
        <v>39.25</v>
      </c>
      <c r="AP290" s="3">
        <v>37.799999999999997</v>
      </c>
      <c r="AQ290" s="3">
        <v>36.65</v>
      </c>
      <c r="AR290" s="3">
        <v>36.1</v>
      </c>
      <c r="AS290" s="3">
        <v>36.35</v>
      </c>
      <c r="AT290" s="3">
        <v>36.75</v>
      </c>
      <c r="AU290" s="3">
        <v>37.1</v>
      </c>
      <c r="AV290" s="3">
        <v>40.520000000000003</v>
      </c>
      <c r="AW290" s="3">
        <v>40.97</v>
      </c>
      <c r="AX290" s="3">
        <v>41.72</v>
      </c>
      <c r="AY290" s="3">
        <v>41.77</v>
      </c>
    </row>
    <row r="291" spans="1:51" x14ac:dyDescent="0.35">
      <c r="A291" s="5">
        <f t="shared" si="5"/>
        <v>43132</v>
      </c>
      <c r="B291" t="s">
        <v>436</v>
      </c>
      <c r="C291" s="2">
        <v>43132</v>
      </c>
      <c r="D291" s="3">
        <v>48.7</v>
      </c>
      <c r="E291" s="3">
        <v>45.68</v>
      </c>
      <c r="F291" s="3">
        <v>43.06</v>
      </c>
      <c r="G291" s="3">
        <v>41.44</v>
      </c>
      <c r="H291" s="3">
        <v>41.85</v>
      </c>
      <c r="I291" s="3">
        <v>42.28</v>
      </c>
      <c r="J291" s="3">
        <v>42.98</v>
      </c>
      <c r="K291" s="3">
        <v>45.75</v>
      </c>
      <c r="L291" s="3">
        <v>48.7</v>
      </c>
      <c r="M291" s="3">
        <v>49.75</v>
      </c>
      <c r="N291" s="3">
        <v>50.03</v>
      </c>
      <c r="O291" s="3">
        <v>50.28</v>
      </c>
      <c r="P291" s="3">
        <v>49.48</v>
      </c>
      <c r="Q291" s="3">
        <v>40.25</v>
      </c>
      <c r="R291" s="3">
        <v>39.5</v>
      </c>
      <c r="S291" s="3">
        <v>39.450000000000003</v>
      </c>
      <c r="T291" s="3">
        <v>39.799999999999997</v>
      </c>
      <c r="U291" s="3">
        <v>40.299999999999997</v>
      </c>
      <c r="V291" s="3">
        <v>40.9</v>
      </c>
      <c r="W291" s="3">
        <v>43.49</v>
      </c>
      <c r="X291" s="3">
        <v>45.69</v>
      </c>
      <c r="Y291" s="3">
        <v>46.19</v>
      </c>
      <c r="Z291" s="3">
        <v>46.79</v>
      </c>
      <c r="AA291" s="3">
        <v>46.79</v>
      </c>
      <c r="AB291" s="3">
        <v>45.74</v>
      </c>
      <c r="AC291" s="3">
        <v>38.880000000000003</v>
      </c>
      <c r="AD291" s="3">
        <v>37.479999999999997</v>
      </c>
      <c r="AE291" s="3">
        <v>36.93</v>
      </c>
      <c r="AF291" s="3">
        <v>36.630000000000003</v>
      </c>
      <c r="AG291" s="3">
        <v>36.880000000000003</v>
      </c>
      <c r="AH291" s="3">
        <v>37.130000000000003</v>
      </c>
      <c r="AI291" s="3">
        <v>38.78</v>
      </c>
      <c r="AJ291" s="3">
        <v>42.23</v>
      </c>
      <c r="AK291" s="3">
        <v>43.23</v>
      </c>
      <c r="AL291" s="3">
        <v>43.98</v>
      </c>
      <c r="AM291" s="3">
        <v>44.03</v>
      </c>
      <c r="AN291" s="3">
        <v>43.48</v>
      </c>
      <c r="AO291" s="3">
        <v>39.299999999999997</v>
      </c>
      <c r="AP291" s="3">
        <v>37.85</v>
      </c>
      <c r="AQ291" s="3">
        <v>36.700000000000003</v>
      </c>
      <c r="AR291" s="3">
        <v>36.15</v>
      </c>
      <c r="AS291" s="3">
        <v>36.4</v>
      </c>
      <c r="AT291" s="3">
        <v>36.799999999999997</v>
      </c>
      <c r="AU291" s="3">
        <v>37.15</v>
      </c>
      <c r="AV291" s="3">
        <v>40.57</v>
      </c>
      <c r="AW291" s="3">
        <v>41.02</v>
      </c>
      <c r="AX291" s="3">
        <v>41.77</v>
      </c>
      <c r="AY291" s="3">
        <v>41.82</v>
      </c>
    </row>
    <row r="292" spans="1:51" x14ac:dyDescent="0.35">
      <c r="A292" s="5">
        <f t="shared" si="5"/>
        <v>43133</v>
      </c>
      <c r="B292" t="s">
        <v>437</v>
      </c>
      <c r="C292" s="2">
        <v>43133</v>
      </c>
      <c r="D292" s="3">
        <v>48.63</v>
      </c>
      <c r="E292" s="3">
        <v>45.61</v>
      </c>
      <c r="F292" s="3">
        <v>42.86</v>
      </c>
      <c r="G292" s="3">
        <v>41.15</v>
      </c>
      <c r="H292" s="3">
        <v>41.75</v>
      </c>
      <c r="I292" s="3">
        <v>42.18</v>
      </c>
      <c r="J292" s="3">
        <v>42.88</v>
      </c>
      <c r="K292" s="3">
        <v>45.59</v>
      </c>
      <c r="L292" s="3">
        <v>48.54</v>
      </c>
      <c r="M292" s="3">
        <v>49.59</v>
      </c>
      <c r="N292" s="3">
        <v>49.87</v>
      </c>
      <c r="O292" s="3">
        <v>50.12</v>
      </c>
      <c r="P292" s="3">
        <v>49.32</v>
      </c>
      <c r="Q292" s="3">
        <v>40.03</v>
      </c>
      <c r="R292" s="3">
        <v>39.28</v>
      </c>
      <c r="S292" s="3">
        <v>39.229999999999997</v>
      </c>
      <c r="T292" s="3">
        <v>39.58</v>
      </c>
      <c r="U292" s="3">
        <v>40.08</v>
      </c>
      <c r="V292" s="3">
        <v>40.68</v>
      </c>
      <c r="W292" s="3">
        <v>43.3</v>
      </c>
      <c r="X292" s="3">
        <v>45.5</v>
      </c>
      <c r="Y292" s="3">
        <v>46</v>
      </c>
      <c r="Z292" s="3">
        <v>46.6</v>
      </c>
      <c r="AA292" s="3">
        <v>46.6</v>
      </c>
      <c r="AB292" s="3">
        <v>45.55</v>
      </c>
      <c r="AC292" s="3">
        <v>39.06</v>
      </c>
      <c r="AD292" s="3">
        <v>37.659999999999997</v>
      </c>
      <c r="AE292" s="3">
        <v>37.11</v>
      </c>
      <c r="AF292" s="3">
        <v>36.81</v>
      </c>
      <c r="AG292" s="3">
        <v>37.06</v>
      </c>
      <c r="AH292" s="3">
        <v>37.31</v>
      </c>
      <c r="AI292" s="3">
        <v>38.659999999999997</v>
      </c>
      <c r="AJ292" s="3">
        <v>42.11</v>
      </c>
      <c r="AK292" s="3">
        <v>43.11</v>
      </c>
      <c r="AL292" s="3">
        <v>43.86</v>
      </c>
      <c r="AM292" s="3">
        <v>43.91</v>
      </c>
      <c r="AN292" s="3">
        <v>43.36</v>
      </c>
      <c r="AO292" s="3">
        <v>38.450000000000003</v>
      </c>
      <c r="AP292" s="3">
        <v>37</v>
      </c>
      <c r="AQ292" s="3">
        <v>35.85</v>
      </c>
      <c r="AR292" s="3">
        <v>35.299999999999997</v>
      </c>
      <c r="AS292" s="3">
        <v>35.549999999999997</v>
      </c>
      <c r="AT292" s="3">
        <v>35.950000000000003</v>
      </c>
      <c r="AU292" s="3">
        <v>37.03</v>
      </c>
      <c r="AV292" s="3">
        <v>40.450000000000003</v>
      </c>
      <c r="AW292" s="3">
        <v>40.9</v>
      </c>
      <c r="AX292" s="3">
        <v>41.65</v>
      </c>
      <c r="AY292" s="3">
        <v>41.7</v>
      </c>
    </row>
    <row r="293" spans="1:51" x14ac:dyDescent="0.35">
      <c r="A293" s="5">
        <f t="shared" si="5"/>
        <v>43136</v>
      </c>
      <c r="B293" t="s">
        <v>438</v>
      </c>
      <c r="C293" s="2">
        <v>43136</v>
      </c>
      <c r="D293" s="3">
        <v>47.63</v>
      </c>
      <c r="E293" s="3">
        <v>45.04</v>
      </c>
      <c r="F293" s="3">
        <v>42.55</v>
      </c>
      <c r="G293" s="3">
        <v>40.89</v>
      </c>
      <c r="H293" s="3">
        <v>41.49</v>
      </c>
      <c r="I293" s="3">
        <v>41.86</v>
      </c>
      <c r="J293" s="3">
        <v>42.56</v>
      </c>
      <c r="K293" s="3">
        <v>45.19</v>
      </c>
      <c r="L293" s="3">
        <v>48.14</v>
      </c>
      <c r="M293" s="3">
        <v>49.19</v>
      </c>
      <c r="N293" s="3">
        <v>49.49</v>
      </c>
      <c r="O293" s="3">
        <v>49.74</v>
      </c>
      <c r="P293" s="3">
        <v>48.94</v>
      </c>
      <c r="Q293" s="3">
        <v>39.880000000000003</v>
      </c>
      <c r="R293" s="3">
        <v>39.130000000000003</v>
      </c>
      <c r="S293" s="3">
        <v>39.08</v>
      </c>
      <c r="T293" s="3">
        <v>39.43</v>
      </c>
      <c r="U293" s="3">
        <v>39.93</v>
      </c>
      <c r="V293" s="3">
        <v>40.53</v>
      </c>
      <c r="W293" s="3">
        <v>43.08</v>
      </c>
      <c r="X293" s="3">
        <v>45.28</v>
      </c>
      <c r="Y293" s="3">
        <v>45.78</v>
      </c>
      <c r="Z293" s="3">
        <v>46.38</v>
      </c>
      <c r="AA293" s="3">
        <v>46.38</v>
      </c>
      <c r="AB293" s="3">
        <v>45.33</v>
      </c>
      <c r="AC293" s="3">
        <v>38.380000000000003</v>
      </c>
      <c r="AD293" s="3">
        <v>36.979999999999997</v>
      </c>
      <c r="AE293" s="3">
        <v>36.43</v>
      </c>
      <c r="AF293" s="3">
        <v>36.130000000000003</v>
      </c>
      <c r="AG293" s="3">
        <v>36.380000000000003</v>
      </c>
      <c r="AH293" s="3">
        <v>36.630000000000003</v>
      </c>
      <c r="AI293" s="3">
        <v>38.409999999999997</v>
      </c>
      <c r="AJ293" s="3">
        <v>41.86</v>
      </c>
      <c r="AK293" s="3">
        <v>42.86</v>
      </c>
      <c r="AL293" s="3">
        <v>43.61</v>
      </c>
      <c r="AM293" s="3">
        <v>43.66</v>
      </c>
      <c r="AN293" s="3">
        <v>43.11</v>
      </c>
      <c r="AO293" s="3">
        <v>38.200000000000003</v>
      </c>
      <c r="AP293" s="3">
        <v>36.75</v>
      </c>
      <c r="AQ293" s="3">
        <v>35.6</v>
      </c>
      <c r="AR293" s="3">
        <v>35.049999999999997</v>
      </c>
      <c r="AS293" s="3">
        <v>35.299999999999997</v>
      </c>
      <c r="AT293" s="3">
        <v>35.700000000000003</v>
      </c>
      <c r="AU293" s="3">
        <v>36.78</v>
      </c>
      <c r="AV293" s="3">
        <v>40.200000000000003</v>
      </c>
      <c r="AW293" s="3">
        <v>40.65</v>
      </c>
      <c r="AX293" s="3">
        <v>41.4</v>
      </c>
      <c r="AY293" s="3">
        <v>41.45</v>
      </c>
    </row>
    <row r="294" spans="1:51" x14ac:dyDescent="0.35">
      <c r="A294" s="5">
        <f t="shared" si="5"/>
        <v>43137</v>
      </c>
      <c r="B294" t="s">
        <v>439</v>
      </c>
      <c r="C294" s="2">
        <v>43137</v>
      </c>
      <c r="D294" s="3">
        <v>48.4</v>
      </c>
      <c r="E294" s="3">
        <v>45.51</v>
      </c>
      <c r="F294" s="3">
        <v>43</v>
      </c>
      <c r="G294" s="3">
        <v>41.4</v>
      </c>
      <c r="H294" s="3">
        <v>41.91</v>
      </c>
      <c r="I294" s="3">
        <v>42.24</v>
      </c>
      <c r="J294" s="3">
        <v>42.94</v>
      </c>
      <c r="K294" s="3">
        <v>45.39</v>
      </c>
      <c r="L294" s="3">
        <v>48.34</v>
      </c>
      <c r="M294" s="3">
        <v>49.39</v>
      </c>
      <c r="N294" s="3">
        <v>49.67</v>
      </c>
      <c r="O294" s="3">
        <v>49.92</v>
      </c>
      <c r="P294" s="3">
        <v>49.12</v>
      </c>
      <c r="Q294" s="3">
        <v>40.090000000000003</v>
      </c>
      <c r="R294" s="3">
        <v>39.340000000000003</v>
      </c>
      <c r="S294" s="3">
        <v>39.29</v>
      </c>
      <c r="T294" s="3">
        <v>39.64</v>
      </c>
      <c r="U294" s="3">
        <v>40.14</v>
      </c>
      <c r="V294" s="3">
        <v>40.74</v>
      </c>
      <c r="W294" s="3">
        <v>43.3</v>
      </c>
      <c r="X294" s="3">
        <v>45.5</v>
      </c>
      <c r="Y294" s="3">
        <v>46</v>
      </c>
      <c r="Z294" s="3">
        <v>46.6</v>
      </c>
      <c r="AA294" s="3">
        <v>46.6</v>
      </c>
      <c r="AB294" s="3">
        <v>45.55</v>
      </c>
      <c r="AC294" s="3">
        <v>38.549999999999997</v>
      </c>
      <c r="AD294" s="3">
        <v>37.15</v>
      </c>
      <c r="AE294" s="3">
        <v>36.6</v>
      </c>
      <c r="AF294" s="3">
        <v>36.299999999999997</v>
      </c>
      <c r="AG294" s="3">
        <v>36.549999999999997</v>
      </c>
      <c r="AH294" s="3">
        <v>36.799999999999997</v>
      </c>
      <c r="AI294" s="3">
        <v>38.61</v>
      </c>
      <c r="AJ294" s="3">
        <v>42.06</v>
      </c>
      <c r="AK294" s="3">
        <v>43.06</v>
      </c>
      <c r="AL294" s="3">
        <v>43.81</v>
      </c>
      <c r="AM294" s="3">
        <v>43.86</v>
      </c>
      <c r="AN294" s="3">
        <v>43.31</v>
      </c>
      <c r="AO294" s="3">
        <v>38.4</v>
      </c>
      <c r="AP294" s="3">
        <v>36.950000000000003</v>
      </c>
      <c r="AQ294" s="3">
        <v>35.799999999999997</v>
      </c>
      <c r="AR294" s="3">
        <v>35.25</v>
      </c>
      <c r="AS294" s="3">
        <v>35.5</v>
      </c>
      <c r="AT294" s="3">
        <v>35.9</v>
      </c>
      <c r="AU294" s="3">
        <v>36.979999999999997</v>
      </c>
      <c r="AV294" s="3">
        <v>40.4</v>
      </c>
      <c r="AW294" s="3">
        <v>40.85</v>
      </c>
      <c r="AX294" s="3">
        <v>41.6</v>
      </c>
      <c r="AY294" s="3">
        <v>41.65</v>
      </c>
    </row>
    <row r="295" spans="1:51" x14ac:dyDescent="0.35">
      <c r="A295" s="5">
        <f t="shared" si="5"/>
        <v>43138</v>
      </c>
      <c r="B295" t="s">
        <v>440</v>
      </c>
      <c r="C295" s="2">
        <v>43138</v>
      </c>
      <c r="D295" s="3">
        <v>49.14</v>
      </c>
      <c r="E295" s="3">
        <v>45.9</v>
      </c>
      <c r="F295" s="3">
        <v>43.14</v>
      </c>
      <c r="G295" s="3">
        <v>41.42</v>
      </c>
      <c r="H295" s="3">
        <v>42.22</v>
      </c>
      <c r="I295" s="3">
        <v>42.52</v>
      </c>
      <c r="J295" s="3">
        <v>43.22</v>
      </c>
      <c r="K295" s="3">
        <v>45.42</v>
      </c>
      <c r="L295" s="3">
        <v>48.37</v>
      </c>
      <c r="M295" s="3">
        <v>49.42</v>
      </c>
      <c r="N295" s="3">
        <v>49.67</v>
      </c>
      <c r="O295" s="3">
        <v>49.92</v>
      </c>
      <c r="P295" s="3">
        <v>49.12</v>
      </c>
      <c r="Q295" s="3">
        <v>40.18</v>
      </c>
      <c r="R295" s="3">
        <v>39.43</v>
      </c>
      <c r="S295" s="3">
        <v>39.380000000000003</v>
      </c>
      <c r="T295" s="3">
        <v>39.729999999999997</v>
      </c>
      <c r="U295" s="3">
        <v>40.229999999999997</v>
      </c>
      <c r="V295" s="3">
        <v>40.83</v>
      </c>
      <c r="W295" s="3">
        <v>43.25</v>
      </c>
      <c r="X295" s="3">
        <v>45.45</v>
      </c>
      <c r="Y295" s="3">
        <v>45.95</v>
      </c>
      <c r="Z295" s="3">
        <v>46.55</v>
      </c>
      <c r="AA295" s="3">
        <v>46.55</v>
      </c>
      <c r="AB295" s="3">
        <v>45.5</v>
      </c>
      <c r="AC295" s="3">
        <v>38.54</v>
      </c>
      <c r="AD295" s="3">
        <v>37.14</v>
      </c>
      <c r="AE295" s="3">
        <v>36.590000000000003</v>
      </c>
      <c r="AF295" s="3">
        <v>36.29</v>
      </c>
      <c r="AG295" s="3">
        <v>36.54</v>
      </c>
      <c r="AH295" s="3">
        <v>36.79</v>
      </c>
      <c r="AI295" s="3">
        <v>38.53</v>
      </c>
      <c r="AJ295" s="3">
        <v>41.98</v>
      </c>
      <c r="AK295" s="3">
        <v>42.98</v>
      </c>
      <c r="AL295" s="3">
        <v>43.73</v>
      </c>
      <c r="AM295" s="3">
        <v>43.78</v>
      </c>
      <c r="AN295" s="3">
        <v>43.23</v>
      </c>
      <c r="AO295" s="3">
        <v>38</v>
      </c>
      <c r="AP295" s="3">
        <v>36.549999999999997</v>
      </c>
      <c r="AQ295" s="3">
        <v>35.4</v>
      </c>
      <c r="AR295" s="3">
        <v>34.85</v>
      </c>
      <c r="AS295" s="3">
        <v>35.1</v>
      </c>
      <c r="AT295" s="3">
        <v>35.5</v>
      </c>
      <c r="AU295" s="3">
        <v>36.58</v>
      </c>
      <c r="AV295" s="3">
        <v>40</v>
      </c>
      <c r="AW295" s="3">
        <v>40.450000000000003</v>
      </c>
      <c r="AX295" s="3">
        <v>41.2</v>
      </c>
      <c r="AY295" s="3">
        <v>41.25</v>
      </c>
    </row>
    <row r="296" spans="1:51" x14ac:dyDescent="0.35">
      <c r="A296" s="5">
        <f t="shared" si="5"/>
        <v>43139</v>
      </c>
      <c r="B296" t="s">
        <v>441</v>
      </c>
      <c r="C296" s="2">
        <v>43139</v>
      </c>
      <c r="D296" s="3">
        <v>47.86</v>
      </c>
      <c r="E296" s="3">
        <v>45.23</v>
      </c>
      <c r="F296" s="3">
        <v>42.33</v>
      </c>
      <c r="G296" s="3">
        <v>40.65</v>
      </c>
      <c r="H296" s="3">
        <v>41.45</v>
      </c>
      <c r="I296" s="3">
        <v>41.73</v>
      </c>
      <c r="J296" s="3">
        <v>42.43</v>
      </c>
      <c r="K296" s="3">
        <v>44.83</v>
      </c>
      <c r="L296" s="3">
        <v>47.78</v>
      </c>
      <c r="M296" s="3">
        <v>48.83</v>
      </c>
      <c r="N296" s="3">
        <v>49.08</v>
      </c>
      <c r="O296" s="3">
        <v>49.33</v>
      </c>
      <c r="P296" s="3">
        <v>48.53</v>
      </c>
      <c r="Q296" s="3">
        <v>39.700000000000003</v>
      </c>
      <c r="R296" s="3">
        <v>38.950000000000003</v>
      </c>
      <c r="S296" s="3">
        <v>38.9</v>
      </c>
      <c r="T296" s="3">
        <v>39.25</v>
      </c>
      <c r="U296" s="3">
        <v>39.75</v>
      </c>
      <c r="V296" s="3">
        <v>40.35</v>
      </c>
      <c r="W296" s="3">
        <v>42.86</v>
      </c>
      <c r="X296" s="3">
        <v>45.06</v>
      </c>
      <c r="Y296" s="3">
        <v>45.56</v>
      </c>
      <c r="Z296" s="3">
        <v>46.16</v>
      </c>
      <c r="AA296" s="3">
        <v>46.16</v>
      </c>
      <c r="AB296" s="3">
        <v>45.11</v>
      </c>
      <c r="AC296" s="3">
        <v>38.07</v>
      </c>
      <c r="AD296" s="3">
        <v>36.67</v>
      </c>
      <c r="AE296" s="3">
        <v>36.119999999999997</v>
      </c>
      <c r="AF296" s="3">
        <v>35.82</v>
      </c>
      <c r="AG296" s="3">
        <v>36.07</v>
      </c>
      <c r="AH296" s="3">
        <v>36.32</v>
      </c>
      <c r="AI296" s="3">
        <v>38.090000000000003</v>
      </c>
      <c r="AJ296" s="3">
        <v>41.54</v>
      </c>
      <c r="AK296" s="3">
        <v>42.54</v>
      </c>
      <c r="AL296" s="3">
        <v>43.29</v>
      </c>
      <c r="AM296" s="3">
        <v>43.34</v>
      </c>
      <c r="AN296" s="3">
        <v>42.79</v>
      </c>
      <c r="AO296" s="3">
        <v>37.56</v>
      </c>
      <c r="AP296" s="3">
        <v>36.11</v>
      </c>
      <c r="AQ296" s="3">
        <v>34.96</v>
      </c>
      <c r="AR296" s="3">
        <v>34.409999999999997</v>
      </c>
      <c r="AS296" s="3">
        <v>34.659999999999997</v>
      </c>
      <c r="AT296" s="3">
        <v>35.06</v>
      </c>
      <c r="AU296" s="3">
        <v>36.14</v>
      </c>
      <c r="AV296" s="3">
        <v>39.56</v>
      </c>
      <c r="AW296" s="3">
        <v>40.01</v>
      </c>
      <c r="AX296" s="3">
        <v>40.76</v>
      </c>
      <c r="AY296" s="3">
        <v>40.81</v>
      </c>
    </row>
    <row r="297" spans="1:51" x14ac:dyDescent="0.35">
      <c r="A297" s="5">
        <f t="shared" si="5"/>
        <v>43140</v>
      </c>
      <c r="B297" t="s">
        <v>442</v>
      </c>
      <c r="C297" s="2">
        <v>43140</v>
      </c>
      <c r="D297" s="3">
        <v>48.32</v>
      </c>
      <c r="E297" s="3">
        <v>45.71</v>
      </c>
      <c r="F297" s="3">
        <v>42.52</v>
      </c>
      <c r="G297" s="3">
        <v>40.869999999999997</v>
      </c>
      <c r="H297" s="3">
        <v>41.6</v>
      </c>
      <c r="I297" s="3">
        <v>41.86</v>
      </c>
      <c r="J297" s="3">
        <v>42.56</v>
      </c>
      <c r="K297" s="3">
        <v>45.03</v>
      </c>
      <c r="L297" s="3">
        <v>47.98</v>
      </c>
      <c r="M297" s="3">
        <v>49.03</v>
      </c>
      <c r="N297" s="3">
        <v>49.27</v>
      </c>
      <c r="O297" s="3">
        <v>49.52</v>
      </c>
      <c r="P297" s="3">
        <v>48.72</v>
      </c>
      <c r="Q297" s="3">
        <v>39.82</v>
      </c>
      <c r="R297" s="3">
        <v>39.07</v>
      </c>
      <c r="S297" s="3">
        <v>39.020000000000003</v>
      </c>
      <c r="T297" s="3">
        <v>39.369999999999997</v>
      </c>
      <c r="U297" s="3">
        <v>39.869999999999997</v>
      </c>
      <c r="V297" s="3">
        <v>40.47</v>
      </c>
      <c r="W297" s="3">
        <v>43</v>
      </c>
      <c r="X297" s="3">
        <v>45.2</v>
      </c>
      <c r="Y297" s="3">
        <v>45.7</v>
      </c>
      <c r="Z297" s="3">
        <v>46.3</v>
      </c>
      <c r="AA297" s="3">
        <v>46.3</v>
      </c>
      <c r="AB297" s="3">
        <v>45.25</v>
      </c>
      <c r="AC297" s="3">
        <v>38.18</v>
      </c>
      <c r="AD297" s="3">
        <v>36.78</v>
      </c>
      <c r="AE297" s="3">
        <v>36.229999999999997</v>
      </c>
      <c r="AF297" s="3">
        <v>35.93</v>
      </c>
      <c r="AG297" s="3">
        <v>36.18</v>
      </c>
      <c r="AH297" s="3">
        <v>36.43</v>
      </c>
      <c r="AI297" s="3">
        <v>38.04</v>
      </c>
      <c r="AJ297" s="3">
        <v>41.49</v>
      </c>
      <c r="AK297" s="3">
        <v>42.49</v>
      </c>
      <c r="AL297" s="3">
        <v>43.24</v>
      </c>
      <c r="AM297" s="3">
        <v>43.29</v>
      </c>
      <c r="AN297" s="3">
        <v>42.74</v>
      </c>
      <c r="AO297" s="3">
        <v>36.700000000000003</v>
      </c>
      <c r="AP297" s="3">
        <v>35.25</v>
      </c>
      <c r="AQ297" s="3">
        <v>34.1</v>
      </c>
      <c r="AR297" s="3">
        <v>33.549999999999997</v>
      </c>
      <c r="AS297" s="3">
        <v>33.799999999999997</v>
      </c>
      <c r="AT297" s="3">
        <v>34.200000000000003</v>
      </c>
      <c r="AU297" s="3">
        <v>36.090000000000003</v>
      </c>
      <c r="AV297" s="3">
        <v>39.51</v>
      </c>
      <c r="AW297" s="3">
        <v>39.96</v>
      </c>
      <c r="AX297" s="3">
        <v>40.71</v>
      </c>
      <c r="AY297" s="3">
        <v>40.76</v>
      </c>
    </row>
    <row r="298" spans="1:51" x14ac:dyDescent="0.35">
      <c r="A298" s="5">
        <f t="shared" si="5"/>
        <v>43143</v>
      </c>
      <c r="B298" t="s">
        <v>443</v>
      </c>
      <c r="C298" s="2">
        <v>43143</v>
      </c>
      <c r="D298" s="3">
        <v>48.64</v>
      </c>
      <c r="E298" s="3">
        <v>46.04</v>
      </c>
      <c r="F298" s="3">
        <v>43</v>
      </c>
      <c r="G298" s="3">
        <v>41.09</v>
      </c>
      <c r="H298" s="3">
        <v>41.83</v>
      </c>
      <c r="I298" s="3">
        <v>42.08</v>
      </c>
      <c r="J298" s="3">
        <v>42.78</v>
      </c>
      <c r="K298" s="3">
        <v>45.24</v>
      </c>
      <c r="L298" s="3">
        <v>48.19</v>
      </c>
      <c r="M298" s="3">
        <v>49.24</v>
      </c>
      <c r="N298" s="3">
        <v>49.42</v>
      </c>
      <c r="O298" s="3">
        <v>49.67</v>
      </c>
      <c r="P298" s="3">
        <v>48.87</v>
      </c>
      <c r="Q298" s="3">
        <v>40.049999999999997</v>
      </c>
      <c r="R298" s="3">
        <v>39.299999999999997</v>
      </c>
      <c r="S298" s="3">
        <v>39.25</v>
      </c>
      <c r="T298" s="3">
        <v>39.6</v>
      </c>
      <c r="U298" s="3">
        <v>40.1</v>
      </c>
      <c r="V298" s="3">
        <v>40.700000000000003</v>
      </c>
      <c r="W298" s="3">
        <v>43.16</v>
      </c>
      <c r="X298" s="3">
        <v>45.36</v>
      </c>
      <c r="Y298" s="3">
        <v>45.86</v>
      </c>
      <c r="Z298" s="3">
        <v>46.46</v>
      </c>
      <c r="AA298" s="3">
        <v>46.46</v>
      </c>
      <c r="AB298" s="3">
        <v>45.41</v>
      </c>
      <c r="AC298" s="3">
        <v>38.270000000000003</v>
      </c>
      <c r="AD298" s="3">
        <v>36.869999999999997</v>
      </c>
      <c r="AE298" s="3">
        <v>36.32</v>
      </c>
      <c r="AF298" s="3">
        <v>36.020000000000003</v>
      </c>
      <c r="AG298" s="3">
        <v>36.270000000000003</v>
      </c>
      <c r="AH298" s="3">
        <v>36.520000000000003</v>
      </c>
      <c r="AI298" s="3">
        <v>38.409999999999997</v>
      </c>
      <c r="AJ298" s="3">
        <v>41.86</v>
      </c>
      <c r="AK298" s="3">
        <v>42.86</v>
      </c>
      <c r="AL298" s="3">
        <v>43.61</v>
      </c>
      <c r="AM298" s="3">
        <v>43.66</v>
      </c>
      <c r="AN298" s="3">
        <v>43.11</v>
      </c>
      <c r="AO298" s="3">
        <v>36.85</v>
      </c>
      <c r="AP298" s="3">
        <v>35.4</v>
      </c>
      <c r="AQ298" s="3">
        <v>34.25</v>
      </c>
      <c r="AR298" s="3">
        <v>33.700000000000003</v>
      </c>
      <c r="AS298" s="3">
        <v>33.950000000000003</v>
      </c>
      <c r="AT298" s="3">
        <v>34.35</v>
      </c>
      <c r="AU298" s="3">
        <v>36.46</v>
      </c>
      <c r="AV298" s="3">
        <v>39.880000000000003</v>
      </c>
      <c r="AW298" s="3">
        <v>40.33</v>
      </c>
      <c r="AX298" s="3">
        <v>41.08</v>
      </c>
      <c r="AY298" s="3">
        <v>41.13</v>
      </c>
    </row>
    <row r="299" spans="1:51" x14ac:dyDescent="0.35">
      <c r="A299" s="5">
        <f t="shared" si="5"/>
        <v>43144</v>
      </c>
      <c r="B299" t="s">
        <v>444</v>
      </c>
      <c r="C299" s="2">
        <v>43144</v>
      </c>
      <c r="D299" s="3">
        <v>49.8</v>
      </c>
      <c r="E299" s="3">
        <v>46.44</v>
      </c>
      <c r="F299" s="3">
        <v>43.18</v>
      </c>
      <c r="G299" s="3">
        <v>41.54</v>
      </c>
      <c r="H299" s="3">
        <v>42.2</v>
      </c>
      <c r="I299" s="3">
        <v>42.46</v>
      </c>
      <c r="J299" s="3">
        <v>43.16</v>
      </c>
      <c r="K299" s="3">
        <v>45.68</v>
      </c>
      <c r="L299" s="3">
        <v>48.63</v>
      </c>
      <c r="M299" s="3">
        <v>49.68</v>
      </c>
      <c r="N299" s="3">
        <v>49.7</v>
      </c>
      <c r="O299" s="3">
        <v>49.95</v>
      </c>
      <c r="P299" s="3">
        <v>49.15</v>
      </c>
      <c r="Q299" s="3">
        <v>40.229999999999997</v>
      </c>
      <c r="R299" s="3">
        <v>39.479999999999997</v>
      </c>
      <c r="S299" s="3">
        <v>39.43</v>
      </c>
      <c r="T299" s="3">
        <v>39.78</v>
      </c>
      <c r="U299" s="3">
        <v>40.28</v>
      </c>
      <c r="V299" s="3">
        <v>40.880000000000003</v>
      </c>
      <c r="W299" s="3">
        <v>43.41</v>
      </c>
      <c r="X299" s="3">
        <v>45.61</v>
      </c>
      <c r="Y299" s="3">
        <v>46.11</v>
      </c>
      <c r="Z299" s="3">
        <v>46.71</v>
      </c>
      <c r="AA299" s="3">
        <v>46.71</v>
      </c>
      <c r="AB299" s="3">
        <v>45.66</v>
      </c>
      <c r="AC299" s="3">
        <v>38.28</v>
      </c>
      <c r="AD299" s="3">
        <v>36.880000000000003</v>
      </c>
      <c r="AE299" s="3">
        <v>36.33</v>
      </c>
      <c r="AF299" s="3">
        <v>36.03</v>
      </c>
      <c r="AG299" s="3">
        <v>36.28</v>
      </c>
      <c r="AH299" s="3">
        <v>36.53</v>
      </c>
      <c r="AI299" s="3">
        <v>38.79</v>
      </c>
      <c r="AJ299" s="3">
        <v>42.24</v>
      </c>
      <c r="AK299" s="3">
        <v>43.24</v>
      </c>
      <c r="AL299" s="3">
        <v>43.99</v>
      </c>
      <c r="AM299" s="3">
        <v>44.04</v>
      </c>
      <c r="AN299" s="3">
        <v>43.49</v>
      </c>
      <c r="AO299" s="3">
        <v>37.200000000000003</v>
      </c>
      <c r="AP299" s="3">
        <v>35.75</v>
      </c>
      <c r="AQ299" s="3">
        <v>34.6</v>
      </c>
      <c r="AR299" s="3">
        <v>34.049999999999997</v>
      </c>
      <c r="AS299" s="3">
        <v>34.299999999999997</v>
      </c>
      <c r="AT299" s="3">
        <v>34.700000000000003</v>
      </c>
      <c r="AU299" s="3">
        <v>36.840000000000003</v>
      </c>
      <c r="AV299" s="3">
        <v>40.26</v>
      </c>
      <c r="AW299" s="3">
        <v>40.71</v>
      </c>
      <c r="AX299" s="3">
        <v>41.46</v>
      </c>
      <c r="AY299" s="3">
        <v>41.51</v>
      </c>
    </row>
    <row r="300" spans="1:51" x14ac:dyDescent="0.35">
      <c r="A300" s="5">
        <f t="shared" si="5"/>
        <v>43145</v>
      </c>
      <c r="B300" t="s">
        <v>445</v>
      </c>
      <c r="C300" s="2">
        <v>43145</v>
      </c>
      <c r="D300" s="3">
        <v>49.26</v>
      </c>
      <c r="E300" s="3">
        <v>46.21</v>
      </c>
      <c r="F300" s="3">
        <v>43.13</v>
      </c>
      <c r="G300" s="3">
        <v>41.5</v>
      </c>
      <c r="H300" s="3">
        <v>42.03</v>
      </c>
      <c r="I300" s="3">
        <v>42.3</v>
      </c>
      <c r="J300" s="3">
        <v>43</v>
      </c>
      <c r="K300" s="3">
        <v>45.61</v>
      </c>
      <c r="L300" s="3">
        <v>48.56</v>
      </c>
      <c r="M300" s="3">
        <v>49.61</v>
      </c>
      <c r="N300" s="3">
        <v>49.66</v>
      </c>
      <c r="O300" s="3">
        <v>49.91</v>
      </c>
      <c r="P300" s="3">
        <v>49.11</v>
      </c>
      <c r="Q300" s="3">
        <v>40.15</v>
      </c>
      <c r="R300" s="3">
        <v>39.4</v>
      </c>
      <c r="S300" s="3">
        <v>39.35</v>
      </c>
      <c r="T300" s="3">
        <v>39.700000000000003</v>
      </c>
      <c r="U300" s="3">
        <v>40.200000000000003</v>
      </c>
      <c r="V300" s="3">
        <v>40.799999999999997</v>
      </c>
      <c r="W300" s="3">
        <v>43.43</v>
      </c>
      <c r="X300" s="3">
        <v>45.63</v>
      </c>
      <c r="Y300" s="3">
        <v>46.13</v>
      </c>
      <c r="Z300" s="3">
        <v>46.73</v>
      </c>
      <c r="AA300" s="3">
        <v>46.73</v>
      </c>
      <c r="AB300" s="3">
        <v>45.68</v>
      </c>
      <c r="AC300" s="3">
        <v>38.299999999999997</v>
      </c>
      <c r="AD300" s="3">
        <v>36.9</v>
      </c>
      <c r="AE300" s="3">
        <v>36.35</v>
      </c>
      <c r="AF300" s="3">
        <v>36.049999999999997</v>
      </c>
      <c r="AG300" s="3">
        <v>36.299999999999997</v>
      </c>
      <c r="AH300" s="3">
        <v>36.549999999999997</v>
      </c>
      <c r="AI300" s="3">
        <v>38.840000000000003</v>
      </c>
      <c r="AJ300" s="3">
        <v>42.29</v>
      </c>
      <c r="AK300" s="3">
        <v>43.29</v>
      </c>
      <c r="AL300" s="3">
        <v>44.04</v>
      </c>
      <c r="AM300" s="3">
        <v>44.09</v>
      </c>
      <c r="AN300" s="3">
        <v>43.54</v>
      </c>
      <c r="AO300" s="3">
        <v>37</v>
      </c>
      <c r="AP300" s="3">
        <v>35.549999999999997</v>
      </c>
      <c r="AQ300" s="3">
        <v>34.4</v>
      </c>
      <c r="AR300" s="3">
        <v>33.85</v>
      </c>
      <c r="AS300" s="3">
        <v>34.1</v>
      </c>
      <c r="AT300" s="3">
        <v>34.5</v>
      </c>
      <c r="AU300" s="3">
        <v>36.89</v>
      </c>
      <c r="AV300" s="3">
        <v>40.31</v>
      </c>
      <c r="AW300" s="3">
        <v>40.76</v>
      </c>
      <c r="AX300" s="3">
        <v>41.51</v>
      </c>
      <c r="AY300" s="3">
        <v>41.56</v>
      </c>
    </row>
    <row r="301" spans="1:51" x14ac:dyDescent="0.35">
      <c r="A301" s="5">
        <f t="shared" si="5"/>
        <v>43146</v>
      </c>
      <c r="B301" t="s">
        <v>446</v>
      </c>
      <c r="C301" s="2">
        <v>43146</v>
      </c>
      <c r="D301" s="3">
        <v>48.36</v>
      </c>
      <c r="E301" s="3">
        <v>45.7</v>
      </c>
      <c r="F301" s="3">
        <v>42.86</v>
      </c>
      <c r="G301" s="3">
        <v>41.36</v>
      </c>
      <c r="H301" s="3">
        <v>41.89</v>
      </c>
      <c r="I301" s="3">
        <v>42.15</v>
      </c>
      <c r="J301" s="3">
        <v>42.85</v>
      </c>
      <c r="K301" s="3">
        <v>45.41</v>
      </c>
      <c r="L301" s="3">
        <v>48.36</v>
      </c>
      <c r="M301" s="3">
        <v>49.41</v>
      </c>
      <c r="N301" s="3">
        <v>49.48</v>
      </c>
      <c r="O301" s="3">
        <v>49.73</v>
      </c>
      <c r="P301" s="3">
        <v>48.93</v>
      </c>
      <c r="Q301" s="3">
        <v>40.119999999999997</v>
      </c>
      <c r="R301" s="3">
        <v>39.369999999999997</v>
      </c>
      <c r="S301" s="3">
        <v>39.32</v>
      </c>
      <c r="T301" s="3">
        <v>39.67</v>
      </c>
      <c r="U301" s="3">
        <v>40.17</v>
      </c>
      <c r="V301" s="3">
        <v>40.770000000000003</v>
      </c>
      <c r="W301" s="3">
        <v>43.4</v>
      </c>
      <c r="X301" s="3">
        <v>45.6</v>
      </c>
      <c r="Y301" s="3">
        <v>46.1</v>
      </c>
      <c r="Z301" s="3">
        <v>46.7</v>
      </c>
      <c r="AA301" s="3">
        <v>46.7</v>
      </c>
      <c r="AB301" s="3">
        <v>45.65</v>
      </c>
      <c r="AC301" s="3">
        <v>38.31</v>
      </c>
      <c r="AD301" s="3">
        <v>36.909999999999997</v>
      </c>
      <c r="AE301" s="3">
        <v>36.36</v>
      </c>
      <c r="AF301" s="3">
        <v>36.06</v>
      </c>
      <c r="AG301" s="3">
        <v>36.31</v>
      </c>
      <c r="AH301" s="3">
        <v>36.56</v>
      </c>
      <c r="AI301" s="3">
        <v>39.04</v>
      </c>
      <c r="AJ301" s="3">
        <v>42.49</v>
      </c>
      <c r="AK301" s="3">
        <v>43.49</v>
      </c>
      <c r="AL301" s="3">
        <v>44.24</v>
      </c>
      <c r="AM301" s="3">
        <v>44.29</v>
      </c>
      <c r="AN301" s="3">
        <v>43.74</v>
      </c>
      <c r="AO301" s="3">
        <v>37.200000000000003</v>
      </c>
      <c r="AP301" s="3">
        <v>35.75</v>
      </c>
      <c r="AQ301" s="3">
        <v>34.6</v>
      </c>
      <c r="AR301" s="3">
        <v>34.049999999999997</v>
      </c>
      <c r="AS301" s="3">
        <v>34.299999999999997</v>
      </c>
      <c r="AT301" s="3">
        <v>34.700000000000003</v>
      </c>
      <c r="AU301" s="3">
        <v>37.090000000000003</v>
      </c>
      <c r="AV301" s="3">
        <v>40.51</v>
      </c>
      <c r="AW301" s="3">
        <v>40.96</v>
      </c>
      <c r="AX301" s="3">
        <v>41.71</v>
      </c>
      <c r="AY301" s="3">
        <v>41.76</v>
      </c>
    </row>
    <row r="302" spans="1:51" x14ac:dyDescent="0.35">
      <c r="A302" s="5">
        <f t="shared" si="5"/>
        <v>43147</v>
      </c>
      <c r="B302" t="s">
        <v>447</v>
      </c>
      <c r="C302" s="2">
        <v>43147</v>
      </c>
      <c r="D302" s="3">
        <v>49.49</v>
      </c>
      <c r="E302" s="3">
        <v>46.22</v>
      </c>
      <c r="F302" s="3">
        <v>43.1</v>
      </c>
      <c r="G302" s="3">
        <v>41.54</v>
      </c>
      <c r="H302" s="3">
        <v>42.22</v>
      </c>
      <c r="I302" s="3">
        <v>42.48</v>
      </c>
      <c r="J302" s="3">
        <v>43.18</v>
      </c>
      <c r="K302" s="3">
        <v>45.63</v>
      </c>
      <c r="L302" s="3">
        <v>48.58</v>
      </c>
      <c r="M302" s="3">
        <v>49.63</v>
      </c>
      <c r="N302" s="3">
        <v>49.71</v>
      </c>
      <c r="O302" s="3">
        <v>49.96</v>
      </c>
      <c r="P302" s="3">
        <v>49.16</v>
      </c>
      <c r="Q302" s="3">
        <v>40.369999999999997</v>
      </c>
      <c r="R302" s="3">
        <v>39.619999999999997</v>
      </c>
      <c r="S302" s="3">
        <v>39.57</v>
      </c>
      <c r="T302" s="3">
        <v>39.92</v>
      </c>
      <c r="U302" s="3">
        <v>40.42</v>
      </c>
      <c r="V302" s="3">
        <v>41.02</v>
      </c>
      <c r="W302" s="3">
        <v>43.55</v>
      </c>
      <c r="X302" s="3">
        <v>45.75</v>
      </c>
      <c r="Y302" s="3">
        <v>46.25</v>
      </c>
      <c r="Z302" s="3">
        <v>46.85</v>
      </c>
      <c r="AA302" s="3">
        <v>46.85</v>
      </c>
      <c r="AB302" s="3">
        <v>45.8</v>
      </c>
      <c r="AC302" s="3">
        <v>38.54</v>
      </c>
      <c r="AD302" s="3">
        <v>37.14</v>
      </c>
      <c r="AE302" s="3">
        <v>36.590000000000003</v>
      </c>
      <c r="AF302" s="3">
        <v>36.29</v>
      </c>
      <c r="AG302" s="3">
        <v>36.54</v>
      </c>
      <c r="AH302" s="3">
        <v>36.79</v>
      </c>
      <c r="AI302" s="3">
        <v>39.270000000000003</v>
      </c>
      <c r="AJ302" s="3">
        <v>42.72</v>
      </c>
      <c r="AK302" s="3">
        <v>43.72</v>
      </c>
      <c r="AL302" s="3">
        <v>44.47</v>
      </c>
      <c r="AM302" s="3">
        <v>44.52</v>
      </c>
      <c r="AN302" s="3">
        <v>43.97</v>
      </c>
      <c r="AO302" s="3">
        <v>37.549999999999997</v>
      </c>
      <c r="AP302" s="3">
        <v>36.1</v>
      </c>
      <c r="AQ302" s="3">
        <v>34.950000000000003</v>
      </c>
      <c r="AR302" s="3">
        <v>34.4</v>
      </c>
      <c r="AS302" s="3">
        <v>34.65</v>
      </c>
      <c r="AT302" s="3">
        <v>35.049999999999997</v>
      </c>
      <c r="AU302" s="3">
        <v>37.32</v>
      </c>
      <c r="AV302" s="3">
        <v>40.74</v>
      </c>
      <c r="AW302" s="3">
        <v>41.19</v>
      </c>
      <c r="AX302" s="3">
        <v>41.94</v>
      </c>
      <c r="AY302" s="3">
        <v>41.99</v>
      </c>
    </row>
    <row r="303" spans="1:51" x14ac:dyDescent="0.35">
      <c r="A303" s="5">
        <f t="shared" si="5"/>
        <v>43150</v>
      </c>
      <c r="B303" t="s">
        <v>448</v>
      </c>
      <c r="C303" s="2">
        <v>43150</v>
      </c>
      <c r="D303" s="3">
        <v>51.2</v>
      </c>
      <c r="E303" s="3">
        <v>47.42</v>
      </c>
      <c r="F303" s="3">
        <v>43.97</v>
      </c>
      <c r="G303" s="3">
        <v>42.29</v>
      </c>
      <c r="H303" s="3">
        <v>43</v>
      </c>
      <c r="I303" s="3">
        <v>43.27</v>
      </c>
      <c r="J303" s="3">
        <v>43.97</v>
      </c>
      <c r="K303" s="3">
        <v>46.3</v>
      </c>
      <c r="L303" s="3">
        <v>49.25</v>
      </c>
      <c r="M303" s="3">
        <v>50.3</v>
      </c>
      <c r="N303" s="3">
        <v>50.37</v>
      </c>
      <c r="O303" s="3">
        <v>50.62</v>
      </c>
      <c r="P303" s="3">
        <v>49.82</v>
      </c>
      <c r="Q303" s="3">
        <v>40.85</v>
      </c>
      <c r="R303" s="3">
        <v>40.1</v>
      </c>
      <c r="S303" s="3">
        <v>40.049999999999997</v>
      </c>
      <c r="T303" s="3">
        <v>40.4</v>
      </c>
      <c r="U303" s="3">
        <v>40.9</v>
      </c>
      <c r="V303" s="3">
        <v>41.5</v>
      </c>
      <c r="W303" s="3">
        <v>43.95</v>
      </c>
      <c r="X303" s="3">
        <v>46.15</v>
      </c>
      <c r="Y303" s="3">
        <v>46.65</v>
      </c>
      <c r="Z303" s="3">
        <v>47.25</v>
      </c>
      <c r="AA303" s="3">
        <v>47.25</v>
      </c>
      <c r="AB303" s="3">
        <v>46.2</v>
      </c>
      <c r="AC303" s="3">
        <v>38.9</v>
      </c>
      <c r="AD303" s="3">
        <v>37.5</v>
      </c>
      <c r="AE303" s="3">
        <v>36.950000000000003</v>
      </c>
      <c r="AF303" s="3">
        <v>36.65</v>
      </c>
      <c r="AG303" s="3">
        <v>36.9</v>
      </c>
      <c r="AH303" s="3">
        <v>37.15</v>
      </c>
      <c r="AI303" s="3">
        <v>39.56</v>
      </c>
      <c r="AJ303" s="3">
        <v>43.01</v>
      </c>
      <c r="AK303" s="3">
        <v>44.01</v>
      </c>
      <c r="AL303" s="3">
        <v>44.76</v>
      </c>
      <c r="AM303" s="3">
        <v>44.81</v>
      </c>
      <c r="AN303" s="3">
        <v>44.26</v>
      </c>
      <c r="AO303" s="3">
        <v>37.950000000000003</v>
      </c>
      <c r="AP303" s="3">
        <v>36.5</v>
      </c>
      <c r="AQ303" s="3">
        <v>35.35</v>
      </c>
      <c r="AR303" s="3">
        <v>34.799999999999997</v>
      </c>
      <c r="AS303" s="3">
        <v>35.049999999999997</v>
      </c>
      <c r="AT303" s="3">
        <v>35.450000000000003</v>
      </c>
      <c r="AU303" s="3">
        <v>37.61</v>
      </c>
      <c r="AV303" s="3">
        <v>41.03</v>
      </c>
      <c r="AW303" s="3">
        <v>41.48</v>
      </c>
      <c r="AX303" s="3">
        <v>42.23</v>
      </c>
      <c r="AY303" s="3">
        <v>42.28</v>
      </c>
    </row>
    <row r="304" spans="1:51" x14ac:dyDescent="0.35">
      <c r="A304" s="5">
        <f t="shared" si="5"/>
        <v>43151</v>
      </c>
      <c r="B304" t="s">
        <v>449</v>
      </c>
      <c r="C304" s="2">
        <v>43151</v>
      </c>
      <c r="D304" s="3">
        <v>51.98</v>
      </c>
      <c r="E304" s="3">
        <v>47.75</v>
      </c>
      <c r="F304" s="3">
        <v>44.03</v>
      </c>
      <c r="G304" s="3">
        <v>42.36</v>
      </c>
      <c r="H304" s="3">
        <v>43</v>
      </c>
      <c r="I304" s="3">
        <v>43.29</v>
      </c>
      <c r="J304" s="3">
        <v>43.99</v>
      </c>
      <c r="K304" s="3">
        <v>46.34</v>
      </c>
      <c r="L304" s="3">
        <v>49.29</v>
      </c>
      <c r="M304" s="3">
        <v>50.34</v>
      </c>
      <c r="N304" s="3">
        <v>50.41</v>
      </c>
      <c r="O304" s="3">
        <v>50.66</v>
      </c>
      <c r="P304" s="3">
        <v>49.86</v>
      </c>
      <c r="Q304" s="3">
        <v>40.9</v>
      </c>
      <c r="R304" s="3">
        <v>40.15</v>
      </c>
      <c r="S304" s="3">
        <v>40.1</v>
      </c>
      <c r="T304" s="3">
        <v>40.450000000000003</v>
      </c>
      <c r="U304" s="3">
        <v>40.950000000000003</v>
      </c>
      <c r="V304" s="3">
        <v>41.55</v>
      </c>
      <c r="W304" s="3">
        <v>44.01</v>
      </c>
      <c r="X304" s="3">
        <v>46.21</v>
      </c>
      <c r="Y304" s="3">
        <v>46.71</v>
      </c>
      <c r="Z304" s="3">
        <v>47.31</v>
      </c>
      <c r="AA304" s="3">
        <v>47.31</v>
      </c>
      <c r="AB304" s="3">
        <v>46.26</v>
      </c>
      <c r="AC304" s="3">
        <v>39.07</v>
      </c>
      <c r="AD304" s="3">
        <v>37.67</v>
      </c>
      <c r="AE304" s="3">
        <v>37.119999999999997</v>
      </c>
      <c r="AF304" s="3">
        <v>36.82</v>
      </c>
      <c r="AG304" s="3">
        <v>37.07</v>
      </c>
      <c r="AH304" s="3">
        <v>37.32</v>
      </c>
      <c r="AI304" s="3">
        <v>39.46</v>
      </c>
      <c r="AJ304" s="3">
        <v>42.91</v>
      </c>
      <c r="AK304" s="3">
        <v>43.91</v>
      </c>
      <c r="AL304" s="3">
        <v>44.66</v>
      </c>
      <c r="AM304" s="3">
        <v>44.71</v>
      </c>
      <c r="AN304" s="3">
        <v>44.16</v>
      </c>
      <c r="AO304" s="3">
        <v>38</v>
      </c>
      <c r="AP304" s="3">
        <v>36.549999999999997</v>
      </c>
      <c r="AQ304" s="3">
        <v>35.4</v>
      </c>
      <c r="AR304" s="3">
        <v>34.85</v>
      </c>
      <c r="AS304" s="3">
        <v>35.1</v>
      </c>
      <c r="AT304" s="3">
        <v>35.5</v>
      </c>
      <c r="AU304" s="3">
        <v>37.51</v>
      </c>
      <c r="AV304" s="3">
        <v>40.93</v>
      </c>
      <c r="AW304" s="3">
        <v>41.38</v>
      </c>
      <c r="AX304" s="3">
        <v>42.13</v>
      </c>
      <c r="AY304" s="3">
        <v>42.18</v>
      </c>
    </row>
    <row r="305" spans="1:51" x14ac:dyDescent="0.35">
      <c r="A305" s="5">
        <f t="shared" si="5"/>
        <v>43152</v>
      </c>
      <c r="B305" t="s">
        <v>450</v>
      </c>
      <c r="C305" s="2">
        <v>43152</v>
      </c>
      <c r="D305" s="3">
        <v>51.89</v>
      </c>
      <c r="E305" s="3">
        <v>47.3</v>
      </c>
      <c r="F305" s="3">
        <v>43.91</v>
      </c>
      <c r="G305" s="3">
        <v>42.26</v>
      </c>
      <c r="H305" s="3">
        <v>42.8</v>
      </c>
      <c r="I305" s="3">
        <v>43.1</v>
      </c>
      <c r="J305" s="3">
        <v>43.8</v>
      </c>
      <c r="K305" s="3">
        <v>46.3</v>
      </c>
      <c r="L305" s="3">
        <v>49.25</v>
      </c>
      <c r="M305" s="3">
        <v>50.3</v>
      </c>
      <c r="N305" s="3">
        <v>50.41</v>
      </c>
      <c r="O305" s="3">
        <v>50.66</v>
      </c>
      <c r="P305" s="3">
        <v>49.86</v>
      </c>
      <c r="Q305" s="3">
        <v>40.85</v>
      </c>
      <c r="R305" s="3">
        <v>40.1</v>
      </c>
      <c r="S305" s="3">
        <v>40.049999999999997</v>
      </c>
      <c r="T305" s="3">
        <v>40.4</v>
      </c>
      <c r="U305" s="3">
        <v>40.9</v>
      </c>
      <c r="V305" s="3">
        <v>41.5</v>
      </c>
      <c r="W305" s="3">
        <v>44.09</v>
      </c>
      <c r="X305" s="3">
        <v>46.29</v>
      </c>
      <c r="Y305" s="3">
        <v>46.79</v>
      </c>
      <c r="Z305" s="3">
        <v>47.39</v>
      </c>
      <c r="AA305" s="3">
        <v>47.39</v>
      </c>
      <c r="AB305" s="3">
        <v>46.34</v>
      </c>
      <c r="AC305" s="3">
        <v>39.130000000000003</v>
      </c>
      <c r="AD305" s="3">
        <v>37.729999999999997</v>
      </c>
      <c r="AE305" s="3">
        <v>37.18</v>
      </c>
      <c r="AF305" s="3">
        <v>36.880000000000003</v>
      </c>
      <c r="AG305" s="3">
        <v>37.130000000000003</v>
      </c>
      <c r="AH305" s="3">
        <v>37.380000000000003</v>
      </c>
      <c r="AI305" s="3">
        <v>39.590000000000003</v>
      </c>
      <c r="AJ305" s="3">
        <v>43.04</v>
      </c>
      <c r="AK305" s="3">
        <v>44.04</v>
      </c>
      <c r="AL305" s="3">
        <v>44.79</v>
      </c>
      <c r="AM305" s="3">
        <v>44.84</v>
      </c>
      <c r="AN305" s="3">
        <v>44.29</v>
      </c>
      <c r="AO305" s="3">
        <v>38.06</v>
      </c>
      <c r="AP305" s="3">
        <v>36.61</v>
      </c>
      <c r="AQ305" s="3">
        <v>35.46</v>
      </c>
      <c r="AR305" s="3">
        <v>34.909999999999997</v>
      </c>
      <c r="AS305" s="3">
        <v>35.159999999999997</v>
      </c>
      <c r="AT305" s="3">
        <v>35.56</v>
      </c>
      <c r="AU305" s="3">
        <v>37.64</v>
      </c>
      <c r="AV305" s="3">
        <v>41.06</v>
      </c>
      <c r="AW305" s="3">
        <v>41.51</v>
      </c>
      <c r="AX305" s="3">
        <v>42.26</v>
      </c>
      <c r="AY305" s="3">
        <v>42.31</v>
      </c>
    </row>
    <row r="306" spans="1:51" x14ac:dyDescent="0.35">
      <c r="A306" s="5">
        <f t="shared" si="5"/>
        <v>43153</v>
      </c>
      <c r="B306" t="s">
        <v>451</v>
      </c>
      <c r="C306" s="2">
        <v>43153</v>
      </c>
      <c r="D306" s="3">
        <v>52.35</v>
      </c>
      <c r="E306" s="3">
        <v>47.46</v>
      </c>
      <c r="F306" s="3">
        <v>43.95</v>
      </c>
      <c r="G306" s="3">
        <v>42.12</v>
      </c>
      <c r="H306" s="3">
        <v>42.69</v>
      </c>
      <c r="I306" s="3">
        <v>43.03</v>
      </c>
      <c r="J306" s="3">
        <v>43.73</v>
      </c>
      <c r="K306" s="3">
        <v>46.42</v>
      </c>
      <c r="L306" s="3">
        <v>49.37</v>
      </c>
      <c r="M306" s="3">
        <v>50.42</v>
      </c>
      <c r="N306" s="3">
        <v>50.55</v>
      </c>
      <c r="O306" s="3">
        <v>50.8</v>
      </c>
      <c r="P306" s="3">
        <v>50</v>
      </c>
      <c r="Q306" s="3">
        <v>40.86</v>
      </c>
      <c r="R306" s="3">
        <v>40.11</v>
      </c>
      <c r="S306" s="3">
        <v>40.06</v>
      </c>
      <c r="T306" s="3">
        <v>40.409999999999997</v>
      </c>
      <c r="U306" s="3">
        <v>40.909999999999997</v>
      </c>
      <c r="V306" s="3">
        <v>41.51</v>
      </c>
      <c r="W306" s="3">
        <v>44.14</v>
      </c>
      <c r="X306" s="3">
        <v>46.34</v>
      </c>
      <c r="Y306" s="3">
        <v>46.84</v>
      </c>
      <c r="Z306" s="3">
        <v>47.44</v>
      </c>
      <c r="AA306" s="3">
        <v>47.44</v>
      </c>
      <c r="AB306" s="3">
        <v>46.39</v>
      </c>
      <c r="AC306" s="3">
        <v>39.1</v>
      </c>
      <c r="AD306" s="3">
        <v>37.700000000000003</v>
      </c>
      <c r="AE306" s="3">
        <v>37.15</v>
      </c>
      <c r="AF306" s="3">
        <v>36.85</v>
      </c>
      <c r="AG306" s="3">
        <v>37.1</v>
      </c>
      <c r="AH306" s="3">
        <v>37.35</v>
      </c>
      <c r="AI306" s="3">
        <v>39.619999999999997</v>
      </c>
      <c r="AJ306" s="3">
        <v>43.07</v>
      </c>
      <c r="AK306" s="3">
        <v>44.07</v>
      </c>
      <c r="AL306" s="3">
        <v>44.82</v>
      </c>
      <c r="AM306" s="3">
        <v>44.87</v>
      </c>
      <c r="AN306" s="3">
        <v>44.32</v>
      </c>
      <c r="AO306" s="3">
        <v>38.03</v>
      </c>
      <c r="AP306" s="3">
        <v>36.58</v>
      </c>
      <c r="AQ306" s="3">
        <v>35.43</v>
      </c>
      <c r="AR306" s="3">
        <v>34.880000000000003</v>
      </c>
      <c r="AS306" s="3">
        <v>35.130000000000003</v>
      </c>
      <c r="AT306" s="3">
        <v>35.53</v>
      </c>
      <c r="AU306" s="3">
        <v>37.67</v>
      </c>
      <c r="AV306" s="3">
        <v>41.09</v>
      </c>
      <c r="AW306" s="3">
        <v>41.54</v>
      </c>
      <c r="AX306" s="3">
        <v>42.29</v>
      </c>
      <c r="AY306" s="3">
        <v>42.34</v>
      </c>
    </row>
    <row r="307" spans="1:51" x14ac:dyDescent="0.35">
      <c r="A307" s="5">
        <f t="shared" si="5"/>
        <v>43154</v>
      </c>
      <c r="B307" t="s">
        <v>452</v>
      </c>
      <c r="C307" s="2">
        <v>43154</v>
      </c>
      <c r="D307" s="3">
        <v>53.2</v>
      </c>
      <c r="E307" s="3">
        <v>47.68</v>
      </c>
      <c r="F307" s="3">
        <v>44.17</v>
      </c>
      <c r="G307" s="3">
        <v>42.35</v>
      </c>
      <c r="H307" s="3">
        <v>42.75</v>
      </c>
      <c r="I307" s="3">
        <v>43.2</v>
      </c>
      <c r="J307" s="3">
        <v>43.85</v>
      </c>
      <c r="K307" s="3">
        <v>46.37</v>
      </c>
      <c r="L307" s="3">
        <v>49.32</v>
      </c>
      <c r="M307" s="3">
        <v>50.37</v>
      </c>
      <c r="N307" s="3">
        <v>50.53</v>
      </c>
      <c r="O307" s="3">
        <v>50.78</v>
      </c>
      <c r="P307" s="3">
        <v>49.98</v>
      </c>
      <c r="Q307" s="3">
        <v>40.799999999999997</v>
      </c>
      <c r="R307" s="3">
        <v>40.049999999999997</v>
      </c>
      <c r="S307" s="3">
        <v>39.94</v>
      </c>
      <c r="T307" s="3">
        <v>40.380000000000003</v>
      </c>
      <c r="U307" s="3">
        <v>40.92</v>
      </c>
      <c r="V307" s="3">
        <v>41.48</v>
      </c>
      <c r="W307" s="3">
        <v>44.07</v>
      </c>
      <c r="X307" s="3">
        <v>46.27</v>
      </c>
      <c r="Y307" s="3">
        <v>46.77</v>
      </c>
      <c r="Z307" s="3">
        <v>47.37</v>
      </c>
      <c r="AA307" s="3">
        <v>47.37</v>
      </c>
      <c r="AB307" s="3">
        <v>46.32</v>
      </c>
      <c r="AC307" s="3">
        <v>38.950000000000003</v>
      </c>
      <c r="AD307" s="3">
        <v>37.549999999999997</v>
      </c>
      <c r="AE307" s="3">
        <v>37</v>
      </c>
      <c r="AF307" s="3">
        <v>36.700000000000003</v>
      </c>
      <c r="AG307" s="3">
        <v>36.950000000000003</v>
      </c>
      <c r="AH307" s="3">
        <v>37.200000000000003</v>
      </c>
      <c r="AI307" s="3">
        <v>39.58</v>
      </c>
      <c r="AJ307" s="3">
        <v>43.03</v>
      </c>
      <c r="AK307" s="3">
        <v>44.03</v>
      </c>
      <c r="AL307" s="3">
        <v>44.78</v>
      </c>
      <c r="AM307" s="3">
        <v>44.83</v>
      </c>
      <c r="AN307" s="3">
        <v>44.28</v>
      </c>
      <c r="AO307" s="3">
        <v>37.880000000000003</v>
      </c>
      <c r="AP307" s="3">
        <v>36.43</v>
      </c>
      <c r="AQ307" s="3">
        <v>35.28</v>
      </c>
      <c r="AR307" s="3">
        <v>34.729999999999997</v>
      </c>
      <c r="AS307" s="3">
        <v>34.979999999999997</v>
      </c>
      <c r="AT307" s="3">
        <v>35.380000000000003</v>
      </c>
      <c r="AU307" s="3">
        <v>37.630000000000003</v>
      </c>
      <c r="AV307" s="3">
        <v>41.05</v>
      </c>
      <c r="AW307" s="3">
        <v>41.5</v>
      </c>
      <c r="AX307" s="3">
        <v>42.25</v>
      </c>
      <c r="AY307" s="3">
        <v>42.3</v>
      </c>
    </row>
    <row r="308" spans="1:51" x14ac:dyDescent="0.35">
      <c r="A308" s="5">
        <f t="shared" si="5"/>
        <v>43157</v>
      </c>
      <c r="B308" t="s">
        <v>453</v>
      </c>
      <c r="C308" s="2">
        <v>43157</v>
      </c>
      <c r="D308" s="3">
        <v>49.24</v>
      </c>
      <c r="E308" s="3">
        <v>46.34</v>
      </c>
      <c r="F308" s="3">
        <v>43.21</v>
      </c>
      <c r="G308" s="3">
        <v>41.52</v>
      </c>
      <c r="H308" s="3">
        <v>42.11</v>
      </c>
      <c r="I308" s="3">
        <v>42.56</v>
      </c>
      <c r="J308" s="3">
        <v>43.21</v>
      </c>
      <c r="K308" s="3">
        <v>45.76</v>
      </c>
      <c r="L308" s="3">
        <v>48.71</v>
      </c>
      <c r="M308" s="3">
        <v>49.76</v>
      </c>
      <c r="N308" s="3">
        <v>50.02</v>
      </c>
      <c r="O308" s="3">
        <v>50.27</v>
      </c>
      <c r="P308" s="3">
        <v>49.47</v>
      </c>
      <c r="Q308" s="3">
        <v>40.51</v>
      </c>
      <c r="R308" s="3">
        <v>39.76</v>
      </c>
      <c r="S308" s="3">
        <v>39.65</v>
      </c>
      <c r="T308" s="3">
        <v>40.090000000000003</v>
      </c>
      <c r="U308" s="3">
        <v>40.630000000000003</v>
      </c>
      <c r="V308" s="3">
        <v>41.19</v>
      </c>
      <c r="W308" s="3">
        <v>43.83</v>
      </c>
      <c r="X308" s="3">
        <v>46.03</v>
      </c>
      <c r="Y308" s="3">
        <v>46.53</v>
      </c>
      <c r="Z308" s="3">
        <v>47.13</v>
      </c>
      <c r="AA308" s="3">
        <v>47.13</v>
      </c>
      <c r="AB308" s="3">
        <v>46.08</v>
      </c>
      <c r="AC308" s="3">
        <v>38.93</v>
      </c>
      <c r="AD308" s="3">
        <v>37.53</v>
      </c>
      <c r="AE308" s="3">
        <v>36.979999999999997</v>
      </c>
      <c r="AF308" s="3">
        <v>36.68</v>
      </c>
      <c r="AG308" s="3">
        <v>36.93</v>
      </c>
      <c r="AH308" s="3">
        <v>37.18</v>
      </c>
      <c r="AI308" s="3">
        <v>39.36</v>
      </c>
      <c r="AJ308" s="3">
        <v>42.81</v>
      </c>
      <c r="AK308" s="3">
        <v>43.81</v>
      </c>
      <c r="AL308" s="3">
        <v>44.56</v>
      </c>
      <c r="AM308" s="3">
        <v>44.61</v>
      </c>
      <c r="AN308" s="3">
        <v>44.06</v>
      </c>
      <c r="AO308" s="3">
        <v>37.659999999999997</v>
      </c>
      <c r="AP308" s="3">
        <v>36.21</v>
      </c>
      <c r="AQ308" s="3">
        <v>35.06</v>
      </c>
      <c r="AR308" s="3">
        <v>34.51</v>
      </c>
      <c r="AS308" s="3">
        <v>34.76</v>
      </c>
      <c r="AT308" s="3">
        <v>35.159999999999997</v>
      </c>
      <c r="AU308" s="3">
        <v>37.409999999999997</v>
      </c>
      <c r="AV308" s="3">
        <v>40.83</v>
      </c>
      <c r="AW308" s="3">
        <v>41.28</v>
      </c>
      <c r="AX308" s="3">
        <v>42.03</v>
      </c>
      <c r="AY308" s="3">
        <v>42.08</v>
      </c>
    </row>
    <row r="309" spans="1:51" x14ac:dyDescent="0.35">
      <c r="A309" s="5">
        <f t="shared" si="5"/>
        <v>43158</v>
      </c>
      <c r="B309" t="s">
        <v>454</v>
      </c>
      <c r="C309" s="2">
        <v>43158</v>
      </c>
      <c r="D309" s="3">
        <v>50.65</v>
      </c>
      <c r="E309" s="3">
        <v>46.64</v>
      </c>
      <c r="F309" s="3">
        <v>43.42</v>
      </c>
      <c r="G309" s="3">
        <v>41.73</v>
      </c>
      <c r="H309" s="3">
        <v>42.36</v>
      </c>
      <c r="I309" s="3">
        <v>42.81</v>
      </c>
      <c r="J309" s="3">
        <v>43.46</v>
      </c>
      <c r="K309" s="3">
        <v>45.91</v>
      </c>
      <c r="L309" s="3">
        <v>48.86</v>
      </c>
      <c r="M309" s="3">
        <v>49.91</v>
      </c>
      <c r="N309" s="3">
        <v>50.2</v>
      </c>
      <c r="O309" s="3">
        <v>50.45</v>
      </c>
      <c r="P309" s="3">
        <v>49.65</v>
      </c>
      <c r="Q309" s="3">
        <v>40.549999999999997</v>
      </c>
      <c r="R309" s="3">
        <v>39.799999999999997</v>
      </c>
      <c r="S309" s="3">
        <v>39.69</v>
      </c>
      <c r="T309" s="3">
        <v>40.130000000000003</v>
      </c>
      <c r="U309" s="3">
        <v>40.67</v>
      </c>
      <c r="V309" s="3">
        <v>41.23</v>
      </c>
      <c r="W309" s="3">
        <v>43.89</v>
      </c>
      <c r="X309" s="3">
        <v>46.09</v>
      </c>
      <c r="Y309" s="3">
        <v>46.59</v>
      </c>
      <c r="Z309" s="3">
        <v>47.19</v>
      </c>
      <c r="AA309" s="3">
        <v>47.19</v>
      </c>
      <c r="AB309" s="3">
        <v>46.14</v>
      </c>
      <c r="AC309" s="3">
        <v>38.799999999999997</v>
      </c>
      <c r="AD309" s="3">
        <v>37.4</v>
      </c>
      <c r="AE309" s="3">
        <v>36.85</v>
      </c>
      <c r="AF309" s="3">
        <v>36.549999999999997</v>
      </c>
      <c r="AG309" s="3">
        <v>36.799999999999997</v>
      </c>
      <c r="AH309" s="3">
        <v>37.049999999999997</v>
      </c>
      <c r="AI309" s="3">
        <v>39.35</v>
      </c>
      <c r="AJ309" s="3">
        <v>42.8</v>
      </c>
      <c r="AK309" s="3">
        <v>43.8</v>
      </c>
      <c r="AL309" s="3">
        <v>44.55</v>
      </c>
      <c r="AM309" s="3">
        <v>44.6</v>
      </c>
      <c r="AN309" s="3">
        <v>44.05</v>
      </c>
      <c r="AO309" s="3">
        <v>37.47</v>
      </c>
      <c r="AP309" s="3">
        <v>36.020000000000003</v>
      </c>
      <c r="AQ309" s="3">
        <v>34.869999999999997</v>
      </c>
      <c r="AR309" s="3">
        <v>34.32</v>
      </c>
      <c r="AS309" s="3">
        <v>34.57</v>
      </c>
      <c r="AT309" s="3">
        <v>34.97</v>
      </c>
      <c r="AU309" s="3">
        <v>37.4</v>
      </c>
      <c r="AV309" s="3">
        <v>40.82</v>
      </c>
      <c r="AW309" s="3">
        <v>41.27</v>
      </c>
      <c r="AX309" s="3">
        <v>42.02</v>
      </c>
      <c r="AY309" s="3">
        <v>42.07</v>
      </c>
    </row>
    <row r="310" spans="1:51" x14ac:dyDescent="0.35">
      <c r="A310" s="5">
        <f t="shared" si="5"/>
        <v>43159</v>
      </c>
      <c r="B310" t="s">
        <v>455</v>
      </c>
      <c r="C310" s="2">
        <v>43159</v>
      </c>
      <c r="D310" s="3">
        <v>46.35</v>
      </c>
      <c r="E310" s="3">
        <v>43.26</v>
      </c>
      <c r="F310" s="3">
        <v>41.58</v>
      </c>
      <c r="G310" s="3">
        <v>42.09</v>
      </c>
      <c r="H310" s="3">
        <v>42.53</v>
      </c>
      <c r="I310" s="3">
        <v>43.18</v>
      </c>
      <c r="J310" s="3">
        <v>45.87</v>
      </c>
      <c r="K310" s="3">
        <v>48.82</v>
      </c>
      <c r="L310" s="3">
        <v>49.87</v>
      </c>
      <c r="M310" s="3">
        <v>50.16</v>
      </c>
      <c r="N310" s="3">
        <v>50.41</v>
      </c>
      <c r="O310" s="3">
        <v>49.61</v>
      </c>
      <c r="P310" s="3">
        <v>40.450000000000003</v>
      </c>
      <c r="Q310" s="3">
        <v>39.700000000000003</v>
      </c>
      <c r="R310" s="3">
        <v>39.590000000000003</v>
      </c>
      <c r="S310" s="3">
        <v>40.03</v>
      </c>
      <c r="T310" s="3">
        <v>40.57</v>
      </c>
      <c r="U310" s="3">
        <v>41.13</v>
      </c>
      <c r="V310" s="3">
        <v>43.84</v>
      </c>
      <c r="W310" s="3">
        <v>46.04</v>
      </c>
      <c r="X310" s="3">
        <v>46.54</v>
      </c>
      <c r="Y310" s="3">
        <v>47.14</v>
      </c>
      <c r="Z310" s="3">
        <v>47.14</v>
      </c>
      <c r="AA310" s="3">
        <v>46.09</v>
      </c>
      <c r="AB310" s="3">
        <v>38.71</v>
      </c>
      <c r="AC310" s="3">
        <v>37.31</v>
      </c>
      <c r="AD310" s="3">
        <v>36.76</v>
      </c>
      <c r="AE310" s="3">
        <v>36.46</v>
      </c>
      <c r="AF310" s="3">
        <v>36.71</v>
      </c>
      <c r="AG310" s="3">
        <v>36.96</v>
      </c>
      <c r="AH310" s="3">
        <v>39.25</v>
      </c>
      <c r="AI310" s="3">
        <v>42.7</v>
      </c>
      <c r="AJ310" s="3">
        <v>43.7</v>
      </c>
      <c r="AK310" s="3">
        <v>44.45</v>
      </c>
      <c r="AL310" s="3">
        <v>44.5</v>
      </c>
      <c r="AM310" s="3">
        <v>43.95</v>
      </c>
      <c r="AN310" s="3">
        <v>37.35</v>
      </c>
      <c r="AO310" s="3">
        <v>35.9</v>
      </c>
      <c r="AP310" s="3">
        <v>34.75</v>
      </c>
      <c r="AQ310" s="3">
        <v>34.200000000000003</v>
      </c>
      <c r="AR310" s="3">
        <v>34.450000000000003</v>
      </c>
      <c r="AS310" s="3">
        <v>34.85</v>
      </c>
      <c r="AT310" s="3">
        <v>37.28</v>
      </c>
      <c r="AU310" s="3">
        <v>40.700000000000003</v>
      </c>
      <c r="AV310" s="3">
        <v>41.15</v>
      </c>
      <c r="AW310" s="3">
        <v>41.9</v>
      </c>
      <c r="AX310" s="3">
        <v>41.95</v>
      </c>
      <c r="AY310" s="3">
        <v>41.45</v>
      </c>
    </row>
    <row r="311" spans="1:51" x14ac:dyDescent="0.35">
      <c r="A311" s="5">
        <f t="shared" si="5"/>
        <v>43160</v>
      </c>
      <c r="B311" t="s">
        <v>456</v>
      </c>
      <c r="C311" s="2">
        <v>43160</v>
      </c>
      <c r="D311" s="3">
        <v>46.77</v>
      </c>
      <c r="E311" s="3">
        <v>43.35</v>
      </c>
      <c r="F311" s="3">
        <v>41.79</v>
      </c>
      <c r="G311" s="3">
        <v>42.29</v>
      </c>
      <c r="H311" s="3">
        <v>42.4</v>
      </c>
      <c r="I311" s="3">
        <v>43.28</v>
      </c>
      <c r="J311" s="3">
        <v>45.94</v>
      </c>
      <c r="K311" s="3">
        <v>48.89</v>
      </c>
      <c r="L311" s="3">
        <v>49.94</v>
      </c>
      <c r="M311" s="3">
        <v>50.23</v>
      </c>
      <c r="N311" s="3">
        <v>50.48</v>
      </c>
      <c r="O311" s="3">
        <v>49.68</v>
      </c>
      <c r="P311" s="3">
        <v>40.46</v>
      </c>
      <c r="Q311" s="3">
        <v>39.71</v>
      </c>
      <c r="R311" s="3">
        <v>39.6</v>
      </c>
      <c r="S311" s="3">
        <v>40.04</v>
      </c>
      <c r="T311" s="3">
        <v>40.58</v>
      </c>
      <c r="U311" s="3">
        <v>41.14</v>
      </c>
      <c r="V311" s="3">
        <v>43.75</v>
      </c>
      <c r="W311" s="3">
        <v>45.95</v>
      </c>
      <c r="X311" s="3">
        <v>46.45</v>
      </c>
      <c r="Y311" s="3">
        <v>47.05</v>
      </c>
      <c r="Z311" s="3">
        <v>47.05</v>
      </c>
      <c r="AA311" s="3">
        <v>46</v>
      </c>
      <c r="AB311" s="3">
        <v>38.74</v>
      </c>
      <c r="AC311" s="3">
        <v>37.340000000000003</v>
      </c>
      <c r="AD311" s="3">
        <v>36.79</v>
      </c>
      <c r="AE311" s="3">
        <v>36.49</v>
      </c>
      <c r="AF311" s="3">
        <v>36.74</v>
      </c>
      <c r="AG311" s="3">
        <v>36.99</v>
      </c>
      <c r="AH311" s="3">
        <v>39.28</v>
      </c>
      <c r="AI311" s="3">
        <v>42.73</v>
      </c>
      <c r="AJ311" s="3">
        <v>43.73</v>
      </c>
      <c r="AK311" s="3">
        <v>44.48</v>
      </c>
      <c r="AL311" s="3">
        <v>44.53</v>
      </c>
      <c r="AM311" s="3">
        <v>43.98</v>
      </c>
      <c r="AN311" s="3">
        <v>37.35</v>
      </c>
      <c r="AO311" s="3">
        <v>35.9</v>
      </c>
      <c r="AP311" s="3">
        <v>34.75</v>
      </c>
      <c r="AQ311" s="3">
        <v>34.200000000000003</v>
      </c>
      <c r="AR311" s="3">
        <v>34.450000000000003</v>
      </c>
      <c r="AS311" s="3">
        <v>34.85</v>
      </c>
      <c r="AT311" s="3">
        <v>37.31</v>
      </c>
      <c r="AU311" s="3">
        <v>40.729999999999997</v>
      </c>
      <c r="AV311" s="3">
        <v>41.18</v>
      </c>
      <c r="AW311" s="3">
        <v>41.93</v>
      </c>
      <c r="AX311" s="3">
        <v>41.98</v>
      </c>
      <c r="AY311" s="3">
        <v>41.48</v>
      </c>
    </row>
    <row r="312" spans="1:51" x14ac:dyDescent="0.35">
      <c r="A312" s="5">
        <f t="shared" si="5"/>
        <v>43161</v>
      </c>
      <c r="B312" t="s">
        <v>457</v>
      </c>
      <c r="C312" s="2">
        <v>43161</v>
      </c>
      <c r="D312" s="3">
        <v>47.75</v>
      </c>
      <c r="E312" s="3">
        <v>43.9</v>
      </c>
      <c r="F312" s="3">
        <v>42.47</v>
      </c>
      <c r="G312" s="3">
        <v>43.07</v>
      </c>
      <c r="H312" s="3">
        <v>43.18</v>
      </c>
      <c r="I312" s="3">
        <v>44.06</v>
      </c>
      <c r="J312" s="3">
        <v>46.75</v>
      </c>
      <c r="K312" s="3">
        <v>49.7</v>
      </c>
      <c r="L312" s="3">
        <v>50.75</v>
      </c>
      <c r="M312" s="3">
        <v>51.04</v>
      </c>
      <c r="N312" s="3">
        <v>51.29</v>
      </c>
      <c r="O312" s="3">
        <v>50.49</v>
      </c>
      <c r="P312" s="3">
        <v>41</v>
      </c>
      <c r="Q312" s="3">
        <v>40.25</v>
      </c>
      <c r="R312" s="3">
        <v>40.14</v>
      </c>
      <c r="S312" s="3">
        <v>40.58</v>
      </c>
      <c r="T312" s="3">
        <v>41.12</v>
      </c>
      <c r="U312" s="3">
        <v>41.68</v>
      </c>
      <c r="V312" s="3">
        <v>44.16</v>
      </c>
      <c r="W312" s="3">
        <v>46.36</v>
      </c>
      <c r="X312" s="3">
        <v>46.86</v>
      </c>
      <c r="Y312" s="3">
        <v>47.46</v>
      </c>
      <c r="Z312" s="3">
        <v>47.46</v>
      </c>
      <c r="AA312" s="3">
        <v>46.41</v>
      </c>
      <c r="AB312" s="3">
        <v>39.15</v>
      </c>
      <c r="AC312" s="3">
        <v>37.75</v>
      </c>
      <c r="AD312" s="3">
        <v>37.200000000000003</v>
      </c>
      <c r="AE312" s="3">
        <v>36.9</v>
      </c>
      <c r="AF312" s="3">
        <v>37.15</v>
      </c>
      <c r="AG312" s="3">
        <v>37.4</v>
      </c>
      <c r="AH312" s="3">
        <v>39.69</v>
      </c>
      <c r="AI312" s="3">
        <v>43.14</v>
      </c>
      <c r="AJ312" s="3">
        <v>44.14</v>
      </c>
      <c r="AK312" s="3">
        <v>44.89</v>
      </c>
      <c r="AL312" s="3">
        <v>44.94</v>
      </c>
      <c r="AM312" s="3">
        <v>44.39</v>
      </c>
      <c r="AN312" s="3">
        <v>37.76</v>
      </c>
      <c r="AO312" s="3">
        <v>36.31</v>
      </c>
      <c r="AP312" s="3">
        <v>35.159999999999997</v>
      </c>
      <c r="AQ312" s="3">
        <v>34.61</v>
      </c>
      <c r="AR312" s="3">
        <v>34.86</v>
      </c>
      <c r="AS312" s="3">
        <v>35.26</v>
      </c>
      <c r="AT312" s="3">
        <v>37.72</v>
      </c>
      <c r="AU312" s="3">
        <v>41.14</v>
      </c>
      <c r="AV312" s="3">
        <v>41.59</v>
      </c>
      <c r="AW312" s="3">
        <v>42.34</v>
      </c>
      <c r="AX312" s="3">
        <v>42.39</v>
      </c>
      <c r="AY312" s="3">
        <v>41.89</v>
      </c>
    </row>
    <row r="313" spans="1:51" x14ac:dyDescent="0.35">
      <c r="A313" s="5">
        <f t="shared" si="5"/>
        <v>43164</v>
      </c>
      <c r="B313" t="s">
        <v>458</v>
      </c>
      <c r="C313" s="2">
        <v>43164</v>
      </c>
      <c r="D313" s="3">
        <v>46.86</v>
      </c>
      <c r="E313" s="3">
        <v>43.92</v>
      </c>
      <c r="F313" s="3">
        <v>42.27</v>
      </c>
      <c r="G313" s="3">
        <v>42.93</v>
      </c>
      <c r="H313" s="3">
        <v>42.94</v>
      </c>
      <c r="I313" s="3">
        <v>43.96</v>
      </c>
      <c r="J313" s="3">
        <v>46.59</v>
      </c>
      <c r="K313" s="3">
        <v>49.54</v>
      </c>
      <c r="L313" s="3">
        <v>50.59</v>
      </c>
      <c r="M313" s="3">
        <v>50.88</v>
      </c>
      <c r="N313" s="3">
        <v>51.13</v>
      </c>
      <c r="O313" s="3">
        <v>50.33</v>
      </c>
      <c r="P313" s="3">
        <v>40.9</v>
      </c>
      <c r="Q313" s="3">
        <v>40.15</v>
      </c>
      <c r="R313" s="3">
        <v>40.04</v>
      </c>
      <c r="S313" s="3">
        <v>40.479999999999997</v>
      </c>
      <c r="T313" s="3">
        <v>41.02</v>
      </c>
      <c r="U313" s="3">
        <v>41.58</v>
      </c>
      <c r="V313" s="3">
        <v>44.29</v>
      </c>
      <c r="W313" s="3">
        <v>46.49</v>
      </c>
      <c r="X313" s="3">
        <v>46.99</v>
      </c>
      <c r="Y313" s="3">
        <v>47.59</v>
      </c>
      <c r="Z313" s="3">
        <v>47.59</v>
      </c>
      <c r="AA313" s="3">
        <v>46.54</v>
      </c>
      <c r="AB313" s="3">
        <v>39.03</v>
      </c>
      <c r="AC313" s="3">
        <v>37.630000000000003</v>
      </c>
      <c r="AD313" s="3">
        <v>37.08</v>
      </c>
      <c r="AE313" s="3">
        <v>36.78</v>
      </c>
      <c r="AF313" s="3">
        <v>37.03</v>
      </c>
      <c r="AG313" s="3">
        <v>37.28</v>
      </c>
      <c r="AH313" s="3">
        <v>39.619999999999997</v>
      </c>
      <c r="AI313" s="3">
        <v>43.07</v>
      </c>
      <c r="AJ313" s="3">
        <v>44.07</v>
      </c>
      <c r="AK313" s="3">
        <v>44.82</v>
      </c>
      <c r="AL313" s="3">
        <v>44.87</v>
      </c>
      <c r="AM313" s="3">
        <v>44.32</v>
      </c>
      <c r="AN313" s="3">
        <v>37.6</v>
      </c>
      <c r="AO313" s="3">
        <v>36.15</v>
      </c>
      <c r="AP313" s="3">
        <v>35</v>
      </c>
      <c r="AQ313" s="3">
        <v>34.450000000000003</v>
      </c>
      <c r="AR313" s="3">
        <v>34.700000000000003</v>
      </c>
      <c r="AS313" s="3">
        <v>35.1</v>
      </c>
      <c r="AT313" s="3">
        <v>37.65</v>
      </c>
      <c r="AU313" s="3">
        <v>41.07</v>
      </c>
      <c r="AV313" s="3">
        <v>41.52</v>
      </c>
      <c r="AW313" s="3">
        <v>42.27</v>
      </c>
      <c r="AX313" s="3">
        <v>42.32</v>
      </c>
      <c r="AY313" s="3">
        <v>41.82</v>
      </c>
    </row>
    <row r="314" spans="1:51" x14ac:dyDescent="0.35">
      <c r="A314" s="5">
        <f t="shared" si="5"/>
        <v>43165</v>
      </c>
      <c r="B314" t="s">
        <v>459</v>
      </c>
      <c r="C314" s="2">
        <v>43165</v>
      </c>
      <c r="D314" s="3">
        <v>47.34</v>
      </c>
      <c r="E314" s="3">
        <v>44.44</v>
      </c>
      <c r="F314" s="3">
        <v>42.7</v>
      </c>
      <c r="G314" s="3">
        <v>43.15</v>
      </c>
      <c r="H314" s="3">
        <v>43.12</v>
      </c>
      <c r="I314" s="3">
        <v>44.24</v>
      </c>
      <c r="J314" s="3">
        <v>46.92</v>
      </c>
      <c r="K314" s="3">
        <v>49.87</v>
      </c>
      <c r="L314" s="3">
        <v>50.92</v>
      </c>
      <c r="M314" s="3">
        <v>51.26</v>
      </c>
      <c r="N314" s="3">
        <v>51.51</v>
      </c>
      <c r="O314" s="3">
        <v>50.71</v>
      </c>
      <c r="P314" s="3">
        <v>41.17</v>
      </c>
      <c r="Q314" s="3">
        <v>40.42</v>
      </c>
      <c r="R314" s="3">
        <v>40.31</v>
      </c>
      <c r="S314" s="3">
        <v>40.75</v>
      </c>
      <c r="T314" s="3">
        <v>41.29</v>
      </c>
      <c r="U314" s="3">
        <v>41.85</v>
      </c>
      <c r="V314" s="3">
        <v>44.71</v>
      </c>
      <c r="W314" s="3">
        <v>46.91</v>
      </c>
      <c r="X314" s="3">
        <v>47.41</v>
      </c>
      <c r="Y314" s="3">
        <v>48.01</v>
      </c>
      <c r="Z314" s="3">
        <v>48.01</v>
      </c>
      <c r="AA314" s="3">
        <v>46.96</v>
      </c>
      <c r="AB314" s="3">
        <v>39.42</v>
      </c>
      <c r="AC314" s="3">
        <v>38.020000000000003</v>
      </c>
      <c r="AD314" s="3">
        <v>37.47</v>
      </c>
      <c r="AE314" s="3">
        <v>37.17</v>
      </c>
      <c r="AF314" s="3">
        <v>37.42</v>
      </c>
      <c r="AG314" s="3">
        <v>37.67</v>
      </c>
      <c r="AH314" s="3">
        <v>39.85</v>
      </c>
      <c r="AI314" s="3">
        <v>43.3</v>
      </c>
      <c r="AJ314" s="3">
        <v>44.3</v>
      </c>
      <c r="AK314" s="3">
        <v>45.05</v>
      </c>
      <c r="AL314" s="3">
        <v>45.1</v>
      </c>
      <c r="AM314" s="3">
        <v>44.55</v>
      </c>
      <c r="AN314" s="3">
        <v>37.85</v>
      </c>
      <c r="AO314" s="3">
        <v>36.4</v>
      </c>
      <c r="AP314" s="3">
        <v>35.25</v>
      </c>
      <c r="AQ314" s="3">
        <v>34.700000000000003</v>
      </c>
      <c r="AR314" s="3">
        <v>34.950000000000003</v>
      </c>
      <c r="AS314" s="3">
        <v>35.35</v>
      </c>
      <c r="AT314" s="3">
        <v>37.880000000000003</v>
      </c>
      <c r="AU314" s="3">
        <v>41.3</v>
      </c>
      <c r="AV314" s="3">
        <v>41.75</v>
      </c>
      <c r="AW314" s="3">
        <v>42.5</v>
      </c>
      <c r="AX314" s="3">
        <v>42.55</v>
      </c>
      <c r="AY314" s="3">
        <v>42.05</v>
      </c>
    </row>
    <row r="315" spans="1:51" x14ac:dyDescent="0.35">
      <c r="A315" s="5">
        <f t="shared" si="5"/>
        <v>43166</v>
      </c>
      <c r="B315" t="s">
        <v>460</v>
      </c>
      <c r="C315" s="2">
        <v>43166</v>
      </c>
      <c r="D315" s="3">
        <v>47.42</v>
      </c>
      <c r="E315" s="3">
        <v>44.68</v>
      </c>
      <c r="F315" s="3">
        <v>42.88</v>
      </c>
      <c r="G315" s="3">
        <v>43.47</v>
      </c>
      <c r="H315" s="3">
        <v>43.44</v>
      </c>
      <c r="I315" s="3">
        <v>44.63</v>
      </c>
      <c r="J315" s="3">
        <v>47.04</v>
      </c>
      <c r="K315" s="3">
        <v>49.99</v>
      </c>
      <c r="L315" s="3">
        <v>51.04</v>
      </c>
      <c r="M315" s="3">
        <v>51.41</v>
      </c>
      <c r="N315" s="3">
        <v>51.66</v>
      </c>
      <c r="O315" s="3">
        <v>50.86</v>
      </c>
      <c r="P315" s="3">
        <v>41.24</v>
      </c>
      <c r="Q315" s="3">
        <v>40.49</v>
      </c>
      <c r="R315" s="3">
        <v>40.380000000000003</v>
      </c>
      <c r="S315" s="3">
        <v>40.82</v>
      </c>
      <c r="T315" s="3">
        <v>41.36</v>
      </c>
      <c r="U315" s="3">
        <v>41.92</v>
      </c>
      <c r="V315" s="3">
        <v>44.75</v>
      </c>
      <c r="W315" s="3">
        <v>46.95</v>
      </c>
      <c r="X315" s="3">
        <v>47.45</v>
      </c>
      <c r="Y315" s="3">
        <v>48.05</v>
      </c>
      <c r="Z315" s="3">
        <v>48.05</v>
      </c>
      <c r="AA315" s="3">
        <v>47</v>
      </c>
      <c r="AB315" s="3">
        <v>39.44</v>
      </c>
      <c r="AC315" s="3">
        <v>38.04</v>
      </c>
      <c r="AD315" s="3">
        <v>37.49</v>
      </c>
      <c r="AE315" s="3">
        <v>37.19</v>
      </c>
      <c r="AF315" s="3">
        <v>37.44</v>
      </c>
      <c r="AG315" s="3">
        <v>37.69</v>
      </c>
      <c r="AH315" s="3">
        <v>39.869999999999997</v>
      </c>
      <c r="AI315" s="3">
        <v>43.32</v>
      </c>
      <c r="AJ315" s="3">
        <v>44.32</v>
      </c>
      <c r="AK315" s="3">
        <v>45.07</v>
      </c>
      <c r="AL315" s="3">
        <v>45.12</v>
      </c>
      <c r="AM315" s="3">
        <v>44.57</v>
      </c>
      <c r="AN315" s="3">
        <v>38.1</v>
      </c>
      <c r="AO315" s="3">
        <v>36.65</v>
      </c>
      <c r="AP315" s="3">
        <v>35.5</v>
      </c>
      <c r="AQ315" s="3">
        <v>34.950000000000003</v>
      </c>
      <c r="AR315" s="3">
        <v>35.200000000000003</v>
      </c>
      <c r="AS315" s="3">
        <v>35.6</v>
      </c>
      <c r="AT315" s="3">
        <v>37.9</v>
      </c>
      <c r="AU315" s="3">
        <v>41.32</v>
      </c>
      <c r="AV315" s="3">
        <v>41.77</v>
      </c>
      <c r="AW315" s="3">
        <v>42.52</v>
      </c>
      <c r="AX315" s="3">
        <v>42.57</v>
      </c>
      <c r="AY315" s="3">
        <v>42.07</v>
      </c>
    </row>
    <row r="316" spans="1:51" x14ac:dyDescent="0.35">
      <c r="A316" s="5">
        <f t="shared" si="5"/>
        <v>43167</v>
      </c>
      <c r="B316" t="s">
        <v>461</v>
      </c>
      <c r="C316" s="2">
        <v>43167</v>
      </c>
      <c r="D316" s="3">
        <v>48.34</v>
      </c>
      <c r="E316" s="3">
        <v>45.58</v>
      </c>
      <c r="F316" s="3">
        <v>43.56</v>
      </c>
      <c r="G316" s="3">
        <v>44.18</v>
      </c>
      <c r="H316" s="3">
        <v>44.13</v>
      </c>
      <c r="I316" s="3">
        <v>45.36</v>
      </c>
      <c r="J316" s="3">
        <v>47.6</v>
      </c>
      <c r="K316" s="3">
        <v>50.55</v>
      </c>
      <c r="L316" s="3">
        <v>51.6</v>
      </c>
      <c r="M316" s="3">
        <v>51.99</v>
      </c>
      <c r="N316" s="3">
        <v>52.24</v>
      </c>
      <c r="O316" s="3">
        <v>51.44</v>
      </c>
      <c r="P316" s="3">
        <v>41.76</v>
      </c>
      <c r="Q316" s="3">
        <v>41.01</v>
      </c>
      <c r="R316" s="3">
        <v>40.9</v>
      </c>
      <c r="S316" s="3">
        <v>41.34</v>
      </c>
      <c r="T316" s="3">
        <v>41.88</v>
      </c>
      <c r="U316" s="3">
        <v>42.44</v>
      </c>
      <c r="V316" s="3">
        <v>45.18</v>
      </c>
      <c r="W316" s="3">
        <v>47.38</v>
      </c>
      <c r="X316" s="3">
        <v>47.88</v>
      </c>
      <c r="Y316" s="3">
        <v>48.48</v>
      </c>
      <c r="Z316" s="3">
        <v>48.48</v>
      </c>
      <c r="AA316" s="3">
        <v>47.43</v>
      </c>
      <c r="AB316" s="3">
        <v>39.54</v>
      </c>
      <c r="AC316" s="3">
        <v>38.14</v>
      </c>
      <c r="AD316" s="3">
        <v>37.590000000000003</v>
      </c>
      <c r="AE316" s="3">
        <v>37.29</v>
      </c>
      <c r="AF316" s="3">
        <v>37.54</v>
      </c>
      <c r="AG316" s="3">
        <v>37.79</v>
      </c>
      <c r="AH316" s="3">
        <v>40.24</v>
      </c>
      <c r="AI316" s="3">
        <v>43.69</v>
      </c>
      <c r="AJ316" s="3">
        <v>44.69</v>
      </c>
      <c r="AK316" s="3">
        <v>45.44</v>
      </c>
      <c r="AL316" s="3">
        <v>45.49</v>
      </c>
      <c r="AM316" s="3">
        <v>44.94</v>
      </c>
      <c r="AN316" s="3">
        <v>38.1</v>
      </c>
      <c r="AO316" s="3">
        <v>36.65</v>
      </c>
      <c r="AP316" s="3">
        <v>35.5</v>
      </c>
      <c r="AQ316" s="3">
        <v>34.950000000000003</v>
      </c>
      <c r="AR316" s="3">
        <v>35.200000000000003</v>
      </c>
      <c r="AS316" s="3">
        <v>35.6</v>
      </c>
      <c r="AT316" s="3">
        <v>38.270000000000003</v>
      </c>
      <c r="AU316" s="3">
        <v>41.69</v>
      </c>
      <c r="AV316" s="3">
        <v>42.14</v>
      </c>
      <c r="AW316" s="3">
        <v>42.89</v>
      </c>
      <c r="AX316" s="3">
        <v>42.94</v>
      </c>
      <c r="AY316" s="3">
        <v>42.44</v>
      </c>
    </row>
    <row r="317" spans="1:51" x14ac:dyDescent="0.35">
      <c r="A317" s="5">
        <f t="shared" si="5"/>
        <v>43168</v>
      </c>
      <c r="B317" t="s">
        <v>462</v>
      </c>
      <c r="C317" s="2">
        <v>43168</v>
      </c>
      <c r="D317" s="3">
        <v>49.73</v>
      </c>
      <c r="E317" s="3">
        <v>46.18</v>
      </c>
      <c r="F317" s="3">
        <v>44.14</v>
      </c>
      <c r="G317" s="3">
        <v>44.4</v>
      </c>
      <c r="H317" s="3">
        <v>44.34</v>
      </c>
      <c r="I317" s="3">
        <v>45.61</v>
      </c>
      <c r="J317" s="3">
        <v>47.96</v>
      </c>
      <c r="K317" s="3">
        <v>50.91</v>
      </c>
      <c r="L317" s="3">
        <v>51.96</v>
      </c>
      <c r="M317" s="3">
        <v>52.33</v>
      </c>
      <c r="N317" s="3">
        <v>52.58</v>
      </c>
      <c r="O317" s="3">
        <v>51.78</v>
      </c>
      <c r="P317" s="3">
        <v>41.6</v>
      </c>
      <c r="Q317" s="3">
        <v>40.85</v>
      </c>
      <c r="R317" s="3">
        <v>40.74</v>
      </c>
      <c r="S317" s="3">
        <v>41.18</v>
      </c>
      <c r="T317" s="3">
        <v>41.72</v>
      </c>
      <c r="U317" s="3">
        <v>42.28</v>
      </c>
      <c r="V317" s="3">
        <v>45.13</v>
      </c>
      <c r="W317" s="3">
        <v>47.33</v>
      </c>
      <c r="X317" s="3">
        <v>47.83</v>
      </c>
      <c r="Y317" s="3">
        <v>48.43</v>
      </c>
      <c r="Z317" s="3">
        <v>48.43</v>
      </c>
      <c r="AA317" s="3">
        <v>47.38</v>
      </c>
      <c r="AB317" s="3">
        <v>39.65</v>
      </c>
      <c r="AC317" s="3">
        <v>38.25</v>
      </c>
      <c r="AD317" s="3">
        <v>37.700000000000003</v>
      </c>
      <c r="AE317" s="3">
        <v>37.4</v>
      </c>
      <c r="AF317" s="3">
        <v>37.65</v>
      </c>
      <c r="AG317" s="3">
        <v>37.9</v>
      </c>
      <c r="AH317" s="3">
        <v>40.31</v>
      </c>
      <c r="AI317" s="3">
        <v>43.76</v>
      </c>
      <c r="AJ317" s="3">
        <v>44.76</v>
      </c>
      <c r="AK317" s="3">
        <v>45.51</v>
      </c>
      <c r="AL317" s="3">
        <v>45.56</v>
      </c>
      <c r="AM317" s="3">
        <v>45.01</v>
      </c>
      <c r="AN317" s="3">
        <v>38.17</v>
      </c>
      <c r="AO317" s="3">
        <v>36.72</v>
      </c>
      <c r="AP317" s="3">
        <v>35.57</v>
      </c>
      <c r="AQ317" s="3">
        <v>35.020000000000003</v>
      </c>
      <c r="AR317" s="3">
        <v>35.270000000000003</v>
      </c>
      <c r="AS317" s="3">
        <v>35.67</v>
      </c>
      <c r="AT317" s="3">
        <v>38.340000000000003</v>
      </c>
      <c r="AU317" s="3">
        <v>41.76</v>
      </c>
      <c r="AV317" s="3">
        <v>42.21</v>
      </c>
      <c r="AW317" s="3">
        <v>42.96</v>
      </c>
      <c r="AX317" s="3">
        <v>43.01</v>
      </c>
      <c r="AY317" s="3">
        <v>42.51</v>
      </c>
    </row>
    <row r="318" spans="1:51" x14ac:dyDescent="0.35">
      <c r="A318" s="5">
        <f t="shared" si="5"/>
        <v>43171</v>
      </c>
      <c r="B318" t="s">
        <v>463</v>
      </c>
      <c r="C318" s="2">
        <v>43171</v>
      </c>
      <c r="D318" s="3">
        <v>51.38</v>
      </c>
      <c r="E318" s="3">
        <v>46.68</v>
      </c>
      <c r="F318" s="3">
        <v>44.57</v>
      </c>
      <c r="G318" s="3">
        <v>44.75</v>
      </c>
      <c r="H318" s="3">
        <v>44.6</v>
      </c>
      <c r="I318" s="3">
        <v>45.93</v>
      </c>
      <c r="J318" s="3">
        <v>48.37</v>
      </c>
      <c r="K318" s="3">
        <v>51.32</v>
      </c>
      <c r="L318" s="3">
        <v>52.37</v>
      </c>
      <c r="M318" s="3">
        <v>52.75</v>
      </c>
      <c r="N318" s="3">
        <v>53</v>
      </c>
      <c r="O318" s="3">
        <v>52.2</v>
      </c>
      <c r="P318" s="3">
        <v>41.6</v>
      </c>
      <c r="Q318" s="3">
        <v>40.85</v>
      </c>
      <c r="R318" s="3">
        <v>40.74</v>
      </c>
      <c r="S318" s="3">
        <v>41.18</v>
      </c>
      <c r="T318" s="3">
        <v>41.72</v>
      </c>
      <c r="U318" s="3">
        <v>42.28</v>
      </c>
      <c r="V318" s="3">
        <v>45.06</v>
      </c>
      <c r="W318" s="3">
        <v>47.26</v>
      </c>
      <c r="X318" s="3">
        <v>47.76</v>
      </c>
      <c r="Y318" s="3">
        <v>48.36</v>
      </c>
      <c r="Z318" s="3">
        <v>48.36</v>
      </c>
      <c r="AA318" s="3">
        <v>47.31</v>
      </c>
      <c r="AB318" s="3">
        <v>39.6</v>
      </c>
      <c r="AC318" s="3">
        <v>38.200000000000003</v>
      </c>
      <c r="AD318" s="3">
        <v>37.65</v>
      </c>
      <c r="AE318" s="3">
        <v>37.35</v>
      </c>
      <c r="AF318" s="3">
        <v>37.6</v>
      </c>
      <c r="AG318" s="3">
        <v>37.85</v>
      </c>
      <c r="AH318" s="3">
        <v>40.229999999999997</v>
      </c>
      <c r="AI318" s="3">
        <v>43.68</v>
      </c>
      <c r="AJ318" s="3">
        <v>44.68</v>
      </c>
      <c r="AK318" s="3">
        <v>45.43</v>
      </c>
      <c r="AL318" s="3">
        <v>45.48</v>
      </c>
      <c r="AM318" s="3">
        <v>44.93</v>
      </c>
      <c r="AN318" s="3">
        <v>38.119999999999997</v>
      </c>
      <c r="AO318" s="3">
        <v>36.67</v>
      </c>
      <c r="AP318" s="3">
        <v>35.520000000000003</v>
      </c>
      <c r="AQ318" s="3">
        <v>34.97</v>
      </c>
      <c r="AR318" s="3">
        <v>35.22</v>
      </c>
      <c r="AS318" s="3">
        <v>35.619999999999997</v>
      </c>
      <c r="AT318" s="3">
        <v>38.26</v>
      </c>
      <c r="AU318" s="3">
        <v>41.68</v>
      </c>
      <c r="AV318" s="3">
        <v>42.13</v>
      </c>
      <c r="AW318" s="3">
        <v>42.88</v>
      </c>
      <c r="AX318" s="3">
        <v>42.93</v>
      </c>
      <c r="AY318" s="3">
        <v>42.43</v>
      </c>
    </row>
    <row r="319" spans="1:51" x14ac:dyDescent="0.35">
      <c r="A319" s="5">
        <f t="shared" si="5"/>
        <v>43172</v>
      </c>
      <c r="B319" t="s">
        <v>464</v>
      </c>
      <c r="C319" s="2">
        <v>43172</v>
      </c>
      <c r="D319" s="3">
        <v>50.8</v>
      </c>
      <c r="E319" s="3">
        <v>46.36</v>
      </c>
      <c r="F319" s="3">
        <v>44.09</v>
      </c>
      <c r="G319" s="3">
        <v>44.59</v>
      </c>
      <c r="H319" s="3">
        <v>44.49</v>
      </c>
      <c r="I319" s="3">
        <v>45.81</v>
      </c>
      <c r="J319" s="3">
        <v>48.05</v>
      </c>
      <c r="K319" s="3">
        <v>51</v>
      </c>
      <c r="L319" s="3">
        <v>52.05</v>
      </c>
      <c r="M319" s="3">
        <v>52.44</v>
      </c>
      <c r="N319" s="3">
        <v>52.69</v>
      </c>
      <c r="O319" s="3">
        <v>51.89</v>
      </c>
      <c r="P319" s="3">
        <v>41.33</v>
      </c>
      <c r="Q319" s="3">
        <v>40.58</v>
      </c>
      <c r="R319" s="3">
        <v>40.47</v>
      </c>
      <c r="S319" s="3">
        <v>40.909999999999997</v>
      </c>
      <c r="T319" s="3">
        <v>41.45</v>
      </c>
      <c r="U319" s="3">
        <v>42.01</v>
      </c>
      <c r="V319" s="3">
        <v>44.75</v>
      </c>
      <c r="W319" s="3">
        <v>46.95</v>
      </c>
      <c r="X319" s="3">
        <v>47.45</v>
      </c>
      <c r="Y319" s="3">
        <v>48.05</v>
      </c>
      <c r="Z319" s="3">
        <v>48.05</v>
      </c>
      <c r="AA319" s="3">
        <v>47</v>
      </c>
      <c r="AB319" s="3">
        <v>39.31</v>
      </c>
      <c r="AC319" s="3">
        <v>37.909999999999997</v>
      </c>
      <c r="AD319" s="3">
        <v>37.36</v>
      </c>
      <c r="AE319" s="3">
        <v>37.06</v>
      </c>
      <c r="AF319" s="3">
        <v>37.31</v>
      </c>
      <c r="AG319" s="3">
        <v>37.56</v>
      </c>
      <c r="AH319" s="3">
        <v>39.950000000000003</v>
      </c>
      <c r="AI319" s="3">
        <v>43.4</v>
      </c>
      <c r="AJ319" s="3">
        <v>44.4</v>
      </c>
      <c r="AK319" s="3">
        <v>45.15</v>
      </c>
      <c r="AL319" s="3">
        <v>45.2</v>
      </c>
      <c r="AM319" s="3">
        <v>44.65</v>
      </c>
      <c r="AN319" s="3">
        <v>37.83</v>
      </c>
      <c r="AO319" s="3">
        <v>36.380000000000003</v>
      </c>
      <c r="AP319" s="3">
        <v>35.229999999999997</v>
      </c>
      <c r="AQ319" s="3">
        <v>34.68</v>
      </c>
      <c r="AR319" s="3">
        <v>34.93</v>
      </c>
      <c r="AS319" s="3">
        <v>35.33</v>
      </c>
      <c r="AT319" s="3">
        <v>37.979999999999997</v>
      </c>
      <c r="AU319" s="3">
        <v>41.4</v>
      </c>
      <c r="AV319" s="3">
        <v>41.85</v>
      </c>
      <c r="AW319" s="3">
        <v>42.6</v>
      </c>
      <c r="AX319" s="3">
        <v>42.65</v>
      </c>
      <c r="AY319" s="3">
        <v>42.15</v>
      </c>
    </row>
    <row r="320" spans="1:51" x14ac:dyDescent="0.35">
      <c r="A320" s="5">
        <f t="shared" si="5"/>
        <v>43173</v>
      </c>
      <c r="B320" t="s">
        <v>465</v>
      </c>
      <c r="C320" s="2">
        <v>43173</v>
      </c>
      <c r="D320" s="3">
        <v>49.04</v>
      </c>
      <c r="E320" s="3">
        <v>45.89</v>
      </c>
      <c r="F320" s="3">
        <v>43.34</v>
      </c>
      <c r="G320" s="3">
        <v>43.97</v>
      </c>
      <c r="H320" s="3">
        <v>43.98</v>
      </c>
      <c r="I320" s="3">
        <v>45.25</v>
      </c>
      <c r="J320" s="3">
        <v>47.66</v>
      </c>
      <c r="K320" s="3">
        <v>50.61</v>
      </c>
      <c r="L320" s="3">
        <v>51.66</v>
      </c>
      <c r="M320" s="3">
        <v>52.03</v>
      </c>
      <c r="N320" s="3">
        <v>52.28</v>
      </c>
      <c r="O320" s="3">
        <v>51.48</v>
      </c>
      <c r="P320" s="3">
        <v>41.05</v>
      </c>
      <c r="Q320" s="3">
        <v>40.299999999999997</v>
      </c>
      <c r="R320" s="3">
        <v>40.19</v>
      </c>
      <c r="S320" s="3">
        <v>40.630000000000003</v>
      </c>
      <c r="T320" s="3">
        <v>41.17</v>
      </c>
      <c r="U320" s="3">
        <v>41.73</v>
      </c>
      <c r="V320" s="3">
        <v>44.6</v>
      </c>
      <c r="W320" s="3">
        <v>46.8</v>
      </c>
      <c r="X320" s="3">
        <v>47.3</v>
      </c>
      <c r="Y320" s="3">
        <v>47.9</v>
      </c>
      <c r="Z320" s="3">
        <v>47.9</v>
      </c>
      <c r="AA320" s="3">
        <v>46.85</v>
      </c>
      <c r="AB320" s="3">
        <v>39.119999999999997</v>
      </c>
      <c r="AC320" s="3">
        <v>37.72</v>
      </c>
      <c r="AD320" s="3">
        <v>37.17</v>
      </c>
      <c r="AE320" s="3">
        <v>36.869999999999997</v>
      </c>
      <c r="AF320" s="3">
        <v>37.119999999999997</v>
      </c>
      <c r="AG320" s="3">
        <v>37.369999999999997</v>
      </c>
      <c r="AH320" s="3">
        <v>39.86</v>
      </c>
      <c r="AI320" s="3">
        <v>43.31</v>
      </c>
      <c r="AJ320" s="3">
        <v>44.31</v>
      </c>
      <c r="AK320" s="3">
        <v>45.06</v>
      </c>
      <c r="AL320" s="3">
        <v>45.11</v>
      </c>
      <c r="AM320" s="3">
        <v>44.56</v>
      </c>
      <c r="AN320" s="3">
        <v>37.64</v>
      </c>
      <c r="AO320" s="3">
        <v>36.19</v>
      </c>
      <c r="AP320" s="3">
        <v>35.04</v>
      </c>
      <c r="AQ320" s="3">
        <v>34.49</v>
      </c>
      <c r="AR320" s="3">
        <v>34.74</v>
      </c>
      <c r="AS320" s="3">
        <v>35.14</v>
      </c>
      <c r="AT320" s="3">
        <v>37.89</v>
      </c>
      <c r="AU320" s="3">
        <v>41.31</v>
      </c>
      <c r="AV320" s="3">
        <v>41.76</v>
      </c>
      <c r="AW320" s="3">
        <v>42.51</v>
      </c>
      <c r="AX320" s="3">
        <v>42.56</v>
      </c>
      <c r="AY320" s="3">
        <v>42.06</v>
      </c>
    </row>
    <row r="321" spans="1:51" x14ac:dyDescent="0.35">
      <c r="A321" s="5">
        <f t="shared" si="5"/>
        <v>43174</v>
      </c>
      <c r="B321" t="s">
        <v>466</v>
      </c>
      <c r="C321" s="2">
        <v>43174</v>
      </c>
      <c r="D321" s="3">
        <v>49.46</v>
      </c>
      <c r="E321" s="3">
        <v>46.48</v>
      </c>
      <c r="F321" s="3">
        <v>43.96</v>
      </c>
      <c r="G321" s="3">
        <v>44.08</v>
      </c>
      <c r="H321" s="3">
        <v>44.1</v>
      </c>
      <c r="I321" s="3">
        <v>45.35</v>
      </c>
      <c r="J321" s="3">
        <v>47.89</v>
      </c>
      <c r="K321" s="3">
        <v>50.84</v>
      </c>
      <c r="L321" s="3">
        <v>51.89</v>
      </c>
      <c r="M321" s="3">
        <v>52.27</v>
      </c>
      <c r="N321" s="3">
        <v>52.52</v>
      </c>
      <c r="O321" s="3">
        <v>51.72</v>
      </c>
      <c r="P321" s="3">
        <v>41.21</v>
      </c>
      <c r="Q321" s="3">
        <v>40.46</v>
      </c>
      <c r="R321" s="3">
        <v>40.35</v>
      </c>
      <c r="S321" s="3">
        <v>40.79</v>
      </c>
      <c r="T321" s="3">
        <v>41.33</v>
      </c>
      <c r="U321" s="3">
        <v>41.89</v>
      </c>
      <c r="V321" s="3">
        <v>44.75</v>
      </c>
      <c r="W321" s="3">
        <v>46.95</v>
      </c>
      <c r="X321" s="3">
        <v>47.45</v>
      </c>
      <c r="Y321" s="3">
        <v>48.05</v>
      </c>
      <c r="Z321" s="3">
        <v>48.05</v>
      </c>
      <c r="AA321" s="3">
        <v>47</v>
      </c>
      <c r="AB321" s="3">
        <v>39.17</v>
      </c>
      <c r="AC321" s="3">
        <v>37.770000000000003</v>
      </c>
      <c r="AD321" s="3">
        <v>37.22</v>
      </c>
      <c r="AE321" s="3">
        <v>36.92</v>
      </c>
      <c r="AF321" s="3">
        <v>37.17</v>
      </c>
      <c r="AG321" s="3">
        <v>37.42</v>
      </c>
      <c r="AH321" s="3">
        <v>39.89</v>
      </c>
      <c r="AI321" s="3">
        <v>43.34</v>
      </c>
      <c r="AJ321" s="3">
        <v>44.34</v>
      </c>
      <c r="AK321" s="3">
        <v>45.09</v>
      </c>
      <c r="AL321" s="3">
        <v>45.14</v>
      </c>
      <c r="AM321" s="3">
        <v>44.59</v>
      </c>
      <c r="AN321" s="3">
        <v>37.69</v>
      </c>
      <c r="AO321" s="3">
        <v>36.24</v>
      </c>
      <c r="AP321" s="3">
        <v>35.090000000000003</v>
      </c>
      <c r="AQ321" s="3">
        <v>34.54</v>
      </c>
      <c r="AR321" s="3">
        <v>34.79</v>
      </c>
      <c r="AS321" s="3">
        <v>35.19</v>
      </c>
      <c r="AT321" s="3">
        <v>37.92</v>
      </c>
      <c r="AU321" s="3">
        <v>41.34</v>
      </c>
      <c r="AV321" s="3">
        <v>41.79</v>
      </c>
      <c r="AW321" s="3">
        <v>42.54</v>
      </c>
      <c r="AX321" s="3">
        <v>42.59</v>
      </c>
      <c r="AY321" s="3">
        <v>42.09</v>
      </c>
    </row>
    <row r="322" spans="1:51" x14ac:dyDescent="0.35">
      <c r="A322" s="5">
        <f t="shared" si="5"/>
        <v>43175</v>
      </c>
      <c r="B322" t="s">
        <v>467</v>
      </c>
      <c r="C322" s="2">
        <v>43175</v>
      </c>
      <c r="D322" s="3">
        <v>49.1</v>
      </c>
      <c r="E322" s="3">
        <v>46.2</v>
      </c>
      <c r="F322" s="3">
        <v>43.68</v>
      </c>
      <c r="G322" s="3">
        <v>44.01</v>
      </c>
      <c r="H322" s="3">
        <v>44.04</v>
      </c>
      <c r="I322" s="3">
        <v>45.28</v>
      </c>
      <c r="J322" s="3">
        <v>47.85</v>
      </c>
      <c r="K322" s="3">
        <v>50.8</v>
      </c>
      <c r="L322" s="3">
        <v>51.85</v>
      </c>
      <c r="M322" s="3">
        <v>52.24</v>
      </c>
      <c r="N322" s="3">
        <v>52.49</v>
      </c>
      <c r="O322" s="3">
        <v>51.69</v>
      </c>
      <c r="P322" s="3">
        <v>40.99</v>
      </c>
      <c r="Q322" s="3">
        <v>40.24</v>
      </c>
      <c r="R322" s="3">
        <v>40.130000000000003</v>
      </c>
      <c r="S322" s="3">
        <v>40.57</v>
      </c>
      <c r="T322" s="3">
        <v>41.11</v>
      </c>
      <c r="U322" s="3">
        <v>41.67</v>
      </c>
      <c r="V322" s="3">
        <v>44.77</v>
      </c>
      <c r="W322" s="3">
        <v>46.97</v>
      </c>
      <c r="X322" s="3">
        <v>47.47</v>
      </c>
      <c r="Y322" s="3">
        <v>48.07</v>
      </c>
      <c r="Z322" s="3">
        <v>48.07</v>
      </c>
      <c r="AA322" s="3">
        <v>47.02</v>
      </c>
      <c r="AB322" s="3">
        <v>39.049999999999997</v>
      </c>
      <c r="AC322" s="3">
        <v>37.65</v>
      </c>
      <c r="AD322" s="3">
        <v>37.1</v>
      </c>
      <c r="AE322" s="3">
        <v>36.799999999999997</v>
      </c>
      <c r="AF322" s="3">
        <v>37.049999999999997</v>
      </c>
      <c r="AG322" s="3">
        <v>37.299999999999997</v>
      </c>
      <c r="AH322" s="3">
        <v>39.909999999999997</v>
      </c>
      <c r="AI322" s="3">
        <v>43.36</v>
      </c>
      <c r="AJ322" s="3">
        <v>44.36</v>
      </c>
      <c r="AK322" s="3">
        <v>45.11</v>
      </c>
      <c r="AL322" s="3">
        <v>45.16</v>
      </c>
      <c r="AM322" s="3">
        <v>44.61</v>
      </c>
      <c r="AN322" s="3">
        <v>37.71</v>
      </c>
      <c r="AO322" s="3">
        <v>36.26</v>
      </c>
      <c r="AP322" s="3">
        <v>35.11</v>
      </c>
      <c r="AQ322" s="3">
        <v>34.56</v>
      </c>
      <c r="AR322" s="3">
        <v>34.81</v>
      </c>
      <c r="AS322" s="3">
        <v>35.21</v>
      </c>
      <c r="AT322" s="3">
        <v>37.94</v>
      </c>
      <c r="AU322" s="3">
        <v>41.36</v>
      </c>
      <c r="AV322" s="3">
        <v>41.81</v>
      </c>
      <c r="AW322" s="3">
        <v>42.56</v>
      </c>
      <c r="AX322" s="3">
        <v>42.61</v>
      </c>
      <c r="AY322" s="3">
        <v>42.11</v>
      </c>
    </row>
    <row r="323" spans="1:51" x14ac:dyDescent="0.35">
      <c r="A323" s="5">
        <f t="shared" si="5"/>
        <v>43178</v>
      </c>
      <c r="B323" t="s">
        <v>468</v>
      </c>
      <c r="C323" s="2">
        <v>43178</v>
      </c>
      <c r="D323" s="3">
        <v>48.79</v>
      </c>
      <c r="E323" s="3">
        <v>46.28</v>
      </c>
      <c r="F323" s="3">
        <v>43.52</v>
      </c>
      <c r="G323" s="3">
        <v>43.9</v>
      </c>
      <c r="H323" s="3">
        <v>43.91</v>
      </c>
      <c r="I323" s="3">
        <v>45.14</v>
      </c>
      <c r="J323" s="3">
        <v>47.7</v>
      </c>
      <c r="K323" s="3">
        <v>50.65</v>
      </c>
      <c r="L323" s="3">
        <v>51.7</v>
      </c>
      <c r="M323" s="3">
        <v>52.1</v>
      </c>
      <c r="N323" s="3">
        <v>52.35</v>
      </c>
      <c r="O323" s="3">
        <v>51.55</v>
      </c>
      <c r="P323" s="3">
        <v>41.05</v>
      </c>
      <c r="Q323" s="3">
        <v>40.299999999999997</v>
      </c>
      <c r="R323" s="3">
        <v>40.19</v>
      </c>
      <c r="S323" s="3">
        <v>40.630000000000003</v>
      </c>
      <c r="T323" s="3">
        <v>41.17</v>
      </c>
      <c r="U323" s="3">
        <v>41.73</v>
      </c>
      <c r="V323" s="3">
        <v>44.4</v>
      </c>
      <c r="W323" s="3">
        <v>46.6</v>
      </c>
      <c r="X323" s="3">
        <v>47.1</v>
      </c>
      <c r="Y323" s="3">
        <v>47.7</v>
      </c>
      <c r="Z323" s="3">
        <v>47.7</v>
      </c>
      <c r="AA323" s="3">
        <v>46.65</v>
      </c>
      <c r="AB323" s="3">
        <v>39.299999999999997</v>
      </c>
      <c r="AC323" s="3">
        <v>37.9</v>
      </c>
      <c r="AD323" s="3">
        <v>37.35</v>
      </c>
      <c r="AE323" s="3">
        <v>37.049999999999997</v>
      </c>
      <c r="AF323" s="3">
        <v>37.299999999999997</v>
      </c>
      <c r="AG323" s="3">
        <v>37.549999999999997</v>
      </c>
      <c r="AH323" s="3">
        <v>39.82</v>
      </c>
      <c r="AI323" s="3">
        <v>43.27</v>
      </c>
      <c r="AJ323" s="3">
        <v>44.27</v>
      </c>
      <c r="AK323" s="3">
        <v>45.02</v>
      </c>
      <c r="AL323" s="3">
        <v>45.07</v>
      </c>
      <c r="AM323" s="3">
        <v>44.52</v>
      </c>
      <c r="AN323" s="3">
        <v>37.619999999999997</v>
      </c>
      <c r="AO323" s="3">
        <v>36.17</v>
      </c>
      <c r="AP323" s="3">
        <v>35.020000000000003</v>
      </c>
      <c r="AQ323" s="3">
        <v>34.47</v>
      </c>
      <c r="AR323" s="3">
        <v>34.72</v>
      </c>
      <c r="AS323" s="3">
        <v>35.119999999999997</v>
      </c>
      <c r="AT323" s="3">
        <v>37.85</v>
      </c>
      <c r="AU323" s="3">
        <v>41.27</v>
      </c>
      <c r="AV323" s="3">
        <v>41.72</v>
      </c>
      <c r="AW323" s="3">
        <v>42.47</v>
      </c>
      <c r="AX323" s="3">
        <v>42.52</v>
      </c>
      <c r="AY323" s="3">
        <v>42.02</v>
      </c>
    </row>
    <row r="324" spans="1:51" x14ac:dyDescent="0.35">
      <c r="A324" s="5">
        <f t="shared" si="5"/>
        <v>43179</v>
      </c>
      <c r="B324" t="s">
        <v>469</v>
      </c>
      <c r="C324" s="2">
        <v>43179</v>
      </c>
      <c r="D324" s="3">
        <v>49.63</v>
      </c>
      <c r="E324" s="3">
        <v>46.83</v>
      </c>
      <c r="F324" s="3">
        <v>44.17</v>
      </c>
      <c r="G324" s="3">
        <v>44.52</v>
      </c>
      <c r="H324" s="3">
        <v>44.48</v>
      </c>
      <c r="I324" s="3">
        <v>45.71</v>
      </c>
      <c r="J324" s="3">
        <v>48.2</v>
      </c>
      <c r="K324" s="3">
        <v>51.15</v>
      </c>
      <c r="L324" s="3">
        <v>52.2</v>
      </c>
      <c r="M324" s="3">
        <v>52.59</v>
      </c>
      <c r="N324" s="3">
        <v>52.84</v>
      </c>
      <c r="O324" s="3">
        <v>52.04</v>
      </c>
      <c r="P324" s="3">
        <v>41.42</v>
      </c>
      <c r="Q324" s="3">
        <v>40.67</v>
      </c>
      <c r="R324" s="3">
        <v>40.56</v>
      </c>
      <c r="S324" s="3">
        <v>41</v>
      </c>
      <c r="T324" s="3">
        <v>41.54</v>
      </c>
      <c r="U324" s="3">
        <v>42.1</v>
      </c>
      <c r="V324" s="3">
        <v>44.8</v>
      </c>
      <c r="W324" s="3">
        <v>47</v>
      </c>
      <c r="X324" s="3">
        <v>47.5</v>
      </c>
      <c r="Y324" s="3">
        <v>48.1</v>
      </c>
      <c r="Z324" s="3">
        <v>48.1</v>
      </c>
      <c r="AA324" s="3">
        <v>47.05</v>
      </c>
      <c r="AB324" s="3">
        <v>39.43</v>
      </c>
      <c r="AC324" s="3">
        <v>38.03</v>
      </c>
      <c r="AD324" s="3">
        <v>37.479999999999997</v>
      </c>
      <c r="AE324" s="3">
        <v>37.18</v>
      </c>
      <c r="AF324" s="3">
        <v>37.43</v>
      </c>
      <c r="AG324" s="3">
        <v>37.68</v>
      </c>
      <c r="AH324" s="3">
        <v>39.89</v>
      </c>
      <c r="AI324" s="3">
        <v>43.34</v>
      </c>
      <c r="AJ324" s="3">
        <v>44.34</v>
      </c>
      <c r="AK324" s="3">
        <v>45.09</v>
      </c>
      <c r="AL324" s="3">
        <v>45.14</v>
      </c>
      <c r="AM324" s="3">
        <v>44.59</v>
      </c>
      <c r="AN324" s="3">
        <v>37.69</v>
      </c>
      <c r="AO324" s="3">
        <v>36.24</v>
      </c>
      <c r="AP324" s="3">
        <v>35.090000000000003</v>
      </c>
      <c r="AQ324" s="3">
        <v>34.54</v>
      </c>
      <c r="AR324" s="3">
        <v>34.79</v>
      </c>
      <c r="AS324" s="3">
        <v>35.19</v>
      </c>
      <c r="AT324" s="3">
        <v>37.92</v>
      </c>
      <c r="AU324" s="3">
        <v>41.34</v>
      </c>
      <c r="AV324" s="3">
        <v>41.79</v>
      </c>
      <c r="AW324" s="3">
        <v>42.54</v>
      </c>
      <c r="AX324" s="3">
        <v>42.59</v>
      </c>
      <c r="AY324" s="3">
        <v>42.09</v>
      </c>
    </row>
    <row r="325" spans="1:51" x14ac:dyDescent="0.35">
      <c r="A325" s="5">
        <f t="shared" si="5"/>
        <v>43180</v>
      </c>
      <c r="B325" t="s">
        <v>470</v>
      </c>
      <c r="C325" s="2">
        <v>43180</v>
      </c>
      <c r="D325" s="3">
        <v>50.04</v>
      </c>
      <c r="E325" s="3">
        <v>47.31</v>
      </c>
      <c r="F325" s="3">
        <v>44.67</v>
      </c>
      <c r="G325" s="3">
        <v>45.12</v>
      </c>
      <c r="H325" s="3">
        <v>45</v>
      </c>
      <c r="I325" s="3">
        <v>46.24</v>
      </c>
      <c r="J325" s="3">
        <v>48.75</v>
      </c>
      <c r="K325" s="3">
        <v>51.7</v>
      </c>
      <c r="L325" s="3">
        <v>52.75</v>
      </c>
      <c r="M325" s="3">
        <v>53.13</v>
      </c>
      <c r="N325" s="3">
        <v>53.38</v>
      </c>
      <c r="O325" s="3">
        <v>52.58</v>
      </c>
      <c r="P325" s="3">
        <v>41.76</v>
      </c>
      <c r="Q325" s="3">
        <v>41.01</v>
      </c>
      <c r="R325" s="3">
        <v>40.9</v>
      </c>
      <c r="S325" s="3">
        <v>41.34</v>
      </c>
      <c r="T325" s="3">
        <v>41.88</v>
      </c>
      <c r="U325" s="3">
        <v>42.44</v>
      </c>
      <c r="V325" s="3">
        <v>45.21</v>
      </c>
      <c r="W325" s="3">
        <v>47.41</v>
      </c>
      <c r="X325" s="3">
        <v>47.91</v>
      </c>
      <c r="Y325" s="3">
        <v>48.51</v>
      </c>
      <c r="Z325" s="3">
        <v>48.51</v>
      </c>
      <c r="AA325" s="3">
        <v>47.46</v>
      </c>
      <c r="AB325" s="3">
        <v>39.69</v>
      </c>
      <c r="AC325" s="3">
        <v>38.29</v>
      </c>
      <c r="AD325" s="3">
        <v>37.74</v>
      </c>
      <c r="AE325" s="3">
        <v>37.44</v>
      </c>
      <c r="AF325" s="3">
        <v>37.69</v>
      </c>
      <c r="AG325" s="3">
        <v>37.94</v>
      </c>
      <c r="AH325" s="3">
        <v>40.11</v>
      </c>
      <c r="AI325" s="3">
        <v>43.56</v>
      </c>
      <c r="AJ325" s="3">
        <v>44.56</v>
      </c>
      <c r="AK325" s="3">
        <v>45.31</v>
      </c>
      <c r="AL325" s="3">
        <v>45.36</v>
      </c>
      <c r="AM325" s="3">
        <v>44.81</v>
      </c>
      <c r="AN325" s="3">
        <v>37.909999999999997</v>
      </c>
      <c r="AO325" s="3">
        <v>36.46</v>
      </c>
      <c r="AP325" s="3">
        <v>35.31</v>
      </c>
      <c r="AQ325" s="3">
        <v>34.76</v>
      </c>
      <c r="AR325" s="3">
        <v>35.01</v>
      </c>
      <c r="AS325" s="3">
        <v>35.409999999999997</v>
      </c>
      <c r="AT325" s="3">
        <v>38.14</v>
      </c>
      <c r="AU325" s="3">
        <v>41.56</v>
      </c>
      <c r="AV325" s="3">
        <v>42.01</v>
      </c>
      <c r="AW325" s="3">
        <v>42.76</v>
      </c>
      <c r="AX325" s="3">
        <v>42.81</v>
      </c>
      <c r="AY325" s="3">
        <v>42.31</v>
      </c>
    </row>
    <row r="326" spans="1:51" x14ac:dyDescent="0.35">
      <c r="A326" s="5">
        <f t="shared" si="5"/>
        <v>43181</v>
      </c>
      <c r="B326" t="s">
        <v>471</v>
      </c>
      <c r="C326" s="2">
        <v>43181</v>
      </c>
      <c r="D326" s="3">
        <v>49.34</v>
      </c>
      <c r="E326" s="3">
        <v>47.06</v>
      </c>
      <c r="F326" s="3">
        <v>44.75</v>
      </c>
      <c r="G326" s="3">
        <v>44.99</v>
      </c>
      <c r="H326" s="3">
        <v>44.91</v>
      </c>
      <c r="I326" s="3">
        <v>46.14</v>
      </c>
      <c r="J326" s="3">
        <v>48.62</v>
      </c>
      <c r="K326" s="3">
        <v>51.57</v>
      </c>
      <c r="L326" s="3">
        <v>52.62</v>
      </c>
      <c r="M326" s="3">
        <v>52.99</v>
      </c>
      <c r="N326" s="3">
        <v>53.24</v>
      </c>
      <c r="O326" s="3">
        <v>52.44</v>
      </c>
      <c r="P326" s="3">
        <v>41.85</v>
      </c>
      <c r="Q326" s="3">
        <v>41.1</v>
      </c>
      <c r="R326" s="3">
        <v>40.99</v>
      </c>
      <c r="S326" s="3">
        <v>41.43</v>
      </c>
      <c r="T326" s="3">
        <v>41.97</v>
      </c>
      <c r="U326" s="3">
        <v>42.53</v>
      </c>
      <c r="V326" s="3">
        <v>45.37</v>
      </c>
      <c r="W326" s="3">
        <v>47.57</v>
      </c>
      <c r="X326" s="3">
        <v>48.07</v>
      </c>
      <c r="Y326" s="3">
        <v>48.67</v>
      </c>
      <c r="Z326" s="3">
        <v>48.67</v>
      </c>
      <c r="AA326" s="3">
        <v>47.62</v>
      </c>
      <c r="AB326" s="3">
        <v>39.840000000000003</v>
      </c>
      <c r="AC326" s="3">
        <v>38.44</v>
      </c>
      <c r="AD326" s="3">
        <v>37.89</v>
      </c>
      <c r="AE326" s="3">
        <v>37.590000000000003</v>
      </c>
      <c r="AF326" s="3">
        <v>37.840000000000003</v>
      </c>
      <c r="AG326" s="3">
        <v>38.090000000000003</v>
      </c>
      <c r="AH326" s="3">
        <v>40.28</v>
      </c>
      <c r="AI326" s="3">
        <v>43.73</v>
      </c>
      <c r="AJ326" s="3">
        <v>44.73</v>
      </c>
      <c r="AK326" s="3">
        <v>45.48</v>
      </c>
      <c r="AL326" s="3">
        <v>45.53</v>
      </c>
      <c r="AM326" s="3">
        <v>44.98</v>
      </c>
      <c r="AN326" s="3">
        <v>38.08</v>
      </c>
      <c r="AO326" s="3">
        <v>36.630000000000003</v>
      </c>
      <c r="AP326" s="3">
        <v>35.479999999999997</v>
      </c>
      <c r="AQ326" s="3">
        <v>34.93</v>
      </c>
      <c r="AR326" s="3">
        <v>35.18</v>
      </c>
      <c r="AS326" s="3">
        <v>35.58</v>
      </c>
      <c r="AT326" s="3">
        <v>38.31</v>
      </c>
      <c r="AU326" s="3">
        <v>41.73</v>
      </c>
      <c r="AV326" s="3">
        <v>42.18</v>
      </c>
      <c r="AW326" s="3">
        <v>42.93</v>
      </c>
      <c r="AX326" s="3">
        <v>42.98</v>
      </c>
      <c r="AY326" s="3">
        <v>42.48</v>
      </c>
    </row>
    <row r="327" spans="1:51" x14ac:dyDescent="0.35">
      <c r="A327" s="5">
        <f t="shared" si="5"/>
        <v>43182</v>
      </c>
      <c r="B327" t="s">
        <v>472</v>
      </c>
      <c r="C327" s="2">
        <v>43182</v>
      </c>
      <c r="D327" s="3">
        <v>48.92</v>
      </c>
      <c r="E327" s="3">
        <v>46.88</v>
      </c>
      <c r="F327" s="3">
        <v>44.88</v>
      </c>
      <c r="G327" s="3">
        <v>45.4</v>
      </c>
      <c r="H327" s="3">
        <v>45.44</v>
      </c>
      <c r="I327" s="3">
        <v>46.67</v>
      </c>
      <c r="J327" s="3">
        <v>48.52</v>
      </c>
      <c r="K327" s="3">
        <v>51.47</v>
      </c>
      <c r="L327" s="3">
        <v>52.52</v>
      </c>
      <c r="M327" s="3">
        <v>52.9</v>
      </c>
      <c r="N327" s="3">
        <v>53.15</v>
      </c>
      <c r="O327" s="3">
        <v>52.35</v>
      </c>
      <c r="P327" s="3">
        <v>41.81</v>
      </c>
      <c r="Q327" s="3">
        <v>41.06</v>
      </c>
      <c r="R327" s="3">
        <v>40.950000000000003</v>
      </c>
      <c r="S327" s="3">
        <v>41.39</v>
      </c>
      <c r="T327" s="3">
        <v>41.93</v>
      </c>
      <c r="U327" s="3">
        <v>42.49</v>
      </c>
      <c r="V327" s="3">
        <v>45.35</v>
      </c>
      <c r="W327" s="3">
        <v>47.55</v>
      </c>
      <c r="X327" s="3">
        <v>48.05</v>
      </c>
      <c r="Y327" s="3">
        <v>48.65</v>
      </c>
      <c r="Z327" s="3">
        <v>48.65</v>
      </c>
      <c r="AA327" s="3">
        <v>47.6</v>
      </c>
      <c r="AB327" s="3">
        <v>40</v>
      </c>
      <c r="AC327" s="3">
        <v>38.6</v>
      </c>
      <c r="AD327" s="3">
        <v>38.049999999999997</v>
      </c>
      <c r="AE327" s="3">
        <v>37.75</v>
      </c>
      <c r="AF327" s="3">
        <v>38</v>
      </c>
      <c r="AG327" s="3">
        <v>38.25</v>
      </c>
      <c r="AH327" s="3">
        <v>40.28</v>
      </c>
      <c r="AI327" s="3">
        <v>43.73</v>
      </c>
      <c r="AJ327" s="3">
        <v>44.73</v>
      </c>
      <c r="AK327" s="3">
        <v>45.48</v>
      </c>
      <c r="AL327" s="3">
        <v>45.53</v>
      </c>
      <c r="AM327" s="3">
        <v>44.98</v>
      </c>
      <c r="AN327" s="3">
        <v>38.729999999999997</v>
      </c>
      <c r="AO327" s="3">
        <v>37.28</v>
      </c>
      <c r="AP327" s="3">
        <v>36.130000000000003</v>
      </c>
      <c r="AQ327" s="3">
        <v>35.58</v>
      </c>
      <c r="AR327" s="3">
        <v>35.83</v>
      </c>
      <c r="AS327" s="3">
        <v>36.229999999999997</v>
      </c>
      <c r="AT327" s="3">
        <v>38.96</v>
      </c>
      <c r="AU327" s="3">
        <v>42.38</v>
      </c>
      <c r="AV327" s="3">
        <v>42.83</v>
      </c>
      <c r="AW327" s="3">
        <v>43.58</v>
      </c>
      <c r="AX327" s="3">
        <v>43.63</v>
      </c>
      <c r="AY327" s="3">
        <v>43.13</v>
      </c>
    </row>
    <row r="328" spans="1:51" x14ac:dyDescent="0.35">
      <c r="A328" s="5">
        <f t="shared" si="5"/>
        <v>43185</v>
      </c>
      <c r="B328" t="s">
        <v>473</v>
      </c>
      <c r="C328" s="2">
        <v>43185</v>
      </c>
      <c r="D328" s="3">
        <v>48.12</v>
      </c>
      <c r="E328" s="3">
        <v>46.93</v>
      </c>
      <c r="F328" s="3">
        <v>44.94</v>
      </c>
      <c r="G328" s="3">
        <v>45.5</v>
      </c>
      <c r="H328" s="3">
        <v>45.55</v>
      </c>
      <c r="I328" s="3">
        <v>46.71</v>
      </c>
      <c r="J328" s="3">
        <v>48.56</v>
      </c>
      <c r="K328" s="3">
        <v>51.51</v>
      </c>
      <c r="L328" s="3">
        <v>52.56</v>
      </c>
      <c r="M328" s="3">
        <v>52.96</v>
      </c>
      <c r="N328" s="3">
        <v>53.21</v>
      </c>
      <c r="O328" s="3">
        <v>52.41</v>
      </c>
      <c r="P328" s="3">
        <v>42.16</v>
      </c>
      <c r="Q328" s="3">
        <v>41.41</v>
      </c>
      <c r="R328" s="3">
        <v>41.3</v>
      </c>
      <c r="S328" s="3">
        <v>41.74</v>
      </c>
      <c r="T328" s="3">
        <v>42.28</v>
      </c>
      <c r="U328" s="3">
        <v>42.84</v>
      </c>
      <c r="V328" s="3">
        <v>45.52</v>
      </c>
      <c r="W328" s="3">
        <v>47.72</v>
      </c>
      <c r="X328" s="3">
        <v>48.22</v>
      </c>
      <c r="Y328" s="3">
        <v>48.82</v>
      </c>
      <c r="Z328" s="3">
        <v>48.82</v>
      </c>
      <c r="AA328" s="3">
        <v>47.77</v>
      </c>
      <c r="AB328" s="3">
        <v>40.07</v>
      </c>
      <c r="AC328" s="3">
        <v>38.67</v>
      </c>
      <c r="AD328" s="3">
        <v>38.119999999999997</v>
      </c>
      <c r="AE328" s="3">
        <v>37.82</v>
      </c>
      <c r="AF328" s="3">
        <v>38.07</v>
      </c>
      <c r="AG328" s="3">
        <v>38.32</v>
      </c>
      <c r="AH328" s="3">
        <v>40.57</v>
      </c>
      <c r="AI328" s="3">
        <v>44.02</v>
      </c>
      <c r="AJ328" s="3">
        <v>45.02</v>
      </c>
      <c r="AK328" s="3">
        <v>45.77</v>
      </c>
      <c r="AL328" s="3">
        <v>45.82</v>
      </c>
      <c r="AM328" s="3">
        <v>45.27</v>
      </c>
      <c r="AN328" s="3">
        <v>38.479999999999997</v>
      </c>
      <c r="AO328" s="3">
        <v>37.03</v>
      </c>
      <c r="AP328" s="3">
        <v>35.880000000000003</v>
      </c>
      <c r="AQ328" s="3">
        <v>35.33</v>
      </c>
      <c r="AR328" s="3">
        <v>35.58</v>
      </c>
      <c r="AS328" s="3">
        <v>35.979999999999997</v>
      </c>
      <c r="AT328" s="3">
        <v>39.25</v>
      </c>
      <c r="AU328" s="3">
        <v>42.67</v>
      </c>
      <c r="AV328" s="3">
        <v>43.12</v>
      </c>
      <c r="AW328" s="3">
        <v>43.87</v>
      </c>
      <c r="AX328" s="3">
        <v>43.92</v>
      </c>
      <c r="AY328" s="3">
        <v>43.42</v>
      </c>
    </row>
    <row r="329" spans="1:51" x14ac:dyDescent="0.35">
      <c r="A329" s="5">
        <f t="shared" si="5"/>
        <v>43186</v>
      </c>
      <c r="B329" t="s">
        <v>474</v>
      </c>
      <c r="C329" s="2">
        <v>43186</v>
      </c>
      <c r="D329" s="3">
        <v>49.88</v>
      </c>
      <c r="E329" s="3">
        <v>47.99</v>
      </c>
      <c r="F329" s="3">
        <v>46.17</v>
      </c>
      <c r="G329" s="3">
        <v>46.39</v>
      </c>
      <c r="H329" s="3">
        <v>46.56</v>
      </c>
      <c r="I329" s="3">
        <v>47.63</v>
      </c>
      <c r="J329" s="3">
        <v>49.31</v>
      </c>
      <c r="K329" s="3">
        <v>52.26</v>
      </c>
      <c r="L329" s="3">
        <v>53.31</v>
      </c>
      <c r="M329" s="3">
        <v>53.71</v>
      </c>
      <c r="N329" s="3">
        <v>53.96</v>
      </c>
      <c r="O329" s="3">
        <v>53.16</v>
      </c>
      <c r="P329" s="3">
        <v>42.68</v>
      </c>
      <c r="Q329" s="3">
        <v>41.93</v>
      </c>
      <c r="R329" s="3">
        <v>41.82</v>
      </c>
      <c r="S329" s="3">
        <v>42.26</v>
      </c>
      <c r="T329" s="3">
        <v>42.8</v>
      </c>
      <c r="U329" s="3">
        <v>43.36</v>
      </c>
      <c r="V329" s="3">
        <v>46.04</v>
      </c>
      <c r="W329" s="3">
        <v>48.24</v>
      </c>
      <c r="X329" s="3">
        <v>48.74</v>
      </c>
      <c r="Y329" s="3">
        <v>49.34</v>
      </c>
      <c r="Z329" s="3">
        <v>49.34</v>
      </c>
      <c r="AA329" s="3">
        <v>48.29</v>
      </c>
      <c r="AB329" s="3">
        <v>40.43</v>
      </c>
      <c r="AC329" s="3">
        <v>39.03</v>
      </c>
      <c r="AD329" s="3">
        <v>38.479999999999997</v>
      </c>
      <c r="AE329" s="3">
        <v>38.18</v>
      </c>
      <c r="AF329" s="3">
        <v>38.43</v>
      </c>
      <c r="AG329" s="3">
        <v>38.68</v>
      </c>
      <c r="AH329" s="3">
        <v>41.01</v>
      </c>
      <c r="AI329" s="3">
        <v>44.46</v>
      </c>
      <c r="AJ329" s="3">
        <v>45.46</v>
      </c>
      <c r="AK329" s="3">
        <v>46.21</v>
      </c>
      <c r="AL329" s="3">
        <v>46.26</v>
      </c>
      <c r="AM329" s="3">
        <v>45.71</v>
      </c>
      <c r="AN329" s="3">
        <v>38.840000000000003</v>
      </c>
      <c r="AO329" s="3">
        <v>37.39</v>
      </c>
      <c r="AP329" s="3">
        <v>36.24</v>
      </c>
      <c r="AQ329" s="3">
        <v>35.69</v>
      </c>
      <c r="AR329" s="3">
        <v>35.94</v>
      </c>
      <c r="AS329" s="3">
        <v>36.340000000000003</v>
      </c>
      <c r="AT329" s="3">
        <v>39.69</v>
      </c>
      <c r="AU329" s="3">
        <v>43.11</v>
      </c>
      <c r="AV329" s="3">
        <v>43.56</v>
      </c>
      <c r="AW329" s="3">
        <v>44.31</v>
      </c>
      <c r="AX329" s="3">
        <v>44.36</v>
      </c>
      <c r="AY329" s="3">
        <v>43.86</v>
      </c>
    </row>
    <row r="330" spans="1:51" x14ac:dyDescent="0.35">
      <c r="A330" s="5">
        <f t="shared" si="5"/>
        <v>43187</v>
      </c>
      <c r="B330" t="s">
        <v>475</v>
      </c>
      <c r="C330" s="2">
        <v>43187</v>
      </c>
      <c r="D330" s="3">
        <v>49.16</v>
      </c>
      <c r="E330" s="3">
        <v>47.71</v>
      </c>
      <c r="F330" s="3">
        <v>46.19</v>
      </c>
      <c r="G330" s="3">
        <v>46.42</v>
      </c>
      <c r="H330" s="3">
        <v>46.46</v>
      </c>
      <c r="I330" s="3">
        <v>47.53</v>
      </c>
      <c r="J330" s="3">
        <v>49.27</v>
      </c>
      <c r="K330" s="3">
        <v>52.22</v>
      </c>
      <c r="L330" s="3">
        <v>53.27</v>
      </c>
      <c r="M330" s="3">
        <v>53.67</v>
      </c>
      <c r="N330" s="3">
        <v>53.92</v>
      </c>
      <c r="O330" s="3">
        <v>53.12</v>
      </c>
      <c r="P330" s="3">
        <v>42.53</v>
      </c>
      <c r="Q330" s="3">
        <v>41.78</v>
      </c>
      <c r="R330" s="3">
        <v>41.67</v>
      </c>
      <c r="S330" s="3">
        <v>42.11</v>
      </c>
      <c r="T330" s="3">
        <v>42.65</v>
      </c>
      <c r="U330" s="3">
        <v>43.21</v>
      </c>
      <c r="V330" s="3">
        <v>45.99</v>
      </c>
      <c r="W330" s="3">
        <v>48.19</v>
      </c>
      <c r="X330" s="3">
        <v>48.69</v>
      </c>
      <c r="Y330" s="3">
        <v>49.29</v>
      </c>
      <c r="Z330" s="3">
        <v>49.29</v>
      </c>
      <c r="AA330" s="3">
        <v>48.24</v>
      </c>
      <c r="AB330" s="3">
        <v>40.28</v>
      </c>
      <c r="AC330" s="3">
        <v>38.880000000000003</v>
      </c>
      <c r="AD330" s="3">
        <v>38.33</v>
      </c>
      <c r="AE330" s="3">
        <v>38.03</v>
      </c>
      <c r="AF330" s="3">
        <v>38.28</v>
      </c>
      <c r="AG330" s="3">
        <v>38.53</v>
      </c>
      <c r="AH330" s="3">
        <v>41</v>
      </c>
      <c r="AI330" s="3">
        <v>44.45</v>
      </c>
      <c r="AJ330" s="3">
        <v>45.45</v>
      </c>
      <c r="AK330" s="3">
        <v>46.2</v>
      </c>
      <c r="AL330" s="3">
        <v>46.25</v>
      </c>
      <c r="AM330" s="3">
        <v>45.7</v>
      </c>
      <c r="AN330" s="3">
        <v>38.4</v>
      </c>
      <c r="AO330" s="3">
        <v>36.950000000000003</v>
      </c>
      <c r="AP330" s="3">
        <v>35.799999999999997</v>
      </c>
      <c r="AQ330" s="3">
        <v>35.25</v>
      </c>
      <c r="AR330" s="3">
        <v>35.5</v>
      </c>
      <c r="AS330" s="3">
        <v>35.9</v>
      </c>
      <c r="AT330" s="3">
        <v>39.68</v>
      </c>
      <c r="AU330" s="3">
        <v>43.1</v>
      </c>
      <c r="AV330" s="3">
        <v>43.55</v>
      </c>
      <c r="AW330" s="3">
        <v>44.3</v>
      </c>
      <c r="AX330" s="3">
        <v>44.35</v>
      </c>
      <c r="AY330" s="3">
        <v>43.85</v>
      </c>
    </row>
    <row r="331" spans="1:51" x14ac:dyDescent="0.35">
      <c r="A331" s="5">
        <f t="shared" si="5"/>
        <v>43188</v>
      </c>
      <c r="B331" t="s">
        <v>476</v>
      </c>
      <c r="C331" s="2">
        <v>43188</v>
      </c>
      <c r="D331" s="3">
        <v>48.04</v>
      </c>
      <c r="E331" s="3">
        <v>46.38</v>
      </c>
      <c r="F331" s="3">
        <v>46.65</v>
      </c>
      <c r="G331" s="3">
        <v>46.79</v>
      </c>
      <c r="H331" s="3">
        <v>47.89</v>
      </c>
      <c r="I331" s="3">
        <v>49.55</v>
      </c>
      <c r="J331" s="3">
        <v>52.5</v>
      </c>
      <c r="K331" s="3">
        <v>53.55</v>
      </c>
      <c r="L331" s="3">
        <v>53.95</v>
      </c>
      <c r="M331" s="3">
        <v>54.2</v>
      </c>
      <c r="N331" s="3">
        <v>53.4</v>
      </c>
      <c r="O331" s="3">
        <v>43.2</v>
      </c>
      <c r="P331" s="3">
        <v>42.45</v>
      </c>
      <c r="Q331" s="3">
        <v>42.34</v>
      </c>
      <c r="R331" s="3">
        <v>42.78</v>
      </c>
      <c r="S331" s="3">
        <v>43.32</v>
      </c>
      <c r="T331" s="3">
        <v>43.88</v>
      </c>
      <c r="U331" s="3">
        <v>46.61</v>
      </c>
      <c r="V331" s="3">
        <v>48.81</v>
      </c>
      <c r="W331" s="3">
        <v>49.31</v>
      </c>
      <c r="X331" s="3">
        <v>49.91</v>
      </c>
      <c r="Y331" s="3">
        <v>49.91</v>
      </c>
      <c r="Z331" s="3">
        <v>48.86</v>
      </c>
      <c r="AA331" s="3">
        <v>40.65</v>
      </c>
      <c r="AB331" s="3">
        <v>39.25</v>
      </c>
      <c r="AC331" s="3">
        <v>38.700000000000003</v>
      </c>
      <c r="AD331" s="3">
        <v>38.4</v>
      </c>
      <c r="AE331" s="3">
        <v>38.65</v>
      </c>
      <c r="AF331" s="3">
        <v>38.9</v>
      </c>
      <c r="AG331" s="3">
        <v>41.54</v>
      </c>
      <c r="AH331" s="3">
        <v>44.99</v>
      </c>
      <c r="AI331" s="3">
        <v>45.99</v>
      </c>
      <c r="AJ331" s="3">
        <v>46.74</v>
      </c>
      <c r="AK331" s="3">
        <v>46.79</v>
      </c>
      <c r="AL331" s="3">
        <v>46.24</v>
      </c>
      <c r="AM331" s="3">
        <v>38.700000000000003</v>
      </c>
      <c r="AN331" s="3">
        <v>37.25</v>
      </c>
      <c r="AO331" s="3">
        <v>36.1</v>
      </c>
      <c r="AP331" s="3">
        <v>35.549999999999997</v>
      </c>
      <c r="AQ331" s="3">
        <v>35.799999999999997</v>
      </c>
      <c r="AR331" s="3">
        <v>36.200000000000003</v>
      </c>
      <c r="AS331" s="3">
        <v>40.22</v>
      </c>
      <c r="AT331" s="3">
        <v>43.64</v>
      </c>
      <c r="AU331" s="3">
        <v>44.09</v>
      </c>
      <c r="AV331" s="3">
        <v>44.84</v>
      </c>
      <c r="AW331" s="3">
        <v>44.89</v>
      </c>
      <c r="AX331" s="3">
        <v>44.39</v>
      </c>
      <c r="AY331" s="3">
        <v>36.4</v>
      </c>
    </row>
    <row r="332" spans="1:51" x14ac:dyDescent="0.35">
      <c r="A332" s="5">
        <f t="shared" si="5"/>
        <v>43189</v>
      </c>
      <c r="B332" t="s">
        <v>477</v>
      </c>
      <c r="C332" s="2">
        <v>43189</v>
      </c>
      <c r="D332" s="3" t="e">
        <v>#N/A</v>
      </c>
      <c r="E332" s="3" t="e">
        <v>#N/A</v>
      </c>
      <c r="F332" s="3" t="e">
        <v>#N/A</v>
      </c>
      <c r="G332" s="3" t="e">
        <v>#N/A</v>
      </c>
      <c r="H332" s="3" t="e">
        <v>#N/A</v>
      </c>
      <c r="I332" s="3" t="e">
        <v>#N/A</v>
      </c>
      <c r="J332" s="3" t="e">
        <v>#N/A</v>
      </c>
      <c r="K332" s="3" t="e">
        <v>#N/A</v>
      </c>
      <c r="L332" s="3" t="e">
        <v>#N/A</v>
      </c>
      <c r="M332" s="3" t="e">
        <v>#N/A</v>
      </c>
      <c r="N332" s="3" t="e">
        <v>#N/A</v>
      </c>
      <c r="O332" s="3" t="e">
        <v>#N/A</v>
      </c>
      <c r="P332" s="3" t="e">
        <v>#N/A</v>
      </c>
      <c r="Q332" s="3" t="e">
        <v>#N/A</v>
      </c>
      <c r="R332" s="3" t="e">
        <v>#N/A</v>
      </c>
      <c r="S332" s="3" t="e">
        <v>#N/A</v>
      </c>
      <c r="T332" s="3" t="e">
        <v>#N/A</v>
      </c>
      <c r="U332" s="3" t="e">
        <v>#N/A</v>
      </c>
      <c r="V332" s="3" t="e">
        <v>#N/A</v>
      </c>
      <c r="W332" s="3" t="e">
        <v>#N/A</v>
      </c>
      <c r="X332" s="3" t="e">
        <v>#N/A</v>
      </c>
      <c r="Y332" s="3" t="e">
        <v>#N/A</v>
      </c>
      <c r="Z332" s="3" t="e">
        <v>#N/A</v>
      </c>
      <c r="AA332" s="3" t="e">
        <v>#N/A</v>
      </c>
      <c r="AB332" s="3" t="e">
        <v>#N/A</v>
      </c>
      <c r="AC332" s="3" t="e">
        <v>#N/A</v>
      </c>
      <c r="AD332" s="3" t="e">
        <v>#N/A</v>
      </c>
      <c r="AE332" s="3" t="e">
        <v>#N/A</v>
      </c>
      <c r="AF332" s="3" t="e">
        <v>#N/A</v>
      </c>
      <c r="AG332" s="3" t="e">
        <v>#N/A</v>
      </c>
      <c r="AH332" s="3" t="e">
        <v>#N/A</v>
      </c>
      <c r="AI332" s="3" t="e">
        <v>#N/A</v>
      </c>
      <c r="AJ332" s="3" t="e">
        <v>#N/A</v>
      </c>
      <c r="AK332" s="3" t="e">
        <v>#N/A</v>
      </c>
      <c r="AL332" s="3" t="e">
        <v>#N/A</v>
      </c>
      <c r="AM332" s="3" t="e">
        <v>#N/A</v>
      </c>
      <c r="AN332" s="3" t="e">
        <v>#N/A</v>
      </c>
      <c r="AO332" s="3" t="e">
        <v>#N/A</v>
      </c>
      <c r="AP332" s="3" t="e">
        <v>#N/A</v>
      </c>
      <c r="AQ332" s="3" t="e">
        <v>#N/A</v>
      </c>
      <c r="AR332" s="3" t="e">
        <v>#N/A</v>
      </c>
      <c r="AS332" s="3" t="e">
        <v>#N/A</v>
      </c>
      <c r="AT332" s="3" t="e">
        <v>#N/A</v>
      </c>
      <c r="AU332" s="3" t="e">
        <v>#N/A</v>
      </c>
      <c r="AV332" s="3" t="e">
        <v>#N/A</v>
      </c>
      <c r="AW332" s="3" t="e">
        <v>#N/A</v>
      </c>
      <c r="AX332" s="3" t="e">
        <v>#N/A</v>
      </c>
      <c r="AY332" s="3" t="e">
        <v>#N/A</v>
      </c>
    </row>
    <row r="333" spans="1:51" x14ac:dyDescent="0.35">
      <c r="A333" s="5">
        <f t="shared" si="5"/>
        <v>43192</v>
      </c>
      <c r="B333" t="s">
        <v>478</v>
      </c>
      <c r="C333" s="2">
        <v>43192</v>
      </c>
      <c r="D333" s="3">
        <v>48.04</v>
      </c>
      <c r="E333" s="3">
        <v>46.38</v>
      </c>
      <c r="F333" s="3">
        <v>46.65</v>
      </c>
      <c r="G333" s="3">
        <v>46.79</v>
      </c>
      <c r="H333" s="3">
        <v>47.89</v>
      </c>
      <c r="I333" s="3">
        <v>49.55</v>
      </c>
      <c r="J333" s="3">
        <v>52.5</v>
      </c>
      <c r="K333" s="3">
        <v>53.55</v>
      </c>
      <c r="L333" s="3">
        <v>53.95</v>
      </c>
      <c r="M333" s="3">
        <v>54.2</v>
      </c>
      <c r="N333" s="3">
        <v>53.4</v>
      </c>
      <c r="O333" s="3">
        <v>43.2</v>
      </c>
      <c r="P333" s="3">
        <v>42.45</v>
      </c>
      <c r="Q333" s="3">
        <v>42.34</v>
      </c>
      <c r="R333" s="3">
        <v>42.78</v>
      </c>
      <c r="S333" s="3">
        <v>43.32</v>
      </c>
      <c r="T333" s="3">
        <v>43.88</v>
      </c>
      <c r="U333" s="3">
        <v>46.61</v>
      </c>
      <c r="V333" s="3">
        <v>48.81</v>
      </c>
      <c r="W333" s="3">
        <v>49.31</v>
      </c>
      <c r="X333" s="3">
        <v>49.91</v>
      </c>
      <c r="Y333" s="3">
        <v>49.91</v>
      </c>
      <c r="Z333" s="3">
        <v>48.86</v>
      </c>
      <c r="AA333" s="3">
        <v>40.65</v>
      </c>
      <c r="AB333" s="3">
        <v>39.25</v>
      </c>
      <c r="AC333" s="3">
        <v>38.700000000000003</v>
      </c>
      <c r="AD333" s="3">
        <v>38.4</v>
      </c>
      <c r="AE333" s="3">
        <v>38.65</v>
      </c>
      <c r="AF333" s="3">
        <v>38.9</v>
      </c>
      <c r="AG333" s="3">
        <v>41.54</v>
      </c>
      <c r="AH333" s="3">
        <v>44.99</v>
      </c>
      <c r="AI333" s="3">
        <v>45.99</v>
      </c>
      <c r="AJ333" s="3">
        <v>46.74</v>
      </c>
      <c r="AK333" s="3">
        <v>46.79</v>
      </c>
      <c r="AL333" s="3">
        <v>46.24</v>
      </c>
      <c r="AM333" s="3">
        <v>38.700000000000003</v>
      </c>
      <c r="AN333" s="3">
        <v>37.25</v>
      </c>
      <c r="AO333" s="3">
        <v>36.1</v>
      </c>
      <c r="AP333" s="3">
        <v>35.549999999999997</v>
      </c>
      <c r="AQ333" s="3">
        <v>35.799999999999997</v>
      </c>
      <c r="AR333" s="3">
        <v>36.200000000000003</v>
      </c>
      <c r="AS333" s="3">
        <v>40.22</v>
      </c>
      <c r="AT333" s="3">
        <v>43.64</v>
      </c>
      <c r="AU333" s="3">
        <v>44.09</v>
      </c>
      <c r="AV333" s="3">
        <v>44.84</v>
      </c>
      <c r="AW333" s="3">
        <v>44.89</v>
      </c>
      <c r="AX333" s="3">
        <v>44.39</v>
      </c>
      <c r="AY333" s="3">
        <v>36.4</v>
      </c>
    </row>
    <row r="334" spans="1:51" x14ac:dyDescent="0.35">
      <c r="A334" s="5">
        <f t="shared" ref="A334:A397" si="6">+A329+7</f>
        <v>43193</v>
      </c>
      <c r="B334" t="s">
        <v>479</v>
      </c>
      <c r="C334" s="2">
        <v>43193</v>
      </c>
      <c r="D334" s="3">
        <v>47.39</v>
      </c>
      <c r="E334" s="3">
        <v>45.97</v>
      </c>
      <c r="F334" s="3">
        <v>46.11</v>
      </c>
      <c r="G334" s="3">
        <v>46.26</v>
      </c>
      <c r="H334" s="3">
        <v>47.5</v>
      </c>
      <c r="I334" s="3">
        <v>49.24</v>
      </c>
      <c r="J334" s="3">
        <v>52.19</v>
      </c>
      <c r="K334" s="3">
        <v>53.24</v>
      </c>
      <c r="L334" s="3">
        <v>53.66</v>
      </c>
      <c r="M334" s="3">
        <v>53.91</v>
      </c>
      <c r="N334" s="3">
        <v>53.11</v>
      </c>
      <c r="O334" s="3">
        <v>42.95</v>
      </c>
      <c r="P334" s="3">
        <v>42.2</v>
      </c>
      <c r="Q334" s="3">
        <v>42.09</v>
      </c>
      <c r="R334" s="3">
        <v>42.59</v>
      </c>
      <c r="S334" s="3">
        <v>43.13</v>
      </c>
      <c r="T334" s="3">
        <v>43.69</v>
      </c>
      <c r="U334" s="3">
        <v>46.39</v>
      </c>
      <c r="V334" s="3">
        <v>48.59</v>
      </c>
      <c r="W334" s="3">
        <v>49.09</v>
      </c>
      <c r="X334" s="3">
        <v>49.69</v>
      </c>
      <c r="Y334" s="3">
        <v>49.69</v>
      </c>
      <c r="Z334" s="3">
        <v>48.64</v>
      </c>
      <c r="AA334" s="3">
        <v>40.49</v>
      </c>
      <c r="AB334" s="3">
        <v>39.06</v>
      </c>
      <c r="AC334" s="3">
        <v>38.51</v>
      </c>
      <c r="AD334" s="3">
        <v>38.22</v>
      </c>
      <c r="AE334" s="3">
        <v>38.479999999999997</v>
      </c>
      <c r="AF334" s="3">
        <v>38.75</v>
      </c>
      <c r="AG334" s="3">
        <v>41.25</v>
      </c>
      <c r="AH334" s="3">
        <v>44.7</v>
      </c>
      <c r="AI334" s="3">
        <v>45.7</v>
      </c>
      <c r="AJ334" s="3">
        <v>46.45</v>
      </c>
      <c r="AK334" s="3">
        <v>46.5</v>
      </c>
      <c r="AL334" s="3">
        <v>45.95</v>
      </c>
      <c r="AM334" s="3">
        <v>38.869999999999997</v>
      </c>
      <c r="AN334" s="3">
        <v>37.42</v>
      </c>
      <c r="AO334" s="3">
        <v>36.270000000000003</v>
      </c>
      <c r="AP334" s="3">
        <v>35.72</v>
      </c>
      <c r="AQ334" s="3">
        <v>35.97</v>
      </c>
      <c r="AR334" s="3">
        <v>36.369999999999997</v>
      </c>
      <c r="AS334" s="3">
        <v>39.93</v>
      </c>
      <c r="AT334" s="3">
        <v>43.35</v>
      </c>
      <c r="AU334" s="3">
        <v>43.8</v>
      </c>
      <c r="AV334" s="3">
        <v>44.55</v>
      </c>
      <c r="AW334" s="3">
        <v>44.6</v>
      </c>
      <c r="AX334" s="3">
        <v>44.1</v>
      </c>
      <c r="AY334" s="3">
        <v>36.57</v>
      </c>
    </row>
    <row r="335" spans="1:51" x14ac:dyDescent="0.35">
      <c r="A335" s="5">
        <f t="shared" si="6"/>
        <v>43194</v>
      </c>
      <c r="B335" t="s">
        <v>480</v>
      </c>
      <c r="C335" s="2">
        <v>43194</v>
      </c>
      <c r="D335" s="3">
        <v>47.6</v>
      </c>
      <c r="E335" s="3">
        <v>46.03</v>
      </c>
      <c r="F335" s="3">
        <v>46.14</v>
      </c>
      <c r="G335" s="3">
        <v>46.31</v>
      </c>
      <c r="H335" s="3">
        <v>47.6</v>
      </c>
      <c r="I335" s="3">
        <v>49.04</v>
      </c>
      <c r="J335" s="3">
        <v>51.99</v>
      </c>
      <c r="K335" s="3">
        <v>53.04</v>
      </c>
      <c r="L335" s="3">
        <v>53.48</v>
      </c>
      <c r="M335" s="3">
        <v>53.73</v>
      </c>
      <c r="N335" s="3">
        <v>52.93</v>
      </c>
      <c r="O335" s="3">
        <v>43.52</v>
      </c>
      <c r="P335" s="3">
        <v>42.77</v>
      </c>
      <c r="Q335" s="3">
        <v>42.66</v>
      </c>
      <c r="R335" s="3">
        <v>42.52</v>
      </c>
      <c r="S335" s="3">
        <v>43.06</v>
      </c>
      <c r="T335" s="3">
        <v>43.62</v>
      </c>
      <c r="U335" s="3">
        <v>46.42</v>
      </c>
      <c r="V335" s="3">
        <v>48.62</v>
      </c>
      <c r="W335" s="3">
        <v>49.12</v>
      </c>
      <c r="X335" s="3">
        <v>49.72</v>
      </c>
      <c r="Y335" s="3">
        <v>49.72</v>
      </c>
      <c r="Z335" s="3">
        <v>48.67</v>
      </c>
      <c r="AA335" s="3">
        <v>40.81</v>
      </c>
      <c r="AB335" s="3">
        <v>39.380000000000003</v>
      </c>
      <c r="AC335" s="3">
        <v>38.83</v>
      </c>
      <c r="AD335" s="3">
        <v>38.54</v>
      </c>
      <c r="AE335" s="3">
        <v>38.799999999999997</v>
      </c>
      <c r="AF335" s="3">
        <v>39.07</v>
      </c>
      <c r="AG335" s="3">
        <v>41.26</v>
      </c>
      <c r="AH335" s="3">
        <v>44.71</v>
      </c>
      <c r="AI335" s="3">
        <v>45.71</v>
      </c>
      <c r="AJ335" s="3">
        <v>46.46</v>
      </c>
      <c r="AK335" s="3">
        <v>46.51</v>
      </c>
      <c r="AL335" s="3">
        <v>45.96</v>
      </c>
      <c r="AM335" s="3">
        <v>39.03</v>
      </c>
      <c r="AN335" s="3">
        <v>37.58</v>
      </c>
      <c r="AO335" s="3">
        <v>36.43</v>
      </c>
      <c r="AP335" s="3">
        <v>35.880000000000003</v>
      </c>
      <c r="AQ335" s="3">
        <v>36.130000000000003</v>
      </c>
      <c r="AR335" s="3">
        <v>36.53</v>
      </c>
      <c r="AS335" s="3">
        <v>39.94</v>
      </c>
      <c r="AT335" s="3">
        <v>43.36</v>
      </c>
      <c r="AU335" s="3">
        <v>43.81</v>
      </c>
      <c r="AV335" s="3">
        <v>44.56</v>
      </c>
      <c r="AW335" s="3">
        <v>44.61</v>
      </c>
      <c r="AX335" s="3">
        <v>44.11</v>
      </c>
      <c r="AY335" s="3">
        <v>36.729999999999997</v>
      </c>
    </row>
    <row r="336" spans="1:51" x14ac:dyDescent="0.35">
      <c r="A336" s="5">
        <f t="shared" si="6"/>
        <v>43195</v>
      </c>
      <c r="B336" t="s">
        <v>481</v>
      </c>
      <c r="C336" s="2">
        <v>43195</v>
      </c>
      <c r="D336" s="3">
        <v>47.29</v>
      </c>
      <c r="E336" s="3">
        <v>45.81</v>
      </c>
      <c r="F336" s="3">
        <v>46.05</v>
      </c>
      <c r="G336" s="3">
        <v>46.22</v>
      </c>
      <c r="H336" s="3">
        <v>47.56</v>
      </c>
      <c r="I336" s="3">
        <v>48.9</v>
      </c>
      <c r="J336" s="3">
        <v>51.85</v>
      </c>
      <c r="K336" s="3">
        <v>52.9</v>
      </c>
      <c r="L336" s="3">
        <v>53.35</v>
      </c>
      <c r="M336" s="3">
        <v>53.6</v>
      </c>
      <c r="N336" s="3">
        <v>52.8</v>
      </c>
      <c r="O336" s="3">
        <v>43.59</v>
      </c>
      <c r="P336" s="3">
        <v>42.84</v>
      </c>
      <c r="Q336" s="3">
        <v>42.73</v>
      </c>
      <c r="R336" s="3">
        <v>42.15</v>
      </c>
      <c r="S336" s="3">
        <v>42.69</v>
      </c>
      <c r="T336" s="3">
        <v>43.25</v>
      </c>
      <c r="U336" s="3">
        <v>46.35</v>
      </c>
      <c r="V336" s="3">
        <v>48.55</v>
      </c>
      <c r="W336" s="3">
        <v>49.05</v>
      </c>
      <c r="X336" s="3">
        <v>49.65</v>
      </c>
      <c r="Y336" s="3">
        <v>49.65</v>
      </c>
      <c r="Z336" s="3">
        <v>48.6</v>
      </c>
      <c r="AA336" s="3">
        <v>40.89</v>
      </c>
      <c r="AB336" s="3">
        <v>39.46</v>
      </c>
      <c r="AC336" s="3">
        <v>38.909999999999997</v>
      </c>
      <c r="AD336" s="3">
        <v>38.619999999999997</v>
      </c>
      <c r="AE336" s="3">
        <v>38.880000000000003</v>
      </c>
      <c r="AF336" s="3">
        <v>39.15</v>
      </c>
      <c r="AG336" s="3">
        <v>41.22</v>
      </c>
      <c r="AH336" s="3">
        <v>44.67</v>
      </c>
      <c r="AI336" s="3">
        <v>45.67</v>
      </c>
      <c r="AJ336" s="3">
        <v>46.42</v>
      </c>
      <c r="AK336" s="3">
        <v>46.47</v>
      </c>
      <c r="AL336" s="3">
        <v>45.92</v>
      </c>
      <c r="AM336" s="3">
        <v>39.04</v>
      </c>
      <c r="AN336" s="3">
        <v>37.590000000000003</v>
      </c>
      <c r="AO336" s="3">
        <v>36.44</v>
      </c>
      <c r="AP336" s="3">
        <v>35.89</v>
      </c>
      <c r="AQ336" s="3">
        <v>36.14</v>
      </c>
      <c r="AR336" s="3">
        <v>36.54</v>
      </c>
      <c r="AS336" s="3">
        <v>39.9</v>
      </c>
      <c r="AT336" s="3">
        <v>43.32</v>
      </c>
      <c r="AU336" s="3">
        <v>43.77</v>
      </c>
      <c r="AV336" s="3">
        <v>44.52</v>
      </c>
      <c r="AW336" s="3">
        <v>44.57</v>
      </c>
      <c r="AX336" s="3">
        <v>44.07</v>
      </c>
      <c r="AY336" s="3">
        <v>36.74</v>
      </c>
    </row>
    <row r="337" spans="1:51" x14ac:dyDescent="0.35">
      <c r="A337" s="5">
        <f t="shared" si="6"/>
        <v>43196</v>
      </c>
      <c r="B337" t="s">
        <v>482</v>
      </c>
      <c r="C337" s="2">
        <v>43196</v>
      </c>
      <c r="D337" s="3">
        <v>47.5</v>
      </c>
      <c r="E337" s="3">
        <v>46.05</v>
      </c>
      <c r="F337" s="3">
        <v>46.02</v>
      </c>
      <c r="G337" s="3">
        <v>46.24</v>
      </c>
      <c r="H337" s="3">
        <v>47.59</v>
      </c>
      <c r="I337" s="3">
        <v>48.96</v>
      </c>
      <c r="J337" s="3">
        <v>51.91</v>
      </c>
      <c r="K337" s="3">
        <v>52.96</v>
      </c>
      <c r="L337" s="3">
        <v>53.41</v>
      </c>
      <c r="M337" s="3">
        <v>53.66</v>
      </c>
      <c r="N337" s="3">
        <v>52.86</v>
      </c>
      <c r="O337" s="3">
        <v>43.58</v>
      </c>
      <c r="P337" s="3">
        <v>42.83</v>
      </c>
      <c r="Q337" s="3">
        <v>42.72</v>
      </c>
      <c r="R337" s="3">
        <v>41.85</v>
      </c>
      <c r="S337" s="3">
        <v>42.39</v>
      </c>
      <c r="T337" s="3">
        <v>42.95</v>
      </c>
      <c r="U337" s="3">
        <v>46.3</v>
      </c>
      <c r="V337" s="3">
        <v>48.5</v>
      </c>
      <c r="W337" s="3">
        <v>49</v>
      </c>
      <c r="X337" s="3">
        <v>49.6</v>
      </c>
      <c r="Y337" s="3">
        <v>49.6</v>
      </c>
      <c r="Z337" s="3">
        <v>48.55</v>
      </c>
      <c r="AA337" s="3">
        <v>41.11</v>
      </c>
      <c r="AB337" s="3">
        <v>39.68</v>
      </c>
      <c r="AC337" s="3">
        <v>39.130000000000003</v>
      </c>
      <c r="AD337" s="3">
        <v>38.840000000000003</v>
      </c>
      <c r="AE337" s="3">
        <v>39.1</v>
      </c>
      <c r="AF337" s="3">
        <v>39.369999999999997</v>
      </c>
      <c r="AG337" s="3">
        <v>41.7</v>
      </c>
      <c r="AH337" s="3">
        <v>45.15</v>
      </c>
      <c r="AI337" s="3">
        <v>46.15</v>
      </c>
      <c r="AJ337" s="3">
        <v>46.9</v>
      </c>
      <c r="AK337" s="3">
        <v>46.95</v>
      </c>
      <c r="AL337" s="3">
        <v>46.4</v>
      </c>
      <c r="AM337" s="3">
        <v>38.92</v>
      </c>
      <c r="AN337" s="3">
        <v>37.47</v>
      </c>
      <c r="AO337" s="3">
        <v>36.32</v>
      </c>
      <c r="AP337" s="3">
        <v>35.770000000000003</v>
      </c>
      <c r="AQ337" s="3">
        <v>36.020000000000003</v>
      </c>
      <c r="AR337" s="3">
        <v>36.42</v>
      </c>
      <c r="AS337" s="3">
        <v>40.380000000000003</v>
      </c>
      <c r="AT337" s="3">
        <v>43.8</v>
      </c>
      <c r="AU337" s="3">
        <v>44.25</v>
      </c>
      <c r="AV337" s="3">
        <v>45</v>
      </c>
      <c r="AW337" s="3">
        <v>45.05</v>
      </c>
      <c r="AX337" s="3">
        <v>44.55</v>
      </c>
      <c r="AY337" s="3">
        <v>36.619999999999997</v>
      </c>
    </row>
    <row r="338" spans="1:51" x14ac:dyDescent="0.35">
      <c r="A338" s="5">
        <f t="shared" si="6"/>
        <v>43199</v>
      </c>
      <c r="B338" t="s">
        <v>483</v>
      </c>
      <c r="C338" s="2">
        <v>43199</v>
      </c>
      <c r="D338" s="3">
        <v>48.56</v>
      </c>
      <c r="E338" s="3">
        <v>46.94</v>
      </c>
      <c r="F338" s="3">
        <v>47.03</v>
      </c>
      <c r="G338" s="3">
        <v>47.06</v>
      </c>
      <c r="H338" s="3">
        <v>48.42</v>
      </c>
      <c r="I338" s="3">
        <v>49.62</v>
      </c>
      <c r="J338" s="3">
        <v>52.57</v>
      </c>
      <c r="K338" s="3">
        <v>53.62</v>
      </c>
      <c r="L338" s="3">
        <v>54.07</v>
      </c>
      <c r="M338" s="3">
        <v>54.32</v>
      </c>
      <c r="N338" s="3">
        <v>53.52</v>
      </c>
      <c r="O338" s="3">
        <v>43.99</v>
      </c>
      <c r="P338" s="3">
        <v>43.24</v>
      </c>
      <c r="Q338" s="3">
        <v>43.13</v>
      </c>
      <c r="R338" s="3">
        <v>42.05</v>
      </c>
      <c r="S338" s="3">
        <v>42.59</v>
      </c>
      <c r="T338" s="3">
        <v>43.15</v>
      </c>
      <c r="U338" s="3">
        <v>46.6</v>
      </c>
      <c r="V338" s="3">
        <v>48.8</v>
      </c>
      <c r="W338" s="3">
        <v>49.3</v>
      </c>
      <c r="X338" s="3">
        <v>49.9</v>
      </c>
      <c r="Y338" s="3">
        <v>49.9</v>
      </c>
      <c r="Z338" s="3">
        <v>48.85</v>
      </c>
      <c r="AA338" s="3">
        <v>41.45</v>
      </c>
      <c r="AB338" s="3">
        <v>40.020000000000003</v>
      </c>
      <c r="AC338" s="3">
        <v>39.47</v>
      </c>
      <c r="AD338" s="3">
        <v>39.18</v>
      </c>
      <c r="AE338" s="3">
        <v>39.44</v>
      </c>
      <c r="AF338" s="3">
        <v>39.71</v>
      </c>
      <c r="AG338" s="3">
        <v>42.09</v>
      </c>
      <c r="AH338" s="3">
        <v>45.54</v>
      </c>
      <c r="AI338" s="3">
        <v>46.54</v>
      </c>
      <c r="AJ338" s="3">
        <v>47.29</v>
      </c>
      <c r="AK338" s="3">
        <v>47.34</v>
      </c>
      <c r="AL338" s="3">
        <v>46.79</v>
      </c>
      <c r="AM338" s="3">
        <v>39.299999999999997</v>
      </c>
      <c r="AN338" s="3">
        <v>37.85</v>
      </c>
      <c r="AO338" s="3">
        <v>36.700000000000003</v>
      </c>
      <c r="AP338" s="3">
        <v>36.15</v>
      </c>
      <c r="AQ338" s="3">
        <v>36.4</v>
      </c>
      <c r="AR338" s="3">
        <v>36.799999999999997</v>
      </c>
      <c r="AS338" s="3">
        <v>40.76</v>
      </c>
      <c r="AT338" s="3">
        <v>44.18</v>
      </c>
      <c r="AU338" s="3">
        <v>44.63</v>
      </c>
      <c r="AV338" s="3">
        <v>45.38</v>
      </c>
      <c r="AW338" s="3">
        <v>45.43</v>
      </c>
      <c r="AX338" s="3">
        <v>44.93</v>
      </c>
      <c r="AY338" s="3">
        <v>37</v>
      </c>
    </row>
    <row r="339" spans="1:51" x14ac:dyDescent="0.35">
      <c r="A339" s="5">
        <f t="shared" si="6"/>
        <v>43200</v>
      </c>
      <c r="B339" t="s">
        <v>484</v>
      </c>
      <c r="C339" s="2">
        <v>43200</v>
      </c>
      <c r="D339" s="3">
        <v>48.78</v>
      </c>
      <c r="E339" s="3">
        <v>47.19</v>
      </c>
      <c r="F339" s="3">
        <v>47.35</v>
      </c>
      <c r="G339" s="3">
        <v>47.27</v>
      </c>
      <c r="H339" s="3">
        <v>48.62</v>
      </c>
      <c r="I339" s="3">
        <v>49.93</v>
      </c>
      <c r="J339" s="3">
        <v>52.88</v>
      </c>
      <c r="K339" s="3">
        <v>53.93</v>
      </c>
      <c r="L339" s="3">
        <v>54.38</v>
      </c>
      <c r="M339" s="3">
        <v>54.63</v>
      </c>
      <c r="N339" s="3">
        <v>53.83</v>
      </c>
      <c r="O339" s="3">
        <v>44.29</v>
      </c>
      <c r="P339" s="3">
        <v>43.54</v>
      </c>
      <c r="Q339" s="3">
        <v>43.43</v>
      </c>
      <c r="R339" s="3">
        <v>42.2</v>
      </c>
      <c r="S339" s="3">
        <v>42.74</v>
      </c>
      <c r="T339" s="3">
        <v>43.3</v>
      </c>
      <c r="U339" s="3">
        <v>46.74</v>
      </c>
      <c r="V339" s="3">
        <v>48.94</v>
      </c>
      <c r="W339" s="3">
        <v>49.44</v>
      </c>
      <c r="X339" s="3">
        <v>50.04</v>
      </c>
      <c r="Y339" s="3">
        <v>50.04</v>
      </c>
      <c r="Z339" s="3">
        <v>48.99</v>
      </c>
      <c r="AA339" s="3">
        <v>41.73</v>
      </c>
      <c r="AB339" s="3">
        <v>40.299999999999997</v>
      </c>
      <c r="AC339" s="3">
        <v>39.75</v>
      </c>
      <c r="AD339" s="3">
        <v>39.46</v>
      </c>
      <c r="AE339" s="3">
        <v>39.72</v>
      </c>
      <c r="AF339" s="3">
        <v>39.99</v>
      </c>
      <c r="AG339" s="3">
        <v>42.3</v>
      </c>
      <c r="AH339" s="3">
        <v>45.75</v>
      </c>
      <c r="AI339" s="3">
        <v>46.75</v>
      </c>
      <c r="AJ339" s="3">
        <v>47.5</v>
      </c>
      <c r="AK339" s="3">
        <v>47.55</v>
      </c>
      <c r="AL339" s="3">
        <v>47</v>
      </c>
      <c r="AM339" s="3">
        <v>39.35</v>
      </c>
      <c r="AN339" s="3">
        <v>37.9</v>
      </c>
      <c r="AO339" s="3">
        <v>36.75</v>
      </c>
      <c r="AP339" s="3">
        <v>36.200000000000003</v>
      </c>
      <c r="AQ339" s="3">
        <v>36.450000000000003</v>
      </c>
      <c r="AR339" s="3">
        <v>36.85</v>
      </c>
      <c r="AS339" s="3">
        <v>40.81</v>
      </c>
      <c r="AT339" s="3">
        <v>44.23</v>
      </c>
      <c r="AU339" s="3">
        <v>44.68</v>
      </c>
      <c r="AV339" s="3">
        <v>45.43</v>
      </c>
      <c r="AW339" s="3">
        <v>45.48</v>
      </c>
      <c r="AX339" s="3">
        <v>44.98</v>
      </c>
      <c r="AY339" s="3">
        <v>37.049999999999997</v>
      </c>
    </row>
    <row r="340" spans="1:51" x14ac:dyDescent="0.35">
      <c r="A340" s="5">
        <f t="shared" si="6"/>
        <v>43201</v>
      </c>
      <c r="B340" t="s">
        <v>485</v>
      </c>
      <c r="C340" s="2">
        <v>43201</v>
      </c>
      <c r="D340" s="3">
        <v>49.66</v>
      </c>
      <c r="E340" s="3">
        <v>48.06</v>
      </c>
      <c r="F340" s="3">
        <v>48.53</v>
      </c>
      <c r="G340" s="3">
        <v>48.24</v>
      </c>
      <c r="H340" s="3">
        <v>49.56</v>
      </c>
      <c r="I340" s="3">
        <v>50.83</v>
      </c>
      <c r="J340" s="3">
        <v>53.78</v>
      </c>
      <c r="K340" s="3">
        <v>54.83</v>
      </c>
      <c r="L340" s="3">
        <v>55.25</v>
      </c>
      <c r="M340" s="3">
        <v>55.5</v>
      </c>
      <c r="N340" s="3">
        <v>54.7</v>
      </c>
      <c r="O340" s="3">
        <v>45.05</v>
      </c>
      <c r="P340" s="3">
        <v>44.3</v>
      </c>
      <c r="Q340" s="3">
        <v>44.19</v>
      </c>
      <c r="R340" s="3">
        <v>42.86</v>
      </c>
      <c r="S340" s="3">
        <v>43.4</v>
      </c>
      <c r="T340" s="3">
        <v>43.96</v>
      </c>
      <c r="U340" s="3">
        <v>47.51</v>
      </c>
      <c r="V340" s="3">
        <v>49.71</v>
      </c>
      <c r="W340" s="3">
        <v>50.21</v>
      </c>
      <c r="X340" s="3">
        <v>50.81</v>
      </c>
      <c r="Y340" s="3">
        <v>50.81</v>
      </c>
      <c r="Z340" s="3">
        <v>49.76</v>
      </c>
      <c r="AA340" s="3">
        <v>42.92</v>
      </c>
      <c r="AB340" s="3">
        <v>41.49</v>
      </c>
      <c r="AC340" s="3">
        <v>40.94</v>
      </c>
      <c r="AD340" s="3">
        <v>40.65</v>
      </c>
      <c r="AE340" s="3">
        <v>40.909999999999997</v>
      </c>
      <c r="AF340" s="3">
        <v>41.18</v>
      </c>
      <c r="AG340" s="3">
        <v>43.15</v>
      </c>
      <c r="AH340" s="3">
        <v>46.6</v>
      </c>
      <c r="AI340" s="3">
        <v>47.6</v>
      </c>
      <c r="AJ340" s="3">
        <v>48.35</v>
      </c>
      <c r="AK340" s="3">
        <v>48.4</v>
      </c>
      <c r="AL340" s="3">
        <v>47.85</v>
      </c>
      <c r="AM340" s="3">
        <v>39.96</v>
      </c>
      <c r="AN340" s="3">
        <v>38.51</v>
      </c>
      <c r="AO340" s="3">
        <v>37.36</v>
      </c>
      <c r="AP340" s="3">
        <v>36.81</v>
      </c>
      <c r="AQ340" s="3">
        <v>37.06</v>
      </c>
      <c r="AR340" s="3">
        <v>37.46</v>
      </c>
      <c r="AS340" s="3">
        <v>41.42</v>
      </c>
      <c r="AT340" s="3">
        <v>44.84</v>
      </c>
      <c r="AU340" s="3">
        <v>45.29</v>
      </c>
      <c r="AV340" s="3">
        <v>46.04</v>
      </c>
      <c r="AW340" s="3">
        <v>46.09</v>
      </c>
      <c r="AX340" s="3">
        <v>45.59</v>
      </c>
      <c r="AY340" s="3">
        <v>37.659999999999997</v>
      </c>
    </row>
    <row r="341" spans="1:51" x14ac:dyDescent="0.35">
      <c r="A341" s="5">
        <f t="shared" si="6"/>
        <v>43202</v>
      </c>
      <c r="B341" t="s">
        <v>486</v>
      </c>
      <c r="C341" s="2">
        <v>43202</v>
      </c>
      <c r="D341" s="3">
        <v>49.38</v>
      </c>
      <c r="E341" s="3">
        <v>47.82</v>
      </c>
      <c r="F341" s="3">
        <v>48.41</v>
      </c>
      <c r="G341" s="3">
        <v>48.02</v>
      </c>
      <c r="H341" s="3">
        <v>49.31</v>
      </c>
      <c r="I341" s="3">
        <v>50.8</v>
      </c>
      <c r="J341" s="3">
        <v>53.75</v>
      </c>
      <c r="K341" s="3">
        <v>54.8</v>
      </c>
      <c r="L341" s="3">
        <v>55.2</v>
      </c>
      <c r="M341" s="3">
        <v>55.45</v>
      </c>
      <c r="N341" s="3">
        <v>54.65</v>
      </c>
      <c r="O341" s="3">
        <v>44.96</v>
      </c>
      <c r="P341" s="3">
        <v>44.21</v>
      </c>
      <c r="Q341" s="3">
        <v>44.1</v>
      </c>
      <c r="R341" s="3">
        <v>42.69</v>
      </c>
      <c r="S341" s="3">
        <v>43.23</v>
      </c>
      <c r="T341" s="3">
        <v>43.79</v>
      </c>
      <c r="U341" s="3">
        <v>47.45</v>
      </c>
      <c r="V341" s="3">
        <v>49.65</v>
      </c>
      <c r="W341" s="3">
        <v>50.15</v>
      </c>
      <c r="X341" s="3">
        <v>50.75</v>
      </c>
      <c r="Y341" s="3">
        <v>50.75</v>
      </c>
      <c r="Z341" s="3">
        <v>49.7</v>
      </c>
      <c r="AA341" s="3">
        <v>42.98</v>
      </c>
      <c r="AB341" s="3">
        <v>41.55</v>
      </c>
      <c r="AC341" s="3">
        <v>41</v>
      </c>
      <c r="AD341" s="3">
        <v>40.71</v>
      </c>
      <c r="AE341" s="3">
        <v>40.97</v>
      </c>
      <c r="AF341" s="3">
        <v>41.24</v>
      </c>
      <c r="AG341" s="3">
        <v>43.16</v>
      </c>
      <c r="AH341" s="3">
        <v>46.61</v>
      </c>
      <c r="AI341" s="3">
        <v>47.61</v>
      </c>
      <c r="AJ341" s="3">
        <v>48.36</v>
      </c>
      <c r="AK341" s="3">
        <v>48.41</v>
      </c>
      <c r="AL341" s="3">
        <v>47.86</v>
      </c>
      <c r="AM341" s="3">
        <v>39.85</v>
      </c>
      <c r="AN341" s="3">
        <v>38.4</v>
      </c>
      <c r="AO341" s="3">
        <v>37.25</v>
      </c>
      <c r="AP341" s="3">
        <v>36.700000000000003</v>
      </c>
      <c r="AQ341" s="3">
        <v>36.950000000000003</v>
      </c>
      <c r="AR341" s="3">
        <v>37.35</v>
      </c>
      <c r="AS341" s="3">
        <v>41.31</v>
      </c>
      <c r="AT341" s="3">
        <v>44.73</v>
      </c>
      <c r="AU341" s="3">
        <v>45.18</v>
      </c>
      <c r="AV341" s="3">
        <v>45.93</v>
      </c>
      <c r="AW341" s="3">
        <v>45.98</v>
      </c>
      <c r="AX341" s="3">
        <v>45.48</v>
      </c>
      <c r="AY341" s="3">
        <v>37.549999999999997</v>
      </c>
    </row>
    <row r="342" spans="1:51" x14ac:dyDescent="0.35">
      <c r="A342" s="5">
        <f t="shared" si="6"/>
        <v>43203</v>
      </c>
      <c r="B342" t="s">
        <v>487</v>
      </c>
      <c r="C342" s="2">
        <v>43203</v>
      </c>
      <c r="D342" s="3">
        <v>49.94</v>
      </c>
      <c r="E342" s="3">
        <v>48.5</v>
      </c>
      <c r="F342" s="3">
        <v>49.07</v>
      </c>
      <c r="G342" s="3">
        <v>48.55</v>
      </c>
      <c r="H342" s="3">
        <v>49.86</v>
      </c>
      <c r="I342" s="3">
        <v>51.44</v>
      </c>
      <c r="J342" s="3">
        <v>54.39</v>
      </c>
      <c r="K342" s="3">
        <v>55.44</v>
      </c>
      <c r="L342" s="3">
        <v>55.92</v>
      </c>
      <c r="M342" s="3">
        <v>56.17</v>
      </c>
      <c r="N342" s="3">
        <v>55.37</v>
      </c>
      <c r="O342" s="3">
        <v>45.36</v>
      </c>
      <c r="P342" s="3">
        <v>44.61</v>
      </c>
      <c r="Q342" s="3">
        <v>44.5</v>
      </c>
      <c r="R342" s="3">
        <v>43.03</v>
      </c>
      <c r="S342" s="3">
        <v>43.57</v>
      </c>
      <c r="T342" s="3">
        <v>44.13</v>
      </c>
      <c r="U342" s="3">
        <v>47.99</v>
      </c>
      <c r="V342" s="3">
        <v>50.19</v>
      </c>
      <c r="W342" s="3">
        <v>50.69</v>
      </c>
      <c r="X342" s="3">
        <v>51.29</v>
      </c>
      <c r="Y342" s="3">
        <v>51.29</v>
      </c>
      <c r="Z342" s="3">
        <v>50.24</v>
      </c>
      <c r="AA342" s="3">
        <v>43.27</v>
      </c>
      <c r="AB342" s="3">
        <v>41.84</v>
      </c>
      <c r="AC342" s="3">
        <v>41.29</v>
      </c>
      <c r="AD342" s="3">
        <v>41</v>
      </c>
      <c r="AE342" s="3">
        <v>41.26</v>
      </c>
      <c r="AF342" s="3">
        <v>41.53</v>
      </c>
      <c r="AG342" s="3">
        <v>43.77</v>
      </c>
      <c r="AH342" s="3">
        <v>47.22</v>
      </c>
      <c r="AI342" s="3">
        <v>48.22</v>
      </c>
      <c r="AJ342" s="3">
        <v>48.97</v>
      </c>
      <c r="AK342" s="3">
        <v>49.02</v>
      </c>
      <c r="AL342" s="3">
        <v>48.47</v>
      </c>
      <c r="AM342" s="3">
        <v>40.049999999999997</v>
      </c>
      <c r="AN342" s="3">
        <v>38.6</v>
      </c>
      <c r="AO342" s="3">
        <v>37.450000000000003</v>
      </c>
      <c r="AP342" s="3">
        <v>36.9</v>
      </c>
      <c r="AQ342" s="3">
        <v>37.15</v>
      </c>
      <c r="AR342" s="3">
        <v>37.549999999999997</v>
      </c>
      <c r="AS342" s="3">
        <v>41.51</v>
      </c>
      <c r="AT342" s="3">
        <v>44.93</v>
      </c>
      <c r="AU342" s="3">
        <v>45.38</v>
      </c>
      <c r="AV342" s="3">
        <v>46.13</v>
      </c>
      <c r="AW342" s="3">
        <v>46.18</v>
      </c>
      <c r="AX342" s="3">
        <v>45.68</v>
      </c>
      <c r="AY342" s="3">
        <v>37.75</v>
      </c>
    </row>
    <row r="343" spans="1:51" x14ac:dyDescent="0.35">
      <c r="A343" s="5">
        <f t="shared" si="6"/>
        <v>43206</v>
      </c>
      <c r="B343" t="s">
        <v>488</v>
      </c>
      <c r="C343" s="2">
        <v>43206</v>
      </c>
      <c r="D343" s="3">
        <v>49.41</v>
      </c>
      <c r="E343" s="3">
        <v>48.58</v>
      </c>
      <c r="F343" s="3">
        <v>48.97</v>
      </c>
      <c r="G343" s="3">
        <v>48.42</v>
      </c>
      <c r="H343" s="3">
        <v>49.72</v>
      </c>
      <c r="I343" s="3">
        <v>51.13</v>
      </c>
      <c r="J343" s="3">
        <v>54.08</v>
      </c>
      <c r="K343" s="3">
        <v>55.13</v>
      </c>
      <c r="L343" s="3">
        <v>55.59</v>
      </c>
      <c r="M343" s="3">
        <v>55.84</v>
      </c>
      <c r="N343" s="3">
        <v>55.04</v>
      </c>
      <c r="O343" s="3">
        <v>45.43</v>
      </c>
      <c r="P343" s="3">
        <v>44.68</v>
      </c>
      <c r="Q343" s="3">
        <v>44.57</v>
      </c>
      <c r="R343" s="3">
        <v>43.07</v>
      </c>
      <c r="S343" s="3">
        <v>43.61</v>
      </c>
      <c r="T343" s="3">
        <v>44.17</v>
      </c>
      <c r="U343" s="3">
        <v>47.85</v>
      </c>
      <c r="V343" s="3">
        <v>50.05</v>
      </c>
      <c r="W343" s="3">
        <v>50.55</v>
      </c>
      <c r="X343" s="3">
        <v>51.15</v>
      </c>
      <c r="Y343" s="3">
        <v>51.15</v>
      </c>
      <c r="Z343" s="3">
        <v>50.1</v>
      </c>
      <c r="AA343" s="3">
        <v>43.22</v>
      </c>
      <c r="AB343" s="3">
        <v>41.79</v>
      </c>
      <c r="AC343" s="3">
        <v>41.24</v>
      </c>
      <c r="AD343" s="3">
        <v>40.950000000000003</v>
      </c>
      <c r="AE343" s="3">
        <v>41.21</v>
      </c>
      <c r="AF343" s="3">
        <v>41.48</v>
      </c>
      <c r="AG343" s="3">
        <v>43.57</v>
      </c>
      <c r="AH343" s="3">
        <v>47.02</v>
      </c>
      <c r="AI343" s="3">
        <v>48.02</v>
      </c>
      <c r="AJ343" s="3">
        <v>48.77</v>
      </c>
      <c r="AK343" s="3">
        <v>48.82</v>
      </c>
      <c r="AL343" s="3">
        <v>48.27</v>
      </c>
      <c r="AM343" s="3">
        <v>39.950000000000003</v>
      </c>
      <c r="AN343" s="3">
        <v>38.5</v>
      </c>
      <c r="AO343" s="3">
        <v>37.35</v>
      </c>
      <c r="AP343" s="3">
        <v>36.799999999999997</v>
      </c>
      <c r="AQ343" s="3">
        <v>37.049999999999997</v>
      </c>
      <c r="AR343" s="3">
        <v>37.450000000000003</v>
      </c>
      <c r="AS343" s="3">
        <v>41.41</v>
      </c>
      <c r="AT343" s="3">
        <v>44.83</v>
      </c>
      <c r="AU343" s="3">
        <v>45.28</v>
      </c>
      <c r="AV343" s="3">
        <v>46.03</v>
      </c>
      <c r="AW343" s="3">
        <v>46.08</v>
      </c>
      <c r="AX343" s="3">
        <v>45.58</v>
      </c>
      <c r="AY343" s="3">
        <v>37.65</v>
      </c>
    </row>
    <row r="344" spans="1:51" x14ac:dyDescent="0.35">
      <c r="A344" s="5">
        <f t="shared" si="6"/>
        <v>43207</v>
      </c>
      <c r="B344" t="s">
        <v>489</v>
      </c>
      <c r="C344" s="2">
        <v>43207</v>
      </c>
      <c r="D344" s="3">
        <v>48.83</v>
      </c>
      <c r="E344" s="3">
        <v>48.06</v>
      </c>
      <c r="F344" s="3">
        <v>48.24</v>
      </c>
      <c r="G344" s="3">
        <v>47.67</v>
      </c>
      <c r="H344" s="3">
        <v>48.96</v>
      </c>
      <c r="I344" s="3">
        <v>50.24</v>
      </c>
      <c r="J344" s="3">
        <v>53.19</v>
      </c>
      <c r="K344" s="3">
        <v>54.24</v>
      </c>
      <c r="L344" s="3">
        <v>54.71</v>
      </c>
      <c r="M344" s="3">
        <v>54.96</v>
      </c>
      <c r="N344" s="3">
        <v>54.16</v>
      </c>
      <c r="O344" s="3">
        <v>44.95</v>
      </c>
      <c r="P344" s="3">
        <v>44.2</v>
      </c>
      <c r="Q344" s="3">
        <v>44.09</v>
      </c>
      <c r="R344" s="3">
        <v>42.46</v>
      </c>
      <c r="S344" s="3">
        <v>43</v>
      </c>
      <c r="T344" s="3">
        <v>43.56</v>
      </c>
      <c r="U344" s="3">
        <v>47.37</v>
      </c>
      <c r="V344" s="3">
        <v>49.57</v>
      </c>
      <c r="W344" s="3">
        <v>50.07</v>
      </c>
      <c r="X344" s="3">
        <v>50.67</v>
      </c>
      <c r="Y344" s="3">
        <v>50.67</v>
      </c>
      <c r="Z344" s="3">
        <v>49.62</v>
      </c>
      <c r="AA344" s="3">
        <v>42.74</v>
      </c>
      <c r="AB344" s="3">
        <v>41.31</v>
      </c>
      <c r="AC344" s="3">
        <v>40.76</v>
      </c>
      <c r="AD344" s="3">
        <v>40.47</v>
      </c>
      <c r="AE344" s="3">
        <v>40.729999999999997</v>
      </c>
      <c r="AF344" s="3">
        <v>41</v>
      </c>
      <c r="AG344" s="3">
        <v>43.28</v>
      </c>
      <c r="AH344" s="3">
        <v>46.73</v>
      </c>
      <c r="AI344" s="3">
        <v>47.73</v>
      </c>
      <c r="AJ344" s="3">
        <v>48.48</v>
      </c>
      <c r="AK344" s="3">
        <v>48.53</v>
      </c>
      <c r="AL344" s="3">
        <v>47.98</v>
      </c>
      <c r="AM344" s="3">
        <v>39.32</v>
      </c>
      <c r="AN344" s="3">
        <v>37.869999999999997</v>
      </c>
      <c r="AO344" s="3">
        <v>36.72</v>
      </c>
      <c r="AP344" s="3">
        <v>36.17</v>
      </c>
      <c r="AQ344" s="3">
        <v>36.42</v>
      </c>
      <c r="AR344" s="3">
        <v>36.82</v>
      </c>
      <c r="AS344" s="3">
        <v>40.78</v>
      </c>
      <c r="AT344" s="3">
        <v>44.2</v>
      </c>
      <c r="AU344" s="3">
        <v>44.65</v>
      </c>
      <c r="AV344" s="3">
        <v>45.4</v>
      </c>
      <c r="AW344" s="3">
        <v>45.45</v>
      </c>
      <c r="AX344" s="3">
        <v>44.95</v>
      </c>
      <c r="AY344" s="3">
        <v>37.020000000000003</v>
      </c>
    </row>
    <row r="345" spans="1:51" x14ac:dyDescent="0.35">
      <c r="A345" s="5">
        <f t="shared" si="6"/>
        <v>43208</v>
      </c>
      <c r="B345" t="s">
        <v>490</v>
      </c>
      <c r="C345" s="2">
        <v>43208</v>
      </c>
      <c r="D345" s="3">
        <v>49.69</v>
      </c>
      <c r="E345" s="3">
        <v>49.05</v>
      </c>
      <c r="F345" s="3">
        <v>49.01</v>
      </c>
      <c r="G345" s="3">
        <v>48.49</v>
      </c>
      <c r="H345" s="3">
        <v>49.77</v>
      </c>
      <c r="I345" s="3">
        <v>51.05</v>
      </c>
      <c r="J345" s="3">
        <v>54</v>
      </c>
      <c r="K345" s="3">
        <v>55.05</v>
      </c>
      <c r="L345" s="3">
        <v>55.32</v>
      </c>
      <c r="M345" s="3">
        <v>55.57</v>
      </c>
      <c r="N345" s="3">
        <v>54.77</v>
      </c>
      <c r="O345" s="3">
        <v>45.54</v>
      </c>
      <c r="P345" s="3">
        <v>44.79</v>
      </c>
      <c r="Q345" s="3">
        <v>44.68</v>
      </c>
      <c r="R345" s="3">
        <v>42.96</v>
      </c>
      <c r="S345" s="3">
        <v>43.5</v>
      </c>
      <c r="T345" s="3">
        <v>44.06</v>
      </c>
      <c r="U345" s="3">
        <v>47.7</v>
      </c>
      <c r="V345" s="3">
        <v>49.9</v>
      </c>
      <c r="W345" s="3">
        <v>50.4</v>
      </c>
      <c r="X345" s="3">
        <v>51</v>
      </c>
      <c r="Y345" s="3">
        <v>51</v>
      </c>
      <c r="Z345" s="3">
        <v>49.95</v>
      </c>
      <c r="AA345" s="3">
        <v>42.99</v>
      </c>
      <c r="AB345" s="3">
        <v>41.56</v>
      </c>
      <c r="AC345" s="3">
        <v>41.01</v>
      </c>
      <c r="AD345" s="3">
        <v>40.72</v>
      </c>
      <c r="AE345" s="3">
        <v>40.98</v>
      </c>
      <c r="AF345" s="3">
        <v>41.25</v>
      </c>
      <c r="AG345" s="3">
        <v>43.56</v>
      </c>
      <c r="AH345" s="3">
        <v>47.01</v>
      </c>
      <c r="AI345" s="3">
        <v>48.01</v>
      </c>
      <c r="AJ345" s="3">
        <v>48.76</v>
      </c>
      <c r="AK345" s="3">
        <v>48.81</v>
      </c>
      <c r="AL345" s="3">
        <v>48.26</v>
      </c>
      <c r="AM345" s="3">
        <v>39.46</v>
      </c>
      <c r="AN345" s="3">
        <v>38.01</v>
      </c>
      <c r="AO345" s="3">
        <v>36.86</v>
      </c>
      <c r="AP345" s="3">
        <v>36.31</v>
      </c>
      <c r="AQ345" s="3">
        <v>36.56</v>
      </c>
      <c r="AR345" s="3">
        <v>36.96</v>
      </c>
      <c r="AS345" s="3">
        <v>40.92</v>
      </c>
      <c r="AT345" s="3">
        <v>44.34</v>
      </c>
      <c r="AU345" s="3">
        <v>44.79</v>
      </c>
      <c r="AV345" s="3">
        <v>45.54</v>
      </c>
      <c r="AW345" s="3">
        <v>45.59</v>
      </c>
      <c r="AX345" s="3">
        <v>45.09</v>
      </c>
      <c r="AY345" s="3">
        <v>37.159999999999997</v>
      </c>
    </row>
    <row r="346" spans="1:51" x14ac:dyDescent="0.35">
      <c r="A346" s="5">
        <f t="shared" si="6"/>
        <v>43209</v>
      </c>
      <c r="B346" t="s">
        <v>491</v>
      </c>
      <c r="C346" s="2">
        <v>43209</v>
      </c>
      <c r="D346" s="3">
        <v>50.32</v>
      </c>
      <c r="E346" s="3">
        <v>49.77</v>
      </c>
      <c r="F346" s="3">
        <v>49.75</v>
      </c>
      <c r="G346" s="3">
        <v>49.28</v>
      </c>
      <c r="H346" s="3">
        <v>50.53</v>
      </c>
      <c r="I346" s="3">
        <v>51.55</v>
      </c>
      <c r="J346" s="3">
        <v>54.5</v>
      </c>
      <c r="K346" s="3">
        <v>55.55</v>
      </c>
      <c r="L346" s="3">
        <v>55.68</v>
      </c>
      <c r="M346" s="3">
        <v>55.93</v>
      </c>
      <c r="N346" s="3">
        <v>55.13</v>
      </c>
      <c r="O346" s="3">
        <v>45.85</v>
      </c>
      <c r="P346" s="3">
        <v>45.1</v>
      </c>
      <c r="Q346" s="3">
        <v>44.99</v>
      </c>
      <c r="R346" s="3">
        <v>43.2</v>
      </c>
      <c r="S346" s="3">
        <v>43.74</v>
      </c>
      <c r="T346" s="3">
        <v>44.3</v>
      </c>
      <c r="U346" s="3">
        <v>47.99</v>
      </c>
      <c r="V346" s="3">
        <v>50.19</v>
      </c>
      <c r="W346" s="3">
        <v>50.69</v>
      </c>
      <c r="X346" s="3">
        <v>51.29</v>
      </c>
      <c r="Y346" s="3">
        <v>51.29</v>
      </c>
      <c r="Z346" s="3">
        <v>50.24</v>
      </c>
      <c r="AA346" s="3">
        <v>43.01</v>
      </c>
      <c r="AB346" s="3">
        <v>41.58</v>
      </c>
      <c r="AC346" s="3">
        <v>41.03</v>
      </c>
      <c r="AD346" s="3">
        <v>40.74</v>
      </c>
      <c r="AE346" s="3">
        <v>41</v>
      </c>
      <c r="AF346" s="3">
        <v>41.27</v>
      </c>
      <c r="AG346" s="3">
        <v>43.71</v>
      </c>
      <c r="AH346" s="3">
        <v>47.16</v>
      </c>
      <c r="AI346" s="3">
        <v>48.16</v>
      </c>
      <c r="AJ346" s="3">
        <v>48.91</v>
      </c>
      <c r="AK346" s="3">
        <v>48.96</v>
      </c>
      <c r="AL346" s="3">
        <v>48.41</v>
      </c>
      <c r="AM346" s="3">
        <v>39.65</v>
      </c>
      <c r="AN346" s="3">
        <v>38.200000000000003</v>
      </c>
      <c r="AO346" s="3">
        <v>37.049999999999997</v>
      </c>
      <c r="AP346" s="3">
        <v>36.5</v>
      </c>
      <c r="AQ346" s="3">
        <v>36.75</v>
      </c>
      <c r="AR346" s="3">
        <v>37.15</v>
      </c>
      <c r="AS346" s="3">
        <v>41.11</v>
      </c>
      <c r="AT346" s="3">
        <v>44.53</v>
      </c>
      <c r="AU346" s="3">
        <v>44.98</v>
      </c>
      <c r="AV346" s="3">
        <v>45.73</v>
      </c>
      <c r="AW346" s="3">
        <v>45.78</v>
      </c>
      <c r="AX346" s="3">
        <v>45.28</v>
      </c>
      <c r="AY346" s="3">
        <v>37.35</v>
      </c>
    </row>
    <row r="347" spans="1:51" x14ac:dyDescent="0.35">
      <c r="A347" s="5">
        <f t="shared" si="6"/>
        <v>43210</v>
      </c>
      <c r="B347" t="s">
        <v>492</v>
      </c>
      <c r="C347" s="2">
        <v>43210</v>
      </c>
      <c r="D347" s="3">
        <v>50.45</v>
      </c>
      <c r="E347" s="3">
        <v>50.13</v>
      </c>
      <c r="F347" s="3">
        <v>50.05</v>
      </c>
      <c r="G347" s="3">
        <v>49.58</v>
      </c>
      <c r="H347" s="3">
        <v>50.83</v>
      </c>
      <c r="I347" s="3">
        <v>51.63</v>
      </c>
      <c r="J347" s="3">
        <v>54.58</v>
      </c>
      <c r="K347" s="3">
        <v>55.63</v>
      </c>
      <c r="L347" s="3">
        <v>55.83</v>
      </c>
      <c r="M347" s="3">
        <v>56.08</v>
      </c>
      <c r="N347" s="3">
        <v>55.28</v>
      </c>
      <c r="O347" s="3">
        <v>45.91</v>
      </c>
      <c r="P347" s="3">
        <v>45.16</v>
      </c>
      <c r="Q347" s="3">
        <v>45.05</v>
      </c>
      <c r="R347" s="3">
        <v>43.27</v>
      </c>
      <c r="S347" s="3">
        <v>43.81</v>
      </c>
      <c r="T347" s="3">
        <v>44.37</v>
      </c>
      <c r="U347" s="3">
        <v>48.09</v>
      </c>
      <c r="V347" s="3">
        <v>50.29</v>
      </c>
      <c r="W347" s="3">
        <v>50.79</v>
      </c>
      <c r="X347" s="3">
        <v>51.39</v>
      </c>
      <c r="Y347" s="3">
        <v>51.39</v>
      </c>
      <c r="Z347" s="3">
        <v>50.34</v>
      </c>
      <c r="AA347" s="3">
        <v>43</v>
      </c>
      <c r="AB347" s="3">
        <v>41.57</v>
      </c>
      <c r="AC347" s="3">
        <v>41.02</v>
      </c>
      <c r="AD347" s="3">
        <v>40.729999999999997</v>
      </c>
      <c r="AE347" s="3">
        <v>40.99</v>
      </c>
      <c r="AF347" s="3">
        <v>41.26</v>
      </c>
      <c r="AG347" s="3">
        <v>43.71</v>
      </c>
      <c r="AH347" s="3">
        <v>47.16</v>
      </c>
      <c r="AI347" s="3">
        <v>48.16</v>
      </c>
      <c r="AJ347" s="3">
        <v>48.91</v>
      </c>
      <c r="AK347" s="3">
        <v>48.96</v>
      </c>
      <c r="AL347" s="3">
        <v>48.41</v>
      </c>
      <c r="AM347" s="3">
        <v>39.549999999999997</v>
      </c>
      <c r="AN347" s="3">
        <v>38.1</v>
      </c>
      <c r="AO347" s="3">
        <v>36.950000000000003</v>
      </c>
      <c r="AP347" s="3">
        <v>36.4</v>
      </c>
      <c r="AQ347" s="3">
        <v>36.65</v>
      </c>
      <c r="AR347" s="3">
        <v>37.049999999999997</v>
      </c>
      <c r="AS347" s="3">
        <v>40.58</v>
      </c>
      <c r="AT347" s="3">
        <v>44</v>
      </c>
      <c r="AU347" s="3">
        <v>44.45</v>
      </c>
      <c r="AV347" s="3">
        <v>45.2</v>
      </c>
      <c r="AW347" s="3">
        <v>45.25</v>
      </c>
      <c r="AX347" s="3">
        <v>44.75</v>
      </c>
      <c r="AY347" s="3">
        <v>37.25</v>
      </c>
    </row>
    <row r="348" spans="1:51" x14ac:dyDescent="0.35">
      <c r="A348" s="5">
        <f t="shared" si="6"/>
        <v>43213</v>
      </c>
      <c r="B348" t="s">
        <v>493</v>
      </c>
      <c r="C348" s="2">
        <v>43213</v>
      </c>
      <c r="D348" s="3">
        <v>50.61</v>
      </c>
      <c r="E348" s="3">
        <v>50.45</v>
      </c>
      <c r="F348" s="3">
        <v>50.4</v>
      </c>
      <c r="G348" s="3">
        <v>49.91</v>
      </c>
      <c r="H348" s="3">
        <v>51.19</v>
      </c>
      <c r="I348" s="3">
        <v>52.13</v>
      </c>
      <c r="J348" s="3">
        <v>55.08</v>
      </c>
      <c r="K348" s="3">
        <v>56.13</v>
      </c>
      <c r="L348" s="3">
        <v>56.24</v>
      </c>
      <c r="M348" s="3">
        <v>56.49</v>
      </c>
      <c r="N348" s="3">
        <v>55.69</v>
      </c>
      <c r="O348" s="3">
        <v>46.17</v>
      </c>
      <c r="P348" s="3">
        <v>45.42</v>
      </c>
      <c r="Q348" s="3">
        <v>45.31</v>
      </c>
      <c r="R348" s="3">
        <v>43.47</v>
      </c>
      <c r="S348" s="3">
        <v>44.01</v>
      </c>
      <c r="T348" s="3">
        <v>44.57</v>
      </c>
      <c r="U348" s="3">
        <v>48.18</v>
      </c>
      <c r="V348" s="3">
        <v>50.38</v>
      </c>
      <c r="W348" s="3">
        <v>50.88</v>
      </c>
      <c r="X348" s="3">
        <v>51.48</v>
      </c>
      <c r="Y348" s="3">
        <v>51.48</v>
      </c>
      <c r="Z348" s="3">
        <v>50.43</v>
      </c>
      <c r="AA348" s="3">
        <v>43.23</v>
      </c>
      <c r="AB348" s="3">
        <v>41.8</v>
      </c>
      <c r="AC348" s="3">
        <v>41.25</v>
      </c>
      <c r="AD348" s="3">
        <v>40.96</v>
      </c>
      <c r="AE348" s="3">
        <v>41.22</v>
      </c>
      <c r="AF348" s="3">
        <v>41.49</v>
      </c>
      <c r="AG348" s="3">
        <v>44.02</v>
      </c>
      <c r="AH348" s="3">
        <v>47.47</v>
      </c>
      <c r="AI348" s="3">
        <v>48.47</v>
      </c>
      <c r="AJ348" s="3">
        <v>49.22</v>
      </c>
      <c r="AK348" s="3">
        <v>49.27</v>
      </c>
      <c r="AL348" s="3">
        <v>48.72</v>
      </c>
      <c r="AM348" s="3">
        <v>39.74</v>
      </c>
      <c r="AN348" s="3">
        <v>38.29</v>
      </c>
      <c r="AO348" s="3">
        <v>37.14</v>
      </c>
      <c r="AP348" s="3">
        <v>36.590000000000003</v>
      </c>
      <c r="AQ348" s="3">
        <v>36.840000000000003</v>
      </c>
      <c r="AR348" s="3">
        <v>37.24</v>
      </c>
      <c r="AS348" s="3">
        <v>40.770000000000003</v>
      </c>
      <c r="AT348" s="3">
        <v>44.19</v>
      </c>
      <c r="AU348" s="3">
        <v>44.64</v>
      </c>
      <c r="AV348" s="3">
        <v>45.39</v>
      </c>
      <c r="AW348" s="3">
        <v>45.44</v>
      </c>
      <c r="AX348" s="3">
        <v>44.94</v>
      </c>
      <c r="AY348" s="3">
        <v>37.44</v>
      </c>
    </row>
    <row r="349" spans="1:51" x14ac:dyDescent="0.35">
      <c r="A349" s="5">
        <f t="shared" si="6"/>
        <v>43214</v>
      </c>
      <c r="B349" t="s">
        <v>494</v>
      </c>
      <c r="C349" s="2">
        <v>43214</v>
      </c>
      <c r="D349" s="3">
        <v>50.06</v>
      </c>
      <c r="E349" s="3">
        <v>50.2</v>
      </c>
      <c r="F349" s="3">
        <v>50.08</v>
      </c>
      <c r="G349" s="3">
        <v>49.62</v>
      </c>
      <c r="H349" s="3">
        <v>50.9</v>
      </c>
      <c r="I349" s="3">
        <v>51.96</v>
      </c>
      <c r="J349" s="3">
        <v>54.91</v>
      </c>
      <c r="K349" s="3">
        <v>55.96</v>
      </c>
      <c r="L349" s="3">
        <v>56.02</v>
      </c>
      <c r="M349" s="3">
        <v>56.27</v>
      </c>
      <c r="N349" s="3">
        <v>55.47</v>
      </c>
      <c r="O349" s="3">
        <v>45.96</v>
      </c>
      <c r="P349" s="3">
        <v>45.21</v>
      </c>
      <c r="Q349" s="3">
        <v>45.1</v>
      </c>
      <c r="R349" s="3">
        <v>43.22</v>
      </c>
      <c r="S349" s="3">
        <v>43.76</v>
      </c>
      <c r="T349" s="3">
        <v>44.32</v>
      </c>
      <c r="U349" s="3">
        <v>48.03</v>
      </c>
      <c r="V349" s="3">
        <v>50.23</v>
      </c>
      <c r="W349" s="3">
        <v>50.73</v>
      </c>
      <c r="X349" s="3">
        <v>51.33</v>
      </c>
      <c r="Y349" s="3">
        <v>51.33</v>
      </c>
      <c r="Z349" s="3">
        <v>50.28</v>
      </c>
      <c r="AA349" s="3">
        <v>43.23</v>
      </c>
      <c r="AB349" s="3">
        <v>41.8</v>
      </c>
      <c r="AC349" s="3">
        <v>41.25</v>
      </c>
      <c r="AD349" s="3">
        <v>40.96</v>
      </c>
      <c r="AE349" s="3">
        <v>41.22</v>
      </c>
      <c r="AF349" s="3">
        <v>41.49</v>
      </c>
      <c r="AG349" s="3">
        <v>43.8</v>
      </c>
      <c r="AH349" s="3">
        <v>47.25</v>
      </c>
      <c r="AI349" s="3">
        <v>48.25</v>
      </c>
      <c r="AJ349" s="3">
        <v>49</v>
      </c>
      <c r="AK349" s="3">
        <v>49.05</v>
      </c>
      <c r="AL349" s="3">
        <v>48.5</v>
      </c>
      <c r="AM349" s="3">
        <v>39.630000000000003</v>
      </c>
      <c r="AN349" s="3">
        <v>38.18</v>
      </c>
      <c r="AO349" s="3">
        <v>37.03</v>
      </c>
      <c r="AP349" s="3">
        <v>36.479999999999997</v>
      </c>
      <c r="AQ349" s="3">
        <v>36.729999999999997</v>
      </c>
      <c r="AR349" s="3">
        <v>37.130000000000003</v>
      </c>
      <c r="AS349" s="3">
        <v>40.549999999999997</v>
      </c>
      <c r="AT349" s="3">
        <v>43.97</v>
      </c>
      <c r="AU349" s="3">
        <v>44.42</v>
      </c>
      <c r="AV349" s="3">
        <v>45.17</v>
      </c>
      <c r="AW349" s="3">
        <v>45.22</v>
      </c>
      <c r="AX349" s="3">
        <v>44.72</v>
      </c>
      <c r="AY349" s="3">
        <v>37.33</v>
      </c>
    </row>
    <row r="350" spans="1:51" x14ac:dyDescent="0.35">
      <c r="A350" s="5">
        <f t="shared" si="6"/>
        <v>43215</v>
      </c>
      <c r="B350" t="s">
        <v>495</v>
      </c>
      <c r="C350" s="2">
        <v>43215</v>
      </c>
      <c r="D350" s="3">
        <v>50.65</v>
      </c>
      <c r="E350" s="3">
        <v>50.69</v>
      </c>
      <c r="F350" s="3">
        <v>50.55</v>
      </c>
      <c r="G350" s="3">
        <v>50.1</v>
      </c>
      <c r="H350" s="3">
        <v>51.38</v>
      </c>
      <c r="I350" s="3">
        <v>52.21</v>
      </c>
      <c r="J350" s="3">
        <v>55.16</v>
      </c>
      <c r="K350" s="3">
        <v>56.21</v>
      </c>
      <c r="L350" s="3">
        <v>56.27</v>
      </c>
      <c r="M350" s="3">
        <v>56.52</v>
      </c>
      <c r="N350" s="3">
        <v>55.72</v>
      </c>
      <c r="O350" s="3">
        <v>46.23</v>
      </c>
      <c r="P350" s="3">
        <v>45.48</v>
      </c>
      <c r="Q350" s="3">
        <v>45.37</v>
      </c>
      <c r="R350" s="3">
        <v>43.45</v>
      </c>
      <c r="S350" s="3">
        <v>43.99</v>
      </c>
      <c r="T350" s="3">
        <v>44.55</v>
      </c>
      <c r="U350" s="3">
        <v>48.17</v>
      </c>
      <c r="V350" s="3">
        <v>50.37</v>
      </c>
      <c r="W350" s="3">
        <v>50.87</v>
      </c>
      <c r="X350" s="3">
        <v>51.47</v>
      </c>
      <c r="Y350" s="3">
        <v>51.47</v>
      </c>
      <c r="Z350" s="3">
        <v>50.42</v>
      </c>
      <c r="AA350" s="3">
        <v>43.49</v>
      </c>
      <c r="AB350" s="3">
        <v>42.06</v>
      </c>
      <c r="AC350" s="3">
        <v>41.51</v>
      </c>
      <c r="AD350" s="3">
        <v>41.22</v>
      </c>
      <c r="AE350" s="3">
        <v>41.48</v>
      </c>
      <c r="AF350" s="3">
        <v>41.75</v>
      </c>
      <c r="AG350" s="3">
        <v>43.9</v>
      </c>
      <c r="AH350" s="3">
        <v>47.35</v>
      </c>
      <c r="AI350" s="3">
        <v>48.35</v>
      </c>
      <c r="AJ350" s="3">
        <v>49.1</v>
      </c>
      <c r="AK350" s="3">
        <v>49.15</v>
      </c>
      <c r="AL350" s="3">
        <v>48.6</v>
      </c>
      <c r="AM350" s="3">
        <v>39.81</v>
      </c>
      <c r="AN350" s="3">
        <v>38.36</v>
      </c>
      <c r="AO350" s="3">
        <v>37.21</v>
      </c>
      <c r="AP350" s="3">
        <v>36.659999999999997</v>
      </c>
      <c r="AQ350" s="3">
        <v>36.909999999999997</v>
      </c>
      <c r="AR350" s="3">
        <v>37.31</v>
      </c>
      <c r="AS350" s="3">
        <v>40.65</v>
      </c>
      <c r="AT350" s="3">
        <v>44.07</v>
      </c>
      <c r="AU350" s="3">
        <v>44.52</v>
      </c>
      <c r="AV350" s="3">
        <v>45.27</v>
      </c>
      <c r="AW350" s="3">
        <v>45.32</v>
      </c>
      <c r="AX350" s="3">
        <v>44.82</v>
      </c>
      <c r="AY350" s="3">
        <v>37.51</v>
      </c>
    </row>
    <row r="351" spans="1:51" x14ac:dyDescent="0.35">
      <c r="A351" s="5">
        <f t="shared" si="6"/>
        <v>43216</v>
      </c>
      <c r="B351" t="s">
        <v>496</v>
      </c>
      <c r="C351" s="2">
        <v>43216</v>
      </c>
      <c r="D351" s="3">
        <v>51.26</v>
      </c>
      <c r="E351" s="3">
        <v>51.03</v>
      </c>
      <c r="F351" s="3">
        <v>50.87</v>
      </c>
      <c r="G351" s="3">
        <v>50.4</v>
      </c>
      <c r="H351" s="3">
        <v>51.7</v>
      </c>
      <c r="I351" s="3">
        <v>52.76</v>
      </c>
      <c r="J351" s="3">
        <v>55.71</v>
      </c>
      <c r="K351" s="3">
        <v>56.76</v>
      </c>
      <c r="L351" s="3">
        <v>56.8</v>
      </c>
      <c r="M351" s="3">
        <v>57.05</v>
      </c>
      <c r="N351" s="3">
        <v>56.25</v>
      </c>
      <c r="O351" s="3">
        <v>46.75</v>
      </c>
      <c r="P351" s="3">
        <v>46</v>
      </c>
      <c r="Q351" s="3">
        <v>45.89</v>
      </c>
      <c r="R351" s="3">
        <v>43.94</v>
      </c>
      <c r="S351" s="3">
        <v>44.48</v>
      </c>
      <c r="T351" s="3">
        <v>45.04</v>
      </c>
      <c r="U351" s="3">
        <v>48.71</v>
      </c>
      <c r="V351" s="3">
        <v>50.91</v>
      </c>
      <c r="W351" s="3">
        <v>51.41</v>
      </c>
      <c r="X351" s="3">
        <v>52.01</v>
      </c>
      <c r="Y351" s="3">
        <v>52.01</v>
      </c>
      <c r="Z351" s="3">
        <v>50.96</v>
      </c>
      <c r="AA351" s="3">
        <v>43.83</v>
      </c>
      <c r="AB351" s="3">
        <v>42.4</v>
      </c>
      <c r="AC351" s="3">
        <v>41.85</v>
      </c>
      <c r="AD351" s="3">
        <v>41.56</v>
      </c>
      <c r="AE351" s="3">
        <v>41.82</v>
      </c>
      <c r="AF351" s="3">
        <v>42.09</v>
      </c>
      <c r="AG351" s="3">
        <v>43.93</v>
      </c>
      <c r="AH351" s="3">
        <v>47.38</v>
      </c>
      <c r="AI351" s="3">
        <v>48.38</v>
      </c>
      <c r="AJ351" s="3">
        <v>49.13</v>
      </c>
      <c r="AK351" s="3">
        <v>49.18</v>
      </c>
      <c r="AL351" s="3">
        <v>48.63</v>
      </c>
      <c r="AM351" s="3">
        <v>39.630000000000003</v>
      </c>
      <c r="AN351" s="3">
        <v>38.18</v>
      </c>
      <c r="AO351" s="3">
        <v>37.03</v>
      </c>
      <c r="AP351" s="3">
        <v>36.479999999999997</v>
      </c>
      <c r="AQ351" s="3">
        <v>36.729999999999997</v>
      </c>
      <c r="AR351" s="3">
        <v>37.130000000000003</v>
      </c>
      <c r="AS351" s="3">
        <v>40.68</v>
      </c>
      <c r="AT351" s="3">
        <v>44.1</v>
      </c>
      <c r="AU351" s="3">
        <v>44.55</v>
      </c>
      <c r="AV351" s="3">
        <v>45.3</v>
      </c>
      <c r="AW351" s="3">
        <v>45.35</v>
      </c>
      <c r="AX351" s="3">
        <v>44.85</v>
      </c>
      <c r="AY351" s="3">
        <v>37.33</v>
      </c>
    </row>
    <row r="352" spans="1:51" x14ac:dyDescent="0.35">
      <c r="A352" s="5">
        <f t="shared" si="6"/>
        <v>43217</v>
      </c>
      <c r="B352" t="s">
        <v>497</v>
      </c>
      <c r="C352" s="2">
        <v>43217</v>
      </c>
      <c r="D352" s="3">
        <v>51.73</v>
      </c>
      <c r="E352" s="3">
        <v>51.61</v>
      </c>
      <c r="F352" s="3">
        <v>51.53</v>
      </c>
      <c r="G352" s="3">
        <v>50.99</v>
      </c>
      <c r="H352" s="3">
        <v>52.28</v>
      </c>
      <c r="I352" s="3">
        <v>53.47</v>
      </c>
      <c r="J352" s="3">
        <v>56.42</v>
      </c>
      <c r="K352" s="3">
        <v>57.47</v>
      </c>
      <c r="L352" s="3">
        <v>57.34</v>
      </c>
      <c r="M352" s="3">
        <v>57.59</v>
      </c>
      <c r="N352" s="3">
        <v>56.79</v>
      </c>
      <c r="O352" s="3">
        <v>47.39</v>
      </c>
      <c r="P352" s="3">
        <v>46.64</v>
      </c>
      <c r="Q352" s="3">
        <v>46.53</v>
      </c>
      <c r="R352" s="3">
        <v>44.56</v>
      </c>
      <c r="S352" s="3">
        <v>45.1</v>
      </c>
      <c r="T352" s="3">
        <v>45.66</v>
      </c>
      <c r="U352" s="3">
        <v>49.18</v>
      </c>
      <c r="V352" s="3">
        <v>51.38</v>
      </c>
      <c r="W352" s="3">
        <v>51.88</v>
      </c>
      <c r="X352" s="3">
        <v>52.48</v>
      </c>
      <c r="Y352" s="3">
        <v>52.48</v>
      </c>
      <c r="Z352" s="3">
        <v>51.43</v>
      </c>
      <c r="AA352" s="3">
        <v>44.55</v>
      </c>
      <c r="AB352" s="3">
        <v>43.12</v>
      </c>
      <c r="AC352" s="3">
        <v>42.57</v>
      </c>
      <c r="AD352" s="3">
        <v>42.28</v>
      </c>
      <c r="AE352" s="3">
        <v>42.54</v>
      </c>
      <c r="AF352" s="3">
        <v>42.81</v>
      </c>
      <c r="AG352" s="3">
        <v>44.26</v>
      </c>
      <c r="AH352" s="3">
        <v>47.71</v>
      </c>
      <c r="AI352" s="3">
        <v>48.71</v>
      </c>
      <c r="AJ352" s="3">
        <v>49.46</v>
      </c>
      <c r="AK352" s="3">
        <v>49.51</v>
      </c>
      <c r="AL352" s="3">
        <v>48.96</v>
      </c>
      <c r="AM352" s="3">
        <v>40.229999999999997</v>
      </c>
      <c r="AN352" s="3">
        <v>38.78</v>
      </c>
      <c r="AO352" s="3">
        <v>37.630000000000003</v>
      </c>
      <c r="AP352" s="3">
        <v>37.08</v>
      </c>
      <c r="AQ352" s="3">
        <v>37.33</v>
      </c>
      <c r="AR352" s="3">
        <v>37.729999999999997</v>
      </c>
      <c r="AS352" s="3">
        <v>41.01</v>
      </c>
      <c r="AT352" s="3">
        <v>44.43</v>
      </c>
      <c r="AU352" s="3">
        <v>44.88</v>
      </c>
      <c r="AV352" s="3">
        <v>45.63</v>
      </c>
      <c r="AW352" s="3">
        <v>45.68</v>
      </c>
      <c r="AX352" s="3">
        <v>45.18</v>
      </c>
      <c r="AY352" s="3">
        <v>37.93</v>
      </c>
    </row>
    <row r="353" spans="1:51" x14ac:dyDescent="0.35">
      <c r="A353" s="5">
        <f t="shared" si="6"/>
        <v>43220</v>
      </c>
      <c r="B353" t="s">
        <v>498</v>
      </c>
      <c r="C353" s="2">
        <v>43220</v>
      </c>
      <c r="D353" s="3">
        <v>52.47</v>
      </c>
      <c r="E353" s="3">
        <v>52.19</v>
      </c>
      <c r="F353" s="3">
        <v>51.63</v>
      </c>
      <c r="G353" s="3">
        <v>52.91</v>
      </c>
      <c r="H353" s="3">
        <v>54.19</v>
      </c>
      <c r="I353" s="3">
        <v>57.14</v>
      </c>
      <c r="J353" s="3">
        <v>58.19</v>
      </c>
      <c r="K353" s="3">
        <v>58.01</v>
      </c>
      <c r="L353" s="3">
        <v>58.26</v>
      </c>
      <c r="M353" s="3">
        <v>57.46</v>
      </c>
      <c r="N353" s="3">
        <v>48.02</v>
      </c>
      <c r="O353" s="3">
        <v>47.27</v>
      </c>
      <c r="P353" s="3">
        <v>47.16</v>
      </c>
      <c r="Q353" s="3">
        <v>45.18</v>
      </c>
      <c r="R353" s="3">
        <v>45.72</v>
      </c>
      <c r="S353" s="3">
        <v>46.28</v>
      </c>
      <c r="T353" s="3">
        <v>50.01</v>
      </c>
      <c r="U353" s="3">
        <v>52.21</v>
      </c>
      <c r="V353" s="3">
        <v>52.71</v>
      </c>
      <c r="W353" s="3">
        <v>53.31</v>
      </c>
      <c r="X353" s="3">
        <v>53.31</v>
      </c>
      <c r="Y353" s="3">
        <v>52.26</v>
      </c>
      <c r="Z353" s="3">
        <v>45.1</v>
      </c>
      <c r="AA353" s="3">
        <v>43.67</v>
      </c>
      <c r="AB353" s="3">
        <v>43.12</v>
      </c>
      <c r="AC353" s="3">
        <v>42.83</v>
      </c>
      <c r="AD353" s="3">
        <v>43.09</v>
      </c>
      <c r="AE353" s="3">
        <v>43.36</v>
      </c>
      <c r="AF353" s="3">
        <v>45.35</v>
      </c>
      <c r="AG353" s="3">
        <v>48.8</v>
      </c>
      <c r="AH353" s="3">
        <v>49.8</v>
      </c>
      <c r="AI353" s="3">
        <v>50.55</v>
      </c>
      <c r="AJ353" s="3">
        <v>50.6</v>
      </c>
      <c r="AK353" s="3">
        <v>50.05</v>
      </c>
      <c r="AL353" s="3">
        <v>40.770000000000003</v>
      </c>
      <c r="AM353" s="3">
        <v>39.32</v>
      </c>
      <c r="AN353" s="3">
        <v>38.17</v>
      </c>
      <c r="AO353" s="3">
        <v>37.619999999999997</v>
      </c>
      <c r="AP353" s="3">
        <v>37.869999999999997</v>
      </c>
      <c r="AQ353" s="3">
        <v>38.270000000000003</v>
      </c>
      <c r="AR353" s="3">
        <v>42.1</v>
      </c>
      <c r="AS353" s="3">
        <v>45.52</v>
      </c>
      <c r="AT353" s="3">
        <v>45.97</v>
      </c>
      <c r="AU353" s="3">
        <v>46.72</v>
      </c>
      <c r="AV353" s="3">
        <v>46.77</v>
      </c>
      <c r="AW353" s="3">
        <v>46.27</v>
      </c>
      <c r="AX353" s="3">
        <v>38.47</v>
      </c>
      <c r="AY353" s="3">
        <v>37.26</v>
      </c>
    </row>
    <row r="354" spans="1:51" x14ac:dyDescent="0.35">
      <c r="A354" s="5">
        <f t="shared" si="6"/>
        <v>43221</v>
      </c>
      <c r="B354" t="s">
        <v>499</v>
      </c>
      <c r="C354" s="2">
        <v>43221</v>
      </c>
      <c r="D354" s="3">
        <v>51.41</v>
      </c>
      <c r="E354" s="3">
        <v>51.54</v>
      </c>
      <c r="F354" s="3">
        <v>51.19</v>
      </c>
      <c r="G354" s="3">
        <v>52.22</v>
      </c>
      <c r="H354" s="3">
        <v>53.58</v>
      </c>
      <c r="I354" s="3">
        <v>56.5</v>
      </c>
      <c r="J354" s="3">
        <v>57.55</v>
      </c>
      <c r="K354" s="3">
        <v>57.31</v>
      </c>
      <c r="L354" s="3">
        <v>57.56</v>
      </c>
      <c r="M354" s="3">
        <v>56.76</v>
      </c>
      <c r="N354" s="3">
        <v>47.52</v>
      </c>
      <c r="O354" s="3">
        <v>46.77</v>
      </c>
      <c r="P354" s="3">
        <v>46.66</v>
      </c>
      <c r="Q354" s="3">
        <v>44.65</v>
      </c>
      <c r="R354" s="3">
        <v>45.19</v>
      </c>
      <c r="S354" s="3">
        <v>45.75</v>
      </c>
      <c r="T354" s="3">
        <v>49.41</v>
      </c>
      <c r="U354" s="3">
        <v>51.61</v>
      </c>
      <c r="V354" s="3">
        <v>52.11</v>
      </c>
      <c r="W354" s="3">
        <v>52.71</v>
      </c>
      <c r="X354" s="3">
        <v>52.71</v>
      </c>
      <c r="Y354" s="3">
        <v>51.66</v>
      </c>
      <c r="Z354" s="3">
        <v>44.7</v>
      </c>
      <c r="AA354" s="3">
        <v>43.27</v>
      </c>
      <c r="AB354" s="3">
        <v>42.72</v>
      </c>
      <c r="AC354" s="3">
        <v>42.43</v>
      </c>
      <c r="AD354" s="3">
        <v>42.69</v>
      </c>
      <c r="AE354" s="3">
        <v>42.96</v>
      </c>
      <c r="AF354" s="3">
        <v>45.12</v>
      </c>
      <c r="AG354" s="3">
        <v>48.57</v>
      </c>
      <c r="AH354" s="3">
        <v>49.57</v>
      </c>
      <c r="AI354" s="3">
        <v>50.32</v>
      </c>
      <c r="AJ354" s="3">
        <v>50.37</v>
      </c>
      <c r="AK354" s="3">
        <v>49.82</v>
      </c>
      <c r="AL354" s="3">
        <v>40.42</v>
      </c>
      <c r="AM354" s="3">
        <v>38.97</v>
      </c>
      <c r="AN354" s="3">
        <v>37.82</v>
      </c>
      <c r="AO354" s="3">
        <v>37.270000000000003</v>
      </c>
      <c r="AP354" s="3">
        <v>37.520000000000003</v>
      </c>
      <c r="AQ354" s="3">
        <v>37.92</v>
      </c>
      <c r="AR354" s="3">
        <v>41.24</v>
      </c>
      <c r="AS354" s="3">
        <v>44.66</v>
      </c>
      <c r="AT354" s="3">
        <v>45.11</v>
      </c>
      <c r="AU354" s="3">
        <v>45.86</v>
      </c>
      <c r="AV354" s="3">
        <v>45.91</v>
      </c>
      <c r="AW354" s="3">
        <v>45.41</v>
      </c>
      <c r="AX354" s="3">
        <v>38.119999999999997</v>
      </c>
      <c r="AY354" s="3">
        <v>36.909999999999997</v>
      </c>
    </row>
    <row r="355" spans="1:51" x14ac:dyDescent="0.35">
      <c r="A355" s="5">
        <f t="shared" si="6"/>
        <v>43222</v>
      </c>
      <c r="B355" t="s">
        <v>500</v>
      </c>
      <c r="C355" s="2">
        <v>43222</v>
      </c>
      <c r="D355" s="3">
        <v>50.52</v>
      </c>
      <c r="E355" s="3">
        <v>50.74</v>
      </c>
      <c r="F355" s="3">
        <v>50.35</v>
      </c>
      <c r="G355" s="3">
        <v>51.31</v>
      </c>
      <c r="H355" s="3">
        <v>52.68</v>
      </c>
      <c r="I355" s="3">
        <v>55.78</v>
      </c>
      <c r="J355" s="3">
        <v>56.83</v>
      </c>
      <c r="K355" s="3">
        <v>56.58</v>
      </c>
      <c r="L355" s="3">
        <v>56.83</v>
      </c>
      <c r="M355" s="3">
        <v>56.03</v>
      </c>
      <c r="N355" s="3">
        <v>46.93</v>
      </c>
      <c r="O355" s="3">
        <v>46.18</v>
      </c>
      <c r="P355" s="3">
        <v>46.07</v>
      </c>
      <c r="Q355" s="3">
        <v>44.03</v>
      </c>
      <c r="R355" s="3">
        <v>44.57</v>
      </c>
      <c r="S355" s="3">
        <v>45.13</v>
      </c>
      <c r="T355" s="3">
        <v>48.78</v>
      </c>
      <c r="U355" s="3">
        <v>50.98</v>
      </c>
      <c r="V355" s="3">
        <v>51.48</v>
      </c>
      <c r="W355" s="3">
        <v>52.08</v>
      </c>
      <c r="X355" s="3">
        <v>52.08</v>
      </c>
      <c r="Y355" s="3">
        <v>51.03</v>
      </c>
      <c r="Z355" s="3">
        <v>44.18</v>
      </c>
      <c r="AA355" s="3">
        <v>42.75</v>
      </c>
      <c r="AB355" s="3">
        <v>42.2</v>
      </c>
      <c r="AC355" s="3">
        <v>41.91</v>
      </c>
      <c r="AD355" s="3">
        <v>42.17</v>
      </c>
      <c r="AE355" s="3">
        <v>42.44</v>
      </c>
      <c r="AF355" s="3">
        <v>44.59</v>
      </c>
      <c r="AG355" s="3">
        <v>48.04</v>
      </c>
      <c r="AH355" s="3">
        <v>49.04</v>
      </c>
      <c r="AI355" s="3">
        <v>49.79</v>
      </c>
      <c r="AJ355" s="3">
        <v>49.84</v>
      </c>
      <c r="AK355" s="3">
        <v>49.29</v>
      </c>
      <c r="AL355" s="3">
        <v>40.049999999999997</v>
      </c>
      <c r="AM355" s="3">
        <v>38.6</v>
      </c>
      <c r="AN355" s="3">
        <v>37.450000000000003</v>
      </c>
      <c r="AO355" s="3">
        <v>36.9</v>
      </c>
      <c r="AP355" s="3">
        <v>37.15</v>
      </c>
      <c r="AQ355" s="3">
        <v>37.549999999999997</v>
      </c>
      <c r="AR355" s="3">
        <v>40.869999999999997</v>
      </c>
      <c r="AS355" s="3">
        <v>44.29</v>
      </c>
      <c r="AT355" s="3">
        <v>44.74</v>
      </c>
      <c r="AU355" s="3">
        <v>45.49</v>
      </c>
      <c r="AV355" s="3">
        <v>45.54</v>
      </c>
      <c r="AW355" s="3">
        <v>45.04</v>
      </c>
      <c r="AX355" s="3">
        <v>37.75</v>
      </c>
      <c r="AY355" s="3">
        <v>36.54</v>
      </c>
    </row>
    <row r="356" spans="1:51" x14ac:dyDescent="0.35">
      <c r="A356" s="5">
        <f t="shared" si="6"/>
        <v>43223</v>
      </c>
      <c r="B356" t="s">
        <v>501</v>
      </c>
      <c r="C356" s="2">
        <v>43223</v>
      </c>
      <c r="D356" s="3">
        <v>50.83</v>
      </c>
      <c r="E356" s="3">
        <v>51.15</v>
      </c>
      <c r="F356" s="3">
        <v>50.96</v>
      </c>
      <c r="G356" s="3">
        <v>51.66</v>
      </c>
      <c r="H356" s="3">
        <v>52.8</v>
      </c>
      <c r="I356" s="3">
        <v>55.97</v>
      </c>
      <c r="J356" s="3">
        <v>57.02</v>
      </c>
      <c r="K356" s="3">
        <v>56.69</v>
      </c>
      <c r="L356" s="3">
        <v>56.94</v>
      </c>
      <c r="M356" s="3">
        <v>56.14</v>
      </c>
      <c r="N356" s="3">
        <v>47.13</v>
      </c>
      <c r="O356" s="3">
        <v>46.38</v>
      </c>
      <c r="P356" s="3">
        <v>46.27</v>
      </c>
      <c r="Q356" s="3">
        <v>44.16</v>
      </c>
      <c r="R356" s="3">
        <v>44.7</v>
      </c>
      <c r="S356" s="3">
        <v>45.26</v>
      </c>
      <c r="T356" s="3">
        <v>49.01</v>
      </c>
      <c r="U356" s="3">
        <v>51.21</v>
      </c>
      <c r="V356" s="3">
        <v>51.71</v>
      </c>
      <c r="W356" s="3">
        <v>52.31</v>
      </c>
      <c r="X356" s="3">
        <v>52.31</v>
      </c>
      <c r="Y356" s="3">
        <v>51.26</v>
      </c>
      <c r="Z356" s="3">
        <v>44.34</v>
      </c>
      <c r="AA356" s="3">
        <v>42.91</v>
      </c>
      <c r="AB356" s="3">
        <v>42.36</v>
      </c>
      <c r="AC356" s="3">
        <v>42.07</v>
      </c>
      <c r="AD356" s="3">
        <v>42.33</v>
      </c>
      <c r="AE356" s="3">
        <v>42.6</v>
      </c>
      <c r="AF356" s="3">
        <v>44.93</v>
      </c>
      <c r="AG356" s="3">
        <v>48.38</v>
      </c>
      <c r="AH356" s="3">
        <v>49.38</v>
      </c>
      <c r="AI356" s="3">
        <v>50.13</v>
      </c>
      <c r="AJ356" s="3">
        <v>50.18</v>
      </c>
      <c r="AK356" s="3">
        <v>49.63</v>
      </c>
      <c r="AL356" s="3">
        <v>40.409999999999997</v>
      </c>
      <c r="AM356" s="3">
        <v>38.96</v>
      </c>
      <c r="AN356" s="3">
        <v>37.81</v>
      </c>
      <c r="AO356" s="3">
        <v>37.26</v>
      </c>
      <c r="AP356" s="3">
        <v>37.51</v>
      </c>
      <c r="AQ356" s="3">
        <v>37.909999999999997</v>
      </c>
      <c r="AR356" s="3">
        <v>41.21</v>
      </c>
      <c r="AS356" s="3">
        <v>44.63</v>
      </c>
      <c r="AT356" s="3">
        <v>45.08</v>
      </c>
      <c r="AU356" s="3">
        <v>45.83</v>
      </c>
      <c r="AV356" s="3">
        <v>45.88</v>
      </c>
      <c r="AW356" s="3">
        <v>45.38</v>
      </c>
      <c r="AX356" s="3">
        <v>38.11</v>
      </c>
      <c r="AY356" s="3">
        <v>36.9</v>
      </c>
    </row>
    <row r="357" spans="1:51" x14ac:dyDescent="0.35">
      <c r="A357" s="5">
        <f t="shared" si="6"/>
        <v>43224</v>
      </c>
      <c r="B357" t="s">
        <v>502</v>
      </c>
      <c r="C357" s="2">
        <v>43224</v>
      </c>
      <c r="D357" s="3">
        <v>51.76</v>
      </c>
      <c r="E357" s="3">
        <v>51.93</v>
      </c>
      <c r="F357" s="3">
        <v>51.79</v>
      </c>
      <c r="G357" s="3">
        <v>52.67</v>
      </c>
      <c r="H357" s="3">
        <v>53.84</v>
      </c>
      <c r="I357" s="3">
        <v>57.05</v>
      </c>
      <c r="J357" s="3">
        <v>58.1</v>
      </c>
      <c r="K357" s="3">
        <v>57.72</v>
      </c>
      <c r="L357" s="3">
        <v>57.97</v>
      </c>
      <c r="M357" s="3">
        <v>57.17</v>
      </c>
      <c r="N357" s="3">
        <v>47.77</v>
      </c>
      <c r="O357" s="3">
        <v>47.02</v>
      </c>
      <c r="P357" s="3">
        <v>46.91</v>
      </c>
      <c r="Q357" s="3">
        <v>44.81</v>
      </c>
      <c r="R357" s="3">
        <v>45.35</v>
      </c>
      <c r="S357" s="3">
        <v>45.91</v>
      </c>
      <c r="T357" s="3">
        <v>49.77</v>
      </c>
      <c r="U357" s="3">
        <v>51.97</v>
      </c>
      <c r="V357" s="3">
        <v>52.47</v>
      </c>
      <c r="W357" s="3">
        <v>53.07</v>
      </c>
      <c r="X357" s="3">
        <v>53.07</v>
      </c>
      <c r="Y357" s="3">
        <v>52.02</v>
      </c>
      <c r="Z357" s="3">
        <v>44.77</v>
      </c>
      <c r="AA357" s="3">
        <v>43.34</v>
      </c>
      <c r="AB357" s="3">
        <v>42.79</v>
      </c>
      <c r="AC357" s="3">
        <v>42.5</v>
      </c>
      <c r="AD357" s="3">
        <v>42.76</v>
      </c>
      <c r="AE357" s="3">
        <v>43.03</v>
      </c>
      <c r="AF357" s="3">
        <v>45.55</v>
      </c>
      <c r="AG357" s="3">
        <v>49</v>
      </c>
      <c r="AH357" s="3">
        <v>50</v>
      </c>
      <c r="AI357" s="3">
        <v>50.75</v>
      </c>
      <c r="AJ357" s="3">
        <v>50.8</v>
      </c>
      <c r="AK357" s="3">
        <v>50.25</v>
      </c>
      <c r="AL357" s="3">
        <v>41.01</v>
      </c>
      <c r="AM357" s="3">
        <v>39.56</v>
      </c>
      <c r="AN357" s="3">
        <v>38.409999999999997</v>
      </c>
      <c r="AO357" s="3">
        <v>37.86</v>
      </c>
      <c r="AP357" s="3">
        <v>38.11</v>
      </c>
      <c r="AQ357" s="3">
        <v>38.51</v>
      </c>
      <c r="AR357" s="3">
        <v>41.83</v>
      </c>
      <c r="AS357" s="3">
        <v>45.25</v>
      </c>
      <c r="AT357" s="3">
        <v>45.7</v>
      </c>
      <c r="AU357" s="3">
        <v>46.45</v>
      </c>
      <c r="AV357" s="3">
        <v>46.5</v>
      </c>
      <c r="AW357" s="3">
        <v>46</v>
      </c>
      <c r="AX357" s="3">
        <v>38.71</v>
      </c>
      <c r="AY357" s="3">
        <v>37.5</v>
      </c>
    </row>
    <row r="358" spans="1:51" x14ac:dyDescent="0.35">
      <c r="A358" s="5">
        <f t="shared" si="6"/>
        <v>43227</v>
      </c>
      <c r="B358" t="s">
        <v>503</v>
      </c>
      <c r="C358" s="2">
        <v>43227</v>
      </c>
      <c r="D358" s="3">
        <v>51.76</v>
      </c>
      <c r="E358" s="3">
        <v>51.93</v>
      </c>
      <c r="F358" s="3">
        <v>51.79</v>
      </c>
      <c r="G358" s="3">
        <v>52.67</v>
      </c>
      <c r="H358" s="3">
        <v>53.84</v>
      </c>
      <c r="I358" s="3">
        <v>57.05</v>
      </c>
      <c r="J358" s="3">
        <v>58.1</v>
      </c>
      <c r="K358" s="3">
        <v>57.72</v>
      </c>
      <c r="L358" s="3">
        <v>57.97</v>
      </c>
      <c r="M358" s="3">
        <v>57.17</v>
      </c>
      <c r="N358" s="3">
        <v>47.77</v>
      </c>
      <c r="O358" s="3">
        <v>47.02</v>
      </c>
      <c r="P358" s="3">
        <v>46.91</v>
      </c>
      <c r="Q358" s="3">
        <v>44.81</v>
      </c>
      <c r="R358" s="3">
        <v>45.35</v>
      </c>
      <c r="S358" s="3">
        <v>45.91</v>
      </c>
      <c r="T358" s="3">
        <v>49.77</v>
      </c>
      <c r="U358" s="3">
        <v>51.97</v>
      </c>
      <c r="V358" s="3">
        <v>52.47</v>
      </c>
      <c r="W358" s="3">
        <v>53.07</v>
      </c>
      <c r="X358" s="3">
        <v>53.07</v>
      </c>
      <c r="Y358" s="3">
        <v>52.02</v>
      </c>
      <c r="Z358" s="3">
        <v>44.77</v>
      </c>
      <c r="AA358" s="3">
        <v>43.34</v>
      </c>
      <c r="AB358" s="3">
        <v>42.79</v>
      </c>
      <c r="AC358" s="3">
        <v>42.5</v>
      </c>
      <c r="AD358" s="3">
        <v>42.76</v>
      </c>
      <c r="AE358" s="3">
        <v>43.03</v>
      </c>
      <c r="AF358" s="3">
        <v>45.55</v>
      </c>
      <c r="AG358" s="3">
        <v>49</v>
      </c>
      <c r="AH358" s="3">
        <v>50</v>
      </c>
      <c r="AI358" s="3">
        <v>50.75</v>
      </c>
      <c r="AJ358" s="3">
        <v>50.8</v>
      </c>
      <c r="AK358" s="3">
        <v>50.25</v>
      </c>
      <c r="AL358" s="3">
        <v>41.01</v>
      </c>
      <c r="AM358" s="3">
        <v>39.56</v>
      </c>
      <c r="AN358" s="3">
        <v>38.409999999999997</v>
      </c>
      <c r="AO358" s="3">
        <v>37.86</v>
      </c>
      <c r="AP358" s="3">
        <v>38.11</v>
      </c>
      <c r="AQ358" s="3">
        <v>38.51</v>
      </c>
      <c r="AR358" s="3">
        <v>41.83</v>
      </c>
      <c r="AS358" s="3">
        <v>45.25</v>
      </c>
      <c r="AT358" s="3">
        <v>45.7</v>
      </c>
      <c r="AU358" s="3">
        <v>46.45</v>
      </c>
      <c r="AV358" s="3">
        <v>46.5</v>
      </c>
      <c r="AW358" s="3">
        <v>46</v>
      </c>
      <c r="AX358" s="3">
        <v>38.71</v>
      </c>
      <c r="AY358" s="3">
        <v>37.5</v>
      </c>
    </row>
    <row r="359" spans="1:51" x14ac:dyDescent="0.35">
      <c r="A359" s="5">
        <f t="shared" si="6"/>
        <v>43228</v>
      </c>
      <c r="B359" t="s">
        <v>504</v>
      </c>
      <c r="C359" s="2">
        <v>43228</v>
      </c>
      <c r="D359" s="3">
        <v>51.69</v>
      </c>
      <c r="E359" s="3">
        <v>52.08</v>
      </c>
      <c r="F359" s="3">
        <v>51.95</v>
      </c>
      <c r="G359" s="3">
        <v>52.93</v>
      </c>
      <c r="H359" s="3">
        <v>53.94</v>
      </c>
      <c r="I359" s="3">
        <v>57.19</v>
      </c>
      <c r="J359" s="3">
        <v>58.24</v>
      </c>
      <c r="K359" s="3">
        <v>57.81</v>
      </c>
      <c r="L359" s="3">
        <v>58.06</v>
      </c>
      <c r="M359" s="3">
        <v>57.26</v>
      </c>
      <c r="N359" s="3">
        <v>47.84</v>
      </c>
      <c r="O359" s="3">
        <v>47.09</v>
      </c>
      <c r="P359" s="3">
        <v>46.98</v>
      </c>
      <c r="Q359" s="3">
        <v>44.88</v>
      </c>
      <c r="R359" s="3">
        <v>45.42</v>
      </c>
      <c r="S359" s="3">
        <v>45.98</v>
      </c>
      <c r="T359" s="3">
        <v>49.92</v>
      </c>
      <c r="U359" s="3">
        <v>52.12</v>
      </c>
      <c r="V359" s="3">
        <v>52.62</v>
      </c>
      <c r="W359" s="3">
        <v>53.22</v>
      </c>
      <c r="X359" s="3">
        <v>53.22</v>
      </c>
      <c r="Y359" s="3">
        <v>52.17</v>
      </c>
      <c r="Z359" s="3">
        <v>44.71</v>
      </c>
      <c r="AA359" s="3">
        <v>43.28</v>
      </c>
      <c r="AB359" s="3">
        <v>42.73</v>
      </c>
      <c r="AC359" s="3">
        <v>42.44</v>
      </c>
      <c r="AD359" s="3">
        <v>42.7</v>
      </c>
      <c r="AE359" s="3">
        <v>42.97</v>
      </c>
      <c r="AF359" s="3">
        <v>45.64</v>
      </c>
      <c r="AG359" s="3">
        <v>49.09</v>
      </c>
      <c r="AH359" s="3">
        <v>50.09</v>
      </c>
      <c r="AI359" s="3">
        <v>50.84</v>
      </c>
      <c r="AJ359" s="3">
        <v>50.89</v>
      </c>
      <c r="AK359" s="3">
        <v>50.34</v>
      </c>
      <c r="AL359" s="3">
        <v>40.67</v>
      </c>
      <c r="AM359" s="3">
        <v>39.22</v>
      </c>
      <c r="AN359" s="3">
        <v>38.07</v>
      </c>
      <c r="AO359" s="3">
        <v>37.520000000000003</v>
      </c>
      <c r="AP359" s="3">
        <v>37.770000000000003</v>
      </c>
      <c r="AQ359" s="3">
        <v>38.17</v>
      </c>
      <c r="AR359" s="3">
        <v>41.82</v>
      </c>
      <c r="AS359" s="3">
        <v>45.24</v>
      </c>
      <c r="AT359" s="3">
        <v>45.69</v>
      </c>
      <c r="AU359" s="3">
        <v>46.44</v>
      </c>
      <c r="AV359" s="3">
        <v>46.49</v>
      </c>
      <c r="AW359" s="3">
        <v>45.99</v>
      </c>
      <c r="AX359" s="3">
        <v>38.369999999999997</v>
      </c>
      <c r="AY359" s="3">
        <v>37.159999999999997</v>
      </c>
    </row>
    <row r="360" spans="1:51" x14ac:dyDescent="0.35">
      <c r="A360" s="5">
        <f t="shared" si="6"/>
        <v>43229</v>
      </c>
      <c r="B360" t="s">
        <v>505</v>
      </c>
      <c r="C360" s="2">
        <v>43229</v>
      </c>
      <c r="D360" s="3">
        <v>52.31</v>
      </c>
      <c r="E360" s="3">
        <v>52.68</v>
      </c>
      <c r="F360" s="3">
        <v>52.56</v>
      </c>
      <c r="G360" s="3">
        <v>53.55</v>
      </c>
      <c r="H360" s="3">
        <v>54.65</v>
      </c>
      <c r="I360" s="3">
        <v>57.94</v>
      </c>
      <c r="J360" s="3">
        <v>58.99</v>
      </c>
      <c r="K360" s="3">
        <v>58.55</v>
      </c>
      <c r="L360" s="3">
        <v>58.8</v>
      </c>
      <c r="M360" s="3">
        <v>58</v>
      </c>
      <c r="N360" s="3">
        <v>48.52</v>
      </c>
      <c r="O360" s="3">
        <v>47.77</v>
      </c>
      <c r="P360" s="3">
        <v>47.66</v>
      </c>
      <c r="Q360" s="3">
        <v>45.54</v>
      </c>
      <c r="R360" s="3">
        <v>46.08</v>
      </c>
      <c r="S360" s="3">
        <v>46.64</v>
      </c>
      <c r="T360" s="3">
        <v>50.76</v>
      </c>
      <c r="U360" s="3">
        <v>52.96</v>
      </c>
      <c r="V360" s="3">
        <v>53.46</v>
      </c>
      <c r="W360" s="3">
        <v>54.06</v>
      </c>
      <c r="X360" s="3">
        <v>54.06</v>
      </c>
      <c r="Y360" s="3">
        <v>53.01</v>
      </c>
      <c r="Z360" s="3">
        <v>45.35</v>
      </c>
      <c r="AA360" s="3">
        <v>43.92</v>
      </c>
      <c r="AB360" s="3">
        <v>43.37</v>
      </c>
      <c r="AC360" s="3">
        <v>43.08</v>
      </c>
      <c r="AD360" s="3">
        <v>43.34</v>
      </c>
      <c r="AE360" s="3">
        <v>43.61</v>
      </c>
      <c r="AF360" s="3">
        <v>46.44</v>
      </c>
      <c r="AG360" s="3">
        <v>49.89</v>
      </c>
      <c r="AH360" s="3">
        <v>50.89</v>
      </c>
      <c r="AI360" s="3">
        <v>51.64</v>
      </c>
      <c r="AJ360" s="3">
        <v>51.69</v>
      </c>
      <c r="AK360" s="3">
        <v>51.14</v>
      </c>
      <c r="AL360" s="3">
        <v>41.45</v>
      </c>
      <c r="AM360" s="3">
        <v>40</v>
      </c>
      <c r="AN360" s="3">
        <v>38.85</v>
      </c>
      <c r="AO360" s="3">
        <v>38.299999999999997</v>
      </c>
      <c r="AP360" s="3">
        <v>38.549999999999997</v>
      </c>
      <c r="AQ360" s="3">
        <v>38.950000000000003</v>
      </c>
      <c r="AR360" s="3">
        <v>42.62</v>
      </c>
      <c r="AS360" s="3">
        <v>46.04</v>
      </c>
      <c r="AT360" s="3">
        <v>46.49</v>
      </c>
      <c r="AU360" s="3">
        <v>47.24</v>
      </c>
      <c r="AV360" s="3">
        <v>47.29</v>
      </c>
      <c r="AW360" s="3">
        <v>46.79</v>
      </c>
      <c r="AX360" s="3">
        <v>39.15</v>
      </c>
      <c r="AY360" s="3">
        <v>37.94</v>
      </c>
    </row>
    <row r="361" spans="1:51" x14ac:dyDescent="0.35">
      <c r="A361" s="5">
        <f t="shared" si="6"/>
        <v>43230</v>
      </c>
      <c r="B361" t="s">
        <v>506</v>
      </c>
      <c r="C361" s="2">
        <v>43230</v>
      </c>
      <c r="D361" s="3">
        <v>52.93</v>
      </c>
      <c r="E361" s="3">
        <v>53.43</v>
      </c>
      <c r="F361" s="3">
        <v>53.46</v>
      </c>
      <c r="G361" s="3">
        <v>54.45</v>
      </c>
      <c r="H361" s="3">
        <v>55.64</v>
      </c>
      <c r="I361" s="3">
        <v>58.98</v>
      </c>
      <c r="J361" s="3">
        <v>60.03</v>
      </c>
      <c r="K361" s="3">
        <v>59.57</v>
      </c>
      <c r="L361" s="3">
        <v>59.82</v>
      </c>
      <c r="M361" s="3">
        <v>59.02</v>
      </c>
      <c r="N361" s="3">
        <v>49.39</v>
      </c>
      <c r="O361" s="3">
        <v>48.64</v>
      </c>
      <c r="P361" s="3">
        <v>48.53</v>
      </c>
      <c r="Q361" s="3">
        <v>46.4</v>
      </c>
      <c r="R361" s="3">
        <v>46.94</v>
      </c>
      <c r="S361" s="3">
        <v>47.5</v>
      </c>
      <c r="T361" s="3">
        <v>51.59</v>
      </c>
      <c r="U361" s="3">
        <v>53.79</v>
      </c>
      <c r="V361" s="3">
        <v>54.29</v>
      </c>
      <c r="W361" s="3">
        <v>54.89</v>
      </c>
      <c r="X361" s="3">
        <v>54.89</v>
      </c>
      <c r="Y361" s="3">
        <v>53.84</v>
      </c>
      <c r="Z361" s="3">
        <v>45.8</v>
      </c>
      <c r="AA361" s="3">
        <v>44.37</v>
      </c>
      <c r="AB361" s="3">
        <v>43.82</v>
      </c>
      <c r="AC361" s="3">
        <v>43.53</v>
      </c>
      <c r="AD361" s="3">
        <v>43.79</v>
      </c>
      <c r="AE361" s="3">
        <v>44.06</v>
      </c>
      <c r="AF361" s="3">
        <v>47.08</v>
      </c>
      <c r="AG361" s="3">
        <v>50.53</v>
      </c>
      <c r="AH361" s="3">
        <v>51.53</v>
      </c>
      <c r="AI361" s="3">
        <v>52.28</v>
      </c>
      <c r="AJ361" s="3">
        <v>52.33</v>
      </c>
      <c r="AK361" s="3">
        <v>51.78</v>
      </c>
      <c r="AL361" s="3">
        <v>41.94</v>
      </c>
      <c r="AM361" s="3">
        <v>40.49</v>
      </c>
      <c r="AN361" s="3">
        <v>39.340000000000003</v>
      </c>
      <c r="AO361" s="3">
        <v>38.79</v>
      </c>
      <c r="AP361" s="3">
        <v>39.04</v>
      </c>
      <c r="AQ361" s="3">
        <v>39.44</v>
      </c>
      <c r="AR361" s="3">
        <v>43.11</v>
      </c>
      <c r="AS361" s="3">
        <v>46.53</v>
      </c>
      <c r="AT361" s="3">
        <v>46.98</v>
      </c>
      <c r="AU361" s="3">
        <v>47.73</v>
      </c>
      <c r="AV361" s="3">
        <v>47.78</v>
      </c>
      <c r="AW361" s="3">
        <v>47.28</v>
      </c>
      <c r="AX361" s="3">
        <v>39.64</v>
      </c>
      <c r="AY361" s="3">
        <v>38.43</v>
      </c>
    </row>
    <row r="362" spans="1:51" x14ac:dyDescent="0.35">
      <c r="A362" s="5">
        <f t="shared" si="6"/>
        <v>43231</v>
      </c>
      <c r="B362" t="s">
        <v>507</v>
      </c>
      <c r="C362" s="2">
        <v>43231</v>
      </c>
      <c r="D362" s="3">
        <v>53.46</v>
      </c>
      <c r="E362" s="3">
        <v>54</v>
      </c>
      <c r="F362" s="3">
        <v>53.99</v>
      </c>
      <c r="G362" s="3">
        <v>55.13</v>
      </c>
      <c r="H362" s="3">
        <v>56.35</v>
      </c>
      <c r="I362" s="3">
        <v>59.76</v>
      </c>
      <c r="J362" s="3">
        <v>60.81</v>
      </c>
      <c r="K362" s="3">
        <v>60.3</v>
      </c>
      <c r="L362" s="3">
        <v>60.55</v>
      </c>
      <c r="M362" s="3">
        <v>59.75</v>
      </c>
      <c r="N362" s="3">
        <v>50.38</v>
      </c>
      <c r="O362" s="3">
        <v>49.63</v>
      </c>
      <c r="P362" s="3">
        <v>49.52</v>
      </c>
      <c r="Q362" s="3">
        <v>47.39</v>
      </c>
      <c r="R362" s="3">
        <v>47.93</v>
      </c>
      <c r="S362" s="3">
        <v>48.49</v>
      </c>
      <c r="T362" s="3">
        <v>52.59</v>
      </c>
      <c r="U362" s="3">
        <v>54.79</v>
      </c>
      <c r="V362" s="3">
        <v>55.29</v>
      </c>
      <c r="W362" s="3">
        <v>55.89</v>
      </c>
      <c r="X362" s="3">
        <v>55.89</v>
      </c>
      <c r="Y362" s="3">
        <v>54.84</v>
      </c>
      <c r="Z362" s="3">
        <v>46.45</v>
      </c>
      <c r="AA362" s="3">
        <v>45.02</v>
      </c>
      <c r="AB362" s="3">
        <v>44.47</v>
      </c>
      <c r="AC362" s="3">
        <v>44.18</v>
      </c>
      <c r="AD362" s="3">
        <v>44.44</v>
      </c>
      <c r="AE362" s="3">
        <v>44.71</v>
      </c>
      <c r="AF362" s="3">
        <v>48.21</v>
      </c>
      <c r="AG362" s="3">
        <v>51.66</v>
      </c>
      <c r="AH362" s="3">
        <v>52.66</v>
      </c>
      <c r="AI362" s="3">
        <v>53.41</v>
      </c>
      <c r="AJ362" s="3">
        <v>53.46</v>
      </c>
      <c r="AK362" s="3">
        <v>52.91</v>
      </c>
      <c r="AL362" s="3">
        <v>42.2</v>
      </c>
      <c r="AM362" s="3">
        <v>40.75</v>
      </c>
      <c r="AN362" s="3">
        <v>39.6</v>
      </c>
      <c r="AO362" s="3">
        <v>39.049999999999997</v>
      </c>
      <c r="AP362" s="3">
        <v>39.299999999999997</v>
      </c>
      <c r="AQ362" s="3">
        <v>39.700000000000003</v>
      </c>
      <c r="AR362" s="3">
        <v>44.24</v>
      </c>
      <c r="AS362" s="3">
        <v>47.66</v>
      </c>
      <c r="AT362" s="3">
        <v>48.11</v>
      </c>
      <c r="AU362" s="3">
        <v>48.86</v>
      </c>
      <c r="AV362" s="3">
        <v>48.91</v>
      </c>
      <c r="AW362" s="3">
        <v>48.41</v>
      </c>
      <c r="AX362" s="3">
        <v>39.9</v>
      </c>
      <c r="AY362" s="3">
        <v>38.69</v>
      </c>
    </row>
    <row r="363" spans="1:51" x14ac:dyDescent="0.35">
      <c r="A363" s="5">
        <f t="shared" si="6"/>
        <v>43234</v>
      </c>
      <c r="B363" t="s">
        <v>508</v>
      </c>
      <c r="C363" s="2">
        <v>43234</v>
      </c>
      <c r="D363" s="3">
        <v>53.98</v>
      </c>
      <c r="E363" s="3">
        <v>54.54</v>
      </c>
      <c r="F363" s="3">
        <v>54.35</v>
      </c>
      <c r="G363" s="3">
        <v>55.56</v>
      </c>
      <c r="H363" s="3">
        <v>56.73</v>
      </c>
      <c r="I363" s="3">
        <v>60.19</v>
      </c>
      <c r="J363" s="3">
        <v>61.24</v>
      </c>
      <c r="K363" s="3">
        <v>60.77</v>
      </c>
      <c r="L363" s="3">
        <v>61.02</v>
      </c>
      <c r="M363" s="3">
        <v>60.22</v>
      </c>
      <c r="N363" s="3">
        <v>50.7</v>
      </c>
      <c r="O363" s="3">
        <v>49.95</v>
      </c>
      <c r="P363" s="3">
        <v>49.84</v>
      </c>
      <c r="Q363" s="3">
        <v>47.71</v>
      </c>
      <c r="R363" s="3">
        <v>48.25</v>
      </c>
      <c r="S363" s="3">
        <v>48.81</v>
      </c>
      <c r="T363" s="3">
        <v>53.04</v>
      </c>
      <c r="U363" s="3">
        <v>55.24</v>
      </c>
      <c r="V363" s="3">
        <v>55.74</v>
      </c>
      <c r="W363" s="3">
        <v>56.34</v>
      </c>
      <c r="X363" s="3">
        <v>56.34</v>
      </c>
      <c r="Y363" s="3">
        <v>55.29</v>
      </c>
      <c r="Z363" s="3">
        <v>46.96</v>
      </c>
      <c r="AA363" s="3">
        <v>45.53</v>
      </c>
      <c r="AB363" s="3">
        <v>44.98</v>
      </c>
      <c r="AC363" s="3">
        <v>44.69</v>
      </c>
      <c r="AD363" s="3">
        <v>44.95</v>
      </c>
      <c r="AE363" s="3">
        <v>45.22</v>
      </c>
      <c r="AF363" s="3">
        <v>48.68</v>
      </c>
      <c r="AG363" s="3">
        <v>52.13</v>
      </c>
      <c r="AH363" s="3">
        <v>53.13</v>
      </c>
      <c r="AI363" s="3">
        <v>53.88</v>
      </c>
      <c r="AJ363" s="3">
        <v>53.93</v>
      </c>
      <c r="AK363" s="3">
        <v>53.38</v>
      </c>
      <c r="AL363" s="3">
        <v>42.83</v>
      </c>
      <c r="AM363" s="3">
        <v>41.38</v>
      </c>
      <c r="AN363" s="3">
        <v>40.229999999999997</v>
      </c>
      <c r="AO363" s="3">
        <v>39.68</v>
      </c>
      <c r="AP363" s="3">
        <v>39.93</v>
      </c>
      <c r="AQ363" s="3">
        <v>40.33</v>
      </c>
      <c r="AR363" s="3">
        <v>44.71</v>
      </c>
      <c r="AS363" s="3">
        <v>48.13</v>
      </c>
      <c r="AT363" s="3">
        <v>48.58</v>
      </c>
      <c r="AU363" s="3">
        <v>49.33</v>
      </c>
      <c r="AV363" s="3">
        <v>49.38</v>
      </c>
      <c r="AW363" s="3">
        <v>48.88</v>
      </c>
      <c r="AX363" s="3">
        <v>40.53</v>
      </c>
      <c r="AY363" s="3">
        <v>39.32</v>
      </c>
    </row>
    <row r="364" spans="1:51" x14ac:dyDescent="0.35">
      <c r="A364" s="5">
        <f t="shared" si="6"/>
        <v>43235</v>
      </c>
      <c r="B364" t="s">
        <v>509</v>
      </c>
      <c r="C364" s="2">
        <v>43235</v>
      </c>
      <c r="D364" s="3">
        <v>53.7</v>
      </c>
      <c r="E364" s="3">
        <v>54.19</v>
      </c>
      <c r="F364" s="3">
        <v>54.09</v>
      </c>
      <c r="G364" s="3">
        <v>55.35</v>
      </c>
      <c r="H364" s="3">
        <v>56.88</v>
      </c>
      <c r="I364" s="3">
        <v>60.14</v>
      </c>
      <c r="J364" s="3">
        <v>61.19</v>
      </c>
      <c r="K364" s="3">
        <v>60.9</v>
      </c>
      <c r="L364" s="3">
        <v>61.15</v>
      </c>
      <c r="M364" s="3">
        <v>60.35</v>
      </c>
      <c r="N364" s="3">
        <v>50.83</v>
      </c>
      <c r="O364" s="3">
        <v>50.08</v>
      </c>
      <c r="P364" s="3">
        <v>49.97</v>
      </c>
      <c r="Q364" s="3">
        <v>47.82</v>
      </c>
      <c r="R364" s="3">
        <v>48.36</v>
      </c>
      <c r="S364" s="3">
        <v>48.92</v>
      </c>
      <c r="T364" s="3">
        <v>53.13</v>
      </c>
      <c r="U364" s="3">
        <v>55.33</v>
      </c>
      <c r="V364" s="3">
        <v>55.83</v>
      </c>
      <c r="W364" s="3">
        <v>56.43</v>
      </c>
      <c r="X364" s="3">
        <v>56.43</v>
      </c>
      <c r="Y364" s="3">
        <v>55.38</v>
      </c>
      <c r="Z364" s="3">
        <v>47.09</v>
      </c>
      <c r="AA364" s="3">
        <v>45.66</v>
      </c>
      <c r="AB364" s="3">
        <v>45.11</v>
      </c>
      <c r="AC364" s="3">
        <v>44.82</v>
      </c>
      <c r="AD364" s="3">
        <v>45.08</v>
      </c>
      <c r="AE364" s="3">
        <v>45.35</v>
      </c>
      <c r="AF364" s="3">
        <v>48.98</v>
      </c>
      <c r="AG364" s="3">
        <v>52.43</v>
      </c>
      <c r="AH364" s="3">
        <v>53.43</v>
      </c>
      <c r="AI364" s="3">
        <v>54.18</v>
      </c>
      <c r="AJ364" s="3">
        <v>54.23</v>
      </c>
      <c r="AK364" s="3">
        <v>53.68</v>
      </c>
      <c r="AL364" s="3">
        <v>42.86</v>
      </c>
      <c r="AM364" s="3">
        <v>41.41</v>
      </c>
      <c r="AN364" s="3">
        <v>40.26</v>
      </c>
      <c r="AO364" s="3">
        <v>39.71</v>
      </c>
      <c r="AP364" s="3">
        <v>39.96</v>
      </c>
      <c r="AQ364" s="3">
        <v>40.36</v>
      </c>
      <c r="AR364" s="3">
        <v>45.01</v>
      </c>
      <c r="AS364" s="3">
        <v>48.43</v>
      </c>
      <c r="AT364" s="3">
        <v>48.88</v>
      </c>
      <c r="AU364" s="3">
        <v>49.63</v>
      </c>
      <c r="AV364" s="3">
        <v>49.68</v>
      </c>
      <c r="AW364" s="3">
        <v>49.18</v>
      </c>
      <c r="AX364" s="3">
        <v>40.56</v>
      </c>
      <c r="AY364" s="3">
        <v>39.35</v>
      </c>
    </row>
    <row r="365" spans="1:51" x14ac:dyDescent="0.35">
      <c r="A365" s="5">
        <f t="shared" si="6"/>
        <v>43236</v>
      </c>
      <c r="B365" t="s">
        <v>510</v>
      </c>
      <c r="C365" s="2">
        <v>43236</v>
      </c>
      <c r="D365" s="3">
        <v>53.95</v>
      </c>
      <c r="E365" s="3">
        <v>54.39</v>
      </c>
      <c r="F365" s="3">
        <v>54.29</v>
      </c>
      <c r="G365" s="3">
        <v>55.54</v>
      </c>
      <c r="H365" s="3">
        <v>56.71</v>
      </c>
      <c r="I365" s="3">
        <v>60.14</v>
      </c>
      <c r="J365" s="3">
        <v>61.19</v>
      </c>
      <c r="K365" s="3">
        <v>61.04</v>
      </c>
      <c r="L365" s="3">
        <v>61.29</v>
      </c>
      <c r="M365" s="3">
        <v>60.49</v>
      </c>
      <c r="N365" s="3">
        <v>51.13</v>
      </c>
      <c r="O365" s="3">
        <v>50.38</v>
      </c>
      <c r="P365" s="3">
        <v>50.27</v>
      </c>
      <c r="Q365" s="3">
        <v>48.11</v>
      </c>
      <c r="R365" s="3">
        <v>48.65</v>
      </c>
      <c r="S365" s="3">
        <v>49.21</v>
      </c>
      <c r="T365" s="3">
        <v>53.5</v>
      </c>
      <c r="U365" s="3">
        <v>55.7</v>
      </c>
      <c r="V365" s="3">
        <v>56.2</v>
      </c>
      <c r="W365" s="3">
        <v>56.8</v>
      </c>
      <c r="X365" s="3">
        <v>56.8</v>
      </c>
      <c r="Y365" s="3">
        <v>55.75</v>
      </c>
      <c r="Z365" s="3">
        <v>47.31</v>
      </c>
      <c r="AA365" s="3">
        <v>45.88</v>
      </c>
      <c r="AB365" s="3">
        <v>45.33</v>
      </c>
      <c r="AC365" s="3">
        <v>45.04</v>
      </c>
      <c r="AD365" s="3">
        <v>45.3</v>
      </c>
      <c r="AE365" s="3">
        <v>45.57</v>
      </c>
      <c r="AF365" s="3">
        <v>49.13</v>
      </c>
      <c r="AG365" s="3">
        <v>52.58</v>
      </c>
      <c r="AH365" s="3">
        <v>53.58</v>
      </c>
      <c r="AI365" s="3">
        <v>54.33</v>
      </c>
      <c r="AJ365" s="3">
        <v>54.38</v>
      </c>
      <c r="AK365" s="3">
        <v>53.83</v>
      </c>
      <c r="AL365" s="3">
        <v>43.3</v>
      </c>
      <c r="AM365" s="3">
        <v>41.85</v>
      </c>
      <c r="AN365" s="3">
        <v>40.700000000000003</v>
      </c>
      <c r="AO365" s="3">
        <v>40.15</v>
      </c>
      <c r="AP365" s="3">
        <v>40.4</v>
      </c>
      <c r="AQ365" s="3">
        <v>40.799999999999997</v>
      </c>
      <c r="AR365" s="3">
        <v>45.16</v>
      </c>
      <c r="AS365" s="3">
        <v>48.58</v>
      </c>
      <c r="AT365" s="3">
        <v>49.03</v>
      </c>
      <c r="AU365" s="3">
        <v>49.78</v>
      </c>
      <c r="AV365" s="3">
        <v>49.83</v>
      </c>
      <c r="AW365" s="3">
        <v>49.33</v>
      </c>
      <c r="AX365" s="3">
        <v>41</v>
      </c>
      <c r="AY365" s="3">
        <v>39.79</v>
      </c>
    </row>
    <row r="366" spans="1:51" x14ac:dyDescent="0.35">
      <c r="A366" s="5">
        <f t="shared" si="6"/>
        <v>43237</v>
      </c>
      <c r="B366" t="s">
        <v>511</v>
      </c>
      <c r="C366" s="2">
        <v>43237</v>
      </c>
      <c r="D366" s="3">
        <v>55</v>
      </c>
      <c r="E366" s="3">
        <v>55.47</v>
      </c>
      <c r="F366" s="3">
        <v>55.39</v>
      </c>
      <c r="G366" s="3">
        <v>56.89</v>
      </c>
      <c r="H366" s="3">
        <v>57.67</v>
      </c>
      <c r="I366" s="3">
        <v>61.23</v>
      </c>
      <c r="J366" s="3">
        <v>62.28</v>
      </c>
      <c r="K366" s="3">
        <v>62.12</v>
      </c>
      <c r="L366" s="3">
        <v>62.37</v>
      </c>
      <c r="M366" s="3">
        <v>61.57</v>
      </c>
      <c r="N366" s="3">
        <v>52.26</v>
      </c>
      <c r="O366" s="3">
        <v>51.51</v>
      </c>
      <c r="P366" s="3">
        <v>51.4</v>
      </c>
      <c r="Q366" s="3">
        <v>49.22</v>
      </c>
      <c r="R366" s="3">
        <v>49.76</v>
      </c>
      <c r="S366" s="3">
        <v>50.32</v>
      </c>
      <c r="T366" s="3">
        <v>54.51</v>
      </c>
      <c r="U366" s="3">
        <v>56.71</v>
      </c>
      <c r="V366" s="3">
        <v>57.21</v>
      </c>
      <c r="W366" s="3">
        <v>57.81</v>
      </c>
      <c r="X366" s="3">
        <v>57.81</v>
      </c>
      <c r="Y366" s="3">
        <v>56.76</v>
      </c>
      <c r="Z366" s="3">
        <v>48.14</v>
      </c>
      <c r="AA366" s="3">
        <v>46.71</v>
      </c>
      <c r="AB366" s="3">
        <v>46.16</v>
      </c>
      <c r="AC366" s="3">
        <v>45.87</v>
      </c>
      <c r="AD366" s="3">
        <v>46.13</v>
      </c>
      <c r="AE366" s="3">
        <v>46.4</v>
      </c>
      <c r="AF366" s="3">
        <v>49.91</v>
      </c>
      <c r="AG366" s="3">
        <v>53.36</v>
      </c>
      <c r="AH366" s="3">
        <v>54.36</v>
      </c>
      <c r="AI366" s="3">
        <v>55.11</v>
      </c>
      <c r="AJ366" s="3">
        <v>55.16</v>
      </c>
      <c r="AK366" s="3">
        <v>54.61</v>
      </c>
      <c r="AL366" s="3">
        <v>43.9</v>
      </c>
      <c r="AM366" s="3">
        <v>42.45</v>
      </c>
      <c r="AN366" s="3">
        <v>41.3</v>
      </c>
      <c r="AO366" s="3">
        <v>40.75</v>
      </c>
      <c r="AP366" s="3">
        <v>41</v>
      </c>
      <c r="AQ366" s="3">
        <v>41.4</v>
      </c>
      <c r="AR366" s="3">
        <v>45.94</v>
      </c>
      <c r="AS366" s="3">
        <v>49.36</v>
      </c>
      <c r="AT366" s="3">
        <v>49.81</v>
      </c>
      <c r="AU366" s="3">
        <v>50.56</v>
      </c>
      <c r="AV366" s="3">
        <v>50.61</v>
      </c>
      <c r="AW366" s="3">
        <v>50.11</v>
      </c>
      <c r="AX366" s="3">
        <v>41.6</v>
      </c>
      <c r="AY366" s="3">
        <v>40.39</v>
      </c>
    </row>
    <row r="367" spans="1:51" x14ac:dyDescent="0.35">
      <c r="A367" s="5">
        <f t="shared" si="6"/>
        <v>43238</v>
      </c>
      <c r="B367" t="s">
        <v>512</v>
      </c>
      <c r="C367" s="2">
        <v>43238</v>
      </c>
      <c r="D367" s="3">
        <v>54.62</v>
      </c>
      <c r="E367" s="3">
        <v>54.99</v>
      </c>
      <c r="F367" s="3">
        <v>54.79</v>
      </c>
      <c r="G367" s="3">
        <v>56.34</v>
      </c>
      <c r="H367" s="3">
        <v>57.23</v>
      </c>
      <c r="I367" s="3">
        <v>60.9</v>
      </c>
      <c r="J367" s="3">
        <v>61.95</v>
      </c>
      <c r="K367" s="3">
        <v>61.83</v>
      </c>
      <c r="L367" s="3">
        <v>62.08</v>
      </c>
      <c r="M367" s="3">
        <v>61.28</v>
      </c>
      <c r="N367" s="3">
        <v>51.93</v>
      </c>
      <c r="O367" s="3">
        <v>51.18</v>
      </c>
      <c r="P367" s="3">
        <v>51.07</v>
      </c>
      <c r="Q367" s="3">
        <v>48.88</v>
      </c>
      <c r="R367" s="3">
        <v>49.42</v>
      </c>
      <c r="S367" s="3">
        <v>49.98</v>
      </c>
      <c r="T367" s="3">
        <v>54.31</v>
      </c>
      <c r="U367" s="3">
        <v>56.51</v>
      </c>
      <c r="V367" s="3">
        <v>57.01</v>
      </c>
      <c r="W367" s="3">
        <v>57.61</v>
      </c>
      <c r="X367" s="3">
        <v>57.61</v>
      </c>
      <c r="Y367" s="3">
        <v>56.56</v>
      </c>
      <c r="Z367" s="3">
        <v>47.89</v>
      </c>
      <c r="AA367" s="3">
        <v>46.46</v>
      </c>
      <c r="AB367" s="3">
        <v>45.91</v>
      </c>
      <c r="AC367" s="3">
        <v>45.62</v>
      </c>
      <c r="AD367" s="3">
        <v>45.88</v>
      </c>
      <c r="AE367" s="3">
        <v>46.15</v>
      </c>
      <c r="AF367" s="3">
        <v>49.74</v>
      </c>
      <c r="AG367" s="3">
        <v>53.19</v>
      </c>
      <c r="AH367" s="3">
        <v>54.19</v>
      </c>
      <c r="AI367" s="3">
        <v>54.94</v>
      </c>
      <c r="AJ367" s="3">
        <v>54.99</v>
      </c>
      <c r="AK367" s="3">
        <v>54.44</v>
      </c>
      <c r="AL367" s="3">
        <v>43.59</v>
      </c>
      <c r="AM367" s="3">
        <v>42.14</v>
      </c>
      <c r="AN367" s="3">
        <v>40.99</v>
      </c>
      <c r="AO367" s="3">
        <v>40.44</v>
      </c>
      <c r="AP367" s="3">
        <v>40.69</v>
      </c>
      <c r="AQ367" s="3">
        <v>41.09</v>
      </c>
      <c r="AR367" s="3">
        <v>45.77</v>
      </c>
      <c r="AS367" s="3">
        <v>49.19</v>
      </c>
      <c r="AT367" s="3">
        <v>49.64</v>
      </c>
      <c r="AU367" s="3">
        <v>50.39</v>
      </c>
      <c r="AV367" s="3">
        <v>50.44</v>
      </c>
      <c r="AW367" s="3">
        <v>49.94</v>
      </c>
      <c r="AX367" s="3">
        <v>41.29</v>
      </c>
      <c r="AY367" s="3">
        <v>40.08</v>
      </c>
    </row>
    <row r="368" spans="1:51" x14ac:dyDescent="0.35">
      <c r="A368" s="5">
        <f t="shared" si="6"/>
        <v>43241</v>
      </c>
      <c r="B368" t="s">
        <v>513</v>
      </c>
      <c r="C368" s="2">
        <v>43241</v>
      </c>
      <c r="D368" s="3">
        <v>55.34</v>
      </c>
      <c r="E368" s="3">
        <v>55.61</v>
      </c>
      <c r="F368" s="3">
        <v>55.46</v>
      </c>
      <c r="G368" s="3">
        <v>56.85</v>
      </c>
      <c r="H368" s="3">
        <v>57.98</v>
      </c>
      <c r="I368" s="3">
        <v>61.74</v>
      </c>
      <c r="J368" s="3">
        <v>62.79</v>
      </c>
      <c r="K368" s="3">
        <v>62.61</v>
      </c>
      <c r="L368" s="3">
        <v>62.86</v>
      </c>
      <c r="M368" s="3">
        <v>62.06</v>
      </c>
      <c r="N368" s="3">
        <v>52.64</v>
      </c>
      <c r="O368" s="3">
        <v>51.89</v>
      </c>
      <c r="P368" s="3">
        <v>51.78</v>
      </c>
      <c r="Q368" s="3">
        <v>49.59</v>
      </c>
      <c r="R368" s="3">
        <v>50.13</v>
      </c>
      <c r="S368" s="3">
        <v>50.69</v>
      </c>
      <c r="T368" s="3">
        <v>54.9</v>
      </c>
      <c r="U368" s="3">
        <v>57.1</v>
      </c>
      <c r="V368" s="3">
        <v>57.6</v>
      </c>
      <c r="W368" s="3">
        <v>58.2</v>
      </c>
      <c r="X368" s="3">
        <v>58.2</v>
      </c>
      <c r="Y368" s="3">
        <v>57.15</v>
      </c>
      <c r="Z368" s="3">
        <v>48.41</v>
      </c>
      <c r="AA368" s="3">
        <v>46.98</v>
      </c>
      <c r="AB368" s="3">
        <v>46.43</v>
      </c>
      <c r="AC368" s="3">
        <v>46.14</v>
      </c>
      <c r="AD368" s="3">
        <v>46.4</v>
      </c>
      <c r="AE368" s="3">
        <v>46.67</v>
      </c>
      <c r="AF368" s="3">
        <v>50.1</v>
      </c>
      <c r="AG368" s="3">
        <v>53.55</v>
      </c>
      <c r="AH368" s="3">
        <v>54.55</v>
      </c>
      <c r="AI368" s="3">
        <v>55.3</v>
      </c>
      <c r="AJ368" s="3">
        <v>55.35</v>
      </c>
      <c r="AK368" s="3">
        <v>54.8</v>
      </c>
      <c r="AL368" s="3">
        <v>44.01</v>
      </c>
      <c r="AM368" s="3">
        <v>42.56</v>
      </c>
      <c r="AN368" s="3">
        <v>41.41</v>
      </c>
      <c r="AO368" s="3">
        <v>40.86</v>
      </c>
      <c r="AP368" s="3">
        <v>41.11</v>
      </c>
      <c r="AQ368" s="3">
        <v>41.51</v>
      </c>
      <c r="AR368" s="3">
        <v>46.13</v>
      </c>
      <c r="AS368" s="3">
        <v>49.55</v>
      </c>
      <c r="AT368" s="3">
        <v>50</v>
      </c>
      <c r="AU368" s="3">
        <v>50.75</v>
      </c>
      <c r="AV368" s="3">
        <v>50.8</v>
      </c>
      <c r="AW368" s="3">
        <v>50.3</v>
      </c>
      <c r="AX368" s="3">
        <v>41.71</v>
      </c>
      <c r="AY368" s="3">
        <v>40.5</v>
      </c>
    </row>
    <row r="369" spans="1:51" x14ac:dyDescent="0.35">
      <c r="A369" s="5">
        <f t="shared" si="6"/>
        <v>43242</v>
      </c>
      <c r="B369" t="s">
        <v>514</v>
      </c>
      <c r="C369" s="2">
        <v>43242</v>
      </c>
      <c r="D369" s="3">
        <v>56.37</v>
      </c>
      <c r="E369" s="3">
        <v>56.68</v>
      </c>
      <c r="F369" s="3">
        <v>56.55</v>
      </c>
      <c r="G369" s="3">
        <v>57.94</v>
      </c>
      <c r="H369" s="3">
        <v>58.98</v>
      </c>
      <c r="I369" s="3">
        <v>62.81</v>
      </c>
      <c r="J369" s="3">
        <v>63.86</v>
      </c>
      <c r="K369" s="3">
        <v>63.61</v>
      </c>
      <c r="L369" s="3">
        <v>63.86</v>
      </c>
      <c r="M369" s="3">
        <v>63.06</v>
      </c>
      <c r="N369" s="3">
        <v>53.47</v>
      </c>
      <c r="O369" s="3">
        <v>52.72</v>
      </c>
      <c r="P369" s="3">
        <v>52.61</v>
      </c>
      <c r="Q369" s="3">
        <v>50.4</v>
      </c>
      <c r="R369" s="3">
        <v>50.94</v>
      </c>
      <c r="S369" s="3">
        <v>51.5</v>
      </c>
      <c r="T369" s="3">
        <v>55.55</v>
      </c>
      <c r="U369" s="3">
        <v>57.75</v>
      </c>
      <c r="V369" s="3">
        <v>58.25</v>
      </c>
      <c r="W369" s="3">
        <v>58.85</v>
      </c>
      <c r="X369" s="3">
        <v>58.85</v>
      </c>
      <c r="Y369" s="3">
        <v>57.8</v>
      </c>
      <c r="Z369" s="3">
        <v>49.02</v>
      </c>
      <c r="AA369" s="3">
        <v>47.59</v>
      </c>
      <c r="AB369" s="3">
        <v>47.04</v>
      </c>
      <c r="AC369" s="3">
        <v>46.75</v>
      </c>
      <c r="AD369" s="3">
        <v>47.01</v>
      </c>
      <c r="AE369" s="3">
        <v>47.28</v>
      </c>
      <c r="AF369" s="3">
        <v>50.68</v>
      </c>
      <c r="AG369" s="3">
        <v>54.13</v>
      </c>
      <c r="AH369" s="3">
        <v>55.13</v>
      </c>
      <c r="AI369" s="3">
        <v>55.88</v>
      </c>
      <c r="AJ369" s="3">
        <v>55.93</v>
      </c>
      <c r="AK369" s="3">
        <v>55.38</v>
      </c>
      <c r="AL369" s="3">
        <v>44.87</v>
      </c>
      <c r="AM369" s="3">
        <v>43.42</v>
      </c>
      <c r="AN369" s="3">
        <v>42.27</v>
      </c>
      <c r="AO369" s="3">
        <v>41.72</v>
      </c>
      <c r="AP369" s="3">
        <v>41.97</v>
      </c>
      <c r="AQ369" s="3">
        <v>42.37</v>
      </c>
      <c r="AR369" s="3">
        <v>46.71</v>
      </c>
      <c r="AS369" s="3">
        <v>50.13</v>
      </c>
      <c r="AT369" s="3">
        <v>50.58</v>
      </c>
      <c r="AU369" s="3">
        <v>51.33</v>
      </c>
      <c r="AV369" s="3">
        <v>51.38</v>
      </c>
      <c r="AW369" s="3">
        <v>50.88</v>
      </c>
      <c r="AX369" s="3">
        <v>42.57</v>
      </c>
      <c r="AY369" s="3">
        <v>41.36</v>
      </c>
    </row>
    <row r="370" spans="1:51" x14ac:dyDescent="0.35">
      <c r="A370" s="5">
        <f t="shared" si="6"/>
        <v>43243</v>
      </c>
      <c r="B370" t="s">
        <v>515</v>
      </c>
      <c r="C370" s="2">
        <v>43243</v>
      </c>
      <c r="D370" s="3">
        <v>55.95</v>
      </c>
      <c r="E370" s="3">
        <v>56.39</v>
      </c>
      <c r="F370" s="3">
        <v>56.19</v>
      </c>
      <c r="G370" s="3">
        <v>57.46</v>
      </c>
      <c r="H370" s="3">
        <v>58.59</v>
      </c>
      <c r="I370" s="3">
        <v>62.48</v>
      </c>
      <c r="J370" s="3">
        <v>63.53</v>
      </c>
      <c r="K370" s="3">
        <v>63.33</v>
      </c>
      <c r="L370" s="3">
        <v>63.58</v>
      </c>
      <c r="M370" s="3">
        <v>62.78</v>
      </c>
      <c r="N370" s="3">
        <v>53.1</v>
      </c>
      <c r="O370" s="3">
        <v>52.35</v>
      </c>
      <c r="P370" s="3">
        <v>52.24</v>
      </c>
      <c r="Q370" s="3">
        <v>50.03</v>
      </c>
      <c r="R370" s="3">
        <v>50.57</v>
      </c>
      <c r="S370" s="3">
        <v>51.13</v>
      </c>
      <c r="T370" s="3">
        <v>55.28</v>
      </c>
      <c r="U370" s="3">
        <v>57.48</v>
      </c>
      <c r="V370" s="3">
        <v>57.98</v>
      </c>
      <c r="W370" s="3">
        <v>58.58</v>
      </c>
      <c r="X370" s="3">
        <v>58.58</v>
      </c>
      <c r="Y370" s="3">
        <v>57.53</v>
      </c>
      <c r="Z370" s="3">
        <v>48.81</v>
      </c>
      <c r="AA370" s="3">
        <v>47.38</v>
      </c>
      <c r="AB370" s="3">
        <v>46.83</v>
      </c>
      <c r="AC370" s="3">
        <v>46.54</v>
      </c>
      <c r="AD370" s="3">
        <v>46.8</v>
      </c>
      <c r="AE370" s="3">
        <v>47.07</v>
      </c>
      <c r="AF370" s="3">
        <v>50.51</v>
      </c>
      <c r="AG370" s="3">
        <v>53.96</v>
      </c>
      <c r="AH370" s="3">
        <v>54.96</v>
      </c>
      <c r="AI370" s="3">
        <v>55.71</v>
      </c>
      <c r="AJ370" s="3">
        <v>55.76</v>
      </c>
      <c r="AK370" s="3">
        <v>55.21</v>
      </c>
      <c r="AL370" s="3">
        <v>44.68</v>
      </c>
      <c r="AM370" s="3">
        <v>43.23</v>
      </c>
      <c r="AN370" s="3">
        <v>42.08</v>
      </c>
      <c r="AO370" s="3">
        <v>41.53</v>
      </c>
      <c r="AP370" s="3">
        <v>41.78</v>
      </c>
      <c r="AQ370" s="3">
        <v>42.18</v>
      </c>
      <c r="AR370" s="3">
        <v>46.54</v>
      </c>
      <c r="AS370" s="3">
        <v>49.96</v>
      </c>
      <c r="AT370" s="3">
        <v>50.41</v>
      </c>
      <c r="AU370" s="3">
        <v>51.16</v>
      </c>
      <c r="AV370" s="3">
        <v>51.21</v>
      </c>
      <c r="AW370" s="3">
        <v>50.71</v>
      </c>
      <c r="AX370" s="3">
        <v>42.38</v>
      </c>
      <c r="AY370" s="3">
        <v>41.17</v>
      </c>
    </row>
    <row r="371" spans="1:51" x14ac:dyDescent="0.35">
      <c r="A371" s="5">
        <f t="shared" si="6"/>
        <v>43244</v>
      </c>
      <c r="B371" t="s">
        <v>516</v>
      </c>
      <c r="C371" s="2">
        <v>43244</v>
      </c>
      <c r="D371" s="3">
        <v>55.94</v>
      </c>
      <c r="E371" s="3">
        <v>56.26</v>
      </c>
      <c r="F371" s="3">
        <v>56.09</v>
      </c>
      <c r="G371" s="3">
        <v>57.46</v>
      </c>
      <c r="H371" s="3">
        <v>58.5</v>
      </c>
      <c r="I371" s="3">
        <v>62.44</v>
      </c>
      <c r="J371" s="3">
        <v>63.49</v>
      </c>
      <c r="K371" s="3">
        <v>63.29</v>
      </c>
      <c r="L371" s="3">
        <v>63.54</v>
      </c>
      <c r="M371" s="3">
        <v>62.74</v>
      </c>
      <c r="N371" s="3">
        <v>52.57</v>
      </c>
      <c r="O371" s="3">
        <v>51.82</v>
      </c>
      <c r="P371" s="3">
        <v>51.71</v>
      </c>
      <c r="Q371" s="3">
        <v>49.51</v>
      </c>
      <c r="R371" s="3">
        <v>50.05</v>
      </c>
      <c r="S371" s="3">
        <v>50.61</v>
      </c>
      <c r="T371" s="3">
        <v>54.85</v>
      </c>
      <c r="U371" s="3">
        <v>57.05</v>
      </c>
      <c r="V371" s="3">
        <v>57.55</v>
      </c>
      <c r="W371" s="3">
        <v>58.15</v>
      </c>
      <c r="X371" s="3">
        <v>58.15</v>
      </c>
      <c r="Y371" s="3">
        <v>57.1</v>
      </c>
      <c r="Z371" s="3">
        <v>48.28</v>
      </c>
      <c r="AA371" s="3">
        <v>46.85</v>
      </c>
      <c r="AB371" s="3">
        <v>46.3</v>
      </c>
      <c r="AC371" s="3">
        <v>46.01</v>
      </c>
      <c r="AD371" s="3">
        <v>46.27</v>
      </c>
      <c r="AE371" s="3">
        <v>46.54</v>
      </c>
      <c r="AF371" s="3">
        <v>49.89</v>
      </c>
      <c r="AG371" s="3">
        <v>53.34</v>
      </c>
      <c r="AH371" s="3">
        <v>54.34</v>
      </c>
      <c r="AI371" s="3">
        <v>55.09</v>
      </c>
      <c r="AJ371" s="3">
        <v>55.14</v>
      </c>
      <c r="AK371" s="3">
        <v>54.59</v>
      </c>
      <c r="AL371" s="3">
        <v>44.18</v>
      </c>
      <c r="AM371" s="3">
        <v>42.73</v>
      </c>
      <c r="AN371" s="3">
        <v>41.58</v>
      </c>
      <c r="AO371" s="3">
        <v>41.03</v>
      </c>
      <c r="AP371" s="3">
        <v>41.28</v>
      </c>
      <c r="AQ371" s="3">
        <v>41.68</v>
      </c>
      <c r="AR371" s="3">
        <v>45.92</v>
      </c>
      <c r="AS371" s="3">
        <v>49.34</v>
      </c>
      <c r="AT371" s="3">
        <v>49.79</v>
      </c>
      <c r="AU371" s="3">
        <v>50.54</v>
      </c>
      <c r="AV371" s="3">
        <v>50.59</v>
      </c>
      <c r="AW371" s="3">
        <v>50.09</v>
      </c>
      <c r="AX371" s="3">
        <v>41.88</v>
      </c>
      <c r="AY371" s="3">
        <v>40.67</v>
      </c>
    </row>
    <row r="372" spans="1:51" x14ac:dyDescent="0.35">
      <c r="A372" s="5">
        <f t="shared" si="6"/>
        <v>43245</v>
      </c>
      <c r="B372" t="s">
        <v>517</v>
      </c>
      <c r="C372" s="2">
        <v>43245</v>
      </c>
      <c r="D372" s="3">
        <v>54.33</v>
      </c>
      <c r="E372" s="3">
        <v>54.8</v>
      </c>
      <c r="F372" s="3">
        <v>54.72</v>
      </c>
      <c r="G372" s="3">
        <v>55.98</v>
      </c>
      <c r="H372" s="3">
        <v>57.03</v>
      </c>
      <c r="I372" s="3">
        <v>61.02</v>
      </c>
      <c r="J372" s="3">
        <v>62.07</v>
      </c>
      <c r="K372" s="3">
        <v>61.86</v>
      </c>
      <c r="L372" s="3">
        <v>62.11</v>
      </c>
      <c r="M372" s="3">
        <v>61.31</v>
      </c>
      <c r="N372" s="3">
        <v>50.71</v>
      </c>
      <c r="O372" s="3">
        <v>49.96</v>
      </c>
      <c r="P372" s="3">
        <v>49.85</v>
      </c>
      <c r="Q372" s="3">
        <v>47.63</v>
      </c>
      <c r="R372" s="3">
        <v>48.17</v>
      </c>
      <c r="S372" s="3">
        <v>48.73</v>
      </c>
      <c r="T372" s="3">
        <v>52.83</v>
      </c>
      <c r="U372" s="3">
        <v>55.03</v>
      </c>
      <c r="V372" s="3">
        <v>55.53</v>
      </c>
      <c r="W372" s="3">
        <v>56.13</v>
      </c>
      <c r="X372" s="3">
        <v>56.13</v>
      </c>
      <c r="Y372" s="3">
        <v>55.08</v>
      </c>
      <c r="Z372" s="3">
        <v>46.48</v>
      </c>
      <c r="AA372" s="3">
        <v>45.05</v>
      </c>
      <c r="AB372" s="3">
        <v>44.5</v>
      </c>
      <c r="AC372" s="3">
        <v>44.21</v>
      </c>
      <c r="AD372" s="3">
        <v>44.47</v>
      </c>
      <c r="AE372" s="3">
        <v>44.74</v>
      </c>
      <c r="AF372" s="3">
        <v>48.24</v>
      </c>
      <c r="AG372" s="3">
        <v>51.69</v>
      </c>
      <c r="AH372" s="3">
        <v>52.69</v>
      </c>
      <c r="AI372" s="3">
        <v>53.44</v>
      </c>
      <c r="AJ372" s="3">
        <v>53.49</v>
      </c>
      <c r="AK372" s="3">
        <v>52.94</v>
      </c>
      <c r="AL372" s="3">
        <v>42.91</v>
      </c>
      <c r="AM372" s="3">
        <v>41.46</v>
      </c>
      <c r="AN372" s="3">
        <v>40.31</v>
      </c>
      <c r="AO372" s="3">
        <v>39.76</v>
      </c>
      <c r="AP372" s="3">
        <v>40.01</v>
      </c>
      <c r="AQ372" s="3">
        <v>40.409999999999997</v>
      </c>
      <c r="AR372" s="3">
        <v>44.27</v>
      </c>
      <c r="AS372" s="3">
        <v>47.69</v>
      </c>
      <c r="AT372" s="3">
        <v>48.14</v>
      </c>
      <c r="AU372" s="3">
        <v>48.89</v>
      </c>
      <c r="AV372" s="3">
        <v>48.94</v>
      </c>
      <c r="AW372" s="3">
        <v>48.44</v>
      </c>
      <c r="AX372" s="3">
        <v>40.61</v>
      </c>
      <c r="AY372" s="3">
        <v>39.4</v>
      </c>
    </row>
    <row r="373" spans="1:51" x14ac:dyDescent="0.35">
      <c r="A373" s="5">
        <f t="shared" si="6"/>
        <v>43248</v>
      </c>
      <c r="B373" t="s">
        <v>518</v>
      </c>
      <c r="C373" s="2">
        <v>43248</v>
      </c>
      <c r="D373" s="3">
        <v>54.33</v>
      </c>
      <c r="E373" s="3">
        <v>54.8</v>
      </c>
      <c r="F373" s="3">
        <v>54.72</v>
      </c>
      <c r="G373" s="3">
        <v>55.98</v>
      </c>
      <c r="H373" s="3">
        <v>57.03</v>
      </c>
      <c r="I373" s="3">
        <v>61.02</v>
      </c>
      <c r="J373" s="3">
        <v>62.07</v>
      </c>
      <c r="K373" s="3">
        <v>61.86</v>
      </c>
      <c r="L373" s="3">
        <v>62.11</v>
      </c>
      <c r="M373" s="3">
        <v>61.31</v>
      </c>
      <c r="N373" s="3">
        <v>50.71</v>
      </c>
      <c r="O373" s="3">
        <v>49.96</v>
      </c>
      <c r="P373" s="3">
        <v>49.85</v>
      </c>
      <c r="Q373" s="3">
        <v>47.63</v>
      </c>
      <c r="R373" s="3">
        <v>48.17</v>
      </c>
      <c r="S373" s="3">
        <v>48.73</v>
      </c>
      <c r="T373" s="3">
        <v>52.83</v>
      </c>
      <c r="U373" s="3">
        <v>55.03</v>
      </c>
      <c r="V373" s="3">
        <v>55.53</v>
      </c>
      <c r="W373" s="3">
        <v>56.13</v>
      </c>
      <c r="X373" s="3">
        <v>56.13</v>
      </c>
      <c r="Y373" s="3">
        <v>55.08</v>
      </c>
      <c r="Z373" s="3">
        <v>46.48</v>
      </c>
      <c r="AA373" s="3">
        <v>45.05</v>
      </c>
      <c r="AB373" s="3">
        <v>44.5</v>
      </c>
      <c r="AC373" s="3">
        <v>44.21</v>
      </c>
      <c r="AD373" s="3">
        <v>44.47</v>
      </c>
      <c r="AE373" s="3">
        <v>44.74</v>
      </c>
      <c r="AF373" s="3">
        <v>48.24</v>
      </c>
      <c r="AG373" s="3">
        <v>51.69</v>
      </c>
      <c r="AH373" s="3">
        <v>52.69</v>
      </c>
      <c r="AI373" s="3">
        <v>53.44</v>
      </c>
      <c r="AJ373" s="3">
        <v>53.49</v>
      </c>
      <c r="AK373" s="3">
        <v>52.94</v>
      </c>
      <c r="AL373" s="3">
        <v>42.91</v>
      </c>
      <c r="AM373" s="3">
        <v>41.46</v>
      </c>
      <c r="AN373" s="3">
        <v>40.31</v>
      </c>
      <c r="AO373" s="3">
        <v>39.76</v>
      </c>
      <c r="AP373" s="3">
        <v>40.01</v>
      </c>
      <c r="AQ373" s="3">
        <v>40.409999999999997</v>
      </c>
      <c r="AR373" s="3">
        <v>44.27</v>
      </c>
      <c r="AS373" s="3">
        <v>47.69</v>
      </c>
      <c r="AT373" s="3">
        <v>48.14</v>
      </c>
      <c r="AU373" s="3">
        <v>48.89</v>
      </c>
      <c r="AV373" s="3">
        <v>48.94</v>
      </c>
      <c r="AW373" s="3">
        <v>48.44</v>
      </c>
      <c r="AX373" s="3">
        <v>40.61</v>
      </c>
      <c r="AY373" s="3">
        <v>39.4</v>
      </c>
    </row>
    <row r="374" spans="1:51" x14ac:dyDescent="0.35">
      <c r="A374" s="5">
        <f t="shared" si="6"/>
        <v>43249</v>
      </c>
      <c r="B374" t="s">
        <v>519</v>
      </c>
      <c r="C374" s="2">
        <v>43249</v>
      </c>
      <c r="D374" s="3">
        <v>56.46</v>
      </c>
      <c r="E374" s="3">
        <v>56.33</v>
      </c>
      <c r="F374" s="3">
        <v>56.14</v>
      </c>
      <c r="G374" s="3">
        <v>57.38</v>
      </c>
      <c r="H374" s="3">
        <v>58.01</v>
      </c>
      <c r="I374" s="3">
        <v>62</v>
      </c>
      <c r="J374" s="3">
        <v>63.05</v>
      </c>
      <c r="K374" s="3">
        <v>62.83</v>
      </c>
      <c r="L374" s="3">
        <v>63.08</v>
      </c>
      <c r="M374" s="3">
        <v>62.28</v>
      </c>
      <c r="N374" s="3">
        <v>51.02</v>
      </c>
      <c r="O374" s="3">
        <v>50.27</v>
      </c>
      <c r="P374" s="3">
        <v>50.16</v>
      </c>
      <c r="Q374" s="3">
        <v>47.94</v>
      </c>
      <c r="R374" s="3">
        <v>48.48</v>
      </c>
      <c r="S374" s="3">
        <v>49.04</v>
      </c>
      <c r="T374" s="3">
        <v>53.01</v>
      </c>
      <c r="U374" s="3">
        <v>55.21</v>
      </c>
      <c r="V374" s="3">
        <v>55.71</v>
      </c>
      <c r="W374" s="3">
        <v>56.31</v>
      </c>
      <c r="X374" s="3">
        <v>56.31</v>
      </c>
      <c r="Y374" s="3">
        <v>55.26</v>
      </c>
      <c r="Z374" s="3">
        <v>46.6</v>
      </c>
      <c r="AA374" s="3">
        <v>45.17</v>
      </c>
      <c r="AB374" s="3">
        <v>44.62</v>
      </c>
      <c r="AC374" s="3">
        <v>44.33</v>
      </c>
      <c r="AD374" s="3">
        <v>44.59</v>
      </c>
      <c r="AE374" s="3">
        <v>44.86</v>
      </c>
      <c r="AF374" s="3">
        <v>48.19</v>
      </c>
      <c r="AG374" s="3">
        <v>51.64</v>
      </c>
      <c r="AH374" s="3">
        <v>52.64</v>
      </c>
      <c r="AI374" s="3">
        <v>53.39</v>
      </c>
      <c r="AJ374" s="3">
        <v>53.44</v>
      </c>
      <c r="AK374" s="3">
        <v>52.89</v>
      </c>
      <c r="AL374" s="3">
        <v>43.04</v>
      </c>
      <c r="AM374" s="3">
        <v>41.59</v>
      </c>
      <c r="AN374" s="3">
        <v>40.44</v>
      </c>
      <c r="AO374" s="3">
        <v>39.89</v>
      </c>
      <c r="AP374" s="3">
        <v>40.14</v>
      </c>
      <c r="AQ374" s="3">
        <v>40.54</v>
      </c>
      <c r="AR374" s="3">
        <v>44.22</v>
      </c>
      <c r="AS374" s="3">
        <v>47.64</v>
      </c>
      <c r="AT374" s="3">
        <v>48.09</v>
      </c>
      <c r="AU374" s="3">
        <v>48.84</v>
      </c>
      <c r="AV374" s="3">
        <v>48.89</v>
      </c>
      <c r="AW374" s="3">
        <v>48.39</v>
      </c>
      <c r="AX374" s="3">
        <v>40.74</v>
      </c>
      <c r="AY374" s="3">
        <v>39.53</v>
      </c>
    </row>
    <row r="375" spans="1:51" x14ac:dyDescent="0.35">
      <c r="A375" s="5">
        <f t="shared" si="6"/>
        <v>43250</v>
      </c>
      <c r="B375" t="s">
        <v>520</v>
      </c>
      <c r="C375" s="2">
        <v>43250</v>
      </c>
      <c r="D375" s="3">
        <v>57.1</v>
      </c>
      <c r="E375" s="3">
        <v>57.08</v>
      </c>
      <c r="F375" s="3">
        <v>56.74</v>
      </c>
      <c r="G375" s="3">
        <v>57.88</v>
      </c>
      <c r="H375" s="3">
        <v>58.52</v>
      </c>
      <c r="I375" s="3">
        <v>62.48</v>
      </c>
      <c r="J375" s="3">
        <v>63.53</v>
      </c>
      <c r="K375" s="3">
        <v>63.26</v>
      </c>
      <c r="L375" s="3">
        <v>63.51</v>
      </c>
      <c r="M375" s="3">
        <v>62.71</v>
      </c>
      <c r="N375" s="3">
        <v>51.08</v>
      </c>
      <c r="O375" s="3">
        <v>50.33</v>
      </c>
      <c r="P375" s="3">
        <v>50.22</v>
      </c>
      <c r="Q375" s="3">
        <v>47.94</v>
      </c>
      <c r="R375" s="3">
        <v>48.48</v>
      </c>
      <c r="S375" s="3">
        <v>49.04</v>
      </c>
      <c r="T375" s="3">
        <v>52.87</v>
      </c>
      <c r="U375" s="3">
        <v>55.07</v>
      </c>
      <c r="V375" s="3">
        <v>55.57</v>
      </c>
      <c r="W375" s="3">
        <v>56.17</v>
      </c>
      <c r="X375" s="3">
        <v>56.17</v>
      </c>
      <c r="Y375" s="3">
        <v>55.12</v>
      </c>
      <c r="Z375" s="3">
        <v>46.72</v>
      </c>
      <c r="AA375" s="3">
        <v>45.29</v>
      </c>
      <c r="AB375" s="3">
        <v>44.74</v>
      </c>
      <c r="AC375" s="3">
        <v>44.45</v>
      </c>
      <c r="AD375" s="3">
        <v>44.71</v>
      </c>
      <c r="AE375" s="3">
        <v>44.98</v>
      </c>
      <c r="AF375" s="3">
        <v>48.14</v>
      </c>
      <c r="AG375" s="3">
        <v>51.59</v>
      </c>
      <c r="AH375" s="3">
        <v>52.59</v>
      </c>
      <c r="AI375" s="3">
        <v>53.34</v>
      </c>
      <c r="AJ375" s="3">
        <v>53.39</v>
      </c>
      <c r="AK375" s="3">
        <v>52.84</v>
      </c>
      <c r="AL375" s="3">
        <v>43.85</v>
      </c>
      <c r="AM375" s="3">
        <v>42.4</v>
      </c>
      <c r="AN375" s="3">
        <v>41.25</v>
      </c>
      <c r="AO375" s="3">
        <v>40.700000000000003</v>
      </c>
      <c r="AP375" s="3">
        <v>40.950000000000003</v>
      </c>
      <c r="AQ375" s="3">
        <v>41.35</v>
      </c>
      <c r="AR375" s="3">
        <v>44.17</v>
      </c>
      <c r="AS375" s="3">
        <v>47.59</v>
      </c>
      <c r="AT375" s="3">
        <v>48.04</v>
      </c>
      <c r="AU375" s="3">
        <v>48.79</v>
      </c>
      <c r="AV375" s="3">
        <v>48.84</v>
      </c>
      <c r="AW375" s="3">
        <v>48.34</v>
      </c>
      <c r="AX375" s="3">
        <v>41.55</v>
      </c>
      <c r="AY375" s="3">
        <v>40.340000000000003</v>
      </c>
    </row>
    <row r="376" spans="1:51" x14ac:dyDescent="0.35">
      <c r="A376" s="5">
        <f t="shared" si="6"/>
        <v>43251</v>
      </c>
      <c r="B376" t="s">
        <v>521</v>
      </c>
      <c r="C376" s="2">
        <v>43251</v>
      </c>
      <c r="D376" s="3">
        <v>55.86</v>
      </c>
      <c r="E376" s="3">
        <v>55.65</v>
      </c>
      <c r="F376" s="3">
        <v>56.75</v>
      </c>
      <c r="G376" s="3">
        <v>57.04</v>
      </c>
      <c r="H376" s="3">
        <v>60.95</v>
      </c>
      <c r="I376" s="3">
        <v>62</v>
      </c>
      <c r="J376" s="3">
        <v>61.66</v>
      </c>
      <c r="K376" s="3">
        <v>61.91</v>
      </c>
      <c r="L376" s="3">
        <v>61.11</v>
      </c>
      <c r="M376" s="3">
        <v>50.6</v>
      </c>
      <c r="N376" s="3">
        <v>49.85</v>
      </c>
      <c r="O376" s="3">
        <v>49.74</v>
      </c>
      <c r="P376" s="3">
        <v>47.41</v>
      </c>
      <c r="Q376" s="3">
        <v>47.95</v>
      </c>
      <c r="R376" s="3">
        <v>48.51</v>
      </c>
      <c r="S376" s="3">
        <v>51.82</v>
      </c>
      <c r="T376" s="3">
        <v>54.02</v>
      </c>
      <c r="U376" s="3">
        <v>54.52</v>
      </c>
      <c r="V376" s="3">
        <v>55.12</v>
      </c>
      <c r="W376" s="3">
        <v>55.12</v>
      </c>
      <c r="X376" s="3">
        <v>54.07</v>
      </c>
      <c r="Y376" s="3">
        <v>46.28</v>
      </c>
      <c r="Z376" s="3">
        <v>44.85</v>
      </c>
      <c r="AA376" s="3">
        <v>44.3</v>
      </c>
      <c r="AB376" s="3">
        <v>44.01</v>
      </c>
      <c r="AC376" s="3">
        <v>44.27</v>
      </c>
      <c r="AD376" s="3">
        <v>44.54</v>
      </c>
      <c r="AE376" s="3">
        <v>47.98</v>
      </c>
      <c r="AF376" s="3">
        <v>51.43</v>
      </c>
      <c r="AG376" s="3">
        <v>52.43</v>
      </c>
      <c r="AH376" s="3">
        <v>53.18</v>
      </c>
      <c r="AI376" s="3">
        <v>53.23</v>
      </c>
      <c r="AJ376" s="3">
        <v>52.68</v>
      </c>
      <c r="AK376" s="3">
        <v>43.65</v>
      </c>
      <c r="AL376" s="3">
        <v>42.2</v>
      </c>
      <c r="AM376" s="3">
        <v>41.05</v>
      </c>
      <c r="AN376" s="3">
        <v>40.5</v>
      </c>
      <c r="AO376" s="3">
        <v>40.75</v>
      </c>
      <c r="AP376" s="3">
        <v>41.15</v>
      </c>
      <c r="AQ376" s="3">
        <v>44.01</v>
      </c>
      <c r="AR376" s="3">
        <v>47.43</v>
      </c>
      <c r="AS376" s="3">
        <v>47.88</v>
      </c>
      <c r="AT376" s="3">
        <v>48.63</v>
      </c>
      <c r="AU376" s="3">
        <v>48.68</v>
      </c>
      <c r="AV376" s="3">
        <v>48.18</v>
      </c>
      <c r="AW376" s="3">
        <v>41.35</v>
      </c>
      <c r="AX376" s="3">
        <v>40.14</v>
      </c>
      <c r="AY376" s="3">
        <v>39.44</v>
      </c>
    </row>
    <row r="377" spans="1:51" x14ac:dyDescent="0.35">
      <c r="A377" s="5">
        <f t="shared" si="6"/>
        <v>43252</v>
      </c>
      <c r="B377" t="s">
        <v>522</v>
      </c>
      <c r="C377" s="2">
        <v>43252</v>
      </c>
      <c r="D377" s="3">
        <v>54.2</v>
      </c>
      <c r="E377" s="3">
        <v>54.13</v>
      </c>
      <c r="F377" s="3">
        <v>55.33</v>
      </c>
      <c r="G377" s="3">
        <v>56.34</v>
      </c>
      <c r="H377" s="3">
        <v>60.24</v>
      </c>
      <c r="I377" s="3">
        <v>61.28</v>
      </c>
      <c r="J377" s="3">
        <v>60.92</v>
      </c>
      <c r="K377" s="3">
        <v>61.17</v>
      </c>
      <c r="L377" s="3">
        <v>60.37</v>
      </c>
      <c r="M377" s="3">
        <v>50.23</v>
      </c>
      <c r="N377" s="3">
        <v>49.48</v>
      </c>
      <c r="O377" s="3">
        <v>49.37</v>
      </c>
      <c r="P377" s="3">
        <v>47.04</v>
      </c>
      <c r="Q377" s="3">
        <v>47.58</v>
      </c>
      <c r="R377" s="3">
        <v>48.14</v>
      </c>
      <c r="S377" s="3">
        <v>51.78</v>
      </c>
      <c r="T377" s="3">
        <v>53.98</v>
      </c>
      <c r="U377" s="3">
        <v>54.48</v>
      </c>
      <c r="V377" s="3">
        <v>55.08</v>
      </c>
      <c r="W377" s="3">
        <v>55.08</v>
      </c>
      <c r="X377" s="3">
        <v>54.03</v>
      </c>
      <c r="Y377" s="3">
        <v>46.08</v>
      </c>
      <c r="Z377" s="3">
        <v>44.65</v>
      </c>
      <c r="AA377" s="3">
        <v>44.1</v>
      </c>
      <c r="AB377" s="3">
        <v>43.81</v>
      </c>
      <c r="AC377" s="3">
        <v>44.07</v>
      </c>
      <c r="AD377" s="3">
        <v>44.34</v>
      </c>
      <c r="AE377" s="3">
        <v>47.58</v>
      </c>
      <c r="AF377" s="3">
        <v>51.03</v>
      </c>
      <c r="AG377" s="3">
        <v>52.03</v>
      </c>
      <c r="AH377" s="3">
        <v>52.78</v>
      </c>
      <c r="AI377" s="3">
        <v>52.83</v>
      </c>
      <c r="AJ377" s="3">
        <v>52.28</v>
      </c>
      <c r="AK377" s="3">
        <v>43.31</v>
      </c>
      <c r="AL377" s="3">
        <v>41.86</v>
      </c>
      <c r="AM377" s="3">
        <v>40.71</v>
      </c>
      <c r="AN377" s="3">
        <v>40.159999999999997</v>
      </c>
      <c r="AO377" s="3">
        <v>40.409999999999997</v>
      </c>
      <c r="AP377" s="3">
        <v>40.81</v>
      </c>
      <c r="AQ377" s="3">
        <v>43.61</v>
      </c>
      <c r="AR377" s="3">
        <v>47.03</v>
      </c>
      <c r="AS377" s="3">
        <v>47.48</v>
      </c>
      <c r="AT377" s="3">
        <v>48.23</v>
      </c>
      <c r="AU377" s="3">
        <v>48.28</v>
      </c>
      <c r="AV377" s="3">
        <v>47.78</v>
      </c>
      <c r="AW377" s="3">
        <v>41.01</v>
      </c>
      <c r="AX377" s="3">
        <v>39.799999999999997</v>
      </c>
      <c r="AY377" s="3">
        <v>39.1</v>
      </c>
    </row>
    <row r="378" spans="1:51" x14ac:dyDescent="0.35">
      <c r="A378" s="5">
        <f t="shared" si="6"/>
        <v>43255</v>
      </c>
      <c r="B378" t="s">
        <v>523</v>
      </c>
      <c r="C378" s="2">
        <v>43255</v>
      </c>
      <c r="D378" s="3">
        <v>54.8</v>
      </c>
      <c r="E378" s="3">
        <v>54.6</v>
      </c>
      <c r="F378" s="3">
        <v>56.16</v>
      </c>
      <c r="G378" s="3">
        <v>56.86</v>
      </c>
      <c r="H378" s="3">
        <v>60.76</v>
      </c>
      <c r="I378" s="3">
        <v>61.81</v>
      </c>
      <c r="J378" s="3">
        <v>61.39</v>
      </c>
      <c r="K378" s="3">
        <v>61.64</v>
      </c>
      <c r="L378" s="3">
        <v>60.84</v>
      </c>
      <c r="M378" s="3">
        <v>50.45</v>
      </c>
      <c r="N378" s="3">
        <v>49.7</v>
      </c>
      <c r="O378" s="3">
        <v>49.59</v>
      </c>
      <c r="P378" s="3">
        <v>47.33</v>
      </c>
      <c r="Q378" s="3">
        <v>47.87</v>
      </c>
      <c r="R378" s="3">
        <v>48.43</v>
      </c>
      <c r="S378" s="3">
        <v>52.13</v>
      </c>
      <c r="T378" s="3">
        <v>54.33</v>
      </c>
      <c r="U378" s="3">
        <v>54.83</v>
      </c>
      <c r="V378" s="3">
        <v>55.43</v>
      </c>
      <c r="W378" s="3">
        <v>55.43</v>
      </c>
      <c r="X378" s="3">
        <v>54.38</v>
      </c>
      <c r="Y378" s="3">
        <v>46.51</v>
      </c>
      <c r="Z378" s="3">
        <v>45.08</v>
      </c>
      <c r="AA378" s="3">
        <v>44.53</v>
      </c>
      <c r="AB378" s="3">
        <v>44.24</v>
      </c>
      <c r="AC378" s="3">
        <v>44.5</v>
      </c>
      <c r="AD378" s="3">
        <v>44.77</v>
      </c>
      <c r="AE378" s="3">
        <v>48</v>
      </c>
      <c r="AF378" s="3">
        <v>51.45</v>
      </c>
      <c r="AG378" s="3">
        <v>52.45</v>
      </c>
      <c r="AH378" s="3">
        <v>53.2</v>
      </c>
      <c r="AI378" s="3">
        <v>53.25</v>
      </c>
      <c r="AJ378" s="3">
        <v>52.7</v>
      </c>
      <c r="AK378" s="3">
        <v>43.45</v>
      </c>
      <c r="AL378" s="3">
        <v>42</v>
      </c>
      <c r="AM378" s="3">
        <v>40.85</v>
      </c>
      <c r="AN378" s="3">
        <v>40.299999999999997</v>
      </c>
      <c r="AO378" s="3">
        <v>40.549999999999997</v>
      </c>
      <c r="AP378" s="3">
        <v>40.950000000000003</v>
      </c>
      <c r="AQ378" s="3">
        <v>44.03</v>
      </c>
      <c r="AR378" s="3">
        <v>47.45</v>
      </c>
      <c r="AS378" s="3">
        <v>47.9</v>
      </c>
      <c r="AT378" s="3">
        <v>48.65</v>
      </c>
      <c r="AU378" s="3">
        <v>48.7</v>
      </c>
      <c r="AV378" s="3">
        <v>48.2</v>
      </c>
      <c r="AW378" s="3">
        <v>41.15</v>
      </c>
      <c r="AX378" s="3">
        <v>39.94</v>
      </c>
      <c r="AY378" s="3">
        <v>39.24</v>
      </c>
    </row>
    <row r="379" spans="1:51" x14ac:dyDescent="0.35">
      <c r="A379" s="5">
        <f t="shared" si="6"/>
        <v>43256</v>
      </c>
      <c r="B379" t="s">
        <v>524</v>
      </c>
      <c r="C379" s="2">
        <v>43256</v>
      </c>
      <c r="D379" s="3">
        <v>53.67</v>
      </c>
      <c r="E379" s="3">
        <v>53.36</v>
      </c>
      <c r="F379" s="3">
        <v>54.95</v>
      </c>
      <c r="G379" s="3">
        <v>55.68</v>
      </c>
      <c r="H379" s="3">
        <v>59.56</v>
      </c>
      <c r="I379" s="3">
        <v>60.62</v>
      </c>
      <c r="J379" s="3">
        <v>60.19</v>
      </c>
      <c r="K379" s="3">
        <v>60.44</v>
      </c>
      <c r="L379" s="3">
        <v>59.64</v>
      </c>
      <c r="M379" s="3">
        <v>49.88</v>
      </c>
      <c r="N379" s="3">
        <v>49.13</v>
      </c>
      <c r="O379" s="3">
        <v>49.02</v>
      </c>
      <c r="P379" s="3">
        <v>46.8</v>
      </c>
      <c r="Q379" s="3">
        <v>47.34</v>
      </c>
      <c r="R379" s="3">
        <v>47.9</v>
      </c>
      <c r="S379" s="3">
        <v>51.49</v>
      </c>
      <c r="T379" s="3">
        <v>53.69</v>
      </c>
      <c r="U379" s="3">
        <v>54.19</v>
      </c>
      <c r="V379" s="3">
        <v>54.79</v>
      </c>
      <c r="W379" s="3">
        <v>54.79</v>
      </c>
      <c r="X379" s="3">
        <v>53.74</v>
      </c>
      <c r="Y379" s="3">
        <v>45.96</v>
      </c>
      <c r="Z379" s="3">
        <v>44.53</v>
      </c>
      <c r="AA379" s="3">
        <v>43.98</v>
      </c>
      <c r="AB379" s="3">
        <v>43.69</v>
      </c>
      <c r="AC379" s="3">
        <v>43.95</v>
      </c>
      <c r="AD379" s="3">
        <v>44.22</v>
      </c>
      <c r="AE379" s="3">
        <v>47.41</v>
      </c>
      <c r="AF379" s="3">
        <v>50.86</v>
      </c>
      <c r="AG379" s="3">
        <v>51.86</v>
      </c>
      <c r="AH379" s="3">
        <v>52.61</v>
      </c>
      <c r="AI379" s="3">
        <v>52.66</v>
      </c>
      <c r="AJ379" s="3">
        <v>52.11</v>
      </c>
      <c r="AK379" s="3">
        <v>43.28</v>
      </c>
      <c r="AL379" s="3">
        <v>41.83</v>
      </c>
      <c r="AM379" s="3">
        <v>40.68</v>
      </c>
      <c r="AN379" s="3">
        <v>40.130000000000003</v>
      </c>
      <c r="AO379" s="3">
        <v>40.380000000000003</v>
      </c>
      <c r="AP379" s="3">
        <v>40.78</v>
      </c>
      <c r="AQ379" s="3">
        <v>43.44</v>
      </c>
      <c r="AR379" s="3">
        <v>46.86</v>
      </c>
      <c r="AS379" s="3">
        <v>47.31</v>
      </c>
      <c r="AT379" s="3">
        <v>48.06</v>
      </c>
      <c r="AU379" s="3">
        <v>48.11</v>
      </c>
      <c r="AV379" s="3">
        <v>47.61</v>
      </c>
      <c r="AW379" s="3">
        <v>40.98</v>
      </c>
      <c r="AX379" s="3">
        <v>39.770000000000003</v>
      </c>
      <c r="AY379" s="3">
        <v>39.07</v>
      </c>
    </row>
    <row r="380" spans="1:51" x14ac:dyDescent="0.35">
      <c r="A380" s="5">
        <f t="shared" si="6"/>
        <v>43257</v>
      </c>
      <c r="B380" t="s">
        <v>525</v>
      </c>
      <c r="C380" s="2">
        <v>43257</v>
      </c>
      <c r="D380" s="3">
        <v>53.47</v>
      </c>
      <c r="E380" s="3">
        <v>53.35</v>
      </c>
      <c r="F380" s="3">
        <v>54.95</v>
      </c>
      <c r="G380" s="3">
        <v>55.46</v>
      </c>
      <c r="H380" s="3">
        <v>59.34</v>
      </c>
      <c r="I380" s="3">
        <v>60.4</v>
      </c>
      <c r="J380" s="3">
        <v>59.98</v>
      </c>
      <c r="K380" s="3">
        <v>60.23</v>
      </c>
      <c r="L380" s="3">
        <v>59.43</v>
      </c>
      <c r="M380" s="3">
        <v>49.99</v>
      </c>
      <c r="N380" s="3">
        <v>49.24</v>
      </c>
      <c r="O380" s="3">
        <v>49.13</v>
      </c>
      <c r="P380" s="3">
        <v>46.93</v>
      </c>
      <c r="Q380" s="3">
        <v>47.47</v>
      </c>
      <c r="R380" s="3">
        <v>48.03</v>
      </c>
      <c r="S380" s="3">
        <v>51.51</v>
      </c>
      <c r="T380" s="3">
        <v>53.71</v>
      </c>
      <c r="U380" s="3">
        <v>54.21</v>
      </c>
      <c r="V380" s="3">
        <v>54.81</v>
      </c>
      <c r="W380" s="3">
        <v>54.81</v>
      </c>
      <c r="X380" s="3">
        <v>53.76</v>
      </c>
      <c r="Y380" s="3">
        <v>46.05</v>
      </c>
      <c r="Z380" s="3">
        <v>44.62</v>
      </c>
      <c r="AA380" s="3">
        <v>44.07</v>
      </c>
      <c r="AB380" s="3">
        <v>43.78</v>
      </c>
      <c r="AC380" s="3">
        <v>44.04</v>
      </c>
      <c r="AD380" s="3">
        <v>44.31</v>
      </c>
      <c r="AE380" s="3">
        <v>47.51</v>
      </c>
      <c r="AF380" s="3">
        <v>50.96</v>
      </c>
      <c r="AG380" s="3">
        <v>51.96</v>
      </c>
      <c r="AH380" s="3">
        <v>52.71</v>
      </c>
      <c r="AI380" s="3">
        <v>52.76</v>
      </c>
      <c r="AJ380" s="3">
        <v>52.21</v>
      </c>
      <c r="AK380" s="3">
        <v>43.54</v>
      </c>
      <c r="AL380" s="3">
        <v>42.09</v>
      </c>
      <c r="AM380" s="3">
        <v>40.94</v>
      </c>
      <c r="AN380" s="3">
        <v>40.39</v>
      </c>
      <c r="AO380" s="3">
        <v>40.64</v>
      </c>
      <c r="AP380" s="3">
        <v>41.04</v>
      </c>
      <c r="AQ380" s="3">
        <v>43.54</v>
      </c>
      <c r="AR380" s="3">
        <v>46.96</v>
      </c>
      <c r="AS380" s="3">
        <v>47.41</v>
      </c>
      <c r="AT380" s="3">
        <v>48.16</v>
      </c>
      <c r="AU380" s="3">
        <v>48.21</v>
      </c>
      <c r="AV380" s="3">
        <v>47.71</v>
      </c>
      <c r="AW380" s="3">
        <v>41.24</v>
      </c>
      <c r="AX380" s="3">
        <v>40.03</v>
      </c>
      <c r="AY380" s="3">
        <v>39.33</v>
      </c>
    </row>
    <row r="381" spans="1:51" x14ac:dyDescent="0.35">
      <c r="A381" s="5">
        <f t="shared" si="6"/>
        <v>43258</v>
      </c>
      <c r="B381" t="s">
        <v>526</v>
      </c>
      <c r="C381" s="2">
        <v>43258</v>
      </c>
      <c r="D381" s="3">
        <v>54.32</v>
      </c>
      <c r="E381" s="3">
        <v>54.17</v>
      </c>
      <c r="F381" s="3">
        <v>55.78</v>
      </c>
      <c r="G381" s="3">
        <v>56.56</v>
      </c>
      <c r="H381" s="3">
        <v>60.33</v>
      </c>
      <c r="I381" s="3">
        <v>61.41</v>
      </c>
      <c r="J381" s="3">
        <v>60.93</v>
      </c>
      <c r="K381" s="3">
        <v>61.18</v>
      </c>
      <c r="L381" s="3">
        <v>60.38</v>
      </c>
      <c r="M381" s="3">
        <v>50.62</v>
      </c>
      <c r="N381" s="3">
        <v>49.87</v>
      </c>
      <c r="O381" s="3">
        <v>49.76</v>
      </c>
      <c r="P381" s="3">
        <v>47.55</v>
      </c>
      <c r="Q381" s="3">
        <v>48.09</v>
      </c>
      <c r="R381" s="3">
        <v>48.65</v>
      </c>
      <c r="S381" s="3">
        <v>52.15</v>
      </c>
      <c r="T381" s="3">
        <v>54.35</v>
      </c>
      <c r="U381" s="3">
        <v>54.85</v>
      </c>
      <c r="V381" s="3">
        <v>55.45</v>
      </c>
      <c r="W381" s="3">
        <v>55.45</v>
      </c>
      <c r="X381" s="3">
        <v>54.4</v>
      </c>
      <c r="Y381" s="3">
        <v>46.46</v>
      </c>
      <c r="Z381" s="3">
        <v>45.03</v>
      </c>
      <c r="AA381" s="3">
        <v>44.48</v>
      </c>
      <c r="AB381" s="3">
        <v>44.19</v>
      </c>
      <c r="AC381" s="3">
        <v>44.45</v>
      </c>
      <c r="AD381" s="3">
        <v>44.72</v>
      </c>
      <c r="AE381" s="3">
        <v>48.39</v>
      </c>
      <c r="AF381" s="3">
        <v>51.84</v>
      </c>
      <c r="AG381" s="3">
        <v>52.84</v>
      </c>
      <c r="AH381" s="3">
        <v>53.59</v>
      </c>
      <c r="AI381" s="3">
        <v>53.64</v>
      </c>
      <c r="AJ381" s="3">
        <v>53.09</v>
      </c>
      <c r="AK381" s="3">
        <v>43.9</v>
      </c>
      <c r="AL381" s="3">
        <v>42.45</v>
      </c>
      <c r="AM381" s="3">
        <v>41.3</v>
      </c>
      <c r="AN381" s="3">
        <v>40.75</v>
      </c>
      <c r="AO381" s="3">
        <v>41</v>
      </c>
      <c r="AP381" s="3">
        <v>41.4</v>
      </c>
      <c r="AQ381" s="3">
        <v>44.42</v>
      </c>
      <c r="AR381" s="3">
        <v>47.84</v>
      </c>
      <c r="AS381" s="3">
        <v>48.29</v>
      </c>
      <c r="AT381" s="3">
        <v>49.04</v>
      </c>
      <c r="AU381" s="3">
        <v>49.09</v>
      </c>
      <c r="AV381" s="3">
        <v>48.59</v>
      </c>
      <c r="AW381" s="3">
        <v>41.6</v>
      </c>
      <c r="AX381" s="3">
        <v>40.39</v>
      </c>
      <c r="AY381" s="3">
        <v>39.69</v>
      </c>
    </row>
    <row r="382" spans="1:51" x14ac:dyDescent="0.35">
      <c r="A382" s="5">
        <f t="shared" si="6"/>
        <v>43259</v>
      </c>
      <c r="B382" t="s">
        <v>527</v>
      </c>
      <c r="C382" s="2">
        <v>43259</v>
      </c>
      <c r="D382" s="3">
        <v>53.83</v>
      </c>
      <c r="E382" s="3">
        <v>53.74</v>
      </c>
      <c r="F382" s="3">
        <v>55.47</v>
      </c>
      <c r="G382" s="3">
        <v>56.15</v>
      </c>
      <c r="H382" s="3">
        <v>59.99</v>
      </c>
      <c r="I382" s="3">
        <v>61.05</v>
      </c>
      <c r="J382" s="3">
        <v>60.64</v>
      </c>
      <c r="K382" s="3">
        <v>60.89</v>
      </c>
      <c r="L382" s="3">
        <v>60.09</v>
      </c>
      <c r="M382" s="3">
        <v>50.42</v>
      </c>
      <c r="N382" s="3">
        <v>49.67</v>
      </c>
      <c r="O382" s="3">
        <v>49.56</v>
      </c>
      <c r="P382" s="3">
        <v>47.38</v>
      </c>
      <c r="Q382" s="3">
        <v>47.92</v>
      </c>
      <c r="R382" s="3">
        <v>48.48</v>
      </c>
      <c r="S382" s="3">
        <v>52.15</v>
      </c>
      <c r="T382" s="3">
        <v>54.35</v>
      </c>
      <c r="U382" s="3">
        <v>54.85</v>
      </c>
      <c r="V382" s="3">
        <v>55.45</v>
      </c>
      <c r="W382" s="3">
        <v>55.45</v>
      </c>
      <c r="X382" s="3">
        <v>54.4</v>
      </c>
      <c r="Y382" s="3">
        <v>46.31</v>
      </c>
      <c r="Z382" s="3">
        <v>44.88</v>
      </c>
      <c r="AA382" s="3">
        <v>44.33</v>
      </c>
      <c r="AB382" s="3">
        <v>44.04</v>
      </c>
      <c r="AC382" s="3">
        <v>44.3</v>
      </c>
      <c r="AD382" s="3">
        <v>44.57</v>
      </c>
      <c r="AE382" s="3">
        <v>48</v>
      </c>
      <c r="AF382" s="3">
        <v>51.45</v>
      </c>
      <c r="AG382" s="3">
        <v>52.45</v>
      </c>
      <c r="AH382" s="3">
        <v>53.2</v>
      </c>
      <c r="AI382" s="3">
        <v>53.25</v>
      </c>
      <c r="AJ382" s="3">
        <v>52.7</v>
      </c>
      <c r="AK382" s="3">
        <v>43.92</v>
      </c>
      <c r="AL382" s="3">
        <v>42.47</v>
      </c>
      <c r="AM382" s="3">
        <v>41.32</v>
      </c>
      <c r="AN382" s="3">
        <v>40.770000000000003</v>
      </c>
      <c r="AO382" s="3">
        <v>41.02</v>
      </c>
      <c r="AP382" s="3">
        <v>41.42</v>
      </c>
      <c r="AQ382" s="3">
        <v>44.29</v>
      </c>
      <c r="AR382" s="3">
        <v>47.71</v>
      </c>
      <c r="AS382" s="3">
        <v>48.16</v>
      </c>
      <c r="AT382" s="3">
        <v>48.91</v>
      </c>
      <c r="AU382" s="3">
        <v>48.96</v>
      </c>
      <c r="AV382" s="3">
        <v>48.46</v>
      </c>
      <c r="AW382" s="3">
        <v>41.62</v>
      </c>
      <c r="AX382" s="3">
        <v>40.409999999999997</v>
      </c>
      <c r="AY382" s="3">
        <v>39.71</v>
      </c>
    </row>
    <row r="383" spans="1:51" x14ac:dyDescent="0.35">
      <c r="A383" s="5">
        <f t="shared" si="6"/>
        <v>43262</v>
      </c>
      <c r="B383" t="s">
        <v>528</v>
      </c>
      <c r="C383" s="2">
        <v>43262</v>
      </c>
      <c r="D383" s="3">
        <v>53.09</v>
      </c>
      <c r="E383" s="3">
        <v>53.22</v>
      </c>
      <c r="F383" s="3">
        <v>55.12</v>
      </c>
      <c r="G383" s="3">
        <v>55.91</v>
      </c>
      <c r="H383" s="3">
        <v>59.78</v>
      </c>
      <c r="I383" s="3">
        <v>60.84</v>
      </c>
      <c r="J383" s="3">
        <v>60.48</v>
      </c>
      <c r="K383" s="3">
        <v>60.73</v>
      </c>
      <c r="L383" s="3">
        <v>59.93</v>
      </c>
      <c r="M383" s="3">
        <v>50.31</v>
      </c>
      <c r="N383" s="3">
        <v>49.56</v>
      </c>
      <c r="O383" s="3">
        <v>49.45</v>
      </c>
      <c r="P383" s="3">
        <v>47.29</v>
      </c>
      <c r="Q383" s="3">
        <v>47.83</v>
      </c>
      <c r="R383" s="3">
        <v>48.39</v>
      </c>
      <c r="S383" s="3">
        <v>52.12</v>
      </c>
      <c r="T383" s="3">
        <v>54.32</v>
      </c>
      <c r="U383" s="3">
        <v>54.82</v>
      </c>
      <c r="V383" s="3">
        <v>55.42</v>
      </c>
      <c r="W383" s="3">
        <v>55.42</v>
      </c>
      <c r="X383" s="3">
        <v>54.37</v>
      </c>
      <c r="Y383" s="3">
        <v>46.2</v>
      </c>
      <c r="Z383" s="3">
        <v>44.77</v>
      </c>
      <c r="AA383" s="3">
        <v>44.22</v>
      </c>
      <c r="AB383" s="3">
        <v>43.93</v>
      </c>
      <c r="AC383" s="3">
        <v>44.19</v>
      </c>
      <c r="AD383" s="3">
        <v>44.46</v>
      </c>
      <c r="AE383" s="3">
        <v>47.69</v>
      </c>
      <c r="AF383" s="3">
        <v>51.14</v>
      </c>
      <c r="AG383" s="3">
        <v>52.14</v>
      </c>
      <c r="AH383" s="3">
        <v>52.89</v>
      </c>
      <c r="AI383" s="3">
        <v>52.94</v>
      </c>
      <c r="AJ383" s="3">
        <v>52.39</v>
      </c>
      <c r="AK383" s="3">
        <v>43.95</v>
      </c>
      <c r="AL383" s="3">
        <v>42.5</v>
      </c>
      <c r="AM383" s="3">
        <v>41.35</v>
      </c>
      <c r="AN383" s="3">
        <v>40.799999999999997</v>
      </c>
      <c r="AO383" s="3">
        <v>41.05</v>
      </c>
      <c r="AP383" s="3">
        <v>41.45</v>
      </c>
      <c r="AQ383" s="3">
        <v>43.98</v>
      </c>
      <c r="AR383" s="3">
        <v>47.4</v>
      </c>
      <c r="AS383" s="3">
        <v>47.85</v>
      </c>
      <c r="AT383" s="3">
        <v>48.6</v>
      </c>
      <c r="AU383" s="3">
        <v>48.65</v>
      </c>
      <c r="AV383" s="3">
        <v>48.15</v>
      </c>
      <c r="AW383" s="3">
        <v>41.65</v>
      </c>
      <c r="AX383" s="3">
        <v>40.44</v>
      </c>
      <c r="AY383" s="3">
        <v>39.74</v>
      </c>
    </row>
    <row r="384" spans="1:51" x14ac:dyDescent="0.35">
      <c r="A384" s="5">
        <f t="shared" si="6"/>
        <v>43263</v>
      </c>
      <c r="B384" t="s">
        <v>529</v>
      </c>
      <c r="C384" s="2">
        <v>43263</v>
      </c>
      <c r="D384" s="3">
        <v>53.8</v>
      </c>
      <c r="E384" s="3">
        <v>53.93</v>
      </c>
      <c r="F384" s="3">
        <v>55.86</v>
      </c>
      <c r="G384" s="3">
        <v>56.87</v>
      </c>
      <c r="H384" s="3">
        <v>60.77</v>
      </c>
      <c r="I384" s="3">
        <v>61.83</v>
      </c>
      <c r="J384" s="3">
        <v>61.48</v>
      </c>
      <c r="K384" s="3">
        <v>61.73</v>
      </c>
      <c r="L384" s="3">
        <v>60.93</v>
      </c>
      <c r="M384" s="3">
        <v>50.46</v>
      </c>
      <c r="N384" s="3">
        <v>49.71</v>
      </c>
      <c r="O384" s="3">
        <v>49.6</v>
      </c>
      <c r="P384" s="3">
        <v>47.45</v>
      </c>
      <c r="Q384" s="3">
        <v>47.99</v>
      </c>
      <c r="R384" s="3">
        <v>48.55</v>
      </c>
      <c r="S384" s="3">
        <v>52.36</v>
      </c>
      <c r="T384" s="3">
        <v>54.56</v>
      </c>
      <c r="U384" s="3">
        <v>55.06</v>
      </c>
      <c r="V384" s="3">
        <v>55.66</v>
      </c>
      <c r="W384" s="3">
        <v>55.66</v>
      </c>
      <c r="X384" s="3">
        <v>54.61</v>
      </c>
      <c r="Y384" s="3">
        <v>46.45</v>
      </c>
      <c r="Z384" s="3">
        <v>45.02</v>
      </c>
      <c r="AA384" s="3">
        <v>44.47</v>
      </c>
      <c r="AB384" s="3">
        <v>44.18</v>
      </c>
      <c r="AC384" s="3">
        <v>44.44</v>
      </c>
      <c r="AD384" s="3">
        <v>44.71</v>
      </c>
      <c r="AE384" s="3">
        <v>47.46</v>
      </c>
      <c r="AF384" s="3">
        <v>50.91</v>
      </c>
      <c r="AG384" s="3">
        <v>51.91</v>
      </c>
      <c r="AH384" s="3">
        <v>52.66</v>
      </c>
      <c r="AI384" s="3">
        <v>52.71</v>
      </c>
      <c r="AJ384" s="3">
        <v>52.16</v>
      </c>
      <c r="AK384" s="3">
        <v>44.15</v>
      </c>
      <c r="AL384" s="3">
        <v>42.7</v>
      </c>
      <c r="AM384" s="3">
        <v>41.55</v>
      </c>
      <c r="AN384" s="3">
        <v>41</v>
      </c>
      <c r="AO384" s="3">
        <v>41.25</v>
      </c>
      <c r="AP384" s="3">
        <v>41.65</v>
      </c>
      <c r="AQ384" s="3">
        <v>43.75</v>
      </c>
      <c r="AR384" s="3">
        <v>47.17</v>
      </c>
      <c r="AS384" s="3">
        <v>47.62</v>
      </c>
      <c r="AT384" s="3">
        <v>48.37</v>
      </c>
      <c r="AU384" s="3">
        <v>48.42</v>
      </c>
      <c r="AV384" s="3">
        <v>47.92</v>
      </c>
      <c r="AW384" s="3">
        <v>41.85</v>
      </c>
      <c r="AX384" s="3">
        <v>40.64</v>
      </c>
      <c r="AY384" s="3">
        <v>39.94</v>
      </c>
    </row>
    <row r="385" spans="1:51" x14ac:dyDescent="0.35">
      <c r="A385" s="5">
        <f t="shared" si="6"/>
        <v>43264</v>
      </c>
      <c r="B385" t="s">
        <v>530</v>
      </c>
      <c r="C385" s="2">
        <v>43264</v>
      </c>
      <c r="D385" s="3">
        <v>54.82</v>
      </c>
      <c r="E385" s="3">
        <v>54.96</v>
      </c>
      <c r="F385" s="3">
        <v>57</v>
      </c>
      <c r="G385" s="3">
        <v>57.64</v>
      </c>
      <c r="H385" s="3">
        <v>61.53</v>
      </c>
      <c r="I385" s="3">
        <v>62.59</v>
      </c>
      <c r="J385" s="3">
        <v>62.19</v>
      </c>
      <c r="K385" s="3">
        <v>62.44</v>
      </c>
      <c r="L385" s="3">
        <v>61.64</v>
      </c>
      <c r="M385" s="3">
        <v>50.77</v>
      </c>
      <c r="N385" s="3">
        <v>50.02</v>
      </c>
      <c r="O385" s="3">
        <v>49.91</v>
      </c>
      <c r="P385" s="3">
        <v>47.77</v>
      </c>
      <c r="Q385" s="3">
        <v>48.31</v>
      </c>
      <c r="R385" s="3">
        <v>48.87</v>
      </c>
      <c r="S385" s="3">
        <v>52.66</v>
      </c>
      <c r="T385" s="3">
        <v>54.86</v>
      </c>
      <c r="U385" s="3">
        <v>55.36</v>
      </c>
      <c r="V385" s="3">
        <v>55.96</v>
      </c>
      <c r="W385" s="3">
        <v>55.96</v>
      </c>
      <c r="X385" s="3">
        <v>54.91</v>
      </c>
      <c r="Y385" s="3">
        <v>46.64</v>
      </c>
      <c r="Z385" s="3">
        <v>45.21</v>
      </c>
      <c r="AA385" s="3">
        <v>44.66</v>
      </c>
      <c r="AB385" s="3">
        <v>44.37</v>
      </c>
      <c r="AC385" s="3">
        <v>44.63</v>
      </c>
      <c r="AD385" s="3">
        <v>44.9</v>
      </c>
      <c r="AE385" s="3">
        <v>47.62</v>
      </c>
      <c r="AF385" s="3">
        <v>51.07</v>
      </c>
      <c r="AG385" s="3">
        <v>52.07</v>
      </c>
      <c r="AH385" s="3">
        <v>52.82</v>
      </c>
      <c r="AI385" s="3">
        <v>52.87</v>
      </c>
      <c r="AJ385" s="3">
        <v>52.32</v>
      </c>
      <c r="AK385" s="3">
        <v>44.44</v>
      </c>
      <c r="AL385" s="3">
        <v>42.99</v>
      </c>
      <c r="AM385" s="3">
        <v>41.84</v>
      </c>
      <c r="AN385" s="3">
        <v>41.29</v>
      </c>
      <c r="AO385" s="3">
        <v>41.54</v>
      </c>
      <c r="AP385" s="3">
        <v>41.94</v>
      </c>
      <c r="AQ385" s="3">
        <v>43.91</v>
      </c>
      <c r="AR385" s="3">
        <v>47.33</v>
      </c>
      <c r="AS385" s="3">
        <v>47.78</v>
      </c>
      <c r="AT385" s="3">
        <v>48.53</v>
      </c>
      <c r="AU385" s="3">
        <v>48.58</v>
      </c>
      <c r="AV385" s="3">
        <v>48.08</v>
      </c>
      <c r="AW385" s="3">
        <v>42.14</v>
      </c>
      <c r="AX385" s="3">
        <v>40.93</v>
      </c>
      <c r="AY385" s="3">
        <v>40.229999999999997</v>
      </c>
    </row>
    <row r="386" spans="1:51" x14ac:dyDescent="0.35">
      <c r="A386" s="5">
        <f t="shared" si="6"/>
        <v>43265</v>
      </c>
      <c r="B386" t="s">
        <v>531</v>
      </c>
      <c r="C386" s="2">
        <v>43265</v>
      </c>
      <c r="D386" s="3">
        <v>54.39</v>
      </c>
      <c r="E386" s="3">
        <v>54.52</v>
      </c>
      <c r="F386" s="3">
        <v>56.53</v>
      </c>
      <c r="G386" s="3">
        <v>57.28</v>
      </c>
      <c r="H386" s="3">
        <v>61</v>
      </c>
      <c r="I386" s="3">
        <v>62.11</v>
      </c>
      <c r="J386" s="3">
        <v>61.63</v>
      </c>
      <c r="K386" s="3">
        <v>61.88</v>
      </c>
      <c r="L386" s="3">
        <v>61.08</v>
      </c>
      <c r="M386" s="3">
        <v>50.34</v>
      </c>
      <c r="N386" s="3">
        <v>49.59</v>
      </c>
      <c r="O386" s="3">
        <v>49.48</v>
      </c>
      <c r="P386" s="3">
        <v>47.32</v>
      </c>
      <c r="Q386" s="3">
        <v>47.86</v>
      </c>
      <c r="R386" s="3">
        <v>48.42</v>
      </c>
      <c r="S386" s="3">
        <v>52.41</v>
      </c>
      <c r="T386" s="3">
        <v>54.61</v>
      </c>
      <c r="U386" s="3">
        <v>55.11</v>
      </c>
      <c r="V386" s="3">
        <v>55.71</v>
      </c>
      <c r="W386" s="3">
        <v>55.71</v>
      </c>
      <c r="X386" s="3">
        <v>54.66</v>
      </c>
      <c r="Y386" s="3">
        <v>46.44</v>
      </c>
      <c r="Z386" s="3">
        <v>45.01</v>
      </c>
      <c r="AA386" s="3">
        <v>44.46</v>
      </c>
      <c r="AB386" s="3">
        <v>44.17</v>
      </c>
      <c r="AC386" s="3">
        <v>44.43</v>
      </c>
      <c r="AD386" s="3">
        <v>44.7</v>
      </c>
      <c r="AE386" s="3">
        <v>47.53</v>
      </c>
      <c r="AF386" s="3">
        <v>50.98</v>
      </c>
      <c r="AG386" s="3">
        <v>51.98</v>
      </c>
      <c r="AH386" s="3">
        <v>52.73</v>
      </c>
      <c r="AI386" s="3">
        <v>52.78</v>
      </c>
      <c r="AJ386" s="3">
        <v>52.23</v>
      </c>
      <c r="AK386" s="3">
        <v>44.16</v>
      </c>
      <c r="AL386" s="3">
        <v>42.71</v>
      </c>
      <c r="AM386" s="3">
        <v>41.56</v>
      </c>
      <c r="AN386" s="3">
        <v>41.01</v>
      </c>
      <c r="AO386" s="3">
        <v>41.26</v>
      </c>
      <c r="AP386" s="3">
        <v>41.66</v>
      </c>
      <c r="AQ386" s="3">
        <v>43.82</v>
      </c>
      <c r="AR386" s="3">
        <v>47.24</v>
      </c>
      <c r="AS386" s="3">
        <v>47.69</v>
      </c>
      <c r="AT386" s="3">
        <v>48.44</v>
      </c>
      <c r="AU386" s="3">
        <v>48.49</v>
      </c>
      <c r="AV386" s="3">
        <v>47.99</v>
      </c>
      <c r="AW386" s="3">
        <v>41.86</v>
      </c>
      <c r="AX386" s="3">
        <v>40.65</v>
      </c>
      <c r="AY386" s="3">
        <v>39.950000000000003</v>
      </c>
    </row>
    <row r="387" spans="1:51" x14ac:dyDescent="0.35">
      <c r="A387" s="5">
        <f t="shared" si="6"/>
        <v>43266</v>
      </c>
      <c r="B387" t="s">
        <v>532</v>
      </c>
      <c r="C387" s="2">
        <v>43266</v>
      </c>
      <c r="D387" s="3">
        <v>52.95</v>
      </c>
      <c r="E387" s="3">
        <v>53.47</v>
      </c>
      <c r="F387" s="3">
        <v>55.02</v>
      </c>
      <c r="G387" s="3">
        <v>55.74</v>
      </c>
      <c r="H387" s="3">
        <v>59.42</v>
      </c>
      <c r="I387" s="3">
        <v>60.54</v>
      </c>
      <c r="J387" s="3">
        <v>60.06</v>
      </c>
      <c r="K387" s="3">
        <v>60.31</v>
      </c>
      <c r="L387" s="3">
        <v>59.51</v>
      </c>
      <c r="M387" s="3">
        <v>49.23</v>
      </c>
      <c r="N387" s="3">
        <v>48.48</v>
      </c>
      <c r="O387" s="3">
        <v>48.37</v>
      </c>
      <c r="P387" s="3">
        <v>46.19</v>
      </c>
      <c r="Q387" s="3">
        <v>46.73</v>
      </c>
      <c r="R387" s="3">
        <v>47.29</v>
      </c>
      <c r="S387" s="3">
        <v>51.2</v>
      </c>
      <c r="T387" s="3">
        <v>53.4</v>
      </c>
      <c r="U387" s="3">
        <v>53.9</v>
      </c>
      <c r="V387" s="3">
        <v>54.5</v>
      </c>
      <c r="W387" s="3">
        <v>54.5</v>
      </c>
      <c r="X387" s="3">
        <v>53.45</v>
      </c>
      <c r="Y387" s="3">
        <v>45.17</v>
      </c>
      <c r="Z387" s="3">
        <v>43.74</v>
      </c>
      <c r="AA387" s="3">
        <v>43.19</v>
      </c>
      <c r="AB387" s="3">
        <v>42.9</v>
      </c>
      <c r="AC387" s="3">
        <v>43.16</v>
      </c>
      <c r="AD387" s="3">
        <v>43.43</v>
      </c>
      <c r="AE387" s="3">
        <v>46.41</v>
      </c>
      <c r="AF387" s="3">
        <v>49.86</v>
      </c>
      <c r="AG387" s="3">
        <v>50.86</v>
      </c>
      <c r="AH387" s="3">
        <v>51.61</v>
      </c>
      <c r="AI387" s="3">
        <v>51.66</v>
      </c>
      <c r="AJ387" s="3">
        <v>51.11</v>
      </c>
      <c r="AK387" s="3">
        <v>43.8</v>
      </c>
      <c r="AL387" s="3">
        <v>42.35</v>
      </c>
      <c r="AM387" s="3">
        <v>41.2</v>
      </c>
      <c r="AN387" s="3">
        <v>40.65</v>
      </c>
      <c r="AO387" s="3">
        <v>40.9</v>
      </c>
      <c r="AP387" s="3">
        <v>41.3</v>
      </c>
      <c r="AQ387" s="3">
        <v>42.7</v>
      </c>
      <c r="AR387" s="3">
        <v>46.12</v>
      </c>
      <c r="AS387" s="3">
        <v>46.57</v>
      </c>
      <c r="AT387" s="3">
        <v>47.32</v>
      </c>
      <c r="AU387" s="3">
        <v>47.37</v>
      </c>
      <c r="AV387" s="3">
        <v>46.87</v>
      </c>
      <c r="AW387" s="3">
        <v>41.5</v>
      </c>
      <c r="AX387" s="3">
        <v>40.29</v>
      </c>
      <c r="AY387" s="3">
        <v>39.590000000000003</v>
      </c>
    </row>
    <row r="388" spans="1:51" x14ac:dyDescent="0.35">
      <c r="A388" s="5">
        <f t="shared" si="6"/>
        <v>43269</v>
      </c>
      <c r="B388" t="s">
        <v>533</v>
      </c>
      <c r="C388" s="2">
        <v>43269</v>
      </c>
      <c r="D388" s="3">
        <v>53.78</v>
      </c>
      <c r="E388" s="3">
        <v>54.18</v>
      </c>
      <c r="F388" s="3">
        <v>56.1</v>
      </c>
      <c r="G388" s="3">
        <v>56.92</v>
      </c>
      <c r="H388" s="3">
        <v>60.56</v>
      </c>
      <c r="I388" s="3">
        <v>61.68</v>
      </c>
      <c r="J388" s="3">
        <v>61.19</v>
      </c>
      <c r="K388" s="3">
        <v>61.44</v>
      </c>
      <c r="L388" s="3">
        <v>60.64</v>
      </c>
      <c r="M388" s="3">
        <v>50.04</v>
      </c>
      <c r="N388" s="3">
        <v>49.29</v>
      </c>
      <c r="O388" s="3">
        <v>49.18</v>
      </c>
      <c r="P388" s="3">
        <v>46.98</v>
      </c>
      <c r="Q388" s="3">
        <v>47.52</v>
      </c>
      <c r="R388" s="3">
        <v>48.08</v>
      </c>
      <c r="S388" s="3">
        <v>52.02</v>
      </c>
      <c r="T388" s="3">
        <v>54.22</v>
      </c>
      <c r="U388" s="3">
        <v>54.72</v>
      </c>
      <c r="V388" s="3">
        <v>55.3</v>
      </c>
      <c r="W388" s="3">
        <v>55.3</v>
      </c>
      <c r="X388" s="3">
        <v>54.25</v>
      </c>
      <c r="Y388" s="3">
        <v>45.91</v>
      </c>
      <c r="Z388" s="3">
        <v>44.48</v>
      </c>
      <c r="AA388" s="3">
        <v>43.93</v>
      </c>
      <c r="AB388" s="3">
        <v>43.64</v>
      </c>
      <c r="AC388" s="3">
        <v>43.9</v>
      </c>
      <c r="AD388" s="3">
        <v>44.17</v>
      </c>
      <c r="AE388" s="3">
        <v>47.11</v>
      </c>
      <c r="AF388" s="3">
        <v>50.56</v>
      </c>
      <c r="AG388" s="3">
        <v>51.56</v>
      </c>
      <c r="AH388" s="3">
        <v>52.31</v>
      </c>
      <c r="AI388" s="3">
        <v>52.36</v>
      </c>
      <c r="AJ388" s="3">
        <v>51.81</v>
      </c>
      <c r="AK388" s="3">
        <v>44.44</v>
      </c>
      <c r="AL388" s="3">
        <v>42.99</v>
      </c>
      <c r="AM388" s="3">
        <v>41.84</v>
      </c>
      <c r="AN388" s="3">
        <v>41.29</v>
      </c>
      <c r="AO388" s="3">
        <v>41.54</v>
      </c>
      <c r="AP388" s="3">
        <v>41.94</v>
      </c>
      <c r="AQ388" s="3">
        <v>43.4</v>
      </c>
      <c r="AR388" s="3">
        <v>46.82</v>
      </c>
      <c r="AS388" s="3">
        <v>47.27</v>
      </c>
      <c r="AT388" s="3">
        <v>48.02</v>
      </c>
      <c r="AU388" s="3">
        <v>48.07</v>
      </c>
      <c r="AV388" s="3">
        <v>47.57</v>
      </c>
      <c r="AW388" s="3">
        <v>42.14</v>
      </c>
      <c r="AX388" s="3">
        <v>40.93</v>
      </c>
      <c r="AY388" s="3">
        <v>40.229999999999997</v>
      </c>
    </row>
    <row r="389" spans="1:51" x14ac:dyDescent="0.35">
      <c r="A389" s="5">
        <f t="shared" si="6"/>
        <v>43270</v>
      </c>
      <c r="B389" t="s">
        <v>534</v>
      </c>
      <c r="C389" s="2">
        <v>43270</v>
      </c>
      <c r="D389" s="3">
        <v>52.46</v>
      </c>
      <c r="E389" s="3">
        <v>52.99</v>
      </c>
      <c r="F389" s="3">
        <v>55.01</v>
      </c>
      <c r="G389" s="3">
        <v>56</v>
      </c>
      <c r="H389" s="3">
        <v>59.64</v>
      </c>
      <c r="I389" s="3">
        <v>60.75</v>
      </c>
      <c r="J389" s="3">
        <v>60.16</v>
      </c>
      <c r="K389" s="3">
        <v>60.41</v>
      </c>
      <c r="L389" s="3">
        <v>59.61</v>
      </c>
      <c r="M389" s="3">
        <v>49.4</v>
      </c>
      <c r="N389" s="3">
        <v>48.65</v>
      </c>
      <c r="O389" s="3">
        <v>48.54</v>
      </c>
      <c r="P389" s="3">
        <v>46.32</v>
      </c>
      <c r="Q389" s="3">
        <v>46.86</v>
      </c>
      <c r="R389" s="3">
        <v>47.42</v>
      </c>
      <c r="S389" s="3">
        <v>51.36</v>
      </c>
      <c r="T389" s="3">
        <v>53.56</v>
      </c>
      <c r="U389" s="3">
        <v>54.06</v>
      </c>
      <c r="V389" s="3">
        <v>54.64</v>
      </c>
      <c r="W389" s="3">
        <v>54.64</v>
      </c>
      <c r="X389" s="3">
        <v>53.59</v>
      </c>
      <c r="Y389" s="3">
        <v>45.42</v>
      </c>
      <c r="Z389" s="3">
        <v>43.99</v>
      </c>
      <c r="AA389" s="3">
        <v>43.44</v>
      </c>
      <c r="AB389" s="3">
        <v>43.15</v>
      </c>
      <c r="AC389" s="3">
        <v>43.41</v>
      </c>
      <c r="AD389" s="3">
        <v>43.68</v>
      </c>
      <c r="AE389" s="3">
        <v>46.65</v>
      </c>
      <c r="AF389" s="3">
        <v>50.1</v>
      </c>
      <c r="AG389" s="3">
        <v>51.1</v>
      </c>
      <c r="AH389" s="3">
        <v>51.85</v>
      </c>
      <c r="AI389" s="3">
        <v>51.9</v>
      </c>
      <c r="AJ389" s="3">
        <v>51.35</v>
      </c>
      <c r="AK389" s="3">
        <v>43.94</v>
      </c>
      <c r="AL389" s="3">
        <v>42.49</v>
      </c>
      <c r="AM389" s="3">
        <v>41.34</v>
      </c>
      <c r="AN389" s="3">
        <v>40.79</v>
      </c>
      <c r="AO389" s="3">
        <v>41.04</v>
      </c>
      <c r="AP389" s="3">
        <v>41.44</v>
      </c>
      <c r="AQ389" s="3">
        <v>42.94</v>
      </c>
      <c r="AR389" s="3">
        <v>46.36</v>
      </c>
      <c r="AS389" s="3">
        <v>46.81</v>
      </c>
      <c r="AT389" s="3">
        <v>47.56</v>
      </c>
      <c r="AU389" s="3">
        <v>47.61</v>
      </c>
      <c r="AV389" s="3">
        <v>47.11</v>
      </c>
      <c r="AW389" s="3">
        <v>41.64</v>
      </c>
      <c r="AX389" s="3">
        <v>40.43</v>
      </c>
      <c r="AY389" s="3">
        <v>39.729999999999997</v>
      </c>
    </row>
    <row r="390" spans="1:51" x14ac:dyDescent="0.35">
      <c r="A390" s="5">
        <f t="shared" si="6"/>
        <v>43271</v>
      </c>
      <c r="B390" t="s">
        <v>535</v>
      </c>
      <c r="C390" s="2">
        <v>43271</v>
      </c>
      <c r="D390" s="3">
        <v>51.83</v>
      </c>
      <c r="E390" s="3">
        <v>52.6</v>
      </c>
      <c r="F390" s="3">
        <v>54.61</v>
      </c>
      <c r="G390" s="3">
        <v>55.62</v>
      </c>
      <c r="H390" s="3">
        <v>59.27</v>
      </c>
      <c r="I390" s="3">
        <v>60.37</v>
      </c>
      <c r="J390" s="3">
        <v>59.77</v>
      </c>
      <c r="K390" s="3">
        <v>60.02</v>
      </c>
      <c r="L390" s="3">
        <v>59.22</v>
      </c>
      <c r="M390" s="3">
        <v>49.36</v>
      </c>
      <c r="N390" s="3">
        <v>48.61</v>
      </c>
      <c r="O390" s="3">
        <v>48.5</v>
      </c>
      <c r="P390" s="3">
        <v>46.27</v>
      </c>
      <c r="Q390" s="3">
        <v>46.81</v>
      </c>
      <c r="R390" s="3">
        <v>47.37</v>
      </c>
      <c r="S390" s="3">
        <v>51.35</v>
      </c>
      <c r="T390" s="3">
        <v>53.55</v>
      </c>
      <c r="U390" s="3">
        <v>54.05</v>
      </c>
      <c r="V390" s="3">
        <v>54.63</v>
      </c>
      <c r="W390" s="3">
        <v>54.63</v>
      </c>
      <c r="X390" s="3">
        <v>53.58</v>
      </c>
      <c r="Y390" s="3">
        <v>45.36</v>
      </c>
      <c r="Z390" s="3">
        <v>43.93</v>
      </c>
      <c r="AA390" s="3">
        <v>43.38</v>
      </c>
      <c r="AB390" s="3">
        <v>43.09</v>
      </c>
      <c r="AC390" s="3">
        <v>43.35</v>
      </c>
      <c r="AD390" s="3">
        <v>43.62</v>
      </c>
      <c r="AE390" s="3">
        <v>46.89</v>
      </c>
      <c r="AF390" s="3">
        <v>50.34</v>
      </c>
      <c r="AG390" s="3">
        <v>51.34</v>
      </c>
      <c r="AH390" s="3">
        <v>52.09</v>
      </c>
      <c r="AI390" s="3">
        <v>52.14</v>
      </c>
      <c r="AJ390" s="3">
        <v>51.59</v>
      </c>
      <c r="AK390" s="3">
        <v>43.92</v>
      </c>
      <c r="AL390" s="3">
        <v>42.47</v>
      </c>
      <c r="AM390" s="3">
        <v>41.32</v>
      </c>
      <c r="AN390" s="3">
        <v>40.770000000000003</v>
      </c>
      <c r="AO390" s="3">
        <v>41.02</v>
      </c>
      <c r="AP390" s="3">
        <v>41.42</v>
      </c>
      <c r="AQ390" s="3">
        <v>43.18</v>
      </c>
      <c r="AR390" s="3">
        <v>46.6</v>
      </c>
      <c r="AS390" s="3">
        <v>47.05</v>
      </c>
      <c r="AT390" s="3">
        <v>47.8</v>
      </c>
      <c r="AU390" s="3">
        <v>47.85</v>
      </c>
      <c r="AV390" s="3">
        <v>47.35</v>
      </c>
      <c r="AW390" s="3">
        <v>41.62</v>
      </c>
      <c r="AX390" s="3">
        <v>40.409999999999997</v>
      </c>
      <c r="AY390" s="3">
        <v>39.71</v>
      </c>
    </row>
    <row r="391" spans="1:51" x14ac:dyDescent="0.35">
      <c r="A391" s="5">
        <f t="shared" si="6"/>
        <v>43272</v>
      </c>
      <c r="B391" t="s">
        <v>536</v>
      </c>
      <c r="C391" s="2">
        <v>43272</v>
      </c>
      <c r="D391" s="3">
        <v>52.24</v>
      </c>
      <c r="E391" s="3">
        <v>53.22</v>
      </c>
      <c r="F391" s="3">
        <v>54.66</v>
      </c>
      <c r="G391" s="3">
        <v>55.89</v>
      </c>
      <c r="H391" s="3">
        <v>59.6</v>
      </c>
      <c r="I391" s="3">
        <v>60.67</v>
      </c>
      <c r="J391" s="3">
        <v>60.07</v>
      </c>
      <c r="K391" s="3">
        <v>60.32</v>
      </c>
      <c r="L391" s="3">
        <v>59.52</v>
      </c>
      <c r="M391" s="3">
        <v>49.61</v>
      </c>
      <c r="N391" s="3">
        <v>48.86</v>
      </c>
      <c r="O391" s="3">
        <v>48.75</v>
      </c>
      <c r="P391" s="3">
        <v>46.52</v>
      </c>
      <c r="Q391" s="3">
        <v>47.06</v>
      </c>
      <c r="R391" s="3">
        <v>47.62</v>
      </c>
      <c r="S391" s="3">
        <v>51.69</v>
      </c>
      <c r="T391" s="3">
        <v>53.89</v>
      </c>
      <c r="U391" s="3">
        <v>54.39</v>
      </c>
      <c r="V391" s="3">
        <v>54.97</v>
      </c>
      <c r="W391" s="3">
        <v>54.97</v>
      </c>
      <c r="X391" s="3">
        <v>53.92</v>
      </c>
      <c r="Y391" s="3">
        <v>45.53</v>
      </c>
      <c r="Z391" s="3">
        <v>44.1</v>
      </c>
      <c r="AA391" s="3">
        <v>43.55</v>
      </c>
      <c r="AB391" s="3">
        <v>43.26</v>
      </c>
      <c r="AC391" s="3">
        <v>43.52</v>
      </c>
      <c r="AD391" s="3">
        <v>43.79</v>
      </c>
      <c r="AE391" s="3">
        <v>46.6</v>
      </c>
      <c r="AF391" s="3">
        <v>50.05</v>
      </c>
      <c r="AG391" s="3">
        <v>51.05</v>
      </c>
      <c r="AH391" s="3">
        <v>51.8</v>
      </c>
      <c r="AI391" s="3">
        <v>51.85</v>
      </c>
      <c r="AJ391" s="3">
        <v>51.3</v>
      </c>
      <c r="AK391" s="3">
        <v>44.21</v>
      </c>
      <c r="AL391" s="3">
        <v>42.76</v>
      </c>
      <c r="AM391" s="3">
        <v>41.61</v>
      </c>
      <c r="AN391" s="3">
        <v>41.06</v>
      </c>
      <c r="AO391" s="3">
        <v>41.31</v>
      </c>
      <c r="AP391" s="3">
        <v>41.71</v>
      </c>
      <c r="AQ391" s="3">
        <v>42.89</v>
      </c>
      <c r="AR391" s="3">
        <v>46.31</v>
      </c>
      <c r="AS391" s="3">
        <v>46.76</v>
      </c>
      <c r="AT391" s="3">
        <v>47.51</v>
      </c>
      <c r="AU391" s="3">
        <v>47.56</v>
      </c>
      <c r="AV391" s="3">
        <v>47.06</v>
      </c>
      <c r="AW391" s="3">
        <v>41.91</v>
      </c>
      <c r="AX391" s="3">
        <v>40.700000000000003</v>
      </c>
      <c r="AY391" s="3">
        <v>40</v>
      </c>
    </row>
    <row r="392" spans="1:51" x14ac:dyDescent="0.35">
      <c r="A392" s="5">
        <f t="shared" si="6"/>
        <v>43273</v>
      </c>
      <c r="B392" t="s">
        <v>537</v>
      </c>
      <c r="C392" s="2">
        <v>43273</v>
      </c>
      <c r="D392" s="3">
        <v>52.76</v>
      </c>
      <c r="E392" s="3">
        <v>53.39</v>
      </c>
      <c r="F392" s="3">
        <v>55.26</v>
      </c>
      <c r="G392" s="3">
        <v>56.54</v>
      </c>
      <c r="H392" s="3">
        <v>60.27</v>
      </c>
      <c r="I392" s="3">
        <v>61.32</v>
      </c>
      <c r="J392" s="3">
        <v>60.71</v>
      </c>
      <c r="K392" s="3">
        <v>60.96</v>
      </c>
      <c r="L392" s="3">
        <v>60.16</v>
      </c>
      <c r="M392" s="3">
        <v>50.06</v>
      </c>
      <c r="N392" s="3">
        <v>49.31</v>
      </c>
      <c r="O392" s="3">
        <v>49.2</v>
      </c>
      <c r="P392" s="3">
        <v>46.96</v>
      </c>
      <c r="Q392" s="3">
        <v>47.5</v>
      </c>
      <c r="R392" s="3">
        <v>48.06</v>
      </c>
      <c r="S392" s="3">
        <v>52.09</v>
      </c>
      <c r="T392" s="3">
        <v>54.29</v>
      </c>
      <c r="U392" s="3">
        <v>54.79</v>
      </c>
      <c r="V392" s="3">
        <v>55.37</v>
      </c>
      <c r="W392" s="3">
        <v>55.37</v>
      </c>
      <c r="X392" s="3">
        <v>54.32</v>
      </c>
      <c r="Y392" s="3">
        <v>45.96</v>
      </c>
      <c r="Z392" s="3">
        <v>44.53</v>
      </c>
      <c r="AA392" s="3">
        <v>43.98</v>
      </c>
      <c r="AB392" s="3">
        <v>43.69</v>
      </c>
      <c r="AC392" s="3">
        <v>43.95</v>
      </c>
      <c r="AD392" s="3">
        <v>44.22</v>
      </c>
      <c r="AE392" s="3">
        <v>46.87</v>
      </c>
      <c r="AF392" s="3">
        <v>50.32</v>
      </c>
      <c r="AG392" s="3">
        <v>51.32</v>
      </c>
      <c r="AH392" s="3">
        <v>52.07</v>
      </c>
      <c r="AI392" s="3">
        <v>52.12</v>
      </c>
      <c r="AJ392" s="3">
        <v>51.57</v>
      </c>
      <c r="AK392" s="3">
        <v>44.39</v>
      </c>
      <c r="AL392" s="3">
        <v>42.94</v>
      </c>
      <c r="AM392" s="3">
        <v>41.79</v>
      </c>
      <c r="AN392" s="3">
        <v>41.24</v>
      </c>
      <c r="AO392" s="3">
        <v>41.49</v>
      </c>
      <c r="AP392" s="3">
        <v>41.89</v>
      </c>
      <c r="AQ392" s="3">
        <v>43.16</v>
      </c>
      <c r="AR392" s="3">
        <v>46.58</v>
      </c>
      <c r="AS392" s="3">
        <v>47.03</v>
      </c>
      <c r="AT392" s="3">
        <v>47.78</v>
      </c>
      <c r="AU392" s="3">
        <v>47.83</v>
      </c>
      <c r="AV392" s="3">
        <v>47.33</v>
      </c>
      <c r="AW392" s="3">
        <v>42.09</v>
      </c>
      <c r="AX392" s="3">
        <v>40.880000000000003</v>
      </c>
      <c r="AY392" s="3">
        <v>40.18</v>
      </c>
    </row>
    <row r="393" spans="1:51" x14ac:dyDescent="0.35">
      <c r="A393" s="5">
        <f t="shared" si="6"/>
        <v>43276</v>
      </c>
      <c r="B393" t="s">
        <v>538</v>
      </c>
      <c r="C393" s="2">
        <v>43276</v>
      </c>
      <c r="D393" s="3">
        <v>52.42</v>
      </c>
      <c r="E393" s="3">
        <v>53.1</v>
      </c>
      <c r="F393" s="3">
        <v>55.23</v>
      </c>
      <c r="G393" s="3">
        <v>56.43</v>
      </c>
      <c r="H393" s="3">
        <v>60.18</v>
      </c>
      <c r="I393" s="3">
        <v>61.22</v>
      </c>
      <c r="J393" s="3">
        <v>60.61</v>
      </c>
      <c r="K393" s="3">
        <v>60.86</v>
      </c>
      <c r="L393" s="3">
        <v>60.06</v>
      </c>
      <c r="M393" s="3">
        <v>50.23</v>
      </c>
      <c r="N393" s="3">
        <v>49.48</v>
      </c>
      <c r="O393" s="3">
        <v>49.37</v>
      </c>
      <c r="P393" s="3">
        <v>47.11</v>
      </c>
      <c r="Q393" s="3">
        <v>47.65</v>
      </c>
      <c r="R393" s="3">
        <v>48.21</v>
      </c>
      <c r="S393" s="3">
        <v>52.31</v>
      </c>
      <c r="T393" s="3">
        <v>54.51</v>
      </c>
      <c r="U393" s="3">
        <v>55.01</v>
      </c>
      <c r="V393" s="3">
        <v>55.59</v>
      </c>
      <c r="W393" s="3">
        <v>55.59</v>
      </c>
      <c r="X393" s="3">
        <v>54.54</v>
      </c>
      <c r="Y393" s="3">
        <v>45.97</v>
      </c>
      <c r="Z393" s="3">
        <v>44.54</v>
      </c>
      <c r="AA393" s="3">
        <v>43.99</v>
      </c>
      <c r="AB393" s="3">
        <v>43.7</v>
      </c>
      <c r="AC393" s="3">
        <v>43.96</v>
      </c>
      <c r="AD393" s="3">
        <v>44.23</v>
      </c>
      <c r="AE393" s="3">
        <v>47.08</v>
      </c>
      <c r="AF393" s="3">
        <v>50.53</v>
      </c>
      <c r="AG393" s="3">
        <v>51.53</v>
      </c>
      <c r="AH393" s="3">
        <v>52.28</v>
      </c>
      <c r="AI393" s="3">
        <v>52.33</v>
      </c>
      <c r="AJ393" s="3">
        <v>51.78</v>
      </c>
      <c r="AK393" s="3">
        <v>44.5</v>
      </c>
      <c r="AL393" s="3">
        <v>43.05</v>
      </c>
      <c r="AM393" s="3">
        <v>41.9</v>
      </c>
      <c r="AN393" s="3">
        <v>41.35</v>
      </c>
      <c r="AO393" s="3">
        <v>41.6</v>
      </c>
      <c r="AP393" s="3">
        <v>42</v>
      </c>
      <c r="AQ393" s="3">
        <v>43.37</v>
      </c>
      <c r="AR393" s="3">
        <v>46.79</v>
      </c>
      <c r="AS393" s="3">
        <v>47.24</v>
      </c>
      <c r="AT393" s="3">
        <v>47.99</v>
      </c>
      <c r="AU393" s="3">
        <v>48.04</v>
      </c>
      <c r="AV393" s="3">
        <v>47.54</v>
      </c>
      <c r="AW393" s="3">
        <v>42.2</v>
      </c>
      <c r="AX393" s="3">
        <v>40.99</v>
      </c>
      <c r="AY393" s="3">
        <v>40.29</v>
      </c>
    </row>
    <row r="394" spans="1:51" x14ac:dyDescent="0.35">
      <c r="A394" s="5">
        <f t="shared" si="6"/>
        <v>43277</v>
      </c>
      <c r="B394" t="s">
        <v>539</v>
      </c>
      <c r="C394" s="2">
        <v>43277</v>
      </c>
      <c r="D394" s="3">
        <v>52.08</v>
      </c>
      <c r="E394" s="3">
        <v>53.12</v>
      </c>
      <c r="F394" s="3">
        <v>55.2</v>
      </c>
      <c r="G394" s="3">
        <v>56.48</v>
      </c>
      <c r="H394" s="3">
        <v>60.23</v>
      </c>
      <c r="I394" s="3">
        <v>61.27</v>
      </c>
      <c r="J394" s="3">
        <v>60.65</v>
      </c>
      <c r="K394" s="3">
        <v>60.9</v>
      </c>
      <c r="L394" s="3">
        <v>60.1</v>
      </c>
      <c r="M394" s="3">
        <v>50.08</v>
      </c>
      <c r="N394" s="3">
        <v>49.33</v>
      </c>
      <c r="O394" s="3">
        <v>49.22</v>
      </c>
      <c r="P394" s="3">
        <v>46.95</v>
      </c>
      <c r="Q394" s="3">
        <v>47.49</v>
      </c>
      <c r="R394" s="3">
        <v>48.05</v>
      </c>
      <c r="S394" s="3">
        <v>52.32</v>
      </c>
      <c r="T394" s="3">
        <v>54.52</v>
      </c>
      <c r="U394" s="3">
        <v>55.02</v>
      </c>
      <c r="V394" s="3">
        <v>55.6</v>
      </c>
      <c r="W394" s="3">
        <v>55.6</v>
      </c>
      <c r="X394" s="3">
        <v>54.55</v>
      </c>
      <c r="Y394" s="3">
        <v>45.94</v>
      </c>
      <c r="Z394" s="3">
        <v>44.51</v>
      </c>
      <c r="AA394" s="3">
        <v>43.96</v>
      </c>
      <c r="AB394" s="3">
        <v>43.67</v>
      </c>
      <c r="AC394" s="3">
        <v>43.93</v>
      </c>
      <c r="AD394" s="3">
        <v>44.2</v>
      </c>
      <c r="AE394" s="3">
        <v>47.11</v>
      </c>
      <c r="AF394" s="3">
        <v>50.56</v>
      </c>
      <c r="AG394" s="3">
        <v>51.56</v>
      </c>
      <c r="AH394" s="3">
        <v>52.31</v>
      </c>
      <c r="AI394" s="3">
        <v>52.36</v>
      </c>
      <c r="AJ394" s="3">
        <v>51.81</v>
      </c>
      <c r="AK394" s="3">
        <v>44.57</v>
      </c>
      <c r="AL394" s="3">
        <v>43.12</v>
      </c>
      <c r="AM394" s="3">
        <v>41.97</v>
      </c>
      <c r="AN394" s="3">
        <v>41.42</v>
      </c>
      <c r="AO394" s="3">
        <v>41.67</v>
      </c>
      <c r="AP394" s="3">
        <v>42.07</v>
      </c>
      <c r="AQ394" s="3">
        <v>43.4</v>
      </c>
      <c r="AR394" s="3">
        <v>46.82</v>
      </c>
      <c r="AS394" s="3">
        <v>47.27</v>
      </c>
      <c r="AT394" s="3">
        <v>48.02</v>
      </c>
      <c r="AU394" s="3">
        <v>48.07</v>
      </c>
      <c r="AV394" s="3">
        <v>47.57</v>
      </c>
      <c r="AW394" s="3">
        <v>42.27</v>
      </c>
      <c r="AX394" s="3">
        <v>41.06</v>
      </c>
      <c r="AY394" s="3">
        <v>40.36</v>
      </c>
    </row>
    <row r="395" spans="1:51" x14ac:dyDescent="0.35">
      <c r="A395" s="5">
        <f t="shared" si="6"/>
        <v>43278</v>
      </c>
      <c r="B395" t="s">
        <v>540</v>
      </c>
      <c r="C395" s="2">
        <v>43278</v>
      </c>
      <c r="D395" s="3">
        <v>54</v>
      </c>
      <c r="E395" s="3">
        <v>54.35</v>
      </c>
      <c r="F395" s="3">
        <v>56.5</v>
      </c>
      <c r="G395" s="3">
        <v>57.68</v>
      </c>
      <c r="H395" s="3">
        <v>61.49</v>
      </c>
      <c r="I395" s="3">
        <v>62.52</v>
      </c>
      <c r="J395" s="3">
        <v>61.84</v>
      </c>
      <c r="K395" s="3">
        <v>62.09</v>
      </c>
      <c r="L395" s="3">
        <v>61.29</v>
      </c>
      <c r="M395" s="3">
        <v>51.18</v>
      </c>
      <c r="N395" s="3">
        <v>50.43</v>
      </c>
      <c r="O395" s="3">
        <v>50.32</v>
      </c>
      <c r="P395" s="3">
        <v>48.04</v>
      </c>
      <c r="Q395" s="3">
        <v>48.58</v>
      </c>
      <c r="R395" s="3">
        <v>49.14</v>
      </c>
      <c r="S395" s="3">
        <v>53.26</v>
      </c>
      <c r="T395" s="3">
        <v>55.46</v>
      </c>
      <c r="U395" s="3">
        <v>55.96</v>
      </c>
      <c r="V395" s="3">
        <v>56.54</v>
      </c>
      <c r="W395" s="3">
        <v>56.54</v>
      </c>
      <c r="X395" s="3">
        <v>55.49</v>
      </c>
      <c r="Y395" s="3">
        <v>46.68</v>
      </c>
      <c r="Z395" s="3">
        <v>45.25</v>
      </c>
      <c r="AA395" s="3">
        <v>44.7</v>
      </c>
      <c r="AB395" s="3">
        <v>44.41</v>
      </c>
      <c r="AC395" s="3">
        <v>44.67</v>
      </c>
      <c r="AD395" s="3">
        <v>44.94</v>
      </c>
      <c r="AE395" s="3">
        <v>47.96</v>
      </c>
      <c r="AF395" s="3">
        <v>51.41</v>
      </c>
      <c r="AG395" s="3">
        <v>52.41</v>
      </c>
      <c r="AH395" s="3">
        <v>53.16</v>
      </c>
      <c r="AI395" s="3">
        <v>53.21</v>
      </c>
      <c r="AJ395" s="3">
        <v>52.66</v>
      </c>
      <c r="AK395" s="3">
        <v>44.87</v>
      </c>
      <c r="AL395" s="3">
        <v>43.42</v>
      </c>
      <c r="AM395" s="3">
        <v>42.27</v>
      </c>
      <c r="AN395" s="3">
        <v>41.72</v>
      </c>
      <c r="AO395" s="3">
        <v>41.97</v>
      </c>
      <c r="AP395" s="3">
        <v>42.37</v>
      </c>
      <c r="AQ395" s="3">
        <v>44.25</v>
      </c>
      <c r="AR395" s="3">
        <v>47.67</v>
      </c>
      <c r="AS395" s="3">
        <v>48.12</v>
      </c>
      <c r="AT395" s="3">
        <v>48.87</v>
      </c>
      <c r="AU395" s="3">
        <v>48.92</v>
      </c>
      <c r="AV395" s="3">
        <v>48.42</v>
      </c>
      <c r="AW395" s="3">
        <v>42.57</v>
      </c>
      <c r="AX395" s="3">
        <v>41.36</v>
      </c>
      <c r="AY395" s="3">
        <v>40.659999999999997</v>
      </c>
    </row>
    <row r="396" spans="1:51" x14ac:dyDescent="0.35">
      <c r="A396" s="5">
        <f t="shared" si="6"/>
        <v>43279</v>
      </c>
      <c r="B396" t="s">
        <v>541</v>
      </c>
      <c r="C396" s="2">
        <v>43279</v>
      </c>
      <c r="D396" s="3">
        <v>53.33</v>
      </c>
      <c r="E396" s="3">
        <v>54.23</v>
      </c>
      <c r="F396" s="3">
        <v>56.5</v>
      </c>
      <c r="G396" s="3">
        <v>57.71</v>
      </c>
      <c r="H396" s="3">
        <v>61.59</v>
      </c>
      <c r="I396" s="3">
        <v>62.61</v>
      </c>
      <c r="J396" s="3">
        <v>61.85</v>
      </c>
      <c r="K396" s="3">
        <v>62.1</v>
      </c>
      <c r="L396" s="3">
        <v>61.3</v>
      </c>
      <c r="M396" s="3">
        <v>51.35</v>
      </c>
      <c r="N396" s="3">
        <v>50.6</v>
      </c>
      <c r="O396" s="3">
        <v>50.49</v>
      </c>
      <c r="P396" s="3">
        <v>48.21</v>
      </c>
      <c r="Q396" s="3">
        <v>48.75</v>
      </c>
      <c r="R396" s="3">
        <v>49.31</v>
      </c>
      <c r="S396" s="3">
        <v>53.51</v>
      </c>
      <c r="T396" s="3">
        <v>55.71</v>
      </c>
      <c r="U396" s="3">
        <v>56.21</v>
      </c>
      <c r="V396" s="3">
        <v>56.79</v>
      </c>
      <c r="W396" s="3">
        <v>56.79</v>
      </c>
      <c r="X396" s="3">
        <v>55.74</v>
      </c>
      <c r="Y396" s="3">
        <v>47.23</v>
      </c>
      <c r="Z396" s="3">
        <v>45.8</v>
      </c>
      <c r="AA396" s="3">
        <v>45.25</v>
      </c>
      <c r="AB396" s="3">
        <v>44.96</v>
      </c>
      <c r="AC396" s="3">
        <v>45.22</v>
      </c>
      <c r="AD396" s="3">
        <v>45.49</v>
      </c>
      <c r="AE396" s="3">
        <v>47.87</v>
      </c>
      <c r="AF396" s="3">
        <v>51.32</v>
      </c>
      <c r="AG396" s="3">
        <v>52.32</v>
      </c>
      <c r="AH396" s="3">
        <v>53.07</v>
      </c>
      <c r="AI396" s="3">
        <v>53.12</v>
      </c>
      <c r="AJ396" s="3">
        <v>52.57</v>
      </c>
      <c r="AK396" s="3">
        <v>45.09</v>
      </c>
      <c r="AL396" s="3">
        <v>43.64</v>
      </c>
      <c r="AM396" s="3">
        <v>42.49</v>
      </c>
      <c r="AN396" s="3">
        <v>41.94</v>
      </c>
      <c r="AO396" s="3">
        <v>42.19</v>
      </c>
      <c r="AP396" s="3">
        <v>42.59</v>
      </c>
      <c r="AQ396" s="3">
        <v>44.16</v>
      </c>
      <c r="AR396" s="3">
        <v>47.58</v>
      </c>
      <c r="AS396" s="3">
        <v>48.03</v>
      </c>
      <c r="AT396" s="3">
        <v>48.78</v>
      </c>
      <c r="AU396" s="3">
        <v>48.83</v>
      </c>
      <c r="AV396" s="3">
        <v>48.33</v>
      </c>
      <c r="AW396" s="3">
        <v>42.79</v>
      </c>
      <c r="AX396" s="3">
        <v>41.58</v>
      </c>
      <c r="AY396" s="3">
        <v>40.880000000000003</v>
      </c>
    </row>
    <row r="397" spans="1:51" x14ac:dyDescent="0.35">
      <c r="A397" s="5">
        <f t="shared" si="6"/>
        <v>43280</v>
      </c>
      <c r="B397" t="s">
        <v>542</v>
      </c>
      <c r="C397" s="2">
        <v>43280</v>
      </c>
      <c r="D397" s="3">
        <v>53.97</v>
      </c>
      <c r="E397" s="3">
        <v>56.45</v>
      </c>
      <c r="F397" s="3">
        <v>57.75</v>
      </c>
      <c r="G397" s="3">
        <v>61.7</v>
      </c>
      <c r="H397" s="3">
        <v>62.7</v>
      </c>
      <c r="I397" s="3">
        <v>61.92</v>
      </c>
      <c r="J397" s="3">
        <v>62.17</v>
      </c>
      <c r="K397" s="3">
        <v>61.37</v>
      </c>
      <c r="L397" s="3">
        <v>51.64</v>
      </c>
      <c r="M397" s="3">
        <v>50.89</v>
      </c>
      <c r="N397" s="3">
        <v>50.78</v>
      </c>
      <c r="O397" s="3">
        <v>48.49</v>
      </c>
      <c r="P397" s="3">
        <v>49.03</v>
      </c>
      <c r="Q397" s="3">
        <v>49.59</v>
      </c>
      <c r="R397" s="3">
        <v>53.75</v>
      </c>
      <c r="S397" s="3">
        <v>55.95</v>
      </c>
      <c r="T397" s="3">
        <v>56.45</v>
      </c>
      <c r="U397" s="3">
        <v>57.03</v>
      </c>
      <c r="V397" s="3">
        <v>57.03</v>
      </c>
      <c r="W397" s="3">
        <v>55.98</v>
      </c>
      <c r="X397" s="3">
        <v>47.47</v>
      </c>
      <c r="Y397" s="3">
        <v>46.04</v>
      </c>
      <c r="Z397" s="3">
        <v>45.49</v>
      </c>
      <c r="AA397" s="3">
        <v>45.2</v>
      </c>
      <c r="AB397" s="3">
        <v>45.46</v>
      </c>
      <c r="AC397" s="3">
        <v>45.73</v>
      </c>
      <c r="AD397" s="3">
        <v>48</v>
      </c>
      <c r="AE397" s="3">
        <v>51.45</v>
      </c>
      <c r="AF397" s="3">
        <v>52.45</v>
      </c>
      <c r="AG397" s="3">
        <v>53.2</v>
      </c>
      <c r="AH397" s="3">
        <v>53.25</v>
      </c>
      <c r="AI397" s="3">
        <v>52.7</v>
      </c>
      <c r="AJ397" s="3">
        <v>45.47</v>
      </c>
      <c r="AK397" s="3">
        <v>44.02</v>
      </c>
      <c r="AL397" s="3">
        <v>42.87</v>
      </c>
      <c r="AM397" s="3">
        <v>42.32</v>
      </c>
      <c r="AN397" s="3">
        <v>42.57</v>
      </c>
      <c r="AO397" s="3">
        <v>42.97</v>
      </c>
      <c r="AP397" s="3">
        <v>44.29</v>
      </c>
      <c r="AQ397" s="3">
        <v>47.71</v>
      </c>
      <c r="AR397" s="3">
        <v>48.16</v>
      </c>
      <c r="AS397" s="3">
        <v>48.91</v>
      </c>
      <c r="AT397" s="3">
        <v>48.96</v>
      </c>
      <c r="AU397" s="3">
        <v>48.46</v>
      </c>
      <c r="AV397" s="3">
        <v>43.17</v>
      </c>
      <c r="AW397" s="3">
        <v>41.96</v>
      </c>
      <c r="AX397" s="3">
        <v>41.26</v>
      </c>
      <c r="AY397" s="3">
        <v>41.01</v>
      </c>
    </row>
    <row r="398" spans="1:51" x14ac:dyDescent="0.35">
      <c r="A398" s="5">
        <f t="shared" ref="A398:A461" si="7">+A393+7</f>
        <v>43283</v>
      </c>
      <c r="B398" t="s">
        <v>543</v>
      </c>
      <c r="C398" s="2">
        <v>43283</v>
      </c>
      <c r="D398" s="3">
        <v>54.87</v>
      </c>
      <c r="E398" s="3">
        <v>57.59</v>
      </c>
      <c r="F398" s="3">
        <v>58.24</v>
      </c>
      <c r="G398" s="3">
        <v>62.28</v>
      </c>
      <c r="H398" s="3">
        <v>63.19</v>
      </c>
      <c r="I398" s="3">
        <v>62.41</v>
      </c>
      <c r="J398" s="3">
        <v>62.66</v>
      </c>
      <c r="K398" s="3">
        <v>61.86</v>
      </c>
      <c r="L398" s="3">
        <v>52.08</v>
      </c>
      <c r="M398" s="3">
        <v>51.33</v>
      </c>
      <c r="N398" s="3">
        <v>51.22</v>
      </c>
      <c r="O398" s="3">
        <v>48.94</v>
      </c>
      <c r="P398" s="3">
        <v>49.48</v>
      </c>
      <c r="Q398" s="3">
        <v>50.04</v>
      </c>
      <c r="R398" s="3">
        <v>54.25</v>
      </c>
      <c r="S398" s="3">
        <v>56.45</v>
      </c>
      <c r="T398" s="3">
        <v>56.95</v>
      </c>
      <c r="U398" s="3">
        <v>57.53</v>
      </c>
      <c r="V398" s="3">
        <v>57.53</v>
      </c>
      <c r="W398" s="3">
        <v>56.48</v>
      </c>
      <c r="X398" s="3">
        <v>47.69</v>
      </c>
      <c r="Y398" s="3">
        <v>46.26</v>
      </c>
      <c r="Z398" s="3">
        <v>45.71</v>
      </c>
      <c r="AA398" s="3">
        <v>45.42</v>
      </c>
      <c r="AB398" s="3">
        <v>45.68</v>
      </c>
      <c r="AC398" s="3">
        <v>45.95</v>
      </c>
      <c r="AD398" s="3">
        <v>48.3</v>
      </c>
      <c r="AE398" s="3">
        <v>51.75</v>
      </c>
      <c r="AF398" s="3">
        <v>52.75</v>
      </c>
      <c r="AG398" s="3">
        <v>53.5</v>
      </c>
      <c r="AH398" s="3">
        <v>53.55</v>
      </c>
      <c r="AI398" s="3">
        <v>53</v>
      </c>
      <c r="AJ398" s="3">
        <v>45.68</v>
      </c>
      <c r="AK398" s="3">
        <v>44.23</v>
      </c>
      <c r="AL398" s="3">
        <v>43.08</v>
      </c>
      <c r="AM398" s="3">
        <v>42.53</v>
      </c>
      <c r="AN398" s="3">
        <v>42.78</v>
      </c>
      <c r="AO398" s="3">
        <v>43.18</v>
      </c>
      <c r="AP398" s="3">
        <v>44.59</v>
      </c>
      <c r="AQ398" s="3">
        <v>48.01</v>
      </c>
      <c r="AR398" s="3">
        <v>48.46</v>
      </c>
      <c r="AS398" s="3">
        <v>49.21</v>
      </c>
      <c r="AT398" s="3">
        <v>49.26</v>
      </c>
      <c r="AU398" s="3">
        <v>48.76</v>
      </c>
      <c r="AV398" s="3">
        <v>43.38</v>
      </c>
      <c r="AW398" s="3">
        <v>42.17</v>
      </c>
      <c r="AX398" s="3">
        <v>41.47</v>
      </c>
      <c r="AY398" s="3">
        <v>41.22</v>
      </c>
    </row>
    <row r="399" spans="1:51" x14ac:dyDescent="0.35">
      <c r="A399" s="5">
        <f t="shared" si="7"/>
        <v>43284</v>
      </c>
      <c r="B399" t="s">
        <v>544</v>
      </c>
      <c r="C399" s="2">
        <v>43284</v>
      </c>
      <c r="D399" s="3">
        <v>55.13</v>
      </c>
      <c r="E399" s="3">
        <v>57.47</v>
      </c>
      <c r="F399" s="3">
        <v>58.15</v>
      </c>
      <c r="G399" s="3">
        <v>62.13</v>
      </c>
      <c r="H399" s="3">
        <v>63.01</v>
      </c>
      <c r="I399" s="3">
        <v>62.2</v>
      </c>
      <c r="J399" s="3">
        <v>62.45</v>
      </c>
      <c r="K399" s="3">
        <v>61.65</v>
      </c>
      <c r="L399" s="3">
        <v>51.94</v>
      </c>
      <c r="M399" s="3">
        <v>51.19</v>
      </c>
      <c r="N399" s="3">
        <v>51.08</v>
      </c>
      <c r="O399" s="3">
        <v>48.82</v>
      </c>
      <c r="P399" s="3">
        <v>49.36</v>
      </c>
      <c r="Q399" s="3">
        <v>49.92</v>
      </c>
      <c r="R399" s="3">
        <v>54.2</v>
      </c>
      <c r="S399" s="3">
        <v>56.4</v>
      </c>
      <c r="T399" s="3">
        <v>56.9</v>
      </c>
      <c r="U399" s="3">
        <v>57.48</v>
      </c>
      <c r="V399" s="3">
        <v>57.48</v>
      </c>
      <c r="W399" s="3">
        <v>56.43</v>
      </c>
      <c r="X399" s="3">
        <v>47.51</v>
      </c>
      <c r="Y399" s="3">
        <v>46.08</v>
      </c>
      <c r="Z399" s="3">
        <v>45.53</v>
      </c>
      <c r="AA399" s="3">
        <v>45.24</v>
      </c>
      <c r="AB399" s="3">
        <v>45.5</v>
      </c>
      <c r="AC399" s="3">
        <v>45.77</v>
      </c>
      <c r="AD399" s="3">
        <v>48</v>
      </c>
      <c r="AE399" s="3">
        <v>51.45</v>
      </c>
      <c r="AF399" s="3">
        <v>52.45</v>
      </c>
      <c r="AG399" s="3">
        <v>53.2</v>
      </c>
      <c r="AH399" s="3">
        <v>53.25</v>
      </c>
      <c r="AI399" s="3">
        <v>52.7</v>
      </c>
      <c r="AJ399" s="3">
        <v>46.02</v>
      </c>
      <c r="AK399" s="3">
        <v>44.57</v>
      </c>
      <c r="AL399" s="3">
        <v>43.42</v>
      </c>
      <c r="AM399" s="3">
        <v>42.87</v>
      </c>
      <c r="AN399" s="3">
        <v>43.12</v>
      </c>
      <c r="AO399" s="3">
        <v>43.52</v>
      </c>
      <c r="AP399" s="3">
        <v>44.29</v>
      </c>
      <c r="AQ399" s="3">
        <v>47.71</v>
      </c>
      <c r="AR399" s="3">
        <v>48.16</v>
      </c>
      <c r="AS399" s="3">
        <v>48.91</v>
      </c>
      <c r="AT399" s="3">
        <v>48.96</v>
      </c>
      <c r="AU399" s="3">
        <v>48.46</v>
      </c>
      <c r="AV399" s="3">
        <v>43.72</v>
      </c>
      <c r="AW399" s="3">
        <v>42.51</v>
      </c>
      <c r="AX399" s="3">
        <v>41.81</v>
      </c>
      <c r="AY399" s="3">
        <v>41.56</v>
      </c>
    </row>
    <row r="400" spans="1:51" x14ac:dyDescent="0.35">
      <c r="A400" s="5">
        <f t="shared" si="7"/>
        <v>43285</v>
      </c>
      <c r="B400" t="s">
        <v>545</v>
      </c>
      <c r="C400" s="2">
        <v>43285</v>
      </c>
      <c r="D400" s="3">
        <v>55.37</v>
      </c>
      <c r="E400" s="3">
        <v>57.68</v>
      </c>
      <c r="F400" s="3">
        <v>58.06</v>
      </c>
      <c r="G400" s="3">
        <v>61.98</v>
      </c>
      <c r="H400" s="3">
        <v>62.84</v>
      </c>
      <c r="I400" s="3">
        <v>62.04</v>
      </c>
      <c r="J400" s="3">
        <v>62.29</v>
      </c>
      <c r="K400" s="3">
        <v>61.49</v>
      </c>
      <c r="L400" s="3">
        <v>51.99</v>
      </c>
      <c r="M400" s="3">
        <v>51.24</v>
      </c>
      <c r="N400" s="3">
        <v>51.13</v>
      </c>
      <c r="O400" s="3">
        <v>48.89</v>
      </c>
      <c r="P400" s="3">
        <v>49.43</v>
      </c>
      <c r="Q400" s="3">
        <v>49.99</v>
      </c>
      <c r="R400" s="3">
        <v>54.13</v>
      </c>
      <c r="S400" s="3">
        <v>56.33</v>
      </c>
      <c r="T400" s="3">
        <v>56.83</v>
      </c>
      <c r="U400" s="3">
        <v>57.41</v>
      </c>
      <c r="V400" s="3">
        <v>57.41</v>
      </c>
      <c r="W400" s="3">
        <v>56.36</v>
      </c>
      <c r="X400" s="3">
        <v>47.45</v>
      </c>
      <c r="Y400" s="3">
        <v>46.02</v>
      </c>
      <c r="Z400" s="3">
        <v>45.47</v>
      </c>
      <c r="AA400" s="3">
        <v>45.18</v>
      </c>
      <c r="AB400" s="3">
        <v>45.44</v>
      </c>
      <c r="AC400" s="3">
        <v>45.71</v>
      </c>
      <c r="AD400" s="3">
        <v>48</v>
      </c>
      <c r="AE400" s="3">
        <v>51.45</v>
      </c>
      <c r="AF400" s="3">
        <v>52.45</v>
      </c>
      <c r="AG400" s="3">
        <v>53.2</v>
      </c>
      <c r="AH400" s="3">
        <v>53.25</v>
      </c>
      <c r="AI400" s="3">
        <v>52.7</v>
      </c>
      <c r="AJ400" s="3">
        <v>45.97</v>
      </c>
      <c r="AK400" s="3">
        <v>44.52</v>
      </c>
      <c r="AL400" s="3">
        <v>43.37</v>
      </c>
      <c r="AM400" s="3">
        <v>42.82</v>
      </c>
      <c r="AN400" s="3">
        <v>43.07</v>
      </c>
      <c r="AO400" s="3">
        <v>43.47</v>
      </c>
      <c r="AP400" s="3">
        <v>44.29</v>
      </c>
      <c r="AQ400" s="3">
        <v>47.71</v>
      </c>
      <c r="AR400" s="3">
        <v>48.16</v>
      </c>
      <c r="AS400" s="3">
        <v>48.91</v>
      </c>
      <c r="AT400" s="3">
        <v>48.96</v>
      </c>
      <c r="AU400" s="3">
        <v>48.46</v>
      </c>
      <c r="AV400" s="3">
        <v>43.67</v>
      </c>
      <c r="AW400" s="3">
        <v>42.46</v>
      </c>
      <c r="AX400" s="3">
        <v>41.76</v>
      </c>
      <c r="AY400" s="3">
        <v>41.51</v>
      </c>
    </row>
    <row r="401" spans="1:51" x14ac:dyDescent="0.35">
      <c r="A401" s="5">
        <f t="shared" si="7"/>
        <v>43286</v>
      </c>
      <c r="B401" t="s">
        <v>546</v>
      </c>
      <c r="C401" s="2">
        <v>43286</v>
      </c>
      <c r="D401" s="3">
        <v>56.24</v>
      </c>
      <c r="E401" s="3">
        <v>58.47</v>
      </c>
      <c r="F401" s="3">
        <v>58.77</v>
      </c>
      <c r="G401" s="3">
        <v>62.45</v>
      </c>
      <c r="H401" s="3">
        <v>63.44</v>
      </c>
      <c r="I401" s="3">
        <v>62.74</v>
      </c>
      <c r="J401" s="3">
        <v>62.99</v>
      </c>
      <c r="K401" s="3">
        <v>62.19</v>
      </c>
      <c r="L401" s="3">
        <v>52.66</v>
      </c>
      <c r="M401" s="3">
        <v>51.91</v>
      </c>
      <c r="N401" s="3">
        <v>51.8</v>
      </c>
      <c r="O401" s="3">
        <v>49.56</v>
      </c>
      <c r="P401" s="3">
        <v>50.1</v>
      </c>
      <c r="Q401" s="3">
        <v>50.66</v>
      </c>
      <c r="R401" s="3">
        <v>54.79</v>
      </c>
      <c r="S401" s="3">
        <v>56.99</v>
      </c>
      <c r="T401" s="3">
        <v>57.49</v>
      </c>
      <c r="U401" s="3">
        <v>58.07</v>
      </c>
      <c r="V401" s="3">
        <v>58.07</v>
      </c>
      <c r="W401" s="3">
        <v>57.02</v>
      </c>
      <c r="X401" s="3">
        <v>48.03</v>
      </c>
      <c r="Y401" s="3">
        <v>46.6</v>
      </c>
      <c r="Z401" s="3">
        <v>46.05</v>
      </c>
      <c r="AA401" s="3">
        <v>45.76</v>
      </c>
      <c r="AB401" s="3">
        <v>46.02</v>
      </c>
      <c r="AC401" s="3">
        <v>46.29</v>
      </c>
      <c r="AD401" s="3">
        <v>48.61</v>
      </c>
      <c r="AE401" s="3">
        <v>52.06</v>
      </c>
      <c r="AF401" s="3">
        <v>53.06</v>
      </c>
      <c r="AG401" s="3">
        <v>53.81</v>
      </c>
      <c r="AH401" s="3">
        <v>53.86</v>
      </c>
      <c r="AI401" s="3">
        <v>53.31</v>
      </c>
      <c r="AJ401" s="3">
        <v>46.54</v>
      </c>
      <c r="AK401" s="3">
        <v>45.09</v>
      </c>
      <c r="AL401" s="3">
        <v>43.94</v>
      </c>
      <c r="AM401" s="3">
        <v>43.39</v>
      </c>
      <c r="AN401" s="3">
        <v>43.64</v>
      </c>
      <c r="AO401" s="3">
        <v>44.04</v>
      </c>
      <c r="AP401" s="3">
        <v>44.9</v>
      </c>
      <c r="AQ401" s="3">
        <v>48.32</v>
      </c>
      <c r="AR401" s="3">
        <v>48.77</v>
      </c>
      <c r="AS401" s="3">
        <v>49.52</v>
      </c>
      <c r="AT401" s="3">
        <v>49.57</v>
      </c>
      <c r="AU401" s="3">
        <v>49.07</v>
      </c>
      <c r="AV401" s="3">
        <v>44.24</v>
      </c>
      <c r="AW401" s="3">
        <v>43.03</v>
      </c>
      <c r="AX401" s="3">
        <v>42.33</v>
      </c>
      <c r="AY401" s="3">
        <v>42.08</v>
      </c>
    </row>
    <row r="402" spans="1:51" x14ac:dyDescent="0.35">
      <c r="A402" s="5">
        <f t="shared" si="7"/>
        <v>43287</v>
      </c>
      <c r="B402" t="s">
        <v>547</v>
      </c>
      <c r="C402" s="2">
        <v>43287</v>
      </c>
      <c r="D402" s="3">
        <v>55.65</v>
      </c>
      <c r="E402" s="3">
        <v>58.05</v>
      </c>
      <c r="F402" s="3">
        <v>58.53</v>
      </c>
      <c r="G402" s="3">
        <v>62.12</v>
      </c>
      <c r="H402" s="3">
        <v>63.14</v>
      </c>
      <c r="I402" s="3">
        <v>62.33</v>
      </c>
      <c r="J402" s="3">
        <v>62.58</v>
      </c>
      <c r="K402" s="3">
        <v>61.78</v>
      </c>
      <c r="L402" s="3">
        <v>52.24</v>
      </c>
      <c r="M402" s="3">
        <v>51.49</v>
      </c>
      <c r="N402" s="3">
        <v>51.38</v>
      </c>
      <c r="O402" s="3">
        <v>49.16</v>
      </c>
      <c r="P402" s="3">
        <v>49.7</v>
      </c>
      <c r="Q402" s="3">
        <v>50.26</v>
      </c>
      <c r="R402" s="3">
        <v>54.49</v>
      </c>
      <c r="S402" s="3">
        <v>56.69</v>
      </c>
      <c r="T402" s="3">
        <v>57.19</v>
      </c>
      <c r="U402" s="3">
        <v>57.77</v>
      </c>
      <c r="V402" s="3">
        <v>57.77</v>
      </c>
      <c r="W402" s="3">
        <v>56.72</v>
      </c>
      <c r="X402" s="3">
        <v>47.77</v>
      </c>
      <c r="Y402" s="3">
        <v>46.34</v>
      </c>
      <c r="Z402" s="3">
        <v>45.79</v>
      </c>
      <c r="AA402" s="3">
        <v>45.5</v>
      </c>
      <c r="AB402" s="3">
        <v>45.76</v>
      </c>
      <c r="AC402" s="3">
        <v>46.03</v>
      </c>
      <c r="AD402" s="3">
        <v>48.31</v>
      </c>
      <c r="AE402" s="3">
        <v>51.76</v>
      </c>
      <c r="AF402" s="3">
        <v>52.76</v>
      </c>
      <c r="AG402" s="3">
        <v>53.51</v>
      </c>
      <c r="AH402" s="3">
        <v>53.56</v>
      </c>
      <c r="AI402" s="3">
        <v>53.01</v>
      </c>
      <c r="AJ402" s="3">
        <v>46.31</v>
      </c>
      <c r="AK402" s="3">
        <v>44.86</v>
      </c>
      <c r="AL402" s="3">
        <v>43.71</v>
      </c>
      <c r="AM402" s="3">
        <v>43.16</v>
      </c>
      <c r="AN402" s="3">
        <v>43.41</v>
      </c>
      <c r="AO402" s="3">
        <v>43.81</v>
      </c>
      <c r="AP402" s="3">
        <v>44.6</v>
      </c>
      <c r="AQ402" s="3">
        <v>48.02</v>
      </c>
      <c r="AR402" s="3">
        <v>48.47</v>
      </c>
      <c r="AS402" s="3">
        <v>49.22</v>
      </c>
      <c r="AT402" s="3">
        <v>49.27</v>
      </c>
      <c r="AU402" s="3">
        <v>48.77</v>
      </c>
      <c r="AV402" s="3">
        <v>44.01</v>
      </c>
      <c r="AW402" s="3">
        <v>42.8</v>
      </c>
      <c r="AX402" s="3">
        <v>42.1</v>
      </c>
      <c r="AY402" s="3">
        <v>41.85</v>
      </c>
    </row>
    <row r="403" spans="1:51" x14ac:dyDescent="0.35">
      <c r="A403" s="5">
        <f t="shared" si="7"/>
        <v>43290</v>
      </c>
      <c r="B403" t="s">
        <v>548</v>
      </c>
      <c r="C403" s="2">
        <v>43290</v>
      </c>
      <c r="D403" s="3">
        <v>57.09</v>
      </c>
      <c r="E403" s="3">
        <v>59.23</v>
      </c>
      <c r="F403" s="3">
        <v>59.5</v>
      </c>
      <c r="G403" s="3">
        <v>62.94</v>
      </c>
      <c r="H403" s="3">
        <v>63.98</v>
      </c>
      <c r="I403" s="3">
        <v>63.13</v>
      </c>
      <c r="J403" s="3">
        <v>63.38</v>
      </c>
      <c r="K403" s="3">
        <v>62.58</v>
      </c>
      <c r="L403" s="3">
        <v>53.07</v>
      </c>
      <c r="M403" s="3">
        <v>52.32</v>
      </c>
      <c r="N403" s="3">
        <v>52.21</v>
      </c>
      <c r="O403" s="3">
        <v>50.05</v>
      </c>
      <c r="P403" s="3">
        <v>50.59</v>
      </c>
      <c r="Q403" s="3">
        <v>51.15</v>
      </c>
      <c r="R403" s="3">
        <v>55.14</v>
      </c>
      <c r="S403" s="3">
        <v>57.34</v>
      </c>
      <c r="T403" s="3">
        <v>57.84</v>
      </c>
      <c r="U403" s="3">
        <v>58.42</v>
      </c>
      <c r="V403" s="3">
        <v>58.42</v>
      </c>
      <c r="W403" s="3">
        <v>57.37</v>
      </c>
      <c r="X403" s="3">
        <v>48.44</v>
      </c>
      <c r="Y403" s="3">
        <v>47.01</v>
      </c>
      <c r="Z403" s="3">
        <v>46.46</v>
      </c>
      <c r="AA403" s="3">
        <v>46.17</v>
      </c>
      <c r="AB403" s="3">
        <v>46.43</v>
      </c>
      <c r="AC403" s="3">
        <v>46.7</v>
      </c>
      <c r="AD403" s="3">
        <v>48.82</v>
      </c>
      <c r="AE403" s="3">
        <v>52.27</v>
      </c>
      <c r="AF403" s="3">
        <v>53.27</v>
      </c>
      <c r="AG403" s="3">
        <v>54.02</v>
      </c>
      <c r="AH403" s="3">
        <v>54.07</v>
      </c>
      <c r="AI403" s="3">
        <v>53.52</v>
      </c>
      <c r="AJ403" s="3">
        <v>46.7</v>
      </c>
      <c r="AK403" s="3">
        <v>45.25</v>
      </c>
      <c r="AL403" s="3">
        <v>44.1</v>
      </c>
      <c r="AM403" s="3">
        <v>43.55</v>
      </c>
      <c r="AN403" s="3">
        <v>43.8</v>
      </c>
      <c r="AO403" s="3">
        <v>44.2</v>
      </c>
      <c r="AP403" s="3">
        <v>45.11</v>
      </c>
      <c r="AQ403" s="3">
        <v>48.53</v>
      </c>
      <c r="AR403" s="3">
        <v>48.98</v>
      </c>
      <c r="AS403" s="3">
        <v>49.73</v>
      </c>
      <c r="AT403" s="3">
        <v>49.78</v>
      </c>
      <c r="AU403" s="3">
        <v>49.28</v>
      </c>
      <c r="AV403" s="3">
        <v>44.4</v>
      </c>
      <c r="AW403" s="3">
        <v>43.19</v>
      </c>
      <c r="AX403" s="3">
        <v>42.49</v>
      </c>
      <c r="AY403" s="3">
        <v>42.24</v>
      </c>
    </row>
    <row r="404" spans="1:51" x14ac:dyDescent="0.35">
      <c r="A404" s="5">
        <f t="shared" si="7"/>
        <v>43291</v>
      </c>
      <c r="B404" t="s">
        <v>549</v>
      </c>
      <c r="C404" s="2">
        <v>43291</v>
      </c>
      <c r="D404" s="3">
        <v>56.76</v>
      </c>
      <c r="E404" s="3">
        <v>58.94</v>
      </c>
      <c r="F404" s="3">
        <v>59.27</v>
      </c>
      <c r="G404" s="3">
        <v>62.65</v>
      </c>
      <c r="H404" s="3">
        <v>63.7</v>
      </c>
      <c r="I404" s="3">
        <v>62.95</v>
      </c>
      <c r="J404" s="3">
        <v>63.2</v>
      </c>
      <c r="K404" s="3">
        <v>62.4</v>
      </c>
      <c r="L404" s="3">
        <v>53.18</v>
      </c>
      <c r="M404" s="3">
        <v>52.43</v>
      </c>
      <c r="N404" s="3">
        <v>52.32</v>
      </c>
      <c r="O404" s="3">
        <v>50.12</v>
      </c>
      <c r="P404" s="3">
        <v>50.66</v>
      </c>
      <c r="Q404" s="3">
        <v>51.22</v>
      </c>
      <c r="R404" s="3">
        <v>55.36</v>
      </c>
      <c r="S404" s="3">
        <v>57.56</v>
      </c>
      <c r="T404" s="3">
        <v>58.06</v>
      </c>
      <c r="U404" s="3">
        <v>58.64</v>
      </c>
      <c r="V404" s="3">
        <v>58.64</v>
      </c>
      <c r="W404" s="3">
        <v>57.59</v>
      </c>
      <c r="X404" s="3">
        <v>48.53</v>
      </c>
      <c r="Y404" s="3">
        <v>47.1</v>
      </c>
      <c r="Z404" s="3">
        <v>46.55</v>
      </c>
      <c r="AA404" s="3">
        <v>46.26</v>
      </c>
      <c r="AB404" s="3">
        <v>46.52</v>
      </c>
      <c r="AC404" s="3">
        <v>46.79</v>
      </c>
      <c r="AD404" s="3">
        <v>49.07</v>
      </c>
      <c r="AE404" s="3">
        <v>52.52</v>
      </c>
      <c r="AF404" s="3">
        <v>53.52</v>
      </c>
      <c r="AG404" s="3">
        <v>54.27</v>
      </c>
      <c r="AH404" s="3">
        <v>54.32</v>
      </c>
      <c r="AI404" s="3">
        <v>53.77</v>
      </c>
      <c r="AJ404" s="3">
        <v>47.03</v>
      </c>
      <c r="AK404" s="3">
        <v>45.58</v>
      </c>
      <c r="AL404" s="3">
        <v>44.43</v>
      </c>
      <c r="AM404" s="3">
        <v>43.88</v>
      </c>
      <c r="AN404" s="3">
        <v>44.13</v>
      </c>
      <c r="AO404" s="3">
        <v>44.53</v>
      </c>
      <c r="AP404" s="3">
        <v>45.36</v>
      </c>
      <c r="AQ404" s="3">
        <v>48.78</v>
      </c>
      <c r="AR404" s="3">
        <v>49.23</v>
      </c>
      <c r="AS404" s="3">
        <v>49.98</v>
      </c>
      <c r="AT404" s="3">
        <v>50.03</v>
      </c>
      <c r="AU404" s="3">
        <v>49.53</v>
      </c>
      <c r="AV404" s="3">
        <v>44.73</v>
      </c>
      <c r="AW404" s="3">
        <v>43.52</v>
      </c>
      <c r="AX404" s="3">
        <v>42.82</v>
      </c>
      <c r="AY404" s="3">
        <v>42.57</v>
      </c>
    </row>
    <row r="405" spans="1:51" x14ac:dyDescent="0.35">
      <c r="A405" s="5">
        <f t="shared" si="7"/>
        <v>43292</v>
      </c>
      <c r="B405" t="s">
        <v>550</v>
      </c>
      <c r="C405" s="2">
        <v>43292</v>
      </c>
      <c r="D405" s="3">
        <v>56.31</v>
      </c>
      <c r="E405" s="3">
        <v>58.85</v>
      </c>
      <c r="F405" s="3">
        <v>59.29</v>
      </c>
      <c r="G405" s="3">
        <v>62.66</v>
      </c>
      <c r="H405" s="3">
        <v>63.69</v>
      </c>
      <c r="I405" s="3">
        <v>62.81</v>
      </c>
      <c r="J405" s="3">
        <v>63.06</v>
      </c>
      <c r="K405" s="3">
        <v>62.26</v>
      </c>
      <c r="L405" s="3">
        <v>53.18</v>
      </c>
      <c r="M405" s="3">
        <v>52.43</v>
      </c>
      <c r="N405" s="3">
        <v>52.32</v>
      </c>
      <c r="O405" s="3">
        <v>50.04</v>
      </c>
      <c r="P405" s="3">
        <v>50.58</v>
      </c>
      <c r="Q405" s="3">
        <v>51.14</v>
      </c>
      <c r="R405" s="3">
        <v>55.19</v>
      </c>
      <c r="S405" s="3">
        <v>57.39</v>
      </c>
      <c r="T405" s="3">
        <v>57.89</v>
      </c>
      <c r="U405" s="3">
        <v>58.47</v>
      </c>
      <c r="V405" s="3">
        <v>58.47</v>
      </c>
      <c r="W405" s="3">
        <v>57.42</v>
      </c>
      <c r="X405" s="3">
        <v>48.49</v>
      </c>
      <c r="Y405" s="3">
        <v>47.06</v>
      </c>
      <c r="Z405" s="3">
        <v>46.51</v>
      </c>
      <c r="AA405" s="3">
        <v>46.22</v>
      </c>
      <c r="AB405" s="3">
        <v>46.48</v>
      </c>
      <c r="AC405" s="3">
        <v>46.75</v>
      </c>
      <c r="AD405" s="3">
        <v>49.05</v>
      </c>
      <c r="AE405" s="3">
        <v>52.5</v>
      </c>
      <c r="AF405" s="3">
        <v>53.5</v>
      </c>
      <c r="AG405" s="3">
        <v>54.25</v>
      </c>
      <c r="AH405" s="3">
        <v>54.3</v>
      </c>
      <c r="AI405" s="3">
        <v>53.75</v>
      </c>
      <c r="AJ405" s="3">
        <v>46.74</v>
      </c>
      <c r="AK405" s="3">
        <v>45.29</v>
      </c>
      <c r="AL405" s="3">
        <v>44.14</v>
      </c>
      <c r="AM405" s="3">
        <v>43.59</v>
      </c>
      <c r="AN405" s="3">
        <v>43.84</v>
      </c>
      <c r="AO405" s="3">
        <v>44.24</v>
      </c>
      <c r="AP405" s="3">
        <v>45.34</v>
      </c>
      <c r="AQ405" s="3">
        <v>48.76</v>
      </c>
      <c r="AR405" s="3">
        <v>49.21</v>
      </c>
      <c r="AS405" s="3">
        <v>49.96</v>
      </c>
      <c r="AT405" s="3">
        <v>50.01</v>
      </c>
      <c r="AU405" s="3">
        <v>49.51</v>
      </c>
      <c r="AV405" s="3">
        <v>44.44</v>
      </c>
      <c r="AW405" s="3">
        <v>43.23</v>
      </c>
      <c r="AX405" s="3">
        <v>42.53</v>
      </c>
      <c r="AY405" s="3">
        <v>42.28</v>
      </c>
    </row>
    <row r="406" spans="1:51" x14ac:dyDescent="0.35">
      <c r="A406" s="5">
        <f t="shared" si="7"/>
        <v>43293</v>
      </c>
      <c r="B406" t="s">
        <v>551</v>
      </c>
      <c r="C406" s="2">
        <v>43293</v>
      </c>
      <c r="D406" s="3">
        <v>55.02</v>
      </c>
      <c r="E406" s="3">
        <v>57.32</v>
      </c>
      <c r="F406" s="3">
        <v>57.89</v>
      </c>
      <c r="G406" s="3">
        <v>61.12</v>
      </c>
      <c r="H406" s="3">
        <v>62.19</v>
      </c>
      <c r="I406" s="3">
        <v>61.3</v>
      </c>
      <c r="J406" s="3">
        <v>61.55</v>
      </c>
      <c r="K406" s="3">
        <v>60.75</v>
      </c>
      <c r="L406" s="3">
        <v>52.1</v>
      </c>
      <c r="M406" s="3">
        <v>51.35</v>
      </c>
      <c r="N406" s="3">
        <v>51.24</v>
      </c>
      <c r="O406" s="3">
        <v>48.97</v>
      </c>
      <c r="P406" s="3">
        <v>49.51</v>
      </c>
      <c r="Q406" s="3">
        <v>50.07</v>
      </c>
      <c r="R406" s="3">
        <v>54.14</v>
      </c>
      <c r="S406" s="3">
        <v>56.34</v>
      </c>
      <c r="T406" s="3">
        <v>56.84</v>
      </c>
      <c r="U406" s="3">
        <v>57.42</v>
      </c>
      <c r="V406" s="3">
        <v>57.42</v>
      </c>
      <c r="W406" s="3">
        <v>56.37</v>
      </c>
      <c r="X406" s="3">
        <v>47.75</v>
      </c>
      <c r="Y406" s="3">
        <v>46.32</v>
      </c>
      <c r="Z406" s="3">
        <v>45.77</v>
      </c>
      <c r="AA406" s="3">
        <v>45.48</v>
      </c>
      <c r="AB406" s="3">
        <v>45.74</v>
      </c>
      <c r="AC406" s="3">
        <v>46.01</v>
      </c>
      <c r="AD406" s="3">
        <v>48.89</v>
      </c>
      <c r="AE406" s="3">
        <v>52.34</v>
      </c>
      <c r="AF406" s="3">
        <v>53.34</v>
      </c>
      <c r="AG406" s="3">
        <v>54.09</v>
      </c>
      <c r="AH406" s="3">
        <v>54.14</v>
      </c>
      <c r="AI406" s="3">
        <v>53.59</v>
      </c>
      <c r="AJ406" s="3">
        <v>46.05</v>
      </c>
      <c r="AK406" s="3">
        <v>44.6</v>
      </c>
      <c r="AL406" s="3">
        <v>43.45</v>
      </c>
      <c r="AM406" s="3">
        <v>42.9</v>
      </c>
      <c r="AN406" s="3">
        <v>43.15</v>
      </c>
      <c r="AO406" s="3">
        <v>43.55</v>
      </c>
      <c r="AP406" s="3">
        <v>45.18</v>
      </c>
      <c r="AQ406" s="3">
        <v>48.6</v>
      </c>
      <c r="AR406" s="3">
        <v>49.05</v>
      </c>
      <c r="AS406" s="3">
        <v>49.8</v>
      </c>
      <c r="AT406" s="3">
        <v>49.85</v>
      </c>
      <c r="AU406" s="3">
        <v>49.35</v>
      </c>
      <c r="AV406" s="3">
        <v>43.75</v>
      </c>
      <c r="AW406" s="3">
        <v>42.54</v>
      </c>
      <c r="AX406" s="3">
        <v>41.84</v>
      </c>
      <c r="AY406" s="3">
        <v>41.59</v>
      </c>
    </row>
    <row r="407" spans="1:51" x14ac:dyDescent="0.35">
      <c r="A407" s="5">
        <f t="shared" si="7"/>
        <v>43294</v>
      </c>
      <c r="B407" t="s">
        <v>552</v>
      </c>
      <c r="C407" s="2">
        <v>43294</v>
      </c>
      <c r="D407" s="3">
        <v>55.92</v>
      </c>
      <c r="E407" s="3">
        <v>58.22</v>
      </c>
      <c r="F407" s="3">
        <v>58.34</v>
      </c>
      <c r="G407" s="3">
        <v>61.47</v>
      </c>
      <c r="H407" s="3">
        <v>62.61</v>
      </c>
      <c r="I407" s="3">
        <v>61.86</v>
      </c>
      <c r="J407" s="3">
        <v>62.11</v>
      </c>
      <c r="K407" s="3">
        <v>61.31</v>
      </c>
      <c r="L407" s="3">
        <v>52.56</v>
      </c>
      <c r="M407" s="3">
        <v>51.81</v>
      </c>
      <c r="N407" s="3">
        <v>51.7</v>
      </c>
      <c r="O407" s="3">
        <v>49.48</v>
      </c>
      <c r="P407" s="3">
        <v>50.02</v>
      </c>
      <c r="Q407" s="3">
        <v>50.58</v>
      </c>
      <c r="R407" s="3">
        <v>54.59</v>
      </c>
      <c r="S407" s="3">
        <v>56.79</v>
      </c>
      <c r="T407" s="3">
        <v>57.29</v>
      </c>
      <c r="U407" s="3">
        <v>57.87</v>
      </c>
      <c r="V407" s="3">
        <v>57.87</v>
      </c>
      <c r="W407" s="3">
        <v>56.82</v>
      </c>
      <c r="X407" s="3">
        <v>48.08</v>
      </c>
      <c r="Y407" s="3">
        <v>46.65</v>
      </c>
      <c r="Z407" s="3">
        <v>46.1</v>
      </c>
      <c r="AA407" s="3">
        <v>45.81</v>
      </c>
      <c r="AB407" s="3">
        <v>46.07</v>
      </c>
      <c r="AC407" s="3">
        <v>46.34</v>
      </c>
      <c r="AD407" s="3">
        <v>48.98</v>
      </c>
      <c r="AE407" s="3">
        <v>52.43</v>
      </c>
      <c r="AF407" s="3">
        <v>53.43</v>
      </c>
      <c r="AG407" s="3">
        <v>54.18</v>
      </c>
      <c r="AH407" s="3">
        <v>54.23</v>
      </c>
      <c r="AI407" s="3">
        <v>53.68</v>
      </c>
      <c r="AJ407" s="3">
        <v>46.53</v>
      </c>
      <c r="AK407" s="3">
        <v>45.08</v>
      </c>
      <c r="AL407" s="3">
        <v>43.93</v>
      </c>
      <c r="AM407" s="3">
        <v>43.38</v>
      </c>
      <c r="AN407" s="3">
        <v>43.63</v>
      </c>
      <c r="AO407" s="3">
        <v>44.03</v>
      </c>
      <c r="AP407" s="3">
        <v>45.27</v>
      </c>
      <c r="AQ407" s="3">
        <v>48.69</v>
      </c>
      <c r="AR407" s="3">
        <v>49.14</v>
      </c>
      <c r="AS407" s="3">
        <v>49.89</v>
      </c>
      <c r="AT407" s="3">
        <v>49.94</v>
      </c>
      <c r="AU407" s="3">
        <v>49.44</v>
      </c>
      <c r="AV407" s="3">
        <v>44.23</v>
      </c>
      <c r="AW407" s="3">
        <v>43.02</v>
      </c>
      <c r="AX407" s="3">
        <v>42.32</v>
      </c>
      <c r="AY407" s="3">
        <v>42.07</v>
      </c>
    </row>
    <row r="408" spans="1:51" x14ac:dyDescent="0.35">
      <c r="A408" s="5">
        <f t="shared" si="7"/>
        <v>43297</v>
      </c>
      <c r="B408" t="s">
        <v>553</v>
      </c>
      <c r="C408" s="2">
        <v>43297</v>
      </c>
      <c r="D408" s="3">
        <v>55.44</v>
      </c>
      <c r="E408" s="3">
        <v>57.61</v>
      </c>
      <c r="F408" s="3">
        <v>57.96</v>
      </c>
      <c r="G408" s="3">
        <v>61.04</v>
      </c>
      <c r="H408" s="3">
        <v>62.2</v>
      </c>
      <c r="I408" s="3">
        <v>61.36</v>
      </c>
      <c r="J408" s="3">
        <v>61.61</v>
      </c>
      <c r="K408" s="3">
        <v>60.81</v>
      </c>
      <c r="L408" s="3">
        <v>51.92</v>
      </c>
      <c r="M408" s="3">
        <v>51.17</v>
      </c>
      <c r="N408" s="3">
        <v>51.06</v>
      </c>
      <c r="O408" s="3">
        <v>48.85</v>
      </c>
      <c r="P408" s="3">
        <v>49.39</v>
      </c>
      <c r="Q408" s="3">
        <v>49.95</v>
      </c>
      <c r="R408" s="3">
        <v>53.94</v>
      </c>
      <c r="S408" s="3">
        <v>56.14</v>
      </c>
      <c r="T408" s="3">
        <v>56.64</v>
      </c>
      <c r="U408" s="3">
        <v>57.22</v>
      </c>
      <c r="V408" s="3">
        <v>57.22</v>
      </c>
      <c r="W408" s="3">
        <v>56.17</v>
      </c>
      <c r="X408" s="3">
        <v>47.63</v>
      </c>
      <c r="Y408" s="3">
        <v>46.2</v>
      </c>
      <c r="Z408" s="3">
        <v>45.65</v>
      </c>
      <c r="AA408" s="3">
        <v>45.36</v>
      </c>
      <c r="AB408" s="3">
        <v>45.62</v>
      </c>
      <c r="AC408" s="3">
        <v>45.89</v>
      </c>
      <c r="AD408" s="3">
        <v>48.42</v>
      </c>
      <c r="AE408" s="3">
        <v>51.87</v>
      </c>
      <c r="AF408" s="3">
        <v>52.87</v>
      </c>
      <c r="AG408" s="3">
        <v>53.62</v>
      </c>
      <c r="AH408" s="3">
        <v>53.67</v>
      </c>
      <c r="AI408" s="3">
        <v>53.12</v>
      </c>
      <c r="AJ408" s="3">
        <v>46.43</v>
      </c>
      <c r="AK408" s="3">
        <v>44.98</v>
      </c>
      <c r="AL408" s="3">
        <v>43.83</v>
      </c>
      <c r="AM408" s="3">
        <v>43.28</v>
      </c>
      <c r="AN408" s="3">
        <v>43.53</v>
      </c>
      <c r="AO408" s="3">
        <v>43.93</v>
      </c>
      <c r="AP408" s="3">
        <v>44.71</v>
      </c>
      <c r="AQ408" s="3">
        <v>48.13</v>
      </c>
      <c r="AR408" s="3">
        <v>48.58</v>
      </c>
      <c r="AS408" s="3">
        <v>49.33</v>
      </c>
      <c r="AT408" s="3">
        <v>49.38</v>
      </c>
      <c r="AU408" s="3">
        <v>48.88</v>
      </c>
      <c r="AV408" s="3">
        <v>44.13</v>
      </c>
      <c r="AW408" s="3">
        <v>42.92</v>
      </c>
      <c r="AX408" s="3">
        <v>42.22</v>
      </c>
      <c r="AY408" s="3">
        <v>41.97</v>
      </c>
    </row>
    <row r="409" spans="1:51" x14ac:dyDescent="0.35">
      <c r="A409" s="5">
        <f t="shared" si="7"/>
        <v>43298</v>
      </c>
      <c r="B409" t="s">
        <v>554</v>
      </c>
      <c r="C409" s="2">
        <v>43298</v>
      </c>
      <c r="D409" s="3">
        <v>55.54</v>
      </c>
      <c r="E409" s="3">
        <v>57.66</v>
      </c>
      <c r="F409" s="3">
        <v>57.91</v>
      </c>
      <c r="G409" s="3">
        <v>61.01</v>
      </c>
      <c r="H409" s="3">
        <v>62.18</v>
      </c>
      <c r="I409" s="3">
        <v>61.33</v>
      </c>
      <c r="J409" s="3">
        <v>61.58</v>
      </c>
      <c r="K409" s="3">
        <v>60.78</v>
      </c>
      <c r="L409" s="3">
        <v>51.78</v>
      </c>
      <c r="M409" s="3">
        <v>51.03</v>
      </c>
      <c r="N409" s="3">
        <v>50.92</v>
      </c>
      <c r="O409" s="3">
        <v>48.72</v>
      </c>
      <c r="P409" s="3">
        <v>49.26</v>
      </c>
      <c r="Q409" s="3">
        <v>49.82</v>
      </c>
      <c r="R409" s="3">
        <v>53.74</v>
      </c>
      <c r="S409" s="3">
        <v>55.94</v>
      </c>
      <c r="T409" s="3">
        <v>56.44</v>
      </c>
      <c r="U409" s="3">
        <v>57.02</v>
      </c>
      <c r="V409" s="3">
        <v>57.02</v>
      </c>
      <c r="W409" s="3">
        <v>55.97</v>
      </c>
      <c r="X409" s="3">
        <v>47.33</v>
      </c>
      <c r="Y409" s="3">
        <v>45.9</v>
      </c>
      <c r="Z409" s="3">
        <v>45.35</v>
      </c>
      <c r="AA409" s="3">
        <v>45.06</v>
      </c>
      <c r="AB409" s="3">
        <v>45.32</v>
      </c>
      <c r="AC409" s="3">
        <v>45.59</v>
      </c>
      <c r="AD409" s="3">
        <v>48.28</v>
      </c>
      <c r="AE409" s="3">
        <v>51.73</v>
      </c>
      <c r="AF409" s="3">
        <v>52.73</v>
      </c>
      <c r="AG409" s="3">
        <v>53.48</v>
      </c>
      <c r="AH409" s="3">
        <v>53.53</v>
      </c>
      <c r="AI409" s="3">
        <v>52.98</v>
      </c>
      <c r="AJ409" s="3">
        <v>46.18</v>
      </c>
      <c r="AK409" s="3">
        <v>44.73</v>
      </c>
      <c r="AL409" s="3">
        <v>43.58</v>
      </c>
      <c r="AM409" s="3">
        <v>43.03</v>
      </c>
      <c r="AN409" s="3">
        <v>43.28</v>
      </c>
      <c r="AO409" s="3">
        <v>43.68</v>
      </c>
      <c r="AP409" s="3">
        <v>44.57</v>
      </c>
      <c r="AQ409" s="3">
        <v>47.99</v>
      </c>
      <c r="AR409" s="3">
        <v>48.44</v>
      </c>
      <c r="AS409" s="3">
        <v>49.19</v>
      </c>
      <c r="AT409" s="3">
        <v>49.24</v>
      </c>
      <c r="AU409" s="3">
        <v>48.74</v>
      </c>
      <c r="AV409" s="3">
        <v>43.88</v>
      </c>
      <c r="AW409" s="3">
        <v>42.67</v>
      </c>
      <c r="AX409" s="3">
        <v>41.97</v>
      </c>
      <c r="AY409" s="3">
        <v>41.72</v>
      </c>
    </row>
    <row r="410" spans="1:51" x14ac:dyDescent="0.35">
      <c r="A410" s="5">
        <f t="shared" si="7"/>
        <v>43299</v>
      </c>
      <c r="B410" t="s">
        <v>555</v>
      </c>
      <c r="C410" s="2">
        <v>43299</v>
      </c>
      <c r="D410" s="3">
        <v>56.54</v>
      </c>
      <c r="E410" s="3">
        <v>58.76</v>
      </c>
      <c r="F410" s="3">
        <v>58.88</v>
      </c>
      <c r="G410" s="3">
        <v>61.87</v>
      </c>
      <c r="H410" s="3">
        <v>63.03</v>
      </c>
      <c r="I410" s="3">
        <v>62.18</v>
      </c>
      <c r="J410" s="3">
        <v>62.43</v>
      </c>
      <c r="K410" s="3">
        <v>61.63</v>
      </c>
      <c r="L410" s="3">
        <v>52.34</v>
      </c>
      <c r="M410" s="3">
        <v>51.59</v>
      </c>
      <c r="N410" s="3">
        <v>51.48</v>
      </c>
      <c r="O410" s="3">
        <v>49.24</v>
      </c>
      <c r="P410" s="3">
        <v>49.78</v>
      </c>
      <c r="Q410" s="3">
        <v>50.34</v>
      </c>
      <c r="R410" s="3">
        <v>54.37</v>
      </c>
      <c r="S410" s="3">
        <v>56.57</v>
      </c>
      <c r="T410" s="3">
        <v>57.07</v>
      </c>
      <c r="U410" s="3">
        <v>57.65</v>
      </c>
      <c r="V410" s="3">
        <v>57.65</v>
      </c>
      <c r="W410" s="3">
        <v>56.6</v>
      </c>
      <c r="X410" s="3">
        <v>47.82</v>
      </c>
      <c r="Y410" s="3">
        <v>46.39</v>
      </c>
      <c r="Z410" s="3">
        <v>45.84</v>
      </c>
      <c r="AA410" s="3">
        <v>45.55</v>
      </c>
      <c r="AB410" s="3">
        <v>45.81</v>
      </c>
      <c r="AC410" s="3">
        <v>46.08</v>
      </c>
      <c r="AD410" s="3">
        <v>48.61</v>
      </c>
      <c r="AE410" s="3">
        <v>52.06</v>
      </c>
      <c r="AF410" s="3">
        <v>53.06</v>
      </c>
      <c r="AG410" s="3">
        <v>53.81</v>
      </c>
      <c r="AH410" s="3">
        <v>53.86</v>
      </c>
      <c r="AI410" s="3">
        <v>53.31</v>
      </c>
      <c r="AJ410" s="3">
        <v>46.46</v>
      </c>
      <c r="AK410" s="3">
        <v>45.01</v>
      </c>
      <c r="AL410" s="3">
        <v>43.86</v>
      </c>
      <c r="AM410" s="3">
        <v>43.31</v>
      </c>
      <c r="AN410" s="3">
        <v>43.56</v>
      </c>
      <c r="AO410" s="3">
        <v>43.96</v>
      </c>
      <c r="AP410" s="3">
        <v>44.9</v>
      </c>
      <c r="AQ410" s="3">
        <v>48.32</v>
      </c>
      <c r="AR410" s="3">
        <v>48.77</v>
      </c>
      <c r="AS410" s="3">
        <v>49.52</v>
      </c>
      <c r="AT410" s="3">
        <v>49.57</v>
      </c>
      <c r="AU410" s="3">
        <v>49.07</v>
      </c>
      <c r="AV410" s="3">
        <v>44.16</v>
      </c>
      <c r="AW410" s="3">
        <v>42.95</v>
      </c>
      <c r="AX410" s="3">
        <v>42.25</v>
      </c>
      <c r="AY410" s="3">
        <v>42</v>
      </c>
    </row>
    <row r="411" spans="1:51" x14ac:dyDescent="0.35">
      <c r="A411" s="5">
        <f t="shared" si="7"/>
        <v>43300</v>
      </c>
      <c r="B411" t="s">
        <v>556</v>
      </c>
      <c r="C411" s="2">
        <v>43300</v>
      </c>
      <c r="D411" s="3">
        <v>56.74</v>
      </c>
      <c r="E411" s="3">
        <v>58.87</v>
      </c>
      <c r="F411" s="3">
        <v>59.1</v>
      </c>
      <c r="G411" s="3">
        <v>62.21</v>
      </c>
      <c r="H411" s="3">
        <v>63.38</v>
      </c>
      <c r="I411" s="3">
        <v>62.58</v>
      </c>
      <c r="J411" s="3">
        <v>62.83</v>
      </c>
      <c r="K411" s="3">
        <v>62.03</v>
      </c>
      <c r="L411" s="3">
        <v>52.54</v>
      </c>
      <c r="M411" s="3">
        <v>51.79</v>
      </c>
      <c r="N411" s="3">
        <v>51.68</v>
      </c>
      <c r="O411" s="3">
        <v>49.42</v>
      </c>
      <c r="P411" s="3">
        <v>49.96</v>
      </c>
      <c r="Q411" s="3">
        <v>50.52</v>
      </c>
      <c r="R411" s="3">
        <v>54.56</v>
      </c>
      <c r="S411" s="3">
        <v>56.76</v>
      </c>
      <c r="T411" s="3">
        <v>57.26</v>
      </c>
      <c r="U411" s="3">
        <v>57.84</v>
      </c>
      <c r="V411" s="3">
        <v>57.84</v>
      </c>
      <c r="W411" s="3">
        <v>56.79</v>
      </c>
      <c r="X411" s="3">
        <v>48.03</v>
      </c>
      <c r="Y411" s="3">
        <v>46.6</v>
      </c>
      <c r="Z411" s="3">
        <v>46.05</v>
      </c>
      <c r="AA411" s="3">
        <v>45.76</v>
      </c>
      <c r="AB411" s="3">
        <v>46.02</v>
      </c>
      <c r="AC411" s="3">
        <v>46.29</v>
      </c>
      <c r="AD411" s="3">
        <v>48.75</v>
      </c>
      <c r="AE411" s="3">
        <v>52.2</v>
      </c>
      <c r="AF411" s="3">
        <v>53.2</v>
      </c>
      <c r="AG411" s="3">
        <v>53.95</v>
      </c>
      <c r="AH411" s="3">
        <v>54</v>
      </c>
      <c r="AI411" s="3">
        <v>53.45</v>
      </c>
      <c r="AJ411" s="3">
        <v>46.56</v>
      </c>
      <c r="AK411" s="3">
        <v>45.11</v>
      </c>
      <c r="AL411" s="3">
        <v>43.96</v>
      </c>
      <c r="AM411" s="3">
        <v>43.41</v>
      </c>
      <c r="AN411" s="3">
        <v>43.66</v>
      </c>
      <c r="AO411" s="3">
        <v>44.06</v>
      </c>
      <c r="AP411" s="3">
        <v>45.04</v>
      </c>
      <c r="AQ411" s="3">
        <v>48.46</v>
      </c>
      <c r="AR411" s="3">
        <v>48.91</v>
      </c>
      <c r="AS411" s="3">
        <v>49.66</v>
      </c>
      <c r="AT411" s="3">
        <v>49.71</v>
      </c>
      <c r="AU411" s="3">
        <v>49.21</v>
      </c>
      <c r="AV411" s="3">
        <v>44.26</v>
      </c>
      <c r="AW411" s="3">
        <v>43.05</v>
      </c>
      <c r="AX411" s="3">
        <v>42.35</v>
      </c>
      <c r="AY411" s="3">
        <v>42.1</v>
      </c>
    </row>
    <row r="412" spans="1:51" x14ac:dyDescent="0.35">
      <c r="A412" s="5">
        <f t="shared" si="7"/>
        <v>43301</v>
      </c>
      <c r="B412" t="s">
        <v>557</v>
      </c>
      <c r="C412" s="2">
        <v>43301</v>
      </c>
      <c r="D412" s="3">
        <v>56.38</v>
      </c>
      <c r="E412" s="3">
        <v>58.63</v>
      </c>
      <c r="F412" s="3">
        <v>58.79</v>
      </c>
      <c r="G412" s="3">
        <v>61.93</v>
      </c>
      <c r="H412" s="3">
        <v>63.11</v>
      </c>
      <c r="I412" s="3">
        <v>62.37</v>
      </c>
      <c r="J412" s="3">
        <v>62.62</v>
      </c>
      <c r="K412" s="3">
        <v>61.82</v>
      </c>
      <c r="L412" s="3">
        <v>52.33</v>
      </c>
      <c r="M412" s="3">
        <v>51.58</v>
      </c>
      <c r="N412" s="3">
        <v>51.47</v>
      </c>
      <c r="O412" s="3">
        <v>49.21</v>
      </c>
      <c r="P412" s="3">
        <v>49.75</v>
      </c>
      <c r="Q412" s="3">
        <v>50.31</v>
      </c>
      <c r="R412" s="3">
        <v>54.38</v>
      </c>
      <c r="S412" s="3">
        <v>56.58</v>
      </c>
      <c r="T412" s="3">
        <v>57.08</v>
      </c>
      <c r="U412" s="3">
        <v>57.66</v>
      </c>
      <c r="V412" s="3">
        <v>57.66</v>
      </c>
      <c r="W412" s="3">
        <v>56.61</v>
      </c>
      <c r="X412" s="3">
        <v>47.82</v>
      </c>
      <c r="Y412" s="3">
        <v>46.39</v>
      </c>
      <c r="Z412" s="3">
        <v>45.84</v>
      </c>
      <c r="AA412" s="3">
        <v>45.55</v>
      </c>
      <c r="AB412" s="3">
        <v>45.81</v>
      </c>
      <c r="AC412" s="3">
        <v>46.08</v>
      </c>
      <c r="AD412" s="3">
        <v>48.56</v>
      </c>
      <c r="AE412" s="3">
        <v>52.01</v>
      </c>
      <c r="AF412" s="3">
        <v>53.01</v>
      </c>
      <c r="AG412" s="3">
        <v>53.76</v>
      </c>
      <c r="AH412" s="3">
        <v>53.81</v>
      </c>
      <c r="AI412" s="3">
        <v>53.26</v>
      </c>
      <c r="AJ412" s="3">
        <v>46.23</v>
      </c>
      <c r="AK412" s="3">
        <v>44.78</v>
      </c>
      <c r="AL412" s="3">
        <v>43.63</v>
      </c>
      <c r="AM412" s="3">
        <v>43.08</v>
      </c>
      <c r="AN412" s="3">
        <v>43.33</v>
      </c>
      <c r="AO412" s="3">
        <v>43.73</v>
      </c>
      <c r="AP412" s="3">
        <v>44.85</v>
      </c>
      <c r="AQ412" s="3">
        <v>48.27</v>
      </c>
      <c r="AR412" s="3">
        <v>48.72</v>
      </c>
      <c r="AS412" s="3">
        <v>49.47</v>
      </c>
      <c r="AT412" s="3">
        <v>49.52</v>
      </c>
      <c r="AU412" s="3">
        <v>49.02</v>
      </c>
      <c r="AV412" s="3">
        <v>43.93</v>
      </c>
      <c r="AW412" s="3">
        <v>42.72</v>
      </c>
      <c r="AX412" s="3">
        <v>42.02</v>
      </c>
      <c r="AY412" s="3">
        <v>41.77</v>
      </c>
    </row>
    <row r="413" spans="1:51" x14ac:dyDescent="0.35">
      <c r="A413" s="5">
        <f t="shared" si="7"/>
        <v>43304</v>
      </c>
      <c r="B413" t="s">
        <v>558</v>
      </c>
      <c r="C413" s="2">
        <v>43304</v>
      </c>
      <c r="D413" s="3">
        <v>56.84</v>
      </c>
      <c r="E413" s="3">
        <v>59.22</v>
      </c>
      <c r="F413" s="3">
        <v>59.15</v>
      </c>
      <c r="G413" s="3">
        <v>62.26</v>
      </c>
      <c r="H413" s="3">
        <v>63.44</v>
      </c>
      <c r="I413" s="3">
        <v>62.62</v>
      </c>
      <c r="J413" s="3">
        <v>62.87</v>
      </c>
      <c r="K413" s="3">
        <v>62.07</v>
      </c>
      <c r="L413" s="3">
        <v>52.69</v>
      </c>
      <c r="M413" s="3">
        <v>51.94</v>
      </c>
      <c r="N413" s="3">
        <v>51.83</v>
      </c>
      <c r="O413" s="3">
        <v>49.5</v>
      </c>
      <c r="P413" s="3">
        <v>50.04</v>
      </c>
      <c r="Q413" s="3">
        <v>50.6</v>
      </c>
      <c r="R413" s="3">
        <v>54.75</v>
      </c>
      <c r="S413" s="3">
        <v>56.95</v>
      </c>
      <c r="T413" s="3">
        <v>57.45</v>
      </c>
      <c r="U413" s="3">
        <v>58.03</v>
      </c>
      <c r="V413" s="3">
        <v>58.03</v>
      </c>
      <c r="W413" s="3">
        <v>56.98</v>
      </c>
      <c r="X413" s="3">
        <v>48.08</v>
      </c>
      <c r="Y413" s="3">
        <v>46.65</v>
      </c>
      <c r="Z413" s="3">
        <v>46.1</v>
      </c>
      <c r="AA413" s="3">
        <v>45.81</v>
      </c>
      <c r="AB413" s="3">
        <v>46.07</v>
      </c>
      <c r="AC413" s="3">
        <v>46.34</v>
      </c>
      <c r="AD413" s="3">
        <v>48.96</v>
      </c>
      <c r="AE413" s="3">
        <v>52.41</v>
      </c>
      <c r="AF413" s="3">
        <v>53.41</v>
      </c>
      <c r="AG413" s="3">
        <v>54.16</v>
      </c>
      <c r="AH413" s="3">
        <v>54.21</v>
      </c>
      <c r="AI413" s="3">
        <v>53.66</v>
      </c>
      <c r="AJ413" s="3">
        <v>46.52</v>
      </c>
      <c r="AK413" s="3">
        <v>45.07</v>
      </c>
      <c r="AL413" s="3">
        <v>43.92</v>
      </c>
      <c r="AM413" s="3">
        <v>43.37</v>
      </c>
      <c r="AN413" s="3">
        <v>43.62</v>
      </c>
      <c r="AO413" s="3">
        <v>44.02</v>
      </c>
      <c r="AP413" s="3">
        <v>45.25</v>
      </c>
      <c r="AQ413" s="3">
        <v>48.67</v>
      </c>
      <c r="AR413" s="3">
        <v>49.12</v>
      </c>
      <c r="AS413" s="3">
        <v>49.87</v>
      </c>
      <c r="AT413" s="3">
        <v>49.92</v>
      </c>
      <c r="AU413" s="3">
        <v>49.42</v>
      </c>
      <c r="AV413" s="3">
        <v>44.22</v>
      </c>
      <c r="AW413" s="3">
        <v>43.01</v>
      </c>
      <c r="AX413" s="3">
        <v>42.31</v>
      </c>
      <c r="AY413" s="3">
        <v>42.06</v>
      </c>
    </row>
    <row r="414" spans="1:51" x14ac:dyDescent="0.35">
      <c r="A414" s="5">
        <f t="shared" si="7"/>
        <v>43305</v>
      </c>
      <c r="B414" t="s">
        <v>559</v>
      </c>
      <c r="C414" s="2">
        <v>43305</v>
      </c>
      <c r="D414" s="3">
        <v>57.03</v>
      </c>
      <c r="E414" s="3">
        <v>59.36</v>
      </c>
      <c r="F414" s="3">
        <v>59.35</v>
      </c>
      <c r="G414" s="3">
        <v>62.44</v>
      </c>
      <c r="H414" s="3">
        <v>63.62</v>
      </c>
      <c r="I414" s="3">
        <v>62.83</v>
      </c>
      <c r="J414" s="3">
        <v>63.08</v>
      </c>
      <c r="K414" s="3">
        <v>62.28</v>
      </c>
      <c r="L414" s="3">
        <v>52.72</v>
      </c>
      <c r="M414" s="3">
        <v>51.97</v>
      </c>
      <c r="N414" s="3">
        <v>51.86</v>
      </c>
      <c r="O414" s="3">
        <v>49.53</v>
      </c>
      <c r="P414" s="3">
        <v>50.07</v>
      </c>
      <c r="Q414" s="3">
        <v>50.63</v>
      </c>
      <c r="R414" s="3">
        <v>54.87</v>
      </c>
      <c r="S414" s="3">
        <v>57.07</v>
      </c>
      <c r="T414" s="3">
        <v>57.57</v>
      </c>
      <c r="U414" s="3">
        <v>58.15</v>
      </c>
      <c r="V414" s="3">
        <v>58.15</v>
      </c>
      <c r="W414" s="3">
        <v>57.1</v>
      </c>
      <c r="X414" s="3">
        <v>48.22</v>
      </c>
      <c r="Y414" s="3">
        <v>46.79</v>
      </c>
      <c r="Z414" s="3">
        <v>46.24</v>
      </c>
      <c r="AA414" s="3">
        <v>45.95</v>
      </c>
      <c r="AB414" s="3">
        <v>46.21</v>
      </c>
      <c r="AC414" s="3">
        <v>46.48</v>
      </c>
      <c r="AD414" s="3">
        <v>49.11</v>
      </c>
      <c r="AE414" s="3">
        <v>52.56</v>
      </c>
      <c r="AF414" s="3">
        <v>53.56</v>
      </c>
      <c r="AG414" s="3">
        <v>54.31</v>
      </c>
      <c r="AH414" s="3">
        <v>54.36</v>
      </c>
      <c r="AI414" s="3">
        <v>53.81</v>
      </c>
      <c r="AJ414" s="3">
        <v>46.69</v>
      </c>
      <c r="AK414" s="3">
        <v>45.24</v>
      </c>
      <c r="AL414" s="3">
        <v>44.09</v>
      </c>
      <c r="AM414" s="3">
        <v>43.54</v>
      </c>
      <c r="AN414" s="3">
        <v>43.79</v>
      </c>
      <c r="AO414" s="3">
        <v>44.19</v>
      </c>
      <c r="AP414" s="3">
        <v>45.4</v>
      </c>
      <c r="AQ414" s="3">
        <v>48.82</v>
      </c>
      <c r="AR414" s="3">
        <v>49.27</v>
      </c>
      <c r="AS414" s="3">
        <v>50.02</v>
      </c>
      <c r="AT414" s="3">
        <v>50.07</v>
      </c>
      <c r="AU414" s="3">
        <v>49.57</v>
      </c>
      <c r="AV414" s="3">
        <v>44.39</v>
      </c>
      <c r="AW414" s="3">
        <v>43.18</v>
      </c>
      <c r="AX414" s="3">
        <v>42.48</v>
      </c>
      <c r="AY414" s="3">
        <v>42.23</v>
      </c>
    </row>
    <row r="415" spans="1:51" x14ac:dyDescent="0.35">
      <c r="A415" s="5">
        <f t="shared" si="7"/>
        <v>43306</v>
      </c>
      <c r="B415" t="s">
        <v>560</v>
      </c>
      <c r="C415" s="2">
        <v>43306</v>
      </c>
      <c r="D415" s="3">
        <v>57.6</v>
      </c>
      <c r="E415" s="3">
        <v>59.47</v>
      </c>
      <c r="F415" s="3">
        <v>59.41</v>
      </c>
      <c r="G415" s="3">
        <v>62.47</v>
      </c>
      <c r="H415" s="3">
        <v>63.65</v>
      </c>
      <c r="I415" s="3">
        <v>62.99</v>
      </c>
      <c r="J415" s="3">
        <v>63.24</v>
      </c>
      <c r="K415" s="3">
        <v>62.44</v>
      </c>
      <c r="L415" s="3">
        <v>52.73</v>
      </c>
      <c r="M415" s="3">
        <v>51.98</v>
      </c>
      <c r="N415" s="3">
        <v>51.87</v>
      </c>
      <c r="O415" s="3">
        <v>49.52</v>
      </c>
      <c r="P415" s="3">
        <v>50.06</v>
      </c>
      <c r="Q415" s="3">
        <v>50.62</v>
      </c>
      <c r="R415" s="3">
        <v>55.01</v>
      </c>
      <c r="S415" s="3">
        <v>57.21</v>
      </c>
      <c r="T415" s="3">
        <v>57.71</v>
      </c>
      <c r="U415" s="3">
        <v>58.29</v>
      </c>
      <c r="V415" s="3">
        <v>58.29</v>
      </c>
      <c r="W415" s="3">
        <v>57.24</v>
      </c>
      <c r="X415" s="3">
        <v>48.41</v>
      </c>
      <c r="Y415" s="3">
        <v>46.98</v>
      </c>
      <c r="Z415" s="3">
        <v>46.43</v>
      </c>
      <c r="AA415" s="3">
        <v>46.14</v>
      </c>
      <c r="AB415" s="3">
        <v>46.4</v>
      </c>
      <c r="AC415" s="3">
        <v>46.67</v>
      </c>
      <c r="AD415" s="3">
        <v>49.11</v>
      </c>
      <c r="AE415" s="3">
        <v>52.56</v>
      </c>
      <c r="AF415" s="3">
        <v>53.56</v>
      </c>
      <c r="AG415" s="3">
        <v>54.31</v>
      </c>
      <c r="AH415" s="3">
        <v>54.36</v>
      </c>
      <c r="AI415" s="3">
        <v>53.81</v>
      </c>
      <c r="AJ415" s="3">
        <v>46.75</v>
      </c>
      <c r="AK415" s="3">
        <v>45.3</v>
      </c>
      <c r="AL415" s="3">
        <v>44.15</v>
      </c>
      <c r="AM415" s="3">
        <v>43.6</v>
      </c>
      <c r="AN415" s="3">
        <v>43.85</v>
      </c>
      <c r="AO415" s="3">
        <v>44.25</v>
      </c>
      <c r="AP415" s="3">
        <v>45.4</v>
      </c>
      <c r="AQ415" s="3">
        <v>48.82</v>
      </c>
      <c r="AR415" s="3">
        <v>49.27</v>
      </c>
      <c r="AS415" s="3">
        <v>50.02</v>
      </c>
      <c r="AT415" s="3">
        <v>50.07</v>
      </c>
      <c r="AU415" s="3">
        <v>49.57</v>
      </c>
      <c r="AV415" s="3">
        <v>44.45</v>
      </c>
      <c r="AW415" s="3">
        <v>43.24</v>
      </c>
      <c r="AX415" s="3">
        <v>42.54</v>
      </c>
      <c r="AY415" s="3">
        <v>42.29</v>
      </c>
    </row>
    <row r="416" spans="1:51" x14ac:dyDescent="0.35">
      <c r="A416" s="5">
        <f t="shared" si="7"/>
        <v>43307</v>
      </c>
      <c r="B416" t="s">
        <v>561</v>
      </c>
      <c r="C416" s="2">
        <v>43307</v>
      </c>
      <c r="D416" s="3">
        <v>57.06</v>
      </c>
      <c r="E416" s="3">
        <v>59.04</v>
      </c>
      <c r="F416" s="3">
        <v>59.19</v>
      </c>
      <c r="G416" s="3">
        <v>62.29</v>
      </c>
      <c r="H416" s="3">
        <v>63.46</v>
      </c>
      <c r="I416" s="3">
        <v>62.66</v>
      </c>
      <c r="J416" s="3">
        <v>62.91</v>
      </c>
      <c r="K416" s="3">
        <v>62.11</v>
      </c>
      <c r="L416" s="3">
        <v>52.78</v>
      </c>
      <c r="M416" s="3">
        <v>52.03</v>
      </c>
      <c r="N416" s="3">
        <v>51.92</v>
      </c>
      <c r="O416" s="3">
        <v>49.55</v>
      </c>
      <c r="P416" s="3">
        <v>50.09</v>
      </c>
      <c r="Q416" s="3">
        <v>50.65</v>
      </c>
      <c r="R416" s="3">
        <v>54.94</v>
      </c>
      <c r="S416" s="3">
        <v>57.14</v>
      </c>
      <c r="T416" s="3">
        <v>57.64</v>
      </c>
      <c r="U416" s="3">
        <v>58.22</v>
      </c>
      <c r="V416" s="3">
        <v>58.22</v>
      </c>
      <c r="W416" s="3">
        <v>57.17</v>
      </c>
      <c r="X416" s="3">
        <v>48.48</v>
      </c>
      <c r="Y416" s="3">
        <v>47.05</v>
      </c>
      <c r="Z416" s="3">
        <v>46.5</v>
      </c>
      <c r="AA416" s="3">
        <v>46.21</v>
      </c>
      <c r="AB416" s="3">
        <v>46.47</v>
      </c>
      <c r="AC416" s="3">
        <v>46.74</v>
      </c>
      <c r="AD416" s="3">
        <v>49.28</v>
      </c>
      <c r="AE416" s="3">
        <v>52.73</v>
      </c>
      <c r="AF416" s="3">
        <v>53.73</v>
      </c>
      <c r="AG416" s="3">
        <v>54.48</v>
      </c>
      <c r="AH416" s="3">
        <v>54.53</v>
      </c>
      <c r="AI416" s="3">
        <v>53.98</v>
      </c>
      <c r="AJ416" s="3">
        <v>47.13</v>
      </c>
      <c r="AK416" s="3">
        <v>45.68</v>
      </c>
      <c r="AL416" s="3">
        <v>44.53</v>
      </c>
      <c r="AM416" s="3">
        <v>43.98</v>
      </c>
      <c r="AN416" s="3">
        <v>44.23</v>
      </c>
      <c r="AO416" s="3">
        <v>44.63</v>
      </c>
      <c r="AP416" s="3">
        <v>45.57</v>
      </c>
      <c r="AQ416" s="3">
        <v>48.99</v>
      </c>
      <c r="AR416" s="3">
        <v>49.44</v>
      </c>
      <c r="AS416" s="3">
        <v>50.19</v>
      </c>
      <c r="AT416" s="3">
        <v>50.24</v>
      </c>
      <c r="AU416" s="3">
        <v>49.74</v>
      </c>
      <c r="AV416" s="3">
        <v>44.83</v>
      </c>
      <c r="AW416" s="3">
        <v>43.62</v>
      </c>
      <c r="AX416" s="3">
        <v>42.92</v>
      </c>
      <c r="AY416" s="3">
        <v>42.67</v>
      </c>
    </row>
    <row r="417" spans="1:51" x14ac:dyDescent="0.35">
      <c r="A417" s="5">
        <f t="shared" si="7"/>
        <v>43308</v>
      </c>
      <c r="B417" t="s">
        <v>562</v>
      </c>
      <c r="C417" s="2">
        <v>43308</v>
      </c>
      <c r="D417" s="3">
        <v>56.9</v>
      </c>
      <c r="E417" s="3">
        <v>58.79</v>
      </c>
      <c r="F417" s="3">
        <v>58.93</v>
      </c>
      <c r="G417" s="3">
        <v>62.07</v>
      </c>
      <c r="H417" s="3">
        <v>63.31</v>
      </c>
      <c r="I417" s="3">
        <v>62.47</v>
      </c>
      <c r="J417" s="3">
        <v>62.72</v>
      </c>
      <c r="K417" s="3">
        <v>61.92</v>
      </c>
      <c r="L417" s="3">
        <v>52.66</v>
      </c>
      <c r="M417" s="3">
        <v>51.91</v>
      </c>
      <c r="N417" s="3">
        <v>51.8</v>
      </c>
      <c r="O417" s="3">
        <v>49.4</v>
      </c>
      <c r="P417" s="3">
        <v>49.94</v>
      </c>
      <c r="Q417" s="3">
        <v>50.5</v>
      </c>
      <c r="R417" s="3">
        <v>54.96</v>
      </c>
      <c r="S417" s="3">
        <v>57.16</v>
      </c>
      <c r="T417" s="3">
        <v>57.66</v>
      </c>
      <c r="U417" s="3">
        <v>58.24</v>
      </c>
      <c r="V417" s="3">
        <v>58.24</v>
      </c>
      <c r="W417" s="3">
        <v>57.19</v>
      </c>
      <c r="X417" s="3">
        <v>48.56</v>
      </c>
      <c r="Y417" s="3">
        <v>47.13</v>
      </c>
      <c r="Z417" s="3">
        <v>46.58</v>
      </c>
      <c r="AA417" s="3">
        <v>46.29</v>
      </c>
      <c r="AB417" s="3">
        <v>46.55</v>
      </c>
      <c r="AC417" s="3">
        <v>46.82</v>
      </c>
      <c r="AD417" s="3">
        <v>49.33</v>
      </c>
      <c r="AE417" s="3">
        <v>52.78</v>
      </c>
      <c r="AF417" s="3">
        <v>53.78</v>
      </c>
      <c r="AG417" s="3">
        <v>54.53</v>
      </c>
      <c r="AH417" s="3">
        <v>54.58</v>
      </c>
      <c r="AI417" s="3">
        <v>54.03</v>
      </c>
      <c r="AJ417" s="3">
        <v>46.65</v>
      </c>
      <c r="AK417" s="3">
        <v>45.2</v>
      </c>
      <c r="AL417" s="3">
        <v>44.05</v>
      </c>
      <c r="AM417" s="3">
        <v>43.5</v>
      </c>
      <c r="AN417" s="3">
        <v>43.75</v>
      </c>
      <c r="AO417" s="3">
        <v>44.15</v>
      </c>
      <c r="AP417" s="3">
        <v>45.62</v>
      </c>
      <c r="AQ417" s="3">
        <v>49.04</v>
      </c>
      <c r="AR417" s="3">
        <v>49.49</v>
      </c>
      <c r="AS417" s="3">
        <v>50.24</v>
      </c>
      <c r="AT417" s="3">
        <v>50.29</v>
      </c>
      <c r="AU417" s="3">
        <v>49.79</v>
      </c>
      <c r="AV417" s="3">
        <v>44.35</v>
      </c>
      <c r="AW417" s="3">
        <v>43.14</v>
      </c>
      <c r="AX417" s="3">
        <v>42.44</v>
      </c>
      <c r="AY417" s="3">
        <v>42.19</v>
      </c>
    </row>
    <row r="418" spans="1:51" x14ac:dyDescent="0.35">
      <c r="A418" s="5">
        <f t="shared" si="7"/>
        <v>43311</v>
      </c>
      <c r="B418" t="s">
        <v>563</v>
      </c>
      <c r="C418" s="2">
        <v>43311</v>
      </c>
      <c r="D418" s="3">
        <v>57.53</v>
      </c>
      <c r="E418" s="3">
        <v>59.16</v>
      </c>
      <c r="F418" s="3">
        <v>59.15</v>
      </c>
      <c r="G418" s="3">
        <v>62.33</v>
      </c>
      <c r="H418" s="3">
        <v>63.59</v>
      </c>
      <c r="I418" s="3">
        <v>62.87</v>
      </c>
      <c r="J418" s="3">
        <v>63.12</v>
      </c>
      <c r="K418" s="3">
        <v>62.32</v>
      </c>
      <c r="L418" s="3">
        <v>53.04</v>
      </c>
      <c r="M418" s="3">
        <v>52.29</v>
      </c>
      <c r="N418" s="3">
        <v>52.18</v>
      </c>
      <c r="O418" s="3">
        <v>49.79</v>
      </c>
      <c r="P418" s="3">
        <v>50.33</v>
      </c>
      <c r="Q418" s="3">
        <v>50.89</v>
      </c>
      <c r="R418" s="3">
        <v>55.19</v>
      </c>
      <c r="S418" s="3">
        <v>57.39</v>
      </c>
      <c r="T418" s="3">
        <v>57.89</v>
      </c>
      <c r="U418" s="3">
        <v>58.47</v>
      </c>
      <c r="V418" s="3">
        <v>58.47</v>
      </c>
      <c r="W418" s="3">
        <v>57.42</v>
      </c>
      <c r="X418" s="3">
        <v>48.88</v>
      </c>
      <c r="Y418" s="3">
        <v>47.45</v>
      </c>
      <c r="Z418" s="3">
        <v>46.9</v>
      </c>
      <c r="AA418" s="3">
        <v>46.61</v>
      </c>
      <c r="AB418" s="3">
        <v>46.87</v>
      </c>
      <c r="AC418" s="3">
        <v>47.14</v>
      </c>
      <c r="AD418" s="3">
        <v>49.48</v>
      </c>
      <c r="AE418" s="3">
        <v>52.93</v>
      </c>
      <c r="AF418" s="3">
        <v>53.93</v>
      </c>
      <c r="AG418" s="3">
        <v>54.68</v>
      </c>
      <c r="AH418" s="3">
        <v>54.73</v>
      </c>
      <c r="AI418" s="3">
        <v>54.18</v>
      </c>
      <c r="AJ418" s="3">
        <v>46.85</v>
      </c>
      <c r="AK418" s="3">
        <v>45.4</v>
      </c>
      <c r="AL418" s="3">
        <v>44.25</v>
      </c>
      <c r="AM418" s="3">
        <v>43.7</v>
      </c>
      <c r="AN418" s="3">
        <v>43.95</v>
      </c>
      <c r="AO418" s="3">
        <v>44.35</v>
      </c>
      <c r="AP418" s="3">
        <v>46.53</v>
      </c>
      <c r="AQ418" s="3">
        <v>49.95</v>
      </c>
      <c r="AR418" s="3">
        <v>50.4</v>
      </c>
      <c r="AS418" s="3">
        <v>51.15</v>
      </c>
      <c r="AT418" s="3">
        <v>51.2</v>
      </c>
      <c r="AU418" s="3">
        <v>50.7</v>
      </c>
      <c r="AV418" s="3">
        <v>44.55</v>
      </c>
      <c r="AW418" s="3">
        <v>43.34</v>
      </c>
      <c r="AX418" s="3">
        <v>42.64</v>
      </c>
      <c r="AY418" s="3">
        <v>42.39</v>
      </c>
    </row>
    <row r="419" spans="1:51" x14ac:dyDescent="0.35">
      <c r="A419" s="5">
        <f t="shared" si="7"/>
        <v>43312</v>
      </c>
      <c r="B419" t="s">
        <v>564</v>
      </c>
      <c r="C419" s="2">
        <v>43312</v>
      </c>
      <c r="D419" s="3">
        <v>59.14</v>
      </c>
      <c r="E419" s="3">
        <v>59.18</v>
      </c>
      <c r="F419" s="3">
        <v>62.13</v>
      </c>
      <c r="G419" s="3">
        <v>63.41</v>
      </c>
      <c r="H419" s="3">
        <v>62.9</v>
      </c>
      <c r="I419" s="3">
        <v>63.15</v>
      </c>
      <c r="J419" s="3">
        <v>62.35</v>
      </c>
      <c r="K419" s="3">
        <v>52.95</v>
      </c>
      <c r="L419" s="3">
        <v>52.2</v>
      </c>
      <c r="M419" s="3">
        <v>52.09</v>
      </c>
      <c r="N419" s="3">
        <v>49.69</v>
      </c>
      <c r="O419" s="3">
        <v>50.23</v>
      </c>
      <c r="P419" s="3">
        <v>50.79</v>
      </c>
      <c r="Q419" s="3">
        <v>55.23</v>
      </c>
      <c r="R419" s="3">
        <v>57.43</v>
      </c>
      <c r="S419" s="3">
        <v>57.93</v>
      </c>
      <c r="T419" s="3">
        <v>58.51</v>
      </c>
      <c r="U419" s="3">
        <v>58.51</v>
      </c>
      <c r="V419" s="3">
        <v>57.46</v>
      </c>
      <c r="W419" s="3">
        <v>48.83</v>
      </c>
      <c r="X419" s="3">
        <v>47.4</v>
      </c>
      <c r="Y419" s="3">
        <v>46.85</v>
      </c>
      <c r="Z419" s="3">
        <v>46.56</v>
      </c>
      <c r="AA419" s="3">
        <v>46.82</v>
      </c>
      <c r="AB419" s="3">
        <v>47.09</v>
      </c>
      <c r="AC419" s="3">
        <v>49.48</v>
      </c>
      <c r="AD419" s="3">
        <v>52.93</v>
      </c>
      <c r="AE419" s="3">
        <v>53.93</v>
      </c>
      <c r="AF419" s="3">
        <v>54.68</v>
      </c>
      <c r="AG419" s="3">
        <v>54.73</v>
      </c>
      <c r="AH419" s="3">
        <v>54.18</v>
      </c>
      <c r="AI419" s="3">
        <v>46.75</v>
      </c>
      <c r="AJ419" s="3">
        <v>45.3</v>
      </c>
      <c r="AK419" s="3">
        <v>44.15</v>
      </c>
      <c r="AL419" s="3">
        <v>43.6</v>
      </c>
      <c r="AM419" s="3">
        <v>43.85</v>
      </c>
      <c r="AN419" s="3">
        <v>44.25</v>
      </c>
      <c r="AO419" s="3">
        <v>47.11</v>
      </c>
      <c r="AP419" s="3">
        <v>50.53</v>
      </c>
      <c r="AQ419" s="3">
        <v>50.98</v>
      </c>
      <c r="AR419" s="3">
        <v>51.73</v>
      </c>
      <c r="AS419" s="3">
        <v>51.78</v>
      </c>
      <c r="AT419" s="3">
        <v>51.28</v>
      </c>
      <c r="AU419" s="3">
        <v>44.45</v>
      </c>
      <c r="AV419" s="3">
        <v>43.24</v>
      </c>
      <c r="AW419" s="3">
        <v>42.54</v>
      </c>
      <c r="AX419" s="3">
        <v>42.29</v>
      </c>
      <c r="AY419" s="3">
        <v>42.56</v>
      </c>
    </row>
    <row r="420" spans="1:51" x14ac:dyDescent="0.35">
      <c r="A420" s="5">
        <f t="shared" si="7"/>
        <v>43313</v>
      </c>
      <c r="B420" t="s">
        <v>565</v>
      </c>
      <c r="C420" s="2">
        <v>43313</v>
      </c>
      <c r="D420" s="3">
        <v>58.7</v>
      </c>
      <c r="E420" s="3">
        <v>58.85</v>
      </c>
      <c r="F420" s="3">
        <v>61.91</v>
      </c>
      <c r="G420" s="3">
        <v>63.12</v>
      </c>
      <c r="H420" s="3">
        <v>62.66</v>
      </c>
      <c r="I420" s="3">
        <v>62.91</v>
      </c>
      <c r="J420" s="3">
        <v>62.11</v>
      </c>
      <c r="K420" s="3">
        <v>52.88</v>
      </c>
      <c r="L420" s="3">
        <v>52.13</v>
      </c>
      <c r="M420" s="3">
        <v>52.02</v>
      </c>
      <c r="N420" s="3">
        <v>49.62</v>
      </c>
      <c r="O420" s="3">
        <v>50.16</v>
      </c>
      <c r="P420" s="3">
        <v>50.72</v>
      </c>
      <c r="Q420" s="3">
        <v>55.08</v>
      </c>
      <c r="R420" s="3">
        <v>57.28</v>
      </c>
      <c r="S420" s="3">
        <v>57.78</v>
      </c>
      <c r="T420" s="3">
        <v>58.36</v>
      </c>
      <c r="U420" s="3">
        <v>58.36</v>
      </c>
      <c r="V420" s="3">
        <v>57.31</v>
      </c>
      <c r="W420" s="3">
        <v>48.78</v>
      </c>
      <c r="X420" s="3">
        <v>47.35</v>
      </c>
      <c r="Y420" s="3">
        <v>46.8</v>
      </c>
      <c r="Z420" s="3">
        <v>46.51</v>
      </c>
      <c r="AA420" s="3">
        <v>46.77</v>
      </c>
      <c r="AB420" s="3">
        <v>47.04</v>
      </c>
      <c r="AC420" s="3">
        <v>49.17</v>
      </c>
      <c r="AD420" s="3">
        <v>52.62</v>
      </c>
      <c r="AE420" s="3">
        <v>53.62</v>
      </c>
      <c r="AF420" s="3">
        <v>54.37</v>
      </c>
      <c r="AG420" s="3">
        <v>54.42</v>
      </c>
      <c r="AH420" s="3">
        <v>53.87</v>
      </c>
      <c r="AI420" s="3">
        <v>46.45</v>
      </c>
      <c r="AJ420" s="3">
        <v>45</v>
      </c>
      <c r="AK420" s="3">
        <v>43.85</v>
      </c>
      <c r="AL420" s="3">
        <v>43.3</v>
      </c>
      <c r="AM420" s="3">
        <v>43.55</v>
      </c>
      <c r="AN420" s="3">
        <v>43.95</v>
      </c>
      <c r="AO420" s="3">
        <v>46.8</v>
      </c>
      <c r="AP420" s="3">
        <v>50.22</v>
      </c>
      <c r="AQ420" s="3">
        <v>50.67</v>
      </c>
      <c r="AR420" s="3">
        <v>51.42</v>
      </c>
      <c r="AS420" s="3">
        <v>51.47</v>
      </c>
      <c r="AT420" s="3">
        <v>50.97</v>
      </c>
      <c r="AU420" s="3">
        <v>44.15</v>
      </c>
      <c r="AV420" s="3">
        <v>42.94</v>
      </c>
      <c r="AW420" s="3">
        <v>42.24</v>
      </c>
      <c r="AX420" s="3">
        <v>41.99</v>
      </c>
      <c r="AY420" s="3">
        <v>42.26</v>
      </c>
    </row>
    <row r="421" spans="1:51" x14ac:dyDescent="0.35">
      <c r="A421" s="5">
        <f t="shared" si="7"/>
        <v>43314</v>
      </c>
      <c r="B421" t="s">
        <v>566</v>
      </c>
      <c r="C421" s="2">
        <v>43314</v>
      </c>
      <c r="D421" s="3">
        <v>58.59</v>
      </c>
      <c r="E421" s="3">
        <v>58.68</v>
      </c>
      <c r="F421" s="3">
        <v>61.95</v>
      </c>
      <c r="G421" s="3">
        <v>63.09</v>
      </c>
      <c r="H421" s="3">
        <v>62.9</v>
      </c>
      <c r="I421" s="3">
        <v>62.9</v>
      </c>
      <c r="J421" s="3">
        <v>62.1</v>
      </c>
      <c r="K421" s="3">
        <v>52.98</v>
      </c>
      <c r="L421" s="3">
        <v>52.23</v>
      </c>
      <c r="M421" s="3">
        <v>52.12</v>
      </c>
      <c r="N421" s="3">
        <v>49.82</v>
      </c>
      <c r="O421" s="3">
        <v>50.36</v>
      </c>
      <c r="P421" s="3">
        <v>50.92</v>
      </c>
      <c r="Q421" s="3">
        <v>55.19</v>
      </c>
      <c r="R421" s="3">
        <v>57.39</v>
      </c>
      <c r="S421" s="3">
        <v>57.89</v>
      </c>
      <c r="T421" s="3">
        <v>58.47</v>
      </c>
      <c r="U421" s="3">
        <v>58.47</v>
      </c>
      <c r="V421" s="3">
        <v>57.42</v>
      </c>
      <c r="W421" s="3">
        <v>48.95</v>
      </c>
      <c r="X421" s="3">
        <v>47.52</v>
      </c>
      <c r="Y421" s="3">
        <v>46.97</v>
      </c>
      <c r="Z421" s="3">
        <v>46.68</v>
      </c>
      <c r="AA421" s="3">
        <v>46.94</v>
      </c>
      <c r="AB421" s="3">
        <v>47.21</v>
      </c>
      <c r="AC421" s="3">
        <v>49.9</v>
      </c>
      <c r="AD421" s="3">
        <v>53.35</v>
      </c>
      <c r="AE421" s="3">
        <v>54.35</v>
      </c>
      <c r="AF421" s="3">
        <v>55.1</v>
      </c>
      <c r="AG421" s="3">
        <v>55.15</v>
      </c>
      <c r="AH421" s="3">
        <v>54.6</v>
      </c>
      <c r="AI421" s="3">
        <v>46.75</v>
      </c>
      <c r="AJ421" s="3">
        <v>45.3</v>
      </c>
      <c r="AK421" s="3">
        <v>44.15</v>
      </c>
      <c r="AL421" s="3">
        <v>43.6</v>
      </c>
      <c r="AM421" s="3">
        <v>43.85</v>
      </c>
      <c r="AN421" s="3">
        <v>44.25</v>
      </c>
      <c r="AO421" s="3">
        <v>47.32</v>
      </c>
      <c r="AP421" s="3">
        <v>50.74</v>
      </c>
      <c r="AQ421" s="3">
        <v>51.19</v>
      </c>
      <c r="AR421" s="3">
        <v>51.94</v>
      </c>
      <c r="AS421" s="3">
        <v>51.99</v>
      </c>
      <c r="AT421" s="3">
        <v>51.49</v>
      </c>
      <c r="AU421" s="3">
        <v>44.45</v>
      </c>
      <c r="AV421" s="3">
        <v>43.24</v>
      </c>
      <c r="AW421" s="3">
        <v>42.54</v>
      </c>
      <c r="AX421" s="3">
        <v>42.29</v>
      </c>
      <c r="AY421" s="3">
        <v>42.56</v>
      </c>
    </row>
    <row r="422" spans="1:51" x14ac:dyDescent="0.35">
      <c r="A422" s="5">
        <f t="shared" si="7"/>
        <v>43315</v>
      </c>
      <c r="B422" t="s">
        <v>567</v>
      </c>
      <c r="C422" s="2">
        <v>43315</v>
      </c>
      <c r="D422" s="3">
        <v>59.04</v>
      </c>
      <c r="E422" s="3">
        <v>59.16</v>
      </c>
      <c r="F422" s="3">
        <v>62.63</v>
      </c>
      <c r="G422" s="3">
        <v>63.91</v>
      </c>
      <c r="H422" s="3">
        <v>63.29</v>
      </c>
      <c r="I422" s="3">
        <v>63.12</v>
      </c>
      <c r="J422" s="3">
        <v>62.32</v>
      </c>
      <c r="K422" s="3">
        <v>53.27</v>
      </c>
      <c r="L422" s="3">
        <v>52.52</v>
      </c>
      <c r="M422" s="3">
        <v>52.41</v>
      </c>
      <c r="N422" s="3">
        <v>50.14</v>
      </c>
      <c r="O422" s="3">
        <v>50.68</v>
      </c>
      <c r="P422" s="3">
        <v>51.24</v>
      </c>
      <c r="Q422" s="3">
        <v>55.52</v>
      </c>
      <c r="R422" s="3">
        <v>57.72</v>
      </c>
      <c r="S422" s="3">
        <v>58.22</v>
      </c>
      <c r="T422" s="3">
        <v>58.8</v>
      </c>
      <c r="U422" s="3">
        <v>58.8</v>
      </c>
      <c r="V422" s="3">
        <v>57.75</v>
      </c>
      <c r="W422" s="3">
        <v>49.37</v>
      </c>
      <c r="X422" s="3">
        <v>47.94</v>
      </c>
      <c r="Y422" s="3">
        <v>47.39</v>
      </c>
      <c r="Z422" s="3">
        <v>47.1</v>
      </c>
      <c r="AA422" s="3">
        <v>47.36</v>
      </c>
      <c r="AB422" s="3">
        <v>47.63</v>
      </c>
      <c r="AC422" s="3">
        <v>50.12</v>
      </c>
      <c r="AD422" s="3">
        <v>53.57</v>
      </c>
      <c r="AE422" s="3">
        <v>54.57</v>
      </c>
      <c r="AF422" s="3">
        <v>55.32</v>
      </c>
      <c r="AG422" s="3">
        <v>55.37</v>
      </c>
      <c r="AH422" s="3">
        <v>54.82</v>
      </c>
      <c r="AI422" s="3">
        <v>47.09</v>
      </c>
      <c r="AJ422" s="3">
        <v>45.64</v>
      </c>
      <c r="AK422" s="3">
        <v>44.49</v>
      </c>
      <c r="AL422" s="3">
        <v>43.94</v>
      </c>
      <c r="AM422" s="3">
        <v>44.19</v>
      </c>
      <c r="AN422" s="3">
        <v>44.59</v>
      </c>
      <c r="AO422" s="3">
        <v>48.09</v>
      </c>
      <c r="AP422" s="3">
        <v>51.51</v>
      </c>
      <c r="AQ422" s="3">
        <v>51.96</v>
      </c>
      <c r="AR422" s="3">
        <v>52.71</v>
      </c>
      <c r="AS422" s="3">
        <v>52.76</v>
      </c>
      <c r="AT422" s="3">
        <v>52.26</v>
      </c>
      <c r="AU422" s="3">
        <v>44.79</v>
      </c>
      <c r="AV422" s="3">
        <v>43.58</v>
      </c>
      <c r="AW422" s="3">
        <v>42.88</v>
      </c>
      <c r="AX422" s="3">
        <v>42.63</v>
      </c>
      <c r="AY422" s="3">
        <v>42.9</v>
      </c>
    </row>
    <row r="423" spans="1:51" x14ac:dyDescent="0.35">
      <c r="A423" s="5">
        <f t="shared" si="7"/>
        <v>43318</v>
      </c>
      <c r="B423" t="s">
        <v>568</v>
      </c>
      <c r="C423" s="2">
        <v>43318</v>
      </c>
      <c r="D423" s="3">
        <v>59.5</v>
      </c>
      <c r="E423" s="3">
        <v>59.62</v>
      </c>
      <c r="F423" s="3">
        <v>62.88</v>
      </c>
      <c r="G423" s="3">
        <v>64.03</v>
      </c>
      <c r="H423" s="3">
        <v>63.54</v>
      </c>
      <c r="I423" s="3">
        <v>63.37</v>
      </c>
      <c r="J423" s="3">
        <v>62.57</v>
      </c>
      <c r="K423" s="3">
        <v>53.76</v>
      </c>
      <c r="L423" s="3">
        <v>53.01</v>
      </c>
      <c r="M423" s="3">
        <v>52.9</v>
      </c>
      <c r="N423" s="3">
        <v>50.65</v>
      </c>
      <c r="O423" s="3">
        <v>51.19</v>
      </c>
      <c r="P423" s="3">
        <v>51.75</v>
      </c>
      <c r="Q423" s="3">
        <v>55.85</v>
      </c>
      <c r="R423" s="3">
        <v>58.05</v>
      </c>
      <c r="S423" s="3">
        <v>58.55</v>
      </c>
      <c r="T423" s="3">
        <v>59.13</v>
      </c>
      <c r="U423" s="3">
        <v>59.13</v>
      </c>
      <c r="V423" s="3">
        <v>58.08</v>
      </c>
      <c r="W423" s="3">
        <v>49.81</v>
      </c>
      <c r="X423" s="3">
        <v>48.38</v>
      </c>
      <c r="Y423" s="3">
        <v>47.83</v>
      </c>
      <c r="Z423" s="3">
        <v>47.54</v>
      </c>
      <c r="AA423" s="3">
        <v>47.8</v>
      </c>
      <c r="AB423" s="3">
        <v>48.07</v>
      </c>
      <c r="AC423" s="3">
        <v>50.64</v>
      </c>
      <c r="AD423" s="3">
        <v>54.09</v>
      </c>
      <c r="AE423" s="3">
        <v>55.09</v>
      </c>
      <c r="AF423" s="3">
        <v>55.84</v>
      </c>
      <c r="AG423" s="3">
        <v>55.89</v>
      </c>
      <c r="AH423" s="3">
        <v>55.34</v>
      </c>
      <c r="AI423" s="3">
        <v>47.23</v>
      </c>
      <c r="AJ423" s="3">
        <v>45.78</v>
      </c>
      <c r="AK423" s="3">
        <v>44.63</v>
      </c>
      <c r="AL423" s="3">
        <v>44.08</v>
      </c>
      <c r="AM423" s="3">
        <v>44.33</v>
      </c>
      <c r="AN423" s="3">
        <v>44.73</v>
      </c>
      <c r="AO423" s="3">
        <v>48.61</v>
      </c>
      <c r="AP423" s="3">
        <v>52.03</v>
      </c>
      <c r="AQ423" s="3">
        <v>52.48</v>
      </c>
      <c r="AR423" s="3">
        <v>53.23</v>
      </c>
      <c r="AS423" s="3">
        <v>53.28</v>
      </c>
      <c r="AT423" s="3">
        <v>52.78</v>
      </c>
      <c r="AU423" s="3">
        <v>44.93</v>
      </c>
      <c r="AV423" s="3">
        <v>43.72</v>
      </c>
      <c r="AW423" s="3">
        <v>43.02</v>
      </c>
      <c r="AX423" s="3">
        <v>42.77</v>
      </c>
      <c r="AY423" s="3">
        <v>43.04</v>
      </c>
    </row>
    <row r="424" spans="1:51" x14ac:dyDescent="0.35">
      <c r="A424" s="5">
        <f t="shared" si="7"/>
        <v>43319</v>
      </c>
      <c r="B424" t="s">
        <v>569</v>
      </c>
      <c r="C424" s="2">
        <v>43319</v>
      </c>
      <c r="D424" s="3">
        <v>59.61</v>
      </c>
      <c r="E424" s="3">
        <v>59.83</v>
      </c>
      <c r="F424" s="3">
        <v>63.32</v>
      </c>
      <c r="G424" s="3">
        <v>64.41</v>
      </c>
      <c r="H424" s="3">
        <v>64.099999999999994</v>
      </c>
      <c r="I424" s="3">
        <v>63.93</v>
      </c>
      <c r="J424" s="3">
        <v>63.13</v>
      </c>
      <c r="K424" s="3">
        <v>54.14</v>
      </c>
      <c r="L424" s="3">
        <v>53.39</v>
      </c>
      <c r="M424" s="3">
        <v>53.28</v>
      </c>
      <c r="N424" s="3">
        <v>51.04</v>
      </c>
      <c r="O424" s="3">
        <v>51.58</v>
      </c>
      <c r="P424" s="3">
        <v>52.14</v>
      </c>
      <c r="Q424" s="3">
        <v>56.23</v>
      </c>
      <c r="R424" s="3">
        <v>58.43</v>
      </c>
      <c r="S424" s="3">
        <v>58.93</v>
      </c>
      <c r="T424" s="3">
        <v>59.51</v>
      </c>
      <c r="U424" s="3">
        <v>59.51</v>
      </c>
      <c r="V424" s="3">
        <v>58.46</v>
      </c>
      <c r="W424" s="3">
        <v>50.3</v>
      </c>
      <c r="X424" s="3">
        <v>48.87</v>
      </c>
      <c r="Y424" s="3">
        <v>48.32</v>
      </c>
      <c r="Z424" s="3">
        <v>48.03</v>
      </c>
      <c r="AA424" s="3">
        <v>48.29</v>
      </c>
      <c r="AB424" s="3">
        <v>48.56</v>
      </c>
      <c r="AC424" s="3">
        <v>51.16</v>
      </c>
      <c r="AD424" s="3">
        <v>54.61</v>
      </c>
      <c r="AE424" s="3">
        <v>55.61</v>
      </c>
      <c r="AF424" s="3">
        <v>56.36</v>
      </c>
      <c r="AG424" s="3">
        <v>56.41</v>
      </c>
      <c r="AH424" s="3">
        <v>55.86</v>
      </c>
      <c r="AI424" s="3">
        <v>47.71</v>
      </c>
      <c r="AJ424" s="3">
        <v>46.26</v>
      </c>
      <c r="AK424" s="3">
        <v>45.11</v>
      </c>
      <c r="AL424" s="3">
        <v>44.56</v>
      </c>
      <c r="AM424" s="3">
        <v>44.81</v>
      </c>
      <c r="AN424" s="3">
        <v>45.21</v>
      </c>
      <c r="AO424" s="3">
        <v>49.13</v>
      </c>
      <c r="AP424" s="3">
        <v>52.55</v>
      </c>
      <c r="AQ424" s="3">
        <v>53</v>
      </c>
      <c r="AR424" s="3">
        <v>53.75</v>
      </c>
      <c r="AS424" s="3">
        <v>53.8</v>
      </c>
      <c r="AT424" s="3">
        <v>53.3</v>
      </c>
      <c r="AU424" s="3">
        <v>45.41</v>
      </c>
      <c r="AV424" s="3">
        <v>44.2</v>
      </c>
      <c r="AW424" s="3">
        <v>43.5</v>
      </c>
      <c r="AX424" s="3">
        <v>43.25</v>
      </c>
      <c r="AY424" s="3">
        <v>43.52</v>
      </c>
    </row>
    <row r="425" spans="1:51" x14ac:dyDescent="0.35">
      <c r="A425" s="5">
        <f t="shared" si="7"/>
        <v>43320</v>
      </c>
      <c r="B425" t="s">
        <v>570</v>
      </c>
      <c r="C425" s="2">
        <v>43320</v>
      </c>
      <c r="D425" s="3">
        <v>59.68</v>
      </c>
      <c r="E425" s="3">
        <v>59.79</v>
      </c>
      <c r="F425" s="3">
        <v>63.4</v>
      </c>
      <c r="G425" s="3">
        <v>64.400000000000006</v>
      </c>
      <c r="H425" s="3">
        <v>63.98</v>
      </c>
      <c r="I425" s="3">
        <v>63.81</v>
      </c>
      <c r="J425" s="3">
        <v>63.01</v>
      </c>
      <c r="K425" s="3">
        <v>54.21</v>
      </c>
      <c r="L425" s="3">
        <v>53.46</v>
      </c>
      <c r="M425" s="3">
        <v>53.35</v>
      </c>
      <c r="N425" s="3">
        <v>51.1</v>
      </c>
      <c r="O425" s="3">
        <v>51.64</v>
      </c>
      <c r="P425" s="3">
        <v>52.2</v>
      </c>
      <c r="Q425" s="3">
        <v>56.32</v>
      </c>
      <c r="R425" s="3">
        <v>58.52</v>
      </c>
      <c r="S425" s="3">
        <v>59.02</v>
      </c>
      <c r="T425" s="3">
        <v>59.6</v>
      </c>
      <c r="U425" s="3">
        <v>59.6</v>
      </c>
      <c r="V425" s="3">
        <v>58.55</v>
      </c>
      <c r="W425" s="3">
        <v>50.42</v>
      </c>
      <c r="X425" s="3">
        <v>48.99</v>
      </c>
      <c r="Y425" s="3">
        <v>48.44</v>
      </c>
      <c r="Z425" s="3">
        <v>48.15</v>
      </c>
      <c r="AA425" s="3">
        <v>48.41</v>
      </c>
      <c r="AB425" s="3">
        <v>48.68</v>
      </c>
      <c r="AC425" s="3">
        <v>51.51</v>
      </c>
      <c r="AD425" s="3">
        <v>54.96</v>
      </c>
      <c r="AE425" s="3">
        <v>55.96</v>
      </c>
      <c r="AF425" s="3">
        <v>56.71</v>
      </c>
      <c r="AG425" s="3">
        <v>56.76</v>
      </c>
      <c r="AH425" s="3">
        <v>56.21</v>
      </c>
      <c r="AI425" s="3">
        <v>47.81</v>
      </c>
      <c r="AJ425" s="3">
        <v>46.36</v>
      </c>
      <c r="AK425" s="3">
        <v>45.21</v>
      </c>
      <c r="AL425" s="3">
        <v>44.66</v>
      </c>
      <c r="AM425" s="3">
        <v>44.91</v>
      </c>
      <c r="AN425" s="3">
        <v>45.31</v>
      </c>
      <c r="AO425" s="3">
        <v>49.48</v>
      </c>
      <c r="AP425" s="3">
        <v>52.9</v>
      </c>
      <c r="AQ425" s="3">
        <v>53.35</v>
      </c>
      <c r="AR425" s="3">
        <v>54.1</v>
      </c>
      <c r="AS425" s="3">
        <v>54.15</v>
      </c>
      <c r="AT425" s="3">
        <v>53.65</v>
      </c>
      <c r="AU425" s="3">
        <v>45.51</v>
      </c>
      <c r="AV425" s="3">
        <v>44.3</v>
      </c>
      <c r="AW425" s="3">
        <v>43.6</v>
      </c>
      <c r="AX425" s="3">
        <v>43.35</v>
      </c>
      <c r="AY425" s="3">
        <v>43.62</v>
      </c>
    </row>
    <row r="426" spans="1:51" x14ac:dyDescent="0.35">
      <c r="A426" s="5">
        <f t="shared" si="7"/>
        <v>43321</v>
      </c>
      <c r="B426" t="s">
        <v>571</v>
      </c>
      <c r="C426" s="2">
        <v>43321</v>
      </c>
      <c r="D426" s="3">
        <v>59.94</v>
      </c>
      <c r="E426" s="3">
        <v>60.19</v>
      </c>
      <c r="F426" s="3">
        <v>63.72</v>
      </c>
      <c r="G426" s="3">
        <v>64.760000000000005</v>
      </c>
      <c r="H426" s="3">
        <v>64.33</v>
      </c>
      <c r="I426" s="3">
        <v>64.16</v>
      </c>
      <c r="J426" s="3">
        <v>63.36</v>
      </c>
      <c r="K426" s="3">
        <v>54.43</v>
      </c>
      <c r="L426" s="3">
        <v>53.68</v>
      </c>
      <c r="M426" s="3">
        <v>53.57</v>
      </c>
      <c r="N426" s="3">
        <v>51.34</v>
      </c>
      <c r="O426" s="3">
        <v>51.88</v>
      </c>
      <c r="P426" s="3">
        <v>52.44</v>
      </c>
      <c r="Q426" s="3">
        <v>56.56</v>
      </c>
      <c r="R426" s="3">
        <v>58.76</v>
      </c>
      <c r="S426" s="3">
        <v>59.26</v>
      </c>
      <c r="T426" s="3">
        <v>59.84</v>
      </c>
      <c r="U426" s="3">
        <v>59.84</v>
      </c>
      <c r="V426" s="3">
        <v>58.79</v>
      </c>
      <c r="W426" s="3">
        <v>50.59</v>
      </c>
      <c r="X426" s="3">
        <v>49.16</v>
      </c>
      <c r="Y426" s="3">
        <v>48.61</v>
      </c>
      <c r="Z426" s="3">
        <v>48.32</v>
      </c>
      <c r="AA426" s="3">
        <v>48.58</v>
      </c>
      <c r="AB426" s="3">
        <v>48.85</v>
      </c>
      <c r="AC426" s="3">
        <v>51.59</v>
      </c>
      <c r="AD426" s="3">
        <v>55.04</v>
      </c>
      <c r="AE426" s="3">
        <v>56.04</v>
      </c>
      <c r="AF426" s="3">
        <v>56.79</v>
      </c>
      <c r="AG426" s="3">
        <v>56.84</v>
      </c>
      <c r="AH426" s="3">
        <v>56.29</v>
      </c>
      <c r="AI426" s="3">
        <v>48.1</v>
      </c>
      <c r="AJ426" s="3">
        <v>46.65</v>
      </c>
      <c r="AK426" s="3">
        <v>45.5</v>
      </c>
      <c r="AL426" s="3">
        <v>44.95</v>
      </c>
      <c r="AM426" s="3">
        <v>45.2</v>
      </c>
      <c r="AN426" s="3">
        <v>45.6</v>
      </c>
      <c r="AO426" s="3">
        <v>49.56</v>
      </c>
      <c r="AP426" s="3">
        <v>52.98</v>
      </c>
      <c r="AQ426" s="3">
        <v>53.43</v>
      </c>
      <c r="AR426" s="3">
        <v>54.18</v>
      </c>
      <c r="AS426" s="3">
        <v>54.23</v>
      </c>
      <c r="AT426" s="3">
        <v>53.73</v>
      </c>
      <c r="AU426" s="3">
        <v>45.8</v>
      </c>
      <c r="AV426" s="3">
        <v>44.59</v>
      </c>
      <c r="AW426" s="3">
        <v>43.89</v>
      </c>
      <c r="AX426" s="3">
        <v>43.64</v>
      </c>
      <c r="AY426" s="3">
        <v>43.91</v>
      </c>
    </row>
    <row r="427" spans="1:51" x14ac:dyDescent="0.35">
      <c r="A427" s="5">
        <f t="shared" si="7"/>
        <v>43322</v>
      </c>
      <c r="B427" t="s">
        <v>572</v>
      </c>
      <c r="C427" s="2">
        <v>43322</v>
      </c>
      <c r="D427" s="3">
        <v>60.09</v>
      </c>
      <c r="E427" s="3">
        <v>60.52</v>
      </c>
      <c r="F427" s="3">
        <v>64.31</v>
      </c>
      <c r="G427" s="3">
        <v>65.37</v>
      </c>
      <c r="H427" s="3">
        <v>64.72</v>
      </c>
      <c r="I427" s="3">
        <v>64.55</v>
      </c>
      <c r="J427" s="3">
        <v>63.75</v>
      </c>
      <c r="K427" s="3">
        <v>54.77</v>
      </c>
      <c r="L427" s="3">
        <v>54.02</v>
      </c>
      <c r="M427" s="3">
        <v>53.91</v>
      </c>
      <c r="N427" s="3">
        <v>51.64</v>
      </c>
      <c r="O427" s="3">
        <v>52.18</v>
      </c>
      <c r="P427" s="3">
        <v>52.74</v>
      </c>
      <c r="Q427" s="3">
        <v>56.73</v>
      </c>
      <c r="R427" s="3">
        <v>58.93</v>
      </c>
      <c r="S427" s="3">
        <v>59.43</v>
      </c>
      <c r="T427" s="3">
        <v>60.01</v>
      </c>
      <c r="U427" s="3">
        <v>60.01</v>
      </c>
      <c r="V427" s="3">
        <v>58.96</v>
      </c>
      <c r="W427" s="3">
        <v>50.77</v>
      </c>
      <c r="X427" s="3">
        <v>49.34</v>
      </c>
      <c r="Y427" s="3">
        <v>48.79</v>
      </c>
      <c r="Z427" s="3">
        <v>48.5</v>
      </c>
      <c r="AA427" s="3">
        <v>48.76</v>
      </c>
      <c r="AB427" s="3">
        <v>49.03</v>
      </c>
      <c r="AC427" s="3">
        <v>51.6</v>
      </c>
      <c r="AD427" s="3">
        <v>55.05</v>
      </c>
      <c r="AE427" s="3">
        <v>56.05</v>
      </c>
      <c r="AF427" s="3">
        <v>56.8</v>
      </c>
      <c r="AG427" s="3">
        <v>56.85</v>
      </c>
      <c r="AH427" s="3">
        <v>56.3</v>
      </c>
      <c r="AI427" s="3">
        <v>48.32</v>
      </c>
      <c r="AJ427" s="3">
        <v>46.87</v>
      </c>
      <c r="AK427" s="3">
        <v>45.72</v>
      </c>
      <c r="AL427" s="3">
        <v>45.17</v>
      </c>
      <c r="AM427" s="3">
        <v>45.42</v>
      </c>
      <c r="AN427" s="3">
        <v>45.82</v>
      </c>
      <c r="AO427" s="3">
        <v>49.57</v>
      </c>
      <c r="AP427" s="3">
        <v>52.99</v>
      </c>
      <c r="AQ427" s="3">
        <v>53.44</v>
      </c>
      <c r="AR427" s="3">
        <v>54.19</v>
      </c>
      <c r="AS427" s="3">
        <v>54.24</v>
      </c>
      <c r="AT427" s="3">
        <v>53.74</v>
      </c>
      <c r="AU427" s="3">
        <v>46.02</v>
      </c>
      <c r="AV427" s="3">
        <v>44.81</v>
      </c>
      <c r="AW427" s="3">
        <v>44.11</v>
      </c>
      <c r="AX427" s="3">
        <v>43.86</v>
      </c>
      <c r="AY427" s="3">
        <v>44.13</v>
      </c>
    </row>
    <row r="428" spans="1:51" x14ac:dyDescent="0.35">
      <c r="A428" s="5">
        <f t="shared" si="7"/>
        <v>43325</v>
      </c>
      <c r="B428" t="s">
        <v>573</v>
      </c>
      <c r="C428" s="2">
        <v>43325</v>
      </c>
      <c r="D428" s="3">
        <v>61.39</v>
      </c>
      <c r="E428" s="3">
        <v>61.73</v>
      </c>
      <c r="F428" s="3">
        <v>65.52</v>
      </c>
      <c r="G428" s="3">
        <v>66.569999999999993</v>
      </c>
      <c r="H428" s="3">
        <v>66.069999999999993</v>
      </c>
      <c r="I428" s="3">
        <v>65.77</v>
      </c>
      <c r="J428" s="3">
        <v>64.97</v>
      </c>
      <c r="K428" s="3">
        <v>55.41</v>
      </c>
      <c r="L428" s="3">
        <v>54.66</v>
      </c>
      <c r="M428" s="3">
        <v>54.55</v>
      </c>
      <c r="N428" s="3">
        <v>52.29</v>
      </c>
      <c r="O428" s="3">
        <v>52.83</v>
      </c>
      <c r="P428" s="3">
        <v>53.39</v>
      </c>
      <c r="Q428" s="3">
        <v>57.25</v>
      </c>
      <c r="R428" s="3">
        <v>59.45</v>
      </c>
      <c r="S428" s="3">
        <v>59.95</v>
      </c>
      <c r="T428" s="3">
        <v>60.53</v>
      </c>
      <c r="U428" s="3">
        <v>60.53</v>
      </c>
      <c r="V428" s="3">
        <v>59.48</v>
      </c>
      <c r="W428" s="3">
        <v>51.35</v>
      </c>
      <c r="X428" s="3">
        <v>49.92</v>
      </c>
      <c r="Y428" s="3">
        <v>49.37</v>
      </c>
      <c r="Z428" s="3">
        <v>49.08</v>
      </c>
      <c r="AA428" s="3">
        <v>49.34</v>
      </c>
      <c r="AB428" s="3">
        <v>49.61</v>
      </c>
      <c r="AC428" s="3">
        <v>52.14</v>
      </c>
      <c r="AD428" s="3">
        <v>55.59</v>
      </c>
      <c r="AE428" s="3">
        <v>56.59</v>
      </c>
      <c r="AF428" s="3">
        <v>57.34</v>
      </c>
      <c r="AG428" s="3">
        <v>57.39</v>
      </c>
      <c r="AH428" s="3">
        <v>56.84</v>
      </c>
      <c r="AI428" s="3">
        <v>48.96</v>
      </c>
      <c r="AJ428" s="3">
        <v>47.51</v>
      </c>
      <c r="AK428" s="3">
        <v>46.36</v>
      </c>
      <c r="AL428" s="3">
        <v>45.81</v>
      </c>
      <c r="AM428" s="3">
        <v>46.06</v>
      </c>
      <c r="AN428" s="3">
        <v>46.46</v>
      </c>
      <c r="AO428" s="3">
        <v>49.78</v>
      </c>
      <c r="AP428" s="3">
        <v>53.2</v>
      </c>
      <c r="AQ428" s="3">
        <v>53.65</v>
      </c>
      <c r="AR428" s="3">
        <v>54.4</v>
      </c>
      <c r="AS428" s="3">
        <v>54.45</v>
      </c>
      <c r="AT428" s="3">
        <v>53.95</v>
      </c>
      <c r="AU428" s="3">
        <v>46.66</v>
      </c>
      <c r="AV428" s="3">
        <v>45.45</v>
      </c>
      <c r="AW428" s="3">
        <v>44.75</v>
      </c>
      <c r="AX428" s="3">
        <v>44.5</v>
      </c>
      <c r="AY428" s="3">
        <v>44.77</v>
      </c>
    </row>
    <row r="429" spans="1:51" x14ac:dyDescent="0.35">
      <c r="A429" s="5">
        <f t="shared" si="7"/>
        <v>43326</v>
      </c>
      <c r="B429" t="s">
        <v>574</v>
      </c>
      <c r="C429" s="2">
        <v>43326</v>
      </c>
      <c r="D429" s="3">
        <v>61.53</v>
      </c>
      <c r="E429" s="3">
        <v>61.87</v>
      </c>
      <c r="F429" s="3">
        <v>65.58</v>
      </c>
      <c r="G429" s="3">
        <v>66.650000000000006</v>
      </c>
      <c r="H429" s="3">
        <v>66.41</v>
      </c>
      <c r="I429" s="3">
        <v>66.010000000000005</v>
      </c>
      <c r="J429" s="3">
        <v>65.209999999999994</v>
      </c>
      <c r="K429" s="3">
        <v>55.61</v>
      </c>
      <c r="L429" s="3">
        <v>54.86</v>
      </c>
      <c r="M429" s="3">
        <v>54.75</v>
      </c>
      <c r="N429" s="3">
        <v>52.51</v>
      </c>
      <c r="O429" s="3">
        <v>53.05</v>
      </c>
      <c r="P429" s="3">
        <v>53.61</v>
      </c>
      <c r="Q429" s="3">
        <v>57.25</v>
      </c>
      <c r="R429" s="3">
        <v>59.45</v>
      </c>
      <c r="S429" s="3">
        <v>59.95</v>
      </c>
      <c r="T429" s="3">
        <v>60.53</v>
      </c>
      <c r="U429" s="3">
        <v>60.53</v>
      </c>
      <c r="V429" s="3">
        <v>59.48</v>
      </c>
      <c r="W429" s="3">
        <v>51.39</v>
      </c>
      <c r="X429" s="3">
        <v>49.96</v>
      </c>
      <c r="Y429" s="3">
        <v>49.41</v>
      </c>
      <c r="Z429" s="3">
        <v>49.12</v>
      </c>
      <c r="AA429" s="3">
        <v>49.38</v>
      </c>
      <c r="AB429" s="3">
        <v>49.65</v>
      </c>
      <c r="AC429" s="3">
        <v>52.28</v>
      </c>
      <c r="AD429" s="3">
        <v>55.73</v>
      </c>
      <c r="AE429" s="3">
        <v>56.73</v>
      </c>
      <c r="AF429" s="3">
        <v>57.48</v>
      </c>
      <c r="AG429" s="3">
        <v>57.53</v>
      </c>
      <c r="AH429" s="3">
        <v>56.98</v>
      </c>
      <c r="AI429" s="3">
        <v>48.97</v>
      </c>
      <c r="AJ429" s="3">
        <v>47.52</v>
      </c>
      <c r="AK429" s="3">
        <v>46.37</v>
      </c>
      <c r="AL429" s="3">
        <v>45.82</v>
      </c>
      <c r="AM429" s="3">
        <v>46.07</v>
      </c>
      <c r="AN429" s="3">
        <v>46.47</v>
      </c>
      <c r="AO429" s="3">
        <v>49.34</v>
      </c>
      <c r="AP429" s="3">
        <v>52.76</v>
      </c>
      <c r="AQ429" s="3">
        <v>53.21</v>
      </c>
      <c r="AR429" s="3">
        <v>53.96</v>
      </c>
      <c r="AS429" s="3">
        <v>54.01</v>
      </c>
      <c r="AT429" s="3">
        <v>53.51</v>
      </c>
      <c r="AU429" s="3">
        <v>46.67</v>
      </c>
      <c r="AV429" s="3">
        <v>45.46</v>
      </c>
      <c r="AW429" s="3">
        <v>44.76</v>
      </c>
      <c r="AX429" s="3">
        <v>44.51</v>
      </c>
      <c r="AY429" s="3">
        <v>44.78</v>
      </c>
    </row>
    <row r="430" spans="1:51" x14ac:dyDescent="0.35">
      <c r="A430" s="5">
        <f t="shared" si="7"/>
        <v>43327</v>
      </c>
      <c r="B430" t="s">
        <v>575</v>
      </c>
      <c r="C430" s="2">
        <v>43327</v>
      </c>
      <c r="D430" s="3">
        <v>61</v>
      </c>
      <c r="E430" s="3">
        <v>61.39</v>
      </c>
      <c r="F430" s="3">
        <v>65.08</v>
      </c>
      <c r="G430" s="3">
        <v>66.040000000000006</v>
      </c>
      <c r="H430" s="3">
        <v>65.989999999999995</v>
      </c>
      <c r="I430" s="3">
        <v>65.52</v>
      </c>
      <c r="J430" s="3">
        <v>64.72</v>
      </c>
      <c r="K430" s="3">
        <v>54.94</v>
      </c>
      <c r="L430" s="3">
        <v>54.19</v>
      </c>
      <c r="M430" s="3">
        <v>54.08</v>
      </c>
      <c r="N430" s="3">
        <v>51.85</v>
      </c>
      <c r="O430" s="3">
        <v>52.39</v>
      </c>
      <c r="P430" s="3">
        <v>52.95</v>
      </c>
      <c r="Q430" s="3">
        <v>56.68</v>
      </c>
      <c r="R430" s="3">
        <v>58.88</v>
      </c>
      <c r="S430" s="3">
        <v>59.38</v>
      </c>
      <c r="T430" s="3">
        <v>59.96</v>
      </c>
      <c r="U430" s="3">
        <v>59.96</v>
      </c>
      <c r="V430" s="3">
        <v>58.91</v>
      </c>
      <c r="W430" s="3">
        <v>50.94</v>
      </c>
      <c r="X430" s="3">
        <v>49.51</v>
      </c>
      <c r="Y430" s="3">
        <v>48.96</v>
      </c>
      <c r="Z430" s="3">
        <v>48.67</v>
      </c>
      <c r="AA430" s="3">
        <v>48.93</v>
      </c>
      <c r="AB430" s="3">
        <v>49.2</v>
      </c>
      <c r="AC430" s="3">
        <v>51.52</v>
      </c>
      <c r="AD430" s="3">
        <v>54.97</v>
      </c>
      <c r="AE430" s="3">
        <v>55.97</v>
      </c>
      <c r="AF430" s="3">
        <v>56.72</v>
      </c>
      <c r="AG430" s="3">
        <v>56.77</v>
      </c>
      <c r="AH430" s="3">
        <v>56.22</v>
      </c>
      <c r="AI430" s="3">
        <v>48.65</v>
      </c>
      <c r="AJ430" s="3">
        <v>47.2</v>
      </c>
      <c r="AK430" s="3">
        <v>46.05</v>
      </c>
      <c r="AL430" s="3">
        <v>45.5</v>
      </c>
      <c r="AM430" s="3">
        <v>45.75</v>
      </c>
      <c r="AN430" s="3">
        <v>46.15</v>
      </c>
      <c r="AO430" s="3">
        <v>49.39</v>
      </c>
      <c r="AP430" s="3">
        <v>52.81</v>
      </c>
      <c r="AQ430" s="3">
        <v>53.26</v>
      </c>
      <c r="AR430" s="3">
        <v>54.01</v>
      </c>
      <c r="AS430" s="3">
        <v>54.06</v>
      </c>
      <c r="AT430" s="3">
        <v>53.56</v>
      </c>
      <c r="AU430" s="3">
        <v>46.35</v>
      </c>
      <c r="AV430" s="3">
        <v>45.14</v>
      </c>
      <c r="AW430" s="3">
        <v>44.44</v>
      </c>
      <c r="AX430" s="3">
        <v>44.19</v>
      </c>
      <c r="AY430" s="3">
        <v>44.46</v>
      </c>
    </row>
    <row r="431" spans="1:51" x14ac:dyDescent="0.35">
      <c r="A431" s="5">
        <f t="shared" si="7"/>
        <v>43328</v>
      </c>
      <c r="B431" t="s">
        <v>576</v>
      </c>
      <c r="C431" s="2">
        <v>43328</v>
      </c>
      <c r="D431" s="3">
        <v>61.8</v>
      </c>
      <c r="E431" s="3">
        <v>62.26</v>
      </c>
      <c r="F431" s="3">
        <v>65.989999999999995</v>
      </c>
      <c r="G431" s="3">
        <v>66.62</v>
      </c>
      <c r="H431" s="3">
        <v>66.709999999999994</v>
      </c>
      <c r="I431" s="3">
        <v>66.239999999999995</v>
      </c>
      <c r="J431" s="3">
        <v>65.44</v>
      </c>
      <c r="K431" s="3">
        <v>55.14</v>
      </c>
      <c r="L431" s="3">
        <v>54.39</v>
      </c>
      <c r="M431" s="3">
        <v>54.28</v>
      </c>
      <c r="N431" s="3">
        <v>52.06</v>
      </c>
      <c r="O431" s="3">
        <v>52.6</v>
      </c>
      <c r="P431" s="3">
        <v>53.16</v>
      </c>
      <c r="Q431" s="3">
        <v>56.99</v>
      </c>
      <c r="R431" s="3">
        <v>59.19</v>
      </c>
      <c r="S431" s="3">
        <v>59.69</v>
      </c>
      <c r="T431" s="3">
        <v>60.27</v>
      </c>
      <c r="U431" s="3">
        <v>60.27</v>
      </c>
      <c r="V431" s="3">
        <v>59.22</v>
      </c>
      <c r="W431" s="3">
        <v>51.16</v>
      </c>
      <c r="X431" s="3">
        <v>49.73</v>
      </c>
      <c r="Y431" s="3">
        <v>49.18</v>
      </c>
      <c r="Z431" s="3">
        <v>48.89</v>
      </c>
      <c r="AA431" s="3">
        <v>49.15</v>
      </c>
      <c r="AB431" s="3">
        <v>49.42</v>
      </c>
      <c r="AC431" s="3">
        <v>52.19</v>
      </c>
      <c r="AD431" s="3">
        <v>55.64</v>
      </c>
      <c r="AE431" s="3">
        <v>56.64</v>
      </c>
      <c r="AF431" s="3">
        <v>57.39</v>
      </c>
      <c r="AG431" s="3">
        <v>57.44</v>
      </c>
      <c r="AH431" s="3">
        <v>56.89</v>
      </c>
      <c r="AI431" s="3">
        <v>48.99</v>
      </c>
      <c r="AJ431" s="3">
        <v>47.54</v>
      </c>
      <c r="AK431" s="3">
        <v>46.39</v>
      </c>
      <c r="AL431" s="3">
        <v>45.84</v>
      </c>
      <c r="AM431" s="3">
        <v>46.09</v>
      </c>
      <c r="AN431" s="3">
        <v>46.49</v>
      </c>
      <c r="AO431" s="3">
        <v>49.49</v>
      </c>
      <c r="AP431" s="3">
        <v>52.91</v>
      </c>
      <c r="AQ431" s="3">
        <v>53.36</v>
      </c>
      <c r="AR431" s="3">
        <v>54.11</v>
      </c>
      <c r="AS431" s="3">
        <v>54.16</v>
      </c>
      <c r="AT431" s="3">
        <v>53.66</v>
      </c>
      <c r="AU431" s="3">
        <v>46.69</v>
      </c>
      <c r="AV431" s="3">
        <v>45.48</v>
      </c>
      <c r="AW431" s="3">
        <v>44.78</v>
      </c>
      <c r="AX431" s="3">
        <v>44.53</v>
      </c>
      <c r="AY431" s="3">
        <v>44.8</v>
      </c>
    </row>
    <row r="432" spans="1:51" x14ac:dyDescent="0.35">
      <c r="A432" s="5">
        <f t="shared" si="7"/>
        <v>43329</v>
      </c>
      <c r="B432" t="s">
        <v>577</v>
      </c>
      <c r="C432" s="2">
        <v>43329</v>
      </c>
      <c r="D432" s="3">
        <v>62.41</v>
      </c>
      <c r="E432" s="3">
        <v>62.97</v>
      </c>
      <c r="F432" s="3">
        <v>66.790000000000006</v>
      </c>
      <c r="G432" s="3">
        <v>67.489999999999995</v>
      </c>
      <c r="H432" s="3">
        <v>67.290000000000006</v>
      </c>
      <c r="I432" s="3">
        <v>66.77</v>
      </c>
      <c r="J432" s="3">
        <v>65.97</v>
      </c>
      <c r="K432" s="3">
        <v>55.4</v>
      </c>
      <c r="L432" s="3">
        <v>54.65</v>
      </c>
      <c r="M432" s="3">
        <v>54.54</v>
      </c>
      <c r="N432" s="3">
        <v>52.35</v>
      </c>
      <c r="O432" s="3">
        <v>52.89</v>
      </c>
      <c r="P432" s="3">
        <v>53.45</v>
      </c>
      <c r="Q432" s="3">
        <v>57.36</v>
      </c>
      <c r="R432" s="3">
        <v>59.56</v>
      </c>
      <c r="S432" s="3">
        <v>60.06</v>
      </c>
      <c r="T432" s="3">
        <v>60.64</v>
      </c>
      <c r="U432" s="3">
        <v>60.64</v>
      </c>
      <c r="V432" s="3">
        <v>59.59</v>
      </c>
      <c r="W432" s="3">
        <v>51.27</v>
      </c>
      <c r="X432" s="3">
        <v>49.84</v>
      </c>
      <c r="Y432" s="3">
        <v>49.29</v>
      </c>
      <c r="Z432" s="3">
        <v>49</v>
      </c>
      <c r="AA432" s="3">
        <v>49.26</v>
      </c>
      <c r="AB432" s="3">
        <v>49.53</v>
      </c>
      <c r="AC432" s="3">
        <v>52.33</v>
      </c>
      <c r="AD432" s="3">
        <v>55.78</v>
      </c>
      <c r="AE432" s="3">
        <v>56.78</v>
      </c>
      <c r="AF432" s="3">
        <v>57.53</v>
      </c>
      <c r="AG432" s="3">
        <v>57.58</v>
      </c>
      <c r="AH432" s="3">
        <v>57.03</v>
      </c>
      <c r="AI432" s="3">
        <v>49.14</v>
      </c>
      <c r="AJ432" s="3">
        <v>47.69</v>
      </c>
      <c r="AK432" s="3">
        <v>46.54</v>
      </c>
      <c r="AL432" s="3">
        <v>45.99</v>
      </c>
      <c r="AM432" s="3">
        <v>46.24</v>
      </c>
      <c r="AN432" s="3">
        <v>46.64</v>
      </c>
      <c r="AO432" s="3">
        <v>49.64</v>
      </c>
      <c r="AP432" s="3">
        <v>53.06</v>
      </c>
      <c r="AQ432" s="3">
        <v>53.51</v>
      </c>
      <c r="AR432" s="3">
        <v>54.26</v>
      </c>
      <c r="AS432" s="3">
        <v>54.31</v>
      </c>
      <c r="AT432" s="3">
        <v>53.81</v>
      </c>
      <c r="AU432" s="3">
        <v>46.84</v>
      </c>
      <c r="AV432" s="3">
        <v>45.63</v>
      </c>
      <c r="AW432" s="3">
        <v>44.93</v>
      </c>
      <c r="AX432" s="3">
        <v>44.68</v>
      </c>
      <c r="AY432" s="3">
        <v>44.95</v>
      </c>
    </row>
    <row r="433" spans="1:51" x14ac:dyDescent="0.35">
      <c r="A433" s="5">
        <f t="shared" si="7"/>
        <v>43332</v>
      </c>
      <c r="B433" t="s">
        <v>578</v>
      </c>
      <c r="C433" s="2">
        <v>43332</v>
      </c>
      <c r="D433" s="3">
        <v>62.69</v>
      </c>
      <c r="E433" s="3">
        <v>63.49</v>
      </c>
      <c r="F433" s="3">
        <v>67.31</v>
      </c>
      <c r="G433" s="3">
        <v>67.650000000000006</v>
      </c>
      <c r="H433" s="3">
        <v>67.8</v>
      </c>
      <c r="I433" s="3">
        <v>67.28</v>
      </c>
      <c r="J433" s="3">
        <v>66.48</v>
      </c>
      <c r="K433" s="3">
        <v>56</v>
      </c>
      <c r="L433" s="3">
        <v>55.25</v>
      </c>
      <c r="M433" s="3">
        <v>55.14</v>
      </c>
      <c r="N433" s="3">
        <v>52.94</v>
      </c>
      <c r="O433" s="3">
        <v>53.48</v>
      </c>
      <c r="P433" s="3">
        <v>54.04</v>
      </c>
      <c r="Q433" s="3">
        <v>57.53</v>
      </c>
      <c r="R433" s="3">
        <v>59.73</v>
      </c>
      <c r="S433" s="3">
        <v>60.23</v>
      </c>
      <c r="T433" s="3">
        <v>60.81</v>
      </c>
      <c r="U433" s="3">
        <v>60.81</v>
      </c>
      <c r="V433" s="3">
        <v>59.76</v>
      </c>
      <c r="W433" s="3">
        <v>51.42</v>
      </c>
      <c r="X433" s="3">
        <v>49.99</v>
      </c>
      <c r="Y433" s="3">
        <v>49.44</v>
      </c>
      <c r="Z433" s="3">
        <v>49.15</v>
      </c>
      <c r="AA433" s="3">
        <v>49.41</v>
      </c>
      <c r="AB433" s="3">
        <v>49.68</v>
      </c>
      <c r="AC433" s="3">
        <v>52.32</v>
      </c>
      <c r="AD433" s="3">
        <v>55.77</v>
      </c>
      <c r="AE433" s="3">
        <v>56.77</v>
      </c>
      <c r="AF433" s="3">
        <v>57.52</v>
      </c>
      <c r="AG433" s="3">
        <v>57.57</v>
      </c>
      <c r="AH433" s="3">
        <v>57.02</v>
      </c>
      <c r="AI433" s="3">
        <v>49.5</v>
      </c>
      <c r="AJ433" s="3">
        <v>48.05</v>
      </c>
      <c r="AK433" s="3">
        <v>46.9</v>
      </c>
      <c r="AL433" s="3">
        <v>46.35</v>
      </c>
      <c r="AM433" s="3">
        <v>46.6</v>
      </c>
      <c r="AN433" s="3">
        <v>47</v>
      </c>
      <c r="AO433" s="3">
        <v>49.62</v>
      </c>
      <c r="AP433" s="3">
        <v>53.04</v>
      </c>
      <c r="AQ433" s="3">
        <v>53.49</v>
      </c>
      <c r="AR433" s="3">
        <v>54.24</v>
      </c>
      <c r="AS433" s="3">
        <v>54.29</v>
      </c>
      <c r="AT433" s="3">
        <v>53.79</v>
      </c>
      <c r="AU433" s="3">
        <v>47.2</v>
      </c>
      <c r="AV433" s="3">
        <v>45.99</v>
      </c>
      <c r="AW433" s="3">
        <v>45.29</v>
      </c>
      <c r="AX433" s="3">
        <v>45.04</v>
      </c>
      <c r="AY433" s="3">
        <v>45.31</v>
      </c>
    </row>
    <row r="434" spans="1:51" x14ac:dyDescent="0.35">
      <c r="A434" s="5">
        <f t="shared" si="7"/>
        <v>43333</v>
      </c>
      <c r="B434" t="s">
        <v>579</v>
      </c>
      <c r="C434" s="2">
        <v>43333</v>
      </c>
      <c r="D434" s="3">
        <v>63.15</v>
      </c>
      <c r="E434" s="3">
        <v>64.099999999999994</v>
      </c>
      <c r="F434" s="3">
        <v>67.959999999999994</v>
      </c>
      <c r="G434" s="3">
        <v>68.099999999999994</v>
      </c>
      <c r="H434" s="3">
        <v>68.34</v>
      </c>
      <c r="I434" s="3">
        <v>67.78</v>
      </c>
      <c r="J434" s="3">
        <v>66.98</v>
      </c>
      <c r="K434" s="3">
        <v>56.3</v>
      </c>
      <c r="L434" s="3">
        <v>55.55</v>
      </c>
      <c r="M434" s="3">
        <v>55.44</v>
      </c>
      <c r="N434" s="3">
        <v>53.23</v>
      </c>
      <c r="O434" s="3">
        <v>53.77</v>
      </c>
      <c r="P434" s="3">
        <v>54.33</v>
      </c>
      <c r="Q434" s="3">
        <v>57.86</v>
      </c>
      <c r="R434" s="3">
        <v>60.06</v>
      </c>
      <c r="S434" s="3">
        <v>60.56</v>
      </c>
      <c r="T434" s="3">
        <v>61.14</v>
      </c>
      <c r="U434" s="3">
        <v>61.14</v>
      </c>
      <c r="V434" s="3">
        <v>60.09</v>
      </c>
      <c r="W434" s="3">
        <v>51.4</v>
      </c>
      <c r="X434" s="3">
        <v>49.97</v>
      </c>
      <c r="Y434" s="3">
        <v>49.42</v>
      </c>
      <c r="Z434" s="3">
        <v>49.13</v>
      </c>
      <c r="AA434" s="3">
        <v>49.39</v>
      </c>
      <c r="AB434" s="3">
        <v>49.66</v>
      </c>
      <c r="AC434" s="3">
        <v>52.24</v>
      </c>
      <c r="AD434" s="3">
        <v>55.69</v>
      </c>
      <c r="AE434" s="3">
        <v>56.69</v>
      </c>
      <c r="AF434" s="3">
        <v>57.44</v>
      </c>
      <c r="AG434" s="3">
        <v>57.49</v>
      </c>
      <c r="AH434" s="3">
        <v>56.94</v>
      </c>
      <c r="AI434" s="3">
        <v>49.74</v>
      </c>
      <c r="AJ434" s="3">
        <v>48.29</v>
      </c>
      <c r="AK434" s="3">
        <v>47.14</v>
      </c>
      <c r="AL434" s="3">
        <v>46.59</v>
      </c>
      <c r="AM434" s="3">
        <v>46.84</v>
      </c>
      <c r="AN434" s="3">
        <v>47.24</v>
      </c>
      <c r="AO434" s="3">
        <v>49.54</v>
      </c>
      <c r="AP434" s="3">
        <v>52.96</v>
      </c>
      <c r="AQ434" s="3">
        <v>53.41</v>
      </c>
      <c r="AR434" s="3">
        <v>54.16</v>
      </c>
      <c r="AS434" s="3">
        <v>54.21</v>
      </c>
      <c r="AT434" s="3">
        <v>53.71</v>
      </c>
      <c r="AU434" s="3">
        <v>47.44</v>
      </c>
      <c r="AV434" s="3">
        <v>46.23</v>
      </c>
      <c r="AW434" s="3">
        <v>45.53</v>
      </c>
      <c r="AX434" s="3">
        <v>45.28</v>
      </c>
      <c r="AY434" s="3">
        <v>45.55</v>
      </c>
    </row>
    <row r="435" spans="1:51" x14ac:dyDescent="0.35">
      <c r="A435" s="5">
        <f t="shared" si="7"/>
        <v>43334</v>
      </c>
      <c r="B435" t="s">
        <v>580</v>
      </c>
      <c r="C435" s="2">
        <v>43334</v>
      </c>
      <c r="D435" s="3">
        <v>63.55</v>
      </c>
      <c r="E435" s="3">
        <v>64.510000000000005</v>
      </c>
      <c r="F435" s="3">
        <v>68.66</v>
      </c>
      <c r="G435" s="3">
        <v>68.08</v>
      </c>
      <c r="H435" s="3">
        <v>68.67</v>
      </c>
      <c r="I435" s="3">
        <v>68.08</v>
      </c>
      <c r="J435" s="3">
        <v>67.28</v>
      </c>
      <c r="K435" s="3">
        <v>56.74</v>
      </c>
      <c r="L435" s="3">
        <v>55.99</v>
      </c>
      <c r="M435" s="3">
        <v>55.88</v>
      </c>
      <c r="N435" s="3">
        <v>53.69</v>
      </c>
      <c r="O435" s="3">
        <v>54.23</v>
      </c>
      <c r="P435" s="3">
        <v>54.79</v>
      </c>
      <c r="Q435" s="3">
        <v>58.31</v>
      </c>
      <c r="R435" s="3">
        <v>60.51</v>
      </c>
      <c r="S435" s="3">
        <v>61.01</v>
      </c>
      <c r="T435" s="3">
        <v>61.59</v>
      </c>
      <c r="U435" s="3">
        <v>61.59</v>
      </c>
      <c r="V435" s="3">
        <v>60.54</v>
      </c>
      <c r="W435" s="3">
        <v>51.53</v>
      </c>
      <c r="X435" s="3">
        <v>50.1</v>
      </c>
      <c r="Y435" s="3">
        <v>49.55</v>
      </c>
      <c r="Z435" s="3">
        <v>49.26</v>
      </c>
      <c r="AA435" s="3">
        <v>49.52</v>
      </c>
      <c r="AB435" s="3">
        <v>49.79</v>
      </c>
      <c r="AC435" s="3">
        <v>52.34</v>
      </c>
      <c r="AD435" s="3">
        <v>55.79</v>
      </c>
      <c r="AE435" s="3">
        <v>56.79</v>
      </c>
      <c r="AF435" s="3">
        <v>57.54</v>
      </c>
      <c r="AG435" s="3">
        <v>57.59</v>
      </c>
      <c r="AH435" s="3">
        <v>57.04</v>
      </c>
      <c r="AI435" s="3">
        <v>49.72</v>
      </c>
      <c r="AJ435" s="3">
        <v>48.27</v>
      </c>
      <c r="AK435" s="3">
        <v>47.12</v>
      </c>
      <c r="AL435" s="3">
        <v>46.57</v>
      </c>
      <c r="AM435" s="3">
        <v>46.82</v>
      </c>
      <c r="AN435" s="3">
        <v>47.22</v>
      </c>
      <c r="AO435" s="3">
        <v>49.79</v>
      </c>
      <c r="AP435" s="3">
        <v>53.21</v>
      </c>
      <c r="AQ435" s="3">
        <v>53.66</v>
      </c>
      <c r="AR435" s="3">
        <v>54.41</v>
      </c>
      <c r="AS435" s="3">
        <v>54.46</v>
      </c>
      <c r="AT435" s="3">
        <v>53.96</v>
      </c>
      <c r="AU435" s="3">
        <v>47.42</v>
      </c>
      <c r="AV435" s="3">
        <v>46.21</v>
      </c>
      <c r="AW435" s="3">
        <v>45.51</v>
      </c>
      <c r="AX435" s="3">
        <v>45.26</v>
      </c>
      <c r="AY435" s="3">
        <v>45.53</v>
      </c>
    </row>
    <row r="436" spans="1:51" x14ac:dyDescent="0.35">
      <c r="A436" s="5">
        <f t="shared" si="7"/>
        <v>43335</v>
      </c>
      <c r="B436" t="s">
        <v>581</v>
      </c>
      <c r="C436" s="2">
        <v>43335</v>
      </c>
      <c r="D436" s="3">
        <v>64.489999999999995</v>
      </c>
      <c r="E436" s="3">
        <v>65.61</v>
      </c>
      <c r="F436" s="3">
        <v>69.75</v>
      </c>
      <c r="G436" s="3">
        <v>68.89</v>
      </c>
      <c r="H436" s="3">
        <v>69.510000000000005</v>
      </c>
      <c r="I436" s="3">
        <v>68.92</v>
      </c>
      <c r="J436" s="3">
        <v>68.12</v>
      </c>
      <c r="K436" s="3">
        <v>57.66</v>
      </c>
      <c r="L436" s="3">
        <v>56.91</v>
      </c>
      <c r="M436" s="3">
        <v>56.8</v>
      </c>
      <c r="N436" s="3">
        <v>54.63</v>
      </c>
      <c r="O436" s="3">
        <v>55.17</v>
      </c>
      <c r="P436" s="3">
        <v>55.73</v>
      </c>
      <c r="Q436" s="3">
        <v>59.04</v>
      </c>
      <c r="R436" s="3">
        <v>61.24</v>
      </c>
      <c r="S436" s="3">
        <v>61.74</v>
      </c>
      <c r="T436" s="3">
        <v>62.32</v>
      </c>
      <c r="U436" s="3">
        <v>62.32</v>
      </c>
      <c r="V436" s="3">
        <v>61.27</v>
      </c>
      <c r="W436" s="3">
        <v>52.4</v>
      </c>
      <c r="X436" s="3">
        <v>50.97</v>
      </c>
      <c r="Y436" s="3">
        <v>50.42</v>
      </c>
      <c r="Z436" s="3">
        <v>50.13</v>
      </c>
      <c r="AA436" s="3">
        <v>50.39</v>
      </c>
      <c r="AB436" s="3">
        <v>50.66</v>
      </c>
      <c r="AC436" s="3">
        <v>52.92</v>
      </c>
      <c r="AD436" s="3">
        <v>56.37</v>
      </c>
      <c r="AE436" s="3">
        <v>57.37</v>
      </c>
      <c r="AF436" s="3">
        <v>58.12</v>
      </c>
      <c r="AG436" s="3">
        <v>58.17</v>
      </c>
      <c r="AH436" s="3">
        <v>57.62</v>
      </c>
      <c r="AI436" s="3">
        <v>50.09</v>
      </c>
      <c r="AJ436" s="3">
        <v>48.64</v>
      </c>
      <c r="AK436" s="3">
        <v>47.49</v>
      </c>
      <c r="AL436" s="3">
        <v>46.94</v>
      </c>
      <c r="AM436" s="3">
        <v>47.19</v>
      </c>
      <c r="AN436" s="3">
        <v>47.59</v>
      </c>
      <c r="AO436" s="3">
        <v>50.14</v>
      </c>
      <c r="AP436" s="3">
        <v>53.56</v>
      </c>
      <c r="AQ436" s="3">
        <v>54.01</v>
      </c>
      <c r="AR436" s="3">
        <v>54.76</v>
      </c>
      <c r="AS436" s="3">
        <v>54.81</v>
      </c>
      <c r="AT436" s="3">
        <v>54.31</v>
      </c>
      <c r="AU436" s="3">
        <v>47.79</v>
      </c>
      <c r="AV436" s="3">
        <v>46.58</v>
      </c>
      <c r="AW436" s="3">
        <v>45.88</v>
      </c>
      <c r="AX436" s="3">
        <v>45.63</v>
      </c>
      <c r="AY436" s="3">
        <v>45.9</v>
      </c>
    </row>
    <row r="437" spans="1:51" x14ac:dyDescent="0.35">
      <c r="A437" s="5">
        <f t="shared" si="7"/>
        <v>43336</v>
      </c>
      <c r="B437" t="s">
        <v>582</v>
      </c>
      <c r="C437" s="2">
        <v>43336</v>
      </c>
      <c r="D437" s="3">
        <v>65.16</v>
      </c>
      <c r="E437" s="3">
        <v>66.16</v>
      </c>
      <c r="F437" s="3">
        <v>70.430000000000007</v>
      </c>
      <c r="G437" s="3">
        <v>69.849999999999994</v>
      </c>
      <c r="H437" s="3">
        <v>70.39</v>
      </c>
      <c r="I437" s="3">
        <v>69.8</v>
      </c>
      <c r="J437" s="3">
        <v>69</v>
      </c>
      <c r="K437" s="3">
        <v>58.6</v>
      </c>
      <c r="L437" s="3">
        <v>57.85</v>
      </c>
      <c r="M437" s="3">
        <v>57.74</v>
      </c>
      <c r="N437" s="3">
        <v>55.56</v>
      </c>
      <c r="O437" s="3">
        <v>56.1</v>
      </c>
      <c r="P437" s="3">
        <v>56.66</v>
      </c>
      <c r="Q437" s="3">
        <v>59.8</v>
      </c>
      <c r="R437" s="3">
        <v>62</v>
      </c>
      <c r="S437" s="3">
        <v>62.5</v>
      </c>
      <c r="T437" s="3">
        <v>63.08</v>
      </c>
      <c r="U437" s="3">
        <v>63.08</v>
      </c>
      <c r="V437" s="3">
        <v>62.03</v>
      </c>
      <c r="W437" s="3">
        <v>52.87</v>
      </c>
      <c r="X437" s="3">
        <v>51.44</v>
      </c>
      <c r="Y437" s="3">
        <v>50.89</v>
      </c>
      <c r="Z437" s="3">
        <v>50.6</v>
      </c>
      <c r="AA437" s="3">
        <v>50.86</v>
      </c>
      <c r="AB437" s="3">
        <v>51.13</v>
      </c>
      <c r="AC437" s="3">
        <v>53.47</v>
      </c>
      <c r="AD437" s="3">
        <v>56.92</v>
      </c>
      <c r="AE437" s="3">
        <v>57.92</v>
      </c>
      <c r="AF437" s="3">
        <v>58.67</v>
      </c>
      <c r="AG437" s="3">
        <v>58.72</v>
      </c>
      <c r="AH437" s="3">
        <v>58.17</v>
      </c>
      <c r="AI437" s="3">
        <v>50.34</v>
      </c>
      <c r="AJ437" s="3">
        <v>48.89</v>
      </c>
      <c r="AK437" s="3">
        <v>47.74</v>
      </c>
      <c r="AL437" s="3">
        <v>47.19</v>
      </c>
      <c r="AM437" s="3">
        <v>47.44</v>
      </c>
      <c r="AN437" s="3">
        <v>47.84</v>
      </c>
      <c r="AO437" s="3">
        <v>50.54</v>
      </c>
      <c r="AP437" s="3">
        <v>53.96</v>
      </c>
      <c r="AQ437" s="3">
        <v>54.41</v>
      </c>
      <c r="AR437" s="3">
        <v>55.16</v>
      </c>
      <c r="AS437" s="3">
        <v>55.21</v>
      </c>
      <c r="AT437" s="3">
        <v>54.71</v>
      </c>
      <c r="AU437" s="3">
        <v>48.04</v>
      </c>
      <c r="AV437" s="3">
        <v>46.83</v>
      </c>
      <c r="AW437" s="3">
        <v>46.13</v>
      </c>
      <c r="AX437" s="3">
        <v>45.88</v>
      </c>
      <c r="AY437" s="3">
        <v>46.15</v>
      </c>
    </row>
    <row r="438" spans="1:51" x14ac:dyDescent="0.35">
      <c r="A438" s="5">
        <f t="shared" si="7"/>
        <v>43339</v>
      </c>
      <c r="B438" t="s">
        <v>583</v>
      </c>
      <c r="C438" s="2">
        <v>43339</v>
      </c>
      <c r="D438" s="3">
        <v>65.16</v>
      </c>
      <c r="E438" s="3">
        <v>66.16</v>
      </c>
      <c r="F438" s="3">
        <v>70.430000000000007</v>
      </c>
      <c r="G438" s="3">
        <v>69.849999999999994</v>
      </c>
      <c r="H438" s="3">
        <v>70.39</v>
      </c>
      <c r="I438" s="3">
        <v>69.8</v>
      </c>
      <c r="J438" s="3">
        <v>69</v>
      </c>
      <c r="K438" s="3">
        <v>58.6</v>
      </c>
      <c r="L438" s="3">
        <v>57.85</v>
      </c>
      <c r="M438" s="3">
        <v>57.74</v>
      </c>
      <c r="N438" s="3">
        <v>55.56</v>
      </c>
      <c r="O438" s="3">
        <v>56.1</v>
      </c>
      <c r="P438" s="3">
        <v>56.66</v>
      </c>
      <c r="Q438" s="3">
        <v>59.8</v>
      </c>
      <c r="R438" s="3">
        <v>62</v>
      </c>
      <c r="S438" s="3">
        <v>62.5</v>
      </c>
      <c r="T438" s="3">
        <v>63.08</v>
      </c>
      <c r="U438" s="3">
        <v>63.08</v>
      </c>
      <c r="V438" s="3">
        <v>62.03</v>
      </c>
      <c r="W438" s="3">
        <v>52.87</v>
      </c>
      <c r="X438" s="3">
        <v>51.44</v>
      </c>
      <c r="Y438" s="3">
        <v>50.89</v>
      </c>
      <c r="Z438" s="3">
        <v>50.6</v>
      </c>
      <c r="AA438" s="3">
        <v>50.86</v>
      </c>
      <c r="AB438" s="3">
        <v>51.13</v>
      </c>
      <c r="AC438" s="3">
        <v>53.47</v>
      </c>
      <c r="AD438" s="3">
        <v>56.92</v>
      </c>
      <c r="AE438" s="3">
        <v>57.92</v>
      </c>
      <c r="AF438" s="3">
        <v>58.67</v>
      </c>
      <c r="AG438" s="3">
        <v>58.72</v>
      </c>
      <c r="AH438" s="3">
        <v>58.17</v>
      </c>
      <c r="AI438" s="3">
        <v>50.34</v>
      </c>
      <c r="AJ438" s="3">
        <v>48.89</v>
      </c>
      <c r="AK438" s="3">
        <v>47.74</v>
      </c>
      <c r="AL438" s="3">
        <v>47.19</v>
      </c>
      <c r="AM438" s="3">
        <v>47.44</v>
      </c>
      <c r="AN438" s="3">
        <v>47.84</v>
      </c>
      <c r="AO438" s="3">
        <v>50.54</v>
      </c>
      <c r="AP438" s="3">
        <v>53.96</v>
      </c>
      <c r="AQ438" s="3">
        <v>54.41</v>
      </c>
      <c r="AR438" s="3">
        <v>55.16</v>
      </c>
      <c r="AS438" s="3">
        <v>55.21</v>
      </c>
      <c r="AT438" s="3">
        <v>54.71</v>
      </c>
      <c r="AU438" s="3">
        <v>48.04</v>
      </c>
      <c r="AV438" s="3">
        <v>46.83</v>
      </c>
      <c r="AW438" s="3">
        <v>46.13</v>
      </c>
      <c r="AX438" s="3">
        <v>45.88</v>
      </c>
      <c r="AY438" s="3">
        <v>46.15</v>
      </c>
    </row>
    <row r="439" spans="1:51" x14ac:dyDescent="0.35">
      <c r="A439" s="5">
        <f t="shared" si="7"/>
        <v>43340</v>
      </c>
      <c r="B439" t="s">
        <v>584</v>
      </c>
      <c r="C439" s="2">
        <v>43340</v>
      </c>
      <c r="D439" s="3">
        <v>66.760000000000005</v>
      </c>
      <c r="E439" s="3">
        <v>67.13</v>
      </c>
      <c r="F439" s="3">
        <v>71.010000000000005</v>
      </c>
      <c r="G439" s="3">
        <v>70.900000000000006</v>
      </c>
      <c r="H439" s="3">
        <v>71.27</v>
      </c>
      <c r="I439" s="3">
        <v>70.680000000000007</v>
      </c>
      <c r="J439" s="3">
        <v>69.88</v>
      </c>
      <c r="K439" s="3">
        <v>59.74</v>
      </c>
      <c r="L439" s="3">
        <v>58.99</v>
      </c>
      <c r="M439" s="3">
        <v>58.88</v>
      </c>
      <c r="N439" s="3">
        <v>56.62</v>
      </c>
      <c r="O439" s="3">
        <v>57.16</v>
      </c>
      <c r="P439" s="3">
        <v>57.72</v>
      </c>
      <c r="Q439" s="3">
        <v>60.94</v>
      </c>
      <c r="R439" s="3">
        <v>63.14</v>
      </c>
      <c r="S439" s="3">
        <v>63.64</v>
      </c>
      <c r="T439" s="3">
        <v>64.22</v>
      </c>
      <c r="U439" s="3">
        <v>64.22</v>
      </c>
      <c r="V439" s="3">
        <v>63.17</v>
      </c>
      <c r="W439" s="3">
        <v>53.87</v>
      </c>
      <c r="X439" s="3">
        <v>52.44</v>
      </c>
      <c r="Y439" s="3">
        <v>51.89</v>
      </c>
      <c r="Z439" s="3">
        <v>51.6</v>
      </c>
      <c r="AA439" s="3">
        <v>51.86</v>
      </c>
      <c r="AB439" s="3">
        <v>52.13</v>
      </c>
      <c r="AC439" s="3">
        <v>54.1</v>
      </c>
      <c r="AD439" s="3">
        <v>57.55</v>
      </c>
      <c r="AE439" s="3">
        <v>58.55</v>
      </c>
      <c r="AF439" s="3">
        <v>59.3</v>
      </c>
      <c r="AG439" s="3">
        <v>59.35</v>
      </c>
      <c r="AH439" s="3">
        <v>58.8</v>
      </c>
      <c r="AI439" s="3">
        <v>51.02</v>
      </c>
      <c r="AJ439" s="3">
        <v>49.57</v>
      </c>
      <c r="AK439" s="3">
        <v>48.42</v>
      </c>
      <c r="AL439" s="3">
        <v>47.87</v>
      </c>
      <c r="AM439" s="3">
        <v>48.12</v>
      </c>
      <c r="AN439" s="3">
        <v>48.52</v>
      </c>
      <c r="AO439" s="3">
        <v>51.17</v>
      </c>
      <c r="AP439" s="3">
        <v>54.59</v>
      </c>
      <c r="AQ439" s="3">
        <v>55.04</v>
      </c>
      <c r="AR439" s="3">
        <v>55.79</v>
      </c>
      <c r="AS439" s="3">
        <v>55.84</v>
      </c>
      <c r="AT439" s="3">
        <v>55.34</v>
      </c>
      <c r="AU439" s="3">
        <v>48.72</v>
      </c>
      <c r="AV439" s="3">
        <v>47.51</v>
      </c>
      <c r="AW439" s="3">
        <v>46.81</v>
      </c>
      <c r="AX439" s="3">
        <v>46.56</v>
      </c>
      <c r="AY439" s="3">
        <v>46.83</v>
      </c>
    </row>
    <row r="440" spans="1:51" x14ac:dyDescent="0.35">
      <c r="A440" s="5">
        <f t="shared" si="7"/>
        <v>43341</v>
      </c>
      <c r="B440" t="s">
        <v>585</v>
      </c>
      <c r="C440" s="2">
        <v>43341</v>
      </c>
      <c r="D440" s="3">
        <v>67.260000000000005</v>
      </c>
      <c r="E440" s="3">
        <v>67.47</v>
      </c>
      <c r="F440" s="3">
        <v>71.489999999999995</v>
      </c>
      <c r="G440" s="3">
        <v>71.239999999999995</v>
      </c>
      <c r="H440" s="3">
        <v>71.77</v>
      </c>
      <c r="I440" s="3">
        <v>71.180000000000007</v>
      </c>
      <c r="J440" s="3">
        <v>70.38</v>
      </c>
      <c r="K440" s="3">
        <v>60.09</v>
      </c>
      <c r="L440" s="3">
        <v>59.34</v>
      </c>
      <c r="M440" s="3">
        <v>59.23</v>
      </c>
      <c r="N440" s="3">
        <v>56.97</v>
      </c>
      <c r="O440" s="3">
        <v>57.51</v>
      </c>
      <c r="P440" s="3">
        <v>58.07</v>
      </c>
      <c r="Q440" s="3">
        <v>61.28</v>
      </c>
      <c r="R440" s="3">
        <v>63.48</v>
      </c>
      <c r="S440" s="3">
        <v>63.98</v>
      </c>
      <c r="T440" s="3">
        <v>64.56</v>
      </c>
      <c r="U440" s="3">
        <v>64.56</v>
      </c>
      <c r="V440" s="3">
        <v>63.51</v>
      </c>
      <c r="W440" s="3">
        <v>54.33</v>
      </c>
      <c r="X440" s="3">
        <v>52.9</v>
      </c>
      <c r="Y440" s="3">
        <v>52.35</v>
      </c>
      <c r="Z440" s="3">
        <v>52.06</v>
      </c>
      <c r="AA440" s="3">
        <v>52.32</v>
      </c>
      <c r="AB440" s="3">
        <v>52.59</v>
      </c>
      <c r="AC440" s="3">
        <v>54.59</v>
      </c>
      <c r="AD440" s="3">
        <v>58.04</v>
      </c>
      <c r="AE440" s="3">
        <v>59.04</v>
      </c>
      <c r="AF440" s="3">
        <v>59.79</v>
      </c>
      <c r="AG440" s="3">
        <v>59.84</v>
      </c>
      <c r="AH440" s="3">
        <v>59.29</v>
      </c>
      <c r="AI440" s="3">
        <v>51.3</v>
      </c>
      <c r="AJ440" s="3">
        <v>49.85</v>
      </c>
      <c r="AK440" s="3">
        <v>48.7</v>
      </c>
      <c r="AL440" s="3">
        <v>48.15</v>
      </c>
      <c r="AM440" s="3">
        <v>48.4</v>
      </c>
      <c r="AN440" s="3">
        <v>48.8</v>
      </c>
      <c r="AO440" s="3">
        <v>51.79</v>
      </c>
      <c r="AP440" s="3">
        <v>55.21</v>
      </c>
      <c r="AQ440" s="3">
        <v>55.66</v>
      </c>
      <c r="AR440" s="3">
        <v>56.41</v>
      </c>
      <c r="AS440" s="3">
        <v>56.46</v>
      </c>
      <c r="AT440" s="3">
        <v>55.96</v>
      </c>
      <c r="AU440" s="3">
        <v>49</v>
      </c>
      <c r="AV440" s="3">
        <v>47.79</v>
      </c>
      <c r="AW440" s="3">
        <v>47.09</v>
      </c>
      <c r="AX440" s="3">
        <v>46.84</v>
      </c>
      <c r="AY440" s="3">
        <v>47.11</v>
      </c>
    </row>
    <row r="441" spans="1:51" x14ac:dyDescent="0.35">
      <c r="A441" s="5">
        <f t="shared" si="7"/>
        <v>43342</v>
      </c>
      <c r="B441" t="s">
        <v>586</v>
      </c>
      <c r="C441" s="2">
        <v>43342</v>
      </c>
      <c r="D441" s="3">
        <v>67.510000000000005</v>
      </c>
      <c r="E441" s="3">
        <v>67.319999999999993</v>
      </c>
      <c r="F441" s="3">
        <v>71.45</v>
      </c>
      <c r="G441" s="3">
        <v>71.23</v>
      </c>
      <c r="H441" s="3">
        <v>71.430000000000007</v>
      </c>
      <c r="I441" s="3">
        <v>70.84</v>
      </c>
      <c r="J441" s="3">
        <v>70.040000000000006</v>
      </c>
      <c r="K441" s="3">
        <v>59.76</v>
      </c>
      <c r="L441" s="3">
        <v>59.01</v>
      </c>
      <c r="M441" s="3">
        <v>58.9</v>
      </c>
      <c r="N441" s="3">
        <v>56.62</v>
      </c>
      <c r="O441" s="3">
        <v>57.16</v>
      </c>
      <c r="P441" s="3">
        <v>57.72</v>
      </c>
      <c r="Q441" s="3">
        <v>60.95</v>
      </c>
      <c r="R441" s="3">
        <v>63.15</v>
      </c>
      <c r="S441" s="3">
        <v>63.65</v>
      </c>
      <c r="T441" s="3">
        <v>64.23</v>
      </c>
      <c r="U441" s="3">
        <v>64.23</v>
      </c>
      <c r="V441" s="3">
        <v>63.18</v>
      </c>
      <c r="W441" s="3">
        <v>54.21</v>
      </c>
      <c r="X441" s="3">
        <v>52.78</v>
      </c>
      <c r="Y441" s="3">
        <v>52.23</v>
      </c>
      <c r="Z441" s="3">
        <v>51.94</v>
      </c>
      <c r="AA441" s="3">
        <v>52.2</v>
      </c>
      <c r="AB441" s="3">
        <v>52.47</v>
      </c>
      <c r="AC441" s="3">
        <v>54.19</v>
      </c>
      <c r="AD441" s="3">
        <v>57.64</v>
      </c>
      <c r="AE441" s="3">
        <v>58.64</v>
      </c>
      <c r="AF441" s="3">
        <v>59.39</v>
      </c>
      <c r="AG441" s="3">
        <v>59.44</v>
      </c>
      <c r="AH441" s="3">
        <v>58.89</v>
      </c>
      <c r="AI441" s="3">
        <v>50.81</v>
      </c>
      <c r="AJ441" s="3">
        <v>49.36</v>
      </c>
      <c r="AK441" s="3">
        <v>48.21</v>
      </c>
      <c r="AL441" s="3">
        <v>47.66</v>
      </c>
      <c r="AM441" s="3">
        <v>47.91</v>
      </c>
      <c r="AN441" s="3">
        <v>48.31</v>
      </c>
      <c r="AO441" s="3">
        <v>51.54</v>
      </c>
      <c r="AP441" s="3">
        <v>54.96</v>
      </c>
      <c r="AQ441" s="3">
        <v>55.41</v>
      </c>
      <c r="AR441" s="3">
        <v>56.16</v>
      </c>
      <c r="AS441" s="3">
        <v>56.21</v>
      </c>
      <c r="AT441" s="3">
        <v>55.71</v>
      </c>
      <c r="AU441" s="3">
        <v>48.51</v>
      </c>
      <c r="AV441" s="3">
        <v>47.3</v>
      </c>
      <c r="AW441" s="3">
        <v>46.6</v>
      </c>
      <c r="AX441" s="3">
        <v>46.35</v>
      </c>
      <c r="AY441" s="3">
        <v>46.62</v>
      </c>
    </row>
    <row r="442" spans="1:51" x14ac:dyDescent="0.35">
      <c r="A442" s="5">
        <f t="shared" si="7"/>
        <v>43343</v>
      </c>
      <c r="B442" t="s">
        <v>587</v>
      </c>
      <c r="C442" s="2">
        <v>43343</v>
      </c>
      <c r="D442" s="3">
        <v>66.86</v>
      </c>
      <c r="E442" s="3">
        <v>70.95</v>
      </c>
      <c r="F442" s="3">
        <v>71.180000000000007</v>
      </c>
      <c r="G442" s="3">
        <v>70.81</v>
      </c>
      <c r="H442" s="3">
        <v>70.19</v>
      </c>
      <c r="I442" s="3">
        <v>69.39</v>
      </c>
      <c r="J442" s="3">
        <v>59.34</v>
      </c>
      <c r="K442" s="3">
        <v>58.59</v>
      </c>
      <c r="L442" s="3">
        <v>58.48</v>
      </c>
      <c r="M442" s="3">
        <v>56.21</v>
      </c>
      <c r="N442" s="3">
        <v>56.75</v>
      </c>
      <c r="O442" s="3">
        <v>57.31</v>
      </c>
      <c r="P442" s="3">
        <v>60.49</v>
      </c>
      <c r="Q442" s="3">
        <v>62.69</v>
      </c>
      <c r="R442" s="3">
        <v>63.19</v>
      </c>
      <c r="S442" s="3">
        <v>63.77</v>
      </c>
      <c r="T442" s="3">
        <v>63.77</v>
      </c>
      <c r="U442" s="3">
        <v>62.72</v>
      </c>
      <c r="V442" s="3">
        <v>53.57</v>
      </c>
      <c r="W442" s="3">
        <v>52.14</v>
      </c>
      <c r="X442" s="3">
        <v>51.59</v>
      </c>
      <c r="Y442" s="3">
        <v>51.3</v>
      </c>
      <c r="Z442" s="3">
        <v>51.56</v>
      </c>
      <c r="AA442" s="3">
        <v>51.83</v>
      </c>
      <c r="AB442" s="3">
        <v>53.74</v>
      </c>
      <c r="AC442" s="3">
        <v>57.19</v>
      </c>
      <c r="AD442" s="3">
        <v>58.19</v>
      </c>
      <c r="AE442" s="3">
        <v>58.94</v>
      </c>
      <c r="AF442" s="3">
        <v>58.99</v>
      </c>
      <c r="AG442" s="3">
        <v>58.44</v>
      </c>
      <c r="AH442" s="3">
        <v>50.57</v>
      </c>
      <c r="AI442" s="3">
        <v>49.12</v>
      </c>
      <c r="AJ442" s="3">
        <v>47.97</v>
      </c>
      <c r="AK442" s="3">
        <v>47.42</v>
      </c>
      <c r="AL442" s="3">
        <v>47.67</v>
      </c>
      <c r="AM442" s="3">
        <v>48.07</v>
      </c>
      <c r="AN442" s="3">
        <v>51.04</v>
      </c>
      <c r="AO442" s="3">
        <v>54.46</v>
      </c>
      <c r="AP442" s="3">
        <v>54.91</v>
      </c>
      <c r="AQ442" s="3">
        <v>55.66</v>
      </c>
      <c r="AR442" s="3">
        <v>55.71</v>
      </c>
      <c r="AS442" s="3">
        <v>55.21</v>
      </c>
      <c r="AT442" s="3">
        <v>48.27</v>
      </c>
      <c r="AU442" s="3">
        <v>47.06</v>
      </c>
      <c r="AV442" s="3">
        <v>46.36</v>
      </c>
      <c r="AW442" s="3">
        <v>46.11</v>
      </c>
      <c r="AX442" s="3">
        <v>46.38</v>
      </c>
      <c r="AY442" s="3">
        <v>47.26</v>
      </c>
    </row>
    <row r="443" spans="1:51" x14ac:dyDescent="0.35">
      <c r="A443" s="5">
        <f t="shared" si="7"/>
        <v>43346</v>
      </c>
      <c r="B443" t="s">
        <v>588</v>
      </c>
      <c r="C443" s="2">
        <v>43346</v>
      </c>
      <c r="D443" s="3">
        <v>67.41</v>
      </c>
      <c r="E443" s="3">
        <v>71.45</v>
      </c>
      <c r="F443" s="3">
        <v>71.39</v>
      </c>
      <c r="G443" s="3">
        <v>71.53</v>
      </c>
      <c r="H443" s="3">
        <v>70.91</v>
      </c>
      <c r="I443" s="3">
        <v>70.11</v>
      </c>
      <c r="J443" s="3">
        <v>59.7</v>
      </c>
      <c r="K443" s="3">
        <v>58.95</v>
      </c>
      <c r="L443" s="3">
        <v>58.84</v>
      </c>
      <c r="M443" s="3">
        <v>56.59</v>
      </c>
      <c r="N443" s="3">
        <v>57.13</v>
      </c>
      <c r="O443" s="3">
        <v>57.69</v>
      </c>
      <c r="P443" s="3">
        <v>60.87</v>
      </c>
      <c r="Q443" s="3">
        <v>63.07</v>
      </c>
      <c r="R443" s="3">
        <v>63.57</v>
      </c>
      <c r="S443" s="3">
        <v>64.150000000000006</v>
      </c>
      <c r="T443" s="3">
        <v>64.150000000000006</v>
      </c>
      <c r="U443" s="3">
        <v>63.1</v>
      </c>
      <c r="V443" s="3">
        <v>53.67</v>
      </c>
      <c r="W443" s="3">
        <v>52.24</v>
      </c>
      <c r="X443" s="3">
        <v>51.69</v>
      </c>
      <c r="Y443" s="3">
        <v>51.4</v>
      </c>
      <c r="Z443" s="3">
        <v>51.66</v>
      </c>
      <c r="AA443" s="3">
        <v>51.93</v>
      </c>
      <c r="AB443" s="3">
        <v>54.51</v>
      </c>
      <c r="AC443" s="3">
        <v>57.96</v>
      </c>
      <c r="AD443" s="3">
        <v>58.96</v>
      </c>
      <c r="AE443" s="3">
        <v>59.71</v>
      </c>
      <c r="AF443" s="3">
        <v>59.76</v>
      </c>
      <c r="AG443" s="3">
        <v>59.21</v>
      </c>
      <c r="AH443" s="3">
        <v>51.1</v>
      </c>
      <c r="AI443" s="3">
        <v>49.65</v>
      </c>
      <c r="AJ443" s="3">
        <v>48.5</v>
      </c>
      <c r="AK443" s="3">
        <v>47.95</v>
      </c>
      <c r="AL443" s="3">
        <v>48.2</v>
      </c>
      <c r="AM443" s="3">
        <v>48.6</v>
      </c>
      <c r="AN443" s="3">
        <v>51.49</v>
      </c>
      <c r="AO443" s="3">
        <v>54.91</v>
      </c>
      <c r="AP443" s="3">
        <v>55.36</v>
      </c>
      <c r="AQ443" s="3">
        <v>56.11</v>
      </c>
      <c r="AR443" s="3">
        <v>56.16</v>
      </c>
      <c r="AS443" s="3">
        <v>55.66</v>
      </c>
      <c r="AT443" s="3">
        <v>48.8</v>
      </c>
      <c r="AU443" s="3">
        <v>47.59</v>
      </c>
      <c r="AV443" s="3">
        <v>46.89</v>
      </c>
      <c r="AW443" s="3">
        <v>46.64</v>
      </c>
      <c r="AX443" s="3">
        <v>46.91</v>
      </c>
      <c r="AY443" s="3">
        <v>47.79</v>
      </c>
    </row>
    <row r="444" spans="1:51" x14ac:dyDescent="0.35">
      <c r="A444" s="5">
        <f t="shared" si="7"/>
        <v>43347</v>
      </c>
      <c r="B444" t="s">
        <v>589</v>
      </c>
      <c r="C444" s="2">
        <v>43347</v>
      </c>
      <c r="D444" s="3">
        <v>67.94</v>
      </c>
      <c r="E444" s="3">
        <v>71.77</v>
      </c>
      <c r="F444" s="3">
        <v>71.819999999999993</v>
      </c>
      <c r="G444" s="3">
        <v>72.040000000000006</v>
      </c>
      <c r="H444" s="3">
        <v>71.42</v>
      </c>
      <c r="I444" s="3">
        <v>70.62</v>
      </c>
      <c r="J444" s="3">
        <v>60.18</v>
      </c>
      <c r="K444" s="3">
        <v>59.43</v>
      </c>
      <c r="L444" s="3">
        <v>59.32</v>
      </c>
      <c r="M444" s="3">
        <v>57.07</v>
      </c>
      <c r="N444" s="3">
        <v>57.61</v>
      </c>
      <c r="O444" s="3">
        <v>58.17</v>
      </c>
      <c r="P444" s="3">
        <v>61.38</v>
      </c>
      <c r="Q444" s="3">
        <v>63.58</v>
      </c>
      <c r="R444" s="3">
        <v>64.08</v>
      </c>
      <c r="S444" s="3">
        <v>64.66</v>
      </c>
      <c r="T444" s="3">
        <v>64.66</v>
      </c>
      <c r="U444" s="3">
        <v>63.61</v>
      </c>
      <c r="V444" s="3">
        <v>53.99</v>
      </c>
      <c r="W444" s="3">
        <v>52.56</v>
      </c>
      <c r="X444" s="3">
        <v>52.01</v>
      </c>
      <c r="Y444" s="3">
        <v>51.72</v>
      </c>
      <c r="Z444" s="3">
        <v>51.98</v>
      </c>
      <c r="AA444" s="3">
        <v>52.25</v>
      </c>
      <c r="AB444" s="3">
        <v>54.69</v>
      </c>
      <c r="AC444" s="3">
        <v>58.14</v>
      </c>
      <c r="AD444" s="3">
        <v>59.14</v>
      </c>
      <c r="AE444" s="3">
        <v>59.89</v>
      </c>
      <c r="AF444" s="3">
        <v>59.94</v>
      </c>
      <c r="AG444" s="3">
        <v>59.39</v>
      </c>
      <c r="AH444" s="3">
        <v>51.39</v>
      </c>
      <c r="AI444" s="3">
        <v>49.94</v>
      </c>
      <c r="AJ444" s="3">
        <v>48.79</v>
      </c>
      <c r="AK444" s="3">
        <v>48.24</v>
      </c>
      <c r="AL444" s="3">
        <v>48.49</v>
      </c>
      <c r="AM444" s="3">
        <v>48.89</v>
      </c>
      <c r="AN444" s="3">
        <v>51.69</v>
      </c>
      <c r="AO444" s="3">
        <v>55.11</v>
      </c>
      <c r="AP444" s="3">
        <v>55.56</v>
      </c>
      <c r="AQ444" s="3">
        <v>56.31</v>
      </c>
      <c r="AR444" s="3">
        <v>56.36</v>
      </c>
      <c r="AS444" s="3">
        <v>55.86</v>
      </c>
      <c r="AT444" s="3">
        <v>49.09</v>
      </c>
      <c r="AU444" s="3">
        <v>47.88</v>
      </c>
      <c r="AV444" s="3">
        <v>47.18</v>
      </c>
      <c r="AW444" s="3">
        <v>46.93</v>
      </c>
      <c r="AX444" s="3">
        <v>47.2</v>
      </c>
      <c r="AY444" s="3">
        <v>48.08</v>
      </c>
    </row>
    <row r="445" spans="1:51" x14ac:dyDescent="0.35">
      <c r="A445" s="5">
        <f t="shared" si="7"/>
        <v>43348</v>
      </c>
      <c r="B445" t="s">
        <v>590</v>
      </c>
      <c r="C445" s="2">
        <v>43348</v>
      </c>
      <c r="D445" s="3">
        <v>68.25</v>
      </c>
      <c r="E445" s="3">
        <v>72.510000000000005</v>
      </c>
      <c r="F445" s="3">
        <v>72.430000000000007</v>
      </c>
      <c r="G445" s="3">
        <v>72.84</v>
      </c>
      <c r="H445" s="3">
        <v>72.22</v>
      </c>
      <c r="I445" s="3">
        <v>71.42</v>
      </c>
      <c r="J445" s="3">
        <v>60.3</v>
      </c>
      <c r="K445" s="3">
        <v>59.55</v>
      </c>
      <c r="L445" s="3">
        <v>59.44</v>
      </c>
      <c r="M445" s="3">
        <v>57.18</v>
      </c>
      <c r="N445" s="3">
        <v>57.72</v>
      </c>
      <c r="O445" s="3">
        <v>58.28</v>
      </c>
      <c r="P445" s="3">
        <v>61.42</v>
      </c>
      <c r="Q445" s="3">
        <v>63.62</v>
      </c>
      <c r="R445" s="3">
        <v>64.12</v>
      </c>
      <c r="S445" s="3">
        <v>64.7</v>
      </c>
      <c r="T445" s="3">
        <v>64.7</v>
      </c>
      <c r="U445" s="3">
        <v>63.65</v>
      </c>
      <c r="V445" s="3">
        <v>53.75</v>
      </c>
      <c r="W445" s="3">
        <v>52.32</v>
      </c>
      <c r="X445" s="3">
        <v>51.77</v>
      </c>
      <c r="Y445" s="3">
        <v>51.48</v>
      </c>
      <c r="Z445" s="3">
        <v>51.74</v>
      </c>
      <c r="AA445" s="3">
        <v>52.01</v>
      </c>
      <c r="AB445" s="3">
        <v>54.91</v>
      </c>
      <c r="AC445" s="3">
        <v>58.36</v>
      </c>
      <c r="AD445" s="3">
        <v>59.36</v>
      </c>
      <c r="AE445" s="3">
        <v>60.11</v>
      </c>
      <c r="AF445" s="3">
        <v>60.16</v>
      </c>
      <c r="AG445" s="3">
        <v>59.61</v>
      </c>
      <c r="AH445" s="3">
        <v>51.72</v>
      </c>
      <c r="AI445" s="3">
        <v>50.27</v>
      </c>
      <c r="AJ445" s="3">
        <v>49.12</v>
      </c>
      <c r="AK445" s="3">
        <v>48.57</v>
      </c>
      <c r="AL445" s="3">
        <v>48.82</v>
      </c>
      <c r="AM445" s="3">
        <v>49.22</v>
      </c>
      <c r="AN445" s="3">
        <v>51.91</v>
      </c>
      <c r="AO445" s="3">
        <v>55.33</v>
      </c>
      <c r="AP445" s="3">
        <v>55.78</v>
      </c>
      <c r="AQ445" s="3">
        <v>56.53</v>
      </c>
      <c r="AR445" s="3">
        <v>56.58</v>
      </c>
      <c r="AS445" s="3">
        <v>56.08</v>
      </c>
      <c r="AT445" s="3">
        <v>49.42</v>
      </c>
      <c r="AU445" s="3">
        <v>48.21</v>
      </c>
      <c r="AV445" s="3">
        <v>47.51</v>
      </c>
      <c r="AW445" s="3">
        <v>47.26</v>
      </c>
      <c r="AX445" s="3">
        <v>47.53</v>
      </c>
      <c r="AY445" s="3">
        <v>48.41</v>
      </c>
    </row>
    <row r="446" spans="1:51" x14ac:dyDescent="0.35">
      <c r="A446" s="5">
        <f t="shared" si="7"/>
        <v>43349</v>
      </c>
      <c r="B446" t="s">
        <v>591</v>
      </c>
      <c r="C446" s="2">
        <v>43349</v>
      </c>
      <c r="D446" s="3">
        <v>69.05</v>
      </c>
      <c r="E446" s="3">
        <v>73.239999999999995</v>
      </c>
      <c r="F446" s="3">
        <v>73.5</v>
      </c>
      <c r="G446" s="3">
        <v>73.680000000000007</v>
      </c>
      <c r="H446" s="3">
        <v>73.06</v>
      </c>
      <c r="I446" s="3">
        <v>72.260000000000005</v>
      </c>
      <c r="J446" s="3">
        <v>61.27</v>
      </c>
      <c r="K446" s="3">
        <v>60.52</v>
      </c>
      <c r="L446" s="3">
        <v>60.41</v>
      </c>
      <c r="M446" s="3">
        <v>58.13</v>
      </c>
      <c r="N446" s="3">
        <v>58.67</v>
      </c>
      <c r="O446" s="3">
        <v>59.23</v>
      </c>
      <c r="P446" s="3">
        <v>62.35</v>
      </c>
      <c r="Q446" s="3">
        <v>64.55</v>
      </c>
      <c r="R446" s="3">
        <v>65.05</v>
      </c>
      <c r="S446" s="3">
        <v>65.63</v>
      </c>
      <c r="T446" s="3">
        <v>65.63</v>
      </c>
      <c r="U446" s="3">
        <v>64.58</v>
      </c>
      <c r="V446" s="3">
        <v>54.31</v>
      </c>
      <c r="W446" s="3">
        <v>52.88</v>
      </c>
      <c r="X446" s="3">
        <v>52.33</v>
      </c>
      <c r="Y446" s="3">
        <v>52.04</v>
      </c>
      <c r="Z446" s="3">
        <v>52.3</v>
      </c>
      <c r="AA446" s="3">
        <v>52.57</v>
      </c>
      <c r="AB446" s="3">
        <v>55.09</v>
      </c>
      <c r="AC446" s="3">
        <v>58.54</v>
      </c>
      <c r="AD446" s="3">
        <v>59.54</v>
      </c>
      <c r="AE446" s="3">
        <v>60.29</v>
      </c>
      <c r="AF446" s="3">
        <v>60.34</v>
      </c>
      <c r="AG446" s="3">
        <v>59.79</v>
      </c>
      <c r="AH446" s="3">
        <v>51.91</v>
      </c>
      <c r="AI446" s="3">
        <v>50.46</v>
      </c>
      <c r="AJ446" s="3">
        <v>49.31</v>
      </c>
      <c r="AK446" s="3">
        <v>48.76</v>
      </c>
      <c r="AL446" s="3">
        <v>49.01</v>
      </c>
      <c r="AM446" s="3">
        <v>49.41</v>
      </c>
      <c r="AN446" s="3">
        <v>51.79</v>
      </c>
      <c r="AO446" s="3">
        <v>55.21</v>
      </c>
      <c r="AP446" s="3">
        <v>55.66</v>
      </c>
      <c r="AQ446" s="3">
        <v>56.41</v>
      </c>
      <c r="AR446" s="3">
        <v>56.46</v>
      </c>
      <c r="AS446" s="3">
        <v>55.96</v>
      </c>
      <c r="AT446" s="3">
        <v>49.61</v>
      </c>
      <c r="AU446" s="3">
        <v>48.4</v>
      </c>
      <c r="AV446" s="3">
        <v>47.7</v>
      </c>
      <c r="AW446" s="3">
        <v>47.45</v>
      </c>
      <c r="AX446" s="3">
        <v>47.72</v>
      </c>
      <c r="AY446" s="3">
        <v>48.6</v>
      </c>
    </row>
    <row r="447" spans="1:51" x14ac:dyDescent="0.35">
      <c r="A447" s="5">
        <f t="shared" si="7"/>
        <v>43350</v>
      </c>
      <c r="B447" t="s">
        <v>592</v>
      </c>
      <c r="C447" s="2">
        <v>43350</v>
      </c>
      <c r="D447" s="3">
        <v>70.05</v>
      </c>
      <c r="E447" s="3">
        <v>74.2</v>
      </c>
      <c r="F447" s="3">
        <v>74.650000000000006</v>
      </c>
      <c r="G447" s="3">
        <v>75.02</v>
      </c>
      <c r="H447" s="3">
        <v>74.400000000000006</v>
      </c>
      <c r="I447" s="3">
        <v>73.599999999999994</v>
      </c>
      <c r="J447" s="3">
        <v>62.29</v>
      </c>
      <c r="K447" s="3">
        <v>61.54</v>
      </c>
      <c r="L447" s="3">
        <v>61.43</v>
      </c>
      <c r="M447" s="3">
        <v>59.16</v>
      </c>
      <c r="N447" s="3">
        <v>59.7</v>
      </c>
      <c r="O447" s="3">
        <v>60.26</v>
      </c>
      <c r="P447" s="3">
        <v>63.3</v>
      </c>
      <c r="Q447" s="3">
        <v>65.5</v>
      </c>
      <c r="R447" s="3">
        <v>66</v>
      </c>
      <c r="S447" s="3">
        <v>66.58</v>
      </c>
      <c r="T447" s="3">
        <v>66.58</v>
      </c>
      <c r="U447" s="3">
        <v>65.53</v>
      </c>
      <c r="V447" s="3">
        <v>54.97</v>
      </c>
      <c r="W447" s="3">
        <v>53.54</v>
      </c>
      <c r="X447" s="3">
        <v>52.99</v>
      </c>
      <c r="Y447" s="3">
        <v>52.7</v>
      </c>
      <c r="Z447" s="3">
        <v>52.96</v>
      </c>
      <c r="AA447" s="3">
        <v>53.23</v>
      </c>
      <c r="AB447" s="3">
        <v>55.68</v>
      </c>
      <c r="AC447" s="3">
        <v>59.13</v>
      </c>
      <c r="AD447" s="3">
        <v>60.13</v>
      </c>
      <c r="AE447" s="3">
        <v>60.88</v>
      </c>
      <c r="AF447" s="3">
        <v>60.93</v>
      </c>
      <c r="AG447" s="3">
        <v>60.38</v>
      </c>
      <c r="AH447" s="3">
        <v>52.49</v>
      </c>
      <c r="AI447" s="3">
        <v>51.04</v>
      </c>
      <c r="AJ447" s="3">
        <v>49.89</v>
      </c>
      <c r="AK447" s="3">
        <v>49.34</v>
      </c>
      <c r="AL447" s="3">
        <v>49.59</v>
      </c>
      <c r="AM447" s="3">
        <v>49.99</v>
      </c>
      <c r="AN447" s="3">
        <v>52.24</v>
      </c>
      <c r="AO447" s="3">
        <v>55.66</v>
      </c>
      <c r="AP447" s="3">
        <v>56.11</v>
      </c>
      <c r="AQ447" s="3">
        <v>56.86</v>
      </c>
      <c r="AR447" s="3">
        <v>56.91</v>
      </c>
      <c r="AS447" s="3">
        <v>56.41</v>
      </c>
      <c r="AT447" s="3">
        <v>50.19</v>
      </c>
      <c r="AU447" s="3">
        <v>48.98</v>
      </c>
      <c r="AV447" s="3">
        <v>48.28</v>
      </c>
      <c r="AW447" s="3">
        <v>48.03</v>
      </c>
      <c r="AX447" s="3">
        <v>48.3</v>
      </c>
      <c r="AY447" s="3">
        <v>49.18</v>
      </c>
    </row>
    <row r="448" spans="1:51" x14ac:dyDescent="0.35">
      <c r="A448" s="5">
        <f t="shared" si="7"/>
        <v>43353</v>
      </c>
      <c r="B448" t="s">
        <v>593</v>
      </c>
      <c r="C448" s="2">
        <v>43353</v>
      </c>
      <c r="D448" s="3">
        <v>72.25</v>
      </c>
      <c r="E448" s="3">
        <v>77.03</v>
      </c>
      <c r="F448" s="3">
        <v>77.7</v>
      </c>
      <c r="G448" s="3">
        <v>77.400000000000006</v>
      </c>
      <c r="H448" s="3">
        <v>76.78</v>
      </c>
      <c r="I448" s="3">
        <v>75.98</v>
      </c>
      <c r="J448" s="3">
        <v>64.75</v>
      </c>
      <c r="K448" s="3">
        <v>64</v>
      </c>
      <c r="L448" s="3">
        <v>63.89</v>
      </c>
      <c r="M448" s="3">
        <v>61.62</v>
      </c>
      <c r="N448" s="3">
        <v>62.16</v>
      </c>
      <c r="O448" s="3">
        <v>62.72</v>
      </c>
      <c r="P448" s="3">
        <v>66</v>
      </c>
      <c r="Q448" s="3">
        <v>68.2</v>
      </c>
      <c r="R448" s="3">
        <v>68.7</v>
      </c>
      <c r="S448" s="3">
        <v>69.28</v>
      </c>
      <c r="T448" s="3">
        <v>69.28</v>
      </c>
      <c r="U448" s="3">
        <v>68.23</v>
      </c>
      <c r="V448" s="3">
        <v>57.13</v>
      </c>
      <c r="W448" s="3">
        <v>55.7</v>
      </c>
      <c r="X448" s="3">
        <v>55.15</v>
      </c>
      <c r="Y448" s="3">
        <v>54.86</v>
      </c>
      <c r="Z448" s="3">
        <v>55.12</v>
      </c>
      <c r="AA448" s="3">
        <v>55.39</v>
      </c>
      <c r="AB448" s="3">
        <v>57.3</v>
      </c>
      <c r="AC448" s="3">
        <v>60.75</v>
      </c>
      <c r="AD448" s="3">
        <v>61.75</v>
      </c>
      <c r="AE448" s="3">
        <v>62.5</v>
      </c>
      <c r="AF448" s="3">
        <v>62.55</v>
      </c>
      <c r="AG448" s="3">
        <v>62</v>
      </c>
      <c r="AH448" s="3">
        <v>53.44</v>
      </c>
      <c r="AI448" s="3">
        <v>51.99</v>
      </c>
      <c r="AJ448" s="3">
        <v>50.84</v>
      </c>
      <c r="AK448" s="3">
        <v>50.29</v>
      </c>
      <c r="AL448" s="3">
        <v>50.54</v>
      </c>
      <c r="AM448" s="3">
        <v>50.94</v>
      </c>
      <c r="AN448" s="3">
        <v>53.94</v>
      </c>
      <c r="AO448" s="3">
        <v>57.36</v>
      </c>
      <c r="AP448" s="3">
        <v>57.81</v>
      </c>
      <c r="AQ448" s="3">
        <v>58.56</v>
      </c>
      <c r="AR448" s="3">
        <v>58.61</v>
      </c>
      <c r="AS448" s="3">
        <v>58.11</v>
      </c>
      <c r="AT448" s="3">
        <v>51.14</v>
      </c>
      <c r="AU448" s="3">
        <v>49.93</v>
      </c>
      <c r="AV448" s="3">
        <v>49.23</v>
      </c>
      <c r="AW448" s="3">
        <v>48.98</v>
      </c>
      <c r="AX448" s="3">
        <v>49.25</v>
      </c>
      <c r="AY448" s="3">
        <v>50.13</v>
      </c>
    </row>
    <row r="449" spans="1:51" x14ac:dyDescent="0.35">
      <c r="A449" s="5">
        <f t="shared" si="7"/>
        <v>43354</v>
      </c>
      <c r="B449" t="s">
        <v>594</v>
      </c>
      <c r="C449" s="2">
        <v>43354</v>
      </c>
      <c r="D449" s="3">
        <v>71.52</v>
      </c>
      <c r="E449" s="3">
        <v>75.62</v>
      </c>
      <c r="F449" s="3">
        <v>76.77</v>
      </c>
      <c r="G449" s="3">
        <v>76.58</v>
      </c>
      <c r="H449" s="3">
        <v>75.84</v>
      </c>
      <c r="I449" s="3">
        <v>75.040000000000006</v>
      </c>
      <c r="J449" s="3">
        <v>64.22</v>
      </c>
      <c r="K449" s="3">
        <v>63.47</v>
      </c>
      <c r="L449" s="3">
        <v>63.36</v>
      </c>
      <c r="M449" s="3">
        <v>61.07</v>
      </c>
      <c r="N449" s="3">
        <v>61.61</v>
      </c>
      <c r="O449" s="3">
        <v>62.17</v>
      </c>
      <c r="P449" s="3">
        <v>65.28</v>
      </c>
      <c r="Q449" s="3">
        <v>67.48</v>
      </c>
      <c r="R449" s="3">
        <v>67.98</v>
      </c>
      <c r="S449" s="3">
        <v>68.56</v>
      </c>
      <c r="T449" s="3">
        <v>68.56</v>
      </c>
      <c r="U449" s="3">
        <v>67.510000000000005</v>
      </c>
      <c r="V449" s="3">
        <v>56.53</v>
      </c>
      <c r="W449" s="3">
        <v>55.1</v>
      </c>
      <c r="X449" s="3">
        <v>54.55</v>
      </c>
      <c r="Y449" s="3">
        <v>54.26</v>
      </c>
      <c r="Z449" s="3">
        <v>54.52</v>
      </c>
      <c r="AA449" s="3">
        <v>54.79</v>
      </c>
      <c r="AB449" s="3">
        <v>56.6</v>
      </c>
      <c r="AC449" s="3">
        <v>60.05</v>
      </c>
      <c r="AD449" s="3">
        <v>61.05</v>
      </c>
      <c r="AE449" s="3">
        <v>61.8</v>
      </c>
      <c r="AF449" s="3">
        <v>61.85</v>
      </c>
      <c r="AG449" s="3">
        <v>61.3</v>
      </c>
      <c r="AH449" s="3">
        <v>52.98</v>
      </c>
      <c r="AI449" s="3">
        <v>51.53</v>
      </c>
      <c r="AJ449" s="3">
        <v>50.38</v>
      </c>
      <c r="AK449" s="3">
        <v>49.83</v>
      </c>
      <c r="AL449" s="3">
        <v>50.08</v>
      </c>
      <c r="AM449" s="3">
        <v>50.48</v>
      </c>
      <c r="AN449" s="3">
        <v>53.29</v>
      </c>
      <c r="AO449" s="3">
        <v>56.71</v>
      </c>
      <c r="AP449" s="3">
        <v>57.16</v>
      </c>
      <c r="AQ449" s="3">
        <v>57.91</v>
      </c>
      <c r="AR449" s="3">
        <v>57.96</v>
      </c>
      <c r="AS449" s="3">
        <v>57.46</v>
      </c>
      <c r="AT449" s="3">
        <v>50.68</v>
      </c>
      <c r="AU449" s="3">
        <v>49.47</v>
      </c>
      <c r="AV449" s="3">
        <v>48.77</v>
      </c>
      <c r="AW449" s="3">
        <v>48.52</v>
      </c>
      <c r="AX449" s="3">
        <v>48.79</v>
      </c>
      <c r="AY449" s="3">
        <v>49.67</v>
      </c>
    </row>
    <row r="450" spans="1:51" x14ac:dyDescent="0.35">
      <c r="A450" s="5">
        <f t="shared" si="7"/>
        <v>43355</v>
      </c>
      <c r="B450" t="s">
        <v>595</v>
      </c>
      <c r="C450" s="2">
        <v>43355</v>
      </c>
      <c r="D450" s="3">
        <v>69.19</v>
      </c>
      <c r="E450" s="3">
        <v>73.34</v>
      </c>
      <c r="F450" s="3">
        <v>74.34</v>
      </c>
      <c r="G450" s="3">
        <v>74.13</v>
      </c>
      <c r="H450" s="3">
        <v>73.39</v>
      </c>
      <c r="I450" s="3">
        <v>72.59</v>
      </c>
      <c r="J450" s="3">
        <v>62.48</v>
      </c>
      <c r="K450" s="3">
        <v>61.73</v>
      </c>
      <c r="L450" s="3">
        <v>61.62</v>
      </c>
      <c r="M450" s="3">
        <v>59.3</v>
      </c>
      <c r="N450" s="3">
        <v>59.84</v>
      </c>
      <c r="O450" s="3">
        <v>60.4</v>
      </c>
      <c r="P450" s="3">
        <v>63.26</v>
      </c>
      <c r="Q450" s="3">
        <v>65.459999999999994</v>
      </c>
      <c r="R450" s="3">
        <v>65.959999999999994</v>
      </c>
      <c r="S450" s="3">
        <v>66.540000000000006</v>
      </c>
      <c r="T450" s="3">
        <v>66.540000000000006</v>
      </c>
      <c r="U450" s="3">
        <v>65.489999999999995</v>
      </c>
      <c r="V450" s="3">
        <v>55.01</v>
      </c>
      <c r="W450" s="3">
        <v>53.58</v>
      </c>
      <c r="X450" s="3">
        <v>53.03</v>
      </c>
      <c r="Y450" s="3">
        <v>52.74</v>
      </c>
      <c r="Z450" s="3">
        <v>53</v>
      </c>
      <c r="AA450" s="3">
        <v>53.27</v>
      </c>
      <c r="AB450" s="3">
        <v>55.55</v>
      </c>
      <c r="AC450" s="3">
        <v>59</v>
      </c>
      <c r="AD450" s="3">
        <v>60</v>
      </c>
      <c r="AE450" s="3">
        <v>60.75</v>
      </c>
      <c r="AF450" s="3">
        <v>60.8</v>
      </c>
      <c r="AG450" s="3">
        <v>60.25</v>
      </c>
      <c r="AH450" s="3">
        <v>51.66</v>
      </c>
      <c r="AI450" s="3">
        <v>50.21</v>
      </c>
      <c r="AJ450" s="3">
        <v>49.06</v>
      </c>
      <c r="AK450" s="3">
        <v>48.51</v>
      </c>
      <c r="AL450" s="3">
        <v>48.76</v>
      </c>
      <c r="AM450" s="3">
        <v>49.16</v>
      </c>
      <c r="AN450" s="3">
        <v>52.24</v>
      </c>
      <c r="AO450" s="3">
        <v>55.66</v>
      </c>
      <c r="AP450" s="3">
        <v>56.11</v>
      </c>
      <c r="AQ450" s="3">
        <v>56.86</v>
      </c>
      <c r="AR450" s="3">
        <v>56.91</v>
      </c>
      <c r="AS450" s="3">
        <v>56.41</v>
      </c>
      <c r="AT450" s="3">
        <v>49.36</v>
      </c>
      <c r="AU450" s="3">
        <v>48.15</v>
      </c>
      <c r="AV450" s="3">
        <v>47.45</v>
      </c>
      <c r="AW450" s="3">
        <v>47.2</v>
      </c>
      <c r="AX450" s="3">
        <v>47.47</v>
      </c>
      <c r="AY450" s="3">
        <v>48.35</v>
      </c>
    </row>
    <row r="451" spans="1:51" x14ac:dyDescent="0.35">
      <c r="A451" s="5">
        <f t="shared" si="7"/>
        <v>43356</v>
      </c>
      <c r="B451" t="s">
        <v>596</v>
      </c>
      <c r="C451" s="2">
        <v>43356</v>
      </c>
      <c r="D451" s="3">
        <v>66.599999999999994</v>
      </c>
      <c r="E451" s="3">
        <v>71.03</v>
      </c>
      <c r="F451" s="3">
        <v>71.95</v>
      </c>
      <c r="G451" s="3">
        <v>71.83</v>
      </c>
      <c r="H451" s="3">
        <v>71.09</v>
      </c>
      <c r="I451" s="3">
        <v>70.290000000000006</v>
      </c>
      <c r="J451" s="3">
        <v>60.23</v>
      </c>
      <c r="K451" s="3">
        <v>59.48</v>
      </c>
      <c r="L451" s="3">
        <v>59.37</v>
      </c>
      <c r="M451" s="3">
        <v>57.09</v>
      </c>
      <c r="N451" s="3">
        <v>57.63</v>
      </c>
      <c r="O451" s="3">
        <v>58.19</v>
      </c>
      <c r="P451" s="3">
        <v>60.97</v>
      </c>
      <c r="Q451" s="3">
        <v>63.17</v>
      </c>
      <c r="R451" s="3">
        <v>63.67</v>
      </c>
      <c r="S451" s="3">
        <v>64.25</v>
      </c>
      <c r="T451" s="3">
        <v>64.25</v>
      </c>
      <c r="U451" s="3">
        <v>63.2</v>
      </c>
      <c r="V451" s="3">
        <v>52.94</v>
      </c>
      <c r="W451" s="3">
        <v>51.51</v>
      </c>
      <c r="X451" s="3">
        <v>50.96</v>
      </c>
      <c r="Y451" s="3">
        <v>50.67</v>
      </c>
      <c r="Z451" s="3">
        <v>50.93</v>
      </c>
      <c r="AA451" s="3">
        <v>51.2</v>
      </c>
      <c r="AB451" s="3">
        <v>53.42</v>
      </c>
      <c r="AC451" s="3">
        <v>56.87</v>
      </c>
      <c r="AD451" s="3">
        <v>57.87</v>
      </c>
      <c r="AE451" s="3">
        <v>58.62</v>
      </c>
      <c r="AF451" s="3">
        <v>58.67</v>
      </c>
      <c r="AG451" s="3">
        <v>58.12</v>
      </c>
      <c r="AH451" s="3">
        <v>50.33</v>
      </c>
      <c r="AI451" s="3">
        <v>48.88</v>
      </c>
      <c r="AJ451" s="3">
        <v>47.73</v>
      </c>
      <c r="AK451" s="3">
        <v>47.18</v>
      </c>
      <c r="AL451" s="3">
        <v>47.43</v>
      </c>
      <c r="AM451" s="3">
        <v>47.83</v>
      </c>
      <c r="AN451" s="3">
        <v>50.11</v>
      </c>
      <c r="AO451" s="3">
        <v>53.53</v>
      </c>
      <c r="AP451" s="3">
        <v>53.98</v>
      </c>
      <c r="AQ451" s="3">
        <v>54.73</v>
      </c>
      <c r="AR451" s="3">
        <v>54.78</v>
      </c>
      <c r="AS451" s="3">
        <v>54.28</v>
      </c>
      <c r="AT451" s="3">
        <v>48.03</v>
      </c>
      <c r="AU451" s="3">
        <v>46.82</v>
      </c>
      <c r="AV451" s="3">
        <v>46.12</v>
      </c>
      <c r="AW451" s="3">
        <v>45.87</v>
      </c>
      <c r="AX451" s="3">
        <v>46.14</v>
      </c>
      <c r="AY451" s="3">
        <v>47.02</v>
      </c>
    </row>
    <row r="452" spans="1:51" x14ac:dyDescent="0.35">
      <c r="A452" s="5">
        <f t="shared" si="7"/>
        <v>43357</v>
      </c>
      <c r="B452" t="s">
        <v>597</v>
      </c>
      <c r="C452" s="2">
        <v>43357</v>
      </c>
      <c r="D452" s="3">
        <v>66.75</v>
      </c>
      <c r="E452" s="3">
        <v>71.349999999999994</v>
      </c>
      <c r="F452" s="3">
        <v>72.97</v>
      </c>
      <c r="G452" s="3">
        <v>73.069999999999993</v>
      </c>
      <c r="H452" s="3">
        <v>72.45</v>
      </c>
      <c r="I452" s="3">
        <v>71.349999999999994</v>
      </c>
      <c r="J452" s="3">
        <v>61.1</v>
      </c>
      <c r="K452" s="3">
        <v>60.35</v>
      </c>
      <c r="L452" s="3">
        <v>60.24</v>
      </c>
      <c r="M452" s="3">
        <v>57.98</v>
      </c>
      <c r="N452" s="3">
        <v>58.52</v>
      </c>
      <c r="O452" s="3">
        <v>59.08</v>
      </c>
      <c r="P452" s="3">
        <v>61.5</v>
      </c>
      <c r="Q452" s="3">
        <v>63.7</v>
      </c>
      <c r="R452" s="3">
        <v>64.2</v>
      </c>
      <c r="S452" s="3">
        <v>64.78</v>
      </c>
      <c r="T452" s="3">
        <v>64.78</v>
      </c>
      <c r="U452" s="3">
        <v>63.73</v>
      </c>
      <c r="V452" s="3">
        <v>53.05</v>
      </c>
      <c r="W452" s="3">
        <v>51.62</v>
      </c>
      <c r="X452" s="3">
        <v>51.07</v>
      </c>
      <c r="Y452" s="3">
        <v>50.78</v>
      </c>
      <c r="Z452" s="3">
        <v>51.04</v>
      </c>
      <c r="AA452" s="3">
        <v>51.31</v>
      </c>
      <c r="AB452" s="3">
        <v>53.76</v>
      </c>
      <c r="AC452" s="3">
        <v>57.21</v>
      </c>
      <c r="AD452" s="3">
        <v>58.21</v>
      </c>
      <c r="AE452" s="3">
        <v>58.96</v>
      </c>
      <c r="AF452" s="3">
        <v>59.01</v>
      </c>
      <c r="AG452" s="3">
        <v>58.46</v>
      </c>
      <c r="AH452" s="3">
        <v>50.63</v>
      </c>
      <c r="AI452" s="3">
        <v>49.18</v>
      </c>
      <c r="AJ452" s="3">
        <v>48.03</v>
      </c>
      <c r="AK452" s="3">
        <v>47.48</v>
      </c>
      <c r="AL452" s="3">
        <v>47.73</v>
      </c>
      <c r="AM452" s="3">
        <v>48.13</v>
      </c>
      <c r="AN452" s="3">
        <v>50.79</v>
      </c>
      <c r="AO452" s="3">
        <v>54.21</v>
      </c>
      <c r="AP452" s="3">
        <v>54.66</v>
      </c>
      <c r="AQ452" s="3">
        <v>55.41</v>
      </c>
      <c r="AR452" s="3">
        <v>55.46</v>
      </c>
      <c r="AS452" s="3">
        <v>54.96</v>
      </c>
      <c r="AT452" s="3">
        <v>48.33</v>
      </c>
      <c r="AU452" s="3">
        <v>47.12</v>
      </c>
      <c r="AV452" s="3">
        <v>46.42</v>
      </c>
      <c r="AW452" s="3">
        <v>46.17</v>
      </c>
      <c r="AX452" s="3">
        <v>46.44</v>
      </c>
      <c r="AY452" s="3">
        <v>47.32</v>
      </c>
    </row>
    <row r="453" spans="1:51" x14ac:dyDescent="0.35">
      <c r="A453" s="5">
        <f t="shared" si="7"/>
        <v>43360</v>
      </c>
      <c r="B453" t="s">
        <v>598</v>
      </c>
      <c r="C453" s="2">
        <v>43360</v>
      </c>
      <c r="D453" s="3">
        <v>68.34</v>
      </c>
      <c r="E453" s="3">
        <v>72.7</v>
      </c>
      <c r="F453" s="3">
        <v>74.400000000000006</v>
      </c>
      <c r="G453" s="3">
        <v>73.97</v>
      </c>
      <c r="H453" s="3">
        <v>73.349999999999994</v>
      </c>
      <c r="I453" s="3">
        <v>72.25</v>
      </c>
      <c r="J453" s="3">
        <v>61.98</v>
      </c>
      <c r="K453" s="3">
        <v>61.23</v>
      </c>
      <c r="L453" s="3">
        <v>61.12</v>
      </c>
      <c r="M453" s="3">
        <v>58.85</v>
      </c>
      <c r="N453" s="3">
        <v>59.39</v>
      </c>
      <c r="O453" s="3">
        <v>59.95</v>
      </c>
      <c r="P453" s="3">
        <v>62.37</v>
      </c>
      <c r="Q453" s="3">
        <v>64.569999999999993</v>
      </c>
      <c r="R453" s="3">
        <v>65.069999999999993</v>
      </c>
      <c r="S453" s="3">
        <v>65.650000000000006</v>
      </c>
      <c r="T453" s="3">
        <v>65.650000000000006</v>
      </c>
      <c r="U453" s="3">
        <v>64.599999999999994</v>
      </c>
      <c r="V453" s="3">
        <v>53.87</v>
      </c>
      <c r="W453" s="3">
        <v>52.44</v>
      </c>
      <c r="X453" s="3">
        <v>51.89</v>
      </c>
      <c r="Y453" s="3">
        <v>51.6</v>
      </c>
      <c r="Z453" s="3">
        <v>51.86</v>
      </c>
      <c r="AA453" s="3">
        <v>52.13</v>
      </c>
      <c r="AB453" s="3">
        <v>54.18</v>
      </c>
      <c r="AC453" s="3">
        <v>57.63</v>
      </c>
      <c r="AD453" s="3">
        <v>58.63</v>
      </c>
      <c r="AE453" s="3">
        <v>59.38</v>
      </c>
      <c r="AF453" s="3">
        <v>59.43</v>
      </c>
      <c r="AG453" s="3">
        <v>58.88</v>
      </c>
      <c r="AH453" s="3">
        <v>50.5</v>
      </c>
      <c r="AI453" s="3">
        <v>49.05</v>
      </c>
      <c r="AJ453" s="3">
        <v>47.9</v>
      </c>
      <c r="AK453" s="3">
        <v>47.35</v>
      </c>
      <c r="AL453" s="3">
        <v>47.6</v>
      </c>
      <c r="AM453" s="3">
        <v>48</v>
      </c>
      <c r="AN453" s="3">
        <v>50.79</v>
      </c>
      <c r="AO453" s="3">
        <v>54.21</v>
      </c>
      <c r="AP453" s="3">
        <v>54.66</v>
      </c>
      <c r="AQ453" s="3">
        <v>55.41</v>
      </c>
      <c r="AR453" s="3">
        <v>55.46</v>
      </c>
      <c r="AS453" s="3">
        <v>54.96</v>
      </c>
      <c r="AT453" s="3">
        <v>48.2</v>
      </c>
      <c r="AU453" s="3">
        <v>46.99</v>
      </c>
      <c r="AV453" s="3">
        <v>46.29</v>
      </c>
      <c r="AW453" s="3">
        <v>46.04</v>
      </c>
      <c r="AX453" s="3">
        <v>46.31</v>
      </c>
      <c r="AY453" s="3">
        <v>47.19</v>
      </c>
    </row>
    <row r="454" spans="1:51" x14ac:dyDescent="0.35">
      <c r="A454" s="5">
        <f t="shared" si="7"/>
        <v>43361</v>
      </c>
      <c r="B454" t="s">
        <v>599</v>
      </c>
      <c r="C454" s="2">
        <v>43361</v>
      </c>
      <c r="D454" s="3">
        <v>67.150000000000006</v>
      </c>
      <c r="E454" s="3">
        <v>71.459999999999994</v>
      </c>
      <c r="F454" s="3">
        <v>72.94</v>
      </c>
      <c r="G454" s="3">
        <v>72.900000000000006</v>
      </c>
      <c r="H454" s="3">
        <v>72.28</v>
      </c>
      <c r="I454" s="3">
        <v>71.180000000000007</v>
      </c>
      <c r="J454" s="3">
        <v>61.23</v>
      </c>
      <c r="K454" s="3">
        <v>60.48</v>
      </c>
      <c r="L454" s="3">
        <v>60.37</v>
      </c>
      <c r="M454" s="3">
        <v>58.12</v>
      </c>
      <c r="N454" s="3">
        <v>58.66</v>
      </c>
      <c r="O454" s="3">
        <v>59.22</v>
      </c>
      <c r="P454" s="3">
        <v>61.92</v>
      </c>
      <c r="Q454" s="3">
        <v>64.12</v>
      </c>
      <c r="R454" s="3">
        <v>64.62</v>
      </c>
      <c r="S454" s="3">
        <v>65.2</v>
      </c>
      <c r="T454" s="3">
        <v>65.2</v>
      </c>
      <c r="U454" s="3">
        <v>64.150000000000006</v>
      </c>
      <c r="V454" s="3">
        <v>53.57</v>
      </c>
      <c r="W454" s="3">
        <v>52.14</v>
      </c>
      <c r="X454" s="3">
        <v>51.59</v>
      </c>
      <c r="Y454" s="3">
        <v>51.3</v>
      </c>
      <c r="Z454" s="3">
        <v>51.56</v>
      </c>
      <c r="AA454" s="3">
        <v>51.83</v>
      </c>
      <c r="AB454" s="3">
        <v>54.12</v>
      </c>
      <c r="AC454" s="3">
        <v>57.57</v>
      </c>
      <c r="AD454" s="3">
        <v>58.57</v>
      </c>
      <c r="AE454" s="3">
        <v>59.32</v>
      </c>
      <c r="AF454" s="3">
        <v>59.37</v>
      </c>
      <c r="AG454" s="3">
        <v>58.82</v>
      </c>
      <c r="AH454" s="3">
        <v>50.34</v>
      </c>
      <c r="AI454" s="3">
        <v>48.89</v>
      </c>
      <c r="AJ454" s="3">
        <v>47.74</v>
      </c>
      <c r="AK454" s="3">
        <v>47.19</v>
      </c>
      <c r="AL454" s="3">
        <v>47.44</v>
      </c>
      <c r="AM454" s="3">
        <v>47.84</v>
      </c>
      <c r="AN454" s="3">
        <v>50.24</v>
      </c>
      <c r="AO454" s="3">
        <v>53.66</v>
      </c>
      <c r="AP454" s="3">
        <v>54.11</v>
      </c>
      <c r="AQ454" s="3">
        <v>54.86</v>
      </c>
      <c r="AR454" s="3">
        <v>54.91</v>
      </c>
      <c r="AS454" s="3">
        <v>54.41</v>
      </c>
      <c r="AT454" s="3">
        <v>48.04</v>
      </c>
      <c r="AU454" s="3">
        <v>46.83</v>
      </c>
      <c r="AV454" s="3">
        <v>46.13</v>
      </c>
      <c r="AW454" s="3">
        <v>45.88</v>
      </c>
      <c r="AX454" s="3">
        <v>46.15</v>
      </c>
      <c r="AY454" s="3">
        <v>47.03</v>
      </c>
    </row>
    <row r="455" spans="1:51" x14ac:dyDescent="0.35">
      <c r="A455" s="5">
        <f t="shared" si="7"/>
        <v>43362</v>
      </c>
      <c r="B455" t="s">
        <v>600</v>
      </c>
      <c r="C455" s="2">
        <v>43362</v>
      </c>
      <c r="D455" s="3">
        <v>68.92</v>
      </c>
      <c r="E455" s="3">
        <v>73</v>
      </c>
      <c r="F455" s="3">
        <v>74.709999999999994</v>
      </c>
      <c r="G455" s="3">
        <v>74.94</v>
      </c>
      <c r="H455" s="3">
        <v>74.319999999999993</v>
      </c>
      <c r="I455" s="3">
        <v>73.22</v>
      </c>
      <c r="J455" s="3">
        <v>62.22</v>
      </c>
      <c r="K455" s="3">
        <v>61.47</v>
      </c>
      <c r="L455" s="3">
        <v>61.36</v>
      </c>
      <c r="M455" s="3">
        <v>59.11</v>
      </c>
      <c r="N455" s="3">
        <v>59.65</v>
      </c>
      <c r="O455" s="3">
        <v>60.21</v>
      </c>
      <c r="P455" s="3">
        <v>62.85</v>
      </c>
      <c r="Q455" s="3">
        <v>65.05</v>
      </c>
      <c r="R455" s="3">
        <v>65.55</v>
      </c>
      <c r="S455" s="3">
        <v>66.13</v>
      </c>
      <c r="T455" s="3">
        <v>66.13</v>
      </c>
      <c r="U455" s="3">
        <v>65.08</v>
      </c>
      <c r="V455" s="3">
        <v>54.02</v>
      </c>
      <c r="W455" s="3">
        <v>52.59</v>
      </c>
      <c r="X455" s="3">
        <v>52.04</v>
      </c>
      <c r="Y455" s="3">
        <v>51.75</v>
      </c>
      <c r="Z455" s="3">
        <v>52.01</v>
      </c>
      <c r="AA455" s="3">
        <v>52.28</v>
      </c>
      <c r="AB455" s="3">
        <v>54.63</v>
      </c>
      <c r="AC455" s="3">
        <v>58.08</v>
      </c>
      <c r="AD455" s="3">
        <v>59.08</v>
      </c>
      <c r="AE455" s="3">
        <v>59.83</v>
      </c>
      <c r="AF455" s="3">
        <v>59.88</v>
      </c>
      <c r="AG455" s="3">
        <v>59.33</v>
      </c>
      <c r="AH455" s="3">
        <v>51.06</v>
      </c>
      <c r="AI455" s="3">
        <v>49.61</v>
      </c>
      <c r="AJ455" s="3">
        <v>48.46</v>
      </c>
      <c r="AK455" s="3">
        <v>47.91</v>
      </c>
      <c r="AL455" s="3">
        <v>48.16</v>
      </c>
      <c r="AM455" s="3">
        <v>48.56</v>
      </c>
      <c r="AN455" s="3">
        <v>50.75</v>
      </c>
      <c r="AO455" s="3">
        <v>54.17</v>
      </c>
      <c r="AP455" s="3">
        <v>54.62</v>
      </c>
      <c r="AQ455" s="3">
        <v>55.37</v>
      </c>
      <c r="AR455" s="3">
        <v>55.42</v>
      </c>
      <c r="AS455" s="3">
        <v>54.92</v>
      </c>
      <c r="AT455" s="3">
        <v>48.76</v>
      </c>
      <c r="AU455" s="3">
        <v>47.55</v>
      </c>
      <c r="AV455" s="3">
        <v>46.85</v>
      </c>
      <c r="AW455" s="3">
        <v>46.6</v>
      </c>
      <c r="AX455" s="3">
        <v>46.87</v>
      </c>
      <c r="AY455" s="3">
        <v>47.75</v>
      </c>
    </row>
    <row r="456" spans="1:51" x14ac:dyDescent="0.35">
      <c r="A456" s="5">
        <f t="shared" si="7"/>
        <v>43363</v>
      </c>
      <c r="B456" t="s">
        <v>601</v>
      </c>
      <c r="C456" s="2">
        <v>43363</v>
      </c>
      <c r="D456" s="3">
        <v>69.67</v>
      </c>
      <c r="E456" s="3">
        <v>73.45</v>
      </c>
      <c r="F456" s="3">
        <v>75.06</v>
      </c>
      <c r="G456" s="3">
        <v>74.569999999999993</v>
      </c>
      <c r="H456" s="3">
        <v>73.95</v>
      </c>
      <c r="I456" s="3">
        <v>72.849999999999994</v>
      </c>
      <c r="J456" s="3">
        <v>62.24</v>
      </c>
      <c r="K456" s="3">
        <v>61.49</v>
      </c>
      <c r="L456" s="3">
        <v>61.38</v>
      </c>
      <c r="M456" s="3">
        <v>59.14</v>
      </c>
      <c r="N456" s="3">
        <v>59.68</v>
      </c>
      <c r="O456" s="3">
        <v>60.24</v>
      </c>
      <c r="P456" s="3">
        <v>62.84</v>
      </c>
      <c r="Q456" s="3">
        <v>65.040000000000006</v>
      </c>
      <c r="R456" s="3">
        <v>65.540000000000006</v>
      </c>
      <c r="S456" s="3">
        <v>66.12</v>
      </c>
      <c r="T456" s="3">
        <v>66.12</v>
      </c>
      <c r="U456" s="3">
        <v>65.069999999999993</v>
      </c>
      <c r="V456" s="3">
        <v>53.83</v>
      </c>
      <c r="W456" s="3">
        <v>52.4</v>
      </c>
      <c r="X456" s="3">
        <v>51.85</v>
      </c>
      <c r="Y456" s="3">
        <v>51.56</v>
      </c>
      <c r="Z456" s="3">
        <v>51.82</v>
      </c>
      <c r="AA456" s="3">
        <v>52.09</v>
      </c>
      <c r="AB456" s="3">
        <v>54.61</v>
      </c>
      <c r="AC456" s="3">
        <v>58.06</v>
      </c>
      <c r="AD456" s="3">
        <v>59.06</v>
      </c>
      <c r="AE456" s="3">
        <v>59.81</v>
      </c>
      <c r="AF456" s="3">
        <v>59.86</v>
      </c>
      <c r="AG456" s="3">
        <v>59.31</v>
      </c>
      <c r="AH456" s="3">
        <v>50.52</v>
      </c>
      <c r="AI456" s="3">
        <v>49.07</v>
      </c>
      <c r="AJ456" s="3">
        <v>47.92</v>
      </c>
      <c r="AK456" s="3">
        <v>47.37</v>
      </c>
      <c r="AL456" s="3">
        <v>47.62</v>
      </c>
      <c r="AM456" s="3">
        <v>48.02</v>
      </c>
      <c r="AN456" s="3">
        <v>50.73</v>
      </c>
      <c r="AO456" s="3">
        <v>54.15</v>
      </c>
      <c r="AP456" s="3">
        <v>54.6</v>
      </c>
      <c r="AQ456" s="3">
        <v>55.35</v>
      </c>
      <c r="AR456" s="3">
        <v>55.4</v>
      </c>
      <c r="AS456" s="3">
        <v>54.9</v>
      </c>
      <c r="AT456" s="3">
        <v>48.22</v>
      </c>
      <c r="AU456" s="3">
        <v>47.01</v>
      </c>
      <c r="AV456" s="3">
        <v>46.31</v>
      </c>
      <c r="AW456" s="3">
        <v>46.06</v>
      </c>
      <c r="AX456" s="3">
        <v>46.33</v>
      </c>
      <c r="AY456" s="3">
        <v>47.21</v>
      </c>
    </row>
    <row r="457" spans="1:51" x14ac:dyDescent="0.35">
      <c r="A457" s="5">
        <f t="shared" si="7"/>
        <v>43364</v>
      </c>
      <c r="B457" t="s">
        <v>602</v>
      </c>
      <c r="C457" s="2">
        <v>43364</v>
      </c>
      <c r="D457" s="3">
        <v>71.03</v>
      </c>
      <c r="E457" s="3">
        <v>74.64</v>
      </c>
      <c r="F457" s="3">
        <v>75.81</v>
      </c>
      <c r="G457" s="3">
        <v>75.77</v>
      </c>
      <c r="H457" s="3">
        <v>75.150000000000006</v>
      </c>
      <c r="I457" s="3">
        <v>74.05</v>
      </c>
      <c r="J457" s="3">
        <v>62.95</v>
      </c>
      <c r="K457" s="3">
        <v>62.2</v>
      </c>
      <c r="L457" s="3">
        <v>62.09</v>
      </c>
      <c r="M457" s="3">
        <v>59.91</v>
      </c>
      <c r="N457" s="3">
        <v>60.45</v>
      </c>
      <c r="O457" s="3">
        <v>61.01</v>
      </c>
      <c r="P457" s="3">
        <v>63.81</v>
      </c>
      <c r="Q457" s="3">
        <v>66.010000000000005</v>
      </c>
      <c r="R457" s="3">
        <v>66.510000000000005</v>
      </c>
      <c r="S457" s="3">
        <v>67.09</v>
      </c>
      <c r="T457" s="3">
        <v>67.09</v>
      </c>
      <c r="U457" s="3">
        <v>66.040000000000006</v>
      </c>
      <c r="V457" s="3">
        <v>54.41</v>
      </c>
      <c r="W457" s="3">
        <v>52.98</v>
      </c>
      <c r="X457" s="3">
        <v>52.43</v>
      </c>
      <c r="Y457" s="3">
        <v>52.14</v>
      </c>
      <c r="Z457" s="3">
        <v>52.4</v>
      </c>
      <c r="AA457" s="3">
        <v>52.67</v>
      </c>
      <c r="AB457" s="3">
        <v>54.99</v>
      </c>
      <c r="AC457" s="3">
        <v>58.44</v>
      </c>
      <c r="AD457" s="3">
        <v>59.44</v>
      </c>
      <c r="AE457" s="3">
        <v>60.19</v>
      </c>
      <c r="AF457" s="3">
        <v>60.24</v>
      </c>
      <c r="AG457" s="3">
        <v>59.69</v>
      </c>
      <c r="AH457" s="3">
        <v>50.97</v>
      </c>
      <c r="AI457" s="3">
        <v>49.52</v>
      </c>
      <c r="AJ457" s="3">
        <v>48.37</v>
      </c>
      <c r="AK457" s="3">
        <v>47.82</v>
      </c>
      <c r="AL457" s="3">
        <v>48.07</v>
      </c>
      <c r="AM457" s="3">
        <v>48.47</v>
      </c>
      <c r="AN457" s="3">
        <v>51.11</v>
      </c>
      <c r="AO457" s="3">
        <v>54.53</v>
      </c>
      <c r="AP457" s="3">
        <v>54.98</v>
      </c>
      <c r="AQ457" s="3">
        <v>55.73</v>
      </c>
      <c r="AR457" s="3">
        <v>55.78</v>
      </c>
      <c r="AS457" s="3">
        <v>55.28</v>
      </c>
      <c r="AT457" s="3">
        <v>48.67</v>
      </c>
      <c r="AU457" s="3">
        <v>47.46</v>
      </c>
      <c r="AV457" s="3">
        <v>46.76</v>
      </c>
      <c r="AW457" s="3">
        <v>46.51</v>
      </c>
      <c r="AX457" s="3">
        <v>46.78</v>
      </c>
      <c r="AY457" s="3">
        <v>47.66</v>
      </c>
    </row>
    <row r="458" spans="1:51" x14ac:dyDescent="0.35">
      <c r="A458" s="5">
        <f t="shared" si="7"/>
        <v>43367</v>
      </c>
      <c r="B458" t="s">
        <v>603</v>
      </c>
      <c r="C458" s="2">
        <v>43367</v>
      </c>
      <c r="D458" s="3">
        <v>72.680000000000007</v>
      </c>
      <c r="E458" s="3">
        <v>76.16</v>
      </c>
      <c r="F458" s="3">
        <v>77.03</v>
      </c>
      <c r="G458" s="3">
        <v>76.98</v>
      </c>
      <c r="H458" s="3">
        <v>76.36</v>
      </c>
      <c r="I458" s="3">
        <v>75.260000000000005</v>
      </c>
      <c r="J458" s="3">
        <v>64.33</v>
      </c>
      <c r="K458" s="3">
        <v>63.58</v>
      </c>
      <c r="L458" s="3">
        <v>63.47</v>
      </c>
      <c r="M458" s="3">
        <v>61.27</v>
      </c>
      <c r="N458" s="3">
        <v>61.81</v>
      </c>
      <c r="O458" s="3">
        <v>62.37</v>
      </c>
      <c r="P458" s="3">
        <v>64.97</v>
      </c>
      <c r="Q458" s="3">
        <v>67.17</v>
      </c>
      <c r="R458" s="3">
        <v>67.67</v>
      </c>
      <c r="S458" s="3">
        <v>68.25</v>
      </c>
      <c r="T458" s="3">
        <v>68.25</v>
      </c>
      <c r="U458" s="3">
        <v>67.2</v>
      </c>
      <c r="V458" s="3">
        <v>55.3</v>
      </c>
      <c r="W458" s="3">
        <v>53.87</v>
      </c>
      <c r="X458" s="3">
        <v>53.32</v>
      </c>
      <c r="Y458" s="3">
        <v>53.03</v>
      </c>
      <c r="Z458" s="3">
        <v>53.29</v>
      </c>
      <c r="AA458" s="3">
        <v>53.56</v>
      </c>
      <c r="AB458" s="3">
        <v>56.05</v>
      </c>
      <c r="AC458" s="3">
        <v>59.5</v>
      </c>
      <c r="AD458" s="3">
        <v>60.5</v>
      </c>
      <c r="AE458" s="3">
        <v>61.25</v>
      </c>
      <c r="AF458" s="3">
        <v>61.3</v>
      </c>
      <c r="AG458" s="3">
        <v>60.75</v>
      </c>
      <c r="AH458" s="3">
        <v>51.57</v>
      </c>
      <c r="AI458" s="3">
        <v>50.12</v>
      </c>
      <c r="AJ458" s="3">
        <v>48.97</v>
      </c>
      <c r="AK458" s="3">
        <v>48.42</v>
      </c>
      <c r="AL458" s="3">
        <v>48.67</v>
      </c>
      <c r="AM458" s="3">
        <v>49.07</v>
      </c>
      <c r="AN458" s="3">
        <v>51.34</v>
      </c>
      <c r="AO458" s="3">
        <v>54.76</v>
      </c>
      <c r="AP458" s="3">
        <v>55.21</v>
      </c>
      <c r="AQ458" s="3">
        <v>55.96</v>
      </c>
      <c r="AR458" s="3">
        <v>56.01</v>
      </c>
      <c r="AS458" s="3">
        <v>55.51</v>
      </c>
      <c r="AT458" s="3">
        <v>49.27</v>
      </c>
      <c r="AU458" s="3">
        <v>48.06</v>
      </c>
      <c r="AV458" s="3">
        <v>47.36</v>
      </c>
      <c r="AW458" s="3">
        <v>47.11</v>
      </c>
      <c r="AX458" s="3">
        <v>47.38</v>
      </c>
      <c r="AY458" s="3">
        <v>48.26</v>
      </c>
    </row>
    <row r="459" spans="1:51" x14ac:dyDescent="0.35">
      <c r="A459" s="5">
        <f t="shared" si="7"/>
        <v>43368</v>
      </c>
      <c r="B459" t="s">
        <v>604</v>
      </c>
      <c r="C459" s="2">
        <v>43368</v>
      </c>
      <c r="D459" s="3">
        <v>72.05</v>
      </c>
      <c r="E459" s="3">
        <v>75.180000000000007</v>
      </c>
      <c r="F459" s="3">
        <v>75.989999999999995</v>
      </c>
      <c r="G459" s="3">
        <v>76.41</v>
      </c>
      <c r="H459" s="3">
        <v>75.790000000000006</v>
      </c>
      <c r="I459" s="3">
        <v>74.69</v>
      </c>
      <c r="J459" s="3">
        <v>63.83</v>
      </c>
      <c r="K459" s="3">
        <v>63.08</v>
      </c>
      <c r="L459" s="3">
        <v>62.97</v>
      </c>
      <c r="M459" s="3">
        <v>60.8</v>
      </c>
      <c r="N459" s="3">
        <v>61.34</v>
      </c>
      <c r="O459" s="3">
        <v>61.9</v>
      </c>
      <c r="P459" s="3">
        <v>64.45</v>
      </c>
      <c r="Q459" s="3">
        <v>66.650000000000006</v>
      </c>
      <c r="R459" s="3">
        <v>67.150000000000006</v>
      </c>
      <c r="S459" s="3">
        <v>67.73</v>
      </c>
      <c r="T459" s="3">
        <v>67.73</v>
      </c>
      <c r="U459" s="3">
        <v>66.680000000000007</v>
      </c>
      <c r="V459" s="3">
        <v>54.95</v>
      </c>
      <c r="W459" s="3">
        <v>53.52</v>
      </c>
      <c r="X459" s="3">
        <v>52.97</v>
      </c>
      <c r="Y459" s="3">
        <v>52.68</v>
      </c>
      <c r="Z459" s="3">
        <v>52.94</v>
      </c>
      <c r="AA459" s="3">
        <v>53.21</v>
      </c>
      <c r="AB459" s="3">
        <v>55.62</v>
      </c>
      <c r="AC459" s="3">
        <v>59.07</v>
      </c>
      <c r="AD459" s="3">
        <v>60.07</v>
      </c>
      <c r="AE459" s="3">
        <v>60.82</v>
      </c>
      <c r="AF459" s="3">
        <v>60.87</v>
      </c>
      <c r="AG459" s="3">
        <v>60.32</v>
      </c>
      <c r="AH459" s="3">
        <v>51.17</v>
      </c>
      <c r="AI459" s="3">
        <v>49.72</v>
      </c>
      <c r="AJ459" s="3">
        <v>48.57</v>
      </c>
      <c r="AK459" s="3">
        <v>48.02</v>
      </c>
      <c r="AL459" s="3">
        <v>48.27</v>
      </c>
      <c r="AM459" s="3">
        <v>48.67</v>
      </c>
      <c r="AN459" s="3">
        <v>50.91</v>
      </c>
      <c r="AO459" s="3">
        <v>54.33</v>
      </c>
      <c r="AP459" s="3">
        <v>54.78</v>
      </c>
      <c r="AQ459" s="3">
        <v>55.53</v>
      </c>
      <c r="AR459" s="3">
        <v>55.58</v>
      </c>
      <c r="AS459" s="3">
        <v>55.08</v>
      </c>
      <c r="AT459" s="3">
        <v>48.87</v>
      </c>
      <c r="AU459" s="3">
        <v>47.66</v>
      </c>
      <c r="AV459" s="3">
        <v>46.96</v>
      </c>
      <c r="AW459" s="3">
        <v>46.71</v>
      </c>
      <c r="AX459" s="3">
        <v>46.98</v>
      </c>
      <c r="AY459" s="3">
        <v>47.86</v>
      </c>
    </row>
    <row r="460" spans="1:51" x14ac:dyDescent="0.35">
      <c r="A460" s="5">
        <f t="shared" si="7"/>
        <v>43369</v>
      </c>
      <c r="B460" t="s">
        <v>605</v>
      </c>
      <c r="C460" s="2">
        <v>43369</v>
      </c>
      <c r="D460" s="3">
        <v>69.7</v>
      </c>
      <c r="E460" s="3">
        <v>72.83</v>
      </c>
      <c r="F460" s="3">
        <v>73.540000000000006</v>
      </c>
      <c r="G460" s="3">
        <v>74.28</v>
      </c>
      <c r="H460" s="3">
        <v>73.66</v>
      </c>
      <c r="I460" s="3">
        <v>72.56</v>
      </c>
      <c r="J460" s="3">
        <v>62.27</v>
      </c>
      <c r="K460" s="3">
        <v>61.52</v>
      </c>
      <c r="L460" s="3">
        <v>61.41</v>
      </c>
      <c r="M460" s="3">
        <v>59.24</v>
      </c>
      <c r="N460" s="3">
        <v>59.78</v>
      </c>
      <c r="O460" s="3">
        <v>60.34</v>
      </c>
      <c r="P460" s="3">
        <v>62.82</v>
      </c>
      <c r="Q460" s="3">
        <v>65.02</v>
      </c>
      <c r="R460" s="3">
        <v>65.52</v>
      </c>
      <c r="S460" s="3">
        <v>66.099999999999994</v>
      </c>
      <c r="T460" s="3">
        <v>66.099999999999994</v>
      </c>
      <c r="U460" s="3">
        <v>65.05</v>
      </c>
      <c r="V460" s="3">
        <v>53.68</v>
      </c>
      <c r="W460" s="3">
        <v>52.25</v>
      </c>
      <c r="X460" s="3">
        <v>51.7</v>
      </c>
      <c r="Y460" s="3">
        <v>51.41</v>
      </c>
      <c r="Z460" s="3">
        <v>51.67</v>
      </c>
      <c r="AA460" s="3">
        <v>51.94</v>
      </c>
      <c r="AB460" s="3">
        <v>54.61</v>
      </c>
      <c r="AC460" s="3">
        <v>58.06</v>
      </c>
      <c r="AD460" s="3">
        <v>59.06</v>
      </c>
      <c r="AE460" s="3">
        <v>59.81</v>
      </c>
      <c r="AF460" s="3">
        <v>59.86</v>
      </c>
      <c r="AG460" s="3">
        <v>59.31</v>
      </c>
      <c r="AH460" s="3">
        <v>50.6</v>
      </c>
      <c r="AI460" s="3">
        <v>49.15</v>
      </c>
      <c r="AJ460" s="3">
        <v>48</v>
      </c>
      <c r="AK460" s="3">
        <v>47.45</v>
      </c>
      <c r="AL460" s="3">
        <v>47.7</v>
      </c>
      <c r="AM460" s="3">
        <v>48.1</v>
      </c>
      <c r="AN460" s="3">
        <v>50.74</v>
      </c>
      <c r="AO460" s="3">
        <v>54.16</v>
      </c>
      <c r="AP460" s="3">
        <v>54.61</v>
      </c>
      <c r="AQ460" s="3">
        <v>55.36</v>
      </c>
      <c r="AR460" s="3">
        <v>55.41</v>
      </c>
      <c r="AS460" s="3">
        <v>54.91</v>
      </c>
      <c r="AT460" s="3">
        <v>48.3</v>
      </c>
      <c r="AU460" s="3">
        <v>47.09</v>
      </c>
      <c r="AV460" s="3">
        <v>46.39</v>
      </c>
      <c r="AW460" s="3">
        <v>46.14</v>
      </c>
      <c r="AX460" s="3">
        <v>46.41</v>
      </c>
      <c r="AY460" s="3">
        <v>47.29</v>
      </c>
    </row>
    <row r="461" spans="1:51" x14ac:dyDescent="0.35">
      <c r="A461" s="5">
        <f t="shared" si="7"/>
        <v>43370</v>
      </c>
      <c r="B461" t="s">
        <v>606</v>
      </c>
      <c r="C461" s="2">
        <v>43370</v>
      </c>
      <c r="D461" s="3">
        <v>68.19</v>
      </c>
      <c r="E461" s="3">
        <v>71.489999999999995</v>
      </c>
      <c r="F461" s="3">
        <v>71.94</v>
      </c>
      <c r="G461" s="3">
        <v>72.84</v>
      </c>
      <c r="H461" s="3">
        <v>72.22</v>
      </c>
      <c r="I461" s="3">
        <v>71.12</v>
      </c>
      <c r="J461" s="3">
        <v>61.46</v>
      </c>
      <c r="K461" s="3">
        <v>60.71</v>
      </c>
      <c r="L461" s="3">
        <v>60.6</v>
      </c>
      <c r="M461" s="3">
        <v>58.44</v>
      </c>
      <c r="N461" s="3">
        <v>58.98</v>
      </c>
      <c r="O461" s="3">
        <v>59.54</v>
      </c>
      <c r="P461" s="3">
        <v>62.08</v>
      </c>
      <c r="Q461" s="3">
        <v>64.28</v>
      </c>
      <c r="R461" s="3">
        <v>64.78</v>
      </c>
      <c r="S461" s="3">
        <v>65.36</v>
      </c>
      <c r="T461" s="3">
        <v>65.36</v>
      </c>
      <c r="U461" s="3">
        <v>64.31</v>
      </c>
      <c r="V461" s="3">
        <v>53.45</v>
      </c>
      <c r="W461" s="3">
        <v>52.02</v>
      </c>
      <c r="X461" s="3">
        <v>51.47</v>
      </c>
      <c r="Y461" s="3">
        <v>51.18</v>
      </c>
      <c r="Z461" s="3">
        <v>51.44</v>
      </c>
      <c r="AA461" s="3">
        <v>51.71</v>
      </c>
      <c r="AB461" s="3">
        <v>54.13</v>
      </c>
      <c r="AC461" s="3">
        <v>57.58</v>
      </c>
      <c r="AD461" s="3">
        <v>58.58</v>
      </c>
      <c r="AE461" s="3">
        <v>59.33</v>
      </c>
      <c r="AF461" s="3">
        <v>59.38</v>
      </c>
      <c r="AG461" s="3">
        <v>58.83</v>
      </c>
      <c r="AH461" s="3">
        <v>50</v>
      </c>
      <c r="AI461" s="3">
        <v>48.55</v>
      </c>
      <c r="AJ461" s="3">
        <v>47.4</v>
      </c>
      <c r="AK461" s="3">
        <v>46.85</v>
      </c>
      <c r="AL461" s="3">
        <v>47.1</v>
      </c>
      <c r="AM461" s="3">
        <v>47.5</v>
      </c>
      <c r="AN461" s="3">
        <v>50.04</v>
      </c>
      <c r="AO461" s="3">
        <v>53.46</v>
      </c>
      <c r="AP461" s="3">
        <v>53.91</v>
      </c>
      <c r="AQ461" s="3">
        <v>54.66</v>
      </c>
      <c r="AR461" s="3">
        <v>54.71</v>
      </c>
      <c r="AS461" s="3">
        <v>54.21</v>
      </c>
      <c r="AT461" s="3">
        <v>47.7</v>
      </c>
      <c r="AU461" s="3">
        <v>46.49</v>
      </c>
      <c r="AV461" s="3">
        <v>45.79</v>
      </c>
      <c r="AW461" s="3">
        <v>45.54</v>
      </c>
      <c r="AX461" s="3">
        <v>45.81</v>
      </c>
      <c r="AY461" s="3">
        <v>46.69</v>
      </c>
    </row>
    <row r="462" spans="1:51" x14ac:dyDescent="0.35">
      <c r="A462" s="5">
        <f t="shared" ref="A462:A525" si="8">+A457+7</f>
        <v>43371</v>
      </c>
      <c r="B462" t="s">
        <v>607</v>
      </c>
      <c r="C462" s="2">
        <v>43371</v>
      </c>
      <c r="D462" s="3">
        <v>70.8</v>
      </c>
      <c r="E462" s="3">
        <v>71.5</v>
      </c>
      <c r="F462" s="3">
        <v>72.59</v>
      </c>
      <c r="G462" s="3">
        <v>71.97</v>
      </c>
      <c r="H462" s="3">
        <v>70.87</v>
      </c>
      <c r="I462" s="3">
        <v>61.41</v>
      </c>
      <c r="J462" s="3">
        <v>60.66</v>
      </c>
      <c r="K462" s="3">
        <v>60.55</v>
      </c>
      <c r="L462" s="3">
        <v>58.37</v>
      </c>
      <c r="M462" s="3">
        <v>58.91</v>
      </c>
      <c r="N462" s="3">
        <v>59.47</v>
      </c>
      <c r="O462" s="3">
        <v>62.51</v>
      </c>
      <c r="P462" s="3">
        <v>64.709999999999994</v>
      </c>
      <c r="Q462" s="3">
        <v>65.209999999999994</v>
      </c>
      <c r="R462" s="3">
        <v>65.790000000000006</v>
      </c>
      <c r="S462" s="3">
        <v>65.790000000000006</v>
      </c>
      <c r="T462" s="3">
        <v>64.739999999999995</v>
      </c>
      <c r="U462" s="3">
        <v>53.85</v>
      </c>
      <c r="V462" s="3">
        <v>52.42</v>
      </c>
      <c r="W462" s="3">
        <v>51.87</v>
      </c>
      <c r="X462" s="3">
        <v>51.58</v>
      </c>
      <c r="Y462" s="3">
        <v>51.84</v>
      </c>
      <c r="Z462" s="3">
        <v>52.11</v>
      </c>
      <c r="AA462" s="3">
        <v>54.77</v>
      </c>
      <c r="AB462" s="3">
        <v>58.22</v>
      </c>
      <c r="AC462" s="3">
        <v>59.22</v>
      </c>
      <c r="AD462" s="3">
        <v>59.97</v>
      </c>
      <c r="AE462" s="3">
        <v>60.02</v>
      </c>
      <c r="AF462" s="3">
        <v>59.47</v>
      </c>
      <c r="AG462" s="3">
        <v>50.23</v>
      </c>
      <c r="AH462" s="3">
        <v>48.78</v>
      </c>
      <c r="AI462" s="3">
        <v>47.63</v>
      </c>
      <c r="AJ462" s="3">
        <v>47.08</v>
      </c>
      <c r="AK462" s="3">
        <v>47.33</v>
      </c>
      <c r="AL462" s="3">
        <v>47.73</v>
      </c>
      <c r="AM462" s="3">
        <v>50.68</v>
      </c>
      <c r="AN462" s="3">
        <v>54.1</v>
      </c>
      <c r="AO462" s="3">
        <v>54.55</v>
      </c>
      <c r="AP462" s="3">
        <v>55.3</v>
      </c>
      <c r="AQ462" s="3">
        <v>55.35</v>
      </c>
      <c r="AR462" s="3">
        <v>54.85</v>
      </c>
      <c r="AS462" s="3">
        <v>47.93</v>
      </c>
      <c r="AT462" s="3">
        <v>46.72</v>
      </c>
      <c r="AU462" s="3">
        <v>46.02</v>
      </c>
      <c r="AV462" s="3">
        <v>45.77</v>
      </c>
      <c r="AW462" s="3">
        <v>46.04</v>
      </c>
      <c r="AX462" s="3">
        <v>46.92</v>
      </c>
      <c r="AY462" s="3">
        <v>49.63</v>
      </c>
    </row>
    <row r="463" spans="1:51" x14ac:dyDescent="0.35">
      <c r="A463" s="5">
        <f t="shared" si="8"/>
        <v>43374</v>
      </c>
      <c r="B463" t="s">
        <v>608</v>
      </c>
      <c r="C463" s="2">
        <v>43374</v>
      </c>
      <c r="D463" s="3">
        <v>70.58</v>
      </c>
      <c r="E463" s="3">
        <v>71.069999999999993</v>
      </c>
      <c r="F463" s="3">
        <v>72.94</v>
      </c>
      <c r="G463" s="3">
        <v>73.06</v>
      </c>
      <c r="H463" s="3">
        <v>70.66</v>
      </c>
      <c r="I463" s="3">
        <v>62.85</v>
      </c>
      <c r="J463" s="3">
        <v>62.1</v>
      </c>
      <c r="K463" s="3">
        <v>61.99</v>
      </c>
      <c r="L463" s="3">
        <v>59.91</v>
      </c>
      <c r="M463" s="3">
        <v>60.45</v>
      </c>
      <c r="N463" s="3">
        <v>61.01</v>
      </c>
      <c r="O463" s="3">
        <v>63.33</v>
      </c>
      <c r="P463" s="3">
        <v>65.53</v>
      </c>
      <c r="Q463" s="3">
        <v>66.03</v>
      </c>
      <c r="R463" s="3">
        <v>67.25</v>
      </c>
      <c r="S463" s="3">
        <v>67.25</v>
      </c>
      <c r="T463" s="3">
        <v>66.2</v>
      </c>
      <c r="U463" s="3">
        <v>55.9</v>
      </c>
      <c r="V463" s="3">
        <v>54.47</v>
      </c>
      <c r="W463" s="3">
        <v>53.92</v>
      </c>
      <c r="X463" s="3">
        <v>53.63</v>
      </c>
      <c r="Y463" s="3">
        <v>53.89</v>
      </c>
      <c r="Z463" s="3">
        <v>54.16</v>
      </c>
      <c r="AA463" s="3">
        <v>56.07</v>
      </c>
      <c r="AB463" s="3">
        <v>59.52</v>
      </c>
      <c r="AC463" s="3">
        <v>60.52</v>
      </c>
      <c r="AD463" s="3">
        <v>61.27</v>
      </c>
      <c r="AE463" s="3">
        <v>61.32</v>
      </c>
      <c r="AF463" s="3">
        <v>60.77</v>
      </c>
      <c r="AG463" s="3">
        <v>51.43</v>
      </c>
      <c r="AH463" s="3">
        <v>49.98</v>
      </c>
      <c r="AI463" s="3">
        <v>48.83</v>
      </c>
      <c r="AJ463" s="3">
        <v>48.28</v>
      </c>
      <c r="AK463" s="3">
        <v>48.53</v>
      </c>
      <c r="AL463" s="3">
        <v>48.93</v>
      </c>
      <c r="AM463" s="3">
        <v>51.69</v>
      </c>
      <c r="AN463" s="3">
        <v>55.11</v>
      </c>
      <c r="AO463" s="3">
        <v>55.56</v>
      </c>
      <c r="AP463" s="3">
        <v>56.31</v>
      </c>
      <c r="AQ463" s="3">
        <v>56.36</v>
      </c>
      <c r="AR463" s="3">
        <v>55.86</v>
      </c>
      <c r="AS463" s="3">
        <v>47.46</v>
      </c>
      <c r="AT463" s="3">
        <v>46.25</v>
      </c>
      <c r="AU463" s="3">
        <v>45.55</v>
      </c>
      <c r="AV463" s="3">
        <v>45.3</v>
      </c>
      <c r="AW463" s="3">
        <v>45.57</v>
      </c>
      <c r="AX463" s="3">
        <v>46.45</v>
      </c>
      <c r="AY463" s="3">
        <v>50.64</v>
      </c>
    </row>
    <row r="464" spans="1:51" x14ac:dyDescent="0.35">
      <c r="A464" s="5">
        <f t="shared" si="8"/>
        <v>43375</v>
      </c>
      <c r="B464" t="s">
        <v>609</v>
      </c>
      <c r="C464" s="2">
        <v>43375</v>
      </c>
      <c r="D464" s="3">
        <v>70.12</v>
      </c>
      <c r="E464" s="3">
        <v>70.599999999999994</v>
      </c>
      <c r="F464" s="3">
        <v>72.34</v>
      </c>
      <c r="G464" s="3">
        <v>72.430000000000007</v>
      </c>
      <c r="H464" s="3">
        <v>69.8</v>
      </c>
      <c r="I464" s="3">
        <v>62.78</v>
      </c>
      <c r="J464" s="3">
        <v>62.03</v>
      </c>
      <c r="K464" s="3">
        <v>61.92</v>
      </c>
      <c r="L464" s="3">
        <v>59.48</v>
      </c>
      <c r="M464" s="3">
        <v>60.02</v>
      </c>
      <c r="N464" s="3">
        <v>60.58</v>
      </c>
      <c r="O464" s="3">
        <v>63.49</v>
      </c>
      <c r="P464" s="3">
        <v>65.69</v>
      </c>
      <c r="Q464" s="3">
        <v>66.19</v>
      </c>
      <c r="R464" s="3">
        <v>67.400000000000006</v>
      </c>
      <c r="S464" s="3">
        <v>67.400000000000006</v>
      </c>
      <c r="T464" s="3">
        <v>66.349999999999994</v>
      </c>
      <c r="U464" s="3">
        <v>56.28</v>
      </c>
      <c r="V464" s="3">
        <v>54.85</v>
      </c>
      <c r="W464" s="3">
        <v>54.3</v>
      </c>
      <c r="X464" s="3">
        <v>54.01</v>
      </c>
      <c r="Y464" s="3">
        <v>54.27</v>
      </c>
      <c r="Z464" s="3">
        <v>54.54</v>
      </c>
      <c r="AA464" s="3">
        <v>56.28</v>
      </c>
      <c r="AB464" s="3">
        <v>59.73</v>
      </c>
      <c r="AC464" s="3">
        <v>60.73</v>
      </c>
      <c r="AD464" s="3">
        <v>61.48</v>
      </c>
      <c r="AE464" s="3">
        <v>61.53</v>
      </c>
      <c r="AF464" s="3">
        <v>60.98</v>
      </c>
      <c r="AG464" s="3">
        <v>51.34</v>
      </c>
      <c r="AH464" s="3">
        <v>49.89</v>
      </c>
      <c r="AI464" s="3">
        <v>48.74</v>
      </c>
      <c r="AJ464" s="3">
        <v>48.19</v>
      </c>
      <c r="AK464" s="3">
        <v>48.44</v>
      </c>
      <c r="AL464" s="3">
        <v>48.84</v>
      </c>
      <c r="AM464" s="3">
        <v>51.63</v>
      </c>
      <c r="AN464" s="3">
        <v>55.05</v>
      </c>
      <c r="AO464" s="3">
        <v>55.5</v>
      </c>
      <c r="AP464" s="3">
        <v>56.25</v>
      </c>
      <c r="AQ464" s="3">
        <v>56.3</v>
      </c>
      <c r="AR464" s="3">
        <v>55.8</v>
      </c>
      <c r="AS464" s="3">
        <v>47.51</v>
      </c>
      <c r="AT464" s="3">
        <v>46.3</v>
      </c>
      <c r="AU464" s="3">
        <v>45.6</v>
      </c>
      <c r="AV464" s="3">
        <v>45.35</v>
      </c>
      <c r="AW464" s="3">
        <v>45.62</v>
      </c>
      <c r="AX464" s="3">
        <v>46.5</v>
      </c>
      <c r="AY464" s="3">
        <v>50.58</v>
      </c>
    </row>
    <row r="465" spans="1:51" x14ac:dyDescent="0.35">
      <c r="A465" s="5">
        <f t="shared" si="8"/>
        <v>43376</v>
      </c>
      <c r="B465" t="s">
        <v>610</v>
      </c>
      <c r="C465" s="2">
        <v>43376</v>
      </c>
      <c r="D465" s="3">
        <v>70.05</v>
      </c>
      <c r="E465" s="3">
        <v>70.540000000000006</v>
      </c>
      <c r="F465" s="3">
        <v>72.31</v>
      </c>
      <c r="G465" s="3">
        <v>72.010000000000005</v>
      </c>
      <c r="H465" s="3">
        <v>69.52</v>
      </c>
      <c r="I465" s="3">
        <v>62.95</v>
      </c>
      <c r="J465" s="3">
        <v>62.14</v>
      </c>
      <c r="K465" s="3">
        <v>62.03</v>
      </c>
      <c r="L465" s="3">
        <v>59.47</v>
      </c>
      <c r="M465" s="3">
        <v>60.01</v>
      </c>
      <c r="N465" s="3">
        <v>60.58</v>
      </c>
      <c r="O465" s="3">
        <v>63.55</v>
      </c>
      <c r="P465" s="3">
        <v>65.75</v>
      </c>
      <c r="Q465" s="3">
        <v>66.25</v>
      </c>
      <c r="R465" s="3">
        <v>67.680000000000007</v>
      </c>
      <c r="S465" s="3">
        <v>67.680000000000007</v>
      </c>
      <c r="T465" s="3">
        <v>66.63</v>
      </c>
      <c r="U465" s="3">
        <v>56.8</v>
      </c>
      <c r="V465" s="3">
        <v>55.37</v>
      </c>
      <c r="W465" s="3">
        <v>54.82</v>
      </c>
      <c r="X465" s="3">
        <v>54.53</v>
      </c>
      <c r="Y465" s="3">
        <v>54.79</v>
      </c>
      <c r="Z465" s="3">
        <v>55.06</v>
      </c>
      <c r="AA465" s="3">
        <v>56.5</v>
      </c>
      <c r="AB465" s="3">
        <v>59.95</v>
      </c>
      <c r="AC465" s="3">
        <v>60.95</v>
      </c>
      <c r="AD465" s="3">
        <v>61.7</v>
      </c>
      <c r="AE465" s="3">
        <v>61.75</v>
      </c>
      <c r="AF465" s="3">
        <v>61.2</v>
      </c>
      <c r="AG465" s="3">
        <v>51.71</v>
      </c>
      <c r="AH465" s="3">
        <v>50.26</v>
      </c>
      <c r="AI465" s="3">
        <v>49.11</v>
      </c>
      <c r="AJ465" s="3">
        <v>48.56</v>
      </c>
      <c r="AK465" s="3">
        <v>48.81</v>
      </c>
      <c r="AL465" s="3">
        <v>49.21</v>
      </c>
      <c r="AM465" s="3">
        <v>51.62</v>
      </c>
      <c r="AN465" s="3">
        <v>55.04</v>
      </c>
      <c r="AO465" s="3">
        <v>55.49</v>
      </c>
      <c r="AP465" s="3">
        <v>56.24</v>
      </c>
      <c r="AQ465" s="3">
        <v>56.29</v>
      </c>
      <c r="AR465" s="3">
        <v>55.79</v>
      </c>
      <c r="AS465" s="3">
        <v>48.16</v>
      </c>
      <c r="AT465" s="3">
        <v>46.95</v>
      </c>
      <c r="AU465" s="3">
        <v>46.25</v>
      </c>
      <c r="AV465" s="3">
        <v>46</v>
      </c>
      <c r="AW465" s="3">
        <v>46.27</v>
      </c>
      <c r="AX465" s="3">
        <v>47.15</v>
      </c>
      <c r="AY465" s="3">
        <v>50.57</v>
      </c>
    </row>
    <row r="466" spans="1:51" x14ac:dyDescent="0.35">
      <c r="A466" s="5">
        <f t="shared" si="8"/>
        <v>43377</v>
      </c>
      <c r="B466" t="s">
        <v>611</v>
      </c>
      <c r="C466" s="2">
        <v>43377</v>
      </c>
      <c r="D466" s="3">
        <v>70.760000000000005</v>
      </c>
      <c r="E466" s="3">
        <v>71.17</v>
      </c>
      <c r="F466" s="3">
        <v>73.14</v>
      </c>
      <c r="G466" s="3">
        <v>72.72</v>
      </c>
      <c r="H466" s="3">
        <v>70.27</v>
      </c>
      <c r="I466" s="3">
        <v>63.89</v>
      </c>
      <c r="J466" s="3">
        <v>63.08</v>
      </c>
      <c r="K466" s="3">
        <v>62.97</v>
      </c>
      <c r="L466" s="3">
        <v>60.37</v>
      </c>
      <c r="M466" s="3">
        <v>60.91</v>
      </c>
      <c r="N466" s="3">
        <v>61.48</v>
      </c>
      <c r="O466" s="3">
        <v>64.599999999999994</v>
      </c>
      <c r="P466" s="3">
        <v>66.8</v>
      </c>
      <c r="Q466" s="3">
        <v>67.3</v>
      </c>
      <c r="R466" s="3">
        <v>68.88</v>
      </c>
      <c r="S466" s="3">
        <v>68.88</v>
      </c>
      <c r="T466" s="3">
        <v>67.83</v>
      </c>
      <c r="U466" s="3">
        <v>57.21</v>
      </c>
      <c r="V466" s="3">
        <v>55.78</v>
      </c>
      <c r="W466" s="3">
        <v>55.23</v>
      </c>
      <c r="X466" s="3">
        <v>54.94</v>
      </c>
      <c r="Y466" s="3">
        <v>55.2</v>
      </c>
      <c r="Z466" s="3">
        <v>55.47</v>
      </c>
      <c r="AA466" s="3">
        <v>57.05</v>
      </c>
      <c r="AB466" s="3">
        <v>60.5</v>
      </c>
      <c r="AC466" s="3">
        <v>61.5</v>
      </c>
      <c r="AD466" s="3">
        <v>62.25</v>
      </c>
      <c r="AE466" s="3">
        <v>62.3</v>
      </c>
      <c r="AF466" s="3">
        <v>61.75</v>
      </c>
      <c r="AG466" s="3">
        <v>51.49</v>
      </c>
      <c r="AH466" s="3">
        <v>50.04</v>
      </c>
      <c r="AI466" s="3">
        <v>48.89</v>
      </c>
      <c r="AJ466" s="3">
        <v>48.34</v>
      </c>
      <c r="AK466" s="3">
        <v>48.59</v>
      </c>
      <c r="AL466" s="3">
        <v>48.99</v>
      </c>
      <c r="AM466" s="3">
        <v>52.05</v>
      </c>
      <c r="AN466" s="3">
        <v>55.47</v>
      </c>
      <c r="AO466" s="3">
        <v>55.92</v>
      </c>
      <c r="AP466" s="3">
        <v>56.67</v>
      </c>
      <c r="AQ466" s="3">
        <v>56.72</v>
      </c>
      <c r="AR466" s="3">
        <v>56.22</v>
      </c>
      <c r="AS466" s="3">
        <v>47.66</v>
      </c>
      <c r="AT466" s="3">
        <v>46.45</v>
      </c>
      <c r="AU466" s="3">
        <v>45.75</v>
      </c>
      <c r="AV466" s="3">
        <v>45.5</v>
      </c>
      <c r="AW466" s="3">
        <v>45.77</v>
      </c>
      <c r="AX466" s="3">
        <v>46.65</v>
      </c>
      <c r="AY466" s="3">
        <v>51</v>
      </c>
    </row>
    <row r="467" spans="1:51" x14ac:dyDescent="0.35">
      <c r="A467" s="5">
        <f t="shared" si="8"/>
        <v>43378</v>
      </c>
      <c r="B467" t="s">
        <v>612</v>
      </c>
      <c r="C467" s="2">
        <v>43378</v>
      </c>
      <c r="D467" s="3">
        <v>71.430000000000007</v>
      </c>
      <c r="E467" s="3">
        <v>72.13</v>
      </c>
      <c r="F467" s="3">
        <v>73.95</v>
      </c>
      <c r="G467" s="3">
        <v>73.47</v>
      </c>
      <c r="H467" s="3">
        <v>71.040000000000006</v>
      </c>
      <c r="I467" s="3">
        <v>64.22</v>
      </c>
      <c r="J467" s="3">
        <v>63.41</v>
      </c>
      <c r="K467" s="3">
        <v>63.3</v>
      </c>
      <c r="L467" s="3">
        <v>60.69</v>
      </c>
      <c r="M467" s="3">
        <v>61.23</v>
      </c>
      <c r="N467" s="3">
        <v>61.8</v>
      </c>
      <c r="O467" s="3">
        <v>64.63</v>
      </c>
      <c r="P467" s="3">
        <v>66.83</v>
      </c>
      <c r="Q467" s="3">
        <v>67.33</v>
      </c>
      <c r="R467" s="3">
        <v>69.010000000000005</v>
      </c>
      <c r="S467" s="3">
        <v>69.010000000000005</v>
      </c>
      <c r="T467" s="3">
        <v>67.959999999999994</v>
      </c>
      <c r="U467" s="3">
        <v>57.1</v>
      </c>
      <c r="V467" s="3">
        <v>55.67</v>
      </c>
      <c r="W467" s="3">
        <v>55.12</v>
      </c>
      <c r="X467" s="3">
        <v>54.83</v>
      </c>
      <c r="Y467" s="3">
        <v>55.09</v>
      </c>
      <c r="Z467" s="3">
        <v>55.36</v>
      </c>
      <c r="AA467" s="3">
        <v>56.98</v>
      </c>
      <c r="AB467" s="3">
        <v>60.43</v>
      </c>
      <c r="AC467" s="3">
        <v>61.43</v>
      </c>
      <c r="AD467" s="3">
        <v>62.18</v>
      </c>
      <c r="AE467" s="3">
        <v>62.23</v>
      </c>
      <c r="AF467" s="3">
        <v>61.68</v>
      </c>
      <c r="AG467" s="3">
        <v>50.85</v>
      </c>
      <c r="AH467" s="3">
        <v>49.4</v>
      </c>
      <c r="AI467" s="3">
        <v>48.25</v>
      </c>
      <c r="AJ467" s="3">
        <v>47.7</v>
      </c>
      <c r="AK467" s="3">
        <v>47.95</v>
      </c>
      <c r="AL467" s="3">
        <v>48.35</v>
      </c>
      <c r="AM467" s="3">
        <v>51.47</v>
      </c>
      <c r="AN467" s="3">
        <v>54.89</v>
      </c>
      <c r="AO467" s="3">
        <v>55.34</v>
      </c>
      <c r="AP467" s="3">
        <v>56.09</v>
      </c>
      <c r="AQ467" s="3">
        <v>56.14</v>
      </c>
      <c r="AR467" s="3">
        <v>55.64</v>
      </c>
      <c r="AS467" s="3">
        <v>47.06</v>
      </c>
      <c r="AT467" s="3">
        <v>45.85</v>
      </c>
      <c r="AU467" s="3">
        <v>45.15</v>
      </c>
      <c r="AV467" s="3">
        <v>44.9</v>
      </c>
      <c r="AW467" s="3">
        <v>45.17</v>
      </c>
      <c r="AX467" s="3">
        <v>46.05</v>
      </c>
      <c r="AY467" s="3">
        <v>50.42</v>
      </c>
    </row>
    <row r="468" spans="1:51" x14ac:dyDescent="0.35">
      <c r="A468" s="5">
        <f t="shared" si="8"/>
        <v>43381</v>
      </c>
      <c r="B468" t="s">
        <v>613</v>
      </c>
      <c r="C468" s="2">
        <v>43381</v>
      </c>
      <c r="D468" s="3">
        <v>69.739999999999995</v>
      </c>
      <c r="E468" s="3">
        <v>70.8</v>
      </c>
      <c r="F468" s="3">
        <v>72.540000000000006</v>
      </c>
      <c r="G468" s="3">
        <v>72.02</v>
      </c>
      <c r="H468" s="3">
        <v>69.69</v>
      </c>
      <c r="I468" s="3">
        <v>63.3</v>
      </c>
      <c r="J468" s="3">
        <v>62.49</v>
      </c>
      <c r="K468" s="3">
        <v>62.38</v>
      </c>
      <c r="L468" s="3">
        <v>59.95</v>
      </c>
      <c r="M468" s="3">
        <v>60.49</v>
      </c>
      <c r="N468" s="3">
        <v>61.06</v>
      </c>
      <c r="O468" s="3">
        <v>63.92</v>
      </c>
      <c r="P468" s="3">
        <v>66.12</v>
      </c>
      <c r="Q468" s="3">
        <v>66.62</v>
      </c>
      <c r="R468" s="3">
        <v>68.239999999999995</v>
      </c>
      <c r="S468" s="3">
        <v>68.239999999999995</v>
      </c>
      <c r="T468" s="3">
        <v>67.19</v>
      </c>
      <c r="U468" s="3">
        <v>56.01</v>
      </c>
      <c r="V468" s="3">
        <v>54.58</v>
      </c>
      <c r="W468" s="3">
        <v>54.03</v>
      </c>
      <c r="X468" s="3">
        <v>53.74</v>
      </c>
      <c r="Y468" s="3">
        <v>54</v>
      </c>
      <c r="Z468" s="3">
        <v>54.27</v>
      </c>
      <c r="AA468" s="3">
        <v>56.17</v>
      </c>
      <c r="AB468" s="3">
        <v>59.62</v>
      </c>
      <c r="AC468" s="3">
        <v>60.62</v>
      </c>
      <c r="AD468" s="3">
        <v>61.37</v>
      </c>
      <c r="AE468" s="3">
        <v>61.42</v>
      </c>
      <c r="AF468" s="3">
        <v>60.87</v>
      </c>
      <c r="AG468" s="3">
        <v>49.75</v>
      </c>
      <c r="AH468" s="3">
        <v>48.3</v>
      </c>
      <c r="AI468" s="3">
        <v>47.15</v>
      </c>
      <c r="AJ468" s="3">
        <v>46.6</v>
      </c>
      <c r="AK468" s="3">
        <v>46.85</v>
      </c>
      <c r="AL468" s="3">
        <v>47.25</v>
      </c>
      <c r="AM468" s="3">
        <v>50.28</v>
      </c>
      <c r="AN468" s="3">
        <v>53.7</v>
      </c>
      <c r="AO468" s="3">
        <v>54.15</v>
      </c>
      <c r="AP468" s="3">
        <v>54.9</v>
      </c>
      <c r="AQ468" s="3">
        <v>54.95</v>
      </c>
      <c r="AR468" s="3">
        <v>54.45</v>
      </c>
      <c r="AS468" s="3">
        <v>45.66</v>
      </c>
      <c r="AT468" s="3">
        <v>44.45</v>
      </c>
      <c r="AU468" s="3">
        <v>43.75</v>
      </c>
      <c r="AV468" s="3">
        <v>43.5</v>
      </c>
      <c r="AW468" s="3">
        <v>43.77</v>
      </c>
      <c r="AX468" s="3">
        <v>44.65</v>
      </c>
      <c r="AY468" s="3">
        <v>49.23</v>
      </c>
    </row>
    <row r="469" spans="1:51" x14ac:dyDescent="0.35">
      <c r="A469" s="5">
        <f t="shared" si="8"/>
        <v>43382</v>
      </c>
      <c r="B469" t="s">
        <v>614</v>
      </c>
      <c r="C469" s="2">
        <v>43382</v>
      </c>
      <c r="D469" s="3">
        <v>68.34</v>
      </c>
      <c r="E469" s="3">
        <v>69.7</v>
      </c>
      <c r="F469" s="3">
        <v>71.010000000000005</v>
      </c>
      <c r="G469" s="3">
        <v>70.53</v>
      </c>
      <c r="H469" s="3">
        <v>68.290000000000006</v>
      </c>
      <c r="I469" s="3">
        <v>61.83</v>
      </c>
      <c r="J469" s="3">
        <v>61.02</v>
      </c>
      <c r="K469" s="3">
        <v>60.91</v>
      </c>
      <c r="L469" s="3">
        <v>58.75</v>
      </c>
      <c r="M469" s="3">
        <v>59.29</v>
      </c>
      <c r="N469" s="3">
        <v>59.86</v>
      </c>
      <c r="O469" s="3">
        <v>62.72</v>
      </c>
      <c r="P469" s="3">
        <v>64.92</v>
      </c>
      <c r="Q469" s="3">
        <v>65.42</v>
      </c>
      <c r="R469" s="3">
        <v>66.95</v>
      </c>
      <c r="S469" s="3">
        <v>66.95</v>
      </c>
      <c r="T469" s="3">
        <v>65.900000000000006</v>
      </c>
      <c r="U469" s="3">
        <v>54.77</v>
      </c>
      <c r="V469" s="3">
        <v>53.34</v>
      </c>
      <c r="W469" s="3">
        <v>52.79</v>
      </c>
      <c r="X469" s="3">
        <v>52.5</v>
      </c>
      <c r="Y469" s="3">
        <v>52.76</v>
      </c>
      <c r="Z469" s="3">
        <v>53.03</v>
      </c>
      <c r="AA469" s="3">
        <v>55.03</v>
      </c>
      <c r="AB469" s="3">
        <v>58.48</v>
      </c>
      <c r="AC469" s="3">
        <v>59.48</v>
      </c>
      <c r="AD469" s="3">
        <v>60.23</v>
      </c>
      <c r="AE469" s="3">
        <v>60.28</v>
      </c>
      <c r="AF469" s="3">
        <v>59.73</v>
      </c>
      <c r="AG469" s="3">
        <v>48.93</v>
      </c>
      <c r="AH469" s="3">
        <v>47.48</v>
      </c>
      <c r="AI469" s="3">
        <v>46.33</v>
      </c>
      <c r="AJ469" s="3">
        <v>45.78</v>
      </c>
      <c r="AK469" s="3">
        <v>46.03</v>
      </c>
      <c r="AL469" s="3">
        <v>46.43</v>
      </c>
      <c r="AM469" s="3">
        <v>49.25</v>
      </c>
      <c r="AN469" s="3">
        <v>52.67</v>
      </c>
      <c r="AO469" s="3">
        <v>53.12</v>
      </c>
      <c r="AP469" s="3">
        <v>53.87</v>
      </c>
      <c r="AQ469" s="3">
        <v>53.92</v>
      </c>
      <c r="AR469" s="3">
        <v>53.42</v>
      </c>
      <c r="AS469" s="3">
        <v>44.85</v>
      </c>
      <c r="AT469" s="3">
        <v>43.64</v>
      </c>
      <c r="AU469" s="3">
        <v>42.94</v>
      </c>
      <c r="AV469" s="3">
        <v>42.69</v>
      </c>
      <c r="AW469" s="3">
        <v>42.96</v>
      </c>
      <c r="AX469" s="3">
        <v>43.84</v>
      </c>
      <c r="AY469" s="3">
        <v>48.2</v>
      </c>
    </row>
    <row r="470" spans="1:51" x14ac:dyDescent="0.35">
      <c r="A470" s="5">
        <f t="shared" si="8"/>
        <v>43383</v>
      </c>
      <c r="B470" t="s">
        <v>615</v>
      </c>
      <c r="C470" s="2">
        <v>43383</v>
      </c>
      <c r="D470" s="3">
        <v>66.959999999999994</v>
      </c>
      <c r="E470" s="3">
        <v>67.94</v>
      </c>
      <c r="F470" s="3">
        <v>69.239999999999995</v>
      </c>
      <c r="G470" s="3">
        <v>68.760000000000005</v>
      </c>
      <c r="H470" s="3">
        <v>66.52</v>
      </c>
      <c r="I470" s="3">
        <v>60.09</v>
      </c>
      <c r="J470" s="3">
        <v>59.28</v>
      </c>
      <c r="K470" s="3">
        <v>59.17</v>
      </c>
      <c r="L470" s="3">
        <v>57.1</v>
      </c>
      <c r="M470" s="3">
        <v>57.64</v>
      </c>
      <c r="N470" s="3">
        <v>58.21</v>
      </c>
      <c r="O470" s="3">
        <v>61.38</v>
      </c>
      <c r="P470" s="3">
        <v>63.58</v>
      </c>
      <c r="Q470" s="3">
        <v>64.08</v>
      </c>
      <c r="R470" s="3">
        <v>65.44</v>
      </c>
      <c r="S470" s="3">
        <v>65.44</v>
      </c>
      <c r="T470" s="3">
        <v>64.39</v>
      </c>
      <c r="U470" s="3">
        <v>53.48</v>
      </c>
      <c r="V470" s="3">
        <v>52.05</v>
      </c>
      <c r="W470" s="3">
        <v>51.5</v>
      </c>
      <c r="X470" s="3">
        <v>51.21</v>
      </c>
      <c r="Y470" s="3">
        <v>51.47</v>
      </c>
      <c r="Z470" s="3">
        <v>51.74</v>
      </c>
      <c r="AA470" s="3">
        <v>53.9</v>
      </c>
      <c r="AB470" s="3">
        <v>57.35</v>
      </c>
      <c r="AC470" s="3">
        <v>58.35</v>
      </c>
      <c r="AD470" s="3">
        <v>59.1</v>
      </c>
      <c r="AE470" s="3">
        <v>59.15</v>
      </c>
      <c r="AF470" s="3">
        <v>58.6</v>
      </c>
      <c r="AG470" s="3">
        <v>47.95</v>
      </c>
      <c r="AH470" s="3">
        <v>46.5</v>
      </c>
      <c r="AI470" s="3">
        <v>45.35</v>
      </c>
      <c r="AJ470" s="3">
        <v>44.8</v>
      </c>
      <c r="AK470" s="3">
        <v>45.05</v>
      </c>
      <c r="AL470" s="3">
        <v>45.45</v>
      </c>
      <c r="AM470" s="3">
        <v>48.47</v>
      </c>
      <c r="AN470" s="3">
        <v>51.89</v>
      </c>
      <c r="AO470" s="3">
        <v>52.34</v>
      </c>
      <c r="AP470" s="3">
        <v>53.09</v>
      </c>
      <c r="AQ470" s="3">
        <v>53.14</v>
      </c>
      <c r="AR470" s="3">
        <v>52.64</v>
      </c>
      <c r="AS470" s="3">
        <v>43.86</v>
      </c>
      <c r="AT470" s="3">
        <v>42.65</v>
      </c>
      <c r="AU470" s="3">
        <v>41.95</v>
      </c>
      <c r="AV470" s="3">
        <v>41.7</v>
      </c>
      <c r="AW470" s="3">
        <v>41.97</v>
      </c>
      <c r="AX470" s="3">
        <v>42.85</v>
      </c>
      <c r="AY470" s="3">
        <v>47.42</v>
      </c>
    </row>
    <row r="471" spans="1:51" x14ac:dyDescent="0.35">
      <c r="A471" s="5">
        <f t="shared" si="8"/>
        <v>43384</v>
      </c>
      <c r="B471" t="s">
        <v>616</v>
      </c>
      <c r="C471" s="2">
        <v>43384</v>
      </c>
      <c r="D471" s="3">
        <v>66.09</v>
      </c>
      <c r="E471" s="3">
        <v>67.12</v>
      </c>
      <c r="F471" s="3">
        <v>68.12</v>
      </c>
      <c r="G471" s="3">
        <v>67.64</v>
      </c>
      <c r="H471" s="3">
        <v>65.400000000000006</v>
      </c>
      <c r="I471" s="3">
        <v>58.9</v>
      </c>
      <c r="J471" s="3">
        <v>58.09</v>
      </c>
      <c r="K471" s="3">
        <v>57.98</v>
      </c>
      <c r="L471" s="3">
        <v>55.96</v>
      </c>
      <c r="M471" s="3">
        <v>56.5</v>
      </c>
      <c r="N471" s="3">
        <v>57.07</v>
      </c>
      <c r="O471" s="3">
        <v>59.95</v>
      </c>
      <c r="P471" s="3">
        <v>62.15</v>
      </c>
      <c r="Q471" s="3">
        <v>62.65</v>
      </c>
      <c r="R471" s="3">
        <v>63.98</v>
      </c>
      <c r="S471" s="3">
        <v>63.98</v>
      </c>
      <c r="T471" s="3">
        <v>62.93</v>
      </c>
      <c r="U471" s="3">
        <v>52.58</v>
      </c>
      <c r="V471" s="3">
        <v>51.15</v>
      </c>
      <c r="W471" s="3">
        <v>50.6</v>
      </c>
      <c r="X471" s="3">
        <v>50.31</v>
      </c>
      <c r="Y471" s="3">
        <v>50.57</v>
      </c>
      <c r="Z471" s="3">
        <v>50.84</v>
      </c>
      <c r="AA471" s="3">
        <v>52.93</v>
      </c>
      <c r="AB471" s="3">
        <v>56.38</v>
      </c>
      <c r="AC471" s="3">
        <v>57.38</v>
      </c>
      <c r="AD471" s="3">
        <v>58.13</v>
      </c>
      <c r="AE471" s="3">
        <v>58.18</v>
      </c>
      <c r="AF471" s="3">
        <v>57.63</v>
      </c>
      <c r="AG471" s="3">
        <v>46.64</v>
      </c>
      <c r="AH471" s="3">
        <v>45.19</v>
      </c>
      <c r="AI471" s="3">
        <v>44.04</v>
      </c>
      <c r="AJ471" s="3">
        <v>43.49</v>
      </c>
      <c r="AK471" s="3">
        <v>43.74</v>
      </c>
      <c r="AL471" s="3">
        <v>44.14</v>
      </c>
      <c r="AM471" s="3">
        <v>48.23</v>
      </c>
      <c r="AN471" s="3">
        <v>51.65</v>
      </c>
      <c r="AO471" s="3">
        <v>52.1</v>
      </c>
      <c r="AP471" s="3">
        <v>52.85</v>
      </c>
      <c r="AQ471" s="3">
        <v>52.9</v>
      </c>
      <c r="AR471" s="3">
        <v>52.4</v>
      </c>
      <c r="AS471" s="3">
        <v>42.55</v>
      </c>
      <c r="AT471" s="3">
        <v>41.34</v>
      </c>
      <c r="AU471" s="3">
        <v>40.64</v>
      </c>
      <c r="AV471" s="3">
        <v>40.39</v>
      </c>
      <c r="AW471" s="3">
        <v>40.659999999999997</v>
      </c>
      <c r="AX471" s="3">
        <v>41.54</v>
      </c>
      <c r="AY471" s="3">
        <v>47.18</v>
      </c>
    </row>
    <row r="472" spans="1:51" x14ac:dyDescent="0.35">
      <c r="A472" s="5">
        <f t="shared" si="8"/>
        <v>43385</v>
      </c>
      <c r="B472" t="s">
        <v>617</v>
      </c>
      <c r="C472" s="2">
        <v>43385</v>
      </c>
      <c r="D472" s="3">
        <v>68.36</v>
      </c>
      <c r="E472" s="3">
        <v>69.11</v>
      </c>
      <c r="F472" s="3">
        <v>70.239999999999995</v>
      </c>
      <c r="G472" s="3">
        <v>69.760000000000005</v>
      </c>
      <c r="H472" s="3">
        <v>67.52</v>
      </c>
      <c r="I472" s="3">
        <v>60.07</v>
      </c>
      <c r="J472" s="3">
        <v>59.26</v>
      </c>
      <c r="K472" s="3">
        <v>59.15</v>
      </c>
      <c r="L472" s="3">
        <v>57.15</v>
      </c>
      <c r="M472" s="3">
        <v>57.69</v>
      </c>
      <c r="N472" s="3">
        <v>58.26</v>
      </c>
      <c r="O472" s="3">
        <v>61.25</v>
      </c>
      <c r="P472" s="3">
        <v>63.45</v>
      </c>
      <c r="Q472" s="3">
        <v>63.95</v>
      </c>
      <c r="R472" s="3">
        <v>65.25</v>
      </c>
      <c r="S472" s="3">
        <v>65.25</v>
      </c>
      <c r="T472" s="3">
        <v>64.2</v>
      </c>
      <c r="U472" s="3">
        <v>53.57</v>
      </c>
      <c r="V472" s="3">
        <v>52.14</v>
      </c>
      <c r="W472" s="3">
        <v>51.59</v>
      </c>
      <c r="X472" s="3">
        <v>51.3</v>
      </c>
      <c r="Y472" s="3">
        <v>51.56</v>
      </c>
      <c r="Z472" s="3">
        <v>51.83</v>
      </c>
      <c r="AA472" s="3">
        <v>53.82</v>
      </c>
      <c r="AB472" s="3">
        <v>57.27</v>
      </c>
      <c r="AC472" s="3">
        <v>58.27</v>
      </c>
      <c r="AD472" s="3">
        <v>59.02</v>
      </c>
      <c r="AE472" s="3">
        <v>59.07</v>
      </c>
      <c r="AF472" s="3">
        <v>58.52</v>
      </c>
      <c r="AG472" s="3">
        <v>46.99</v>
      </c>
      <c r="AH472" s="3">
        <v>45.54</v>
      </c>
      <c r="AI472" s="3">
        <v>44.39</v>
      </c>
      <c r="AJ472" s="3">
        <v>43.84</v>
      </c>
      <c r="AK472" s="3">
        <v>44.09</v>
      </c>
      <c r="AL472" s="3">
        <v>44.49</v>
      </c>
      <c r="AM472" s="3">
        <v>48.65</v>
      </c>
      <c r="AN472" s="3">
        <v>52.07</v>
      </c>
      <c r="AO472" s="3">
        <v>52.52</v>
      </c>
      <c r="AP472" s="3">
        <v>53.27</v>
      </c>
      <c r="AQ472" s="3">
        <v>53.32</v>
      </c>
      <c r="AR472" s="3">
        <v>52.82</v>
      </c>
      <c r="AS472" s="3">
        <v>42.9</v>
      </c>
      <c r="AT472" s="3">
        <v>41.69</v>
      </c>
      <c r="AU472" s="3">
        <v>40.99</v>
      </c>
      <c r="AV472" s="3">
        <v>40.74</v>
      </c>
      <c r="AW472" s="3">
        <v>41.01</v>
      </c>
      <c r="AX472" s="3">
        <v>41.89</v>
      </c>
      <c r="AY472" s="3">
        <v>47.6</v>
      </c>
    </row>
    <row r="473" spans="1:51" x14ac:dyDescent="0.35">
      <c r="A473" s="5">
        <f t="shared" si="8"/>
        <v>43388</v>
      </c>
      <c r="B473" t="s">
        <v>618</v>
      </c>
      <c r="C473" s="2">
        <v>43388</v>
      </c>
      <c r="D473" s="3">
        <v>67.58</v>
      </c>
      <c r="E473" s="3">
        <v>68.31</v>
      </c>
      <c r="F473" s="3">
        <v>69.52</v>
      </c>
      <c r="G473" s="3">
        <v>69.45</v>
      </c>
      <c r="H473" s="3">
        <v>66.87</v>
      </c>
      <c r="I473" s="3">
        <v>58.64</v>
      </c>
      <c r="J473" s="3">
        <v>57.83</v>
      </c>
      <c r="K473" s="3">
        <v>57.72</v>
      </c>
      <c r="L473" s="3">
        <v>55.84</v>
      </c>
      <c r="M473" s="3">
        <v>56.38</v>
      </c>
      <c r="N473" s="3">
        <v>56.95</v>
      </c>
      <c r="O473" s="3">
        <v>59.68</v>
      </c>
      <c r="P473" s="3">
        <v>61.88</v>
      </c>
      <c r="Q473" s="3">
        <v>62.38</v>
      </c>
      <c r="R473" s="3">
        <v>63.65</v>
      </c>
      <c r="S473" s="3">
        <v>63.65</v>
      </c>
      <c r="T473" s="3">
        <v>62.6</v>
      </c>
      <c r="U473" s="3">
        <v>51.63</v>
      </c>
      <c r="V473" s="3">
        <v>50.2</v>
      </c>
      <c r="W473" s="3">
        <v>49.65</v>
      </c>
      <c r="X473" s="3">
        <v>49.36</v>
      </c>
      <c r="Y473" s="3">
        <v>49.62</v>
      </c>
      <c r="Z473" s="3">
        <v>49.89</v>
      </c>
      <c r="AA473" s="3">
        <v>52.4</v>
      </c>
      <c r="AB473" s="3">
        <v>55.85</v>
      </c>
      <c r="AC473" s="3">
        <v>56.85</v>
      </c>
      <c r="AD473" s="3">
        <v>57.6</v>
      </c>
      <c r="AE473" s="3">
        <v>57.65</v>
      </c>
      <c r="AF473" s="3">
        <v>57.1</v>
      </c>
      <c r="AG473" s="3">
        <v>46.84</v>
      </c>
      <c r="AH473" s="3">
        <v>45.39</v>
      </c>
      <c r="AI473" s="3">
        <v>44.24</v>
      </c>
      <c r="AJ473" s="3">
        <v>43.69</v>
      </c>
      <c r="AK473" s="3">
        <v>43.94</v>
      </c>
      <c r="AL473" s="3">
        <v>44.34</v>
      </c>
      <c r="AM473" s="3">
        <v>47.36</v>
      </c>
      <c r="AN473" s="3">
        <v>50.78</v>
      </c>
      <c r="AO473" s="3">
        <v>51.23</v>
      </c>
      <c r="AP473" s="3">
        <v>51.98</v>
      </c>
      <c r="AQ473" s="3">
        <v>52.03</v>
      </c>
      <c r="AR473" s="3">
        <v>51.53</v>
      </c>
      <c r="AS473" s="3">
        <v>43.06</v>
      </c>
      <c r="AT473" s="3">
        <v>41.85</v>
      </c>
      <c r="AU473" s="3">
        <v>41.15</v>
      </c>
      <c r="AV473" s="3">
        <v>40.9</v>
      </c>
      <c r="AW473" s="3">
        <v>41.17</v>
      </c>
      <c r="AX473" s="3">
        <v>42.05</v>
      </c>
      <c r="AY473" s="3">
        <v>46.31</v>
      </c>
    </row>
    <row r="474" spans="1:51" x14ac:dyDescent="0.35">
      <c r="A474" s="5">
        <f t="shared" si="8"/>
        <v>43389</v>
      </c>
      <c r="B474" t="s">
        <v>619</v>
      </c>
      <c r="C474" s="2">
        <v>43389</v>
      </c>
      <c r="D474" s="3">
        <v>67.42</v>
      </c>
      <c r="E474" s="3">
        <v>68.36</v>
      </c>
      <c r="F474" s="3">
        <v>69.44</v>
      </c>
      <c r="G474" s="3">
        <v>69.67</v>
      </c>
      <c r="H474" s="3">
        <v>66.91</v>
      </c>
      <c r="I474" s="3">
        <v>59.05</v>
      </c>
      <c r="J474" s="3">
        <v>58.24</v>
      </c>
      <c r="K474" s="3">
        <v>58.13</v>
      </c>
      <c r="L474" s="3">
        <v>56.24</v>
      </c>
      <c r="M474" s="3">
        <v>56.78</v>
      </c>
      <c r="N474" s="3">
        <v>57.35</v>
      </c>
      <c r="O474" s="3">
        <v>59.85</v>
      </c>
      <c r="P474" s="3">
        <v>62.05</v>
      </c>
      <c r="Q474" s="3">
        <v>62.55</v>
      </c>
      <c r="R474" s="3">
        <v>63.82</v>
      </c>
      <c r="S474" s="3">
        <v>63.82</v>
      </c>
      <c r="T474" s="3">
        <v>62.77</v>
      </c>
      <c r="U474" s="3">
        <v>51.94</v>
      </c>
      <c r="V474" s="3">
        <v>50.51</v>
      </c>
      <c r="W474" s="3">
        <v>49.96</v>
      </c>
      <c r="X474" s="3">
        <v>49.67</v>
      </c>
      <c r="Y474" s="3">
        <v>49.93</v>
      </c>
      <c r="Z474" s="3">
        <v>50.2</v>
      </c>
      <c r="AA474" s="3">
        <v>52.48</v>
      </c>
      <c r="AB474" s="3">
        <v>55.93</v>
      </c>
      <c r="AC474" s="3">
        <v>56.93</v>
      </c>
      <c r="AD474" s="3">
        <v>57.68</v>
      </c>
      <c r="AE474" s="3">
        <v>57.73</v>
      </c>
      <c r="AF474" s="3">
        <v>57.18</v>
      </c>
      <c r="AG474" s="3">
        <v>46.6</v>
      </c>
      <c r="AH474" s="3">
        <v>45.15</v>
      </c>
      <c r="AI474" s="3">
        <v>44</v>
      </c>
      <c r="AJ474" s="3">
        <v>43.45</v>
      </c>
      <c r="AK474" s="3">
        <v>43.7</v>
      </c>
      <c r="AL474" s="3">
        <v>44.1</v>
      </c>
      <c r="AM474" s="3">
        <v>47.14</v>
      </c>
      <c r="AN474" s="3">
        <v>50.56</v>
      </c>
      <c r="AO474" s="3">
        <v>51.01</v>
      </c>
      <c r="AP474" s="3">
        <v>51.76</v>
      </c>
      <c r="AQ474" s="3">
        <v>51.81</v>
      </c>
      <c r="AR474" s="3">
        <v>51.31</v>
      </c>
      <c r="AS474" s="3">
        <v>43.31</v>
      </c>
      <c r="AT474" s="3">
        <v>42.1</v>
      </c>
      <c r="AU474" s="3">
        <v>41.4</v>
      </c>
      <c r="AV474" s="3">
        <v>41.15</v>
      </c>
      <c r="AW474" s="3">
        <v>41.42</v>
      </c>
      <c r="AX474" s="3">
        <v>42.3</v>
      </c>
      <c r="AY474" s="3">
        <v>46.09</v>
      </c>
    </row>
    <row r="475" spans="1:51" x14ac:dyDescent="0.35">
      <c r="A475" s="5">
        <f t="shared" si="8"/>
        <v>43390</v>
      </c>
      <c r="B475" t="s">
        <v>620</v>
      </c>
      <c r="C475" s="2">
        <v>43390</v>
      </c>
      <c r="D475" s="3">
        <v>66.849999999999994</v>
      </c>
      <c r="E475" s="3">
        <v>67.97</v>
      </c>
      <c r="F475" s="3">
        <v>68.760000000000005</v>
      </c>
      <c r="G475" s="3">
        <v>68.989999999999995</v>
      </c>
      <c r="H475" s="3">
        <v>66.23</v>
      </c>
      <c r="I475" s="3">
        <v>58.86</v>
      </c>
      <c r="J475" s="3">
        <v>58.05</v>
      </c>
      <c r="K475" s="3">
        <v>57.94</v>
      </c>
      <c r="L475" s="3">
        <v>55.82</v>
      </c>
      <c r="M475" s="3">
        <v>56.36</v>
      </c>
      <c r="N475" s="3">
        <v>56.93</v>
      </c>
      <c r="O475" s="3">
        <v>59.59</v>
      </c>
      <c r="P475" s="3">
        <v>61.79</v>
      </c>
      <c r="Q475" s="3">
        <v>62.29</v>
      </c>
      <c r="R475" s="3">
        <v>63.55</v>
      </c>
      <c r="S475" s="3">
        <v>63.55</v>
      </c>
      <c r="T475" s="3">
        <v>62.5</v>
      </c>
      <c r="U475" s="3">
        <v>51.32</v>
      </c>
      <c r="V475" s="3">
        <v>49.89</v>
      </c>
      <c r="W475" s="3">
        <v>49.34</v>
      </c>
      <c r="X475" s="3">
        <v>49.05</v>
      </c>
      <c r="Y475" s="3">
        <v>49.31</v>
      </c>
      <c r="Z475" s="3">
        <v>49.58</v>
      </c>
      <c r="AA475" s="3">
        <v>52.58</v>
      </c>
      <c r="AB475" s="3">
        <v>56.03</v>
      </c>
      <c r="AC475" s="3">
        <v>57.03</v>
      </c>
      <c r="AD475" s="3">
        <v>57.78</v>
      </c>
      <c r="AE475" s="3">
        <v>57.83</v>
      </c>
      <c r="AF475" s="3">
        <v>57.28</v>
      </c>
      <c r="AG475" s="3">
        <v>46.21</v>
      </c>
      <c r="AH475" s="3">
        <v>44.76</v>
      </c>
      <c r="AI475" s="3">
        <v>43.61</v>
      </c>
      <c r="AJ475" s="3">
        <v>43.06</v>
      </c>
      <c r="AK475" s="3">
        <v>43.31</v>
      </c>
      <c r="AL475" s="3">
        <v>43.71</v>
      </c>
      <c r="AM475" s="3">
        <v>47.7</v>
      </c>
      <c r="AN475" s="3">
        <v>51.12</v>
      </c>
      <c r="AO475" s="3">
        <v>51.57</v>
      </c>
      <c r="AP475" s="3">
        <v>52.32</v>
      </c>
      <c r="AQ475" s="3">
        <v>52.37</v>
      </c>
      <c r="AR475" s="3">
        <v>51.87</v>
      </c>
      <c r="AS475" s="3">
        <v>42.92</v>
      </c>
      <c r="AT475" s="3">
        <v>41.71</v>
      </c>
      <c r="AU475" s="3">
        <v>41.01</v>
      </c>
      <c r="AV475" s="3">
        <v>40.76</v>
      </c>
      <c r="AW475" s="3">
        <v>41.03</v>
      </c>
      <c r="AX475" s="3">
        <v>41.91</v>
      </c>
      <c r="AY475" s="3">
        <v>46.65</v>
      </c>
    </row>
    <row r="476" spans="1:51" x14ac:dyDescent="0.35">
      <c r="A476" s="5">
        <f t="shared" si="8"/>
        <v>43391</v>
      </c>
      <c r="B476" t="s">
        <v>621</v>
      </c>
      <c r="C476" s="2">
        <v>43391</v>
      </c>
      <c r="D476" s="3">
        <v>66.87</v>
      </c>
      <c r="E476" s="3">
        <v>68.099999999999994</v>
      </c>
      <c r="F476" s="3">
        <v>68.72</v>
      </c>
      <c r="G476" s="3">
        <v>68.95</v>
      </c>
      <c r="H476" s="3">
        <v>66.19</v>
      </c>
      <c r="I476" s="3">
        <v>58.85</v>
      </c>
      <c r="J476" s="3">
        <v>58.04</v>
      </c>
      <c r="K476" s="3">
        <v>57.93</v>
      </c>
      <c r="L476" s="3">
        <v>55.7</v>
      </c>
      <c r="M476" s="3">
        <v>56.24</v>
      </c>
      <c r="N476" s="3">
        <v>56.81</v>
      </c>
      <c r="O476" s="3">
        <v>59.47</v>
      </c>
      <c r="P476" s="3">
        <v>61.67</v>
      </c>
      <c r="Q476" s="3">
        <v>62.17</v>
      </c>
      <c r="R476" s="3">
        <v>63.45</v>
      </c>
      <c r="S476" s="3">
        <v>63.45</v>
      </c>
      <c r="T476" s="3">
        <v>62.4</v>
      </c>
      <c r="U476" s="3">
        <v>51.32</v>
      </c>
      <c r="V476" s="3">
        <v>49.89</v>
      </c>
      <c r="W476" s="3">
        <v>49.34</v>
      </c>
      <c r="X476" s="3">
        <v>49.05</v>
      </c>
      <c r="Y476" s="3">
        <v>49.31</v>
      </c>
      <c r="Z476" s="3">
        <v>49.58</v>
      </c>
      <c r="AA476" s="3">
        <v>52.28</v>
      </c>
      <c r="AB476" s="3">
        <v>55.73</v>
      </c>
      <c r="AC476" s="3">
        <v>56.73</v>
      </c>
      <c r="AD476" s="3">
        <v>57.48</v>
      </c>
      <c r="AE476" s="3">
        <v>57.53</v>
      </c>
      <c r="AF476" s="3">
        <v>56.98</v>
      </c>
      <c r="AG476" s="3">
        <v>46.28</v>
      </c>
      <c r="AH476" s="3">
        <v>44.83</v>
      </c>
      <c r="AI476" s="3">
        <v>43.68</v>
      </c>
      <c r="AJ476" s="3">
        <v>43.13</v>
      </c>
      <c r="AK476" s="3">
        <v>43.38</v>
      </c>
      <c r="AL476" s="3">
        <v>43.78</v>
      </c>
      <c r="AM476" s="3">
        <v>47.34</v>
      </c>
      <c r="AN476" s="3">
        <v>50.76</v>
      </c>
      <c r="AO476" s="3">
        <v>51.21</v>
      </c>
      <c r="AP476" s="3">
        <v>51.96</v>
      </c>
      <c r="AQ476" s="3">
        <v>52.01</v>
      </c>
      <c r="AR476" s="3">
        <v>51.51</v>
      </c>
      <c r="AS476" s="3">
        <v>42.45</v>
      </c>
      <c r="AT476" s="3">
        <v>41.24</v>
      </c>
      <c r="AU476" s="3">
        <v>40.54</v>
      </c>
      <c r="AV476" s="3">
        <v>40.29</v>
      </c>
      <c r="AW476" s="3">
        <v>40.56</v>
      </c>
      <c r="AX476" s="3">
        <v>41.44</v>
      </c>
      <c r="AY476" s="3">
        <v>46.29</v>
      </c>
    </row>
    <row r="477" spans="1:51" x14ac:dyDescent="0.35">
      <c r="A477" s="5">
        <f t="shared" si="8"/>
        <v>43392</v>
      </c>
      <c r="B477" t="s">
        <v>622</v>
      </c>
      <c r="C477" s="2">
        <v>43392</v>
      </c>
      <c r="D477" s="3">
        <v>68.77</v>
      </c>
      <c r="E477" s="3">
        <v>69.540000000000006</v>
      </c>
      <c r="F477" s="3">
        <v>70.430000000000007</v>
      </c>
      <c r="G477" s="3">
        <v>70.569999999999993</v>
      </c>
      <c r="H477" s="3">
        <v>67.77</v>
      </c>
      <c r="I477" s="3">
        <v>61.23</v>
      </c>
      <c r="J477" s="3">
        <v>60.42</v>
      </c>
      <c r="K477" s="3">
        <v>60.31</v>
      </c>
      <c r="L477" s="3">
        <v>56.8</v>
      </c>
      <c r="M477" s="3">
        <v>57.34</v>
      </c>
      <c r="N477" s="3">
        <v>57.91</v>
      </c>
      <c r="O477" s="3">
        <v>61.16</v>
      </c>
      <c r="P477" s="3">
        <v>63.36</v>
      </c>
      <c r="Q477" s="3">
        <v>63.86</v>
      </c>
      <c r="R477" s="3">
        <v>65.14</v>
      </c>
      <c r="S477" s="3">
        <v>65.14</v>
      </c>
      <c r="T477" s="3">
        <v>64.09</v>
      </c>
      <c r="U477" s="3">
        <v>53</v>
      </c>
      <c r="V477" s="3">
        <v>51.57</v>
      </c>
      <c r="W477" s="3">
        <v>51.02</v>
      </c>
      <c r="X477" s="3">
        <v>50.73</v>
      </c>
      <c r="Y477" s="3">
        <v>50.99</v>
      </c>
      <c r="Z477" s="3">
        <v>51.26</v>
      </c>
      <c r="AA477" s="3">
        <v>53.54</v>
      </c>
      <c r="AB477" s="3">
        <v>56.99</v>
      </c>
      <c r="AC477" s="3">
        <v>57.99</v>
      </c>
      <c r="AD477" s="3">
        <v>58.74</v>
      </c>
      <c r="AE477" s="3">
        <v>58.79</v>
      </c>
      <c r="AF477" s="3">
        <v>58.24</v>
      </c>
      <c r="AG477" s="3">
        <v>47.06</v>
      </c>
      <c r="AH477" s="3">
        <v>45.61</v>
      </c>
      <c r="AI477" s="3">
        <v>44.46</v>
      </c>
      <c r="AJ477" s="3">
        <v>43.91</v>
      </c>
      <c r="AK477" s="3">
        <v>44.16</v>
      </c>
      <c r="AL477" s="3">
        <v>44.56</v>
      </c>
      <c r="AM477" s="3">
        <v>48.3</v>
      </c>
      <c r="AN477" s="3">
        <v>51.72</v>
      </c>
      <c r="AO477" s="3">
        <v>52.17</v>
      </c>
      <c r="AP477" s="3">
        <v>52.92</v>
      </c>
      <c r="AQ477" s="3">
        <v>52.97</v>
      </c>
      <c r="AR477" s="3">
        <v>52.47</v>
      </c>
      <c r="AS477" s="3">
        <v>43.41</v>
      </c>
      <c r="AT477" s="3">
        <v>42.2</v>
      </c>
      <c r="AU477" s="3">
        <v>41.5</v>
      </c>
      <c r="AV477" s="3">
        <v>41.25</v>
      </c>
      <c r="AW477" s="3">
        <v>41.52</v>
      </c>
      <c r="AX477" s="3">
        <v>42.4</v>
      </c>
      <c r="AY477" s="3">
        <v>47.25</v>
      </c>
    </row>
    <row r="478" spans="1:51" x14ac:dyDescent="0.35">
      <c r="A478" s="5">
        <f t="shared" si="8"/>
        <v>43395</v>
      </c>
      <c r="B478" t="s">
        <v>623</v>
      </c>
      <c r="C478" s="2">
        <v>43395</v>
      </c>
      <c r="D478" s="3">
        <v>67.209999999999994</v>
      </c>
      <c r="E478" s="3">
        <v>67.989999999999995</v>
      </c>
      <c r="F478" s="3">
        <v>68.86</v>
      </c>
      <c r="G478" s="3">
        <v>69.06</v>
      </c>
      <c r="H478" s="3">
        <v>66.27</v>
      </c>
      <c r="I478" s="3">
        <v>60.24</v>
      </c>
      <c r="J478" s="3">
        <v>59.43</v>
      </c>
      <c r="K478" s="3">
        <v>59.32</v>
      </c>
      <c r="L478" s="3">
        <v>56.59</v>
      </c>
      <c r="M478" s="3">
        <v>57.13</v>
      </c>
      <c r="N478" s="3">
        <v>57.7</v>
      </c>
      <c r="O478" s="3">
        <v>60.59</v>
      </c>
      <c r="P478" s="3">
        <v>62.79</v>
      </c>
      <c r="Q478" s="3">
        <v>63.29</v>
      </c>
      <c r="R478" s="3">
        <v>64.58</v>
      </c>
      <c r="S478" s="3">
        <v>64.58</v>
      </c>
      <c r="T478" s="3">
        <v>63.53</v>
      </c>
      <c r="U478" s="3">
        <v>52.83</v>
      </c>
      <c r="V478" s="3">
        <v>51.4</v>
      </c>
      <c r="W478" s="3">
        <v>50.85</v>
      </c>
      <c r="X478" s="3">
        <v>50.56</v>
      </c>
      <c r="Y478" s="3">
        <v>50.82</v>
      </c>
      <c r="Z478" s="3">
        <v>51.09</v>
      </c>
      <c r="AA478" s="3">
        <v>53.13</v>
      </c>
      <c r="AB478" s="3">
        <v>56.58</v>
      </c>
      <c r="AC478" s="3">
        <v>57.58</v>
      </c>
      <c r="AD478" s="3">
        <v>58.33</v>
      </c>
      <c r="AE478" s="3">
        <v>58.38</v>
      </c>
      <c r="AF478" s="3">
        <v>57.83</v>
      </c>
      <c r="AG478" s="3">
        <v>46.75</v>
      </c>
      <c r="AH478" s="3">
        <v>45.3</v>
      </c>
      <c r="AI478" s="3">
        <v>44.15</v>
      </c>
      <c r="AJ478" s="3">
        <v>43.6</v>
      </c>
      <c r="AK478" s="3">
        <v>43.85</v>
      </c>
      <c r="AL478" s="3">
        <v>44.25</v>
      </c>
      <c r="AM478" s="3">
        <v>47.89</v>
      </c>
      <c r="AN478" s="3">
        <v>51.31</v>
      </c>
      <c r="AO478" s="3">
        <v>51.76</v>
      </c>
      <c r="AP478" s="3">
        <v>52.51</v>
      </c>
      <c r="AQ478" s="3">
        <v>52.56</v>
      </c>
      <c r="AR478" s="3">
        <v>52.06</v>
      </c>
      <c r="AS478" s="3">
        <v>43.01</v>
      </c>
      <c r="AT478" s="3">
        <v>41.8</v>
      </c>
      <c r="AU478" s="3">
        <v>41.1</v>
      </c>
      <c r="AV478" s="3">
        <v>40.85</v>
      </c>
      <c r="AW478" s="3">
        <v>41.12</v>
      </c>
      <c r="AX478" s="3">
        <v>42</v>
      </c>
      <c r="AY478" s="3">
        <v>46.84</v>
      </c>
    </row>
    <row r="479" spans="1:51" x14ac:dyDescent="0.35">
      <c r="A479" s="5">
        <f t="shared" si="8"/>
        <v>43396</v>
      </c>
      <c r="B479" t="s">
        <v>624</v>
      </c>
      <c r="C479" s="2">
        <v>43396</v>
      </c>
      <c r="D479" s="3">
        <v>66.22</v>
      </c>
      <c r="E479" s="3">
        <v>67.19</v>
      </c>
      <c r="F479" s="3">
        <v>68.19</v>
      </c>
      <c r="G479" s="3">
        <v>68.39</v>
      </c>
      <c r="H479" s="3">
        <v>65.599999999999994</v>
      </c>
      <c r="I479" s="3">
        <v>59.86</v>
      </c>
      <c r="J479" s="3">
        <v>59.05</v>
      </c>
      <c r="K479" s="3">
        <v>58.94</v>
      </c>
      <c r="L479" s="3">
        <v>56.54</v>
      </c>
      <c r="M479" s="3">
        <v>57.08</v>
      </c>
      <c r="N479" s="3">
        <v>57.65</v>
      </c>
      <c r="O479" s="3">
        <v>60.66</v>
      </c>
      <c r="P479" s="3">
        <v>62.86</v>
      </c>
      <c r="Q479" s="3">
        <v>63.36</v>
      </c>
      <c r="R479" s="3">
        <v>64.63</v>
      </c>
      <c r="S479" s="3">
        <v>64.63</v>
      </c>
      <c r="T479" s="3">
        <v>63.58</v>
      </c>
      <c r="U479" s="3">
        <v>53.02</v>
      </c>
      <c r="V479" s="3">
        <v>51.59</v>
      </c>
      <c r="W479" s="3">
        <v>51.04</v>
      </c>
      <c r="X479" s="3">
        <v>50.75</v>
      </c>
      <c r="Y479" s="3">
        <v>51.01</v>
      </c>
      <c r="Z479" s="3">
        <v>51.28</v>
      </c>
      <c r="AA479" s="3">
        <v>53.33</v>
      </c>
      <c r="AB479" s="3">
        <v>56.78</v>
      </c>
      <c r="AC479" s="3">
        <v>57.78</v>
      </c>
      <c r="AD479" s="3">
        <v>58.53</v>
      </c>
      <c r="AE479" s="3">
        <v>58.58</v>
      </c>
      <c r="AF479" s="3">
        <v>58.03</v>
      </c>
      <c r="AG479" s="3">
        <v>46.87</v>
      </c>
      <c r="AH479" s="3">
        <v>45.42</v>
      </c>
      <c r="AI479" s="3">
        <v>44.27</v>
      </c>
      <c r="AJ479" s="3">
        <v>43.72</v>
      </c>
      <c r="AK479" s="3">
        <v>43.97</v>
      </c>
      <c r="AL479" s="3">
        <v>44.37</v>
      </c>
      <c r="AM479" s="3">
        <v>48.64</v>
      </c>
      <c r="AN479" s="3">
        <v>52.06</v>
      </c>
      <c r="AO479" s="3">
        <v>52.51</v>
      </c>
      <c r="AP479" s="3">
        <v>53.26</v>
      </c>
      <c r="AQ479" s="3">
        <v>53.31</v>
      </c>
      <c r="AR479" s="3">
        <v>52.81</v>
      </c>
      <c r="AS479" s="3">
        <v>43.13</v>
      </c>
      <c r="AT479" s="3">
        <v>41.92</v>
      </c>
      <c r="AU479" s="3">
        <v>41.22</v>
      </c>
      <c r="AV479" s="3">
        <v>40.97</v>
      </c>
      <c r="AW479" s="3">
        <v>41.24</v>
      </c>
      <c r="AX479" s="3">
        <v>42.12</v>
      </c>
      <c r="AY479" s="3">
        <v>47.59</v>
      </c>
    </row>
    <row r="480" spans="1:51" x14ac:dyDescent="0.35">
      <c r="A480" s="5">
        <f t="shared" si="8"/>
        <v>43397</v>
      </c>
      <c r="B480" t="s">
        <v>625</v>
      </c>
      <c r="C480" s="2">
        <v>43397</v>
      </c>
      <c r="D480" s="3">
        <v>66.03</v>
      </c>
      <c r="E480" s="3">
        <v>67.05</v>
      </c>
      <c r="F480" s="3">
        <v>68.19</v>
      </c>
      <c r="G480" s="3">
        <v>68.39</v>
      </c>
      <c r="H480" s="3">
        <v>65.599999999999994</v>
      </c>
      <c r="I480" s="3">
        <v>59.65</v>
      </c>
      <c r="J480" s="3">
        <v>58.84</v>
      </c>
      <c r="K480" s="3">
        <v>58.73</v>
      </c>
      <c r="L480" s="3">
        <v>56.46</v>
      </c>
      <c r="M480" s="3">
        <v>57</v>
      </c>
      <c r="N480" s="3">
        <v>57.57</v>
      </c>
      <c r="O480" s="3">
        <v>60.8</v>
      </c>
      <c r="P480" s="3">
        <v>63</v>
      </c>
      <c r="Q480" s="3">
        <v>63.5</v>
      </c>
      <c r="R480" s="3">
        <v>64.760000000000005</v>
      </c>
      <c r="S480" s="3">
        <v>64.760000000000005</v>
      </c>
      <c r="T480" s="3">
        <v>63.71</v>
      </c>
      <c r="U480" s="3">
        <v>53.62</v>
      </c>
      <c r="V480" s="3">
        <v>52.19</v>
      </c>
      <c r="W480" s="3">
        <v>51.64</v>
      </c>
      <c r="X480" s="3">
        <v>51.35</v>
      </c>
      <c r="Y480" s="3">
        <v>51.61</v>
      </c>
      <c r="Z480" s="3">
        <v>51.88</v>
      </c>
      <c r="AA480" s="3">
        <v>53.9</v>
      </c>
      <c r="AB480" s="3">
        <v>57.35</v>
      </c>
      <c r="AC480" s="3">
        <v>58.35</v>
      </c>
      <c r="AD480" s="3">
        <v>59.1</v>
      </c>
      <c r="AE480" s="3">
        <v>59.15</v>
      </c>
      <c r="AF480" s="3">
        <v>58.6</v>
      </c>
      <c r="AG480" s="3">
        <v>47.12</v>
      </c>
      <c r="AH480" s="3">
        <v>45.67</v>
      </c>
      <c r="AI480" s="3">
        <v>44.52</v>
      </c>
      <c r="AJ480" s="3">
        <v>43.97</v>
      </c>
      <c r="AK480" s="3">
        <v>44.22</v>
      </c>
      <c r="AL480" s="3">
        <v>44.62</v>
      </c>
      <c r="AM480" s="3">
        <v>48.67</v>
      </c>
      <c r="AN480" s="3">
        <v>52.09</v>
      </c>
      <c r="AO480" s="3">
        <v>52.54</v>
      </c>
      <c r="AP480" s="3">
        <v>53.29</v>
      </c>
      <c r="AQ480" s="3">
        <v>53.34</v>
      </c>
      <c r="AR480" s="3">
        <v>52.84</v>
      </c>
      <c r="AS480" s="3">
        <v>43.38</v>
      </c>
      <c r="AT480" s="3">
        <v>42.17</v>
      </c>
      <c r="AU480" s="3">
        <v>41.47</v>
      </c>
      <c r="AV480" s="3">
        <v>41.22</v>
      </c>
      <c r="AW480" s="3">
        <v>41.49</v>
      </c>
      <c r="AX480" s="3">
        <v>42.37</v>
      </c>
      <c r="AY480" s="3">
        <v>47.62</v>
      </c>
    </row>
    <row r="481" spans="1:51" x14ac:dyDescent="0.35">
      <c r="A481" s="5">
        <f t="shared" si="8"/>
        <v>43398</v>
      </c>
      <c r="B481" t="s">
        <v>626</v>
      </c>
      <c r="C481" s="2">
        <v>43398</v>
      </c>
      <c r="D481" s="3">
        <v>65.56</v>
      </c>
      <c r="E481" s="3">
        <v>66.48</v>
      </c>
      <c r="F481" s="3">
        <v>67.709999999999994</v>
      </c>
      <c r="G481" s="3">
        <v>67.98</v>
      </c>
      <c r="H481" s="3">
        <v>65.17</v>
      </c>
      <c r="I481" s="3">
        <v>59.34</v>
      </c>
      <c r="J481" s="3">
        <v>58.53</v>
      </c>
      <c r="K481" s="3">
        <v>58.42</v>
      </c>
      <c r="L481" s="3">
        <v>56.25</v>
      </c>
      <c r="M481" s="3">
        <v>56.79</v>
      </c>
      <c r="N481" s="3">
        <v>57.36</v>
      </c>
      <c r="O481" s="3">
        <v>60.85</v>
      </c>
      <c r="P481" s="3">
        <v>63.05</v>
      </c>
      <c r="Q481" s="3">
        <v>63.55</v>
      </c>
      <c r="R481" s="3">
        <v>64.569999999999993</v>
      </c>
      <c r="S481" s="3">
        <v>64.569999999999993</v>
      </c>
      <c r="T481" s="3">
        <v>63.52</v>
      </c>
      <c r="U481" s="3">
        <v>54.19</v>
      </c>
      <c r="V481" s="3">
        <v>52.76</v>
      </c>
      <c r="W481" s="3">
        <v>52.21</v>
      </c>
      <c r="X481" s="3">
        <v>51.92</v>
      </c>
      <c r="Y481" s="3">
        <v>52.18</v>
      </c>
      <c r="Z481" s="3">
        <v>52.45</v>
      </c>
      <c r="AA481" s="3">
        <v>54.43</v>
      </c>
      <c r="AB481" s="3">
        <v>57.88</v>
      </c>
      <c r="AC481" s="3">
        <v>58.88</v>
      </c>
      <c r="AD481" s="3">
        <v>59.63</v>
      </c>
      <c r="AE481" s="3">
        <v>59.68</v>
      </c>
      <c r="AF481" s="3">
        <v>59.13</v>
      </c>
      <c r="AG481" s="3">
        <v>47.53</v>
      </c>
      <c r="AH481" s="3">
        <v>46.08</v>
      </c>
      <c r="AI481" s="3">
        <v>44.93</v>
      </c>
      <c r="AJ481" s="3">
        <v>44.38</v>
      </c>
      <c r="AK481" s="3">
        <v>44.63</v>
      </c>
      <c r="AL481" s="3">
        <v>45.03</v>
      </c>
      <c r="AM481" s="3">
        <v>48.74</v>
      </c>
      <c r="AN481" s="3">
        <v>52.16</v>
      </c>
      <c r="AO481" s="3">
        <v>52.61</v>
      </c>
      <c r="AP481" s="3">
        <v>53.36</v>
      </c>
      <c r="AQ481" s="3">
        <v>53.41</v>
      </c>
      <c r="AR481" s="3">
        <v>52.91</v>
      </c>
      <c r="AS481" s="3">
        <v>43.86</v>
      </c>
      <c r="AT481" s="3">
        <v>42.65</v>
      </c>
      <c r="AU481" s="3">
        <v>41.95</v>
      </c>
      <c r="AV481" s="3">
        <v>41.7</v>
      </c>
      <c r="AW481" s="3">
        <v>41.97</v>
      </c>
      <c r="AX481" s="3">
        <v>42.85</v>
      </c>
      <c r="AY481" s="3">
        <v>47.69</v>
      </c>
    </row>
    <row r="482" spans="1:51" x14ac:dyDescent="0.35">
      <c r="A482" s="5">
        <f t="shared" si="8"/>
        <v>43399</v>
      </c>
      <c r="B482" t="s">
        <v>627</v>
      </c>
      <c r="C482" s="2">
        <v>43399</v>
      </c>
      <c r="D482" s="3">
        <v>63.85</v>
      </c>
      <c r="E482" s="3">
        <v>65.16</v>
      </c>
      <c r="F482" s="3">
        <v>66.209999999999994</v>
      </c>
      <c r="G482" s="3">
        <v>66.52</v>
      </c>
      <c r="H482" s="3">
        <v>63.72</v>
      </c>
      <c r="I482" s="3">
        <v>57.89</v>
      </c>
      <c r="J482" s="3">
        <v>57.08</v>
      </c>
      <c r="K482" s="3">
        <v>56.97</v>
      </c>
      <c r="L482" s="3">
        <v>54.85</v>
      </c>
      <c r="M482" s="3">
        <v>55.39</v>
      </c>
      <c r="N482" s="3">
        <v>55.96</v>
      </c>
      <c r="O482" s="3">
        <v>59.9</v>
      </c>
      <c r="P482" s="3">
        <v>62.1</v>
      </c>
      <c r="Q482" s="3">
        <v>62.6</v>
      </c>
      <c r="R482" s="3">
        <v>63.47</v>
      </c>
      <c r="S482" s="3">
        <v>63.47</v>
      </c>
      <c r="T482" s="3">
        <v>62.42</v>
      </c>
      <c r="U482" s="3">
        <v>52.88</v>
      </c>
      <c r="V482" s="3">
        <v>51.45</v>
      </c>
      <c r="W482" s="3">
        <v>50.9</v>
      </c>
      <c r="X482" s="3">
        <v>50.61</v>
      </c>
      <c r="Y482" s="3">
        <v>50.87</v>
      </c>
      <c r="Z482" s="3">
        <v>51.14</v>
      </c>
      <c r="AA482" s="3">
        <v>53.24</v>
      </c>
      <c r="AB482" s="3">
        <v>56.69</v>
      </c>
      <c r="AC482" s="3">
        <v>57.69</v>
      </c>
      <c r="AD482" s="3">
        <v>58.44</v>
      </c>
      <c r="AE482" s="3">
        <v>58.49</v>
      </c>
      <c r="AF482" s="3">
        <v>57.94</v>
      </c>
      <c r="AG482" s="3">
        <v>47.19</v>
      </c>
      <c r="AH482" s="3">
        <v>45.74</v>
      </c>
      <c r="AI482" s="3">
        <v>44.59</v>
      </c>
      <c r="AJ482" s="3">
        <v>44.04</v>
      </c>
      <c r="AK482" s="3">
        <v>44.29</v>
      </c>
      <c r="AL482" s="3">
        <v>44.69</v>
      </c>
      <c r="AM482" s="3">
        <v>47.83</v>
      </c>
      <c r="AN482" s="3">
        <v>51.25</v>
      </c>
      <c r="AO482" s="3">
        <v>51.7</v>
      </c>
      <c r="AP482" s="3">
        <v>52.45</v>
      </c>
      <c r="AQ482" s="3">
        <v>52.5</v>
      </c>
      <c r="AR482" s="3">
        <v>52</v>
      </c>
      <c r="AS482" s="3">
        <v>43.46</v>
      </c>
      <c r="AT482" s="3">
        <v>42.25</v>
      </c>
      <c r="AU482" s="3">
        <v>41.55</v>
      </c>
      <c r="AV482" s="3">
        <v>41.3</v>
      </c>
      <c r="AW482" s="3">
        <v>41.57</v>
      </c>
      <c r="AX482" s="3">
        <v>42.45</v>
      </c>
      <c r="AY482" s="3">
        <v>46.78</v>
      </c>
    </row>
    <row r="483" spans="1:51" x14ac:dyDescent="0.35">
      <c r="A483" s="5">
        <f t="shared" si="8"/>
        <v>43402</v>
      </c>
      <c r="B483" t="s">
        <v>628</v>
      </c>
      <c r="C483" s="2">
        <v>43402</v>
      </c>
      <c r="D483" s="3">
        <v>65.02</v>
      </c>
      <c r="E483" s="3">
        <v>65.459999999999994</v>
      </c>
      <c r="F483" s="3">
        <v>66.48</v>
      </c>
      <c r="G483" s="3">
        <v>66.790000000000006</v>
      </c>
      <c r="H483" s="3">
        <v>63.99</v>
      </c>
      <c r="I483" s="3">
        <v>57.98</v>
      </c>
      <c r="J483" s="3">
        <v>57.17</v>
      </c>
      <c r="K483" s="3">
        <v>57.06</v>
      </c>
      <c r="L483" s="3">
        <v>54.97</v>
      </c>
      <c r="M483" s="3">
        <v>55.51</v>
      </c>
      <c r="N483" s="3">
        <v>56.08</v>
      </c>
      <c r="O483" s="3">
        <v>59.37</v>
      </c>
      <c r="P483" s="3">
        <v>61.57</v>
      </c>
      <c r="Q483" s="3">
        <v>62.07</v>
      </c>
      <c r="R483" s="3">
        <v>63.03</v>
      </c>
      <c r="S483" s="3">
        <v>63.03</v>
      </c>
      <c r="T483" s="3">
        <v>61.98</v>
      </c>
      <c r="U483" s="3">
        <v>52.57</v>
      </c>
      <c r="V483" s="3">
        <v>51.14</v>
      </c>
      <c r="W483" s="3">
        <v>50.59</v>
      </c>
      <c r="X483" s="3">
        <v>50.3</v>
      </c>
      <c r="Y483" s="3">
        <v>50.56</v>
      </c>
      <c r="Z483" s="3">
        <v>50.83</v>
      </c>
      <c r="AA483" s="3">
        <v>53.41</v>
      </c>
      <c r="AB483" s="3">
        <v>56.86</v>
      </c>
      <c r="AC483" s="3">
        <v>57.86</v>
      </c>
      <c r="AD483" s="3">
        <v>58.61</v>
      </c>
      <c r="AE483" s="3">
        <v>58.66</v>
      </c>
      <c r="AF483" s="3">
        <v>58.11</v>
      </c>
      <c r="AG483" s="3">
        <v>47</v>
      </c>
      <c r="AH483" s="3">
        <v>45.55</v>
      </c>
      <c r="AI483" s="3">
        <v>44.4</v>
      </c>
      <c r="AJ483" s="3">
        <v>43.85</v>
      </c>
      <c r="AK483" s="3">
        <v>44.1</v>
      </c>
      <c r="AL483" s="3">
        <v>44.5</v>
      </c>
      <c r="AM483" s="3">
        <v>48.14</v>
      </c>
      <c r="AN483" s="3">
        <v>51.56</v>
      </c>
      <c r="AO483" s="3">
        <v>52.01</v>
      </c>
      <c r="AP483" s="3">
        <v>52.76</v>
      </c>
      <c r="AQ483" s="3">
        <v>52.81</v>
      </c>
      <c r="AR483" s="3">
        <v>52.31</v>
      </c>
      <c r="AS483" s="3">
        <v>43.27</v>
      </c>
      <c r="AT483" s="3">
        <v>42.06</v>
      </c>
      <c r="AU483" s="3">
        <v>41.36</v>
      </c>
      <c r="AV483" s="3">
        <v>41.11</v>
      </c>
      <c r="AW483" s="3">
        <v>41.38</v>
      </c>
      <c r="AX483" s="3">
        <v>42.26</v>
      </c>
      <c r="AY483" s="3">
        <v>47.09</v>
      </c>
    </row>
    <row r="484" spans="1:51" x14ac:dyDescent="0.35">
      <c r="A484" s="5">
        <f t="shared" si="8"/>
        <v>43403</v>
      </c>
      <c r="B484" t="s">
        <v>629</v>
      </c>
      <c r="C484" s="2">
        <v>43403</v>
      </c>
      <c r="D484" s="3">
        <v>63.02</v>
      </c>
      <c r="E484" s="3">
        <v>64</v>
      </c>
      <c r="F484" s="3">
        <v>64.77</v>
      </c>
      <c r="G484" s="3">
        <v>65.08</v>
      </c>
      <c r="H484" s="3">
        <v>62.28</v>
      </c>
      <c r="I484" s="3">
        <v>57.37</v>
      </c>
      <c r="J484" s="3">
        <v>56.56</v>
      </c>
      <c r="K484" s="3">
        <v>56.45</v>
      </c>
      <c r="L484" s="3">
        <v>54.41</v>
      </c>
      <c r="M484" s="3">
        <v>54.95</v>
      </c>
      <c r="N484" s="3">
        <v>55.52</v>
      </c>
      <c r="O484" s="3">
        <v>59.19</v>
      </c>
      <c r="P484" s="3">
        <v>61.39</v>
      </c>
      <c r="Q484" s="3">
        <v>61.89</v>
      </c>
      <c r="R484" s="3">
        <v>62.94</v>
      </c>
      <c r="S484" s="3">
        <v>62.94</v>
      </c>
      <c r="T484" s="3">
        <v>61.89</v>
      </c>
      <c r="U484" s="3">
        <v>52.69</v>
      </c>
      <c r="V484" s="3">
        <v>51.26</v>
      </c>
      <c r="W484" s="3">
        <v>50.71</v>
      </c>
      <c r="X484" s="3">
        <v>50.42</v>
      </c>
      <c r="Y484" s="3">
        <v>50.68</v>
      </c>
      <c r="Z484" s="3">
        <v>50.95</v>
      </c>
      <c r="AA484" s="3">
        <v>53.34</v>
      </c>
      <c r="AB484" s="3">
        <v>56.79</v>
      </c>
      <c r="AC484" s="3">
        <v>57.79</v>
      </c>
      <c r="AD484" s="3">
        <v>58.54</v>
      </c>
      <c r="AE484" s="3">
        <v>58.59</v>
      </c>
      <c r="AF484" s="3">
        <v>58.04</v>
      </c>
      <c r="AG484" s="3">
        <v>47.12</v>
      </c>
      <c r="AH484" s="3">
        <v>45.67</v>
      </c>
      <c r="AI484" s="3">
        <v>44.52</v>
      </c>
      <c r="AJ484" s="3">
        <v>43.97</v>
      </c>
      <c r="AK484" s="3">
        <v>44.22</v>
      </c>
      <c r="AL484" s="3">
        <v>44.62</v>
      </c>
      <c r="AM484" s="3">
        <v>48.07</v>
      </c>
      <c r="AN484" s="3">
        <v>51.49</v>
      </c>
      <c r="AO484" s="3">
        <v>51.94</v>
      </c>
      <c r="AP484" s="3">
        <v>52.69</v>
      </c>
      <c r="AQ484" s="3">
        <v>52.74</v>
      </c>
      <c r="AR484" s="3">
        <v>52.24</v>
      </c>
      <c r="AS484" s="3">
        <v>43.39</v>
      </c>
      <c r="AT484" s="3">
        <v>42.18</v>
      </c>
      <c r="AU484" s="3">
        <v>41.48</v>
      </c>
      <c r="AV484" s="3">
        <v>41.23</v>
      </c>
      <c r="AW484" s="3">
        <v>41.5</v>
      </c>
      <c r="AX484" s="3">
        <v>42.38</v>
      </c>
      <c r="AY484" s="3">
        <v>47.02</v>
      </c>
    </row>
    <row r="485" spans="1:51" x14ac:dyDescent="0.35">
      <c r="A485" s="5">
        <f t="shared" si="8"/>
        <v>43404</v>
      </c>
      <c r="B485" t="s">
        <v>630</v>
      </c>
      <c r="C485" s="2">
        <v>43404</v>
      </c>
      <c r="D485" s="3">
        <v>63.47</v>
      </c>
      <c r="E485" s="3">
        <v>64.7</v>
      </c>
      <c r="F485" s="3">
        <v>64.83</v>
      </c>
      <c r="G485" s="3">
        <v>62.06</v>
      </c>
      <c r="H485" s="3">
        <v>57.12</v>
      </c>
      <c r="I485" s="3">
        <v>56.31</v>
      </c>
      <c r="J485" s="3">
        <v>56.2</v>
      </c>
      <c r="K485" s="3">
        <v>54.15</v>
      </c>
      <c r="L485" s="3">
        <v>54.69</v>
      </c>
      <c r="M485" s="3">
        <v>55.26</v>
      </c>
      <c r="N485" s="3">
        <v>58.83</v>
      </c>
      <c r="O485" s="3">
        <v>61.03</v>
      </c>
      <c r="P485" s="3">
        <v>61.53</v>
      </c>
      <c r="Q485" s="3">
        <v>62.68</v>
      </c>
      <c r="R485" s="3">
        <v>62.68</v>
      </c>
      <c r="S485" s="3">
        <v>61.63</v>
      </c>
      <c r="T485" s="3">
        <v>52.43</v>
      </c>
      <c r="U485" s="3">
        <v>51</v>
      </c>
      <c r="V485" s="3">
        <v>50.45</v>
      </c>
      <c r="W485" s="3">
        <v>50.16</v>
      </c>
      <c r="X485" s="3">
        <v>50.42</v>
      </c>
      <c r="Y485" s="3">
        <v>50.69</v>
      </c>
      <c r="Z485" s="3">
        <v>53.02</v>
      </c>
      <c r="AA485" s="3">
        <v>56.47</v>
      </c>
      <c r="AB485" s="3">
        <v>57.47</v>
      </c>
      <c r="AC485" s="3">
        <v>58.22</v>
      </c>
      <c r="AD485" s="3">
        <v>58.27</v>
      </c>
      <c r="AE485" s="3">
        <v>57.72</v>
      </c>
      <c r="AF485" s="3">
        <v>47.19</v>
      </c>
      <c r="AG485" s="3">
        <v>45.74</v>
      </c>
      <c r="AH485" s="3">
        <v>44.59</v>
      </c>
      <c r="AI485" s="3">
        <v>44.04</v>
      </c>
      <c r="AJ485" s="3">
        <v>44.29</v>
      </c>
      <c r="AK485" s="3">
        <v>44.69</v>
      </c>
      <c r="AL485" s="3">
        <v>48.27</v>
      </c>
      <c r="AM485" s="3">
        <v>51.69</v>
      </c>
      <c r="AN485" s="3">
        <v>52.14</v>
      </c>
      <c r="AO485" s="3">
        <v>52.89</v>
      </c>
      <c r="AP485" s="3">
        <v>52.94</v>
      </c>
      <c r="AQ485" s="3">
        <v>52.44</v>
      </c>
      <c r="AR485" s="3">
        <v>43.86</v>
      </c>
      <c r="AS485" s="3">
        <v>42.65</v>
      </c>
      <c r="AT485" s="3">
        <v>41.95</v>
      </c>
      <c r="AU485" s="3">
        <v>41.7</v>
      </c>
      <c r="AV485" s="3">
        <v>41.97</v>
      </c>
      <c r="AW485" s="3">
        <v>42.85</v>
      </c>
      <c r="AX485" s="3">
        <v>47.22</v>
      </c>
      <c r="AY485" s="3">
        <v>50.64</v>
      </c>
    </row>
    <row r="486" spans="1:51" x14ac:dyDescent="0.35">
      <c r="A486" s="5">
        <f t="shared" si="8"/>
        <v>43405</v>
      </c>
      <c r="B486" t="s">
        <v>631</v>
      </c>
      <c r="C486" s="2">
        <v>43405</v>
      </c>
      <c r="D486" s="3">
        <v>61.62</v>
      </c>
      <c r="E486" s="3">
        <v>62.95</v>
      </c>
      <c r="F486" s="3">
        <v>62.61</v>
      </c>
      <c r="G486" s="3">
        <v>59.86</v>
      </c>
      <c r="H486" s="3">
        <v>55.02</v>
      </c>
      <c r="I486" s="3">
        <v>54.22</v>
      </c>
      <c r="J486" s="3">
        <v>54.11</v>
      </c>
      <c r="K486" s="3">
        <v>52.06</v>
      </c>
      <c r="L486" s="3">
        <v>52.6</v>
      </c>
      <c r="M486" s="3">
        <v>53.17</v>
      </c>
      <c r="N486" s="3">
        <v>56.87</v>
      </c>
      <c r="O486" s="3">
        <v>59.07</v>
      </c>
      <c r="P486" s="3">
        <v>59.57</v>
      </c>
      <c r="Q486" s="3">
        <v>60.78</v>
      </c>
      <c r="R486" s="3">
        <v>60.78</v>
      </c>
      <c r="S486" s="3">
        <v>59.73</v>
      </c>
      <c r="T486" s="3">
        <v>50.77</v>
      </c>
      <c r="U486" s="3">
        <v>49.34</v>
      </c>
      <c r="V486" s="3">
        <v>48.79</v>
      </c>
      <c r="W486" s="3">
        <v>48.5</v>
      </c>
      <c r="X486" s="3">
        <v>48.76</v>
      </c>
      <c r="Y486" s="3">
        <v>49.03</v>
      </c>
      <c r="Z486" s="3">
        <v>51.78</v>
      </c>
      <c r="AA486" s="3">
        <v>55.23</v>
      </c>
      <c r="AB486" s="3">
        <v>56.23</v>
      </c>
      <c r="AC486" s="3">
        <v>56.98</v>
      </c>
      <c r="AD486" s="3">
        <v>57.03</v>
      </c>
      <c r="AE486" s="3">
        <v>56.48</v>
      </c>
      <c r="AF486" s="3">
        <v>45.59</v>
      </c>
      <c r="AG486" s="3">
        <v>44.14</v>
      </c>
      <c r="AH486" s="3">
        <v>42.99</v>
      </c>
      <c r="AI486" s="3">
        <v>42.44</v>
      </c>
      <c r="AJ486" s="3">
        <v>42.69</v>
      </c>
      <c r="AK486" s="3">
        <v>43.09</v>
      </c>
      <c r="AL486" s="3">
        <v>46.58</v>
      </c>
      <c r="AM486" s="3">
        <v>50</v>
      </c>
      <c r="AN486" s="3">
        <v>50.45</v>
      </c>
      <c r="AO486" s="3">
        <v>51.2</v>
      </c>
      <c r="AP486" s="3">
        <v>51.25</v>
      </c>
      <c r="AQ486" s="3">
        <v>50.75</v>
      </c>
      <c r="AR486" s="3">
        <v>42.16</v>
      </c>
      <c r="AS486" s="3">
        <v>40.950000000000003</v>
      </c>
      <c r="AT486" s="3">
        <v>40.25</v>
      </c>
      <c r="AU486" s="3">
        <v>40</v>
      </c>
      <c r="AV486" s="3">
        <v>40.270000000000003</v>
      </c>
      <c r="AW486" s="3">
        <v>41.15</v>
      </c>
      <c r="AX486" s="3">
        <v>45.53</v>
      </c>
      <c r="AY486" s="3">
        <v>48.95</v>
      </c>
    </row>
    <row r="487" spans="1:51" x14ac:dyDescent="0.35">
      <c r="A487" s="5">
        <f t="shared" si="8"/>
        <v>43406</v>
      </c>
      <c r="B487" t="s">
        <v>632</v>
      </c>
      <c r="C487" s="2">
        <v>43406</v>
      </c>
      <c r="D487" s="3">
        <v>63.19</v>
      </c>
      <c r="E487" s="3">
        <v>64.28</v>
      </c>
      <c r="F487" s="3">
        <v>64.34</v>
      </c>
      <c r="G487" s="3">
        <v>61.32</v>
      </c>
      <c r="H487" s="3">
        <v>56.4</v>
      </c>
      <c r="I487" s="3">
        <v>55.6</v>
      </c>
      <c r="J487" s="3">
        <v>55.49</v>
      </c>
      <c r="K487" s="3">
        <v>53.42</v>
      </c>
      <c r="L487" s="3">
        <v>53.96</v>
      </c>
      <c r="M487" s="3">
        <v>54.53</v>
      </c>
      <c r="N487" s="3">
        <v>58.07</v>
      </c>
      <c r="O487" s="3">
        <v>60.27</v>
      </c>
      <c r="P487" s="3">
        <v>60.77</v>
      </c>
      <c r="Q487" s="3">
        <v>62.02</v>
      </c>
      <c r="R487" s="3">
        <v>62.02</v>
      </c>
      <c r="S487" s="3">
        <v>60.97</v>
      </c>
      <c r="T487" s="3">
        <v>51.63</v>
      </c>
      <c r="U487" s="3">
        <v>50.2</v>
      </c>
      <c r="V487" s="3">
        <v>49.65</v>
      </c>
      <c r="W487" s="3">
        <v>49.36</v>
      </c>
      <c r="X487" s="3">
        <v>49.62</v>
      </c>
      <c r="Y487" s="3">
        <v>49.89</v>
      </c>
      <c r="Z487" s="3">
        <v>52.25</v>
      </c>
      <c r="AA487" s="3">
        <v>55.7</v>
      </c>
      <c r="AB487" s="3">
        <v>56.7</v>
      </c>
      <c r="AC487" s="3">
        <v>57.45</v>
      </c>
      <c r="AD487" s="3">
        <v>57.5</v>
      </c>
      <c r="AE487" s="3">
        <v>56.95</v>
      </c>
      <c r="AF487" s="3">
        <v>46.43</v>
      </c>
      <c r="AG487" s="3">
        <v>44.98</v>
      </c>
      <c r="AH487" s="3">
        <v>43.83</v>
      </c>
      <c r="AI487" s="3">
        <v>43.28</v>
      </c>
      <c r="AJ487" s="3">
        <v>43.53</v>
      </c>
      <c r="AK487" s="3">
        <v>43.93</v>
      </c>
      <c r="AL487" s="3">
        <v>46.98</v>
      </c>
      <c r="AM487" s="3">
        <v>50.4</v>
      </c>
      <c r="AN487" s="3">
        <v>50.85</v>
      </c>
      <c r="AO487" s="3">
        <v>51.6</v>
      </c>
      <c r="AP487" s="3">
        <v>51.65</v>
      </c>
      <c r="AQ487" s="3">
        <v>51.15</v>
      </c>
      <c r="AR487" s="3">
        <v>42.96</v>
      </c>
      <c r="AS487" s="3">
        <v>41.75</v>
      </c>
      <c r="AT487" s="3">
        <v>41.05</v>
      </c>
      <c r="AU487" s="3">
        <v>40.799999999999997</v>
      </c>
      <c r="AV487" s="3">
        <v>41.07</v>
      </c>
      <c r="AW487" s="3">
        <v>41.95</v>
      </c>
      <c r="AX487" s="3">
        <v>45.93</v>
      </c>
      <c r="AY487" s="3">
        <v>49.35</v>
      </c>
    </row>
    <row r="488" spans="1:51" x14ac:dyDescent="0.35">
      <c r="A488" s="5">
        <f t="shared" si="8"/>
        <v>43409</v>
      </c>
      <c r="B488" t="s">
        <v>633</v>
      </c>
      <c r="C488" s="2">
        <v>43409</v>
      </c>
      <c r="D488" s="3">
        <v>62.13</v>
      </c>
      <c r="E488" s="3">
        <v>63.17</v>
      </c>
      <c r="F488" s="3">
        <v>63.18</v>
      </c>
      <c r="G488" s="3">
        <v>60.16</v>
      </c>
      <c r="H488" s="3">
        <v>55.77</v>
      </c>
      <c r="I488" s="3">
        <v>54.97</v>
      </c>
      <c r="J488" s="3">
        <v>54.86</v>
      </c>
      <c r="K488" s="3">
        <v>52.83</v>
      </c>
      <c r="L488" s="3">
        <v>53.37</v>
      </c>
      <c r="M488" s="3">
        <v>53.94</v>
      </c>
      <c r="N488" s="3">
        <v>57.7</v>
      </c>
      <c r="O488" s="3">
        <v>59.9</v>
      </c>
      <c r="P488" s="3">
        <v>60.4</v>
      </c>
      <c r="Q488" s="3">
        <v>61.64</v>
      </c>
      <c r="R488" s="3">
        <v>61.64</v>
      </c>
      <c r="S488" s="3">
        <v>60.59</v>
      </c>
      <c r="T488" s="3">
        <v>51.24</v>
      </c>
      <c r="U488" s="3">
        <v>49.81</v>
      </c>
      <c r="V488" s="3">
        <v>49.26</v>
      </c>
      <c r="W488" s="3">
        <v>48.97</v>
      </c>
      <c r="X488" s="3">
        <v>49.23</v>
      </c>
      <c r="Y488" s="3">
        <v>49.5</v>
      </c>
      <c r="Z488" s="3">
        <v>51.78</v>
      </c>
      <c r="AA488" s="3">
        <v>55.23</v>
      </c>
      <c r="AB488" s="3">
        <v>56.23</v>
      </c>
      <c r="AC488" s="3">
        <v>56.98</v>
      </c>
      <c r="AD488" s="3">
        <v>57.03</v>
      </c>
      <c r="AE488" s="3">
        <v>56.48</v>
      </c>
      <c r="AF488" s="3">
        <v>46.28</v>
      </c>
      <c r="AG488" s="3">
        <v>44.83</v>
      </c>
      <c r="AH488" s="3">
        <v>43.68</v>
      </c>
      <c r="AI488" s="3">
        <v>43.13</v>
      </c>
      <c r="AJ488" s="3">
        <v>43.38</v>
      </c>
      <c r="AK488" s="3">
        <v>43.78</v>
      </c>
      <c r="AL488" s="3">
        <v>47.28</v>
      </c>
      <c r="AM488" s="3">
        <v>50.7</v>
      </c>
      <c r="AN488" s="3">
        <v>51.15</v>
      </c>
      <c r="AO488" s="3">
        <v>51.9</v>
      </c>
      <c r="AP488" s="3">
        <v>51.95</v>
      </c>
      <c r="AQ488" s="3">
        <v>51.45</v>
      </c>
      <c r="AR488" s="3">
        <v>42.86</v>
      </c>
      <c r="AS488" s="3">
        <v>41.65</v>
      </c>
      <c r="AT488" s="3">
        <v>40.950000000000003</v>
      </c>
      <c r="AU488" s="3">
        <v>40.700000000000003</v>
      </c>
      <c r="AV488" s="3">
        <v>40.97</v>
      </c>
      <c r="AW488" s="3">
        <v>41.85</v>
      </c>
      <c r="AX488" s="3">
        <v>46.23</v>
      </c>
      <c r="AY488" s="3">
        <v>49.65</v>
      </c>
    </row>
    <row r="489" spans="1:51" x14ac:dyDescent="0.35">
      <c r="A489" s="5">
        <f t="shared" si="8"/>
        <v>43410</v>
      </c>
      <c r="B489" t="s">
        <v>634</v>
      </c>
      <c r="C489" s="2">
        <v>43410</v>
      </c>
      <c r="D489" s="3">
        <v>62.18</v>
      </c>
      <c r="E489" s="3">
        <v>63.34</v>
      </c>
      <c r="F489" s="3">
        <v>63.47</v>
      </c>
      <c r="G489" s="3">
        <v>60.33</v>
      </c>
      <c r="H489" s="3">
        <v>56.05</v>
      </c>
      <c r="I489" s="3">
        <v>55.25</v>
      </c>
      <c r="J489" s="3">
        <v>55.14</v>
      </c>
      <c r="K489" s="3">
        <v>53.11</v>
      </c>
      <c r="L489" s="3">
        <v>53.65</v>
      </c>
      <c r="M489" s="3">
        <v>54.22</v>
      </c>
      <c r="N489" s="3">
        <v>57.77</v>
      </c>
      <c r="O489" s="3">
        <v>59.97</v>
      </c>
      <c r="P489" s="3">
        <v>60.47</v>
      </c>
      <c r="Q489" s="3">
        <v>61.73</v>
      </c>
      <c r="R489" s="3">
        <v>61.73</v>
      </c>
      <c r="S489" s="3">
        <v>60.68</v>
      </c>
      <c r="T489" s="3">
        <v>51.42</v>
      </c>
      <c r="U489" s="3">
        <v>49.99</v>
      </c>
      <c r="V489" s="3">
        <v>49.44</v>
      </c>
      <c r="W489" s="3">
        <v>49.15</v>
      </c>
      <c r="X489" s="3">
        <v>49.41</v>
      </c>
      <c r="Y489" s="3">
        <v>49.68</v>
      </c>
      <c r="Z489" s="3">
        <v>51.74</v>
      </c>
      <c r="AA489" s="3">
        <v>55.19</v>
      </c>
      <c r="AB489" s="3">
        <v>56.19</v>
      </c>
      <c r="AC489" s="3">
        <v>56.94</v>
      </c>
      <c r="AD489" s="3">
        <v>56.99</v>
      </c>
      <c r="AE489" s="3">
        <v>56.44</v>
      </c>
      <c r="AF489" s="3">
        <v>46.14</v>
      </c>
      <c r="AG489" s="3">
        <v>44.69</v>
      </c>
      <c r="AH489" s="3">
        <v>43.54</v>
      </c>
      <c r="AI489" s="3">
        <v>42.99</v>
      </c>
      <c r="AJ489" s="3">
        <v>43.24</v>
      </c>
      <c r="AK489" s="3">
        <v>43.64</v>
      </c>
      <c r="AL489" s="3">
        <v>47.16</v>
      </c>
      <c r="AM489" s="3">
        <v>50.58</v>
      </c>
      <c r="AN489" s="3">
        <v>51.03</v>
      </c>
      <c r="AO489" s="3">
        <v>51.78</v>
      </c>
      <c r="AP489" s="3">
        <v>51.83</v>
      </c>
      <c r="AQ489" s="3">
        <v>51.33</v>
      </c>
      <c r="AR489" s="3">
        <v>42.76</v>
      </c>
      <c r="AS489" s="3">
        <v>41.55</v>
      </c>
      <c r="AT489" s="3">
        <v>40.85</v>
      </c>
      <c r="AU489" s="3">
        <v>40.6</v>
      </c>
      <c r="AV489" s="3">
        <v>40.869999999999997</v>
      </c>
      <c r="AW489" s="3">
        <v>41.75</v>
      </c>
      <c r="AX489" s="3">
        <v>46.11</v>
      </c>
      <c r="AY489" s="3">
        <v>49.53</v>
      </c>
    </row>
    <row r="490" spans="1:51" x14ac:dyDescent="0.35">
      <c r="A490" s="5">
        <f t="shared" si="8"/>
        <v>43411</v>
      </c>
      <c r="B490" t="s">
        <v>635</v>
      </c>
      <c r="C490" s="2">
        <v>43411</v>
      </c>
      <c r="D490" s="3">
        <v>63.63</v>
      </c>
      <c r="E490" s="3">
        <v>64.84</v>
      </c>
      <c r="F490" s="3">
        <v>64.8</v>
      </c>
      <c r="G490" s="3">
        <v>61.1</v>
      </c>
      <c r="H490" s="3">
        <v>57.23</v>
      </c>
      <c r="I490" s="3">
        <v>56.43</v>
      </c>
      <c r="J490" s="3">
        <v>56.32</v>
      </c>
      <c r="K490" s="3">
        <v>54.22</v>
      </c>
      <c r="L490" s="3">
        <v>54.76</v>
      </c>
      <c r="M490" s="3">
        <v>55.33</v>
      </c>
      <c r="N490" s="3">
        <v>59</v>
      </c>
      <c r="O490" s="3">
        <v>61.2</v>
      </c>
      <c r="P490" s="3">
        <v>61.7</v>
      </c>
      <c r="Q490" s="3">
        <v>62.95</v>
      </c>
      <c r="R490" s="3">
        <v>62.95</v>
      </c>
      <c r="S490" s="3">
        <v>61.9</v>
      </c>
      <c r="T490" s="3">
        <v>52.23</v>
      </c>
      <c r="U490" s="3">
        <v>50.8</v>
      </c>
      <c r="V490" s="3">
        <v>50.25</v>
      </c>
      <c r="W490" s="3">
        <v>49.96</v>
      </c>
      <c r="X490" s="3">
        <v>50.22</v>
      </c>
      <c r="Y490" s="3">
        <v>50.49</v>
      </c>
      <c r="Z490" s="3">
        <v>52.71</v>
      </c>
      <c r="AA490" s="3">
        <v>56.16</v>
      </c>
      <c r="AB490" s="3">
        <v>57.16</v>
      </c>
      <c r="AC490" s="3">
        <v>57.91</v>
      </c>
      <c r="AD490" s="3">
        <v>57.96</v>
      </c>
      <c r="AE490" s="3">
        <v>57.41</v>
      </c>
      <c r="AF490" s="3">
        <v>46.95</v>
      </c>
      <c r="AG490" s="3">
        <v>45.5</v>
      </c>
      <c r="AH490" s="3">
        <v>44.35</v>
      </c>
      <c r="AI490" s="3">
        <v>43.8</v>
      </c>
      <c r="AJ490" s="3">
        <v>44.05</v>
      </c>
      <c r="AK490" s="3">
        <v>44.45</v>
      </c>
      <c r="AL490" s="3">
        <v>48.14</v>
      </c>
      <c r="AM490" s="3">
        <v>51.56</v>
      </c>
      <c r="AN490" s="3">
        <v>52.01</v>
      </c>
      <c r="AO490" s="3">
        <v>52.76</v>
      </c>
      <c r="AP490" s="3">
        <v>52.81</v>
      </c>
      <c r="AQ490" s="3">
        <v>52.31</v>
      </c>
      <c r="AR490" s="3">
        <v>43.36</v>
      </c>
      <c r="AS490" s="3">
        <v>42.15</v>
      </c>
      <c r="AT490" s="3">
        <v>41.45</v>
      </c>
      <c r="AU490" s="3">
        <v>41.2</v>
      </c>
      <c r="AV490" s="3">
        <v>41.47</v>
      </c>
      <c r="AW490" s="3">
        <v>42.35</v>
      </c>
      <c r="AX490" s="3">
        <v>47.09</v>
      </c>
      <c r="AY490" s="3">
        <v>50.51</v>
      </c>
    </row>
    <row r="491" spans="1:51" x14ac:dyDescent="0.35">
      <c r="A491" s="5">
        <f t="shared" si="8"/>
        <v>43412</v>
      </c>
      <c r="B491" t="s">
        <v>636</v>
      </c>
      <c r="C491" s="2">
        <v>43412</v>
      </c>
      <c r="D491" s="3">
        <v>63.37</v>
      </c>
      <c r="E491" s="3">
        <v>64.69</v>
      </c>
      <c r="F491" s="3">
        <v>64.900000000000006</v>
      </c>
      <c r="G491" s="3">
        <v>61.01</v>
      </c>
      <c r="H491" s="3">
        <v>57.08</v>
      </c>
      <c r="I491" s="3">
        <v>56.28</v>
      </c>
      <c r="J491" s="3">
        <v>56.17</v>
      </c>
      <c r="K491" s="3">
        <v>54.07</v>
      </c>
      <c r="L491" s="3">
        <v>54.61</v>
      </c>
      <c r="M491" s="3">
        <v>55.18</v>
      </c>
      <c r="N491" s="3">
        <v>59.05</v>
      </c>
      <c r="O491" s="3">
        <v>61.25</v>
      </c>
      <c r="P491" s="3">
        <v>61.75</v>
      </c>
      <c r="Q491" s="3">
        <v>63.01</v>
      </c>
      <c r="R491" s="3">
        <v>63.01</v>
      </c>
      <c r="S491" s="3">
        <v>61.96</v>
      </c>
      <c r="T491" s="3">
        <v>52.46</v>
      </c>
      <c r="U491" s="3">
        <v>51.03</v>
      </c>
      <c r="V491" s="3">
        <v>50.48</v>
      </c>
      <c r="W491" s="3">
        <v>50.19</v>
      </c>
      <c r="X491" s="3">
        <v>50.45</v>
      </c>
      <c r="Y491" s="3">
        <v>50.72</v>
      </c>
      <c r="Z491" s="3">
        <v>53.37</v>
      </c>
      <c r="AA491" s="3">
        <v>56.82</v>
      </c>
      <c r="AB491" s="3">
        <v>57.82</v>
      </c>
      <c r="AC491" s="3">
        <v>58.57</v>
      </c>
      <c r="AD491" s="3">
        <v>58.62</v>
      </c>
      <c r="AE491" s="3">
        <v>58.07</v>
      </c>
      <c r="AF491" s="3">
        <v>46.87</v>
      </c>
      <c r="AG491" s="3">
        <v>45.42</v>
      </c>
      <c r="AH491" s="3">
        <v>44.27</v>
      </c>
      <c r="AI491" s="3">
        <v>43.72</v>
      </c>
      <c r="AJ491" s="3">
        <v>43.97</v>
      </c>
      <c r="AK491" s="3">
        <v>44.37</v>
      </c>
      <c r="AL491" s="3">
        <v>47.98</v>
      </c>
      <c r="AM491" s="3">
        <v>51.4</v>
      </c>
      <c r="AN491" s="3">
        <v>51.85</v>
      </c>
      <c r="AO491" s="3">
        <v>52.6</v>
      </c>
      <c r="AP491" s="3">
        <v>52.65</v>
      </c>
      <c r="AQ491" s="3">
        <v>52.15</v>
      </c>
      <c r="AR491" s="3">
        <v>43.61</v>
      </c>
      <c r="AS491" s="3">
        <v>42.4</v>
      </c>
      <c r="AT491" s="3">
        <v>41.7</v>
      </c>
      <c r="AU491" s="3">
        <v>41.45</v>
      </c>
      <c r="AV491" s="3">
        <v>41.72</v>
      </c>
      <c r="AW491" s="3">
        <v>42.6</v>
      </c>
      <c r="AX491" s="3">
        <v>46.93</v>
      </c>
      <c r="AY491" s="3">
        <v>50.35</v>
      </c>
    </row>
    <row r="492" spans="1:51" x14ac:dyDescent="0.35">
      <c r="A492" s="5">
        <f t="shared" si="8"/>
        <v>43413</v>
      </c>
      <c r="B492" t="s">
        <v>637</v>
      </c>
      <c r="C492" s="2">
        <v>43413</v>
      </c>
      <c r="D492" s="3">
        <v>63.54</v>
      </c>
      <c r="E492" s="3">
        <v>64.66</v>
      </c>
      <c r="F492" s="3">
        <v>64.91</v>
      </c>
      <c r="G492" s="3">
        <v>61.02</v>
      </c>
      <c r="H492" s="3">
        <v>56.94</v>
      </c>
      <c r="I492" s="3">
        <v>56.14</v>
      </c>
      <c r="J492" s="3">
        <v>56.03</v>
      </c>
      <c r="K492" s="3">
        <v>53.93</v>
      </c>
      <c r="L492" s="3">
        <v>54.47</v>
      </c>
      <c r="M492" s="3">
        <v>55.04</v>
      </c>
      <c r="N492" s="3">
        <v>58.95</v>
      </c>
      <c r="O492" s="3">
        <v>61.15</v>
      </c>
      <c r="P492" s="3">
        <v>61.65</v>
      </c>
      <c r="Q492" s="3">
        <v>62.92</v>
      </c>
      <c r="R492" s="3">
        <v>62.92</v>
      </c>
      <c r="S492" s="3">
        <v>61.87</v>
      </c>
      <c r="T492" s="3">
        <v>52.4</v>
      </c>
      <c r="U492" s="3">
        <v>50.97</v>
      </c>
      <c r="V492" s="3">
        <v>50.42</v>
      </c>
      <c r="W492" s="3">
        <v>50.13</v>
      </c>
      <c r="X492" s="3">
        <v>50.39</v>
      </c>
      <c r="Y492" s="3">
        <v>50.66</v>
      </c>
      <c r="Z492" s="3">
        <v>52.99</v>
      </c>
      <c r="AA492" s="3">
        <v>56.44</v>
      </c>
      <c r="AB492" s="3">
        <v>57.44</v>
      </c>
      <c r="AC492" s="3">
        <v>58.19</v>
      </c>
      <c r="AD492" s="3">
        <v>58.24</v>
      </c>
      <c r="AE492" s="3">
        <v>57.69</v>
      </c>
      <c r="AF492" s="3">
        <v>46.73</v>
      </c>
      <c r="AG492" s="3">
        <v>45.28</v>
      </c>
      <c r="AH492" s="3">
        <v>44.13</v>
      </c>
      <c r="AI492" s="3">
        <v>43.58</v>
      </c>
      <c r="AJ492" s="3">
        <v>43.83</v>
      </c>
      <c r="AK492" s="3">
        <v>44.23</v>
      </c>
      <c r="AL492" s="3">
        <v>47.81</v>
      </c>
      <c r="AM492" s="3">
        <v>51.23</v>
      </c>
      <c r="AN492" s="3">
        <v>51.68</v>
      </c>
      <c r="AO492" s="3">
        <v>52.43</v>
      </c>
      <c r="AP492" s="3">
        <v>52.48</v>
      </c>
      <c r="AQ492" s="3">
        <v>51.98</v>
      </c>
      <c r="AR492" s="3">
        <v>43.47</v>
      </c>
      <c r="AS492" s="3">
        <v>42.26</v>
      </c>
      <c r="AT492" s="3">
        <v>41.56</v>
      </c>
      <c r="AU492" s="3">
        <v>41.31</v>
      </c>
      <c r="AV492" s="3">
        <v>41.58</v>
      </c>
      <c r="AW492" s="3">
        <v>42.46</v>
      </c>
      <c r="AX492" s="3">
        <v>46.76</v>
      </c>
      <c r="AY492" s="3">
        <v>50.18</v>
      </c>
    </row>
    <row r="493" spans="1:51" x14ac:dyDescent="0.35">
      <c r="A493" s="5">
        <f t="shared" si="8"/>
        <v>43416</v>
      </c>
      <c r="B493" t="s">
        <v>638</v>
      </c>
      <c r="C493" s="2">
        <v>43416</v>
      </c>
      <c r="D493" s="3">
        <v>67.64</v>
      </c>
      <c r="E493" s="3">
        <v>68.400000000000006</v>
      </c>
      <c r="F493" s="3">
        <v>68.650000000000006</v>
      </c>
      <c r="G493" s="3">
        <v>64.760000000000005</v>
      </c>
      <c r="H493" s="3">
        <v>59.52</v>
      </c>
      <c r="I493" s="3">
        <v>58.72</v>
      </c>
      <c r="J493" s="3">
        <v>58.61</v>
      </c>
      <c r="K493" s="3">
        <v>56.48</v>
      </c>
      <c r="L493" s="3">
        <v>57.02</v>
      </c>
      <c r="M493" s="3">
        <v>57.59</v>
      </c>
      <c r="N493" s="3">
        <v>61.08</v>
      </c>
      <c r="O493" s="3">
        <v>63.28</v>
      </c>
      <c r="P493" s="3">
        <v>63.78</v>
      </c>
      <c r="Q493" s="3">
        <v>65.06</v>
      </c>
      <c r="R493" s="3">
        <v>65.06</v>
      </c>
      <c r="S493" s="3">
        <v>64.010000000000005</v>
      </c>
      <c r="T493" s="3">
        <v>53.99</v>
      </c>
      <c r="U493" s="3">
        <v>52.56</v>
      </c>
      <c r="V493" s="3">
        <v>52.01</v>
      </c>
      <c r="W493" s="3">
        <v>51.72</v>
      </c>
      <c r="X493" s="3">
        <v>51.98</v>
      </c>
      <c r="Y493" s="3">
        <v>52.25</v>
      </c>
      <c r="Z493" s="3">
        <v>54.63</v>
      </c>
      <c r="AA493" s="3">
        <v>58.08</v>
      </c>
      <c r="AB493" s="3">
        <v>59.08</v>
      </c>
      <c r="AC493" s="3">
        <v>59.83</v>
      </c>
      <c r="AD493" s="3">
        <v>59.88</v>
      </c>
      <c r="AE493" s="3">
        <v>59.33</v>
      </c>
      <c r="AF493" s="3">
        <v>47.87</v>
      </c>
      <c r="AG493" s="3">
        <v>46.42</v>
      </c>
      <c r="AH493" s="3">
        <v>45.27</v>
      </c>
      <c r="AI493" s="3">
        <v>44.72</v>
      </c>
      <c r="AJ493" s="3">
        <v>44.97</v>
      </c>
      <c r="AK493" s="3">
        <v>45.37</v>
      </c>
      <c r="AL493" s="3">
        <v>48.72</v>
      </c>
      <c r="AM493" s="3">
        <v>52.14</v>
      </c>
      <c r="AN493" s="3">
        <v>52.59</v>
      </c>
      <c r="AO493" s="3">
        <v>53.34</v>
      </c>
      <c r="AP493" s="3">
        <v>53.39</v>
      </c>
      <c r="AQ493" s="3">
        <v>52.89</v>
      </c>
      <c r="AR493" s="3">
        <v>44.61</v>
      </c>
      <c r="AS493" s="3">
        <v>43.4</v>
      </c>
      <c r="AT493" s="3">
        <v>42.7</v>
      </c>
      <c r="AU493" s="3">
        <v>42.45</v>
      </c>
      <c r="AV493" s="3">
        <v>42.72</v>
      </c>
      <c r="AW493" s="3">
        <v>43.6</v>
      </c>
      <c r="AX493" s="3">
        <v>47.67</v>
      </c>
      <c r="AY493" s="3">
        <v>51.09</v>
      </c>
    </row>
    <row r="494" spans="1:51" x14ac:dyDescent="0.35">
      <c r="A494" s="5">
        <f t="shared" si="8"/>
        <v>43417</v>
      </c>
      <c r="B494" t="s">
        <v>639</v>
      </c>
      <c r="C494" s="2">
        <v>43417</v>
      </c>
      <c r="D494" s="3">
        <v>68.180000000000007</v>
      </c>
      <c r="E494" s="3">
        <v>68.489999999999995</v>
      </c>
      <c r="F494" s="3">
        <v>68.97</v>
      </c>
      <c r="G494" s="3">
        <v>65.430000000000007</v>
      </c>
      <c r="H494" s="3">
        <v>59.6</v>
      </c>
      <c r="I494" s="3">
        <v>58.03</v>
      </c>
      <c r="J494" s="3">
        <v>57.92</v>
      </c>
      <c r="K494" s="3">
        <v>55.8</v>
      </c>
      <c r="L494" s="3">
        <v>56.34</v>
      </c>
      <c r="M494" s="3">
        <v>56.91</v>
      </c>
      <c r="N494" s="3">
        <v>60.37</v>
      </c>
      <c r="O494" s="3">
        <v>62.57</v>
      </c>
      <c r="P494" s="3">
        <v>63.07</v>
      </c>
      <c r="Q494" s="3">
        <v>64.36</v>
      </c>
      <c r="R494" s="3">
        <v>64.36</v>
      </c>
      <c r="S494" s="3">
        <v>63.31</v>
      </c>
      <c r="T494" s="3">
        <v>53.25</v>
      </c>
      <c r="U494" s="3">
        <v>51.82</v>
      </c>
      <c r="V494" s="3">
        <v>51.27</v>
      </c>
      <c r="W494" s="3">
        <v>50.98</v>
      </c>
      <c r="X494" s="3">
        <v>51.24</v>
      </c>
      <c r="Y494" s="3">
        <v>51.51</v>
      </c>
      <c r="Z494" s="3">
        <v>53.65</v>
      </c>
      <c r="AA494" s="3">
        <v>57.1</v>
      </c>
      <c r="AB494" s="3">
        <v>58.1</v>
      </c>
      <c r="AC494" s="3">
        <v>58.85</v>
      </c>
      <c r="AD494" s="3">
        <v>58.9</v>
      </c>
      <c r="AE494" s="3">
        <v>58.35</v>
      </c>
      <c r="AF494" s="3">
        <v>47.3</v>
      </c>
      <c r="AG494" s="3">
        <v>45.85</v>
      </c>
      <c r="AH494" s="3">
        <v>44.7</v>
      </c>
      <c r="AI494" s="3">
        <v>44.15</v>
      </c>
      <c r="AJ494" s="3">
        <v>44.4</v>
      </c>
      <c r="AK494" s="3">
        <v>44.8</v>
      </c>
      <c r="AL494" s="3">
        <v>48.03</v>
      </c>
      <c r="AM494" s="3">
        <v>51.45</v>
      </c>
      <c r="AN494" s="3">
        <v>51.9</v>
      </c>
      <c r="AO494" s="3">
        <v>52.65</v>
      </c>
      <c r="AP494" s="3">
        <v>52.7</v>
      </c>
      <c r="AQ494" s="3">
        <v>52.2</v>
      </c>
      <c r="AR494" s="3">
        <v>43.86</v>
      </c>
      <c r="AS494" s="3">
        <v>42.65</v>
      </c>
      <c r="AT494" s="3">
        <v>41.95</v>
      </c>
      <c r="AU494" s="3">
        <v>41.7</v>
      </c>
      <c r="AV494" s="3">
        <v>41.97</v>
      </c>
      <c r="AW494" s="3">
        <v>42.85</v>
      </c>
      <c r="AX494" s="3">
        <v>46.98</v>
      </c>
      <c r="AY494" s="3">
        <v>50.4</v>
      </c>
    </row>
    <row r="495" spans="1:51" x14ac:dyDescent="0.35">
      <c r="A495" s="5">
        <f t="shared" si="8"/>
        <v>43418</v>
      </c>
      <c r="B495" t="s">
        <v>640</v>
      </c>
      <c r="C495" s="2">
        <v>43418</v>
      </c>
      <c r="D495" s="3">
        <v>67.81</v>
      </c>
      <c r="E495" s="3">
        <v>68.44</v>
      </c>
      <c r="F495" s="3">
        <v>68.739999999999995</v>
      </c>
      <c r="G495" s="3">
        <v>65.400000000000006</v>
      </c>
      <c r="H495" s="3">
        <v>59.32</v>
      </c>
      <c r="I495" s="3">
        <v>57.16</v>
      </c>
      <c r="J495" s="3">
        <v>57.05</v>
      </c>
      <c r="K495" s="3">
        <v>55.11</v>
      </c>
      <c r="L495" s="3">
        <v>55.65</v>
      </c>
      <c r="M495" s="3">
        <v>56.22</v>
      </c>
      <c r="N495" s="3">
        <v>59.47</v>
      </c>
      <c r="O495" s="3">
        <v>61.67</v>
      </c>
      <c r="P495" s="3">
        <v>62.17</v>
      </c>
      <c r="Q495" s="3">
        <v>63.45</v>
      </c>
      <c r="R495" s="3">
        <v>63.45</v>
      </c>
      <c r="S495" s="3">
        <v>62.4</v>
      </c>
      <c r="T495" s="3">
        <v>52.33</v>
      </c>
      <c r="U495" s="3">
        <v>50.9</v>
      </c>
      <c r="V495" s="3">
        <v>50.35</v>
      </c>
      <c r="W495" s="3">
        <v>50.06</v>
      </c>
      <c r="X495" s="3">
        <v>50.32</v>
      </c>
      <c r="Y495" s="3">
        <v>50.59</v>
      </c>
      <c r="Z495" s="3">
        <v>52.2</v>
      </c>
      <c r="AA495" s="3">
        <v>55.65</v>
      </c>
      <c r="AB495" s="3">
        <v>56.65</v>
      </c>
      <c r="AC495" s="3">
        <v>57.4</v>
      </c>
      <c r="AD495" s="3">
        <v>57.45</v>
      </c>
      <c r="AE495" s="3">
        <v>56.9</v>
      </c>
      <c r="AF495" s="3">
        <v>46.71</v>
      </c>
      <c r="AG495" s="3">
        <v>45.26</v>
      </c>
      <c r="AH495" s="3">
        <v>44.11</v>
      </c>
      <c r="AI495" s="3">
        <v>43.56</v>
      </c>
      <c r="AJ495" s="3">
        <v>43.81</v>
      </c>
      <c r="AK495" s="3">
        <v>44.21</v>
      </c>
      <c r="AL495" s="3">
        <v>47.15</v>
      </c>
      <c r="AM495" s="3">
        <v>50.57</v>
      </c>
      <c r="AN495" s="3">
        <v>51.02</v>
      </c>
      <c r="AO495" s="3">
        <v>51.77</v>
      </c>
      <c r="AP495" s="3">
        <v>51.82</v>
      </c>
      <c r="AQ495" s="3">
        <v>51.32</v>
      </c>
      <c r="AR495" s="3">
        <v>42.96</v>
      </c>
      <c r="AS495" s="3">
        <v>41.75</v>
      </c>
      <c r="AT495" s="3">
        <v>41.05</v>
      </c>
      <c r="AU495" s="3">
        <v>40.799999999999997</v>
      </c>
      <c r="AV495" s="3">
        <v>41.07</v>
      </c>
      <c r="AW495" s="3">
        <v>41.95</v>
      </c>
      <c r="AX495" s="3">
        <v>46.1</v>
      </c>
      <c r="AY495" s="3">
        <v>49.52</v>
      </c>
    </row>
    <row r="496" spans="1:51" x14ac:dyDescent="0.35">
      <c r="A496" s="5">
        <f t="shared" si="8"/>
        <v>43419</v>
      </c>
      <c r="B496" t="s">
        <v>641</v>
      </c>
      <c r="C496" s="2">
        <v>43419</v>
      </c>
      <c r="D496" s="3">
        <v>69.349999999999994</v>
      </c>
      <c r="E496" s="3">
        <v>69.55</v>
      </c>
      <c r="F496" s="3">
        <v>69.83</v>
      </c>
      <c r="G496" s="3">
        <v>66.58</v>
      </c>
      <c r="H496" s="3">
        <v>60.26</v>
      </c>
      <c r="I496" s="3">
        <v>58.1</v>
      </c>
      <c r="J496" s="3">
        <v>57.99</v>
      </c>
      <c r="K496" s="3">
        <v>56.23</v>
      </c>
      <c r="L496" s="3">
        <v>56.77</v>
      </c>
      <c r="M496" s="3">
        <v>57.34</v>
      </c>
      <c r="N496" s="3">
        <v>60.83</v>
      </c>
      <c r="O496" s="3">
        <v>63.03</v>
      </c>
      <c r="P496" s="3">
        <v>63.53</v>
      </c>
      <c r="Q496" s="3">
        <v>64.81</v>
      </c>
      <c r="R496" s="3">
        <v>64.81</v>
      </c>
      <c r="S496" s="3">
        <v>63.76</v>
      </c>
      <c r="T496" s="3">
        <v>53.27</v>
      </c>
      <c r="U496" s="3">
        <v>51.84</v>
      </c>
      <c r="V496" s="3">
        <v>51.29</v>
      </c>
      <c r="W496" s="3">
        <v>51</v>
      </c>
      <c r="X496" s="3">
        <v>51.26</v>
      </c>
      <c r="Y496" s="3">
        <v>51.53</v>
      </c>
      <c r="Z496" s="3">
        <v>53.65</v>
      </c>
      <c r="AA496" s="3">
        <v>57.1</v>
      </c>
      <c r="AB496" s="3">
        <v>58.1</v>
      </c>
      <c r="AC496" s="3">
        <v>58.85</v>
      </c>
      <c r="AD496" s="3">
        <v>58.9</v>
      </c>
      <c r="AE496" s="3">
        <v>58.35</v>
      </c>
      <c r="AF496" s="3">
        <v>47.48</v>
      </c>
      <c r="AG496" s="3">
        <v>46.03</v>
      </c>
      <c r="AH496" s="3">
        <v>44.88</v>
      </c>
      <c r="AI496" s="3">
        <v>44.33</v>
      </c>
      <c r="AJ496" s="3">
        <v>44.58</v>
      </c>
      <c r="AK496" s="3">
        <v>44.98</v>
      </c>
      <c r="AL496" s="3">
        <v>48.11</v>
      </c>
      <c r="AM496" s="3">
        <v>51.53</v>
      </c>
      <c r="AN496" s="3">
        <v>51.98</v>
      </c>
      <c r="AO496" s="3">
        <v>52.73</v>
      </c>
      <c r="AP496" s="3">
        <v>52.78</v>
      </c>
      <c r="AQ496" s="3">
        <v>52.28</v>
      </c>
      <c r="AR496" s="3">
        <v>43.91</v>
      </c>
      <c r="AS496" s="3">
        <v>42.7</v>
      </c>
      <c r="AT496" s="3">
        <v>42</v>
      </c>
      <c r="AU496" s="3">
        <v>41.75</v>
      </c>
      <c r="AV496" s="3">
        <v>42.02</v>
      </c>
      <c r="AW496" s="3">
        <v>42.9</v>
      </c>
      <c r="AX496" s="3">
        <v>47.06</v>
      </c>
      <c r="AY496" s="3">
        <v>50.48</v>
      </c>
    </row>
    <row r="497" spans="1:51" x14ac:dyDescent="0.35">
      <c r="A497" s="5">
        <f t="shared" si="8"/>
        <v>43420</v>
      </c>
      <c r="B497" t="s">
        <v>642</v>
      </c>
      <c r="C497" s="2">
        <v>43420</v>
      </c>
      <c r="D497" s="3">
        <v>68.3</v>
      </c>
      <c r="E497" s="3">
        <v>68.8</v>
      </c>
      <c r="F497" s="3">
        <v>68.959999999999994</v>
      </c>
      <c r="G497" s="3">
        <v>65.66</v>
      </c>
      <c r="H497" s="3">
        <v>60.32</v>
      </c>
      <c r="I497" s="3">
        <v>57.7</v>
      </c>
      <c r="J497" s="3">
        <v>57.59</v>
      </c>
      <c r="K497" s="3">
        <v>55.91</v>
      </c>
      <c r="L497" s="3">
        <v>56.45</v>
      </c>
      <c r="M497" s="3">
        <v>57.02</v>
      </c>
      <c r="N497" s="3">
        <v>60.59</v>
      </c>
      <c r="O497" s="3">
        <v>62.79</v>
      </c>
      <c r="P497" s="3">
        <v>63.29</v>
      </c>
      <c r="Q497" s="3">
        <v>64.569999999999993</v>
      </c>
      <c r="R497" s="3">
        <v>64.569999999999993</v>
      </c>
      <c r="S497" s="3">
        <v>63.52</v>
      </c>
      <c r="T497" s="3">
        <v>53.08</v>
      </c>
      <c r="U497" s="3">
        <v>51.65</v>
      </c>
      <c r="V497" s="3">
        <v>51.1</v>
      </c>
      <c r="W497" s="3">
        <v>50.81</v>
      </c>
      <c r="X497" s="3">
        <v>51.07</v>
      </c>
      <c r="Y497" s="3">
        <v>51.34</v>
      </c>
      <c r="Z497" s="3">
        <v>53.37</v>
      </c>
      <c r="AA497" s="3">
        <v>56.82</v>
      </c>
      <c r="AB497" s="3">
        <v>57.82</v>
      </c>
      <c r="AC497" s="3">
        <v>58.57</v>
      </c>
      <c r="AD497" s="3">
        <v>58.62</v>
      </c>
      <c r="AE497" s="3">
        <v>58.07</v>
      </c>
      <c r="AF497" s="3">
        <v>47.57</v>
      </c>
      <c r="AG497" s="3">
        <v>46.12</v>
      </c>
      <c r="AH497" s="3">
        <v>44.97</v>
      </c>
      <c r="AI497" s="3">
        <v>44.42</v>
      </c>
      <c r="AJ497" s="3">
        <v>44.67</v>
      </c>
      <c r="AK497" s="3">
        <v>45.07</v>
      </c>
      <c r="AL497" s="3">
        <v>48.18</v>
      </c>
      <c r="AM497" s="3">
        <v>51.6</v>
      </c>
      <c r="AN497" s="3">
        <v>52.05</v>
      </c>
      <c r="AO497" s="3">
        <v>52.8</v>
      </c>
      <c r="AP497" s="3">
        <v>52.85</v>
      </c>
      <c r="AQ497" s="3">
        <v>52.35</v>
      </c>
      <c r="AR497" s="3">
        <v>44.06</v>
      </c>
      <c r="AS497" s="3">
        <v>42.85</v>
      </c>
      <c r="AT497" s="3">
        <v>42.15</v>
      </c>
      <c r="AU497" s="3">
        <v>41.9</v>
      </c>
      <c r="AV497" s="3">
        <v>42.17</v>
      </c>
      <c r="AW497" s="3">
        <v>43.05</v>
      </c>
      <c r="AX497" s="3">
        <v>47.13</v>
      </c>
      <c r="AY497" s="3">
        <v>50.55</v>
      </c>
    </row>
    <row r="498" spans="1:51" x14ac:dyDescent="0.35">
      <c r="A498" s="5">
        <f t="shared" si="8"/>
        <v>43423</v>
      </c>
      <c r="B498" t="s">
        <v>643</v>
      </c>
      <c r="C498" s="2">
        <v>43423</v>
      </c>
      <c r="D498" s="3">
        <v>63.95</v>
      </c>
      <c r="E498" s="3">
        <v>65.53</v>
      </c>
      <c r="F498" s="3">
        <v>65.349999999999994</v>
      </c>
      <c r="G498" s="3">
        <v>62.47</v>
      </c>
      <c r="H498" s="3">
        <v>58.91</v>
      </c>
      <c r="I498" s="3">
        <v>56.29</v>
      </c>
      <c r="J498" s="3">
        <v>56.18</v>
      </c>
      <c r="K498" s="3">
        <v>54.72</v>
      </c>
      <c r="L498" s="3">
        <v>55.26</v>
      </c>
      <c r="M498" s="3">
        <v>55.83</v>
      </c>
      <c r="N498" s="3">
        <v>59.28</v>
      </c>
      <c r="O498" s="3">
        <v>61.48</v>
      </c>
      <c r="P498" s="3">
        <v>61.98</v>
      </c>
      <c r="Q498" s="3">
        <v>63.24</v>
      </c>
      <c r="R498" s="3">
        <v>63.24</v>
      </c>
      <c r="S498" s="3">
        <v>62.19</v>
      </c>
      <c r="T498" s="3">
        <v>52.75</v>
      </c>
      <c r="U498" s="3">
        <v>51.2</v>
      </c>
      <c r="V498" s="3">
        <v>50.78</v>
      </c>
      <c r="W498" s="3">
        <v>50.49</v>
      </c>
      <c r="X498" s="3">
        <v>50.75</v>
      </c>
      <c r="Y498" s="3">
        <v>51.02</v>
      </c>
      <c r="Z498" s="3">
        <v>52.71</v>
      </c>
      <c r="AA498" s="3">
        <v>56.16</v>
      </c>
      <c r="AB498" s="3">
        <v>57.16</v>
      </c>
      <c r="AC498" s="3">
        <v>57.91</v>
      </c>
      <c r="AD498" s="3">
        <v>57.96</v>
      </c>
      <c r="AE498" s="3">
        <v>57.41</v>
      </c>
      <c r="AF498" s="3">
        <v>47.15</v>
      </c>
      <c r="AG498" s="3">
        <v>45.7</v>
      </c>
      <c r="AH498" s="3">
        <v>44.55</v>
      </c>
      <c r="AI498" s="3">
        <v>44</v>
      </c>
      <c r="AJ498" s="3">
        <v>44.25</v>
      </c>
      <c r="AK498" s="3">
        <v>44.65</v>
      </c>
      <c r="AL498" s="3">
        <v>47.54</v>
      </c>
      <c r="AM498" s="3">
        <v>50.96</v>
      </c>
      <c r="AN498" s="3">
        <v>51.41</v>
      </c>
      <c r="AO498" s="3">
        <v>52.16</v>
      </c>
      <c r="AP498" s="3">
        <v>52.21</v>
      </c>
      <c r="AQ498" s="3">
        <v>51.71</v>
      </c>
      <c r="AR498" s="3">
        <v>43.56</v>
      </c>
      <c r="AS498" s="3">
        <v>42.35</v>
      </c>
      <c r="AT498" s="3">
        <v>41.65</v>
      </c>
      <c r="AU498" s="3">
        <v>41.4</v>
      </c>
      <c r="AV498" s="3">
        <v>41.67</v>
      </c>
      <c r="AW498" s="3">
        <v>42.55</v>
      </c>
      <c r="AX498" s="3">
        <v>46.49</v>
      </c>
      <c r="AY498" s="3">
        <v>49.91</v>
      </c>
    </row>
    <row r="499" spans="1:51" x14ac:dyDescent="0.35">
      <c r="A499" s="5">
        <f t="shared" si="8"/>
        <v>43424</v>
      </c>
      <c r="B499" t="s">
        <v>644</v>
      </c>
      <c r="C499" s="2">
        <v>43424</v>
      </c>
      <c r="D499" s="3">
        <v>64.069999999999993</v>
      </c>
      <c r="E499" s="3">
        <v>65.64</v>
      </c>
      <c r="F499" s="3">
        <v>65.48</v>
      </c>
      <c r="G499" s="3">
        <v>62.6</v>
      </c>
      <c r="H499" s="3">
        <v>58.66</v>
      </c>
      <c r="I499" s="3">
        <v>56.04</v>
      </c>
      <c r="J499" s="3">
        <v>55.93</v>
      </c>
      <c r="K499" s="3">
        <v>54.47</v>
      </c>
      <c r="L499" s="3">
        <v>55.01</v>
      </c>
      <c r="M499" s="3">
        <v>55.58</v>
      </c>
      <c r="N499" s="3">
        <v>58.89</v>
      </c>
      <c r="O499" s="3">
        <v>61.09</v>
      </c>
      <c r="P499" s="3">
        <v>61.59</v>
      </c>
      <c r="Q499" s="3">
        <v>62.85</v>
      </c>
      <c r="R499" s="3">
        <v>62.85</v>
      </c>
      <c r="S499" s="3">
        <v>61.8</v>
      </c>
      <c r="T499" s="3">
        <v>52.54</v>
      </c>
      <c r="U499" s="3">
        <v>50.99</v>
      </c>
      <c r="V499" s="3">
        <v>50.57</v>
      </c>
      <c r="W499" s="3">
        <v>50.28</v>
      </c>
      <c r="X499" s="3">
        <v>50.54</v>
      </c>
      <c r="Y499" s="3">
        <v>50.81</v>
      </c>
      <c r="Z499" s="3">
        <v>52.63</v>
      </c>
      <c r="AA499" s="3">
        <v>56.08</v>
      </c>
      <c r="AB499" s="3">
        <v>57.08</v>
      </c>
      <c r="AC499" s="3">
        <v>57.83</v>
      </c>
      <c r="AD499" s="3">
        <v>57.88</v>
      </c>
      <c r="AE499" s="3">
        <v>57.33</v>
      </c>
      <c r="AF499" s="3">
        <v>46.92</v>
      </c>
      <c r="AG499" s="3">
        <v>45.47</v>
      </c>
      <c r="AH499" s="3">
        <v>44.32</v>
      </c>
      <c r="AI499" s="3">
        <v>43.77</v>
      </c>
      <c r="AJ499" s="3">
        <v>44.02</v>
      </c>
      <c r="AK499" s="3">
        <v>44.42</v>
      </c>
      <c r="AL499" s="3">
        <v>47.39</v>
      </c>
      <c r="AM499" s="3">
        <v>50.81</v>
      </c>
      <c r="AN499" s="3">
        <v>51.26</v>
      </c>
      <c r="AO499" s="3">
        <v>52.01</v>
      </c>
      <c r="AP499" s="3">
        <v>52.06</v>
      </c>
      <c r="AQ499" s="3">
        <v>51.56</v>
      </c>
      <c r="AR499" s="3">
        <v>43.09</v>
      </c>
      <c r="AS499" s="3">
        <v>41.88</v>
      </c>
      <c r="AT499" s="3">
        <v>41.18</v>
      </c>
      <c r="AU499" s="3">
        <v>40.93</v>
      </c>
      <c r="AV499" s="3">
        <v>41.2</v>
      </c>
      <c r="AW499" s="3">
        <v>42.08</v>
      </c>
      <c r="AX499" s="3">
        <v>46.34</v>
      </c>
      <c r="AY499" s="3">
        <v>49.76</v>
      </c>
    </row>
    <row r="500" spans="1:51" x14ac:dyDescent="0.35">
      <c r="A500" s="5">
        <f t="shared" si="8"/>
        <v>43425</v>
      </c>
      <c r="B500" t="s">
        <v>645</v>
      </c>
      <c r="C500" s="2">
        <v>43425</v>
      </c>
      <c r="D500" s="3">
        <v>64.75</v>
      </c>
      <c r="E500" s="3">
        <v>66.260000000000005</v>
      </c>
      <c r="F500" s="3">
        <v>66.06</v>
      </c>
      <c r="G500" s="3">
        <v>63.18</v>
      </c>
      <c r="H500" s="3">
        <v>58.84</v>
      </c>
      <c r="I500" s="3">
        <v>56.22</v>
      </c>
      <c r="J500" s="3">
        <v>56.11</v>
      </c>
      <c r="K500" s="3">
        <v>54.65</v>
      </c>
      <c r="L500" s="3">
        <v>55.19</v>
      </c>
      <c r="M500" s="3">
        <v>55.76</v>
      </c>
      <c r="N500" s="3">
        <v>59.09</v>
      </c>
      <c r="O500" s="3">
        <v>61.29</v>
      </c>
      <c r="P500" s="3">
        <v>61.79</v>
      </c>
      <c r="Q500" s="3">
        <v>63.04</v>
      </c>
      <c r="R500" s="3">
        <v>63.04</v>
      </c>
      <c r="S500" s="3">
        <v>61.99</v>
      </c>
      <c r="T500" s="3">
        <v>52.64</v>
      </c>
      <c r="U500" s="3">
        <v>51.09</v>
      </c>
      <c r="V500" s="3">
        <v>50.67</v>
      </c>
      <c r="W500" s="3">
        <v>50.38</v>
      </c>
      <c r="X500" s="3">
        <v>50.64</v>
      </c>
      <c r="Y500" s="3">
        <v>50.91</v>
      </c>
      <c r="Z500" s="3">
        <v>52.88</v>
      </c>
      <c r="AA500" s="3">
        <v>56.33</v>
      </c>
      <c r="AB500" s="3">
        <v>57.33</v>
      </c>
      <c r="AC500" s="3">
        <v>58.08</v>
      </c>
      <c r="AD500" s="3">
        <v>58.13</v>
      </c>
      <c r="AE500" s="3">
        <v>57.58</v>
      </c>
      <c r="AF500" s="3">
        <v>47.05</v>
      </c>
      <c r="AG500" s="3">
        <v>45.6</v>
      </c>
      <c r="AH500" s="3">
        <v>44.45</v>
      </c>
      <c r="AI500" s="3">
        <v>43.9</v>
      </c>
      <c r="AJ500" s="3">
        <v>44.15</v>
      </c>
      <c r="AK500" s="3">
        <v>44.55</v>
      </c>
      <c r="AL500" s="3">
        <v>47.01</v>
      </c>
      <c r="AM500" s="3">
        <v>50.43</v>
      </c>
      <c r="AN500" s="3">
        <v>50.88</v>
      </c>
      <c r="AO500" s="3">
        <v>51.63</v>
      </c>
      <c r="AP500" s="3">
        <v>51.68</v>
      </c>
      <c r="AQ500" s="3">
        <v>51.18</v>
      </c>
      <c r="AR500" s="3">
        <v>43.21</v>
      </c>
      <c r="AS500" s="3">
        <v>42</v>
      </c>
      <c r="AT500" s="3">
        <v>41.3</v>
      </c>
      <c r="AU500" s="3">
        <v>41.05</v>
      </c>
      <c r="AV500" s="3">
        <v>41.32</v>
      </c>
      <c r="AW500" s="3">
        <v>42.2</v>
      </c>
      <c r="AX500" s="3">
        <v>45.96</v>
      </c>
      <c r="AY500" s="3">
        <v>49.38</v>
      </c>
    </row>
    <row r="501" spans="1:51" x14ac:dyDescent="0.35">
      <c r="A501" s="5">
        <f t="shared" si="8"/>
        <v>43426</v>
      </c>
      <c r="B501" t="s">
        <v>646</v>
      </c>
      <c r="C501" s="2">
        <v>43426</v>
      </c>
      <c r="D501" s="3">
        <v>64.569999999999993</v>
      </c>
      <c r="E501" s="3">
        <v>66.19</v>
      </c>
      <c r="F501" s="3">
        <v>65.95</v>
      </c>
      <c r="G501" s="3">
        <v>63.07</v>
      </c>
      <c r="H501" s="3">
        <v>58.72</v>
      </c>
      <c r="I501" s="3">
        <v>56.1</v>
      </c>
      <c r="J501" s="3">
        <v>55.99</v>
      </c>
      <c r="K501" s="3">
        <v>54.58</v>
      </c>
      <c r="L501" s="3">
        <v>55.12</v>
      </c>
      <c r="M501" s="3">
        <v>55.69</v>
      </c>
      <c r="N501" s="3">
        <v>59.09</v>
      </c>
      <c r="O501" s="3">
        <v>61.29</v>
      </c>
      <c r="P501" s="3">
        <v>61.79</v>
      </c>
      <c r="Q501" s="3">
        <v>63.04</v>
      </c>
      <c r="R501" s="3">
        <v>63.04</v>
      </c>
      <c r="S501" s="3">
        <v>61.99</v>
      </c>
      <c r="T501" s="3">
        <v>52.64</v>
      </c>
      <c r="U501" s="3">
        <v>51.09</v>
      </c>
      <c r="V501" s="3">
        <v>50.67</v>
      </c>
      <c r="W501" s="3">
        <v>50.38</v>
      </c>
      <c r="X501" s="3">
        <v>50.64</v>
      </c>
      <c r="Y501" s="3">
        <v>50.91</v>
      </c>
      <c r="Z501" s="3">
        <v>53.09</v>
      </c>
      <c r="AA501" s="3">
        <v>56.54</v>
      </c>
      <c r="AB501" s="3">
        <v>57.54</v>
      </c>
      <c r="AC501" s="3">
        <v>58.29</v>
      </c>
      <c r="AD501" s="3">
        <v>58.34</v>
      </c>
      <c r="AE501" s="3">
        <v>57.79</v>
      </c>
      <c r="AF501" s="3">
        <v>47.06</v>
      </c>
      <c r="AG501" s="3">
        <v>45.61</v>
      </c>
      <c r="AH501" s="3">
        <v>44.46</v>
      </c>
      <c r="AI501" s="3">
        <v>43.91</v>
      </c>
      <c r="AJ501" s="3">
        <v>44.16</v>
      </c>
      <c r="AK501" s="3">
        <v>44.56</v>
      </c>
      <c r="AL501" s="3">
        <v>47.38</v>
      </c>
      <c r="AM501" s="3">
        <v>50.8</v>
      </c>
      <c r="AN501" s="3">
        <v>51.25</v>
      </c>
      <c r="AO501" s="3">
        <v>52</v>
      </c>
      <c r="AP501" s="3">
        <v>52.05</v>
      </c>
      <c r="AQ501" s="3">
        <v>51.55</v>
      </c>
      <c r="AR501" s="3">
        <v>43.06</v>
      </c>
      <c r="AS501" s="3">
        <v>41.85</v>
      </c>
      <c r="AT501" s="3">
        <v>41.15</v>
      </c>
      <c r="AU501" s="3">
        <v>40.9</v>
      </c>
      <c r="AV501" s="3">
        <v>41.17</v>
      </c>
      <c r="AW501" s="3">
        <v>42.05</v>
      </c>
      <c r="AX501" s="3">
        <v>46.33</v>
      </c>
      <c r="AY501" s="3">
        <v>49.75</v>
      </c>
    </row>
    <row r="502" spans="1:51" x14ac:dyDescent="0.35">
      <c r="A502" s="5">
        <f t="shared" si="8"/>
        <v>43427</v>
      </c>
      <c r="B502" t="s">
        <v>647</v>
      </c>
      <c r="C502" s="2">
        <v>43427</v>
      </c>
      <c r="D502" s="3">
        <v>64.7</v>
      </c>
      <c r="E502" s="3">
        <v>66.510000000000005</v>
      </c>
      <c r="F502" s="3">
        <v>66.33</v>
      </c>
      <c r="G502" s="3">
        <v>63.45</v>
      </c>
      <c r="H502" s="3">
        <v>58.26</v>
      </c>
      <c r="I502" s="3">
        <v>55.64</v>
      </c>
      <c r="J502" s="3">
        <v>55.53</v>
      </c>
      <c r="K502" s="3">
        <v>54.13</v>
      </c>
      <c r="L502" s="3">
        <v>54.67</v>
      </c>
      <c r="M502" s="3">
        <v>55.24</v>
      </c>
      <c r="N502" s="3">
        <v>58.57</v>
      </c>
      <c r="O502" s="3">
        <v>60.77</v>
      </c>
      <c r="P502" s="3">
        <v>61.27</v>
      </c>
      <c r="Q502" s="3">
        <v>62.52</v>
      </c>
      <c r="R502" s="3">
        <v>62.52</v>
      </c>
      <c r="S502" s="3">
        <v>61.47</v>
      </c>
      <c r="T502" s="3">
        <v>51.95</v>
      </c>
      <c r="U502" s="3">
        <v>50.4</v>
      </c>
      <c r="V502" s="3">
        <v>49.98</v>
      </c>
      <c r="W502" s="3">
        <v>49.69</v>
      </c>
      <c r="X502" s="3">
        <v>49.95</v>
      </c>
      <c r="Y502" s="3">
        <v>50.22</v>
      </c>
      <c r="Z502" s="3">
        <v>52.38</v>
      </c>
      <c r="AA502" s="3">
        <v>55.83</v>
      </c>
      <c r="AB502" s="3">
        <v>56.83</v>
      </c>
      <c r="AC502" s="3">
        <v>57.58</v>
      </c>
      <c r="AD502" s="3">
        <v>57.63</v>
      </c>
      <c r="AE502" s="3">
        <v>57.08</v>
      </c>
      <c r="AF502" s="3">
        <v>46.8</v>
      </c>
      <c r="AG502" s="3">
        <v>45.35</v>
      </c>
      <c r="AH502" s="3">
        <v>44.2</v>
      </c>
      <c r="AI502" s="3">
        <v>43.65</v>
      </c>
      <c r="AJ502" s="3">
        <v>43.9</v>
      </c>
      <c r="AK502" s="3">
        <v>44.3</v>
      </c>
      <c r="AL502" s="3">
        <v>47.06</v>
      </c>
      <c r="AM502" s="3">
        <v>50.48</v>
      </c>
      <c r="AN502" s="3">
        <v>50.93</v>
      </c>
      <c r="AO502" s="3">
        <v>51.68</v>
      </c>
      <c r="AP502" s="3">
        <v>51.73</v>
      </c>
      <c r="AQ502" s="3">
        <v>51.23</v>
      </c>
      <c r="AR502" s="3">
        <v>42.86</v>
      </c>
      <c r="AS502" s="3">
        <v>41.65</v>
      </c>
      <c r="AT502" s="3">
        <v>40.950000000000003</v>
      </c>
      <c r="AU502" s="3">
        <v>40.700000000000003</v>
      </c>
      <c r="AV502" s="3">
        <v>40.97</v>
      </c>
      <c r="AW502" s="3">
        <v>41.85</v>
      </c>
      <c r="AX502" s="3">
        <v>46.01</v>
      </c>
      <c r="AY502" s="3">
        <v>49.43</v>
      </c>
    </row>
    <row r="503" spans="1:51" x14ac:dyDescent="0.35">
      <c r="A503" s="5">
        <f t="shared" si="8"/>
        <v>43430</v>
      </c>
      <c r="B503" t="s">
        <v>648</v>
      </c>
      <c r="C503" s="2">
        <v>43430</v>
      </c>
      <c r="D503" s="3">
        <v>63.49</v>
      </c>
      <c r="E503" s="3">
        <v>65.510000000000005</v>
      </c>
      <c r="F503" s="3">
        <v>65.31</v>
      </c>
      <c r="G503" s="3">
        <v>62.34</v>
      </c>
      <c r="H503" s="3">
        <v>57.9</v>
      </c>
      <c r="I503" s="3">
        <v>55.28</v>
      </c>
      <c r="J503" s="3">
        <v>55.17</v>
      </c>
      <c r="K503" s="3">
        <v>53.81</v>
      </c>
      <c r="L503" s="3">
        <v>54.35</v>
      </c>
      <c r="M503" s="3">
        <v>54.92</v>
      </c>
      <c r="N503" s="3">
        <v>58.36</v>
      </c>
      <c r="O503" s="3">
        <v>60.56</v>
      </c>
      <c r="P503" s="3">
        <v>61.06</v>
      </c>
      <c r="Q503" s="3">
        <v>62.3</v>
      </c>
      <c r="R503" s="3">
        <v>62.3</v>
      </c>
      <c r="S503" s="3">
        <v>61.25</v>
      </c>
      <c r="T503" s="3">
        <v>51.88</v>
      </c>
      <c r="U503" s="3">
        <v>50.33</v>
      </c>
      <c r="V503" s="3">
        <v>49.91</v>
      </c>
      <c r="W503" s="3">
        <v>49.62</v>
      </c>
      <c r="X503" s="3">
        <v>49.88</v>
      </c>
      <c r="Y503" s="3">
        <v>50.15</v>
      </c>
      <c r="Z503" s="3">
        <v>52.29</v>
      </c>
      <c r="AA503" s="3">
        <v>55.74</v>
      </c>
      <c r="AB503" s="3">
        <v>56.74</v>
      </c>
      <c r="AC503" s="3">
        <v>57.49</v>
      </c>
      <c r="AD503" s="3">
        <v>57.54</v>
      </c>
      <c r="AE503" s="3">
        <v>56.99</v>
      </c>
      <c r="AF503" s="3">
        <v>46.54</v>
      </c>
      <c r="AG503" s="3">
        <v>45.09</v>
      </c>
      <c r="AH503" s="3">
        <v>43.94</v>
      </c>
      <c r="AI503" s="3">
        <v>43.39</v>
      </c>
      <c r="AJ503" s="3">
        <v>43.64</v>
      </c>
      <c r="AK503" s="3">
        <v>44.04</v>
      </c>
      <c r="AL503" s="3">
        <v>46.91</v>
      </c>
      <c r="AM503" s="3">
        <v>50.33</v>
      </c>
      <c r="AN503" s="3">
        <v>50.78</v>
      </c>
      <c r="AO503" s="3">
        <v>51.53</v>
      </c>
      <c r="AP503" s="3">
        <v>51.58</v>
      </c>
      <c r="AQ503" s="3">
        <v>51.08</v>
      </c>
      <c r="AR503" s="3">
        <v>42.86</v>
      </c>
      <c r="AS503" s="3">
        <v>41.65</v>
      </c>
      <c r="AT503" s="3">
        <v>40.950000000000003</v>
      </c>
      <c r="AU503" s="3">
        <v>40.700000000000003</v>
      </c>
      <c r="AV503" s="3">
        <v>40.97</v>
      </c>
      <c r="AW503" s="3">
        <v>41.85</v>
      </c>
      <c r="AX503" s="3">
        <v>45.86</v>
      </c>
      <c r="AY503" s="3">
        <v>49.28</v>
      </c>
    </row>
    <row r="504" spans="1:51" x14ac:dyDescent="0.35">
      <c r="A504" s="5">
        <f t="shared" si="8"/>
        <v>43431</v>
      </c>
      <c r="B504" t="s">
        <v>649</v>
      </c>
      <c r="C504" s="2">
        <v>43431</v>
      </c>
      <c r="D504" s="3">
        <v>64.78</v>
      </c>
      <c r="E504" s="3">
        <v>67.11</v>
      </c>
      <c r="F504" s="3">
        <v>66.97</v>
      </c>
      <c r="G504" s="3">
        <v>63.98</v>
      </c>
      <c r="H504" s="3">
        <v>59.29</v>
      </c>
      <c r="I504" s="3">
        <v>56.67</v>
      </c>
      <c r="J504" s="3">
        <v>56.56</v>
      </c>
      <c r="K504" s="3">
        <v>55.19</v>
      </c>
      <c r="L504" s="3">
        <v>55.73</v>
      </c>
      <c r="M504" s="3">
        <v>56.3</v>
      </c>
      <c r="N504" s="3">
        <v>59.48</v>
      </c>
      <c r="O504" s="3">
        <v>61.68</v>
      </c>
      <c r="P504" s="3">
        <v>62.18</v>
      </c>
      <c r="Q504" s="3">
        <v>63.42</v>
      </c>
      <c r="R504" s="3">
        <v>63.42</v>
      </c>
      <c r="S504" s="3">
        <v>62.37</v>
      </c>
      <c r="T504" s="3">
        <v>52.5</v>
      </c>
      <c r="U504" s="3">
        <v>50.95</v>
      </c>
      <c r="V504" s="3">
        <v>50.53</v>
      </c>
      <c r="W504" s="3">
        <v>50.24</v>
      </c>
      <c r="X504" s="3">
        <v>50.5</v>
      </c>
      <c r="Y504" s="3">
        <v>50.77</v>
      </c>
      <c r="Z504" s="3">
        <v>52.99</v>
      </c>
      <c r="AA504" s="3">
        <v>56.44</v>
      </c>
      <c r="AB504" s="3">
        <v>57.44</v>
      </c>
      <c r="AC504" s="3">
        <v>58.19</v>
      </c>
      <c r="AD504" s="3">
        <v>58.24</v>
      </c>
      <c r="AE504" s="3">
        <v>57.69</v>
      </c>
      <c r="AF504" s="3">
        <v>47.1</v>
      </c>
      <c r="AG504" s="3">
        <v>45.65</v>
      </c>
      <c r="AH504" s="3">
        <v>44.5</v>
      </c>
      <c r="AI504" s="3">
        <v>43.95</v>
      </c>
      <c r="AJ504" s="3">
        <v>44.2</v>
      </c>
      <c r="AK504" s="3">
        <v>44.6</v>
      </c>
      <c r="AL504" s="3">
        <v>47.52</v>
      </c>
      <c r="AM504" s="3">
        <v>50.94</v>
      </c>
      <c r="AN504" s="3">
        <v>51.39</v>
      </c>
      <c r="AO504" s="3">
        <v>52.14</v>
      </c>
      <c r="AP504" s="3">
        <v>52.19</v>
      </c>
      <c r="AQ504" s="3">
        <v>51.69</v>
      </c>
      <c r="AR504" s="3">
        <v>42.86</v>
      </c>
      <c r="AS504" s="3">
        <v>41.65</v>
      </c>
      <c r="AT504" s="3">
        <v>40.950000000000003</v>
      </c>
      <c r="AU504" s="3">
        <v>40.700000000000003</v>
      </c>
      <c r="AV504" s="3">
        <v>40.97</v>
      </c>
      <c r="AW504" s="3">
        <v>41.85</v>
      </c>
      <c r="AX504" s="3">
        <v>46.47</v>
      </c>
      <c r="AY504" s="3">
        <v>49.89</v>
      </c>
    </row>
    <row r="505" spans="1:51" x14ac:dyDescent="0.35">
      <c r="A505" s="5">
        <f t="shared" si="8"/>
        <v>43432</v>
      </c>
      <c r="B505" t="s">
        <v>650</v>
      </c>
      <c r="C505" s="2">
        <v>43432</v>
      </c>
      <c r="D505" s="3">
        <v>62.46</v>
      </c>
      <c r="E505" s="3">
        <v>65.53</v>
      </c>
      <c r="F505" s="3">
        <v>65.39</v>
      </c>
      <c r="G505" s="3">
        <v>62.4</v>
      </c>
      <c r="H505" s="3">
        <v>57.96</v>
      </c>
      <c r="I505" s="3">
        <v>55.34</v>
      </c>
      <c r="J505" s="3">
        <v>55.23</v>
      </c>
      <c r="K505" s="3">
        <v>53.89</v>
      </c>
      <c r="L505" s="3">
        <v>54.43</v>
      </c>
      <c r="M505" s="3">
        <v>55</v>
      </c>
      <c r="N505" s="3">
        <v>58.35</v>
      </c>
      <c r="O505" s="3">
        <v>60.55</v>
      </c>
      <c r="P505" s="3">
        <v>61.05</v>
      </c>
      <c r="Q505" s="3">
        <v>62.26</v>
      </c>
      <c r="R505" s="3">
        <v>62.26</v>
      </c>
      <c r="S505" s="3">
        <v>61.21</v>
      </c>
      <c r="T505" s="3">
        <v>51.6</v>
      </c>
      <c r="U505" s="3">
        <v>50.05</v>
      </c>
      <c r="V505" s="3">
        <v>49.63</v>
      </c>
      <c r="W505" s="3">
        <v>49.34</v>
      </c>
      <c r="X505" s="3">
        <v>49.6</v>
      </c>
      <c r="Y505" s="3">
        <v>49.87</v>
      </c>
      <c r="Z505" s="3">
        <v>52.34</v>
      </c>
      <c r="AA505" s="3">
        <v>55.79</v>
      </c>
      <c r="AB505" s="3">
        <v>56.79</v>
      </c>
      <c r="AC505" s="3">
        <v>57.54</v>
      </c>
      <c r="AD505" s="3">
        <v>57.59</v>
      </c>
      <c r="AE505" s="3">
        <v>57.04</v>
      </c>
      <c r="AF505" s="3">
        <v>46.7</v>
      </c>
      <c r="AG505" s="3">
        <v>45.25</v>
      </c>
      <c r="AH505" s="3">
        <v>44.1</v>
      </c>
      <c r="AI505" s="3">
        <v>43.55</v>
      </c>
      <c r="AJ505" s="3">
        <v>43.8</v>
      </c>
      <c r="AK505" s="3">
        <v>44.2</v>
      </c>
      <c r="AL505" s="3">
        <v>47.1</v>
      </c>
      <c r="AM505" s="3">
        <v>50.52</v>
      </c>
      <c r="AN505" s="3">
        <v>50.97</v>
      </c>
      <c r="AO505" s="3">
        <v>51.72</v>
      </c>
      <c r="AP505" s="3">
        <v>51.77</v>
      </c>
      <c r="AQ505" s="3">
        <v>51.27</v>
      </c>
      <c r="AR505" s="3">
        <v>42.79</v>
      </c>
      <c r="AS505" s="3">
        <v>41.58</v>
      </c>
      <c r="AT505" s="3">
        <v>40.880000000000003</v>
      </c>
      <c r="AU505" s="3">
        <v>40.630000000000003</v>
      </c>
      <c r="AV505" s="3">
        <v>40.9</v>
      </c>
      <c r="AW505" s="3">
        <v>41.78</v>
      </c>
      <c r="AX505" s="3">
        <v>46.05</v>
      </c>
      <c r="AY505" s="3">
        <v>49.47</v>
      </c>
    </row>
    <row r="506" spans="1:51" x14ac:dyDescent="0.35">
      <c r="A506" s="5">
        <f t="shared" si="8"/>
        <v>43433</v>
      </c>
      <c r="B506" t="s">
        <v>651</v>
      </c>
      <c r="C506" s="2">
        <v>43433</v>
      </c>
      <c r="D506" s="3">
        <v>63.38</v>
      </c>
      <c r="E506" s="3">
        <v>66.239999999999995</v>
      </c>
      <c r="F506" s="3">
        <v>66.38</v>
      </c>
      <c r="G506" s="3">
        <v>63.1</v>
      </c>
      <c r="H506" s="3">
        <v>59.38</v>
      </c>
      <c r="I506" s="3">
        <v>56.24</v>
      </c>
      <c r="J506" s="3">
        <v>56.13</v>
      </c>
      <c r="K506" s="3">
        <v>54.77</v>
      </c>
      <c r="L506" s="3">
        <v>55.31</v>
      </c>
      <c r="M506" s="3">
        <v>55.88</v>
      </c>
      <c r="N506" s="3">
        <v>59.15</v>
      </c>
      <c r="O506" s="3">
        <v>61.35</v>
      </c>
      <c r="P506" s="3">
        <v>61.85</v>
      </c>
      <c r="Q506" s="3">
        <v>63.04</v>
      </c>
      <c r="R506" s="3">
        <v>63.04</v>
      </c>
      <c r="S506" s="3">
        <v>61.99</v>
      </c>
      <c r="T506" s="3">
        <v>52.75</v>
      </c>
      <c r="U506" s="3">
        <v>51.2</v>
      </c>
      <c r="V506" s="3">
        <v>50.78</v>
      </c>
      <c r="W506" s="3">
        <v>50.49</v>
      </c>
      <c r="X506" s="3">
        <v>50.75</v>
      </c>
      <c r="Y506" s="3">
        <v>51.02</v>
      </c>
      <c r="Z506" s="3">
        <v>53.21</v>
      </c>
      <c r="AA506" s="3">
        <v>56.66</v>
      </c>
      <c r="AB506" s="3">
        <v>57.66</v>
      </c>
      <c r="AC506" s="3">
        <v>58.41</v>
      </c>
      <c r="AD506" s="3">
        <v>58.46</v>
      </c>
      <c r="AE506" s="3">
        <v>57.91</v>
      </c>
      <c r="AF506" s="3">
        <v>47.15</v>
      </c>
      <c r="AG506" s="3">
        <v>45.7</v>
      </c>
      <c r="AH506" s="3">
        <v>44.55</v>
      </c>
      <c r="AI506" s="3">
        <v>44</v>
      </c>
      <c r="AJ506" s="3">
        <v>44.25</v>
      </c>
      <c r="AK506" s="3">
        <v>44.65</v>
      </c>
      <c r="AL506" s="3">
        <v>47.42</v>
      </c>
      <c r="AM506" s="3">
        <v>50.84</v>
      </c>
      <c r="AN506" s="3">
        <v>51.29</v>
      </c>
      <c r="AO506" s="3">
        <v>52.04</v>
      </c>
      <c r="AP506" s="3">
        <v>52.09</v>
      </c>
      <c r="AQ506" s="3">
        <v>51.59</v>
      </c>
      <c r="AR506" s="3">
        <v>42.91</v>
      </c>
      <c r="AS506" s="3">
        <v>41.7</v>
      </c>
      <c r="AT506" s="3">
        <v>41</v>
      </c>
      <c r="AU506" s="3">
        <v>40.75</v>
      </c>
      <c r="AV506" s="3">
        <v>41.02</v>
      </c>
      <c r="AW506" s="3">
        <v>41.9</v>
      </c>
      <c r="AX506" s="3">
        <v>46.17</v>
      </c>
      <c r="AY506" s="3">
        <v>49.59</v>
      </c>
    </row>
    <row r="507" spans="1:51" x14ac:dyDescent="0.35">
      <c r="A507" s="5">
        <f t="shared" si="8"/>
        <v>43434</v>
      </c>
      <c r="B507" t="s">
        <v>652</v>
      </c>
      <c r="C507" s="2">
        <v>43434</v>
      </c>
      <c r="D507" s="3">
        <v>65.98</v>
      </c>
      <c r="E507" s="3">
        <v>66.069999999999993</v>
      </c>
      <c r="F507" s="3">
        <v>62.71</v>
      </c>
      <c r="G507" s="3">
        <v>59.36</v>
      </c>
      <c r="H507" s="3">
        <v>55.99</v>
      </c>
      <c r="I507" s="3">
        <v>55.88</v>
      </c>
      <c r="J507" s="3">
        <v>54.63</v>
      </c>
      <c r="K507" s="3">
        <v>55.17</v>
      </c>
      <c r="L507" s="3">
        <v>55.74</v>
      </c>
      <c r="M507" s="3">
        <v>59.27</v>
      </c>
      <c r="N507" s="3">
        <v>61.47</v>
      </c>
      <c r="O507" s="3">
        <v>61.97</v>
      </c>
      <c r="P507" s="3">
        <v>63.16</v>
      </c>
      <c r="Q507" s="3">
        <v>63.16</v>
      </c>
      <c r="R507" s="3">
        <v>62.11</v>
      </c>
      <c r="S507" s="3">
        <v>52.78</v>
      </c>
      <c r="T507" s="3">
        <v>51.23</v>
      </c>
      <c r="U507" s="3">
        <v>50.81</v>
      </c>
      <c r="V507" s="3">
        <v>50.52</v>
      </c>
      <c r="W507" s="3">
        <v>50.78</v>
      </c>
      <c r="X507" s="3">
        <v>51.05</v>
      </c>
      <c r="Y507" s="3">
        <v>52.92</v>
      </c>
      <c r="Z507" s="3">
        <v>56.37</v>
      </c>
      <c r="AA507" s="3">
        <v>57.37</v>
      </c>
      <c r="AB507" s="3">
        <v>58.12</v>
      </c>
      <c r="AC507" s="3">
        <v>58.17</v>
      </c>
      <c r="AD507" s="3">
        <v>57.62</v>
      </c>
      <c r="AE507" s="3">
        <v>47.05</v>
      </c>
      <c r="AF507" s="3">
        <v>45.6</v>
      </c>
      <c r="AG507" s="3">
        <v>44.45</v>
      </c>
      <c r="AH507" s="3">
        <v>43.9</v>
      </c>
      <c r="AI507" s="3">
        <v>44.15</v>
      </c>
      <c r="AJ507" s="3">
        <v>44.55</v>
      </c>
      <c r="AK507" s="3">
        <v>47.51</v>
      </c>
      <c r="AL507" s="3">
        <v>50.93</v>
      </c>
      <c r="AM507" s="3">
        <v>51.38</v>
      </c>
      <c r="AN507" s="3">
        <v>52.13</v>
      </c>
      <c r="AO507" s="3">
        <v>52.18</v>
      </c>
      <c r="AP507" s="3">
        <v>51.68</v>
      </c>
      <c r="AQ507" s="3">
        <v>42.79</v>
      </c>
      <c r="AR507" s="3">
        <v>41.58</v>
      </c>
      <c r="AS507" s="3">
        <v>40.880000000000003</v>
      </c>
      <c r="AT507" s="3">
        <v>40.630000000000003</v>
      </c>
      <c r="AU507" s="3">
        <v>40.9</v>
      </c>
      <c r="AV507" s="3">
        <v>41.78</v>
      </c>
      <c r="AW507" s="3">
        <v>46.05</v>
      </c>
      <c r="AX507" s="3">
        <v>49.47</v>
      </c>
      <c r="AY507" s="3">
        <v>49.92</v>
      </c>
    </row>
    <row r="508" spans="1:51" x14ac:dyDescent="0.35">
      <c r="A508" s="5">
        <f t="shared" si="8"/>
        <v>43437</v>
      </c>
      <c r="B508" t="s">
        <v>653</v>
      </c>
      <c r="C508" s="2">
        <v>43437</v>
      </c>
      <c r="D508" s="3">
        <v>66.94</v>
      </c>
      <c r="E508" s="3">
        <v>66.88</v>
      </c>
      <c r="F508" s="3">
        <v>63.59</v>
      </c>
      <c r="G508" s="3">
        <v>60.09</v>
      </c>
      <c r="H508" s="3">
        <v>56.77</v>
      </c>
      <c r="I508" s="3">
        <v>56.33</v>
      </c>
      <c r="J508" s="3">
        <v>55.14</v>
      </c>
      <c r="K508" s="3">
        <v>55.68</v>
      </c>
      <c r="L508" s="3">
        <v>56.25</v>
      </c>
      <c r="M508" s="3">
        <v>59.85</v>
      </c>
      <c r="N508" s="3">
        <v>62.05</v>
      </c>
      <c r="O508" s="3">
        <v>62.55</v>
      </c>
      <c r="P508" s="3">
        <v>63.77</v>
      </c>
      <c r="Q508" s="3">
        <v>63.77</v>
      </c>
      <c r="R508" s="3">
        <v>62.72</v>
      </c>
      <c r="S508" s="3">
        <v>53.49</v>
      </c>
      <c r="T508" s="3">
        <v>51.94</v>
      </c>
      <c r="U508" s="3">
        <v>51.52</v>
      </c>
      <c r="V508" s="3">
        <v>51.23</v>
      </c>
      <c r="W508" s="3">
        <v>51.49</v>
      </c>
      <c r="X508" s="3">
        <v>51.76</v>
      </c>
      <c r="Y508" s="3">
        <v>53.67</v>
      </c>
      <c r="Z508" s="3">
        <v>57.12</v>
      </c>
      <c r="AA508" s="3">
        <v>58.12</v>
      </c>
      <c r="AB508" s="3">
        <v>58.87</v>
      </c>
      <c r="AC508" s="3">
        <v>58.92</v>
      </c>
      <c r="AD508" s="3">
        <v>58.37</v>
      </c>
      <c r="AE508" s="3">
        <v>47.73</v>
      </c>
      <c r="AF508" s="3">
        <v>46.28</v>
      </c>
      <c r="AG508" s="3">
        <v>45.13</v>
      </c>
      <c r="AH508" s="3">
        <v>44.58</v>
      </c>
      <c r="AI508" s="3">
        <v>44.83</v>
      </c>
      <c r="AJ508" s="3">
        <v>45.23</v>
      </c>
      <c r="AK508" s="3">
        <v>47.75</v>
      </c>
      <c r="AL508" s="3">
        <v>51.17</v>
      </c>
      <c r="AM508" s="3">
        <v>51.62</v>
      </c>
      <c r="AN508" s="3">
        <v>52.37</v>
      </c>
      <c r="AO508" s="3">
        <v>52.42</v>
      </c>
      <c r="AP508" s="3">
        <v>51.92</v>
      </c>
      <c r="AQ508" s="3">
        <v>43.47</v>
      </c>
      <c r="AR508" s="3">
        <v>42.26</v>
      </c>
      <c r="AS508" s="3">
        <v>41.56</v>
      </c>
      <c r="AT508" s="3">
        <v>41.31</v>
      </c>
      <c r="AU508" s="3">
        <v>41.58</v>
      </c>
      <c r="AV508" s="3">
        <v>42.46</v>
      </c>
      <c r="AW508" s="3">
        <v>46.29</v>
      </c>
      <c r="AX508" s="3">
        <v>49.71</v>
      </c>
      <c r="AY508" s="3">
        <v>50.16</v>
      </c>
    </row>
    <row r="509" spans="1:51" x14ac:dyDescent="0.35">
      <c r="A509" s="5">
        <f t="shared" si="8"/>
        <v>43438</v>
      </c>
      <c r="B509" t="s">
        <v>654</v>
      </c>
      <c r="C509" s="2">
        <v>43438</v>
      </c>
      <c r="D509" s="3">
        <v>65.95</v>
      </c>
      <c r="E509" s="3">
        <v>65.760000000000005</v>
      </c>
      <c r="F509" s="3">
        <v>62.69</v>
      </c>
      <c r="G509" s="3">
        <v>59.75</v>
      </c>
      <c r="H509" s="3">
        <v>56.66</v>
      </c>
      <c r="I509" s="3">
        <v>56.05</v>
      </c>
      <c r="J509" s="3">
        <v>55.04</v>
      </c>
      <c r="K509" s="3">
        <v>55.58</v>
      </c>
      <c r="L509" s="3">
        <v>56.15</v>
      </c>
      <c r="M509" s="3">
        <v>59.63</v>
      </c>
      <c r="N509" s="3">
        <v>61.83</v>
      </c>
      <c r="O509" s="3">
        <v>62.33</v>
      </c>
      <c r="P509" s="3">
        <v>63.54</v>
      </c>
      <c r="Q509" s="3">
        <v>63.54</v>
      </c>
      <c r="R509" s="3">
        <v>62.49</v>
      </c>
      <c r="S509" s="3">
        <v>53.4</v>
      </c>
      <c r="T509" s="3">
        <v>51.85</v>
      </c>
      <c r="U509" s="3">
        <v>51.43</v>
      </c>
      <c r="V509" s="3">
        <v>51.14</v>
      </c>
      <c r="W509" s="3">
        <v>51.4</v>
      </c>
      <c r="X509" s="3">
        <v>51.67</v>
      </c>
      <c r="Y509" s="3">
        <v>53.5</v>
      </c>
      <c r="Z509" s="3">
        <v>56.95</v>
      </c>
      <c r="AA509" s="3">
        <v>57.95</v>
      </c>
      <c r="AB509" s="3">
        <v>58.7</v>
      </c>
      <c r="AC509" s="3">
        <v>58.75</v>
      </c>
      <c r="AD509" s="3">
        <v>58.2</v>
      </c>
      <c r="AE509" s="3">
        <v>48.02</v>
      </c>
      <c r="AF509" s="3">
        <v>46.57</v>
      </c>
      <c r="AG509" s="3">
        <v>45.42</v>
      </c>
      <c r="AH509" s="3">
        <v>44.87</v>
      </c>
      <c r="AI509" s="3">
        <v>45.12</v>
      </c>
      <c r="AJ509" s="3">
        <v>45.52</v>
      </c>
      <c r="AK509" s="3">
        <v>47.98</v>
      </c>
      <c r="AL509" s="3">
        <v>51.4</v>
      </c>
      <c r="AM509" s="3">
        <v>51.85</v>
      </c>
      <c r="AN509" s="3">
        <v>52.6</v>
      </c>
      <c r="AO509" s="3">
        <v>52.65</v>
      </c>
      <c r="AP509" s="3">
        <v>52.15</v>
      </c>
      <c r="AQ509" s="3">
        <v>43.26</v>
      </c>
      <c r="AR509" s="3">
        <v>42.05</v>
      </c>
      <c r="AS509" s="3">
        <v>41.35</v>
      </c>
      <c r="AT509" s="3">
        <v>41.1</v>
      </c>
      <c r="AU509" s="3">
        <v>41.37</v>
      </c>
      <c r="AV509" s="3">
        <v>42.25</v>
      </c>
      <c r="AW509" s="3">
        <v>46.52</v>
      </c>
      <c r="AX509" s="3">
        <v>49.94</v>
      </c>
      <c r="AY509" s="3">
        <v>50.39</v>
      </c>
    </row>
    <row r="510" spans="1:51" x14ac:dyDescent="0.35">
      <c r="A510" s="5">
        <f t="shared" si="8"/>
        <v>43439</v>
      </c>
      <c r="B510" t="s">
        <v>655</v>
      </c>
      <c r="C510" s="2">
        <v>43439</v>
      </c>
      <c r="D510" s="3">
        <v>64.14</v>
      </c>
      <c r="E510" s="3">
        <v>64.11</v>
      </c>
      <c r="F510" s="3">
        <v>61.05</v>
      </c>
      <c r="G510" s="3">
        <v>58.62</v>
      </c>
      <c r="H510" s="3">
        <v>55.65</v>
      </c>
      <c r="I510" s="3">
        <v>54.9</v>
      </c>
      <c r="J510" s="3">
        <v>53.98</v>
      </c>
      <c r="K510" s="3">
        <v>54.52</v>
      </c>
      <c r="L510" s="3">
        <v>55.09</v>
      </c>
      <c r="M510" s="3">
        <v>58.83</v>
      </c>
      <c r="N510" s="3">
        <v>61.03</v>
      </c>
      <c r="O510" s="3">
        <v>61.53</v>
      </c>
      <c r="P510" s="3">
        <v>62.72</v>
      </c>
      <c r="Q510" s="3">
        <v>62.72</v>
      </c>
      <c r="R510" s="3">
        <v>61.67</v>
      </c>
      <c r="S510" s="3">
        <v>53.07</v>
      </c>
      <c r="T510" s="3">
        <v>51.52</v>
      </c>
      <c r="U510" s="3">
        <v>51.1</v>
      </c>
      <c r="V510" s="3">
        <v>50.81</v>
      </c>
      <c r="W510" s="3">
        <v>51.07</v>
      </c>
      <c r="X510" s="3">
        <v>51.34</v>
      </c>
      <c r="Y510" s="3">
        <v>53.04</v>
      </c>
      <c r="Z510" s="3">
        <v>56.49</v>
      </c>
      <c r="AA510" s="3">
        <v>57.49</v>
      </c>
      <c r="AB510" s="3">
        <v>58.24</v>
      </c>
      <c r="AC510" s="3">
        <v>58.29</v>
      </c>
      <c r="AD510" s="3">
        <v>57.74</v>
      </c>
      <c r="AE510" s="3">
        <v>47.6</v>
      </c>
      <c r="AF510" s="3">
        <v>46.15</v>
      </c>
      <c r="AG510" s="3">
        <v>45</v>
      </c>
      <c r="AH510" s="3">
        <v>44.45</v>
      </c>
      <c r="AI510" s="3">
        <v>44.7</v>
      </c>
      <c r="AJ510" s="3">
        <v>45.1</v>
      </c>
      <c r="AK510" s="3">
        <v>47.45</v>
      </c>
      <c r="AL510" s="3">
        <v>50.87</v>
      </c>
      <c r="AM510" s="3">
        <v>51.32</v>
      </c>
      <c r="AN510" s="3">
        <v>52.07</v>
      </c>
      <c r="AO510" s="3">
        <v>52.12</v>
      </c>
      <c r="AP510" s="3">
        <v>51.62</v>
      </c>
      <c r="AQ510" s="3">
        <v>42.71</v>
      </c>
      <c r="AR510" s="3">
        <v>41.5</v>
      </c>
      <c r="AS510" s="3">
        <v>40.799999999999997</v>
      </c>
      <c r="AT510" s="3">
        <v>40.549999999999997</v>
      </c>
      <c r="AU510" s="3">
        <v>40.82</v>
      </c>
      <c r="AV510" s="3">
        <v>41.7</v>
      </c>
      <c r="AW510" s="3">
        <v>45.99</v>
      </c>
      <c r="AX510" s="3">
        <v>49.41</v>
      </c>
      <c r="AY510" s="3">
        <v>49.86</v>
      </c>
    </row>
    <row r="511" spans="1:51" x14ac:dyDescent="0.35">
      <c r="A511" s="5">
        <f t="shared" si="8"/>
        <v>43440</v>
      </c>
      <c r="B511" t="s">
        <v>656</v>
      </c>
      <c r="C511" s="2">
        <v>43440</v>
      </c>
      <c r="D511" s="3">
        <v>62.72</v>
      </c>
      <c r="E511" s="3">
        <v>62.7</v>
      </c>
      <c r="F511" s="3">
        <v>59.95</v>
      </c>
      <c r="G511" s="3">
        <v>58.24</v>
      </c>
      <c r="H511" s="3">
        <v>55.43</v>
      </c>
      <c r="I511" s="3">
        <v>54.57</v>
      </c>
      <c r="J511" s="3">
        <v>53.71</v>
      </c>
      <c r="K511" s="3">
        <v>54.25</v>
      </c>
      <c r="L511" s="3">
        <v>54.82</v>
      </c>
      <c r="M511" s="3">
        <v>58.47</v>
      </c>
      <c r="N511" s="3">
        <v>60.67</v>
      </c>
      <c r="O511" s="3">
        <v>61.17</v>
      </c>
      <c r="P511" s="3">
        <v>62.33</v>
      </c>
      <c r="Q511" s="3">
        <v>62.33</v>
      </c>
      <c r="R511" s="3">
        <v>61.28</v>
      </c>
      <c r="S511" s="3">
        <v>52.56</v>
      </c>
      <c r="T511" s="3">
        <v>51.01</v>
      </c>
      <c r="U511" s="3">
        <v>50.59</v>
      </c>
      <c r="V511" s="3">
        <v>50.3</v>
      </c>
      <c r="W511" s="3">
        <v>50.56</v>
      </c>
      <c r="X511" s="3">
        <v>50.83</v>
      </c>
      <c r="Y511" s="3">
        <v>52.59</v>
      </c>
      <c r="Z511" s="3">
        <v>56.04</v>
      </c>
      <c r="AA511" s="3">
        <v>57.04</v>
      </c>
      <c r="AB511" s="3">
        <v>57.79</v>
      </c>
      <c r="AC511" s="3">
        <v>57.84</v>
      </c>
      <c r="AD511" s="3">
        <v>57.29</v>
      </c>
      <c r="AE511" s="3">
        <v>47.45</v>
      </c>
      <c r="AF511" s="3">
        <v>46</v>
      </c>
      <c r="AG511" s="3">
        <v>44.85</v>
      </c>
      <c r="AH511" s="3">
        <v>44.3</v>
      </c>
      <c r="AI511" s="3">
        <v>44.55</v>
      </c>
      <c r="AJ511" s="3">
        <v>44.95</v>
      </c>
      <c r="AK511" s="3">
        <v>47.15</v>
      </c>
      <c r="AL511" s="3">
        <v>50.57</v>
      </c>
      <c r="AM511" s="3">
        <v>51.02</v>
      </c>
      <c r="AN511" s="3">
        <v>51.77</v>
      </c>
      <c r="AO511" s="3">
        <v>51.82</v>
      </c>
      <c r="AP511" s="3">
        <v>51.32</v>
      </c>
      <c r="AQ511" s="3">
        <v>42.61</v>
      </c>
      <c r="AR511" s="3">
        <v>41.4</v>
      </c>
      <c r="AS511" s="3">
        <v>40.700000000000003</v>
      </c>
      <c r="AT511" s="3">
        <v>40.450000000000003</v>
      </c>
      <c r="AU511" s="3">
        <v>40.72</v>
      </c>
      <c r="AV511" s="3">
        <v>41.6</v>
      </c>
      <c r="AW511" s="3">
        <v>45.69</v>
      </c>
      <c r="AX511" s="3">
        <v>49.11</v>
      </c>
      <c r="AY511" s="3">
        <v>49.56</v>
      </c>
    </row>
    <row r="512" spans="1:51" x14ac:dyDescent="0.35">
      <c r="A512" s="5">
        <f t="shared" si="8"/>
        <v>43441</v>
      </c>
      <c r="B512" t="s">
        <v>657</v>
      </c>
      <c r="C512" s="2">
        <v>43441</v>
      </c>
      <c r="D512" s="3">
        <v>62.95</v>
      </c>
      <c r="E512" s="3">
        <v>63.06</v>
      </c>
      <c r="F512" s="3">
        <v>60.53</v>
      </c>
      <c r="G512" s="3">
        <v>58.95</v>
      </c>
      <c r="H512" s="3">
        <v>56.19</v>
      </c>
      <c r="I512" s="3">
        <v>55.26</v>
      </c>
      <c r="J512" s="3">
        <v>54.37</v>
      </c>
      <c r="K512" s="3">
        <v>54.91</v>
      </c>
      <c r="L512" s="3">
        <v>55.48</v>
      </c>
      <c r="M512" s="3">
        <v>59.19</v>
      </c>
      <c r="N512" s="3">
        <v>61.39</v>
      </c>
      <c r="O512" s="3">
        <v>61.89</v>
      </c>
      <c r="P512" s="3">
        <v>63.04</v>
      </c>
      <c r="Q512" s="3">
        <v>63.04</v>
      </c>
      <c r="R512" s="3">
        <v>61.99</v>
      </c>
      <c r="S512" s="3">
        <v>53.32</v>
      </c>
      <c r="T512" s="3">
        <v>51.77</v>
      </c>
      <c r="U512" s="3">
        <v>51.35</v>
      </c>
      <c r="V512" s="3">
        <v>51.06</v>
      </c>
      <c r="W512" s="3">
        <v>51.32</v>
      </c>
      <c r="X512" s="3">
        <v>51.59</v>
      </c>
      <c r="Y512" s="3">
        <v>53.27</v>
      </c>
      <c r="Z512" s="3">
        <v>56.72</v>
      </c>
      <c r="AA512" s="3">
        <v>57.72</v>
      </c>
      <c r="AB512" s="3">
        <v>58.47</v>
      </c>
      <c r="AC512" s="3">
        <v>58.52</v>
      </c>
      <c r="AD512" s="3">
        <v>57.97</v>
      </c>
      <c r="AE512" s="3">
        <v>48.19</v>
      </c>
      <c r="AF512" s="3">
        <v>46.74</v>
      </c>
      <c r="AG512" s="3">
        <v>45.59</v>
      </c>
      <c r="AH512" s="3">
        <v>45.04</v>
      </c>
      <c r="AI512" s="3">
        <v>45.29</v>
      </c>
      <c r="AJ512" s="3">
        <v>45.69</v>
      </c>
      <c r="AK512" s="3">
        <v>47.55</v>
      </c>
      <c r="AL512" s="3">
        <v>50.97</v>
      </c>
      <c r="AM512" s="3">
        <v>51.42</v>
      </c>
      <c r="AN512" s="3">
        <v>52.17</v>
      </c>
      <c r="AO512" s="3">
        <v>52.22</v>
      </c>
      <c r="AP512" s="3">
        <v>51.72</v>
      </c>
      <c r="AQ512" s="3">
        <v>43.51</v>
      </c>
      <c r="AR512" s="3">
        <v>42.3</v>
      </c>
      <c r="AS512" s="3">
        <v>41.6</v>
      </c>
      <c r="AT512" s="3">
        <v>41.35</v>
      </c>
      <c r="AU512" s="3">
        <v>41.62</v>
      </c>
      <c r="AV512" s="3">
        <v>42.5</v>
      </c>
      <c r="AW512" s="3">
        <v>46.43</v>
      </c>
      <c r="AX512" s="3">
        <v>49.51</v>
      </c>
      <c r="AY512" s="3">
        <v>49.96</v>
      </c>
    </row>
    <row r="513" spans="1:51" x14ac:dyDescent="0.35">
      <c r="A513" s="5">
        <f t="shared" si="8"/>
        <v>43444</v>
      </c>
      <c r="B513" t="s">
        <v>658</v>
      </c>
      <c r="C513" s="2">
        <v>43444</v>
      </c>
      <c r="D513" s="3">
        <v>63.81</v>
      </c>
      <c r="E513" s="3">
        <v>63.94</v>
      </c>
      <c r="F513" s="3">
        <v>61.32</v>
      </c>
      <c r="G513" s="3">
        <v>59.55</v>
      </c>
      <c r="H513" s="3">
        <v>56.79</v>
      </c>
      <c r="I513" s="3">
        <v>55.86</v>
      </c>
      <c r="J513" s="3">
        <v>55.23</v>
      </c>
      <c r="K513" s="3">
        <v>55.77</v>
      </c>
      <c r="L513" s="3">
        <v>56.34</v>
      </c>
      <c r="M513" s="3">
        <v>59.85</v>
      </c>
      <c r="N513" s="3">
        <v>62.05</v>
      </c>
      <c r="O513" s="3">
        <v>62.55</v>
      </c>
      <c r="P513" s="3">
        <v>63.75</v>
      </c>
      <c r="Q513" s="3">
        <v>63.75</v>
      </c>
      <c r="R513" s="3">
        <v>62.7</v>
      </c>
      <c r="S513" s="3">
        <v>53.73</v>
      </c>
      <c r="T513" s="3">
        <v>52.18</v>
      </c>
      <c r="U513" s="3">
        <v>51.76</v>
      </c>
      <c r="V513" s="3">
        <v>51.47</v>
      </c>
      <c r="W513" s="3">
        <v>51.73</v>
      </c>
      <c r="X513" s="3">
        <v>52</v>
      </c>
      <c r="Y513" s="3">
        <v>53.9</v>
      </c>
      <c r="Z513" s="3">
        <v>57.35</v>
      </c>
      <c r="AA513" s="3">
        <v>58.35</v>
      </c>
      <c r="AB513" s="3">
        <v>59.1</v>
      </c>
      <c r="AC513" s="3">
        <v>59.15</v>
      </c>
      <c r="AD513" s="3">
        <v>58.6</v>
      </c>
      <c r="AE513" s="3">
        <v>48.46</v>
      </c>
      <c r="AF513" s="3">
        <v>47.01</v>
      </c>
      <c r="AG513" s="3">
        <v>45.86</v>
      </c>
      <c r="AH513" s="3">
        <v>45.31</v>
      </c>
      <c r="AI513" s="3">
        <v>45.56</v>
      </c>
      <c r="AJ513" s="3">
        <v>45.96</v>
      </c>
      <c r="AK513" s="3">
        <v>47.69</v>
      </c>
      <c r="AL513" s="3">
        <v>51.11</v>
      </c>
      <c r="AM513" s="3">
        <v>51.56</v>
      </c>
      <c r="AN513" s="3">
        <v>52.31</v>
      </c>
      <c r="AO513" s="3">
        <v>52.36</v>
      </c>
      <c r="AP513" s="3">
        <v>51.86</v>
      </c>
      <c r="AQ513" s="3">
        <v>43.78</v>
      </c>
      <c r="AR513" s="3">
        <v>42.57</v>
      </c>
      <c r="AS513" s="3">
        <v>41.87</v>
      </c>
      <c r="AT513" s="3">
        <v>41.62</v>
      </c>
      <c r="AU513" s="3">
        <v>41.89</v>
      </c>
      <c r="AV513" s="3">
        <v>42.77</v>
      </c>
      <c r="AW513" s="3">
        <v>46.57</v>
      </c>
      <c r="AX513" s="3">
        <v>49.65</v>
      </c>
      <c r="AY513" s="3">
        <v>50.1</v>
      </c>
    </row>
    <row r="514" spans="1:51" x14ac:dyDescent="0.35">
      <c r="A514" s="5">
        <f t="shared" si="8"/>
        <v>43445</v>
      </c>
      <c r="B514" t="s">
        <v>659</v>
      </c>
      <c r="C514" s="2">
        <v>43445</v>
      </c>
      <c r="D514" s="3">
        <v>64.45</v>
      </c>
      <c r="E514" s="3">
        <v>64.47</v>
      </c>
      <c r="F514" s="3">
        <v>61.62</v>
      </c>
      <c r="G514" s="3">
        <v>59.49</v>
      </c>
      <c r="H514" s="3">
        <v>56.87</v>
      </c>
      <c r="I514" s="3">
        <v>55.84</v>
      </c>
      <c r="J514" s="3">
        <v>55.34</v>
      </c>
      <c r="K514" s="3">
        <v>55.88</v>
      </c>
      <c r="L514" s="3">
        <v>56.45</v>
      </c>
      <c r="M514" s="3">
        <v>59.85</v>
      </c>
      <c r="N514" s="3">
        <v>62.05</v>
      </c>
      <c r="O514" s="3">
        <v>62.55</v>
      </c>
      <c r="P514" s="3">
        <v>63.77</v>
      </c>
      <c r="Q514" s="3">
        <v>63.77</v>
      </c>
      <c r="R514" s="3">
        <v>62.72</v>
      </c>
      <c r="S514" s="3">
        <v>53.55</v>
      </c>
      <c r="T514" s="3">
        <v>52</v>
      </c>
      <c r="U514" s="3">
        <v>51.58</v>
      </c>
      <c r="V514" s="3">
        <v>51.29</v>
      </c>
      <c r="W514" s="3">
        <v>51.55</v>
      </c>
      <c r="X514" s="3">
        <v>51.82</v>
      </c>
      <c r="Y514" s="3">
        <v>53.92</v>
      </c>
      <c r="Z514" s="3">
        <v>57.37</v>
      </c>
      <c r="AA514" s="3">
        <v>58.37</v>
      </c>
      <c r="AB514" s="3">
        <v>59.12</v>
      </c>
      <c r="AC514" s="3">
        <v>59.17</v>
      </c>
      <c r="AD514" s="3">
        <v>58.62</v>
      </c>
      <c r="AE514" s="3">
        <v>48.5</v>
      </c>
      <c r="AF514" s="3">
        <v>47.05</v>
      </c>
      <c r="AG514" s="3">
        <v>45.9</v>
      </c>
      <c r="AH514" s="3">
        <v>45.35</v>
      </c>
      <c r="AI514" s="3">
        <v>45.6</v>
      </c>
      <c r="AJ514" s="3">
        <v>46</v>
      </c>
      <c r="AK514" s="3">
        <v>47.9</v>
      </c>
      <c r="AL514" s="3">
        <v>51.32</v>
      </c>
      <c r="AM514" s="3">
        <v>51.77</v>
      </c>
      <c r="AN514" s="3">
        <v>52.52</v>
      </c>
      <c r="AO514" s="3">
        <v>52.57</v>
      </c>
      <c r="AP514" s="3">
        <v>52.07</v>
      </c>
      <c r="AQ514" s="3">
        <v>43.82</v>
      </c>
      <c r="AR514" s="3">
        <v>42.61</v>
      </c>
      <c r="AS514" s="3">
        <v>41.91</v>
      </c>
      <c r="AT514" s="3">
        <v>41.66</v>
      </c>
      <c r="AU514" s="3">
        <v>41.93</v>
      </c>
      <c r="AV514" s="3">
        <v>42.81</v>
      </c>
      <c r="AW514" s="3">
        <v>46.78</v>
      </c>
      <c r="AX514" s="3">
        <v>49.86</v>
      </c>
      <c r="AY514" s="3">
        <v>50.31</v>
      </c>
    </row>
    <row r="515" spans="1:51" x14ac:dyDescent="0.35">
      <c r="A515" s="5">
        <f t="shared" si="8"/>
        <v>43446</v>
      </c>
      <c r="B515" t="s">
        <v>660</v>
      </c>
      <c r="C515" s="2">
        <v>43446</v>
      </c>
      <c r="D515" s="3">
        <v>65.61</v>
      </c>
      <c r="E515" s="3">
        <v>65.45</v>
      </c>
      <c r="F515" s="3">
        <v>62.46</v>
      </c>
      <c r="G515" s="3">
        <v>60.28</v>
      </c>
      <c r="H515" s="3">
        <v>57.87</v>
      </c>
      <c r="I515" s="3">
        <v>56.77</v>
      </c>
      <c r="J515" s="3">
        <v>56.28</v>
      </c>
      <c r="K515" s="3">
        <v>56.82</v>
      </c>
      <c r="L515" s="3">
        <v>57.39</v>
      </c>
      <c r="M515" s="3">
        <v>60.35</v>
      </c>
      <c r="N515" s="3">
        <v>62.55</v>
      </c>
      <c r="O515" s="3">
        <v>63.05</v>
      </c>
      <c r="P515" s="3">
        <v>64.38</v>
      </c>
      <c r="Q515" s="3">
        <v>64.38</v>
      </c>
      <c r="R515" s="3">
        <v>63.33</v>
      </c>
      <c r="S515" s="3">
        <v>54.15</v>
      </c>
      <c r="T515" s="3">
        <v>52.6</v>
      </c>
      <c r="U515" s="3">
        <v>52.18</v>
      </c>
      <c r="V515" s="3">
        <v>51.89</v>
      </c>
      <c r="W515" s="3">
        <v>52.15</v>
      </c>
      <c r="X515" s="3">
        <v>52.42</v>
      </c>
      <c r="Y515" s="3">
        <v>54.37</v>
      </c>
      <c r="Z515" s="3">
        <v>57.82</v>
      </c>
      <c r="AA515" s="3">
        <v>58.82</v>
      </c>
      <c r="AB515" s="3">
        <v>59.57</v>
      </c>
      <c r="AC515" s="3">
        <v>59.62</v>
      </c>
      <c r="AD515" s="3">
        <v>59.07</v>
      </c>
      <c r="AE515" s="3">
        <v>48.97</v>
      </c>
      <c r="AF515" s="3">
        <v>47.52</v>
      </c>
      <c r="AG515" s="3">
        <v>46.37</v>
      </c>
      <c r="AH515" s="3">
        <v>45.82</v>
      </c>
      <c r="AI515" s="3">
        <v>46.07</v>
      </c>
      <c r="AJ515" s="3">
        <v>46.47</v>
      </c>
      <c r="AK515" s="3">
        <v>48.23</v>
      </c>
      <c r="AL515" s="3">
        <v>51.65</v>
      </c>
      <c r="AM515" s="3">
        <v>52.1</v>
      </c>
      <c r="AN515" s="3">
        <v>52.85</v>
      </c>
      <c r="AO515" s="3">
        <v>52.9</v>
      </c>
      <c r="AP515" s="3">
        <v>52.4</v>
      </c>
      <c r="AQ515" s="3">
        <v>44.33</v>
      </c>
      <c r="AR515" s="3">
        <v>43.12</v>
      </c>
      <c r="AS515" s="3">
        <v>42.42</v>
      </c>
      <c r="AT515" s="3">
        <v>42.17</v>
      </c>
      <c r="AU515" s="3">
        <v>42.44</v>
      </c>
      <c r="AV515" s="3">
        <v>43.32</v>
      </c>
      <c r="AW515" s="3">
        <v>47.29</v>
      </c>
      <c r="AX515" s="3">
        <v>50.37</v>
      </c>
      <c r="AY515" s="3">
        <v>50.82</v>
      </c>
    </row>
    <row r="516" spans="1:51" x14ac:dyDescent="0.35">
      <c r="A516" s="5">
        <f t="shared" si="8"/>
        <v>43447</v>
      </c>
      <c r="B516" t="s">
        <v>661</v>
      </c>
      <c r="C516" s="2">
        <v>43447</v>
      </c>
      <c r="D516" s="3">
        <v>65.849999999999994</v>
      </c>
      <c r="E516" s="3">
        <v>65.73</v>
      </c>
      <c r="F516" s="3">
        <v>62.68</v>
      </c>
      <c r="G516" s="3">
        <v>60.43</v>
      </c>
      <c r="H516" s="3">
        <v>58.11</v>
      </c>
      <c r="I516" s="3">
        <v>57.01</v>
      </c>
      <c r="J516" s="3">
        <v>56.51</v>
      </c>
      <c r="K516" s="3">
        <v>57.05</v>
      </c>
      <c r="L516" s="3">
        <v>57.62</v>
      </c>
      <c r="M516" s="3">
        <v>60.81</v>
      </c>
      <c r="N516" s="3">
        <v>63.01</v>
      </c>
      <c r="O516" s="3">
        <v>63.51</v>
      </c>
      <c r="P516" s="3">
        <v>64.92</v>
      </c>
      <c r="Q516" s="3">
        <v>64.92</v>
      </c>
      <c r="R516" s="3">
        <v>63.87</v>
      </c>
      <c r="S516" s="3">
        <v>54.33</v>
      </c>
      <c r="T516" s="3">
        <v>52.78</v>
      </c>
      <c r="U516" s="3">
        <v>52.36</v>
      </c>
      <c r="V516" s="3">
        <v>52.07</v>
      </c>
      <c r="W516" s="3">
        <v>52.33</v>
      </c>
      <c r="X516" s="3">
        <v>52.6</v>
      </c>
      <c r="Y516" s="3">
        <v>54.62</v>
      </c>
      <c r="Z516" s="3">
        <v>58.07</v>
      </c>
      <c r="AA516" s="3">
        <v>59.07</v>
      </c>
      <c r="AB516" s="3">
        <v>59.82</v>
      </c>
      <c r="AC516" s="3">
        <v>59.87</v>
      </c>
      <c r="AD516" s="3">
        <v>59.32</v>
      </c>
      <c r="AE516" s="3">
        <v>49.04</v>
      </c>
      <c r="AF516" s="3">
        <v>47.59</v>
      </c>
      <c r="AG516" s="3">
        <v>46.44</v>
      </c>
      <c r="AH516" s="3">
        <v>45.89</v>
      </c>
      <c r="AI516" s="3">
        <v>46.14</v>
      </c>
      <c r="AJ516" s="3">
        <v>46.54</v>
      </c>
      <c r="AK516" s="3">
        <v>48.4</v>
      </c>
      <c r="AL516" s="3">
        <v>51.82</v>
      </c>
      <c r="AM516" s="3">
        <v>52.27</v>
      </c>
      <c r="AN516" s="3">
        <v>53.02</v>
      </c>
      <c r="AO516" s="3">
        <v>53.07</v>
      </c>
      <c r="AP516" s="3">
        <v>52.57</v>
      </c>
      <c r="AQ516" s="3">
        <v>44.46</v>
      </c>
      <c r="AR516" s="3">
        <v>43.25</v>
      </c>
      <c r="AS516" s="3">
        <v>42.55</v>
      </c>
      <c r="AT516" s="3">
        <v>42.3</v>
      </c>
      <c r="AU516" s="3">
        <v>42.57</v>
      </c>
      <c r="AV516" s="3">
        <v>43.45</v>
      </c>
      <c r="AW516" s="3">
        <v>47.46</v>
      </c>
      <c r="AX516" s="3">
        <v>50.54</v>
      </c>
      <c r="AY516" s="3">
        <v>50.99</v>
      </c>
    </row>
    <row r="517" spans="1:51" x14ac:dyDescent="0.35">
      <c r="A517" s="5">
        <f t="shared" si="8"/>
        <v>43448</v>
      </c>
      <c r="B517" t="s">
        <v>662</v>
      </c>
      <c r="C517" s="2">
        <v>43448</v>
      </c>
      <c r="D517" s="3">
        <v>67.38</v>
      </c>
      <c r="E517" s="3">
        <v>67.260000000000005</v>
      </c>
      <c r="F517" s="3">
        <v>64.209999999999994</v>
      </c>
      <c r="G517" s="3">
        <v>61.85</v>
      </c>
      <c r="H517" s="3">
        <v>59.53</v>
      </c>
      <c r="I517" s="3">
        <v>58.43</v>
      </c>
      <c r="J517" s="3">
        <v>57.97</v>
      </c>
      <c r="K517" s="3">
        <v>58.51</v>
      </c>
      <c r="L517" s="3">
        <v>59.08</v>
      </c>
      <c r="M517" s="3">
        <v>62.25</v>
      </c>
      <c r="N517" s="3">
        <v>64.45</v>
      </c>
      <c r="O517" s="3">
        <v>64.95</v>
      </c>
      <c r="P517" s="3">
        <v>66.33</v>
      </c>
      <c r="Q517" s="3">
        <v>66.33</v>
      </c>
      <c r="R517" s="3">
        <v>65.28</v>
      </c>
      <c r="S517" s="3">
        <v>55.21</v>
      </c>
      <c r="T517" s="3">
        <v>53.66</v>
      </c>
      <c r="U517" s="3">
        <v>53.24</v>
      </c>
      <c r="V517" s="3">
        <v>52.95</v>
      </c>
      <c r="W517" s="3">
        <v>53.21</v>
      </c>
      <c r="X517" s="3">
        <v>53.48</v>
      </c>
      <c r="Y517" s="3">
        <v>55.52</v>
      </c>
      <c r="Z517" s="3">
        <v>58.97</v>
      </c>
      <c r="AA517" s="3">
        <v>59.97</v>
      </c>
      <c r="AB517" s="3">
        <v>60.72</v>
      </c>
      <c r="AC517" s="3">
        <v>60.77</v>
      </c>
      <c r="AD517" s="3">
        <v>60.22</v>
      </c>
      <c r="AE517" s="3">
        <v>49.56</v>
      </c>
      <c r="AF517" s="3">
        <v>48.11</v>
      </c>
      <c r="AG517" s="3">
        <v>46.96</v>
      </c>
      <c r="AH517" s="3">
        <v>46.41</v>
      </c>
      <c r="AI517" s="3">
        <v>46.66</v>
      </c>
      <c r="AJ517" s="3">
        <v>47.06</v>
      </c>
      <c r="AK517" s="3">
        <v>49.03</v>
      </c>
      <c r="AL517" s="3">
        <v>52.45</v>
      </c>
      <c r="AM517" s="3">
        <v>52.9</v>
      </c>
      <c r="AN517" s="3">
        <v>53.65</v>
      </c>
      <c r="AO517" s="3">
        <v>53.7</v>
      </c>
      <c r="AP517" s="3">
        <v>53.2</v>
      </c>
      <c r="AQ517" s="3">
        <v>44.98</v>
      </c>
      <c r="AR517" s="3">
        <v>43.77</v>
      </c>
      <c r="AS517" s="3">
        <v>43.07</v>
      </c>
      <c r="AT517" s="3">
        <v>42.82</v>
      </c>
      <c r="AU517" s="3">
        <v>43.09</v>
      </c>
      <c r="AV517" s="3">
        <v>43.97</v>
      </c>
      <c r="AW517" s="3">
        <v>48.09</v>
      </c>
      <c r="AX517" s="3">
        <v>51.17</v>
      </c>
      <c r="AY517" s="3">
        <v>51.62</v>
      </c>
    </row>
    <row r="518" spans="1:51" x14ac:dyDescent="0.35">
      <c r="A518" s="5">
        <f t="shared" si="8"/>
        <v>43451</v>
      </c>
      <c r="B518" t="s">
        <v>663</v>
      </c>
      <c r="C518" s="2">
        <v>43451</v>
      </c>
      <c r="D518" s="3">
        <v>67.900000000000006</v>
      </c>
      <c r="E518" s="3">
        <v>67.37</v>
      </c>
      <c r="F518" s="3">
        <v>64.400000000000006</v>
      </c>
      <c r="G518" s="3">
        <v>62.11</v>
      </c>
      <c r="H518" s="3">
        <v>59.75</v>
      </c>
      <c r="I518" s="3">
        <v>58.61</v>
      </c>
      <c r="J518" s="3">
        <v>58.51</v>
      </c>
      <c r="K518" s="3">
        <v>59.05</v>
      </c>
      <c r="L518" s="3">
        <v>59.62</v>
      </c>
      <c r="M518" s="3">
        <v>62.71</v>
      </c>
      <c r="N518" s="3">
        <v>64.91</v>
      </c>
      <c r="O518" s="3">
        <v>65.41</v>
      </c>
      <c r="P518" s="3">
        <v>66.77</v>
      </c>
      <c r="Q518" s="3">
        <v>66.77</v>
      </c>
      <c r="R518" s="3">
        <v>65.72</v>
      </c>
      <c r="S518" s="3">
        <v>55.72</v>
      </c>
      <c r="T518" s="3">
        <v>54.17</v>
      </c>
      <c r="U518" s="3">
        <v>53.75</v>
      </c>
      <c r="V518" s="3">
        <v>53.46</v>
      </c>
      <c r="W518" s="3">
        <v>53.72</v>
      </c>
      <c r="X518" s="3">
        <v>53.99</v>
      </c>
      <c r="Y518" s="3">
        <v>55.93</v>
      </c>
      <c r="Z518" s="3">
        <v>59.38</v>
      </c>
      <c r="AA518" s="3">
        <v>60.38</v>
      </c>
      <c r="AB518" s="3">
        <v>61.13</v>
      </c>
      <c r="AC518" s="3">
        <v>61.18</v>
      </c>
      <c r="AD518" s="3">
        <v>60.63</v>
      </c>
      <c r="AE518" s="3">
        <v>49.67</v>
      </c>
      <c r="AF518" s="3">
        <v>48.22</v>
      </c>
      <c r="AG518" s="3">
        <v>47.07</v>
      </c>
      <c r="AH518" s="3">
        <v>46.52</v>
      </c>
      <c r="AI518" s="3">
        <v>46.77</v>
      </c>
      <c r="AJ518" s="3">
        <v>47.17</v>
      </c>
      <c r="AK518" s="3">
        <v>49.03</v>
      </c>
      <c r="AL518" s="3">
        <v>52.45</v>
      </c>
      <c r="AM518" s="3">
        <v>52.9</v>
      </c>
      <c r="AN518" s="3">
        <v>53.65</v>
      </c>
      <c r="AO518" s="3">
        <v>53.7</v>
      </c>
      <c r="AP518" s="3">
        <v>53.2</v>
      </c>
      <c r="AQ518" s="3">
        <v>45.09</v>
      </c>
      <c r="AR518" s="3">
        <v>43.88</v>
      </c>
      <c r="AS518" s="3">
        <v>43.18</v>
      </c>
      <c r="AT518" s="3">
        <v>42.93</v>
      </c>
      <c r="AU518" s="3">
        <v>43.2</v>
      </c>
      <c r="AV518" s="3">
        <v>44.08</v>
      </c>
      <c r="AW518" s="3">
        <v>48.09</v>
      </c>
      <c r="AX518" s="3">
        <v>51.17</v>
      </c>
      <c r="AY518" s="3">
        <v>51.62</v>
      </c>
    </row>
    <row r="519" spans="1:51" x14ac:dyDescent="0.35">
      <c r="A519" s="5">
        <f t="shared" si="8"/>
        <v>43452</v>
      </c>
      <c r="B519" t="s">
        <v>664</v>
      </c>
      <c r="C519" s="2">
        <v>43452</v>
      </c>
      <c r="D519" s="3">
        <v>66.81</v>
      </c>
      <c r="E519" s="3">
        <v>66.22</v>
      </c>
      <c r="F519" s="3">
        <v>63.35</v>
      </c>
      <c r="G519" s="3">
        <v>61.35</v>
      </c>
      <c r="H519" s="3">
        <v>59.08</v>
      </c>
      <c r="I519" s="3">
        <v>57.91</v>
      </c>
      <c r="J519" s="3">
        <v>57.58</v>
      </c>
      <c r="K519" s="3">
        <v>58.12</v>
      </c>
      <c r="L519" s="3">
        <v>58.69</v>
      </c>
      <c r="M519" s="3">
        <v>61.77</v>
      </c>
      <c r="N519" s="3">
        <v>63.97</v>
      </c>
      <c r="O519" s="3">
        <v>64.47</v>
      </c>
      <c r="P519" s="3">
        <v>65.86</v>
      </c>
      <c r="Q519" s="3">
        <v>65.86</v>
      </c>
      <c r="R519" s="3">
        <v>64.81</v>
      </c>
      <c r="S519" s="3">
        <v>55.19</v>
      </c>
      <c r="T519" s="3">
        <v>53.64</v>
      </c>
      <c r="U519" s="3">
        <v>53.22</v>
      </c>
      <c r="V519" s="3">
        <v>52.93</v>
      </c>
      <c r="W519" s="3">
        <v>53.19</v>
      </c>
      <c r="X519" s="3">
        <v>53.46</v>
      </c>
      <c r="Y519" s="3">
        <v>55.5</v>
      </c>
      <c r="Z519" s="3">
        <v>58.95</v>
      </c>
      <c r="AA519" s="3">
        <v>59.95</v>
      </c>
      <c r="AB519" s="3">
        <v>60.7</v>
      </c>
      <c r="AC519" s="3">
        <v>60.75</v>
      </c>
      <c r="AD519" s="3">
        <v>60.2</v>
      </c>
      <c r="AE519" s="3">
        <v>49.41</v>
      </c>
      <c r="AF519" s="3">
        <v>47.96</v>
      </c>
      <c r="AG519" s="3">
        <v>46.81</v>
      </c>
      <c r="AH519" s="3">
        <v>46.26</v>
      </c>
      <c r="AI519" s="3">
        <v>46.51</v>
      </c>
      <c r="AJ519" s="3">
        <v>46.91</v>
      </c>
      <c r="AK519" s="3">
        <v>48.54</v>
      </c>
      <c r="AL519" s="3">
        <v>51.96</v>
      </c>
      <c r="AM519" s="3">
        <v>52.41</v>
      </c>
      <c r="AN519" s="3">
        <v>53.16</v>
      </c>
      <c r="AO519" s="3">
        <v>53.21</v>
      </c>
      <c r="AP519" s="3">
        <v>52.71</v>
      </c>
      <c r="AQ519" s="3">
        <v>45.01</v>
      </c>
      <c r="AR519" s="3">
        <v>43.8</v>
      </c>
      <c r="AS519" s="3">
        <v>43.1</v>
      </c>
      <c r="AT519" s="3">
        <v>42.85</v>
      </c>
      <c r="AU519" s="3">
        <v>43.12</v>
      </c>
      <c r="AV519" s="3">
        <v>44</v>
      </c>
      <c r="AW519" s="3">
        <v>47.6</v>
      </c>
      <c r="AX519" s="3">
        <v>50.68</v>
      </c>
      <c r="AY519" s="3">
        <v>51.13</v>
      </c>
    </row>
    <row r="520" spans="1:51" x14ac:dyDescent="0.35">
      <c r="A520" s="5">
        <f t="shared" si="8"/>
        <v>43453</v>
      </c>
      <c r="B520" t="s">
        <v>665</v>
      </c>
      <c r="C520" s="2">
        <v>43453</v>
      </c>
      <c r="D520" s="3">
        <v>68.510000000000005</v>
      </c>
      <c r="E520" s="3">
        <v>67.89</v>
      </c>
      <c r="F520" s="3">
        <v>65.069999999999993</v>
      </c>
      <c r="G520" s="3">
        <v>62.4</v>
      </c>
      <c r="H520" s="3">
        <v>60.16</v>
      </c>
      <c r="I520" s="3">
        <v>58.97</v>
      </c>
      <c r="J520" s="3">
        <v>58.57</v>
      </c>
      <c r="K520" s="3">
        <v>59.11</v>
      </c>
      <c r="L520" s="3">
        <v>59.68</v>
      </c>
      <c r="M520" s="3">
        <v>62.65</v>
      </c>
      <c r="N520" s="3">
        <v>64.849999999999994</v>
      </c>
      <c r="O520" s="3">
        <v>65.349999999999994</v>
      </c>
      <c r="P520" s="3">
        <v>66.91</v>
      </c>
      <c r="Q520" s="3">
        <v>66.91</v>
      </c>
      <c r="R520" s="3">
        <v>65.86</v>
      </c>
      <c r="S520" s="3">
        <v>55.61</v>
      </c>
      <c r="T520" s="3">
        <v>54.06</v>
      </c>
      <c r="U520" s="3">
        <v>53.64</v>
      </c>
      <c r="V520" s="3">
        <v>53.35</v>
      </c>
      <c r="W520" s="3">
        <v>53.61</v>
      </c>
      <c r="X520" s="3">
        <v>53.88</v>
      </c>
      <c r="Y520" s="3">
        <v>55.95</v>
      </c>
      <c r="Z520" s="3">
        <v>59.4</v>
      </c>
      <c r="AA520" s="3">
        <v>60.4</v>
      </c>
      <c r="AB520" s="3">
        <v>61.15</v>
      </c>
      <c r="AC520" s="3">
        <v>61.2</v>
      </c>
      <c r="AD520" s="3">
        <v>60.65</v>
      </c>
      <c r="AE520" s="3">
        <v>49.71</v>
      </c>
      <c r="AF520" s="3">
        <v>48.26</v>
      </c>
      <c r="AG520" s="3">
        <v>47.11</v>
      </c>
      <c r="AH520" s="3">
        <v>46.56</v>
      </c>
      <c r="AI520" s="3">
        <v>46.81</v>
      </c>
      <c r="AJ520" s="3">
        <v>47.21</v>
      </c>
      <c r="AK520" s="3">
        <v>48.97</v>
      </c>
      <c r="AL520" s="3">
        <v>52.39</v>
      </c>
      <c r="AM520" s="3">
        <v>52.84</v>
      </c>
      <c r="AN520" s="3">
        <v>53.59</v>
      </c>
      <c r="AO520" s="3">
        <v>53.64</v>
      </c>
      <c r="AP520" s="3">
        <v>53.14</v>
      </c>
      <c r="AQ520" s="3">
        <v>45.11</v>
      </c>
      <c r="AR520" s="3">
        <v>43.9</v>
      </c>
      <c r="AS520" s="3">
        <v>43.2</v>
      </c>
      <c r="AT520" s="3">
        <v>42.95</v>
      </c>
      <c r="AU520" s="3">
        <v>43.22</v>
      </c>
      <c r="AV520" s="3">
        <v>44.1</v>
      </c>
      <c r="AW520" s="3">
        <v>48.03</v>
      </c>
      <c r="AX520" s="3">
        <v>51.11</v>
      </c>
      <c r="AY520" s="3">
        <v>51.56</v>
      </c>
    </row>
    <row r="521" spans="1:51" x14ac:dyDescent="0.35">
      <c r="A521" s="5">
        <f t="shared" si="8"/>
        <v>43454</v>
      </c>
      <c r="B521" t="s">
        <v>666</v>
      </c>
      <c r="C521" s="2">
        <v>43454</v>
      </c>
      <c r="D521" s="3">
        <v>68.89</v>
      </c>
      <c r="E521" s="3">
        <v>68.25</v>
      </c>
      <c r="F521" s="3">
        <v>65.099999999999994</v>
      </c>
      <c r="G521" s="3">
        <v>62.14</v>
      </c>
      <c r="H521" s="3">
        <v>59.91</v>
      </c>
      <c r="I521" s="3">
        <v>58.71</v>
      </c>
      <c r="J521" s="3">
        <v>58.28</v>
      </c>
      <c r="K521" s="3">
        <v>58.82</v>
      </c>
      <c r="L521" s="3">
        <v>59.39</v>
      </c>
      <c r="M521" s="3">
        <v>62.43</v>
      </c>
      <c r="N521" s="3">
        <v>64.63</v>
      </c>
      <c r="O521" s="3">
        <v>65.13</v>
      </c>
      <c r="P521" s="3">
        <v>66.73</v>
      </c>
      <c r="Q521" s="3">
        <v>66.73</v>
      </c>
      <c r="R521" s="3">
        <v>65.680000000000007</v>
      </c>
      <c r="S521" s="3">
        <v>54.97</v>
      </c>
      <c r="T521" s="3">
        <v>53.42</v>
      </c>
      <c r="U521" s="3">
        <v>53</v>
      </c>
      <c r="V521" s="3">
        <v>52.71</v>
      </c>
      <c r="W521" s="3">
        <v>52.97</v>
      </c>
      <c r="X521" s="3">
        <v>53.24</v>
      </c>
      <c r="Y521" s="3">
        <v>55.44</v>
      </c>
      <c r="Z521" s="3">
        <v>58.89</v>
      </c>
      <c r="AA521" s="3">
        <v>59.89</v>
      </c>
      <c r="AB521" s="3">
        <v>60.64</v>
      </c>
      <c r="AC521" s="3">
        <v>60.69</v>
      </c>
      <c r="AD521" s="3">
        <v>60.14</v>
      </c>
      <c r="AE521" s="3">
        <v>49.27</v>
      </c>
      <c r="AF521" s="3">
        <v>47.82</v>
      </c>
      <c r="AG521" s="3">
        <v>46.67</v>
      </c>
      <c r="AH521" s="3">
        <v>46.12</v>
      </c>
      <c r="AI521" s="3">
        <v>46.37</v>
      </c>
      <c r="AJ521" s="3">
        <v>46.77</v>
      </c>
      <c r="AK521" s="3">
        <v>48.5</v>
      </c>
      <c r="AL521" s="3">
        <v>51.92</v>
      </c>
      <c r="AM521" s="3">
        <v>52.37</v>
      </c>
      <c r="AN521" s="3">
        <v>53.12</v>
      </c>
      <c r="AO521" s="3">
        <v>53.17</v>
      </c>
      <c r="AP521" s="3">
        <v>52.67</v>
      </c>
      <c r="AQ521" s="3">
        <v>44.56</v>
      </c>
      <c r="AR521" s="3">
        <v>43.35</v>
      </c>
      <c r="AS521" s="3">
        <v>42.65</v>
      </c>
      <c r="AT521" s="3">
        <v>42.4</v>
      </c>
      <c r="AU521" s="3">
        <v>42.67</v>
      </c>
      <c r="AV521" s="3">
        <v>43.55</v>
      </c>
      <c r="AW521" s="3">
        <v>47.56</v>
      </c>
      <c r="AX521" s="3">
        <v>50.64</v>
      </c>
      <c r="AY521" s="3">
        <v>51.09</v>
      </c>
    </row>
    <row r="522" spans="1:51" x14ac:dyDescent="0.35">
      <c r="A522" s="5">
        <f t="shared" si="8"/>
        <v>43455</v>
      </c>
      <c r="B522" t="s">
        <v>667</v>
      </c>
      <c r="C522" s="2">
        <v>43455</v>
      </c>
      <c r="D522" s="3">
        <v>69.25</v>
      </c>
      <c r="E522" s="3">
        <v>68.61</v>
      </c>
      <c r="F522" s="3">
        <v>65.44</v>
      </c>
      <c r="G522" s="3">
        <v>61.89</v>
      </c>
      <c r="H522" s="3">
        <v>59.59</v>
      </c>
      <c r="I522" s="3">
        <v>58.38</v>
      </c>
      <c r="J522" s="3">
        <v>57.96</v>
      </c>
      <c r="K522" s="3">
        <v>58.5</v>
      </c>
      <c r="L522" s="3">
        <v>59.07</v>
      </c>
      <c r="M522" s="3">
        <v>62.05</v>
      </c>
      <c r="N522" s="3">
        <v>64.25</v>
      </c>
      <c r="O522" s="3">
        <v>64.75</v>
      </c>
      <c r="P522" s="3">
        <v>66.27</v>
      </c>
      <c r="Q522" s="3">
        <v>66.27</v>
      </c>
      <c r="R522" s="3">
        <v>65.22</v>
      </c>
      <c r="S522" s="3">
        <v>54.25</v>
      </c>
      <c r="T522" s="3">
        <v>52.7</v>
      </c>
      <c r="U522" s="3">
        <v>52.28</v>
      </c>
      <c r="V522" s="3">
        <v>51.99</v>
      </c>
      <c r="W522" s="3">
        <v>52.25</v>
      </c>
      <c r="X522" s="3">
        <v>52.52</v>
      </c>
      <c r="Y522" s="3">
        <v>54.76</v>
      </c>
      <c r="Z522" s="3">
        <v>58.21</v>
      </c>
      <c r="AA522" s="3">
        <v>59.21</v>
      </c>
      <c r="AB522" s="3">
        <v>59.96</v>
      </c>
      <c r="AC522" s="3">
        <v>60.01</v>
      </c>
      <c r="AD522" s="3">
        <v>59.46</v>
      </c>
      <c r="AE522" s="3">
        <v>48.66</v>
      </c>
      <c r="AF522" s="3">
        <v>47.21</v>
      </c>
      <c r="AG522" s="3">
        <v>46.06</v>
      </c>
      <c r="AH522" s="3">
        <v>45.51</v>
      </c>
      <c r="AI522" s="3">
        <v>45.76</v>
      </c>
      <c r="AJ522" s="3">
        <v>46.16</v>
      </c>
      <c r="AK522" s="3">
        <v>47.88</v>
      </c>
      <c r="AL522" s="3">
        <v>51.3</v>
      </c>
      <c r="AM522" s="3">
        <v>51.75</v>
      </c>
      <c r="AN522" s="3">
        <v>52.5</v>
      </c>
      <c r="AO522" s="3">
        <v>52.55</v>
      </c>
      <c r="AP522" s="3">
        <v>52.05</v>
      </c>
      <c r="AQ522" s="3">
        <v>43.95</v>
      </c>
      <c r="AR522" s="3">
        <v>42.74</v>
      </c>
      <c r="AS522" s="3">
        <v>42.04</v>
      </c>
      <c r="AT522" s="3">
        <v>41.79</v>
      </c>
      <c r="AU522" s="3">
        <v>42.06</v>
      </c>
      <c r="AV522" s="3">
        <v>42.94</v>
      </c>
      <c r="AW522" s="3">
        <v>46.94</v>
      </c>
      <c r="AX522" s="3">
        <v>50.02</v>
      </c>
      <c r="AY522" s="3">
        <v>50.47</v>
      </c>
    </row>
    <row r="523" spans="1:51" x14ac:dyDescent="0.35">
      <c r="A523" s="5">
        <f t="shared" si="8"/>
        <v>43458</v>
      </c>
      <c r="B523" t="s">
        <v>668</v>
      </c>
      <c r="C523" s="2">
        <v>43458</v>
      </c>
      <c r="D523" s="3">
        <v>69.13</v>
      </c>
      <c r="E523" s="3">
        <v>68.61</v>
      </c>
      <c r="F523" s="3">
        <v>65.44</v>
      </c>
      <c r="G523" s="3">
        <v>61.89</v>
      </c>
      <c r="H523" s="3">
        <v>59.59</v>
      </c>
      <c r="I523" s="3">
        <v>58.38</v>
      </c>
      <c r="J523" s="3">
        <v>57.96</v>
      </c>
      <c r="K523" s="3">
        <v>58.5</v>
      </c>
      <c r="L523" s="3">
        <v>59.07</v>
      </c>
      <c r="M523" s="3">
        <v>62.05</v>
      </c>
      <c r="N523" s="3">
        <v>64.25</v>
      </c>
      <c r="O523" s="3">
        <v>64.75</v>
      </c>
      <c r="P523" s="3">
        <v>66.27</v>
      </c>
      <c r="Q523" s="3">
        <v>66.27</v>
      </c>
      <c r="R523" s="3">
        <v>65.22</v>
      </c>
      <c r="S523" s="3">
        <v>54.25</v>
      </c>
      <c r="T523" s="3">
        <v>52.7</v>
      </c>
      <c r="U523" s="3">
        <v>52.28</v>
      </c>
      <c r="V523" s="3">
        <v>51.99</v>
      </c>
      <c r="W523" s="3">
        <v>52.25</v>
      </c>
      <c r="X523" s="3">
        <v>52.52</v>
      </c>
      <c r="Y523" s="3">
        <v>54.76</v>
      </c>
      <c r="Z523" s="3">
        <v>58.21</v>
      </c>
      <c r="AA523" s="3">
        <v>59.21</v>
      </c>
      <c r="AB523" s="3">
        <v>59.96</v>
      </c>
      <c r="AC523" s="3">
        <v>60.01</v>
      </c>
      <c r="AD523" s="3">
        <v>59.46</v>
      </c>
      <c r="AE523" s="3">
        <v>48.66</v>
      </c>
      <c r="AF523" s="3">
        <v>47.21</v>
      </c>
      <c r="AG523" s="3">
        <v>46.06</v>
      </c>
      <c r="AH523" s="3">
        <v>45.51</v>
      </c>
      <c r="AI523" s="3">
        <v>45.76</v>
      </c>
      <c r="AJ523" s="3">
        <v>46.16</v>
      </c>
      <c r="AK523" s="3">
        <v>47.88</v>
      </c>
      <c r="AL523" s="3">
        <v>51.3</v>
      </c>
      <c r="AM523" s="3">
        <v>51.75</v>
      </c>
      <c r="AN523" s="3">
        <v>52.5</v>
      </c>
      <c r="AO523" s="3">
        <v>52.55</v>
      </c>
      <c r="AP523" s="3">
        <v>52.05</v>
      </c>
      <c r="AQ523" s="3">
        <v>43.95</v>
      </c>
      <c r="AR523" s="3">
        <v>42.74</v>
      </c>
      <c r="AS523" s="3">
        <v>42.04</v>
      </c>
      <c r="AT523" s="3">
        <v>41.79</v>
      </c>
      <c r="AU523" s="3">
        <v>42.06</v>
      </c>
      <c r="AV523" s="3">
        <v>42.94</v>
      </c>
      <c r="AW523" s="3">
        <v>46.94</v>
      </c>
      <c r="AX523" s="3">
        <v>50.02</v>
      </c>
      <c r="AY523" s="3">
        <v>50.47</v>
      </c>
    </row>
    <row r="524" spans="1:51" x14ac:dyDescent="0.35">
      <c r="A524" s="5">
        <f t="shared" si="8"/>
        <v>43459</v>
      </c>
      <c r="B524" t="s">
        <v>669</v>
      </c>
      <c r="C524" s="2">
        <v>43459</v>
      </c>
      <c r="D524" s="3" t="e">
        <v>#N/A</v>
      </c>
      <c r="E524" s="3" t="e">
        <v>#N/A</v>
      </c>
      <c r="F524" s="3" t="e">
        <v>#N/A</v>
      </c>
      <c r="G524" s="3" t="e">
        <v>#N/A</v>
      </c>
      <c r="H524" s="3" t="e">
        <v>#N/A</v>
      </c>
      <c r="I524" s="3" t="e">
        <v>#N/A</v>
      </c>
      <c r="J524" s="3" t="e">
        <v>#N/A</v>
      </c>
      <c r="K524" s="3" t="e">
        <v>#N/A</v>
      </c>
      <c r="L524" s="3" t="e">
        <v>#N/A</v>
      </c>
      <c r="M524" s="3" t="e">
        <v>#N/A</v>
      </c>
      <c r="N524" s="3" t="e">
        <v>#N/A</v>
      </c>
      <c r="O524" s="3" t="e">
        <v>#N/A</v>
      </c>
      <c r="P524" s="3" t="e">
        <v>#N/A</v>
      </c>
      <c r="Q524" s="3" t="e">
        <v>#N/A</v>
      </c>
      <c r="R524" s="3" t="e">
        <v>#N/A</v>
      </c>
      <c r="S524" s="3" t="e">
        <v>#N/A</v>
      </c>
      <c r="T524" s="3" t="e">
        <v>#N/A</v>
      </c>
      <c r="U524" s="3" t="e">
        <v>#N/A</v>
      </c>
      <c r="V524" s="3" t="e">
        <v>#N/A</v>
      </c>
      <c r="W524" s="3" t="e">
        <v>#N/A</v>
      </c>
      <c r="X524" s="3" t="e">
        <v>#N/A</v>
      </c>
      <c r="Y524" s="3" t="e">
        <v>#N/A</v>
      </c>
      <c r="Z524" s="3" t="e">
        <v>#N/A</v>
      </c>
      <c r="AA524" s="3" t="e">
        <v>#N/A</v>
      </c>
      <c r="AB524" s="3" t="e">
        <v>#N/A</v>
      </c>
      <c r="AC524" s="3" t="e">
        <v>#N/A</v>
      </c>
      <c r="AD524" s="3" t="e">
        <v>#N/A</v>
      </c>
      <c r="AE524" s="3" t="e">
        <v>#N/A</v>
      </c>
      <c r="AF524" s="3" t="e">
        <v>#N/A</v>
      </c>
      <c r="AG524" s="3" t="e">
        <v>#N/A</v>
      </c>
      <c r="AH524" s="3" t="e">
        <v>#N/A</v>
      </c>
      <c r="AI524" s="3" t="e">
        <v>#N/A</v>
      </c>
      <c r="AJ524" s="3" t="e">
        <v>#N/A</v>
      </c>
      <c r="AK524" s="3" t="e">
        <v>#N/A</v>
      </c>
      <c r="AL524" s="3" t="e">
        <v>#N/A</v>
      </c>
      <c r="AM524" s="3" t="e">
        <v>#N/A</v>
      </c>
      <c r="AN524" s="3" t="e">
        <v>#N/A</v>
      </c>
      <c r="AO524" s="3" t="e">
        <v>#N/A</v>
      </c>
      <c r="AP524" s="3" t="e">
        <v>#N/A</v>
      </c>
      <c r="AQ524" s="3" t="e">
        <v>#N/A</v>
      </c>
      <c r="AR524" s="3" t="e">
        <v>#N/A</v>
      </c>
      <c r="AS524" s="3" t="e">
        <v>#N/A</v>
      </c>
      <c r="AT524" s="3" t="e">
        <v>#N/A</v>
      </c>
      <c r="AU524" s="3" t="e">
        <v>#N/A</v>
      </c>
      <c r="AV524" s="3" t="e">
        <v>#N/A</v>
      </c>
      <c r="AW524" s="3" t="e">
        <v>#N/A</v>
      </c>
      <c r="AX524" s="3" t="e">
        <v>#N/A</v>
      </c>
      <c r="AY524" s="3" t="e">
        <v>#N/A</v>
      </c>
    </row>
    <row r="525" spans="1:51" x14ac:dyDescent="0.35">
      <c r="A525" s="5">
        <f t="shared" si="8"/>
        <v>43460</v>
      </c>
      <c r="B525" t="s">
        <v>670</v>
      </c>
      <c r="C525" s="2">
        <v>43460</v>
      </c>
      <c r="D525" s="3">
        <v>69.13</v>
      </c>
      <c r="E525" s="3">
        <v>68.61</v>
      </c>
      <c r="F525" s="3">
        <v>65.44</v>
      </c>
      <c r="G525" s="3">
        <v>61.89</v>
      </c>
      <c r="H525" s="3">
        <v>59.59</v>
      </c>
      <c r="I525" s="3">
        <v>58.38</v>
      </c>
      <c r="J525" s="3">
        <v>57.96</v>
      </c>
      <c r="K525" s="3">
        <v>58.5</v>
      </c>
      <c r="L525" s="3">
        <v>59.07</v>
      </c>
      <c r="M525" s="3">
        <v>62.05</v>
      </c>
      <c r="N525" s="3">
        <v>64.25</v>
      </c>
      <c r="O525" s="3">
        <v>64.75</v>
      </c>
      <c r="P525" s="3">
        <v>66.27</v>
      </c>
      <c r="Q525" s="3">
        <v>66.27</v>
      </c>
      <c r="R525" s="3">
        <v>65.22</v>
      </c>
      <c r="S525" s="3">
        <v>54.25</v>
      </c>
      <c r="T525" s="3">
        <v>52.7</v>
      </c>
      <c r="U525" s="3">
        <v>52.28</v>
      </c>
      <c r="V525" s="3">
        <v>51.99</v>
      </c>
      <c r="W525" s="3">
        <v>52.25</v>
      </c>
      <c r="X525" s="3">
        <v>52.52</v>
      </c>
      <c r="Y525" s="3">
        <v>54.76</v>
      </c>
      <c r="Z525" s="3">
        <v>58.21</v>
      </c>
      <c r="AA525" s="3">
        <v>59.21</v>
      </c>
      <c r="AB525" s="3">
        <v>59.96</v>
      </c>
      <c r="AC525" s="3">
        <v>60.01</v>
      </c>
      <c r="AD525" s="3">
        <v>59.46</v>
      </c>
      <c r="AE525" s="3">
        <v>48.66</v>
      </c>
      <c r="AF525" s="3">
        <v>47.21</v>
      </c>
      <c r="AG525" s="3">
        <v>46.06</v>
      </c>
      <c r="AH525" s="3">
        <v>45.51</v>
      </c>
      <c r="AI525" s="3">
        <v>45.76</v>
      </c>
      <c r="AJ525" s="3">
        <v>46.16</v>
      </c>
      <c r="AK525" s="3">
        <v>47.88</v>
      </c>
      <c r="AL525" s="3">
        <v>51.3</v>
      </c>
      <c r="AM525" s="3">
        <v>51.75</v>
      </c>
      <c r="AN525" s="3">
        <v>52.5</v>
      </c>
      <c r="AO525" s="3">
        <v>52.55</v>
      </c>
      <c r="AP525" s="3">
        <v>52.05</v>
      </c>
      <c r="AQ525" s="3">
        <v>43.95</v>
      </c>
      <c r="AR525" s="3">
        <v>42.74</v>
      </c>
      <c r="AS525" s="3">
        <v>42.04</v>
      </c>
      <c r="AT525" s="3">
        <v>41.79</v>
      </c>
      <c r="AU525" s="3">
        <v>42.06</v>
      </c>
      <c r="AV525" s="3">
        <v>42.94</v>
      </c>
      <c r="AW525" s="3">
        <v>46.94</v>
      </c>
      <c r="AX525" s="3">
        <v>50.02</v>
      </c>
      <c r="AY525" s="3">
        <v>50.47</v>
      </c>
    </row>
    <row r="526" spans="1:51" x14ac:dyDescent="0.35">
      <c r="A526" s="5">
        <f t="shared" ref="A526:A589" si="9">+A521+7</f>
        <v>43461</v>
      </c>
      <c r="B526" t="s">
        <v>671</v>
      </c>
      <c r="C526" s="2">
        <v>43461</v>
      </c>
      <c r="D526" s="3">
        <v>66.5</v>
      </c>
      <c r="E526" s="3">
        <v>65.77</v>
      </c>
      <c r="F526" s="3">
        <v>63.13</v>
      </c>
      <c r="G526" s="3">
        <v>60.33</v>
      </c>
      <c r="H526" s="3">
        <v>58.03</v>
      </c>
      <c r="I526" s="3">
        <v>56.8</v>
      </c>
      <c r="J526" s="3">
        <v>56.41</v>
      </c>
      <c r="K526" s="3">
        <v>56.95</v>
      </c>
      <c r="L526" s="3">
        <v>57.52</v>
      </c>
      <c r="M526" s="3">
        <v>60.74</v>
      </c>
      <c r="N526" s="3">
        <v>62.94</v>
      </c>
      <c r="O526" s="3">
        <v>63.44</v>
      </c>
      <c r="P526" s="3">
        <v>64.91</v>
      </c>
      <c r="Q526" s="3">
        <v>64.91</v>
      </c>
      <c r="R526" s="3">
        <v>63.86</v>
      </c>
      <c r="S526" s="3">
        <v>53.64</v>
      </c>
      <c r="T526" s="3">
        <v>52.09</v>
      </c>
      <c r="U526" s="3">
        <v>51.67</v>
      </c>
      <c r="V526" s="3">
        <v>51.38</v>
      </c>
      <c r="W526" s="3">
        <v>51.64</v>
      </c>
      <c r="X526" s="3">
        <v>51.91</v>
      </c>
      <c r="Y526" s="3">
        <v>54.13</v>
      </c>
      <c r="Z526" s="3">
        <v>57.58</v>
      </c>
      <c r="AA526" s="3">
        <v>58.58</v>
      </c>
      <c r="AB526" s="3">
        <v>59.33</v>
      </c>
      <c r="AC526" s="3">
        <v>59.38</v>
      </c>
      <c r="AD526" s="3">
        <v>58.83</v>
      </c>
      <c r="AE526" s="3">
        <v>47.92</v>
      </c>
      <c r="AF526" s="3">
        <v>46.47</v>
      </c>
      <c r="AG526" s="3">
        <v>45.32</v>
      </c>
      <c r="AH526" s="3">
        <v>44.77</v>
      </c>
      <c r="AI526" s="3">
        <v>45.02</v>
      </c>
      <c r="AJ526" s="3">
        <v>45.42</v>
      </c>
      <c r="AK526" s="3">
        <v>47.18</v>
      </c>
      <c r="AL526" s="3">
        <v>50.6</v>
      </c>
      <c r="AM526" s="3">
        <v>51.05</v>
      </c>
      <c r="AN526" s="3">
        <v>51.8</v>
      </c>
      <c r="AO526" s="3">
        <v>51.85</v>
      </c>
      <c r="AP526" s="3">
        <v>51.35</v>
      </c>
      <c r="AQ526" s="3">
        <v>43.31</v>
      </c>
      <c r="AR526" s="3">
        <v>42.1</v>
      </c>
      <c r="AS526" s="3">
        <v>41.4</v>
      </c>
      <c r="AT526" s="3">
        <v>41.15</v>
      </c>
      <c r="AU526" s="3">
        <v>41.42</v>
      </c>
      <c r="AV526" s="3">
        <v>42.3</v>
      </c>
      <c r="AW526" s="3">
        <v>46.24</v>
      </c>
      <c r="AX526" s="3">
        <v>49.32</v>
      </c>
      <c r="AY526" s="3">
        <v>49.77</v>
      </c>
    </row>
    <row r="527" spans="1:51" x14ac:dyDescent="0.35">
      <c r="A527" s="5">
        <f t="shared" si="9"/>
        <v>43462</v>
      </c>
      <c r="B527" t="s">
        <v>672</v>
      </c>
      <c r="C527" s="2">
        <v>43462</v>
      </c>
      <c r="D527" s="3">
        <v>65.09</v>
      </c>
      <c r="E527" s="3">
        <v>64.69</v>
      </c>
      <c r="F527" s="3">
        <v>62.18</v>
      </c>
      <c r="G527" s="3">
        <v>59.99</v>
      </c>
      <c r="H527" s="3">
        <v>57.67</v>
      </c>
      <c r="I527" s="3">
        <v>56.43</v>
      </c>
      <c r="J527" s="3">
        <v>56.07</v>
      </c>
      <c r="K527" s="3">
        <v>56.61</v>
      </c>
      <c r="L527" s="3">
        <v>57.18</v>
      </c>
      <c r="M527" s="3">
        <v>60.57</v>
      </c>
      <c r="N527" s="3">
        <v>62.77</v>
      </c>
      <c r="O527" s="3">
        <v>63.27</v>
      </c>
      <c r="P527" s="3">
        <v>64.7</v>
      </c>
      <c r="Q527" s="3">
        <v>64.7</v>
      </c>
      <c r="R527" s="3">
        <v>63.65</v>
      </c>
      <c r="S527" s="3">
        <v>53.55</v>
      </c>
      <c r="T527" s="3">
        <v>52</v>
      </c>
      <c r="U527" s="3">
        <v>51.58</v>
      </c>
      <c r="V527" s="3">
        <v>51.29</v>
      </c>
      <c r="W527" s="3">
        <v>51.55</v>
      </c>
      <c r="X527" s="3">
        <v>51.82</v>
      </c>
      <c r="Y527" s="3">
        <v>53.98</v>
      </c>
      <c r="Z527" s="3">
        <v>57.43</v>
      </c>
      <c r="AA527" s="3">
        <v>58.43</v>
      </c>
      <c r="AB527" s="3">
        <v>59.18</v>
      </c>
      <c r="AC527" s="3">
        <v>59.23</v>
      </c>
      <c r="AD527" s="3">
        <v>58.68</v>
      </c>
      <c r="AE527" s="3">
        <v>47.69</v>
      </c>
      <c r="AF527" s="3">
        <v>46.24</v>
      </c>
      <c r="AG527" s="3">
        <v>45.09</v>
      </c>
      <c r="AH527" s="3">
        <v>44.54</v>
      </c>
      <c r="AI527" s="3">
        <v>44.79</v>
      </c>
      <c r="AJ527" s="3">
        <v>45.19</v>
      </c>
      <c r="AK527" s="3">
        <v>46.78</v>
      </c>
      <c r="AL527" s="3">
        <v>50.2</v>
      </c>
      <c r="AM527" s="3">
        <v>50.65</v>
      </c>
      <c r="AN527" s="3">
        <v>51.4</v>
      </c>
      <c r="AO527" s="3">
        <v>51.45</v>
      </c>
      <c r="AP527" s="3">
        <v>50.95</v>
      </c>
      <c r="AQ527" s="3">
        <v>43.16</v>
      </c>
      <c r="AR527" s="3">
        <v>41.95</v>
      </c>
      <c r="AS527" s="3">
        <v>41.25</v>
      </c>
      <c r="AT527" s="3">
        <v>41</v>
      </c>
      <c r="AU527" s="3">
        <v>41.27</v>
      </c>
      <c r="AV527" s="3">
        <v>42.15</v>
      </c>
      <c r="AW527" s="3">
        <v>45.84</v>
      </c>
      <c r="AX527" s="3">
        <v>48.92</v>
      </c>
      <c r="AY527" s="3">
        <v>49.37</v>
      </c>
    </row>
    <row r="528" spans="1:51" x14ac:dyDescent="0.35">
      <c r="A528" s="5">
        <f t="shared" si="9"/>
        <v>43465</v>
      </c>
      <c r="B528" t="s">
        <v>673</v>
      </c>
      <c r="C528" s="2">
        <v>43465</v>
      </c>
      <c r="D528" s="3">
        <v>63.23</v>
      </c>
      <c r="E528" s="3">
        <v>61.03</v>
      </c>
      <c r="F528" s="3">
        <v>58.9</v>
      </c>
      <c r="G528" s="3">
        <v>56.7</v>
      </c>
      <c r="H528" s="3">
        <v>55.44</v>
      </c>
      <c r="I528" s="3">
        <v>54.87</v>
      </c>
      <c r="J528" s="3">
        <v>55.41</v>
      </c>
      <c r="K528" s="3">
        <v>55.98</v>
      </c>
      <c r="L528" s="3">
        <v>59.49</v>
      </c>
      <c r="M528" s="3">
        <v>61.69</v>
      </c>
      <c r="N528" s="3">
        <v>62.19</v>
      </c>
      <c r="O528" s="3">
        <v>63.66</v>
      </c>
      <c r="P528" s="3">
        <v>63.66</v>
      </c>
      <c r="Q528" s="3">
        <v>62.61</v>
      </c>
      <c r="R528" s="3">
        <v>52.81</v>
      </c>
      <c r="S528" s="3">
        <v>51.26</v>
      </c>
      <c r="T528" s="3">
        <v>50.84</v>
      </c>
      <c r="U528" s="3">
        <v>50.55</v>
      </c>
      <c r="V528" s="3">
        <v>50.81</v>
      </c>
      <c r="W528" s="3">
        <v>51.08</v>
      </c>
      <c r="X528" s="3">
        <v>53.25</v>
      </c>
      <c r="Y528" s="3">
        <v>56.7</v>
      </c>
      <c r="Z528" s="3">
        <v>57.7</v>
      </c>
      <c r="AA528" s="3">
        <v>58.45</v>
      </c>
      <c r="AB528" s="3">
        <v>58.5</v>
      </c>
      <c r="AC528" s="3">
        <v>57.95</v>
      </c>
      <c r="AD528" s="3">
        <v>46.95</v>
      </c>
      <c r="AE528" s="3">
        <v>45.5</v>
      </c>
      <c r="AF528" s="3">
        <v>44.35</v>
      </c>
      <c r="AG528" s="3">
        <v>43.8</v>
      </c>
      <c r="AH528" s="3">
        <v>44.05</v>
      </c>
      <c r="AI528" s="3">
        <v>44.45</v>
      </c>
      <c r="AJ528" s="3">
        <v>46.32</v>
      </c>
      <c r="AK528" s="3">
        <v>49.74</v>
      </c>
      <c r="AL528" s="3">
        <v>50.19</v>
      </c>
      <c r="AM528" s="3">
        <v>50.94</v>
      </c>
      <c r="AN528" s="3">
        <v>50.99</v>
      </c>
      <c r="AO528" s="3">
        <v>50.49</v>
      </c>
      <c r="AP528" s="3">
        <v>42.81</v>
      </c>
      <c r="AQ528" s="3">
        <v>41.6</v>
      </c>
      <c r="AR528" s="3">
        <v>40.9</v>
      </c>
      <c r="AS528" s="3">
        <v>40.65</v>
      </c>
      <c r="AT528" s="3">
        <v>40.92</v>
      </c>
      <c r="AU528" s="3">
        <v>41.8</v>
      </c>
      <c r="AV528" s="3">
        <v>45.38</v>
      </c>
      <c r="AW528" s="3">
        <v>48.46</v>
      </c>
      <c r="AX528" s="3">
        <v>48.91</v>
      </c>
      <c r="AY528" s="3">
        <v>49.66</v>
      </c>
    </row>
    <row r="529" spans="1:51" x14ac:dyDescent="0.35">
      <c r="A529" s="5">
        <f t="shared" si="9"/>
        <v>43466</v>
      </c>
      <c r="B529" t="s">
        <v>674</v>
      </c>
      <c r="C529" s="2">
        <v>43466</v>
      </c>
      <c r="D529" s="3" t="e">
        <v>#N/A</v>
      </c>
      <c r="E529" s="3" t="e">
        <v>#N/A</v>
      </c>
      <c r="F529" s="3" t="e">
        <v>#N/A</v>
      </c>
      <c r="G529" s="3" t="e">
        <v>#N/A</v>
      </c>
      <c r="H529" s="3" t="e">
        <v>#N/A</v>
      </c>
      <c r="I529" s="3" t="e">
        <v>#N/A</v>
      </c>
      <c r="J529" s="3" t="e">
        <v>#N/A</v>
      </c>
      <c r="K529" s="3" t="e">
        <v>#N/A</v>
      </c>
      <c r="L529" s="3" t="e">
        <v>#N/A</v>
      </c>
      <c r="M529" s="3" t="e">
        <v>#N/A</v>
      </c>
      <c r="N529" s="3" t="e">
        <v>#N/A</v>
      </c>
      <c r="O529" s="3" t="e">
        <v>#N/A</v>
      </c>
      <c r="P529" s="3" t="e">
        <v>#N/A</v>
      </c>
      <c r="Q529" s="3" t="e">
        <v>#N/A</v>
      </c>
      <c r="R529" s="3" t="e">
        <v>#N/A</v>
      </c>
      <c r="S529" s="3" t="e">
        <v>#N/A</v>
      </c>
      <c r="T529" s="3" t="e">
        <v>#N/A</v>
      </c>
      <c r="U529" s="3" t="e">
        <v>#N/A</v>
      </c>
      <c r="V529" s="3" t="e">
        <v>#N/A</v>
      </c>
      <c r="W529" s="3" t="e">
        <v>#N/A</v>
      </c>
      <c r="X529" s="3" t="e">
        <v>#N/A</v>
      </c>
      <c r="Y529" s="3" t="e">
        <v>#N/A</v>
      </c>
      <c r="Z529" s="3" t="e">
        <v>#N/A</v>
      </c>
      <c r="AA529" s="3" t="e">
        <v>#N/A</v>
      </c>
      <c r="AB529" s="3" t="e">
        <v>#N/A</v>
      </c>
      <c r="AC529" s="3" t="e">
        <v>#N/A</v>
      </c>
      <c r="AD529" s="3" t="e">
        <v>#N/A</v>
      </c>
      <c r="AE529" s="3" t="e">
        <v>#N/A</v>
      </c>
      <c r="AF529" s="3" t="e">
        <v>#N/A</v>
      </c>
      <c r="AG529" s="3" t="e">
        <v>#N/A</v>
      </c>
      <c r="AH529" s="3" t="e">
        <v>#N/A</v>
      </c>
      <c r="AI529" s="3" t="e">
        <v>#N/A</v>
      </c>
      <c r="AJ529" s="3" t="e">
        <v>#N/A</v>
      </c>
      <c r="AK529" s="3" t="e">
        <v>#N/A</v>
      </c>
      <c r="AL529" s="3" t="e">
        <v>#N/A</v>
      </c>
      <c r="AM529" s="3" t="e">
        <v>#N/A</v>
      </c>
      <c r="AN529" s="3" t="e">
        <v>#N/A</v>
      </c>
      <c r="AO529" s="3" t="e">
        <v>#N/A</v>
      </c>
      <c r="AP529" s="3" t="e">
        <v>#N/A</v>
      </c>
      <c r="AQ529" s="3" t="e">
        <v>#N/A</v>
      </c>
      <c r="AR529" s="3" t="e">
        <v>#N/A</v>
      </c>
      <c r="AS529" s="3" t="e">
        <v>#N/A</v>
      </c>
      <c r="AT529" s="3" t="e">
        <v>#N/A</v>
      </c>
      <c r="AU529" s="3" t="e">
        <v>#N/A</v>
      </c>
      <c r="AV529" s="3" t="e">
        <v>#N/A</v>
      </c>
      <c r="AW529" s="3" t="e">
        <v>#N/A</v>
      </c>
      <c r="AX529" s="3" t="e">
        <v>#N/A</v>
      </c>
      <c r="AY529" s="3" t="e">
        <v>#N/A</v>
      </c>
    </row>
    <row r="530" spans="1:51" x14ac:dyDescent="0.35">
      <c r="A530" s="5">
        <f t="shared" si="9"/>
        <v>43467</v>
      </c>
      <c r="B530" t="s">
        <v>675</v>
      </c>
      <c r="C530" s="2">
        <v>43467</v>
      </c>
      <c r="D530" s="3">
        <v>63.83</v>
      </c>
      <c r="E530" s="3">
        <v>61.42</v>
      </c>
      <c r="F530" s="3">
        <v>59.15</v>
      </c>
      <c r="G530" s="3">
        <v>56.96</v>
      </c>
      <c r="H530" s="3">
        <v>55.71</v>
      </c>
      <c r="I530" s="3">
        <v>55.42</v>
      </c>
      <c r="J530" s="3">
        <v>55.96</v>
      </c>
      <c r="K530" s="3">
        <v>56.53</v>
      </c>
      <c r="L530" s="3">
        <v>59.79</v>
      </c>
      <c r="M530" s="3">
        <v>61.99</v>
      </c>
      <c r="N530" s="3">
        <v>62.49</v>
      </c>
      <c r="O530" s="3">
        <v>64</v>
      </c>
      <c r="P530" s="3">
        <v>64</v>
      </c>
      <c r="Q530" s="3">
        <v>62.95</v>
      </c>
      <c r="R530" s="3">
        <v>53.1</v>
      </c>
      <c r="S530" s="3">
        <v>51.55</v>
      </c>
      <c r="T530" s="3">
        <v>51.13</v>
      </c>
      <c r="U530" s="3">
        <v>50.84</v>
      </c>
      <c r="V530" s="3">
        <v>51.1</v>
      </c>
      <c r="W530" s="3">
        <v>51.37</v>
      </c>
      <c r="X530" s="3">
        <v>53.68</v>
      </c>
      <c r="Y530" s="3">
        <v>57.13</v>
      </c>
      <c r="Z530" s="3">
        <v>58.13</v>
      </c>
      <c r="AA530" s="3">
        <v>58.88</v>
      </c>
      <c r="AB530" s="3">
        <v>58.93</v>
      </c>
      <c r="AC530" s="3">
        <v>58.38</v>
      </c>
      <c r="AD530" s="3">
        <v>47.2</v>
      </c>
      <c r="AE530" s="3">
        <v>45.75</v>
      </c>
      <c r="AF530" s="3">
        <v>44.6</v>
      </c>
      <c r="AG530" s="3">
        <v>44.05</v>
      </c>
      <c r="AH530" s="3">
        <v>44.3</v>
      </c>
      <c r="AI530" s="3">
        <v>44.7</v>
      </c>
      <c r="AJ530" s="3">
        <v>46.67</v>
      </c>
      <c r="AK530" s="3">
        <v>50.09</v>
      </c>
      <c r="AL530" s="3">
        <v>50.54</v>
      </c>
      <c r="AM530" s="3">
        <v>51.29</v>
      </c>
      <c r="AN530" s="3">
        <v>51.34</v>
      </c>
      <c r="AO530" s="3">
        <v>50.84</v>
      </c>
      <c r="AP530" s="3">
        <v>43.06</v>
      </c>
      <c r="AQ530" s="3">
        <v>41.85</v>
      </c>
      <c r="AR530" s="3">
        <v>41.15</v>
      </c>
      <c r="AS530" s="3">
        <v>40.9</v>
      </c>
      <c r="AT530" s="3">
        <v>41.17</v>
      </c>
      <c r="AU530" s="3">
        <v>42.05</v>
      </c>
      <c r="AV530" s="3">
        <v>45.73</v>
      </c>
      <c r="AW530" s="3">
        <v>48.81</v>
      </c>
      <c r="AX530" s="3">
        <v>49.26</v>
      </c>
      <c r="AY530" s="3">
        <v>50.01</v>
      </c>
    </row>
    <row r="531" spans="1:51" x14ac:dyDescent="0.35">
      <c r="A531" s="5">
        <f t="shared" si="9"/>
        <v>43468</v>
      </c>
      <c r="B531" t="s">
        <v>676</v>
      </c>
      <c r="C531" s="2">
        <v>43468</v>
      </c>
      <c r="D531" s="3">
        <v>63.17</v>
      </c>
      <c r="E531" s="3">
        <v>60.53</v>
      </c>
      <c r="F531" s="3">
        <v>58.34</v>
      </c>
      <c r="G531" s="3">
        <v>56.18</v>
      </c>
      <c r="H531" s="3">
        <v>54.96</v>
      </c>
      <c r="I531" s="3">
        <v>54.52</v>
      </c>
      <c r="J531" s="3">
        <v>55.06</v>
      </c>
      <c r="K531" s="3">
        <v>55.63</v>
      </c>
      <c r="L531" s="3">
        <v>58.99</v>
      </c>
      <c r="M531" s="3">
        <v>61.19</v>
      </c>
      <c r="N531" s="3">
        <v>61.69</v>
      </c>
      <c r="O531" s="3">
        <v>63.19</v>
      </c>
      <c r="P531" s="3">
        <v>63.19</v>
      </c>
      <c r="Q531" s="3">
        <v>62.14</v>
      </c>
      <c r="R531" s="3">
        <v>52.29</v>
      </c>
      <c r="S531" s="3">
        <v>50.74</v>
      </c>
      <c r="T531" s="3">
        <v>50.32</v>
      </c>
      <c r="U531" s="3">
        <v>50.03</v>
      </c>
      <c r="V531" s="3">
        <v>50.29</v>
      </c>
      <c r="W531" s="3">
        <v>50.56</v>
      </c>
      <c r="X531" s="3">
        <v>53.01</v>
      </c>
      <c r="Y531" s="3">
        <v>56.46</v>
      </c>
      <c r="Z531" s="3">
        <v>57.46</v>
      </c>
      <c r="AA531" s="3">
        <v>58.21</v>
      </c>
      <c r="AB531" s="3">
        <v>58.26</v>
      </c>
      <c r="AC531" s="3">
        <v>57.71</v>
      </c>
      <c r="AD531" s="3">
        <v>46.66</v>
      </c>
      <c r="AE531" s="3">
        <v>45.21</v>
      </c>
      <c r="AF531" s="3">
        <v>44.06</v>
      </c>
      <c r="AG531" s="3">
        <v>43.51</v>
      </c>
      <c r="AH531" s="3">
        <v>43.76</v>
      </c>
      <c r="AI531" s="3">
        <v>44.16</v>
      </c>
      <c r="AJ531" s="3">
        <v>46.43</v>
      </c>
      <c r="AK531" s="3">
        <v>49.85</v>
      </c>
      <c r="AL531" s="3">
        <v>50.3</v>
      </c>
      <c r="AM531" s="3">
        <v>51.05</v>
      </c>
      <c r="AN531" s="3">
        <v>51.1</v>
      </c>
      <c r="AO531" s="3">
        <v>50.6</v>
      </c>
      <c r="AP531" s="3">
        <v>42.52</v>
      </c>
      <c r="AQ531" s="3">
        <v>41.31</v>
      </c>
      <c r="AR531" s="3">
        <v>40.61</v>
      </c>
      <c r="AS531" s="3">
        <v>40.36</v>
      </c>
      <c r="AT531" s="3">
        <v>40.630000000000003</v>
      </c>
      <c r="AU531" s="3">
        <v>41.51</v>
      </c>
      <c r="AV531" s="3">
        <v>45.49</v>
      </c>
      <c r="AW531" s="3">
        <v>48.57</v>
      </c>
      <c r="AX531" s="3">
        <v>49.02</v>
      </c>
      <c r="AY531" s="3">
        <v>49.77</v>
      </c>
    </row>
    <row r="532" spans="1:51" x14ac:dyDescent="0.35">
      <c r="A532" s="5">
        <f t="shared" si="9"/>
        <v>43469</v>
      </c>
      <c r="B532" t="s">
        <v>677</v>
      </c>
      <c r="C532" s="2">
        <v>43469</v>
      </c>
      <c r="D532" s="3">
        <v>64.17</v>
      </c>
      <c r="E532" s="3">
        <v>61.49</v>
      </c>
      <c r="F532" s="3">
        <v>59.4</v>
      </c>
      <c r="G532" s="3">
        <v>56.59</v>
      </c>
      <c r="H532" s="3">
        <v>55.69</v>
      </c>
      <c r="I532" s="3">
        <v>55.1</v>
      </c>
      <c r="J532" s="3">
        <v>55.64</v>
      </c>
      <c r="K532" s="3">
        <v>56.21</v>
      </c>
      <c r="L532" s="3">
        <v>59.62</v>
      </c>
      <c r="M532" s="3">
        <v>61.82</v>
      </c>
      <c r="N532" s="3">
        <v>62.32</v>
      </c>
      <c r="O532" s="3">
        <v>63.8</v>
      </c>
      <c r="P532" s="3">
        <v>63.8</v>
      </c>
      <c r="Q532" s="3">
        <v>62.75</v>
      </c>
      <c r="R532" s="3">
        <v>52.86</v>
      </c>
      <c r="S532" s="3">
        <v>51.31</v>
      </c>
      <c r="T532" s="3">
        <v>50.89</v>
      </c>
      <c r="U532" s="3">
        <v>50.6</v>
      </c>
      <c r="V532" s="3">
        <v>50.86</v>
      </c>
      <c r="W532" s="3">
        <v>51.13</v>
      </c>
      <c r="X532" s="3">
        <v>53.46</v>
      </c>
      <c r="Y532" s="3">
        <v>56.91</v>
      </c>
      <c r="Z532" s="3">
        <v>57.91</v>
      </c>
      <c r="AA532" s="3">
        <v>58.66</v>
      </c>
      <c r="AB532" s="3">
        <v>58.71</v>
      </c>
      <c r="AC532" s="3">
        <v>58.16</v>
      </c>
      <c r="AD532" s="3">
        <v>47.14</v>
      </c>
      <c r="AE532" s="3">
        <v>45.69</v>
      </c>
      <c r="AF532" s="3">
        <v>44.54</v>
      </c>
      <c r="AG532" s="3">
        <v>43.99</v>
      </c>
      <c r="AH532" s="3">
        <v>44.24</v>
      </c>
      <c r="AI532" s="3">
        <v>44.64</v>
      </c>
      <c r="AJ532" s="3">
        <v>46.88</v>
      </c>
      <c r="AK532" s="3">
        <v>50.3</v>
      </c>
      <c r="AL532" s="3">
        <v>50.75</v>
      </c>
      <c r="AM532" s="3">
        <v>51.5</v>
      </c>
      <c r="AN532" s="3">
        <v>51.55</v>
      </c>
      <c r="AO532" s="3">
        <v>51.05</v>
      </c>
      <c r="AP532" s="3">
        <v>42.92</v>
      </c>
      <c r="AQ532" s="3">
        <v>41.71</v>
      </c>
      <c r="AR532" s="3">
        <v>41.01</v>
      </c>
      <c r="AS532" s="3">
        <v>40.76</v>
      </c>
      <c r="AT532" s="3">
        <v>41.03</v>
      </c>
      <c r="AU532" s="3">
        <v>41.91</v>
      </c>
      <c r="AV532" s="3">
        <v>45.89</v>
      </c>
      <c r="AW532" s="3">
        <v>48.97</v>
      </c>
      <c r="AX532" s="3">
        <v>49.42</v>
      </c>
      <c r="AY532" s="3">
        <v>50.17</v>
      </c>
    </row>
    <row r="533" spans="1:51" x14ac:dyDescent="0.35">
      <c r="A533" s="5">
        <f t="shared" si="9"/>
        <v>43472</v>
      </c>
      <c r="B533" t="s">
        <v>678</v>
      </c>
      <c r="C533" s="2">
        <v>43472</v>
      </c>
      <c r="D533" s="3">
        <v>60.72</v>
      </c>
      <c r="E533" s="3">
        <v>58.64</v>
      </c>
      <c r="F533" s="3">
        <v>57.45</v>
      </c>
      <c r="G533" s="3">
        <v>54.57</v>
      </c>
      <c r="H533" s="3">
        <v>53.79</v>
      </c>
      <c r="I533" s="3">
        <v>53.1</v>
      </c>
      <c r="J533" s="3">
        <v>53.64</v>
      </c>
      <c r="K533" s="3">
        <v>54.21</v>
      </c>
      <c r="L533" s="3">
        <v>58.04</v>
      </c>
      <c r="M533" s="3">
        <v>60.24</v>
      </c>
      <c r="N533" s="3">
        <v>60.74</v>
      </c>
      <c r="O533" s="3">
        <v>62.18</v>
      </c>
      <c r="P533" s="3">
        <v>62.18</v>
      </c>
      <c r="Q533" s="3">
        <v>61.13</v>
      </c>
      <c r="R533" s="3">
        <v>51.82</v>
      </c>
      <c r="S533" s="3">
        <v>50.27</v>
      </c>
      <c r="T533" s="3">
        <v>49.85</v>
      </c>
      <c r="U533" s="3">
        <v>49.56</v>
      </c>
      <c r="V533" s="3">
        <v>49.82</v>
      </c>
      <c r="W533" s="3">
        <v>50.09</v>
      </c>
      <c r="X533" s="3">
        <v>52.55</v>
      </c>
      <c r="Y533" s="3">
        <v>56</v>
      </c>
      <c r="Z533" s="3">
        <v>57</v>
      </c>
      <c r="AA533" s="3">
        <v>57.75</v>
      </c>
      <c r="AB533" s="3">
        <v>57.8</v>
      </c>
      <c r="AC533" s="3">
        <v>57.25</v>
      </c>
      <c r="AD533" s="3">
        <v>46.93</v>
      </c>
      <c r="AE533" s="3">
        <v>45.48</v>
      </c>
      <c r="AF533" s="3">
        <v>44.33</v>
      </c>
      <c r="AG533" s="3">
        <v>43.78</v>
      </c>
      <c r="AH533" s="3">
        <v>44.03</v>
      </c>
      <c r="AI533" s="3">
        <v>44.43</v>
      </c>
      <c r="AJ533" s="3">
        <v>46.83</v>
      </c>
      <c r="AK533" s="3">
        <v>50.25</v>
      </c>
      <c r="AL533" s="3">
        <v>50.7</v>
      </c>
      <c r="AM533" s="3">
        <v>51.45</v>
      </c>
      <c r="AN533" s="3">
        <v>51.5</v>
      </c>
      <c r="AO533" s="3">
        <v>51</v>
      </c>
      <c r="AP533" s="3">
        <v>42.71</v>
      </c>
      <c r="AQ533" s="3">
        <v>41.5</v>
      </c>
      <c r="AR533" s="3">
        <v>40.799999999999997</v>
      </c>
      <c r="AS533" s="3">
        <v>40.549999999999997</v>
      </c>
      <c r="AT533" s="3">
        <v>40.82</v>
      </c>
      <c r="AU533" s="3">
        <v>41.7</v>
      </c>
      <c r="AV533" s="3">
        <v>45.84</v>
      </c>
      <c r="AW533" s="3">
        <v>48.92</v>
      </c>
      <c r="AX533" s="3">
        <v>49.37</v>
      </c>
      <c r="AY533" s="3">
        <v>50.12</v>
      </c>
    </row>
    <row r="534" spans="1:51" x14ac:dyDescent="0.35">
      <c r="A534" s="5">
        <f t="shared" si="9"/>
        <v>43473</v>
      </c>
      <c r="B534" t="s">
        <v>679</v>
      </c>
      <c r="C534" s="2">
        <v>43473</v>
      </c>
      <c r="D534" s="3">
        <v>62.16</v>
      </c>
      <c r="E534" s="3">
        <v>59.72</v>
      </c>
      <c r="F534" s="3">
        <v>58.35</v>
      </c>
      <c r="G534" s="3">
        <v>55.43</v>
      </c>
      <c r="H534" s="3">
        <v>54.7</v>
      </c>
      <c r="I534" s="3">
        <v>54.03</v>
      </c>
      <c r="J534" s="3">
        <v>54.57</v>
      </c>
      <c r="K534" s="3">
        <v>55.14</v>
      </c>
      <c r="L534" s="3">
        <v>58.87</v>
      </c>
      <c r="M534" s="3">
        <v>61.07</v>
      </c>
      <c r="N534" s="3">
        <v>61.57</v>
      </c>
      <c r="O534" s="3">
        <v>63.17</v>
      </c>
      <c r="P534" s="3">
        <v>63.17</v>
      </c>
      <c r="Q534" s="3">
        <v>62.12</v>
      </c>
      <c r="R534" s="3">
        <v>52.41</v>
      </c>
      <c r="S534" s="3">
        <v>50.86</v>
      </c>
      <c r="T534" s="3">
        <v>50.44</v>
      </c>
      <c r="U534" s="3">
        <v>50.15</v>
      </c>
      <c r="V534" s="3">
        <v>50.41</v>
      </c>
      <c r="W534" s="3">
        <v>50.68</v>
      </c>
      <c r="X534" s="3">
        <v>53.11</v>
      </c>
      <c r="Y534" s="3">
        <v>56.56</v>
      </c>
      <c r="Z534" s="3">
        <v>57.56</v>
      </c>
      <c r="AA534" s="3">
        <v>58.31</v>
      </c>
      <c r="AB534" s="3">
        <v>58.36</v>
      </c>
      <c r="AC534" s="3">
        <v>57.81</v>
      </c>
      <c r="AD534" s="3">
        <v>47.55</v>
      </c>
      <c r="AE534" s="3">
        <v>46.1</v>
      </c>
      <c r="AF534" s="3">
        <v>44.95</v>
      </c>
      <c r="AG534" s="3">
        <v>44.4</v>
      </c>
      <c r="AH534" s="3">
        <v>44.65</v>
      </c>
      <c r="AI534" s="3">
        <v>45.05</v>
      </c>
      <c r="AJ534" s="3">
        <v>47.45</v>
      </c>
      <c r="AK534" s="3">
        <v>50.87</v>
      </c>
      <c r="AL534" s="3">
        <v>51.32</v>
      </c>
      <c r="AM534" s="3">
        <v>52.07</v>
      </c>
      <c r="AN534" s="3">
        <v>52.12</v>
      </c>
      <c r="AO534" s="3">
        <v>51.62</v>
      </c>
      <c r="AP534" s="3">
        <v>43.33</v>
      </c>
      <c r="AQ534" s="3">
        <v>42.12</v>
      </c>
      <c r="AR534" s="3">
        <v>41.42</v>
      </c>
      <c r="AS534" s="3">
        <v>41.17</v>
      </c>
      <c r="AT534" s="3">
        <v>41.44</v>
      </c>
      <c r="AU534" s="3">
        <v>42.32</v>
      </c>
      <c r="AV534" s="3">
        <v>46.46</v>
      </c>
      <c r="AW534" s="3">
        <v>49.54</v>
      </c>
      <c r="AX534" s="3">
        <v>49.99</v>
      </c>
      <c r="AY534" s="3">
        <v>50.74</v>
      </c>
    </row>
    <row r="535" spans="1:51" x14ac:dyDescent="0.35">
      <c r="A535" s="5">
        <f t="shared" si="9"/>
        <v>43474</v>
      </c>
      <c r="B535" t="s">
        <v>680</v>
      </c>
      <c r="C535" s="2">
        <v>43474</v>
      </c>
      <c r="D535" s="3">
        <v>61.61</v>
      </c>
      <c r="E535" s="3">
        <v>58.73</v>
      </c>
      <c r="F535" s="3">
        <v>57.58</v>
      </c>
      <c r="G535" s="3">
        <v>54.62</v>
      </c>
      <c r="H535" s="3">
        <v>53.92</v>
      </c>
      <c r="I535" s="3">
        <v>53.35</v>
      </c>
      <c r="J535" s="3">
        <v>53.89</v>
      </c>
      <c r="K535" s="3">
        <v>54.46</v>
      </c>
      <c r="L535" s="3">
        <v>58.15</v>
      </c>
      <c r="M535" s="3">
        <v>60.35</v>
      </c>
      <c r="N535" s="3">
        <v>60.85</v>
      </c>
      <c r="O535" s="3">
        <v>62.58</v>
      </c>
      <c r="P535" s="3">
        <v>62.58</v>
      </c>
      <c r="Q535" s="3">
        <v>61.53</v>
      </c>
      <c r="R535" s="3">
        <v>52.19</v>
      </c>
      <c r="S535" s="3">
        <v>50.64</v>
      </c>
      <c r="T535" s="3">
        <v>50.22</v>
      </c>
      <c r="U535" s="3">
        <v>49.93</v>
      </c>
      <c r="V535" s="3">
        <v>50.19</v>
      </c>
      <c r="W535" s="3">
        <v>50.46</v>
      </c>
      <c r="X535" s="3">
        <v>52.93</v>
      </c>
      <c r="Y535" s="3">
        <v>56.38</v>
      </c>
      <c r="Z535" s="3">
        <v>57.38</v>
      </c>
      <c r="AA535" s="3">
        <v>58.13</v>
      </c>
      <c r="AB535" s="3">
        <v>58.18</v>
      </c>
      <c r="AC535" s="3">
        <v>57.63</v>
      </c>
      <c r="AD535" s="3">
        <v>47.42</v>
      </c>
      <c r="AE535" s="3">
        <v>45.97</v>
      </c>
      <c r="AF535" s="3">
        <v>44.82</v>
      </c>
      <c r="AG535" s="3">
        <v>44.27</v>
      </c>
      <c r="AH535" s="3">
        <v>44.52</v>
      </c>
      <c r="AI535" s="3">
        <v>44.92</v>
      </c>
      <c r="AJ535" s="3">
        <v>47.32</v>
      </c>
      <c r="AK535" s="3">
        <v>50.74</v>
      </c>
      <c r="AL535" s="3">
        <v>51.19</v>
      </c>
      <c r="AM535" s="3">
        <v>51.94</v>
      </c>
      <c r="AN535" s="3">
        <v>51.99</v>
      </c>
      <c r="AO535" s="3">
        <v>51.49</v>
      </c>
      <c r="AP535" s="3">
        <v>42.76</v>
      </c>
      <c r="AQ535" s="3">
        <v>41.55</v>
      </c>
      <c r="AR535" s="3">
        <v>40.85</v>
      </c>
      <c r="AS535" s="3">
        <v>40.6</v>
      </c>
      <c r="AT535" s="3">
        <v>40.869999999999997</v>
      </c>
      <c r="AU535" s="3">
        <v>41.75</v>
      </c>
      <c r="AV535" s="3">
        <v>46.33</v>
      </c>
      <c r="AW535" s="3">
        <v>49.41</v>
      </c>
      <c r="AX535" s="3">
        <v>49.86</v>
      </c>
      <c r="AY535" s="3">
        <v>50.61</v>
      </c>
    </row>
    <row r="536" spans="1:51" x14ac:dyDescent="0.35">
      <c r="A536" s="5">
        <f t="shared" si="9"/>
        <v>43475</v>
      </c>
      <c r="B536" t="s">
        <v>681</v>
      </c>
      <c r="C536" s="2">
        <v>43475</v>
      </c>
      <c r="D536" s="3">
        <v>61.69</v>
      </c>
      <c r="E536" s="3">
        <v>58.68</v>
      </c>
      <c r="F536" s="3">
        <v>57.4</v>
      </c>
      <c r="G536" s="3">
        <v>54.55</v>
      </c>
      <c r="H536" s="3">
        <v>53.63</v>
      </c>
      <c r="I536" s="3">
        <v>53.19</v>
      </c>
      <c r="J536" s="3">
        <v>53.73</v>
      </c>
      <c r="K536" s="3">
        <v>54.3</v>
      </c>
      <c r="L536" s="3">
        <v>58.11</v>
      </c>
      <c r="M536" s="3">
        <v>60.31</v>
      </c>
      <c r="N536" s="3">
        <v>60.81</v>
      </c>
      <c r="O536" s="3">
        <v>62.62</v>
      </c>
      <c r="P536" s="3">
        <v>62.62</v>
      </c>
      <c r="Q536" s="3">
        <v>61.57</v>
      </c>
      <c r="R536" s="3">
        <v>52.34</v>
      </c>
      <c r="S536" s="3">
        <v>50.79</v>
      </c>
      <c r="T536" s="3">
        <v>50.37</v>
      </c>
      <c r="U536" s="3">
        <v>50.08</v>
      </c>
      <c r="V536" s="3">
        <v>50.34</v>
      </c>
      <c r="W536" s="3">
        <v>50.61</v>
      </c>
      <c r="X536" s="3">
        <v>53.35</v>
      </c>
      <c r="Y536" s="3">
        <v>56.8</v>
      </c>
      <c r="Z536" s="3">
        <v>57.8</v>
      </c>
      <c r="AA536" s="3">
        <v>58.55</v>
      </c>
      <c r="AB536" s="3">
        <v>58.6</v>
      </c>
      <c r="AC536" s="3">
        <v>58.05</v>
      </c>
      <c r="AD536" s="3">
        <v>47.79</v>
      </c>
      <c r="AE536" s="3">
        <v>46.34</v>
      </c>
      <c r="AF536" s="3">
        <v>45.19</v>
      </c>
      <c r="AG536" s="3">
        <v>44.64</v>
      </c>
      <c r="AH536" s="3">
        <v>44.89</v>
      </c>
      <c r="AI536" s="3">
        <v>45.29</v>
      </c>
      <c r="AJ536" s="3">
        <v>47.63</v>
      </c>
      <c r="AK536" s="3">
        <v>51.05</v>
      </c>
      <c r="AL536" s="3">
        <v>51.5</v>
      </c>
      <c r="AM536" s="3">
        <v>52.25</v>
      </c>
      <c r="AN536" s="3">
        <v>52.3</v>
      </c>
      <c r="AO536" s="3">
        <v>51.8</v>
      </c>
      <c r="AP536" s="3">
        <v>43.13</v>
      </c>
      <c r="AQ536" s="3">
        <v>41.92</v>
      </c>
      <c r="AR536" s="3">
        <v>41.22</v>
      </c>
      <c r="AS536" s="3">
        <v>40.97</v>
      </c>
      <c r="AT536" s="3">
        <v>41.24</v>
      </c>
      <c r="AU536" s="3">
        <v>42.12</v>
      </c>
      <c r="AV536" s="3">
        <v>46.64</v>
      </c>
      <c r="AW536" s="3">
        <v>49.72</v>
      </c>
      <c r="AX536" s="3">
        <v>50.17</v>
      </c>
      <c r="AY536" s="3">
        <v>50.92</v>
      </c>
    </row>
    <row r="537" spans="1:51" x14ac:dyDescent="0.35">
      <c r="A537" s="5">
        <f t="shared" si="9"/>
        <v>43476</v>
      </c>
      <c r="B537" t="s">
        <v>682</v>
      </c>
      <c r="C537" s="2">
        <v>43476</v>
      </c>
      <c r="D537" s="3">
        <v>62.99</v>
      </c>
      <c r="E537" s="3">
        <v>59.74</v>
      </c>
      <c r="F537" s="3">
        <v>58.12</v>
      </c>
      <c r="G537" s="3">
        <v>55.2</v>
      </c>
      <c r="H537" s="3">
        <v>54.36</v>
      </c>
      <c r="I537" s="3">
        <v>53.72</v>
      </c>
      <c r="J537" s="3">
        <v>54.26</v>
      </c>
      <c r="K537" s="3">
        <v>54.83</v>
      </c>
      <c r="L537" s="3">
        <v>58.54</v>
      </c>
      <c r="M537" s="3">
        <v>60.74</v>
      </c>
      <c r="N537" s="3">
        <v>61.24</v>
      </c>
      <c r="O537" s="3">
        <v>63.15</v>
      </c>
      <c r="P537" s="3">
        <v>63.15</v>
      </c>
      <c r="Q537" s="3">
        <v>62.1</v>
      </c>
      <c r="R537" s="3">
        <v>52.57</v>
      </c>
      <c r="S537" s="3">
        <v>51.02</v>
      </c>
      <c r="T537" s="3">
        <v>50.6</v>
      </c>
      <c r="U537" s="3">
        <v>50.31</v>
      </c>
      <c r="V537" s="3">
        <v>50.57</v>
      </c>
      <c r="W537" s="3">
        <v>50.84</v>
      </c>
      <c r="X537" s="3">
        <v>53.43</v>
      </c>
      <c r="Y537" s="3">
        <v>56.88</v>
      </c>
      <c r="Z537" s="3">
        <v>57.88</v>
      </c>
      <c r="AA537" s="3">
        <v>58.63</v>
      </c>
      <c r="AB537" s="3">
        <v>58.68</v>
      </c>
      <c r="AC537" s="3">
        <v>58.13</v>
      </c>
      <c r="AD537" s="3">
        <v>48.17</v>
      </c>
      <c r="AE537" s="3">
        <v>46.72</v>
      </c>
      <c r="AF537" s="3">
        <v>45.57</v>
      </c>
      <c r="AG537" s="3">
        <v>45.02</v>
      </c>
      <c r="AH537" s="3">
        <v>45.27</v>
      </c>
      <c r="AI537" s="3">
        <v>45.67</v>
      </c>
      <c r="AJ537" s="3">
        <v>48.04</v>
      </c>
      <c r="AK537" s="3">
        <v>51.46</v>
      </c>
      <c r="AL537" s="3">
        <v>51.91</v>
      </c>
      <c r="AM537" s="3">
        <v>52.66</v>
      </c>
      <c r="AN537" s="3">
        <v>52.71</v>
      </c>
      <c r="AO537" s="3">
        <v>52.21</v>
      </c>
      <c r="AP537" s="3">
        <v>42.86</v>
      </c>
      <c r="AQ537" s="3">
        <v>41.65</v>
      </c>
      <c r="AR537" s="3">
        <v>40.950000000000003</v>
      </c>
      <c r="AS537" s="3">
        <v>40.700000000000003</v>
      </c>
      <c r="AT537" s="3">
        <v>40.97</v>
      </c>
      <c r="AU537" s="3">
        <v>41.85</v>
      </c>
      <c r="AV537" s="3">
        <v>47.05</v>
      </c>
      <c r="AW537" s="3">
        <v>50.13</v>
      </c>
      <c r="AX537" s="3">
        <v>50.58</v>
      </c>
      <c r="AY537" s="3">
        <v>51.33</v>
      </c>
    </row>
    <row r="538" spans="1:51" x14ac:dyDescent="0.35">
      <c r="A538" s="5">
        <f t="shared" si="9"/>
        <v>43479</v>
      </c>
      <c r="B538" t="s">
        <v>683</v>
      </c>
      <c r="C538" s="2">
        <v>43479</v>
      </c>
      <c r="D538" s="3">
        <v>61.43</v>
      </c>
      <c r="E538" s="3">
        <v>58.4</v>
      </c>
      <c r="F538" s="3">
        <v>56.92</v>
      </c>
      <c r="G538" s="3">
        <v>54.09</v>
      </c>
      <c r="H538" s="3">
        <v>53.11</v>
      </c>
      <c r="I538" s="3">
        <v>52.64</v>
      </c>
      <c r="J538" s="3">
        <v>53.18</v>
      </c>
      <c r="K538" s="3">
        <v>53.75</v>
      </c>
      <c r="L538" s="3">
        <v>57.68</v>
      </c>
      <c r="M538" s="3">
        <v>59.88</v>
      </c>
      <c r="N538" s="3">
        <v>60.38</v>
      </c>
      <c r="O538" s="3">
        <v>62.27</v>
      </c>
      <c r="P538" s="3">
        <v>62.27</v>
      </c>
      <c r="Q538" s="3">
        <v>61.22</v>
      </c>
      <c r="R538" s="3">
        <v>51.93</v>
      </c>
      <c r="S538" s="3">
        <v>50.38</v>
      </c>
      <c r="T538" s="3">
        <v>49.96</v>
      </c>
      <c r="U538" s="3">
        <v>49.67</v>
      </c>
      <c r="V538" s="3">
        <v>49.93</v>
      </c>
      <c r="W538" s="3">
        <v>50.2</v>
      </c>
      <c r="X538" s="3">
        <v>52.92</v>
      </c>
      <c r="Y538" s="3">
        <v>56.37</v>
      </c>
      <c r="Z538" s="3">
        <v>57.37</v>
      </c>
      <c r="AA538" s="3">
        <v>58.12</v>
      </c>
      <c r="AB538" s="3">
        <v>58.17</v>
      </c>
      <c r="AC538" s="3">
        <v>57.62</v>
      </c>
      <c r="AD538" s="3">
        <v>48.28</v>
      </c>
      <c r="AE538" s="3">
        <v>46.83</v>
      </c>
      <c r="AF538" s="3">
        <v>45.68</v>
      </c>
      <c r="AG538" s="3">
        <v>45.13</v>
      </c>
      <c r="AH538" s="3">
        <v>45.38</v>
      </c>
      <c r="AI538" s="3">
        <v>45.78</v>
      </c>
      <c r="AJ538" s="3">
        <v>48.69</v>
      </c>
      <c r="AK538" s="3">
        <v>52.11</v>
      </c>
      <c r="AL538" s="3">
        <v>52.56</v>
      </c>
      <c r="AM538" s="3">
        <v>53.31</v>
      </c>
      <c r="AN538" s="3">
        <v>53.36</v>
      </c>
      <c r="AO538" s="3">
        <v>52.86</v>
      </c>
      <c r="AP538" s="3">
        <v>42.11</v>
      </c>
      <c r="AQ538" s="3">
        <v>40.9</v>
      </c>
      <c r="AR538" s="3">
        <v>40.200000000000003</v>
      </c>
      <c r="AS538" s="3">
        <v>39.950000000000003</v>
      </c>
      <c r="AT538" s="3">
        <v>40.22</v>
      </c>
      <c r="AU538" s="3">
        <v>41.1</v>
      </c>
      <c r="AV538" s="3">
        <v>47.7</v>
      </c>
      <c r="AW538" s="3">
        <v>50.78</v>
      </c>
      <c r="AX538" s="3">
        <v>51.23</v>
      </c>
      <c r="AY538" s="3">
        <v>51.98</v>
      </c>
    </row>
    <row r="539" spans="1:51" x14ac:dyDescent="0.35">
      <c r="A539" s="5">
        <f t="shared" si="9"/>
        <v>43480</v>
      </c>
      <c r="B539" t="s">
        <v>684</v>
      </c>
      <c r="C539" s="2">
        <v>43480</v>
      </c>
      <c r="D539" s="3">
        <v>62.59</v>
      </c>
      <c r="E539" s="3">
        <v>59.09</v>
      </c>
      <c r="F539" s="3">
        <v>57.76</v>
      </c>
      <c r="G539" s="3">
        <v>54.98</v>
      </c>
      <c r="H539" s="3">
        <v>53.9</v>
      </c>
      <c r="I539" s="3">
        <v>53.48</v>
      </c>
      <c r="J539" s="3">
        <v>54.02</v>
      </c>
      <c r="K539" s="3">
        <v>54.59</v>
      </c>
      <c r="L539" s="3">
        <v>58.42</v>
      </c>
      <c r="M539" s="3">
        <v>60.62</v>
      </c>
      <c r="N539" s="3">
        <v>61.12</v>
      </c>
      <c r="O539" s="3">
        <v>63.04</v>
      </c>
      <c r="P539" s="3">
        <v>63.04</v>
      </c>
      <c r="Q539" s="3">
        <v>61.99</v>
      </c>
      <c r="R539" s="3">
        <v>52.7</v>
      </c>
      <c r="S539" s="3">
        <v>51.15</v>
      </c>
      <c r="T539" s="3">
        <v>50.73</v>
      </c>
      <c r="U539" s="3">
        <v>50.44</v>
      </c>
      <c r="V539" s="3">
        <v>50.7</v>
      </c>
      <c r="W539" s="3">
        <v>50.97</v>
      </c>
      <c r="X539" s="3">
        <v>53.43</v>
      </c>
      <c r="Y539" s="3">
        <v>56.88</v>
      </c>
      <c r="Z539" s="3">
        <v>57.88</v>
      </c>
      <c r="AA539" s="3">
        <v>58.63</v>
      </c>
      <c r="AB539" s="3">
        <v>58.68</v>
      </c>
      <c r="AC539" s="3">
        <v>58.13</v>
      </c>
      <c r="AD539" s="3">
        <v>48.84</v>
      </c>
      <c r="AE539" s="3">
        <v>47.39</v>
      </c>
      <c r="AF539" s="3">
        <v>46.24</v>
      </c>
      <c r="AG539" s="3">
        <v>45.69</v>
      </c>
      <c r="AH539" s="3">
        <v>45.94</v>
      </c>
      <c r="AI539" s="3">
        <v>46.34</v>
      </c>
      <c r="AJ539" s="3">
        <v>49.09</v>
      </c>
      <c r="AK539" s="3">
        <v>52.51</v>
      </c>
      <c r="AL539" s="3">
        <v>52.96</v>
      </c>
      <c r="AM539" s="3">
        <v>53.71</v>
      </c>
      <c r="AN539" s="3">
        <v>53.76</v>
      </c>
      <c r="AO539" s="3">
        <v>53.26</v>
      </c>
      <c r="AP539" s="3">
        <v>42.26</v>
      </c>
      <c r="AQ539" s="3">
        <v>41.05</v>
      </c>
      <c r="AR539" s="3">
        <v>40.35</v>
      </c>
      <c r="AS539" s="3">
        <v>40.1</v>
      </c>
      <c r="AT539" s="3">
        <v>40.369999999999997</v>
      </c>
      <c r="AU539" s="3">
        <v>41.25</v>
      </c>
      <c r="AV539" s="3">
        <v>48.1</v>
      </c>
      <c r="AW539" s="3">
        <v>51.18</v>
      </c>
      <c r="AX539" s="3">
        <v>51.63</v>
      </c>
      <c r="AY539" s="3">
        <v>52.38</v>
      </c>
    </row>
    <row r="540" spans="1:51" x14ac:dyDescent="0.35">
      <c r="A540" s="5">
        <f t="shared" si="9"/>
        <v>43481</v>
      </c>
      <c r="B540" t="s">
        <v>685</v>
      </c>
      <c r="C540" s="2">
        <v>43481</v>
      </c>
      <c r="D540" s="3">
        <v>62.59</v>
      </c>
      <c r="E540" s="3">
        <v>59.17</v>
      </c>
      <c r="F540" s="3">
        <v>57.81</v>
      </c>
      <c r="G540" s="3">
        <v>55.38</v>
      </c>
      <c r="H540" s="3">
        <v>54.16</v>
      </c>
      <c r="I540" s="3">
        <v>53.81</v>
      </c>
      <c r="J540" s="3">
        <v>54.35</v>
      </c>
      <c r="K540" s="3">
        <v>54.92</v>
      </c>
      <c r="L540" s="3">
        <v>58.82</v>
      </c>
      <c r="M540" s="3">
        <v>61.02</v>
      </c>
      <c r="N540" s="3">
        <v>61.52</v>
      </c>
      <c r="O540" s="3">
        <v>63.43</v>
      </c>
      <c r="P540" s="3">
        <v>63.43</v>
      </c>
      <c r="Q540" s="3">
        <v>62.38</v>
      </c>
      <c r="R540" s="3">
        <v>53.12</v>
      </c>
      <c r="S540" s="3">
        <v>51.57</v>
      </c>
      <c r="T540" s="3">
        <v>51.15</v>
      </c>
      <c r="U540" s="3">
        <v>50.86</v>
      </c>
      <c r="V540" s="3">
        <v>51.12</v>
      </c>
      <c r="W540" s="3">
        <v>51.39</v>
      </c>
      <c r="X540" s="3">
        <v>53.72</v>
      </c>
      <c r="Y540" s="3">
        <v>57.17</v>
      </c>
      <c r="Z540" s="3">
        <v>58.17</v>
      </c>
      <c r="AA540" s="3">
        <v>58.92</v>
      </c>
      <c r="AB540" s="3">
        <v>58.97</v>
      </c>
      <c r="AC540" s="3">
        <v>58.42</v>
      </c>
      <c r="AD540" s="3">
        <v>48.84</v>
      </c>
      <c r="AE540" s="3">
        <v>47.39</v>
      </c>
      <c r="AF540" s="3">
        <v>46.24</v>
      </c>
      <c r="AG540" s="3">
        <v>45.69</v>
      </c>
      <c r="AH540" s="3">
        <v>45.94</v>
      </c>
      <c r="AI540" s="3">
        <v>46.34</v>
      </c>
      <c r="AJ540" s="3">
        <v>49.38</v>
      </c>
      <c r="AK540" s="3">
        <v>52.8</v>
      </c>
      <c r="AL540" s="3">
        <v>53.25</v>
      </c>
      <c r="AM540" s="3">
        <v>54</v>
      </c>
      <c r="AN540" s="3">
        <v>54.05</v>
      </c>
      <c r="AO540" s="3">
        <v>53.55</v>
      </c>
      <c r="AP540" s="3">
        <v>42.51</v>
      </c>
      <c r="AQ540" s="3">
        <v>41.3</v>
      </c>
      <c r="AR540" s="3">
        <v>40.6</v>
      </c>
      <c r="AS540" s="3">
        <v>40.35</v>
      </c>
      <c r="AT540" s="3">
        <v>40.619999999999997</v>
      </c>
      <c r="AU540" s="3">
        <v>41.5</v>
      </c>
      <c r="AV540" s="3">
        <v>48.39</v>
      </c>
      <c r="AW540" s="3">
        <v>51.47</v>
      </c>
      <c r="AX540" s="3">
        <v>51.92</v>
      </c>
      <c r="AY540" s="3">
        <v>52.67</v>
      </c>
    </row>
    <row r="541" spans="1:51" x14ac:dyDescent="0.35">
      <c r="A541" s="5">
        <f t="shared" si="9"/>
        <v>43482</v>
      </c>
      <c r="B541" t="s">
        <v>686</v>
      </c>
      <c r="C541" s="2">
        <v>43482</v>
      </c>
      <c r="D541" s="3">
        <v>64.47</v>
      </c>
      <c r="E541" s="3">
        <v>60.59</v>
      </c>
      <c r="F541" s="3">
        <v>59.49</v>
      </c>
      <c r="G541" s="3">
        <v>57.1</v>
      </c>
      <c r="H541" s="3">
        <v>55.77</v>
      </c>
      <c r="I541" s="3">
        <v>55.37</v>
      </c>
      <c r="J541" s="3">
        <v>55.91</v>
      </c>
      <c r="K541" s="3">
        <v>56.48</v>
      </c>
      <c r="L541" s="3">
        <v>60.19</v>
      </c>
      <c r="M541" s="3">
        <v>62.4</v>
      </c>
      <c r="N541" s="3">
        <v>62.91</v>
      </c>
      <c r="O541" s="3">
        <v>64.81</v>
      </c>
      <c r="P541" s="3">
        <v>64.83</v>
      </c>
      <c r="Q541" s="3">
        <v>63.78</v>
      </c>
      <c r="R541" s="3">
        <v>54.25</v>
      </c>
      <c r="S541" s="3">
        <v>52.7</v>
      </c>
      <c r="T541" s="3">
        <v>52.28</v>
      </c>
      <c r="U541" s="3">
        <v>51.99</v>
      </c>
      <c r="V541" s="3">
        <v>52.25</v>
      </c>
      <c r="W541" s="3">
        <v>52.52</v>
      </c>
      <c r="X541" s="3">
        <v>54.64</v>
      </c>
      <c r="Y541" s="3">
        <v>58.09</v>
      </c>
      <c r="Z541" s="3">
        <v>59.09</v>
      </c>
      <c r="AA541" s="3">
        <v>59.84</v>
      </c>
      <c r="AB541" s="3">
        <v>59.89</v>
      </c>
      <c r="AC541" s="3">
        <v>59.34</v>
      </c>
      <c r="AD541" s="3">
        <v>49.67</v>
      </c>
      <c r="AE541" s="3">
        <v>48.22</v>
      </c>
      <c r="AF541" s="3">
        <v>47.07</v>
      </c>
      <c r="AG541" s="3">
        <v>46.52</v>
      </c>
      <c r="AH541" s="3">
        <v>46.77</v>
      </c>
      <c r="AI541" s="3">
        <v>47.17</v>
      </c>
      <c r="AJ541" s="3">
        <v>50.01</v>
      </c>
      <c r="AK541" s="3">
        <v>53.43</v>
      </c>
      <c r="AL541" s="3">
        <v>53.88</v>
      </c>
      <c r="AM541" s="3">
        <v>54.63</v>
      </c>
      <c r="AN541" s="3">
        <v>54.68</v>
      </c>
      <c r="AO541" s="3">
        <v>54.18</v>
      </c>
      <c r="AP541" s="3">
        <v>43.21</v>
      </c>
      <c r="AQ541" s="3">
        <v>42</v>
      </c>
      <c r="AR541" s="3">
        <v>41.3</v>
      </c>
      <c r="AS541" s="3">
        <v>41.05</v>
      </c>
      <c r="AT541" s="3">
        <v>41.32</v>
      </c>
      <c r="AU541" s="3">
        <v>42.2</v>
      </c>
      <c r="AV541" s="3">
        <v>49.02</v>
      </c>
      <c r="AW541" s="3">
        <v>52.1</v>
      </c>
      <c r="AX541" s="3">
        <v>52.55</v>
      </c>
      <c r="AY541" s="3">
        <v>53.3</v>
      </c>
    </row>
    <row r="542" spans="1:51" x14ac:dyDescent="0.35">
      <c r="A542" s="5">
        <f t="shared" si="9"/>
        <v>43483</v>
      </c>
      <c r="B542" t="s">
        <v>687</v>
      </c>
      <c r="C542" s="2">
        <v>43483</v>
      </c>
      <c r="D542" s="3">
        <v>63.89</v>
      </c>
      <c r="E542" s="3">
        <v>60.53</v>
      </c>
      <c r="F542" s="3">
        <v>59.55</v>
      </c>
      <c r="G542" s="3">
        <v>57.23</v>
      </c>
      <c r="H542" s="3">
        <v>55.91</v>
      </c>
      <c r="I542" s="3">
        <v>55.64</v>
      </c>
      <c r="J542" s="3">
        <v>56.18</v>
      </c>
      <c r="K542" s="3">
        <v>56.75</v>
      </c>
      <c r="L542" s="3">
        <v>60.79</v>
      </c>
      <c r="M542" s="3">
        <v>63</v>
      </c>
      <c r="N542" s="3">
        <v>63.51</v>
      </c>
      <c r="O542" s="3">
        <v>65.349999999999994</v>
      </c>
      <c r="P542" s="3">
        <v>65.37</v>
      </c>
      <c r="Q542" s="3">
        <v>64.319999999999993</v>
      </c>
      <c r="R542" s="3">
        <v>54.56</v>
      </c>
      <c r="S542" s="3">
        <v>53.01</v>
      </c>
      <c r="T542" s="3">
        <v>52.59</v>
      </c>
      <c r="U542" s="3">
        <v>52.3</v>
      </c>
      <c r="V542" s="3">
        <v>52.56</v>
      </c>
      <c r="W542" s="3">
        <v>52.83</v>
      </c>
      <c r="X542" s="3">
        <v>55.12</v>
      </c>
      <c r="Y542" s="3">
        <v>58.57</v>
      </c>
      <c r="Z542" s="3">
        <v>59.57</v>
      </c>
      <c r="AA542" s="3">
        <v>60.32</v>
      </c>
      <c r="AB542" s="3">
        <v>60.37</v>
      </c>
      <c r="AC542" s="3">
        <v>59.82</v>
      </c>
      <c r="AD542" s="3">
        <v>50.38</v>
      </c>
      <c r="AE542" s="3">
        <v>48.93</v>
      </c>
      <c r="AF542" s="3">
        <v>47.78</v>
      </c>
      <c r="AG542" s="3">
        <v>47.23</v>
      </c>
      <c r="AH542" s="3">
        <v>47.48</v>
      </c>
      <c r="AI542" s="3">
        <v>47.88</v>
      </c>
      <c r="AJ542" s="3">
        <v>50.48</v>
      </c>
      <c r="AK542" s="3">
        <v>53.9</v>
      </c>
      <c r="AL542" s="3">
        <v>54.35</v>
      </c>
      <c r="AM542" s="3">
        <v>55.1</v>
      </c>
      <c r="AN542" s="3">
        <v>55.15</v>
      </c>
      <c r="AO542" s="3">
        <v>54.65</v>
      </c>
      <c r="AP542" s="3">
        <v>43.92</v>
      </c>
      <c r="AQ542" s="3">
        <v>42.71</v>
      </c>
      <c r="AR542" s="3">
        <v>42.01</v>
      </c>
      <c r="AS542" s="3">
        <v>41.76</v>
      </c>
      <c r="AT542" s="3">
        <v>42.03</v>
      </c>
      <c r="AU542" s="3">
        <v>42.91</v>
      </c>
      <c r="AV542" s="3">
        <v>49.49</v>
      </c>
      <c r="AW542" s="3">
        <v>52.57</v>
      </c>
      <c r="AX542" s="3">
        <v>53.02</v>
      </c>
      <c r="AY542" s="3">
        <v>53.77</v>
      </c>
    </row>
    <row r="543" spans="1:51" x14ac:dyDescent="0.35">
      <c r="A543" s="5">
        <f t="shared" si="9"/>
        <v>43486</v>
      </c>
      <c r="B543" t="s">
        <v>688</v>
      </c>
      <c r="C543" s="2">
        <v>43486</v>
      </c>
      <c r="D543" s="3">
        <v>61.89</v>
      </c>
      <c r="E543" s="3">
        <v>58.84</v>
      </c>
      <c r="F543" s="3">
        <v>58.33</v>
      </c>
      <c r="G543" s="3">
        <v>56.07</v>
      </c>
      <c r="H543" s="3">
        <v>54.77</v>
      </c>
      <c r="I543" s="3">
        <v>54.54</v>
      </c>
      <c r="J543" s="3">
        <v>55.08</v>
      </c>
      <c r="K543" s="3">
        <v>55.65</v>
      </c>
      <c r="L543" s="3">
        <v>59.93</v>
      </c>
      <c r="M543" s="3">
        <v>62.14</v>
      </c>
      <c r="N543" s="3">
        <v>62.65</v>
      </c>
      <c r="O543" s="3">
        <v>64.44</v>
      </c>
      <c r="P543" s="3">
        <v>64.459999999999994</v>
      </c>
      <c r="Q543" s="3">
        <v>63.41</v>
      </c>
      <c r="R543" s="3">
        <v>54.04</v>
      </c>
      <c r="S543" s="3">
        <v>52.49</v>
      </c>
      <c r="T543" s="3">
        <v>52.07</v>
      </c>
      <c r="U543" s="3">
        <v>51.78</v>
      </c>
      <c r="V543" s="3">
        <v>52.04</v>
      </c>
      <c r="W543" s="3">
        <v>52.31</v>
      </c>
      <c r="X543" s="3">
        <v>54.82</v>
      </c>
      <c r="Y543" s="3">
        <v>58.27</v>
      </c>
      <c r="Z543" s="3">
        <v>59.27</v>
      </c>
      <c r="AA543" s="3">
        <v>60.02</v>
      </c>
      <c r="AB543" s="3">
        <v>60.07</v>
      </c>
      <c r="AC543" s="3">
        <v>59.52</v>
      </c>
      <c r="AD543" s="3">
        <v>50.03</v>
      </c>
      <c r="AE543" s="3">
        <v>48.58</v>
      </c>
      <c r="AF543" s="3">
        <v>47.43</v>
      </c>
      <c r="AG543" s="3">
        <v>46.88</v>
      </c>
      <c r="AH543" s="3">
        <v>47.13</v>
      </c>
      <c r="AI543" s="3">
        <v>47.53</v>
      </c>
      <c r="AJ543" s="3">
        <v>50.34</v>
      </c>
      <c r="AK543" s="3">
        <v>53.76</v>
      </c>
      <c r="AL543" s="3">
        <v>54.21</v>
      </c>
      <c r="AM543" s="3">
        <v>54.96</v>
      </c>
      <c r="AN543" s="3">
        <v>55.01</v>
      </c>
      <c r="AO543" s="3">
        <v>54.51</v>
      </c>
      <c r="AP543" s="3">
        <v>43.57</v>
      </c>
      <c r="AQ543" s="3">
        <v>42.36</v>
      </c>
      <c r="AR543" s="3">
        <v>41.66</v>
      </c>
      <c r="AS543" s="3">
        <v>41.41</v>
      </c>
      <c r="AT543" s="3">
        <v>41.68</v>
      </c>
      <c r="AU543" s="3">
        <v>42.56</v>
      </c>
      <c r="AV543" s="3">
        <v>49.35</v>
      </c>
      <c r="AW543" s="3">
        <v>52.43</v>
      </c>
      <c r="AX543" s="3">
        <v>52.88</v>
      </c>
      <c r="AY543" s="3">
        <v>53.63</v>
      </c>
    </row>
    <row r="544" spans="1:51" x14ac:dyDescent="0.35">
      <c r="A544" s="5">
        <f t="shared" si="9"/>
        <v>43487</v>
      </c>
      <c r="B544" t="s">
        <v>689</v>
      </c>
      <c r="C544" s="2">
        <v>43487</v>
      </c>
      <c r="D544" s="3">
        <v>62.11</v>
      </c>
      <c r="E544" s="3">
        <v>58.92</v>
      </c>
      <c r="F544" s="3">
        <v>58.14</v>
      </c>
      <c r="G544" s="3">
        <v>56.4</v>
      </c>
      <c r="H544" s="3">
        <v>54.76</v>
      </c>
      <c r="I544" s="3">
        <v>54.68</v>
      </c>
      <c r="J544" s="3">
        <v>55.22</v>
      </c>
      <c r="K544" s="3">
        <v>55.79</v>
      </c>
      <c r="L544" s="3">
        <v>59.89</v>
      </c>
      <c r="M544" s="3">
        <v>62.1</v>
      </c>
      <c r="N544" s="3">
        <v>62.61</v>
      </c>
      <c r="O544" s="3">
        <v>64.400000000000006</v>
      </c>
      <c r="P544" s="3">
        <v>64.42</v>
      </c>
      <c r="Q544" s="3">
        <v>63.37</v>
      </c>
      <c r="R544" s="3">
        <v>54.17</v>
      </c>
      <c r="S544" s="3">
        <v>52.62</v>
      </c>
      <c r="T544" s="3">
        <v>52.2</v>
      </c>
      <c r="U544" s="3">
        <v>51.91</v>
      </c>
      <c r="V544" s="3">
        <v>52.17</v>
      </c>
      <c r="W544" s="3">
        <v>52.44</v>
      </c>
      <c r="X544" s="3">
        <v>54.9</v>
      </c>
      <c r="Y544" s="3">
        <v>58.35</v>
      </c>
      <c r="Z544" s="3">
        <v>59.35</v>
      </c>
      <c r="AA544" s="3">
        <v>60.1</v>
      </c>
      <c r="AB544" s="3">
        <v>60.15</v>
      </c>
      <c r="AC544" s="3">
        <v>59.6</v>
      </c>
      <c r="AD544" s="3">
        <v>50.1</v>
      </c>
      <c r="AE544" s="3">
        <v>48.65</v>
      </c>
      <c r="AF544" s="3">
        <v>47.5</v>
      </c>
      <c r="AG544" s="3">
        <v>46.95</v>
      </c>
      <c r="AH544" s="3">
        <v>47.2</v>
      </c>
      <c r="AI544" s="3">
        <v>47.6</v>
      </c>
      <c r="AJ544" s="3">
        <v>50.36</v>
      </c>
      <c r="AK544" s="3">
        <v>53.78</v>
      </c>
      <c r="AL544" s="3">
        <v>54.23</v>
      </c>
      <c r="AM544" s="3">
        <v>54.98</v>
      </c>
      <c r="AN544" s="3">
        <v>55.03</v>
      </c>
      <c r="AO544" s="3">
        <v>54.53</v>
      </c>
      <c r="AP544" s="3">
        <v>42.91</v>
      </c>
      <c r="AQ544" s="3">
        <v>41.7</v>
      </c>
      <c r="AR544" s="3">
        <v>41</v>
      </c>
      <c r="AS544" s="3">
        <v>40.75</v>
      </c>
      <c r="AT544" s="3">
        <v>41.02</v>
      </c>
      <c r="AU544" s="3">
        <v>41.9</v>
      </c>
      <c r="AV544" s="3">
        <v>49.37</v>
      </c>
      <c r="AW544" s="3">
        <v>52.45</v>
      </c>
      <c r="AX544" s="3">
        <v>52.9</v>
      </c>
      <c r="AY544" s="3">
        <v>53.65</v>
      </c>
    </row>
    <row r="545" spans="1:51" x14ac:dyDescent="0.35">
      <c r="A545" s="5">
        <f t="shared" si="9"/>
        <v>43488</v>
      </c>
      <c r="B545" t="s">
        <v>690</v>
      </c>
      <c r="C545" s="2">
        <v>43488</v>
      </c>
      <c r="D545" s="3">
        <v>62.55</v>
      </c>
      <c r="E545" s="3">
        <v>59.17</v>
      </c>
      <c r="F545" s="3">
        <v>58.07</v>
      </c>
      <c r="G545" s="3">
        <v>56.45</v>
      </c>
      <c r="H545" s="3">
        <v>55.07</v>
      </c>
      <c r="I545" s="3">
        <v>54.85</v>
      </c>
      <c r="J545" s="3">
        <v>55.39</v>
      </c>
      <c r="K545" s="3">
        <v>55.96</v>
      </c>
      <c r="L545" s="3">
        <v>59.94</v>
      </c>
      <c r="M545" s="3">
        <v>62.15</v>
      </c>
      <c r="N545" s="3">
        <v>62.66</v>
      </c>
      <c r="O545" s="3">
        <v>64.430000000000007</v>
      </c>
      <c r="P545" s="3">
        <v>64.45</v>
      </c>
      <c r="Q545" s="3">
        <v>63.4</v>
      </c>
      <c r="R545" s="3">
        <v>54.23</v>
      </c>
      <c r="S545" s="3">
        <v>52.68</v>
      </c>
      <c r="T545" s="3">
        <v>52.26</v>
      </c>
      <c r="U545" s="3">
        <v>51.97</v>
      </c>
      <c r="V545" s="3">
        <v>52.23</v>
      </c>
      <c r="W545" s="3">
        <v>52.5</v>
      </c>
      <c r="X545" s="3">
        <v>54.92</v>
      </c>
      <c r="Y545" s="3">
        <v>58.37</v>
      </c>
      <c r="Z545" s="3">
        <v>59.37</v>
      </c>
      <c r="AA545" s="3">
        <v>60.12</v>
      </c>
      <c r="AB545" s="3">
        <v>60.17</v>
      </c>
      <c r="AC545" s="3">
        <v>59.62</v>
      </c>
      <c r="AD545" s="3">
        <v>50.04</v>
      </c>
      <c r="AE545" s="3">
        <v>48.59</v>
      </c>
      <c r="AF545" s="3">
        <v>47.44</v>
      </c>
      <c r="AG545" s="3">
        <v>46.89</v>
      </c>
      <c r="AH545" s="3">
        <v>47.14</v>
      </c>
      <c r="AI545" s="3">
        <v>47.54</v>
      </c>
      <c r="AJ545" s="3">
        <v>50.38</v>
      </c>
      <c r="AK545" s="3">
        <v>53.8</v>
      </c>
      <c r="AL545" s="3">
        <v>54.25</v>
      </c>
      <c r="AM545" s="3">
        <v>55</v>
      </c>
      <c r="AN545" s="3">
        <v>55.05</v>
      </c>
      <c r="AO545" s="3">
        <v>54.55</v>
      </c>
      <c r="AP545" s="3">
        <v>42.85</v>
      </c>
      <c r="AQ545" s="3">
        <v>41.64</v>
      </c>
      <c r="AR545" s="3">
        <v>40.94</v>
      </c>
      <c r="AS545" s="3">
        <v>40.69</v>
      </c>
      <c r="AT545" s="3">
        <v>40.96</v>
      </c>
      <c r="AU545" s="3">
        <v>41.84</v>
      </c>
      <c r="AV545" s="3">
        <v>49.39</v>
      </c>
      <c r="AW545" s="3">
        <v>52.47</v>
      </c>
      <c r="AX545" s="3">
        <v>52.92</v>
      </c>
      <c r="AY545" s="3">
        <v>53.67</v>
      </c>
    </row>
    <row r="546" spans="1:51" x14ac:dyDescent="0.35">
      <c r="A546" s="5">
        <f t="shared" si="9"/>
        <v>43489</v>
      </c>
      <c r="B546" t="s">
        <v>691</v>
      </c>
      <c r="C546" s="2">
        <v>43489</v>
      </c>
      <c r="D546" s="3">
        <v>60.74</v>
      </c>
      <c r="E546" s="3">
        <v>57.52</v>
      </c>
      <c r="F546" s="3">
        <v>56.65</v>
      </c>
      <c r="G546" s="3">
        <v>55.12</v>
      </c>
      <c r="H546" s="3">
        <v>53.87</v>
      </c>
      <c r="I546" s="3">
        <v>53.66</v>
      </c>
      <c r="J546" s="3">
        <v>54.2</v>
      </c>
      <c r="K546" s="3">
        <v>54.77</v>
      </c>
      <c r="L546" s="3">
        <v>58.81</v>
      </c>
      <c r="M546" s="3">
        <v>61.02</v>
      </c>
      <c r="N546" s="3">
        <v>61.53</v>
      </c>
      <c r="O546" s="3">
        <v>63.36</v>
      </c>
      <c r="P546" s="3">
        <v>63.38</v>
      </c>
      <c r="Q546" s="3">
        <v>62.33</v>
      </c>
      <c r="R546" s="3">
        <v>53.34</v>
      </c>
      <c r="S546" s="3">
        <v>51.79</v>
      </c>
      <c r="T546" s="3">
        <v>51.37</v>
      </c>
      <c r="U546" s="3">
        <v>51.08</v>
      </c>
      <c r="V546" s="3">
        <v>51.34</v>
      </c>
      <c r="W546" s="3">
        <v>51.61</v>
      </c>
      <c r="X546" s="3">
        <v>53.99</v>
      </c>
      <c r="Y546" s="3">
        <v>57.44</v>
      </c>
      <c r="Z546" s="3">
        <v>58.44</v>
      </c>
      <c r="AA546" s="3">
        <v>59.19</v>
      </c>
      <c r="AB546" s="3">
        <v>59.24</v>
      </c>
      <c r="AC546" s="3">
        <v>58.69</v>
      </c>
      <c r="AD546" s="3">
        <v>49.55</v>
      </c>
      <c r="AE546" s="3">
        <v>48.1</v>
      </c>
      <c r="AF546" s="3">
        <v>46.95</v>
      </c>
      <c r="AG546" s="3">
        <v>46.4</v>
      </c>
      <c r="AH546" s="3">
        <v>46.65</v>
      </c>
      <c r="AI546" s="3">
        <v>47.05</v>
      </c>
      <c r="AJ546" s="3">
        <v>49.89</v>
      </c>
      <c r="AK546" s="3">
        <v>53.31</v>
      </c>
      <c r="AL546" s="3">
        <v>53.76</v>
      </c>
      <c r="AM546" s="3">
        <v>54.51</v>
      </c>
      <c r="AN546" s="3">
        <v>54.56</v>
      </c>
      <c r="AO546" s="3">
        <v>54.06</v>
      </c>
      <c r="AP546" s="3">
        <v>42.36</v>
      </c>
      <c r="AQ546" s="3">
        <v>41.15</v>
      </c>
      <c r="AR546" s="3">
        <v>40.450000000000003</v>
      </c>
      <c r="AS546" s="3">
        <v>40.200000000000003</v>
      </c>
      <c r="AT546" s="3">
        <v>40.47</v>
      </c>
      <c r="AU546" s="3">
        <v>41.35</v>
      </c>
      <c r="AV546" s="3">
        <v>48.9</v>
      </c>
      <c r="AW546" s="3">
        <v>51.98</v>
      </c>
      <c r="AX546" s="3">
        <v>52.43</v>
      </c>
      <c r="AY546" s="3">
        <v>53.18</v>
      </c>
    </row>
    <row r="547" spans="1:51" x14ac:dyDescent="0.35">
      <c r="A547" s="5">
        <f t="shared" si="9"/>
        <v>43490</v>
      </c>
      <c r="B547" t="s">
        <v>692</v>
      </c>
      <c r="C547" s="2">
        <v>43490</v>
      </c>
      <c r="D547" s="3">
        <v>59.14</v>
      </c>
      <c r="E547" s="3">
        <v>56.36</v>
      </c>
      <c r="F547" s="3">
        <v>55.75</v>
      </c>
      <c r="G547" s="3">
        <v>54.24</v>
      </c>
      <c r="H547" s="3">
        <v>53.07</v>
      </c>
      <c r="I547" s="3">
        <v>52.74</v>
      </c>
      <c r="J547" s="3">
        <v>53.28</v>
      </c>
      <c r="K547" s="3">
        <v>53.85</v>
      </c>
      <c r="L547" s="3">
        <v>58.12</v>
      </c>
      <c r="M547" s="3">
        <v>60.33</v>
      </c>
      <c r="N547" s="3">
        <v>60.84</v>
      </c>
      <c r="O547" s="3">
        <v>62.78</v>
      </c>
      <c r="P547" s="3">
        <v>62.8</v>
      </c>
      <c r="Q547" s="3">
        <v>61.75</v>
      </c>
      <c r="R547" s="3">
        <v>52.75</v>
      </c>
      <c r="S547" s="3">
        <v>51.2</v>
      </c>
      <c r="T547" s="3">
        <v>50.78</v>
      </c>
      <c r="U547" s="3">
        <v>50.49</v>
      </c>
      <c r="V547" s="3">
        <v>50.75</v>
      </c>
      <c r="W547" s="3">
        <v>51.02</v>
      </c>
      <c r="X547" s="3">
        <v>53.46</v>
      </c>
      <c r="Y547" s="3">
        <v>56.91</v>
      </c>
      <c r="Z547" s="3">
        <v>57.91</v>
      </c>
      <c r="AA547" s="3">
        <v>58.66</v>
      </c>
      <c r="AB547" s="3">
        <v>58.71</v>
      </c>
      <c r="AC547" s="3">
        <v>58.16</v>
      </c>
      <c r="AD547" s="3">
        <v>49.62</v>
      </c>
      <c r="AE547" s="3">
        <v>48.17</v>
      </c>
      <c r="AF547" s="3">
        <v>47.02</v>
      </c>
      <c r="AG547" s="3">
        <v>46.47</v>
      </c>
      <c r="AH547" s="3">
        <v>46.72</v>
      </c>
      <c r="AI547" s="3">
        <v>47.12</v>
      </c>
      <c r="AJ547" s="3">
        <v>49.68</v>
      </c>
      <c r="AK547" s="3">
        <v>53.1</v>
      </c>
      <c r="AL547" s="3">
        <v>53.55</v>
      </c>
      <c r="AM547" s="3">
        <v>54.3</v>
      </c>
      <c r="AN547" s="3">
        <v>54.35</v>
      </c>
      <c r="AO547" s="3">
        <v>53.85</v>
      </c>
      <c r="AP547" s="3">
        <v>42.43</v>
      </c>
      <c r="AQ547" s="3">
        <v>41.22</v>
      </c>
      <c r="AR547" s="3">
        <v>40.520000000000003</v>
      </c>
      <c r="AS547" s="3">
        <v>40.270000000000003</v>
      </c>
      <c r="AT547" s="3">
        <v>40.54</v>
      </c>
      <c r="AU547" s="3">
        <v>41.42</v>
      </c>
      <c r="AV547" s="3">
        <v>48.69</v>
      </c>
      <c r="AW547" s="3">
        <v>51.77</v>
      </c>
      <c r="AX547" s="3">
        <v>52.22</v>
      </c>
      <c r="AY547" s="3">
        <v>52.97</v>
      </c>
    </row>
    <row r="548" spans="1:51" x14ac:dyDescent="0.35">
      <c r="A548" s="5">
        <f t="shared" si="9"/>
        <v>43493</v>
      </c>
      <c r="B548" t="s">
        <v>693</v>
      </c>
      <c r="C548" s="2">
        <v>43493</v>
      </c>
      <c r="D548" s="3">
        <v>58.33</v>
      </c>
      <c r="E548" s="3">
        <v>55.47</v>
      </c>
      <c r="F548" s="3">
        <v>54.61</v>
      </c>
      <c r="G548" s="3">
        <v>53.21</v>
      </c>
      <c r="H548" s="3">
        <v>52.06</v>
      </c>
      <c r="I548" s="3">
        <v>51.98</v>
      </c>
      <c r="J548" s="3">
        <v>52.52</v>
      </c>
      <c r="K548" s="3">
        <v>53.09</v>
      </c>
      <c r="L548" s="3">
        <v>57.43</v>
      </c>
      <c r="M548" s="3">
        <v>59.64</v>
      </c>
      <c r="N548" s="3">
        <v>60.15</v>
      </c>
      <c r="O548" s="3">
        <v>62.05</v>
      </c>
      <c r="P548" s="3">
        <v>62.07</v>
      </c>
      <c r="Q548" s="3">
        <v>61.02</v>
      </c>
      <c r="R548" s="3">
        <v>52.09</v>
      </c>
      <c r="S548" s="3">
        <v>50.54</v>
      </c>
      <c r="T548" s="3">
        <v>50.12</v>
      </c>
      <c r="U548" s="3">
        <v>49.83</v>
      </c>
      <c r="V548" s="3">
        <v>50.09</v>
      </c>
      <c r="W548" s="3">
        <v>50.36</v>
      </c>
      <c r="X548" s="3">
        <v>52.62</v>
      </c>
      <c r="Y548" s="3">
        <v>56.07</v>
      </c>
      <c r="Z548" s="3">
        <v>57.07</v>
      </c>
      <c r="AA548" s="3">
        <v>57.82</v>
      </c>
      <c r="AB548" s="3">
        <v>57.87</v>
      </c>
      <c r="AC548" s="3">
        <v>57.32</v>
      </c>
      <c r="AD548" s="3">
        <v>49.57</v>
      </c>
      <c r="AE548" s="3">
        <v>48.12</v>
      </c>
      <c r="AF548" s="3">
        <v>46.97</v>
      </c>
      <c r="AG548" s="3">
        <v>46.42</v>
      </c>
      <c r="AH548" s="3">
        <v>46.67</v>
      </c>
      <c r="AI548" s="3">
        <v>47.07</v>
      </c>
      <c r="AJ548" s="3">
        <v>49.3</v>
      </c>
      <c r="AK548" s="3">
        <v>52.72</v>
      </c>
      <c r="AL548" s="3">
        <v>53.17</v>
      </c>
      <c r="AM548" s="3">
        <v>53.92</v>
      </c>
      <c r="AN548" s="3">
        <v>53.97</v>
      </c>
      <c r="AO548" s="3">
        <v>53.47</v>
      </c>
      <c r="AP548" s="3">
        <v>42.38</v>
      </c>
      <c r="AQ548" s="3">
        <v>41.17</v>
      </c>
      <c r="AR548" s="3">
        <v>40.47</v>
      </c>
      <c r="AS548" s="3">
        <v>40.22</v>
      </c>
      <c r="AT548" s="3">
        <v>40.49</v>
      </c>
      <c r="AU548" s="3">
        <v>41.37</v>
      </c>
      <c r="AV548" s="3">
        <v>48.31</v>
      </c>
      <c r="AW548" s="3">
        <v>51.39</v>
      </c>
      <c r="AX548" s="3">
        <v>51.84</v>
      </c>
      <c r="AY548" s="3">
        <v>52.59</v>
      </c>
    </row>
    <row r="549" spans="1:51" x14ac:dyDescent="0.35">
      <c r="A549" s="5">
        <f t="shared" si="9"/>
        <v>43494</v>
      </c>
      <c r="B549" t="s">
        <v>694</v>
      </c>
      <c r="C549" s="2">
        <v>43494</v>
      </c>
      <c r="D549" s="3">
        <v>58.54</v>
      </c>
      <c r="E549" s="3">
        <v>55.79</v>
      </c>
      <c r="F549" s="3">
        <v>55.03</v>
      </c>
      <c r="G549" s="3">
        <v>53.74</v>
      </c>
      <c r="H549" s="3">
        <v>52.67</v>
      </c>
      <c r="I549" s="3">
        <v>52.53</v>
      </c>
      <c r="J549" s="3">
        <v>53.07</v>
      </c>
      <c r="K549" s="3">
        <v>53.64</v>
      </c>
      <c r="L549" s="3">
        <v>58</v>
      </c>
      <c r="M549" s="3">
        <v>60.21</v>
      </c>
      <c r="N549" s="3">
        <v>60.72</v>
      </c>
      <c r="O549" s="3">
        <v>62.74</v>
      </c>
      <c r="P549" s="3">
        <v>62.76</v>
      </c>
      <c r="Q549" s="3">
        <v>61.71</v>
      </c>
      <c r="R549" s="3">
        <v>52.6</v>
      </c>
      <c r="S549" s="3">
        <v>51.05</v>
      </c>
      <c r="T549" s="3">
        <v>50.63</v>
      </c>
      <c r="U549" s="3">
        <v>50.34</v>
      </c>
      <c r="V549" s="3">
        <v>50.6</v>
      </c>
      <c r="W549" s="3">
        <v>50.87</v>
      </c>
      <c r="X549" s="3">
        <v>53.07</v>
      </c>
      <c r="Y549" s="3">
        <v>56.52</v>
      </c>
      <c r="Z549" s="3">
        <v>57.52</v>
      </c>
      <c r="AA549" s="3">
        <v>58.27</v>
      </c>
      <c r="AB549" s="3">
        <v>58.32</v>
      </c>
      <c r="AC549" s="3">
        <v>57.77</v>
      </c>
      <c r="AD549" s="3">
        <v>49.76</v>
      </c>
      <c r="AE549" s="3">
        <v>48.31</v>
      </c>
      <c r="AF549" s="3">
        <v>47.16</v>
      </c>
      <c r="AG549" s="3">
        <v>46.61</v>
      </c>
      <c r="AH549" s="3">
        <v>46.86</v>
      </c>
      <c r="AI549" s="3">
        <v>47.26</v>
      </c>
      <c r="AJ549" s="3">
        <v>50.07</v>
      </c>
      <c r="AK549" s="3">
        <v>53.49</v>
      </c>
      <c r="AL549" s="3">
        <v>53.94</v>
      </c>
      <c r="AM549" s="3">
        <v>54.69</v>
      </c>
      <c r="AN549" s="3">
        <v>54.74</v>
      </c>
      <c r="AO549" s="3">
        <v>54.24</v>
      </c>
      <c r="AP549" s="3">
        <v>42.57</v>
      </c>
      <c r="AQ549" s="3">
        <v>41.36</v>
      </c>
      <c r="AR549" s="3">
        <v>40.659999999999997</v>
      </c>
      <c r="AS549" s="3">
        <v>40.409999999999997</v>
      </c>
      <c r="AT549" s="3">
        <v>40.68</v>
      </c>
      <c r="AU549" s="3">
        <v>41.56</v>
      </c>
      <c r="AV549" s="3">
        <v>49.08</v>
      </c>
      <c r="AW549" s="3">
        <v>52.16</v>
      </c>
      <c r="AX549" s="3">
        <v>52.61</v>
      </c>
      <c r="AY549" s="3">
        <v>53.36</v>
      </c>
    </row>
    <row r="550" spans="1:51" x14ac:dyDescent="0.35">
      <c r="A550" s="5">
        <f t="shared" si="9"/>
        <v>43495</v>
      </c>
      <c r="B550" t="s">
        <v>695</v>
      </c>
      <c r="C550" s="2">
        <v>43495</v>
      </c>
      <c r="D550" s="3">
        <v>57.79</v>
      </c>
      <c r="E550" s="3">
        <v>55.07</v>
      </c>
      <c r="F550" s="3">
        <v>54.36</v>
      </c>
      <c r="G550" s="3">
        <v>53.23</v>
      </c>
      <c r="H550" s="3">
        <v>52.23</v>
      </c>
      <c r="I550" s="3">
        <v>52.08</v>
      </c>
      <c r="J550" s="3">
        <v>52.62</v>
      </c>
      <c r="K550" s="3">
        <v>53.19</v>
      </c>
      <c r="L550" s="3">
        <v>57.64</v>
      </c>
      <c r="M550" s="3">
        <v>59.85</v>
      </c>
      <c r="N550" s="3">
        <v>60.36</v>
      </c>
      <c r="O550" s="3">
        <v>62.48</v>
      </c>
      <c r="P550" s="3">
        <v>62.5</v>
      </c>
      <c r="Q550" s="3">
        <v>61.45</v>
      </c>
      <c r="R550" s="3">
        <v>52.38</v>
      </c>
      <c r="S550" s="3">
        <v>50.83</v>
      </c>
      <c r="T550" s="3">
        <v>50.41</v>
      </c>
      <c r="U550" s="3">
        <v>50.12</v>
      </c>
      <c r="V550" s="3">
        <v>50.38</v>
      </c>
      <c r="W550" s="3">
        <v>50.65</v>
      </c>
      <c r="X550" s="3">
        <v>53.19</v>
      </c>
      <c r="Y550" s="3">
        <v>56.64</v>
      </c>
      <c r="Z550" s="3">
        <v>57.64</v>
      </c>
      <c r="AA550" s="3">
        <v>58.39</v>
      </c>
      <c r="AB550" s="3">
        <v>58.44</v>
      </c>
      <c r="AC550" s="3">
        <v>57.89</v>
      </c>
      <c r="AD550" s="3">
        <v>49.97</v>
      </c>
      <c r="AE550" s="3">
        <v>48.52</v>
      </c>
      <c r="AF550" s="3">
        <v>47.37</v>
      </c>
      <c r="AG550" s="3">
        <v>46.82</v>
      </c>
      <c r="AH550" s="3">
        <v>47.07</v>
      </c>
      <c r="AI550" s="3">
        <v>47.47</v>
      </c>
      <c r="AJ550" s="3">
        <v>50.11</v>
      </c>
      <c r="AK550" s="3">
        <v>53.53</v>
      </c>
      <c r="AL550" s="3">
        <v>53.98</v>
      </c>
      <c r="AM550" s="3">
        <v>54.73</v>
      </c>
      <c r="AN550" s="3">
        <v>54.78</v>
      </c>
      <c r="AO550" s="3">
        <v>54.28</v>
      </c>
      <c r="AP550" s="3">
        <v>42.78</v>
      </c>
      <c r="AQ550" s="3">
        <v>41.57</v>
      </c>
      <c r="AR550" s="3">
        <v>40.869999999999997</v>
      </c>
      <c r="AS550" s="3">
        <v>40.619999999999997</v>
      </c>
      <c r="AT550" s="3">
        <v>40.89</v>
      </c>
      <c r="AU550" s="3">
        <v>41.77</v>
      </c>
      <c r="AV550" s="3">
        <v>49.12</v>
      </c>
      <c r="AW550" s="3">
        <v>52.2</v>
      </c>
      <c r="AX550" s="3">
        <v>52.65</v>
      </c>
      <c r="AY550" s="3">
        <v>53.4</v>
      </c>
    </row>
    <row r="551" spans="1:51" x14ac:dyDescent="0.35">
      <c r="A551" s="5">
        <f t="shared" si="9"/>
        <v>43496</v>
      </c>
      <c r="B551" t="s">
        <v>696</v>
      </c>
      <c r="C551" s="2">
        <v>43496</v>
      </c>
      <c r="D551" s="3">
        <v>54.1</v>
      </c>
      <c r="E551" s="3">
        <v>53.24</v>
      </c>
      <c r="F551" s="3">
        <v>52.41</v>
      </c>
      <c r="G551" s="3">
        <v>51.45</v>
      </c>
      <c r="H551" s="3">
        <v>51.34</v>
      </c>
      <c r="I551" s="3">
        <v>51.88</v>
      </c>
      <c r="J551" s="3">
        <v>52.45</v>
      </c>
      <c r="K551" s="3">
        <v>57</v>
      </c>
      <c r="L551" s="3">
        <v>59.21</v>
      </c>
      <c r="M551" s="3">
        <v>59.72</v>
      </c>
      <c r="N551" s="3">
        <v>61.72</v>
      </c>
      <c r="O551" s="3">
        <v>61.74</v>
      </c>
      <c r="P551" s="3">
        <v>60.69</v>
      </c>
      <c r="Q551" s="3">
        <v>51.86</v>
      </c>
      <c r="R551" s="3">
        <v>50.31</v>
      </c>
      <c r="S551" s="3">
        <v>49.89</v>
      </c>
      <c r="T551" s="3">
        <v>49.6</v>
      </c>
      <c r="U551" s="3">
        <v>49.86</v>
      </c>
      <c r="V551" s="3">
        <v>50.13</v>
      </c>
      <c r="W551" s="3">
        <v>52.75</v>
      </c>
      <c r="X551" s="3">
        <v>56.2</v>
      </c>
      <c r="Y551" s="3">
        <v>57.2</v>
      </c>
      <c r="Z551" s="3">
        <v>57.95</v>
      </c>
      <c r="AA551" s="3">
        <v>58</v>
      </c>
      <c r="AB551" s="3">
        <v>57.45</v>
      </c>
      <c r="AC551" s="3">
        <v>49.76</v>
      </c>
      <c r="AD551" s="3">
        <v>48.31</v>
      </c>
      <c r="AE551" s="3">
        <v>47.16</v>
      </c>
      <c r="AF551" s="3">
        <v>46.61</v>
      </c>
      <c r="AG551" s="3">
        <v>46.86</v>
      </c>
      <c r="AH551" s="3">
        <v>47.26</v>
      </c>
      <c r="AI551" s="3">
        <v>50.12</v>
      </c>
      <c r="AJ551" s="3">
        <v>53.54</v>
      </c>
      <c r="AK551" s="3">
        <v>53.99</v>
      </c>
      <c r="AL551" s="3">
        <v>54.74</v>
      </c>
      <c r="AM551" s="3">
        <v>54.79</v>
      </c>
      <c r="AN551" s="3">
        <v>54.29</v>
      </c>
      <c r="AO551" s="3">
        <v>41.91</v>
      </c>
      <c r="AP551" s="3">
        <v>40.700000000000003</v>
      </c>
      <c r="AQ551" s="3">
        <v>40</v>
      </c>
      <c r="AR551" s="3">
        <v>39.75</v>
      </c>
      <c r="AS551" s="3">
        <v>40.020000000000003</v>
      </c>
      <c r="AT551" s="3">
        <v>40.9</v>
      </c>
      <c r="AU551" s="3">
        <v>49.13</v>
      </c>
      <c r="AV551" s="3">
        <v>52.21</v>
      </c>
      <c r="AW551" s="3">
        <v>52.66</v>
      </c>
      <c r="AX551" s="3">
        <v>53.41</v>
      </c>
      <c r="AY551" s="3">
        <v>53.46</v>
      </c>
    </row>
    <row r="552" spans="1:51" x14ac:dyDescent="0.35">
      <c r="A552" s="5">
        <f t="shared" si="9"/>
        <v>43497</v>
      </c>
      <c r="B552" t="s">
        <v>697</v>
      </c>
      <c r="C552" s="2">
        <v>43497</v>
      </c>
      <c r="D552" s="3">
        <v>53.09</v>
      </c>
      <c r="E552" s="3">
        <v>52.43</v>
      </c>
      <c r="F552" s="3">
        <v>51.87</v>
      </c>
      <c r="G552" s="3">
        <v>51</v>
      </c>
      <c r="H552" s="3">
        <v>50.8</v>
      </c>
      <c r="I552" s="3">
        <v>51.34</v>
      </c>
      <c r="J552" s="3">
        <v>51.91</v>
      </c>
      <c r="K552" s="3">
        <v>56.68</v>
      </c>
      <c r="L552" s="3">
        <v>58.89</v>
      </c>
      <c r="M552" s="3">
        <v>59.4</v>
      </c>
      <c r="N552" s="3">
        <v>61.59</v>
      </c>
      <c r="O552" s="3">
        <v>61.61</v>
      </c>
      <c r="P552" s="3">
        <v>60.56</v>
      </c>
      <c r="Q552" s="3">
        <v>51.56</v>
      </c>
      <c r="R552" s="3">
        <v>50.01</v>
      </c>
      <c r="S552" s="3">
        <v>49.59</v>
      </c>
      <c r="T552" s="3">
        <v>49.3</v>
      </c>
      <c r="U552" s="3">
        <v>49.56</v>
      </c>
      <c r="V552" s="3">
        <v>49.83</v>
      </c>
      <c r="W552" s="3">
        <v>52.32</v>
      </c>
      <c r="X552" s="3">
        <v>55.77</v>
      </c>
      <c r="Y552" s="3">
        <v>56.77</v>
      </c>
      <c r="Z552" s="3">
        <v>57.52</v>
      </c>
      <c r="AA552" s="3">
        <v>57.57</v>
      </c>
      <c r="AB552" s="3">
        <v>57.02</v>
      </c>
      <c r="AC552" s="3">
        <v>49.54</v>
      </c>
      <c r="AD552" s="3">
        <v>48.09</v>
      </c>
      <c r="AE552" s="3">
        <v>46.94</v>
      </c>
      <c r="AF552" s="3">
        <v>46.39</v>
      </c>
      <c r="AG552" s="3">
        <v>46.64</v>
      </c>
      <c r="AH552" s="3">
        <v>47.04</v>
      </c>
      <c r="AI552" s="3">
        <v>50.03</v>
      </c>
      <c r="AJ552" s="3">
        <v>53.45</v>
      </c>
      <c r="AK552" s="3">
        <v>53.9</v>
      </c>
      <c r="AL552" s="3">
        <v>54.65</v>
      </c>
      <c r="AM552" s="3">
        <v>54.7</v>
      </c>
      <c r="AN552" s="3">
        <v>54.2</v>
      </c>
      <c r="AO552" s="3">
        <v>40.909999999999997</v>
      </c>
      <c r="AP552" s="3">
        <v>39.700000000000003</v>
      </c>
      <c r="AQ552" s="3">
        <v>39</v>
      </c>
      <c r="AR552" s="3">
        <v>38.75</v>
      </c>
      <c r="AS552" s="3">
        <v>39.020000000000003</v>
      </c>
      <c r="AT552" s="3">
        <v>39.9</v>
      </c>
      <c r="AU552" s="3">
        <v>48.13</v>
      </c>
      <c r="AV552" s="3">
        <v>51.21</v>
      </c>
      <c r="AW552" s="3">
        <v>51.66</v>
      </c>
      <c r="AX552" s="3">
        <v>52.41</v>
      </c>
      <c r="AY552" s="3">
        <v>52.46</v>
      </c>
    </row>
    <row r="553" spans="1:51" x14ac:dyDescent="0.35">
      <c r="A553" s="5">
        <f t="shared" si="9"/>
        <v>43500</v>
      </c>
      <c r="B553" t="s">
        <v>698</v>
      </c>
      <c r="C553" s="2">
        <v>43500</v>
      </c>
      <c r="D553" s="3">
        <v>53.36</v>
      </c>
      <c r="E553" s="3">
        <v>52.73</v>
      </c>
      <c r="F553" s="3">
        <v>51.83</v>
      </c>
      <c r="G553" s="3">
        <v>51.16</v>
      </c>
      <c r="H553" s="3">
        <v>50.99</v>
      </c>
      <c r="I553" s="3">
        <v>51.5</v>
      </c>
      <c r="J553" s="3">
        <v>52.07</v>
      </c>
      <c r="K553" s="3">
        <v>56.65</v>
      </c>
      <c r="L553" s="3">
        <v>58.86</v>
      </c>
      <c r="M553" s="3">
        <v>59.37</v>
      </c>
      <c r="N553" s="3">
        <v>61.84</v>
      </c>
      <c r="O553" s="3">
        <v>61.86</v>
      </c>
      <c r="P553" s="3">
        <v>60.81</v>
      </c>
      <c r="Q553" s="3">
        <v>51.52</v>
      </c>
      <c r="R553" s="3">
        <v>49.97</v>
      </c>
      <c r="S553" s="3">
        <v>49.55</v>
      </c>
      <c r="T553" s="3">
        <v>49.26</v>
      </c>
      <c r="U553" s="3">
        <v>49.52</v>
      </c>
      <c r="V553" s="3">
        <v>49.79</v>
      </c>
      <c r="W553" s="3">
        <v>52.45</v>
      </c>
      <c r="X553" s="3">
        <v>55.9</v>
      </c>
      <c r="Y553" s="3">
        <v>56.9</v>
      </c>
      <c r="Z553" s="3">
        <v>57.65</v>
      </c>
      <c r="AA553" s="3">
        <v>57.7</v>
      </c>
      <c r="AB553" s="3">
        <v>57.15</v>
      </c>
      <c r="AC553" s="3">
        <v>49.28</v>
      </c>
      <c r="AD553" s="3">
        <v>47.83</v>
      </c>
      <c r="AE553" s="3">
        <v>46.68</v>
      </c>
      <c r="AF553" s="3">
        <v>46.13</v>
      </c>
      <c r="AG553" s="3">
        <v>46.38</v>
      </c>
      <c r="AH553" s="3">
        <v>46.78</v>
      </c>
      <c r="AI553" s="3">
        <v>49.86</v>
      </c>
      <c r="AJ553" s="3">
        <v>53.28</v>
      </c>
      <c r="AK553" s="3">
        <v>53.73</v>
      </c>
      <c r="AL553" s="3">
        <v>54.48</v>
      </c>
      <c r="AM553" s="3">
        <v>54.53</v>
      </c>
      <c r="AN553" s="3">
        <v>54.03</v>
      </c>
      <c r="AO553" s="3">
        <v>42.86</v>
      </c>
      <c r="AP553" s="3">
        <v>41.65</v>
      </c>
      <c r="AQ553" s="3">
        <v>40.950000000000003</v>
      </c>
      <c r="AR553" s="3">
        <v>40.700000000000003</v>
      </c>
      <c r="AS553" s="3">
        <v>40.97</v>
      </c>
      <c r="AT553" s="3">
        <v>41.85</v>
      </c>
      <c r="AU553" s="3">
        <v>46.46</v>
      </c>
      <c r="AV553" s="3">
        <v>49.54</v>
      </c>
      <c r="AW553" s="3">
        <v>49.99</v>
      </c>
      <c r="AX553" s="3">
        <v>50.74</v>
      </c>
      <c r="AY553" s="3">
        <v>50.79</v>
      </c>
    </row>
    <row r="554" spans="1:51" x14ac:dyDescent="0.35">
      <c r="A554" s="5">
        <f t="shared" si="9"/>
        <v>43501</v>
      </c>
      <c r="B554" t="s">
        <v>699</v>
      </c>
      <c r="C554" s="2">
        <v>43501</v>
      </c>
      <c r="D554" s="3">
        <v>53.38</v>
      </c>
      <c r="E554" s="3">
        <v>53.01</v>
      </c>
      <c r="F554" s="3">
        <v>51.87</v>
      </c>
      <c r="G554" s="3">
        <v>51.28</v>
      </c>
      <c r="H554" s="3">
        <v>51.23</v>
      </c>
      <c r="I554" s="3">
        <v>51.66</v>
      </c>
      <c r="J554" s="3">
        <v>52.23</v>
      </c>
      <c r="K554" s="3">
        <v>56.88</v>
      </c>
      <c r="L554" s="3">
        <v>59.09</v>
      </c>
      <c r="M554" s="3">
        <v>59.6</v>
      </c>
      <c r="N554" s="3">
        <v>62.11</v>
      </c>
      <c r="O554" s="3">
        <v>62.13</v>
      </c>
      <c r="P554" s="3">
        <v>61.08</v>
      </c>
      <c r="Q554" s="3">
        <v>51.79</v>
      </c>
      <c r="R554" s="3">
        <v>50.24</v>
      </c>
      <c r="S554" s="3">
        <v>49.82</v>
      </c>
      <c r="T554" s="3">
        <v>49.53</v>
      </c>
      <c r="U554" s="3">
        <v>49.79</v>
      </c>
      <c r="V554" s="3">
        <v>50.06</v>
      </c>
      <c r="W554" s="3">
        <v>52.7</v>
      </c>
      <c r="X554" s="3">
        <v>56.15</v>
      </c>
      <c r="Y554" s="3">
        <v>57.15</v>
      </c>
      <c r="Z554" s="3">
        <v>57.9</v>
      </c>
      <c r="AA554" s="3">
        <v>57.95</v>
      </c>
      <c r="AB554" s="3">
        <v>57.4</v>
      </c>
      <c r="AC554" s="3">
        <v>49.72</v>
      </c>
      <c r="AD554" s="3">
        <v>48.27</v>
      </c>
      <c r="AE554" s="3">
        <v>47.12</v>
      </c>
      <c r="AF554" s="3">
        <v>46.57</v>
      </c>
      <c r="AG554" s="3">
        <v>46.82</v>
      </c>
      <c r="AH554" s="3">
        <v>47.22</v>
      </c>
      <c r="AI554" s="3">
        <v>49.96</v>
      </c>
      <c r="AJ554" s="3">
        <v>53.38</v>
      </c>
      <c r="AK554" s="3">
        <v>53.83</v>
      </c>
      <c r="AL554" s="3">
        <v>54.58</v>
      </c>
      <c r="AM554" s="3">
        <v>54.63</v>
      </c>
      <c r="AN554" s="3">
        <v>54.13</v>
      </c>
      <c r="AO554" s="3">
        <v>43.3</v>
      </c>
      <c r="AP554" s="3">
        <v>42.09</v>
      </c>
      <c r="AQ554" s="3">
        <v>41.39</v>
      </c>
      <c r="AR554" s="3">
        <v>41.14</v>
      </c>
      <c r="AS554" s="3">
        <v>41.41</v>
      </c>
      <c r="AT554" s="3">
        <v>42.29</v>
      </c>
      <c r="AU554" s="3">
        <v>46.56</v>
      </c>
      <c r="AV554" s="3">
        <v>49.64</v>
      </c>
      <c r="AW554" s="3">
        <v>50.09</v>
      </c>
      <c r="AX554" s="3">
        <v>50.84</v>
      </c>
      <c r="AY554" s="3">
        <v>50.89</v>
      </c>
    </row>
    <row r="555" spans="1:51" x14ac:dyDescent="0.35">
      <c r="A555" s="5">
        <f t="shared" si="9"/>
        <v>43502</v>
      </c>
      <c r="B555" t="s">
        <v>700</v>
      </c>
      <c r="C555" s="2">
        <v>43502</v>
      </c>
      <c r="D555" s="3">
        <v>53.46</v>
      </c>
      <c r="E555" s="3">
        <v>52.89</v>
      </c>
      <c r="F555" s="3">
        <v>51.76</v>
      </c>
      <c r="G555" s="3">
        <v>50.98</v>
      </c>
      <c r="H555" s="3">
        <v>51.35</v>
      </c>
      <c r="I555" s="3">
        <v>51.76</v>
      </c>
      <c r="J555" s="3">
        <v>52.33</v>
      </c>
      <c r="K555" s="3">
        <v>56.96</v>
      </c>
      <c r="L555" s="3">
        <v>59.17</v>
      </c>
      <c r="M555" s="3">
        <v>59.68</v>
      </c>
      <c r="N555" s="3">
        <v>62.18</v>
      </c>
      <c r="O555" s="3">
        <v>62.2</v>
      </c>
      <c r="P555" s="3">
        <v>61.15</v>
      </c>
      <c r="Q555" s="3">
        <v>51.75</v>
      </c>
      <c r="R555" s="3">
        <v>50.2</v>
      </c>
      <c r="S555" s="3">
        <v>49.78</v>
      </c>
      <c r="T555" s="3">
        <v>49.49</v>
      </c>
      <c r="U555" s="3">
        <v>49.75</v>
      </c>
      <c r="V555" s="3">
        <v>50.02</v>
      </c>
      <c r="W555" s="3">
        <v>52.48</v>
      </c>
      <c r="X555" s="3">
        <v>55.93</v>
      </c>
      <c r="Y555" s="3">
        <v>56.93</v>
      </c>
      <c r="Z555" s="3">
        <v>57.68</v>
      </c>
      <c r="AA555" s="3">
        <v>57.73</v>
      </c>
      <c r="AB555" s="3">
        <v>57.18</v>
      </c>
      <c r="AC555" s="3">
        <v>49.69</v>
      </c>
      <c r="AD555" s="3">
        <v>48.24</v>
      </c>
      <c r="AE555" s="3">
        <v>47.09</v>
      </c>
      <c r="AF555" s="3">
        <v>46.54</v>
      </c>
      <c r="AG555" s="3">
        <v>46.79</v>
      </c>
      <c r="AH555" s="3">
        <v>47.19</v>
      </c>
      <c r="AI555" s="3">
        <v>50.21</v>
      </c>
      <c r="AJ555" s="3">
        <v>53.63</v>
      </c>
      <c r="AK555" s="3">
        <v>54.08</v>
      </c>
      <c r="AL555" s="3">
        <v>54.83</v>
      </c>
      <c r="AM555" s="3">
        <v>54.88</v>
      </c>
      <c r="AN555" s="3">
        <v>54.38</v>
      </c>
      <c r="AO555" s="3">
        <v>43.44</v>
      </c>
      <c r="AP555" s="3">
        <v>42.23</v>
      </c>
      <c r="AQ555" s="3">
        <v>41.53</v>
      </c>
      <c r="AR555" s="3">
        <v>41.28</v>
      </c>
      <c r="AS555" s="3">
        <v>41.55</v>
      </c>
      <c r="AT555" s="3">
        <v>42.43</v>
      </c>
      <c r="AU555" s="3">
        <v>46.81</v>
      </c>
      <c r="AV555" s="3">
        <v>49.89</v>
      </c>
      <c r="AW555" s="3">
        <v>50.34</v>
      </c>
      <c r="AX555" s="3">
        <v>51.09</v>
      </c>
      <c r="AY555" s="3">
        <v>51.14</v>
      </c>
    </row>
    <row r="556" spans="1:51" x14ac:dyDescent="0.35">
      <c r="A556" s="5">
        <f t="shared" si="9"/>
        <v>43503</v>
      </c>
      <c r="B556" t="s">
        <v>701</v>
      </c>
      <c r="C556" s="2">
        <v>43503</v>
      </c>
      <c r="D556" s="3">
        <v>53.27</v>
      </c>
      <c r="E556" s="3">
        <v>52.4</v>
      </c>
      <c r="F556" s="3">
        <v>51.33</v>
      </c>
      <c r="G556" s="3">
        <v>50.42</v>
      </c>
      <c r="H556" s="3">
        <v>50.97</v>
      </c>
      <c r="I556" s="3">
        <v>51.21</v>
      </c>
      <c r="J556" s="3">
        <v>51.78</v>
      </c>
      <c r="K556" s="3">
        <v>56.6</v>
      </c>
      <c r="L556" s="3">
        <v>58.81</v>
      </c>
      <c r="M556" s="3">
        <v>59.32</v>
      </c>
      <c r="N556" s="3">
        <v>61.82</v>
      </c>
      <c r="O556" s="3">
        <v>61.84</v>
      </c>
      <c r="P556" s="3">
        <v>60.79</v>
      </c>
      <c r="Q556" s="3">
        <v>51.61</v>
      </c>
      <c r="R556" s="3">
        <v>50.06</v>
      </c>
      <c r="S556" s="3">
        <v>49.64</v>
      </c>
      <c r="T556" s="3">
        <v>49.35</v>
      </c>
      <c r="U556" s="3">
        <v>49.61</v>
      </c>
      <c r="V556" s="3">
        <v>49.88</v>
      </c>
      <c r="W556" s="3">
        <v>52.51</v>
      </c>
      <c r="X556" s="3">
        <v>55.96</v>
      </c>
      <c r="Y556" s="3">
        <v>56.96</v>
      </c>
      <c r="Z556" s="3">
        <v>57.71</v>
      </c>
      <c r="AA556" s="3">
        <v>57.76</v>
      </c>
      <c r="AB556" s="3">
        <v>57.21</v>
      </c>
      <c r="AC556" s="3">
        <v>49.34</v>
      </c>
      <c r="AD556" s="3">
        <v>47.89</v>
      </c>
      <c r="AE556" s="3">
        <v>46.74</v>
      </c>
      <c r="AF556" s="3">
        <v>46.19</v>
      </c>
      <c r="AG556" s="3">
        <v>46.44</v>
      </c>
      <c r="AH556" s="3">
        <v>46.84</v>
      </c>
      <c r="AI556" s="3">
        <v>49.87</v>
      </c>
      <c r="AJ556" s="3">
        <v>53.29</v>
      </c>
      <c r="AK556" s="3">
        <v>53.74</v>
      </c>
      <c r="AL556" s="3">
        <v>54.49</v>
      </c>
      <c r="AM556" s="3">
        <v>54.54</v>
      </c>
      <c r="AN556" s="3">
        <v>54.04</v>
      </c>
      <c r="AO556" s="3">
        <v>43.09</v>
      </c>
      <c r="AP556" s="3">
        <v>41.88</v>
      </c>
      <c r="AQ556" s="3">
        <v>41.18</v>
      </c>
      <c r="AR556" s="3">
        <v>40.93</v>
      </c>
      <c r="AS556" s="3">
        <v>41.2</v>
      </c>
      <c r="AT556" s="3">
        <v>42.08</v>
      </c>
      <c r="AU556" s="3">
        <v>46.47</v>
      </c>
      <c r="AV556" s="3">
        <v>49.55</v>
      </c>
      <c r="AW556" s="3">
        <v>50</v>
      </c>
      <c r="AX556" s="3">
        <v>50.75</v>
      </c>
      <c r="AY556" s="3">
        <v>50.8</v>
      </c>
    </row>
    <row r="557" spans="1:51" x14ac:dyDescent="0.35">
      <c r="A557" s="5">
        <f t="shared" si="9"/>
        <v>43504</v>
      </c>
      <c r="B557" t="s">
        <v>702</v>
      </c>
      <c r="C557" s="2">
        <v>43504</v>
      </c>
      <c r="D557" s="3">
        <v>52.06</v>
      </c>
      <c r="E557" s="3">
        <v>51.36</v>
      </c>
      <c r="F557" s="3">
        <v>50.3</v>
      </c>
      <c r="G557" s="3">
        <v>49.27</v>
      </c>
      <c r="H557" s="3">
        <v>49.5</v>
      </c>
      <c r="I557" s="3">
        <v>50.1</v>
      </c>
      <c r="J557" s="3">
        <v>50.67</v>
      </c>
      <c r="K557" s="3">
        <v>55.63</v>
      </c>
      <c r="L557" s="3">
        <v>57.84</v>
      </c>
      <c r="M557" s="3">
        <v>58.35</v>
      </c>
      <c r="N557" s="3">
        <v>60.75</v>
      </c>
      <c r="O557" s="3">
        <v>60.77</v>
      </c>
      <c r="P557" s="3">
        <v>59.72</v>
      </c>
      <c r="Q557" s="3">
        <v>50.69</v>
      </c>
      <c r="R557" s="3">
        <v>49.14</v>
      </c>
      <c r="S557" s="3">
        <v>48.72</v>
      </c>
      <c r="T557" s="3">
        <v>48.43</v>
      </c>
      <c r="U557" s="3">
        <v>48.69</v>
      </c>
      <c r="V557" s="3">
        <v>48.96</v>
      </c>
      <c r="W557" s="3">
        <v>51.6</v>
      </c>
      <c r="X557" s="3">
        <v>55.05</v>
      </c>
      <c r="Y557" s="3">
        <v>56.05</v>
      </c>
      <c r="Z557" s="3">
        <v>56.8</v>
      </c>
      <c r="AA557" s="3">
        <v>56.85</v>
      </c>
      <c r="AB557" s="3">
        <v>56.3</v>
      </c>
      <c r="AC557" s="3">
        <v>48.94</v>
      </c>
      <c r="AD557" s="3">
        <v>47.49</v>
      </c>
      <c r="AE557" s="3">
        <v>46.34</v>
      </c>
      <c r="AF557" s="3">
        <v>45.79</v>
      </c>
      <c r="AG557" s="3">
        <v>46.04</v>
      </c>
      <c r="AH557" s="3">
        <v>46.44</v>
      </c>
      <c r="AI557" s="3">
        <v>49.55</v>
      </c>
      <c r="AJ557" s="3">
        <v>52.97</v>
      </c>
      <c r="AK557" s="3">
        <v>53.42</v>
      </c>
      <c r="AL557" s="3">
        <v>54.17</v>
      </c>
      <c r="AM557" s="3">
        <v>54.22</v>
      </c>
      <c r="AN557" s="3">
        <v>53.72</v>
      </c>
      <c r="AO557" s="3">
        <v>42.69</v>
      </c>
      <c r="AP557" s="3">
        <v>41.48</v>
      </c>
      <c r="AQ557" s="3">
        <v>40.78</v>
      </c>
      <c r="AR557" s="3">
        <v>40.53</v>
      </c>
      <c r="AS557" s="3">
        <v>40.799999999999997</v>
      </c>
      <c r="AT557" s="3">
        <v>41.68</v>
      </c>
      <c r="AU557" s="3">
        <v>46.15</v>
      </c>
      <c r="AV557" s="3">
        <v>49.23</v>
      </c>
      <c r="AW557" s="3">
        <v>49.68</v>
      </c>
      <c r="AX557" s="3">
        <v>50.43</v>
      </c>
      <c r="AY557" s="3">
        <v>50.48</v>
      </c>
    </row>
    <row r="558" spans="1:51" x14ac:dyDescent="0.35">
      <c r="A558" s="5">
        <f t="shared" si="9"/>
        <v>43507</v>
      </c>
      <c r="B558" t="s">
        <v>703</v>
      </c>
      <c r="C558" s="2">
        <v>43507</v>
      </c>
      <c r="D558" s="3">
        <v>51.56</v>
      </c>
      <c r="E558" s="3">
        <v>50.91</v>
      </c>
      <c r="F558" s="3">
        <v>50.04</v>
      </c>
      <c r="G558" s="3">
        <v>48.98</v>
      </c>
      <c r="H558" s="3">
        <v>49.16</v>
      </c>
      <c r="I558" s="3">
        <v>49.88</v>
      </c>
      <c r="J558" s="3">
        <v>50.45</v>
      </c>
      <c r="K558" s="3">
        <v>55.57</v>
      </c>
      <c r="L558" s="3">
        <v>57.78</v>
      </c>
      <c r="M558" s="3">
        <v>58.29</v>
      </c>
      <c r="N558" s="3">
        <v>60.75</v>
      </c>
      <c r="O558" s="3">
        <v>60.77</v>
      </c>
      <c r="P558" s="3">
        <v>59.72</v>
      </c>
      <c r="Q558" s="3">
        <v>50.57</v>
      </c>
      <c r="R558" s="3">
        <v>49.02</v>
      </c>
      <c r="S558" s="3">
        <v>48.6</v>
      </c>
      <c r="T558" s="3">
        <v>48.31</v>
      </c>
      <c r="U558" s="3">
        <v>48.57</v>
      </c>
      <c r="V558" s="3">
        <v>48.84</v>
      </c>
      <c r="W558" s="3">
        <v>51.33</v>
      </c>
      <c r="X558" s="3">
        <v>54.78</v>
      </c>
      <c r="Y558" s="3">
        <v>55.78</v>
      </c>
      <c r="Z558" s="3">
        <v>56.53</v>
      </c>
      <c r="AA558" s="3">
        <v>56.58</v>
      </c>
      <c r="AB558" s="3">
        <v>56.03</v>
      </c>
      <c r="AC558" s="3">
        <v>48.78</v>
      </c>
      <c r="AD558" s="3">
        <v>47.33</v>
      </c>
      <c r="AE558" s="3">
        <v>46.18</v>
      </c>
      <c r="AF558" s="3">
        <v>45.63</v>
      </c>
      <c r="AG558" s="3">
        <v>45.88</v>
      </c>
      <c r="AH558" s="3">
        <v>46.28</v>
      </c>
      <c r="AI558" s="3">
        <v>49.1</v>
      </c>
      <c r="AJ558" s="3">
        <v>52.52</v>
      </c>
      <c r="AK558" s="3">
        <v>52.97</v>
      </c>
      <c r="AL558" s="3">
        <v>53.72</v>
      </c>
      <c r="AM558" s="3">
        <v>53.77</v>
      </c>
      <c r="AN558" s="3">
        <v>53.27</v>
      </c>
      <c r="AO558" s="3">
        <v>42.53</v>
      </c>
      <c r="AP558" s="3">
        <v>41.32</v>
      </c>
      <c r="AQ558" s="3">
        <v>40.619999999999997</v>
      </c>
      <c r="AR558" s="3">
        <v>40.369999999999997</v>
      </c>
      <c r="AS558" s="3">
        <v>40.64</v>
      </c>
      <c r="AT558" s="3">
        <v>41.52</v>
      </c>
      <c r="AU558" s="3">
        <v>45.7</v>
      </c>
      <c r="AV558" s="3">
        <v>48.78</v>
      </c>
      <c r="AW558" s="3">
        <v>49.23</v>
      </c>
      <c r="AX558" s="3">
        <v>49.98</v>
      </c>
      <c r="AY558" s="3">
        <v>50.03</v>
      </c>
    </row>
    <row r="559" spans="1:51" x14ac:dyDescent="0.35">
      <c r="A559" s="5">
        <f t="shared" si="9"/>
        <v>43508</v>
      </c>
      <c r="B559" t="s">
        <v>704</v>
      </c>
      <c r="C559" s="2">
        <v>43508</v>
      </c>
      <c r="D559" s="3">
        <v>50.4</v>
      </c>
      <c r="E559" s="3">
        <v>49.98</v>
      </c>
      <c r="F559" s="3">
        <v>49.27</v>
      </c>
      <c r="G559" s="3">
        <v>48.26</v>
      </c>
      <c r="H559" s="3">
        <v>48.42</v>
      </c>
      <c r="I559" s="3">
        <v>49.12</v>
      </c>
      <c r="J559" s="3">
        <v>49.69</v>
      </c>
      <c r="K559" s="3">
        <v>54.86</v>
      </c>
      <c r="L559" s="3">
        <v>57.07</v>
      </c>
      <c r="M559" s="3">
        <v>57.58</v>
      </c>
      <c r="N559" s="3">
        <v>59.92</v>
      </c>
      <c r="O559" s="3">
        <v>59.94</v>
      </c>
      <c r="P559" s="3">
        <v>58.89</v>
      </c>
      <c r="Q559" s="3">
        <v>49.82</v>
      </c>
      <c r="R559" s="3">
        <v>48.27</v>
      </c>
      <c r="S559" s="3">
        <v>47.85</v>
      </c>
      <c r="T559" s="3">
        <v>47.56</v>
      </c>
      <c r="U559" s="3">
        <v>47.82</v>
      </c>
      <c r="V559" s="3">
        <v>48.09</v>
      </c>
      <c r="W559" s="3">
        <v>50.87</v>
      </c>
      <c r="X559" s="3">
        <v>54.32</v>
      </c>
      <c r="Y559" s="3">
        <v>55.32</v>
      </c>
      <c r="Z559" s="3">
        <v>56.07</v>
      </c>
      <c r="AA559" s="3">
        <v>56.12</v>
      </c>
      <c r="AB559" s="3">
        <v>55.57</v>
      </c>
      <c r="AC559" s="3">
        <v>48.39</v>
      </c>
      <c r="AD559" s="3">
        <v>46.94</v>
      </c>
      <c r="AE559" s="3">
        <v>45.79</v>
      </c>
      <c r="AF559" s="3">
        <v>45.24</v>
      </c>
      <c r="AG559" s="3">
        <v>45.49</v>
      </c>
      <c r="AH559" s="3">
        <v>45.89</v>
      </c>
      <c r="AI559" s="3">
        <v>48.68</v>
      </c>
      <c r="AJ559" s="3">
        <v>52.1</v>
      </c>
      <c r="AK559" s="3">
        <v>52.55</v>
      </c>
      <c r="AL559" s="3">
        <v>53.3</v>
      </c>
      <c r="AM559" s="3">
        <v>53.35</v>
      </c>
      <c r="AN559" s="3">
        <v>52.85</v>
      </c>
      <c r="AO559" s="3">
        <v>42.14</v>
      </c>
      <c r="AP559" s="3">
        <v>40.93</v>
      </c>
      <c r="AQ559" s="3">
        <v>40.229999999999997</v>
      </c>
      <c r="AR559" s="3">
        <v>39.979999999999997</v>
      </c>
      <c r="AS559" s="3">
        <v>40.25</v>
      </c>
      <c r="AT559" s="3">
        <v>41.13</v>
      </c>
      <c r="AU559" s="3">
        <v>45.28</v>
      </c>
      <c r="AV559" s="3">
        <v>48.36</v>
      </c>
      <c r="AW559" s="3">
        <v>48.81</v>
      </c>
      <c r="AX559" s="3">
        <v>49.56</v>
      </c>
      <c r="AY559" s="3">
        <v>49.61</v>
      </c>
    </row>
    <row r="560" spans="1:51" x14ac:dyDescent="0.35">
      <c r="A560" s="5">
        <f t="shared" si="9"/>
        <v>43509</v>
      </c>
      <c r="B560" t="s">
        <v>705</v>
      </c>
      <c r="C560" s="2">
        <v>43509</v>
      </c>
      <c r="D560" s="3">
        <v>50.66</v>
      </c>
      <c r="E560" s="3">
        <v>50.31</v>
      </c>
      <c r="F560" s="3">
        <v>49.42</v>
      </c>
      <c r="G560" s="3">
        <v>48.43</v>
      </c>
      <c r="H560" s="3">
        <v>48.71</v>
      </c>
      <c r="I560" s="3">
        <v>49.41</v>
      </c>
      <c r="J560" s="3">
        <v>49.98</v>
      </c>
      <c r="K560" s="3">
        <v>55.3</v>
      </c>
      <c r="L560" s="3">
        <v>57.51</v>
      </c>
      <c r="M560" s="3">
        <v>58.02</v>
      </c>
      <c r="N560" s="3">
        <v>60.28</v>
      </c>
      <c r="O560" s="3">
        <v>60.3</v>
      </c>
      <c r="P560" s="3">
        <v>59.25</v>
      </c>
      <c r="Q560" s="3">
        <v>50.17</v>
      </c>
      <c r="R560" s="3">
        <v>48.62</v>
      </c>
      <c r="S560" s="3">
        <v>48.2</v>
      </c>
      <c r="T560" s="3">
        <v>47.91</v>
      </c>
      <c r="U560" s="3">
        <v>48.17</v>
      </c>
      <c r="V560" s="3">
        <v>48.44</v>
      </c>
      <c r="W560" s="3">
        <v>50.91</v>
      </c>
      <c r="X560" s="3">
        <v>54.36</v>
      </c>
      <c r="Y560" s="3">
        <v>55.36</v>
      </c>
      <c r="Z560" s="3">
        <v>56.11</v>
      </c>
      <c r="AA560" s="3">
        <v>56.16</v>
      </c>
      <c r="AB560" s="3">
        <v>55.61</v>
      </c>
      <c r="AC560" s="3">
        <v>48.94</v>
      </c>
      <c r="AD560" s="3">
        <v>47.49</v>
      </c>
      <c r="AE560" s="3">
        <v>46.34</v>
      </c>
      <c r="AF560" s="3">
        <v>45.79</v>
      </c>
      <c r="AG560" s="3">
        <v>46.04</v>
      </c>
      <c r="AH560" s="3">
        <v>46.44</v>
      </c>
      <c r="AI560" s="3">
        <v>49.16</v>
      </c>
      <c r="AJ560" s="3">
        <v>52.58</v>
      </c>
      <c r="AK560" s="3">
        <v>53.03</v>
      </c>
      <c r="AL560" s="3">
        <v>53.78</v>
      </c>
      <c r="AM560" s="3">
        <v>53.83</v>
      </c>
      <c r="AN560" s="3">
        <v>53.33</v>
      </c>
      <c r="AO560" s="3">
        <v>42.69</v>
      </c>
      <c r="AP560" s="3">
        <v>41.48</v>
      </c>
      <c r="AQ560" s="3">
        <v>40.78</v>
      </c>
      <c r="AR560" s="3">
        <v>40.53</v>
      </c>
      <c r="AS560" s="3">
        <v>40.799999999999997</v>
      </c>
      <c r="AT560" s="3">
        <v>41.68</v>
      </c>
      <c r="AU560" s="3">
        <v>45.76</v>
      </c>
      <c r="AV560" s="3">
        <v>48.84</v>
      </c>
      <c r="AW560" s="3">
        <v>49.29</v>
      </c>
      <c r="AX560" s="3">
        <v>50.04</v>
      </c>
      <c r="AY560" s="3">
        <v>50.09</v>
      </c>
    </row>
    <row r="561" spans="1:51" x14ac:dyDescent="0.35">
      <c r="A561" s="5">
        <f t="shared" si="9"/>
        <v>43510</v>
      </c>
      <c r="B561" t="s">
        <v>706</v>
      </c>
      <c r="C561" s="2">
        <v>43510</v>
      </c>
      <c r="D561" s="3">
        <v>49.99</v>
      </c>
      <c r="E561" s="3">
        <v>49.69</v>
      </c>
      <c r="F561" s="3">
        <v>48.97</v>
      </c>
      <c r="G561" s="3">
        <v>48.43</v>
      </c>
      <c r="H561" s="3">
        <v>48.7</v>
      </c>
      <c r="I561" s="3">
        <v>49.13</v>
      </c>
      <c r="J561" s="3">
        <v>49.7</v>
      </c>
      <c r="K561" s="3">
        <v>55.08</v>
      </c>
      <c r="L561" s="3">
        <v>57.29</v>
      </c>
      <c r="M561" s="3">
        <v>57.8</v>
      </c>
      <c r="N561" s="3">
        <v>60.06</v>
      </c>
      <c r="O561" s="3">
        <v>60.08</v>
      </c>
      <c r="P561" s="3">
        <v>59.03</v>
      </c>
      <c r="Q561" s="3">
        <v>49.83</v>
      </c>
      <c r="R561" s="3">
        <v>48.28</v>
      </c>
      <c r="S561" s="3">
        <v>47.86</v>
      </c>
      <c r="T561" s="3">
        <v>47.57</v>
      </c>
      <c r="U561" s="3">
        <v>47.83</v>
      </c>
      <c r="V561" s="3">
        <v>48.1</v>
      </c>
      <c r="W561" s="3">
        <v>50.8</v>
      </c>
      <c r="X561" s="3">
        <v>54.25</v>
      </c>
      <c r="Y561" s="3">
        <v>55.25</v>
      </c>
      <c r="Z561" s="3">
        <v>56</v>
      </c>
      <c r="AA561" s="3">
        <v>56.05</v>
      </c>
      <c r="AB561" s="3">
        <v>55.5</v>
      </c>
      <c r="AC561" s="3">
        <v>48.63</v>
      </c>
      <c r="AD561" s="3">
        <v>47.18</v>
      </c>
      <c r="AE561" s="3">
        <v>46.03</v>
      </c>
      <c r="AF561" s="3">
        <v>45.48</v>
      </c>
      <c r="AG561" s="3">
        <v>45.73</v>
      </c>
      <c r="AH561" s="3">
        <v>46.13</v>
      </c>
      <c r="AI561" s="3">
        <v>49.14</v>
      </c>
      <c r="AJ561" s="3">
        <v>52.56</v>
      </c>
      <c r="AK561" s="3">
        <v>53.01</v>
      </c>
      <c r="AL561" s="3">
        <v>53.76</v>
      </c>
      <c r="AM561" s="3">
        <v>53.81</v>
      </c>
      <c r="AN561" s="3">
        <v>53.31</v>
      </c>
      <c r="AO561" s="3">
        <v>42.96</v>
      </c>
      <c r="AP561" s="3">
        <v>41.75</v>
      </c>
      <c r="AQ561" s="3">
        <v>41.05</v>
      </c>
      <c r="AR561" s="3">
        <v>40.799999999999997</v>
      </c>
      <c r="AS561" s="3">
        <v>41.07</v>
      </c>
      <c r="AT561" s="3">
        <v>41.95</v>
      </c>
      <c r="AU561" s="3">
        <v>45.74</v>
      </c>
      <c r="AV561" s="3">
        <v>48.82</v>
      </c>
      <c r="AW561" s="3">
        <v>49.27</v>
      </c>
      <c r="AX561" s="3">
        <v>50.02</v>
      </c>
      <c r="AY561" s="3">
        <v>50.07</v>
      </c>
    </row>
    <row r="562" spans="1:51" x14ac:dyDescent="0.35">
      <c r="A562" s="5">
        <f t="shared" si="9"/>
        <v>43511</v>
      </c>
      <c r="B562" t="s">
        <v>707</v>
      </c>
      <c r="C562" s="2">
        <v>43511</v>
      </c>
      <c r="D562" s="3">
        <v>50.52</v>
      </c>
      <c r="E562" s="3">
        <v>50.05</v>
      </c>
      <c r="F562" s="3">
        <v>49.29</v>
      </c>
      <c r="G562" s="3">
        <v>48.91</v>
      </c>
      <c r="H562" s="3">
        <v>49.17</v>
      </c>
      <c r="I562" s="3">
        <v>49.57</v>
      </c>
      <c r="J562" s="3">
        <v>50.14</v>
      </c>
      <c r="K562" s="3">
        <v>55.69</v>
      </c>
      <c r="L562" s="3">
        <v>57.9</v>
      </c>
      <c r="M562" s="3">
        <v>58.41</v>
      </c>
      <c r="N562" s="3">
        <v>60.66</v>
      </c>
      <c r="O562" s="3">
        <v>60.68</v>
      </c>
      <c r="P562" s="3">
        <v>59.63</v>
      </c>
      <c r="Q562" s="3">
        <v>50.27</v>
      </c>
      <c r="R562" s="3">
        <v>48.72</v>
      </c>
      <c r="S562" s="3">
        <v>48.3</v>
      </c>
      <c r="T562" s="3">
        <v>48.01</v>
      </c>
      <c r="U562" s="3">
        <v>48.27</v>
      </c>
      <c r="V562" s="3">
        <v>48.54</v>
      </c>
      <c r="W562" s="3">
        <v>51.22</v>
      </c>
      <c r="X562" s="3">
        <v>54.67</v>
      </c>
      <c r="Y562" s="3">
        <v>55.67</v>
      </c>
      <c r="Z562" s="3">
        <v>56.42</v>
      </c>
      <c r="AA562" s="3">
        <v>56.47</v>
      </c>
      <c r="AB562" s="3">
        <v>55.92</v>
      </c>
      <c r="AC562" s="3">
        <v>48.96</v>
      </c>
      <c r="AD562" s="3">
        <v>47.51</v>
      </c>
      <c r="AE562" s="3">
        <v>46.36</v>
      </c>
      <c r="AF562" s="3">
        <v>45.81</v>
      </c>
      <c r="AG562" s="3">
        <v>46.06</v>
      </c>
      <c r="AH562" s="3">
        <v>46.46</v>
      </c>
      <c r="AI562" s="3">
        <v>49.21</v>
      </c>
      <c r="AJ562" s="3">
        <v>52.63</v>
      </c>
      <c r="AK562" s="3">
        <v>53.08</v>
      </c>
      <c r="AL562" s="3">
        <v>53.83</v>
      </c>
      <c r="AM562" s="3">
        <v>53.88</v>
      </c>
      <c r="AN562" s="3">
        <v>53.38</v>
      </c>
      <c r="AO562" s="3">
        <v>43.21</v>
      </c>
      <c r="AP562" s="3">
        <v>42</v>
      </c>
      <c r="AQ562" s="3">
        <v>41.3</v>
      </c>
      <c r="AR562" s="3">
        <v>41.05</v>
      </c>
      <c r="AS562" s="3">
        <v>41.32</v>
      </c>
      <c r="AT562" s="3">
        <v>42.2</v>
      </c>
      <c r="AU562" s="3">
        <v>45.81</v>
      </c>
      <c r="AV562" s="3">
        <v>48.89</v>
      </c>
      <c r="AW562" s="3">
        <v>49.34</v>
      </c>
      <c r="AX562" s="3">
        <v>50.09</v>
      </c>
      <c r="AY562" s="3">
        <v>50.14</v>
      </c>
    </row>
    <row r="563" spans="1:51" x14ac:dyDescent="0.35">
      <c r="A563" s="5">
        <f t="shared" si="9"/>
        <v>43514</v>
      </c>
      <c r="B563" t="s">
        <v>708</v>
      </c>
      <c r="C563" s="2">
        <v>43514</v>
      </c>
      <c r="D563" s="3">
        <v>49.2</v>
      </c>
      <c r="E563" s="3">
        <v>48.93</v>
      </c>
      <c r="F563" s="3">
        <v>48.2</v>
      </c>
      <c r="G563" s="3">
        <v>47.95</v>
      </c>
      <c r="H563" s="3">
        <v>48.24</v>
      </c>
      <c r="I563" s="3">
        <v>48.65</v>
      </c>
      <c r="J563" s="3">
        <v>49.22</v>
      </c>
      <c r="K563" s="3">
        <v>54.77</v>
      </c>
      <c r="L563" s="3">
        <v>56.98</v>
      </c>
      <c r="M563" s="3">
        <v>57.49</v>
      </c>
      <c r="N563" s="3">
        <v>59.87</v>
      </c>
      <c r="O563" s="3">
        <v>59.89</v>
      </c>
      <c r="P563" s="3">
        <v>58.84</v>
      </c>
      <c r="Q563" s="3">
        <v>49.66</v>
      </c>
      <c r="R563" s="3">
        <v>48.11</v>
      </c>
      <c r="S563" s="3">
        <v>47.69</v>
      </c>
      <c r="T563" s="3">
        <v>47.4</v>
      </c>
      <c r="U563" s="3">
        <v>47.66</v>
      </c>
      <c r="V563" s="3">
        <v>47.93</v>
      </c>
      <c r="W563" s="3">
        <v>50.72</v>
      </c>
      <c r="X563" s="3">
        <v>54.17</v>
      </c>
      <c r="Y563" s="3">
        <v>55.17</v>
      </c>
      <c r="Z563" s="3">
        <v>55.92</v>
      </c>
      <c r="AA563" s="3">
        <v>55.97</v>
      </c>
      <c r="AB563" s="3">
        <v>55.42</v>
      </c>
      <c r="AC563" s="3">
        <v>48.53</v>
      </c>
      <c r="AD563" s="3">
        <v>47.08</v>
      </c>
      <c r="AE563" s="3">
        <v>45.93</v>
      </c>
      <c r="AF563" s="3">
        <v>45.38</v>
      </c>
      <c r="AG563" s="3">
        <v>45.63</v>
      </c>
      <c r="AH563" s="3">
        <v>46.03</v>
      </c>
      <c r="AI563" s="3">
        <v>48.77</v>
      </c>
      <c r="AJ563" s="3">
        <v>52.19</v>
      </c>
      <c r="AK563" s="3">
        <v>52.64</v>
      </c>
      <c r="AL563" s="3">
        <v>53.39</v>
      </c>
      <c r="AM563" s="3">
        <v>53.44</v>
      </c>
      <c r="AN563" s="3">
        <v>52.94</v>
      </c>
      <c r="AO563" s="3">
        <v>42.86</v>
      </c>
      <c r="AP563" s="3">
        <v>41.65</v>
      </c>
      <c r="AQ563" s="3">
        <v>40.950000000000003</v>
      </c>
      <c r="AR563" s="3">
        <v>40.700000000000003</v>
      </c>
      <c r="AS563" s="3">
        <v>40.97</v>
      </c>
      <c r="AT563" s="3">
        <v>41.85</v>
      </c>
      <c r="AU563" s="3">
        <v>45.37</v>
      </c>
      <c r="AV563" s="3">
        <v>48.45</v>
      </c>
      <c r="AW563" s="3">
        <v>48.9</v>
      </c>
      <c r="AX563" s="3">
        <v>49.65</v>
      </c>
      <c r="AY563" s="3">
        <v>49.7</v>
      </c>
    </row>
    <row r="564" spans="1:51" x14ac:dyDescent="0.35">
      <c r="A564" s="5">
        <f t="shared" si="9"/>
        <v>43515</v>
      </c>
      <c r="B564" t="s">
        <v>709</v>
      </c>
      <c r="C564" s="2">
        <v>43515</v>
      </c>
      <c r="D564" s="3">
        <v>49.55</v>
      </c>
      <c r="E564" s="3">
        <v>49.18</v>
      </c>
      <c r="F564" s="3">
        <v>48.44</v>
      </c>
      <c r="G564" s="3">
        <v>48.19</v>
      </c>
      <c r="H564" s="3">
        <v>48.63</v>
      </c>
      <c r="I564" s="3">
        <v>49.05</v>
      </c>
      <c r="J564" s="3">
        <v>49.62</v>
      </c>
      <c r="K564" s="3">
        <v>55.07</v>
      </c>
      <c r="L564" s="3">
        <v>57.28</v>
      </c>
      <c r="M564" s="3">
        <v>57.79</v>
      </c>
      <c r="N564" s="3">
        <v>60.23</v>
      </c>
      <c r="O564" s="3">
        <v>60.25</v>
      </c>
      <c r="P564" s="3">
        <v>59.2</v>
      </c>
      <c r="Q564" s="3">
        <v>49.99</v>
      </c>
      <c r="R564" s="3">
        <v>48.44</v>
      </c>
      <c r="S564" s="3">
        <v>48.02</v>
      </c>
      <c r="T564" s="3">
        <v>47.73</v>
      </c>
      <c r="U564" s="3">
        <v>47.99</v>
      </c>
      <c r="V564" s="3">
        <v>48.26</v>
      </c>
      <c r="W564" s="3">
        <v>51.11</v>
      </c>
      <c r="X564" s="3">
        <v>54.56</v>
      </c>
      <c r="Y564" s="3">
        <v>55.56</v>
      </c>
      <c r="Z564" s="3">
        <v>56.31</v>
      </c>
      <c r="AA564" s="3">
        <v>56.36</v>
      </c>
      <c r="AB564" s="3">
        <v>55.81</v>
      </c>
      <c r="AC564" s="3">
        <v>48.6</v>
      </c>
      <c r="AD564" s="3">
        <v>47.15</v>
      </c>
      <c r="AE564" s="3">
        <v>46</v>
      </c>
      <c r="AF564" s="3">
        <v>45.45</v>
      </c>
      <c r="AG564" s="3">
        <v>45.7</v>
      </c>
      <c r="AH564" s="3">
        <v>46.1</v>
      </c>
      <c r="AI564" s="3">
        <v>49.07</v>
      </c>
      <c r="AJ564" s="3">
        <v>52.49</v>
      </c>
      <c r="AK564" s="3">
        <v>52.94</v>
      </c>
      <c r="AL564" s="3">
        <v>53.69</v>
      </c>
      <c r="AM564" s="3">
        <v>53.74</v>
      </c>
      <c r="AN564" s="3">
        <v>53.24</v>
      </c>
      <c r="AO564" s="3">
        <v>43.11</v>
      </c>
      <c r="AP564" s="3">
        <v>41.9</v>
      </c>
      <c r="AQ564" s="3">
        <v>41.2</v>
      </c>
      <c r="AR564" s="3">
        <v>40.950000000000003</v>
      </c>
      <c r="AS564" s="3">
        <v>41.22</v>
      </c>
      <c r="AT564" s="3">
        <v>42.1</v>
      </c>
      <c r="AU564" s="3">
        <v>45.67</v>
      </c>
      <c r="AV564" s="3">
        <v>48.75</v>
      </c>
      <c r="AW564" s="3">
        <v>49.2</v>
      </c>
      <c r="AX564" s="3">
        <v>49.95</v>
      </c>
      <c r="AY564" s="3">
        <v>50</v>
      </c>
    </row>
    <row r="565" spans="1:51" x14ac:dyDescent="0.35">
      <c r="A565" s="5">
        <f t="shared" si="9"/>
        <v>43516</v>
      </c>
      <c r="B565" t="s">
        <v>710</v>
      </c>
      <c r="C565" s="2">
        <v>43516</v>
      </c>
      <c r="D565" s="3">
        <v>50.13</v>
      </c>
      <c r="E565" s="3">
        <v>49.75</v>
      </c>
      <c r="F565" s="3">
        <v>49.03</v>
      </c>
      <c r="G565" s="3">
        <v>48.89</v>
      </c>
      <c r="H565" s="3">
        <v>49.09</v>
      </c>
      <c r="I565" s="3">
        <v>49.67</v>
      </c>
      <c r="J565" s="3">
        <v>50.24</v>
      </c>
      <c r="K565" s="3">
        <v>55.32</v>
      </c>
      <c r="L565" s="3">
        <v>57.53</v>
      </c>
      <c r="M565" s="3">
        <v>58.04</v>
      </c>
      <c r="N565" s="3">
        <v>60.67</v>
      </c>
      <c r="O565" s="3">
        <v>60.69</v>
      </c>
      <c r="P565" s="3">
        <v>59.64</v>
      </c>
      <c r="Q565" s="3">
        <v>50.29</v>
      </c>
      <c r="R565" s="3">
        <v>48.74</v>
      </c>
      <c r="S565" s="3">
        <v>48.32</v>
      </c>
      <c r="T565" s="3">
        <v>48.03</v>
      </c>
      <c r="U565" s="3">
        <v>48.29</v>
      </c>
      <c r="V565" s="3">
        <v>48.56</v>
      </c>
      <c r="W565" s="3">
        <v>51.37</v>
      </c>
      <c r="X565" s="3">
        <v>54.82</v>
      </c>
      <c r="Y565" s="3">
        <v>55.82</v>
      </c>
      <c r="Z565" s="3">
        <v>56.57</v>
      </c>
      <c r="AA565" s="3">
        <v>56.62</v>
      </c>
      <c r="AB565" s="3">
        <v>56.07</v>
      </c>
      <c r="AC565" s="3">
        <v>48.79</v>
      </c>
      <c r="AD565" s="3">
        <v>47.34</v>
      </c>
      <c r="AE565" s="3">
        <v>46.19</v>
      </c>
      <c r="AF565" s="3">
        <v>45.64</v>
      </c>
      <c r="AG565" s="3">
        <v>45.89</v>
      </c>
      <c r="AH565" s="3">
        <v>46.29</v>
      </c>
      <c r="AI565" s="3">
        <v>49.23</v>
      </c>
      <c r="AJ565" s="3">
        <v>52.65</v>
      </c>
      <c r="AK565" s="3">
        <v>53.1</v>
      </c>
      <c r="AL565" s="3">
        <v>53.85</v>
      </c>
      <c r="AM565" s="3">
        <v>53.9</v>
      </c>
      <c r="AN565" s="3">
        <v>53.4</v>
      </c>
      <c r="AO565" s="3">
        <v>43.21</v>
      </c>
      <c r="AP565" s="3">
        <v>42</v>
      </c>
      <c r="AQ565" s="3">
        <v>41.3</v>
      </c>
      <c r="AR565" s="3">
        <v>41.05</v>
      </c>
      <c r="AS565" s="3">
        <v>41.32</v>
      </c>
      <c r="AT565" s="3">
        <v>42.2</v>
      </c>
      <c r="AU565" s="3">
        <v>45.83</v>
      </c>
      <c r="AV565" s="3">
        <v>48.91</v>
      </c>
      <c r="AW565" s="3">
        <v>49.36</v>
      </c>
      <c r="AX565" s="3">
        <v>50.11</v>
      </c>
      <c r="AY565" s="3">
        <v>50.16</v>
      </c>
    </row>
    <row r="566" spans="1:51" x14ac:dyDescent="0.35">
      <c r="A566" s="5">
        <f t="shared" si="9"/>
        <v>43517</v>
      </c>
      <c r="B566" t="s">
        <v>711</v>
      </c>
      <c r="C566" s="2">
        <v>43517</v>
      </c>
      <c r="D566" s="3">
        <v>48.42</v>
      </c>
      <c r="E566" s="3">
        <v>48.28</v>
      </c>
      <c r="F566" s="3">
        <v>47.54</v>
      </c>
      <c r="G566" s="3">
        <v>47.67</v>
      </c>
      <c r="H566" s="3">
        <v>47.97</v>
      </c>
      <c r="I566" s="3">
        <v>48.69</v>
      </c>
      <c r="J566" s="3">
        <v>49.26</v>
      </c>
      <c r="K566" s="3">
        <v>54.69</v>
      </c>
      <c r="L566" s="3">
        <v>56.9</v>
      </c>
      <c r="M566" s="3">
        <v>57.41</v>
      </c>
      <c r="N566" s="3">
        <v>59.56</v>
      </c>
      <c r="O566" s="3">
        <v>59.58</v>
      </c>
      <c r="P566" s="3">
        <v>58.53</v>
      </c>
      <c r="Q566" s="3">
        <v>49.46</v>
      </c>
      <c r="R566" s="3">
        <v>47.91</v>
      </c>
      <c r="S566" s="3">
        <v>47.49</v>
      </c>
      <c r="T566" s="3">
        <v>47.2</v>
      </c>
      <c r="U566" s="3">
        <v>47.46</v>
      </c>
      <c r="V566" s="3">
        <v>47.73</v>
      </c>
      <c r="W566" s="3">
        <v>50.65</v>
      </c>
      <c r="X566" s="3">
        <v>54.1</v>
      </c>
      <c r="Y566" s="3">
        <v>55.1</v>
      </c>
      <c r="Z566" s="3">
        <v>55.85</v>
      </c>
      <c r="AA566" s="3">
        <v>55.9</v>
      </c>
      <c r="AB566" s="3">
        <v>55.35</v>
      </c>
      <c r="AC566" s="3">
        <v>48.32</v>
      </c>
      <c r="AD566" s="3">
        <v>46.87</v>
      </c>
      <c r="AE566" s="3">
        <v>45.72</v>
      </c>
      <c r="AF566" s="3">
        <v>45.17</v>
      </c>
      <c r="AG566" s="3">
        <v>45.42</v>
      </c>
      <c r="AH566" s="3">
        <v>45.82</v>
      </c>
      <c r="AI566" s="3">
        <v>48.78</v>
      </c>
      <c r="AJ566" s="3">
        <v>52.2</v>
      </c>
      <c r="AK566" s="3">
        <v>52.65</v>
      </c>
      <c r="AL566" s="3">
        <v>53.4</v>
      </c>
      <c r="AM566" s="3">
        <v>53.45</v>
      </c>
      <c r="AN566" s="3">
        <v>52.95</v>
      </c>
      <c r="AO566" s="3">
        <v>42.76</v>
      </c>
      <c r="AP566" s="3">
        <v>41.55</v>
      </c>
      <c r="AQ566" s="3">
        <v>40.85</v>
      </c>
      <c r="AR566" s="3">
        <v>40.6</v>
      </c>
      <c r="AS566" s="3">
        <v>40.869999999999997</v>
      </c>
      <c r="AT566" s="3">
        <v>41.75</v>
      </c>
      <c r="AU566" s="3">
        <v>45.38</v>
      </c>
      <c r="AV566" s="3">
        <v>48.46</v>
      </c>
      <c r="AW566" s="3">
        <v>48.91</v>
      </c>
      <c r="AX566" s="3">
        <v>49.66</v>
      </c>
      <c r="AY566" s="3">
        <v>49.71</v>
      </c>
    </row>
    <row r="567" spans="1:51" x14ac:dyDescent="0.35">
      <c r="A567" s="5">
        <f t="shared" si="9"/>
        <v>43518</v>
      </c>
      <c r="B567" t="s">
        <v>712</v>
      </c>
      <c r="C567" s="2">
        <v>43518</v>
      </c>
      <c r="D567" s="3">
        <v>47.92</v>
      </c>
      <c r="E567" s="3">
        <v>47.84</v>
      </c>
      <c r="F567" s="3">
        <v>47.17</v>
      </c>
      <c r="G567" s="3">
        <v>47.33</v>
      </c>
      <c r="H567" s="3">
        <v>47.55</v>
      </c>
      <c r="I567" s="3">
        <v>48.38</v>
      </c>
      <c r="J567" s="3">
        <v>48.95</v>
      </c>
      <c r="K567" s="3">
        <v>54.62</v>
      </c>
      <c r="L567" s="3">
        <v>56.83</v>
      </c>
      <c r="M567" s="3">
        <v>57.34</v>
      </c>
      <c r="N567" s="3">
        <v>59.32</v>
      </c>
      <c r="O567" s="3">
        <v>59.34</v>
      </c>
      <c r="P567" s="3">
        <v>58.29</v>
      </c>
      <c r="Q567" s="3">
        <v>49.37</v>
      </c>
      <c r="R567" s="3">
        <v>47.82</v>
      </c>
      <c r="S567" s="3">
        <v>47.4</v>
      </c>
      <c r="T567" s="3">
        <v>47.11</v>
      </c>
      <c r="U567" s="3">
        <v>47.37</v>
      </c>
      <c r="V567" s="3">
        <v>47.64</v>
      </c>
      <c r="W567" s="3">
        <v>50.56</v>
      </c>
      <c r="X567" s="3">
        <v>54.01</v>
      </c>
      <c r="Y567" s="3">
        <v>55.01</v>
      </c>
      <c r="Z567" s="3">
        <v>55.76</v>
      </c>
      <c r="AA567" s="3">
        <v>55.81</v>
      </c>
      <c r="AB567" s="3">
        <v>55.26</v>
      </c>
      <c r="AC567" s="3">
        <v>48.33</v>
      </c>
      <c r="AD567" s="3">
        <v>46.88</v>
      </c>
      <c r="AE567" s="3">
        <v>45.73</v>
      </c>
      <c r="AF567" s="3">
        <v>45.18</v>
      </c>
      <c r="AG567" s="3">
        <v>45.43</v>
      </c>
      <c r="AH567" s="3">
        <v>45.83</v>
      </c>
      <c r="AI567" s="3">
        <v>49.11</v>
      </c>
      <c r="AJ567" s="3">
        <v>52.53</v>
      </c>
      <c r="AK567" s="3">
        <v>52.98</v>
      </c>
      <c r="AL567" s="3">
        <v>53.73</v>
      </c>
      <c r="AM567" s="3">
        <v>53.78</v>
      </c>
      <c r="AN567" s="3">
        <v>53.28</v>
      </c>
      <c r="AO567" s="3">
        <v>42.81</v>
      </c>
      <c r="AP567" s="3">
        <v>41.6</v>
      </c>
      <c r="AQ567" s="3">
        <v>40.9</v>
      </c>
      <c r="AR567" s="3">
        <v>40.65</v>
      </c>
      <c r="AS567" s="3">
        <v>40.92</v>
      </c>
      <c r="AT567" s="3">
        <v>41.8</v>
      </c>
      <c r="AU567" s="3">
        <v>45.71</v>
      </c>
      <c r="AV567" s="3">
        <v>48.79</v>
      </c>
      <c r="AW567" s="3">
        <v>49.24</v>
      </c>
      <c r="AX567" s="3">
        <v>49.99</v>
      </c>
      <c r="AY567" s="3">
        <v>50.04</v>
      </c>
    </row>
    <row r="568" spans="1:51" x14ac:dyDescent="0.35">
      <c r="A568" s="5">
        <f t="shared" si="9"/>
        <v>43521</v>
      </c>
      <c r="B568" t="s">
        <v>713</v>
      </c>
      <c r="C568" s="2">
        <v>43521</v>
      </c>
      <c r="D568" s="3">
        <v>47.36</v>
      </c>
      <c r="E568" s="3">
        <v>47.41</v>
      </c>
      <c r="F568" s="3">
        <v>46.83</v>
      </c>
      <c r="G568" s="3">
        <v>46.72</v>
      </c>
      <c r="H568" s="3">
        <v>47</v>
      </c>
      <c r="I568" s="3">
        <v>47.97</v>
      </c>
      <c r="J568" s="3">
        <v>48.54</v>
      </c>
      <c r="K568" s="3">
        <v>54.27</v>
      </c>
      <c r="L568" s="3">
        <v>56.48</v>
      </c>
      <c r="M568" s="3">
        <v>56.99</v>
      </c>
      <c r="N568" s="3">
        <v>59.1</v>
      </c>
      <c r="O568" s="3">
        <v>59.12</v>
      </c>
      <c r="P568" s="3">
        <v>58.07</v>
      </c>
      <c r="Q568" s="3">
        <v>49.24</v>
      </c>
      <c r="R568" s="3">
        <v>47.69</v>
      </c>
      <c r="S568" s="3">
        <v>47.27</v>
      </c>
      <c r="T568" s="3">
        <v>46.98</v>
      </c>
      <c r="U568" s="3">
        <v>47.24</v>
      </c>
      <c r="V568" s="3">
        <v>47.51</v>
      </c>
      <c r="W568" s="3">
        <v>50.38</v>
      </c>
      <c r="X568" s="3">
        <v>53.83</v>
      </c>
      <c r="Y568" s="3">
        <v>54.83</v>
      </c>
      <c r="Z568" s="3">
        <v>55.58</v>
      </c>
      <c r="AA568" s="3">
        <v>55.63</v>
      </c>
      <c r="AB568" s="3">
        <v>55.08</v>
      </c>
      <c r="AC568" s="3">
        <v>48.06</v>
      </c>
      <c r="AD568" s="3">
        <v>46.61</v>
      </c>
      <c r="AE568" s="3">
        <v>45.46</v>
      </c>
      <c r="AF568" s="3">
        <v>44.91</v>
      </c>
      <c r="AG568" s="3">
        <v>45.16</v>
      </c>
      <c r="AH568" s="3">
        <v>45.56</v>
      </c>
      <c r="AI568" s="3">
        <v>48.82</v>
      </c>
      <c r="AJ568" s="3">
        <v>52.24</v>
      </c>
      <c r="AK568" s="3">
        <v>52.69</v>
      </c>
      <c r="AL568" s="3">
        <v>53.44</v>
      </c>
      <c r="AM568" s="3">
        <v>53.49</v>
      </c>
      <c r="AN568" s="3">
        <v>52.99</v>
      </c>
      <c r="AO568" s="3">
        <v>42.56</v>
      </c>
      <c r="AP568" s="3">
        <v>41.35</v>
      </c>
      <c r="AQ568" s="3">
        <v>40.65</v>
      </c>
      <c r="AR568" s="3">
        <v>40.4</v>
      </c>
      <c r="AS568" s="3">
        <v>40.67</v>
      </c>
      <c r="AT568" s="3">
        <v>41.55</v>
      </c>
      <c r="AU568" s="3">
        <v>45.42</v>
      </c>
      <c r="AV568" s="3">
        <v>48.5</v>
      </c>
      <c r="AW568" s="3">
        <v>48.95</v>
      </c>
      <c r="AX568" s="3">
        <v>49.7</v>
      </c>
      <c r="AY568" s="3">
        <v>49.75</v>
      </c>
    </row>
    <row r="569" spans="1:51" x14ac:dyDescent="0.35">
      <c r="A569" s="5">
        <f t="shared" si="9"/>
        <v>43522</v>
      </c>
      <c r="B569" t="s">
        <v>714</v>
      </c>
      <c r="C569" s="2">
        <v>43522</v>
      </c>
      <c r="D569" s="3">
        <v>47.37</v>
      </c>
      <c r="E569" s="3">
        <v>47.23</v>
      </c>
      <c r="F569" s="3">
        <v>46.53</v>
      </c>
      <c r="G569" s="3">
        <v>46.67</v>
      </c>
      <c r="H569" s="3">
        <v>46.87</v>
      </c>
      <c r="I569" s="3">
        <v>47.92</v>
      </c>
      <c r="J569" s="3">
        <v>48.49</v>
      </c>
      <c r="K569" s="3">
        <v>54.16</v>
      </c>
      <c r="L569" s="3">
        <v>56.37</v>
      </c>
      <c r="M569" s="3">
        <v>56.88</v>
      </c>
      <c r="N569" s="3">
        <v>59.05</v>
      </c>
      <c r="O569" s="3">
        <v>59.07</v>
      </c>
      <c r="P569" s="3">
        <v>58.02</v>
      </c>
      <c r="Q569" s="3">
        <v>49.19</v>
      </c>
      <c r="R569" s="3">
        <v>47.64</v>
      </c>
      <c r="S569" s="3">
        <v>47.22</v>
      </c>
      <c r="T569" s="3">
        <v>46.93</v>
      </c>
      <c r="U569" s="3">
        <v>47.19</v>
      </c>
      <c r="V569" s="3">
        <v>47.46</v>
      </c>
      <c r="W569" s="3">
        <v>50.3</v>
      </c>
      <c r="X569" s="3">
        <v>53.75</v>
      </c>
      <c r="Y569" s="3">
        <v>54.75</v>
      </c>
      <c r="Z569" s="3">
        <v>55.5</v>
      </c>
      <c r="AA569" s="3">
        <v>55.55</v>
      </c>
      <c r="AB569" s="3">
        <v>55</v>
      </c>
      <c r="AC569" s="3">
        <v>48.18</v>
      </c>
      <c r="AD569" s="3">
        <v>46.73</v>
      </c>
      <c r="AE569" s="3">
        <v>45.58</v>
      </c>
      <c r="AF569" s="3">
        <v>45.03</v>
      </c>
      <c r="AG569" s="3">
        <v>45.28</v>
      </c>
      <c r="AH569" s="3">
        <v>45.68</v>
      </c>
      <c r="AI569" s="3">
        <v>48.93</v>
      </c>
      <c r="AJ569" s="3">
        <v>52.35</v>
      </c>
      <c r="AK569" s="3">
        <v>52.8</v>
      </c>
      <c r="AL569" s="3">
        <v>53.55</v>
      </c>
      <c r="AM569" s="3">
        <v>53.6</v>
      </c>
      <c r="AN569" s="3">
        <v>53.1</v>
      </c>
      <c r="AO569" s="3">
        <v>42.68</v>
      </c>
      <c r="AP569" s="3">
        <v>41.47</v>
      </c>
      <c r="AQ569" s="3">
        <v>40.770000000000003</v>
      </c>
      <c r="AR569" s="3">
        <v>40.520000000000003</v>
      </c>
      <c r="AS569" s="3">
        <v>40.79</v>
      </c>
      <c r="AT569" s="3">
        <v>41.67</v>
      </c>
      <c r="AU569" s="3">
        <v>45.53</v>
      </c>
      <c r="AV569" s="3">
        <v>48.61</v>
      </c>
      <c r="AW569" s="3">
        <v>49.06</v>
      </c>
      <c r="AX569" s="3">
        <v>49.81</v>
      </c>
      <c r="AY569" s="3">
        <v>49.86</v>
      </c>
    </row>
    <row r="570" spans="1:51" x14ac:dyDescent="0.35">
      <c r="A570" s="5">
        <f t="shared" si="9"/>
        <v>43523</v>
      </c>
      <c r="B570" t="s">
        <v>715</v>
      </c>
      <c r="C570" s="2">
        <v>43523</v>
      </c>
      <c r="D570" s="3">
        <v>48.56</v>
      </c>
      <c r="E570" s="3">
        <v>48.32</v>
      </c>
      <c r="F570" s="3">
        <v>47.71</v>
      </c>
      <c r="G570" s="3">
        <v>47.89</v>
      </c>
      <c r="H570" s="3">
        <v>48.02</v>
      </c>
      <c r="I570" s="3">
        <v>49.08</v>
      </c>
      <c r="J570" s="3">
        <v>49.65</v>
      </c>
      <c r="K570" s="3">
        <v>55.11</v>
      </c>
      <c r="L570" s="3">
        <v>57.32</v>
      </c>
      <c r="M570" s="3">
        <v>57.83</v>
      </c>
      <c r="N570" s="3">
        <v>60.01</v>
      </c>
      <c r="O570" s="3">
        <v>60.03</v>
      </c>
      <c r="P570" s="3">
        <v>58.98</v>
      </c>
      <c r="Q570" s="3">
        <v>49.88</v>
      </c>
      <c r="R570" s="3">
        <v>48.33</v>
      </c>
      <c r="S570" s="3">
        <v>47.91</v>
      </c>
      <c r="T570" s="3">
        <v>47.62</v>
      </c>
      <c r="U570" s="3">
        <v>47.88</v>
      </c>
      <c r="V570" s="3">
        <v>48.15</v>
      </c>
      <c r="W570" s="3">
        <v>51.09</v>
      </c>
      <c r="X570" s="3">
        <v>54.54</v>
      </c>
      <c r="Y570" s="3">
        <v>55.54</v>
      </c>
      <c r="Z570" s="3">
        <v>56.29</v>
      </c>
      <c r="AA570" s="3">
        <v>56.34</v>
      </c>
      <c r="AB570" s="3">
        <v>55.79</v>
      </c>
      <c r="AC570" s="3">
        <v>49.22</v>
      </c>
      <c r="AD570" s="3">
        <v>47.77</v>
      </c>
      <c r="AE570" s="3">
        <v>46.62</v>
      </c>
      <c r="AF570" s="3">
        <v>46.07</v>
      </c>
      <c r="AG570" s="3">
        <v>46.32</v>
      </c>
      <c r="AH570" s="3">
        <v>46.72</v>
      </c>
      <c r="AI570" s="3">
        <v>49.75</v>
      </c>
      <c r="AJ570" s="3">
        <v>53.17</v>
      </c>
      <c r="AK570" s="3">
        <v>53.62</v>
      </c>
      <c r="AL570" s="3">
        <v>54.37</v>
      </c>
      <c r="AM570" s="3">
        <v>54.42</v>
      </c>
      <c r="AN570" s="3">
        <v>53.92</v>
      </c>
      <c r="AO570" s="3">
        <v>43.36</v>
      </c>
      <c r="AP570" s="3">
        <v>42.15</v>
      </c>
      <c r="AQ570" s="3">
        <v>41.45</v>
      </c>
      <c r="AR570" s="3">
        <v>41.2</v>
      </c>
      <c r="AS570" s="3">
        <v>41.47</v>
      </c>
      <c r="AT570" s="3">
        <v>42.35</v>
      </c>
      <c r="AU570" s="3">
        <v>46.35</v>
      </c>
      <c r="AV570" s="3">
        <v>49.43</v>
      </c>
      <c r="AW570" s="3">
        <v>49.88</v>
      </c>
      <c r="AX570" s="3">
        <v>50.63</v>
      </c>
      <c r="AY570" s="3">
        <v>50.68</v>
      </c>
    </row>
    <row r="571" spans="1:51" x14ac:dyDescent="0.35">
      <c r="A571" s="5">
        <f t="shared" si="9"/>
        <v>43524</v>
      </c>
      <c r="B571" t="s">
        <v>716</v>
      </c>
      <c r="C571" s="2">
        <v>43524</v>
      </c>
      <c r="D571" s="3">
        <v>48.37</v>
      </c>
      <c r="E571" s="3">
        <v>48.02</v>
      </c>
      <c r="F571" s="3">
        <v>48.35</v>
      </c>
      <c r="G571" s="3">
        <v>48.42</v>
      </c>
      <c r="H571" s="3">
        <v>49.63</v>
      </c>
      <c r="I571" s="3">
        <v>50.2</v>
      </c>
      <c r="J571" s="3">
        <v>55.49</v>
      </c>
      <c r="K571" s="3">
        <v>57.7</v>
      </c>
      <c r="L571" s="3">
        <v>58.21</v>
      </c>
      <c r="M571" s="3">
        <v>60.43</v>
      </c>
      <c r="N571" s="3">
        <v>60.45</v>
      </c>
      <c r="O571" s="3">
        <v>59.4</v>
      </c>
      <c r="P571" s="3">
        <v>50.16</v>
      </c>
      <c r="Q571" s="3">
        <v>48.61</v>
      </c>
      <c r="R571" s="3">
        <v>48.19</v>
      </c>
      <c r="S571" s="3">
        <v>47.9</v>
      </c>
      <c r="T571" s="3">
        <v>48.16</v>
      </c>
      <c r="U571" s="3">
        <v>48.43</v>
      </c>
      <c r="V571" s="3">
        <v>51.4</v>
      </c>
      <c r="W571" s="3">
        <v>54.85</v>
      </c>
      <c r="X571" s="3">
        <v>55.85</v>
      </c>
      <c r="Y571" s="3">
        <v>56.6</v>
      </c>
      <c r="Z571" s="3">
        <v>56.65</v>
      </c>
      <c r="AA571" s="3">
        <v>56.1</v>
      </c>
      <c r="AB571" s="3">
        <v>49.47</v>
      </c>
      <c r="AC571" s="3">
        <v>48.02</v>
      </c>
      <c r="AD571" s="3">
        <v>46.87</v>
      </c>
      <c r="AE571" s="3">
        <v>46.32</v>
      </c>
      <c r="AF571" s="3">
        <v>46.57</v>
      </c>
      <c r="AG571" s="3">
        <v>46.97</v>
      </c>
      <c r="AH571" s="3">
        <v>50.01</v>
      </c>
      <c r="AI571" s="3">
        <v>53.43</v>
      </c>
      <c r="AJ571" s="3">
        <v>53.88</v>
      </c>
      <c r="AK571" s="3">
        <v>54.63</v>
      </c>
      <c r="AL571" s="3">
        <v>54.68</v>
      </c>
      <c r="AM571" s="3">
        <v>54.18</v>
      </c>
      <c r="AN571" s="3">
        <v>43.61</v>
      </c>
      <c r="AO571" s="3">
        <v>42.4</v>
      </c>
      <c r="AP571" s="3">
        <v>41.7</v>
      </c>
      <c r="AQ571" s="3">
        <v>41.45</v>
      </c>
      <c r="AR571" s="3">
        <v>41.72</v>
      </c>
      <c r="AS571" s="3">
        <v>42.6</v>
      </c>
      <c r="AT571" s="3">
        <v>46.61</v>
      </c>
      <c r="AU571" s="3">
        <v>49.69</v>
      </c>
      <c r="AV571" s="3">
        <v>50.14</v>
      </c>
      <c r="AW571" s="3">
        <v>50.89</v>
      </c>
      <c r="AX571" s="3">
        <v>50.94</v>
      </c>
      <c r="AY571" s="3">
        <v>50.33</v>
      </c>
    </row>
    <row r="572" spans="1:51" x14ac:dyDescent="0.35">
      <c r="A572" s="5">
        <f t="shared" si="9"/>
        <v>43525</v>
      </c>
      <c r="B572" t="s">
        <v>717</v>
      </c>
      <c r="C572" s="2">
        <v>43525</v>
      </c>
      <c r="D572" s="3">
        <v>47.94</v>
      </c>
      <c r="E572" s="3">
        <v>47.49</v>
      </c>
      <c r="F572" s="3">
        <v>48.08</v>
      </c>
      <c r="G572" s="3">
        <v>48.23</v>
      </c>
      <c r="H572" s="3">
        <v>49.33</v>
      </c>
      <c r="I572" s="3">
        <v>50.08</v>
      </c>
      <c r="J572" s="3">
        <v>55.47</v>
      </c>
      <c r="K572" s="3">
        <v>57.68</v>
      </c>
      <c r="L572" s="3">
        <v>58.19</v>
      </c>
      <c r="M572" s="3">
        <v>60.31</v>
      </c>
      <c r="N572" s="3">
        <v>60.33</v>
      </c>
      <c r="O572" s="3">
        <v>59.28</v>
      </c>
      <c r="P572" s="3">
        <v>50.3</v>
      </c>
      <c r="Q572" s="3">
        <v>48.75</v>
      </c>
      <c r="R572" s="3">
        <v>48.33</v>
      </c>
      <c r="S572" s="3">
        <v>48.04</v>
      </c>
      <c r="T572" s="3">
        <v>48.3</v>
      </c>
      <c r="U572" s="3">
        <v>48.57</v>
      </c>
      <c r="V572" s="3">
        <v>51.47</v>
      </c>
      <c r="W572" s="3">
        <v>54.92</v>
      </c>
      <c r="X572" s="3">
        <v>55.92</v>
      </c>
      <c r="Y572" s="3">
        <v>56.67</v>
      </c>
      <c r="Z572" s="3">
        <v>56.72</v>
      </c>
      <c r="AA572" s="3">
        <v>56.17</v>
      </c>
      <c r="AB572" s="3">
        <v>49.45</v>
      </c>
      <c r="AC572" s="3">
        <v>48</v>
      </c>
      <c r="AD572" s="3">
        <v>46.85</v>
      </c>
      <c r="AE572" s="3">
        <v>46.3</v>
      </c>
      <c r="AF572" s="3">
        <v>46.55</v>
      </c>
      <c r="AG572" s="3">
        <v>46.95</v>
      </c>
      <c r="AH572" s="3">
        <v>50.06</v>
      </c>
      <c r="AI572" s="3">
        <v>53.48</v>
      </c>
      <c r="AJ572" s="3">
        <v>53.93</v>
      </c>
      <c r="AK572" s="3">
        <v>54.68</v>
      </c>
      <c r="AL572" s="3">
        <v>54.73</v>
      </c>
      <c r="AM572" s="3">
        <v>54.23</v>
      </c>
      <c r="AN572" s="3">
        <v>43.63</v>
      </c>
      <c r="AO572" s="3">
        <v>42.42</v>
      </c>
      <c r="AP572" s="3">
        <v>41.72</v>
      </c>
      <c r="AQ572" s="3">
        <v>41.47</v>
      </c>
      <c r="AR572" s="3">
        <v>41.74</v>
      </c>
      <c r="AS572" s="3">
        <v>42.62</v>
      </c>
      <c r="AT572" s="3">
        <v>46.66</v>
      </c>
      <c r="AU572" s="3">
        <v>49.74</v>
      </c>
      <c r="AV572" s="3">
        <v>50.19</v>
      </c>
      <c r="AW572" s="3">
        <v>50.94</v>
      </c>
      <c r="AX572" s="3">
        <v>50.99</v>
      </c>
      <c r="AY572" s="3">
        <v>50.38</v>
      </c>
    </row>
    <row r="573" spans="1:51" x14ac:dyDescent="0.35">
      <c r="A573" s="5">
        <f t="shared" si="9"/>
        <v>43528</v>
      </c>
      <c r="B573" t="s">
        <v>718</v>
      </c>
      <c r="C573" s="2">
        <v>43528</v>
      </c>
      <c r="D573" s="3">
        <v>48.2</v>
      </c>
      <c r="E573" s="3">
        <v>47.72</v>
      </c>
      <c r="F573" s="3">
        <v>48.22</v>
      </c>
      <c r="G573" s="3">
        <v>48.51</v>
      </c>
      <c r="H573" s="3">
        <v>49.56</v>
      </c>
      <c r="I573" s="3">
        <v>50.45</v>
      </c>
      <c r="J573" s="3">
        <v>55.83</v>
      </c>
      <c r="K573" s="3">
        <v>58.04</v>
      </c>
      <c r="L573" s="3">
        <v>58.55</v>
      </c>
      <c r="M573" s="3">
        <v>60.64</v>
      </c>
      <c r="N573" s="3">
        <v>60.66</v>
      </c>
      <c r="O573" s="3">
        <v>59.61</v>
      </c>
      <c r="P573" s="3">
        <v>50.6</v>
      </c>
      <c r="Q573" s="3">
        <v>49.05</v>
      </c>
      <c r="R573" s="3">
        <v>48.63</v>
      </c>
      <c r="S573" s="3">
        <v>48.34</v>
      </c>
      <c r="T573" s="3">
        <v>48.6</v>
      </c>
      <c r="U573" s="3">
        <v>48.87</v>
      </c>
      <c r="V573" s="3">
        <v>51.9</v>
      </c>
      <c r="W573" s="3">
        <v>55.35</v>
      </c>
      <c r="X573" s="3">
        <v>56.35</v>
      </c>
      <c r="Y573" s="3">
        <v>57.1</v>
      </c>
      <c r="Z573" s="3">
        <v>57.15</v>
      </c>
      <c r="AA573" s="3">
        <v>56.6</v>
      </c>
      <c r="AB573" s="3">
        <v>49.58</v>
      </c>
      <c r="AC573" s="3">
        <v>48.13</v>
      </c>
      <c r="AD573" s="3">
        <v>46.98</v>
      </c>
      <c r="AE573" s="3">
        <v>46.43</v>
      </c>
      <c r="AF573" s="3">
        <v>46.68</v>
      </c>
      <c r="AG573" s="3">
        <v>47.08</v>
      </c>
      <c r="AH573" s="3">
        <v>50.29</v>
      </c>
      <c r="AI573" s="3">
        <v>53.71</v>
      </c>
      <c r="AJ573" s="3">
        <v>54.16</v>
      </c>
      <c r="AK573" s="3">
        <v>54.91</v>
      </c>
      <c r="AL573" s="3">
        <v>54.96</v>
      </c>
      <c r="AM573" s="3">
        <v>54.46</v>
      </c>
      <c r="AN573" s="3">
        <v>43.86</v>
      </c>
      <c r="AO573" s="3">
        <v>42.65</v>
      </c>
      <c r="AP573" s="3">
        <v>41.95</v>
      </c>
      <c r="AQ573" s="3">
        <v>41.7</v>
      </c>
      <c r="AR573" s="3">
        <v>41.97</v>
      </c>
      <c r="AS573" s="3">
        <v>42.85</v>
      </c>
      <c r="AT573" s="3">
        <v>46.89</v>
      </c>
      <c r="AU573" s="3">
        <v>49.97</v>
      </c>
      <c r="AV573" s="3">
        <v>50.42</v>
      </c>
      <c r="AW573" s="3">
        <v>51.17</v>
      </c>
      <c r="AX573" s="3">
        <v>51.22</v>
      </c>
      <c r="AY573" s="3">
        <v>50.61</v>
      </c>
    </row>
    <row r="574" spans="1:51" x14ac:dyDescent="0.35">
      <c r="A574" s="5">
        <f t="shared" si="9"/>
        <v>43529</v>
      </c>
      <c r="B574" t="s">
        <v>719</v>
      </c>
      <c r="C574" s="2">
        <v>43529</v>
      </c>
      <c r="D574" s="3">
        <v>47.9</v>
      </c>
      <c r="E574" s="3">
        <v>47.49</v>
      </c>
      <c r="F574" s="3">
        <v>47.83</v>
      </c>
      <c r="G574" s="3">
        <v>48.14</v>
      </c>
      <c r="H574" s="3">
        <v>49.1</v>
      </c>
      <c r="I574" s="3">
        <v>50.08</v>
      </c>
      <c r="J574" s="3">
        <v>55.49</v>
      </c>
      <c r="K574" s="3">
        <v>57.7</v>
      </c>
      <c r="L574" s="3">
        <v>58.21</v>
      </c>
      <c r="M574" s="3">
        <v>60.31</v>
      </c>
      <c r="N574" s="3">
        <v>60.33</v>
      </c>
      <c r="O574" s="3">
        <v>59.28</v>
      </c>
      <c r="P574" s="3">
        <v>50.4</v>
      </c>
      <c r="Q574" s="3">
        <v>48.85</v>
      </c>
      <c r="R574" s="3">
        <v>48.43</v>
      </c>
      <c r="S574" s="3">
        <v>48.14</v>
      </c>
      <c r="T574" s="3">
        <v>48.4</v>
      </c>
      <c r="U574" s="3">
        <v>48.67</v>
      </c>
      <c r="V574" s="3">
        <v>51.77</v>
      </c>
      <c r="W574" s="3">
        <v>55.22</v>
      </c>
      <c r="X574" s="3">
        <v>56.22</v>
      </c>
      <c r="Y574" s="3">
        <v>56.97</v>
      </c>
      <c r="Z574" s="3">
        <v>57.02</v>
      </c>
      <c r="AA574" s="3">
        <v>56.47</v>
      </c>
      <c r="AB574" s="3">
        <v>49.41</v>
      </c>
      <c r="AC574" s="3">
        <v>47.96</v>
      </c>
      <c r="AD574" s="3">
        <v>46.81</v>
      </c>
      <c r="AE574" s="3">
        <v>46.26</v>
      </c>
      <c r="AF574" s="3">
        <v>46.51</v>
      </c>
      <c r="AG574" s="3">
        <v>46.91</v>
      </c>
      <c r="AH574" s="3">
        <v>49.95</v>
      </c>
      <c r="AI574" s="3">
        <v>53.37</v>
      </c>
      <c r="AJ574" s="3">
        <v>53.82</v>
      </c>
      <c r="AK574" s="3">
        <v>54.57</v>
      </c>
      <c r="AL574" s="3">
        <v>54.62</v>
      </c>
      <c r="AM574" s="3">
        <v>54.12</v>
      </c>
      <c r="AN574" s="3">
        <v>43.55</v>
      </c>
      <c r="AO574" s="3">
        <v>42.34</v>
      </c>
      <c r="AP574" s="3">
        <v>41.64</v>
      </c>
      <c r="AQ574" s="3">
        <v>41.39</v>
      </c>
      <c r="AR574" s="3">
        <v>41.66</v>
      </c>
      <c r="AS574" s="3">
        <v>42.54</v>
      </c>
      <c r="AT574" s="3">
        <v>46.55</v>
      </c>
      <c r="AU574" s="3">
        <v>49.63</v>
      </c>
      <c r="AV574" s="3">
        <v>50.08</v>
      </c>
      <c r="AW574" s="3">
        <v>50.83</v>
      </c>
      <c r="AX574" s="3">
        <v>50.88</v>
      </c>
      <c r="AY574" s="3">
        <v>50.27</v>
      </c>
    </row>
    <row r="575" spans="1:51" x14ac:dyDescent="0.35">
      <c r="A575" s="5">
        <f t="shared" si="9"/>
        <v>43530</v>
      </c>
      <c r="B575" t="s">
        <v>720</v>
      </c>
      <c r="C575" s="2">
        <v>43530</v>
      </c>
      <c r="D575" s="3">
        <v>47.3</v>
      </c>
      <c r="E575" s="3">
        <v>46.93</v>
      </c>
      <c r="F575" s="3">
        <v>47.32</v>
      </c>
      <c r="G575" s="3">
        <v>47.51</v>
      </c>
      <c r="H575" s="3">
        <v>48.43</v>
      </c>
      <c r="I575" s="3">
        <v>49.49</v>
      </c>
      <c r="J575" s="3">
        <v>54.73</v>
      </c>
      <c r="K575" s="3">
        <v>56.94</v>
      </c>
      <c r="L575" s="3">
        <v>57.45</v>
      </c>
      <c r="M575" s="3">
        <v>59.59</v>
      </c>
      <c r="N575" s="3">
        <v>59.61</v>
      </c>
      <c r="O575" s="3">
        <v>58.56</v>
      </c>
      <c r="P575" s="3">
        <v>49.89</v>
      </c>
      <c r="Q575" s="3">
        <v>48.34</v>
      </c>
      <c r="R575" s="3">
        <v>47.92</v>
      </c>
      <c r="S575" s="3">
        <v>47.63</v>
      </c>
      <c r="T575" s="3">
        <v>47.89</v>
      </c>
      <c r="U575" s="3">
        <v>48.16</v>
      </c>
      <c r="V575" s="3">
        <v>51.32</v>
      </c>
      <c r="W575" s="3">
        <v>54.77</v>
      </c>
      <c r="X575" s="3">
        <v>55.77</v>
      </c>
      <c r="Y575" s="3">
        <v>56.52</v>
      </c>
      <c r="Z575" s="3">
        <v>56.57</v>
      </c>
      <c r="AA575" s="3">
        <v>56.02</v>
      </c>
      <c r="AB575" s="3">
        <v>49.14</v>
      </c>
      <c r="AC575" s="3">
        <v>47.89</v>
      </c>
      <c r="AD575" s="3">
        <v>46.75</v>
      </c>
      <c r="AE575" s="3">
        <v>46.19</v>
      </c>
      <c r="AF575" s="3">
        <v>46.44</v>
      </c>
      <c r="AG575" s="3">
        <v>46.84</v>
      </c>
      <c r="AH575" s="3">
        <v>49.76</v>
      </c>
      <c r="AI575" s="3">
        <v>53.18</v>
      </c>
      <c r="AJ575" s="3">
        <v>53.63</v>
      </c>
      <c r="AK575" s="3">
        <v>54.38</v>
      </c>
      <c r="AL575" s="3">
        <v>54.43</v>
      </c>
      <c r="AM575" s="3">
        <v>53.93</v>
      </c>
      <c r="AN575" s="3">
        <v>42.96</v>
      </c>
      <c r="AO575" s="3">
        <v>41.75</v>
      </c>
      <c r="AP575" s="3">
        <v>41.05</v>
      </c>
      <c r="AQ575" s="3">
        <v>40.799999999999997</v>
      </c>
      <c r="AR575" s="3">
        <v>41.07</v>
      </c>
      <c r="AS575" s="3">
        <v>41.95</v>
      </c>
      <c r="AT575" s="3">
        <v>46.36</v>
      </c>
      <c r="AU575" s="3">
        <v>49.44</v>
      </c>
      <c r="AV575" s="3">
        <v>49.89</v>
      </c>
      <c r="AW575" s="3">
        <v>50.64</v>
      </c>
      <c r="AX575" s="3">
        <v>50.69</v>
      </c>
      <c r="AY575" s="3">
        <v>50.08</v>
      </c>
    </row>
    <row r="576" spans="1:51" x14ac:dyDescent="0.35">
      <c r="A576" s="5">
        <f t="shared" si="9"/>
        <v>43531</v>
      </c>
      <c r="B576" t="s">
        <v>721</v>
      </c>
      <c r="C576" s="2">
        <v>43531</v>
      </c>
      <c r="D576" s="3">
        <v>47.15</v>
      </c>
      <c r="E576" s="3">
        <v>46.77</v>
      </c>
      <c r="F576" s="3">
        <v>47.33</v>
      </c>
      <c r="G576" s="3">
        <v>47.43</v>
      </c>
      <c r="H576" s="3">
        <v>48.22</v>
      </c>
      <c r="I576" s="3">
        <v>49.38</v>
      </c>
      <c r="J576" s="3">
        <v>54.81</v>
      </c>
      <c r="K576" s="3">
        <v>57.02</v>
      </c>
      <c r="L576" s="3">
        <v>57.53</v>
      </c>
      <c r="M576" s="3">
        <v>59.82</v>
      </c>
      <c r="N576" s="3">
        <v>59.84</v>
      </c>
      <c r="O576" s="3">
        <v>58.79</v>
      </c>
      <c r="P576" s="3">
        <v>49.89</v>
      </c>
      <c r="Q576" s="3">
        <v>48.34</v>
      </c>
      <c r="R576" s="3">
        <v>47.92</v>
      </c>
      <c r="S576" s="3">
        <v>47.63</v>
      </c>
      <c r="T576" s="3">
        <v>47.89</v>
      </c>
      <c r="U576" s="3">
        <v>48.16</v>
      </c>
      <c r="V576" s="3">
        <v>51.5</v>
      </c>
      <c r="W576" s="3">
        <v>54.95</v>
      </c>
      <c r="X576" s="3">
        <v>55.95</v>
      </c>
      <c r="Y576" s="3">
        <v>56.7</v>
      </c>
      <c r="Z576" s="3">
        <v>56.75</v>
      </c>
      <c r="AA576" s="3">
        <v>56.2</v>
      </c>
      <c r="AB576" s="3">
        <v>49.18</v>
      </c>
      <c r="AC576" s="3">
        <v>47.93</v>
      </c>
      <c r="AD576" s="3">
        <v>46.79</v>
      </c>
      <c r="AE576" s="3">
        <v>46.23</v>
      </c>
      <c r="AF576" s="3">
        <v>46.48</v>
      </c>
      <c r="AG576" s="3">
        <v>46.88</v>
      </c>
      <c r="AH576" s="3">
        <v>49.84</v>
      </c>
      <c r="AI576" s="3">
        <v>53.26</v>
      </c>
      <c r="AJ576" s="3">
        <v>53.71</v>
      </c>
      <c r="AK576" s="3">
        <v>54.46</v>
      </c>
      <c r="AL576" s="3">
        <v>54.51</v>
      </c>
      <c r="AM576" s="3">
        <v>54.01</v>
      </c>
      <c r="AN576" s="3">
        <v>43.29</v>
      </c>
      <c r="AO576" s="3">
        <v>42.08</v>
      </c>
      <c r="AP576" s="3">
        <v>41.38</v>
      </c>
      <c r="AQ576" s="3">
        <v>41.13</v>
      </c>
      <c r="AR576" s="3">
        <v>41.4</v>
      </c>
      <c r="AS576" s="3">
        <v>42.28</v>
      </c>
      <c r="AT576" s="3">
        <v>46.44</v>
      </c>
      <c r="AU576" s="3">
        <v>49.52</v>
      </c>
      <c r="AV576" s="3">
        <v>49.97</v>
      </c>
      <c r="AW576" s="3">
        <v>50.72</v>
      </c>
      <c r="AX576" s="3">
        <v>50.77</v>
      </c>
      <c r="AY576" s="3">
        <v>50.16</v>
      </c>
    </row>
    <row r="577" spans="1:51" x14ac:dyDescent="0.35">
      <c r="A577" s="5">
        <f t="shared" si="9"/>
        <v>43532</v>
      </c>
      <c r="B577" t="s">
        <v>722</v>
      </c>
      <c r="C577" s="2">
        <v>43532</v>
      </c>
      <c r="D577" s="3">
        <v>47.47</v>
      </c>
      <c r="E577" s="3">
        <v>47.19</v>
      </c>
      <c r="F577" s="3">
        <v>47.57</v>
      </c>
      <c r="G577" s="3">
        <v>47.97</v>
      </c>
      <c r="H577" s="3">
        <v>48.73</v>
      </c>
      <c r="I577" s="3">
        <v>49.94</v>
      </c>
      <c r="J577" s="3">
        <v>54.78</v>
      </c>
      <c r="K577" s="3">
        <v>56.99</v>
      </c>
      <c r="L577" s="3">
        <v>57.5</v>
      </c>
      <c r="M577" s="3">
        <v>59.84</v>
      </c>
      <c r="N577" s="3">
        <v>59.86</v>
      </c>
      <c r="O577" s="3">
        <v>58.81</v>
      </c>
      <c r="P577" s="3">
        <v>50.15</v>
      </c>
      <c r="Q577" s="3">
        <v>48.6</v>
      </c>
      <c r="R577" s="3">
        <v>48.18</v>
      </c>
      <c r="S577" s="3">
        <v>47.89</v>
      </c>
      <c r="T577" s="3">
        <v>48.15</v>
      </c>
      <c r="U577" s="3">
        <v>48.42</v>
      </c>
      <c r="V577" s="3">
        <v>51.65</v>
      </c>
      <c r="W577" s="3">
        <v>55.1</v>
      </c>
      <c r="X577" s="3">
        <v>56.1</v>
      </c>
      <c r="Y577" s="3">
        <v>56.85</v>
      </c>
      <c r="Z577" s="3">
        <v>56.9</v>
      </c>
      <c r="AA577" s="3">
        <v>56.35</v>
      </c>
      <c r="AB577" s="3">
        <v>49.47</v>
      </c>
      <c r="AC577" s="3">
        <v>48.22</v>
      </c>
      <c r="AD577" s="3">
        <v>47.08</v>
      </c>
      <c r="AE577" s="3">
        <v>46.52</v>
      </c>
      <c r="AF577" s="3">
        <v>46.77</v>
      </c>
      <c r="AG577" s="3">
        <v>47.17</v>
      </c>
      <c r="AH577" s="3">
        <v>49.9</v>
      </c>
      <c r="AI577" s="3">
        <v>53.32</v>
      </c>
      <c r="AJ577" s="3">
        <v>53.77</v>
      </c>
      <c r="AK577" s="3">
        <v>54.52</v>
      </c>
      <c r="AL577" s="3">
        <v>54.57</v>
      </c>
      <c r="AM577" s="3">
        <v>54.07</v>
      </c>
      <c r="AN577" s="3">
        <v>43.55</v>
      </c>
      <c r="AO577" s="3">
        <v>42.34</v>
      </c>
      <c r="AP577" s="3">
        <v>41.64</v>
      </c>
      <c r="AQ577" s="3">
        <v>41.39</v>
      </c>
      <c r="AR577" s="3">
        <v>41.66</v>
      </c>
      <c r="AS577" s="3">
        <v>42.54</v>
      </c>
      <c r="AT577" s="3">
        <v>46.5</v>
      </c>
      <c r="AU577" s="3">
        <v>49.58</v>
      </c>
      <c r="AV577" s="3">
        <v>50.03</v>
      </c>
      <c r="AW577" s="3">
        <v>50.78</v>
      </c>
      <c r="AX577" s="3">
        <v>50.83</v>
      </c>
      <c r="AY577" s="3">
        <v>50.22</v>
      </c>
    </row>
    <row r="578" spans="1:51" x14ac:dyDescent="0.35">
      <c r="A578" s="5">
        <f t="shared" si="9"/>
        <v>43535</v>
      </c>
      <c r="B578" t="s">
        <v>723</v>
      </c>
      <c r="C578" s="2">
        <v>43535</v>
      </c>
      <c r="D578" s="3">
        <v>46.82</v>
      </c>
      <c r="E578" s="3">
        <v>46.13</v>
      </c>
      <c r="F578" s="3">
        <v>46.89</v>
      </c>
      <c r="G578" s="3">
        <v>47.36</v>
      </c>
      <c r="H578" s="3">
        <v>48.04</v>
      </c>
      <c r="I578" s="3">
        <v>49.26</v>
      </c>
      <c r="J578" s="3">
        <v>53.8</v>
      </c>
      <c r="K578" s="3">
        <v>56.01</v>
      </c>
      <c r="L578" s="3">
        <v>56.52</v>
      </c>
      <c r="M578" s="3">
        <v>58.88</v>
      </c>
      <c r="N578" s="3">
        <v>58.9</v>
      </c>
      <c r="O578" s="3">
        <v>57.85</v>
      </c>
      <c r="P578" s="3">
        <v>49.64</v>
      </c>
      <c r="Q578" s="3">
        <v>48.09</v>
      </c>
      <c r="R578" s="3">
        <v>47.67</v>
      </c>
      <c r="S578" s="3">
        <v>47.38</v>
      </c>
      <c r="T578" s="3">
        <v>47.64</v>
      </c>
      <c r="U578" s="3">
        <v>47.91</v>
      </c>
      <c r="V578" s="3">
        <v>51.04</v>
      </c>
      <c r="W578" s="3">
        <v>54.49</v>
      </c>
      <c r="X578" s="3">
        <v>55.49</v>
      </c>
      <c r="Y578" s="3">
        <v>56.24</v>
      </c>
      <c r="Z578" s="3">
        <v>56.29</v>
      </c>
      <c r="AA578" s="3">
        <v>55.74</v>
      </c>
      <c r="AB578" s="3">
        <v>48.93</v>
      </c>
      <c r="AC578" s="3">
        <v>47.68</v>
      </c>
      <c r="AD578" s="3">
        <v>46.54</v>
      </c>
      <c r="AE578" s="3">
        <v>45.98</v>
      </c>
      <c r="AF578" s="3">
        <v>46.23</v>
      </c>
      <c r="AG578" s="3">
        <v>46.63</v>
      </c>
      <c r="AH578" s="3">
        <v>49.91</v>
      </c>
      <c r="AI578" s="3">
        <v>53.33</v>
      </c>
      <c r="AJ578" s="3">
        <v>53.78</v>
      </c>
      <c r="AK578" s="3">
        <v>54.53</v>
      </c>
      <c r="AL578" s="3">
        <v>54.58</v>
      </c>
      <c r="AM578" s="3">
        <v>54.08</v>
      </c>
      <c r="AN578" s="3">
        <v>43.36</v>
      </c>
      <c r="AO578" s="3">
        <v>42.15</v>
      </c>
      <c r="AP578" s="3">
        <v>41.45</v>
      </c>
      <c r="AQ578" s="3">
        <v>41.2</v>
      </c>
      <c r="AR578" s="3">
        <v>41.47</v>
      </c>
      <c r="AS578" s="3">
        <v>42.35</v>
      </c>
      <c r="AT578" s="3">
        <v>46.51</v>
      </c>
      <c r="AU578" s="3">
        <v>49.59</v>
      </c>
      <c r="AV578" s="3">
        <v>50.04</v>
      </c>
      <c r="AW578" s="3">
        <v>50.79</v>
      </c>
      <c r="AX578" s="3">
        <v>50.84</v>
      </c>
      <c r="AY578" s="3">
        <v>50.23</v>
      </c>
    </row>
    <row r="579" spans="1:51" x14ac:dyDescent="0.35">
      <c r="A579" s="5">
        <f t="shared" si="9"/>
        <v>43536</v>
      </c>
      <c r="B579" t="s">
        <v>724</v>
      </c>
      <c r="C579" s="2">
        <v>43536</v>
      </c>
      <c r="D579" s="3">
        <v>46.42</v>
      </c>
      <c r="E579" s="3">
        <v>45.71</v>
      </c>
      <c r="F579" s="3">
        <v>46.47</v>
      </c>
      <c r="G579" s="3">
        <v>46.73</v>
      </c>
      <c r="H579" s="3">
        <v>47.39</v>
      </c>
      <c r="I579" s="3">
        <v>48.57</v>
      </c>
      <c r="J579" s="3">
        <v>53.33</v>
      </c>
      <c r="K579" s="3">
        <v>55.54</v>
      </c>
      <c r="L579" s="3">
        <v>56.05</v>
      </c>
      <c r="M579" s="3">
        <v>58.41</v>
      </c>
      <c r="N579" s="3">
        <v>58.43</v>
      </c>
      <c r="O579" s="3">
        <v>57.38</v>
      </c>
      <c r="P579" s="3">
        <v>49.45</v>
      </c>
      <c r="Q579" s="3">
        <v>47.9</v>
      </c>
      <c r="R579" s="3">
        <v>47.48</v>
      </c>
      <c r="S579" s="3">
        <v>47.19</v>
      </c>
      <c r="T579" s="3">
        <v>47.45</v>
      </c>
      <c r="U579" s="3">
        <v>47.72</v>
      </c>
      <c r="V579" s="3">
        <v>50.94</v>
      </c>
      <c r="W579" s="3">
        <v>54.39</v>
      </c>
      <c r="X579" s="3">
        <v>55.39</v>
      </c>
      <c r="Y579" s="3">
        <v>56.14</v>
      </c>
      <c r="Z579" s="3">
        <v>56.19</v>
      </c>
      <c r="AA579" s="3">
        <v>55.64</v>
      </c>
      <c r="AB579" s="3">
        <v>48.71</v>
      </c>
      <c r="AC579" s="3">
        <v>47.46</v>
      </c>
      <c r="AD579" s="3">
        <v>46.32</v>
      </c>
      <c r="AE579" s="3">
        <v>45.76</v>
      </c>
      <c r="AF579" s="3">
        <v>46.01</v>
      </c>
      <c r="AG579" s="3">
        <v>46.41</v>
      </c>
      <c r="AH579" s="3">
        <v>50.02</v>
      </c>
      <c r="AI579" s="3">
        <v>53.44</v>
      </c>
      <c r="AJ579" s="3">
        <v>53.89</v>
      </c>
      <c r="AK579" s="3">
        <v>54.64</v>
      </c>
      <c r="AL579" s="3">
        <v>54.69</v>
      </c>
      <c r="AM579" s="3">
        <v>54.19</v>
      </c>
      <c r="AN579" s="3">
        <v>43.36</v>
      </c>
      <c r="AO579" s="3">
        <v>42.15</v>
      </c>
      <c r="AP579" s="3">
        <v>41.45</v>
      </c>
      <c r="AQ579" s="3">
        <v>41.2</v>
      </c>
      <c r="AR579" s="3">
        <v>41.47</v>
      </c>
      <c r="AS579" s="3">
        <v>42.35</v>
      </c>
      <c r="AT579" s="3">
        <v>46.62</v>
      </c>
      <c r="AU579" s="3">
        <v>49.7</v>
      </c>
      <c r="AV579" s="3">
        <v>50.15</v>
      </c>
      <c r="AW579" s="3">
        <v>50.9</v>
      </c>
      <c r="AX579" s="3">
        <v>50.95</v>
      </c>
      <c r="AY579" s="3">
        <v>50.34</v>
      </c>
    </row>
    <row r="580" spans="1:51" x14ac:dyDescent="0.35">
      <c r="A580" s="5">
        <f t="shared" si="9"/>
        <v>43537</v>
      </c>
      <c r="B580" t="s">
        <v>725</v>
      </c>
      <c r="C580" s="2">
        <v>43537</v>
      </c>
      <c r="D580" s="3">
        <v>45.38</v>
      </c>
      <c r="E580" s="3">
        <v>44.75</v>
      </c>
      <c r="F580" s="3">
        <v>45.32</v>
      </c>
      <c r="G580" s="3">
        <v>45.59</v>
      </c>
      <c r="H580" s="3">
        <v>46.27</v>
      </c>
      <c r="I580" s="3">
        <v>47.45</v>
      </c>
      <c r="J580" s="3">
        <v>52.46</v>
      </c>
      <c r="K580" s="3">
        <v>54.67</v>
      </c>
      <c r="L580" s="3">
        <v>55.18</v>
      </c>
      <c r="M580" s="3">
        <v>57.56</v>
      </c>
      <c r="N580" s="3">
        <v>57.58</v>
      </c>
      <c r="O580" s="3">
        <v>56.53</v>
      </c>
      <c r="P580" s="3">
        <v>48.61</v>
      </c>
      <c r="Q580" s="3">
        <v>47.06</v>
      </c>
      <c r="R580" s="3">
        <v>46.64</v>
      </c>
      <c r="S580" s="3">
        <v>46.35</v>
      </c>
      <c r="T580" s="3">
        <v>46.61</v>
      </c>
      <c r="U580" s="3">
        <v>46.88</v>
      </c>
      <c r="V580" s="3">
        <v>50.26</v>
      </c>
      <c r="W580" s="3">
        <v>53.71</v>
      </c>
      <c r="X580" s="3">
        <v>54.71</v>
      </c>
      <c r="Y580" s="3">
        <v>55.46</v>
      </c>
      <c r="Z580" s="3">
        <v>55.51</v>
      </c>
      <c r="AA580" s="3">
        <v>54.96</v>
      </c>
      <c r="AB580" s="3">
        <v>48.41</v>
      </c>
      <c r="AC580" s="3">
        <v>47.16</v>
      </c>
      <c r="AD580" s="3">
        <v>46.02</v>
      </c>
      <c r="AE580" s="3">
        <v>45.46</v>
      </c>
      <c r="AF580" s="3">
        <v>45.71</v>
      </c>
      <c r="AG580" s="3">
        <v>46.11</v>
      </c>
      <c r="AH580" s="3">
        <v>49.71</v>
      </c>
      <c r="AI580" s="3">
        <v>53.13</v>
      </c>
      <c r="AJ580" s="3">
        <v>53.58</v>
      </c>
      <c r="AK580" s="3">
        <v>54.33</v>
      </c>
      <c r="AL580" s="3">
        <v>54.38</v>
      </c>
      <c r="AM580" s="3">
        <v>53.88</v>
      </c>
      <c r="AN580" s="3">
        <v>42.86</v>
      </c>
      <c r="AO580" s="3">
        <v>41.65</v>
      </c>
      <c r="AP580" s="3">
        <v>40.950000000000003</v>
      </c>
      <c r="AQ580" s="3">
        <v>40.700000000000003</v>
      </c>
      <c r="AR580" s="3">
        <v>40.97</v>
      </c>
      <c r="AS580" s="3">
        <v>41.85</v>
      </c>
      <c r="AT580" s="3">
        <v>46.31</v>
      </c>
      <c r="AU580" s="3">
        <v>49.39</v>
      </c>
      <c r="AV580" s="3">
        <v>49.84</v>
      </c>
      <c r="AW580" s="3">
        <v>50.59</v>
      </c>
      <c r="AX580" s="3">
        <v>50.64</v>
      </c>
      <c r="AY580" s="3">
        <v>50.03</v>
      </c>
    </row>
    <row r="581" spans="1:51" x14ac:dyDescent="0.35">
      <c r="A581" s="5">
        <f t="shared" si="9"/>
        <v>43538</v>
      </c>
      <c r="B581" t="s">
        <v>726</v>
      </c>
      <c r="C581" s="2">
        <v>43538</v>
      </c>
      <c r="D581" s="3">
        <v>45.17</v>
      </c>
      <c r="E581" s="3">
        <v>44.45</v>
      </c>
      <c r="F581" s="3">
        <v>45.08</v>
      </c>
      <c r="G581" s="3">
        <v>45.29</v>
      </c>
      <c r="H581" s="3">
        <v>45.95</v>
      </c>
      <c r="I581" s="3">
        <v>47.19</v>
      </c>
      <c r="J581" s="3">
        <v>51.82</v>
      </c>
      <c r="K581" s="3">
        <v>54.03</v>
      </c>
      <c r="L581" s="3">
        <v>54.54</v>
      </c>
      <c r="M581" s="3">
        <v>57.07</v>
      </c>
      <c r="N581" s="3">
        <v>57.09</v>
      </c>
      <c r="O581" s="3">
        <v>56.04</v>
      </c>
      <c r="P581" s="3">
        <v>48.24</v>
      </c>
      <c r="Q581" s="3">
        <v>46.69</v>
      </c>
      <c r="R581" s="3">
        <v>46.27</v>
      </c>
      <c r="S581" s="3">
        <v>45.98</v>
      </c>
      <c r="T581" s="3">
        <v>46.24</v>
      </c>
      <c r="U581" s="3">
        <v>46.51</v>
      </c>
      <c r="V581" s="3">
        <v>49.75</v>
      </c>
      <c r="W581" s="3">
        <v>53.2</v>
      </c>
      <c r="X581" s="3">
        <v>54.2</v>
      </c>
      <c r="Y581" s="3">
        <v>54.95</v>
      </c>
      <c r="Z581" s="3">
        <v>55</v>
      </c>
      <c r="AA581" s="3">
        <v>54.45</v>
      </c>
      <c r="AB581" s="3">
        <v>48.03</v>
      </c>
      <c r="AC581" s="3">
        <v>46.78</v>
      </c>
      <c r="AD581" s="3">
        <v>45.64</v>
      </c>
      <c r="AE581" s="3">
        <v>45.08</v>
      </c>
      <c r="AF581" s="3">
        <v>45.33</v>
      </c>
      <c r="AG581" s="3">
        <v>45.73</v>
      </c>
      <c r="AH581" s="3">
        <v>49.19</v>
      </c>
      <c r="AI581" s="3">
        <v>52.61</v>
      </c>
      <c r="AJ581" s="3">
        <v>53.06</v>
      </c>
      <c r="AK581" s="3">
        <v>53.81</v>
      </c>
      <c r="AL581" s="3">
        <v>53.86</v>
      </c>
      <c r="AM581" s="3">
        <v>53.36</v>
      </c>
      <c r="AN581" s="3">
        <v>42.48</v>
      </c>
      <c r="AO581" s="3">
        <v>41.27</v>
      </c>
      <c r="AP581" s="3">
        <v>40.57</v>
      </c>
      <c r="AQ581" s="3">
        <v>40.32</v>
      </c>
      <c r="AR581" s="3">
        <v>40.590000000000003</v>
      </c>
      <c r="AS581" s="3">
        <v>41.47</v>
      </c>
      <c r="AT581" s="3">
        <v>45.79</v>
      </c>
      <c r="AU581" s="3">
        <v>48.87</v>
      </c>
      <c r="AV581" s="3">
        <v>49.32</v>
      </c>
      <c r="AW581" s="3">
        <v>50.07</v>
      </c>
      <c r="AX581" s="3">
        <v>50.12</v>
      </c>
      <c r="AY581" s="3">
        <v>49.51</v>
      </c>
    </row>
    <row r="582" spans="1:51" x14ac:dyDescent="0.35">
      <c r="A582" s="5">
        <f t="shared" si="9"/>
        <v>43539</v>
      </c>
      <c r="B582" t="s">
        <v>727</v>
      </c>
      <c r="C582" s="2">
        <v>43539</v>
      </c>
      <c r="D582" s="3">
        <v>44.27</v>
      </c>
      <c r="E582" s="3">
        <v>43.47</v>
      </c>
      <c r="F582" s="3">
        <v>44.06</v>
      </c>
      <c r="G582" s="3">
        <v>44.39</v>
      </c>
      <c r="H582" s="3">
        <v>44.98</v>
      </c>
      <c r="I582" s="3">
        <v>46.34</v>
      </c>
      <c r="J582" s="3">
        <v>50.87</v>
      </c>
      <c r="K582" s="3">
        <v>53.08</v>
      </c>
      <c r="L582" s="3">
        <v>53.59</v>
      </c>
      <c r="M582" s="3">
        <v>56.22</v>
      </c>
      <c r="N582" s="3">
        <v>56.24</v>
      </c>
      <c r="O582" s="3">
        <v>55.19</v>
      </c>
      <c r="P582" s="3">
        <v>47.23</v>
      </c>
      <c r="Q582" s="3">
        <v>45.68</v>
      </c>
      <c r="R582" s="3">
        <v>45.26</v>
      </c>
      <c r="S582" s="3">
        <v>44.97</v>
      </c>
      <c r="T582" s="3">
        <v>45.23</v>
      </c>
      <c r="U582" s="3">
        <v>45.5</v>
      </c>
      <c r="V582" s="3">
        <v>48.84</v>
      </c>
      <c r="W582" s="3">
        <v>52.29</v>
      </c>
      <c r="X582" s="3">
        <v>53.29</v>
      </c>
      <c r="Y582" s="3">
        <v>54.04</v>
      </c>
      <c r="Z582" s="3">
        <v>54.09</v>
      </c>
      <c r="AA582" s="3">
        <v>53.54</v>
      </c>
      <c r="AB582" s="3">
        <v>47.57</v>
      </c>
      <c r="AC582" s="3">
        <v>46.32</v>
      </c>
      <c r="AD582" s="3">
        <v>45.18</v>
      </c>
      <c r="AE582" s="3">
        <v>44.62</v>
      </c>
      <c r="AF582" s="3">
        <v>44.87</v>
      </c>
      <c r="AG582" s="3">
        <v>45.27</v>
      </c>
      <c r="AH582" s="3">
        <v>48.45</v>
      </c>
      <c r="AI582" s="3">
        <v>51.87</v>
      </c>
      <c r="AJ582" s="3">
        <v>52.32</v>
      </c>
      <c r="AK582" s="3">
        <v>53.07</v>
      </c>
      <c r="AL582" s="3">
        <v>53.12</v>
      </c>
      <c r="AM582" s="3">
        <v>52.62</v>
      </c>
      <c r="AN582" s="3">
        <v>42.02</v>
      </c>
      <c r="AO582" s="3">
        <v>40.81</v>
      </c>
      <c r="AP582" s="3">
        <v>40.11</v>
      </c>
      <c r="AQ582" s="3">
        <v>39.86</v>
      </c>
      <c r="AR582" s="3">
        <v>40.130000000000003</v>
      </c>
      <c r="AS582" s="3">
        <v>41.01</v>
      </c>
      <c r="AT582" s="3">
        <v>45.05</v>
      </c>
      <c r="AU582" s="3">
        <v>48.13</v>
      </c>
      <c r="AV582" s="3">
        <v>48.58</v>
      </c>
      <c r="AW582" s="3">
        <v>49.33</v>
      </c>
      <c r="AX582" s="3">
        <v>49.38</v>
      </c>
      <c r="AY582" s="3">
        <v>48.77</v>
      </c>
    </row>
    <row r="583" spans="1:51" x14ac:dyDescent="0.35">
      <c r="A583" s="5">
        <f t="shared" si="9"/>
        <v>43542</v>
      </c>
      <c r="B583" t="s">
        <v>728</v>
      </c>
      <c r="C583" s="2">
        <v>43542</v>
      </c>
      <c r="D583" s="3">
        <v>43.85</v>
      </c>
      <c r="E583" s="3">
        <v>43.09</v>
      </c>
      <c r="F583" s="3">
        <v>43.74</v>
      </c>
      <c r="G583" s="3">
        <v>44.4</v>
      </c>
      <c r="H583" s="3">
        <v>44.85</v>
      </c>
      <c r="I583" s="3">
        <v>46.29</v>
      </c>
      <c r="J583" s="3">
        <v>50.15</v>
      </c>
      <c r="K583" s="3">
        <v>52.36</v>
      </c>
      <c r="L583" s="3">
        <v>52.87</v>
      </c>
      <c r="M583" s="3">
        <v>55.51</v>
      </c>
      <c r="N583" s="3">
        <v>55.53</v>
      </c>
      <c r="O583" s="3">
        <v>54.48</v>
      </c>
      <c r="P583" s="3">
        <v>46.66</v>
      </c>
      <c r="Q583" s="3">
        <v>45.11</v>
      </c>
      <c r="R583" s="3">
        <v>44.69</v>
      </c>
      <c r="S583" s="3">
        <v>44.4</v>
      </c>
      <c r="T583" s="3">
        <v>44.66</v>
      </c>
      <c r="U583" s="3">
        <v>44.93</v>
      </c>
      <c r="V583" s="3">
        <v>48.2</v>
      </c>
      <c r="W583" s="3">
        <v>51.65</v>
      </c>
      <c r="X583" s="3">
        <v>52.65</v>
      </c>
      <c r="Y583" s="3">
        <v>53.4</v>
      </c>
      <c r="Z583" s="3">
        <v>53.45</v>
      </c>
      <c r="AA583" s="3">
        <v>52.9</v>
      </c>
      <c r="AB583" s="3">
        <v>47.19</v>
      </c>
      <c r="AC583" s="3">
        <v>45.94</v>
      </c>
      <c r="AD583" s="3">
        <v>44.8</v>
      </c>
      <c r="AE583" s="3">
        <v>44.24</v>
      </c>
      <c r="AF583" s="3">
        <v>44.49</v>
      </c>
      <c r="AG583" s="3">
        <v>44.89</v>
      </c>
      <c r="AH583" s="3">
        <v>48.33</v>
      </c>
      <c r="AI583" s="3">
        <v>51.75</v>
      </c>
      <c r="AJ583" s="3">
        <v>52.2</v>
      </c>
      <c r="AK583" s="3">
        <v>52.95</v>
      </c>
      <c r="AL583" s="3">
        <v>53</v>
      </c>
      <c r="AM583" s="3">
        <v>52.5</v>
      </c>
      <c r="AN583" s="3">
        <v>41.64</v>
      </c>
      <c r="AO583" s="3">
        <v>40.43</v>
      </c>
      <c r="AP583" s="3">
        <v>39.729999999999997</v>
      </c>
      <c r="AQ583" s="3">
        <v>39.479999999999997</v>
      </c>
      <c r="AR583" s="3">
        <v>39.75</v>
      </c>
      <c r="AS583" s="3">
        <v>40.630000000000003</v>
      </c>
      <c r="AT583" s="3">
        <v>44.93</v>
      </c>
      <c r="AU583" s="3">
        <v>48.01</v>
      </c>
      <c r="AV583" s="3">
        <v>48.46</v>
      </c>
      <c r="AW583" s="3">
        <v>49.21</v>
      </c>
      <c r="AX583" s="3">
        <v>49.26</v>
      </c>
      <c r="AY583" s="3">
        <v>48.65</v>
      </c>
    </row>
    <row r="584" spans="1:51" x14ac:dyDescent="0.35">
      <c r="A584" s="5">
        <f t="shared" si="9"/>
        <v>43543</v>
      </c>
      <c r="B584" t="s">
        <v>729</v>
      </c>
      <c r="C584" s="2">
        <v>43543</v>
      </c>
      <c r="D584" s="3">
        <v>43.72</v>
      </c>
      <c r="E584" s="3">
        <v>42.88</v>
      </c>
      <c r="F584" s="3">
        <v>43.48</v>
      </c>
      <c r="G584" s="3">
        <v>43.73</v>
      </c>
      <c r="H584" s="3">
        <v>44.23</v>
      </c>
      <c r="I584" s="3">
        <v>45.67</v>
      </c>
      <c r="J584" s="3">
        <v>49.87</v>
      </c>
      <c r="K584" s="3">
        <v>52.08</v>
      </c>
      <c r="L584" s="3">
        <v>52.59</v>
      </c>
      <c r="M584" s="3">
        <v>55.22</v>
      </c>
      <c r="N584" s="3">
        <v>55.24</v>
      </c>
      <c r="O584" s="3">
        <v>54.19</v>
      </c>
      <c r="P584" s="3">
        <v>46.59</v>
      </c>
      <c r="Q584" s="3">
        <v>45.04</v>
      </c>
      <c r="R584" s="3">
        <v>44.62</v>
      </c>
      <c r="S584" s="3">
        <v>44.33</v>
      </c>
      <c r="T584" s="3">
        <v>44.59</v>
      </c>
      <c r="U584" s="3">
        <v>44.86</v>
      </c>
      <c r="V584" s="3">
        <v>48.13</v>
      </c>
      <c r="W584" s="3">
        <v>51.58</v>
      </c>
      <c r="X584" s="3">
        <v>52.58</v>
      </c>
      <c r="Y584" s="3">
        <v>53.33</v>
      </c>
      <c r="Z584" s="3">
        <v>53.38</v>
      </c>
      <c r="AA584" s="3">
        <v>52.83</v>
      </c>
      <c r="AB584" s="3">
        <v>47.3</v>
      </c>
      <c r="AC584" s="3">
        <v>46.05</v>
      </c>
      <c r="AD584" s="3">
        <v>44.91</v>
      </c>
      <c r="AE584" s="3">
        <v>44.35</v>
      </c>
      <c r="AF584" s="3">
        <v>44.6</v>
      </c>
      <c r="AG584" s="3">
        <v>45</v>
      </c>
      <c r="AH584" s="3">
        <v>47.88</v>
      </c>
      <c r="AI584" s="3">
        <v>51.3</v>
      </c>
      <c r="AJ584" s="3">
        <v>51.75</v>
      </c>
      <c r="AK584" s="3">
        <v>52.5</v>
      </c>
      <c r="AL584" s="3">
        <v>52.55</v>
      </c>
      <c r="AM584" s="3">
        <v>52.05</v>
      </c>
      <c r="AN584" s="3">
        <v>41.75</v>
      </c>
      <c r="AO584" s="3">
        <v>40.54</v>
      </c>
      <c r="AP584" s="3">
        <v>39.840000000000003</v>
      </c>
      <c r="AQ584" s="3">
        <v>39.590000000000003</v>
      </c>
      <c r="AR584" s="3">
        <v>39.86</v>
      </c>
      <c r="AS584" s="3">
        <v>40.74</v>
      </c>
      <c r="AT584" s="3">
        <v>44.48</v>
      </c>
      <c r="AU584" s="3">
        <v>47.56</v>
      </c>
      <c r="AV584" s="3">
        <v>48.01</v>
      </c>
      <c r="AW584" s="3">
        <v>48.76</v>
      </c>
      <c r="AX584" s="3">
        <v>48.81</v>
      </c>
      <c r="AY584" s="3">
        <v>48.2</v>
      </c>
    </row>
    <row r="585" spans="1:51" x14ac:dyDescent="0.35">
      <c r="A585" s="5">
        <f t="shared" si="9"/>
        <v>43544</v>
      </c>
      <c r="B585" t="s">
        <v>730</v>
      </c>
      <c r="C585" s="2">
        <v>43544</v>
      </c>
      <c r="D585" s="3">
        <v>44.3</v>
      </c>
      <c r="E585" s="3">
        <v>43.35</v>
      </c>
      <c r="F585" s="3">
        <v>44.19</v>
      </c>
      <c r="G585" s="3">
        <v>44.32</v>
      </c>
      <c r="H585" s="3">
        <v>44.92</v>
      </c>
      <c r="I585" s="3">
        <v>46.31</v>
      </c>
      <c r="J585" s="3">
        <v>50.72</v>
      </c>
      <c r="K585" s="3">
        <v>52.93</v>
      </c>
      <c r="L585" s="3">
        <v>53.44</v>
      </c>
      <c r="M585" s="3">
        <v>56.08</v>
      </c>
      <c r="N585" s="3">
        <v>56.1</v>
      </c>
      <c r="O585" s="3">
        <v>55.05</v>
      </c>
      <c r="P585" s="3">
        <v>47.14</v>
      </c>
      <c r="Q585" s="3">
        <v>45.59</v>
      </c>
      <c r="R585" s="3">
        <v>45.17</v>
      </c>
      <c r="S585" s="3">
        <v>44.88</v>
      </c>
      <c r="T585" s="3">
        <v>45.14</v>
      </c>
      <c r="U585" s="3">
        <v>45.41</v>
      </c>
      <c r="V585" s="3">
        <v>48.78</v>
      </c>
      <c r="W585" s="3">
        <v>52.23</v>
      </c>
      <c r="X585" s="3">
        <v>53.23</v>
      </c>
      <c r="Y585" s="3">
        <v>53.98</v>
      </c>
      <c r="Z585" s="3">
        <v>54.03</v>
      </c>
      <c r="AA585" s="3">
        <v>53.48</v>
      </c>
      <c r="AB585" s="3">
        <v>47.5</v>
      </c>
      <c r="AC585" s="3">
        <v>46.25</v>
      </c>
      <c r="AD585" s="3">
        <v>45.11</v>
      </c>
      <c r="AE585" s="3">
        <v>44.55</v>
      </c>
      <c r="AF585" s="3">
        <v>44.8</v>
      </c>
      <c r="AG585" s="3">
        <v>45.2</v>
      </c>
      <c r="AH585" s="3">
        <v>48.63</v>
      </c>
      <c r="AI585" s="3">
        <v>52.05</v>
      </c>
      <c r="AJ585" s="3">
        <v>52.5</v>
      </c>
      <c r="AK585" s="3">
        <v>53.25</v>
      </c>
      <c r="AL585" s="3">
        <v>53.3</v>
      </c>
      <c r="AM585" s="3">
        <v>52.8</v>
      </c>
      <c r="AN585" s="3">
        <v>41.95</v>
      </c>
      <c r="AO585" s="3">
        <v>40.74</v>
      </c>
      <c r="AP585" s="3">
        <v>40.04</v>
      </c>
      <c r="AQ585" s="3">
        <v>39.79</v>
      </c>
      <c r="AR585" s="3">
        <v>40.06</v>
      </c>
      <c r="AS585" s="3">
        <v>40.94</v>
      </c>
      <c r="AT585" s="3">
        <v>45.23</v>
      </c>
      <c r="AU585" s="3">
        <v>48.31</v>
      </c>
      <c r="AV585" s="3">
        <v>48.76</v>
      </c>
      <c r="AW585" s="3">
        <v>49.51</v>
      </c>
      <c r="AX585" s="3">
        <v>49.56</v>
      </c>
      <c r="AY585" s="3">
        <v>48.95</v>
      </c>
    </row>
    <row r="586" spans="1:51" x14ac:dyDescent="0.35">
      <c r="A586" s="5">
        <f t="shared" si="9"/>
        <v>43545</v>
      </c>
      <c r="B586" t="s">
        <v>731</v>
      </c>
      <c r="C586" s="2">
        <v>43545</v>
      </c>
      <c r="D586" s="3">
        <v>43.65</v>
      </c>
      <c r="E586" s="3">
        <v>42.81</v>
      </c>
      <c r="F586" s="3">
        <v>43.74</v>
      </c>
      <c r="G586" s="3">
        <v>43.61</v>
      </c>
      <c r="H586" s="3">
        <v>44.55</v>
      </c>
      <c r="I586" s="3">
        <v>45.88</v>
      </c>
      <c r="J586" s="3">
        <v>50.64</v>
      </c>
      <c r="K586" s="3">
        <v>52.85</v>
      </c>
      <c r="L586" s="3">
        <v>53.36</v>
      </c>
      <c r="M586" s="3">
        <v>56.01</v>
      </c>
      <c r="N586" s="3">
        <v>56.03</v>
      </c>
      <c r="O586" s="3">
        <v>54.98</v>
      </c>
      <c r="P586" s="3">
        <v>47.13</v>
      </c>
      <c r="Q586" s="3">
        <v>45.58</v>
      </c>
      <c r="R586" s="3">
        <v>45.16</v>
      </c>
      <c r="S586" s="3">
        <v>44.87</v>
      </c>
      <c r="T586" s="3">
        <v>45.13</v>
      </c>
      <c r="U586" s="3">
        <v>45.4</v>
      </c>
      <c r="V586" s="3">
        <v>48.69</v>
      </c>
      <c r="W586" s="3">
        <v>52.14</v>
      </c>
      <c r="X586" s="3">
        <v>53.14</v>
      </c>
      <c r="Y586" s="3">
        <v>53.89</v>
      </c>
      <c r="Z586" s="3">
        <v>53.94</v>
      </c>
      <c r="AA586" s="3">
        <v>53.39</v>
      </c>
      <c r="AB586" s="3">
        <v>47.15</v>
      </c>
      <c r="AC586" s="3">
        <v>45.9</v>
      </c>
      <c r="AD586" s="3">
        <v>44.76</v>
      </c>
      <c r="AE586" s="3">
        <v>44.2</v>
      </c>
      <c r="AF586" s="3">
        <v>44.45</v>
      </c>
      <c r="AG586" s="3">
        <v>44.85</v>
      </c>
      <c r="AH586" s="3">
        <v>48.72</v>
      </c>
      <c r="AI586" s="3">
        <v>52.14</v>
      </c>
      <c r="AJ586" s="3">
        <v>52.59</v>
      </c>
      <c r="AK586" s="3">
        <v>53.34</v>
      </c>
      <c r="AL586" s="3">
        <v>53.39</v>
      </c>
      <c r="AM586" s="3">
        <v>52.89</v>
      </c>
      <c r="AN586" s="3">
        <v>41.6</v>
      </c>
      <c r="AO586" s="3">
        <v>40.39</v>
      </c>
      <c r="AP586" s="3">
        <v>39.69</v>
      </c>
      <c r="AQ586" s="3">
        <v>39.44</v>
      </c>
      <c r="AR586" s="3">
        <v>39.71</v>
      </c>
      <c r="AS586" s="3">
        <v>40.590000000000003</v>
      </c>
      <c r="AT586" s="3">
        <v>45.32</v>
      </c>
      <c r="AU586" s="3">
        <v>48.4</v>
      </c>
      <c r="AV586" s="3">
        <v>48.85</v>
      </c>
      <c r="AW586" s="3">
        <v>49.6</v>
      </c>
      <c r="AX586" s="3">
        <v>49.65</v>
      </c>
      <c r="AY586" s="3">
        <v>49.04</v>
      </c>
    </row>
    <row r="587" spans="1:51" x14ac:dyDescent="0.35">
      <c r="A587" s="5">
        <f t="shared" si="9"/>
        <v>43546</v>
      </c>
      <c r="B587" t="s">
        <v>732</v>
      </c>
      <c r="C587" s="2">
        <v>43546</v>
      </c>
      <c r="D587" s="3">
        <v>42.95</v>
      </c>
      <c r="E587" s="3">
        <v>41.83</v>
      </c>
      <c r="F587" s="3">
        <v>42.77</v>
      </c>
      <c r="G587" s="3">
        <v>42.85</v>
      </c>
      <c r="H587" s="3">
        <v>43.78</v>
      </c>
      <c r="I587" s="3">
        <v>45.2</v>
      </c>
      <c r="J587" s="3">
        <v>49.87</v>
      </c>
      <c r="K587" s="3">
        <v>52.08</v>
      </c>
      <c r="L587" s="3">
        <v>52.59</v>
      </c>
      <c r="M587" s="3">
        <v>55.25</v>
      </c>
      <c r="N587" s="3">
        <v>55.27</v>
      </c>
      <c r="O587" s="3">
        <v>54.22</v>
      </c>
      <c r="P587" s="3">
        <v>46.64</v>
      </c>
      <c r="Q587" s="3">
        <v>45.09</v>
      </c>
      <c r="R587" s="3">
        <v>44.67</v>
      </c>
      <c r="S587" s="3">
        <v>44.38</v>
      </c>
      <c r="T587" s="3">
        <v>44.64</v>
      </c>
      <c r="U587" s="3">
        <v>44.91</v>
      </c>
      <c r="V587" s="3">
        <v>48.35</v>
      </c>
      <c r="W587" s="3">
        <v>51.8</v>
      </c>
      <c r="X587" s="3">
        <v>52.8</v>
      </c>
      <c r="Y587" s="3">
        <v>53.55</v>
      </c>
      <c r="Z587" s="3">
        <v>53.6</v>
      </c>
      <c r="AA587" s="3">
        <v>53.05</v>
      </c>
      <c r="AB587" s="3">
        <v>46.82</v>
      </c>
      <c r="AC587" s="3">
        <v>45.57</v>
      </c>
      <c r="AD587" s="3">
        <v>44.43</v>
      </c>
      <c r="AE587" s="3">
        <v>43.87</v>
      </c>
      <c r="AF587" s="3">
        <v>44.12</v>
      </c>
      <c r="AG587" s="3">
        <v>44.52</v>
      </c>
      <c r="AH587" s="3">
        <v>48.2</v>
      </c>
      <c r="AI587" s="3">
        <v>51.62</v>
      </c>
      <c r="AJ587" s="3">
        <v>52.07</v>
      </c>
      <c r="AK587" s="3">
        <v>52.82</v>
      </c>
      <c r="AL587" s="3">
        <v>52.87</v>
      </c>
      <c r="AM587" s="3">
        <v>52.37</v>
      </c>
      <c r="AN587" s="3">
        <v>41.27</v>
      </c>
      <c r="AO587" s="3">
        <v>40.06</v>
      </c>
      <c r="AP587" s="3">
        <v>39.36</v>
      </c>
      <c r="AQ587" s="3">
        <v>39.11</v>
      </c>
      <c r="AR587" s="3">
        <v>39.380000000000003</v>
      </c>
      <c r="AS587" s="3">
        <v>40.26</v>
      </c>
      <c r="AT587" s="3">
        <v>44.8</v>
      </c>
      <c r="AU587" s="3">
        <v>47.88</v>
      </c>
      <c r="AV587" s="3">
        <v>48.33</v>
      </c>
      <c r="AW587" s="3">
        <v>49.08</v>
      </c>
      <c r="AX587" s="3">
        <v>49.13</v>
      </c>
      <c r="AY587" s="3">
        <v>48.52</v>
      </c>
    </row>
    <row r="588" spans="1:51" x14ac:dyDescent="0.35">
      <c r="A588" s="5">
        <f t="shared" si="9"/>
        <v>43549</v>
      </c>
      <c r="B588" t="s">
        <v>733</v>
      </c>
      <c r="C588" s="2">
        <v>43549</v>
      </c>
      <c r="D588" s="3">
        <v>42.47</v>
      </c>
      <c r="E588" s="3">
        <v>41.43</v>
      </c>
      <c r="F588" s="3">
        <v>42.28</v>
      </c>
      <c r="G588" s="3">
        <v>42.52</v>
      </c>
      <c r="H588" s="3">
        <v>43.26</v>
      </c>
      <c r="I588" s="3">
        <v>44.87</v>
      </c>
      <c r="J588" s="3">
        <v>49.51</v>
      </c>
      <c r="K588" s="3">
        <v>51.72</v>
      </c>
      <c r="L588" s="3">
        <v>52.23</v>
      </c>
      <c r="M588" s="3">
        <v>54.87</v>
      </c>
      <c r="N588" s="3">
        <v>54.89</v>
      </c>
      <c r="O588" s="3">
        <v>53.84</v>
      </c>
      <c r="P588" s="3">
        <v>46.4</v>
      </c>
      <c r="Q588" s="3">
        <v>44.85</v>
      </c>
      <c r="R588" s="3">
        <v>44.43</v>
      </c>
      <c r="S588" s="3">
        <v>44.14</v>
      </c>
      <c r="T588" s="3">
        <v>44.4</v>
      </c>
      <c r="U588" s="3">
        <v>44.67</v>
      </c>
      <c r="V588" s="3">
        <v>48.08</v>
      </c>
      <c r="W588" s="3">
        <v>51.53</v>
      </c>
      <c r="X588" s="3">
        <v>52.53</v>
      </c>
      <c r="Y588" s="3">
        <v>53.28</v>
      </c>
      <c r="Z588" s="3">
        <v>53.33</v>
      </c>
      <c r="AA588" s="3">
        <v>52.78</v>
      </c>
      <c r="AB588" s="3">
        <v>46.58</v>
      </c>
      <c r="AC588" s="3">
        <v>45.33</v>
      </c>
      <c r="AD588" s="3">
        <v>44.19</v>
      </c>
      <c r="AE588" s="3">
        <v>43.63</v>
      </c>
      <c r="AF588" s="3">
        <v>43.88</v>
      </c>
      <c r="AG588" s="3">
        <v>44.28</v>
      </c>
      <c r="AH588" s="3">
        <v>47.93</v>
      </c>
      <c r="AI588" s="3">
        <v>51.35</v>
      </c>
      <c r="AJ588" s="3">
        <v>51.8</v>
      </c>
      <c r="AK588" s="3">
        <v>52.55</v>
      </c>
      <c r="AL588" s="3">
        <v>52.6</v>
      </c>
      <c r="AM588" s="3">
        <v>52.1</v>
      </c>
      <c r="AN588" s="3">
        <v>41.03</v>
      </c>
      <c r="AO588" s="3">
        <v>39.82</v>
      </c>
      <c r="AP588" s="3">
        <v>39.119999999999997</v>
      </c>
      <c r="AQ588" s="3">
        <v>38.869999999999997</v>
      </c>
      <c r="AR588" s="3">
        <v>39.14</v>
      </c>
      <c r="AS588" s="3">
        <v>40.020000000000003</v>
      </c>
      <c r="AT588" s="3">
        <v>44.53</v>
      </c>
      <c r="AU588" s="3">
        <v>47.61</v>
      </c>
      <c r="AV588" s="3">
        <v>48.06</v>
      </c>
      <c r="AW588" s="3">
        <v>48.81</v>
      </c>
      <c r="AX588" s="3">
        <v>48.86</v>
      </c>
      <c r="AY588" s="3">
        <v>48.25</v>
      </c>
    </row>
    <row r="589" spans="1:51" x14ac:dyDescent="0.35">
      <c r="A589" s="5">
        <f t="shared" si="9"/>
        <v>43550</v>
      </c>
      <c r="B589" t="s">
        <v>734</v>
      </c>
      <c r="C589" s="2">
        <v>43550</v>
      </c>
      <c r="D589" s="3">
        <v>42.67</v>
      </c>
      <c r="E589" s="3">
        <v>41.67</v>
      </c>
      <c r="F589" s="3">
        <v>42.5</v>
      </c>
      <c r="G589" s="3">
        <v>43.03</v>
      </c>
      <c r="H589" s="3">
        <v>43.56</v>
      </c>
      <c r="I589" s="3">
        <v>45.28</v>
      </c>
      <c r="J589" s="3">
        <v>49.8</v>
      </c>
      <c r="K589" s="3">
        <v>52.01</v>
      </c>
      <c r="L589" s="3">
        <v>52.52</v>
      </c>
      <c r="M589" s="3">
        <v>55.13</v>
      </c>
      <c r="N589" s="3">
        <v>55.15</v>
      </c>
      <c r="O589" s="3">
        <v>54.1</v>
      </c>
      <c r="P589" s="3">
        <v>46.9</v>
      </c>
      <c r="Q589" s="3">
        <v>45.35</v>
      </c>
      <c r="R589" s="3">
        <v>44.93</v>
      </c>
      <c r="S589" s="3">
        <v>44.64</v>
      </c>
      <c r="T589" s="3">
        <v>44.9</v>
      </c>
      <c r="U589" s="3">
        <v>45.17</v>
      </c>
      <c r="V589" s="3">
        <v>48.52</v>
      </c>
      <c r="W589" s="3">
        <v>51.97</v>
      </c>
      <c r="X589" s="3">
        <v>52.97</v>
      </c>
      <c r="Y589" s="3">
        <v>53.72</v>
      </c>
      <c r="Z589" s="3">
        <v>53.77</v>
      </c>
      <c r="AA589" s="3">
        <v>53.22</v>
      </c>
      <c r="AB589" s="3">
        <v>47.46</v>
      </c>
      <c r="AC589" s="3">
        <v>46.21</v>
      </c>
      <c r="AD589" s="3">
        <v>45.07</v>
      </c>
      <c r="AE589" s="3">
        <v>44.51</v>
      </c>
      <c r="AF589" s="3">
        <v>44.76</v>
      </c>
      <c r="AG589" s="3">
        <v>45.16</v>
      </c>
      <c r="AH589" s="3">
        <v>48.45</v>
      </c>
      <c r="AI589" s="3">
        <v>51.87</v>
      </c>
      <c r="AJ589" s="3">
        <v>52.32</v>
      </c>
      <c r="AK589" s="3">
        <v>53.07</v>
      </c>
      <c r="AL589" s="3">
        <v>53.12</v>
      </c>
      <c r="AM589" s="3">
        <v>52.62</v>
      </c>
      <c r="AN589" s="3">
        <v>41.91</v>
      </c>
      <c r="AO589" s="3">
        <v>40.700000000000003</v>
      </c>
      <c r="AP589" s="3">
        <v>40</v>
      </c>
      <c r="AQ589" s="3">
        <v>39.75</v>
      </c>
      <c r="AR589" s="3">
        <v>40.020000000000003</v>
      </c>
      <c r="AS589" s="3">
        <v>40.9</v>
      </c>
      <c r="AT589" s="3">
        <v>45.05</v>
      </c>
      <c r="AU589" s="3">
        <v>48.13</v>
      </c>
      <c r="AV589" s="3">
        <v>48.58</v>
      </c>
      <c r="AW589" s="3">
        <v>49.33</v>
      </c>
      <c r="AX589" s="3">
        <v>49.38</v>
      </c>
      <c r="AY589" s="3">
        <v>48.77</v>
      </c>
    </row>
    <row r="590" spans="1:51" x14ac:dyDescent="0.35">
      <c r="A590" s="5">
        <f t="shared" ref="A590:A653" si="10">+A585+7</f>
        <v>43551</v>
      </c>
      <c r="B590" t="s">
        <v>735</v>
      </c>
      <c r="C590" s="2">
        <v>43551</v>
      </c>
      <c r="D590" s="3">
        <v>43.9</v>
      </c>
      <c r="E590" s="3">
        <v>42.74</v>
      </c>
      <c r="F590" s="3">
        <v>43.44</v>
      </c>
      <c r="G590" s="3">
        <v>43.79</v>
      </c>
      <c r="H590" s="3">
        <v>44.3</v>
      </c>
      <c r="I590" s="3">
        <v>46.09</v>
      </c>
      <c r="J590" s="3">
        <v>50.76</v>
      </c>
      <c r="K590" s="3">
        <v>52.97</v>
      </c>
      <c r="L590" s="3">
        <v>53.48</v>
      </c>
      <c r="M590" s="3">
        <v>56.1</v>
      </c>
      <c r="N590" s="3">
        <v>56.12</v>
      </c>
      <c r="O590" s="3">
        <v>55.07</v>
      </c>
      <c r="P590" s="3">
        <v>47.67</v>
      </c>
      <c r="Q590" s="3">
        <v>46.12</v>
      </c>
      <c r="R590" s="3">
        <v>45.7</v>
      </c>
      <c r="S590" s="3">
        <v>45.41</v>
      </c>
      <c r="T590" s="3">
        <v>45.67</v>
      </c>
      <c r="U590" s="3">
        <v>45.94</v>
      </c>
      <c r="V590" s="3">
        <v>49.51</v>
      </c>
      <c r="W590" s="3">
        <v>52.96</v>
      </c>
      <c r="X590" s="3">
        <v>53.96</v>
      </c>
      <c r="Y590" s="3">
        <v>54.71</v>
      </c>
      <c r="Z590" s="3">
        <v>54.76</v>
      </c>
      <c r="AA590" s="3">
        <v>54.21</v>
      </c>
      <c r="AB590" s="3">
        <v>48.13</v>
      </c>
      <c r="AC590" s="3">
        <v>46.88</v>
      </c>
      <c r="AD590" s="3">
        <v>45.74</v>
      </c>
      <c r="AE590" s="3">
        <v>45.18</v>
      </c>
      <c r="AF590" s="3">
        <v>45.43</v>
      </c>
      <c r="AG590" s="3">
        <v>45.83</v>
      </c>
      <c r="AH590" s="3">
        <v>49.21</v>
      </c>
      <c r="AI590" s="3">
        <v>52.63</v>
      </c>
      <c r="AJ590" s="3">
        <v>53.08</v>
      </c>
      <c r="AK590" s="3">
        <v>53.83</v>
      </c>
      <c r="AL590" s="3">
        <v>53.88</v>
      </c>
      <c r="AM590" s="3">
        <v>53.38</v>
      </c>
      <c r="AN590" s="3">
        <v>42.58</v>
      </c>
      <c r="AO590" s="3">
        <v>41.37</v>
      </c>
      <c r="AP590" s="3">
        <v>40.67</v>
      </c>
      <c r="AQ590" s="3">
        <v>40.42</v>
      </c>
      <c r="AR590" s="3">
        <v>40.69</v>
      </c>
      <c r="AS590" s="3">
        <v>41.57</v>
      </c>
      <c r="AT590" s="3">
        <v>45.81</v>
      </c>
      <c r="AU590" s="3">
        <v>48.89</v>
      </c>
      <c r="AV590" s="3">
        <v>49.34</v>
      </c>
      <c r="AW590" s="3">
        <v>50.09</v>
      </c>
      <c r="AX590" s="3">
        <v>50.14</v>
      </c>
      <c r="AY590" s="3">
        <v>49.53</v>
      </c>
    </row>
    <row r="591" spans="1:51" x14ac:dyDescent="0.35">
      <c r="A591" s="5">
        <f t="shared" si="10"/>
        <v>43552</v>
      </c>
      <c r="B591" t="s">
        <v>736</v>
      </c>
      <c r="C591" s="2">
        <v>43552</v>
      </c>
      <c r="D591" s="3">
        <v>43.28</v>
      </c>
      <c r="E591" s="3">
        <v>42.65</v>
      </c>
      <c r="F591" s="3">
        <v>43.27</v>
      </c>
      <c r="G591" s="3">
        <v>43.79</v>
      </c>
      <c r="H591" s="3">
        <v>44.29</v>
      </c>
      <c r="I591" s="3">
        <v>46.12</v>
      </c>
      <c r="J591" s="3">
        <v>50.82</v>
      </c>
      <c r="K591" s="3">
        <v>53.03</v>
      </c>
      <c r="L591" s="3">
        <v>53.54</v>
      </c>
      <c r="M591" s="3">
        <v>56.19</v>
      </c>
      <c r="N591" s="3">
        <v>56.21</v>
      </c>
      <c r="O591" s="3">
        <v>55.16</v>
      </c>
      <c r="P591" s="3">
        <v>47.81</v>
      </c>
      <c r="Q591" s="3">
        <v>46.26</v>
      </c>
      <c r="R591" s="3">
        <v>45.84</v>
      </c>
      <c r="S591" s="3">
        <v>45.55</v>
      </c>
      <c r="T591" s="3">
        <v>45.81</v>
      </c>
      <c r="U591" s="3">
        <v>46.08</v>
      </c>
      <c r="V591" s="3">
        <v>49.88</v>
      </c>
      <c r="W591" s="3">
        <v>53.33</v>
      </c>
      <c r="X591" s="3">
        <v>54.33</v>
      </c>
      <c r="Y591" s="3">
        <v>55.08</v>
      </c>
      <c r="Z591" s="3">
        <v>55.13</v>
      </c>
      <c r="AA591" s="3">
        <v>54.58</v>
      </c>
      <c r="AB591" s="3">
        <v>49.2</v>
      </c>
      <c r="AC591" s="3">
        <v>47.95</v>
      </c>
      <c r="AD591" s="3">
        <v>46.81</v>
      </c>
      <c r="AE591" s="3">
        <v>46.25</v>
      </c>
      <c r="AF591" s="3">
        <v>46.5</v>
      </c>
      <c r="AG591" s="3">
        <v>46.9</v>
      </c>
      <c r="AH591" s="3">
        <v>49.9</v>
      </c>
      <c r="AI591" s="3">
        <v>53.32</v>
      </c>
      <c r="AJ591" s="3">
        <v>53.77</v>
      </c>
      <c r="AK591" s="3">
        <v>54.52</v>
      </c>
      <c r="AL591" s="3">
        <v>54.57</v>
      </c>
      <c r="AM591" s="3">
        <v>54.07</v>
      </c>
      <c r="AN591" s="3">
        <v>43.65</v>
      </c>
      <c r="AO591" s="3">
        <v>42.44</v>
      </c>
      <c r="AP591" s="3">
        <v>41.74</v>
      </c>
      <c r="AQ591" s="3">
        <v>41.49</v>
      </c>
      <c r="AR591" s="3">
        <v>41.76</v>
      </c>
      <c r="AS591" s="3">
        <v>42.64</v>
      </c>
      <c r="AT591" s="3">
        <v>46.5</v>
      </c>
      <c r="AU591" s="3">
        <v>49.58</v>
      </c>
      <c r="AV591" s="3">
        <v>50.03</v>
      </c>
      <c r="AW591" s="3">
        <v>50.78</v>
      </c>
      <c r="AX591" s="3">
        <v>50.83</v>
      </c>
      <c r="AY591" s="3">
        <v>50.22</v>
      </c>
    </row>
    <row r="592" spans="1:51" x14ac:dyDescent="0.35">
      <c r="A592" s="5">
        <f t="shared" si="10"/>
        <v>43553</v>
      </c>
      <c r="B592" t="s">
        <v>737</v>
      </c>
      <c r="C592" s="2">
        <v>43553</v>
      </c>
      <c r="D592" s="3">
        <v>41.46</v>
      </c>
      <c r="E592" s="3">
        <v>42.26</v>
      </c>
      <c r="F592" s="3">
        <v>42.81</v>
      </c>
      <c r="G592" s="3">
        <v>43.32</v>
      </c>
      <c r="H592" s="3">
        <v>45.25</v>
      </c>
      <c r="I592" s="3">
        <v>50.63</v>
      </c>
      <c r="J592" s="3">
        <v>52.84</v>
      </c>
      <c r="K592" s="3">
        <v>53.35</v>
      </c>
      <c r="L592" s="3">
        <v>56.02</v>
      </c>
      <c r="M592" s="3">
        <v>56.04</v>
      </c>
      <c r="N592" s="3">
        <v>54.99</v>
      </c>
      <c r="O592" s="3">
        <v>47.6</v>
      </c>
      <c r="P592" s="3">
        <v>46.05</v>
      </c>
      <c r="Q592" s="3">
        <v>45.63</v>
      </c>
      <c r="R592" s="3">
        <v>45.34</v>
      </c>
      <c r="S592" s="3">
        <v>45.6</v>
      </c>
      <c r="T592" s="3">
        <v>45.87</v>
      </c>
      <c r="U592" s="3">
        <v>49.99</v>
      </c>
      <c r="V592" s="3">
        <v>53.44</v>
      </c>
      <c r="W592" s="3">
        <v>54.44</v>
      </c>
      <c r="X592" s="3">
        <v>55.19</v>
      </c>
      <c r="Y592" s="3">
        <v>55.24</v>
      </c>
      <c r="Z592" s="3">
        <v>54.69</v>
      </c>
      <c r="AA592" s="3">
        <v>48.88</v>
      </c>
      <c r="AB592" s="3">
        <v>47.63</v>
      </c>
      <c r="AC592" s="3">
        <v>46.49</v>
      </c>
      <c r="AD592" s="3">
        <v>45.93</v>
      </c>
      <c r="AE592" s="3">
        <v>46.18</v>
      </c>
      <c r="AF592" s="3">
        <v>46.58</v>
      </c>
      <c r="AG592" s="3">
        <v>50.18</v>
      </c>
      <c r="AH592" s="3">
        <v>53.6</v>
      </c>
      <c r="AI592" s="3">
        <v>54.05</v>
      </c>
      <c r="AJ592" s="3">
        <v>54.8</v>
      </c>
      <c r="AK592" s="3">
        <v>54.85</v>
      </c>
      <c r="AL592" s="3">
        <v>54.35</v>
      </c>
      <c r="AM592" s="3">
        <v>43.33</v>
      </c>
      <c r="AN592" s="3">
        <v>42.12</v>
      </c>
      <c r="AO592" s="3">
        <v>41.42</v>
      </c>
      <c r="AP592" s="3">
        <v>41.17</v>
      </c>
      <c r="AQ592" s="3">
        <v>41.44</v>
      </c>
      <c r="AR592" s="3">
        <v>42.32</v>
      </c>
      <c r="AS592" s="3">
        <v>46.78</v>
      </c>
      <c r="AT592" s="3">
        <v>49.86</v>
      </c>
      <c r="AU592" s="3">
        <v>50.31</v>
      </c>
      <c r="AV592" s="3">
        <v>51.06</v>
      </c>
      <c r="AW592" s="3">
        <v>51.11</v>
      </c>
      <c r="AX592" s="3">
        <v>50.5</v>
      </c>
      <c r="AY592" s="3">
        <v>42.2</v>
      </c>
    </row>
    <row r="593" spans="1:51" x14ac:dyDescent="0.35">
      <c r="A593" s="5">
        <f t="shared" si="10"/>
        <v>43556</v>
      </c>
      <c r="B593" t="s">
        <v>738</v>
      </c>
      <c r="C593" s="2">
        <v>43556</v>
      </c>
      <c r="D593" s="3">
        <v>40.53</v>
      </c>
      <c r="E593" s="3">
        <v>41.5</v>
      </c>
      <c r="F593" s="3">
        <v>41.96</v>
      </c>
      <c r="G593" s="3">
        <v>42.55</v>
      </c>
      <c r="H593" s="3">
        <v>44.51</v>
      </c>
      <c r="I593" s="3">
        <v>50.21</v>
      </c>
      <c r="J593" s="3">
        <v>52.42</v>
      </c>
      <c r="K593" s="3">
        <v>52.93</v>
      </c>
      <c r="L593" s="3">
        <v>55.62</v>
      </c>
      <c r="M593" s="3">
        <v>55.64</v>
      </c>
      <c r="N593" s="3">
        <v>54.59</v>
      </c>
      <c r="O593" s="3">
        <v>47.31</v>
      </c>
      <c r="P593" s="3">
        <v>45.76</v>
      </c>
      <c r="Q593" s="3">
        <v>45.34</v>
      </c>
      <c r="R593" s="3">
        <v>45.04</v>
      </c>
      <c r="S593" s="3">
        <v>45.3</v>
      </c>
      <c r="T593" s="3">
        <v>45.57</v>
      </c>
      <c r="U593" s="3">
        <v>49.76</v>
      </c>
      <c r="V593" s="3">
        <v>53.21</v>
      </c>
      <c r="W593" s="3">
        <v>54.21</v>
      </c>
      <c r="X593" s="3">
        <v>54.96</v>
      </c>
      <c r="Y593" s="3">
        <v>55.01</v>
      </c>
      <c r="Z593" s="3">
        <v>54.46</v>
      </c>
      <c r="AA593" s="3">
        <v>48.24</v>
      </c>
      <c r="AB593" s="3">
        <v>46.99</v>
      </c>
      <c r="AC593" s="3">
        <v>45.85</v>
      </c>
      <c r="AD593" s="3">
        <v>45.29</v>
      </c>
      <c r="AE593" s="3">
        <v>45.54</v>
      </c>
      <c r="AF593" s="3">
        <v>45.94</v>
      </c>
      <c r="AG593" s="3">
        <v>49.69</v>
      </c>
      <c r="AH593" s="3">
        <v>53.11</v>
      </c>
      <c r="AI593" s="3">
        <v>53.56</v>
      </c>
      <c r="AJ593" s="3">
        <v>54.31</v>
      </c>
      <c r="AK593" s="3">
        <v>54.36</v>
      </c>
      <c r="AL593" s="3">
        <v>53.86</v>
      </c>
      <c r="AM593" s="3">
        <v>43.38</v>
      </c>
      <c r="AN593" s="3">
        <v>42.17</v>
      </c>
      <c r="AO593" s="3">
        <v>41.47</v>
      </c>
      <c r="AP593" s="3">
        <v>41.22</v>
      </c>
      <c r="AQ593" s="3">
        <v>41.49</v>
      </c>
      <c r="AR593" s="3">
        <v>42.37</v>
      </c>
      <c r="AS593" s="3">
        <v>46.29</v>
      </c>
      <c r="AT593" s="3">
        <v>49.37</v>
      </c>
      <c r="AU593" s="3">
        <v>49.82</v>
      </c>
      <c r="AV593" s="3">
        <v>50.57</v>
      </c>
      <c r="AW593" s="3">
        <v>50.62</v>
      </c>
      <c r="AX593" s="3">
        <v>50.01</v>
      </c>
      <c r="AY593" s="3">
        <v>42.25</v>
      </c>
    </row>
    <row r="594" spans="1:51" x14ac:dyDescent="0.35">
      <c r="A594" s="5">
        <f t="shared" si="10"/>
        <v>43557</v>
      </c>
      <c r="B594" t="s">
        <v>739</v>
      </c>
      <c r="C594" s="2">
        <v>43557</v>
      </c>
      <c r="D594" s="3">
        <v>39.76</v>
      </c>
      <c r="E594" s="3">
        <v>40.78</v>
      </c>
      <c r="F594" s="3">
        <v>41.26</v>
      </c>
      <c r="G594" s="3">
        <v>41.73</v>
      </c>
      <c r="H594" s="3">
        <v>43.94</v>
      </c>
      <c r="I594" s="3">
        <v>50.67</v>
      </c>
      <c r="J594" s="3">
        <v>52.88</v>
      </c>
      <c r="K594" s="3">
        <v>53.39</v>
      </c>
      <c r="L594" s="3">
        <v>55.27</v>
      </c>
      <c r="M594" s="3">
        <v>55.29</v>
      </c>
      <c r="N594" s="3">
        <v>54.24</v>
      </c>
      <c r="O594" s="3">
        <v>47.25</v>
      </c>
      <c r="P594" s="3">
        <v>45.7</v>
      </c>
      <c r="Q594" s="3">
        <v>45.28</v>
      </c>
      <c r="R594" s="3">
        <v>45.01</v>
      </c>
      <c r="S594" s="3">
        <v>45.27</v>
      </c>
      <c r="T594" s="3">
        <v>45.54</v>
      </c>
      <c r="U594" s="3">
        <v>49.83</v>
      </c>
      <c r="V594" s="3">
        <v>53.28</v>
      </c>
      <c r="W594" s="3">
        <v>54.28</v>
      </c>
      <c r="X594" s="3">
        <v>55.03</v>
      </c>
      <c r="Y594" s="3">
        <v>55.08</v>
      </c>
      <c r="Z594" s="3">
        <v>54.53</v>
      </c>
      <c r="AA594" s="3">
        <v>48.25</v>
      </c>
      <c r="AB594" s="3">
        <v>47</v>
      </c>
      <c r="AC594" s="3">
        <v>45.86</v>
      </c>
      <c r="AD594" s="3">
        <v>45.3</v>
      </c>
      <c r="AE594" s="3">
        <v>45.55</v>
      </c>
      <c r="AF594" s="3">
        <v>45.95</v>
      </c>
      <c r="AG594" s="3">
        <v>49.64</v>
      </c>
      <c r="AH594" s="3">
        <v>53.06</v>
      </c>
      <c r="AI594" s="3">
        <v>53.51</v>
      </c>
      <c r="AJ594" s="3">
        <v>54.26</v>
      </c>
      <c r="AK594" s="3">
        <v>54.31</v>
      </c>
      <c r="AL594" s="3">
        <v>53.81</v>
      </c>
      <c r="AM594" s="3">
        <v>43.6</v>
      </c>
      <c r="AN594" s="3">
        <v>42.39</v>
      </c>
      <c r="AO594" s="3">
        <v>41.69</v>
      </c>
      <c r="AP594" s="3">
        <v>41.44</v>
      </c>
      <c r="AQ594" s="3">
        <v>41.71</v>
      </c>
      <c r="AR594" s="3">
        <v>42.59</v>
      </c>
      <c r="AS594" s="3">
        <v>46.24</v>
      </c>
      <c r="AT594" s="3">
        <v>49.32</v>
      </c>
      <c r="AU594" s="3">
        <v>49.77</v>
      </c>
      <c r="AV594" s="3">
        <v>50.52</v>
      </c>
      <c r="AW594" s="3">
        <v>50.57</v>
      </c>
      <c r="AX594" s="3">
        <v>49.96</v>
      </c>
      <c r="AY594" s="3">
        <v>42.47</v>
      </c>
    </row>
    <row r="595" spans="1:51" x14ac:dyDescent="0.35">
      <c r="A595" s="5">
        <f t="shared" si="10"/>
        <v>43558</v>
      </c>
      <c r="B595" t="s">
        <v>740</v>
      </c>
      <c r="C595" s="2">
        <v>43558</v>
      </c>
      <c r="D595" s="3">
        <v>41.43</v>
      </c>
      <c r="E595" s="3">
        <v>42.33</v>
      </c>
      <c r="F595" s="3">
        <v>41.88</v>
      </c>
      <c r="G595" s="3">
        <v>42.6</v>
      </c>
      <c r="H595" s="3">
        <v>44.91</v>
      </c>
      <c r="I595" s="3">
        <v>52.07</v>
      </c>
      <c r="J595" s="3">
        <v>54.28</v>
      </c>
      <c r="K595" s="3">
        <v>54.79</v>
      </c>
      <c r="L595" s="3">
        <v>56.36</v>
      </c>
      <c r="M595" s="3">
        <v>56.38</v>
      </c>
      <c r="N595" s="3">
        <v>55.33</v>
      </c>
      <c r="O595" s="3">
        <v>47.98</v>
      </c>
      <c r="P595" s="3">
        <v>46.43</v>
      </c>
      <c r="Q595" s="3">
        <v>46.01</v>
      </c>
      <c r="R595" s="3">
        <v>45.75</v>
      </c>
      <c r="S595" s="3">
        <v>46.01</v>
      </c>
      <c r="T595" s="3">
        <v>46.28</v>
      </c>
      <c r="U595" s="3">
        <v>50.28</v>
      </c>
      <c r="V595" s="3">
        <v>53.73</v>
      </c>
      <c r="W595" s="3">
        <v>54.73</v>
      </c>
      <c r="X595" s="3">
        <v>55.48</v>
      </c>
      <c r="Y595" s="3">
        <v>55.53</v>
      </c>
      <c r="Z595" s="3">
        <v>54.98</v>
      </c>
      <c r="AA595" s="3">
        <v>48.66</v>
      </c>
      <c r="AB595" s="3">
        <v>47.41</v>
      </c>
      <c r="AC595" s="3">
        <v>46.27</v>
      </c>
      <c r="AD595" s="3">
        <v>45.71</v>
      </c>
      <c r="AE595" s="3">
        <v>45.96</v>
      </c>
      <c r="AF595" s="3">
        <v>46.36</v>
      </c>
      <c r="AG595" s="3">
        <v>49.94</v>
      </c>
      <c r="AH595" s="3">
        <v>53.36</v>
      </c>
      <c r="AI595" s="3">
        <v>53.81</v>
      </c>
      <c r="AJ595" s="3">
        <v>54.56</v>
      </c>
      <c r="AK595" s="3">
        <v>54.61</v>
      </c>
      <c r="AL595" s="3">
        <v>54.11</v>
      </c>
      <c r="AM595" s="3">
        <v>43.92</v>
      </c>
      <c r="AN595" s="3">
        <v>42.71</v>
      </c>
      <c r="AO595" s="3">
        <v>42.01</v>
      </c>
      <c r="AP595" s="3">
        <v>41.76</v>
      </c>
      <c r="AQ595" s="3">
        <v>42.03</v>
      </c>
      <c r="AR595" s="3">
        <v>42.91</v>
      </c>
      <c r="AS595" s="3">
        <v>46.54</v>
      </c>
      <c r="AT595" s="3">
        <v>49.62</v>
      </c>
      <c r="AU595" s="3">
        <v>50.07</v>
      </c>
      <c r="AV595" s="3">
        <v>50.82</v>
      </c>
      <c r="AW595" s="3">
        <v>50.87</v>
      </c>
      <c r="AX595" s="3">
        <v>50.26</v>
      </c>
      <c r="AY595" s="3">
        <v>42.79</v>
      </c>
    </row>
    <row r="596" spans="1:51" x14ac:dyDescent="0.35">
      <c r="A596" s="5">
        <f t="shared" si="10"/>
        <v>43559</v>
      </c>
      <c r="B596" t="s">
        <v>741</v>
      </c>
      <c r="C596" s="2">
        <v>43559</v>
      </c>
      <c r="D596" s="3">
        <v>43.08</v>
      </c>
      <c r="E596" s="3">
        <v>44.09</v>
      </c>
      <c r="F596" s="3">
        <v>44.23</v>
      </c>
      <c r="G596" s="3">
        <v>44.85</v>
      </c>
      <c r="H596" s="3">
        <v>47.05</v>
      </c>
      <c r="I596" s="3">
        <v>53.95</v>
      </c>
      <c r="J596" s="3">
        <v>56.16</v>
      </c>
      <c r="K596" s="3">
        <v>56.67</v>
      </c>
      <c r="L596" s="3">
        <v>58.17</v>
      </c>
      <c r="M596" s="3">
        <v>58.19</v>
      </c>
      <c r="N596" s="3">
        <v>57.14</v>
      </c>
      <c r="O596" s="3">
        <v>49.69</v>
      </c>
      <c r="P596" s="3">
        <v>48.14</v>
      </c>
      <c r="Q596" s="3">
        <v>47.72</v>
      </c>
      <c r="R596" s="3">
        <v>47.45</v>
      </c>
      <c r="S596" s="3">
        <v>47.71</v>
      </c>
      <c r="T596" s="3">
        <v>47.98</v>
      </c>
      <c r="U596" s="3">
        <v>52.3</v>
      </c>
      <c r="V596" s="3">
        <v>55.75</v>
      </c>
      <c r="W596" s="3">
        <v>56.75</v>
      </c>
      <c r="X596" s="3">
        <v>57.5</v>
      </c>
      <c r="Y596" s="3">
        <v>57.55</v>
      </c>
      <c r="Z596" s="3">
        <v>57</v>
      </c>
      <c r="AA596" s="3">
        <v>49.93</v>
      </c>
      <c r="AB596" s="3">
        <v>48.68</v>
      </c>
      <c r="AC596" s="3">
        <v>47.54</v>
      </c>
      <c r="AD596" s="3">
        <v>46.98</v>
      </c>
      <c r="AE596" s="3">
        <v>47.23</v>
      </c>
      <c r="AF596" s="3">
        <v>47.63</v>
      </c>
      <c r="AG596" s="3">
        <v>51.16</v>
      </c>
      <c r="AH596" s="3">
        <v>54.58</v>
      </c>
      <c r="AI596" s="3">
        <v>55.03</v>
      </c>
      <c r="AJ596" s="3">
        <v>55.78</v>
      </c>
      <c r="AK596" s="3">
        <v>55.83</v>
      </c>
      <c r="AL596" s="3">
        <v>55.33</v>
      </c>
      <c r="AM596" s="3">
        <v>44.99</v>
      </c>
      <c r="AN596" s="3">
        <v>43.78</v>
      </c>
      <c r="AO596" s="3">
        <v>43.08</v>
      </c>
      <c r="AP596" s="3">
        <v>42.83</v>
      </c>
      <c r="AQ596" s="3">
        <v>43.1</v>
      </c>
      <c r="AR596" s="3">
        <v>43.98</v>
      </c>
      <c r="AS596" s="3">
        <v>47.76</v>
      </c>
      <c r="AT596" s="3">
        <v>50.84</v>
      </c>
      <c r="AU596" s="3">
        <v>51.29</v>
      </c>
      <c r="AV596" s="3">
        <v>52.04</v>
      </c>
      <c r="AW596" s="3">
        <v>52.09</v>
      </c>
      <c r="AX596" s="3">
        <v>51.48</v>
      </c>
      <c r="AY596" s="3">
        <v>43.86</v>
      </c>
    </row>
    <row r="597" spans="1:51" x14ac:dyDescent="0.35">
      <c r="A597" s="5">
        <f t="shared" si="10"/>
        <v>43560</v>
      </c>
      <c r="B597" t="s">
        <v>742</v>
      </c>
      <c r="C597" s="2">
        <v>43560</v>
      </c>
      <c r="D597" s="3">
        <v>47.06</v>
      </c>
      <c r="E597" s="3">
        <v>47.85</v>
      </c>
      <c r="F597" s="3">
        <v>48.15</v>
      </c>
      <c r="G597" s="3">
        <v>48.61</v>
      </c>
      <c r="H597" s="3">
        <v>50.88</v>
      </c>
      <c r="I597" s="3">
        <v>56.76</v>
      </c>
      <c r="J597" s="3">
        <v>58.97</v>
      </c>
      <c r="K597" s="3">
        <v>59.48</v>
      </c>
      <c r="L597" s="3">
        <v>60.9</v>
      </c>
      <c r="M597" s="3">
        <v>60.92</v>
      </c>
      <c r="N597" s="3">
        <v>59.87</v>
      </c>
      <c r="O597" s="3">
        <v>52.25</v>
      </c>
      <c r="P597" s="3">
        <v>50.7</v>
      </c>
      <c r="Q597" s="3">
        <v>50.28</v>
      </c>
      <c r="R597" s="3">
        <v>50.01</v>
      </c>
      <c r="S597" s="3">
        <v>50.27</v>
      </c>
      <c r="T597" s="3">
        <v>50.54</v>
      </c>
      <c r="U597" s="3">
        <v>54.65</v>
      </c>
      <c r="V597" s="3">
        <v>58.1</v>
      </c>
      <c r="W597" s="3">
        <v>59.1</v>
      </c>
      <c r="X597" s="3">
        <v>59.85</v>
      </c>
      <c r="Y597" s="3">
        <v>59.9</v>
      </c>
      <c r="Z597" s="3">
        <v>59.35</v>
      </c>
      <c r="AA597" s="3">
        <v>51.91</v>
      </c>
      <c r="AB597" s="3">
        <v>50.66</v>
      </c>
      <c r="AC597" s="3">
        <v>49.52</v>
      </c>
      <c r="AD597" s="3">
        <v>48.96</v>
      </c>
      <c r="AE597" s="3">
        <v>49.21</v>
      </c>
      <c r="AF597" s="3">
        <v>49.61</v>
      </c>
      <c r="AG597" s="3">
        <v>52.17</v>
      </c>
      <c r="AH597" s="3">
        <v>55.59</v>
      </c>
      <c r="AI597" s="3">
        <v>56.04</v>
      </c>
      <c r="AJ597" s="3">
        <v>56.79</v>
      </c>
      <c r="AK597" s="3">
        <v>56.84</v>
      </c>
      <c r="AL597" s="3">
        <v>56.34</v>
      </c>
      <c r="AM597" s="3">
        <v>46.67</v>
      </c>
      <c r="AN597" s="3">
        <v>45.46</v>
      </c>
      <c r="AO597" s="3">
        <v>44.76</v>
      </c>
      <c r="AP597" s="3">
        <v>44.51</v>
      </c>
      <c r="AQ597" s="3">
        <v>44.78</v>
      </c>
      <c r="AR597" s="3">
        <v>45.66</v>
      </c>
      <c r="AS597" s="3">
        <v>48.77</v>
      </c>
      <c r="AT597" s="3">
        <v>51.85</v>
      </c>
      <c r="AU597" s="3">
        <v>52.3</v>
      </c>
      <c r="AV597" s="3">
        <v>53.05</v>
      </c>
      <c r="AW597" s="3">
        <v>53.1</v>
      </c>
      <c r="AX597" s="3">
        <v>52.49</v>
      </c>
      <c r="AY597" s="3">
        <v>45.54</v>
      </c>
    </row>
    <row r="598" spans="1:51" x14ac:dyDescent="0.35">
      <c r="A598" s="5">
        <f t="shared" si="10"/>
        <v>43563</v>
      </c>
      <c r="B598" t="s">
        <v>743</v>
      </c>
      <c r="C598" s="2">
        <v>43563</v>
      </c>
      <c r="D598" s="3">
        <v>46.35</v>
      </c>
      <c r="E598" s="3">
        <v>46.51</v>
      </c>
      <c r="F598" s="3">
        <v>47.2</v>
      </c>
      <c r="G598" s="3">
        <v>47.71</v>
      </c>
      <c r="H598" s="3">
        <v>49.86</v>
      </c>
      <c r="I598" s="3">
        <v>56.34</v>
      </c>
      <c r="J598" s="3">
        <v>58.55</v>
      </c>
      <c r="K598" s="3">
        <v>59.06</v>
      </c>
      <c r="L598" s="3">
        <v>60.44</v>
      </c>
      <c r="M598" s="3">
        <v>60.46</v>
      </c>
      <c r="N598" s="3">
        <v>59.41</v>
      </c>
      <c r="O598" s="3">
        <v>51.43</v>
      </c>
      <c r="P598" s="3">
        <v>49.88</v>
      </c>
      <c r="Q598" s="3">
        <v>49.46</v>
      </c>
      <c r="R598" s="3">
        <v>49.17</v>
      </c>
      <c r="S598" s="3">
        <v>49.43</v>
      </c>
      <c r="T598" s="3">
        <v>49.7</v>
      </c>
      <c r="U598" s="3">
        <v>53.6</v>
      </c>
      <c r="V598" s="3">
        <v>57.05</v>
      </c>
      <c r="W598" s="3">
        <v>58.05</v>
      </c>
      <c r="X598" s="3">
        <v>58.8</v>
      </c>
      <c r="Y598" s="3">
        <v>58.85</v>
      </c>
      <c r="Z598" s="3">
        <v>58.3</v>
      </c>
      <c r="AA598" s="3">
        <v>51.5</v>
      </c>
      <c r="AB598" s="3">
        <v>50.25</v>
      </c>
      <c r="AC598" s="3">
        <v>49.11</v>
      </c>
      <c r="AD598" s="3">
        <v>48.55</v>
      </c>
      <c r="AE598" s="3">
        <v>48.8</v>
      </c>
      <c r="AF598" s="3">
        <v>49.2</v>
      </c>
      <c r="AG598" s="3">
        <v>52.24</v>
      </c>
      <c r="AH598" s="3">
        <v>55.66</v>
      </c>
      <c r="AI598" s="3">
        <v>56.11</v>
      </c>
      <c r="AJ598" s="3">
        <v>56.86</v>
      </c>
      <c r="AK598" s="3">
        <v>56.91</v>
      </c>
      <c r="AL598" s="3">
        <v>56.41</v>
      </c>
      <c r="AM598" s="3">
        <v>45.9</v>
      </c>
      <c r="AN598" s="3">
        <v>44.69</v>
      </c>
      <c r="AO598" s="3">
        <v>43.99</v>
      </c>
      <c r="AP598" s="3">
        <v>43.74</v>
      </c>
      <c r="AQ598" s="3">
        <v>44.01</v>
      </c>
      <c r="AR598" s="3">
        <v>44.89</v>
      </c>
      <c r="AS598" s="3">
        <v>48.84</v>
      </c>
      <c r="AT598" s="3">
        <v>51.92</v>
      </c>
      <c r="AU598" s="3">
        <v>52.37</v>
      </c>
      <c r="AV598" s="3">
        <v>53.12</v>
      </c>
      <c r="AW598" s="3">
        <v>53.17</v>
      </c>
      <c r="AX598" s="3">
        <v>52.56</v>
      </c>
      <c r="AY598" s="3">
        <v>44.77</v>
      </c>
    </row>
    <row r="599" spans="1:51" x14ac:dyDescent="0.35">
      <c r="A599" s="5">
        <f t="shared" si="10"/>
        <v>43564</v>
      </c>
      <c r="B599" t="s">
        <v>744</v>
      </c>
      <c r="C599" s="2">
        <v>43564</v>
      </c>
      <c r="D599" s="3">
        <v>47.5</v>
      </c>
      <c r="E599" s="3">
        <v>47.98</v>
      </c>
      <c r="F599" s="3">
        <v>48.6</v>
      </c>
      <c r="G599" s="3">
        <v>49.29</v>
      </c>
      <c r="H599" s="3">
        <v>51.35</v>
      </c>
      <c r="I599" s="3">
        <v>58.06</v>
      </c>
      <c r="J599" s="3">
        <v>60.27</v>
      </c>
      <c r="K599" s="3">
        <v>60.78</v>
      </c>
      <c r="L599" s="3">
        <v>62.17</v>
      </c>
      <c r="M599" s="3">
        <v>62.19</v>
      </c>
      <c r="N599" s="3">
        <v>61.14</v>
      </c>
      <c r="O599" s="3">
        <v>52.7</v>
      </c>
      <c r="P599" s="3">
        <v>51.15</v>
      </c>
      <c r="Q599" s="3">
        <v>50.73</v>
      </c>
      <c r="R599" s="3">
        <v>50.43</v>
      </c>
      <c r="S599" s="3">
        <v>50.69</v>
      </c>
      <c r="T599" s="3">
        <v>50.96</v>
      </c>
      <c r="U599" s="3">
        <v>53.77</v>
      </c>
      <c r="V599" s="3">
        <v>57.22</v>
      </c>
      <c r="W599" s="3">
        <v>58.22</v>
      </c>
      <c r="X599" s="3">
        <v>58.97</v>
      </c>
      <c r="Y599" s="3">
        <v>59.02</v>
      </c>
      <c r="Z599" s="3">
        <v>58.47</v>
      </c>
      <c r="AA599" s="3">
        <v>52.03</v>
      </c>
      <c r="AB599" s="3">
        <v>50.78</v>
      </c>
      <c r="AC599" s="3">
        <v>49.64</v>
      </c>
      <c r="AD599" s="3">
        <v>49.08</v>
      </c>
      <c r="AE599" s="3">
        <v>49.33</v>
      </c>
      <c r="AF599" s="3">
        <v>49.73</v>
      </c>
      <c r="AG599" s="3">
        <v>52.1</v>
      </c>
      <c r="AH599" s="3">
        <v>55.52</v>
      </c>
      <c r="AI599" s="3">
        <v>55.97</v>
      </c>
      <c r="AJ599" s="3">
        <v>56.72</v>
      </c>
      <c r="AK599" s="3">
        <v>56.77</v>
      </c>
      <c r="AL599" s="3">
        <v>56.27</v>
      </c>
      <c r="AM599" s="3">
        <v>46.45</v>
      </c>
      <c r="AN599" s="3">
        <v>45.24</v>
      </c>
      <c r="AO599" s="3">
        <v>44.54</v>
      </c>
      <c r="AP599" s="3">
        <v>44.29</v>
      </c>
      <c r="AQ599" s="3">
        <v>44.56</v>
      </c>
      <c r="AR599" s="3">
        <v>45.44</v>
      </c>
      <c r="AS599" s="3">
        <v>48.7</v>
      </c>
      <c r="AT599" s="3">
        <v>51.78</v>
      </c>
      <c r="AU599" s="3">
        <v>52.23</v>
      </c>
      <c r="AV599" s="3">
        <v>52.98</v>
      </c>
      <c r="AW599" s="3">
        <v>53.03</v>
      </c>
      <c r="AX599" s="3">
        <v>52.42</v>
      </c>
      <c r="AY599" s="3">
        <v>45.32</v>
      </c>
    </row>
    <row r="600" spans="1:51" x14ac:dyDescent="0.35">
      <c r="A600" s="5">
        <f t="shared" si="10"/>
        <v>43565</v>
      </c>
      <c r="B600" t="s">
        <v>745</v>
      </c>
      <c r="C600" s="2">
        <v>43565</v>
      </c>
      <c r="D600" s="3">
        <v>46.18</v>
      </c>
      <c r="E600" s="3">
        <v>47.14</v>
      </c>
      <c r="F600" s="3">
        <v>47.55</v>
      </c>
      <c r="G600" s="3">
        <v>48.02</v>
      </c>
      <c r="H600" s="3">
        <v>50.15</v>
      </c>
      <c r="I600" s="3">
        <v>57.51</v>
      </c>
      <c r="J600" s="3">
        <v>59.72</v>
      </c>
      <c r="K600" s="3">
        <v>60.23</v>
      </c>
      <c r="L600" s="3">
        <v>61.96</v>
      </c>
      <c r="M600" s="3">
        <v>61.98</v>
      </c>
      <c r="N600" s="3">
        <v>60.93</v>
      </c>
      <c r="O600" s="3">
        <v>52.82</v>
      </c>
      <c r="P600" s="3">
        <v>51.27</v>
      </c>
      <c r="Q600" s="3">
        <v>50.85</v>
      </c>
      <c r="R600" s="3">
        <v>50.56</v>
      </c>
      <c r="S600" s="3">
        <v>50.82</v>
      </c>
      <c r="T600" s="3">
        <v>51.09</v>
      </c>
      <c r="U600" s="3">
        <v>53.83</v>
      </c>
      <c r="V600" s="3">
        <v>57.28</v>
      </c>
      <c r="W600" s="3">
        <v>58.28</v>
      </c>
      <c r="X600" s="3">
        <v>59.03</v>
      </c>
      <c r="Y600" s="3">
        <v>59.08</v>
      </c>
      <c r="Z600" s="3">
        <v>58.53</v>
      </c>
      <c r="AA600" s="3">
        <v>51.64</v>
      </c>
      <c r="AB600" s="3">
        <v>50.39</v>
      </c>
      <c r="AC600" s="3">
        <v>49.25</v>
      </c>
      <c r="AD600" s="3">
        <v>48.69</v>
      </c>
      <c r="AE600" s="3">
        <v>48.94</v>
      </c>
      <c r="AF600" s="3">
        <v>49.34</v>
      </c>
      <c r="AG600" s="3">
        <v>53</v>
      </c>
      <c r="AH600" s="3">
        <v>56.42</v>
      </c>
      <c r="AI600" s="3">
        <v>56.87</v>
      </c>
      <c r="AJ600" s="3">
        <v>57.62</v>
      </c>
      <c r="AK600" s="3">
        <v>57.67</v>
      </c>
      <c r="AL600" s="3">
        <v>57.17</v>
      </c>
      <c r="AM600" s="3">
        <v>46.56</v>
      </c>
      <c r="AN600" s="3">
        <v>45.35</v>
      </c>
      <c r="AO600" s="3">
        <v>44.65</v>
      </c>
      <c r="AP600" s="3">
        <v>44.4</v>
      </c>
      <c r="AQ600" s="3">
        <v>44.67</v>
      </c>
      <c r="AR600" s="3">
        <v>45.55</v>
      </c>
      <c r="AS600" s="3">
        <v>48.29</v>
      </c>
      <c r="AT600" s="3">
        <v>51.37</v>
      </c>
      <c r="AU600" s="3">
        <v>51.82</v>
      </c>
      <c r="AV600" s="3">
        <v>52.57</v>
      </c>
      <c r="AW600" s="3">
        <v>52.62</v>
      </c>
      <c r="AX600" s="3">
        <v>52.01</v>
      </c>
      <c r="AY600" s="3">
        <v>45.43</v>
      </c>
    </row>
    <row r="601" spans="1:51" x14ac:dyDescent="0.35">
      <c r="A601" s="5">
        <f t="shared" si="10"/>
        <v>43566</v>
      </c>
      <c r="B601" t="s">
        <v>746</v>
      </c>
      <c r="C601" s="2">
        <v>43566</v>
      </c>
      <c r="D601" s="3">
        <v>46.5</v>
      </c>
      <c r="E601" s="3">
        <v>47.32</v>
      </c>
      <c r="F601" s="3">
        <v>47.8</v>
      </c>
      <c r="G601" s="3">
        <v>48.61</v>
      </c>
      <c r="H601" s="3">
        <v>50.73</v>
      </c>
      <c r="I601" s="3">
        <v>57.8</v>
      </c>
      <c r="J601" s="3">
        <v>60.01</v>
      </c>
      <c r="K601" s="3">
        <v>60.52</v>
      </c>
      <c r="L601" s="3">
        <v>62.49</v>
      </c>
      <c r="M601" s="3">
        <v>62.51</v>
      </c>
      <c r="N601" s="3">
        <v>61.46</v>
      </c>
      <c r="O601" s="3">
        <v>53.03</v>
      </c>
      <c r="P601" s="3">
        <v>51.48</v>
      </c>
      <c r="Q601" s="3">
        <v>51.06</v>
      </c>
      <c r="R601" s="3">
        <v>50.77</v>
      </c>
      <c r="S601" s="3">
        <v>51.03</v>
      </c>
      <c r="T601" s="3">
        <v>51.3</v>
      </c>
      <c r="U601" s="3">
        <v>54.3</v>
      </c>
      <c r="V601" s="3">
        <v>57.75</v>
      </c>
      <c r="W601" s="3">
        <v>58.75</v>
      </c>
      <c r="X601" s="3">
        <v>59.5</v>
      </c>
      <c r="Y601" s="3">
        <v>59.55</v>
      </c>
      <c r="Z601" s="3">
        <v>59</v>
      </c>
      <c r="AA601" s="3">
        <v>51.95</v>
      </c>
      <c r="AB601" s="3">
        <v>50.7</v>
      </c>
      <c r="AC601" s="3">
        <v>49.56</v>
      </c>
      <c r="AD601" s="3">
        <v>49</v>
      </c>
      <c r="AE601" s="3">
        <v>49.25</v>
      </c>
      <c r="AF601" s="3">
        <v>49.65</v>
      </c>
      <c r="AG601" s="3">
        <v>53.23</v>
      </c>
      <c r="AH601" s="3">
        <v>56.65</v>
      </c>
      <c r="AI601" s="3">
        <v>57.1</v>
      </c>
      <c r="AJ601" s="3">
        <v>57.85</v>
      </c>
      <c r="AK601" s="3">
        <v>57.9</v>
      </c>
      <c r="AL601" s="3">
        <v>57.4</v>
      </c>
      <c r="AM601" s="3">
        <v>46.87</v>
      </c>
      <c r="AN601" s="3">
        <v>45.66</v>
      </c>
      <c r="AO601" s="3">
        <v>44.96</v>
      </c>
      <c r="AP601" s="3">
        <v>44.71</v>
      </c>
      <c r="AQ601" s="3">
        <v>44.98</v>
      </c>
      <c r="AR601" s="3">
        <v>45.86</v>
      </c>
      <c r="AS601" s="3">
        <v>48.52</v>
      </c>
      <c r="AT601" s="3">
        <v>51.6</v>
      </c>
      <c r="AU601" s="3">
        <v>52.05</v>
      </c>
      <c r="AV601" s="3">
        <v>52.8</v>
      </c>
      <c r="AW601" s="3">
        <v>52.85</v>
      </c>
      <c r="AX601" s="3">
        <v>52.24</v>
      </c>
      <c r="AY601" s="3">
        <v>45.74</v>
      </c>
    </row>
    <row r="602" spans="1:51" x14ac:dyDescent="0.35">
      <c r="A602" s="5">
        <f t="shared" si="10"/>
        <v>43567</v>
      </c>
      <c r="B602" t="s">
        <v>747</v>
      </c>
      <c r="C602" s="2">
        <v>43567</v>
      </c>
      <c r="D602" s="3">
        <v>45.69</v>
      </c>
      <c r="E602" s="3">
        <v>46.47</v>
      </c>
      <c r="F602" s="3">
        <v>47.26</v>
      </c>
      <c r="G602" s="3">
        <v>47.95</v>
      </c>
      <c r="H602" s="3">
        <v>50.32</v>
      </c>
      <c r="I602" s="3">
        <v>57.84</v>
      </c>
      <c r="J602" s="3">
        <v>60.05</v>
      </c>
      <c r="K602" s="3">
        <v>60.56</v>
      </c>
      <c r="L602" s="3">
        <v>62.51</v>
      </c>
      <c r="M602" s="3">
        <v>62.53</v>
      </c>
      <c r="N602" s="3">
        <v>61.48</v>
      </c>
      <c r="O602" s="3">
        <v>53.11</v>
      </c>
      <c r="P602" s="3">
        <v>51.56</v>
      </c>
      <c r="Q602" s="3">
        <v>51.14</v>
      </c>
      <c r="R602" s="3">
        <v>50.84</v>
      </c>
      <c r="S602" s="3">
        <v>51.1</v>
      </c>
      <c r="T602" s="3">
        <v>51.37</v>
      </c>
      <c r="U602" s="3">
        <v>54.18</v>
      </c>
      <c r="V602" s="3">
        <v>57.63</v>
      </c>
      <c r="W602" s="3">
        <v>58.63</v>
      </c>
      <c r="X602" s="3">
        <v>59.38</v>
      </c>
      <c r="Y602" s="3">
        <v>59.43</v>
      </c>
      <c r="Z602" s="3">
        <v>58.88</v>
      </c>
      <c r="AA602" s="3">
        <v>51.76</v>
      </c>
      <c r="AB602" s="3">
        <v>50.51</v>
      </c>
      <c r="AC602" s="3">
        <v>49.37</v>
      </c>
      <c r="AD602" s="3">
        <v>48.81</v>
      </c>
      <c r="AE602" s="3">
        <v>49.06</v>
      </c>
      <c r="AF602" s="3">
        <v>49.46</v>
      </c>
      <c r="AG602" s="3">
        <v>52.91</v>
      </c>
      <c r="AH602" s="3">
        <v>56.33</v>
      </c>
      <c r="AI602" s="3">
        <v>56.78</v>
      </c>
      <c r="AJ602" s="3">
        <v>57.53</v>
      </c>
      <c r="AK602" s="3">
        <v>57.58</v>
      </c>
      <c r="AL602" s="3">
        <v>57.08</v>
      </c>
      <c r="AM602" s="3">
        <v>46.28</v>
      </c>
      <c r="AN602" s="3">
        <v>45.07</v>
      </c>
      <c r="AO602" s="3">
        <v>44.37</v>
      </c>
      <c r="AP602" s="3">
        <v>44.12</v>
      </c>
      <c r="AQ602" s="3">
        <v>44.39</v>
      </c>
      <c r="AR602" s="3">
        <v>45.27</v>
      </c>
      <c r="AS602" s="3">
        <v>48.2</v>
      </c>
      <c r="AT602" s="3">
        <v>51.28</v>
      </c>
      <c r="AU602" s="3">
        <v>51.73</v>
      </c>
      <c r="AV602" s="3">
        <v>52.48</v>
      </c>
      <c r="AW602" s="3">
        <v>52.53</v>
      </c>
      <c r="AX602" s="3">
        <v>51.92</v>
      </c>
      <c r="AY602" s="3">
        <v>45.15</v>
      </c>
    </row>
    <row r="603" spans="1:51" x14ac:dyDescent="0.35">
      <c r="A603" s="5">
        <f t="shared" si="10"/>
        <v>43570</v>
      </c>
      <c r="B603" t="s">
        <v>748</v>
      </c>
      <c r="C603" s="2">
        <v>43570</v>
      </c>
      <c r="D603" s="3">
        <v>43.98</v>
      </c>
      <c r="E603" s="3">
        <v>44.86</v>
      </c>
      <c r="F603" s="3">
        <v>45.57</v>
      </c>
      <c r="G603" s="3">
        <v>46.49</v>
      </c>
      <c r="H603" s="3">
        <v>48.87</v>
      </c>
      <c r="I603" s="3">
        <v>56.46</v>
      </c>
      <c r="J603" s="3">
        <v>58.67</v>
      </c>
      <c r="K603" s="3">
        <v>59.18</v>
      </c>
      <c r="L603" s="3">
        <v>61.5</v>
      </c>
      <c r="M603" s="3">
        <v>61.52</v>
      </c>
      <c r="N603" s="3">
        <v>60.47</v>
      </c>
      <c r="O603" s="3">
        <v>52.36</v>
      </c>
      <c r="P603" s="3">
        <v>50.81</v>
      </c>
      <c r="Q603" s="3">
        <v>50.39</v>
      </c>
      <c r="R603" s="3">
        <v>50.08</v>
      </c>
      <c r="S603" s="3">
        <v>50.34</v>
      </c>
      <c r="T603" s="3">
        <v>50.61</v>
      </c>
      <c r="U603" s="3">
        <v>53.81</v>
      </c>
      <c r="V603" s="3">
        <v>57.26</v>
      </c>
      <c r="W603" s="3">
        <v>58.26</v>
      </c>
      <c r="X603" s="3">
        <v>59.01</v>
      </c>
      <c r="Y603" s="3">
        <v>59.06</v>
      </c>
      <c r="Z603" s="3">
        <v>58.51</v>
      </c>
      <c r="AA603" s="3">
        <v>51.15</v>
      </c>
      <c r="AB603" s="3">
        <v>49.9</v>
      </c>
      <c r="AC603" s="3">
        <v>48.76</v>
      </c>
      <c r="AD603" s="3">
        <v>48.2</v>
      </c>
      <c r="AE603" s="3">
        <v>48.45</v>
      </c>
      <c r="AF603" s="3">
        <v>48.85</v>
      </c>
      <c r="AG603" s="3">
        <v>52.41</v>
      </c>
      <c r="AH603" s="3">
        <v>55.83</v>
      </c>
      <c r="AI603" s="3">
        <v>56.28</v>
      </c>
      <c r="AJ603" s="3">
        <v>57.03</v>
      </c>
      <c r="AK603" s="3">
        <v>57.08</v>
      </c>
      <c r="AL603" s="3">
        <v>56.58</v>
      </c>
      <c r="AM603" s="3">
        <v>45.49</v>
      </c>
      <c r="AN603" s="3">
        <v>44.28</v>
      </c>
      <c r="AO603" s="3">
        <v>43.58</v>
      </c>
      <c r="AP603" s="3">
        <v>43.33</v>
      </c>
      <c r="AQ603" s="3">
        <v>43.6</v>
      </c>
      <c r="AR603" s="3">
        <v>44.48</v>
      </c>
      <c r="AS603" s="3">
        <v>47.7</v>
      </c>
      <c r="AT603" s="3">
        <v>50.78</v>
      </c>
      <c r="AU603" s="3">
        <v>51.23</v>
      </c>
      <c r="AV603" s="3">
        <v>51.98</v>
      </c>
      <c r="AW603" s="3">
        <v>52.03</v>
      </c>
      <c r="AX603" s="3">
        <v>51.42</v>
      </c>
      <c r="AY603" s="3">
        <v>44.36</v>
      </c>
    </row>
    <row r="604" spans="1:51" x14ac:dyDescent="0.35">
      <c r="A604" s="5">
        <f t="shared" si="10"/>
        <v>43571</v>
      </c>
      <c r="B604" t="s">
        <v>749</v>
      </c>
      <c r="C604" s="2">
        <v>43571</v>
      </c>
      <c r="D604" s="3">
        <v>43.8</v>
      </c>
      <c r="E604" s="3">
        <v>44.65</v>
      </c>
      <c r="F604" s="3">
        <v>45.36</v>
      </c>
      <c r="G604" s="3">
        <v>46.01</v>
      </c>
      <c r="H604" s="3">
        <v>48.74</v>
      </c>
      <c r="I604" s="3">
        <v>56.53</v>
      </c>
      <c r="J604" s="3">
        <v>58.74</v>
      </c>
      <c r="K604" s="3">
        <v>59.25</v>
      </c>
      <c r="L604" s="3">
        <v>61.64</v>
      </c>
      <c r="M604" s="3">
        <v>61.66</v>
      </c>
      <c r="N604" s="3">
        <v>60.61</v>
      </c>
      <c r="O604" s="3">
        <v>52.11</v>
      </c>
      <c r="P604" s="3">
        <v>50.56</v>
      </c>
      <c r="Q604" s="3">
        <v>50.14</v>
      </c>
      <c r="R604" s="3">
        <v>49.83</v>
      </c>
      <c r="S604" s="3">
        <v>50.09</v>
      </c>
      <c r="T604" s="3">
        <v>50.36</v>
      </c>
      <c r="U604" s="3">
        <v>53.68</v>
      </c>
      <c r="V604" s="3">
        <v>57.13</v>
      </c>
      <c r="W604" s="3">
        <v>58.13</v>
      </c>
      <c r="X604" s="3">
        <v>58.88</v>
      </c>
      <c r="Y604" s="3">
        <v>58.93</v>
      </c>
      <c r="Z604" s="3">
        <v>58.38</v>
      </c>
      <c r="AA604" s="3">
        <v>50.83</v>
      </c>
      <c r="AB604" s="3">
        <v>49.58</v>
      </c>
      <c r="AC604" s="3">
        <v>48.44</v>
      </c>
      <c r="AD604" s="3">
        <v>47.88</v>
      </c>
      <c r="AE604" s="3">
        <v>48.13</v>
      </c>
      <c r="AF604" s="3">
        <v>48.53</v>
      </c>
      <c r="AG604" s="3">
        <v>52.68</v>
      </c>
      <c r="AH604" s="3">
        <v>56.1</v>
      </c>
      <c r="AI604" s="3">
        <v>56.55</v>
      </c>
      <c r="AJ604" s="3">
        <v>57.3</v>
      </c>
      <c r="AK604" s="3">
        <v>57.35</v>
      </c>
      <c r="AL604" s="3">
        <v>56.85</v>
      </c>
      <c r="AM604" s="3">
        <v>45.4</v>
      </c>
      <c r="AN604" s="3">
        <v>44.19</v>
      </c>
      <c r="AO604" s="3">
        <v>43.49</v>
      </c>
      <c r="AP604" s="3">
        <v>43.24</v>
      </c>
      <c r="AQ604" s="3">
        <v>43.51</v>
      </c>
      <c r="AR604" s="3">
        <v>44.39</v>
      </c>
      <c r="AS604" s="3">
        <v>47.97</v>
      </c>
      <c r="AT604" s="3">
        <v>51.05</v>
      </c>
      <c r="AU604" s="3">
        <v>51.5</v>
      </c>
      <c r="AV604" s="3">
        <v>52.25</v>
      </c>
      <c r="AW604" s="3">
        <v>52.3</v>
      </c>
      <c r="AX604" s="3">
        <v>51.33</v>
      </c>
      <c r="AY604" s="3">
        <v>44.27</v>
      </c>
    </row>
    <row r="605" spans="1:51" x14ac:dyDescent="0.35">
      <c r="A605" s="5">
        <f t="shared" si="10"/>
        <v>43572</v>
      </c>
      <c r="B605" t="s">
        <v>750</v>
      </c>
      <c r="C605" s="2">
        <v>43572</v>
      </c>
      <c r="D605" s="3">
        <v>44.71</v>
      </c>
      <c r="E605" s="3">
        <v>45.75</v>
      </c>
      <c r="F605" s="3">
        <v>46.24</v>
      </c>
      <c r="G605" s="3">
        <v>46.58</v>
      </c>
      <c r="H605" s="3">
        <v>49.77</v>
      </c>
      <c r="I605" s="3">
        <v>57.45</v>
      </c>
      <c r="J605" s="3">
        <v>59.66</v>
      </c>
      <c r="K605" s="3">
        <v>60.17</v>
      </c>
      <c r="L605" s="3">
        <v>62.57</v>
      </c>
      <c r="M605" s="3">
        <v>62.59</v>
      </c>
      <c r="N605" s="3">
        <v>61.54</v>
      </c>
      <c r="O605" s="3">
        <v>52.91</v>
      </c>
      <c r="P605" s="3">
        <v>51.36</v>
      </c>
      <c r="Q605" s="3">
        <v>50.94</v>
      </c>
      <c r="R605" s="3">
        <v>50.63</v>
      </c>
      <c r="S605" s="3">
        <v>50.89</v>
      </c>
      <c r="T605" s="3">
        <v>51.16</v>
      </c>
      <c r="U605" s="3">
        <v>54.45</v>
      </c>
      <c r="V605" s="3">
        <v>57.9</v>
      </c>
      <c r="W605" s="3">
        <v>58.9</v>
      </c>
      <c r="X605" s="3">
        <v>59.65</v>
      </c>
      <c r="Y605" s="3">
        <v>59.7</v>
      </c>
      <c r="Z605" s="3">
        <v>59.15</v>
      </c>
      <c r="AA605" s="3">
        <v>51.03</v>
      </c>
      <c r="AB605" s="3">
        <v>49.78</v>
      </c>
      <c r="AC605" s="3">
        <v>48.64</v>
      </c>
      <c r="AD605" s="3">
        <v>48.08</v>
      </c>
      <c r="AE605" s="3">
        <v>48.33</v>
      </c>
      <c r="AF605" s="3">
        <v>48.73</v>
      </c>
      <c r="AG605" s="3">
        <v>52.89</v>
      </c>
      <c r="AH605" s="3">
        <v>56.31</v>
      </c>
      <c r="AI605" s="3">
        <v>56.76</v>
      </c>
      <c r="AJ605" s="3">
        <v>57.51</v>
      </c>
      <c r="AK605" s="3">
        <v>57.56</v>
      </c>
      <c r="AL605" s="3">
        <v>57.06</v>
      </c>
      <c r="AM605" s="3">
        <v>45.78</v>
      </c>
      <c r="AN605" s="3">
        <v>44.57</v>
      </c>
      <c r="AO605" s="3">
        <v>43.87</v>
      </c>
      <c r="AP605" s="3">
        <v>43.62</v>
      </c>
      <c r="AQ605" s="3">
        <v>43.89</v>
      </c>
      <c r="AR605" s="3">
        <v>44.77</v>
      </c>
      <c r="AS605" s="3">
        <v>48.18</v>
      </c>
      <c r="AT605" s="3">
        <v>51.26</v>
      </c>
      <c r="AU605" s="3">
        <v>51.71</v>
      </c>
      <c r="AV605" s="3">
        <v>52.46</v>
      </c>
      <c r="AW605" s="3">
        <v>52.51</v>
      </c>
      <c r="AX605" s="3">
        <v>51.54</v>
      </c>
      <c r="AY605" s="3">
        <v>44.65</v>
      </c>
    </row>
    <row r="606" spans="1:51" x14ac:dyDescent="0.35">
      <c r="A606" s="5">
        <f t="shared" si="10"/>
        <v>43573</v>
      </c>
      <c r="B606" t="s">
        <v>751</v>
      </c>
      <c r="C606" s="2">
        <v>43573</v>
      </c>
      <c r="D606" s="3">
        <v>42.98</v>
      </c>
      <c r="E606" s="3">
        <v>43.97</v>
      </c>
      <c r="F606" s="3">
        <v>44.43</v>
      </c>
      <c r="G606" s="3">
        <v>44.69</v>
      </c>
      <c r="H606" s="3">
        <v>48.08</v>
      </c>
      <c r="I606" s="3">
        <v>56.48</v>
      </c>
      <c r="J606" s="3">
        <v>58.69</v>
      </c>
      <c r="K606" s="3">
        <v>59.2</v>
      </c>
      <c r="L606" s="3">
        <v>61.42</v>
      </c>
      <c r="M606" s="3">
        <v>61.44</v>
      </c>
      <c r="N606" s="3">
        <v>60.39</v>
      </c>
      <c r="O606" s="3">
        <v>51.94</v>
      </c>
      <c r="P606" s="3">
        <v>50.39</v>
      </c>
      <c r="Q606" s="3">
        <v>49.97</v>
      </c>
      <c r="R606" s="3">
        <v>49.67</v>
      </c>
      <c r="S606" s="3">
        <v>49.93</v>
      </c>
      <c r="T606" s="3">
        <v>50.2</v>
      </c>
      <c r="U606" s="3">
        <v>53.79</v>
      </c>
      <c r="V606" s="3">
        <v>57.24</v>
      </c>
      <c r="W606" s="3">
        <v>58.24</v>
      </c>
      <c r="X606" s="3">
        <v>58.99</v>
      </c>
      <c r="Y606" s="3">
        <v>59.04</v>
      </c>
      <c r="Z606" s="3">
        <v>58.49</v>
      </c>
      <c r="AA606" s="3">
        <v>50.56</v>
      </c>
      <c r="AB606" s="3">
        <v>49.31</v>
      </c>
      <c r="AC606" s="3">
        <v>48.17</v>
      </c>
      <c r="AD606" s="3">
        <v>47.61</v>
      </c>
      <c r="AE606" s="3">
        <v>47.86</v>
      </c>
      <c r="AF606" s="3">
        <v>48.26</v>
      </c>
      <c r="AG606" s="3">
        <v>52.29</v>
      </c>
      <c r="AH606" s="3">
        <v>55.71</v>
      </c>
      <c r="AI606" s="3">
        <v>56.16</v>
      </c>
      <c r="AJ606" s="3">
        <v>56.91</v>
      </c>
      <c r="AK606" s="3">
        <v>56.96</v>
      </c>
      <c r="AL606" s="3">
        <v>56.46</v>
      </c>
      <c r="AM606" s="3">
        <v>45.31</v>
      </c>
      <c r="AN606" s="3">
        <v>44.1</v>
      </c>
      <c r="AO606" s="3">
        <v>43.4</v>
      </c>
      <c r="AP606" s="3">
        <v>43.15</v>
      </c>
      <c r="AQ606" s="3">
        <v>43.42</v>
      </c>
      <c r="AR606" s="3">
        <v>44.3</v>
      </c>
      <c r="AS606" s="3">
        <v>47.58</v>
      </c>
      <c r="AT606" s="3">
        <v>50.66</v>
      </c>
      <c r="AU606" s="3">
        <v>51.11</v>
      </c>
      <c r="AV606" s="3">
        <v>51.86</v>
      </c>
      <c r="AW606" s="3">
        <v>51.91</v>
      </c>
      <c r="AX606" s="3">
        <v>50.94</v>
      </c>
      <c r="AY606" s="3">
        <v>44.18</v>
      </c>
    </row>
    <row r="607" spans="1:51" x14ac:dyDescent="0.35">
      <c r="A607" s="5">
        <f t="shared" si="10"/>
        <v>43574</v>
      </c>
      <c r="B607" t="s">
        <v>752</v>
      </c>
      <c r="C607" s="2">
        <v>43574</v>
      </c>
      <c r="D607" s="3" t="e">
        <v>#N/A</v>
      </c>
      <c r="E607" s="3" t="e">
        <v>#N/A</v>
      </c>
      <c r="F607" s="3" t="e">
        <v>#N/A</v>
      </c>
      <c r="G607" s="3" t="e">
        <v>#N/A</v>
      </c>
      <c r="H607" s="3" t="e">
        <v>#N/A</v>
      </c>
      <c r="I607" s="3" t="e">
        <v>#N/A</v>
      </c>
      <c r="J607" s="3" t="e">
        <v>#N/A</v>
      </c>
      <c r="K607" s="3" t="e">
        <v>#N/A</v>
      </c>
      <c r="L607" s="3" t="e">
        <v>#N/A</v>
      </c>
      <c r="M607" s="3" t="e">
        <v>#N/A</v>
      </c>
      <c r="N607" s="3" t="e">
        <v>#N/A</v>
      </c>
      <c r="O607" s="3" t="e">
        <v>#N/A</v>
      </c>
      <c r="P607" s="3" t="e">
        <v>#N/A</v>
      </c>
      <c r="Q607" s="3" t="e">
        <v>#N/A</v>
      </c>
      <c r="R607" s="3" t="e">
        <v>#N/A</v>
      </c>
      <c r="S607" s="3" t="e">
        <v>#N/A</v>
      </c>
      <c r="T607" s="3" t="e">
        <v>#N/A</v>
      </c>
      <c r="U607" s="3" t="e">
        <v>#N/A</v>
      </c>
      <c r="V607" s="3" t="e">
        <v>#N/A</v>
      </c>
      <c r="W607" s="3" t="e">
        <v>#N/A</v>
      </c>
      <c r="X607" s="3" t="e">
        <v>#N/A</v>
      </c>
      <c r="Y607" s="3" t="e">
        <v>#N/A</v>
      </c>
      <c r="Z607" s="3" t="e">
        <v>#N/A</v>
      </c>
      <c r="AA607" s="3" t="e">
        <v>#N/A</v>
      </c>
      <c r="AB607" s="3" t="e">
        <v>#N/A</v>
      </c>
      <c r="AC607" s="3" t="e">
        <v>#N/A</v>
      </c>
      <c r="AD607" s="3" t="e">
        <v>#N/A</v>
      </c>
      <c r="AE607" s="3" t="e">
        <v>#N/A</v>
      </c>
      <c r="AF607" s="3" t="e">
        <v>#N/A</v>
      </c>
      <c r="AG607" s="3" t="e">
        <v>#N/A</v>
      </c>
      <c r="AH607" s="3" t="e">
        <v>#N/A</v>
      </c>
      <c r="AI607" s="3" t="e">
        <v>#N/A</v>
      </c>
      <c r="AJ607" s="3" t="e">
        <v>#N/A</v>
      </c>
      <c r="AK607" s="3" t="e">
        <v>#N/A</v>
      </c>
      <c r="AL607" s="3" t="e">
        <v>#N/A</v>
      </c>
      <c r="AM607" s="3" t="e">
        <v>#N/A</v>
      </c>
      <c r="AN607" s="3" t="e">
        <v>#N/A</v>
      </c>
      <c r="AO607" s="3" t="e">
        <v>#N/A</v>
      </c>
      <c r="AP607" s="3" t="e">
        <v>#N/A</v>
      </c>
      <c r="AQ607" s="3" t="e">
        <v>#N/A</v>
      </c>
      <c r="AR607" s="3" t="e">
        <v>#N/A</v>
      </c>
      <c r="AS607" s="3" t="e">
        <v>#N/A</v>
      </c>
      <c r="AT607" s="3" t="e">
        <v>#N/A</v>
      </c>
      <c r="AU607" s="3" t="e">
        <v>#N/A</v>
      </c>
      <c r="AV607" s="3" t="e">
        <v>#N/A</v>
      </c>
      <c r="AW607" s="3" t="e">
        <v>#N/A</v>
      </c>
      <c r="AX607" s="3" t="e">
        <v>#N/A</v>
      </c>
      <c r="AY607" s="3" t="e">
        <v>#N/A</v>
      </c>
    </row>
    <row r="608" spans="1:51" x14ac:dyDescent="0.35">
      <c r="A608" s="5">
        <f t="shared" si="10"/>
        <v>43577</v>
      </c>
      <c r="B608" t="s">
        <v>753</v>
      </c>
      <c r="C608" s="2">
        <v>43577</v>
      </c>
      <c r="D608" s="3">
        <v>42.98</v>
      </c>
      <c r="E608" s="3">
        <v>43.97</v>
      </c>
      <c r="F608" s="3">
        <v>44.43</v>
      </c>
      <c r="G608" s="3">
        <v>44.69</v>
      </c>
      <c r="H608" s="3">
        <v>48.08</v>
      </c>
      <c r="I608" s="3">
        <v>56.48</v>
      </c>
      <c r="J608" s="3">
        <v>58.69</v>
      </c>
      <c r="K608" s="3">
        <v>59.2</v>
      </c>
      <c r="L608" s="3">
        <v>61.42</v>
      </c>
      <c r="M608" s="3">
        <v>61.44</v>
      </c>
      <c r="N608" s="3">
        <v>60.39</v>
      </c>
      <c r="O608" s="3">
        <v>51.94</v>
      </c>
      <c r="P608" s="3">
        <v>50.39</v>
      </c>
      <c r="Q608" s="3">
        <v>49.97</v>
      </c>
      <c r="R608" s="3">
        <v>49.67</v>
      </c>
      <c r="S608" s="3">
        <v>49.93</v>
      </c>
      <c r="T608" s="3">
        <v>50.2</v>
      </c>
      <c r="U608" s="3">
        <v>53.79</v>
      </c>
      <c r="V608" s="3">
        <v>57.24</v>
      </c>
      <c r="W608" s="3">
        <v>58.24</v>
      </c>
      <c r="X608" s="3">
        <v>58.99</v>
      </c>
      <c r="Y608" s="3">
        <v>59.04</v>
      </c>
      <c r="Z608" s="3">
        <v>58.49</v>
      </c>
      <c r="AA608" s="3">
        <v>50.56</v>
      </c>
      <c r="AB608" s="3">
        <v>49.31</v>
      </c>
      <c r="AC608" s="3">
        <v>48.17</v>
      </c>
      <c r="AD608" s="3">
        <v>47.61</v>
      </c>
      <c r="AE608" s="3">
        <v>47.86</v>
      </c>
      <c r="AF608" s="3">
        <v>48.26</v>
      </c>
      <c r="AG608" s="3">
        <v>52.29</v>
      </c>
      <c r="AH608" s="3">
        <v>55.71</v>
      </c>
      <c r="AI608" s="3">
        <v>56.16</v>
      </c>
      <c r="AJ608" s="3">
        <v>56.91</v>
      </c>
      <c r="AK608" s="3">
        <v>56.96</v>
      </c>
      <c r="AL608" s="3">
        <v>56.46</v>
      </c>
      <c r="AM608" s="3">
        <v>45.31</v>
      </c>
      <c r="AN608" s="3">
        <v>44.1</v>
      </c>
      <c r="AO608" s="3">
        <v>43.4</v>
      </c>
      <c r="AP608" s="3">
        <v>43.15</v>
      </c>
      <c r="AQ608" s="3">
        <v>43.42</v>
      </c>
      <c r="AR608" s="3">
        <v>44.3</v>
      </c>
      <c r="AS608" s="3">
        <v>47.58</v>
      </c>
      <c r="AT608" s="3">
        <v>50.66</v>
      </c>
      <c r="AU608" s="3">
        <v>51.11</v>
      </c>
      <c r="AV608" s="3">
        <v>51.86</v>
      </c>
      <c r="AW608" s="3">
        <v>51.91</v>
      </c>
      <c r="AX608" s="3">
        <v>50.94</v>
      </c>
      <c r="AY608" s="3">
        <v>44.18</v>
      </c>
    </row>
    <row r="609" spans="1:51" x14ac:dyDescent="0.35">
      <c r="A609" s="5">
        <f t="shared" si="10"/>
        <v>43578</v>
      </c>
      <c r="B609" t="s">
        <v>754</v>
      </c>
      <c r="C609" s="2">
        <v>43578</v>
      </c>
      <c r="D609" s="3">
        <v>43.05</v>
      </c>
      <c r="E609" s="3">
        <v>43.97</v>
      </c>
      <c r="F609" s="3">
        <v>44.62</v>
      </c>
      <c r="G609" s="3">
        <v>44.78</v>
      </c>
      <c r="H609" s="3">
        <v>48.35</v>
      </c>
      <c r="I609" s="3">
        <v>57.25</v>
      </c>
      <c r="J609" s="3">
        <v>59.46</v>
      </c>
      <c r="K609" s="3">
        <v>59.97</v>
      </c>
      <c r="L609" s="3">
        <v>62.18</v>
      </c>
      <c r="M609" s="3">
        <v>62.2</v>
      </c>
      <c r="N609" s="3">
        <v>61.15</v>
      </c>
      <c r="O609" s="3">
        <v>52.82</v>
      </c>
      <c r="P609" s="3">
        <v>51.27</v>
      </c>
      <c r="Q609" s="3">
        <v>50.85</v>
      </c>
      <c r="R609" s="3">
        <v>50.55</v>
      </c>
      <c r="S609" s="3">
        <v>50.81</v>
      </c>
      <c r="T609" s="3">
        <v>51.08</v>
      </c>
      <c r="U609" s="3">
        <v>54.5</v>
      </c>
      <c r="V609" s="3">
        <v>57.95</v>
      </c>
      <c r="W609" s="3">
        <v>58.95</v>
      </c>
      <c r="X609" s="3">
        <v>59.7</v>
      </c>
      <c r="Y609" s="3">
        <v>59.75</v>
      </c>
      <c r="Z609" s="3">
        <v>59.2</v>
      </c>
      <c r="AA609" s="3">
        <v>51.11</v>
      </c>
      <c r="AB609" s="3">
        <v>49.86</v>
      </c>
      <c r="AC609" s="3">
        <v>48.72</v>
      </c>
      <c r="AD609" s="3">
        <v>48.16</v>
      </c>
      <c r="AE609" s="3">
        <v>48.41</v>
      </c>
      <c r="AF609" s="3">
        <v>48.81</v>
      </c>
      <c r="AG609" s="3">
        <v>52.55</v>
      </c>
      <c r="AH609" s="3">
        <v>55.97</v>
      </c>
      <c r="AI609" s="3">
        <v>56.42</v>
      </c>
      <c r="AJ609" s="3">
        <v>57.17</v>
      </c>
      <c r="AK609" s="3">
        <v>57.22</v>
      </c>
      <c r="AL609" s="3">
        <v>56.72</v>
      </c>
      <c r="AM609" s="3">
        <v>45.91</v>
      </c>
      <c r="AN609" s="3">
        <v>44.7</v>
      </c>
      <c r="AO609" s="3">
        <v>44</v>
      </c>
      <c r="AP609" s="3">
        <v>43.75</v>
      </c>
      <c r="AQ609" s="3">
        <v>44.02</v>
      </c>
      <c r="AR609" s="3">
        <v>44.9</v>
      </c>
      <c r="AS609" s="3">
        <v>47.84</v>
      </c>
      <c r="AT609" s="3">
        <v>50.92</v>
      </c>
      <c r="AU609" s="3">
        <v>51.37</v>
      </c>
      <c r="AV609" s="3">
        <v>52.12</v>
      </c>
      <c r="AW609" s="3">
        <v>52.17</v>
      </c>
      <c r="AX609" s="3">
        <v>51.2</v>
      </c>
      <c r="AY609" s="3">
        <v>44.78</v>
      </c>
    </row>
    <row r="610" spans="1:51" x14ac:dyDescent="0.35">
      <c r="A610" s="5">
        <f t="shared" si="10"/>
        <v>43579</v>
      </c>
      <c r="B610" t="s">
        <v>755</v>
      </c>
      <c r="C610" s="2">
        <v>43579</v>
      </c>
      <c r="D610" s="3">
        <v>42.58</v>
      </c>
      <c r="E610" s="3">
        <v>43.54</v>
      </c>
      <c r="F610" s="3">
        <v>44.15</v>
      </c>
      <c r="G610" s="3">
        <v>44.66</v>
      </c>
      <c r="H610" s="3">
        <v>47.92</v>
      </c>
      <c r="I610" s="3">
        <v>56.76</v>
      </c>
      <c r="J610" s="3">
        <v>58.97</v>
      </c>
      <c r="K610" s="3">
        <v>59.48</v>
      </c>
      <c r="L610" s="3">
        <v>61.68</v>
      </c>
      <c r="M610" s="3">
        <v>61.7</v>
      </c>
      <c r="N610" s="3">
        <v>60.65</v>
      </c>
      <c r="O610" s="3">
        <v>52.55</v>
      </c>
      <c r="P610" s="3">
        <v>51</v>
      </c>
      <c r="Q610" s="3">
        <v>50.58</v>
      </c>
      <c r="R610" s="3">
        <v>50.27</v>
      </c>
      <c r="S610" s="3">
        <v>50.53</v>
      </c>
      <c r="T610" s="3">
        <v>50.8</v>
      </c>
      <c r="U610" s="3">
        <v>54.67</v>
      </c>
      <c r="V610" s="3">
        <v>58.12</v>
      </c>
      <c r="W610" s="3">
        <v>59.12</v>
      </c>
      <c r="X610" s="3">
        <v>59.87</v>
      </c>
      <c r="Y610" s="3">
        <v>59.92</v>
      </c>
      <c r="Z610" s="3">
        <v>59.37</v>
      </c>
      <c r="AA610" s="3">
        <v>50.9</v>
      </c>
      <c r="AB610" s="3">
        <v>49.65</v>
      </c>
      <c r="AC610" s="3">
        <v>48.51</v>
      </c>
      <c r="AD610" s="3">
        <v>47.95</v>
      </c>
      <c r="AE610" s="3">
        <v>48.2</v>
      </c>
      <c r="AF610" s="3">
        <v>48.6</v>
      </c>
      <c r="AG610" s="3">
        <v>52.88</v>
      </c>
      <c r="AH610" s="3">
        <v>56.3</v>
      </c>
      <c r="AI610" s="3">
        <v>56.75</v>
      </c>
      <c r="AJ610" s="3">
        <v>57.5</v>
      </c>
      <c r="AK610" s="3">
        <v>57.55</v>
      </c>
      <c r="AL610" s="3">
        <v>57.05</v>
      </c>
      <c r="AM610" s="3">
        <v>46.05</v>
      </c>
      <c r="AN610" s="3">
        <v>44.84</v>
      </c>
      <c r="AO610" s="3">
        <v>44.14</v>
      </c>
      <c r="AP610" s="3">
        <v>43.89</v>
      </c>
      <c r="AQ610" s="3">
        <v>44.16</v>
      </c>
      <c r="AR610" s="3">
        <v>45.04</v>
      </c>
      <c r="AS610" s="3">
        <v>47.9</v>
      </c>
      <c r="AT610" s="3">
        <v>50.98</v>
      </c>
      <c r="AU610" s="3">
        <v>51.43</v>
      </c>
      <c r="AV610" s="3">
        <v>52.18</v>
      </c>
      <c r="AW610" s="3">
        <v>52.23</v>
      </c>
      <c r="AX610" s="3">
        <v>51.26</v>
      </c>
      <c r="AY610" s="3">
        <v>44.92</v>
      </c>
    </row>
    <row r="611" spans="1:51" x14ac:dyDescent="0.35">
      <c r="A611" s="5">
        <f t="shared" si="10"/>
        <v>43580</v>
      </c>
      <c r="B611" t="s">
        <v>756</v>
      </c>
      <c r="C611" s="2">
        <v>43580</v>
      </c>
      <c r="D611" s="3">
        <v>43.21</v>
      </c>
      <c r="E611" s="3">
        <v>44.09</v>
      </c>
      <c r="F611" s="3">
        <v>45.09</v>
      </c>
      <c r="G611" s="3">
        <v>45.27</v>
      </c>
      <c r="H611" s="3">
        <v>48.34</v>
      </c>
      <c r="I611" s="3">
        <v>57.16</v>
      </c>
      <c r="J611" s="3">
        <v>59.37</v>
      </c>
      <c r="K611" s="3">
        <v>59.88</v>
      </c>
      <c r="L611" s="3">
        <v>62.08</v>
      </c>
      <c r="M611" s="3">
        <v>62.1</v>
      </c>
      <c r="N611" s="3">
        <v>61.05</v>
      </c>
      <c r="O611" s="3">
        <v>52.95</v>
      </c>
      <c r="P611" s="3">
        <v>51.4</v>
      </c>
      <c r="Q611" s="3">
        <v>50.98</v>
      </c>
      <c r="R611" s="3">
        <v>50.67</v>
      </c>
      <c r="S611" s="3">
        <v>50.93</v>
      </c>
      <c r="T611" s="3">
        <v>51.2</v>
      </c>
      <c r="U611" s="3">
        <v>54.93</v>
      </c>
      <c r="V611" s="3">
        <v>58.38</v>
      </c>
      <c r="W611" s="3">
        <v>59.38</v>
      </c>
      <c r="X611" s="3">
        <v>60.13</v>
      </c>
      <c r="Y611" s="3">
        <v>60.18</v>
      </c>
      <c r="Z611" s="3">
        <v>59.63</v>
      </c>
      <c r="AA611" s="3">
        <v>51.06</v>
      </c>
      <c r="AB611" s="3">
        <v>49.81</v>
      </c>
      <c r="AC611" s="3">
        <v>48.67</v>
      </c>
      <c r="AD611" s="3">
        <v>48.11</v>
      </c>
      <c r="AE611" s="3">
        <v>48.36</v>
      </c>
      <c r="AF611" s="3">
        <v>48.76</v>
      </c>
      <c r="AG611" s="3">
        <v>53.1</v>
      </c>
      <c r="AH611" s="3">
        <v>56.52</v>
      </c>
      <c r="AI611" s="3">
        <v>56.97</v>
      </c>
      <c r="AJ611" s="3">
        <v>57.72</v>
      </c>
      <c r="AK611" s="3">
        <v>57.77</v>
      </c>
      <c r="AL611" s="3">
        <v>57.27</v>
      </c>
      <c r="AM611" s="3">
        <v>46.09</v>
      </c>
      <c r="AN611" s="3">
        <v>44.88</v>
      </c>
      <c r="AO611" s="3">
        <v>44.18</v>
      </c>
      <c r="AP611" s="3">
        <v>43.93</v>
      </c>
      <c r="AQ611" s="3">
        <v>44.2</v>
      </c>
      <c r="AR611" s="3">
        <v>45.08</v>
      </c>
      <c r="AS611" s="3">
        <v>48.05</v>
      </c>
      <c r="AT611" s="3">
        <v>51.13</v>
      </c>
      <c r="AU611" s="3">
        <v>51.58</v>
      </c>
      <c r="AV611" s="3">
        <v>52.33</v>
      </c>
      <c r="AW611" s="3">
        <v>52.38</v>
      </c>
      <c r="AX611" s="3">
        <v>51.41</v>
      </c>
      <c r="AY611" s="3">
        <v>44.96</v>
      </c>
    </row>
    <row r="612" spans="1:51" x14ac:dyDescent="0.35">
      <c r="A612" s="5">
        <f t="shared" si="10"/>
        <v>43581</v>
      </c>
      <c r="B612" t="s">
        <v>757</v>
      </c>
      <c r="C612" s="2">
        <v>43581</v>
      </c>
      <c r="D612" s="3">
        <v>42.32</v>
      </c>
      <c r="E612" s="3">
        <v>43.25</v>
      </c>
      <c r="F612" s="3">
        <v>43.69</v>
      </c>
      <c r="G612" s="3">
        <v>44.22</v>
      </c>
      <c r="H612" s="3">
        <v>47.17</v>
      </c>
      <c r="I612" s="3">
        <v>56.22</v>
      </c>
      <c r="J612" s="3">
        <v>58.43</v>
      </c>
      <c r="K612" s="3">
        <v>58.94</v>
      </c>
      <c r="L612" s="3">
        <v>61.27</v>
      </c>
      <c r="M612" s="3">
        <v>61.29</v>
      </c>
      <c r="N612" s="3">
        <v>60.24</v>
      </c>
      <c r="O612" s="3">
        <v>52.03</v>
      </c>
      <c r="P612" s="3">
        <v>50.48</v>
      </c>
      <c r="Q612" s="3">
        <v>50.06</v>
      </c>
      <c r="R612" s="3">
        <v>49.74</v>
      </c>
      <c r="S612" s="3">
        <v>50</v>
      </c>
      <c r="T612" s="3">
        <v>50.27</v>
      </c>
      <c r="U612" s="3">
        <v>54.2</v>
      </c>
      <c r="V612" s="3">
        <v>57.65</v>
      </c>
      <c r="W612" s="3">
        <v>58.65</v>
      </c>
      <c r="X612" s="3">
        <v>59.4</v>
      </c>
      <c r="Y612" s="3">
        <v>59.45</v>
      </c>
      <c r="Z612" s="3">
        <v>58.9</v>
      </c>
      <c r="AA612" s="3">
        <v>50.32</v>
      </c>
      <c r="AB612" s="3">
        <v>49.07</v>
      </c>
      <c r="AC612" s="3">
        <v>47.93</v>
      </c>
      <c r="AD612" s="3">
        <v>47.37</v>
      </c>
      <c r="AE612" s="3">
        <v>47.62</v>
      </c>
      <c r="AF612" s="3">
        <v>48.02</v>
      </c>
      <c r="AG612" s="3">
        <v>52.65</v>
      </c>
      <c r="AH612" s="3">
        <v>56.07</v>
      </c>
      <c r="AI612" s="3">
        <v>56.52</v>
      </c>
      <c r="AJ612" s="3">
        <v>57.27</v>
      </c>
      <c r="AK612" s="3">
        <v>57.32</v>
      </c>
      <c r="AL612" s="3">
        <v>56.82</v>
      </c>
      <c r="AM612" s="3">
        <v>45.3</v>
      </c>
      <c r="AN612" s="3">
        <v>44.09</v>
      </c>
      <c r="AO612" s="3">
        <v>43.39</v>
      </c>
      <c r="AP612" s="3">
        <v>43.14</v>
      </c>
      <c r="AQ612" s="3">
        <v>43.41</v>
      </c>
      <c r="AR612" s="3">
        <v>44.29</v>
      </c>
      <c r="AS612" s="3">
        <v>47.65</v>
      </c>
      <c r="AT612" s="3">
        <v>50.73</v>
      </c>
      <c r="AU612" s="3">
        <v>51.18</v>
      </c>
      <c r="AV612" s="3">
        <v>51.93</v>
      </c>
      <c r="AW612" s="3">
        <v>51.98</v>
      </c>
      <c r="AX612" s="3">
        <v>51.01</v>
      </c>
      <c r="AY612" s="3">
        <v>44.17</v>
      </c>
    </row>
    <row r="613" spans="1:51" x14ac:dyDescent="0.35">
      <c r="A613" s="5">
        <f t="shared" si="10"/>
        <v>43584</v>
      </c>
      <c r="B613" t="s">
        <v>758</v>
      </c>
      <c r="C613" s="2">
        <v>43584</v>
      </c>
      <c r="D613" s="3">
        <v>42.64</v>
      </c>
      <c r="E613" s="3">
        <v>43.49</v>
      </c>
      <c r="F613" s="3">
        <v>44.01</v>
      </c>
      <c r="G613" s="3">
        <v>44.64</v>
      </c>
      <c r="H613" s="3">
        <v>47.58</v>
      </c>
      <c r="I613" s="3">
        <v>56.29</v>
      </c>
      <c r="J613" s="3">
        <v>58.5</v>
      </c>
      <c r="K613" s="3">
        <v>59.01</v>
      </c>
      <c r="L613" s="3">
        <v>61.38</v>
      </c>
      <c r="M613" s="3">
        <v>61.4</v>
      </c>
      <c r="N613" s="3">
        <v>60.35</v>
      </c>
      <c r="O613" s="3">
        <v>52.08</v>
      </c>
      <c r="P613" s="3">
        <v>50.53</v>
      </c>
      <c r="Q613" s="3">
        <v>50.11</v>
      </c>
      <c r="R613" s="3">
        <v>49.79</v>
      </c>
      <c r="S613" s="3">
        <v>50.05</v>
      </c>
      <c r="T613" s="3">
        <v>50.32</v>
      </c>
      <c r="U613" s="3">
        <v>54.17</v>
      </c>
      <c r="V613" s="3">
        <v>57.62</v>
      </c>
      <c r="W613" s="3">
        <v>58.62</v>
      </c>
      <c r="X613" s="3">
        <v>59.37</v>
      </c>
      <c r="Y613" s="3">
        <v>59.42</v>
      </c>
      <c r="Z613" s="3">
        <v>58.87</v>
      </c>
      <c r="AA613" s="3">
        <v>50.36</v>
      </c>
      <c r="AB613" s="3">
        <v>49.11</v>
      </c>
      <c r="AC613" s="3">
        <v>47.97</v>
      </c>
      <c r="AD613" s="3">
        <v>47.41</v>
      </c>
      <c r="AE613" s="3">
        <v>47.66</v>
      </c>
      <c r="AF613" s="3">
        <v>48.06</v>
      </c>
      <c r="AG613" s="3">
        <v>52.39</v>
      </c>
      <c r="AH613" s="3">
        <v>55.81</v>
      </c>
      <c r="AI613" s="3">
        <v>56.26</v>
      </c>
      <c r="AJ613" s="3">
        <v>57.01</v>
      </c>
      <c r="AK613" s="3">
        <v>57.06</v>
      </c>
      <c r="AL613" s="3">
        <v>56.56</v>
      </c>
      <c r="AM613" s="3">
        <v>45.35</v>
      </c>
      <c r="AN613" s="3">
        <v>44.14</v>
      </c>
      <c r="AO613" s="3">
        <v>43.44</v>
      </c>
      <c r="AP613" s="3">
        <v>43.19</v>
      </c>
      <c r="AQ613" s="3">
        <v>43.46</v>
      </c>
      <c r="AR613" s="3">
        <v>44.34</v>
      </c>
      <c r="AS613" s="3">
        <v>47.39</v>
      </c>
      <c r="AT613" s="3">
        <v>50.47</v>
      </c>
      <c r="AU613" s="3">
        <v>50.92</v>
      </c>
      <c r="AV613" s="3">
        <v>51.67</v>
      </c>
      <c r="AW613" s="3">
        <v>51.72</v>
      </c>
      <c r="AX613" s="3">
        <v>50.75</v>
      </c>
      <c r="AY613" s="3">
        <v>44.22</v>
      </c>
    </row>
    <row r="614" spans="1:51" x14ac:dyDescent="0.35">
      <c r="A614" s="5">
        <f t="shared" si="10"/>
        <v>43585</v>
      </c>
      <c r="B614" t="s">
        <v>759</v>
      </c>
      <c r="C614" s="2">
        <v>43585</v>
      </c>
      <c r="D614" s="3">
        <v>43.18</v>
      </c>
      <c r="E614" s="3">
        <v>43.81</v>
      </c>
      <c r="F614" s="3">
        <v>44.34</v>
      </c>
      <c r="G614" s="3">
        <v>47.31</v>
      </c>
      <c r="H614" s="3">
        <v>55.15</v>
      </c>
      <c r="I614" s="3">
        <v>57.36</v>
      </c>
      <c r="J614" s="3">
        <v>57.87</v>
      </c>
      <c r="K614" s="3">
        <v>60.25</v>
      </c>
      <c r="L614" s="3">
        <v>60.27</v>
      </c>
      <c r="M614" s="3">
        <v>59.22</v>
      </c>
      <c r="N614" s="3">
        <v>51.04</v>
      </c>
      <c r="O614" s="3">
        <v>49.49</v>
      </c>
      <c r="P614" s="3">
        <v>49.07</v>
      </c>
      <c r="Q614" s="3">
        <v>48.74</v>
      </c>
      <c r="R614" s="3">
        <v>49</v>
      </c>
      <c r="S614" s="3">
        <v>49.27</v>
      </c>
      <c r="T614" s="3">
        <v>53.26</v>
      </c>
      <c r="U614" s="3">
        <v>56.71</v>
      </c>
      <c r="V614" s="3">
        <v>57.71</v>
      </c>
      <c r="W614" s="3">
        <v>58.46</v>
      </c>
      <c r="X614" s="3">
        <v>58.51</v>
      </c>
      <c r="Y614" s="3">
        <v>57.96</v>
      </c>
      <c r="Z614" s="3">
        <v>49.52</v>
      </c>
      <c r="AA614" s="3">
        <v>48.27</v>
      </c>
      <c r="AB614" s="3">
        <v>47.13</v>
      </c>
      <c r="AC614" s="3">
        <v>46.57</v>
      </c>
      <c r="AD614" s="3">
        <v>46.82</v>
      </c>
      <c r="AE614" s="3">
        <v>47.22</v>
      </c>
      <c r="AF614" s="3">
        <v>51.55</v>
      </c>
      <c r="AG614" s="3">
        <v>54.97</v>
      </c>
      <c r="AH614" s="3">
        <v>55.42</v>
      </c>
      <c r="AI614" s="3">
        <v>56.17</v>
      </c>
      <c r="AJ614" s="3">
        <v>56.22</v>
      </c>
      <c r="AK614" s="3">
        <v>55.72</v>
      </c>
      <c r="AL614" s="3">
        <v>44.61</v>
      </c>
      <c r="AM614" s="3">
        <v>43.4</v>
      </c>
      <c r="AN614" s="3">
        <v>42.7</v>
      </c>
      <c r="AO614" s="3">
        <v>42.45</v>
      </c>
      <c r="AP614" s="3">
        <v>42.72</v>
      </c>
      <c r="AQ614" s="3">
        <v>43.6</v>
      </c>
      <c r="AR614" s="3">
        <v>46.55</v>
      </c>
      <c r="AS614" s="3">
        <v>49.63</v>
      </c>
      <c r="AT614" s="3">
        <v>50.08</v>
      </c>
      <c r="AU614" s="3">
        <v>50.83</v>
      </c>
      <c r="AV614" s="3">
        <v>50.88</v>
      </c>
      <c r="AW614" s="3">
        <v>49.91</v>
      </c>
      <c r="AX614" s="3">
        <v>43.48</v>
      </c>
      <c r="AY614" s="3">
        <v>42.77</v>
      </c>
    </row>
    <row r="615" spans="1:51" x14ac:dyDescent="0.35">
      <c r="A615" s="5">
        <f t="shared" si="10"/>
        <v>43586</v>
      </c>
      <c r="B615" t="s">
        <v>760</v>
      </c>
      <c r="C615" s="2">
        <v>43586</v>
      </c>
      <c r="D615" s="3">
        <v>42.33</v>
      </c>
      <c r="E615" s="3">
        <v>42.76</v>
      </c>
      <c r="F615" s="3">
        <v>43.25</v>
      </c>
      <c r="G615" s="3">
        <v>46.4</v>
      </c>
      <c r="H615" s="3">
        <v>54.3</v>
      </c>
      <c r="I615" s="3">
        <v>56.31</v>
      </c>
      <c r="J615" s="3">
        <v>56.82</v>
      </c>
      <c r="K615" s="3">
        <v>59.28</v>
      </c>
      <c r="L615" s="3">
        <v>59.3</v>
      </c>
      <c r="M615" s="3">
        <v>58.25</v>
      </c>
      <c r="N615" s="3">
        <v>50.23</v>
      </c>
      <c r="O615" s="3">
        <v>48.68</v>
      </c>
      <c r="P615" s="3">
        <v>48.26</v>
      </c>
      <c r="Q615" s="3">
        <v>47.93</v>
      </c>
      <c r="R615" s="3">
        <v>48.19</v>
      </c>
      <c r="S615" s="3">
        <v>48.46</v>
      </c>
      <c r="T615" s="3">
        <v>52.39</v>
      </c>
      <c r="U615" s="3">
        <v>55.84</v>
      </c>
      <c r="V615" s="3">
        <v>56.84</v>
      </c>
      <c r="W615" s="3">
        <v>57.59</v>
      </c>
      <c r="X615" s="3">
        <v>57.64</v>
      </c>
      <c r="Y615" s="3">
        <v>57.09</v>
      </c>
      <c r="Z615" s="3">
        <v>48.46</v>
      </c>
      <c r="AA615" s="3">
        <v>47.21</v>
      </c>
      <c r="AB615" s="3">
        <v>46.07</v>
      </c>
      <c r="AC615" s="3">
        <v>45.51</v>
      </c>
      <c r="AD615" s="3">
        <v>45.76</v>
      </c>
      <c r="AE615" s="3">
        <v>46.16</v>
      </c>
      <c r="AF615" s="3">
        <v>50.76</v>
      </c>
      <c r="AG615" s="3">
        <v>54.18</v>
      </c>
      <c r="AH615" s="3">
        <v>54.63</v>
      </c>
      <c r="AI615" s="3">
        <v>55.38</v>
      </c>
      <c r="AJ615" s="3">
        <v>55.43</v>
      </c>
      <c r="AK615" s="3">
        <v>54.93</v>
      </c>
      <c r="AL615" s="3">
        <v>43.18</v>
      </c>
      <c r="AM615" s="3">
        <v>41.97</v>
      </c>
      <c r="AN615" s="3">
        <v>41.27</v>
      </c>
      <c r="AO615" s="3">
        <v>41.02</v>
      </c>
      <c r="AP615" s="3">
        <v>41.29</v>
      </c>
      <c r="AQ615" s="3">
        <v>42.17</v>
      </c>
      <c r="AR615" s="3">
        <v>45.76</v>
      </c>
      <c r="AS615" s="3">
        <v>48.84</v>
      </c>
      <c r="AT615" s="3">
        <v>49.29</v>
      </c>
      <c r="AU615" s="3">
        <v>50.04</v>
      </c>
      <c r="AV615" s="3">
        <v>50.09</v>
      </c>
      <c r="AW615" s="3">
        <v>49.12</v>
      </c>
      <c r="AX615" s="3">
        <v>42.05</v>
      </c>
      <c r="AY615" s="3">
        <v>41.34</v>
      </c>
    </row>
    <row r="616" spans="1:51" x14ac:dyDescent="0.35">
      <c r="A616" s="5">
        <f t="shared" si="10"/>
        <v>43587</v>
      </c>
      <c r="B616" t="s">
        <v>761</v>
      </c>
      <c r="C616" s="2">
        <v>43587</v>
      </c>
      <c r="D616" s="3">
        <v>42.47</v>
      </c>
      <c r="E616" s="3">
        <v>42.85</v>
      </c>
      <c r="F616" s="3">
        <v>43.14</v>
      </c>
      <c r="G616" s="3">
        <v>46.25</v>
      </c>
      <c r="H616" s="3">
        <v>53.16</v>
      </c>
      <c r="I616" s="3">
        <v>55.31</v>
      </c>
      <c r="J616" s="3">
        <v>55.82</v>
      </c>
      <c r="K616" s="3">
        <v>58.24</v>
      </c>
      <c r="L616" s="3">
        <v>58.26</v>
      </c>
      <c r="M616" s="3">
        <v>57.21</v>
      </c>
      <c r="N616" s="3">
        <v>49.35</v>
      </c>
      <c r="O616" s="3">
        <v>47.8</v>
      </c>
      <c r="P616" s="3">
        <v>47.38</v>
      </c>
      <c r="Q616" s="3">
        <v>47.05</v>
      </c>
      <c r="R616" s="3">
        <v>47.31</v>
      </c>
      <c r="S616" s="3">
        <v>47.58</v>
      </c>
      <c r="T616" s="3">
        <v>51.38</v>
      </c>
      <c r="U616" s="3">
        <v>54.83</v>
      </c>
      <c r="V616" s="3">
        <v>55.83</v>
      </c>
      <c r="W616" s="3">
        <v>56.58</v>
      </c>
      <c r="X616" s="3">
        <v>56.63</v>
      </c>
      <c r="Y616" s="3">
        <v>56.08</v>
      </c>
      <c r="Z616" s="3">
        <v>47.46</v>
      </c>
      <c r="AA616" s="3">
        <v>46.21</v>
      </c>
      <c r="AB616" s="3">
        <v>45.07</v>
      </c>
      <c r="AC616" s="3">
        <v>44.51</v>
      </c>
      <c r="AD616" s="3">
        <v>44.76</v>
      </c>
      <c r="AE616" s="3">
        <v>45.16</v>
      </c>
      <c r="AF616" s="3">
        <v>50.48</v>
      </c>
      <c r="AG616" s="3">
        <v>53.9</v>
      </c>
      <c r="AH616" s="3">
        <v>54.35</v>
      </c>
      <c r="AI616" s="3">
        <v>55.1</v>
      </c>
      <c r="AJ616" s="3">
        <v>55.15</v>
      </c>
      <c r="AK616" s="3">
        <v>54.65</v>
      </c>
      <c r="AL616" s="3">
        <v>42.93</v>
      </c>
      <c r="AM616" s="3">
        <v>41.72</v>
      </c>
      <c r="AN616" s="3">
        <v>41.02</v>
      </c>
      <c r="AO616" s="3">
        <v>40.770000000000003</v>
      </c>
      <c r="AP616" s="3">
        <v>41.04</v>
      </c>
      <c r="AQ616" s="3">
        <v>41.92</v>
      </c>
      <c r="AR616" s="3">
        <v>45.48</v>
      </c>
      <c r="AS616" s="3">
        <v>48.56</v>
      </c>
      <c r="AT616" s="3">
        <v>49.01</v>
      </c>
      <c r="AU616" s="3">
        <v>49.76</v>
      </c>
      <c r="AV616" s="3">
        <v>49.81</v>
      </c>
      <c r="AW616" s="3">
        <v>48.84</v>
      </c>
      <c r="AX616" s="3">
        <v>41.8</v>
      </c>
      <c r="AY616" s="3">
        <v>41.09</v>
      </c>
    </row>
    <row r="617" spans="1:51" x14ac:dyDescent="0.35">
      <c r="A617" s="5">
        <f t="shared" si="10"/>
        <v>43588</v>
      </c>
      <c r="B617" t="s">
        <v>762</v>
      </c>
      <c r="C617" s="2">
        <v>43588</v>
      </c>
      <c r="D617" s="3">
        <v>43</v>
      </c>
      <c r="E617" s="3">
        <v>43.26</v>
      </c>
      <c r="F617" s="3">
        <v>43.6</v>
      </c>
      <c r="G617" s="3">
        <v>46.71</v>
      </c>
      <c r="H617" s="3">
        <v>54.43</v>
      </c>
      <c r="I617" s="3">
        <v>56.63</v>
      </c>
      <c r="J617" s="3">
        <v>57.14</v>
      </c>
      <c r="K617" s="3">
        <v>59.42</v>
      </c>
      <c r="L617" s="3">
        <v>59.44</v>
      </c>
      <c r="M617" s="3">
        <v>58.39</v>
      </c>
      <c r="N617" s="3">
        <v>50.2</v>
      </c>
      <c r="O617" s="3">
        <v>48.65</v>
      </c>
      <c r="P617" s="3">
        <v>48.23</v>
      </c>
      <c r="Q617" s="3">
        <v>47.9</v>
      </c>
      <c r="R617" s="3">
        <v>48.16</v>
      </c>
      <c r="S617" s="3">
        <v>48.43</v>
      </c>
      <c r="T617" s="3">
        <v>52.18</v>
      </c>
      <c r="U617" s="3">
        <v>55.63</v>
      </c>
      <c r="V617" s="3">
        <v>56.63</v>
      </c>
      <c r="W617" s="3">
        <v>57.38</v>
      </c>
      <c r="X617" s="3">
        <v>57.43</v>
      </c>
      <c r="Y617" s="3">
        <v>56.88</v>
      </c>
      <c r="Z617" s="3">
        <v>47.94</v>
      </c>
      <c r="AA617" s="3">
        <v>46.69</v>
      </c>
      <c r="AB617" s="3">
        <v>45.55</v>
      </c>
      <c r="AC617" s="3">
        <v>44.99</v>
      </c>
      <c r="AD617" s="3">
        <v>45.24</v>
      </c>
      <c r="AE617" s="3">
        <v>45.64</v>
      </c>
      <c r="AF617" s="3">
        <v>50.9</v>
      </c>
      <c r="AG617" s="3">
        <v>54.32</v>
      </c>
      <c r="AH617" s="3">
        <v>54.77</v>
      </c>
      <c r="AI617" s="3">
        <v>55.52</v>
      </c>
      <c r="AJ617" s="3">
        <v>55.57</v>
      </c>
      <c r="AK617" s="3">
        <v>55.07</v>
      </c>
      <c r="AL617" s="3">
        <v>43.32</v>
      </c>
      <c r="AM617" s="3">
        <v>42.11</v>
      </c>
      <c r="AN617" s="3">
        <v>41.41</v>
      </c>
      <c r="AO617" s="3">
        <v>41.16</v>
      </c>
      <c r="AP617" s="3">
        <v>41.43</v>
      </c>
      <c r="AQ617" s="3">
        <v>42.31</v>
      </c>
      <c r="AR617" s="3">
        <v>45.9</v>
      </c>
      <c r="AS617" s="3">
        <v>48.98</v>
      </c>
      <c r="AT617" s="3">
        <v>49.43</v>
      </c>
      <c r="AU617" s="3">
        <v>50.18</v>
      </c>
      <c r="AV617" s="3">
        <v>50.23</v>
      </c>
      <c r="AW617" s="3">
        <v>49.26</v>
      </c>
      <c r="AX617" s="3">
        <v>42.19</v>
      </c>
      <c r="AY617" s="3">
        <v>41.48</v>
      </c>
    </row>
    <row r="618" spans="1:51" x14ac:dyDescent="0.35">
      <c r="A618" s="5">
        <f t="shared" si="10"/>
        <v>43591</v>
      </c>
      <c r="B618" t="s">
        <v>763</v>
      </c>
      <c r="C618" s="2">
        <v>43591</v>
      </c>
      <c r="D618" s="3">
        <v>43</v>
      </c>
      <c r="E618" s="3">
        <v>43.26</v>
      </c>
      <c r="F618" s="3">
        <v>43.6</v>
      </c>
      <c r="G618" s="3">
        <v>46.71</v>
      </c>
      <c r="H618" s="3">
        <v>54.43</v>
      </c>
      <c r="I618" s="3">
        <v>56.63</v>
      </c>
      <c r="J618" s="3">
        <v>57.14</v>
      </c>
      <c r="K618" s="3">
        <v>59.42</v>
      </c>
      <c r="L618" s="3">
        <v>59.44</v>
      </c>
      <c r="M618" s="3">
        <v>58.39</v>
      </c>
      <c r="N618" s="3">
        <v>50.2</v>
      </c>
      <c r="O618" s="3">
        <v>48.65</v>
      </c>
      <c r="P618" s="3">
        <v>48.23</v>
      </c>
      <c r="Q618" s="3">
        <v>47.9</v>
      </c>
      <c r="R618" s="3">
        <v>48.16</v>
      </c>
      <c r="S618" s="3">
        <v>48.43</v>
      </c>
      <c r="T618" s="3">
        <v>52.18</v>
      </c>
      <c r="U618" s="3">
        <v>55.63</v>
      </c>
      <c r="V618" s="3">
        <v>56.63</v>
      </c>
      <c r="W618" s="3">
        <v>57.38</v>
      </c>
      <c r="X618" s="3">
        <v>57.43</v>
      </c>
      <c r="Y618" s="3">
        <v>56.88</v>
      </c>
      <c r="Z618" s="3">
        <v>47.94</v>
      </c>
      <c r="AA618" s="3">
        <v>46.69</v>
      </c>
      <c r="AB618" s="3">
        <v>45.55</v>
      </c>
      <c r="AC618" s="3">
        <v>44.99</v>
      </c>
      <c r="AD618" s="3">
        <v>45.24</v>
      </c>
      <c r="AE618" s="3">
        <v>45.64</v>
      </c>
      <c r="AF618" s="3">
        <v>50.9</v>
      </c>
      <c r="AG618" s="3">
        <v>54.32</v>
      </c>
      <c r="AH618" s="3">
        <v>54.77</v>
      </c>
      <c r="AI618" s="3">
        <v>55.52</v>
      </c>
      <c r="AJ618" s="3">
        <v>55.57</v>
      </c>
      <c r="AK618" s="3">
        <v>55.07</v>
      </c>
      <c r="AL618" s="3">
        <v>43.32</v>
      </c>
      <c r="AM618" s="3">
        <v>42.11</v>
      </c>
      <c r="AN618" s="3">
        <v>41.41</v>
      </c>
      <c r="AO618" s="3">
        <v>41.16</v>
      </c>
      <c r="AP618" s="3">
        <v>41.43</v>
      </c>
      <c r="AQ618" s="3">
        <v>42.31</v>
      </c>
      <c r="AR618" s="3">
        <v>45.9</v>
      </c>
      <c r="AS618" s="3">
        <v>48.98</v>
      </c>
      <c r="AT618" s="3">
        <v>49.43</v>
      </c>
      <c r="AU618" s="3">
        <v>50.18</v>
      </c>
      <c r="AV618" s="3">
        <v>50.23</v>
      </c>
      <c r="AW618" s="3">
        <v>49.26</v>
      </c>
      <c r="AX618" s="3">
        <v>42.19</v>
      </c>
      <c r="AY618" s="3">
        <v>41.48</v>
      </c>
    </row>
    <row r="619" spans="1:51" x14ac:dyDescent="0.35">
      <c r="A619" s="5">
        <f t="shared" si="10"/>
        <v>43592</v>
      </c>
      <c r="B619" t="s">
        <v>764</v>
      </c>
      <c r="C619" s="2">
        <v>43592</v>
      </c>
      <c r="D619" s="3">
        <v>42.36</v>
      </c>
      <c r="E619" s="3">
        <v>42.63</v>
      </c>
      <c r="F619" s="3">
        <v>43.44</v>
      </c>
      <c r="G619" s="3">
        <v>46.7</v>
      </c>
      <c r="H619" s="3">
        <v>55.41</v>
      </c>
      <c r="I619" s="3">
        <v>57.47</v>
      </c>
      <c r="J619" s="3">
        <v>57.98</v>
      </c>
      <c r="K619" s="3">
        <v>60.35</v>
      </c>
      <c r="L619" s="3">
        <v>60.37</v>
      </c>
      <c r="M619" s="3">
        <v>59.32</v>
      </c>
      <c r="N619" s="3">
        <v>51.09</v>
      </c>
      <c r="O619" s="3">
        <v>49.54</v>
      </c>
      <c r="P619" s="3">
        <v>49.12</v>
      </c>
      <c r="Q619" s="3">
        <v>48.77</v>
      </c>
      <c r="R619" s="3">
        <v>49.03</v>
      </c>
      <c r="S619" s="3">
        <v>49.3</v>
      </c>
      <c r="T619" s="3">
        <v>53.18</v>
      </c>
      <c r="U619" s="3">
        <v>56.63</v>
      </c>
      <c r="V619" s="3">
        <v>57.63</v>
      </c>
      <c r="W619" s="3">
        <v>58.38</v>
      </c>
      <c r="X619" s="3">
        <v>58.43</v>
      </c>
      <c r="Y619" s="3">
        <v>57.88</v>
      </c>
      <c r="Z619" s="3">
        <v>48.7</v>
      </c>
      <c r="AA619" s="3">
        <v>47.45</v>
      </c>
      <c r="AB619" s="3">
        <v>46.31</v>
      </c>
      <c r="AC619" s="3">
        <v>45.75</v>
      </c>
      <c r="AD619" s="3">
        <v>46</v>
      </c>
      <c r="AE619" s="3">
        <v>46.4</v>
      </c>
      <c r="AF619" s="3">
        <v>51.18</v>
      </c>
      <c r="AG619" s="3">
        <v>54.6</v>
      </c>
      <c r="AH619" s="3">
        <v>55.05</v>
      </c>
      <c r="AI619" s="3">
        <v>55.8</v>
      </c>
      <c r="AJ619" s="3">
        <v>55.85</v>
      </c>
      <c r="AK619" s="3">
        <v>55.35</v>
      </c>
      <c r="AL619" s="3">
        <v>43.95</v>
      </c>
      <c r="AM619" s="3">
        <v>42.74</v>
      </c>
      <c r="AN619" s="3">
        <v>42.04</v>
      </c>
      <c r="AO619" s="3">
        <v>41.79</v>
      </c>
      <c r="AP619" s="3">
        <v>42.06</v>
      </c>
      <c r="AQ619" s="3">
        <v>42.94</v>
      </c>
      <c r="AR619" s="3">
        <v>46.09</v>
      </c>
      <c r="AS619" s="3">
        <v>49.17</v>
      </c>
      <c r="AT619" s="3">
        <v>49.62</v>
      </c>
      <c r="AU619" s="3">
        <v>50.37</v>
      </c>
      <c r="AV619" s="3">
        <v>50.42</v>
      </c>
      <c r="AW619" s="3">
        <v>49.45</v>
      </c>
      <c r="AX619" s="3">
        <v>42.82</v>
      </c>
      <c r="AY619" s="3">
        <v>42.11</v>
      </c>
    </row>
    <row r="620" spans="1:51" x14ac:dyDescent="0.35">
      <c r="A620" s="5">
        <f t="shared" si="10"/>
        <v>43593</v>
      </c>
      <c r="B620" t="s">
        <v>765</v>
      </c>
      <c r="C620" s="2">
        <v>43593</v>
      </c>
      <c r="D620" s="3">
        <v>43.26</v>
      </c>
      <c r="E620" s="3">
        <v>43.64</v>
      </c>
      <c r="F620" s="3">
        <v>44.1</v>
      </c>
      <c r="G620" s="3">
        <v>47.43</v>
      </c>
      <c r="H620" s="3">
        <v>55.83</v>
      </c>
      <c r="I620" s="3">
        <v>57.94</v>
      </c>
      <c r="J620" s="3">
        <v>58.45</v>
      </c>
      <c r="K620" s="3">
        <v>60.95</v>
      </c>
      <c r="L620" s="3">
        <v>60.97</v>
      </c>
      <c r="M620" s="3">
        <v>59.92</v>
      </c>
      <c r="N620" s="3">
        <v>51.35</v>
      </c>
      <c r="O620" s="3">
        <v>49.8</v>
      </c>
      <c r="P620" s="3">
        <v>49.38</v>
      </c>
      <c r="Q620" s="3">
        <v>49.03</v>
      </c>
      <c r="R620" s="3">
        <v>49.29</v>
      </c>
      <c r="S620" s="3">
        <v>49.56</v>
      </c>
      <c r="T620" s="3">
        <v>53.43</v>
      </c>
      <c r="U620" s="3">
        <v>56.88</v>
      </c>
      <c r="V620" s="3">
        <v>57.88</v>
      </c>
      <c r="W620" s="3">
        <v>58.63</v>
      </c>
      <c r="X620" s="3">
        <v>58.68</v>
      </c>
      <c r="Y620" s="3">
        <v>58.13</v>
      </c>
      <c r="Z620" s="3">
        <v>48.96</v>
      </c>
      <c r="AA620" s="3">
        <v>47.71</v>
      </c>
      <c r="AB620" s="3">
        <v>46.57</v>
      </c>
      <c r="AC620" s="3">
        <v>46.01</v>
      </c>
      <c r="AD620" s="3">
        <v>46.26</v>
      </c>
      <c r="AE620" s="3">
        <v>46.66</v>
      </c>
      <c r="AF620" s="3">
        <v>51.7</v>
      </c>
      <c r="AG620" s="3">
        <v>55.12</v>
      </c>
      <c r="AH620" s="3">
        <v>55.57</v>
      </c>
      <c r="AI620" s="3">
        <v>56.32</v>
      </c>
      <c r="AJ620" s="3">
        <v>56.37</v>
      </c>
      <c r="AK620" s="3">
        <v>55.87</v>
      </c>
      <c r="AL620" s="3">
        <v>44.08</v>
      </c>
      <c r="AM620" s="3">
        <v>42.87</v>
      </c>
      <c r="AN620" s="3">
        <v>42.17</v>
      </c>
      <c r="AO620" s="3">
        <v>41.92</v>
      </c>
      <c r="AP620" s="3">
        <v>42.19</v>
      </c>
      <c r="AQ620" s="3">
        <v>43.07</v>
      </c>
      <c r="AR620" s="3">
        <v>46.61</v>
      </c>
      <c r="AS620" s="3">
        <v>49.69</v>
      </c>
      <c r="AT620" s="3">
        <v>50.14</v>
      </c>
      <c r="AU620" s="3">
        <v>50.89</v>
      </c>
      <c r="AV620" s="3">
        <v>50.94</v>
      </c>
      <c r="AW620" s="3">
        <v>49.97</v>
      </c>
      <c r="AX620" s="3">
        <v>42.95</v>
      </c>
      <c r="AY620" s="3">
        <v>42.24</v>
      </c>
    </row>
    <row r="621" spans="1:51" x14ac:dyDescent="0.35">
      <c r="A621" s="5">
        <f t="shared" si="10"/>
        <v>43594</v>
      </c>
      <c r="B621" t="s">
        <v>766</v>
      </c>
      <c r="C621" s="2">
        <v>43594</v>
      </c>
      <c r="D621" s="3">
        <v>43.7</v>
      </c>
      <c r="E621" s="3">
        <v>43.9</v>
      </c>
      <c r="F621" s="3">
        <v>44.35</v>
      </c>
      <c r="G621" s="3">
        <v>47.55</v>
      </c>
      <c r="H621" s="3">
        <v>55.4</v>
      </c>
      <c r="I621" s="3">
        <v>57.47</v>
      </c>
      <c r="J621" s="3">
        <v>57.98</v>
      </c>
      <c r="K621" s="3">
        <v>60.64</v>
      </c>
      <c r="L621" s="3">
        <v>60.66</v>
      </c>
      <c r="M621" s="3">
        <v>59.61</v>
      </c>
      <c r="N621" s="3">
        <v>50.82</v>
      </c>
      <c r="O621" s="3">
        <v>49.27</v>
      </c>
      <c r="P621" s="3">
        <v>48.85</v>
      </c>
      <c r="Q621" s="3">
        <v>48.49</v>
      </c>
      <c r="R621" s="3">
        <v>48.75</v>
      </c>
      <c r="S621" s="3">
        <v>49.02</v>
      </c>
      <c r="T621" s="3">
        <v>52.83</v>
      </c>
      <c r="U621" s="3">
        <v>56.28</v>
      </c>
      <c r="V621" s="3">
        <v>57.28</v>
      </c>
      <c r="W621" s="3">
        <v>58.03</v>
      </c>
      <c r="X621" s="3">
        <v>58.08</v>
      </c>
      <c r="Y621" s="3">
        <v>57.53</v>
      </c>
      <c r="Z621" s="3">
        <v>48.76</v>
      </c>
      <c r="AA621" s="3">
        <v>47.51</v>
      </c>
      <c r="AB621" s="3">
        <v>46.37</v>
      </c>
      <c r="AC621" s="3">
        <v>45.81</v>
      </c>
      <c r="AD621" s="3">
        <v>46.06</v>
      </c>
      <c r="AE621" s="3">
        <v>46.46</v>
      </c>
      <c r="AF621" s="3">
        <v>50.62</v>
      </c>
      <c r="AG621" s="3">
        <v>54.04</v>
      </c>
      <c r="AH621" s="3">
        <v>54.49</v>
      </c>
      <c r="AI621" s="3">
        <v>55.24</v>
      </c>
      <c r="AJ621" s="3">
        <v>55.29</v>
      </c>
      <c r="AK621" s="3">
        <v>54.79</v>
      </c>
      <c r="AL621" s="3">
        <v>43.79</v>
      </c>
      <c r="AM621" s="3">
        <v>42.58</v>
      </c>
      <c r="AN621" s="3">
        <v>41.88</v>
      </c>
      <c r="AO621" s="3">
        <v>41.63</v>
      </c>
      <c r="AP621" s="3">
        <v>41.9</v>
      </c>
      <c r="AQ621" s="3">
        <v>42.78</v>
      </c>
      <c r="AR621" s="3">
        <v>45.53</v>
      </c>
      <c r="AS621" s="3">
        <v>48.61</v>
      </c>
      <c r="AT621" s="3">
        <v>49.06</v>
      </c>
      <c r="AU621" s="3">
        <v>49.81</v>
      </c>
      <c r="AV621" s="3">
        <v>49.86</v>
      </c>
      <c r="AW621" s="3">
        <v>48.89</v>
      </c>
      <c r="AX621" s="3">
        <v>42.66</v>
      </c>
      <c r="AY621" s="3">
        <v>41.95</v>
      </c>
    </row>
    <row r="622" spans="1:51" x14ac:dyDescent="0.35">
      <c r="A622" s="5">
        <f t="shared" si="10"/>
        <v>43595</v>
      </c>
      <c r="B622" t="s">
        <v>767</v>
      </c>
      <c r="C622" s="2">
        <v>43595</v>
      </c>
      <c r="D622" s="3">
        <v>42.67</v>
      </c>
      <c r="E622" s="3">
        <v>42.79</v>
      </c>
      <c r="F622" s="3">
        <v>43.54</v>
      </c>
      <c r="G622" s="3">
        <v>46.57</v>
      </c>
      <c r="H622" s="3">
        <v>54.31</v>
      </c>
      <c r="I622" s="3">
        <v>56.35</v>
      </c>
      <c r="J622" s="3">
        <v>56.86</v>
      </c>
      <c r="K622" s="3">
        <v>59.57</v>
      </c>
      <c r="L622" s="3">
        <v>59.59</v>
      </c>
      <c r="M622" s="3">
        <v>58.54</v>
      </c>
      <c r="N622" s="3">
        <v>49.78</v>
      </c>
      <c r="O622" s="3">
        <v>48.23</v>
      </c>
      <c r="P622" s="3">
        <v>47.81</v>
      </c>
      <c r="Q622" s="3">
        <v>47.45</v>
      </c>
      <c r="R622" s="3">
        <v>47.71</v>
      </c>
      <c r="S622" s="3">
        <v>47.98</v>
      </c>
      <c r="T622" s="3">
        <v>51.62</v>
      </c>
      <c r="U622" s="3">
        <v>55.07</v>
      </c>
      <c r="V622" s="3">
        <v>56.07</v>
      </c>
      <c r="W622" s="3">
        <v>56.82</v>
      </c>
      <c r="X622" s="3">
        <v>56.87</v>
      </c>
      <c r="Y622" s="3">
        <v>56.32</v>
      </c>
      <c r="Z622" s="3">
        <v>47.66</v>
      </c>
      <c r="AA622" s="3">
        <v>46.41</v>
      </c>
      <c r="AB622" s="3">
        <v>45.27</v>
      </c>
      <c r="AC622" s="3">
        <v>44.71</v>
      </c>
      <c r="AD622" s="3">
        <v>44.96</v>
      </c>
      <c r="AE622" s="3">
        <v>45.36</v>
      </c>
      <c r="AF622" s="3">
        <v>49.84</v>
      </c>
      <c r="AG622" s="3">
        <v>53.26</v>
      </c>
      <c r="AH622" s="3">
        <v>53.71</v>
      </c>
      <c r="AI622" s="3">
        <v>54.46</v>
      </c>
      <c r="AJ622" s="3">
        <v>54.51</v>
      </c>
      <c r="AK622" s="3">
        <v>54.01</v>
      </c>
      <c r="AL622" s="3">
        <v>43.19</v>
      </c>
      <c r="AM622" s="3">
        <v>41.98</v>
      </c>
      <c r="AN622" s="3">
        <v>41.28</v>
      </c>
      <c r="AO622" s="3">
        <v>41.03</v>
      </c>
      <c r="AP622" s="3">
        <v>41.3</v>
      </c>
      <c r="AQ622" s="3">
        <v>42.18</v>
      </c>
      <c r="AR622" s="3">
        <v>44.75</v>
      </c>
      <c r="AS622" s="3">
        <v>47.83</v>
      </c>
      <c r="AT622" s="3">
        <v>48.28</v>
      </c>
      <c r="AU622" s="3">
        <v>49.03</v>
      </c>
      <c r="AV622" s="3">
        <v>49.08</v>
      </c>
      <c r="AW622" s="3">
        <v>48.11</v>
      </c>
      <c r="AX622" s="3">
        <v>42.06</v>
      </c>
      <c r="AY622" s="3">
        <v>41.35</v>
      </c>
    </row>
    <row r="623" spans="1:51" x14ac:dyDescent="0.35">
      <c r="A623" s="5">
        <f t="shared" si="10"/>
        <v>43598</v>
      </c>
      <c r="B623" t="s">
        <v>768</v>
      </c>
      <c r="C623" s="2">
        <v>43598</v>
      </c>
      <c r="D623" s="3">
        <v>42.38</v>
      </c>
      <c r="E623" s="3">
        <v>42.48</v>
      </c>
      <c r="F623" s="3">
        <v>43.25</v>
      </c>
      <c r="G623" s="3">
        <v>46.17</v>
      </c>
      <c r="H623" s="3">
        <v>54.37</v>
      </c>
      <c r="I623" s="3">
        <v>56.27</v>
      </c>
      <c r="J623" s="3">
        <v>56.78</v>
      </c>
      <c r="K623" s="3">
        <v>59.63</v>
      </c>
      <c r="L623" s="3">
        <v>59.65</v>
      </c>
      <c r="M623" s="3">
        <v>58.6</v>
      </c>
      <c r="N623" s="3">
        <v>49.77</v>
      </c>
      <c r="O623" s="3">
        <v>48.22</v>
      </c>
      <c r="P623" s="3">
        <v>47.8</v>
      </c>
      <c r="Q623" s="3">
        <v>47.44</v>
      </c>
      <c r="R623" s="3">
        <v>47.7</v>
      </c>
      <c r="S623" s="3">
        <v>47.97</v>
      </c>
      <c r="T623" s="3">
        <v>51.75</v>
      </c>
      <c r="U623" s="3">
        <v>55.2</v>
      </c>
      <c r="V623" s="3">
        <v>56.2</v>
      </c>
      <c r="W623" s="3">
        <v>56.95</v>
      </c>
      <c r="X623" s="3">
        <v>57</v>
      </c>
      <c r="Y623" s="3">
        <v>56.45</v>
      </c>
      <c r="Z623" s="3">
        <v>47.44</v>
      </c>
      <c r="AA623" s="3">
        <v>46.19</v>
      </c>
      <c r="AB623" s="3">
        <v>45.05</v>
      </c>
      <c r="AC623" s="3">
        <v>44.49</v>
      </c>
      <c r="AD623" s="3">
        <v>44.74</v>
      </c>
      <c r="AE623" s="3">
        <v>45.14</v>
      </c>
      <c r="AF623" s="3">
        <v>49.97</v>
      </c>
      <c r="AG623" s="3">
        <v>53.39</v>
      </c>
      <c r="AH623" s="3">
        <v>53.84</v>
      </c>
      <c r="AI623" s="3">
        <v>54.59</v>
      </c>
      <c r="AJ623" s="3">
        <v>54.64</v>
      </c>
      <c r="AK623" s="3">
        <v>54.14</v>
      </c>
      <c r="AL623" s="3">
        <v>42.97</v>
      </c>
      <c r="AM623" s="3">
        <v>41.76</v>
      </c>
      <c r="AN623" s="3">
        <v>41.06</v>
      </c>
      <c r="AO623" s="3">
        <v>40.81</v>
      </c>
      <c r="AP623" s="3">
        <v>41.08</v>
      </c>
      <c r="AQ623" s="3">
        <v>41.96</v>
      </c>
      <c r="AR623" s="3">
        <v>44.88</v>
      </c>
      <c r="AS623" s="3">
        <v>47.96</v>
      </c>
      <c r="AT623" s="3">
        <v>48.41</v>
      </c>
      <c r="AU623" s="3">
        <v>49.16</v>
      </c>
      <c r="AV623" s="3">
        <v>49.21</v>
      </c>
      <c r="AW623" s="3">
        <v>48.24</v>
      </c>
      <c r="AX623" s="3">
        <v>41.84</v>
      </c>
      <c r="AY623" s="3">
        <v>41.13</v>
      </c>
    </row>
    <row r="624" spans="1:51" x14ac:dyDescent="0.35">
      <c r="A624" s="5">
        <f t="shared" si="10"/>
        <v>43599</v>
      </c>
      <c r="B624" t="s">
        <v>769</v>
      </c>
      <c r="C624" s="2">
        <v>43599</v>
      </c>
      <c r="D624" s="3">
        <v>42.52</v>
      </c>
      <c r="E624" s="3">
        <v>42.67</v>
      </c>
      <c r="F624" s="3">
        <v>43.56</v>
      </c>
      <c r="G624" s="3">
        <v>46.43</v>
      </c>
      <c r="H624" s="3">
        <v>54.82</v>
      </c>
      <c r="I624" s="3">
        <v>56.85</v>
      </c>
      <c r="J624" s="3">
        <v>57.36</v>
      </c>
      <c r="K624" s="3">
        <v>60.32</v>
      </c>
      <c r="L624" s="3">
        <v>60.34</v>
      </c>
      <c r="M624" s="3">
        <v>59.29</v>
      </c>
      <c r="N624" s="3">
        <v>50.19</v>
      </c>
      <c r="O624" s="3">
        <v>48.64</v>
      </c>
      <c r="P624" s="3">
        <v>48.22</v>
      </c>
      <c r="Q624" s="3">
        <v>47.87</v>
      </c>
      <c r="R624" s="3">
        <v>48.13</v>
      </c>
      <c r="S624" s="3">
        <v>48.4</v>
      </c>
      <c r="T624" s="3">
        <v>52.29</v>
      </c>
      <c r="U624" s="3">
        <v>55.74</v>
      </c>
      <c r="V624" s="3">
        <v>56.74</v>
      </c>
      <c r="W624" s="3">
        <v>57.49</v>
      </c>
      <c r="X624" s="3">
        <v>57.54</v>
      </c>
      <c r="Y624" s="3">
        <v>56.99</v>
      </c>
      <c r="Z624" s="3">
        <v>47.91</v>
      </c>
      <c r="AA624" s="3">
        <v>46.66</v>
      </c>
      <c r="AB624" s="3">
        <v>45.52</v>
      </c>
      <c r="AC624" s="3">
        <v>44.96</v>
      </c>
      <c r="AD624" s="3">
        <v>45.21</v>
      </c>
      <c r="AE624" s="3">
        <v>45.61</v>
      </c>
      <c r="AF624" s="3">
        <v>50.51</v>
      </c>
      <c r="AG624" s="3">
        <v>53.93</v>
      </c>
      <c r="AH624" s="3">
        <v>54.38</v>
      </c>
      <c r="AI624" s="3">
        <v>55.13</v>
      </c>
      <c r="AJ624" s="3">
        <v>55.18</v>
      </c>
      <c r="AK624" s="3">
        <v>54.68</v>
      </c>
      <c r="AL624" s="3">
        <v>43.44</v>
      </c>
      <c r="AM624" s="3">
        <v>42.23</v>
      </c>
      <c r="AN624" s="3">
        <v>41.53</v>
      </c>
      <c r="AO624" s="3">
        <v>41.28</v>
      </c>
      <c r="AP624" s="3">
        <v>41.55</v>
      </c>
      <c r="AQ624" s="3">
        <v>42.43</v>
      </c>
      <c r="AR624" s="3">
        <v>45.42</v>
      </c>
      <c r="AS624" s="3">
        <v>48.5</v>
      </c>
      <c r="AT624" s="3">
        <v>48.95</v>
      </c>
      <c r="AU624" s="3">
        <v>49.7</v>
      </c>
      <c r="AV624" s="3">
        <v>49.75</v>
      </c>
      <c r="AW624" s="3">
        <v>48.78</v>
      </c>
      <c r="AX624" s="3">
        <v>42.31</v>
      </c>
      <c r="AY624" s="3">
        <v>41.6</v>
      </c>
    </row>
    <row r="625" spans="1:51" x14ac:dyDescent="0.35">
      <c r="A625" s="5">
        <f t="shared" si="10"/>
        <v>43600</v>
      </c>
      <c r="B625" t="s">
        <v>770</v>
      </c>
      <c r="C625" s="2">
        <v>43600</v>
      </c>
      <c r="D625" s="3">
        <v>42.61</v>
      </c>
      <c r="E625" s="3">
        <v>42.67</v>
      </c>
      <c r="F625" s="3">
        <v>43.62</v>
      </c>
      <c r="G625" s="3">
        <v>46.54</v>
      </c>
      <c r="H625" s="3">
        <v>55.26</v>
      </c>
      <c r="I625" s="3">
        <v>57.36</v>
      </c>
      <c r="J625" s="3">
        <v>57.87</v>
      </c>
      <c r="K625" s="3">
        <v>60.91</v>
      </c>
      <c r="L625" s="3">
        <v>60.93</v>
      </c>
      <c r="M625" s="3">
        <v>59.88</v>
      </c>
      <c r="N625" s="3">
        <v>50.58</v>
      </c>
      <c r="O625" s="3">
        <v>49.03</v>
      </c>
      <c r="P625" s="3">
        <v>48.61</v>
      </c>
      <c r="Q625" s="3">
        <v>48.26</v>
      </c>
      <c r="R625" s="3">
        <v>48.52</v>
      </c>
      <c r="S625" s="3">
        <v>48.79</v>
      </c>
      <c r="T625" s="3">
        <v>52.9</v>
      </c>
      <c r="U625" s="3">
        <v>56.35</v>
      </c>
      <c r="V625" s="3">
        <v>57.35</v>
      </c>
      <c r="W625" s="3">
        <v>58.1</v>
      </c>
      <c r="X625" s="3">
        <v>58.15</v>
      </c>
      <c r="Y625" s="3">
        <v>57.6</v>
      </c>
      <c r="Z625" s="3">
        <v>48.24</v>
      </c>
      <c r="AA625" s="3">
        <v>46.99</v>
      </c>
      <c r="AB625" s="3">
        <v>45.85</v>
      </c>
      <c r="AC625" s="3">
        <v>45.29</v>
      </c>
      <c r="AD625" s="3">
        <v>45.54</v>
      </c>
      <c r="AE625" s="3">
        <v>45.94</v>
      </c>
      <c r="AF625" s="3">
        <v>50.81</v>
      </c>
      <c r="AG625" s="3">
        <v>54.23</v>
      </c>
      <c r="AH625" s="3">
        <v>54.68</v>
      </c>
      <c r="AI625" s="3">
        <v>55.43</v>
      </c>
      <c r="AJ625" s="3">
        <v>55.48</v>
      </c>
      <c r="AK625" s="3">
        <v>54.98</v>
      </c>
      <c r="AL625" s="3">
        <v>43.77</v>
      </c>
      <c r="AM625" s="3">
        <v>42.56</v>
      </c>
      <c r="AN625" s="3">
        <v>41.86</v>
      </c>
      <c r="AO625" s="3">
        <v>41.61</v>
      </c>
      <c r="AP625" s="3">
        <v>41.88</v>
      </c>
      <c r="AQ625" s="3">
        <v>42.76</v>
      </c>
      <c r="AR625" s="3">
        <v>45.72</v>
      </c>
      <c r="AS625" s="3">
        <v>48.8</v>
      </c>
      <c r="AT625" s="3">
        <v>49.25</v>
      </c>
      <c r="AU625" s="3">
        <v>50</v>
      </c>
      <c r="AV625" s="3">
        <v>50.05</v>
      </c>
      <c r="AW625" s="3">
        <v>49.08</v>
      </c>
      <c r="AX625" s="3">
        <v>42.64</v>
      </c>
      <c r="AY625" s="3">
        <v>41.93</v>
      </c>
    </row>
    <row r="626" spans="1:51" x14ac:dyDescent="0.35">
      <c r="A626" s="5">
        <f t="shared" si="10"/>
        <v>43601</v>
      </c>
      <c r="B626" t="s">
        <v>771</v>
      </c>
      <c r="C626" s="2">
        <v>43601</v>
      </c>
      <c r="D626" s="3">
        <v>41.72</v>
      </c>
      <c r="E626" s="3">
        <v>41.82</v>
      </c>
      <c r="F626" s="3">
        <v>42.71</v>
      </c>
      <c r="G626" s="3">
        <v>45.69</v>
      </c>
      <c r="H626" s="3">
        <v>55.01</v>
      </c>
      <c r="I626" s="3">
        <v>56.88</v>
      </c>
      <c r="J626" s="3">
        <v>57.39</v>
      </c>
      <c r="K626" s="3">
        <v>60.6</v>
      </c>
      <c r="L626" s="3">
        <v>60.62</v>
      </c>
      <c r="M626" s="3">
        <v>59.57</v>
      </c>
      <c r="N626" s="3">
        <v>50.5</v>
      </c>
      <c r="O626" s="3">
        <v>48.95</v>
      </c>
      <c r="P626" s="3">
        <v>48.53</v>
      </c>
      <c r="Q626" s="3">
        <v>48.18</v>
      </c>
      <c r="R626" s="3">
        <v>48.44</v>
      </c>
      <c r="S626" s="3">
        <v>48.71</v>
      </c>
      <c r="T626" s="3">
        <v>52.61</v>
      </c>
      <c r="U626" s="3">
        <v>56.06</v>
      </c>
      <c r="V626" s="3">
        <v>57.06</v>
      </c>
      <c r="W626" s="3">
        <v>57.81</v>
      </c>
      <c r="X626" s="3">
        <v>57.86</v>
      </c>
      <c r="Y626" s="3">
        <v>57.31</v>
      </c>
      <c r="Z626" s="3">
        <v>48.35</v>
      </c>
      <c r="AA626" s="3">
        <v>47.1</v>
      </c>
      <c r="AB626" s="3">
        <v>45.96</v>
      </c>
      <c r="AC626" s="3">
        <v>45.4</v>
      </c>
      <c r="AD626" s="3">
        <v>45.65</v>
      </c>
      <c r="AE626" s="3">
        <v>46.05</v>
      </c>
      <c r="AF626" s="3">
        <v>50.67</v>
      </c>
      <c r="AG626" s="3">
        <v>54.09</v>
      </c>
      <c r="AH626" s="3">
        <v>54.54</v>
      </c>
      <c r="AI626" s="3">
        <v>55.29</v>
      </c>
      <c r="AJ626" s="3">
        <v>55.34</v>
      </c>
      <c r="AK626" s="3">
        <v>54.84</v>
      </c>
      <c r="AL626" s="3">
        <v>43.88</v>
      </c>
      <c r="AM626" s="3">
        <v>42.67</v>
      </c>
      <c r="AN626" s="3">
        <v>41.97</v>
      </c>
      <c r="AO626" s="3">
        <v>41.72</v>
      </c>
      <c r="AP626" s="3">
        <v>41.99</v>
      </c>
      <c r="AQ626" s="3">
        <v>42.87</v>
      </c>
      <c r="AR626" s="3">
        <v>45.58</v>
      </c>
      <c r="AS626" s="3">
        <v>48.66</v>
      </c>
      <c r="AT626" s="3">
        <v>49.11</v>
      </c>
      <c r="AU626" s="3">
        <v>49.86</v>
      </c>
      <c r="AV626" s="3">
        <v>49.91</v>
      </c>
      <c r="AW626" s="3">
        <v>48.94</v>
      </c>
      <c r="AX626" s="3">
        <v>42.75</v>
      </c>
      <c r="AY626" s="3">
        <v>42.04</v>
      </c>
    </row>
    <row r="627" spans="1:51" x14ac:dyDescent="0.35">
      <c r="A627" s="5">
        <f t="shared" si="10"/>
        <v>43602</v>
      </c>
      <c r="B627" t="s">
        <v>772</v>
      </c>
      <c r="C627" s="2">
        <v>43602</v>
      </c>
      <c r="D627" s="3">
        <v>40.619999999999997</v>
      </c>
      <c r="E627" s="3">
        <v>40.75</v>
      </c>
      <c r="F627" s="3">
        <v>41.75</v>
      </c>
      <c r="G627" s="3">
        <v>44.77</v>
      </c>
      <c r="H627" s="3">
        <v>53.05</v>
      </c>
      <c r="I627" s="3">
        <v>55.85</v>
      </c>
      <c r="J627" s="3">
        <v>56.36</v>
      </c>
      <c r="K627" s="3">
        <v>59.71</v>
      </c>
      <c r="L627" s="3">
        <v>59.73</v>
      </c>
      <c r="M627" s="3">
        <v>58.68</v>
      </c>
      <c r="N627" s="3">
        <v>50</v>
      </c>
      <c r="O627" s="3">
        <v>48.45</v>
      </c>
      <c r="P627" s="3">
        <v>48.03</v>
      </c>
      <c r="Q627" s="3">
        <v>47.68</v>
      </c>
      <c r="R627" s="3">
        <v>47.94</v>
      </c>
      <c r="S627" s="3">
        <v>48.21</v>
      </c>
      <c r="T627" s="3">
        <v>52.23</v>
      </c>
      <c r="U627" s="3">
        <v>55.68</v>
      </c>
      <c r="V627" s="3">
        <v>56.68</v>
      </c>
      <c r="W627" s="3">
        <v>57.43</v>
      </c>
      <c r="X627" s="3">
        <v>57.48</v>
      </c>
      <c r="Y627" s="3">
        <v>56.93</v>
      </c>
      <c r="Z627" s="3">
        <v>48.06</v>
      </c>
      <c r="AA627" s="3">
        <v>46.81</v>
      </c>
      <c r="AB627" s="3">
        <v>45.67</v>
      </c>
      <c r="AC627" s="3">
        <v>45.11</v>
      </c>
      <c r="AD627" s="3">
        <v>45.36</v>
      </c>
      <c r="AE627" s="3">
        <v>45.76</v>
      </c>
      <c r="AF627" s="3">
        <v>50.81</v>
      </c>
      <c r="AG627" s="3">
        <v>54.23</v>
      </c>
      <c r="AH627" s="3">
        <v>54.68</v>
      </c>
      <c r="AI627" s="3">
        <v>55.43</v>
      </c>
      <c r="AJ627" s="3">
        <v>55.48</v>
      </c>
      <c r="AK627" s="3">
        <v>54.98</v>
      </c>
      <c r="AL627" s="3">
        <v>44.36</v>
      </c>
      <c r="AM627" s="3">
        <v>43.15</v>
      </c>
      <c r="AN627" s="3">
        <v>42.45</v>
      </c>
      <c r="AO627" s="3">
        <v>42.2</v>
      </c>
      <c r="AP627" s="3">
        <v>42.47</v>
      </c>
      <c r="AQ627" s="3">
        <v>43.35</v>
      </c>
      <c r="AR627" s="3">
        <v>45.72</v>
      </c>
      <c r="AS627" s="3">
        <v>48.8</v>
      </c>
      <c r="AT627" s="3">
        <v>49.25</v>
      </c>
      <c r="AU627" s="3">
        <v>50</v>
      </c>
      <c r="AV627" s="3">
        <v>50.05</v>
      </c>
      <c r="AW627" s="3">
        <v>49.08</v>
      </c>
      <c r="AX627" s="3">
        <v>43.23</v>
      </c>
      <c r="AY627" s="3">
        <v>42.52</v>
      </c>
    </row>
    <row r="628" spans="1:51" x14ac:dyDescent="0.35">
      <c r="A628" s="5">
        <f t="shared" si="10"/>
        <v>43605</v>
      </c>
      <c r="B628" t="s">
        <v>773</v>
      </c>
      <c r="C628" s="2">
        <v>43605</v>
      </c>
      <c r="D628" s="3">
        <v>41.02</v>
      </c>
      <c r="E628" s="3">
        <v>41.18</v>
      </c>
      <c r="F628" s="3">
        <v>41.98</v>
      </c>
      <c r="G628" s="3">
        <v>45.15</v>
      </c>
      <c r="H628" s="3">
        <v>52.4</v>
      </c>
      <c r="I628" s="3">
        <v>56.06</v>
      </c>
      <c r="J628" s="3">
        <v>56.57</v>
      </c>
      <c r="K628" s="3">
        <v>59.84</v>
      </c>
      <c r="L628" s="3">
        <v>59.86</v>
      </c>
      <c r="M628" s="3">
        <v>58.81</v>
      </c>
      <c r="N628" s="3">
        <v>50.23</v>
      </c>
      <c r="O628" s="3">
        <v>48.68</v>
      </c>
      <c r="P628" s="3">
        <v>48.26</v>
      </c>
      <c r="Q628" s="3">
        <v>47.91</v>
      </c>
      <c r="R628" s="3">
        <v>48.17</v>
      </c>
      <c r="S628" s="3">
        <v>48.44</v>
      </c>
      <c r="T628" s="3">
        <v>52.4</v>
      </c>
      <c r="U628" s="3">
        <v>55.85</v>
      </c>
      <c r="V628" s="3">
        <v>56.85</v>
      </c>
      <c r="W628" s="3">
        <v>57.6</v>
      </c>
      <c r="X628" s="3">
        <v>57.65</v>
      </c>
      <c r="Y628" s="3">
        <v>57.1</v>
      </c>
      <c r="Z628" s="3">
        <v>48.19</v>
      </c>
      <c r="AA628" s="3">
        <v>46.94</v>
      </c>
      <c r="AB628" s="3">
        <v>45.8</v>
      </c>
      <c r="AC628" s="3">
        <v>45.24</v>
      </c>
      <c r="AD628" s="3">
        <v>45.49</v>
      </c>
      <c r="AE628" s="3">
        <v>45.89</v>
      </c>
      <c r="AF628" s="3">
        <v>50.62</v>
      </c>
      <c r="AG628" s="3">
        <v>54.04</v>
      </c>
      <c r="AH628" s="3">
        <v>54.49</v>
      </c>
      <c r="AI628" s="3">
        <v>55.24</v>
      </c>
      <c r="AJ628" s="3">
        <v>55.29</v>
      </c>
      <c r="AK628" s="3">
        <v>54.79</v>
      </c>
      <c r="AL628" s="3">
        <v>44.48</v>
      </c>
      <c r="AM628" s="3">
        <v>43.27</v>
      </c>
      <c r="AN628" s="3">
        <v>42.57</v>
      </c>
      <c r="AO628" s="3">
        <v>42.32</v>
      </c>
      <c r="AP628" s="3">
        <v>42.59</v>
      </c>
      <c r="AQ628" s="3">
        <v>43.47</v>
      </c>
      <c r="AR628" s="3">
        <v>45.95</v>
      </c>
      <c r="AS628" s="3">
        <v>49.03</v>
      </c>
      <c r="AT628" s="3">
        <v>49.48</v>
      </c>
      <c r="AU628" s="3">
        <v>50.23</v>
      </c>
      <c r="AV628" s="3">
        <v>50.28</v>
      </c>
      <c r="AW628" s="3">
        <v>49.31</v>
      </c>
      <c r="AX628" s="3">
        <v>43.35</v>
      </c>
      <c r="AY628" s="3">
        <v>42.64</v>
      </c>
    </row>
    <row r="629" spans="1:51" x14ac:dyDescent="0.35">
      <c r="A629" s="5">
        <f t="shared" si="10"/>
        <v>43606</v>
      </c>
      <c r="B629" t="s">
        <v>774</v>
      </c>
      <c r="C629" s="2">
        <v>43606</v>
      </c>
      <c r="D629" s="3">
        <v>40.659999999999997</v>
      </c>
      <c r="E629" s="3">
        <v>40.74</v>
      </c>
      <c r="F629" s="3">
        <v>41.74</v>
      </c>
      <c r="G629" s="3">
        <v>44.94</v>
      </c>
      <c r="H629" s="3">
        <v>51.15</v>
      </c>
      <c r="I629" s="3">
        <v>55.95</v>
      </c>
      <c r="J629" s="3">
        <v>56.46</v>
      </c>
      <c r="K629" s="3">
        <v>59.55</v>
      </c>
      <c r="L629" s="3">
        <v>59.57</v>
      </c>
      <c r="M629" s="3">
        <v>58.52</v>
      </c>
      <c r="N629" s="3">
        <v>50</v>
      </c>
      <c r="O629" s="3">
        <v>48.45</v>
      </c>
      <c r="P629" s="3">
        <v>48.03</v>
      </c>
      <c r="Q629" s="3">
        <v>47.69</v>
      </c>
      <c r="R629" s="3">
        <v>47.95</v>
      </c>
      <c r="S629" s="3">
        <v>48.22</v>
      </c>
      <c r="T629" s="3">
        <v>52.22</v>
      </c>
      <c r="U629" s="3">
        <v>55.67</v>
      </c>
      <c r="V629" s="3">
        <v>56.67</v>
      </c>
      <c r="W629" s="3">
        <v>57.42</v>
      </c>
      <c r="X629" s="3">
        <v>57.47</v>
      </c>
      <c r="Y629" s="3">
        <v>56.92</v>
      </c>
      <c r="Z629" s="3">
        <v>48.32</v>
      </c>
      <c r="AA629" s="3">
        <v>47.07</v>
      </c>
      <c r="AB629" s="3">
        <v>45.93</v>
      </c>
      <c r="AC629" s="3">
        <v>45.37</v>
      </c>
      <c r="AD629" s="3">
        <v>45.62</v>
      </c>
      <c r="AE629" s="3">
        <v>46.02</v>
      </c>
      <c r="AF629" s="3">
        <v>50.56</v>
      </c>
      <c r="AG629" s="3">
        <v>53.98</v>
      </c>
      <c r="AH629" s="3">
        <v>54.43</v>
      </c>
      <c r="AI629" s="3">
        <v>55.18</v>
      </c>
      <c r="AJ629" s="3">
        <v>55.23</v>
      </c>
      <c r="AK629" s="3">
        <v>54.73</v>
      </c>
      <c r="AL629" s="3">
        <v>44.64</v>
      </c>
      <c r="AM629" s="3">
        <v>43.43</v>
      </c>
      <c r="AN629" s="3">
        <v>42.73</v>
      </c>
      <c r="AO629" s="3">
        <v>42.48</v>
      </c>
      <c r="AP629" s="3">
        <v>42.75</v>
      </c>
      <c r="AQ629" s="3">
        <v>43.63</v>
      </c>
      <c r="AR629" s="3">
        <v>45.7</v>
      </c>
      <c r="AS629" s="3">
        <v>48.78</v>
      </c>
      <c r="AT629" s="3">
        <v>49.23</v>
      </c>
      <c r="AU629" s="3">
        <v>49.98</v>
      </c>
      <c r="AV629" s="3">
        <v>50.03</v>
      </c>
      <c r="AW629" s="3">
        <v>49.06</v>
      </c>
      <c r="AX629" s="3">
        <v>43.51</v>
      </c>
      <c r="AY629" s="3">
        <v>42.8</v>
      </c>
    </row>
    <row r="630" spans="1:51" x14ac:dyDescent="0.35">
      <c r="A630" s="5">
        <f t="shared" si="10"/>
        <v>43607</v>
      </c>
      <c r="B630" t="s">
        <v>775</v>
      </c>
      <c r="C630" s="2">
        <v>43607</v>
      </c>
      <c r="D630" s="3">
        <v>41.22</v>
      </c>
      <c r="E630" s="3">
        <v>41.41</v>
      </c>
      <c r="F630" s="3">
        <v>42.2</v>
      </c>
      <c r="G630" s="3">
        <v>45.54</v>
      </c>
      <c r="H630" s="3">
        <v>51.52</v>
      </c>
      <c r="I630" s="3">
        <v>57.23</v>
      </c>
      <c r="J630" s="3">
        <v>57.74</v>
      </c>
      <c r="K630" s="3">
        <v>60.61</v>
      </c>
      <c r="L630" s="3">
        <v>60.63</v>
      </c>
      <c r="M630" s="3">
        <v>59.58</v>
      </c>
      <c r="N630" s="3">
        <v>50.76</v>
      </c>
      <c r="O630" s="3">
        <v>49.21</v>
      </c>
      <c r="P630" s="3">
        <v>48.79</v>
      </c>
      <c r="Q630" s="3">
        <v>48.46</v>
      </c>
      <c r="R630" s="3">
        <v>48.72</v>
      </c>
      <c r="S630" s="3">
        <v>48.99</v>
      </c>
      <c r="T630" s="3">
        <v>53.02</v>
      </c>
      <c r="U630" s="3">
        <v>56.47</v>
      </c>
      <c r="V630" s="3">
        <v>57.47</v>
      </c>
      <c r="W630" s="3">
        <v>58.22</v>
      </c>
      <c r="X630" s="3">
        <v>58.27</v>
      </c>
      <c r="Y630" s="3">
        <v>57.72</v>
      </c>
      <c r="Z630" s="3">
        <v>49.15</v>
      </c>
      <c r="AA630" s="3">
        <v>47.9</v>
      </c>
      <c r="AB630" s="3">
        <v>46.76</v>
      </c>
      <c r="AC630" s="3">
        <v>46.2</v>
      </c>
      <c r="AD630" s="3">
        <v>46.45</v>
      </c>
      <c r="AE630" s="3">
        <v>46.85</v>
      </c>
      <c r="AF630" s="3">
        <v>51.5</v>
      </c>
      <c r="AG630" s="3">
        <v>54.92</v>
      </c>
      <c r="AH630" s="3">
        <v>55.37</v>
      </c>
      <c r="AI630" s="3">
        <v>56.12</v>
      </c>
      <c r="AJ630" s="3">
        <v>56.17</v>
      </c>
      <c r="AK630" s="3">
        <v>55.67</v>
      </c>
      <c r="AL630" s="3">
        <v>45.3</v>
      </c>
      <c r="AM630" s="3">
        <v>44.09</v>
      </c>
      <c r="AN630" s="3">
        <v>43.39</v>
      </c>
      <c r="AO630" s="3">
        <v>43.14</v>
      </c>
      <c r="AP630" s="3">
        <v>43.41</v>
      </c>
      <c r="AQ630" s="3">
        <v>44.29</v>
      </c>
      <c r="AR630" s="3">
        <v>46.85</v>
      </c>
      <c r="AS630" s="3">
        <v>49.93</v>
      </c>
      <c r="AT630" s="3">
        <v>50.38</v>
      </c>
      <c r="AU630" s="3">
        <v>51.13</v>
      </c>
      <c r="AV630" s="3">
        <v>51.18</v>
      </c>
      <c r="AW630" s="3">
        <v>50.21</v>
      </c>
      <c r="AX630" s="3">
        <v>44.17</v>
      </c>
      <c r="AY630" s="3">
        <v>43.46</v>
      </c>
    </row>
    <row r="631" spans="1:51" x14ac:dyDescent="0.35">
      <c r="A631" s="5">
        <f t="shared" si="10"/>
        <v>43608</v>
      </c>
      <c r="B631" t="s">
        <v>776</v>
      </c>
      <c r="C631" s="2">
        <v>43608</v>
      </c>
      <c r="D631" s="3">
        <v>41.3</v>
      </c>
      <c r="E631" s="3">
        <v>41.2</v>
      </c>
      <c r="F631" s="3">
        <v>41.87</v>
      </c>
      <c r="G631" s="3">
        <v>45.36</v>
      </c>
      <c r="H631" s="3">
        <v>50.61</v>
      </c>
      <c r="I631" s="3">
        <v>57.37</v>
      </c>
      <c r="J631" s="3">
        <v>57.88</v>
      </c>
      <c r="K631" s="3">
        <v>60.63</v>
      </c>
      <c r="L631" s="3">
        <v>60.65</v>
      </c>
      <c r="M631" s="3">
        <v>59.6</v>
      </c>
      <c r="N631" s="3">
        <v>50.57</v>
      </c>
      <c r="O631" s="3">
        <v>49.02</v>
      </c>
      <c r="P631" s="3">
        <v>48.6</v>
      </c>
      <c r="Q631" s="3">
        <v>48.27</v>
      </c>
      <c r="R631" s="3">
        <v>48.53</v>
      </c>
      <c r="S631" s="3">
        <v>48.8</v>
      </c>
      <c r="T631" s="3">
        <v>53.03</v>
      </c>
      <c r="U631" s="3">
        <v>56.48</v>
      </c>
      <c r="V631" s="3">
        <v>57.48</v>
      </c>
      <c r="W631" s="3">
        <v>58.23</v>
      </c>
      <c r="X631" s="3">
        <v>58.28</v>
      </c>
      <c r="Y631" s="3">
        <v>57.73</v>
      </c>
      <c r="Z631" s="3">
        <v>49.12</v>
      </c>
      <c r="AA631" s="3">
        <v>47.87</v>
      </c>
      <c r="AB631" s="3">
        <v>46.73</v>
      </c>
      <c r="AC631" s="3">
        <v>46.17</v>
      </c>
      <c r="AD631" s="3">
        <v>46.42</v>
      </c>
      <c r="AE631" s="3">
        <v>46.82</v>
      </c>
      <c r="AF631" s="3">
        <v>51.49</v>
      </c>
      <c r="AG631" s="3">
        <v>54.91</v>
      </c>
      <c r="AH631" s="3">
        <v>55.36</v>
      </c>
      <c r="AI631" s="3">
        <v>56.11</v>
      </c>
      <c r="AJ631" s="3">
        <v>56.16</v>
      </c>
      <c r="AK631" s="3">
        <v>55.66</v>
      </c>
      <c r="AL631" s="3">
        <v>45.31</v>
      </c>
      <c r="AM631" s="3">
        <v>44.1</v>
      </c>
      <c r="AN631" s="3">
        <v>43.4</v>
      </c>
      <c r="AO631" s="3">
        <v>43.15</v>
      </c>
      <c r="AP631" s="3">
        <v>43.42</v>
      </c>
      <c r="AQ631" s="3">
        <v>44.3</v>
      </c>
      <c r="AR631" s="3">
        <v>46.84</v>
      </c>
      <c r="AS631" s="3">
        <v>49.92</v>
      </c>
      <c r="AT631" s="3">
        <v>50.37</v>
      </c>
      <c r="AU631" s="3">
        <v>51.12</v>
      </c>
      <c r="AV631" s="3">
        <v>51.17</v>
      </c>
      <c r="AW631" s="3">
        <v>50.2</v>
      </c>
      <c r="AX631" s="3">
        <v>44.18</v>
      </c>
      <c r="AY631" s="3">
        <v>43.47</v>
      </c>
    </row>
    <row r="632" spans="1:51" x14ac:dyDescent="0.35">
      <c r="A632" s="5">
        <f t="shared" si="10"/>
        <v>43609</v>
      </c>
      <c r="B632" t="s">
        <v>777</v>
      </c>
      <c r="C632" s="2">
        <v>43609</v>
      </c>
      <c r="D632" s="3">
        <v>40.81</v>
      </c>
      <c r="E632" s="3">
        <v>40.79</v>
      </c>
      <c r="F632" s="3">
        <v>41.28</v>
      </c>
      <c r="G632" s="3">
        <v>44.8</v>
      </c>
      <c r="H632" s="3">
        <v>49.71</v>
      </c>
      <c r="I632" s="3">
        <v>57.19</v>
      </c>
      <c r="J632" s="3">
        <v>57.7</v>
      </c>
      <c r="K632" s="3">
        <v>60.32</v>
      </c>
      <c r="L632" s="3">
        <v>60.33</v>
      </c>
      <c r="M632" s="3">
        <v>59.31</v>
      </c>
      <c r="N632" s="3">
        <v>50.35</v>
      </c>
      <c r="O632" s="3">
        <v>48.8</v>
      </c>
      <c r="P632" s="3">
        <v>48.38</v>
      </c>
      <c r="Q632" s="3">
        <v>48.04</v>
      </c>
      <c r="R632" s="3">
        <v>48.3</v>
      </c>
      <c r="S632" s="3">
        <v>48.57</v>
      </c>
      <c r="T632" s="3">
        <v>52.73</v>
      </c>
      <c r="U632" s="3">
        <v>56.18</v>
      </c>
      <c r="V632" s="3">
        <v>57.18</v>
      </c>
      <c r="W632" s="3">
        <v>57.93</v>
      </c>
      <c r="X632" s="3">
        <v>57.98</v>
      </c>
      <c r="Y632" s="3">
        <v>57.43</v>
      </c>
      <c r="Z632" s="3">
        <v>48.79</v>
      </c>
      <c r="AA632" s="3">
        <v>47.54</v>
      </c>
      <c r="AB632" s="3">
        <v>46.4</v>
      </c>
      <c r="AC632" s="3">
        <v>45.84</v>
      </c>
      <c r="AD632" s="3">
        <v>46.09</v>
      </c>
      <c r="AE632" s="3">
        <v>46.49</v>
      </c>
      <c r="AF632" s="3">
        <v>51.69</v>
      </c>
      <c r="AG632" s="3">
        <v>55.11</v>
      </c>
      <c r="AH632" s="3">
        <v>55.56</v>
      </c>
      <c r="AI632" s="3">
        <v>56.31</v>
      </c>
      <c r="AJ632" s="3">
        <v>56.36</v>
      </c>
      <c r="AK632" s="3">
        <v>55.86</v>
      </c>
      <c r="AL632" s="3">
        <v>45.42</v>
      </c>
      <c r="AM632" s="3">
        <v>44.21</v>
      </c>
      <c r="AN632" s="3">
        <v>43.51</v>
      </c>
      <c r="AO632" s="3">
        <v>43.26</v>
      </c>
      <c r="AP632" s="3">
        <v>43.53</v>
      </c>
      <c r="AQ632" s="3">
        <v>44.41</v>
      </c>
      <c r="AR632" s="3">
        <v>47.04</v>
      </c>
      <c r="AS632" s="3">
        <v>50.12</v>
      </c>
      <c r="AT632" s="3">
        <v>50.57</v>
      </c>
      <c r="AU632" s="3">
        <v>51.32</v>
      </c>
      <c r="AV632" s="3">
        <v>51.37</v>
      </c>
      <c r="AW632" s="3">
        <v>50.4</v>
      </c>
      <c r="AX632" s="3">
        <v>44.29</v>
      </c>
      <c r="AY632" s="3">
        <v>43.58</v>
      </c>
    </row>
    <row r="633" spans="1:51" x14ac:dyDescent="0.35">
      <c r="A633" s="5">
        <f t="shared" si="10"/>
        <v>43612</v>
      </c>
      <c r="B633" t="s">
        <v>778</v>
      </c>
      <c r="C633" s="2">
        <v>43612</v>
      </c>
      <c r="D633" s="3">
        <v>40.81</v>
      </c>
      <c r="E633" s="3">
        <v>40.79</v>
      </c>
      <c r="F633" s="3">
        <v>41.28</v>
      </c>
      <c r="G633" s="3">
        <v>44.8</v>
      </c>
      <c r="H633" s="3">
        <v>49.71</v>
      </c>
      <c r="I633" s="3">
        <v>57.19</v>
      </c>
      <c r="J633" s="3">
        <v>57.7</v>
      </c>
      <c r="K633" s="3">
        <v>60.32</v>
      </c>
      <c r="L633" s="3">
        <v>60.33</v>
      </c>
      <c r="M633" s="3">
        <v>59.31</v>
      </c>
      <c r="N633" s="3">
        <v>50.35</v>
      </c>
      <c r="O633" s="3">
        <v>48.8</v>
      </c>
      <c r="P633" s="3">
        <v>48.38</v>
      </c>
      <c r="Q633" s="3">
        <v>48.04</v>
      </c>
      <c r="R633" s="3">
        <v>48.3</v>
      </c>
      <c r="S633" s="3">
        <v>48.57</v>
      </c>
      <c r="T633" s="3">
        <v>52.73</v>
      </c>
      <c r="U633" s="3">
        <v>56.18</v>
      </c>
      <c r="V633" s="3">
        <v>57.18</v>
      </c>
      <c r="W633" s="3">
        <v>57.93</v>
      </c>
      <c r="X633" s="3">
        <v>57.98</v>
      </c>
      <c r="Y633" s="3">
        <v>57.43</v>
      </c>
      <c r="Z633" s="3">
        <v>48.79</v>
      </c>
      <c r="AA633" s="3">
        <v>47.54</v>
      </c>
      <c r="AB633" s="3">
        <v>46.4</v>
      </c>
      <c r="AC633" s="3">
        <v>45.84</v>
      </c>
      <c r="AD633" s="3">
        <v>46.09</v>
      </c>
      <c r="AE633" s="3">
        <v>46.49</v>
      </c>
      <c r="AF633" s="3">
        <v>51.69</v>
      </c>
      <c r="AG633" s="3">
        <v>55.11</v>
      </c>
      <c r="AH633" s="3">
        <v>55.56</v>
      </c>
      <c r="AI633" s="3">
        <v>56.31</v>
      </c>
      <c r="AJ633" s="3">
        <v>56.36</v>
      </c>
      <c r="AK633" s="3">
        <v>55.86</v>
      </c>
      <c r="AL633" s="3">
        <v>45.42</v>
      </c>
      <c r="AM633" s="3">
        <v>44.21</v>
      </c>
      <c r="AN633" s="3">
        <v>43.51</v>
      </c>
      <c r="AO633" s="3">
        <v>43.26</v>
      </c>
      <c r="AP633" s="3">
        <v>43.53</v>
      </c>
      <c r="AQ633" s="3">
        <v>44.41</v>
      </c>
      <c r="AR633" s="3">
        <v>47.04</v>
      </c>
      <c r="AS633" s="3">
        <v>50.12</v>
      </c>
      <c r="AT633" s="3">
        <v>50.57</v>
      </c>
      <c r="AU633" s="3">
        <v>51.32</v>
      </c>
      <c r="AV633" s="3">
        <v>51.37</v>
      </c>
      <c r="AW633" s="3">
        <v>50.4</v>
      </c>
      <c r="AX633" s="3">
        <v>44.29</v>
      </c>
      <c r="AY633" s="3">
        <v>43.58</v>
      </c>
    </row>
    <row r="634" spans="1:51" x14ac:dyDescent="0.35">
      <c r="A634" s="5">
        <f t="shared" si="10"/>
        <v>43613</v>
      </c>
      <c r="B634" t="s">
        <v>779</v>
      </c>
      <c r="C634" s="2">
        <v>43613</v>
      </c>
      <c r="D634" s="3">
        <v>41.24</v>
      </c>
      <c r="E634" s="3">
        <v>41.25</v>
      </c>
      <c r="F634" s="3">
        <v>41.63</v>
      </c>
      <c r="G634" s="3">
        <v>45.37</v>
      </c>
      <c r="H634" s="3">
        <v>50.23</v>
      </c>
      <c r="I634" s="3">
        <v>58.03</v>
      </c>
      <c r="J634" s="3">
        <v>58.54</v>
      </c>
      <c r="K634" s="3">
        <v>60.73</v>
      </c>
      <c r="L634" s="3">
        <v>60.74</v>
      </c>
      <c r="M634" s="3">
        <v>59.72</v>
      </c>
      <c r="N634" s="3">
        <v>50.82</v>
      </c>
      <c r="O634" s="3">
        <v>49.27</v>
      </c>
      <c r="P634" s="3">
        <v>48.85</v>
      </c>
      <c r="Q634" s="3">
        <v>48.53</v>
      </c>
      <c r="R634" s="3">
        <v>48.79</v>
      </c>
      <c r="S634" s="3">
        <v>49.06</v>
      </c>
      <c r="T634" s="3">
        <v>53.11</v>
      </c>
      <c r="U634" s="3">
        <v>56.56</v>
      </c>
      <c r="V634" s="3">
        <v>57.56</v>
      </c>
      <c r="W634" s="3">
        <v>58.31</v>
      </c>
      <c r="X634" s="3">
        <v>58.36</v>
      </c>
      <c r="Y634" s="3">
        <v>57.81</v>
      </c>
      <c r="Z634" s="3">
        <v>49.17</v>
      </c>
      <c r="AA634" s="3">
        <v>47.92</v>
      </c>
      <c r="AB634" s="3">
        <v>46.78</v>
      </c>
      <c r="AC634" s="3">
        <v>46.22</v>
      </c>
      <c r="AD634" s="3">
        <v>46.47</v>
      </c>
      <c r="AE634" s="3">
        <v>46.87</v>
      </c>
      <c r="AF634" s="3">
        <v>51.96</v>
      </c>
      <c r="AG634" s="3">
        <v>55.38</v>
      </c>
      <c r="AH634" s="3">
        <v>55.83</v>
      </c>
      <c r="AI634" s="3">
        <v>56.58</v>
      </c>
      <c r="AJ634" s="3">
        <v>56.63</v>
      </c>
      <c r="AK634" s="3">
        <v>56.13</v>
      </c>
      <c r="AL634" s="3">
        <v>45.57</v>
      </c>
      <c r="AM634" s="3">
        <v>44.36</v>
      </c>
      <c r="AN634" s="3">
        <v>43.66</v>
      </c>
      <c r="AO634" s="3">
        <v>43.41</v>
      </c>
      <c r="AP634" s="3">
        <v>43.68</v>
      </c>
      <c r="AQ634" s="3">
        <v>44.56</v>
      </c>
      <c r="AR634" s="3">
        <v>47.3</v>
      </c>
      <c r="AS634" s="3">
        <v>50.38</v>
      </c>
      <c r="AT634" s="3">
        <v>50.83</v>
      </c>
      <c r="AU634" s="3">
        <v>51.58</v>
      </c>
      <c r="AV634" s="3">
        <v>51.63</v>
      </c>
      <c r="AW634" s="3">
        <v>50.66</v>
      </c>
      <c r="AX634" s="3">
        <v>44.44</v>
      </c>
      <c r="AY634" s="3">
        <v>43.73</v>
      </c>
    </row>
    <row r="635" spans="1:51" x14ac:dyDescent="0.35">
      <c r="A635" s="5">
        <f t="shared" si="10"/>
        <v>43614</v>
      </c>
      <c r="B635" t="s">
        <v>780</v>
      </c>
      <c r="C635" s="2">
        <v>43614</v>
      </c>
      <c r="D635" s="3">
        <v>40.82</v>
      </c>
      <c r="E635" s="3">
        <v>40.83</v>
      </c>
      <c r="F635" s="3">
        <v>41.4</v>
      </c>
      <c r="G635" s="3">
        <v>45.04</v>
      </c>
      <c r="H635" s="3">
        <v>50.18</v>
      </c>
      <c r="I635" s="3">
        <v>57.93</v>
      </c>
      <c r="J635" s="3">
        <v>58.44</v>
      </c>
      <c r="K635" s="3">
        <v>60.64</v>
      </c>
      <c r="L635" s="3">
        <v>60.65</v>
      </c>
      <c r="M635" s="3">
        <v>59.63</v>
      </c>
      <c r="N635" s="3">
        <v>50.83</v>
      </c>
      <c r="O635" s="3">
        <v>49.28</v>
      </c>
      <c r="P635" s="3">
        <v>48.86</v>
      </c>
      <c r="Q635" s="3">
        <v>48.54</v>
      </c>
      <c r="R635" s="3">
        <v>48.8</v>
      </c>
      <c r="S635" s="3">
        <v>49.07</v>
      </c>
      <c r="T635" s="3">
        <v>53.13</v>
      </c>
      <c r="U635" s="3">
        <v>56.58</v>
      </c>
      <c r="V635" s="3">
        <v>57.58</v>
      </c>
      <c r="W635" s="3">
        <v>58.33</v>
      </c>
      <c r="X635" s="3">
        <v>58.38</v>
      </c>
      <c r="Y635" s="3">
        <v>57.83</v>
      </c>
      <c r="Z635" s="3">
        <v>49.34</v>
      </c>
      <c r="AA635" s="3">
        <v>48.09</v>
      </c>
      <c r="AB635" s="3">
        <v>46.95</v>
      </c>
      <c r="AC635" s="3">
        <v>46.39</v>
      </c>
      <c r="AD635" s="3">
        <v>46.64</v>
      </c>
      <c r="AE635" s="3">
        <v>47.04</v>
      </c>
      <c r="AF635" s="3">
        <v>52.08</v>
      </c>
      <c r="AG635" s="3">
        <v>55.5</v>
      </c>
      <c r="AH635" s="3">
        <v>55.95</v>
      </c>
      <c r="AI635" s="3">
        <v>56.7</v>
      </c>
      <c r="AJ635" s="3">
        <v>56.75</v>
      </c>
      <c r="AK635" s="3">
        <v>56.25</v>
      </c>
      <c r="AL635" s="3">
        <v>45.8</v>
      </c>
      <c r="AM635" s="3">
        <v>44.59</v>
      </c>
      <c r="AN635" s="3">
        <v>43.89</v>
      </c>
      <c r="AO635" s="3">
        <v>43.64</v>
      </c>
      <c r="AP635" s="3">
        <v>43.91</v>
      </c>
      <c r="AQ635" s="3">
        <v>44.79</v>
      </c>
      <c r="AR635" s="3">
        <v>47.42</v>
      </c>
      <c r="AS635" s="3">
        <v>50.5</v>
      </c>
      <c r="AT635" s="3">
        <v>50.95</v>
      </c>
      <c r="AU635" s="3">
        <v>51.7</v>
      </c>
      <c r="AV635" s="3">
        <v>51.75</v>
      </c>
      <c r="AW635" s="3">
        <v>50.78</v>
      </c>
      <c r="AX635" s="3">
        <v>44.67</v>
      </c>
      <c r="AY635" s="3">
        <v>43.96</v>
      </c>
    </row>
    <row r="636" spans="1:51" x14ac:dyDescent="0.35">
      <c r="A636" s="5">
        <f t="shared" si="10"/>
        <v>43615</v>
      </c>
      <c r="B636" t="s">
        <v>781</v>
      </c>
      <c r="C636" s="2">
        <v>43615</v>
      </c>
      <c r="D636" s="3">
        <v>39.590000000000003</v>
      </c>
      <c r="E636" s="3">
        <v>39.92</v>
      </c>
      <c r="F636" s="3">
        <v>40.67</v>
      </c>
      <c r="G636" s="3">
        <v>44.54</v>
      </c>
      <c r="H636" s="3">
        <v>49.79</v>
      </c>
      <c r="I636" s="3">
        <v>57.51</v>
      </c>
      <c r="J636" s="3">
        <v>58.02</v>
      </c>
      <c r="K636" s="3">
        <v>60.18</v>
      </c>
      <c r="L636" s="3">
        <v>60.19</v>
      </c>
      <c r="M636" s="3">
        <v>59.17</v>
      </c>
      <c r="N636" s="3">
        <v>50.5</v>
      </c>
      <c r="O636" s="3">
        <v>48.95</v>
      </c>
      <c r="P636" s="3">
        <v>48.53</v>
      </c>
      <c r="Q636" s="3">
        <v>48.23</v>
      </c>
      <c r="R636" s="3">
        <v>48.49</v>
      </c>
      <c r="S636" s="3">
        <v>48.76</v>
      </c>
      <c r="T636" s="3">
        <v>52.7</v>
      </c>
      <c r="U636" s="3">
        <v>56.15</v>
      </c>
      <c r="V636" s="3">
        <v>57.15</v>
      </c>
      <c r="W636" s="3">
        <v>57.9</v>
      </c>
      <c r="X636" s="3">
        <v>57.95</v>
      </c>
      <c r="Y636" s="3">
        <v>57.4</v>
      </c>
      <c r="Z636" s="3">
        <v>49.12</v>
      </c>
      <c r="AA636" s="3">
        <v>47.87</v>
      </c>
      <c r="AB636" s="3">
        <v>46.73</v>
      </c>
      <c r="AC636" s="3">
        <v>46.17</v>
      </c>
      <c r="AD636" s="3">
        <v>46.42</v>
      </c>
      <c r="AE636" s="3">
        <v>46.82</v>
      </c>
      <c r="AF636" s="3">
        <v>51.55</v>
      </c>
      <c r="AG636" s="3">
        <v>54.97</v>
      </c>
      <c r="AH636" s="3">
        <v>55.42</v>
      </c>
      <c r="AI636" s="3">
        <v>56.17</v>
      </c>
      <c r="AJ636" s="3">
        <v>56.22</v>
      </c>
      <c r="AK636" s="3">
        <v>55.72</v>
      </c>
      <c r="AL636" s="3">
        <v>45.53</v>
      </c>
      <c r="AM636" s="3">
        <v>44.32</v>
      </c>
      <c r="AN636" s="3">
        <v>43.62</v>
      </c>
      <c r="AO636" s="3">
        <v>43.37</v>
      </c>
      <c r="AP636" s="3">
        <v>43.64</v>
      </c>
      <c r="AQ636" s="3">
        <v>44.52</v>
      </c>
      <c r="AR636" s="3">
        <v>46.89</v>
      </c>
      <c r="AS636" s="3">
        <v>49.97</v>
      </c>
      <c r="AT636" s="3">
        <v>50.42</v>
      </c>
      <c r="AU636" s="3">
        <v>51.17</v>
      </c>
      <c r="AV636" s="3">
        <v>51.22</v>
      </c>
      <c r="AW636" s="3">
        <v>50.25</v>
      </c>
      <c r="AX636" s="3">
        <v>44.4</v>
      </c>
      <c r="AY636" s="3">
        <v>43.69</v>
      </c>
    </row>
    <row r="637" spans="1:51" x14ac:dyDescent="0.35">
      <c r="A637" s="5">
        <f t="shared" si="10"/>
        <v>43616</v>
      </c>
      <c r="B637" t="s">
        <v>782</v>
      </c>
      <c r="C637" s="2">
        <v>43616</v>
      </c>
      <c r="D637" s="3">
        <v>39.1</v>
      </c>
      <c r="E637" s="3">
        <v>39.89</v>
      </c>
      <c r="F637" s="3">
        <v>43.91</v>
      </c>
      <c r="G637" s="3">
        <v>48.41</v>
      </c>
      <c r="H637" s="3">
        <v>56.09</v>
      </c>
      <c r="I637" s="3">
        <v>56.6</v>
      </c>
      <c r="J637" s="3">
        <v>58.72</v>
      </c>
      <c r="K637" s="3">
        <v>58.73</v>
      </c>
      <c r="L637" s="3">
        <v>57.71</v>
      </c>
      <c r="M637" s="3">
        <v>49.25</v>
      </c>
      <c r="N637" s="3">
        <v>47.7</v>
      </c>
      <c r="O637" s="3">
        <v>47.28</v>
      </c>
      <c r="P637" s="3">
        <v>46.98</v>
      </c>
      <c r="Q637" s="3">
        <v>47.24</v>
      </c>
      <c r="R637" s="3">
        <v>47.51</v>
      </c>
      <c r="S637" s="3">
        <v>51.55</v>
      </c>
      <c r="T637" s="3">
        <v>55</v>
      </c>
      <c r="U637" s="3">
        <v>56</v>
      </c>
      <c r="V637" s="3">
        <v>56.75</v>
      </c>
      <c r="W637" s="3">
        <v>56.8</v>
      </c>
      <c r="X637" s="3">
        <v>56.25</v>
      </c>
      <c r="Y637" s="3">
        <v>48.06</v>
      </c>
      <c r="Z637" s="3">
        <v>46.81</v>
      </c>
      <c r="AA637" s="3">
        <v>45.67</v>
      </c>
      <c r="AB637" s="3">
        <v>45.11</v>
      </c>
      <c r="AC637" s="3">
        <v>45.36</v>
      </c>
      <c r="AD637" s="3">
        <v>45.76</v>
      </c>
      <c r="AE637" s="3">
        <v>50.62</v>
      </c>
      <c r="AF637" s="3">
        <v>54.04</v>
      </c>
      <c r="AG637" s="3">
        <v>54.49</v>
      </c>
      <c r="AH637" s="3">
        <v>55.24</v>
      </c>
      <c r="AI637" s="3">
        <v>55.29</v>
      </c>
      <c r="AJ637" s="3">
        <v>54.79</v>
      </c>
      <c r="AK637" s="3">
        <v>44.67</v>
      </c>
      <c r="AL637" s="3">
        <v>43.46</v>
      </c>
      <c r="AM637" s="3">
        <v>42.76</v>
      </c>
      <c r="AN637" s="3">
        <v>42.51</v>
      </c>
      <c r="AO637" s="3">
        <v>42.78</v>
      </c>
      <c r="AP637" s="3">
        <v>43.66</v>
      </c>
      <c r="AQ637" s="3">
        <v>45.96</v>
      </c>
      <c r="AR637" s="3">
        <v>49.04</v>
      </c>
      <c r="AS637" s="3">
        <v>49.49</v>
      </c>
      <c r="AT637" s="3">
        <v>50.24</v>
      </c>
      <c r="AU637" s="3">
        <v>50.29</v>
      </c>
      <c r="AV637" s="3">
        <v>49.32</v>
      </c>
      <c r="AW637" s="3">
        <v>43.54</v>
      </c>
      <c r="AX637" s="3">
        <v>42.83</v>
      </c>
      <c r="AY637" s="3">
        <v>42.13</v>
      </c>
    </row>
    <row r="638" spans="1:51" x14ac:dyDescent="0.35">
      <c r="A638" s="5">
        <f t="shared" si="10"/>
        <v>43619</v>
      </c>
      <c r="B638" t="s">
        <v>783</v>
      </c>
      <c r="C638" s="2">
        <v>43619</v>
      </c>
      <c r="D638" s="3">
        <v>38.450000000000003</v>
      </c>
      <c r="E638" s="3">
        <v>39.11</v>
      </c>
      <c r="F638" s="3">
        <v>43.11</v>
      </c>
      <c r="G638" s="3">
        <v>47.47</v>
      </c>
      <c r="H638" s="3">
        <v>55.3</v>
      </c>
      <c r="I638" s="3">
        <v>55.92</v>
      </c>
      <c r="J638" s="3">
        <v>57.82</v>
      </c>
      <c r="K638" s="3">
        <v>57.83</v>
      </c>
      <c r="L638" s="3">
        <v>56.81</v>
      </c>
      <c r="M638" s="3">
        <v>48.58</v>
      </c>
      <c r="N638" s="3">
        <v>47.03</v>
      </c>
      <c r="O638" s="3">
        <v>46.61</v>
      </c>
      <c r="P638" s="3">
        <v>46.31</v>
      </c>
      <c r="Q638" s="3">
        <v>46.57</v>
      </c>
      <c r="R638" s="3">
        <v>46.84</v>
      </c>
      <c r="S638" s="3">
        <v>50.94</v>
      </c>
      <c r="T638" s="3">
        <v>54.39</v>
      </c>
      <c r="U638" s="3">
        <v>55.39</v>
      </c>
      <c r="V638" s="3">
        <v>56.14</v>
      </c>
      <c r="W638" s="3">
        <v>56.19</v>
      </c>
      <c r="X638" s="3">
        <v>55.64</v>
      </c>
      <c r="Y638" s="3">
        <v>47.61</v>
      </c>
      <c r="Z638" s="3">
        <v>46.36</v>
      </c>
      <c r="AA638" s="3">
        <v>45.22</v>
      </c>
      <c r="AB638" s="3">
        <v>44.66</v>
      </c>
      <c r="AC638" s="3">
        <v>44.91</v>
      </c>
      <c r="AD638" s="3">
        <v>45.31</v>
      </c>
      <c r="AE638" s="3">
        <v>50.76</v>
      </c>
      <c r="AF638" s="3">
        <v>54.18</v>
      </c>
      <c r="AG638" s="3">
        <v>54.63</v>
      </c>
      <c r="AH638" s="3">
        <v>55.38</v>
      </c>
      <c r="AI638" s="3">
        <v>55.43</v>
      </c>
      <c r="AJ638" s="3">
        <v>54.93</v>
      </c>
      <c r="AK638" s="3">
        <v>44.56</v>
      </c>
      <c r="AL638" s="3">
        <v>43.35</v>
      </c>
      <c r="AM638" s="3">
        <v>42.65</v>
      </c>
      <c r="AN638" s="3">
        <v>42.4</v>
      </c>
      <c r="AO638" s="3">
        <v>42.67</v>
      </c>
      <c r="AP638" s="3">
        <v>43.55</v>
      </c>
      <c r="AQ638" s="3">
        <v>46.1</v>
      </c>
      <c r="AR638" s="3">
        <v>49.18</v>
      </c>
      <c r="AS638" s="3">
        <v>49.63</v>
      </c>
      <c r="AT638" s="3">
        <v>50.38</v>
      </c>
      <c r="AU638" s="3">
        <v>50.43</v>
      </c>
      <c r="AV638" s="3">
        <v>49.46</v>
      </c>
      <c r="AW638" s="3">
        <v>43.43</v>
      </c>
      <c r="AX638" s="3">
        <v>42.72</v>
      </c>
      <c r="AY638" s="3">
        <v>42.02</v>
      </c>
    </row>
    <row r="639" spans="1:51" x14ac:dyDescent="0.35">
      <c r="A639" s="5">
        <f t="shared" si="10"/>
        <v>43620</v>
      </c>
      <c r="B639" t="s">
        <v>784</v>
      </c>
      <c r="C639" s="2">
        <v>43620</v>
      </c>
      <c r="D639" s="3">
        <v>39.47</v>
      </c>
      <c r="E639" s="3">
        <v>40.409999999999997</v>
      </c>
      <c r="F639" s="3">
        <v>44.13</v>
      </c>
      <c r="G639" s="3">
        <v>47.86</v>
      </c>
      <c r="H639" s="3">
        <v>55.09</v>
      </c>
      <c r="I639" s="3">
        <v>55.86</v>
      </c>
      <c r="J639" s="3">
        <v>57.94</v>
      </c>
      <c r="K639" s="3">
        <v>57.95</v>
      </c>
      <c r="L639" s="3">
        <v>56.93</v>
      </c>
      <c r="M639" s="3">
        <v>48.77</v>
      </c>
      <c r="N639" s="3">
        <v>47.22</v>
      </c>
      <c r="O639" s="3">
        <v>46.8</v>
      </c>
      <c r="P639" s="3">
        <v>46.52</v>
      </c>
      <c r="Q639" s="3">
        <v>46.78</v>
      </c>
      <c r="R639" s="3">
        <v>47.05</v>
      </c>
      <c r="S639" s="3">
        <v>51</v>
      </c>
      <c r="T639" s="3">
        <v>54.45</v>
      </c>
      <c r="U639" s="3">
        <v>55.45</v>
      </c>
      <c r="V639" s="3">
        <v>56.2</v>
      </c>
      <c r="W639" s="3">
        <v>56.25</v>
      </c>
      <c r="X639" s="3">
        <v>55.7</v>
      </c>
      <c r="Y639" s="3">
        <v>47.74</v>
      </c>
      <c r="Z639" s="3">
        <v>46.49</v>
      </c>
      <c r="AA639" s="3">
        <v>45.35</v>
      </c>
      <c r="AB639" s="3">
        <v>44.79</v>
      </c>
      <c r="AC639" s="3">
        <v>45.04</v>
      </c>
      <c r="AD639" s="3">
        <v>45.44</v>
      </c>
      <c r="AE639" s="3">
        <v>50.51</v>
      </c>
      <c r="AF639" s="3">
        <v>53.93</v>
      </c>
      <c r="AG639" s="3">
        <v>54.38</v>
      </c>
      <c r="AH639" s="3">
        <v>55.13</v>
      </c>
      <c r="AI639" s="3">
        <v>55.18</v>
      </c>
      <c r="AJ639" s="3">
        <v>54.68</v>
      </c>
      <c r="AK639" s="3">
        <v>44.53</v>
      </c>
      <c r="AL639" s="3">
        <v>43.32</v>
      </c>
      <c r="AM639" s="3">
        <v>42.62</v>
      </c>
      <c r="AN639" s="3">
        <v>42.37</v>
      </c>
      <c r="AO639" s="3">
        <v>42.64</v>
      </c>
      <c r="AP639" s="3">
        <v>43.52</v>
      </c>
      <c r="AQ639" s="3">
        <v>46.65</v>
      </c>
      <c r="AR639" s="3">
        <v>49.73</v>
      </c>
      <c r="AS639" s="3">
        <v>50.18</v>
      </c>
      <c r="AT639" s="3">
        <v>50.93</v>
      </c>
      <c r="AU639" s="3">
        <v>50.98</v>
      </c>
      <c r="AV639" s="3">
        <v>50.01</v>
      </c>
      <c r="AW639" s="3">
        <v>43.4</v>
      </c>
      <c r="AX639" s="3">
        <v>42.69</v>
      </c>
      <c r="AY639" s="3">
        <v>41.99</v>
      </c>
    </row>
    <row r="640" spans="1:51" x14ac:dyDescent="0.35">
      <c r="A640" s="5">
        <f t="shared" si="10"/>
        <v>43621</v>
      </c>
      <c r="B640" t="s">
        <v>785</v>
      </c>
      <c r="C640" s="2">
        <v>43621</v>
      </c>
      <c r="D640" s="3">
        <v>39.299999999999997</v>
      </c>
      <c r="E640" s="3">
        <v>40.04</v>
      </c>
      <c r="F640" s="3">
        <v>43.69</v>
      </c>
      <c r="G640" s="3">
        <v>47.96</v>
      </c>
      <c r="H640" s="3">
        <v>54.83</v>
      </c>
      <c r="I640" s="3">
        <v>55.69</v>
      </c>
      <c r="J640" s="3">
        <v>57.74</v>
      </c>
      <c r="K640" s="3">
        <v>57.75</v>
      </c>
      <c r="L640" s="3">
        <v>56.73</v>
      </c>
      <c r="M640" s="3">
        <v>48.7</v>
      </c>
      <c r="N640" s="3">
        <v>47.15</v>
      </c>
      <c r="O640" s="3">
        <v>46.73</v>
      </c>
      <c r="P640" s="3">
        <v>46.46</v>
      </c>
      <c r="Q640" s="3">
        <v>46.72</v>
      </c>
      <c r="R640" s="3">
        <v>46.99</v>
      </c>
      <c r="S640" s="3">
        <v>50.9</v>
      </c>
      <c r="T640" s="3">
        <v>54.35</v>
      </c>
      <c r="U640" s="3">
        <v>55.35</v>
      </c>
      <c r="V640" s="3">
        <v>56.1</v>
      </c>
      <c r="W640" s="3">
        <v>56.15</v>
      </c>
      <c r="X640" s="3">
        <v>55.6</v>
      </c>
      <c r="Y640" s="3">
        <v>47.82</v>
      </c>
      <c r="Z640" s="3">
        <v>46.57</v>
      </c>
      <c r="AA640" s="3">
        <v>45.43</v>
      </c>
      <c r="AB640" s="3">
        <v>44.87</v>
      </c>
      <c r="AC640" s="3">
        <v>45.12</v>
      </c>
      <c r="AD640" s="3">
        <v>45.52</v>
      </c>
      <c r="AE640" s="3">
        <v>50.41</v>
      </c>
      <c r="AF640" s="3">
        <v>53.83</v>
      </c>
      <c r="AG640" s="3">
        <v>54.28</v>
      </c>
      <c r="AH640" s="3">
        <v>55.03</v>
      </c>
      <c r="AI640" s="3">
        <v>55.08</v>
      </c>
      <c r="AJ640" s="3">
        <v>54.58</v>
      </c>
      <c r="AK640" s="3">
        <v>44.57</v>
      </c>
      <c r="AL640" s="3">
        <v>43.36</v>
      </c>
      <c r="AM640" s="3">
        <v>42.66</v>
      </c>
      <c r="AN640" s="3">
        <v>42.41</v>
      </c>
      <c r="AO640" s="3">
        <v>42.68</v>
      </c>
      <c r="AP640" s="3">
        <v>43.56</v>
      </c>
      <c r="AQ640" s="3">
        <v>46.88</v>
      </c>
      <c r="AR640" s="3">
        <v>49.96</v>
      </c>
      <c r="AS640" s="3">
        <v>50.41</v>
      </c>
      <c r="AT640" s="3">
        <v>51.16</v>
      </c>
      <c r="AU640" s="3">
        <v>51.21</v>
      </c>
      <c r="AV640" s="3">
        <v>50.24</v>
      </c>
      <c r="AW640" s="3">
        <v>43.44</v>
      </c>
      <c r="AX640" s="3">
        <v>42.73</v>
      </c>
      <c r="AY640" s="3">
        <v>42.03</v>
      </c>
    </row>
    <row r="641" spans="1:51" x14ac:dyDescent="0.35">
      <c r="A641" s="5">
        <f t="shared" si="10"/>
        <v>43622</v>
      </c>
      <c r="B641" t="s">
        <v>786</v>
      </c>
      <c r="C641" s="2">
        <v>43622</v>
      </c>
      <c r="D641" s="3">
        <v>38.15</v>
      </c>
      <c r="E641" s="3">
        <v>39.1</v>
      </c>
      <c r="F641" s="3">
        <v>42.96</v>
      </c>
      <c r="G641" s="3">
        <v>47.37</v>
      </c>
      <c r="H641" s="3">
        <v>54.74</v>
      </c>
      <c r="I641" s="3">
        <v>55.62</v>
      </c>
      <c r="J641" s="3">
        <v>57.34</v>
      </c>
      <c r="K641" s="3">
        <v>57.35</v>
      </c>
      <c r="L641" s="3">
        <v>56.33</v>
      </c>
      <c r="M641" s="3">
        <v>48.63</v>
      </c>
      <c r="N641" s="3">
        <v>47.08</v>
      </c>
      <c r="O641" s="3">
        <v>46.66</v>
      </c>
      <c r="P641" s="3">
        <v>46.4</v>
      </c>
      <c r="Q641" s="3">
        <v>46.66</v>
      </c>
      <c r="R641" s="3">
        <v>46.93</v>
      </c>
      <c r="S641" s="3">
        <v>50.88</v>
      </c>
      <c r="T641" s="3">
        <v>54.33</v>
      </c>
      <c r="U641" s="3">
        <v>55.33</v>
      </c>
      <c r="V641" s="3">
        <v>56.08</v>
      </c>
      <c r="W641" s="3">
        <v>56.13</v>
      </c>
      <c r="X641" s="3">
        <v>55.58</v>
      </c>
      <c r="Y641" s="3">
        <v>47.77</v>
      </c>
      <c r="Z641" s="3">
        <v>46.52</v>
      </c>
      <c r="AA641" s="3">
        <v>45.38</v>
      </c>
      <c r="AB641" s="3">
        <v>44.82</v>
      </c>
      <c r="AC641" s="3">
        <v>45.07</v>
      </c>
      <c r="AD641" s="3">
        <v>45.47</v>
      </c>
      <c r="AE641" s="3">
        <v>50.3</v>
      </c>
      <c r="AF641" s="3">
        <v>53.72</v>
      </c>
      <c r="AG641" s="3">
        <v>54.17</v>
      </c>
      <c r="AH641" s="3">
        <v>54.92</v>
      </c>
      <c r="AI641" s="3">
        <v>54.97</v>
      </c>
      <c r="AJ641" s="3">
        <v>54.47</v>
      </c>
      <c r="AK641" s="3">
        <v>44.84</v>
      </c>
      <c r="AL641" s="3">
        <v>43.63</v>
      </c>
      <c r="AM641" s="3">
        <v>42.93</v>
      </c>
      <c r="AN641" s="3">
        <v>42.68</v>
      </c>
      <c r="AO641" s="3">
        <v>42.95</v>
      </c>
      <c r="AP641" s="3">
        <v>43.83</v>
      </c>
      <c r="AQ641" s="3">
        <v>47.4</v>
      </c>
      <c r="AR641" s="3">
        <v>50.48</v>
      </c>
      <c r="AS641" s="3">
        <v>50.93</v>
      </c>
      <c r="AT641" s="3">
        <v>51.68</v>
      </c>
      <c r="AU641" s="3">
        <v>51.73</v>
      </c>
      <c r="AV641" s="3">
        <v>50.76</v>
      </c>
      <c r="AW641" s="3">
        <v>43.71</v>
      </c>
      <c r="AX641" s="3">
        <v>43</v>
      </c>
      <c r="AY641" s="3">
        <v>42.3</v>
      </c>
    </row>
    <row r="642" spans="1:51" x14ac:dyDescent="0.35">
      <c r="A642" s="5">
        <f t="shared" si="10"/>
        <v>43623</v>
      </c>
      <c r="B642" t="s">
        <v>787</v>
      </c>
      <c r="C642" s="2">
        <v>43623</v>
      </c>
      <c r="D642" s="3">
        <v>39.130000000000003</v>
      </c>
      <c r="E642" s="3">
        <v>39.950000000000003</v>
      </c>
      <c r="F642" s="3">
        <v>43.85</v>
      </c>
      <c r="G642" s="3">
        <v>48.78</v>
      </c>
      <c r="H642" s="3">
        <v>56.24</v>
      </c>
      <c r="I642" s="3">
        <v>57.16</v>
      </c>
      <c r="J642" s="3">
        <v>58.84</v>
      </c>
      <c r="K642" s="3">
        <v>58.85</v>
      </c>
      <c r="L642" s="3">
        <v>57.83</v>
      </c>
      <c r="M642" s="3">
        <v>49.75</v>
      </c>
      <c r="N642" s="3">
        <v>48.18</v>
      </c>
      <c r="O642" s="3">
        <v>47.74</v>
      </c>
      <c r="P642" s="3">
        <v>47.46</v>
      </c>
      <c r="Q642" s="3">
        <v>47.71</v>
      </c>
      <c r="R642" s="3">
        <v>47.96</v>
      </c>
      <c r="S642" s="3">
        <v>52.02</v>
      </c>
      <c r="T642" s="3">
        <v>55.47</v>
      </c>
      <c r="U642" s="3">
        <v>56.47</v>
      </c>
      <c r="V642" s="3">
        <v>57.22</v>
      </c>
      <c r="W642" s="3">
        <v>57.27</v>
      </c>
      <c r="X642" s="3">
        <v>56.72</v>
      </c>
      <c r="Y642" s="3">
        <v>48.54</v>
      </c>
      <c r="Z642" s="3">
        <v>47.29</v>
      </c>
      <c r="AA642" s="3">
        <v>46.15</v>
      </c>
      <c r="AB642" s="3">
        <v>45.59</v>
      </c>
      <c r="AC642" s="3">
        <v>45.84</v>
      </c>
      <c r="AD642" s="3">
        <v>46.24</v>
      </c>
      <c r="AE642" s="3">
        <v>51.22</v>
      </c>
      <c r="AF642" s="3">
        <v>54.64</v>
      </c>
      <c r="AG642" s="3">
        <v>55.09</v>
      </c>
      <c r="AH642" s="3">
        <v>55.84</v>
      </c>
      <c r="AI642" s="3">
        <v>55.89</v>
      </c>
      <c r="AJ642" s="3">
        <v>55.39</v>
      </c>
      <c r="AK642" s="3">
        <v>45.28</v>
      </c>
      <c r="AL642" s="3">
        <v>44.07</v>
      </c>
      <c r="AM642" s="3">
        <v>43.37</v>
      </c>
      <c r="AN642" s="3">
        <v>43.12</v>
      </c>
      <c r="AO642" s="3">
        <v>43.39</v>
      </c>
      <c r="AP642" s="3">
        <v>44.27</v>
      </c>
      <c r="AQ642" s="3">
        <v>47.65</v>
      </c>
      <c r="AR642" s="3">
        <v>50.73</v>
      </c>
      <c r="AS642" s="3">
        <v>51.18</v>
      </c>
      <c r="AT642" s="3">
        <v>51.93</v>
      </c>
      <c r="AU642" s="3">
        <v>51.98</v>
      </c>
      <c r="AV642" s="3">
        <v>51.01</v>
      </c>
      <c r="AW642" s="3">
        <v>43.96</v>
      </c>
      <c r="AX642" s="3">
        <v>43.25</v>
      </c>
      <c r="AY642" s="3">
        <v>42.55</v>
      </c>
    </row>
    <row r="643" spans="1:51" x14ac:dyDescent="0.35">
      <c r="A643" s="5">
        <f t="shared" si="10"/>
        <v>43626</v>
      </c>
      <c r="B643" t="s">
        <v>788</v>
      </c>
      <c r="C643" s="2">
        <v>43626</v>
      </c>
      <c r="D643" s="3">
        <v>39.979999999999997</v>
      </c>
      <c r="E643" s="3">
        <v>40.68</v>
      </c>
      <c r="F643" s="3">
        <v>44.69</v>
      </c>
      <c r="G643" s="3">
        <v>49.97</v>
      </c>
      <c r="H643" s="3">
        <v>57.22</v>
      </c>
      <c r="I643" s="3">
        <v>58.19</v>
      </c>
      <c r="J643" s="3">
        <v>59.86</v>
      </c>
      <c r="K643" s="3">
        <v>59.87</v>
      </c>
      <c r="L643" s="3">
        <v>58.85</v>
      </c>
      <c r="M643" s="3">
        <v>50.7</v>
      </c>
      <c r="N643" s="3">
        <v>49.13</v>
      </c>
      <c r="O643" s="3">
        <v>48.69</v>
      </c>
      <c r="P643" s="3">
        <v>48.43</v>
      </c>
      <c r="Q643" s="3">
        <v>48.68</v>
      </c>
      <c r="R643" s="3">
        <v>48.93</v>
      </c>
      <c r="S643" s="3">
        <v>52.88</v>
      </c>
      <c r="T643" s="3">
        <v>56.33</v>
      </c>
      <c r="U643" s="3">
        <v>57.33</v>
      </c>
      <c r="V643" s="3">
        <v>58.08</v>
      </c>
      <c r="W643" s="3">
        <v>58.13</v>
      </c>
      <c r="X643" s="3">
        <v>57.58</v>
      </c>
      <c r="Y643" s="3">
        <v>49.28</v>
      </c>
      <c r="Z643" s="3">
        <v>48.03</v>
      </c>
      <c r="AA643" s="3">
        <v>46.89</v>
      </c>
      <c r="AB643" s="3">
        <v>46.33</v>
      </c>
      <c r="AC643" s="3">
        <v>46.58</v>
      </c>
      <c r="AD643" s="3">
        <v>46.98</v>
      </c>
      <c r="AE643" s="3">
        <v>51.71</v>
      </c>
      <c r="AF643" s="3">
        <v>55.13</v>
      </c>
      <c r="AG643" s="3">
        <v>55.58</v>
      </c>
      <c r="AH643" s="3">
        <v>56.33</v>
      </c>
      <c r="AI643" s="3">
        <v>56.38</v>
      </c>
      <c r="AJ643" s="3">
        <v>55.88</v>
      </c>
      <c r="AK643" s="3">
        <v>45.78</v>
      </c>
      <c r="AL643" s="3">
        <v>44.57</v>
      </c>
      <c r="AM643" s="3">
        <v>43.87</v>
      </c>
      <c r="AN643" s="3">
        <v>43.62</v>
      </c>
      <c r="AO643" s="3">
        <v>43.89</v>
      </c>
      <c r="AP643" s="3">
        <v>44.77</v>
      </c>
      <c r="AQ643" s="3">
        <v>48</v>
      </c>
      <c r="AR643" s="3">
        <v>51.08</v>
      </c>
      <c r="AS643" s="3">
        <v>51.53</v>
      </c>
      <c r="AT643" s="3">
        <v>52.28</v>
      </c>
      <c r="AU643" s="3">
        <v>52.33</v>
      </c>
      <c r="AV643" s="3">
        <v>51.36</v>
      </c>
      <c r="AW643" s="3">
        <v>44.46</v>
      </c>
      <c r="AX643" s="3">
        <v>43.75</v>
      </c>
      <c r="AY643" s="3">
        <v>43.05</v>
      </c>
    </row>
    <row r="644" spans="1:51" x14ac:dyDescent="0.35">
      <c r="A644" s="5">
        <f t="shared" si="10"/>
        <v>43627</v>
      </c>
      <c r="B644" t="s">
        <v>789</v>
      </c>
      <c r="C644" s="2">
        <v>43627</v>
      </c>
      <c r="D644" s="3">
        <v>38.950000000000003</v>
      </c>
      <c r="E644" s="3">
        <v>39.44</v>
      </c>
      <c r="F644" s="3">
        <v>43.58</v>
      </c>
      <c r="G644" s="3">
        <v>48.67</v>
      </c>
      <c r="H644" s="3">
        <v>55.84</v>
      </c>
      <c r="I644" s="3">
        <v>56.8</v>
      </c>
      <c r="J644" s="3">
        <v>58.53</v>
      </c>
      <c r="K644" s="3">
        <v>58.54</v>
      </c>
      <c r="L644" s="3">
        <v>57.52</v>
      </c>
      <c r="M644" s="3">
        <v>49.43</v>
      </c>
      <c r="N644" s="3">
        <v>47.86</v>
      </c>
      <c r="O644" s="3">
        <v>47.42</v>
      </c>
      <c r="P644" s="3">
        <v>47.18</v>
      </c>
      <c r="Q644" s="3">
        <v>47.43</v>
      </c>
      <c r="R644" s="3">
        <v>47.68</v>
      </c>
      <c r="S644" s="3">
        <v>51.36</v>
      </c>
      <c r="T644" s="3">
        <v>54.81</v>
      </c>
      <c r="U644" s="3">
        <v>55.81</v>
      </c>
      <c r="V644" s="3">
        <v>56.56</v>
      </c>
      <c r="W644" s="3">
        <v>56.61</v>
      </c>
      <c r="X644" s="3">
        <v>56.06</v>
      </c>
      <c r="Y644" s="3">
        <v>48.25</v>
      </c>
      <c r="Z644" s="3">
        <v>47</v>
      </c>
      <c r="AA644" s="3">
        <v>45.86</v>
      </c>
      <c r="AB644" s="3">
        <v>45.3</v>
      </c>
      <c r="AC644" s="3">
        <v>45.55</v>
      </c>
      <c r="AD644" s="3">
        <v>45.95</v>
      </c>
      <c r="AE644" s="3">
        <v>50.18</v>
      </c>
      <c r="AF644" s="3">
        <v>53.6</v>
      </c>
      <c r="AG644" s="3">
        <v>54.05</v>
      </c>
      <c r="AH644" s="3">
        <v>54.8</v>
      </c>
      <c r="AI644" s="3">
        <v>54.85</v>
      </c>
      <c r="AJ644" s="3">
        <v>54.35</v>
      </c>
      <c r="AK644" s="3">
        <v>44.76</v>
      </c>
      <c r="AL644" s="3">
        <v>43.55</v>
      </c>
      <c r="AM644" s="3">
        <v>42.85</v>
      </c>
      <c r="AN644" s="3">
        <v>42.6</v>
      </c>
      <c r="AO644" s="3">
        <v>42.87</v>
      </c>
      <c r="AP644" s="3">
        <v>43.75</v>
      </c>
      <c r="AQ644" s="3">
        <v>47.2</v>
      </c>
      <c r="AR644" s="3">
        <v>50.28</v>
      </c>
      <c r="AS644" s="3">
        <v>50.73</v>
      </c>
      <c r="AT644" s="3">
        <v>51.48</v>
      </c>
      <c r="AU644" s="3">
        <v>51.53</v>
      </c>
      <c r="AV644" s="3">
        <v>50.56</v>
      </c>
      <c r="AW644" s="3">
        <v>43.44</v>
      </c>
      <c r="AX644" s="3">
        <v>42.73</v>
      </c>
      <c r="AY644" s="3">
        <v>42.03</v>
      </c>
    </row>
    <row r="645" spans="1:51" x14ac:dyDescent="0.35">
      <c r="A645" s="5">
        <f t="shared" si="10"/>
        <v>43628</v>
      </c>
      <c r="B645" t="s">
        <v>790</v>
      </c>
      <c r="C645" s="2">
        <v>43628</v>
      </c>
      <c r="D645" s="3">
        <v>38.880000000000003</v>
      </c>
      <c r="E645" s="3">
        <v>39.5</v>
      </c>
      <c r="F645" s="3">
        <v>43.61</v>
      </c>
      <c r="G645" s="3">
        <v>48.08</v>
      </c>
      <c r="H645" s="3">
        <v>55.77</v>
      </c>
      <c r="I645" s="3">
        <v>56.74</v>
      </c>
      <c r="J645" s="3">
        <v>58.53</v>
      </c>
      <c r="K645" s="3">
        <v>58.54</v>
      </c>
      <c r="L645" s="3">
        <v>57.52</v>
      </c>
      <c r="M645" s="3">
        <v>49.36</v>
      </c>
      <c r="N645" s="3">
        <v>47.79</v>
      </c>
      <c r="O645" s="3">
        <v>47.35</v>
      </c>
      <c r="P645" s="3">
        <v>46.98</v>
      </c>
      <c r="Q645" s="3">
        <v>47.23</v>
      </c>
      <c r="R645" s="3">
        <v>47.48</v>
      </c>
      <c r="S645" s="3">
        <v>51.29</v>
      </c>
      <c r="T645" s="3">
        <v>54.74</v>
      </c>
      <c r="U645" s="3">
        <v>55.74</v>
      </c>
      <c r="V645" s="3">
        <v>56.49</v>
      </c>
      <c r="W645" s="3">
        <v>56.54</v>
      </c>
      <c r="X645" s="3">
        <v>55.99</v>
      </c>
      <c r="Y645" s="3">
        <v>47.99</v>
      </c>
      <c r="Z645" s="3">
        <v>46.74</v>
      </c>
      <c r="AA645" s="3">
        <v>45.6</v>
      </c>
      <c r="AB645" s="3">
        <v>45.04</v>
      </c>
      <c r="AC645" s="3">
        <v>45.29</v>
      </c>
      <c r="AD645" s="3">
        <v>45.69</v>
      </c>
      <c r="AE645" s="3">
        <v>50.48</v>
      </c>
      <c r="AF645" s="3">
        <v>53.9</v>
      </c>
      <c r="AG645" s="3">
        <v>54.35</v>
      </c>
      <c r="AH645" s="3">
        <v>55.1</v>
      </c>
      <c r="AI645" s="3">
        <v>55.15</v>
      </c>
      <c r="AJ645" s="3">
        <v>54.65</v>
      </c>
      <c r="AK645" s="3">
        <v>44.76</v>
      </c>
      <c r="AL645" s="3">
        <v>43.55</v>
      </c>
      <c r="AM645" s="3">
        <v>42.85</v>
      </c>
      <c r="AN645" s="3">
        <v>42.6</v>
      </c>
      <c r="AO645" s="3">
        <v>42.87</v>
      </c>
      <c r="AP645" s="3">
        <v>43.75</v>
      </c>
      <c r="AQ645" s="3">
        <v>47.5</v>
      </c>
      <c r="AR645" s="3">
        <v>50.58</v>
      </c>
      <c r="AS645" s="3">
        <v>51.03</v>
      </c>
      <c r="AT645" s="3">
        <v>51.78</v>
      </c>
      <c r="AU645" s="3">
        <v>51.83</v>
      </c>
      <c r="AV645" s="3">
        <v>50.86</v>
      </c>
      <c r="AW645" s="3">
        <v>43.44</v>
      </c>
      <c r="AX645" s="3">
        <v>42.73</v>
      </c>
      <c r="AY645" s="3">
        <v>42.03</v>
      </c>
    </row>
    <row r="646" spans="1:51" x14ac:dyDescent="0.35">
      <c r="A646" s="5">
        <f t="shared" si="10"/>
        <v>43629</v>
      </c>
      <c r="B646" t="s">
        <v>791</v>
      </c>
      <c r="C646" s="2">
        <v>43629</v>
      </c>
      <c r="D646" s="3">
        <v>39.200000000000003</v>
      </c>
      <c r="E646" s="3">
        <v>39.799999999999997</v>
      </c>
      <c r="F646" s="3">
        <v>43.72</v>
      </c>
      <c r="G646" s="3">
        <v>47.82</v>
      </c>
      <c r="H646" s="3">
        <v>55.89</v>
      </c>
      <c r="I646" s="3">
        <v>56.96</v>
      </c>
      <c r="J646" s="3">
        <v>58.78</v>
      </c>
      <c r="K646" s="3">
        <v>58.79</v>
      </c>
      <c r="L646" s="3">
        <v>57.77</v>
      </c>
      <c r="M646" s="3">
        <v>49.64</v>
      </c>
      <c r="N646" s="3">
        <v>48.07</v>
      </c>
      <c r="O646" s="3">
        <v>47.63</v>
      </c>
      <c r="P646" s="3">
        <v>47.17</v>
      </c>
      <c r="Q646" s="3">
        <v>47.42</v>
      </c>
      <c r="R646" s="3">
        <v>47.67</v>
      </c>
      <c r="S646" s="3">
        <v>51.56</v>
      </c>
      <c r="T646" s="3">
        <v>55.01</v>
      </c>
      <c r="U646" s="3">
        <v>56.01</v>
      </c>
      <c r="V646" s="3">
        <v>56.76</v>
      </c>
      <c r="W646" s="3">
        <v>56.81</v>
      </c>
      <c r="X646" s="3">
        <v>56.26</v>
      </c>
      <c r="Y646" s="3">
        <v>48.33</v>
      </c>
      <c r="Z646" s="3">
        <v>47.08</v>
      </c>
      <c r="AA646" s="3">
        <v>45.94</v>
      </c>
      <c r="AB646" s="3">
        <v>45.38</v>
      </c>
      <c r="AC646" s="3">
        <v>45.63</v>
      </c>
      <c r="AD646" s="3">
        <v>46.03</v>
      </c>
      <c r="AE646" s="3">
        <v>50.75</v>
      </c>
      <c r="AF646" s="3">
        <v>54.17</v>
      </c>
      <c r="AG646" s="3">
        <v>54.62</v>
      </c>
      <c r="AH646" s="3">
        <v>55.37</v>
      </c>
      <c r="AI646" s="3">
        <v>55.42</v>
      </c>
      <c r="AJ646" s="3">
        <v>54.92</v>
      </c>
      <c r="AK646" s="3">
        <v>44.88</v>
      </c>
      <c r="AL646" s="3">
        <v>43.67</v>
      </c>
      <c r="AM646" s="3">
        <v>42.97</v>
      </c>
      <c r="AN646" s="3">
        <v>42.72</v>
      </c>
      <c r="AO646" s="3">
        <v>42.99</v>
      </c>
      <c r="AP646" s="3">
        <v>43.87</v>
      </c>
      <c r="AQ646" s="3">
        <v>47.65</v>
      </c>
      <c r="AR646" s="3">
        <v>50.73</v>
      </c>
      <c r="AS646" s="3">
        <v>51.18</v>
      </c>
      <c r="AT646" s="3">
        <v>51.93</v>
      </c>
      <c r="AU646" s="3">
        <v>51.98</v>
      </c>
      <c r="AV646" s="3">
        <v>51.01</v>
      </c>
      <c r="AW646" s="3">
        <v>43.56</v>
      </c>
      <c r="AX646" s="3">
        <v>42.85</v>
      </c>
      <c r="AY646" s="3">
        <v>42.15</v>
      </c>
    </row>
    <row r="647" spans="1:51" x14ac:dyDescent="0.35">
      <c r="A647" s="5">
        <f t="shared" si="10"/>
        <v>43630</v>
      </c>
      <c r="B647" t="s">
        <v>792</v>
      </c>
      <c r="C647" s="2">
        <v>43630</v>
      </c>
      <c r="D647" s="3">
        <v>39.25</v>
      </c>
      <c r="E647" s="3">
        <v>39.799999999999997</v>
      </c>
      <c r="F647" s="3">
        <v>43.58</v>
      </c>
      <c r="G647" s="3">
        <v>47.43</v>
      </c>
      <c r="H647" s="3">
        <v>55.47</v>
      </c>
      <c r="I647" s="3">
        <v>56.71</v>
      </c>
      <c r="J647" s="3">
        <v>58.49</v>
      </c>
      <c r="K647" s="3">
        <v>58.5</v>
      </c>
      <c r="L647" s="3">
        <v>57.48</v>
      </c>
      <c r="M647" s="3">
        <v>49.29</v>
      </c>
      <c r="N647" s="3">
        <v>47.72</v>
      </c>
      <c r="O647" s="3">
        <v>47.28</v>
      </c>
      <c r="P647" s="3">
        <v>46.86</v>
      </c>
      <c r="Q647" s="3">
        <v>47.11</v>
      </c>
      <c r="R647" s="3">
        <v>47.36</v>
      </c>
      <c r="S647" s="3">
        <v>51.32</v>
      </c>
      <c r="T647" s="3">
        <v>54.77</v>
      </c>
      <c r="U647" s="3">
        <v>55.77</v>
      </c>
      <c r="V647" s="3">
        <v>56.52</v>
      </c>
      <c r="W647" s="3">
        <v>56.57</v>
      </c>
      <c r="X647" s="3">
        <v>56.02</v>
      </c>
      <c r="Y647" s="3">
        <v>48.26</v>
      </c>
      <c r="Z647" s="3">
        <v>47.01</v>
      </c>
      <c r="AA647" s="3">
        <v>45.87</v>
      </c>
      <c r="AB647" s="3">
        <v>45.31</v>
      </c>
      <c r="AC647" s="3">
        <v>45.56</v>
      </c>
      <c r="AD647" s="3">
        <v>45.96</v>
      </c>
      <c r="AE647" s="3">
        <v>50.86</v>
      </c>
      <c r="AF647" s="3">
        <v>54.28</v>
      </c>
      <c r="AG647" s="3">
        <v>54.73</v>
      </c>
      <c r="AH647" s="3">
        <v>55.48</v>
      </c>
      <c r="AI647" s="3">
        <v>55.53</v>
      </c>
      <c r="AJ647" s="3">
        <v>55.03</v>
      </c>
      <c r="AK647" s="3">
        <v>45.11</v>
      </c>
      <c r="AL647" s="3">
        <v>43.9</v>
      </c>
      <c r="AM647" s="3">
        <v>43.2</v>
      </c>
      <c r="AN647" s="3">
        <v>42.95</v>
      </c>
      <c r="AO647" s="3">
        <v>43.22</v>
      </c>
      <c r="AP647" s="3">
        <v>44.1</v>
      </c>
      <c r="AQ647" s="3">
        <v>47.76</v>
      </c>
      <c r="AR647" s="3">
        <v>50.84</v>
      </c>
      <c r="AS647" s="3">
        <v>51.29</v>
      </c>
      <c r="AT647" s="3">
        <v>52.04</v>
      </c>
      <c r="AU647" s="3">
        <v>52.09</v>
      </c>
      <c r="AV647" s="3">
        <v>51.12</v>
      </c>
      <c r="AW647" s="3">
        <v>43.79</v>
      </c>
      <c r="AX647" s="3">
        <v>43.08</v>
      </c>
      <c r="AY647" s="3">
        <v>42.38</v>
      </c>
    </row>
    <row r="648" spans="1:51" x14ac:dyDescent="0.35">
      <c r="A648" s="5">
        <f t="shared" si="10"/>
        <v>43633</v>
      </c>
      <c r="B648" t="s">
        <v>793</v>
      </c>
      <c r="C648" s="2">
        <v>43633</v>
      </c>
      <c r="D648" s="3">
        <v>39.67</v>
      </c>
      <c r="E648" s="3">
        <v>40.06</v>
      </c>
      <c r="F648" s="3">
        <v>43.84</v>
      </c>
      <c r="G648" s="3">
        <v>47.46</v>
      </c>
      <c r="H648" s="3">
        <v>55.52</v>
      </c>
      <c r="I648" s="3">
        <v>56.84</v>
      </c>
      <c r="J648" s="3">
        <v>58.45</v>
      </c>
      <c r="K648" s="3">
        <v>58.46</v>
      </c>
      <c r="L648" s="3">
        <v>57.44</v>
      </c>
      <c r="M648" s="3">
        <v>49.5</v>
      </c>
      <c r="N648" s="3">
        <v>47.93</v>
      </c>
      <c r="O648" s="3">
        <v>47.49</v>
      </c>
      <c r="P648" s="3">
        <v>47</v>
      </c>
      <c r="Q648" s="3">
        <v>47.25</v>
      </c>
      <c r="R648" s="3">
        <v>47.5</v>
      </c>
      <c r="S648" s="3">
        <v>51.29</v>
      </c>
      <c r="T648" s="3">
        <v>54.74</v>
      </c>
      <c r="U648" s="3">
        <v>55.74</v>
      </c>
      <c r="V648" s="3">
        <v>56.49</v>
      </c>
      <c r="W648" s="3">
        <v>56.54</v>
      </c>
      <c r="X648" s="3">
        <v>55.99</v>
      </c>
      <c r="Y648" s="3">
        <v>48.12</v>
      </c>
      <c r="Z648" s="3">
        <v>46.87</v>
      </c>
      <c r="AA648" s="3">
        <v>45.73</v>
      </c>
      <c r="AB648" s="3">
        <v>45.17</v>
      </c>
      <c r="AC648" s="3">
        <v>45.42</v>
      </c>
      <c r="AD648" s="3">
        <v>45.82</v>
      </c>
      <c r="AE648" s="3">
        <v>50.77</v>
      </c>
      <c r="AF648" s="3">
        <v>54.19</v>
      </c>
      <c r="AG648" s="3">
        <v>54.64</v>
      </c>
      <c r="AH648" s="3">
        <v>55.39</v>
      </c>
      <c r="AI648" s="3">
        <v>55.44</v>
      </c>
      <c r="AJ648" s="3">
        <v>54.94</v>
      </c>
      <c r="AK648" s="3">
        <v>44.85</v>
      </c>
      <c r="AL648" s="3">
        <v>43.64</v>
      </c>
      <c r="AM648" s="3">
        <v>42.94</v>
      </c>
      <c r="AN648" s="3">
        <v>42.69</v>
      </c>
      <c r="AO648" s="3">
        <v>42.96</v>
      </c>
      <c r="AP648" s="3">
        <v>43.84</v>
      </c>
      <c r="AQ648" s="3">
        <v>47.67</v>
      </c>
      <c r="AR648" s="3">
        <v>50.75</v>
      </c>
      <c r="AS648" s="3">
        <v>51.2</v>
      </c>
      <c r="AT648" s="3">
        <v>51.95</v>
      </c>
      <c r="AU648" s="3">
        <v>52</v>
      </c>
      <c r="AV648" s="3">
        <v>51.03</v>
      </c>
      <c r="AW648" s="3">
        <v>43.53</v>
      </c>
      <c r="AX648" s="3">
        <v>42.82</v>
      </c>
      <c r="AY648" s="3">
        <v>42.12</v>
      </c>
    </row>
    <row r="649" spans="1:51" x14ac:dyDescent="0.35">
      <c r="A649" s="5">
        <f t="shared" si="10"/>
        <v>43634</v>
      </c>
      <c r="B649" t="s">
        <v>794</v>
      </c>
      <c r="C649" s="2">
        <v>43634</v>
      </c>
      <c r="D649" s="3">
        <v>38.880000000000003</v>
      </c>
      <c r="E649" s="3">
        <v>39.14</v>
      </c>
      <c r="F649" s="3">
        <v>42.83</v>
      </c>
      <c r="G649" s="3">
        <v>46.78</v>
      </c>
      <c r="H649" s="3">
        <v>54.83</v>
      </c>
      <c r="I649" s="3">
        <v>56.27</v>
      </c>
      <c r="J649" s="3">
        <v>57.85</v>
      </c>
      <c r="K649" s="3">
        <v>57.86</v>
      </c>
      <c r="L649" s="3">
        <v>56.84</v>
      </c>
      <c r="M649" s="3">
        <v>49.13</v>
      </c>
      <c r="N649" s="3">
        <v>47.56</v>
      </c>
      <c r="O649" s="3">
        <v>47.12</v>
      </c>
      <c r="P649" s="3">
        <v>46.68</v>
      </c>
      <c r="Q649" s="3">
        <v>46.93</v>
      </c>
      <c r="R649" s="3">
        <v>47.18</v>
      </c>
      <c r="S649" s="3">
        <v>50.91</v>
      </c>
      <c r="T649" s="3">
        <v>54.36</v>
      </c>
      <c r="U649" s="3">
        <v>55.36</v>
      </c>
      <c r="V649" s="3">
        <v>56.11</v>
      </c>
      <c r="W649" s="3">
        <v>56.16</v>
      </c>
      <c r="X649" s="3">
        <v>55.61</v>
      </c>
      <c r="Y649" s="3">
        <v>48.05</v>
      </c>
      <c r="Z649" s="3">
        <v>46.8</v>
      </c>
      <c r="AA649" s="3">
        <v>45.66</v>
      </c>
      <c r="AB649" s="3">
        <v>45.1</v>
      </c>
      <c r="AC649" s="3">
        <v>45.35</v>
      </c>
      <c r="AD649" s="3">
        <v>45.75</v>
      </c>
      <c r="AE649" s="3">
        <v>50.52</v>
      </c>
      <c r="AF649" s="3">
        <v>53.94</v>
      </c>
      <c r="AG649" s="3">
        <v>54.39</v>
      </c>
      <c r="AH649" s="3">
        <v>55.14</v>
      </c>
      <c r="AI649" s="3">
        <v>55.19</v>
      </c>
      <c r="AJ649" s="3">
        <v>54.69</v>
      </c>
      <c r="AK649" s="3">
        <v>44.62</v>
      </c>
      <c r="AL649" s="3">
        <v>43.41</v>
      </c>
      <c r="AM649" s="3">
        <v>42.71</v>
      </c>
      <c r="AN649" s="3">
        <v>42.46</v>
      </c>
      <c r="AO649" s="3">
        <v>42.73</v>
      </c>
      <c r="AP649" s="3">
        <v>43.61</v>
      </c>
      <c r="AQ649" s="3">
        <v>47.44</v>
      </c>
      <c r="AR649" s="3">
        <v>50.52</v>
      </c>
      <c r="AS649" s="3">
        <v>50.97</v>
      </c>
      <c r="AT649" s="3">
        <v>51.72</v>
      </c>
      <c r="AU649" s="3">
        <v>51.77</v>
      </c>
      <c r="AV649" s="3">
        <v>50.8</v>
      </c>
      <c r="AW649" s="3">
        <v>43.3</v>
      </c>
      <c r="AX649" s="3">
        <v>42.59</v>
      </c>
      <c r="AY649" s="3">
        <v>41.89</v>
      </c>
    </row>
    <row r="650" spans="1:51" x14ac:dyDescent="0.35">
      <c r="A650" s="5">
        <f t="shared" si="10"/>
        <v>43635</v>
      </c>
      <c r="B650" t="s">
        <v>795</v>
      </c>
      <c r="C650" s="2">
        <v>43635</v>
      </c>
      <c r="D650" s="3">
        <v>38.020000000000003</v>
      </c>
      <c r="E650" s="3">
        <v>38.18</v>
      </c>
      <c r="F650" s="3">
        <v>41.94</v>
      </c>
      <c r="G650" s="3">
        <v>46.2</v>
      </c>
      <c r="H650" s="3">
        <v>54.19</v>
      </c>
      <c r="I650" s="3">
        <v>55.72</v>
      </c>
      <c r="J650" s="3">
        <v>57.37</v>
      </c>
      <c r="K650" s="3">
        <v>57.38</v>
      </c>
      <c r="L650" s="3">
        <v>56.36</v>
      </c>
      <c r="M650" s="3">
        <v>48.75</v>
      </c>
      <c r="N650" s="3">
        <v>47.18</v>
      </c>
      <c r="O650" s="3">
        <v>46.74</v>
      </c>
      <c r="P650" s="3">
        <v>46.24</v>
      </c>
      <c r="Q650" s="3">
        <v>46.49</v>
      </c>
      <c r="R650" s="3">
        <v>46.74</v>
      </c>
      <c r="S650" s="3">
        <v>50.62</v>
      </c>
      <c r="T650" s="3">
        <v>54.07</v>
      </c>
      <c r="U650" s="3">
        <v>55.07</v>
      </c>
      <c r="V650" s="3">
        <v>55.82</v>
      </c>
      <c r="W650" s="3">
        <v>55.87</v>
      </c>
      <c r="X650" s="3">
        <v>55.32</v>
      </c>
      <c r="Y650" s="3">
        <v>47.73</v>
      </c>
      <c r="Z650" s="3">
        <v>46.48</v>
      </c>
      <c r="AA650" s="3">
        <v>45.34</v>
      </c>
      <c r="AB650" s="3">
        <v>44.78</v>
      </c>
      <c r="AC650" s="3">
        <v>45.03</v>
      </c>
      <c r="AD650" s="3">
        <v>45.43</v>
      </c>
      <c r="AE650" s="3">
        <v>50.1</v>
      </c>
      <c r="AF650" s="3">
        <v>53.52</v>
      </c>
      <c r="AG650" s="3">
        <v>53.97</v>
      </c>
      <c r="AH650" s="3">
        <v>54.72</v>
      </c>
      <c r="AI650" s="3">
        <v>54.77</v>
      </c>
      <c r="AJ650" s="3">
        <v>54.27</v>
      </c>
      <c r="AK650" s="3">
        <v>44.37</v>
      </c>
      <c r="AL650" s="3">
        <v>43.16</v>
      </c>
      <c r="AM650" s="3">
        <v>42.46</v>
      </c>
      <c r="AN650" s="3">
        <v>42.21</v>
      </c>
      <c r="AO650" s="3">
        <v>42.48</v>
      </c>
      <c r="AP650" s="3">
        <v>43.36</v>
      </c>
      <c r="AQ650" s="3">
        <v>47.02</v>
      </c>
      <c r="AR650" s="3">
        <v>50.1</v>
      </c>
      <c r="AS650" s="3">
        <v>50.55</v>
      </c>
      <c r="AT650" s="3">
        <v>51.3</v>
      </c>
      <c r="AU650" s="3">
        <v>51.35</v>
      </c>
      <c r="AV650" s="3">
        <v>50.38</v>
      </c>
      <c r="AW650" s="3">
        <v>43.05</v>
      </c>
      <c r="AX650" s="3">
        <v>42.34</v>
      </c>
      <c r="AY650" s="3">
        <v>41.64</v>
      </c>
    </row>
    <row r="651" spans="1:51" x14ac:dyDescent="0.35">
      <c r="A651" s="5">
        <f t="shared" si="10"/>
        <v>43636</v>
      </c>
      <c r="B651" t="s">
        <v>796</v>
      </c>
      <c r="C651" s="2">
        <v>43636</v>
      </c>
      <c r="D651" s="3">
        <v>37.74</v>
      </c>
      <c r="E651" s="3">
        <v>38.18</v>
      </c>
      <c r="F651" s="3">
        <v>42.16</v>
      </c>
      <c r="G651" s="3">
        <v>46.56</v>
      </c>
      <c r="H651" s="3">
        <v>54.56</v>
      </c>
      <c r="I651" s="3">
        <v>56.17</v>
      </c>
      <c r="J651" s="3">
        <v>57.73</v>
      </c>
      <c r="K651" s="3">
        <v>57.74</v>
      </c>
      <c r="L651" s="3">
        <v>56.72</v>
      </c>
      <c r="M651" s="3">
        <v>49.36</v>
      </c>
      <c r="N651" s="3">
        <v>47.79</v>
      </c>
      <c r="O651" s="3">
        <v>47.35</v>
      </c>
      <c r="P651" s="3">
        <v>46.81</v>
      </c>
      <c r="Q651" s="3">
        <v>47.06</v>
      </c>
      <c r="R651" s="3">
        <v>47.31</v>
      </c>
      <c r="S651" s="3">
        <v>51.32</v>
      </c>
      <c r="T651" s="3">
        <v>54.77</v>
      </c>
      <c r="U651" s="3">
        <v>55.77</v>
      </c>
      <c r="V651" s="3">
        <v>56.52</v>
      </c>
      <c r="W651" s="3">
        <v>56.57</v>
      </c>
      <c r="X651" s="3">
        <v>56.02</v>
      </c>
      <c r="Y651" s="3">
        <v>48.09</v>
      </c>
      <c r="Z651" s="3">
        <v>46.84</v>
      </c>
      <c r="AA651" s="3">
        <v>45.7</v>
      </c>
      <c r="AB651" s="3">
        <v>45.14</v>
      </c>
      <c r="AC651" s="3">
        <v>45.39</v>
      </c>
      <c r="AD651" s="3">
        <v>45.79</v>
      </c>
      <c r="AE651" s="3">
        <v>50.82</v>
      </c>
      <c r="AF651" s="3">
        <v>54.24</v>
      </c>
      <c r="AG651" s="3">
        <v>54.69</v>
      </c>
      <c r="AH651" s="3">
        <v>55.44</v>
      </c>
      <c r="AI651" s="3">
        <v>55.49</v>
      </c>
      <c r="AJ651" s="3">
        <v>54.99</v>
      </c>
      <c r="AK651" s="3">
        <v>44.93</v>
      </c>
      <c r="AL651" s="3">
        <v>43.72</v>
      </c>
      <c r="AM651" s="3">
        <v>43.02</v>
      </c>
      <c r="AN651" s="3">
        <v>42.77</v>
      </c>
      <c r="AO651" s="3">
        <v>43.04</v>
      </c>
      <c r="AP651" s="3">
        <v>43.92</v>
      </c>
      <c r="AQ651" s="3">
        <v>47.4</v>
      </c>
      <c r="AR651" s="3">
        <v>50.48</v>
      </c>
      <c r="AS651" s="3">
        <v>50.93</v>
      </c>
      <c r="AT651" s="3">
        <v>51.68</v>
      </c>
      <c r="AU651" s="3">
        <v>51.73</v>
      </c>
      <c r="AV651" s="3">
        <v>50.76</v>
      </c>
      <c r="AW651" s="3">
        <v>43.61</v>
      </c>
      <c r="AX651" s="3">
        <v>42.9</v>
      </c>
      <c r="AY651" s="3">
        <v>42.2</v>
      </c>
    </row>
    <row r="652" spans="1:51" x14ac:dyDescent="0.35">
      <c r="A652" s="5">
        <f t="shared" si="10"/>
        <v>43637</v>
      </c>
      <c r="B652" t="s">
        <v>797</v>
      </c>
      <c r="C652" s="2">
        <v>43637</v>
      </c>
      <c r="D652" s="3">
        <v>38.369999999999997</v>
      </c>
      <c r="E652" s="3">
        <v>38.729999999999997</v>
      </c>
      <c r="F652" s="3">
        <v>42.69</v>
      </c>
      <c r="G652" s="3">
        <v>47.46</v>
      </c>
      <c r="H652" s="3">
        <v>55.54</v>
      </c>
      <c r="I652" s="3">
        <v>57.25</v>
      </c>
      <c r="J652" s="3">
        <v>58.86</v>
      </c>
      <c r="K652" s="3">
        <v>58.87</v>
      </c>
      <c r="L652" s="3">
        <v>57.85</v>
      </c>
      <c r="M652" s="3">
        <v>50.25</v>
      </c>
      <c r="N652" s="3">
        <v>48.68</v>
      </c>
      <c r="O652" s="3">
        <v>48.24</v>
      </c>
      <c r="P652" s="3">
        <v>47.77</v>
      </c>
      <c r="Q652" s="3">
        <v>48.02</v>
      </c>
      <c r="R652" s="3">
        <v>48.27</v>
      </c>
      <c r="S652" s="3">
        <v>52.39</v>
      </c>
      <c r="T652" s="3">
        <v>55.84</v>
      </c>
      <c r="U652" s="3">
        <v>56.84</v>
      </c>
      <c r="V652" s="3">
        <v>57.59</v>
      </c>
      <c r="W652" s="3">
        <v>57.64</v>
      </c>
      <c r="X652" s="3">
        <v>57.09</v>
      </c>
      <c r="Y652" s="3">
        <v>48.94</v>
      </c>
      <c r="Z652" s="3">
        <v>47.69</v>
      </c>
      <c r="AA652" s="3">
        <v>46.55</v>
      </c>
      <c r="AB652" s="3">
        <v>45.99</v>
      </c>
      <c r="AC652" s="3">
        <v>46.24</v>
      </c>
      <c r="AD652" s="3">
        <v>46.64</v>
      </c>
      <c r="AE652" s="3">
        <v>51.72</v>
      </c>
      <c r="AF652" s="3">
        <v>55.14</v>
      </c>
      <c r="AG652" s="3">
        <v>55.59</v>
      </c>
      <c r="AH652" s="3">
        <v>56.34</v>
      </c>
      <c r="AI652" s="3">
        <v>56.39</v>
      </c>
      <c r="AJ652" s="3">
        <v>55.89</v>
      </c>
      <c r="AK652" s="3">
        <v>45.76</v>
      </c>
      <c r="AL652" s="3">
        <v>44.55</v>
      </c>
      <c r="AM652" s="3">
        <v>43.85</v>
      </c>
      <c r="AN652" s="3">
        <v>43.6</v>
      </c>
      <c r="AO652" s="3">
        <v>43.87</v>
      </c>
      <c r="AP652" s="3">
        <v>44.75</v>
      </c>
      <c r="AQ652" s="3">
        <v>48.3</v>
      </c>
      <c r="AR652" s="3">
        <v>51.38</v>
      </c>
      <c r="AS652" s="3">
        <v>51.83</v>
      </c>
      <c r="AT652" s="3">
        <v>52.58</v>
      </c>
      <c r="AU652" s="3">
        <v>52.63</v>
      </c>
      <c r="AV652" s="3">
        <v>51.66</v>
      </c>
      <c r="AW652" s="3">
        <v>44.44</v>
      </c>
      <c r="AX652" s="3">
        <v>43.73</v>
      </c>
      <c r="AY652" s="3">
        <v>43.03</v>
      </c>
    </row>
    <row r="653" spans="1:51" x14ac:dyDescent="0.35">
      <c r="A653" s="5">
        <f t="shared" si="10"/>
        <v>43640</v>
      </c>
      <c r="B653" t="s">
        <v>798</v>
      </c>
      <c r="C653" s="2">
        <v>43640</v>
      </c>
      <c r="D653" s="3">
        <v>38.700000000000003</v>
      </c>
      <c r="E653" s="3">
        <v>38.799999999999997</v>
      </c>
      <c r="F653" s="3">
        <v>42.89</v>
      </c>
      <c r="G653" s="3">
        <v>47.49</v>
      </c>
      <c r="H653" s="3">
        <v>56.03</v>
      </c>
      <c r="I653" s="3">
        <v>57.81</v>
      </c>
      <c r="J653" s="3">
        <v>59.24</v>
      </c>
      <c r="K653" s="3">
        <v>59.25</v>
      </c>
      <c r="L653" s="3">
        <v>58.23</v>
      </c>
      <c r="M653" s="3">
        <v>50.98</v>
      </c>
      <c r="N653" s="3">
        <v>49.41</v>
      </c>
      <c r="O653" s="3">
        <v>48.97</v>
      </c>
      <c r="P653" s="3">
        <v>48.44</v>
      </c>
      <c r="Q653" s="3">
        <v>48.69</v>
      </c>
      <c r="R653" s="3">
        <v>48.94</v>
      </c>
      <c r="S653" s="3">
        <v>52.76</v>
      </c>
      <c r="T653" s="3">
        <v>56.21</v>
      </c>
      <c r="U653" s="3">
        <v>57.21</v>
      </c>
      <c r="V653" s="3">
        <v>57.96</v>
      </c>
      <c r="W653" s="3">
        <v>58.01</v>
      </c>
      <c r="X653" s="3">
        <v>57.46</v>
      </c>
      <c r="Y653" s="3">
        <v>49.42</v>
      </c>
      <c r="Z653" s="3">
        <v>48.17</v>
      </c>
      <c r="AA653" s="3">
        <v>47.03</v>
      </c>
      <c r="AB653" s="3">
        <v>46.47</v>
      </c>
      <c r="AC653" s="3">
        <v>46.72</v>
      </c>
      <c r="AD653" s="3">
        <v>47.12</v>
      </c>
      <c r="AE653" s="3">
        <v>51.57</v>
      </c>
      <c r="AF653" s="3">
        <v>54.99</v>
      </c>
      <c r="AG653" s="3">
        <v>55.44</v>
      </c>
      <c r="AH653" s="3">
        <v>56.19</v>
      </c>
      <c r="AI653" s="3">
        <v>56.24</v>
      </c>
      <c r="AJ653" s="3">
        <v>55.74</v>
      </c>
      <c r="AK653" s="3">
        <v>45.94</v>
      </c>
      <c r="AL653" s="3">
        <v>44.73</v>
      </c>
      <c r="AM653" s="3">
        <v>44.03</v>
      </c>
      <c r="AN653" s="3">
        <v>43.78</v>
      </c>
      <c r="AO653" s="3">
        <v>44.05</v>
      </c>
      <c r="AP653" s="3">
        <v>44.93</v>
      </c>
      <c r="AQ653" s="3">
        <v>48.35</v>
      </c>
      <c r="AR653" s="3">
        <v>51.43</v>
      </c>
      <c r="AS653" s="3">
        <v>51.88</v>
      </c>
      <c r="AT653" s="3">
        <v>52.63</v>
      </c>
      <c r="AU653" s="3">
        <v>52.68</v>
      </c>
      <c r="AV653" s="3">
        <v>51.71</v>
      </c>
      <c r="AW653" s="3">
        <v>44.62</v>
      </c>
      <c r="AX653" s="3">
        <v>43.91</v>
      </c>
      <c r="AY653" s="3">
        <v>43.21</v>
      </c>
    </row>
    <row r="654" spans="1:51" x14ac:dyDescent="0.35">
      <c r="A654" s="5">
        <f t="shared" ref="A654:A717" si="11">+A649+7</f>
        <v>43641</v>
      </c>
      <c r="B654" t="s">
        <v>799</v>
      </c>
      <c r="C654" s="2">
        <v>43641</v>
      </c>
      <c r="D654" s="3">
        <v>37.590000000000003</v>
      </c>
      <c r="E654" s="3">
        <v>38.31</v>
      </c>
      <c r="F654" s="3">
        <v>42.37</v>
      </c>
      <c r="G654" s="3">
        <v>46.87</v>
      </c>
      <c r="H654" s="3">
        <v>55.61</v>
      </c>
      <c r="I654" s="3">
        <v>57.5</v>
      </c>
      <c r="J654" s="3">
        <v>58.74</v>
      </c>
      <c r="K654" s="3">
        <v>58.75</v>
      </c>
      <c r="L654" s="3">
        <v>57.73</v>
      </c>
      <c r="M654" s="3">
        <v>50.68</v>
      </c>
      <c r="N654" s="3">
        <v>49.11</v>
      </c>
      <c r="O654" s="3">
        <v>48.67</v>
      </c>
      <c r="P654" s="3">
        <v>48.11</v>
      </c>
      <c r="Q654" s="3">
        <v>48.36</v>
      </c>
      <c r="R654" s="3">
        <v>48.61</v>
      </c>
      <c r="S654" s="3">
        <v>52.51</v>
      </c>
      <c r="T654" s="3">
        <v>55.96</v>
      </c>
      <c r="U654" s="3">
        <v>56.96</v>
      </c>
      <c r="V654" s="3">
        <v>57.71</v>
      </c>
      <c r="W654" s="3">
        <v>57.76</v>
      </c>
      <c r="X654" s="3">
        <v>57.21</v>
      </c>
      <c r="Y654" s="3">
        <v>49.18</v>
      </c>
      <c r="Z654" s="3">
        <v>47.93</v>
      </c>
      <c r="AA654" s="3">
        <v>46.79</v>
      </c>
      <c r="AB654" s="3">
        <v>46.23</v>
      </c>
      <c r="AC654" s="3">
        <v>46.48</v>
      </c>
      <c r="AD654" s="3">
        <v>46.88</v>
      </c>
      <c r="AE654" s="3">
        <v>51.53</v>
      </c>
      <c r="AF654" s="3">
        <v>54.95</v>
      </c>
      <c r="AG654" s="3">
        <v>55.4</v>
      </c>
      <c r="AH654" s="3">
        <v>56.15</v>
      </c>
      <c r="AI654" s="3">
        <v>56.2</v>
      </c>
      <c r="AJ654" s="3">
        <v>55.7</v>
      </c>
      <c r="AK654" s="3">
        <v>45.8</v>
      </c>
      <c r="AL654" s="3">
        <v>44.59</v>
      </c>
      <c r="AM654" s="3">
        <v>43.89</v>
      </c>
      <c r="AN654" s="3">
        <v>43.64</v>
      </c>
      <c r="AO654" s="3">
        <v>43.91</v>
      </c>
      <c r="AP654" s="3">
        <v>44.79</v>
      </c>
      <c r="AQ654" s="3">
        <v>48.55</v>
      </c>
      <c r="AR654" s="3">
        <v>51.63</v>
      </c>
      <c r="AS654" s="3">
        <v>52.08</v>
      </c>
      <c r="AT654" s="3">
        <v>52.83</v>
      </c>
      <c r="AU654" s="3">
        <v>52.88</v>
      </c>
      <c r="AV654" s="3">
        <v>51.91</v>
      </c>
      <c r="AW654" s="3">
        <v>44.48</v>
      </c>
      <c r="AX654" s="3">
        <v>43.77</v>
      </c>
      <c r="AY654" s="3">
        <v>43.07</v>
      </c>
    </row>
    <row r="655" spans="1:51" x14ac:dyDescent="0.35">
      <c r="A655" s="5">
        <f t="shared" si="11"/>
        <v>43642</v>
      </c>
      <c r="B655" t="s">
        <v>800</v>
      </c>
      <c r="C655" s="2">
        <v>43642</v>
      </c>
      <c r="D655" s="3">
        <v>37.83</v>
      </c>
      <c r="E655" s="3">
        <v>38.51</v>
      </c>
      <c r="F655" s="3">
        <v>42.67</v>
      </c>
      <c r="G655" s="3">
        <v>47.09</v>
      </c>
      <c r="H655" s="3">
        <v>55.82</v>
      </c>
      <c r="I655" s="3">
        <v>57.8</v>
      </c>
      <c r="J655" s="3">
        <v>59.19</v>
      </c>
      <c r="K655" s="3">
        <v>59.2</v>
      </c>
      <c r="L655" s="3">
        <v>58.18</v>
      </c>
      <c r="M655" s="3">
        <v>51.14</v>
      </c>
      <c r="N655" s="3">
        <v>49.57</v>
      </c>
      <c r="O655" s="3">
        <v>49.13</v>
      </c>
      <c r="P655" s="3">
        <v>48.56</v>
      </c>
      <c r="Q655" s="3">
        <v>48.81</v>
      </c>
      <c r="R655" s="3">
        <v>49.06</v>
      </c>
      <c r="S655" s="3">
        <v>53.04</v>
      </c>
      <c r="T655" s="3">
        <v>56.49</v>
      </c>
      <c r="U655" s="3">
        <v>57.49</v>
      </c>
      <c r="V655" s="3">
        <v>58.24</v>
      </c>
      <c r="W655" s="3">
        <v>58.29</v>
      </c>
      <c r="X655" s="3">
        <v>57.74</v>
      </c>
      <c r="Y655" s="3">
        <v>49.65</v>
      </c>
      <c r="Z655" s="3">
        <v>48.4</v>
      </c>
      <c r="AA655" s="3">
        <v>47.26</v>
      </c>
      <c r="AB655" s="3">
        <v>46.7</v>
      </c>
      <c r="AC655" s="3">
        <v>46.95</v>
      </c>
      <c r="AD655" s="3">
        <v>47.35</v>
      </c>
      <c r="AE655" s="3">
        <v>52.04</v>
      </c>
      <c r="AF655" s="3">
        <v>55.46</v>
      </c>
      <c r="AG655" s="3">
        <v>55.91</v>
      </c>
      <c r="AH655" s="3">
        <v>56.66</v>
      </c>
      <c r="AI655" s="3">
        <v>56.71</v>
      </c>
      <c r="AJ655" s="3">
        <v>56.21</v>
      </c>
      <c r="AK655" s="3">
        <v>45.94</v>
      </c>
      <c r="AL655" s="3">
        <v>44.73</v>
      </c>
      <c r="AM655" s="3">
        <v>44.03</v>
      </c>
      <c r="AN655" s="3">
        <v>43.78</v>
      </c>
      <c r="AO655" s="3">
        <v>44.05</v>
      </c>
      <c r="AP655" s="3">
        <v>44.93</v>
      </c>
      <c r="AQ655" s="3">
        <v>48.7</v>
      </c>
      <c r="AR655" s="3">
        <v>51.78</v>
      </c>
      <c r="AS655" s="3">
        <v>52.23</v>
      </c>
      <c r="AT655" s="3">
        <v>52.98</v>
      </c>
      <c r="AU655" s="3">
        <v>53.03</v>
      </c>
      <c r="AV655" s="3">
        <v>52.06</v>
      </c>
      <c r="AW655" s="3">
        <v>44.62</v>
      </c>
      <c r="AX655" s="3">
        <v>43.91</v>
      </c>
      <c r="AY655" s="3">
        <v>43.21</v>
      </c>
    </row>
    <row r="656" spans="1:51" x14ac:dyDescent="0.35">
      <c r="A656" s="5">
        <f t="shared" si="11"/>
        <v>43643</v>
      </c>
      <c r="B656" t="s">
        <v>801</v>
      </c>
      <c r="C656" s="2">
        <v>43643</v>
      </c>
      <c r="D656" s="3">
        <v>37.28</v>
      </c>
      <c r="E656" s="3">
        <v>37.99</v>
      </c>
      <c r="F656" s="3">
        <v>42.15</v>
      </c>
      <c r="G656" s="3">
        <v>46.65</v>
      </c>
      <c r="H656" s="3">
        <v>55.38</v>
      </c>
      <c r="I656" s="3">
        <v>57.45</v>
      </c>
      <c r="J656" s="3">
        <v>58.79</v>
      </c>
      <c r="K656" s="3">
        <v>58.8</v>
      </c>
      <c r="L656" s="3">
        <v>57.78</v>
      </c>
      <c r="M656" s="3">
        <v>50.63</v>
      </c>
      <c r="N656" s="3">
        <v>49.06</v>
      </c>
      <c r="O656" s="3">
        <v>48.62</v>
      </c>
      <c r="P656" s="3">
        <v>48.05</v>
      </c>
      <c r="Q656" s="3">
        <v>48.3</v>
      </c>
      <c r="R656" s="3">
        <v>48.55</v>
      </c>
      <c r="S656" s="3">
        <v>52.69</v>
      </c>
      <c r="T656" s="3">
        <v>56.14</v>
      </c>
      <c r="U656" s="3">
        <v>57.14</v>
      </c>
      <c r="V656" s="3">
        <v>57.89</v>
      </c>
      <c r="W656" s="3">
        <v>57.94</v>
      </c>
      <c r="X656" s="3">
        <v>57.39</v>
      </c>
      <c r="Y656" s="3">
        <v>49.55</v>
      </c>
      <c r="Z656" s="3">
        <v>48.3</v>
      </c>
      <c r="AA656" s="3">
        <v>47.16</v>
      </c>
      <c r="AB656" s="3">
        <v>46.6</v>
      </c>
      <c r="AC656" s="3">
        <v>46.85</v>
      </c>
      <c r="AD656" s="3">
        <v>47.25</v>
      </c>
      <c r="AE656" s="3">
        <v>51.58</v>
      </c>
      <c r="AF656" s="3">
        <v>55</v>
      </c>
      <c r="AG656" s="3">
        <v>55.45</v>
      </c>
      <c r="AH656" s="3">
        <v>56.2</v>
      </c>
      <c r="AI656" s="3">
        <v>56.25</v>
      </c>
      <c r="AJ656" s="3">
        <v>55.75</v>
      </c>
      <c r="AK656" s="3">
        <v>46.04</v>
      </c>
      <c r="AL656" s="3">
        <v>44.83</v>
      </c>
      <c r="AM656" s="3">
        <v>44.13</v>
      </c>
      <c r="AN656" s="3">
        <v>43.88</v>
      </c>
      <c r="AO656" s="3">
        <v>44.15</v>
      </c>
      <c r="AP656" s="3">
        <v>45.03</v>
      </c>
      <c r="AQ656" s="3">
        <v>48.7</v>
      </c>
      <c r="AR656" s="3">
        <v>51.78</v>
      </c>
      <c r="AS656" s="3">
        <v>52.23</v>
      </c>
      <c r="AT656" s="3">
        <v>52.98</v>
      </c>
      <c r="AU656" s="3">
        <v>53.03</v>
      </c>
      <c r="AV656" s="3">
        <v>52.06</v>
      </c>
      <c r="AW656" s="3">
        <v>44.72</v>
      </c>
      <c r="AX656" s="3">
        <v>44.01</v>
      </c>
      <c r="AY656" s="3">
        <v>43.31</v>
      </c>
    </row>
    <row r="657" spans="1:51" x14ac:dyDescent="0.35">
      <c r="A657" s="5">
        <f t="shared" si="11"/>
        <v>43644</v>
      </c>
      <c r="B657" t="s">
        <v>802</v>
      </c>
      <c r="C657" s="2">
        <v>43644</v>
      </c>
      <c r="D657" s="3">
        <v>37.630000000000003</v>
      </c>
      <c r="E657" s="3">
        <v>41.67</v>
      </c>
      <c r="F657" s="3">
        <v>45.97</v>
      </c>
      <c r="G657" s="3">
        <v>54.58</v>
      </c>
      <c r="H657" s="3">
        <v>56.75</v>
      </c>
      <c r="I657" s="3">
        <v>58.06</v>
      </c>
      <c r="J657" s="3">
        <v>58.07</v>
      </c>
      <c r="K657" s="3">
        <v>57.05</v>
      </c>
      <c r="L657" s="3">
        <v>50.02</v>
      </c>
      <c r="M657" s="3">
        <v>48.45</v>
      </c>
      <c r="N657" s="3">
        <v>48.01</v>
      </c>
      <c r="O657" s="3">
        <v>47.45</v>
      </c>
      <c r="P657" s="3">
        <v>47.7</v>
      </c>
      <c r="Q657" s="3">
        <v>47.95</v>
      </c>
      <c r="R657" s="3">
        <v>52.16</v>
      </c>
      <c r="S657" s="3">
        <v>55.61</v>
      </c>
      <c r="T657" s="3">
        <v>56.61</v>
      </c>
      <c r="U657" s="3">
        <v>57.36</v>
      </c>
      <c r="V657" s="3">
        <v>57.41</v>
      </c>
      <c r="W657" s="3">
        <v>56.86</v>
      </c>
      <c r="X657" s="3">
        <v>49.06</v>
      </c>
      <c r="Y657" s="3">
        <v>47.81</v>
      </c>
      <c r="Z657" s="3">
        <v>46.67</v>
      </c>
      <c r="AA657" s="3">
        <v>46.11</v>
      </c>
      <c r="AB657" s="3">
        <v>46.36</v>
      </c>
      <c r="AC657" s="3">
        <v>46.76</v>
      </c>
      <c r="AD657" s="3">
        <v>51.16</v>
      </c>
      <c r="AE657" s="3">
        <v>54.58</v>
      </c>
      <c r="AF657" s="3">
        <v>55.03</v>
      </c>
      <c r="AG657" s="3">
        <v>55.78</v>
      </c>
      <c r="AH657" s="3">
        <v>55.83</v>
      </c>
      <c r="AI657" s="3">
        <v>55.33</v>
      </c>
      <c r="AJ657" s="3">
        <v>45.72</v>
      </c>
      <c r="AK657" s="3">
        <v>44.51</v>
      </c>
      <c r="AL657" s="3">
        <v>43.81</v>
      </c>
      <c r="AM657" s="3">
        <v>43.56</v>
      </c>
      <c r="AN657" s="3">
        <v>43.83</v>
      </c>
      <c r="AO657" s="3">
        <v>44.71</v>
      </c>
      <c r="AP657" s="3">
        <v>48.4</v>
      </c>
      <c r="AQ657" s="3">
        <v>51.48</v>
      </c>
      <c r="AR657" s="3">
        <v>51.93</v>
      </c>
      <c r="AS657" s="3">
        <v>52.68</v>
      </c>
      <c r="AT657" s="3">
        <v>52.73</v>
      </c>
      <c r="AU657" s="3">
        <v>51.76</v>
      </c>
      <c r="AV657" s="3">
        <v>44.4</v>
      </c>
      <c r="AW657" s="3">
        <v>43.69</v>
      </c>
      <c r="AX657" s="3">
        <v>42.99</v>
      </c>
      <c r="AY657" s="3">
        <v>42.74</v>
      </c>
    </row>
    <row r="658" spans="1:51" x14ac:dyDescent="0.35">
      <c r="A658" s="5">
        <f t="shared" si="11"/>
        <v>43647</v>
      </c>
      <c r="B658" t="s">
        <v>803</v>
      </c>
      <c r="C658" s="2">
        <v>43647</v>
      </c>
      <c r="D658" s="3">
        <v>38.35</v>
      </c>
      <c r="E658" s="3">
        <v>42.11</v>
      </c>
      <c r="F658" s="3">
        <v>46.5</v>
      </c>
      <c r="G658" s="3">
        <v>54.66</v>
      </c>
      <c r="H658" s="3">
        <v>56.9</v>
      </c>
      <c r="I658" s="3">
        <v>58.18</v>
      </c>
      <c r="J658" s="3">
        <v>58.19</v>
      </c>
      <c r="K658" s="3">
        <v>57.17</v>
      </c>
      <c r="L658" s="3">
        <v>50.04</v>
      </c>
      <c r="M658" s="3">
        <v>48.47</v>
      </c>
      <c r="N658" s="3">
        <v>48.03</v>
      </c>
      <c r="O658" s="3">
        <v>47.67</v>
      </c>
      <c r="P658" s="3">
        <v>47.92</v>
      </c>
      <c r="Q658" s="3">
        <v>48.17</v>
      </c>
      <c r="R658" s="3">
        <v>52.63</v>
      </c>
      <c r="S658" s="3">
        <v>56.06</v>
      </c>
      <c r="T658" s="3">
        <v>56.97</v>
      </c>
      <c r="U658" s="3">
        <v>57.93</v>
      </c>
      <c r="V658" s="3">
        <v>57.91</v>
      </c>
      <c r="W658" s="3">
        <v>57.03</v>
      </c>
      <c r="X658" s="3">
        <v>49.14</v>
      </c>
      <c r="Y658" s="3">
        <v>47.89</v>
      </c>
      <c r="Z658" s="3">
        <v>46.75</v>
      </c>
      <c r="AA658" s="3">
        <v>46.19</v>
      </c>
      <c r="AB658" s="3">
        <v>46.44</v>
      </c>
      <c r="AC658" s="3">
        <v>46.84</v>
      </c>
      <c r="AD658" s="3">
        <v>51.33</v>
      </c>
      <c r="AE658" s="3">
        <v>54.75</v>
      </c>
      <c r="AF658" s="3">
        <v>55.2</v>
      </c>
      <c r="AG658" s="3">
        <v>55.95</v>
      </c>
      <c r="AH658" s="3">
        <v>56</v>
      </c>
      <c r="AI658" s="3">
        <v>55.5</v>
      </c>
      <c r="AJ658" s="3">
        <v>45.8</v>
      </c>
      <c r="AK658" s="3">
        <v>44.59</v>
      </c>
      <c r="AL658" s="3">
        <v>43.89</v>
      </c>
      <c r="AM658" s="3">
        <v>43.64</v>
      </c>
      <c r="AN658" s="3">
        <v>43.91</v>
      </c>
      <c r="AO658" s="3">
        <v>44.79</v>
      </c>
      <c r="AP658" s="3">
        <v>48.57</v>
      </c>
      <c r="AQ658" s="3">
        <v>51.65</v>
      </c>
      <c r="AR658" s="3">
        <v>52.1</v>
      </c>
      <c r="AS658" s="3">
        <v>52.85</v>
      </c>
      <c r="AT658" s="3">
        <v>52.9</v>
      </c>
      <c r="AU658" s="3">
        <v>51.93</v>
      </c>
      <c r="AV658" s="3">
        <v>44.48</v>
      </c>
      <c r="AW658" s="3">
        <v>43.77</v>
      </c>
      <c r="AX658" s="3">
        <v>43.07</v>
      </c>
      <c r="AY658" s="3">
        <v>42.82</v>
      </c>
    </row>
    <row r="659" spans="1:51" x14ac:dyDescent="0.35">
      <c r="A659" s="5">
        <f t="shared" si="11"/>
        <v>43648</v>
      </c>
      <c r="B659" t="s">
        <v>804</v>
      </c>
      <c r="C659" s="2">
        <v>43648</v>
      </c>
      <c r="D659" s="3">
        <v>37.82</v>
      </c>
      <c r="E659" s="3">
        <v>41.4</v>
      </c>
      <c r="F659" s="3">
        <v>45.84</v>
      </c>
      <c r="G659" s="3">
        <v>53.86</v>
      </c>
      <c r="H659" s="3">
        <v>56.09</v>
      </c>
      <c r="I659" s="3">
        <v>57.33</v>
      </c>
      <c r="J659" s="3">
        <v>57.34</v>
      </c>
      <c r="K659" s="3">
        <v>56.32</v>
      </c>
      <c r="L659" s="3">
        <v>49.58</v>
      </c>
      <c r="M659" s="3">
        <v>48.01</v>
      </c>
      <c r="N659" s="3">
        <v>47.57</v>
      </c>
      <c r="O659" s="3">
        <v>47.08</v>
      </c>
      <c r="P659" s="3">
        <v>47.33</v>
      </c>
      <c r="Q659" s="3">
        <v>47.58</v>
      </c>
      <c r="R659" s="3">
        <v>51.7</v>
      </c>
      <c r="S659" s="3">
        <v>55.13</v>
      </c>
      <c r="T659" s="3">
        <v>56.04</v>
      </c>
      <c r="U659" s="3">
        <v>57</v>
      </c>
      <c r="V659" s="3">
        <v>56.98</v>
      </c>
      <c r="W659" s="3">
        <v>56.1</v>
      </c>
      <c r="X659" s="3">
        <v>48.62</v>
      </c>
      <c r="Y659" s="3">
        <v>47.37</v>
      </c>
      <c r="Z659" s="3">
        <v>46.23</v>
      </c>
      <c r="AA659" s="3">
        <v>45.67</v>
      </c>
      <c r="AB659" s="3">
        <v>45.92</v>
      </c>
      <c r="AC659" s="3">
        <v>46.32</v>
      </c>
      <c r="AD659" s="3">
        <v>50.75</v>
      </c>
      <c r="AE659" s="3">
        <v>54.17</v>
      </c>
      <c r="AF659" s="3">
        <v>54.62</v>
      </c>
      <c r="AG659" s="3">
        <v>55.37</v>
      </c>
      <c r="AH659" s="3">
        <v>55.42</v>
      </c>
      <c r="AI659" s="3">
        <v>54.92</v>
      </c>
      <c r="AJ659" s="3">
        <v>45.24</v>
      </c>
      <c r="AK659" s="3">
        <v>44.03</v>
      </c>
      <c r="AL659" s="3">
        <v>43.33</v>
      </c>
      <c r="AM659" s="3">
        <v>43.08</v>
      </c>
      <c r="AN659" s="3">
        <v>43.35</v>
      </c>
      <c r="AO659" s="3">
        <v>44.23</v>
      </c>
      <c r="AP659" s="3">
        <v>47.95</v>
      </c>
      <c r="AQ659" s="3">
        <v>51.03</v>
      </c>
      <c r="AR659" s="3">
        <v>51.48</v>
      </c>
      <c r="AS659" s="3">
        <v>52.23</v>
      </c>
      <c r="AT659" s="3">
        <v>52.28</v>
      </c>
      <c r="AU659" s="3">
        <v>51.31</v>
      </c>
      <c r="AV659" s="3">
        <v>43.92</v>
      </c>
      <c r="AW659" s="3">
        <v>43.21</v>
      </c>
      <c r="AX659" s="3">
        <v>42.51</v>
      </c>
      <c r="AY659" s="3">
        <v>42.26</v>
      </c>
    </row>
    <row r="660" spans="1:51" x14ac:dyDescent="0.35">
      <c r="A660" s="5">
        <f t="shared" si="11"/>
        <v>43649</v>
      </c>
      <c r="B660" t="s">
        <v>805</v>
      </c>
      <c r="C660" s="2">
        <v>43649</v>
      </c>
      <c r="D660" s="3">
        <v>37.96</v>
      </c>
      <c r="E660" s="3">
        <v>41.49</v>
      </c>
      <c r="F660" s="3">
        <v>45.76</v>
      </c>
      <c r="G660" s="3">
        <v>53.52</v>
      </c>
      <c r="H660" s="3">
        <v>55.76</v>
      </c>
      <c r="I660" s="3">
        <v>56.97</v>
      </c>
      <c r="J660" s="3">
        <v>56.98</v>
      </c>
      <c r="K660" s="3">
        <v>55.96</v>
      </c>
      <c r="L660" s="3">
        <v>49.16</v>
      </c>
      <c r="M660" s="3">
        <v>47.59</v>
      </c>
      <c r="N660" s="3">
        <v>47.15</v>
      </c>
      <c r="O660" s="3">
        <v>46.81</v>
      </c>
      <c r="P660" s="3">
        <v>47.06</v>
      </c>
      <c r="Q660" s="3">
        <v>47.31</v>
      </c>
      <c r="R660" s="3">
        <v>51.32</v>
      </c>
      <c r="S660" s="3">
        <v>54.75</v>
      </c>
      <c r="T660" s="3">
        <v>55.66</v>
      </c>
      <c r="U660" s="3">
        <v>56.62</v>
      </c>
      <c r="V660" s="3">
        <v>56.6</v>
      </c>
      <c r="W660" s="3">
        <v>55.72</v>
      </c>
      <c r="X660" s="3">
        <v>48.42</v>
      </c>
      <c r="Y660" s="3">
        <v>47.17</v>
      </c>
      <c r="Z660" s="3">
        <v>46.03</v>
      </c>
      <c r="AA660" s="3">
        <v>45.47</v>
      </c>
      <c r="AB660" s="3">
        <v>45.72</v>
      </c>
      <c r="AC660" s="3">
        <v>46.12</v>
      </c>
      <c r="AD660" s="3">
        <v>50.37</v>
      </c>
      <c r="AE660" s="3">
        <v>53.79</v>
      </c>
      <c r="AF660" s="3">
        <v>54.24</v>
      </c>
      <c r="AG660" s="3">
        <v>54.99</v>
      </c>
      <c r="AH660" s="3">
        <v>55.04</v>
      </c>
      <c r="AI660" s="3">
        <v>54.54</v>
      </c>
      <c r="AJ660" s="3">
        <v>45.04</v>
      </c>
      <c r="AK660" s="3">
        <v>43.83</v>
      </c>
      <c r="AL660" s="3">
        <v>43.13</v>
      </c>
      <c r="AM660" s="3">
        <v>42.88</v>
      </c>
      <c r="AN660" s="3">
        <v>43.15</v>
      </c>
      <c r="AO660" s="3">
        <v>44.03</v>
      </c>
      <c r="AP660" s="3">
        <v>47.57</v>
      </c>
      <c r="AQ660" s="3">
        <v>50.65</v>
      </c>
      <c r="AR660" s="3">
        <v>51.1</v>
      </c>
      <c r="AS660" s="3">
        <v>51.85</v>
      </c>
      <c r="AT660" s="3">
        <v>51.9</v>
      </c>
      <c r="AU660" s="3">
        <v>50.93</v>
      </c>
      <c r="AV660" s="3">
        <v>43.72</v>
      </c>
      <c r="AW660" s="3">
        <v>43.01</v>
      </c>
      <c r="AX660" s="3">
        <v>42.31</v>
      </c>
      <c r="AY660" s="3">
        <v>42.06</v>
      </c>
    </row>
    <row r="661" spans="1:51" x14ac:dyDescent="0.35">
      <c r="A661" s="5">
        <f t="shared" si="11"/>
        <v>43650</v>
      </c>
      <c r="B661" t="s">
        <v>806</v>
      </c>
      <c r="C661" s="2">
        <v>43650</v>
      </c>
      <c r="D661" s="3">
        <v>38.47</v>
      </c>
      <c r="E661" s="3">
        <v>41.71</v>
      </c>
      <c r="F661" s="3">
        <v>45.77</v>
      </c>
      <c r="G661" s="3">
        <v>53.59</v>
      </c>
      <c r="H661" s="3">
        <v>55.7</v>
      </c>
      <c r="I661" s="3">
        <v>56.98</v>
      </c>
      <c r="J661" s="3">
        <v>56.99</v>
      </c>
      <c r="K661" s="3">
        <v>55.97</v>
      </c>
      <c r="L661" s="3">
        <v>49.39</v>
      </c>
      <c r="M661" s="3">
        <v>47.82</v>
      </c>
      <c r="N661" s="3">
        <v>47.38</v>
      </c>
      <c r="O661" s="3">
        <v>46.91</v>
      </c>
      <c r="P661" s="3">
        <v>47.16</v>
      </c>
      <c r="Q661" s="3">
        <v>47.41</v>
      </c>
      <c r="R661" s="3">
        <v>51.52</v>
      </c>
      <c r="S661" s="3">
        <v>54.95</v>
      </c>
      <c r="T661" s="3">
        <v>55.86</v>
      </c>
      <c r="U661" s="3">
        <v>56.82</v>
      </c>
      <c r="V661" s="3">
        <v>56.8</v>
      </c>
      <c r="W661" s="3">
        <v>55.92</v>
      </c>
      <c r="X661" s="3">
        <v>48.43</v>
      </c>
      <c r="Y661" s="3">
        <v>47.18</v>
      </c>
      <c r="Z661" s="3">
        <v>46.04</v>
      </c>
      <c r="AA661" s="3">
        <v>45.48</v>
      </c>
      <c r="AB661" s="3">
        <v>45.73</v>
      </c>
      <c r="AC661" s="3">
        <v>46.13</v>
      </c>
      <c r="AD661" s="3">
        <v>51.03</v>
      </c>
      <c r="AE661" s="3">
        <v>54.45</v>
      </c>
      <c r="AF661" s="3">
        <v>54.9</v>
      </c>
      <c r="AG661" s="3">
        <v>55.65</v>
      </c>
      <c r="AH661" s="3">
        <v>55.7</v>
      </c>
      <c r="AI661" s="3">
        <v>55.2</v>
      </c>
      <c r="AJ661" s="3">
        <v>45.81</v>
      </c>
      <c r="AK661" s="3">
        <v>44.6</v>
      </c>
      <c r="AL661" s="3">
        <v>43.9</v>
      </c>
      <c r="AM661" s="3">
        <v>43.65</v>
      </c>
      <c r="AN661" s="3">
        <v>43.92</v>
      </c>
      <c r="AO661" s="3">
        <v>44.8</v>
      </c>
      <c r="AP661" s="3">
        <v>48.23</v>
      </c>
      <c r="AQ661" s="3">
        <v>51.31</v>
      </c>
      <c r="AR661" s="3">
        <v>51.76</v>
      </c>
      <c r="AS661" s="3">
        <v>52.51</v>
      </c>
      <c r="AT661" s="3">
        <v>52.56</v>
      </c>
      <c r="AU661" s="3">
        <v>51.59</v>
      </c>
      <c r="AV661" s="3">
        <v>44.49</v>
      </c>
      <c r="AW661" s="3">
        <v>43.78</v>
      </c>
      <c r="AX661" s="3">
        <v>43.08</v>
      </c>
      <c r="AY661" s="3">
        <v>42.83</v>
      </c>
    </row>
    <row r="662" spans="1:51" x14ac:dyDescent="0.35">
      <c r="A662" s="5">
        <f t="shared" si="11"/>
        <v>43651</v>
      </c>
      <c r="B662" t="s">
        <v>807</v>
      </c>
      <c r="C662" s="2">
        <v>43651</v>
      </c>
      <c r="D662" s="3">
        <v>40.200000000000003</v>
      </c>
      <c r="E662" s="3">
        <v>43.06</v>
      </c>
      <c r="F662" s="3">
        <v>46.33</v>
      </c>
      <c r="G662" s="3">
        <v>54.22</v>
      </c>
      <c r="H662" s="3">
        <v>56.27</v>
      </c>
      <c r="I662" s="3">
        <v>57.76</v>
      </c>
      <c r="J662" s="3">
        <v>57.77</v>
      </c>
      <c r="K662" s="3">
        <v>56.75</v>
      </c>
      <c r="L662" s="3">
        <v>49.9</v>
      </c>
      <c r="M662" s="3">
        <v>48.33</v>
      </c>
      <c r="N662" s="3">
        <v>47.89</v>
      </c>
      <c r="O662" s="3">
        <v>47.56</v>
      </c>
      <c r="P662" s="3">
        <v>47.81</v>
      </c>
      <c r="Q662" s="3">
        <v>48.06</v>
      </c>
      <c r="R662" s="3">
        <v>51.99</v>
      </c>
      <c r="S662" s="3">
        <v>55.42</v>
      </c>
      <c r="T662" s="3">
        <v>56.33</v>
      </c>
      <c r="U662" s="3">
        <v>57.29</v>
      </c>
      <c r="V662" s="3">
        <v>57.27</v>
      </c>
      <c r="W662" s="3">
        <v>56.39</v>
      </c>
      <c r="X662" s="3">
        <v>48.92</v>
      </c>
      <c r="Y662" s="3">
        <v>47.67</v>
      </c>
      <c r="Z662" s="3">
        <v>46.53</v>
      </c>
      <c r="AA662" s="3">
        <v>45.97</v>
      </c>
      <c r="AB662" s="3">
        <v>46.22</v>
      </c>
      <c r="AC662" s="3">
        <v>46.62</v>
      </c>
      <c r="AD662" s="3">
        <v>51.6</v>
      </c>
      <c r="AE662" s="3">
        <v>55.02</v>
      </c>
      <c r="AF662" s="3">
        <v>55.47</v>
      </c>
      <c r="AG662" s="3">
        <v>56.22</v>
      </c>
      <c r="AH662" s="3">
        <v>56.27</v>
      </c>
      <c r="AI662" s="3">
        <v>55.77</v>
      </c>
      <c r="AJ662" s="3">
        <v>46.46</v>
      </c>
      <c r="AK662" s="3">
        <v>45.25</v>
      </c>
      <c r="AL662" s="3">
        <v>44.55</v>
      </c>
      <c r="AM662" s="3">
        <v>44.3</v>
      </c>
      <c r="AN662" s="3">
        <v>44.57</v>
      </c>
      <c r="AO662" s="3">
        <v>45.45</v>
      </c>
      <c r="AP662" s="3">
        <v>48.8</v>
      </c>
      <c r="AQ662" s="3">
        <v>51.88</v>
      </c>
      <c r="AR662" s="3">
        <v>52.33</v>
      </c>
      <c r="AS662" s="3">
        <v>53.08</v>
      </c>
      <c r="AT662" s="3">
        <v>53.13</v>
      </c>
      <c r="AU662" s="3">
        <v>52.16</v>
      </c>
      <c r="AV662" s="3">
        <v>45.14</v>
      </c>
      <c r="AW662" s="3">
        <v>44.43</v>
      </c>
      <c r="AX662" s="3">
        <v>43.73</v>
      </c>
      <c r="AY662" s="3">
        <v>43.48</v>
      </c>
    </row>
    <row r="663" spans="1:51" x14ac:dyDescent="0.35">
      <c r="A663" s="5">
        <f t="shared" si="11"/>
        <v>43654</v>
      </c>
      <c r="B663" t="s">
        <v>808</v>
      </c>
      <c r="C663" s="2">
        <v>43654</v>
      </c>
      <c r="D663" s="3">
        <v>41.67</v>
      </c>
      <c r="E663" s="3">
        <v>44.49</v>
      </c>
      <c r="F663" s="3">
        <v>47.93</v>
      </c>
      <c r="G663" s="3">
        <v>54.92</v>
      </c>
      <c r="H663" s="3">
        <v>56.94</v>
      </c>
      <c r="I663" s="3">
        <v>58.6</v>
      </c>
      <c r="J663" s="3">
        <v>58.61</v>
      </c>
      <c r="K663" s="3">
        <v>57.59</v>
      </c>
      <c r="L663" s="3">
        <v>50.47</v>
      </c>
      <c r="M663" s="3">
        <v>48.9</v>
      </c>
      <c r="N663" s="3">
        <v>48.46</v>
      </c>
      <c r="O663" s="3">
        <v>48.2</v>
      </c>
      <c r="P663" s="3">
        <v>48.45</v>
      </c>
      <c r="Q663" s="3">
        <v>48.7</v>
      </c>
      <c r="R663" s="3">
        <v>52.51</v>
      </c>
      <c r="S663" s="3">
        <v>55.94</v>
      </c>
      <c r="T663" s="3">
        <v>56.85</v>
      </c>
      <c r="U663" s="3">
        <v>57.81</v>
      </c>
      <c r="V663" s="3">
        <v>57.79</v>
      </c>
      <c r="W663" s="3">
        <v>56.91</v>
      </c>
      <c r="X663" s="3">
        <v>49.3</v>
      </c>
      <c r="Y663" s="3">
        <v>48.05</v>
      </c>
      <c r="Z663" s="3">
        <v>46.91</v>
      </c>
      <c r="AA663" s="3">
        <v>46.35</v>
      </c>
      <c r="AB663" s="3">
        <v>46.6</v>
      </c>
      <c r="AC663" s="3">
        <v>47</v>
      </c>
      <c r="AD663" s="3">
        <v>51.76</v>
      </c>
      <c r="AE663" s="3">
        <v>55.18</v>
      </c>
      <c r="AF663" s="3">
        <v>55.63</v>
      </c>
      <c r="AG663" s="3">
        <v>56.38</v>
      </c>
      <c r="AH663" s="3">
        <v>56.43</v>
      </c>
      <c r="AI663" s="3">
        <v>55.93</v>
      </c>
      <c r="AJ663" s="3">
        <v>46.6</v>
      </c>
      <c r="AK663" s="3">
        <v>45.39</v>
      </c>
      <c r="AL663" s="3">
        <v>44.69</v>
      </c>
      <c r="AM663" s="3">
        <v>44.44</v>
      </c>
      <c r="AN663" s="3">
        <v>44.71</v>
      </c>
      <c r="AO663" s="3">
        <v>45.59</v>
      </c>
      <c r="AP663" s="3">
        <v>48.96</v>
      </c>
      <c r="AQ663" s="3">
        <v>52.04</v>
      </c>
      <c r="AR663" s="3">
        <v>52.49</v>
      </c>
      <c r="AS663" s="3">
        <v>53.24</v>
      </c>
      <c r="AT663" s="3">
        <v>53.29</v>
      </c>
      <c r="AU663" s="3">
        <v>52.32</v>
      </c>
      <c r="AV663" s="3">
        <v>45.28</v>
      </c>
      <c r="AW663" s="3">
        <v>44.57</v>
      </c>
      <c r="AX663" s="3">
        <v>43.87</v>
      </c>
      <c r="AY663" s="3">
        <v>43.62</v>
      </c>
    </row>
    <row r="664" spans="1:51" x14ac:dyDescent="0.35">
      <c r="A664" s="5">
        <f t="shared" si="11"/>
        <v>43655</v>
      </c>
      <c r="B664" t="s">
        <v>809</v>
      </c>
      <c r="C664" s="2">
        <v>43655</v>
      </c>
      <c r="D664" s="3">
        <v>41.25</v>
      </c>
      <c r="E664" s="3">
        <v>43.9</v>
      </c>
      <c r="F664" s="3">
        <v>48.38</v>
      </c>
      <c r="G664" s="3">
        <v>55.49</v>
      </c>
      <c r="H664" s="3">
        <v>57.74</v>
      </c>
      <c r="I664" s="3">
        <v>59.24</v>
      </c>
      <c r="J664" s="3">
        <v>59.25</v>
      </c>
      <c r="K664" s="3">
        <v>58.23</v>
      </c>
      <c r="L664" s="3">
        <v>50.8</v>
      </c>
      <c r="M664" s="3">
        <v>49.23</v>
      </c>
      <c r="N664" s="3">
        <v>48.79</v>
      </c>
      <c r="O664" s="3">
        <v>48.55</v>
      </c>
      <c r="P664" s="3">
        <v>48.8</v>
      </c>
      <c r="Q664" s="3">
        <v>49.05</v>
      </c>
      <c r="R664" s="3">
        <v>52.58</v>
      </c>
      <c r="S664" s="3">
        <v>56.01</v>
      </c>
      <c r="T664" s="3">
        <v>56.92</v>
      </c>
      <c r="U664" s="3">
        <v>57.88</v>
      </c>
      <c r="V664" s="3">
        <v>57.86</v>
      </c>
      <c r="W664" s="3">
        <v>56.98</v>
      </c>
      <c r="X664" s="3">
        <v>49.49</v>
      </c>
      <c r="Y664" s="3">
        <v>48.24</v>
      </c>
      <c r="Z664" s="3">
        <v>47.1</v>
      </c>
      <c r="AA664" s="3">
        <v>46.54</v>
      </c>
      <c r="AB664" s="3">
        <v>46.79</v>
      </c>
      <c r="AC664" s="3">
        <v>47.19</v>
      </c>
      <c r="AD664" s="3">
        <v>52.06</v>
      </c>
      <c r="AE664" s="3">
        <v>55.48</v>
      </c>
      <c r="AF664" s="3">
        <v>55.93</v>
      </c>
      <c r="AG664" s="3">
        <v>56.68</v>
      </c>
      <c r="AH664" s="3">
        <v>56.73</v>
      </c>
      <c r="AI664" s="3">
        <v>56.23</v>
      </c>
      <c r="AJ664" s="3">
        <v>46.56</v>
      </c>
      <c r="AK664" s="3">
        <v>45.35</v>
      </c>
      <c r="AL664" s="3">
        <v>44.65</v>
      </c>
      <c r="AM664" s="3">
        <v>44.4</v>
      </c>
      <c r="AN664" s="3">
        <v>44.67</v>
      </c>
      <c r="AO664" s="3">
        <v>45.55</v>
      </c>
      <c r="AP664" s="3">
        <v>48.15</v>
      </c>
      <c r="AQ664" s="3">
        <v>51.23</v>
      </c>
      <c r="AR664" s="3">
        <v>51.68</v>
      </c>
      <c r="AS664" s="3">
        <v>52.43</v>
      </c>
      <c r="AT664" s="3">
        <v>52.48</v>
      </c>
      <c r="AU664" s="3">
        <v>51.51</v>
      </c>
      <c r="AV664" s="3">
        <v>45.24</v>
      </c>
      <c r="AW664" s="3">
        <v>44.53</v>
      </c>
      <c r="AX664" s="3">
        <v>43.83</v>
      </c>
      <c r="AY664" s="3">
        <v>43.58</v>
      </c>
    </row>
    <row r="665" spans="1:51" x14ac:dyDescent="0.35">
      <c r="A665" s="5">
        <f t="shared" si="11"/>
        <v>43656</v>
      </c>
      <c r="B665" t="s">
        <v>810</v>
      </c>
      <c r="C665" s="2">
        <v>43656</v>
      </c>
      <c r="D665" s="3">
        <v>43.14</v>
      </c>
      <c r="E665" s="3">
        <v>45.57</v>
      </c>
      <c r="F665" s="3">
        <v>49.29</v>
      </c>
      <c r="G665" s="3">
        <v>56.77</v>
      </c>
      <c r="H665" s="3">
        <v>59.05</v>
      </c>
      <c r="I665" s="3">
        <v>60.59</v>
      </c>
      <c r="J665" s="3">
        <v>60.6</v>
      </c>
      <c r="K665" s="3">
        <v>59.58</v>
      </c>
      <c r="L665" s="3">
        <v>52.37</v>
      </c>
      <c r="M665" s="3">
        <v>50.8</v>
      </c>
      <c r="N665" s="3">
        <v>50.36</v>
      </c>
      <c r="O665" s="3">
        <v>49.89</v>
      </c>
      <c r="P665" s="3">
        <v>50.14</v>
      </c>
      <c r="Q665" s="3">
        <v>50.39</v>
      </c>
      <c r="R665" s="3">
        <v>54</v>
      </c>
      <c r="S665" s="3">
        <v>57.43</v>
      </c>
      <c r="T665" s="3">
        <v>58.34</v>
      </c>
      <c r="U665" s="3">
        <v>59.3</v>
      </c>
      <c r="V665" s="3">
        <v>59.28</v>
      </c>
      <c r="W665" s="3">
        <v>58.4</v>
      </c>
      <c r="X665" s="3">
        <v>50.55</v>
      </c>
      <c r="Y665" s="3">
        <v>49.3</v>
      </c>
      <c r="Z665" s="3">
        <v>48.16</v>
      </c>
      <c r="AA665" s="3">
        <v>47.6</v>
      </c>
      <c r="AB665" s="3">
        <v>47.85</v>
      </c>
      <c r="AC665" s="3">
        <v>48.25</v>
      </c>
      <c r="AD665" s="3">
        <v>52.57</v>
      </c>
      <c r="AE665" s="3">
        <v>55.99</v>
      </c>
      <c r="AF665" s="3">
        <v>56.44</v>
      </c>
      <c r="AG665" s="3">
        <v>57.19</v>
      </c>
      <c r="AH665" s="3">
        <v>57.24</v>
      </c>
      <c r="AI665" s="3">
        <v>56.74</v>
      </c>
      <c r="AJ665" s="3">
        <v>47.61</v>
      </c>
      <c r="AK665" s="3">
        <v>46.4</v>
      </c>
      <c r="AL665" s="3">
        <v>45.7</v>
      </c>
      <c r="AM665" s="3">
        <v>45.45</v>
      </c>
      <c r="AN665" s="3">
        <v>45.72</v>
      </c>
      <c r="AO665" s="3">
        <v>46.6</v>
      </c>
      <c r="AP665" s="3">
        <v>48.66</v>
      </c>
      <c r="AQ665" s="3">
        <v>51.74</v>
      </c>
      <c r="AR665" s="3">
        <v>52.19</v>
      </c>
      <c r="AS665" s="3">
        <v>52.94</v>
      </c>
      <c r="AT665" s="3">
        <v>52.99</v>
      </c>
      <c r="AU665" s="3">
        <v>52.02</v>
      </c>
      <c r="AV665" s="3">
        <v>46.29</v>
      </c>
      <c r="AW665" s="3">
        <v>45.58</v>
      </c>
      <c r="AX665" s="3">
        <v>44.88</v>
      </c>
      <c r="AY665" s="3">
        <v>44.63</v>
      </c>
    </row>
    <row r="666" spans="1:51" x14ac:dyDescent="0.35">
      <c r="A666" s="5">
        <f t="shared" si="11"/>
        <v>43657</v>
      </c>
      <c r="B666" t="s">
        <v>811</v>
      </c>
      <c r="C666" s="2">
        <v>43657</v>
      </c>
      <c r="D666" s="3">
        <v>44.46</v>
      </c>
      <c r="E666" s="3">
        <v>46.6</v>
      </c>
      <c r="F666" s="3">
        <v>50.72</v>
      </c>
      <c r="G666" s="3">
        <v>58.27</v>
      </c>
      <c r="H666" s="3">
        <v>60.9</v>
      </c>
      <c r="I666" s="3">
        <v>62.08</v>
      </c>
      <c r="J666" s="3">
        <v>62.09</v>
      </c>
      <c r="K666" s="3">
        <v>61.07</v>
      </c>
      <c r="L666" s="3">
        <v>53.46</v>
      </c>
      <c r="M666" s="3">
        <v>51.89</v>
      </c>
      <c r="N666" s="3">
        <v>51.45</v>
      </c>
      <c r="O666" s="3">
        <v>51.1</v>
      </c>
      <c r="P666" s="3">
        <v>51.35</v>
      </c>
      <c r="Q666" s="3">
        <v>51.6</v>
      </c>
      <c r="R666" s="3">
        <v>54.66</v>
      </c>
      <c r="S666" s="3">
        <v>58.09</v>
      </c>
      <c r="T666" s="3">
        <v>59</v>
      </c>
      <c r="U666" s="3">
        <v>59.96</v>
      </c>
      <c r="V666" s="3">
        <v>59.94</v>
      </c>
      <c r="W666" s="3">
        <v>59.06</v>
      </c>
      <c r="X666" s="3">
        <v>51.38</v>
      </c>
      <c r="Y666" s="3">
        <v>50.13</v>
      </c>
      <c r="Z666" s="3">
        <v>48.99</v>
      </c>
      <c r="AA666" s="3">
        <v>48.43</v>
      </c>
      <c r="AB666" s="3">
        <v>48.68</v>
      </c>
      <c r="AC666" s="3">
        <v>49.08</v>
      </c>
      <c r="AD666" s="3">
        <v>52.63</v>
      </c>
      <c r="AE666" s="3">
        <v>56.05</v>
      </c>
      <c r="AF666" s="3">
        <v>56.5</v>
      </c>
      <c r="AG666" s="3">
        <v>57.25</v>
      </c>
      <c r="AH666" s="3">
        <v>57.3</v>
      </c>
      <c r="AI666" s="3">
        <v>56.8</v>
      </c>
      <c r="AJ666" s="3">
        <v>47.65</v>
      </c>
      <c r="AK666" s="3">
        <v>46.44</v>
      </c>
      <c r="AL666" s="3">
        <v>45.74</v>
      </c>
      <c r="AM666" s="3">
        <v>45.49</v>
      </c>
      <c r="AN666" s="3">
        <v>45.76</v>
      </c>
      <c r="AO666" s="3">
        <v>46.64</v>
      </c>
      <c r="AP666" s="3">
        <v>48.72</v>
      </c>
      <c r="AQ666" s="3">
        <v>51.8</v>
      </c>
      <c r="AR666" s="3">
        <v>52.25</v>
      </c>
      <c r="AS666" s="3">
        <v>53</v>
      </c>
      <c r="AT666" s="3">
        <v>53.05</v>
      </c>
      <c r="AU666" s="3">
        <v>52.08</v>
      </c>
      <c r="AV666" s="3">
        <v>46.33</v>
      </c>
      <c r="AW666" s="3">
        <v>45.62</v>
      </c>
      <c r="AX666" s="3">
        <v>44.92</v>
      </c>
      <c r="AY666" s="3">
        <v>44.67</v>
      </c>
    </row>
    <row r="667" spans="1:51" x14ac:dyDescent="0.35">
      <c r="A667" s="5">
        <f t="shared" si="11"/>
        <v>43658</v>
      </c>
      <c r="B667" t="s">
        <v>812</v>
      </c>
      <c r="C667" s="2">
        <v>43658</v>
      </c>
      <c r="D667" s="3">
        <v>45.59</v>
      </c>
      <c r="E667" s="3">
        <v>47.66</v>
      </c>
      <c r="F667" s="3">
        <v>51.93</v>
      </c>
      <c r="G667" s="3">
        <v>59.68</v>
      </c>
      <c r="H667" s="3">
        <v>62.37</v>
      </c>
      <c r="I667" s="3">
        <v>63.68</v>
      </c>
      <c r="J667" s="3">
        <v>63.69</v>
      </c>
      <c r="K667" s="3">
        <v>62.67</v>
      </c>
      <c r="L667" s="3">
        <v>54.64</v>
      </c>
      <c r="M667" s="3">
        <v>53.07</v>
      </c>
      <c r="N667" s="3">
        <v>52.63</v>
      </c>
      <c r="O667" s="3">
        <v>52.34</v>
      </c>
      <c r="P667" s="3">
        <v>52.59</v>
      </c>
      <c r="Q667" s="3">
        <v>52.84</v>
      </c>
      <c r="R667" s="3">
        <v>55.45</v>
      </c>
      <c r="S667" s="3">
        <v>58.88</v>
      </c>
      <c r="T667" s="3">
        <v>59.79</v>
      </c>
      <c r="U667" s="3">
        <v>60.75</v>
      </c>
      <c r="V667" s="3">
        <v>60.73</v>
      </c>
      <c r="W667" s="3">
        <v>59.85</v>
      </c>
      <c r="X667" s="3">
        <v>52.21</v>
      </c>
      <c r="Y667" s="3">
        <v>50.96</v>
      </c>
      <c r="Z667" s="3">
        <v>49.82</v>
      </c>
      <c r="AA667" s="3">
        <v>49.26</v>
      </c>
      <c r="AB667" s="3">
        <v>49.51</v>
      </c>
      <c r="AC667" s="3">
        <v>49.91</v>
      </c>
      <c r="AD667" s="3">
        <v>53.24</v>
      </c>
      <c r="AE667" s="3">
        <v>56.66</v>
      </c>
      <c r="AF667" s="3">
        <v>57.11</v>
      </c>
      <c r="AG667" s="3">
        <v>57.86</v>
      </c>
      <c r="AH667" s="3">
        <v>57.91</v>
      </c>
      <c r="AI667" s="3">
        <v>57.41</v>
      </c>
      <c r="AJ667" s="3">
        <v>47.67</v>
      </c>
      <c r="AK667" s="3">
        <v>46.46</v>
      </c>
      <c r="AL667" s="3">
        <v>45.76</v>
      </c>
      <c r="AM667" s="3">
        <v>45.51</v>
      </c>
      <c r="AN667" s="3">
        <v>45.78</v>
      </c>
      <c r="AO667" s="3">
        <v>46.66</v>
      </c>
      <c r="AP667" s="3">
        <v>49.33</v>
      </c>
      <c r="AQ667" s="3">
        <v>52.41</v>
      </c>
      <c r="AR667" s="3">
        <v>52.86</v>
      </c>
      <c r="AS667" s="3">
        <v>53.61</v>
      </c>
      <c r="AT667" s="3">
        <v>53.66</v>
      </c>
      <c r="AU667" s="3">
        <v>52.69</v>
      </c>
      <c r="AV667" s="3">
        <v>46.35</v>
      </c>
      <c r="AW667" s="3">
        <v>45.64</v>
      </c>
      <c r="AX667" s="3">
        <v>44.94</v>
      </c>
      <c r="AY667" s="3">
        <v>44.69</v>
      </c>
    </row>
    <row r="668" spans="1:51" x14ac:dyDescent="0.35">
      <c r="A668" s="5">
        <f t="shared" si="11"/>
        <v>43661</v>
      </c>
      <c r="B668" t="s">
        <v>813</v>
      </c>
      <c r="C668" s="2">
        <v>43661</v>
      </c>
      <c r="D668" s="3">
        <v>44.66</v>
      </c>
      <c r="E668" s="3">
        <v>46.88</v>
      </c>
      <c r="F668" s="3">
        <v>50.87</v>
      </c>
      <c r="G668" s="3">
        <v>58.68</v>
      </c>
      <c r="H668" s="3">
        <v>61.4</v>
      </c>
      <c r="I668" s="3">
        <v>62.57</v>
      </c>
      <c r="J668" s="3">
        <v>62.58</v>
      </c>
      <c r="K668" s="3">
        <v>61.56</v>
      </c>
      <c r="L668" s="3">
        <v>53.72</v>
      </c>
      <c r="M668" s="3">
        <v>52.15</v>
      </c>
      <c r="N668" s="3">
        <v>51.71</v>
      </c>
      <c r="O668" s="3">
        <v>51.44</v>
      </c>
      <c r="P668" s="3">
        <v>51.69</v>
      </c>
      <c r="Q668" s="3">
        <v>51.94</v>
      </c>
      <c r="R668" s="3">
        <v>54.72</v>
      </c>
      <c r="S668" s="3">
        <v>58.15</v>
      </c>
      <c r="T668" s="3">
        <v>59.06</v>
      </c>
      <c r="U668" s="3">
        <v>60.02</v>
      </c>
      <c r="V668" s="3">
        <v>60</v>
      </c>
      <c r="W668" s="3">
        <v>59.12</v>
      </c>
      <c r="X668" s="3">
        <v>51.87</v>
      </c>
      <c r="Y668" s="3">
        <v>50.62</v>
      </c>
      <c r="Z668" s="3">
        <v>49.48</v>
      </c>
      <c r="AA668" s="3">
        <v>48.92</v>
      </c>
      <c r="AB668" s="3">
        <v>49.17</v>
      </c>
      <c r="AC668" s="3">
        <v>49.57</v>
      </c>
      <c r="AD668" s="3">
        <v>53.06</v>
      </c>
      <c r="AE668" s="3">
        <v>56.48</v>
      </c>
      <c r="AF668" s="3">
        <v>56.93</v>
      </c>
      <c r="AG668" s="3">
        <v>57.68</v>
      </c>
      <c r="AH668" s="3">
        <v>57.73</v>
      </c>
      <c r="AI668" s="3">
        <v>57.23</v>
      </c>
      <c r="AJ668" s="3">
        <v>47.88</v>
      </c>
      <c r="AK668" s="3">
        <v>46.67</v>
      </c>
      <c r="AL668" s="3">
        <v>45.97</v>
      </c>
      <c r="AM668" s="3">
        <v>45.72</v>
      </c>
      <c r="AN668" s="3">
        <v>45.99</v>
      </c>
      <c r="AO668" s="3">
        <v>46.87</v>
      </c>
      <c r="AP668" s="3">
        <v>49.05</v>
      </c>
      <c r="AQ668" s="3">
        <v>52.13</v>
      </c>
      <c r="AR668" s="3">
        <v>52.58</v>
      </c>
      <c r="AS668" s="3">
        <v>53.33</v>
      </c>
      <c r="AT668" s="3">
        <v>53.38</v>
      </c>
      <c r="AU668" s="3">
        <v>52.41</v>
      </c>
      <c r="AV668" s="3">
        <v>46.56</v>
      </c>
      <c r="AW668" s="3">
        <v>45.85</v>
      </c>
      <c r="AX668" s="3">
        <v>45.15</v>
      </c>
      <c r="AY668" s="3">
        <v>44.9</v>
      </c>
    </row>
    <row r="669" spans="1:51" x14ac:dyDescent="0.35">
      <c r="A669" s="5">
        <f t="shared" si="11"/>
        <v>43662</v>
      </c>
      <c r="B669" t="s">
        <v>814</v>
      </c>
      <c r="C669" s="2">
        <v>43662</v>
      </c>
      <c r="D669" s="3">
        <v>42.42</v>
      </c>
      <c r="E669" s="3">
        <v>44.71</v>
      </c>
      <c r="F669" s="3">
        <v>48.96</v>
      </c>
      <c r="G669" s="3">
        <v>56.86</v>
      </c>
      <c r="H669" s="3">
        <v>59.67</v>
      </c>
      <c r="I669" s="3">
        <v>61</v>
      </c>
      <c r="J669" s="3">
        <v>61.01</v>
      </c>
      <c r="K669" s="3">
        <v>59.99</v>
      </c>
      <c r="L669" s="3">
        <v>52.81</v>
      </c>
      <c r="M669" s="3">
        <v>51.24</v>
      </c>
      <c r="N669" s="3">
        <v>50.8</v>
      </c>
      <c r="O669" s="3">
        <v>50.54</v>
      </c>
      <c r="P669" s="3">
        <v>50.79</v>
      </c>
      <c r="Q669" s="3">
        <v>51.04</v>
      </c>
      <c r="R669" s="3">
        <v>53.91</v>
      </c>
      <c r="S669" s="3">
        <v>57.34</v>
      </c>
      <c r="T669" s="3">
        <v>58.25</v>
      </c>
      <c r="U669" s="3">
        <v>59.21</v>
      </c>
      <c r="V669" s="3">
        <v>59.19</v>
      </c>
      <c r="W669" s="3">
        <v>58.31</v>
      </c>
      <c r="X669" s="3">
        <v>51.02</v>
      </c>
      <c r="Y669" s="3">
        <v>49.77</v>
      </c>
      <c r="Z669" s="3">
        <v>48.63</v>
      </c>
      <c r="AA669" s="3">
        <v>48.07</v>
      </c>
      <c r="AB669" s="3">
        <v>48.32</v>
      </c>
      <c r="AC669" s="3">
        <v>48.72</v>
      </c>
      <c r="AD669" s="3">
        <v>52.15</v>
      </c>
      <c r="AE669" s="3">
        <v>55.57</v>
      </c>
      <c r="AF669" s="3">
        <v>56.02</v>
      </c>
      <c r="AG669" s="3">
        <v>56.77</v>
      </c>
      <c r="AH669" s="3">
        <v>56.82</v>
      </c>
      <c r="AI669" s="3">
        <v>56.32</v>
      </c>
      <c r="AJ669" s="3">
        <v>47.34</v>
      </c>
      <c r="AK669" s="3">
        <v>46.13</v>
      </c>
      <c r="AL669" s="3">
        <v>45.43</v>
      </c>
      <c r="AM669" s="3">
        <v>45.18</v>
      </c>
      <c r="AN669" s="3">
        <v>45.45</v>
      </c>
      <c r="AO669" s="3">
        <v>46.33</v>
      </c>
      <c r="AP669" s="3">
        <v>49.15</v>
      </c>
      <c r="AQ669" s="3">
        <v>52.23</v>
      </c>
      <c r="AR669" s="3">
        <v>52.68</v>
      </c>
      <c r="AS669" s="3">
        <v>53.43</v>
      </c>
      <c r="AT669" s="3">
        <v>53.48</v>
      </c>
      <c r="AU669" s="3">
        <v>52.51</v>
      </c>
      <c r="AV669" s="3">
        <v>46.02</v>
      </c>
      <c r="AW669" s="3">
        <v>45.31</v>
      </c>
      <c r="AX669" s="3">
        <v>44.61</v>
      </c>
      <c r="AY669" s="3">
        <v>44.36</v>
      </c>
    </row>
    <row r="670" spans="1:51" x14ac:dyDescent="0.35">
      <c r="A670" s="5">
        <f t="shared" si="11"/>
        <v>43663</v>
      </c>
      <c r="B670" t="s">
        <v>815</v>
      </c>
      <c r="C670" s="2">
        <v>43663</v>
      </c>
      <c r="D670" s="3">
        <v>41.64</v>
      </c>
      <c r="E670" s="3">
        <v>44.12</v>
      </c>
      <c r="F670" s="3">
        <v>48.54</v>
      </c>
      <c r="G670" s="3">
        <v>56.81</v>
      </c>
      <c r="H670" s="3">
        <v>59.77</v>
      </c>
      <c r="I670" s="3">
        <v>61.1</v>
      </c>
      <c r="J670" s="3">
        <v>61.11</v>
      </c>
      <c r="K670" s="3">
        <v>60.09</v>
      </c>
      <c r="L670" s="3">
        <v>52.77</v>
      </c>
      <c r="M670" s="3">
        <v>51.2</v>
      </c>
      <c r="N670" s="3">
        <v>50.76</v>
      </c>
      <c r="O670" s="3">
        <v>50.48</v>
      </c>
      <c r="P670" s="3">
        <v>50.73</v>
      </c>
      <c r="Q670" s="3">
        <v>50.98</v>
      </c>
      <c r="R670" s="3">
        <v>53.91</v>
      </c>
      <c r="S670" s="3">
        <v>57.34</v>
      </c>
      <c r="T670" s="3">
        <v>58.25</v>
      </c>
      <c r="U670" s="3">
        <v>59.21</v>
      </c>
      <c r="V670" s="3">
        <v>59.19</v>
      </c>
      <c r="W670" s="3">
        <v>58.31</v>
      </c>
      <c r="X670" s="3">
        <v>51.09</v>
      </c>
      <c r="Y670" s="3">
        <v>49.84</v>
      </c>
      <c r="Z670" s="3">
        <v>48.7</v>
      </c>
      <c r="AA670" s="3">
        <v>48.14</v>
      </c>
      <c r="AB670" s="3">
        <v>48.39</v>
      </c>
      <c r="AC670" s="3">
        <v>48.79</v>
      </c>
      <c r="AD670" s="3">
        <v>51.81</v>
      </c>
      <c r="AE670" s="3">
        <v>55.23</v>
      </c>
      <c r="AF670" s="3">
        <v>55.68</v>
      </c>
      <c r="AG670" s="3">
        <v>56.43</v>
      </c>
      <c r="AH670" s="3">
        <v>56.48</v>
      </c>
      <c r="AI670" s="3">
        <v>55.98</v>
      </c>
      <c r="AJ670" s="3">
        <v>46.9</v>
      </c>
      <c r="AK670" s="3">
        <v>45.69</v>
      </c>
      <c r="AL670" s="3">
        <v>44.99</v>
      </c>
      <c r="AM670" s="3">
        <v>44.74</v>
      </c>
      <c r="AN670" s="3">
        <v>45.01</v>
      </c>
      <c r="AO670" s="3">
        <v>45.89</v>
      </c>
      <c r="AP670" s="3">
        <v>48.81</v>
      </c>
      <c r="AQ670" s="3">
        <v>51.89</v>
      </c>
      <c r="AR670" s="3">
        <v>52.34</v>
      </c>
      <c r="AS670" s="3">
        <v>53.09</v>
      </c>
      <c r="AT670" s="3">
        <v>53.14</v>
      </c>
      <c r="AU670" s="3">
        <v>52.17</v>
      </c>
      <c r="AV670" s="3">
        <v>45.58</v>
      </c>
      <c r="AW670" s="3">
        <v>44.87</v>
      </c>
      <c r="AX670" s="3">
        <v>44.17</v>
      </c>
      <c r="AY670" s="3">
        <v>43.92</v>
      </c>
    </row>
    <row r="671" spans="1:51" x14ac:dyDescent="0.35">
      <c r="A671" s="5">
        <f t="shared" si="11"/>
        <v>43664</v>
      </c>
      <c r="B671" t="s">
        <v>816</v>
      </c>
      <c r="C671" s="2">
        <v>43664</v>
      </c>
      <c r="D671" s="3">
        <v>40.619999999999997</v>
      </c>
      <c r="E671" s="3">
        <v>43.02</v>
      </c>
      <c r="F671" s="3">
        <v>47.56</v>
      </c>
      <c r="G671" s="3">
        <v>56.05</v>
      </c>
      <c r="H671" s="3">
        <v>59.07</v>
      </c>
      <c r="I671" s="3">
        <v>60.55</v>
      </c>
      <c r="J671" s="3">
        <v>60.56</v>
      </c>
      <c r="K671" s="3">
        <v>59.54</v>
      </c>
      <c r="L671" s="3">
        <v>51.83</v>
      </c>
      <c r="M671" s="3">
        <v>50.26</v>
      </c>
      <c r="N671" s="3">
        <v>49.82</v>
      </c>
      <c r="O671" s="3">
        <v>49.53</v>
      </c>
      <c r="P671" s="3">
        <v>49.78</v>
      </c>
      <c r="Q671" s="3">
        <v>50.03</v>
      </c>
      <c r="R671" s="3">
        <v>53.15</v>
      </c>
      <c r="S671" s="3">
        <v>56.58</v>
      </c>
      <c r="T671" s="3">
        <v>57.49</v>
      </c>
      <c r="U671" s="3">
        <v>58.45</v>
      </c>
      <c r="V671" s="3">
        <v>58.43</v>
      </c>
      <c r="W671" s="3">
        <v>57.55</v>
      </c>
      <c r="X671" s="3">
        <v>49.31</v>
      </c>
      <c r="Y671" s="3">
        <v>48.06</v>
      </c>
      <c r="Z671" s="3">
        <v>46.92</v>
      </c>
      <c r="AA671" s="3">
        <v>46.36</v>
      </c>
      <c r="AB671" s="3">
        <v>46.61</v>
      </c>
      <c r="AC671" s="3">
        <v>47.01</v>
      </c>
      <c r="AD671" s="3">
        <v>51.16</v>
      </c>
      <c r="AE671" s="3">
        <v>54.58</v>
      </c>
      <c r="AF671" s="3">
        <v>55.03</v>
      </c>
      <c r="AG671" s="3">
        <v>55.78</v>
      </c>
      <c r="AH671" s="3">
        <v>55.83</v>
      </c>
      <c r="AI671" s="3">
        <v>55.33</v>
      </c>
      <c r="AJ671" s="3">
        <v>46.56</v>
      </c>
      <c r="AK671" s="3">
        <v>45.35</v>
      </c>
      <c r="AL671" s="3">
        <v>44.65</v>
      </c>
      <c r="AM671" s="3">
        <v>44.4</v>
      </c>
      <c r="AN671" s="3">
        <v>44.67</v>
      </c>
      <c r="AO671" s="3">
        <v>45.55</v>
      </c>
      <c r="AP671" s="3">
        <v>48.16</v>
      </c>
      <c r="AQ671" s="3">
        <v>51.24</v>
      </c>
      <c r="AR671" s="3">
        <v>51.69</v>
      </c>
      <c r="AS671" s="3">
        <v>52.44</v>
      </c>
      <c r="AT671" s="3">
        <v>52.49</v>
      </c>
      <c r="AU671" s="3">
        <v>51.52</v>
      </c>
      <c r="AV671" s="3">
        <v>45.24</v>
      </c>
      <c r="AW671" s="3">
        <v>44.53</v>
      </c>
      <c r="AX671" s="3">
        <v>43.83</v>
      </c>
      <c r="AY671" s="3">
        <v>43.58</v>
      </c>
    </row>
    <row r="672" spans="1:51" x14ac:dyDescent="0.35">
      <c r="A672" s="5">
        <f t="shared" si="11"/>
        <v>43665</v>
      </c>
      <c r="B672" t="s">
        <v>817</v>
      </c>
      <c r="C672" s="2">
        <v>43665</v>
      </c>
      <c r="D672" s="3">
        <v>40.619999999999997</v>
      </c>
      <c r="E672" s="3">
        <v>43.08</v>
      </c>
      <c r="F672" s="3">
        <v>48.48</v>
      </c>
      <c r="G672" s="3">
        <v>57.09</v>
      </c>
      <c r="H672" s="3">
        <v>60.17</v>
      </c>
      <c r="I672" s="3">
        <v>61.86</v>
      </c>
      <c r="J672" s="3">
        <v>61.87</v>
      </c>
      <c r="K672" s="3">
        <v>60.85</v>
      </c>
      <c r="L672" s="3">
        <v>52.69</v>
      </c>
      <c r="M672" s="3">
        <v>51.12</v>
      </c>
      <c r="N672" s="3">
        <v>50.68</v>
      </c>
      <c r="O672" s="3">
        <v>50.38</v>
      </c>
      <c r="P672" s="3">
        <v>50.63</v>
      </c>
      <c r="Q672" s="3">
        <v>50.88</v>
      </c>
      <c r="R672" s="3">
        <v>53.93</v>
      </c>
      <c r="S672" s="3">
        <v>57.36</v>
      </c>
      <c r="T672" s="3">
        <v>58.27</v>
      </c>
      <c r="U672" s="3">
        <v>59.23</v>
      </c>
      <c r="V672" s="3">
        <v>59.21</v>
      </c>
      <c r="W672" s="3">
        <v>58.33</v>
      </c>
      <c r="X672" s="3">
        <v>50.77</v>
      </c>
      <c r="Y672" s="3">
        <v>49.52</v>
      </c>
      <c r="Z672" s="3">
        <v>48.38</v>
      </c>
      <c r="AA672" s="3">
        <v>47.82</v>
      </c>
      <c r="AB672" s="3">
        <v>48.07</v>
      </c>
      <c r="AC672" s="3">
        <v>48.47</v>
      </c>
      <c r="AD672" s="3">
        <v>51.9</v>
      </c>
      <c r="AE672" s="3">
        <v>55.32</v>
      </c>
      <c r="AF672" s="3">
        <v>55.77</v>
      </c>
      <c r="AG672" s="3">
        <v>56.52</v>
      </c>
      <c r="AH672" s="3">
        <v>56.57</v>
      </c>
      <c r="AI672" s="3">
        <v>56.07</v>
      </c>
      <c r="AJ672" s="3">
        <v>47.15</v>
      </c>
      <c r="AK672" s="3">
        <v>45.94</v>
      </c>
      <c r="AL672" s="3">
        <v>45.24</v>
      </c>
      <c r="AM672" s="3">
        <v>44.99</v>
      </c>
      <c r="AN672" s="3">
        <v>45.26</v>
      </c>
      <c r="AO672" s="3">
        <v>46.14</v>
      </c>
      <c r="AP672" s="3">
        <v>48.85</v>
      </c>
      <c r="AQ672" s="3">
        <v>51.93</v>
      </c>
      <c r="AR672" s="3">
        <v>52.38</v>
      </c>
      <c r="AS672" s="3">
        <v>53.13</v>
      </c>
      <c r="AT672" s="3">
        <v>53.18</v>
      </c>
      <c r="AU672" s="3">
        <v>52.21</v>
      </c>
      <c r="AV672" s="3">
        <v>45.83</v>
      </c>
      <c r="AW672" s="3">
        <v>45.12</v>
      </c>
      <c r="AX672" s="3">
        <v>44.42</v>
      </c>
      <c r="AY672" s="3">
        <v>44.17</v>
      </c>
    </row>
    <row r="673" spans="1:51" x14ac:dyDescent="0.35">
      <c r="A673" s="5">
        <f t="shared" si="11"/>
        <v>43668</v>
      </c>
      <c r="B673" t="s">
        <v>818</v>
      </c>
      <c r="C673" s="2">
        <v>43668</v>
      </c>
      <c r="D673" s="3">
        <v>39.75</v>
      </c>
      <c r="E673" s="3">
        <v>42.25</v>
      </c>
      <c r="F673" s="3">
        <v>47.38</v>
      </c>
      <c r="G673" s="3">
        <v>56.33</v>
      </c>
      <c r="H673" s="3">
        <v>59.26</v>
      </c>
      <c r="I673" s="3">
        <v>61.07</v>
      </c>
      <c r="J673" s="3">
        <v>61.08</v>
      </c>
      <c r="K673" s="3">
        <v>60.06</v>
      </c>
      <c r="L673" s="3">
        <v>52.71</v>
      </c>
      <c r="M673" s="3">
        <v>51.14</v>
      </c>
      <c r="N673" s="3">
        <v>50.7</v>
      </c>
      <c r="O673" s="3">
        <v>50.22</v>
      </c>
      <c r="P673" s="3">
        <v>50.47</v>
      </c>
      <c r="Q673" s="3">
        <v>50.72</v>
      </c>
      <c r="R673" s="3">
        <v>53.57</v>
      </c>
      <c r="S673" s="3">
        <v>57</v>
      </c>
      <c r="T673" s="3">
        <v>57.91</v>
      </c>
      <c r="U673" s="3">
        <v>58.87</v>
      </c>
      <c r="V673" s="3">
        <v>58.85</v>
      </c>
      <c r="W673" s="3">
        <v>57.97</v>
      </c>
      <c r="X673" s="3">
        <v>50.88</v>
      </c>
      <c r="Y673" s="3">
        <v>49.63</v>
      </c>
      <c r="Z673" s="3">
        <v>48.49</v>
      </c>
      <c r="AA673" s="3">
        <v>47.93</v>
      </c>
      <c r="AB673" s="3">
        <v>48.18</v>
      </c>
      <c r="AC673" s="3">
        <v>48.58</v>
      </c>
      <c r="AD673" s="3">
        <v>51.93</v>
      </c>
      <c r="AE673" s="3">
        <v>55.35</v>
      </c>
      <c r="AF673" s="3">
        <v>55.8</v>
      </c>
      <c r="AG673" s="3">
        <v>56.55</v>
      </c>
      <c r="AH673" s="3">
        <v>56.6</v>
      </c>
      <c r="AI673" s="3">
        <v>56.1</v>
      </c>
      <c r="AJ673" s="3">
        <v>47.17</v>
      </c>
      <c r="AK673" s="3">
        <v>45.96</v>
      </c>
      <c r="AL673" s="3">
        <v>45.26</v>
      </c>
      <c r="AM673" s="3">
        <v>45.01</v>
      </c>
      <c r="AN673" s="3">
        <v>45.28</v>
      </c>
      <c r="AO673" s="3">
        <v>46.16</v>
      </c>
      <c r="AP673" s="3">
        <v>48.88</v>
      </c>
      <c r="AQ673" s="3">
        <v>51.96</v>
      </c>
      <c r="AR673" s="3">
        <v>52.41</v>
      </c>
      <c r="AS673" s="3">
        <v>53.16</v>
      </c>
      <c r="AT673" s="3">
        <v>53.21</v>
      </c>
      <c r="AU673" s="3">
        <v>52.24</v>
      </c>
      <c r="AV673" s="3">
        <v>45.85</v>
      </c>
      <c r="AW673" s="3">
        <v>45.14</v>
      </c>
      <c r="AX673" s="3">
        <v>44.44</v>
      </c>
      <c r="AY673" s="3">
        <v>44.19</v>
      </c>
    </row>
    <row r="674" spans="1:51" x14ac:dyDescent="0.35">
      <c r="A674" s="5">
        <f t="shared" si="11"/>
        <v>43669</v>
      </c>
      <c r="B674" t="s">
        <v>819</v>
      </c>
      <c r="C674" s="2">
        <v>43669</v>
      </c>
      <c r="D674" s="3">
        <v>41.28</v>
      </c>
      <c r="E674" s="3">
        <v>42.9</v>
      </c>
      <c r="F674" s="3">
        <v>47.71</v>
      </c>
      <c r="G674" s="3">
        <v>57.07</v>
      </c>
      <c r="H674" s="3">
        <v>60.09</v>
      </c>
      <c r="I674" s="3">
        <v>61.72</v>
      </c>
      <c r="J674" s="3">
        <v>61.73</v>
      </c>
      <c r="K674" s="3">
        <v>60.71</v>
      </c>
      <c r="L674" s="3">
        <v>53.13</v>
      </c>
      <c r="M674" s="3">
        <v>51.56</v>
      </c>
      <c r="N674" s="3">
        <v>51.12</v>
      </c>
      <c r="O674" s="3">
        <v>50.57</v>
      </c>
      <c r="P674" s="3">
        <v>50.82</v>
      </c>
      <c r="Q674" s="3">
        <v>51.07</v>
      </c>
      <c r="R674" s="3">
        <v>53.85</v>
      </c>
      <c r="S674" s="3">
        <v>57.28</v>
      </c>
      <c r="T674" s="3">
        <v>58.19</v>
      </c>
      <c r="U674" s="3">
        <v>59.15</v>
      </c>
      <c r="V674" s="3">
        <v>59.13</v>
      </c>
      <c r="W674" s="3">
        <v>58.25</v>
      </c>
      <c r="X674" s="3">
        <v>51.38</v>
      </c>
      <c r="Y674" s="3">
        <v>50.13</v>
      </c>
      <c r="Z674" s="3">
        <v>48.99</v>
      </c>
      <c r="AA674" s="3">
        <v>48.43</v>
      </c>
      <c r="AB674" s="3">
        <v>48.68</v>
      </c>
      <c r="AC674" s="3">
        <v>49.08</v>
      </c>
      <c r="AD674" s="3">
        <v>52.37</v>
      </c>
      <c r="AE674" s="3">
        <v>55.79</v>
      </c>
      <c r="AF674" s="3">
        <v>56.24</v>
      </c>
      <c r="AG674" s="3">
        <v>56.99</v>
      </c>
      <c r="AH674" s="3">
        <v>57.04</v>
      </c>
      <c r="AI674" s="3">
        <v>56.54</v>
      </c>
      <c r="AJ674" s="3">
        <v>47.54</v>
      </c>
      <c r="AK674" s="3">
        <v>46.33</v>
      </c>
      <c r="AL674" s="3">
        <v>45.63</v>
      </c>
      <c r="AM674" s="3">
        <v>45.38</v>
      </c>
      <c r="AN674" s="3">
        <v>45.65</v>
      </c>
      <c r="AO674" s="3">
        <v>46.53</v>
      </c>
      <c r="AP674" s="3">
        <v>49.05</v>
      </c>
      <c r="AQ674" s="3">
        <v>52.13</v>
      </c>
      <c r="AR674" s="3">
        <v>52.58</v>
      </c>
      <c r="AS674" s="3">
        <v>53.33</v>
      </c>
      <c r="AT674" s="3">
        <v>53.38</v>
      </c>
      <c r="AU674" s="3">
        <v>52.41</v>
      </c>
      <c r="AV674" s="3">
        <v>46.22</v>
      </c>
      <c r="AW674" s="3">
        <v>45.51</v>
      </c>
      <c r="AX674" s="3">
        <v>44.81</v>
      </c>
      <c r="AY674" s="3">
        <v>44.56</v>
      </c>
    </row>
    <row r="675" spans="1:51" x14ac:dyDescent="0.35">
      <c r="A675" s="5">
        <f t="shared" si="11"/>
        <v>43670</v>
      </c>
      <c r="B675" t="s">
        <v>820</v>
      </c>
      <c r="C675" s="2">
        <v>43670</v>
      </c>
      <c r="D675" s="3">
        <v>39.979999999999997</v>
      </c>
      <c r="E675" s="3">
        <v>41.51</v>
      </c>
      <c r="F675" s="3">
        <v>46.42</v>
      </c>
      <c r="G675" s="3">
        <v>55.85</v>
      </c>
      <c r="H675" s="3">
        <v>58.76</v>
      </c>
      <c r="I675" s="3">
        <v>60.63</v>
      </c>
      <c r="J675" s="3">
        <v>60.64</v>
      </c>
      <c r="K675" s="3">
        <v>59.62</v>
      </c>
      <c r="L675" s="3">
        <v>52.25</v>
      </c>
      <c r="M675" s="3">
        <v>50.68</v>
      </c>
      <c r="N675" s="3">
        <v>50.24</v>
      </c>
      <c r="O675" s="3">
        <v>49.55</v>
      </c>
      <c r="P675" s="3">
        <v>49.8</v>
      </c>
      <c r="Q675" s="3">
        <v>50.05</v>
      </c>
      <c r="R675" s="3">
        <v>53.1</v>
      </c>
      <c r="S675" s="3">
        <v>56.53</v>
      </c>
      <c r="T675" s="3">
        <v>57.44</v>
      </c>
      <c r="U675" s="3">
        <v>58.4</v>
      </c>
      <c r="V675" s="3">
        <v>58.38</v>
      </c>
      <c r="W675" s="3">
        <v>57.5</v>
      </c>
      <c r="X675" s="3">
        <v>50.86</v>
      </c>
      <c r="Y675" s="3">
        <v>49.61</v>
      </c>
      <c r="Z675" s="3">
        <v>48.47</v>
      </c>
      <c r="AA675" s="3">
        <v>47.91</v>
      </c>
      <c r="AB675" s="3">
        <v>48.16</v>
      </c>
      <c r="AC675" s="3">
        <v>48.56</v>
      </c>
      <c r="AD675" s="3">
        <v>52.04</v>
      </c>
      <c r="AE675" s="3">
        <v>55.46</v>
      </c>
      <c r="AF675" s="3">
        <v>55.91</v>
      </c>
      <c r="AG675" s="3">
        <v>56.66</v>
      </c>
      <c r="AH675" s="3">
        <v>56.71</v>
      </c>
      <c r="AI675" s="3">
        <v>56.21</v>
      </c>
      <c r="AJ675" s="3">
        <v>47.56</v>
      </c>
      <c r="AK675" s="3">
        <v>46.35</v>
      </c>
      <c r="AL675" s="3">
        <v>45.65</v>
      </c>
      <c r="AM675" s="3">
        <v>45.4</v>
      </c>
      <c r="AN675" s="3">
        <v>45.67</v>
      </c>
      <c r="AO675" s="3">
        <v>46.55</v>
      </c>
      <c r="AP675" s="3">
        <v>49.2</v>
      </c>
      <c r="AQ675" s="3">
        <v>52.28</v>
      </c>
      <c r="AR675" s="3">
        <v>52.73</v>
      </c>
      <c r="AS675" s="3">
        <v>53.48</v>
      </c>
      <c r="AT675" s="3">
        <v>53.53</v>
      </c>
      <c r="AU675" s="3">
        <v>52.56</v>
      </c>
      <c r="AV675" s="3">
        <v>46.24</v>
      </c>
      <c r="AW675" s="3">
        <v>45.53</v>
      </c>
      <c r="AX675" s="3">
        <v>44.83</v>
      </c>
      <c r="AY675" s="3">
        <v>44.58</v>
      </c>
    </row>
    <row r="676" spans="1:51" x14ac:dyDescent="0.35">
      <c r="A676" s="5">
        <f t="shared" si="11"/>
        <v>43671</v>
      </c>
      <c r="B676" t="s">
        <v>821</v>
      </c>
      <c r="C676" s="2">
        <v>43671</v>
      </c>
      <c r="D676" s="3">
        <v>40.159999999999997</v>
      </c>
      <c r="E676" s="3">
        <v>41.32</v>
      </c>
      <c r="F676" s="3">
        <v>46.07</v>
      </c>
      <c r="G676" s="3">
        <v>55.43</v>
      </c>
      <c r="H676" s="3">
        <v>58.67</v>
      </c>
      <c r="I676" s="3">
        <v>60.85</v>
      </c>
      <c r="J676" s="3">
        <v>60.86</v>
      </c>
      <c r="K676" s="3">
        <v>59.84</v>
      </c>
      <c r="L676" s="3">
        <v>52.28</v>
      </c>
      <c r="M676" s="3">
        <v>50.71</v>
      </c>
      <c r="N676" s="3">
        <v>50.27</v>
      </c>
      <c r="O676" s="3">
        <v>49.76</v>
      </c>
      <c r="P676" s="3">
        <v>50.01</v>
      </c>
      <c r="Q676" s="3">
        <v>50.26</v>
      </c>
      <c r="R676" s="3">
        <v>53.19</v>
      </c>
      <c r="S676" s="3">
        <v>56.62</v>
      </c>
      <c r="T676" s="3">
        <v>57.53</v>
      </c>
      <c r="U676" s="3">
        <v>58.49</v>
      </c>
      <c r="V676" s="3">
        <v>58.47</v>
      </c>
      <c r="W676" s="3">
        <v>57.59</v>
      </c>
      <c r="X676" s="3">
        <v>50.56</v>
      </c>
      <c r="Y676" s="3">
        <v>49.31</v>
      </c>
      <c r="Z676" s="3">
        <v>48.17</v>
      </c>
      <c r="AA676" s="3">
        <v>47.61</v>
      </c>
      <c r="AB676" s="3">
        <v>47.86</v>
      </c>
      <c r="AC676" s="3">
        <v>48.26</v>
      </c>
      <c r="AD676" s="3">
        <v>51.89</v>
      </c>
      <c r="AE676" s="3">
        <v>55.31</v>
      </c>
      <c r="AF676" s="3">
        <v>55.76</v>
      </c>
      <c r="AG676" s="3">
        <v>56.51</v>
      </c>
      <c r="AH676" s="3">
        <v>56.56</v>
      </c>
      <c r="AI676" s="3">
        <v>56.06</v>
      </c>
      <c r="AJ676" s="3">
        <v>47.69</v>
      </c>
      <c r="AK676" s="3">
        <v>46.48</v>
      </c>
      <c r="AL676" s="3">
        <v>45.78</v>
      </c>
      <c r="AM676" s="3">
        <v>45.53</v>
      </c>
      <c r="AN676" s="3">
        <v>45.8</v>
      </c>
      <c r="AO676" s="3">
        <v>46.68</v>
      </c>
      <c r="AP676" s="3">
        <v>49.05</v>
      </c>
      <c r="AQ676" s="3">
        <v>52.13</v>
      </c>
      <c r="AR676" s="3">
        <v>52.58</v>
      </c>
      <c r="AS676" s="3">
        <v>53.33</v>
      </c>
      <c r="AT676" s="3">
        <v>53.38</v>
      </c>
      <c r="AU676" s="3">
        <v>52.41</v>
      </c>
      <c r="AV676" s="3">
        <v>46.37</v>
      </c>
      <c r="AW676" s="3">
        <v>45.66</v>
      </c>
      <c r="AX676" s="3">
        <v>44.96</v>
      </c>
      <c r="AY676" s="3">
        <v>44.71</v>
      </c>
    </row>
    <row r="677" spans="1:51" x14ac:dyDescent="0.35">
      <c r="A677" s="5">
        <f t="shared" si="11"/>
        <v>43672</v>
      </c>
      <c r="B677" t="s">
        <v>822</v>
      </c>
      <c r="C677" s="2">
        <v>43672</v>
      </c>
      <c r="D677" s="3">
        <v>39.78</v>
      </c>
      <c r="E677" s="3">
        <v>41.06</v>
      </c>
      <c r="F677" s="3">
        <v>45.01</v>
      </c>
      <c r="G677" s="3">
        <v>54.32</v>
      </c>
      <c r="H677" s="3">
        <v>57.76</v>
      </c>
      <c r="I677" s="3">
        <v>59.91</v>
      </c>
      <c r="J677" s="3">
        <v>59.92</v>
      </c>
      <c r="K677" s="3">
        <v>58.9</v>
      </c>
      <c r="L677" s="3">
        <v>51.84</v>
      </c>
      <c r="M677" s="3">
        <v>50.27</v>
      </c>
      <c r="N677" s="3">
        <v>49.83</v>
      </c>
      <c r="O677" s="3">
        <v>49.41</v>
      </c>
      <c r="P677" s="3">
        <v>49.66</v>
      </c>
      <c r="Q677" s="3">
        <v>49.91</v>
      </c>
      <c r="R677" s="3">
        <v>52.62</v>
      </c>
      <c r="S677" s="3">
        <v>56.05</v>
      </c>
      <c r="T677" s="3">
        <v>56.96</v>
      </c>
      <c r="U677" s="3">
        <v>57.92</v>
      </c>
      <c r="V677" s="3">
        <v>57.9</v>
      </c>
      <c r="W677" s="3">
        <v>57.02</v>
      </c>
      <c r="X677" s="3">
        <v>50.12</v>
      </c>
      <c r="Y677" s="3">
        <v>48.87</v>
      </c>
      <c r="Z677" s="3">
        <v>47.73</v>
      </c>
      <c r="AA677" s="3">
        <v>47.17</v>
      </c>
      <c r="AB677" s="3">
        <v>47.42</v>
      </c>
      <c r="AC677" s="3">
        <v>47.82</v>
      </c>
      <c r="AD677" s="3">
        <v>52</v>
      </c>
      <c r="AE677" s="3">
        <v>55.42</v>
      </c>
      <c r="AF677" s="3">
        <v>55.87</v>
      </c>
      <c r="AG677" s="3">
        <v>56.62</v>
      </c>
      <c r="AH677" s="3">
        <v>56.67</v>
      </c>
      <c r="AI677" s="3">
        <v>56.17</v>
      </c>
      <c r="AJ677" s="3">
        <v>47.67</v>
      </c>
      <c r="AK677" s="3">
        <v>46.46</v>
      </c>
      <c r="AL677" s="3">
        <v>45.76</v>
      </c>
      <c r="AM677" s="3">
        <v>45.51</v>
      </c>
      <c r="AN677" s="3">
        <v>45.78</v>
      </c>
      <c r="AO677" s="3">
        <v>46.66</v>
      </c>
      <c r="AP677" s="3">
        <v>49.16</v>
      </c>
      <c r="AQ677" s="3">
        <v>52.24</v>
      </c>
      <c r="AR677" s="3">
        <v>52.69</v>
      </c>
      <c r="AS677" s="3">
        <v>53.44</v>
      </c>
      <c r="AT677" s="3">
        <v>53.49</v>
      </c>
      <c r="AU677" s="3">
        <v>52.52</v>
      </c>
      <c r="AV677" s="3">
        <v>46.35</v>
      </c>
      <c r="AW677" s="3">
        <v>45.64</v>
      </c>
      <c r="AX677" s="3">
        <v>44.94</v>
      </c>
      <c r="AY677" s="3">
        <v>44.69</v>
      </c>
    </row>
    <row r="678" spans="1:51" x14ac:dyDescent="0.35">
      <c r="A678" s="5">
        <f t="shared" si="11"/>
        <v>43675</v>
      </c>
      <c r="B678" t="s">
        <v>823</v>
      </c>
      <c r="C678" s="2">
        <v>43675</v>
      </c>
      <c r="D678" s="3">
        <v>39.64</v>
      </c>
      <c r="E678" s="3">
        <v>40.840000000000003</v>
      </c>
      <c r="F678" s="3">
        <v>44.63</v>
      </c>
      <c r="G678" s="3">
        <v>53.9</v>
      </c>
      <c r="H678" s="3">
        <v>57.46</v>
      </c>
      <c r="I678" s="3">
        <v>59.78</v>
      </c>
      <c r="J678" s="3">
        <v>59.79</v>
      </c>
      <c r="K678" s="3">
        <v>58.77</v>
      </c>
      <c r="L678" s="3">
        <v>51.9</v>
      </c>
      <c r="M678" s="3">
        <v>50.33</v>
      </c>
      <c r="N678" s="3">
        <v>49.89</v>
      </c>
      <c r="O678" s="3">
        <v>49.52</v>
      </c>
      <c r="P678" s="3">
        <v>49.77</v>
      </c>
      <c r="Q678" s="3">
        <v>50.02</v>
      </c>
      <c r="R678" s="3">
        <v>52.79</v>
      </c>
      <c r="S678" s="3">
        <v>56.22</v>
      </c>
      <c r="T678" s="3">
        <v>57.13</v>
      </c>
      <c r="U678" s="3">
        <v>58.09</v>
      </c>
      <c r="V678" s="3">
        <v>58.07</v>
      </c>
      <c r="W678" s="3">
        <v>57.19</v>
      </c>
      <c r="X678" s="3">
        <v>50.16</v>
      </c>
      <c r="Y678" s="3">
        <v>48.91</v>
      </c>
      <c r="Z678" s="3">
        <v>47.77</v>
      </c>
      <c r="AA678" s="3">
        <v>47.21</v>
      </c>
      <c r="AB678" s="3">
        <v>47.46</v>
      </c>
      <c r="AC678" s="3">
        <v>47.86</v>
      </c>
      <c r="AD678" s="3">
        <v>52.21</v>
      </c>
      <c r="AE678" s="3">
        <v>55.63</v>
      </c>
      <c r="AF678" s="3">
        <v>56.08</v>
      </c>
      <c r="AG678" s="3">
        <v>56.83</v>
      </c>
      <c r="AH678" s="3">
        <v>56.88</v>
      </c>
      <c r="AI678" s="3">
        <v>56.38</v>
      </c>
      <c r="AJ678" s="3">
        <v>47.67</v>
      </c>
      <c r="AK678" s="3">
        <v>46.46</v>
      </c>
      <c r="AL678" s="3">
        <v>45.76</v>
      </c>
      <c r="AM678" s="3">
        <v>45.51</v>
      </c>
      <c r="AN678" s="3">
        <v>45.78</v>
      </c>
      <c r="AO678" s="3">
        <v>46.66</v>
      </c>
      <c r="AP678" s="3">
        <v>49.37</v>
      </c>
      <c r="AQ678" s="3">
        <v>52.45</v>
      </c>
      <c r="AR678" s="3">
        <v>52.9</v>
      </c>
      <c r="AS678" s="3">
        <v>53.65</v>
      </c>
      <c r="AT678" s="3">
        <v>53.7</v>
      </c>
      <c r="AU678" s="3">
        <v>52.73</v>
      </c>
      <c r="AV678" s="3">
        <v>46.35</v>
      </c>
      <c r="AW678" s="3">
        <v>45.64</v>
      </c>
      <c r="AX678" s="3">
        <v>44.94</v>
      </c>
      <c r="AY678" s="3">
        <v>44.69</v>
      </c>
    </row>
    <row r="679" spans="1:51" x14ac:dyDescent="0.35">
      <c r="A679" s="5">
        <f t="shared" si="11"/>
        <v>43676</v>
      </c>
      <c r="B679" t="s">
        <v>824</v>
      </c>
      <c r="C679" s="2">
        <v>43676</v>
      </c>
      <c r="D679" s="3">
        <v>40.24</v>
      </c>
      <c r="E679" s="3">
        <v>41.06</v>
      </c>
      <c r="F679" s="3">
        <v>44.36</v>
      </c>
      <c r="G679" s="3">
        <v>53.53</v>
      </c>
      <c r="H679" s="3">
        <v>57.02</v>
      </c>
      <c r="I679" s="3">
        <v>59.73</v>
      </c>
      <c r="J679" s="3">
        <v>59.74</v>
      </c>
      <c r="K679" s="3">
        <v>58.72</v>
      </c>
      <c r="L679" s="3">
        <v>51.72</v>
      </c>
      <c r="M679" s="3">
        <v>50.15</v>
      </c>
      <c r="N679" s="3">
        <v>49.71</v>
      </c>
      <c r="O679" s="3">
        <v>49.2</v>
      </c>
      <c r="P679" s="3">
        <v>49.45</v>
      </c>
      <c r="Q679" s="3">
        <v>49.7</v>
      </c>
      <c r="R679" s="3">
        <v>52.81</v>
      </c>
      <c r="S679" s="3">
        <v>56.24</v>
      </c>
      <c r="T679" s="3">
        <v>57.15</v>
      </c>
      <c r="U679" s="3">
        <v>58.11</v>
      </c>
      <c r="V679" s="3">
        <v>58.09</v>
      </c>
      <c r="W679" s="3">
        <v>57.21</v>
      </c>
      <c r="X679" s="3">
        <v>50.39</v>
      </c>
      <c r="Y679" s="3">
        <v>49.14</v>
      </c>
      <c r="Z679" s="3">
        <v>48</v>
      </c>
      <c r="AA679" s="3">
        <v>47.44</v>
      </c>
      <c r="AB679" s="3">
        <v>47.69</v>
      </c>
      <c r="AC679" s="3">
        <v>48.09</v>
      </c>
      <c r="AD679" s="3">
        <v>52.26</v>
      </c>
      <c r="AE679" s="3">
        <v>55.68</v>
      </c>
      <c r="AF679" s="3">
        <v>56.13</v>
      </c>
      <c r="AG679" s="3">
        <v>56.88</v>
      </c>
      <c r="AH679" s="3">
        <v>56.93</v>
      </c>
      <c r="AI679" s="3">
        <v>56.43</v>
      </c>
      <c r="AJ679" s="3">
        <v>48.01</v>
      </c>
      <c r="AK679" s="3">
        <v>46.8</v>
      </c>
      <c r="AL679" s="3">
        <v>46.1</v>
      </c>
      <c r="AM679" s="3">
        <v>45.85</v>
      </c>
      <c r="AN679" s="3">
        <v>46.12</v>
      </c>
      <c r="AO679" s="3">
        <v>47</v>
      </c>
      <c r="AP679" s="3">
        <v>49.15</v>
      </c>
      <c r="AQ679" s="3">
        <v>52.23</v>
      </c>
      <c r="AR679" s="3">
        <v>52.68</v>
      </c>
      <c r="AS679" s="3">
        <v>53.43</v>
      </c>
      <c r="AT679" s="3">
        <v>53.48</v>
      </c>
      <c r="AU679" s="3">
        <v>52.51</v>
      </c>
      <c r="AV679" s="3">
        <v>46.69</v>
      </c>
      <c r="AW679" s="3">
        <v>45.98</v>
      </c>
      <c r="AX679" s="3">
        <v>45.28</v>
      </c>
      <c r="AY679" s="3">
        <v>45.03</v>
      </c>
    </row>
    <row r="680" spans="1:51" x14ac:dyDescent="0.35">
      <c r="A680" s="5">
        <f t="shared" si="11"/>
        <v>43677</v>
      </c>
      <c r="B680" t="s">
        <v>825</v>
      </c>
      <c r="C680" s="2">
        <v>43677</v>
      </c>
      <c r="D680" s="3">
        <v>41.99</v>
      </c>
      <c r="E680" s="3">
        <v>44.76</v>
      </c>
      <c r="F680" s="3">
        <v>53.65</v>
      </c>
      <c r="G680" s="3">
        <v>57.36</v>
      </c>
      <c r="H680" s="3">
        <v>59.73</v>
      </c>
      <c r="I680" s="3">
        <v>59.74</v>
      </c>
      <c r="J680" s="3">
        <v>58.72</v>
      </c>
      <c r="K680" s="3">
        <v>51.94</v>
      </c>
      <c r="L680" s="3">
        <v>50.37</v>
      </c>
      <c r="M680" s="3">
        <v>49.93</v>
      </c>
      <c r="N680" s="3">
        <v>49.52</v>
      </c>
      <c r="O680" s="3">
        <v>49.77</v>
      </c>
      <c r="P680" s="3">
        <v>50.02</v>
      </c>
      <c r="Q680" s="3">
        <v>53.04</v>
      </c>
      <c r="R680" s="3">
        <v>56.47</v>
      </c>
      <c r="S680" s="3">
        <v>57.38</v>
      </c>
      <c r="T680" s="3">
        <v>58.34</v>
      </c>
      <c r="U680" s="3">
        <v>58.32</v>
      </c>
      <c r="V680" s="3">
        <v>57.44</v>
      </c>
      <c r="W680" s="3">
        <v>50.54</v>
      </c>
      <c r="X680" s="3">
        <v>49.29</v>
      </c>
      <c r="Y680" s="3">
        <v>48.15</v>
      </c>
      <c r="Z680" s="3">
        <v>47.59</v>
      </c>
      <c r="AA680" s="3">
        <v>47.84</v>
      </c>
      <c r="AB680" s="3">
        <v>48.24</v>
      </c>
      <c r="AC680" s="3">
        <v>52.63</v>
      </c>
      <c r="AD680" s="3">
        <v>56.05</v>
      </c>
      <c r="AE680" s="3">
        <v>56.5</v>
      </c>
      <c r="AF680" s="3">
        <v>57.25</v>
      </c>
      <c r="AG680" s="3">
        <v>57.3</v>
      </c>
      <c r="AH680" s="3">
        <v>56.8</v>
      </c>
      <c r="AI680" s="3">
        <v>48.08</v>
      </c>
      <c r="AJ680" s="3">
        <v>46.87</v>
      </c>
      <c r="AK680" s="3">
        <v>46.17</v>
      </c>
      <c r="AL680" s="3">
        <v>45.92</v>
      </c>
      <c r="AM680" s="3">
        <v>46.19</v>
      </c>
      <c r="AN680" s="3">
        <v>47.07</v>
      </c>
      <c r="AO680" s="3">
        <v>49.52</v>
      </c>
      <c r="AP680" s="3">
        <v>52.6</v>
      </c>
      <c r="AQ680" s="3">
        <v>53.05</v>
      </c>
      <c r="AR680" s="3">
        <v>53.8</v>
      </c>
      <c r="AS680" s="3">
        <v>53.85</v>
      </c>
      <c r="AT680" s="3">
        <v>52.88</v>
      </c>
      <c r="AU680" s="3">
        <v>46.76</v>
      </c>
      <c r="AV680" s="3">
        <v>46.05</v>
      </c>
      <c r="AW680" s="3">
        <v>45.35</v>
      </c>
      <c r="AX680" s="3">
        <v>45.1</v>
      </c>
      <c r="AY680" s="3">
        <v>45.37</v>
      </c>
    </row>
    <row r="681" spans="1:51" x14ac:dyDescent="0.35">
      <c r="A681" s="5">
        <f t="shared" si="11"/>
        <v>43678</v>
      </c>
      <c r="B681" t="s">
        <v>826</v>
      </c>
      <c r="C681" s="2">
        <v>43678</v>
      </c>
      <c r="D681" s="3">
        <v>45.15</v>
      </c>
      <c r="E681" s="3">
        <v>47.25</v>
      </c>
      <c r="F681" s="3">
        <v>55.58</v>
      </c>
      <c r="G681" s="3">
        <v>59.29</v>
      </c>
      <c r="H681" s="3">
        <v>61.47</v>
      </c>
      <c r="I681" s="3">
        <v>61.48</v>
      </c>
      <c r="J681" s="3">
        <v>60.46</v>
      </c>
      <c r="K681" s="3">
        <v>52.93</v>
      </c>
      <c r="L681" s="3">
        <v>51.36</v>
      </c>
      <c r="M681" s="3">
        <v>50.92</v>
      </c>
      <c r="N681" s="3">
        <v>50.51</v>
      </c>
      <c r="O681" s="3">
        <v>50.76</v>
      </c>
      <c r="P681" s="3">
        <v>51.01</v>
      </c>
      <c r="Q681" s="3">
        <v>53.91</v>
      </c>
      <c r="R681" s="3">
        <v>57.34</v>
      </c>
      <c r="S681" s="3">
        <v>58.25</v>
      </c>
      <c r="T681" s="3">
        <v>59.21</v>
      </c>
      <c r="U681" s="3">
        <v>59.19</v>
      </c>
      <c r="V681" s="3">
        <v>58.31</v>
      </c>
      <c r="W681" s="3">
        <v>50.93</v>
      </c>
      <c r="X681" s="3">
        <v>49.68</v>
      </c>
      <c r="Y681" s="3">
        <v>48.54</v>
      </c>
      <c r="Z681" s="3">
        <v>47.98</v>
      </c>
      <c r="AA681" s="3">
        <v>48.23</v>
      </c>
      <c r="AB681" s="3">
        <v>48.63</v>
      </c>
      <c r="AC681" s="3">
        <v>53.5</v>
      </c>
      <c r="AD681" s="3">
        <v>56.92</v>
      </c>
      <c r="AE681" s="3">
        <v>57.37</v>
      </c>
      <c r="AF681" s="3">
        <v>58.12</v>
      </c>
      <c r="AG681" s="3">
        <v>58.17</v>
      </c>
      <c r="AH681" s="3">
        <v>57.67</v>
      </c>
      <c r="AI681" s="3">
        <v>48.47</v>
      </c>
      <c r="AJ681" s="3">
        <v>47.26</v>
      </c>
      <c r="AK681" s="3">
        <v>46.56</v>
      </c>
      <c r="AL681" s="3">
        <v>46.31</v>
      </c>
      <c r="AM681" s="3">
        <v>46.58</v>
      </c>
      <c r="AN681" s="3">
        <v>47.46</v>
      </c>
      <c r="AO681" s="3">
        <v>50.39</v>
      </c>
      <c r="AP681" s="3">
        <v>53.47</v>
      </c>
      <c r="AQ681" s="3">
        <v>53.92</v>
      </c>
      <c r="AR681" s="3">
        <v>54.67</v>
      </c>
      <c r="AS681" s="3">
        <v>54.72</v>
      </c>
      <c r="AT681" s="3">
        <v>53.75</v>
      </c>
      <c r="AU681" s="3">
        <v>47.15</v>
      </c>
      <c r="AV681" s="3">
        <v>46.44</v>
      </c>
      <c r="AW681" s="3">
        <v>45.74</v>
      </c>
      <c r="AX681" s="3">
        <v>45.49</v>
      </c>
      <c r="AY681" s="3">
        <v>45.76</v>
      </c>
    </row>
    <row r="682" spans="1:51" x14ac:dyDescent="0.35">
      <c r="A682" s="5">
        <f t="shared" si="11"/>
        <v>43679</v>
      </c>
      <c r="B682" t="s">
        <v>827</v>
      </c>
      <c r="C682" s="2">
        <v>43679</v>
      </c>
      <c r="D682" s="3">
        <v>44.53</v>
      </c>
      <c r="E682" s="3">
        <v>46.41</v>
      </c>
      <c r="F682" s="3">
        <v>54.78</v>
      </c>
      <c r="G682" s="3">
        <v>58.24</v>
      </c>
      <c r="H682" s="3">
        <v>60.28</v>
      </c>
      <c r="I682" s="3">
        <v>60.29</v>
      </c>
      <c r="J682" s="3">
        <v>59.27</v>
      </c>
      <c r="K682" s="3">
        <v>52.51</v>
      </c>
      <c r="L682" s="3">
        <v>50.94</v>
      </c>
      <c r="M682" s="3">
        <v>50.5</v>
      </c>
      <c r="N682" s="3">
        <v>49.97</v>
      </c>
      <c r="O682" s="3">
        <v>50.22</v>
      </c>
      <c r="P682" s="3">
        <v>50.47</v>
      </c>
      <c r="Q682" s="3">
        <v>53.41</v>
      </c>
      <c r="R682" s="3">
        <v>56.84</v>
      </c>
      <c r="S682" s="3">
        <v>57.75</v>
      </c>
      <c r="T682" s="3">
        <v>58.71</v>
      </c>
      <c r="U682" s="3">
        <v>58.69</v>
      </c>
      <c r="V682" s="3">
        <v>57.81</v>
      </c>
      <c r="W682" s="3">
        <v>50.89</v>
      </c>
      <c r="X682" s="3">
        <v>49.64</v>
      </c>
      <c r="Y682" s="3">
        <v>48.5</v>
      </c>
      <c r="Z682" s="3">
        <v>47.94</v>
      </c>
      <c r="AA682" s="3">
        <v>48.19</v>
      </c>
      <c r="AB682" s="3">
        <v>48.59</v>
      </c>
      <c r="AC682" s="3">
        <v>52.7</v>
      </c>
      <c r="AD682" s="3">
        <v>56.12</v>
      </c>
      <c r="AE682" s="3">
        <v>56.57</v>
      </c>
      <c r="AF682" s="3">
        <v>57.32</v>
      </c>
      <c r="AG682" s="3">
        <v>57.37</v>
      </c>
      <c r="AH682" s="3">
        <v>56.87</v>
      </c>
      <c r="AI682" s="3">
        <v>48.18</v>
      </c>
      <c r="AJ682" s="3">
        <v>46.97</v>
      </c>
      <c r="AK682" s="3">
        <v>46.27</v>
      </c>
      <c r="AL682" s="3">
        <v>46.02</v>
      </c>
      <c r="AM682" s="3">
        <v>46.29</v>
      </c>
      <c r="AN682" s="3">
        <v>47.17</v>
      </c>
      <c r="AO682" s="3">
        <v>49.55</v>
      </c>
      <c r="AP682" s="3">
        <v>52.63</v>
      </c>
      <c r="AQ682" s="3">
        <v>53.08</v>
      </c>
      <c r="AR682" s="3">
        <v>53.83</v>
      </c>
      <c r="AS682" s="3">
        <v>53.88</v>
      </c>
      <c r="AT682" s="3">
        <v>52.91</v>
      </c>
      <c r="AU682" s="3">
        <v>46.86</v>
      </c>
      <c r="AV682" s="3">
        <v>46.15</v>
      </c>
      <c r="AW682" s="3">
        <v>45.45</v>
      </c>
      <c r="AX682" s="3">
        <v>45.2</v>
      </c>
      <c r="AY682" s="3">
        <v>45.47</v>
      </c>
    </row>
    <row r="683" spans="1:51" x14ac:dyDescent="0.35">
      <c r="A683" s="5">
        <f t="shared" si="11"/>
        <v>43682</v>
      </c>
      <c r="B683" t="s">
        <v>828</v>
      </c>
      <c r="C683" s="2">
        <v>43682</v>
      </c>
      <c r="D683" s="3">
        <v>43.46</v>
      </c>
      <c r="E683" s="3">
        <v>45.9</v>
      </c>
      <c r="F683" s="3">
        <v>54.14</v>
      </c>
      <c r="G683" s="3">
        <v>57.51</v>
      </c>
      <c r="H683" s="3">
        <v>59.37</v>
      </c>
      <c r="I683" s="3">
        <v>59.38</v>
      </c>
      <c r="J683" s="3">
        <v>58.36</v>
      </c>
      <c r="K683" s="3">
        <v>51.92</v>
      </c>
      <c r="L683" s="3">
        <v>50.35</v>
      </c>
      <c r="M683" s="3">
        <v>49.91</v>
      </c>
      <c r="N683" s="3">
        <v>49.34</v>
      </c>
      <c r="O683" s="3">
        <v>49.59</v>
      </c>
      <c r="P683" s="3">
        <v>49.84</v>
      </c>
      <c r="Q683" s="3">
        <v>52.49</v>
      </c>
      <c r="R683" s="3">
        <v>55.92</v>
      </c>
      <c r="S683" s="3">
        <v>56.83</v>
      </c>
      <c r="T683" s="3">
        <v>57.79</v>
      </c>
      <c r="U683" s="3">
        <v>57.77</v>
      </c>
      <c r="V683" s="3">
        <v>56.89</v>
      </c>
      <c r="W683" s="3">
        <v>50.73</v>
      </c>
      <c r="X683" s="3">
        <v>49.48</v>
      </c>
      <c r="Y683" s="3">
        <v>48.34</v>
      </c>
      <c r="Z683" s="3">
        <v>47.78</v>
      </c>
      <c r="AA683" s="3">
        <v>48.03</v>
      </c>
      <c r="AB683" s="3">
        <v>48.43</v>
      </c>
      <c r="AC683" s="3">
        <v>52.1</v>
      </c>
      <c r="AD683" s="3">
        <v>55.52</v>
      </c>
      <c r="AE683" s="3">
        <v>55.97</v>
      </c>
      <c r="AF683" s="3">
        <v>56.72</v>
      </c>
      <c r="AG683" s="3">
        <v>56.77</v>
      </c>
      <c r="AH683" s="3">
        <v>56.27</v>
      </c>
      <c r="AI683" s="3">
        <v>47.9</v>
      </c>
      <c r="AJ683" s="3">
        <v>46.69</v>
      </c>
      <c r="AK683" s="3">
        <v>45.99</v>
      </c>
      <c r="AL683" s="3">
        <v>45.74</v>
      </c>
      <c r="AM683" s="3">
        <v>46.01</v>
      </c>
      <c r="AN683" s="3">
        <v>46.89</v>
      </c>
      <c r="AO683" s="3">
        <v>49.4</v>
      </c>
      <c r="AP683" s="3">
        <v>52.48</v>
      </c>
      <c r="AQ683" s="3">
        <v>52.93</v>
      </c>
      <c r="AR683" s="3">
        <v>53.68</v>
      </c>
      <c r="AS683" s="3">
        <v>53.73</v>
      </c>
      <c r="AT683" s="3">
        <v>52.76</v>
      </c>
      <c r="AU683" s="3">
        <v>46.58</v>
      </c>
      <c r="AV683" s="3">
        <v>45.87</v>
      </c>
      <c r="AW683" s="3">
        <v>45.17</v>
      </c>
      <c r="AX683" s="3">
        <v>44.92</v>
      </c>
      <c r="AY683" s="3">
        <v>45.19</v>
      </c>
    </row>
    <row r="684" spans="1:51" x14ac:dyDescent="0.35">
      <c r="A684" s="5">
        <f t="shared" si="11"/>
        <v>43683</v>
      </c>
      <c r="B684" t="s">
        <v>829</v>
      </c>
      <c r="C684" s="2">
        <v>43683</v>
      </c>
      <c r="D684" s="3">
        <v>42.42</v>
      </c>
      <c r="E684" s="3">
        <v>45.28</v>
      </c>
      <c r="F684" s="3">
        <v>53.34</v>
      </c>
      <c r="G684" s="3">
        <v>56.81</v>
      </c>
      <c r="H684" s="3">
        <v>58.93</v>
      </c>
      <c r="I684" s="3">
        <v>58.62</v>
      </c>
      <c r="J684" s="3">
        <v>57.6</v>
      </c>
      <c r="K684" s="3">
        <v>51.47</v>
      </c>
      <c r="L684" s="3">
        <v>49.9</v>
      </c>
      <c r="M684" s="3">
        <v>49.46</v>
      </c>
      <c r="N684" s="3">
        <v>49.02</v>
      </c>
      <c r="O684" s="3">
        <v>49.27</v>
      </c>
      <c r="P684" s="3">
        <v>49.52</v>
      </c>
      <c r="Q684" s="3">
        <v>52.36</v>
      </c>
      <c r="R684" s="3">
        <v>55.79</v>
      </c>
      <c r="S684" s="3">
        <v>56.7</v>
      </c>
      <c r="T684" s="3">
        <v>57.66</v>
      </c>
      <c r="U684" s="3">
        <v>57.64</v>
      </c>
      <c r="V684" s="3">
        <v>56.76</v>
      </c>
      <c r="W684" s="3">
        <v>50.58</v>
      </c>
      <c r="X684" s="3">
        <v>49.33</v>
      </c>
      <c r="Y684" s="3">
        <v>48.19</v>
      </c>
      <c r="Z684" s="3">
        <v>47.63</v>
      </c>
      <c r="AA684" s="3">
        <v>47.88</v>
      </c>
      <c r="AB684" s="3">
        <v>48.28</v>
      </c>
      <c r="AC684" s="3">
        <v>52.27</v>
      </c>
      <c r="AD684" s="3">
        <v>55.69</v>
      </c>
      <c r="AE684" s="3">
        <v>56.14</v>
      </c>
      <c r="AF684" s="3">
        <v>56.89</v>
      </c>
      <c r="AG684" s="3">
        <v>56.94</v>
      </c>
      <c r="AH684" s="3">
        <v>56.44</v>
      </c>
      <c r="AI684" s="3">
        <v>47.73</v>
      </c>
      <c r="AJ684" s="3">
        <v>46.52</v>
      </c>
      <c r="AK684" s="3">
        <v>45.82</v>
      </c>
      <c r="AL684" s="3">
        <v>45.57</v>
      </c>
      <c r="AM684" s="3">
        <v>45.84</v>
      </c>
      <c r="AN684" s="3">
        <v>46.72</v>
      </c>
      <c r="AO684" s="3">
        <v>49.57</v>
      </c>
      <c r="AP684" s="3">
        <v>52.65</v>
      </c>
      <c r="AQ684" s="3">
        <v>53.1</v>
      </c>
      <c r="AR684" s="3">
        <v>53.85</v>
      </c>
      <c r="AS684" s="3">
        <v>53.9</v>
      </c>
      <c r="AT684" s="3">
        <v>52.93</v>
      </c>
      <c r="AU684" s="3">
        <v>46.41</v>
      </c>
      <c r="AV684" s="3">
        <v>45.7</v>
      </c>
      <c r="AW684" s="3">
        <v>45</v>
      </c>
      <c r="AX684" s="3">
        <v>44.75</v>
      </c>
      <c r="AY684" s="3">
        <v>45.02</v>
      </c>
    </row>
    <row r="685" spans="1:51" x14ac:dyDescent="0.35">
      <c r="A685" s="5">
        <f t="shared" si="11"/>
        <v>43684</v>
      </c>
      <c r="B685" t="s">
        <v>830</v>
      </c>
      <c r="C685" s="2">
        <v>43684</v>
      </c>
      <c r="D685" s="3">
        <v>43.19</v>
      </c>
      <c r="E685" s="3">
        <v>45.75</v>
      </c>
      <c r="F685" s="3">
        <v>53.57</v>
      </c>
      <c r="G685" s="3">
        <v>57.03</v>
      </c>
      <c r="H685" s="3">
        <v>59.03</v>
      </c>
      <c r="I685" s="3">
        <v>58.51</v>
      </c>
      <c r="J685" s="3">
        <v>57.49</v>
      </c>
      <c r="K685" s="3">
        <v>51.37</v>
      </c>
      <c r="L685" s="3">
        <v>49.8</v>
      </c>
      <c r="M685" s="3">
        <v>49.36</v>
      </c>
      <c r="N685" s="3">
        <v>48.97</v>
      </c>
      <c r="O685" s="3">
        <v>49.22</v>
      </c>
      <c r="P685" s="3">
        <v>49.47</v>
      </c>
      <c r="Q685" s="3">
        <v>52.15</v>
      </c>
      <c r="R685" s="3">
        <v>55.58</v>
      </c>
      <c r="S685" s="3">
        <v>56.49</v>
      </c>
      <c r="T685" s="3">
        <v>57.45</v>
      </c>
      <c r="U685" s="3">
        <v>57.43</v>
      </c>
      <c r="V685" s="3">
        <v>56.55</v>
      </c>
      <c r="W685" s="3">
        <v>50.5</v>
      </c>
      <c r="X685" s="3">
        <v>49.25</v>
      </c>
      <c r="Y685" s="3">
        <v>48.11</v>
      </c>
      <c r="Z685" s="3">
        <v>47.55</v>
      </c>
      <c r="AA685" s="3">
        <v>47.8</v>
      </c>
      <c r="AB685" s="3">
        <v>48.2</v>
      </c>
      <c r="AC685" s="3">
        <v>51.87</v>
      </c>
      <c r="AD685" s="3">
        <v>55.29</v>
      </c>
      <c r="AE685" s="3">
        <v>55.74</v>
      </c>
      <c r="AF685" s="3">
        <v>56.49</v>
      </c>
      <c r="AG685" s="3">
        <v>56.54</v>
      </c>
      <c r="AH685" s="3">
        <v>56.04</v>
      </c>
      <c r="AI685" s="3">
        <v>47.7</v>
      </c>
      <c r="AJ685" s="3">
        <v>46.49</v>
      </c>
      <c r="AK685" s="3">
        <v>45.79</v>
      </c>
      <c r="AL685" s="3">
        <v>45.54</v>
      </c>
      <c r="AM685" s="3">
        <v>45.81</v>
      </c>
      <c r="AN685" s="3">
        <v>46.69</v>
      </c>
      <c r="AO685" s="3">
        <v>49.17</v>
      </c>
      <c r="AP685" s="3">
        <v>52.25</v>
      </c>
      <c r="AQ685" s="3">
        <v>52.7</v>
      </c>
      <c r="AR685" s="3">
        <v>53.45</v>
      </c>
      <c r="AS685" s="3">
        <v>53.5</v>
      </c>
      <c r="AT685" s="3">
        <v>52.53</v>
      </c>
      <c r="AU685" s="3">
        <v>46.38</v>
      </c>
      <c r="AV685" s="3">
        <v>45.67</v>
      </c>
      <c r="AW685" s="3">
        <v>44.97</v>
      </c>
      <c r="AX685" s="3">
        <v>44.72</v>
      </c>
      <c r="AY685" s="3">
        <v>44.99</v>
      </c>
    </row>
    <row r="686" spans="1:51" x14ac:dyDescent="0.35">
      <c r="A686" s="5">
        <f t="shared" si="11"/>
        <v>43685</v>
      </c>
      <c r="B686" t="s">
        <v>831</v>
      </c>
      <c r="C686" s="2">
        <v>43685</v>
      </c>
      <c r="D686" s="3">
        <v>44.65</v>
      </c>
      <c r="E686" s="3">
        <v>47.2</v>
      </c>
      <c r="F686" s="3">
        <v>54.1</v>
      </c>
      <c r="G686" s="3">
        <v>57.84</v>
      </c>
      <c r="H686" s="3">
        <v>59.46</v>
      </c>
      <c r="I686" s="3">
        <v>58.85</v>
      </c>
      <c r="J686" s="3">
        <v>57.83</v>
      </c>
      <c r="K686" s="3">
        <v>51.56</v>
      </c>
      <c r="L686" s="3">
        <v>49.99</v>
      </c>
      <c r="M686" s="3">
        <v>49.55</v>
      </c>
      <c r="N686" s="3">
        <v>49.03</v>
      </c>
      <c r="O686" s="3">
        <v>49.28</v>
      </c>
      <c r="P686" s="3">
        <v>49.53</v>
      </c>
      <c r="Q686" s="3">
        <v>52.2</v>
      </c>
      <c r="R686" s="3">
        <v>55.63</v>
      </c>
      <c r="S686" s="3">
        <v>56.54</v>
      </c>
      <c r="T686" s="3">
        <v>57.5</v>
      </c>
      <c r="U686" s="3">
        <v>57.48</v>
      </c>
      <c r="V686" s="3">
        <v>56.6</v>
      </c>
      <c r="W686" s="3">
        <v>50.71</v>
      </c>
      <c r="X686" s="3">
        <v>49.46</v>
      </c>
      <c r="Y686" s="3">
        <v>48.32</v>
      </c>
      <c r="Z686" s="3">
        <v>47.76</v>
      </c>
      <c r="AA686" s="3">
        <v>48.01</v>
      </c>
      <c r="AB686" s="3">
        <v>48.41</v>
      </c>
      <c r="AC686" s="3">
        <v>51.92</v>
      </c>
      <c r="AD686" s="3">
        <v>55.34</v>
      </c>
      <c r="AE686" s="3">
        <v>55.79</v>
      </c>
      <c r="AF686" s="3">
        <v>56.54</v>
      </c>
      <c r="AG686" s="3">
        <v>56.59</v>
      </c>
      <c r="AH686" s="3">
        <v>56.09</v>
      </c>
      <c r="AI686" s="3">
        <v>48.03</v>
      </c>
      <c r="AJ686" s="3">
        <v>46.82</v>
      </c>
      <c r="AK686" s="3">
        <v>46.12</v>
      </c>
      <c r="AL686" s="3">
        <v>45.87</v>
      </c>
      <c r="AM686" s="3">
        <v>46.14</v>
      </c>
      <c r="AN686" s="3">
        <v>47.02</v>
      </c>
      <c r="AO686" s="3">
        <v>49.35</v>
      </c>
      <c r="AP686" s="3">
        <v>52.43</v>
      </c>
      <c r="AQ686" s="3">
        <v>52.88</v>
      </c>
      <c r="AR686" s="3">
        <v>53.63</v>
      </c>
      <c r="AS686" s="3">
        <v>53.68</v>
      </c>
      <c r="AT686" s="3">
        <v>52.71</v>
      </c>
      <c r="AU686" s="3">
        <v>46.71</v>
      </c>
      <c r="AV686" s="3">
        <v>46</v>
      </c>
      <c r="AW686" s="3">
        <v>45.3</v>
      </c>
      <c r="AX686" s="3">
        <v>45.05</v>
      </c>
      <c r="AY686" s="3">
        <v>45.32</v>
      </c>
    </row>
    <row r="687" spans="1:51" x14ac:dyDescent="0.35">
      <c r="A687" s="5">
        <f t="shared" si="11"/>
        <v>43686</v>
      </c>
      <c r="B687" t="s">
        <v>832</v>
      </c>
      <c r="C687" s="2">
        <v>43686</v>
      </c>
      <c r="D687" s="3">
        <v>44.78</v>
      </c>
      <c r="E687" s="3">
        <v>47.08</v>
      </c>
      <c r="F687" s="3">
        <v>53.71</v>
      </c>
      <c r="G687" s="3">
        <v>57.1</v>
      </c>
      <c r="H687" s="3">
        <v>59.1</v>
      </c>
      <c r="I687" s="3">
        <v>58.49</v>
      </c>
      <c r="J687" s="3">
        <v>57.47</v>
      </c>
      <c r="K687" s="3">
        <v>51.44</v>
      </c>
      <c r="L687" s="3">
        <v>49.87</v>
      </c>
      <c r="M687" s="3">
        <v>49.43</v>
      </c>
      <c r="N687" s="3">
        <v>48.88</v>
      </c>
      <c r="O687" s="3">
        <v>49.13</v>
      </c>
      <c r="P687" s="3">
        <v>49.38</v>
      </c>
      <c r="Q687" s="3">
        <v>52.15</v>
      </c>
      <c r="R687" s="3">
        <v>55.58</v>
      </c>
      <c r="S687" s="3">
        <v>56.49</v>
      </c>
      <c r="T687" s="3">
        <v>57.45</v>
      </c>
      <c r="U687" s="3">
        <v>57.43</v>
      </c>
      <c r="V687" s="3">
        <v>56.55</v>
      </c>
      <c r="W687" s="3">
        <v>50.92</v>
      </c>
      <c r="X687" s="3">
        <v>49.67</v>
      </c>
      <c r="Y687" s="3">
        <v>48.53</v>
      </c>
      <c r="Z687" s="3">
        <v>47.97</v>
      </c>
      <c r="AA687" s="3">
        <v>48.22</v>
      </c>
      <c r="AB687" s="3">
        <v>48.62</v>
      </c>
      <c r="AC687" s="3">
        <v>51.82</v>
      </c>
      <c r="AD687" s="3">
        <v>55.24</v>
      </c>
      <c r="AE687" s="3">
        <v>55.69</v>
      </c>
      <c r="AF687" s="3">
        <v>56.44</v>
      </c>
      <c r="AG687" s="3">
        <v>56.49</v>
      </c>
      <c r="AH687" s="3">
        <v>55.99</v>
      </c>
      <c r="AI687" s="3">
        <v>47.94</v>
      </c>
      <c r="AJ687" s="3">
        <v>46.73</v>
      </c>
      <c r="AK687" s="3">
        <v>46.03</v>
      </c>
      <c r="AL687" s="3">
        <v>45.78</v>
      </c>
      <c r="AM687" s="3">
        <v>46.05</v>
      </c>
      <c r="AN687" s="3">
        <v>46.93</v>
      </c>
      <c r="AO687" s="3">
        <v>49.25</v>
      </c>
      <c r="AP687" s="3">
        <v>52.33</v>
      </c>
      <c r="AQ687" s="3">
        <v>52.78</v>
      </c>
      <c r="AR687" s="3">
        <v>53.53</v>
      </c>
      <c r="AS687" s="3">
        <v>53.58</v>
      </c>
      <c r="AT687" s="3">
        <v>52.61</v>
      </c>
      <c r="AU687" s="3">
        <v>46.62</v>
      </c>
      <c r="AV687" s="3">
        <v>45.91</v>
      </c>
      <c r="AW687" s="3">
        <v>45.21</v>
      </c>
      <c r="AX687" s="3">
        <v>44.96</v>
      </c>
      <c r="AY687" s="3">
        <v>45.23</v>
      </c>
    </row>
    <row r="688" spans="1:51" x14ac:dyDescent="0.35">
      <c r="A688" s="5">
        <f t="shared" si="11"/>
        <v>43689</v>
      </c>
      <c r="B688" t="s">
        <v>833</v>
      </c>
      <c r="C688" s="2">
        <v>43689</v>
      </c>
      <c r="D688" s="3">
        <v>43.29</v>
      </c>
      <c r="E688" s="3">
        <v>45.76</v>
      </c>
      <c r="F688" s="3">
        <v>52.76</v>
      </c>
      <c r="G688" s="3">
        <v>56.35</v>
      </c>
      <c r="H688" s="3">
        <v>58.16</v>
      </c>
      <c r="I688" s="3">
        <v>57.49</v>
      </c>
      <c r="J688" s="3">
        <v>56.47</v>
      </c>
      <c r="K688" s="3">
        <v>50.82</v>
      </c>
      <c r="L688" s="3">
        <v>49.25</v>
      </c>
      <c r="M688" s="3">
        <v>48.81</v>
      </c>
      <c r="N688" s="3">
        <v>48.27</v>
      </c>
      <c r="O688" s="3">
        <v>48.52</v>
      </c>
      <c r="P688" s="3">
        <v>48.77</v>
      </c>
      <c r="Q688" s="3">
        <v>51.58</v>
      </c>
      <c r="R688" s="3">
        <v>55.01</v>
      </c>
      <c r="S688" s="3">
        <v>55.92</v>
      </c>
      <c r="T688" s="3">
        <v>56.88</v>
      </c>
      <c r="U688" s="3">
        <v>56.86</v>
      </c>
      <c r="V688" s="3">
        <v>55.98</v>
      </c>
      <c r="W688" s="3">
        <v>50.21</v>
      </c>
      <c r="X688" s="3">
        <v>48.96</v>
      </c>
      <c r="Y688" s="3">
        <v>47.82</v>
      </c>
      <c r="Z688" s="3">
        <v>47.26</v>
      </c>
      <c r="AA688" s="3">
        <v>47.51</v>
      </c>
      <c r="AB688" s="3">
        <v>47.91</v>
      </c>
      <c r="AC688" s="3">
        <v>51.32</v>
      </c>
      <c r="AD688" s="3">
        <v>54.74</v>
      </c>
      <c r="AE688" s="3">
        <v>55.19</v>
      </c>
      <c r="AF688" s="3">
        <v>55.94</v>
      </c>
      <c r="AG688" s="3">
        <v>55.99</v>
      </c>
      <c r="AH688" s="3">
        <v>55.49</v>
      </c>
      <c r="AI688" s="3">
        <v>48.03</v>
      </c>
      <c r="AJ688" s="3">
        <v>46.82</v>
      </c>
      <c r="AK688" s="3">
        <v>46.12</v>
      </c>
      <c r="AL688" s="3">
        <v>45.87</v>
      </c>
      <c r="AM688" s="3">
        <v>46.14</v>
      </c>
      <c r="AN688" s="3">
        <v>47.02</v>
      </c>
      <c r="AO688" s="3">
        <v>48.95</v>
      </c>
      <c r="AP688" s="3">
        <v>52.03</v>
      </c>
      <c r="AQ688" s="3">
        <v>52.48</v>
      </c>
      <c r="AR688" s="3">
        <v>53.23</v>
      </c>
      <c r="AS688" s="3">
        <v>53.28</v>
      </c>
      <c r="AT688" s="3">
        <v>52.31</v>
      </c>
      <c r="AU688" s="3">
        <v>46.71</v>
      </c>
      <c r="AV688" s="3">
        <v>46</v>
      </c>
      <c r="AW688" s="3">
        <v>45.3</v>
      </c>
      <c r="AX688" s="3">
        <v>45.05</v>
      </c>
      <c r="AY688" s="3">
        <v>45.32</v>
      </c>
    </row>
    <row r="689" spans="1:51" x14ac:dyDescent="0.35">
      <c r="A689" s="5">
        <f t="shared" si="11"/>
        <v>43690</v>
      </c>
      <c r="B689" t="s">
        <v>834</v>
      </c>
      <c r="C689" s="2">
        <v>43690</v>
      </c>
      <c r="D689" s="3">
        <v>43.98</v>
      </c>
      <c r="E689" s="3">
        <v>46.37</v>
      </c>
      <c r="F689" s="3">
        <v>53.42</v>
      </c>
      <c r="G689" s="3">
        <v>56.89</v>
      </c>
      <c r="H689" s="3">
        <v>58.59</v>
      </c>
      <c r="I689" s="3">
        <v>57.97</v>
      </c>
      <c r="J689" s="3">
        <v>56.95</v>
      </c>
      <c r="K689" s="3">
        <v>51.35</v>
      </c>
      <c r="L689" s="3">
        <v>49.78</v>
      </c>
      <c r="M689" s="3">
        <v>49.34</v>
      </c>
      <c r="N689" s="3">
        <v>48.8</v>
      </c>
      <c r="O689" s="3">
        <v>49.05</v>
      </c>
      <c r="P689" s="3">
        <v>49.3</v>
      </c>
      <c r="Q689" s="3">
        <v>52.11</v>
      </c>
      <c r="R689" s="3">
        <v>55.54</v>
      </c>
      <c r="S689" s="3">
        <v>56.45</v>
      </c>
      <c r="T689" s="3">
        <v>57.41</v>
      </c>
      <c r="U689" s="3">
        <v>57.39</v>
      </c>
      <c r="V689" s="3">
        <v>56.51</v>
      </c>
      <c r="W689" s="3">
        <v>50.49</v>
      </c>
      <c r="X689" s="3">
        <v>49.24</v>
      </c>
      <c r="Y689" s="3">
        <v>48.1</v>
      </c>
      <c r="Z689" s="3">
        <v>47.54</v>
      </c>
      <c r="AA689" s="3">
        <v>47.79</v>
      </c>
      <c r="AB689" s="3">
        <v>48.19</v>
      </c>
      <c r="AC689" s="3">
        <v>51.5</v>
      </c>
      <c r="AD689" s="3">
        <v>54.92</v>
      </c>
      <c r="AE689" s="3">
        <v>55.37</v>
      </c>
      <c r="AF689" s="3">
        <v>56.12</v>
      </c>
      <c r="AG689" s="3">
        <v>56.17</v>
      </c>
      <c r="AH689" s="3">
        <v>55.67</v>
      </c>
      <c r="AI689" s="3">
        <v>48.35</v>
      </c>
      <c r="AJ689" s="3">
        <v>47.14</v>
      </c>
      <c r="AK689" s="3">
        <v>46.44</v>
      </c>
      <c r="AL689" s="3">
        <v>46.19</v>
      </c>
      <c r="AM689" s="3">
        <v>46.46</v>
      </c>
      <c r="AN689" s="3">
        <v>47.34</v>
      </c>
      <c r="AO689" s="3">
        <v>49.13</v>
      </c>
      <c r="AP689" s="3">
        <v>52.21</v>
      </c>
      <c r="AQ689" s="3">
        <v>52.66</v>
      </c>
      <c r="AR689" s="3">
        <v>53.41</v>
      </c>
      <c r="AS689" s="3">
        <v>53.46</v>
      </c>
      <c r="AT689" s="3">
        <v>52.49</v>
      </c>
      <c r="AU689" s="3">
        <v>47.03</v>
      </c>
      <c r="AV689" s="3">
        <v>46.32</v>
      </c>
      <c r="AW689" s="3">
        <v>45.62</v>
      </c>
      <c r="AX689" s="3">
        <v>45.37</v>
      </c>
      <c r="AY689" s="3">
        <v>45.64</v>
      </c>
    </row>
    <row r="690" spans="1:51" x14ac:dyDescent="0.35">
      <c r="A690" s="5">
        <f t="shared" si="11"/>
        <v>43691</v>
      </c>
      <c r="B690" t="s">
        <v>835</v>
      </c>
      <c r="C690" s="2">
        <v>43691</v>
      </c>
      <c r="D690" s="3">
        <v>42.69</v>
      </c>
      <c r="E690" s="3">
        <v>45.27</v>
      </c>
      <c r="F690" s="3">
        <v>52.8</v>
      </c>
      <c r="G690" s="3">
        <v>56.13</v>
      </c>
      <c r="H690" s="3">
        <v>58.31</v>
      </c>
      <c r="I690" s="3">
        <v>57.45</v>
      </c>
      <c r="J690" s="3">
        <v>56.43</v>
      </c>
      <c r="K690" s="3">
        <v>50.95</v>
      </c>
      <c r="L690" s="3">
        <v>49.38</v>
      </c>
      <c r="M690" s="3">
        <v>48.94</v>
      </c>
      <c r="N690" s="3">
        <v>48.4</v>
      </c>
      <c r="O690" s="3">
        <v>48.65</v>
      </c>
      <c r="P690" s="3">
        <v>48.9</v>
      </c>
      <c r="Q690" s="3">
        <v>51.73</v>
      </c>
      <c r="R690" s="3">
        <v>55.16</v>
      </c>
      <c r="S690" s="3">
        <v>56.07</v>
      </c>
      <c r="T690" s="3">
        <v>57.03</v>
      </c>
      <c r="U690" s="3">
        <v>57.01</v>
      </c>
      <c r="V690" s="3">
        <v>56.13</v>
      </c>
      <c r="W690" s="3">
        <v>50.26</v>
      </c>
      <c r="X690" s="3">
        <v>49.01</v>
      </c>
      <c r="Y690" s="3">
        <v>47.87</v>
      </c>
      <c r="Z690" s="3">
        <v>47.31</v>
      </c>
      <c r="AA690" s="3">
        <v>47.56</v>
      </c>
      <c r="AB690" s="3">
        <v>47.96</v>
      </c>
      <c r="AC690" s="3">
        <v>51.08</v>
      </c>
      <c r="AD690" s="3">
        <v>54.5</v>
      </c>
      <c r="AE690" s="3">
        <v>54.95</v>
      </c>
      <c r="AF690" s="3">
        <v>55.7</v>
      </c>
      <c r="AG690" s="3">
        <v>55.75</v>
      </c>
      <c r="AH690" s="3">
        <v>55.25</v>
      </c>
      <c r="AI690" s="3">
        <v>48.04</v>
      </c>
      <c r="AJ690" s="3">
        <v>46.83</v>
      </c>
      <c r="AK690" s="3">
        <v>46.13</v>
      </c>
      <c r="AL690" s="3">
        <v>45.88</v>
      </c>
      <c r="AM690" s="3">
        <v>46.15</v>
      </c>
      <c r="AN690" s="3">
        <v>47.03</v>
      </c>
      <c r="AO690" s="3">
        <v>48.71</v>
      </c>
      <c r="AP690" s="3">
        <v>51.79</v>
      </c>
      <c r="AQ690" s="3">
        <v>52.24</v>
      </c>
      <c r="AR690" s="3">
        <v>52.99</v>
      </c>
      <c r="AS690" s="3">
        <v>53.04</v>
      </c>
      <c r="AT690" s="3">
        <v>52.07</v>
      </c>
      <c r="AU690" s="3">
        <v>46.72</v>
      </c>
      <c r="AV690" s="3">
        <v>46.01</v>
      </c>
      <c r="AW690" s="3">
        <v>45.31</v>
      </c>
      <c r="AX690" s="3">
        <v>45.06</v>
      </c>
      <c r="AY690" s="3">
        <v>45.33</v>
      </c>
    </row>
    <row r="691" spans="1:51" x14ac:dyDescent="0.35">
      <c r="A691" s="5">
        <f t="shared" si="11"/>
        <v>43692</v>
      </c>
      <c r="B691" t="s">
        <v>836</v>
      </c>
      <c r="C691" s="2">
        <v>43692</v>
      </c>
      <c r="D691" s="3">
        <v>42.16</v>
      </c>
      <c r="E691" s="3">
        <v>44.41</v>
      </c>
      <c r="F691" s="3">
        <v>52.29</v>
      </c>
      <c r="G691" s="3">
        <v>55.29</v>
      </c>
      <c r="H691" s="3">
        <v>57.98</v>
      </c>
      <c r="I691" s="3">
        <v>56.94</v>
      </c>
      <c r="J691" s="3">
        <v>55.92</v>
      </c>
      <c r="K691" s="3">
        <v>50.13</v>
      </c>
      <c r="L691" s="3">
        <v>48.56</v>
      </c>
      <c r="M691" s="3">
        <v>48.12</v>
      </c>
      <c r="N691" s="3">
        <v>47.59</v>
      </c>
      <c r="O691" s="3">
        <v>47.84</v>
      </c>
      <c r="P691" s="3">
        <v>48.09</v>
      </c>
      <c r="Q691" s="3">
        <v>51.09</v>
      </c>
      <c r="R691" s="3">
        <v>54.52</v>
      </c>
      <c r="S691" s="3">
        <v>55.43</v>
      </c>
      <c r="T691" s="3">
        <v>56.39</v>
      </c>
      <c r="U691" s="3">
        <v>56.37</v>
      </c>
      <c r="V691" s="3">
        <v>55.49</v>
      </c>
      <c r="W691" s="3">
        <v>50.02</v>
      </c>
      <c r="X691" s="3">
        <v>48.77</v>
      </c>
      <c r="Y691" s="3">
        <v>47.63</v>
      </c>
      <c r="Z691" s="3">
        <v>47.07</v>
      </c>
      <c r="AA691" s="3">
        <v>47.32</v>
      </c>
      <c r="AB691" s="3">
        <v>47.72</v>
      </c>
      <c r="AC691" s="3">
        <v>50.64</v>
      </c>
      <c r="AD691" s="3">
        <v>54.06</v>
      </c>
      <c r="AE691" s="3">
        <v>54.51</v>
      </c>
      <c r="AF691" s="3">
        <v>55.26</v>
      </c>
      <c r="AG691" s="3">
        <v>55.31</v>
      </c>
      <c r="AH691" s="3">
        <v>54.81</v>
      </c>
      <c r="AI691" s="3">
        <v>47.56</v>
      </c>
      <c r="AJ691" s="3">
        <v>46.35</v>
      </c>
      <c r="AK691" s="3">
        <v>45.65</v>
      </c>
      <c r="AL691" s="3">
        <v>45.4</v>
      </c>
      <c r="AM691" s="3">
        <v>45.67</v>
      </c>
      <c r="AN691" s="3">
        <v>46.55</v>
      </c>
      <c r="AO691" s="3">
        <v>48.27</v>
      </c>
      <c r="AP691" s="3">
        <v>51.35</v>
      </c>
      <c r="AQ691" s="3">
        <v>51.8</v>
      </c>
      <c r="AR691" s="3">
        <v>52.55</v>
      </c>
      <c r="AS691" s="3">
        <v>52.6</v>
      </c>
      <c r="AT691" s="3">
        <v>51.63</v>
      </c>
      <c r="AU691" s="3">
        <v>46.24</v>
      </c>
      <c r="AV691" s="3">
        <v>45.53</v>
      </c>
      <c r="AW691" s="3">
        <v>44.83</v>
      </c>
      <c r="AX691" s="3">
        <v>44.58</v>
      </c>
      <c r="AY691" s="3">
        <v>44.85</v>
      </c>
    </row>
    <row r="692" spans="1:51" x14ac:dyDescent="0.35">
      <c r="A692" s="5">
        <f t="shared" si="11"/>
        <v>43693</v>
      </c>
      <c r="B692" t="s">
        <v>837</v>
      </c>
      <c r="C692" s="2">
        <v>43693</v>
      </c>
      <c r="D692" s="3">
        <v>41.56</v>
      </c>
      <c r="E692" s="3">
        <v>43.77</v>
      </c>
      <c r="F692" s="3">
        <v>52.08</v>
      </c>
      <c r="G692" s="3">
        <v>55.01</v>
      </c>
      <c r="H692" s="3">
        <v>57.68</v>
      </c>
      <c r="I692" s="3">
        <v>56.5</v>
      </c>
      <c r="J692" s="3">
        <v>55.48</v>
      </c>
      <c r="K692" s="3">
        <v>50.16</v>
      </c>
      <c r="L692" s="3">
        <v>48.59</v>
      </c>
      <c r="M692" s="3">
        <v>48.15</v>
      </c>
      <c r="N692" s="3">
        <v>47.64</v>
      </c>
      <c r="O692" s="3">
        <v>47.89</v>
      </c>
      <c r="P692" s="3">
        <v>48.14</v>
      </c>
      <c r="Q692" s="3">
        <v>50.97</v>
      </c>
      <c r="R692" s="3">
        <v>54.4</v>
      </c>
      <c r="S692" s="3">
        <v>55.31</v>
      </c>
      <c r="T692" s="3">
        <v>56.27</v>
      </c>
      <c r="U692" s="3">
        <v>56.25</v>
      </c>
      <c r="V692" s="3">
        <v>55.37</v>
      </c>
      <c r="W692" s="3">
        <v>49.46</v>
      </c>
      <c r="X692" s="3">
        <v>48.21</v>
      </c>
      <c r="Y692" s="3">
        <v>47.07</v>
      </c>
      <c r="Z692" s="3">
        <v>46.51</v>
      </c>
      <c r="AA692" s="3">
        <v>46.76</v>
      </c>
      <c r="AB692" s="3">
        <v>47.16</v>
      </c>
      <c r="AC692" s="3">
        <v>50.52</v>
      </c>
      <c r="AD692" s="3">
        <v>53.94</v>
      </c>
      <c r="AE692" s="3">
        <v>54.39</v>
      </c>
      <c r="AF692" s="3">
        <v>55.14</v>
      </c>
      <c r="AG692" s="3">
        <v>55.19</v>
      </c>
      <c r="AH692" s="3">
        <v>54.69</v>
      </c>
      <c r="AI692" s="3">
        <v>47.42</v>
      </c>
      <c r="AJ692" s="3">
        <v>46.21</v>
      </c>
      <c r="AK692" s="3">
        <v>45.51</v>
      </c>
      <c r="AL692" s="3">
        <v>45.26</v>
      </c>
      <c r="AM692" s="3">
        <v>45.53</v>
      </c>
      <c r="AN692" s="3">
        <v>46.41</v>
      </c>
      <c r="AO692" s="3">
        <v>48.15</v>
      </c>
      <c r="AP692" s="3">
        <v>51.23</v>
      </c>
      <c r="AQ692" s="3">
        <v>51.68</v>
      </c>
      <c r="AR692" s="3">
        <v>52.43</v>
      </c>
      <c r="AS692" s="3">
        <v>52.48</v>
      </c>
      <c r="AT692" s="3">
        <v>51.51</v>
      </c>
      <c r="AU692" s="3">
        <v>46.1</v>
      </c>
      <c r="AV692" s="3">
        <v>45.39</v>
      </c>
      <c r="AW692" s="3">
        <v>44.69</v>
      </c>
      <c r="AX692" s="3">
        <v>44.44</v>
      </c>
      <c r="AY692" s="3">
        <v>44.71</v>
      </c>
    </row>
    <row r="693" spans="1:51" x14ac:dyDescent="0.35">
      <c r="A693" s="5">
        <f t="shared" si="11"/>
        <v>43696</v>
      </c>
      <c r="B693" t="s">
        <v>838</v>
      </c>
      <c r="C693" s="2">
        <v>43696</v>
      </c>
      <c r="D693" s="3">
        <v>41.31</v>
      </c>
      <c r="E693" s="3">
        <v>42.82</v>
      </c>
      <c r="F693" s="3">
        <v>51.51</v>
      </c>
      <c r="G693" s="3">
        <v>54.49</v>
      </c>
      <c r="H693" s="3">
        <v>57.09</v>
      </c>
      <c r="I693" s="3">
        <v>56.05</v>
      </c>
      <c r="J693" s="3">
        <v>55.03</v>
      </c>
      <c r="K693" s="3">
        <v>50.13</v>
      </c>
      <c r="L693" s="3">
        <v>48.56</v>
      </c>
      <c r="M693" s="3">
        <v>48.12</v>
      </c>
      <c r="N693" s="3">
        <v>47.63</v>
      </c>
      <c r="O693" s="3">
        <v>47.88</v>
      </c>
      <c r="P693" s="3">
        <v>48.13</v>
      </c>
      <c r="Q693" s="3">
        <v>50.83</v>
      </c>
      <c r="R693" s="3">
        <v>54.26</v>
      </c>
      <c r="S693" s="3">
        <v>55.17</v>
      </c>
      <c r="T693" s="3">
        <v>56.13</v>
      </c>
      <c r="U693" s="3">
        <v>56.11</v>
      </c>
      <c r="V693" s="3">
        <v>55.23</v>
      </c>
      <c r="W693" s="3">
        <v>49.37</v>
      </c>
      <c r="X693" s="3">
        <v>48.12</v>
      </c>
      <c r="Y693" s="3">
        <v>46.98</v>
      </c>
      <c r="Z693" s="3">
        <v>46.42</v>
      </c>
      <c r="AA693" s="3">
        <v>46.67</v>
      </c>
      <c r="AB693" s="3">
        <v>47.07</v>
      </c>
      <c r="AC693" s="3">
        <v>50.36</v>
      </c>
      <c r="AD693" s="3">
        <v>53.78</v>
      </c>
      <c r="AE693" s="3">
        <v>54.23</v>
      </c>
      <c r="AF693" s="3">
        <v>54.98</v>
      </c>
      <c r="AG693" s="3">
        <v>55.03</v>
      </c>
      <c r="AH693" s="3">
        <v>54.53</v>
      </c>
      <c r="AI693" s="3">
        <v>47.75</v>
      </c>
      <c r="AJ693" s="3">
        <v>46.54</v>
      </c>
      <c r="AK693" s="3">
        <v>45.84</v>
      </c>
      <c r="AL693" s="3">
        <v>45.59</v>
      </c>
      <c r="AM693" s="3">
        <v>45.86</v>
      </c>
      <c r="AN693" s="3">
        <v>46.74</v>
      </c>
      <c r="AO693" s="3">
        <v>48.8</v>
      </c>
      <c r="AP693" s="3">
        <v>51.88</v>
      </c>
      <c r="AQ693" s="3">
        <v>52.33</v>
      </c>
      <c r="AR693" s="3">
        <v>53.08</v>
      </c>
      <c r="AS693" s="3">
        <v>53.13</v>
      </c>
      <c r="AT693" s="3">
        <v>52.16</v>
      </c>
      <c r="AU693" s="3">
        <v>46.43</v>
      </c>
      <c r="AV693" s="3">
        <v>45.72</v>
      </c>
      <c r="AW693" s="3">
        <v>45.02</v>
      </c>
      <c r="AX693" s="3">
        <v>44.77</v>
      </c>
      <c r="AY693" s="3">
        <v>45.04</v>
      </c>
    </row>
    <row r="694" spans="1:51" x14ac:dyDescent="0.35">
      <c r="A694" s="5">
        <f t="shared" si="11"/>
        <v>43697</v>
      </c>
      <c r="B694" t="s">
        <v>839</v>
      </c>
      <c r="C694" s="2">
        <v>43697</v>
      </c>
      <c r="D694" s="3">
        <v>42.06</v>
      </c>
      <c r="E694" s="3">
        <v>42.7</v>
      </c>
      <c r="F694" s="3">
        <v>51.49</v>
      </c>
      <c r="G694" s="3">
        <v>54.48</v>
      </c>
      <c r="H694" s="3">
        <v>57.39</v>
      </c>
      <c r="I694" s="3">
        <v>56.35</v>
      </c>
      <c r="J694" s="3">
        <v>55.33</v>
      </c>
      <c r="K694" s="3">
        <v>49.98</v>
      </c>
      <c r="L694" s="3">
        <v>48.41</v>
      </c>
      <c r="M694" s="3">
        <v>47.97</v>
      </c>
      <c r="N694" s="3">
        <v>47.49</v>
      </c>
      <c r="O694" s="3">
        <v>47.74</v>
      </c>
      <c r="P694" s="3">
        <v>47.99</v>
      </c>
      <c r="Q694" s="3">
        <v>50.94</v>
      </c>
      <c r="R694" s="3">
        <v>54.37</v>
      </c>
      <c r="S694" s="3">
        <v>55.28</v>
      </c>
      <c r="T694" s="3">
        <v>56.24</v>
      </c>
      <c r="U694" s="3">
        <v>56.22</v>
      </c>
      <c r="V694" s="3">
        <v>55.34</v>
      </c>
      <c r="W694" s="3">
        <v>49.42</v>
      </c>
      <c r="X694" s="3">
        <v>48.17</v>
      </c>
      <c r="Y694" s="3">
        <v>47.03</v>
      </c>
      <c r="Z694" s="3">
        <v>46.47</v>
      </c>
      <c r="AA694" s="3">
        <v>46.72</v>
      </c>
      <c r="AB694" s="3">
        <v>47.12</v>
      </c>
      <c r="AC694" s="3">
        <v>50.57</v>
      </c>
      <c r="AD694" s="3">
        <v>53.99</v>
      </c>
      <c r="AE694" s="3">
        <v>54.44</v>
      </c>
      <c r="AF694" s="3">
        <v>55.19</v>
      </c>
      <c r="AG694" s="3">
        <v>55.24</v>
      </c>
      <c r="AH694" s="3">
        <v>54.74</v>
      </c>
      <c r="AI694" s="3">
        <v>48.36</v>
      </c>
      <c r="AJ694" s="3">
        <v>47.15</v>
      </c>
      <c r="AK694" s="3">
        <v>46.45</v>
      </c>
      <c r="AL694" s="3">
        <v>46.2</v>
      </c>
      <c r="AM694" s="3">
        <v>46.47</v>
      </c>
      <c r="AN694" s="3">
        <v>47.35</v>
      </c>
      <c r="AO694" s="3">
        <v>48.9</v>
      </c>
      <c r="AP694" s="3">
        <v>51.98</v>
      </c>
      <c r="AQ694" s="3">
        <v>52.43</v>
      </c>
      <c r="AR694" s="3">
        <v>53.18</v>
      </c>
      <c r="AS694" s="3">
        <v>53.23</v>
      </c>
      <c r="AT694" s="3">
        <v>52.26</v>
      </c>
      <c r="AU694" s="3">
        <v>47.04</v>
      </c>
      <c r="AV694" s="3">
        <v>46.33</v>
      </c>
      <c r="AW694" s="3">
        <v>45.63</v>
      </c>
      <c r="AX694" s="3">
        <v>45.38</v>
      </c>
      <c r="AY694" s="3">
        <v>45.65</v>
      </c>
    </row>
    <row r="695" spans="1:51" x14ac:dyDescent="0.35">
      <c r="A695" s="5">
        <f t="shared" si="11"/>
        <v>43698</v>
      </c>
      <c r="B695" t="s">
        <v>840</v>
      </c>
      <c r="C695" s="2">
        <v>43698</v>
      </c>
      <c r="D695" s="3">
        <v>42.42</v>
      </c>
      <c r="E695" s="3">
        <v>42.61</v>
      </c>
      <c r="F695" s="3">
        <v>51.61</v>
      </c>
      <c r="G695" s="3">
        <v>54.32</v>
      </c>
      <c r="H695" s="3">
        <v>57.36</v>
      </c>
      <c r="I695" s="3">
        <v>56.32</v>
      </c>
      <c r="J695" s="3">
        <v>55.3</v>
      </c>
      <c r="K695" s="3">
        <v>50.09</v>
      </c>
      <c r="L695" s="3">
        <v>48.52</v>
      </c>
      <c r="M695" s="3">
        <v>48.08</v>
      </c>
      <c r="N695" s="3">
        <v>47.63</v>
      </c>
      <c r="O695" s="3">
        <v>47.88</v>
      </c>
      <c r="P695" s="3">
        <v>48.13</v>
      </c>
      <c r="Q695" s="3">
        <v>51.04</v>
      </c>
      <c r="R695" s="3">
        <v>54.47</v>
      </c>
      <c r="S695" s="3">
        <v>55.38</v>
      </c>
      <c r="T695" s="3">
        <v>56.34</v>
      </c>
      <c r="U695" s="3">
        <v>56.32</v>
      </c>
      <c r="V695" s="3">
        <v>55.44</v>
      </c>
      <c r="W695" s="3">
        <v>49.59</v>
      </c>
      <c r="X695" s="3">
        <v>48.34</v>
      </c>
      <c r="Y695" s="3">
        <v>47.2</v>
      </c>
      <c r="Z695" s="3">
        <v>46.65</v>
      </c>
      <c r="AA695" s="3">
        <v>46.9</v>
      </c>
      <c r="AB695" s="3">
        <v>47.3</v>
      </c>
      <c r="AC695" s="3">
        <v>50.66</v>
      </c>
      <c r="AD695" s="3">
        <v>54.09</v>
      </c>
      <c r="AE695" s="3">
        <v>54.54</v>
      </c>
      <c r="AF695" s="3">
        <v>55.3</v>
      </c>
      <c r="AG695" s="3">
        <v>55.35</v>
      </c>
      <c r="AH695" s="3">
        <v>54.86</v>
      </c>
      <c r="AI695" s="3">
        <v>48.65</v>
      </c>
      <c r="AJ695" s="3">
        <v>47.44</v>
      </c>
      <c r="AK695" s="3">
        <v>46.74</v>
      </c>
      <c r="AL695" s="3">
        <v>46.49</v>
      </c>
      <c r="AM695" s="3">
        <v>46.76</v>
      </c>
      <c r="AN695" s="3">
        <v>47.64</v>
      </c>
      <c r="AO695" s="3">
        <v>49.35</v>
      </c>
      <c r="AP695" s="3">
        <v>52.43</v>
      </c>
      <c r="AQ695" s="3">
        <v>52.88</v>
      </c>
      <c r="AR695" s="3">
        <v>53.63</v>
      </c>
      <c r="AS695" s="3">
        <v>53.68</v>
      </c>
      <c r="AT695" s="3">
        <v>52.71</v>
      </c>
      <c r="AU695" s="3">
        <v>47.33</v>
      </c>
      <c r="AV695" s="3">
        <v>46.62</v>
      </c>
      <c r="AW695" s="3">
        <v>45.92</v>
      </c>
      <c r="AX695" s="3">
        <v>45.66</v>
      </c>
      <c r="AY695" s="3">
        <v>45.93</v>
      </c>
    </row>
    <row r="696" spans="1:51" x14ac:dyDescent="0.35">
      <c r="A696" s="5">
        <f t="shared" si="11"/>
        <v>43699</v>
      </c>
      <c r="B696" t="s">
        <v>841</v>
      </c>
      <c r="C696" s="2">
        <v>43699</v>
      </c>
      <c r="D696" s="3">
        <v>41.22</v>
      </c>
      <c r="E696" s="3">
        <v>42</v>
      </c>
      <c r="F696" s="3">
        <v>50.96</v>
      </c>
      <c r="G696" s="3">
        <v>53.58</v>
      </c>
      <c r="H696" s="3">
        <v>56.58</v>
      </c>
      <c r="I696" s="3">
        <v>55.54</v>
      </c>
      <c r="J696" s="3">
        <v>54.52</v>
      </c>
      <c r="K696" s="3">
        <v>49.55</v>
      </c>
      <c r="L696" s="3">
        <v>47.98</v>
      </c>
      <c r="M696" s="3">
        <v>47.54</v>
      </c>
      <c r="N696" s="3">
        <v>46.97</v>
      </c>
      <c r="O696" s="3">
        <v>47.22</v>
      </c>
      <c r="P696" s="3">
        <v>47.47</v>
      </c>
      <c r="Q696" s="3">
        <v>50.48</v>
      </c>
      <c r="R696" s="3">
        <v>53.91</v>
      </c>
      <c r="S696" s="3">
        <v>54.82</v>
      </c>
      <c r="T696" s="3">
        <v>55.78</v>
      </c>
      <c r="U696" s="3">
        <v>55.76</v>
      </c>
      <c r="V696" s="3">
        <v>54.88</v>
      </c>
      <c r="W696" s="3">
        <v>49.2</v>
      </c>
      <c r="X696" s="3">
        <v>47.95</v>
      </c>
      <c r="Y696" s="3">
        <v>46.81</v>
      </c>
      <c r="Z696" s="3">
        <v>46.26</v>
      </c>
      <c r="AA696" s="3">
        <v>46.51</v>
      </c>
      <c r="AB696" s="3">
        <v>46.91</v>
      </c>
      <c r="AC696" s="3">
        <v>50.01</v>
      </c>
      <c r="AD696" s="3">
        <v>53.44</v>
      </c>
      <c r="AE696" s="3">
        <v>53.89</v>
      </c>
      <c r="AF696" s="3">
        <v>54.65</v>
      </c>
      <c r="AG696" s="3">
        <v>54.7</v>
      </c>
      <c r="AH696" s="3">
        <v>54.21</v>
      </c>
      <c r="AI696" s="3">
        <v>48.29</v>
      </c>
      <c r="AJ696" s="3">
        <v>47.08</v>
      </c>
      <c r="AK696" s="3">
        <v>46.38</v>
      </c>
      <c r="AL696" s="3">
        <v>46.13</v>
      </c>
      <c r="AM696" s="3">
        <v>46.4</v>
      </c>
      <c r="AN696" s="3">
        <v>47.28</v>
      </c>
      <c r="AO696" s="3">
        <v>49.9</v>
      </c>
      <c r="AP696" s="3">
        <v>52.98</v>
      </c>
      <c r="AQ696" s="3">
        <v>53.43</v>
      </c>
      <c r="AR696" s="3">
        <v>54.18</v>
      </c>
      <c r="AS696" s="3">
        <v>54.23</v>
      </c>
      <c r="AT696" s="3">
        <v>53.26</v>
      </c>
      <c r="AU696" s="3">
        <v>46.97</v>
      </c>
      <c r="AV696" s="3">
        <v>46.26</v>
      </c>
      <c r="AW696" s="3">
        <v>45.56</v>
      </c>
      <c r="AX696" s="3">
        <v>45.3</v>
      </c>
      <c r="AY696" s="3">
        <v>45.57</v>
      </c>
    </row>
    <row r="697" spans="1:51" x14ac:dyDescent="0.35">
      <c r="A697" s="5">
        <f t="shared" si="11"/>
        <v>43700</v>
      </c>
      <c r="B697" t="s">
        <v>842</v>
      </c>
      <c r="C697" s="2">
        <v>43700</v>
      </c>
      <c r="D697" s="3">
        <v>40.369999999999997</v>
      </c>
      <c r="E697" s="3">
        <v>41.37</v>
      </c>
      <c r="F697" s="3">
        <v>50.45</v>
      </c>
      <c r="G697" s="3">
        <v>53.16</v>
      </c>
      <c r="H697" s="3">
        <v>55.99</v>
      </c>
      <c r="I697" s="3">
        <v>54.95</v>
      </c>
      <c r="J697" s="3">
        <v>53.93</v>
      </c>
      <c r="K697" s="3">
        <v>48.98</v>
      </c>
      <c r="L697" s="3">
        <v>47.41</v>
      </c>
      <c r="M697" s="3">
        <v>46.97</v>
      </c>
      <c r="N697" s="3">
        <v>46.35</v>
      </c>
      <c r="O697" s="3">
        <v>46.6</v>
      </c>
      <c r="P697" s="3">
        <v>46.85</v>
      </c>
      <c r="Q697" s="3">
        <v>49.91</v>
      </c>
      <c r="R697" s="3">
        <v>53.34</v>
      </c>
      <c r="S697" s="3">
        <v>54.25</v>
      </c>
      <c r="T697" s="3">
        <v>55.21</v>
      </c>
      <c r="U697" s="3">
        <v>55.19</v>
      </c>
      <c r="V697" s="3">
        <v>54.31</v>
      </c>
      <c r="W697" s="3">
        <v>48.61</v>
      </c>
      <c r="X697" s="3">
        <v>47.36</v>
      </c>
      <c r="Y697" s="3">
        <v>46.22</v>
      </c>
      <c r="Z697" s="3">
        <v>45.67</v>
      </c>
      <c r="AA697" s="3">
        <v>45.92</v>
      </c>
      <c r="AB697" s="3">
        <v>46.32</v>
      </c>
      <c r="AC697" s="3">
        <v>49.63</v>
      </c>
      <c r="AD697" s="3">
        <v>53.06</v>
      </c>
      <c r="AE697" s="3">
        <v>53.51</v>
      </c>
      <c r="AF697" s="3">
        <v>54.27</v>
      </c>
      <c r="AG697" s="3">
        <v>54.32</v>
      </c>
      <c r="AH697" s="3">
        <v>53.83</v>
      </c>
      <c r="AI697" s="3">
        <v>48.14</v>
      </c>
      <c r="AJ697" s="3">
        <v>46.93</v>
      </c>
      <c r="AK697" s="3">
        <v>46.23</v>
      </c>
      <c r="AL697" s="3">
        <v>45.98</v>
      </c>
      <c r="AM697" s="3">
        <v>46.25</v>
      </c>
      <c r="AN697" s="3">
        <v>47.13</v>
      </c>
      <c r="AO697" s="3">
        <v>49.75</v>
      </c>
      <c r="AP697" s="3">
        <v>52.83</v>
      </c>
      <c r="AQ697" s="3">
        <v>53.28</v>
      </c>
      <c r="AR697" s="3">
        <v>54.03</v>
      </c>
      <c r="AS697" s="3">
        <v>54.08</v>
      </c>
      <c r="AT697" s="3">
        <v>53.11</v>
      </c>
      <c r="AU697" s="3">
        <v>46.82</v>
      </c>
      <c r="AV697" s="3">
        <v>46.11</v>
      </c>
      <c r="AW697" s="3">
        <v>45.41</v>
      </c>
      <c r="AX697" s="3">
        <v>45.15</v>
      </c>
      <c r="AY697" s="3">
        <v>45.42</v>
      </c>
    </row>
    <row r="698" spans="1:51" x14ac:dyDescent="0.35">
      <c r="A698" s="5">
        <f t="shared" si="11"/>
        <v>43703</v>
      </c>
      <c r="B698" t="s">
        <v>843</v>
      </c>
      <c r="C698" s="2">
        <v>43703</v>
      </c>
      <c r="D698" s="3">
        <v>40.369999999999997</v>
      </c>
      <c r="E698" s="3">
        <v>41.37</v>
      </c>
      <c r="F698" s="3">
        <v>50.45</v>
      </c>
      <c r="G698" s="3">
        <v>53.16</v>
      </c>
      <c r="H698" s="3">
        <v>55.99</v>
      </c>
      <c r="I698" s="3">
        <v>54.95</v>
      </c>
      <c r="J698" s="3">
        <v>53.93</v>
      </c>
      <c r="K698" s="3">
        <v>48.98</v>
      </c>
      <c r="L698" s="3">
        <v>47.41</v>
      </c>
      <c r="M698" s="3">
        <v>46.97</v>
      </c>
      <c r="N698" s="3">
        <v>46.35</v>
      </c>
      <c r="O698" s="3">
        <v>46.6</v>
      </c>
      <c r="P698" s="3">
        <v>46.85</v>
      </c>
      <c r="Q698" s="3">
        <v>49.91</v>
      </c>
      <c r="R698" s="3">
        <v>53.34</v>
      </c>
      <c r="S698" s="3">
        <v>54.25</v>
      </c>
      <c r="T698" s="3">
        <v>55.21</v>
      </c>
      <c r="U698" s="3">
        <v>55.19</v>
      </c>
      <c r="V698" s="3">
        <v>54.31</v>
      </c>
      <c r="W698" s="3">
        <v>48.61</v>
      </c>
      <c r="X698" s="3">
        <v>47.36</v>
      </c>
      <c r="Y698" s="3">
        <v>46.22</v>
      </c>
      <c r="Z698" s="3">
        <v>45.67</v>
      </c>
      <c r="AA698" s="3">
        <v>45.92</v>
      </c>
      <c r="AB698" s="3">
        <v>46.32</v>
      </c>
      <c r="AC698" s="3">
        <v>49.63</v>
      </c>
      <c r="AD698" s="3">
        <v>53.06</v>
      </c>
      <c r="AE698" s="3">
        <v>53.51</v>
      </c>
      <c r="AF698" s="3">
        <v>54.27</v>
      </c>
      <c r="AG698" s="3">
        <v>54.32</v>
      </c>
      <c r="AH698" s="3">
        <v>53.83</v>
      </c>
      <c r="AI698" s="3">
        <v>48.14</v>
      </c>
      <c r="AJ698" s="3">
        <v>46.93</v>
      </c>
      <c r="AK698" s="3">
        <v>46.23</v>
      </c>
      <c r="AL698" s="3">
        <v>45.98</v>
      </c>
      <c r="AM698" s="3">
        <v>46.25</v>
      </c>
      <c r="AN698" s="3">
        <v>47.13</v>
      </c>
      <c r="AO698" s="3">
        <v>49.75</v>
      </c>
      <c r="AP698" s="3">
        <v>52.83</v>
      </c>
      <c r="AQ698" s="3">
        <v>53.28</v>
      </c>
      <c r="AR698" s="3">
        <v>54.03</v>
      </c>
      <c r="AS698" s="3">
        <v>54.08</v>
      </c>
      <c r="AT698" s="3">
        <v>53.11</v>
      </c>
      <c r="AU698" s="3">
        <v>46.82</v>
      </c>
      <c r="AV698" s="3">
        <v>46.11</v>
      </c>
      <c r="AW698" s="3">
        <v>45.41</v>
      </c>
      <c r="AX698" s="3">
        <v>45.15</v>
      </c>
      <c r="AY698" s="3">
        <v>45.42</v>
      </c>
    </row>
    <row r="699" spans="1:51" x14ac:dyDescent="0.35">
      <c r="A699" s="5">
        <f t="shared" si="11"/>
        <v>43704</v>
      </c>
      <c r="B699" t="s">
        <v>844</v>
      </c>
      <c r="C699" s="2">
        <v>43704</v>
      </c>
      <c r="D699" s="3">
        <v>39.51</v>
      </c>
      <c r="E699" s="3">
        <v>40.32</v>
      </c>
      <c r="F699" s="3">
        <v>49.82</v>
      </c>
      <c r="G699" s="3">
        <v>52.69</v>
      </c>
      <c r="H699" s="3">
        <v>55.36</v>
      </c>
      <c r="I699" s="3">
        <v>54.32</v>
      </c>
      <c r="J699" s="3">
        <v>53.3</v>
      </c>
      <c r="K699" s="3">
        <v>48.51</v>
      </c>
      <c r="L699" s="3">
        <v>46.94</v>
      </c>
      <c r="M699" s="3">
        <v>46.5</v>
      </c>
      <c r="N699" s="3">
        <v>45.87</v>
      </c>
      <c r="O699" s="3">
        <v>46.12</v>
      </c>
      <c r="P699" s="3">
        <v>46.37</v>
      </c>
      <c r="Q699" s="3">
        <v>49.53</v>
      </c>
      <c r="R699" s="3">
        <v>52.96</v>
      </c>
      <c r="S699" s="3">
        <v>53.87</v>
      </c>
      <c r="T699" s="3">
        <v>54.83</v>
      </c>
      <c r="U699" s="3">
        <v>54.81</v>
      </c>
      <c r="V699" s="3">
        <v>53.93</v>
      </c>
      <c r="W699" s="3">
        <v>48.31</v>
      </c>
      <c r="X699" s="3">
        <v>47.06</v>
      </c>
      <c r="Y699" s="3">
        <v>45.92</v>
      </c>
      <c r="Z699" s="3">
        <v>45.37</v>
      </c>
      <c r="AA699" s="3">
        <v>45.62</v>
      </c>
      <c r="AB699" s="3">
        <v>46.02</v>
      </c>
      <c r="AC699" s="3">
        <v>49.26</v>
      </c>
      <c r="AD699" s="3">
        <v>52.69</v>
      </c>
      <c r="AE699" s="3">
        <v>53.14</v>
      </c>
      <c r="AF699" s="3">
        <v>53.9</v>
      </c>
      <c r="AG699" s="3">
        <v>53.95</v>
      </c>
      <c r="AH699" s="3">
        <v>53.46</v>
      </c>
      <c r="AI699" s="3">
        <v>47.72</v>
      </c>
      <c r="AJ699" s="3">
        <v>46.51</v>
      </c>
      <c r="AK699" s="3">
        <v>45.81</v>
      </c>
      <c r="AL699" s="3">
        <v>45.56</v>
      </c>
      <c r="AM699" s="3">
        <v>45.83</v>
      </c>
      <c r="AN699" s="3">
        <v>46.71</v>
      </c>
      <c r="AO699" s="3">
        <v>49.33</v>
      </c>
      <c r="AP699" s="3">
        <v>52.41</v>
      </c>
      <c r="AQ699" s="3">
        <v>52.86</v>
      </c>
      <c r="AR699" s="3">
        <v>53.61</v>
      </c>
      <c r="AS699" s="3">
        <v>53.66</v>
      </c>
      <c r="AT699" s="3">
        <v>52.69</v>
      </c>
      <c r="AU699" s="3">
        <v>46.4</v>
      </c>
      <c r="AV699" s="3">
        <v>45.69</v>
      </c>
      <c r="AW699" s="3">
        <v>44.99</v>
      </c>
      <c r="AX699" s="3">
        <v>44.73</v>
      </c>
      <c r="AY699" s="3">
        <v>45</v>
      </c>
    </row>
    <row r="700" spans="1:51" x14ac:dyDescent="0.35">
      <c r="A700" s="5">
        <f t="shared" si="11"/>
        <v>43705</v>
      </c>
      <c r="B700" t="s">
        <v>845</v>
      </c>
      <c r="C700" s="2">
        <v>43705</v>
      </c>
      <c r="D700" s="3">
        <v>40.03</v>
      </c>
      <c r="E700" s="3">
        <v>40.43</v>
      </c>
      <c r="F700" s="3">
        <v>50.02</v>
      </c>
      <c r="G700" s="3">
        <v>52.96</v>
      </c>
      <c r="H700" s="3">
        <v>55.69</v>
      </c>
      <c r="I700" s="3">
        <v>54.65</v>
      </c>
      <c r="J700" s="3">
        <v>53.63</v>
      </c>
      <c r="K700" s="3">
        <v>48.66</v>
      </c>
      <c r="L700" s="3">
        <v>47.09</v>
      </c>
      <c r="M700" s="3">
        <v>46.65</v>
      </c>
      <c r="N700" s="3">
        <v>46.19</v>
      </c>
      <c r="O700" s="3">
        <v>46.44</v>
      </c>
      <c r="P700" s="3">
        <v>46.69</v>
      </c>
      <c r="Q700" s="3">
        <v>49.95</v>
      </c>
      <c r="R700" s="3">
        <v>53.38</v>
      </c>
      <c r="S700" s="3">
        <v>54.29</v>
      </c>
      <c r="T700" s="3">
        <v>55.25</v>
      </c>
      <c r="U700" s="3">
        <v>55.23</v>
      </c>
      <c r="V700" s="3">
        <v>54.35</v>
      </c>
      <c r="W700" s="3">
        <v>48.41</v>
      </c>
      <c r="X700" s="3">
        <v>47.16</v>
      </c>
      <c r="Y700" s="3">
        <v>46.02</v>
      </c>
      <c r="Z700" s="3">
        <v>45.47</v>
      </c>
      <c r="AA700" s="3">
        <v>45.72</v>
      </c>
      <c r="AB700" s="3">
        <v>46.12</v>
      </c>
      <c r="AC700" s="3">
        <v>49.41</v>
      </c>
      <c r="AD700" s="3">
        <v>52.84</v>
      </c>
      <c r="AE700" s="3">
        <v>53.29</v>
      </c>
      <c r="AF700" s="3">
        <v>54.05</v>
      </c>
      <c r="AG700" s="3">
        <v>54.1</v>
      </c>
      <c r="AH700" s="3">
        <v>53.61</v>
      </c>
      <c r="AI700" s="3">
        <v>47.9</v>
      </c>
      <c r="AJ700" s="3">
        <v>46.69</v>
      </c>
      <c r="AK700" s="3">
        <v>45.99</v>
      </c>
      <c r="AL700" s="3">
        <v>45.74</v>
      </c>
      <c r="AM700" s="3">
        <v>46.01</v>
      </c>
      <c r="AN700" s="3">
        <v>46.89</v>
      </c>
      <c r="AO700" s="3">
        <v>49.51</v>
      </c>
      <c r="AP700" s="3">
        <v>52.59</v>
      </c>
      <c r="AQ700" s="3">
        <v>53.04</v>
      </c>
      <c r="AR700" s="3">
        <v>53.79</v>
      </c>
      <c r="AS700" s="3">
        <v>53.84</v>
      </c>
      <c r="AT700" s="3">
        <v>52.87</v>
      </c>
      <c r="AU700" s="3">
        <v>46.58</v>
      </c>
      <c r="AV700" s="3">
        <v>45.87</v>
      </c>
      <c r="AW700" s="3">
        <v>45.17</v>
      </c>
      <c r="AX700" s="3">
        <v>44.91</v>
      </c>
      <c r="AY700" s="3">
        <v>45.18</v>
      </c>
    </row>
    <row r="701" spans="1:51" x14ac:dyDescent="0.35">
      <c r="A701" s="5">
        <f t="shared" si="11"/>
        <v>43706</v>
      </c>
      <c r="B701" t="s">
        <v>846</v>
      </c>
      <c r="C701" s="2">
        <v>43706</v>
      </c>
      <c r="D701" s="3">
        <v>40.78</v>
      </c>
      <c r="E701" s="3">
        <v>42.49</v>
      </c>
      <c r="F701" s="3">
        <v>50.95</v>
      </c>
      <c r="G701" s="3">
        <v>53.98</v>
      </c>
      <c r="H701" s="3">
        <v>56.62</v>
      </c>
      <c r="I701" s="3">
        <v>55.58</v>
      </c>
      <c r="J701" s="3">
        <v>54.56</v>
      </c>
      <c r="K701" s="3">
        <v>48.9</v>
      </c>
      <c r="L701" s="3">
        <v>47.33</v>
      </c>
      <c r="M701" s="3">
        <v>46.89</v>
      </c>
      <c r="N701" s="3">
        <v>46.5</v>
      </c>
      <c r="O701" s="3">
        <v>46.75</v>
      </c>
      <c r="P701" s="3">
        <v>47</v>
      </c>
      <c r="Q701" s="3">
        <v>50.06</v>
      </c>
      <c r="R701" s="3">
        <v>53.49</v>
      </c>
      <c r="S701" s="3">
        <v>54.4</v>
      </c>
      <c r="T701" s="3">
        <v>55.36</v>
      </c>
      <c r="U701" s="3">
        <v>55.34</v>
      </c>
      <c r="V701" s="3">
        <v>54.46</v>
      </c>
      <c r="W701" s="3">
        <v>48.73</v>
      </c>
      <c r="X701" s="3">
        <v>47.48</v>
      </c>
      <c r="Y701" s="3">
        <v>46.34</v>
      </c>
      <c r="Z701" s="3">
        <v>45.79</v>
      </c>
      <c r="AA701" s="3">
        <v>46.04</v>
      </c>
      <c r="AB701" s="3">
        <v>46.44</v>
      </c>
      <c r="AC701" s="3">
        <v>49.43</v>
      </c>
      <c r="AD701" s="3">
        <v>52.86</v>
      </c>
      <c r="AE701" s="3">
        <v>53.31</v>
      </c>
      <c r="AF701" s="3">
        <v>54.07</v>
      </c>
      <c r="AG701" s="3">
        <v>54.12</v>
      </c>
      <c r="AH701" s="3">
        <v>53.63</v>
      </c>
      <c r="AI701" s="3">
        <v>48.59</v>
      </c>
      <c r="AJ701" s="3">
        <v>47.38</v>
      </c>
      <c r="AK701" s="3">
        <v>46.68</v>
      </c>
      <c r="AL701" s="3">
        <v>46.43</v>
      </c>
      <c r="AM701" s="3">
        <v>46.7</v>
      </c>
      <c r="AN701" s="3">
        <v>47.58</v>
      </c>
      <c r="AO701" s="3">
        <v>49.53</v>
      </c>
      <c r="AP701" s="3">
        <v>52.61</v>
      </c>
      <c r="AQ701" s="3">
        <v>53.06</v>
      </c>
      <c r="AR701" s="3">
        <v>53.81</v>
      </c>
      <c r="AS701" s="3">
        <v>53.86</v>
      </c>
      <c r="AT701" s="3">
        <v>52.89</v>
      </c>
      <c r="AU701" s="3">
        <v>47.27</v>
      </c>
      <c r="AV701" s="3">
        <v>46.56</v>
      </c>
      <c r="AW701" s="3">
        <v>45.86</v>
      </c>
      <c r="AX701" s="3">
        <v>45.6</v>
      </c>
      <c r="AY701" s="3">
        <v>45.87</v>
      </c>
    </row>
    <row r="702" spans="1:51" x14ac:dyDescent="0.35">
      <c r="A702" s="5">
        <f t="shared" si="11"/>
        <v>43707</v>
      </c>
      <c r="B702" t="s">
        <v>847</v>
      </c>
      <c r="C702" s="2">
        <v>43707</v>
      </c>
      <c r="D702" s="3">
        <v>42.27</v>
      </c>
      <c r="E702" s="3">
        <v>50.64</v>
      </c>
      <c r="F702" s="3">
        <v>53.7</v>
      </c>
      <c r="G702" s="3">
        <v>56.26</v>
      </c>
      <c r="H702" s="3">
        <v>55.22</v>
      </c>
      <c r="I702" s="3">
        <v>54.2</v>
      </c>
      <c r="J702" s="3">
        <v>48.85</v>
      </c>
      <c r="K702" s="3">
        <v>47.28</v>
      </c>
      <c r="L702" s="3">
        <v>46.84</v>
      </c>
      <c r="M702" s="3">
        <v>46.48</v>
      </c>
      <c r="N702" s="3">
        <v>46.73</v>
      </c>
      <c r="O702" s="3">
        <v>46.98</v>
      </c>
      <c r="P702" s="3">
        <v>50.17</v>
      </c>
      <c r="Q702" s="3">
        <v>53.6</v>
      </c>
      <c r="R702" s="3">
        <v>54.51</v>
      </c>
      <c r="S702" s="3">
        <v>55.47</v>
      </c>
      <c r="T702" s="3">
        <v>55.45</v>
      </c>
      <c r="U702" s="3">
        <v>54.57</v>
      </c>
      <c r="V702" s="3">
        <v>48.84</v>
      </c>
      <c r="W702" s="3">
        <v>47.59</v>
      </c>
      <c r="X702" s="3">
        <v>46.45</v>
      </c>
      <c r="Y702" s="3">
        <v>45.9</v>
      </c>
      <c r="Z702" s="3">
        <v>46.15</v>
      </c>
      <c r="AA702" s="3">
        <v>46.55</v>
      </c>
      <c r="AB702" s="3">
        <v>49.81</v>
      </c>
      <c r="AC702" s="3">
        <v>53.24</v>
      </c>
      <c r="AD702" s="3">
        <v>53.69</v>
      </c>
      <c r="AE702" s="3">
        <v>54.45</v>
      </c>
      <c r="AF702" s="3">
        <v>54.5</v>
      </c>
      <c r="AG702" s="3">
        <v>54.01</v>
      </c>
      <c r="AH702" s="3">
        <v>48.55</v>
      </c>
      <c r="AI702" s="3">
        <v>47.34</v>
      </c>
      <c r="AJ702" s="3">
        <v>46.64</v>
      </c>
      <c r="AK702" s="3">
        <v>46.39</v>
      </c>
      <c r="AL702" s="3">
        <v>46.66</v>
      </c>
      <c r="AM702" s="3">
        <v>47.54</v>
      </c>
      <c r="AN702" s="3">
        <v>49.49</v>
      </c>
      <c r="AO702" s="3">
        <v>52.57</v>
      </c>
      <c r="AP702" s="3">
        <v>53.02</v>
      </c>
      <c r="AQ702" s="3">
        <v>53.77</v>
      </c>
      <c r="AR702" s="3">
        <v>53.82</v>
      </c>
      <c r="AS702" s="3">
        <v>52.85</v>
      </c>
      <c r="AT702" s="3">
        <v>47.23</v>
      </c>
      <c r="AU702" s="3">
        <v>46.52</v>
      </c>
      <c r="AV702" s="3">
        <v>45.82</v>
      </c>
      <c r="AW702" s="3">
        <v>45.56</v>
      </c>
      <c r="AX702" s="3">
        <v>45.83</v>
      </c>
      <c r="AY702" s="3">
        <v>47.07</v>
      </c>
    </row>
    <row r="703" spans="1:51" x14ac:dyDescent="0.35">
      <c r="A703" s="5">
        <f t="shared" si="11"/>
        <v>43710</v>
      </c>
      <c r="B703" t="s">
        <v>848</v>
      </c>
      <c r="C703" s="2">
        <v>43710</v>
      </c>
      <c r="D703" s="3">
        <v>40.450000000000003</v>
      </c>
      <c r="E703" s="3">
        <v>49.19</v>
      </c>
      <c r="F703" s="3">
        <v>52.06</v>
      </c>
      <c r="G703" s="3">
        <v>55.26</v>
      </c>
      <c r="H703" s="3">
        <v>54.22</v>
      </c>
      <c r="I703" s="3">
        <v>53.2</v>
      </c>
      <c r="J703" s="3">
        <v>47.95</v>
      </c>
      <c r="K703" s="3">
        <v>46.38</v>
      </c>
      <c r="L703" s="3">
        <v>45.94</v>
      </c>
      <c r="M703" s="3">
        <v>45.5</v>
      </c>
      <c r="N703" s="3">
        <v>45.75</v>
      </c>
      <c r="O703" s="3">
        <v>46</v>
      </c>
      <c r="P703" s="3">
        <v>49.35</v>
      </c>
      <c r="Q703" s="3">
        <v>52.78</v>
      </c>
      <c r="R703" s="3">
        <v>53.69</v>
      </c>
      <c r="S703" s="3">
        <v>54.65</v>
      </c>
      <c r="T703" s="3">
        <v>54.63</v>
      </c>
      <c r="U703" s="3">
        <v>53.75</v>
      </c>
      <c r="V703" s="3">
        <v>47.84</v>
      </c>
      <c r="W703" s="3">
        <v>46.59</v>
      </c>
      <c r="X703" s="3">
        <v>45.45</v>
      </c>
      <c r="Y703" s="3">
        <v>44.9</v>
      </c>
      <c r="Z703" s="3">
        <v>45.15</v>
      </c>
      <c r="AA703" s="3">
        <v>45.55</v>
      </c>
      <c r="AB703" s="3">
        <v>49.08</v>
      </c>
      <c r="AC703" s="3">
        <v>52.51</v>
      </c>
      <c r="AD703" s="3">
        <v>52.96</v>
      </c>
      <c r="AE703" s="3">
        <v>53.72</v>
      </c>
      <c r="AF703" s="3">
        <v>53.77</v>
      </c>
      <c r="AG703" s="3">
        <v>53.28</v>
      </c>
      <c r="AH703" s="3">
        <v>47.91</v>
      </c>
      <c r="AI703" s="3">
        <v>46.7</v>
      </c>
      <c r="AJ703" s="3">
        <v>46</v>
      </c>
      <c r="AK703" s="3">
        <v>45.75</v>
      </c>
      <c r="AL703" s="3">
        <v>46.02</v>
      </c>
      <c r="AM703" s="3">
        <v>46.9</v>
      </c>
      <c r="AN703" s="3">
        <v>48.76</v>
      </c>
      <c r="AO703" s="3">
        <v>51.84</v>
      </c>
      <c r="AP703" s="3">
        <v>52.29</v>
      </c>
      <c r="AQ703" s="3">
        <v>53.04</v>
      </c>
      <c r="AR703" s="3">
        <v>53.09</v>
      </c>
      <c r="AS703" s="3">
        <v>52.12</v>
      </c>
      <c r="AT703" s="3">
        <v>46.59</v>
      </c>
      <c r="AU703" s="3">
        <v>45.88</v>
      </c>
      <c r="AV703" s="3">
        <v>45.18</v>
      </c>
      <c r="AW703" s="3">
        <v>44.92</v>
      </c>
      <c r="AX703" s="3">
        <v>45.19</v>
      </c>
      <c r="AY703" s="3">
        <v>46.43</v>
      </c>
    </row>
    <row r="704" spans="1:51" x14ac:dyDescent="0.35">
      <c r="A704" s="5">
        <f t="shared" si="11"/>
        <v>43711</v>
      </c>
      <c r="B704" t="s">
        <v>849</v>
      </c>
      <c r="C704" s="2">
        <v>43711</v>
      </c>
      <c r="D704" s="3">
        <v>40.79</v>
      </c>
      <c r="E704" s="3">
        <v>49.26</v>
      </c>
      <c r="F704" s="3">
        <v>51.98</v>
      </c>
      <c r="G704" s="3">
        <v>54.95</v>
      </c>
      <c r="H704" s="3">
        <v>53.91</v>
      </c>
      <c r="I704" s="3">
        <v>52.89</v>
      </c>
      <c r="J704" s="3">
        <v>48</v>
      </c>
      <c r="K704" s="3">
        <v>46.43</v>
      </c>
      <c r="L704" s="3">
        <v>45.99</v>
      </c>
      <c r="M704" s="3">
        <v>45.52</v>
      </c>
      <c r="N704" s="3">
        <v>45.77</v>
      </c>
      <c r="O704" s="3">
        <v>46.02</v>
      </c>
      <c r="P704" s="3">
        <v>49.37</v>
      </c>
      <c r="Q704" s="3">
        <v>52.8</v>
      </c>
      <c r="R704" s="3">
        <v>53.71</v>
      </c>
      <c r="S704" s="3">
        <v>54.67</v>
      </c>
      <c r="T704" s="3">
        <v>54.65</v>
      </c>
      <c r="U704" s="3">
        <v>53.77</v>
      </c>
      <c r="V704" s="3">
        <v>47.72</v>
      </c>
      <c r="W704" s="3">
        <v>46.47</v>
      </c>
      <c r="X704" s="3">
        <v>45.33</v>
      </c>
      <c r="Y704" s="3">
        <v>44.78</v>
      </c>
      <c r="Z704" s="3">
        <v>45.03</v>
      </c>
      <c r="AA704" s="3">
        <v>45.43</v>
      </c>
      <c r="AB704" s="3">
        <v>49.07</v>
      </c>
      <c r="AC704" s="3">
        <v>52.5</v>
      </c>
      <c r="AD704" s="3">
        <v>52.95</v>
      </c>
      <c r="AE704" s="3">
        <v>53.71</v>
      </c>
      <c r="AF704" s="3">
        <v>53.76</v>
      </c>
      <c r="AG704" s="3">
        <v>53.27</v>
      </c>
      <c r="AH704" s="3">
        <v>47.92</v>
      </c>
      <c r="AI704" s="3">
        <v>46.71</v>
      </c>
      <c r="AJ704" s="3">
        <v>46.01</v>
      </c>
      <c r="AK704" s="3">
        <v>45.76</v>
      </c>
      <c r="AL704" s="3">
        <v>46.03</v>
      </c>
      <c r="AM704" s="3">
        <v>46.91</v>
      </c>
      <c r="AN704" s="3">
        <v>48.75</v>
      </c>
      <c r="AO704" s="3">
        <v>51.83</v>
      </c>
      <c r="AP704" s="3">
        <v>52.28</v>
      </c>
      <c r="AQ704" s="3">
        <v>53.03</v>
      </c>
      <c r="AR704" s="3">
        <v>53.08</v>
      </c>
      <c r="AS704" s="3">
        <v>52.11</v>
      </c>
      <c r="AT704" s="3">
        <v>46.6</v>
      </c>
      <c r="AU704" s="3">
        <v>45.89</v>
      </c>
      <c r="AV704" s="3">
        <v>45.19</v>
      </c>
      <c r="AW704" s="3">
        <v>44.93</v>
      </c>
      <c r="AX704" s="3">
        <v>45.2</v>
      </c>
      <c r="AY704" s="3">
        <v>46.44</v>
      </c>
    </row>
    <row r="705" spans="1:51" x14ac:dyDescent="0.35">
      <c r="A705" s="5">
        <f t="shared" si="11"/>
        <v>43712</v>
      </c>
      <c r="B705" t="s">
        <v>850</v>
      </c>
      <c r="C705" s="2">
        <v>43712</v>
      </c>
      <c r="D705" s="3">
        <v>40.880000000000003</v>
      </c>
      <c r="E705" s="3">
        <v>49.2</v>
      </c>
      <c r="F705" s="3">
        <v>51.99</v>
      </c>
      <c r="G705" s="3">
        <v>54.82</v>
      </c>
      <c r="H705" s="3">
        <v>54.38</v>
      </c>
      <c r="I705" s="3">
        <v>52.69</v>
      </c>
      <c r="J705" s="3">
        <v>48.02</v>
      </c>
      <c r="K705" s="3">
        <v>46.45</v>
      </c>
      <c r="L705" s="3">
        <v>46.01</v>
      </c>
      <c r="M705" s="3">
        <v>45.58</v>
      </c>
      <c r="N705" s="3">
        <v>45.83</v>
      </c>
      <c r="O705" s="3">
        <v>46.08</v>
      </c>
      <c r="P705" s="3">
        <v>49.51</v>
      </c>
      <c r="Q705" s="3">
        <v>52.94</v>
      </c>
      <c r="R705" s="3">
        <v>53.85</v>
      </c>
      <c r="S705" s="3">
        <v>54.81</v>
      </c>
      <c r="T705" s="3">
        <v>54.79</v>
      </c>
      <c r="U705" s="3">
        <v>53.91</v>
      </c>
      <c r="V705" s="3">
        <v>47.71</v>
      </c>
      <c r="W705" s="3">
        <v>46.46</v>
      </c>
      <c r="X705" s="3">
        <v>45.32</v>
      </c>
      <c r="Y705" s="3">
        <v>44.77</v>
      </c>
      <c r="Z705" s="3">
        <v>45.02</v>
      </c>
      <c r="AA705" s="3">
        <v>45.42</v>
      </c>
      <c r="AB705" s="3">
        <v>49.07</v>
      </c>
      <c r="AC705" s="3">
        <v>52.5</v>
      </c>
      <c r="AD705" s="3">
        <v>52.95</v>
      </c>
      <c r="AE705" s="3">
        <v>53.71</v>
      </c>
      <c r="AF705" s="3">
        <v>53.76</v>
      </c>
      <c r="AG705" s="3">
        <v>53.27</v>
      </c>
      <c r="AH705" s="3">
        <v>48.1</v>
      </c>
      <c r="AI705" s="3">
        <v>46.89</v>
      </c>
      <c r="AJ705" s="3">
        <v>46.19</v>
      </c>
      <c r="AK705" s="3">
        <v>45.94</v>
      </c>
      <c r="AL705" s="3">
        <v>46.21</v>
      </c>
      <c r="AM705" s="3">
        <v>47.09</v>
      </c>
      <c r="AN705" s="3">
        <v>48.75</v>
      </c>
      <c r="AO705" s="3">
        <v>51.83</v>
      </c>
      <c r="AP705" s="3">
        <v>52.28</v>
      </c>
      <c r="AQ705" s="3">
        <v>53.03</v>
      </c>
      <c r="AR705" s="3">
        <v>53.08</v>
      </c>
      <c r="AS705" s="3">
        <v>52.11</v>
      </c>
      <c r="AT705" s="3">
        <v>46.78</v>
      </c>
      <c r="AU705" s="3">
        <v>46.07</v>
      </c>
      <c r="AV705" s="3">
        <v>45.37</v>
      </c>
      <c r="AW705" s="3">
        <v>45.11</v>
      </c>
      <c r="AX705" s="3">
        <v>45.38</v>
      </c>
      <c r="AY705" s="3">
        <v>46.62</v>
      </c>
    </row>
    <row r="706" spans="1:51" x14ac:dyDescent="0.35">
      <c r="A706" s="5">
        <f t="shared" si="11"/>
        <v>43713</v>
      </c>
      <c r="B706" t="s">
        <v>851</v>
      </c>
      <c r="C706" s="2">
        <v>43713</v>
      </c>
      <c r="D706" s="3">
        <v>41.15</v>
      </c>
      <c r="E706" s="3">
        <v>49.64</v>
      </c>
      <c r="F706" s="3">
        <v>52.22</v>
      </c>
      <c r="G706" s="3">
        <v>54.92</v>
      </c>
      <c r="H706" s="3">
        <v>54.48</v>
      </c>
      <c r="I706" s="3">
        <v>52.79</v>
      </c>
      <c r="J706" s="3">
        <v>48.39</v>
      </c>
      <c r="K706" s="3">
        <v>46.82</v>
      </c>
      <c r="L706" s="3">
        <v>46.38</v>
      </c>
      <c r="M706" s="3">
        <v>45.93</v>
      </c>
      <c r="N706" s="3">
        <v>46.18</v>
      </c>
      <c r="O706" s="3">
        <v>46.43</v>
      </c>
      <c r="P706" s="3">
        <v>49.71</v>
      </c>
      <c r="Q706" s="3">
        <v>53.14</v>
      </c>
      <c r="R706" s="3">
        <v>54.05</v>
      </c>
      <c r="S706" s="3">
        <v>55.01</v>
      </c>
      <c r="T706" s="3">
        <v>54.99</v>
      </c>
      <c r="U706" s="3">
        <v>54.11</v>
      </c>
      <c r="V706" s="3">
        <v>47.92</v>
      </c>
      <c r="W706" s="3">
        <v>46.67</v>
      </c>
      <c r="X706" s="3">
        <v>45.53</v>
      </c>
      <c r="Y706" s="3">
        <v>44.98</v>
      </c>
      <c r="Z706" s="3">
        <v>45.23</v>
      </c>
      <c r="AA706" s="3">
        <v>45.63</v>
      </c>
      <c r="AB706" s="3">
        <v>49.32</v>
      </c>
      <c r="AC706" s="3">
        <v>52.75</v>
      </c>
      <c r="AD706" s="3">
        <v>53.2</v>
      </c>
      <c r="AE706" s="3">
        <v>53.96</v>
      </c>
      <c r="AF706" s="3">
        <v>54.01</v>
      </c>
      <c r="AG706" s="3">
        <v>53.52</v>
      </c>
      <c r="AH706" s="3">
        <v>48.03</v>
      </c>
      <c r="AI706" s="3">
        <v>46.82</v>
      </c>
      <c r="AJ706" s="3">
        <v>46.12</v>
      </c>
      <c r="AK706" s="3">
        <v>45.87</v>
      </c>
      <c r="AL706" s="3">
        <v>46.14</v>
      </c>
      <c r="AM706" s="3">
        <v>47.02</v>
      </c>
      <c r="AN706" s="3">
        <v>49</v>
      </c>
      <c r="AO706" s="3">
        <v>52.08</v>
      </c>
      <c r="AP706" s="3">
        <v>52.53</v>
      </c>
      <c r="AQ706" s="3">
        <v>53.28</v>
      </c>
      <c r="AR706" s="3">
        <v>53.33</v>
      </c>
      <c r="AS706" s="3">
        <v>52.36</v>
      </c>
      <c r="AT706" s="3">
        <v>46.71</v>
      </c>
      <c r="AU706" s="3">
        <v>46</v>
      </c>
      <c r="AV706" s="3">
        <v>45.3</v>
      </c>
      <c r="AW706" s="3">
        <v>45.04</v>
      </c>
      <c r="AX706" s="3">
        <v>45.31</v>
      </c>
      <c r="AY706" s="3">
        <v>46.55</v>
      </c>
    </row>
    <row r="707" spans="1:51" x14ac:dyDescent="0.35">
      <c r="A707" s="5">
        <f t="shared" si="11"/>
        <v>43714</v>
      </c>
      <c r="B707" t="s">
        <v>852</v>
      </c>
      <c r="C707" s="2">
        <v>43714</v>
      </c>
      <c r="D707" s="3">
        <v>41.18</v>
      </c>
      <c r="E707" s="3">
        <v>49.62</v>
      </c>
      <c r="F707" s="3">
        <v>52.18</v>
      </c>
      <c r="G707" s="3">
        <v>54.84</v>
      </c>
      <c r="H707" s="3">
        <v>54.4</v>
      </c>
      <c r="I707" s="3">
        <v>52.71</v>
      </c>
      <c r="J707" s="3">
        <v>48.38</v>
      </c>
      <c r="K707" s="3">
        <v>46.81</v>
      </c>
      <c r="L707" s="3">
        <v>46.37</v>
      </c>
      <c r="M707" s="3">
        <v>45.91</v>
      </c>
      <c r="N707" s="3">
        <v>46.16</v>
      </c>
      <c r="O707" s="3">
        <v>46.41</v>
      </c>
      <c r="P707" s="3">
        <v>49.81</v>
      </c>
      <c r="Q707" s="3">
        <v>53.24</v>
      </c>
      <c r="R707" s="3">
        <v>54.15</v>
      </c>
      <c r="S707" s="3">
        <v>55.11</v>
      </c>
      <c r="T707" s="3">
        <v>55.09</v>
      </c>
      <c r="U707" s="3">
        <v>54.21</v>
      </c>
      <c r="V707" s="3">
        <v>47.92</v>
      </c>
      <c r="W707" s="3">
        <v>46.67</v>
      </c>
      <c r="X707" s="3">
        <v>45.53</v>
      </c>
      <c r="Y707" s="3">
        <v>44.98</v>
      </c>
      <c r="Z707" s="3">
        <v>45.23</v>
      </c>
      <c r="AA707" s="3">
        <v>45.63</v>
      </c>
      <c r="AB707" s="3">
        <v>49.27</v>
      </c>
      <c r="AC707" s="3">
        <v>52.7</v>
      </c>
      <c r="AD707" s="3">
        <v>53.15</v>
      </c>
      <c r="AE707" s="3">
        <v>53.91</v>
      </c>
      <c r="AF707" s="3">
        <v>53.96</v>
      </c>
      <c r="AG707" s="3">
        <v>53.47</v>
      </c>
      <c r="AH707" s="3">
        <v>48.06</v>
      </c>
      <c r="AI707" s="3">
        <v>46.85</v>
      </c>
      <c r="AJ707" s="3">
        <v>46.15</v>
      </c>
      <c r="AK707" s="3">
        <v>45.9</v>
      </c>
      <c r="AL707" s="3">
        <v>46.17</v>
      </c>
      <c r="AM707" s="3">
        <v>47.05</v>
      </c>
      <c r="AN707" s="3">
        <v>48.95</v>
      </c>
      <c r="AO707" s="3">
        <v>52.03</v>
      </c>
      <c r="AP707" s="3">
        <v>52.48</v>
      </c>
      <c r="AQ707" s="3">
        <v>53.23</v>
      </c>
      <c r="AR707" s="3">
        <v>53.28</v>
      </c>
      <c r="AS707" s="3">
        <v>52.31</v>
      </c>
      <c r="AT707" s="3">
        <v>46.74</v>
      </c>
      <c r="AU707" s="3">
        <v>46.03</v>
      </c>
      <c r="AV707" s="3">
        <v>45.33</v>
      </c>
      <c r="AW707" s="3">
        <v>45.07</v>
      </c>
      <c r="AX707" s="3">
        <v>45.34</v>
      </c>
      <c r="AY707" s="3">
        <v>46.58</v>
      </c>
    </row>
    <row r="708" spans="1:51" x14ac:dyDescent="0.35">
      <c r="A708" s="5">
        <f t="shared" si="11"/>
        <v>43717</v>
      </c>
      <c r="B708" t="s">
        <v>853</v>
      </c>
      <c r="C708" s="2">
        <v>43717</v>
      </c>
      <c r="D708" s="3">
        <v>41.07</v>
      </c>
      <c r="E708" s="3">
        <v>49.79</v>
      </c>
      <c r="F708" s="3">
        <v>52.34</v>
      </c>
      <c r="G708" s="3">
        <v>55.15</v>
      </c>
      <c r="H708" s="3">
        <v>54.71</v>
      </c>
      <c r="I708" s="3">
        <v>53.02</v>
      </c>
      <c r="J708" s="3">
        <v>48.58</v>
      </c>
      <c r="K708" s="3">
        <v>47.01</v>
      </c>
      <c r="L708" s="3">
        <v>46.57</v>
      </c>
      <c r="M708" s="3">
        <v>46.13</v>
      </c>
      <c r="N708" s="3">
        <v>46.38</v>
      </c>
      <c r="O708" s="3">
        <v>46.63</v>
      </c>
      <c r="P708" s="3">
        <v>50.07</v>
      </c>
      <c r="Q708" s="3">
        <v>53.5</v>
      </c>
      <c r="R708" s="3">
        <v>54.41</v>
      </c>
      <c r="S708" s="3">
        <v>55.37</v>
      </c>
      <c r="T708" s="3">
        <v>55.35</v>
      </c>
      <c r="U708" s="3">
        <v>54.47</v>
      </c>
      <c r="V708" s="3">
        <v>47.97</v>
      </c>
      <c r="W708" s="3">
        <v>46.72</v>
      </c>
      <c r="X708" s="3">
        <v>45.58</v>
      </c>
      <c r="Y708" s="3">
        <v>45.03</v>
      </c>
      <c r="Z708" s="3">
        <v>45.28</v>
      </c>
      <c r="AA708" s="3">
        <v>45.68</v>
      </c>
      <c r="AB708" s="3">
        <v>49.56</v>
      </c>
      <c r="AC708" s="3">
        <v>52.99</v>
      </c>
      <c r="AD708" s="3">
        <v>53.44</v>
      </c>
      <c r="AE708" s="3">
        <v>54.2</v>
      </c>
      <c r="AF708" s="3">
        <v>54.25</v>
      </c>
      <c r="AG708" s="3">
        <v>53.76</v>
      </c>
      <c r="AH708" s="3">
        <v>48.21</v>
      </c>
      <c r="AI708" s="3">
        <v>47</v>
      </c>
      <c r="AJ708" s="3">
        <v>46.3</v>
      </c>
      <c r="AK708" s="3">
        <v>46.05</v>
      </c>
      <c r="AL708" s="3">
        <v>46.32</v>
      </c>
      <c r="AM708" s="3">
        <v>47.2</v>
      </c>
      <c r="AN708" s="3">
        <v>49.1</v>
      </c>
      <c r="AO708" s="3">
        <v>52.18</v>
      </c>
      <c r="AP708" s="3">
        <v>52.63</v>
      </c>
      <c r="AQ708" s="3">
        <v>53.38</v>
      </c>
      <c r="AR708" s="3">
        <v>53.43</v>
      </c>
      <c r="AS708" s="3">
        <v>52.46</v>
      </c>
      <c r="AT708" s="3">
        <v>46.89</v>
      </c>
      <c r="AU708" s="3">
        <v>46.18</v>
      </c>
      <c r="AV708" s="3">
        <v>45.48</v>
      </c>
      <c r="AW708" s="3">
        <v>45.22</v>
      </c>
      <c r="AX708" s="3">
        <v>45.49</v>
      </c>
      <c r="AY708" s="3">
        <v>46.73</v>
      </c>
    </row>
    <row r="709" spans="1:51" x14ac:dyDescent="0.35">
      <c r="A709" s="5">
        <f t="shared" si="11"/>
        <v>43718</v>
      </c>
      <c r="B709" t="s">
        <v>854</v>
      </c>
      <c r="C709" s="2">
        <v>43718</v>
      </c>
      <c r="D709" s="3">
        <v>46.07</v>
      </c>
      <c r="E709" s="3">
        <v>54.85</v>
      </c>
      <c r="F709" s="3">
        <v>57.47</v>
      </c>
      <c r="G709" s="3">
        <v>60.43</v>
      </c>
      <c r="H709" s="3">
        <v>59.99</v>
      </c>
      <c r="I709" s="3">
        <v>58.3</v>
      </c>
      <c r="J709" s="3">
        <v>51.64</v>
      </c>
      <c r="K709" s="3">
        <v>50.07</v>
      </c>
      <c r="L709" s="3">
        <v>49.63</v>
      </c>
      <c r="M709" s="3">
        <v>49.21</v>
      </c>
      <c r="N709" s="3">
        <v>49.46</v>
      </c>
      <c r="O709" s="3">
        <v>49.71</v>
      </c>
      <c r="P709" s="3">
        <v>52.66</v>
      </c>
      <c r="Q709" s="3">
        <v>56.09</v>
      </c>
      <c r="R709" s="3">
        <v>57</v>
      </c>
      <c r="S709" s="3">
        <v>57.96</v>
      </c>
      <c r="T709" s="3">
        <v>57.94</v>
      </c>
      <c r="U709" s="3">
        <v>57.06</v>
      </c>
      <c r="V709" s="3">
        <v>50.07</v>
      </c>
      <c r="W709" s="3">
        <v>48.82</v>
      </c>
      <c r="X709" s="3">
        <v>47.68</v>
      </c>
      <c r="Y709" s="3">
        <v>47.13</v>
      </c>
      <c r="Z709" s="3">
        <v>47.38</v>
      </c>
      <c r="AA709" s="3">
        <v>47.78</v>
      </c>
      <c r="AB709" s="3">
        <v>52.15</v>
      </c>
      <c r="AC709" s="3">
        <v>55.58</v>
      </c>
      <c r="AD709" s="3">
        <v>56.03</v>
      </c>
      <c r="AE709" s="3">
        <v>56.79</v>
      </c>
      <c r="AF709" s="3">
        <v>56.84</v>
      </c>
      <c r="AG709" s="3">
        <v>56.35</v>
      </c>
      <c r="AH709" s="3">
        <v>50.31</v>
      </c>
      <c r="AI709" s="3">
        <v>49.1</v>
      </c>
      <c r="AJ709" s="3">
        <v>48.4</v>
      </c>
      <c r="AK709" s="3">
        <v>48.15</v>
      </c>
      <c r="AL709" s="3">
        <v>48.42</v>
      </c>
      <c r="AM709" s="3">
        <v>49.3</v>
      </c>
      <c r="AN709" s="3">
        <v>51.69</v>
      </c>
      <c r="AO709" s="3">
        <v>54.77</v>
      </c>
      <c r="AP709" s="3">
        <v>55.22</v>
      </c>
      <c r="AQ709" s="3">
        <v>55.97</v>
      </c>
      <c r="AR709" s="3">
        <v>56.02</v>
      </c>
      <c r="AS709" s="3">
        <v>55.05</v>
      </c>
      <c r="AT709" s="3">
        <v>48.99</v>
      </c>
      <c r="AU709" s="3">
        <v>48.28</v>
      </c>
      <c r="AV709" s="3">
        <v>47.58</v>
      </c>
      <c r="AW709" s="3">
        <v>47.32</v>
      </c>
      <c r="AX709" s="3">
        <v>47.59</v>
      </c>
      <c r="AY709" s="3">
        <v>48.83</v>
      </c>
    </row>
    <row r="710" spans="1:51" x14ac:dyDescent="0.35">
      <c r="A710" s="5">
        <f t="shared" si="11"/>
        <v>43719</v>
      </c>
      <c r="B710" t="s">
        <v>855</v>
      </c>
      <c r="C710" s="2">
        <v>43719</v>
      </c>
      <c r="D710" s="3">
        <v>45.72</v>
      </c>
      <c r="E710" s="3">
        <v>54.57</v>
      </c>
      <c r="F710" s="3">
        <v>57.11</v>
      </c>
      <c r="G710" s="3">
        <v>58.97</v>
      </c>
      <c r="H710" s="3">
        <v>58.53</v>
      </c>
      <c r="I710" s="3">
        <v>56.84</v>
      </c>
      <c r="J710" s="3">
        <v>51.33</v>
      </c>
      <c r="K710" s="3">
        <v>49.76</v>
      </c>
      <c r="L710" s="3">
        <v>49.32</v>
      </c>
      <c r="M710" s="3">
        <v>48.91</v>
      </c>
      <c r="N710" s="3">
        <v>49.16</v>
      </c>
      <c r="O710" s="3">
        <v>49.41</v>
      </c>
      <c r="P710" s="3">
        <v>52.44</v>
      </c>
      <c r="Q710" s="3">
        <v>55.87</v>
      </c>
      <c r="R710" s="3">
        <v>56.78</v>
      </c>
      <c r="S710" s="3">
        <v>57.74</v>
      </c>
      <c r="T710" s="3">
        <v>57.72</v>
      </c>
      <c r="U710" s="3">
        <v>56.84</v>
      </c>
      <c r="V710" s="3">
        <v>50.45</v>
      </c>
      <c r="W710" s="3">
        <v>49.2</v>
      </c>
      <c r="X710" s="3">
        <v>48.06</v>
      </c>
      <c r="Y710" s="3">
        <v>47.51</v>
      </c>
      <c r="Z710" s="3">
        <v>47.76</v>
      </c>
      <c r="AA710" s="3">
        <v>48.16</v>
      </c>
      <c r="AB710" s="3">
        <v>51.18</v>
      </c>
      <c r="AC710" s="3">
        <v>54.61</v>
      </c>
      <c r="AD710" s="3">
        <v>55.06</v>
      </c>
      <c r="AE710" s="3">
        <v>55.82</v>
      </c>
      <c r="AF710" s="3">
        <v>55.87</v>
      </c>
      <c r="AG710" s="3">
        <v>55.38</v>
      </c>
      <c r="AH710" s="3">
        <v>48.95</v>
      </c>
      <c r="AI710" s="3">
        <v>47.74</v>
      </c>
      <c r="AJ710" s="3">
        <v>47.04</v>
      </c>
      <c r="AK710" s="3">
        <v>46.79</v>
      </c>
      <c r="AL710" s="3">
        <v>47.06</v>
      </c>
      <c r="AM710" s="3">
        <v>47.94</v>
      </c>
      <c r="AN710" s="3">
        <v>50.33</v>
      </c>
      <c r="AO710" s="3">
        <v>53.41</v>
      </c>
      <c r="AP710" s="3">
        <v>53.86</v>
      </c>
      <c r="AQ710" s="3">
        <v>54.61</v>
      </c>
      <c r="AR710" s="3">
        <v>54.66</v>
      </c>
      <c r="AS710" s="3">
        <v>53.69</v>
      </c>
      <c r="AT710" s="3">
        <v>47.63</v>
      </c>
      <c r="AU710" s="3">
        <v>46.92</v>
      </c>
      <c r="AV710" s="3">
        <v>46.22</v>
      </c>
      <c r="AW710" s="3">
        <v>45.96</v>
      </c>
      <c r="AX710" s="3">
        <v>46.23</v>
      </c>
      <c r="AY710" s="3">
        <v>47.47</v>
      </c>
    </row>
    <row r="711" spans="1:51" x14ac:dyDescent="0.35">
      <c r="A711" s="5">
        <f t="shared" si="11"/>
        <v>43720</v>
      </c>
      <c r="B711" t="s">
        <v>856</v>
      </c>
      <c r="C711" s="2">
        <v>43720</v>
      </c>
      <c r="D711" s="3">
        <v>46.43</v>
      </c>
      <c r="E711" s="3">
        <v>54.57</v>
      </c>
      <c r="F711" s="3">
        <v>57.04</v>
      </c>
      <c r="G711" s="3">
        <v>58.98</v>
      </c>
      <c r="H711" s="3">
        <v>58.54</v>
      </c>
      <c r="I711" s="3">
        <v>56.85</v>
      </c>
      <c r="J711" s="3">
        <v>50.87</v>
      </c>
      <c r="K711" s="3">
        <v>49.3</v>
      </c>
      <c r="L711" s="3">
        <v>48.86</v>
      </c>
      <c r="M711" s="3">
        <v>48.46</v>
      </c>
      <c r="N711" s="3">
        <v>48.71</v>
      </c>
      <c r="O711" s="3">
        <v>48.96</v>
      </c>
      <c r="P711" s="3">
        <v>51.61</v>
      </c>
      <c r="Q711" s="3">
        <v>55.04</v>
      </c>
      <c r="R711" s="3">
        <v>55.95</v>
      </c>
      <c r="S711" s="3">
        <v>56.91</v>
      </c>
      <c r="T711" s="3">
        <v>56.89</v>
      </c>
      <c r="U711" s="3">
        <v>56.01</v>
      </c>
      <c r="V711" s="3">
        <v>49.12</v>
      </c>
      <c r="W711" s="3">
        <v>47.87</v>
      </c>
      <c r="X711" s="3">
        <v>46.73</v>
      </c>
      <c r="Y711" s="3">
        <v>46.18</v>
      </c>
      <c r="Z711" s="3">
        <v>46.43</v>
      </c>
      <c r="AA711" s="3">
        <v>46.83</v>
      </c>
      <c r="AB711" s="3">
        <v>50.23</v>
      </c>
      <c r="AC711" s="3">
        <v>53.66</v>
      </c>
      <c r="AD711" s="3">
        <v>54.11</v>
      </c>
      <c r="AE711" s="3">
        <v>54.87</v>
      </c>
      <c r="AF711" s="3">
        <v>54.92</v>
      </c>
      <c r="AG711" s="3">
        <v>54.43</v>
      </c>
      <c r="AH711" s="3">
        <v>48.46</v>
      </c>
      <c r="AI711" s="3">
        <v>47.25</v>
      </c>
      <c r="AJ711" s="3">
        <v>46.55</v>
      </c>
      <c r="AK711" s="3">
        <v>46.3</v>
      </c>
      <c r="AL711" s="3">
        <v>46.57</v>
      </c>
      <c r="AM711" s="3">
        <v>47.45</v>
      </c>
      <c r="AN711" s="3">
        <v>49.38</v>
      </c>
      <c r="AO711" s="3">
        <v>52.46</v>
      </c>
      <c r="AP711" s="3">
        <v>52.91</v>
      </c>
      <c r="AQ711" s="3">
        <v>53.66</v>
      </c>
      <c r="AR711" s="3">
        <v>53.71</v>
      </c>
      <c r="AS711" s="3">
        <v>52.74</v>
      </c>
      <c r="AT711" s="3">
        <v>47.14</v>
      </c>
      <c r="AU711" s="3">
        <v>46.43</v>
      </c>
      <c r="AV711" s="3">
        <v>45.73</v>
      </c>
      <c r="AW711" s="3">
        <v>45.47</v>
      </c>
      <c r="AX711" s="3">
        <v>45.74</v>
      </c>
      <c r="AY711" s="3">
        <v>46.98</v>
      </c>
    </row>
    <row r="712" spans="1:51" x14ac:dyDescent="0.35">
      <c r="A712" s="5">
        <f t="shared" si="11"/>
        <v>43721</v>
      </c>
      <c r="B712" t="s">
        <v>857</v>
      </c>
      <c r="C712" s="2">
        <v>43721</v>
      </c>
      <c r="D712" s="3">
        <v>46.5</v>
      </c>
      <c r="E712" s="3">
        <v>54.39</v>
      </c>
      <c r="F712" s="3">
        <v>56.64</v>
      </c>
      <c r="G712" s="3">
        <v>58.31</v>
      </c>
      <c r="H712" s="3">
        <v>57.87</v>
      </c>
      <c r="I712" s="3">
        <v>56.18</v>
      </c>
      <c r="J712" s="3">
        <v>50.67</v>
      </c>
      <c r="K712" s="3">
        <v>49.1</v>
      </c>
      <c r="L712" s="3">
        <v>48.66</v>
      </c>
      <c r="M712" s="3">
        <v>48.26</v>
      </c>
      <c r="N712" s="3">
        <v>48.51</v>
      </c>
      <c r="O712" s="3">
        <v>48.76</v>
      </c>
      <c r="P712" s="3">
        <v>51.46</v>
      </c>
      <c r="Q712" s="3">
        <v>54.89</v>
      </c>
      <c r="R712" s="3">
        <v>55.8</v>
      </c>
      <c r="S712" s="3">
        <v>56.76</v>
      </c>
      <c r="T712" s="3">
        <v>56.74</v>
      </c>
      <c r="U712" s="3">
        <v>55.86</v>
      </c>
      <c r="V712" s="3">
        <v>48.92</v>
      </c>
      <c r="W712" s="3">
        <v>47.67</v>
      </c>
      <c r="X712" s="3">
        <v>46.53</v>
      </c>
      <c r="Y712" s="3">
        <v>45.98</v>
      </c>
      <c r="Z712" s="3">
        <v>46.23</v>
      </c>
      <c r="AA712" s="3">
        <v>46.63</v>
      </c>
      <c r="AB712" s="3">
        <v>50.25</v>
      </c>
      <c r="AC712" s="3">
        <v>53.68</v>
      </c>
      <c r="AD712" s="3">
        <v>54.13</v>
      </c>
      <c r="AE712" s="3">
        <v>54.89</v>
      </c>
      <c r="AF712" s="3">
        <v>54.94</v>
      </c>
      <c r="AG712" s="3">
        <v>54.45</v>
      </c>
      <c r="AH712" s="3">
        <v>48.11</v>
      </c>
      <c r="AI712" s="3">
        <v>46.9</v>
      </c>
      <c r="AJ712" s="3">
        <v>46.2</v>
      </c>
      <c r="AK712" s="3">
        <v>45.95</v>
      </c>
      <c r="AL712" s="3">
        <v>46.22</v>
      </c>
      <c r="AM712" s="3">
        <v>47.1</v>
      </c>
      <c r="AN712" s="3">
        <v>49.4</v>
      </c>
      <c r="AO712" s="3">
        <v>52.48</v>
      </c>
      <c r="AP712" s="3">
        <v>52.93</v>
      </c>
      <c r="AQ712" s="3">
        <v>53.68</v>
      </c>
      <c r="AR712" s="3">
        <v>53.73</v>
      </c>
      <c r="AS712" s="3">
        <v>52.76</v>
      </c>
      <c r="AT712" s="3">
        <v>46.79</v>
      </c>
      <c r="AU712" s="3">
        <v>46.08</v>
      </c>
      <c r="AV712" s="3">
        <v>45.38</v>
      </c>
      <c r="AW712" s="3">
        <v>45.12</v>
      </c>
      <c r="AX712" s="3">
        <v>45.39</v>
      </c>
      <c r="AY712" s="3">
        <v>46.63</v>
      </c>
    </row>
    <row r="713" spans="1:51" x14ac:dyDescent="0.35">
      <c r="A713" s="5">
        <f t="shared" si="11"/>
        <v>43724</v>
      </c>
      <c r="B713" t="s">
        <v>858</v>
      </c>
      <c r="C713" s="2">
        <v>43724</v>
      </c>
      <c r="D713" s="3">
        <v>47.63</v>
      </c>
      <c r="E713" s="3">
        <v>56.27</v>
      </c>
      <c r="F713" s="3">
        <v>58.46</v>
      </c>
      <c r="G713" s="3">
        <v>61.65</v>
      </c>
      <c r="H713" s="3">
        <v>61.21</v>
      </c>
      <c r="I713" s="3">
        <v>59.52</v>
      </c>
      <c r="J713" s="3">
        <v>53.13</v>
      </c>
      <c r="K713" s="3">
        <v>51.56</v>
      </c>
      <c r="L713" s="3">
        <v>51.12</v>
      </c>
      <c r="M713" s="3">
        <v>50.71</v>
      </c>
      <c r="N713" s="3">
        <v>50.96</v>
      </c>
      <c r="O713" s="3">
        <v>51.21</v>
      </c>
      <c r="P713" s="3">
        <v>54.13</v>
      </c>
      <c r="Q713" s="3">
        <v>57.56</v>
      </c>
      <c r="R713" s="3">
        <v>58.47</v>
      </c>
      <c r="S713" s="3">
        <v>59.43</v>
      </c>
      <c r="T713" s="3">
        <v>59.41</v>
      </c>
      <c r="U713" s="3">
        <v>58.53</v>
      </c>
      <c r="V713" s="3">
        <v>51.11</v>
      </c>
      <c r="W713" s="3">
        <v>49.86</v>
      </c>
      <c r="X713" s="3">
        <v>48.72</v>
      </c>
      <c r="Y713" s="3">
        <v>48.17</v>
      </c>
      <c r="Z713" s="3">
        <v>48.42</v>
      </c>
      <c r="AA713" s="3">
        <v>48.82</v>
      </c>
      <c r="AB713" s="3">
        <v>52.47</v>
      </c>
      <c r="AC713" s="3">
        <v>55.9</v>
      </c>
      <c r="AD713" s="3">
        <v>56.35</v>
      </c>
      <c r="AE713" s="3">
        <v>57.11</v>
      </c>
      <c r="AF713" s="3">
        <v>57.16</v>
      </c>
      <c r="AG713" s="3">
        <v>56.67</v>
      </c>
      <c r="AH713" s="3">
        <v>49.88</v>
      </c>
      <c r="AI713" s="3">
        <v>48.67</v>
      </c>
      <c r="AJ713" s="3">
        <v>47.97</v>
      </c>
      <c r="AK713" s="3">
        <v>47.72</v>
      </c>
      <c r="AL713" s="3">
        <v>47.99</v>
      </c>
      <c r="AM713" s="3">
        <v>48.87</v>
      </c>
      <c r="AN713" s="3">
        <v>51.62</v>
      </c>
      <c r="AO713" s="3">
        <v>54.7</v>
      </c>
      <c r="AP713" s="3">
        <v>55.15</v>
      </c>
      <c r="AQ713" s="3">
        <v>55.9</v>
      </c>
      <c r="AR713" s="3">
        <v>55.95</v>
      </c>
      <c r="AS713" s="3">
        <v>54.98</v>
      </c>
      <c r="AT713" s="3">
        <v>48.56</v>
      </c>
      <c r="AU713" s="3">
        <v>47.85</v>
      </c>
      <c r="AV713" s="3">
        <v>47.15</v>
      </c>
      <c r="AW713" s="3">
        <v>46.89</v>
      </c>
      <c r="AX713" s="3">
        <v>47.16</v>
      </c>
      <c r="AY713" s="3">
        <v>48.4</v>
      </c>
    </row>
    <row r="714" spans="1:51" x14ac:dyDescent="0.35">
      <c r="A714" s="5">
        <f t="shared" si="11"/>
        <v>43725</v>
      </c>
      <c r="B714" t="s">
        <v>859</v>
      </c>
      <c r="C714" s="2">
        <v>43725</v>
      </c>
      <c r="D714" s="3">
        <v>44.38</v>
      </c>
      <c r="E714" s="3">
        <v>53.91</v>
      </c>
      <c r="F714" s="3">
        <v>55.86</v>
      </c>
      <c r="G714" s="3">
        <v>59.51</v>
      </c>
      <c r="H714" s="3">
        <v>59.07</v>
      </c>
      <c r="I714" s="3">
        <v>57.38</v>
      </c>
      <c r="J714" s="3">
        <v>51.19</v>
      </c>
      <c r="K714" s="3">
        <v>49.62</v>
      </c>
      <c r="L714" s="3">
        <v>49.18</v>
      </c>
      <c r="M714" s="3">
        <v>48.77</v>
      </c>
      <c r="N714" s="3">
        <v>49.02</v>
      </c>
      <c r="O714" s="3">
        <v>49.27</v>
      </c>
      <c r="P714" s="3">
        <v>52.23</v>
      </c>
      <c r="Q714" s="3">
        <v>55.66</v>
      </c>
      <c r="R714" s="3">
        <v>56.57</v>
      </c>
      <c r="S714" s="3">
        <v>57.53</v>
      </c>
      <c r="T714" s="3">
        <v>57.51</v>
      </c>
      <c r="U714" s="3">
        <v>56.63</v>
      </c>
      <c r="V714" s="3">
        <v>49.24</v>
      </c>
      <c r="W714" s="3">
        <v>47.99</v>
      </c>
      <c r="X714" s="3">
        <v>46.85</v>
      </c>
      <c r="Y714" s="3">
        <v>46.3</v>
      </c>
      <c r="Z714" s="3">
        <v>46.55</v>
      </c>
      <c r="AA714" s="3">
        <v>46.95</v>
      </c>
      <c r="AB714" s="3">
        <v>50.79</v>
      </c>
      <c r="AC714" s="3">
        <v>54.22</v>
      </c>
      <c r="AD714" s="3">
        <v>54.67</v>
      </c>
      <c r="AE714" s="3">
        <v>55.43</v>
      </c>
      <c r="AF714" s="3">
        <v>55.48</v>
      </c>
      <c r="AG714" s="3">
        <v>54.99</v>
      </c>
      <c r="AH714" s="3">
        <v>48.32</v>
      </c>
      <c r="AI714" s="3">
        <v>47.11</v>
      </c>
      <c r="AJ714" s="3">
        <v>46.41</v>
      </c>
      <c r="AK714" s="3">
        <v>46.16</v>
      </c>
      <c r="AL714" s="3">
        <v>46.43</v>
      </c>
      <c r="AM714" s="3">
        <v>47.31</v>
      </c>
      <c r="AN714" s="3">
        <v>49.94</v>
      </c>
      <c r="AO714" s="3">
        <v>53.02</v>
      </c>
      <c r="AP714" s="3">
        <v>53.47</v>
      </c>
      <c r="AQ714" s="3">
        <v>54.22</v>
      </c>
      <c r="AR714" s="3">
        <v>54.27</v>
      </c>
      <c r="AS714" s="3">
        <v>53.42</v>
      </c>
      <c r="AT714" s="3">
        <v>47</v>
      </c>
      <c r="AU714" s="3">
        <v>46.29</v>
      </c>
      <c r="AV714" s="3">
        <v>45.59</v>
      </c>
      <c r="AW714" s="3">
        <v>45.33</v>
      </c>
      <c r="AX714" s="3">
        <v>45.6</v>
      </c>
      <c r="AY714" s="3">
        <v>46.72</v>
      </c>
    </row>
    <row r="715" spans="1:51" x14ac:dyDescent="0.35">
      <c r="A715" s="5">
        <f t="shared" si="11"/>
        <v>43726</v>
      </c>
      <c r="B715" t="s">
        <v>860</v>
      </c>
      <c r="C715" s="2">
        <v>43726</v>
      </c>
      <c r="D715" s="3">
        <v>42.18</v>
      </c>
      <c r="E715" s="3">
        <v>52.72</v>
      </c>
      <c r="F715" s="3">
        <v>54.79</v>
      </c>
      <c r="G715" s="3">
        <v>58.5</v>
      </c>
      <c r="H715" s="3">
        <v>58.06</v>
      </c>
      <c r="I715" s="3">
        <v>56.37</v>
      </c>
      <c r="J715" s="3">
        <v>50.66</v>
      </c>
      <c r="K715" s="3">
        <v>49.09</v>
      </c>
      <c r="L715" s="3">
        <v>48.65</v>
      </c>
      <c r="M715" s="3">
        <v>48.13</v>
      </c>
      <c r="N715" s="3">
        <v>48.38</v>
      </c>
      <c r="O715" s="3">
        <v>48.63</v>
      </c>
      <c r="P715" s="3">
        <v>51.76</v>
      </c>
      <c r="Q715" s="3">
        <v>55.19</v>
      </c>
      <c r="R715" s="3">
        <v>56.1</v>
      </c>
      <c r="S715" s="3">
        <v>57.06</v>
      </c>
      <c r="T715" s="3">
        <v>57.04</v>
      </c>
      <c r="U715" s="3">
        <v>56.16</v>
      </c>
      <c r="V715" s="3">
        <v>48.62</v>
      </c>
      <c r="W715" s="3">
        <v>47.37</v>
      </c>
      <c r="X715" s="3">
        <v>46.23</v>
      </c>
      <c r="Y715" s="3">
        <v>45.68</v>
      </c>
      <c r="Z715" s="3">
        <v>45.93</v>
      </c>
      <c r="AA715" s="3">
        <v>46.33</v>
      </c>
      <c r="AB715" s="3">
        <v>50.07</v>
      </c>
      <c r="AC715" s="3">
        <v>53.5</v>
      </c>
      <c r="AD715" s="3">
        <v>53.95</v>
      </c>
      <c r="AE715" s="3">
        <v>54.71</v>
      </c>
      <c r="AF715" s="3">
        <v>54.76</v>
      </c>
      <c r="AG715" s="3">
        <v>54.27</v>
      </c>
      <c r="AH715" s="3">
        <v>48.25</v>
      </c>
      <c r="AI715" s="3">
        <v>47.04</v>
      </c>
      <c r="AJ715" s="3">
        <v>46.34</v>
      </c>
      <c r="AK715" s="3">
        <v>46.09</v>
      </c>
      <c r="AL715" s="3">
        <v>46.36</v>
      </c>
      <c r="AM715" s="3">
        <v>47.24</v>
      </c>
      <c r="AN715" s="3">
        <v>49.22</v>
      </c>
      <c r="AO715" s="3">
        <v>52.3</v>
      </c>
      <c r="AP715" s="3">
        <v>52.75</v>
      </c>
      <c r="AQ715" s="3">
        <v>53.5</v>
      </c>
      <c r="AR715" s="3">
        <v>53.55</v>
      </c>
      <c r="AS715" s="3">
        <v>52.7</v>
      </c>
      <c r="AT715" s="3">
        <v>46.93</v>
      </c>
      <c r="AU715" s="3">
        <v>46.22</v>
      </c>
      <c r="AV715" s="3">
        <v>45.52</v>
      </c>
      <c r="AW715" s="3">
        <v>45.26</v>
      </c>
      <c r="AX715" s="3">
        <v>45.53</v>
      </c>
      <c r="AY715" s="3">
        <v>46.65</v>
      </c>
    </row>
    <row r="716" spans="1:51" x14ac:dyDescent="0.35">
      <c r="A716" s="5">
        <f t="shared" si="11"/>
        <v>43727</v>
      </c>
      <c r="B716" t="s">
        <v>861</v>
      </c>
      <c r="C716" s="2">
        <v>43727</v>
      </c>
      <c r="D716" s="3">
        <v>42.1</v>
      </c>
      <c r="E716" s="3">
        <v>52.58</v>
      </c>
      <c r="F716" s="3">
        <v>55.01</v>
      </c>
      <c r="G716" s="3">
        <v>58.48</v>
      </c>
      <c r="H716" s="3">
        <v>58.04</v>
      </c>
      <c r="I716" s="3">
        <v>56.35</v>
      </c>
      <c r="J716" s="3">
        <v>51.03</v>
      </c>
      <c r="K716" s="3">
        <v>49.46</v>
      </c>
      <c r="L716" s="3">
        <v>49.02</v>
      </c>
      <c r="M716" s="3">
        <v>48.56</v>
      </c>
      <c r="N716" s="3">
        <v>48.81</v>
      </c>
      <c r="O716" s="3">
        <v>49.06</v>
      </c>
      <c r="P716" s="3">
        <v>52.06</v>
      </c>
      <c r="Q716" s="3">
        <v>55.49</v>
      </c>
      <c r="R716" s="3">
        <v>56.4</v>
      </c>
      <c r="S716" s="3">
        <v>57.36</v>
      </c>
      <c r="T716" s="3">
        <v>57.34</v>
      </c>
      <c r="U716" s="3">
        <v>56.46</v>
      </c>
      <c r="V716" s="3">
        <v>48.7</v>
      </c>
      <c r="W716" s="3">
        <v>47.45</v>
      </c>
      <c r="X716" s="3">
        <v>46.31</v>
      </c>
      <c r="Y716" s="3">
        <v>45.76</v>
      </c>
      <c r="Z716" s="3">
        <v>46.01</v>
      </c>
      <c r="AA716" s="3">
        <v>46.41</v>
      </c>
      <c r="AB716" s="3">
        <v>50.42</v>
      </c>
      <c r="AC716" s="3">
        <v>53.85</v>
      </c>
      <c r="AD716" s="3">
        <v>54.3</v>
      </c>
      <c r="AE716" s="3">
        <v>55.06</v>
      </c>
      <c r="AF716" s="3">
        <v>55.11</v>
      </c>
      <c r="AG716" s="3">
        <v>54.62</v>
      </c>
      <c r="AH716" s="3">
        <v>48.67</v>
      </c>
      <c r="AI716" s="3">
        <v>47.46</v>
      </c>
      <c r="AJ716" s="3">
        <v>46.76</v>
      </c>
      <c r="AK716" s="3">
        <v>46.51</v>
      </c>
      <c r="AL716" s="3">
        <v>46.78</v>
      </c>
      <c r="AM716" s="3">
        <v>47.66</v>
      </c>
      <c r="AN716" s="3">
        <v>49.57</v>
      </c>
      <c r="AO716" s="3">
        <v>52.65</v>
      </c>
      <c r="AP716" s="3">
        <v>53.1</v>
      </c>
      <c r="AQ716" s="3">
        <v>53.85</v>
      </c>
      <c r="AR716" s="3">
        <v>53.9</v>
      </c>
      <c r="AS716" s="3">
        <v>53.05</v>
      </c>
      <c r="AT716" s="3">
        <v>47.35</v>
      </c>
      <c r="AU716" s="3">
        <v>46.64</v>
      </c>
      <c r="AV716" s="3">
        <v>45.94</v>
      </c>
      <c r="AW716" s="3">
        <v>45.68</v>
      </c>
      <c r="AX716" s="3">
        <v>45.95</v>
      </c>
      <c r="AY716" s="3">
        <v>47.07</v>
      </c>
    </row>
    <row r="717" spans="1:51" x14ac:dyDescent="0.35">
      <c r="A717" s="5">
        <f t="shared" si="11"/>
        <v>43728</v>
      </c>
      <c r="B717" t="s">
        <v>862</v>
      </c>
      <c r="C717" s="2">
        <v>43728</v>
      </c>
      <c r="D717" s="3">
        <v>42.79</v>
      </c>
      <c r="E717" s="3">
        <v>53.17</v>
      </c>
      <c r="F717" s="3">
        <v>55.73</v>
      </c>
      <c r="G717" s="3">
        <v>58.86</v>
      </c>
      <c r="H717" s="3">
        <v>58.42</v>
      </c>
      <c r="I717" s="3">
        <v>56.73</v>
      </c>
      <c r="J717" s="3">
        <v>51.56</v>
      </c>
      <c r="K717" s="3">
        <v>49.99</v>
      </c>
      <c r="L717" s="3">
        <v>49.55</v>
      </c>
      <c r="M717" s="3">
        <v>49.12</v>
      </c>
      <c r="N717" s="3">
        <v>49.37</v>
      </c>
      <c r="O717" s="3">
        <v>49.62</v>
      </c>
      <c r="P717" s="3">
        <v>52.61</v>
      </c>
      <c r="Q717" s="3">
        <v>56.04</v>
      </c>
      <c r="R717" s="3">
        <v>56.95</v>
      </c>
      <c r="S717" s="3">
        <v>57.91</v>
      </c>
      <c r="T717" s="3">
        <v>57.89</v>
      </c>
      <c r="U717" s="3">
        <v>57.01</v>
      </c>
      <c r="V717" s="3">
        <v>48.96</v>
      </c>
      <c r="W717" s="3">
        <v>47.71</v>
      </c>
      <c r="X717" s="3">
        <v>46.57</v>
      </c>
      <c r="Y717" s="3">
        <v>46.02</v>
      </c>
      <c r="Z717" s="3">
        <v>46.27</v>
      </c>
      <c r="AA717" s="3">
        <v>46.67</v>
      </c>
      <c r="AB717" s="3">
        <v>50.6</v>
      </c>
      <c r="AC717" s="3">
        <v>54.03</v>
      </c>
      <c r="AD717" s="3">
        <v>54.48</v>
      </c>
      <c r="AE717" s="3">
        <v>55.24</v>
      </c>
      <c r="AF717" s="3">
        <v>55.29</v>
      </c>
      <c r="AG717" s="3">
        <v>54.8</v>
      </c>
      <c r="AH717" s="3">
        <v>49.02</v>
      </c>
      <c r="AI717" s="3">
        <v>47.81</v>
      </c>
      <c r="AJ717" s="3">
        <v>47.11</v>
      </c>
      <c r="AK717" s="3">
        <v>46.86</v>
      </c>
      <c r="AL717" s="3">
        <v>47.13</v>
      </c>
      <c r="AM717" s="3">
        <v>48.01</v>
      </c>
      <c r="AN717" s="3">
        <v>49.75</v>
      </c>
      <c r="AO717" s="3">
        <v>52.83</v>
      </c>
      <c r="AP717" s="3">
        <v>53.28</v>
      </c>
      <c r="AQ717" s="3">
        <v>54.03</v>
      </c>
      <c r="AR717" s="3">
        <v>54.08</v>
      </c>
      <c r="AS717" s="3">
        <v>53.23</v>
      </c>
      <c r="AT717" s="3">
        <v>47.7</v>
      </c>
      <c r="AU717" s="3">
        <v>46.99</v>
      </c>
      <c r="AV717" s="3">
        <v>46.29</v>
      </c>
      <c r="AW717" s="3">
        <v>46.03</v>
      </c>
      <c r="AX717" s="3">
        <v>46.3</v>
      </c>
      <c r="AY717" s="3">
        <v>47.42</v>
      </c>
    </row>
    <row r="718" spans="1:51" x14ac:dyDescent="0.35">
      <c r="A718" s="5">
        <f t="shared" ref="A718:A781" si="12">+A713+7</f>
        <v>43731</v>
      </c>
      <c r="B718" t="s">
        <v>863</v>
      </c>
      <c r="C718" s="2">
        <v>43731</v>
      </c>
      <c r="D718" s="3">
        <v>41.91</v>
      </c>
      <c r="E718" s="3">
        <v>52.21</v>
      </c>
      <c r="F718" s="3">
        <v>54.66</v>
      </c>
      <c r="G718" s="3">
        <v>58.02</v>
      </c>
      <c r="H718" s="3">
        <v>57.58</v>
      </c>
      <c r="I718" s="3">
        <v>55.89</v>
      </c>
      <c r="J718" s="3">
        <v>50.9</v>
      </c>
      <c r="K718" s="3">
        <v>49.33</v>
      </c>
      <c r="L718" s="3">
        <v>48.89</v>
      </c>
      <c r="M718" s="3">
        <v>48.5</v>
      </c>
      <c r="N718" s="3">
        <v>48.75</v>
      </c>
      <c r="O718" s="3">
        <v>49</v>
      </c>
      <c r="P718" s="3">
        <v>52.12</v>
      </c>
      <c r="Q718" s="3">
        <v>55.55</v>
      </c>
      <c r="R718" s="3">
        <v>56.46</v>
      </c>
      <c r="S718" s="3">
        <v>57.42</v>
      </c>
      <c r="T718" s="3">
        <v>57.4</v>
      </c>
      <c r="U718" s="3">
        <v>56.52</v>
      </c>
      <c r="V718" s="3">
        <v>48.71</v>
      </c>
      <c r="W718" s="3">
        <v>47.46</v>
      </c>
      <c r="X718" s="3">
        <v>46.32</v>
      </c>
      <c r="Y718" s="3">
        <v>45.77</v>
      </c>
      <c r="Z718" s="3">
        <v>46.02</v>
      </c>
      <c r="AA718" s="3">
        <v>46.42</v>
      </c>
      <c r="AB718" s="3">
        <v>50.24</v>
      </c>
      <c r="AC718" s="3">
        <v>53.67</v>
      </c>
      <c r="AD718" s="3">
        <v>54.12</v>
      </c>
      <c r="AE718" s="3">
        <v>54.88</v>
      </c>
      <c r="AF718" s="3">
        <v>54.93</v>
      </c>
      <c r="AG718" s="3">
        <v>54.44</v>
      </c>
      <c r="AH718" s="3">
        <v>48.22</v>
      </c>
      <c r="AI718" s="3">
        <v>47.01</v>
      </c>
      <c r="AJ718" s="3">
        <v>46.31</v>
      </c>
      <c r="AK718" s="3">
        <v>46.06</v>
      </c>
      <c r="AL718" s="3">
        <v>46.33</v>
      </c>
      <c r="AM718" s="3">
        <v>47.21</v>
      </c>
      <c r="AN718" s="3">
        <v>49.43</v>
      </c>
      <c r="AO718" s="3">
        <v>52.51</v>
      </c>
      <c r="AP718" s="3">
        <v>52.96</v>
      </c>
      <c r="AQ718" s="3">
        <v>53.71</v>
      </c>
      <c r="AR718" s="3">
        <v>53.76</v>
      </c>
      <c r="AS718" s="3">
        <v>52.91</v>
      </c>
      <c r="AT718" s="3">
        <v>46.9</v>
      </c>
      <c r="AU718" s="3">
        <v>46.19</v>
      </c>
      <c r="AV718" s="3">
        <v>45.49</v>
      </c>
      <c r="AW718" s="3">
        <v>45.23</v>
      </c>
      <c r="AX718" s="3">
        <v>45.5</v>
      </c>
      <c r="AY718" s="3">
        <v>46.62</v>
      </c>
    </row>
    <row r="719" spans="1:51" x14ac:dyDescent="0.35">
      <c r="A719" s="5">
        <f t="shared" si="12"/>
        <v>43732</v>
      </c>
      <c r="B719" t="s">
        <v>864</v>
      </c>
      <c r="C719" s="2">
        <v>43732</v>
      </c>
      <c r="D719" s="3">
        <v>42.01</v>
      </c>
      <c r="E719" s="3">
        <v>51.56</v>
      </c>
      <c r="F719" s="3">
        <v>54.51</v>
      </c>
      <c r="G719" s="3">
        <v>57.69</v>
      </c>
      <c r="H719" s="3">
        <v>57.25</v>
      </c>
      <c r="I719" s="3">
        <v>55.56</v>
      </c>
      <c r="J719" s="3">
        <v>50.71</v>
      </c>
      <c r="K719" s="3">
        <v>49.14</v>
      </c>
      <c r="L719" s="3">
        <v>48.7</v>
      </c>
      <c r="M719" s="3">
        <v>48.32</v>
      </c>
      <c r="N719" s="3">
        <v>48.57</v>
      </c>
      <c r="O719" s="3">
        <v>48.82</v>
      </c>
      <c r="P719" s="3">
        <v>51.94</v>
      </c>
      <c r="Q719" s="3">
        <v>55.37</v>
      </c>
      <c r="R719" s="3">
        <v>56.28</v>
      </c>
      <c r="S719" s="3">
        <v>57.24</v>
      </c>
      <c r="T719" s="3">
        <v>57.22</v>
      </c>
      <c r="U719" s="3">
        <v>56.34</v>
      </c>
      <c r="V719" s="3">
        <v>48.52</v>
      </c>
      <c r="W719" s="3">
        <v>47.27</v>
      </c>
      <c r="X719" s="3">
        <v>46.13</v>
      </c>
      <c r="Y719" s="3">
        <v>45.58</v>
      </c>
      <c r="Z719" s="3">
        <v>45.83</v>
      </c>
      <c r="AA719" s="3">
        <v>46.23</v>
      </c>
      <c r="AB719" s="3">
        <v>50.18</v>
      </c>
      <c r="AC719" s="3">
        <v>53.61</v>
      </c>
      <c r="AD719" s="3">
        <v>54.06</v>
      </c>
      <c r="AE719" s="3">
        <v>54.82</v>
      </c>
      <c r="AF719" s="3">
        <v>54.87</v>
      </c>
      <c r="AG719" s="3">
        <v>54.38</v>
      </c>
      <c r="AH719" s="3">
        <v>48.6</v>
      </c>
      <c r="AI719" s="3">
        <v>47.39</v>
      </c>
      <c r="AJ719" s="3">
        <v>46.69</v>
      </c>
      <c r="AK719" s="3">
        <v>46.44</v>
      </c>
      <c r="AL719" s="3">
        <v>46.71</v>
      </c>
      <c r="AM719" s="3">
        <v>47.59</v>
      </c>
      <c r="AN719" s="3">
        <v>49.37</v>
      </c>
      <c r="AO719" s="3">
        <v>52.45</v>
      </c>
      <c r="AP719" s="3">
        <v>52.9</v>
      </c>
      <c r="AQ719" s="3">
        <v>53.65</v>
      </c>
      <c r="AR719" s="3">
        <v>53.7</v>
      </c>
      <c r="AS719" s="3">
        <v>52.85</v>
      </c>
      <c r="AT719" s="3">
        <v>47.28</v>
      </c>
      <c r="AU719" s="3">
        <v>46.57</v>
      </c>
      <c r="AV719" s="3">
        <v>45.87</v>
      </c>
      <c r="AW719" s="3">
        <v>45.61</v>
      </c>
      <c r="AX719" s="3">
        <v>45.88</v>
      </c>
      <c r="AY719" s="3">
        <v>47</v>
      </c>
    </row>
    <row r="720" spans="1:51" x14ac:dyDescent="0.35">
      <c r="A720" s="5">
        <f t="shared" si="12"/>
        <v>43733</v>
      </c>
      <c r="B720" t="s">
        <v>865</v>
      </c>
      <c r="C720" s="2">
        <v>43733</v>
      </c>
      <c r="D720" s="3">
        <v>41.09</v>
      </c>
      <c r="E720" s="3">
        <v>50.75</v>
      </c>
      <c r="F720" s="3">
        <v>53.66</v>
      </c>
      <c r="G720" s="3">
        <v>57.27</v>
      </c>
      <c r="H720" s="3">
        <v>56.83</v>
      </c>
      <c r="I720" s="3">
        <v>55.14</v>
      </c>
      <c r="J720" s="3">
        <v>50.23</v>
      </c>
      <c r="K720" s="3">
        <v>48.66</v>
      </c>
      <c r="L720" s="3">
        <v>48.22</v>
      </c>
      <c r="M720" s="3">
        <v>47.89</v>
      </c>
      <c r="N720" s="3">
        <v>48.14</v>
      </c>
      <c r="O720" s="3">
        <v>48.39</v>
      </c>
      <c r="P720" s="3">
        <v>51.5</v>
      </c>
      <c r="Q720" s="3">
        <v>54.93</v>
      </c>
      <c r="R720" s="3">
        <v>55.84</v>
      </c>
      <c r="S720" s="3">
        <v>56.8</v>
      </c>
      <c r="T720" s="3">
        <v>56.78</v>
      </c>
      <c r="U720" s="3">
        <v>55.9</v>
      </c>
      <c r="V720" s="3">
        <v>48.19</v>
      </c>
      <c r="W720" s="3">
        <v>46.94</v>
      </c>
      <c r="X720" s="3">
        <v>45.8</v>
      </c>
      <c r="Y720" s="3">
        <v>45.25</v>
      </c>
      <c r="Z720" s="3">
        <v>45.5</v>
      </c>
      <c r="AA720" s="3">
        <v>45.9</v>
      </c>
      <c r="AB720" s="3">
        <v>49.75</v>
      </c>
      <c r="AC720" s="3">
        <v>53.18</v>
      </c>
      <c r="AD720" s="3">
        <v>53.63</v>
      </c>
      <c r="AE720" s="3">
        <v>54.39</v>
      </c>
      <c r="AF720" s="3">
        <v>54.44</v>
      </c>
      <c r="AG720" s="3">
        <v>53.95</v>
      </c>
      <c r="AH720" s="3">
        <v>48.09</v>
      </c>
      <c r="AI720" s="3">
        <v>46.88</v>
      </c>
      <c r="AJ720" s="3">
        <v>46.18</v>
      </c>
      <c r="AK720" s="3">
        <v>45.93</v>
      </c>
      <c r="AL720" s="3">
        <v>46.2</v>
      </c>
      <c r="AM720" s="3">
        <v>47.08</v>
      </c>
      <c r="AN720" s="3">
        <v>49.88</v>
      </c>
      <c r="AO720" s="3">
        <v>52.96</v>
      </c>
      <c r="AP720" s="3">
        <v>53.41</v>
      </c>
      <c r="AQ720" s="3">
        <v>54.16</v>
      </c>
      <c r="AR720" s="3">
        <v>54.21</v>
      </c>
      <c r="AS720" s="3">
        <v>53.36</v>
      </c>
      <c r="AT720" s="3">
        <v>46.77</v>
      </c>
      <c r="AU720" s="3">
        <v>46.06</v>
      </c>
      <c r="AV720" s="3">
        <v>45.36</v>
      </c>
      <c r="AW720" s="3">
        <v>45.1</v>
      </c>
      <c r="AX720" s="3">
        <v>45.37</v>
      </c>
      <c r="AY720" s="3">
        <v>46.49</v>
      </c>
    </row>
    <row r="721" spans="1:51" x14ac:dyDescent="0.35">
      <c r="A721" s="5">
        <f t="shared" si="12"/>
        <v>43734</v>
      </c>
      <c r="B721" t="s">
        <v>866</v>
      </c>
      <c r="C721" s="2">
        <v>43734</v>
      </c>
      <c r="D721" s="3">
        <v>41.21</v>
      </c>
      <c r="E721" s="3">
        <v>51.42</v>
      </c>
      <c r="F721" s="3">
        <v>54.12</v>
      </c>
      <c r="G721" s="3">
        <v>57.71</v>
      </c>
      <c r="H721" s="3">
        <v>57.27</v>
      </c>
      <c r="I721" s="3">
        <v>55.58</v>
      </c>
      <c r="J721" s="3">
        <v>50.63</v>
      </c>
      <c r="K721" s="3">
        <v>49.06</v>
      </c>
      <c r="L721" s="3">
        <v>48.62</v>
      </c>
      <c r="M721" s="3">
        <v>48.34</v>
      </c>
      <c r="N721" s="3">
        <v>48.59</v>
      </c>
      <c r="O721" s="3">
        <v>48.84</v>
      </c>
      <c r="P721" s="3">
        <v>52.07</v>
      </c>
      <c r="Q721" s="3">
        <v>55.5</v>
      </c>
      <c r="R721" s="3">
        <v>56.41</v>
      </c>
      <c r="S721" s="3">
        <v>57.37</v>
      </c>
      <c r="T721" s="3">
        <v>57.35</v>
      </c>
      <c r="U721" s="3">
        <v>56.47</v>
      </c>
      <c r="V721" s="3">
        <v>48.61</v>
      </c>
      <c r="W721" s="3">
        <v>47.36</v>
      </c>
      <c r="X721" s="3">
        <v>46.22</v>
      </c>
      <c r="Y721" s="3">
        <v>45.67</v>
      </c>
      <c r="Z721" s="3">
        <v>45.92</v>
      </c>
      <c r="AA721" s="3">
        <v>46.32</v>
      </c>
      <c r="AB721" s="3">
        <v>49.92</v>
      </c>
      <c r="AC721" s="3">
        <v>53.35</v>
      </c>
      <c r="AD721" s="3">
        <v>53.8</v>
      </c>
      <c r="AE721" s="3">
        <v>54.56</v>
      </c>
      <c r="AF721" s="3">
        <v>54.61</v>
      </c>
      <c r="AG721" s="3">
        <v>54.12</v>
      </c>
      <c r="AH721" s="3">
        <v>48.74</v>
      </c>
      <c r="AI721" s="3">
        <v>47.53</v>
      </c>
      <c r="AJ721" s="3">
        <v>46.83</v>
      </c>
      <c r="AK721" s="3">
        <v>46.58</v>
      </c>
      <c r="AL721" s="3">
        <v>46.85</v>
      </c>
      <c r="AM721" s="3">
        <v>47.73</v>
      </c>
      <c r="AN721" s="3">
        <v>50.05</v>
      </c>
      <c r="AO721" s="3">
        <v>53.13</v>
      </c>
      <c r="AP721" s="3">
        <v>53.58</v>
      </c>
      <c r="AQ721" s="3">
        <v>54.33</v>
      </c>
      <c r="AR721" s="3">
        <v>54.38</v>
      </c>
      <c r="AS721" s="3">
        <v>53.53</v>
      </c>
      <c r="AT721" s="3">
        <v>47.42</v>
      </c>
      <c r="AU721" s="3">
        <v>46.71</v>
      </c>
      <c r="AV721" s="3">
        <v>46.01</v>
      </c>
      <c r="AW721" s="3">
        <v>45.75</v>
      </c>
      <c r="AX721" s="3">
        <v>46.02</v>
      </c>
      <c r="AY721" s="3">
        <v>47.14</v>
      </c>
    </row>
    <row r="722" spans="1:51" x14ac:dyDescent="0.35">
      <c r="A722" s="5">
        <f t="shared" si="12"/>
        <v>43735</v>
      </c>
      <c r="B722" t="s">
        <v>867</v>
      </c>
      <c r="C722" s="2">
        <v>43735</v>
      </c>
      <c r="D722" s="3">
        <v>41.23</v>
      </c>
      <c r="E722" s="3">
        <v>51.39</v>
      </c>
      <c r="F722" s="3">
        <v>54.22</v>
      </c>
      <c r="G722" s="3">
        <v>57.57</v>
      </c>
      <c r="H722" s="3">
        <v>57.13</v>
      </c>
      <c r="I722" s="3">
        <v>55.44</v>
      </c>
      <c r="J722" s="3">
        <v>50.43</v>
      </c>
      <c r="K722" s="3">
        <v>48.86</v>
      </c>
      <c r="L722" s="3">
        <v>48.42</v>
      </c>
      <c r="M722" s="3">
        <v>48.12</v>
      </c>
      <c r="N722" s="3">
        <v>48.37</v>
      </c>
      <c r="O722" s="3">
        <v>48.62</v>
      </c>
      <c r="P722" s="3">
        <v>51.73</v>
      </c>
      <c r="Q722" s="3">
        <v>55.16</v>
      </c>
      <c r="R722" s="3">
        <v>56.07</v>
      </c>
      <c r="S722" s="3">
        <v>57.03</v>
      </c>
      <c r="T722" s="3">
        <v>57.01</v>
      </c>
      <c r="U722" s="3">
        <v>56.13</v>
      </c>
      <c r="V722" s="3">
        <v>48.4</v>
      </c>
      <c r="W722" s="3">
        <v>47.15</v>
      </c>
      <c r="X722" s="3">
        <v>46.01</v>
      </c>
      <c r="Y722" s="3">
        <v>45.46</v>
      </c>
      <c r="Z722" s="3">
        <v>45.71</v>
      </c>
      <c r="AA722" s="3">
        <v>46.11</v>
      </c>
      <c r="AB722" s="3">
        <v>49.58</v>
      </c>
      <c r="AC722" s="3">
        <v>53.01</v>
      </c>
      <c r="AD722" s="3">
        <v>53.46</v>
      </c>
      <c r="AE722" s="3">
        <v>54.22</v>
      </c>
      <c r="AF722" s="3">
        <v>54.27</v>
      </c>
      <c r="AG722" s="3">
        <v>53.78</v>
      </c>
      <c r="AH722" s="3">
        <v>48.22</v>
      </c>
      <c r="AI722" s="3">
        <v>47.01</v>
      </c>
      <c r="AJ722" s="3">
        <v>46.31</v>
      </c>
      <c r="AK722" s="3">
        <v>46.06</v>
      </c>
      <c r="AL722" s="3">
        <v>46.33</v>
      </c>
      <c r="AM722" s="3">
        <v>47.21</v>
      </c>
      <c r="AN722" s="3">
        <v>49.78</v>
      </c>
      <c r="AO722" s="3">
        <v>52.86</v>
      </c>
      <c r="AP722" s="3">
        <v>53.31</v>
      </c>
      <c r="AQ722" s="3">
        <v>54.06</v>
      </c>
      <c r="AR722" s="3">
        <v>54.11</v>
      </c>
      <c r="AS722" s="3">
        <v>53.26</v>
      </c>
      <c r="AT722" s="3">
        <v>46.9</v>
      </c>
      <c r="AU722" s="3">
        <v>46.19</v>
      </c>
      <c r="AV722" s="3">
        <v>45.49</v>
      </c>
      <c r="AW722" s="3">
        <v>45.23</v>
      </c>
      <c r="AX722" s="3">
        <v>45.5</v>
      </c>
      <c r="AY722" s="3">
        <v>46.62</v>
      </c>
    </row>
    <row r="723" spans="1:51" x14ac:dyDescent="0.35">
      <c r="A723" s="5">
        <f t="shared" si="12"/>
        <v>43738</v>
      </c>
      <c r="B723" t="s">
        <v>868</v>
      </c>
      <c r="C723" s="2">
        <v>43738</v>
      </c>
      <c r="D723" s="3">
        <v>50.28</v>
      </c>
      <c r="E723" s="3">
        <v>53.22</v>
      </c>
      <c r="F723" s="3">
        <v>57.04</v>
      </c>
      <c r="G723" s="3">
        <v>56.5</v>
      </c>
      <c r="H723" s="3">
        <v>54.7</v>
      </c>
      <c r="I723" s="3">
        <v>50.02</v>
      </c>
      <c r="J723" s="3">
        <v>48.45</v>
      </c>
      <c r="K723" s="3">
        <v>48.01</v>
      </c>
      <c r="L723" s="3">
        <v>47.72</v>
      </c>
      <c r="M723" s="3">
        <v>47.97</v>
      </c>
      <c r="N723" s="3">
        <v>48.22</v>
      </c>
      <c r="O723" s="3">
        <v>51.47</v>
      </c>
      <c r="P723" s="3">
        <v>54.9</v>
      </c>
      <c r="Q723" s="3">
        <v>55.81</v>
      </c>
      <c r="R723" s="3">
        <v>56.77</v>
      </c>
      <c r="S723" s="3">
        <v>56.75</v>
      </c>
      <c r="T723" s="3">
        <v>55.87</v>
      </c>
      <c r="U723" s="3">
        <v>48.36</v>
      </c>
      <c r="V723" s="3">
        <v>47.11</v>
      </c>
      <c r="W723" s="3">
        <v>45.97</v>
      </c>
      <c r="X723" s="3">
        <v>45.42</v>
      </c>
      <c r="Y723" s="3">
        <v>45.67</v>
      </c>
      <c r="Z723" s="3">
        <v>46.07</v>
      </c>
      <c r="AA723" s="3">
        <v>49.53</v>
      </c>
      <c r="AB723" s="3">
        <v>52.96</v>
      </c>
      <c r="AC723" s="3">
        <v>53.41</v>
      </c>
      <c r="AD723" s="3">
        <v>54.17</v>
      </c>
      <c r="AE723" s="3">
        <v>54.22</v>
      </c>
      <c r="AF723" s="3">
        <v>53.73</v>
      </c>
      <c r="AG723" s="3">
        <v>47.98</v>
      </c>
      <c r="AH723" s="3">
        <v>46.77</v>
      </c>
      <c r="AI723" s="3">
        <v>46.07</v>
      </c>
      <c r="AJ723" s="3">
        <v>45.82</v>
      </c>
      <c r="AK723" s="3">
        <v>46.09</v>
      </c>
      <c r="AL723" s="3">
        <v>46.97</v>
      </c>
      <c r="AM723" s="3">
        <v>49.73</v>
      </c>
      <c r="AN723" s="3">
        <v>52.81</v>
      </c>
      <c r="AO723" s="3">
        <v>53.26</v>
      </c>
      <c r="AP723" s="3">
        <v>54.01</v>
      </c>
      <c r="AQ723" s="3">
        <v>54.06</v>
      </c>
      <c r="AR723" s="3">
        <v>53.21</v>
      </c>
      <c r="AS723" s="3">
        <v>46.66</v>
      </c>
      <c r="AT723" s="3">
        <v>45.95</v>
      </c>
      <c r="AU723" s="3">
        <v>45.25</v>
      </c>
      <c r="AV723" s="3">
        <v>44.99</v>
      </c>
      <c r="AW723" s="3">
        <v>45.26</v>
      </c>
      <c r="AX723" s="3">
        <v>46.38</v>
      </c>
      <c r="AY723" s="3">
        <v>48.32</v>
      </c>
    </row>
    <row r="724" spans="1:51" x14ac:dyDescent="0.35">
      <c r="A724" s="5">
        <f t="shared" si="12"/>
        <v>43739</v>
      </c>
      <c r="B724" t="s">
        <v>869</v>
      </c>
      <c r="C724" s="2">
        <v>43739</v>
      </c>
      <c r="D724" s="3">
        <v>51.13</v>
      </c>
      <c r="E724" s="3">
        <v>53.85</v>
      </c>
      <c r="F724" s="3">
        <v>57.53</v>
      </c>
      <c r="G724" s="3">
        <v>57.06</v>
      </c>
      <c r="H724" s="3">
        <v>54.97</v>
      </c>
      <c r="I724" s="3">
        <v>50.19</v>
      </c>
      <c r="J724" s="3">
        <v>48.62</v>
      </c>
      <c r="K724" s="3">
        <v>48.18</v>
      </c>
      <c r="L724" s="3">
        <v>47.9</v>
      </c>
      <c r="M724" s="3">
        <v>48.15</v>
      </c>
      <c r="N724" s="3">
        <v>48.4</v>
      </c>
      <c r="O724" s="3">
        <v>51.04</v>
      </c>
      <c r="P724" s="3">
        <v>54.47</v>
      </c>
      <c r="Q724" s="3">
        <v>55.38</v>
      </c>
      <c r="R724" s="3">
        <v>57.03</v>
      </c>
      <c r="S724" s="3">
        <v>57.01</v>
      </c>
      <c r="T724" s="3">
        <v>56.13</v>
      </c>
      <c r="U724" s="3">
        <v>48.45</v>
      </c>
      <c r="V724" s="3">
        <v>47.2</v>
      </c>
      <c r="W724" s="3">
        <v>46.06</v>
      </c>
      <c r="X724" s="3">
        <v>45.51</v>
      </c>
      <c r="Y724" s="3">
        <v>45.76</v>
      </c>
      <c r="Z724" s="3">
        <v>46.16</v>
      </c>
      <c r="AA724" s="3">
        <v>49.66</v>
      </c>
      <c r="AB724" s="3">
        <v>53.09</v>
      </c>
      <c r="AC724" s="3">
        <v>53.54</v>
      </c>
      <c r="AD724" s="3">
        <v>54.3</v>
      </c>
      <c r="AE724" s="3">
        <v>54.35</v>
      </c>
      <c r="AF724" s="3">
        <v>53.86</v>
      </c>
      <c r="AG724" s="3">
        <v>48.13</v>
      </c>
      <c r="AH724" s="3">
        <v>46.92</v>
      </c>
      <c r="AI724" s="3">
        <v>46.22</v>
      </c>
      <c r="AJ724" s="3">
        <v>45.97</v>
      </c>
      <c r="AK724" s="3">
        <v>46.24</v>
      </c>
      <c r="AL724" s="3">
        <v>47.12</v>
      </c>
      <c r="AM724" s="3">
        <v>49.34</v>
      </c>
      <c r="AN724" s="3">
        <v>52.42</v>
      </c>
      <c r="AO724" s="3">
        <v>52.87</v>
      </c>
      <c r="AP724" s="3">
        <v>53.62</v>
      </c>
      <c r="AQ724" s="3">
        <v>53.67</v>
      </c>
      <c r="AR724" s="3">
        <v>52.82</v>
      </c>
      <c r="AS724" s="3">
        <v>46.54</v>
      </c>
      <c r="AT724" s="3">
        <v>45.83</v>
      </c>
      <c r="AU724" s="3">
        <v>45.13</v>
      </c>
      <c r="AV724" s="3">
        <v>44.87</v>
      </c>
      <c r="AW724" s="3">
        <v>45.14</v>
      </c>
      <c r="AX724" s="3">
        <v>46.26</v>
      </c>
      <c r="AY724" s="3">
        <v>47.93</v>
      </c>
    </row>
    <row r="725" spans="1:51" x14ac:dyDescent="0.35">
      <c r="A725" s="5">
        <f t="shared" si="12"/>
        <v>43740</v>
      </c>
      <c r="B725" t="s">
        <v>870</v>
      </c>
      <c r="C725" s="2">
        <v>43740</v>
      </c>
      <c r="D725" s="3">
        <v>49.36</v>
      </c>
      <c r="E725" s="3">
        <v>52.43</v>
      </c>
      <c r="F725" s="3">
        <v>55.93</v>
      </c>
      <c r="G725" s="3">
        <v>55.79</v>
      </c>
      <c r="H725" s="3">
        <v>53.37</v>
      </c>
      <c r="I725" s="3">
        <v>49.18</v>
      </c>
      <c r="J725" s="3">
        <v>47.61</v>
      </c>
      <c r="K725" s="3">
        <v>47.17</v>
      </c>
      <c r="L725" s="3">
        <v>46.72</v>
      </c>
      <c r="M725" s="3">
        <v>46.97</v>
      </c>
      <c r="N725" s="3">
        <v>47.22</v>
      </c>
      <c r="O725" s="3">
        <v>50.5</v>
      </c>
      <c r="P725" s="3">
        <v>53.93</v>
      </c>
      <c r="Q725" s="3">
        <v>54.84</v>
      </c>
      <c r="R725" s="3">
        <v>56.32</v>
      </c>
      <c r="S725" s="3">
        <v>56.3</v>
      </c>
      <c r="T725" s="3">
        <v>55.42</v>
      </c>
      <c r="U725" s="3">
        <v>47.73</v>
      </c>
      <c r="V725" s="3">
        <v>46.48</v>
      </c>
      <c r="W725" s="3">
        <v>45.34</v>
      </c>
      <c r="X725" s="3">
        <v>44.79</v>
      </c>
      <c r="Y725" s="3">
        <v>45.04</v>
      </c>
      <c r="Z725" s="3">
        <v>45.44</v>
      </c>
      <c r="AA725" s="3">
        <v>48.95</v>
      </c>
      <c r="AB725" s="3">
        <v>52.38</v>
      </c>
      <c r="AC725" s="3">
        <v>52.83</v>
      </c>
      <c r="AD725" s="3">
        <v>53.59</v>
      </c>
      <c r="AE725" s="3">
        <v>53.64</v>
      </c>
      <c r="AF725" s="3">
        <v>53.15</v>
      </c>
      <c r="AG725" s="3">
        <v>47.18</v>
      </c>
      <c r="AH725" s="3">
        <v>45.97</v>
      </c>
      <c r="AI725" s="3">
        <v>45.27</v>
      </c>
      <c r="AJ725" s="3">
        <v>45.02</v>
      </c>
      <c r="AK725" s="3">
        <v>45.29</v>
      </c>
      <c r="AL725" s="3">
        <v>46.17</v>
      </c>
      <c r="AM725" s="3">
        <v>48.84</v>
      </c>
      <c r="AN725" s="3">
        <v>51.92</v>
      </c>
      <c r="AO725" s="3">
        <v>52.37</v>
      </c>
      <c r="AP725" s="3">
        <v>53.12</v>
      </c>
      <c r="AQ725" s="3">
        <v>53.17</v>
      </c>
      <c r="AR725" s="3">
        <v>52.32</v>
      </c>
      <c r="AS725" s="3">
        <v>45.73</v>
      </c>
      <c r="AT725" s="3">
        <v>45.02</v>
      </c>
      <c r="AU725" s="3">
        <v>44.32</v>
      </c>
      <c r="AV725" s="3">
        <v>44.06</v>
      </c>
      <c r="AW725" s="3">
        <v>44.33</v>
      </c>
      <c r="AX725" s="3">
        <v>45.45</v>
      </c>
      <c r="AY725" s="3">
        <v>47.43</v>
      </c>
    </row>
    <row r="726" spans="1:51" x14ac:dyDescent="0.35">
      <c r="A726" s="5">
        <f t="shared" si="12"/>
        <v>43741</v>
      </c>
      <c r="B726" t="s">
        <v>871</v>
      </c>
      <c r="C726" s="2">
        <v>43741</v>
      </c>
      <c r="D726" s="3">
        <v>49.01</v>
      </c>
      <c r="E726" s="3">
        <v>51.94</v>
      </c>
      <c r="F726" s="3">
        <v>55.01</v>
      </c>
      <c r="G726" s="3">
        <v>55</v>
      </c>
      <c r="H726" s="3">
        <v>52.53</v>
      </c>
      <c r="I726" s="3">
        <v>48.25</v>
      </c>
      <c r="J726" s="3">
        <v>46.68</v>
      </c>
      <c r="K726" s="3">
        <v>46.24</v>
      </c>
      <c r="L726" s="3">
        <v>45.81</v>
      </c>
      <c r="M726" s="3">
        <v>46.06</v>
      </c>
      <c r="N726" s="3">
        <v>46.31</v>
      </c>
      <c r="O726" s="3">
        <v>49.56</v>
      </c>
      <c r="P726" s="3">
        <v>52.99</v>
      </c>
      <c r="Q726" s="3">
        <v>53.9</v>
      </c>
      <c r="R726" s="3">
        <v>55.27</v>
      </c>
      <c r="S726" s="3">
        <v>55.25</v>
      </c>
      <c r="T726" s="3">
        <v>54.37</v>
      </c>
      <c r="U726" s="3">
        <v>47.08</v>
      </c>
      <c r="V726" s="3">
        <v>45.83</v>
      </c>
      <c r="W726" s="3">
        <v>44.69</v>
      </c>
      <c r="X726" s="3">
        <v>44.14</v>
      </c>
      <c r="Y726" s="3">
        <v>44.39</v>
      </c>
      <c r="Z726" s="3">
        <v>44.79</v>
      </c>
      <c r="AA726" s="3">
        <v>48.25</v>
      </c>
      <c r="AB726" s="3">
        <v>51.68</v>
      </c>
      <c r="AC726" s="3">
        <v>52.13</v>
      </c>
      <c r="AD726" s="3">
        <v>52.89</v>
      </c>
      <c r="AE726" s="3">
        <v>52.94</v>
      </c>
      <c r="AF726" s="3">
        <v>52.45</v>
      </c>
      <c r="AG726" s="3">
        <v>46.35</v>
      </c>
      <c r="AH726" s="3">
        <v>45.14</v>
      </c>
      <c r="AI726" s="3">
        <v>44.44</v>
      </c>
      <c r="AJ726" s="3">
        <v>44.19</v>
      </c>
      <c r="AK726" s="3">
        <v>44.46</v>
      </c>
      <c r="AL726" s="3">
        <v>45.34</v>
      </c>
      <c r="AM726" s="3">
        <v>48.31</v>
      </c>
      <c r="AN726" s="3">
        <v>51.39</v>
      </c>
      <c r="AO726" s="3">
        <v>51.84</v>
      </c>
      <c r="AP726" s="3">
        <v>52.59</v>
      </c>
      <c r="AQ726" s="3">
        <v>52.64</v>
      </c>
      <c r="AR726" s="3">
        <v>51.79</v>
      </c>
      <c r="AS726" s="3">
        <v>44.9</v>
      </c>
      <c r="AT726" s="3">
        <v>44.19</v>
      </c>
      <c r="AU726" s="3">
        <v>43.49</v>
      </c>
      <c r="AV726" s="3">
        <v>43.23</v>
      </c>
      <c r="AW726" s="3">
        <v>43.5</v>
      </c>
      <c r="AX726" s="3">
        <v>44.62</v>
      </c>
      <c r="AY726" s="3">
        <v>46.9</v>
      </c>
    </row>
    <row r="727" spans="1:51" x14ac:dyDescent="0.35">
      <c r="A727" s="5">
        <f t="shared" si="12"/>
        <v>43742</v>
      </c>
      <c r="B727" t="s">
        <v>872</v>
      </c>
      <c r="C727" s="2">
        <v>43742</v>
      </c>
      <c r="D727" s="3">
        <v>48.62</v>
      </c>
      <c r="E727" s="3">
        <v>51.67</v>
      </c>
      <c r="F727" s="3">
        <v>54.63</v>
      </c>
      <c r="G727" s="3">
        <v>54.62</v>
      </c>
      <c r="H727" s="3">
        <v>52.15</v>
      </c>
      <c r="I727" s="3">
        <v>48.44</v>
      </c>
      <c r="J727" s="3">
        <v>46.87</v>
      </c>
      <c r="K727" s="3">
        <v>46.43</v>
      </c>
      <c r="L727" s="3">
        <v>45.5</v>
      </c>
      <c r="M727" s="3">
        <v>45.75</v>
      </c>
      <c r="N727" s="3">
        <v>46</v>
      </c>
      <c r="O727" s="3">
        <v>49.59</v>
      </c>
      <c r="P727" s="3">
        <v>53.02</v>
      </c>
      <c r="Q727" s="3">
        <v>53.93</v>
      </c>
      <c r="R727" s="3">
        <v>55.26</v>
      </c>
      <c r="S727" s="3">
        <v>55.24</v>
      </c>
      <c r="T727" s="3">
        <v>54.36</v>
      </c>
      <c r="U727" s="3">
        <v>47.11</v>
      </c>
      <c r="V727" s="3">
        <v>45.86</v>
      </c>
      <c r="W727" s="3">
        <v>44.72</v>
      </c>
      <c r="X727" s="3">
        <v>44.17</v>
      </c>
      <c r="Y727" s="3">
        <v>44.42</v>
      </c>
      <c r="Z727" s="3">
        <v>44.82</v>
      </c>
      <c r="AA727" s="3">
        <v>48.38</v>
      </c>
      <c r="AB727" s="3">
        <v>51.81</v>
      </c>
      <c r="AC727" s="3">
        <v>52.26</v>
      </c>
      <c r="AD727" s="3">
        <v>53.02</v>
      </c>
      <c r="AE727" s="3">
        <v>53.07</v>
      </c>
      <c r="AF727" s="3">
        <v>52.58</v>
      </c>
      <c r="AG727" s="3">
        <v>46.45</v>
      </c>
      <c r="AH727" s="3">
        <v>45.24</v>
      </c>
      <c r="AI727" s="3">
        <v>44.54</v>
      </c>
      <c r="AJ727" s="3">
        <v>44.29</v>
      </c>
      <c r="AK727" s="3">
        <v>44.56</v>
      </c>
      <c r="AL727" s="3">
        <v>45.44</v>
      </c>
      <c r="AM727" s="3">
        <v>48.23</v>
      </c>
      <c r="AN727" s="3">
        <v>51.31</v>
      </c>
      <c r="AO727" s="3">
        <v>51.76</v>
      </c>
      <c r="AP727" s="3">
        <v>52.51</v>
      </c>
      <c r="AQ727" s="3">
        <v>52.56</v>
      </c>
      <c r="AR727" s="3">
        <v>51.71</v>
      </c>
      <c r="AS727" s="3">
        <v>45</v>
      </c>
      <c r="AT727" s="3">
        <v>44.29</v>
      </c>
      <c r="AU727" s="3">
        <v>43.59</v>
      </c>
      <c r="AV727" s="3">
        <v>43.33</v>
      </c>
      <c r="AW727" s="3">
        <v>43.6</v>
      </c>
      <c r="AX727" s="3">
        <v>44.72</v>
      </c>
      <c r="AY727" s="3">
        <v>46.82</v>
      </c>
    </row>
    <row r="728" spans="1:51" x14ac:dyDescent="0.35">
      <c r="A728" s="5">
        <f t="shared" si="12"/>
        <v>43745</v>
      </c>
      <c r="B728" t="s">
        <v>873</v>
      </c>
      <c r="C728" s="2">
        <v>43745</v>
      </c>
      <c r="D728" s="3">
        <v>48.17</v>
      </c>
      <c r="E728" s="3">
        <v>51.5</v>
      </c>
      <c r="F728" s="3">
        <v>54.56</v>
      </c>
      <c r="G728" s="3">
        <v>54.55</v>
      </c>
      <c r="H728" s="3">
        <v>52.08</v>
      </c>
      <c r="I728" s="3">
        <v>48.62</v>
      </c>
      <c r="J728" s="3">
        <v>47.05</v>
      </c>
      <c r="K728" s="3">
        <v>46.61</v>
      </c>
      <c r="L728" s="3">
        <v>45.58</v>
      </c>
      <c r="M728" s="3">
        <v>45.83</v>
      </c>
      <c r="N728" s="3">
        <v>46.08</v>
      </c>
      <c r="O728" s="3">
        <v>49.93</v>
      </c>
      <c r="P728" s="3">
        <v>53.36</v>
      </c>
      <c r="Q728" s="3">
        <v>54.27</v>
      </c>
      <c r="R728" s="3">
        <v>55.52</v>
      </c>
      <c r="S728" s="3">
        <v>55.5</v>
      </c>
      <c r="T728" s="3">
        <v>54.62</v>
      </c>
      <c r="U728" s="3">
        <v>47.55</v>
      </c>
      <c r="V728" s="3">
        <v>46.3</v>
      </c>
      <c r="W728" s="3">
        <v>45.16</v>
      </c>
      <c r="X728" s="3">
        <v>44.61</v>
      </c>
      <c r="Y728" s="3">
        <v>44.86</v>
      </c>
      <c r="Z728" s="3">
        <v>45.26</v>
      </c>
      <c r="AA728" s="3">
        <v>48.93</v>
      </c>
      <c r="AB728" s="3">
        <v>52.36</v>
      </c>
      <c r="AC728" s="3">
        <v>52.81</v>
      </c>
      <c r="AD728" s="3">
        <v>53.57</v>
      </c>
      <c r="AE728" s="3">
        <v>53.62</v>
      </c>
      <c r="AF728" s="3">
        <v>53.13</v>
      </c>
      <c r="AG728" s="3">
        <v>46.97</v>
      </c>
      <c r="AH728" s="3">
        <v>45.76</v>
      </c>
      <c r="AI728" s="3">
        <v>45.06</v>
      </c>
      <c r="AJ728" s="3">
        <v>44.81</v>
      </c>
      <c r="AK728" s="3">
        <v>45.08</v>
      </c>
      <c r="AL728" s="3">
        <v>45.96</v>
      </c>
      <c r="AM728" s="3">
        <v>48.39</v>
      </c>
      <c r="AN728" s="3">
        <v>51.47</v>
      </c>
      <c r="AO728" s="3">
        <v>51.92</v>
      </c>
      <c r="AP728" s="3">
        <v>52.67</v>
      </c>
      <c r="AQ728" s="3">
        <v>52.72</v>
      </c>
      <c r="AR728" s="3">
        <v>51.87</v>
      </c>
      <c r="AS728" s="3">
        <v>45.52</v>
      </c>
      <c r="AT728" s="3">
        <v>44.81</v>
      </c>
      <c r="AU728" s="3">
        <v>44.11</v>
      </c>
      <c r="AV728" s="3">
        <v>43.85</v>
      </c>
      <c r="AW728" s="3">
        <v>44.12</v>
      </c>
      <c r="AX728" s="3">
        <v>45.24</v>
      </c>
      <c r="AY728" s="3">
        <v>46.98</v>
      </c>
    </row>
    <row r="729" spans="1:51" x14ac:dyDescent="0.35">
      <c r="A729" s="5">
        <f t="shared" si="12"/>
        <v>43746</v>
      </c>
      <c r="B729" t="s">
        <v>874</v>
      </c>
      <c r="C729" s="2">
        <v>43746</v>
      </c>
      <c r="D729" s="3">
        <v>48.49</v>
      </c>
      <c r="E729" s="3">
        <v>51.65</v>
      </c>
      <c r="F729" s="3">
        <v>54.8</v>
      </c>
      <c r="G729" s="3">
        <v>54.79</v>
      </c>
      <c r="H729" s="3">
        <v>52.32</v>
      </c>
      <c r="I729" s="3">
        <v>48.84</v>
      </c>
      <c r="J729" s="3">
        <v>47.27</v>
      </c>
      <c r="K729" s="3">
        <v>46.83</v>
      </c>
      <c r="L729" s="3">
        <v>45.76</v>
      </c>
      <c r="M729" s="3">
        <v>46.01</v>
      </c>
      <c r="N729" s="3">
        <v>46.26</v>
      </c>
      <c r="O729" s="3">
        <v>49.98</v>
      </c>
      <c r="P729" s="3">
        <v>53.41</v>
      </c>
      <c r="Q729" s="3">
        <v>54.32</v>
      </c>
      <c r="R729" s="3">
        <v>55.59</v>
      </c>
      <c r="S729" s="3">
        <v>55.57</v>
      </c>
      <c r="T729" s="3">
        <v>54.69</v>
      </c>
      <c r="U729" s="3">
        <v>47.58</v>
      </c>
      <c r="V729" s="3">
        <v>46.33</v>
      </c>
      <c r="W729" s="3">
        <v>45.19</v>
      </c>
      <c r="X729" s="3">
        <v>44.64</v>
      </c>
      <c r="Y729" s="3">
        <v>44.89</v>
      </c>
      <c r="Z729" s="3">
        <v>45.29</v>
      </c>
      <c r="AA729" s="3">
        <v>48.95</v>
      </c>
      <c r="AB729" s="3">
        <v>52.38</v>
      </c>
      <c r="AC729" s="3">
        <v>52.83</v>
      </c>
      <c r="AD729" s="3">
        <v>53.59</v>
      </c>
      <c r="AE729" s="3">
        <v>53.64</v>
      </c>
      <c r="AF729" s="3">
        <v>53.15</v>
      </c>
      <c r="AG729" s="3">
        <v>46.99</v>
      </c>
      <c r="AH729" s="3">
        <v>45.78</v>
      </c>
      <c r="AI729" s="3">
        <v>45.08</v>
      </c>
      <c r="AJ729" s="3">
        <v>44.83</v>
      </c>
      <c r="AK729" s="3">
        <v>45.1</v>
      </c>
      <c r="AL729" s="3">
        <v>45.98</v>
      </c>
      <c r="AM729" s="3">
        <v>48.57</v>
      </c>
      <c r="AN729" s="3">
        <v>51.65</v>
      </c>
      <c r="AO729" s="3">
        <v>52.1</v>
      </c>
      <c r="AP729" s="3">
        <v>52.85</v>
      </c>
      <c r="AQ729" s="3">
        <v>52.9</v>
      </c>
      <c r="AR729" s="3">
        <v>52.05</v>
      </c>
      <c r="AS729" s="3">
        <v>45.87</v>
      </c>
      <c r="AT729" s="3">
        <v>45.16</v>
      </c>
      <c r="AU729" s="3">
        <v>44.46</v>
      </c>
      <c r="AV729" s="3">
        <v>44.2</v>
      </c>
      <c r="AW729" s="3">
        <v>44.47</v>
      </c>
      <c r="AX729" s="3">
        <v>45.59</v>
      </c>
      <c r="AY729" s="3">
        <v>47.07</v>
      </c>
    </row>
    <row r="730" spans="1:51" x14ac:dyDescent="0.35">
      <c r="A730" s="5">
        <f t="shared" si="12"/>
        <v>43747</v>
      </c>
      <c r="B730" t="s">
        <v>875</v>
      </c>
      <c r="C730" s="2">
        <v>43747</v>
      </c>
      <c r="D730" s="3">
        <v>48.46</v>
      </c>
      <c r="E730" s="3">
        <v>51.74</v>
      </c>
      <c r="F730" s="3">
        <v>54.99</v>
      </c>
      <c r="G730" s="3">
        <v>55.01</v>
      </c>
      <c r="H730" s="3">
        <v>52.56</v>
      </c>
      <c r="I730" s="3">
        <v>49.01</v>
      </c>
      <c r="J730" s="3">
        <v>47.44</v>
      </c>
      <c r="K730" s="3">
        <v>47</v>
      </c>
      <c r="L730" s="3">
        <v>45.79</v>
      </c>
      <c r="M730" s="3">
        <v>46.04</v>
      </c>
      <c r="N730" s="3">
        <v>46.29</v>
      </c>
      <c r="O730" s="3">
        <v>50.29</v>
      </c>
      <c r="P730" s="3">
        <v>53.72</v>
      </c>
      <c r="Q730" s="3">
        <v>54.63</v>
      </c>
      <c r="R730" s="3">
        <v>55.86</v>
      </c>
      <c r="S730" s="3">
        <v>55.84</v>
      </c>
      <c r="T730" s="3">
        <v>54.96</v>
      </c>
      <c r="U730" s="3">
        <v>47.78</v>
      </c>
      <c r="V730" s="3">
        <v>46.53</v>
      </c>
      <c r="W730" s="3">
        <v>45.39</v>
      </c>
      <c r="X730" s="3">
        <v>44.84</v>
      </c>
      <c r="Y730" s="3">
        <v>45.09</v>
      </c>
      <c r="Z730" s="3">
        <v>45.49</v>
      </c>
      <c r="AA730" s="3">
        <v>49.17</v>
      </c>
      <c r="AB730" s="3">
        <v>52.6</v>
      </c>
      <c r="AC730" s="3">
        <v>53.05</v>
      </c>
      <c r="AD730" s="3">
        <v>53.81</v>
      </c>
      <c r="AE730" s="3">
        <v>53.86</v>
      </c>
      <c r="AF730" s="3">
        <v>53.37</v>
      </c>
      <c r="AG730" s="3">
        <v>47.42</v>
      </c>
      <c r="AH730" s="3">
        <v>46.21</v>
      </c>
      <c r="AI730" s="3">
        <v>45.51</v>
      </c>
      <c r="AJ730" s="3">
        <v>45.26</v>
      </c>
      <c r="AK730" s="3">
        <v>45.53</v>
      </c>
      <c r="AL730" s="3">
        <v>46.41</v>
      </c>
      <c r="AM730" s="3">
        <v>48.87</v>
      </c>
      <c r="AN730" s="3">
        <v>51.95</v>
      </c>
      <c r="AO730" s="3">
        <v>52.4</v>
      </c>
      <c r="AP730" s="3">
        <v>53.15</v>
      </c>
      <c r="AQ730" s="3">
        <v>53.2</v>
      </c>
      <c r="AR730" s="3">
        <v>52.35</v>
      </c>
      <c r="AS730" s="3">
        <v>46.3</v>
      </c>
      <c r="AT730" s="3">
        <v>45.59</v>
      </c>
      <c r="AU730" s="3">
        <v>44.89</v>
      </c>
      <c r="AV730" s="3">
        <v>44.63</v>
      </c>
      <c r="AW730" s="3">
        <v>44.9</v>
      </c>
      <c r="AX730" s="3">
        <v>46.02</v>
      </c>
      <c r="AY730" s="3">
        <v>47.37</v>
      </c>
    </row>
    <row r="731" spans="1:51" x14ac:dyDescent="0.35">
      <c r="A731" s="5">
        <f t="shared" si="12"/>
        <v>43748</v>
      </c>
      <c r="B731" t="s">
        <v>876</v>
      </c>
      <c r="C731" s="2">
        <v>43748</v>
      </c>
      <c r="D731" s="3">
        <v>48.99</v>
      </c>
      <c r="E731" s="3">
        <v>52.33</v>
      </c>
      <c r="F731" s="3">
        <v>55.41</v>
      </c>
      <c r="G731" s="3">
        <v>55.43</v>
      </c>
      <c r="H731" s="3">
        <v>52.98</v>
      </c>
      <c r="I731" s="3">
        <v>49.48</v>
      </c>
      <c r="J731" s="3">
        <v>47.91</v>
      </c>
      <c r="K731" s="3">
        <v>47.47</v>
      </c>
      <c r="L731" s="3">
        <v>46.48</v>
      </c>
      <c r="M731" s="3">
        <v>46.73</v>
      </c>
      <c r="N731" s="3">
        <v>46.98</v>
      </c>
      <c r="O731" s="3">
        <v>50.78</v>
      </c>
      <c r="P731" s="3">
        <v>54.21</v>
      </c>
      <c r="Q731" s="3">
        <v>55.12</v>
      </c>
      <c r="R731" s="3">
        <v>56.31</v>
      </c>
      <c r="S731" s="3">
        <v>56.29</v>
      </c>
      <c r="T731" s="3">
        <v>55.41</v>
      </c>
      <c r="U731" s="3">
        <v>48.34</v>
      </c>
      <c r="V731" s="3">
        <v>47.09</v>
      </c>
      <c r="W731" s="3">
        <v>45.95</v>
      </c>
      <c r="X731" s="3">
        <v>45.4</v>
      </c>
      <c r="Y731" s="3">
        <v>45.65</v>
      </c>
      <c r="Z731" s="3">
        <v>46.05</v>
      </c>
      <c r="AA731" s="3">
        <v>49.4</v>
      </c>
      <c r="AB731" s="3">
        <v>52.83</v>
      </c>
      <c r="AC731" s="3">
        <v>53.28</v>
      </c>
      <c r="AD731" s="3">
        <v>54.04</v>
      </c>
      <c r="AE731" s="3">
        <v>54.09</v>
      </c>
      <c r="AF731" s="3">
        <v>53.6</v>
      </c>
      <c r="AG731" s="3">
        <v>47.82</v>
      </c>
      <c r="AH731" s="3">
        <v>46.61</v>
      </c>
      <c r="AI731" s="3">
        <v>45.91</v>
      </c>
      <c r="AJ731" s="3">
        <v>45.66</v>
      </c>
      <c r="AK731" s="3">
        <v>45.93</v>
      </c>
      <c r="AL731" s="3">
        <v>46.81</v>
      </c>
      <c r="AM731" s="3">
        <v>49.29</v>
      </c>
      <c r="AN731" s="3">
        <v>52.37</v>
      </c>
      <c r="AO731" s="3">
        <v>52.82</v>
      </c>
      <c r="AP731" s="3">
        <v>53.57</v>
      </c>
      <c r="AQ731" s="3">
        <v>53.62</v>
      </c>
      <c r="AR731" s="3">
        <v>52.77</v>
      </c>
      <c r="AS731" s="3">
        <v>46.7</v>
      </c>
      <c r="AT731" s="3">
        <v>45.99</v>
      </c>
      <c r="AU731" s="3">
        <v>45.29</v>
      </c>
      <c r="AV731" s="3">
        <v>45.03</v>
      </c>
      <c r="AW731" s="3">
        <v>45.3</v>
      </c>
      <c r="AX731" s="3">
        <v>46.42</v>
      </c>
      <c r="AY731" s="3">
        <v>47.79</v>
      </c>
    </row>
    <row r="732" spans="1:51" x14ac:dyDescent="0.35">
      <c r="A732" s="5">
        <f t="shared" si="12"/>
        <v>43749</v>
      </c>
      <c r="B732" t="s">
        <v>877</v>
      </c>
      <c r="C732" s="2">
        <v>43749</v>
      </c>
      <c r="D732" s="3">
        <v>48.95</v>
      </c>
      <c r="E732" s="3">
        <v>52.2</v>
      </c>
      <c r="F732" s="3">
        <v>55.53</v>
      </c>
      <c r="G732" s="3">
        <v>55.55</v>
      </c>
      <c r="H732" s="3">
        <v>53.1</v>
      </c>
      <c r="I732" s="3">
        <v>49.62</v>
      </c>
      <c r="J732" s="3">
        <v>48.05</v>
      </c>
      <c r="K732" s="3">
        <v>47.61</v>
      </c>
      <c r="L732" s="3">
        <v>47.26</v>
      </c>
      <c r="M732" s="3">
        <v>47.51</v>
      </c>
      <c r="N732" s="3">
        <v>47.76</v>
      </c>
      <c r="O732" s="3">
        <v>51.07</v>
      </c>
      <c r="P732" s="3">
        <v>54.5</v>
      </c>
      <c r="Q732" s="3">
        <v>55.41</v>
      </c>
      <c r="R732" s="3">
        <v>56.57</v>
      </c>
      <c r="S732" s="3">
        <v>56.55</v>
      </c>
      <c r="T732" s="3">
        <v>55.67</v>
      </c>
      <c r="U732" s="3">
        <v>48.54</v>
      </c>
      <c r="V732" s="3">
        <v>47.29</v>
      </c>
      <c r="W732" s="3">
        <v>46.15</v>
      </c>
      <c r="X732" s="3">
        <v>45.6</v>
      </c>
      <c r="Y732" s="3">
        <v>45.85</v>
      </c>
      <c r="Z732" s="3">
        <v>46.25</v>
      </c>
      <c r="AA732" s="3">
        <v>49.63</v>
      </c>
      <c r="AB732" s="3">
        <v>53.06</v>
      </c>
      <c r="AC732" s="3">
        <v>53.51</v>
      </c>
      <c r="AD732" s="3">
        <v>54.27</v>
      </c>
      <c r="AE732" s="3">
        <v>54.32</v>
      </c>
      <c r="AF732" s="3">
        <v>53.83</v>
      </c>
      <c r="AG732" s="3">
        <v>47.75</v>
      </c>
      <c r="AH732" s="3">
        <v>46.54</v>
      </c>
      <c r="AI732" s="3">
        <v>45.84</v>
      </c>
      <c r="AJ732" s="3">
        <v>45.59</v>
      </c>
      <c r="AK732" s="3">
        <v>45.86</v>
      </c>
      <c r="AL732" s="3">
        <v>46.74</v>
      </c>
      <c r="AM732" s="3">
        <v>49.26</v>
      </c>
      <c r="AN732" s="3">
        <v>52.34</v>
      </c>
      <c r="AO732" s="3">
        <v>52.79</v>
      </c>
      <c r="AP732" s="3">
        <v>53.54</v>
      </c>
      <c r="AQ732" s="3">
        <v>53.59</v>
      </c>
      <c r="AR732" s="3">
        <v>52.74</v>
      </c>
      <c r="AS732" s="3">
        <v>46.63</v>
      </c>
      <c r="AT732" s="3">
        <v>45.92</v>
      </c>
      <c r="AU732" s="3">
        <v>45.22</v>
      </c>
      <c r="AV732" s="3">
        <v>44.96</v>
      </c>
      <c r="AW732" s="3">
        <v>45.23</v>
      </c>
      <c r="AX732" s="3">
        <v>46.35</v>
      </c>
      <c r="AY732" s="3">
        <v>47.76</v>
      </c>
    </row>
    <row r="733" spans="1:51" x14ac:dyDescent="0.35">
      <c r="A733" s="5">
        <f t="shared" si="12"/>
        <v>43752</v>
      </c>
      <c r="B733" t="s">
        <v>878</v>
      </c>
      <c r="C733" s="2">
        <v>43752</v>
      </c>
      <c r="D733" s="3">
        <v>49.18</v>
      </c>
      <c r="E733" s="3">
        <v>52.18</v>
      </c>
      <c r="F733" s="3">
        <v>55.4</v>
      </c>
      <c r="G733" s="3">
        <v>55.53</v>
      </c>
      <c r="H733" s="3">
        <v>53.03</v>
      </c>
      <c r="I733" s="3">
        <v>49.43</v>
      </c>
      <c r="J733" s="3">
        <v>47.86</v>
      </c>
      <c r="K733" s="3">
        <v>47.42</v>
      </c>
      <c r="L733" s="3">
        <v>46.93</v>
      </c>
      <c r="M733" s="3">
        <v>47.18</v>
      </c>
      <c r="N733" s="3">
        <v>47.43</v>
      </c>
      <c r="O733" s="3">
        <v>50.69</v>
      </c>
      <c r="P733" s="3">
        <v>54.12</v>
      </c>
      <c r="Q733" s="3">
        <v>55.03</v>
      </c>
      <c r="R733" s="3">
        <v>56.24</v>
      </c>
      <c r="S733" s="3">
        <v>56.22</v>
      </c>
      <c r="T733" s="3">
        <v>55.34</v>
      </c>
      <c r="U733" s="3">
        <v>48.23</v>
      </c>
      <c r="V733" s="3">
        <v>46.98</v>
      </c>
      <c r="W733" s="3">
        <v>45.84</v>
      </c>
      <c r="X733" s="3">
        <v>45.29</v>
      </c>
      <c r="Y733" s="3">
        <v>45.54</v>
      </c>
      <c r="Z733" s="3">
        <v>45.94</v>
      </c>
      <c r="AA733" s="3">
        <v>49.35</v>
      </c>
      <c r="AB733" s="3">
        <v>52.78</v>
      </c>
      <c r="AC733" s="3">
        <v>53.23</v>
      </c>
      <c r="AD733" s="3">
        <v>53.99</v>
      </c>
      <c r="AE733" s="3">
        <v>54.04</v>
      </c>
      <c r="AF733" s="3">
        <v>53.55</v>
      </c>
      <c r="AG733" s="3">
        <v>47.15</v>
      </c>
      <c r="AH733" s="3">
        <v>45.94</v>
      </c>
      <c r="AI733" s="3">
        <v>45.24</v>
      </c>
      <c r="AJ733" s="3">
        <v>44.99</v>
      </c>
      <c r="AK733" s="3">
        <v>45.26</v>
      </c>
      <c r="AL733" s="3">
        <v>46.14</v>
      </c>
      <c r="AM733" s="3">
        <v>49.22</v>
      </c>
      <c r="AN733" s="3">
        <v>52.3</v>
      </c>
      <c r="AO733" s="3">
        <v>52.75</v>
      </c>
      <c r="AP733" s="3">
        <v>53.5</v>
      </c>
      <c r="AQ733" s="3">
        <v>53.55</v>
      </c>
      <c r="AR733" s="3">
        <v>52.7</v>
      </c>
      <c r="AS733" s="3">
        <v>46.56</v>
      </c>
      <c r="AT733" s="3">
        <v>45.85</v>
      </c>
      <c r="AU733" s="3">
        <v>45.15</v>
      </c>
      <c r="AV733" s="3">
        <v>44.89</v>
      </c>
      <c r="AW733" s="3">
        <v>45.16</v>
      </c>
      <c r="AX733" s="3">
        <v>46.28</v>
      </c>
      <c r="AY733" s="3">
        <v>47.72</v>
      </c>
    </row>
    <row r="734" spans="1:51" x14ac:dyDescent="0.35">
      <c r="A734" s="5">
        <f t="shared" si="12"/>
        <v>43753</v>
      </c>
      <c r="B734" t="s">
        <v>879</v>
      </c>
      <c r="C734" s="2">
        <v>43753</v>
      </c>
      <c r="D734" s="3">
        <v>49.38</v>
      </c>
      <c r="E734" s="3">
        <v>52.16</v>
      </c>
      <c r="F734" s="3">
        <v>55.41</v>
      </c>
      <c r="G734" s="3">
        <v>55.57</v>
      </c>
      <c r="H734" s="3">
        <v>53.05</v>
      </c>
      <c r="I734" s="3">
        <v>49.27</v>
      </c>
      <c r="J734" s="3">
        <v>47.7</v>
      </c>
      <c r="K734" s="3">
        <v>47.26</v>
      </c>
      <c r="L734" s="3">
        <v>47.02</v>
      </c>
      <c r="M734" s="3">
        <v>47.27</v>
      </c>
      <c r="N734" s="3">
        <v>47.52</v>
      </c>
      <c r="O734" s="3">
        <v>50.68</v>
      </c>
      <c r="P734" s="3">
        <v>54.11</v>
      </c>
      <c r="Q734" s="3">
        <v>55.02</v>
      </c>
      <c r="R734" s="3">
        <v>56.27</v>
      </c>
      <c r="S734" s="3">
        <v>56.25</v>
      </c>
      <c r="T734" s="3">
        <v>55.37</v>
      </c>
      <c r="U734" s="3">
        <v>48.14</v>
      </c>
      <c r="V734" s="3">
        <v>46.89</v>
      </c>
      <c r="W734" s="3">
        <v>45.75</v>
      </c>
      <c r="X734" s="3">
        <v>45.2</v>
      </c>
      <c r="Y734" s="3">
        <v>45.45</v>
      </c>
      <c r="Z734" s="3">
        <v>45.85</v>
      </c>
      <c r="AA734" s="3">
        <v>49.27</v>
      </c>
      <c r="AB734" s="3">
        <v>52.7</v>
      </c>
      <c r="AC734" s="3">
        <v>53.15</v>
      </c>
      <c r="AD734" s="3">
        <v>53.91</v>
      </c>
      <c r="AE734" s="3">
        <v>53.96</v>
      </c>
      <c r="AF734" s="3">
        <v>53.47</v>
      </c>
      <c r="AG734" s="3">
        <v>46.83</v>
      </c>
      <c r="AH734" s="3">
        <v>45.62</v>
      </c>
      <c r="AI734" s="3">
        <v>44.92</v>
      </c>
      <c r="AJ734" s="3">
        <v>44.67</v>
      </c>
      <c r="AK734" s="3">
        <v>44.94</v>
      </c>
      <c r="AL734" s="3">
        <v>45.82</v>
      </c>
      <c r="AM734" s="3">
        <v>49.02</v>
      </c>
      <c r="AN734" s="3">
        <v>52.1</v>
      </c>
      <c r="AO734" s="3">
        <v>52.55</v>
      </c>
      <c r="AP734" s="3">
        <v>53.3</v>
      </c>
      <c r="AQ734" s="3">
        <v>53.35</v>
      </c>
      <c r="AR734" s="3">
        <v>52.5</v>
      </c>
      <c r="AS734" s="3">
        <v>46.24</v>
      </c>
      <c r="AT734" s="3">
        <v>45.53</v>
      </c>
      <c r="AU734" s="3">
        <v>44.83</v>
      </c>
      <c r="AV734" s="3">
        <v>44.57</v>
      </c>
      <c r="AW734" s="3">
        <v>44.84</v>
      </c>
      <c r="AX734" s="3">
        <v>45.96</v>
      </c>
      <c r="AY734" s="3">
        <v>47.52</v>
      </c>
    </row>
    <row r="735" spans="1:51" x14ac:dyDescent="0.35">
      <c r="A735" s="5">
        <f t="shared" si="12"/>
        <v>43754</v>
      </c>
      <c r="B735" t="s">
        <v>880</v>
      </c>
      <c r="C735" s="2">
        <v>43754</v>
      </c>
      <c r="D735" s="3">
        <v>49.55</v>
      </c>
      <c r="E735" s="3">
        <v>52.26</v>
      </c>
      <c r="F735" s="3">
        <v>55.51</v>
      </c>
      <c r="G735" s="3">
        <v>55.61</v>
      </c>
      <c r="H735" s="3">
        <v>53.13</v>
      </c>
      <c r="I735" s="3">
        <v>49.2</v>
      </c>
      <c r="J735" s="3">
        <v>47.63</v>
      </c>
      <c r="K735" s="3">
        <v>47.19</v>
      </c>
      <c r="L735" s="3">
        <v>46.95</v>
      </c>
      <c r="M735" s="3">
        <v>47.2</v>
      </c>
      <c r="N735" s="3">
        <v>47.45</v>
      </c>
      <c r="O735" s="3">
        <v>50.73</v>
      </c>
      <c r="P735" s="3">
        <v>54.16</v>
      </c>
      <c r="Q735" s="3">
        <v>55.07</v>
      </c>
      <c r="R735" s="3">
        <v>56.28</v>
      </c>
      <c r="S735" s="3">
        <v>56.26</v>
      </c>
      <c r="T735" s="3">
        <v>55.38</v>
      </c>
      <c r="U735" s="3">
        <v>48.18</v>
      </c>
      <c r="V735" s="3">
        <v>46.93</v>
      </c>
      <c r="W735" s="3">
        <v>45.79</v>
      </c>
      <c r="X735" s="3">
        <v>45.24</v>
      </c>
      <c r="Y735" s="3">
        <v>45.49</v>
      </c>
      <c r="Z735" s="3">
        <v>45.89</v>
      </c>
      <c r="AA735" s="3">
        <v>49.03</v>
      </c>
      <c r="AB735" s="3">
        <v>52.46</v>
      </c>
      <c r="AC735" s="3">
        <v>52.91</v>
      </c>
      <c r="AD735" s="3">
        <v>53.67</v>
      </c>
      <c r="AE735" s="3">
        <v>53.72</v>
      </c>
      <c r="AF735" s="3">
        <v>53.23</v>
      </c>
      <c r="AG735" s="3">
        <v>46.87</v>
      </c>
      <c r="AH735" s="3">
        <v>45.66</v>
      </c>
      <c r="AI735" s="3">
        <v>44.96</v>
      </c>
      <c r="AJ735" s="3">
        <v>44.71</v>
      </c>
      <c r="AK735" s="3">
        <v>44.98</v>
      </c>
      <c r="AL735" s="3">
        <v>45.86</v>
      </c>
      <c r="AM735" s="3">
        <v>48.78</v>
      </c>
      <c r="AN735" s="3">
        <v>51.86</v>
      </c>
      <c r="AO735" s="3">
        <v>52.31</v>
      </c>
      <c r="AP735" s="3">
        <v>53.06</v>
      </c>
      <c r="AQ735" s="3">
        <v>53.11</v>
      </c>
      <c r="AR735" s="3">
        <v>52.26</v>
      </c>
      <c r="AS735" s="3">
        <v>46.28</v>
      </c>
      <c r="AT735" s="3">
        <v>45.57</v>
      </c>
      <c r="AU735" s="3">
        <v>44.87</v>
      </c>
      <c r="AV735" s="3">
        <v>44.61</v>
      </c>
      <c r="AW735" s="3">
        <v>44.88</v>
      </c>
      <c r="AX735" s="3">
        <v>46</v>
      </c>
      <c r="AY735" s="3">
        <v>47.28</v>
      </c>
    </row>
    <row r="736" spans="1:51" x14ac:dyDescent="0.35">
      <c r="A736" s="5">
        <f t="shared" si="12"/>
        <v>43755</v>
      </c>
      <c r="B736" t="s">
        <v>881</v>
      </c>
      <c r="C736" s="2">
        <v>43755</v>
      </c>
      <c r="D736" s="3">
        <v>49.16</v>
      </c>
      <c r="E736" s="3">
        <v>51.85</v>
      </c>
      <c r="F736" s="3">
        <v>55.06</v>
      </c>
      <c r="G736" s="3">
        <v>55.16</v>
      </c>
      <c r="H736" s="3">
        <v>52.78</v>
      </c>
      <c r="I736" s="3">
        <v>49.15</v>
      </c>
      <c r="J736" s="3">
        <v>47.58</v>
      </c>
      <c r="K736" s="3">
        <v>47.14</v>
      </c>
      <c r="L736" s="3">
        <v>46.68</v>
      </c>
      <c r="M736" s="3">
        <v>46.93</v>
      </c>
      <c r="N736" s="3">
        <v>47.18</v>
      </c>
      <c r="O736" s="3">
        <v>50.5</v>
      </c>
      <c r="P736" s="3">
        <v>53.93</v>
      </c>
      <c r="Q736" s="3">
        <v>54.84</v>
      </c>
      <c r="R736" s="3">
        <v>56.02</v>
      </c>
      <c r="S736" s="3">
        <v>56</v>
      </c>
      <c r="T736" s="3">
        <v>55.12</v>
      </c>
      <c r="U736" s="3">
        <v>48.11</v>
      </c>
      <c r="V736" s="3">
        <v>46.86</v>
      </c>
      <c r="W736" s="3">
        <v>45.72</v>
      </c>
      <c r="X736" s="3">
        <v>45.17</v>
      </c>
      <c r="Y736" s="3">
        <v>45.42</v>
      </c>
      <c r="Z736" s="3">
        <v>45.82</v>
      </c>
      <c r="AA736" s="3">
        <v>48.79</v>
      </c>
      <c r="AB736" s="3">
        <v>52.22</v>
      </c>
      <c r="AC736" s="3">
        <v>52.67</v>
      </c>
      <c r="AD736" s="3">
        <v>53.43</v>
      </c>
      <c r="AE736" s="3">
        <v>53.48</v>
      </c>
      <c r="AF736" s="3">
        <v>52.99</v>
      </c>
      <c r="AG736" s="3">
        <v>46.8</v>
      </c>
      <c r="AH736" s="3">
        <v>45.59</v>
      </c>
      <c r="AI736" s="3">
        <v>44.89</v>
      </c>
      <c r="AJ736" s="3">
        <v>44.64</v>
      </c>
      <c r="AK736" s="3">
        <v>44.91</v>
      </c>
      <c r="AL736" s="3">
        <v>45.79</v>
      </c>
      <c r="AM736" s="3">
        <v>48.54</v>
      </c>
      <c r="AN736" s="3">
        <v>51.62</v>
      </c>
      <c r="AO736" s="3">
        <v>52.07</v>
      </c>
      <c r="AP736" s="3">
        <v>52.82</v>
      </c>
      <c r="AQ736" s="3">
        <v>52.87</v>
      </c>
      <c r="AR736" s="3">
        <v>52.02</v>
      </c>
      <c r="AS736" s="3">
        <v>46.21</v>
      </c>
      <c r="AT736" s="3">
        <v>45.5</v>
      </c>
      <c r="AU736" s="3">
        <v>44.8</v>
      </c>
      <c r="AV736" s="3">
        <v>44.54</v>
      </c>
      <c r="AW736" s="3">
        <v>44.81</v>
      </c>
      <c r="AX736" s="3">
        <v>45.93</v>
      </c>
      <c r="AY736" s="3">
        <v>47.04</v>
      </c>
    </row>
    <row r="737" spans="1:51" x14ac:dyDescent="0.35">
      <c r="A737" s="5">
        <f t="shared" si="12"/>
        <v>43756</v>
      </c>
      <c r="B737" t="s">
        <v>882</v>
      </c>
      <c r="C737" s="2">
        <v>43756</v>
      </c>
      <c r="D737" s="3">
        <v>49.13</v>
      </c>
      <c r="E737" s="3">
        <v>51.55</v>
      </c>
      <c r="F737" s="3">
        <v>54.78</v>
      </c>
      <c r="G737" s="3">
        <v>54.79</v>
      </c>
      <c r="H737" s="3">
        <v>52.46</v>
      </c>
      <c r="I737" s="3">
        <v>48.96</v>
      </c>
      <c r="J737" s="3">
        <v>47.39</v>
      </c>
      <c r="K737" s="3">
        <v>46.95</v>
      </c>
      <c r="L737" s="3">
        <v>46.49</v>
      </c>
      <c r="M737" s="3">
        <v>46.74</v>
      </c>
      <c r="N737" s="3">
        <v>46.99</v>
      </c>
      <c r="O737" s="3">
        <v>50.19</v>
      </c>
      <c r="P737" s="3">
        <v>53.62</v>
      </c>
      <c r="Q737" s="3">
        <v>54.53</v>
      </c>
      <c r="R737" s="3">
        <v>55.69</v>
      </c>
      <c r="S737" s="3">
        <v>55.67</v>
      </c>
      <c r="T737" s="3">
        <v>54.79</v>
      </c>
      <c r="U737" s="3">
        <v>47.83</v>
      </c>
      <c r="V737" s="3">
        <v>46.58</v>
      </c>
      <c r="W737" s="3">
        <v>45.44</v>
      </c>
      <c r="X737" s="3">
        <v>44.89</v>
      </c>
      <c r="Y737" s="3">
        <v>45.14</v>
      </c>
      <c r="Z737" s="3">
        <v>45.54</v>
      </c>
      <c r="AA737" s="3">
        <v>48.57</v>
      </c>
      <c r="AB737" s="3">
        <v>52</v>
      </c>
      <c r="AC737" s="3">
        <v>52.45</v>
      </c>
      <c r="AD737" s="3">
        <v>53.21</v>
      </c>
      <c r="AE737" s="3">
        <v>53.26</v>
      </c>
      <c r="AF737" s="3">
        <v>52.77</v>
      </c>
      <c r="AG737" s="3">
        <v>46.52</v>
      </c>
      <c r="AH737" s="3">
        <v>45.31</v>
      </c>
      <c r="AI737" s="3">
        <v>44.61</v>
      </c>
      <c r="AJ737" s="3">
        <v>44.36</v>
      </c>
      <c r="AK737" s="3">
        <v>44.63</v>
      </c>
      <c r="AL737" s="3">
        <v>45.51</v>
      </c>
      <c r="AM737" s="3">
        <v>48.32</v>
      </c>
      <c r="AN737" s="3">
        <v>51.4</v>
      </c>
      <c r="AO737" s="3">
        <v>51.85</v>
      </c>
      <c r="AP737" s="3">
        <v>52.6</v>
      </c>
      <c r="AQ737" s="3">
        <v>52.65</v>
      </c>
      <c r="AR737" s="3">
        <v>51.8</v>
      </c>
      <c r="AS737" s="3">
        <v>45.93</v>
      </c>
      <c r="AT737" s="3">
        <v>45.22</v>
      </c>
      <c r="AU737" s="3">
        <v>44.52</v>
      </c>
      <c r="AV737" s="3">
        <v>44.26</v>
      </c>
      <c r="AW737" s="3">
        <v>44.53</v>
      </c>
      <c r="AX737" s="3">
        <v>45.65</v>
      </c>
      <c r="AY737" s="3">
        <v>46.82</v>
      </c>
    </row>
    <row r="738" spans="1:51" x14ac:dyDescent="0.35">
      <c r="A738" s="5">
        <f t="shared" si="12"/>
        <v>43759</v>
      </c>
      <c r="B738" t="s">
        <v>883</v>
      </c>
      <c r="C738" s="2">
        <v>43759</v>
      </c>
      <c r="D738" s="3">
        <v>48.27</v>
      </c>
      <c r="E738" s="3">
        <v>50.71</v>
      </c>
      <c r="F738" s="3">
        <v>53.79</v>
      </c>
      <c r="G738" s="3">
        <v>53.8</v>
      </c>
      <c r="H738" s="3">
        <v>51.47</v>
      </c>
      <c r="I738" s="3">
        <v>48.09</v>
      </c>
      <c r="J738" s="3">
        <v>46.52</v>
      </c>
      <c r="K738" s="3">
        <v>46.08</v>
      </c>
      <c r="L738" s="3">
        <v>46.12</v>
      </c>
      <c r="M738" s="3">
        <v>46.37</v>
      </c>
      <c r="N738" s="3">
        <v>46.62</v>
      </c>
      <c r="O738" s="3">
        <v>49.45</v>
      </c>
      <c r="P738" s="3">
        <v>52.88</v>
      </c>
      <c r="Q738" s="3">
        <v>53.79</v>
      </c>
      <c r="R738" s="3">
        <v>55.01</v>
      </c>
      <c r="S738" s="3">
        <v>54.99</v>
      </c>
      <c r="T738" s="3">
        <v>54.11</v>
      </c>
      <c r="U738" s="3">
        <v>47.14</v>
      </c>
      <c r="V738" s="3">
        <v>45.89</v>
      </c>
      <c r="W738" s="3">
        <v>44.75</v>
      </c>
      <c r="X738" s="3">
        <v>44.2</v>
      </c>
      <c r="Y738" s="3">
        <v>44.45</v>
      </c>
      <c r="Z738" s="3">
        <v>44.85</v>
      </c>
      <c r="AA738" s="3">
        <v>48.12</v>
      </c>
      <c r="AB738" s="3">
        <v>51.55</v>
      </c>
      <c r="AC738" s="3">
        <v>52</v>
      </c>
      <c r="AD738" s="3">
        <v>52.76</v>
      </c>
      <c r="AE738" s="3">
        <v>52.81</v>
      </c>
      <c r="AF738" s="3">
        <v>52.32</v>
      </c>
      <c r="AG738" s="3">
        <v>46.48</v>
      </c>
      <c r="AH738" s="3">
        <v>45.27</v>
      </c>
      <c r="AI738" s="3">
        <v>44.57</v>
      </c>
      <c r="AJ738" s="3">
        <v>44.32</v>
      </c>
      <c r="AK738" s="3">
        <v>44.59</v>
      </c>
      <c r="AL738" s="3">
        <v>45.47</v>
      </c>
      <c r="AM738" s="3">
        <v>48.02</v>
      </c>
      <c r="AN738" s="3">
        <v>51.1</v>
      </c>
      <c r="AO738" s="3">
        <v>51.55</v>
      </c>
      <c r="AP738" s="3">
        <v>52.3</v>
      </c>
      <c r="AQ738" s="3">
        <v>52.35</v>
      </c>
      <c r="AR738" s="3">
        <v>51.5</v>
      </c>
      <c r="AS738" s="3">
        <v>45.89</v>
      </c>
      <c r="AT738" s="3">
        <v>45.18</v>
      </c>
      <c r="AU738" s="3">
        <v>44.48</v>
      </c>
      <c r="AV738" s="3">
        <v>44.22</v>
      </c>
      <c r="AW738" s="3">
        <v>44.49</v>
      </c>
      <c r="AX738" s="3">
        <v>45.61</v>
      </c>
      <c r="AY738" s="3">
        <v>46.52</v>
      </c>
    </row>
    <row r="739" spans="1:51" x14ac:dyDescent="0.35">
      <c r="A739" s="5">
        <f t="shared" si="12"/>
        <v>43760</v>
      </c>
      <c r="B739" t="s">
        <v>884</v>
      </c>
      <c r="C739" s="2">
        <v>43760</v>
      </c>
      <c r="D739" s="3">
        <v>48.42</v>
      </c>
      <c r="E739" s="3">
        <v>50.35</v>
      </c>
      <c r="F739" s="3">
        <v>53.48</v>
      </c>
      <c r="G739" s="3">
        <v>53.49</v>
      </c>
      <c r="H739" s="3">
        <v>51.16</v>
      </c>
      <c r="I739" s="3">
        <v>47.94</v>
      </c>
      <c r="J739" s="3">
        <v>46.37</v>
      </c>
      <c r="K739" s="3">
        <v>45.93</v>
      </c>
      <c r="L739" s="3">
        <v>45.83</v>
      </c>
      <c r="M739" s="3">
        <v>46.08</v>
      </c>
      <c r="N739" s="3">
        <v>46.33</v>
      </c>
      <c r="O739" s="3">
        <v>49.43</v>
      </c>
      <c r="P739" s="3">
        <v>52.86</v>
      </c>
      <c r="Q739" s="3">
        <v>53.77</v>
      </c>
      <c r="R739" s="3">
        <v>54.96</v>
      </c>
      <c r="S739" s="3">
        <v>54.94</v>
      </c>
      <c r="T739" s="3">
        <v>54.06</v>
      </c>
      <c r="U739" s="3">
        <v>47.04</v>
      </c>
      <c r="V739" s="3">
        <v>45.79</v>
      </c>
      <c r="W739" s="3">
        <v>44.65</v>
      </c>
      <c r="X739" s="3">
        <v>44.1</v>
      </c>
      <c r="Y739" s="3">
        <v>44.35</v>
      </c>
      <c r="Z739" s="3">
        <v>44.75</v>
      </c>
      <c r="AA739" s="3">
        <v>48</v>
      </c>
      <c r="AB739" s="3">
        <v>51.43</v>
      </c>
      <c r="AC739" s="3">
        <v>51.88</v>
      </c>
      <c r="AD739" s="3">
        <v>52.64</v>
      </c>
      <c r="AE739" s="3">
        <v>52.69</v>
      </c>
      <c r="AF739" s="3">
        <v>52.2</v>
      </c>
      <c r="AG739" s="3">
        <v>46.42</v>
      </c>
      <c r="AH739" s="3">
        <v>45.21</v>
      </c>
      <c r="AI739" s="3">
        <v>44.51</v>
      </c>
      <c r="AJ739" s="3">
        <v>44.26</v>
      </c>
      <c r="AK739" s="3">
        <v>44.53</v>
      </c>
      <c r="AL739" s="3">
        <v>45.41</v>
      </c>
      <c r="AM739" s="3">
        <v>47.64</v>
      </c>
      <c r="AN739" s="3">
        <v>50.72</v>
      </c>
      <c r="AO739" s="3">
        <v>51.17</v>
      </c>
      <c r="AP739" s="3">
        <v>51.92</v>
      </c>
      <c r="AQ739" s="3">
        <v>51.97</v>
      </c>
      <c r="AR739" s="3">
        <v>51.12</v>
      </c>
      <c r="AS739" s="3">
        <v>45.83</v>
      </c>
      <c r="AT739" s="3">
        <v>45.12</v>
      </c>
      <c r="AU739" s="3">
        <v>44.42</v>
      </c>
      <c r="AV739" s="3">
        <v>44.16</v>
      </c>
      <c r="AW739" s="3">
        <v>44.43</v>
      </c>
      <c r="AX739" s="3">
        <v>45.55</v>
      </c>
      <c r="AY739" s="3">
        <v>46.14</v>
      </c>
    </row>
    <row r="740" spans="1:51" x14ac:dyDescent="0.35">
      <c r="A740" s="5">
        <f t="shared" si="12"/>
        <v>43761</v>
      </c>
      <c r="B740" t="s">
        <v>885</v>
      </c>
      <c r="C740" s="2">
        <v>43761</v>
      </c>
      <c r="D740" s="3">
        <v>47.77</v>
      </c>
      <c r="E740" s="3">
        <v>49.66</v>
      </c>
      <c r="F740" s="3">
        <v>52.82</v>
      </c>
      <c r="G740" s="3">
        <v>52.83</v>
      </c>
      <c r="H740" s="3">
        <v>50.5</v>
      </c>
      <c r="I740" s="3">
        <v>47.69</v>
      </c>
      <c r="J740" s="3">
        <v>46.12</v>
      </c>
      <c r="K740" s="3">
        <v>45.68</v>
      </c>
      <c r="L740" s="3">
        <v>45.53</v>
      </c>
      <c r="M740" s="3">
        <v>45.78</v>
      </c>
      <c r="N740" s="3">
        <v>46.03</v>
      </c>
      <c r="O740" s="3">
        <v>49.28</v>
      </c>
      <c r="P740" s="3">
        <v>52.71</v>
      </c>
      <c r="Q740" s="3">
        <v>53.62</v>
      </c>
      <c r="R740" s="3">
        <v>54.78</v>
      </c>
      <c r="S740" s="3">
        <v>54.76</v>
      </c>
      <c r="T740" s="3">
        <v>53.88</v>
      </c>
      <c r="U740" s="3">
        <v>47.24</v>
      </c>
      <c r="V740" s="3">
        <v>45.99</v>
      </c>
      <c r="W740" s="3">
        <v>44.85</v>
      </c>
      <c r="X740" s="3">
        <v>44.3</v>
      </c>
      <c r="Y740" s="3">
        <v>44.55</v>
      </c>
      <c r="Z740" s="3">
        <v>44.95</v>
      </c>
      <c r="AA740" s="3">
        <v>47.75</v>
      </c>
      <c r="AB740" s="3">
        <v>51.18</v>
      </c>
      <c r="AC740" s="3">
        <v>51.63</v>
      </c>
      <c r="AD740" s="3">
        <v>52.39</v>
      </c>
      <c r="AE740" s="3">
        <v>52.44</v>
      </c>
      <c r="AF740" s="3">
        <v>51.95</v>
      </c>
      <c r="AG740" s="3">
        <v>46.35</v>
      </c>
      <c r="AH740" s="3">
        <v>45.14</v>
      </c>
      <c r="AI740" s="3">
        <v>44.44</v>
      </c>
      <c r="AJ740" s="3">
        <v>44.19</v>
      </c>
      <c r="AK740" s="3">
        <v>44.46</v>
      </c>
      <c r="AL740" s="3">
        <v>45.34</v>
      </c>
      <c r="AM740" s="3">
        <v>47.34</v>
      </c>
      <c r="AN740" s="3">
        <v>50.42</v>
      </c>
      <c r="AO740" s="3">
        <v>50.87</v>
      </c>
      <c r="AP740" s="3">
        <v>51.62</v>
      </c>
      <c r="AQ740" s="3">
        <v>51.67</v>
      </c>
      <c r="AR740" s="3">
        <v>50.82</v>
      </c>
      <c r="AS740" s="3">
        <v>45.76</v>
      </c>
      <c r="AT740" s="3">
        <v>45.05</v>
      </c>
      <c r="AU740" s="3">
        <v>44.35</v>
      </c>
      <c r="AV740" s="3">
        <v>44.09</v>
      </c>
      <c r="AW740" s="3">
        <v>44.36</v>
      </c>
      <c r="AX740" s="3">
        <v>45.48</v>
      </c>
      <c r="AY740" s="3">
        <v>45.84</v>
      </c>
    </row>
    <row r="741" spans="1:51" x14ac:dyDescent="0.35">
      <c r="A741" s="5">
        <f t="shared" si="12"/>
        <v>43762</v>
      </c>
      <c r="B741" t="s">
        <v>886</v>
      </c>
      <c r="C741" s="2">
        <v>43762</v>
      </c>
      <c r="D741" s="3">
        <v>48.56</v>
      </c>
      <c r="E741" s="3">
        <v>50.01</v>
      </c>
      <c r="F741" s="3">
        <v>53.19</v>
      </c>
      <c r="G741" s="3">
        <v>53.2</v>
      </c>
      <c r="H741" s="3">
        <v>50.87</v>
      </c>
      <c r="I741" s="3">
        <v>48.3</v>
      </c>
      <c r="J741" s="3">
        <v>46.73</v>
      </c>
      <c r="K741" s="3">
        <v>46.29</v>
      </c>
      <c r="L741" s="3">
        <v>45.81</v>
      </c>
      <c r="M741" s="3">
        <v>46.06</v>
      </c>
      <c r="N741" s="3">
        <v>46.31</v>
      </c>
      <c r="O741" s="3">
        <v>49.8</v>
      </c>
      <c r="P741" s="3">
        <v>53.23</v>
      </c>
      <c r="Q741" s="3">
        <v>54.14</v>
      </c>
      <c r="R741" s="3">
        <v>55.33</v>
      </c>
      <c r="S741" s="3">
        <v>55.31</v>
      </c>
      <c r="T741" s="3">
        <v>54.43</v>
      </c>
      <c r="U741" s="3">
        <v>47.47</v>
      </c>
      <c r="V741" s="3">
        <v>46.22</v>
      </c>
      <c r="W741" s="3">
        <v>45.08</v>
      </c>
      <c r="X741" s="3">
        <v>44.53</v>
      </c>
      <c r="Y741" s="3">
        <v>44.78</v>
      </c>
      <c r="Z741" s="3">
        <v>45.18</v>
      </c>
      <c r="AA741" s="3">
        <v>48.24</v>
      </c>
      <c r="AB741" s="3">
        <v>51.67</v>
      </c>
      <c r="AC741" s="3">
        <v>52.12</v>
      </c>
      <c r="AD741" s="3">
        <v>52.88</v>
      </c>
      <c r="AE741" s="3">
        <v>52.93</v>
      </c>
      <c r="AF741" s="3">
        <v>52.44</v>
      </c>
      <c r="AG741" s="3">
        <v>46.66</v>
      </c>
      <c r="AH741" s="3">
        <v>45.45</v>
      </c>
      <c r="AI741" s="3">
        <v>44.75</v>
      </c>
      <c r="AJ741" s="3">
        <v>44.5</v>
      </c>
      <c r="AK741" s="3">
        <v>44.77</v>
      </c>
      <c r="AL741" s="3">
        <v>45.65</v>
      </c>
      <c r="AM741" s="3">
        <v>48.37</v>
      </c>
      <c r="AN741" s="3">
        <v>51.45</v>
      </c>
      <c r="AO741" s="3">
        <v>51.9</v>
      </c>
      <c r="AP741" s="3">
        <v>52.65</v>
      </c>
      <c r="AQ741" s="3">
        <v>52.7</v>
      </c>
      <c r="AR741" s="3">
        <v>51.85</v>
      </c>
      <c r="AS741" s="3">
        <v>46.16</v>
      </c>
      <c r="AT741" s="3">
        <v>45.45</v>
      </c>
      <c r="AU741" s="3">
        <v>44.75</v>
      </c>
      <c r="AV741" s="3">
        <v>44.49</v>
      </c>
      <c r="AW741" s="3">
        <v>44.76</v>
      </c>
      <c r="AX741" s="3">
        <v>45.88</v>
      </c>
      <c r="AY741" s="3">
        <v>46.87</v>
      </c>
    </row>
    <row r="742" spans="1:51" x14ac:dyDescent="0.35">
      <c r="A742" s="5">
        <f t="shared" si="12"/>
        <v>43763</v>
      </c>
      <c r="B742" t="s">
        <v>887</v>
      </c>
      <c r="C742" s="2">
        <v>43763</v>
      </c>
      <c r="D742" s="3">
        <v>47.62</v>
      </c>
      <c r="E742" s="3">
        <v>49.42</v>
      </c>
      <c r="F742" s="3">
        <v>52.72</v>
      </c>
      <c r="G742" s="3">
        <v>52.73</v>
      </c>
      <c r="H742" s="3">
        <v>50.4</v>
      </c>
      <c r="I742" s="3">
        <v>47.78</v>
      </c>
      <c r="J742" s="3">
        <v>46.21</v>
      </c>
      <c r="K742" s="3">
        <v>45.77</v>
      </c>
      <c r="L742" s="3">
        <v>45.26</v>
      </c>
      <c r="M742" s="3">
        <v>45.51</v>
      </c>
      <c r="N742" s="3">
        <v>45.76</v>
      </c>
      <c r="O742" s="3">
        <v>49.29</v>
      </c>
      <c r="P742" s="3">
        <v>52.72</v>
      </c>
      <c r="Q742" s="3">
        <v>53.63</v>
      </c>
      <c r="R742" s="3">
        <v>54.83</v>
      </c>
      <c r="S742" s="3">
        <v>54.81</v>
      </c>
      <c r="T742" s="3">
        <v>53.93</v>
      </c>
      <c r="U742" s="3">
        <v>47.32</v>
      </c>
      <c r="V742" s="3">
        <v>46.07</v>
      </c>
      <c r="W742" s="3">
        <v>44.93</v>
      </c>
      <c r="X742" s="3">
        <v>44.38</v>
      </c>
      <c r="Y742" s="3">
        <v>44.63</v>
      </c>
      <c r="Z742" s="3">
        <v>45.03</v>
      </c>
      <c r="AA742" s="3">
        <v>48.02</v>
      </c>
      <c r="AB742" s="3">
        <v>51.45</v>
      </c>
      <c r="AC742" s="3">
        <v>51.9</v>
      </c>
      <c r="AD742" s="3">
        <v>52.66</v>
      </c>
      <c r="AE742" s="3">
        <v>52.71</v>
      </c>
      <c r="AF742" s="3">
        <v>52.22</v>
      </c>
      <c r="AG742" s="3">
        <v>46.58</v>
      </c>
      <c r="AH742" s="3">
        <v>45.37</v>
      </c>
      <c r="AI742" s="3">
        <v>44.67</v>
      </c>
      <c r="AJ742" s="3">
        <v>44.42</v>
      </c>
      <c r="AK742" s="3">
        <v>44.69</v>
      </c>
      <c r="AL742" s="3">
        <v>45.57</v>
      </c>
      <c r="AM742" s="3">
        <v>48.34</v>
      </c>
      <c r="AN742" s="3">
        <v>51.42</v>
      </c>
      <c r="AO742" s="3">
        <v>51.87</v>
      </c>
      <c r="AP742" s="3">
        <v>52.62</v>
      </c>
      <c r="AQ742" s="3">
        <v>52.67</v>
      </c>
      <c r="AR742" s="3">
        <v>51.82</v>
      </c>
      <c r="AS742" s="3">
        <v>46.26</v>
      </c>
      <c r="AT742" s="3">
        <v>45.55</v>
      </c>
      <c r="AU742" s="3">
        <v>44.85</v>
      </c>
      <c r="AV742" s="3">
        <v>44.59</v>
      </c>
      <c r="AW742" s="3">
        <v>44.86</v>
      </c>
      <c r="AX742" s="3">
        <v>45.98</v>
      </c>
      <c r="AY742" s="3">
        <v>46.79</v>
      </c>
    </row>
    <row r="743" spans="1:51" x14ac:dyDescent="0.35">
      <c r="A743" s="5">
        <f t="shared" si="12"/>
        <v>43766</v>
      </c>
      <c r="B743" t="s">
        <v>888</v>
      </c>
      <c r="C743" s="2">
        <v>43766</v>
      </c>
      <c r="D743" s="3">
        <v>45.61</v>
      </c>
      <c r="E743" s="3">
        <v>48.84</v>
      </c>
      <c r="F743" s="3">
        <v>52.11</v>
      </c>
      <c r="G743" s="3">
        <v>52.12</v>
      </c>
      <c r="H743" s="3">
        <v>49.79</v>
      </c>
      <c r="I743" s="3">
        <v>47.04</v>
      </c>
      <c r="J743" s="3">
        <v>45.47</v>
      </c>
      <c r="K743" s="3">
        <v>45.03</v>
      </c>
      <c r="L743" s="3">
        <v>44.75</v>
      </c>
      <c r="M743" s="3">
        <v>45</v>
      </c>
      <c r="N743" s="3">
        <v>45.25</v>
      </c>
      <c r="O743" s="3">
        <v>49.18</v>
      </c>
      <c r="P743" s="3">
        <v>52.61</v>
      </c>
      <c r="Q743" s="3">
        <v>53.52</v>
      </c>
      <c r="R743" s="3">
        <v>54.68</v>
      </c>
      <c r="S743" s="3">
        <v>54.66</v>
      </c>
      <c r="T743" s="3">
        <v>53.78</v>
      </c>
      <c r="U743" s="3">
        <v>46.87</v>
      </c>
      <c r="V743" s="3">
        <v>45.62</v>
      </c>
      <c r="W743" s="3">
        <v>44.48</v>
      </c>
      <c r="X743" s="3">
        <v>43.93</v>
      </c>
      <c r="Y743" s="3">
        <v>44.18</v>
      </c>
      <c r="Z743" s="3">
        <v>44.58</v>
      </c>
      <c r="AA743" s="3">
        <v>47.79</v>
      </c>
      <c r="AB743" s="3">
        <v>51.22</v>
      </c>
      <c r="AC743" s="3">
        <v>51.67</v>
      </c>
      <c r="AD743" s="3">
        <v>52.43</v>
      </c>
      <c r="AE743" s="3">
        <v>52.48</v>
      </c>
      <c r="AF743" s="3">
        <v>51.99</v>
      </c>
      <c r="AG743" s="3">
        <v>46.39</v>
      </c>
      <c r="AH743" s="3">
        <v>45.18</v>
      </c>
      <c r="AI743" s="3">
        <v>44.48</v>
      </c>
      <c r="AJ743" s="3">
        <v>44.23</v>
      </c>
      <c r="AK743" s="3">
        <v>44.5</v>
      </c>
      <c r="AL743" s="3">
        <v>45.38</v>
      </c>
      <c r="AM743" s="3">
        <v>48.03</v>
      </c>
      <c r="AN743" s="3">
        <v>51.11</v>
      </c>
      <c r="AO743" s="3">
        <v>51.56</v>
      </c>
      <c r="AP743" s="3">
        <v>52.31</v>
      </c>
      <c r="AQ743" s="3">
        <v>52.36</v>
      </c>
      <c r="AR743" s="3">
        <v>51.51</v>
      </c>
      <c r="AS743" s="3">
        <v>46.07</v>
      </c>
      <c r="AT743" s="3">
        <v>45.36</v>
      </c>
      <c r="AU743" s="3">
        <v>44.66</v>
      </c>
      <c r="AV743" s="3">
        <v>44.4</v>
      </c>
      <c r="AW743" s="3">
        <v>44.67</v>
      </c>
      <c r="AX743" s="3">
        <v>45.79</v>
      </c>
      <c r="AY743" s="3">
        <v>46.48</v>
      </c>
    </row>
    <row r="744" spans="1:51" x14ac:dyDescent="0.35">
      <c r="A744" s="5">
        <f t="shared" si="12"/>
        <v>43767</v>
      </c>
      <c r="B744" t="s">
        <v>889</v>
      </c>
      <c r="C744" s="2">
        <v>43767</v>
      </c>
      <c r="D744" s="3">
        <v>44.83</v>
      </c>
      <c r="E744" s="3">
        <v>48.44</v>
      </c>
      <c r="F744" s="3">
        <v>52.16</v>
      </c>
      <c r="G744" s="3">
        <v>52.08</v>
      </c>
      <c r="H744" s="3">
        <v>49.09</v>
      </c>
      <c r="I744" s="3">
        <v>47.11</v>
      </c>
      <c r="J744" s="3">
        <v>45.76</v>
      </c>
      <c r="K744" s="3">
        <v>45.35</v>
      </c>
      <c r="L744" s="3">
        <v>44.53</v>
      </c>
      <c r="M744" s="3">
        <v>44.87</v>
      </c>
      <c r="N744" s="3">
        <v>45.31</v>
      </c>
      <c r="O744" s="3">
        <v>49.65</v>
      </c>
      <c r="P744" s="3">
        <v>52.46</v>
      </c>
      <c r="Q744" s="3">
        <v>53.39</v>
      </c>
      <c r="R744" s="3">
        <v>54.71</v>
      </c>
      <c r="S744" s="3">
        <v>54.73</v>
      </c>
      <c r="T744" s="3">
        <v>53.75</v>
      </c>
      <c r="U744" s="3">
        <v>46.44</v>
      </c>
      <c r="V744" s="3">
        <v>45.36</v>
      </c>
      <c r="W744" s="3">
        <v>44.46</v>
      </c>
      <c r="X744" s="3">
        <v>44.12</v>
      </c>
      <c r="Y744" s="3">
        <v>44.46</v>
      </c>
      <c r="Z744" s="3">
        <v>45</v>
      </c>
      <c r="AA744" s="3">
        <v>48.13</v>
      </c>
      <c r="AB744" s="3">
        <v>50.94</v>
      </c>
      <c r="AC744" s="3">
        <v>51.54</v>
      </c>
      <c r="AD744" s="3">
        <v>52.43</v>
      </c>
      <c r="AE744" s="3">
        <v>52.51</v>
      </c>
      <c r="AF744" s="3">
        <v>51.79</v>
      </c>
      <c r="AG744" s="3">
        <v>46.42</v>
      </c>
      <c r="AH744" s="3">
        <v>45.21</v>
      </c>
      <c r="AI744" s="3">
        <v>44.51</v>
      </c>
      <c r="AJ744" s="3">
        <v>44.26</v>
      </c>
      <c r="AK744" s="3">
        <v>44.53</v>
      </c>
      <c r="AL744" s="3">
        <v>45.41</v>
      </c>
      <c r="AM744" s="3">
        <v>47.63</v>
      </c>
      <c r="AN744" s="3">
        <v>50.71</v>
      </c>
      <c r="AO744" s="3">
        <v>51.16</v>
      </c>
      <c r="AP744" s="3">
        <v>51.91</v>
      </c>
      <c r="AQ744" s="3">
        <v>51.96</v>
      </c>
      <c r="AR744" s="3">
        <v>51.11</v>
      </c>
      <c r="AS744" s="3">
        <v>46.16</v>
      </c>
      <c r="AT744" s="3">
        <v>45.45</v>
      </c>
      <c r="AU744" s="3">
        <v>44.75</v>
      </c>
      <c r="AV744" s="3">
        <v>44.49</v>
      </c>
      <c r="AW744" s="3">
        <v>44.76</v>
      </c>
      <c r="AX744" s="3">
        <v>45.88</v>
      </c>
      <c r="AY744" s="3">
        <v>46.08</v>
      </c>
    </row>
    <row r="745" spans="1:51" x14ac:dyDescent="0.35">
      <c r="A745" s="5">
        <f t="shared" si="12"/>
        <v>43768</v>
      </c>
      <c r="B745" t="s">
        <v>890</v>
      </c>
      <c r="C745" s="2">
        <v>43768</v>
      </c>
      <c r="D745" s="3">
        <v>44.89</v>
      </c>
      <c r="E745" s="3">
        <v>48.86</v>
      </c>
      <c r="F745" s="3">
        <v>52.12</v>
      </c>
      <c r="G745" s="3">
        <v>52.04</v>
      </c>
      <c r="H745" s="3">
        <v>49.05</v>
      </c>
      <c r="I745" s="3">
        <v>46.92</v>
      </c>
      <c r="J745" s="3">
        <v>45.57</v>
      </c>
      <c r="K745" s="3">
        <v>45.16</v>
      </c>
      <c r="L745" s="3">
        <v>44.45</v>
      </c>
      <c r="M745" s="3">
        <v>44.79</v>
      </c>
      <c r="N745" s="3">
        <v>45.23</v>
      </c>
      <c r="O745" s="3">
        <v>49.51</v>
      </c>
      <c r="P745" s="3">
        <v>52.32</v>
      </c>
      <c r="Q745" s="3">
        <v>53.25</v>
      </c>
      <c r="R745" s="3">
        <v>54.62</v>
      </c>
      <c r="S745" s="3">
        <v>54.64</v>
      </c>
      <c r="T745" s="3">
        <v>53.66</v>
      </c>
      <c r="U745" s="3">
        <v>46.56</v>
      </c>
      <c r="V745" s="3">
        <v>45.48</v>
      </c>
      <c r="W745" s="3">
        <v>44.58</v>
      </c>
      <c r="X745" s="3">
        <v>44.24</v>
      </c>
      <c r="Y745" s="3">
        <v>44.58</v>
      </c>
      <c r="Z745" s="3">
        <v>45.12</v>
      </c>
      <c r="AA745" s="3">
        <v>48.33</v>
      </c>
      <c r="AB745" s="3">
        <v>51.14</v>
      </c>
      <c r="AC745" s="3">
        <v>51.74</v>
      </c>
      <c r="AD745" s="3">
        <v>52.63</v>
      </c>
      <c r="AE745" s="3">
        <v>52.71</v>
      </c>
      <c r="AF745" s="3">
        <v>51.99</v>
      </c>
      <c r="AG745" s="3">
        <v>46.59</v>
      </c>
      <c r="AH745" s="3">
        <v>45.38</v>
      </c>
      <c r="AI745" s="3">
        <v>44.68</v>
      </c>
      <c r="AJ745" s="3">
        <v>44.43</v>
      </c>
      <c r="AK745" s="3">
        <v>44.7</v>
      </c>
      <c r="AL745" s="3">
        <v>45.58</v>
      </c>
      <c r="AM745" s="3">
        <v>48.05</v>
      </c>
      <c r="AN745" s="3">
        <v>51.13</v>
      </c>
      <c r="AO745" s="3">
        <v>51.58</v>
      </c>
      <c r="AP745" s="3">
        <v>52.33</v>
      </c>
      <c r="AQ745" s="3">
        <v>52.38</v>
      </c>
      <c r="AR745" s="3">
        <v>51.53</v>
      </c>
      <c r="AS745" s="3">
        <v>46.26</v>
      </c>
      <c r="AT745" s="3">
        <v>45.55</v>
      </c>
      <c r="AU745" s="3">
        <v>44.85</v>
      </c>
      <c r="AV745" s="3">
        <v>44.59</v>
      </c>
      <c r="AW745" s="3">
        <v>44.86</v>
      </c>
      <c r="AX745" s="3">
        <v>45.98</v>
      </c>
      <c r="AY745" s="3">
        <v>46.5</v>
      </c>
    </row>
    <row r="746" spans="1:51" x14ac:dyDescent="0.35">
      <c r="A746" s="5">
        <f t="shared" si="12"/>
        <v>43769</v>
      </c>
      <c r="B746" t="s">
        <v>891</v>
      </c>
      <c r="C746" s="2">
        <v>43769</v>
      </c>
      <c r="D746" s="3">
        <v>48.94</v>
      </c>
      <c r="E746" s="3">
        <v>52.34</v>
      </c>
      <c r="F746" s="3">
        <v>52.26</v>
      </c>
      <c r="G746" s="3">
        <v>49.27</v>
      </c>
      <c r="H746" s="3">
        <v>48.43</v>
      </c>
      <c r="I746" s="3">
        <v>47.08</v>
      </c>
      <c r="J746" s="3">
        <v>46.67</v>
      </c>
      <c r="K746" s="3">
        <v>46.22</v>
      </c>
      <c r="L746" s="3">
        <v>46.56</v>
      </c>
      <c r="M746" s="3">
        <v>47</v>
      </c>
      <c r="N746" s="3">
        <v>49.28</v>
      </c>
      <c r="O746" s="3">
        <v>52.09</v>
      </c>
      <c r="P746" s="3">
        <v>53.02</v>
      </c>
      <c r="Q746" s="3">
        <v>54.38</v>
      </c>
      <c r="R746" s="3">
        <v>54.4</v>
      </c>
      <c r="S746" s="3">
        <v>53.42</v>
      </c>
      <c r="T746" s="3">
        <v>46.51</v>
      </c>
      <c r="U746" s="3">
        <v>45.43</v>
      </c>
      <c r="V746" s="3">
        <v>44.53</v>
      </c>
      <c r="W746" s="3">
        <v>44.19</v>
      </c>
      <c r="X746" s="3">
        <v>44.53</v>
      </c>
      <c r="Y746" s="3">
        <v>45.07</v>
      </c>
      <c r="Z746" s="3">
        <v>48.06</v>
      </c>
      <c r="AA746" s="3">
        <v>50.87</v>
      </c>
      <c r="AB746" s="3">
        <v>51.47</v>
      </c>
      <c r="AC746" s="3">
        <v>52.36</v>
      </c>
      <c r="AD746" s="3">
        <v>52.44</v>
      </c>
      <c r="AE746" s="3">
        <v>51.72</v>
      </c>
      <c r="AF746" s="3">
        <v>46.45</v>
      </c>
      <c r="AG746" s="3">
        <v>45.24</v>
      </c>
      <c r="AH746" s="3">
        <v>44.54</v>
      </c>
      <c r="AI746" s="3">
        <v>44.29</v>
      </c>
      <c r="AJ746" s="3">
        <v>44.56</v>
      </c>
      <c r="AK746" s="3">
        <v>45.44</v>
      </c>
      <c r="AL746" s="3">
        <v>47.77</v>
      </c>
      <c r="AM746" s="3">
        <v>50.85</v>
      </c>
      <c r="AN746" s="3">
        <v>51.3</v>
      </c>
      <c r="AO746" s="3">
        <v>52.05</v>
      </c>
      <c r="AP746" s="3">
        <v>52.1</v>
      </c>
      <c r="AQ746" s="3">
        <v>51.25</v>
      </c>
      <c r="AR746" s="3">
        <v>46.12</v>
      </c>
      <c r="AS746" s="3">
        <v>45.41</v>
      </c>
      <c r="AT746" s="3">
        <v>44.71</v>
      </c>
      <c r="AU746" s="3">
        <v>44.45</v>
      </c>
      <c r="AV746" s="3">
        <v>44.72</v>
      </c>
      <c r="AW746" s="3">
        <v>45.84</v>
      </c>
      <c r="AX746" s="3">
        <v>46.22</v>
      </c>
      <c r="AY746" s="3">
        <v>49.35</v>
      </c>
    </row>
    <row r="747" spans="1:51" x14ac:dyDescent="0.35">
      <c r="A747" s="5">
        <f t="shared" si="12"/>
        <v>43770</v>
      </c>
      <c r="B747" t="s">
        <v>892</v>
      </c>
      <c r="C747" s="2">
        <v>43770</v>
      </c>
      <c r="D747" s="3">
        <v>48.96</v>
      </c>
      <c r="E747" s="3">
        <v>52.39</v>
      </c>
      <c r="F747" s="3">
        <v>52.31</v>
      </c>
      <c r="G747" s="3">
        <v>49.32</v>
      </c>
      <c r="H747" s="3">
        <v>47.07</v>
      </c>
      <c r="I747" s="3">
        <v>45.72</v>
      </c>
      <c r="J747" s="3">
        <v>45.31</v>
      </c>
      <c r="K747" s="3">
        <v>45.02</v>
      </c>
      <c r="L747" s="3">
        <v>45.36</v>
      </c>
      <c r="M747" s="3">
        <v>45.8</v>
      </c>
      <c r="N747" s="3">
        <v>49.54</v>
      </c>
      <c r="O747" s="3">
        <v>52.35</v>
      </c>
      <c r="P747" s="3">
        <v>53.28</v>
      </c>
      <c r="Q747" s="3">
        <v>54.64</v>
      </c>
      <c r="R747" s="3">
        <v>54.66</v>
      </c>
      <c r="S747" s="3">
        <v>53.68</v>
      </c>
      <c r="T747" s="3">
        <v>46.6</v>
      </c>
      <c r="U747" s="3">
        <v>45.52</v>
      </c>
      <c r="V747" s="3">
        <v>44.62</v>
      </c>
      <c r="W747" s="3">
        <v>44.28</v>
      </c>
      <c r="X747" s="3">
        <v>44.62</v>
      </c>
      <c r="Y747" s="3">
        <v>45.16</v>
      </c>
      <c r="Z747" s="3">
        <v>48.21</v>
      </c>
      <c r="AA747" s="3">
        <v>51.02</v>
      </c>
      <c r="AB747" s="3">
        <v>51.62</v>
      </c>
      <c r="AC747" s="3">
        <v>52.51</v>
      </c>
      <c r="AD747" s="3">
        <v>52.59</v>
      </c>
      <c r="AE747" s="3">
        <v>51.87</v>
      </c>
      <c r="AF747" s="3">
        <v>46.54</v>
      </c>
      <c r="AG747" s="3">
        <v>45.33</v>
      </c>
      <c r="AH747" s="3">
        <v>44.63</v>
      </c>
      <c r="AI747" s="3">
        <v>44.38</v>
      </c>
      <c r="AJ747" s="3">
        <v>44.65</v>
      </c>
      <c r="AK747" s="3">
        <v>45.53</v>
      </c>
      <c r="AL747" s="3">
        <v>48.04</v>
      </c>
      <c r="AM747" s="3">
        <v>51.12</v>
      </c>
      <c r="AN747" s="3">
        <v>51.57</v>
      </c>
      <c r="AO747" s="3">
        <v>52.32</v>
      </c>
      <c r="AP747" s="3">
        <v>52.37</v>
      </c>
      <c r="AQ747" s="3">
        <v>51.52</v>
      </c>
      <c r="AR747" s="3">
        <v>46.21</v>
      </c>
      <c r="AS747" s="3">
        <v>45.5</v>
      </c>
      <c r="AT747" s="3">
        <v>44.8</v>
      </c>
      <c r="AU747" s="3">
        <v>44.54</v>
      </c>
      <c r="AV747" s="3">
        <v>44.81</v>
      </c>
      <c r="AW747" s="3">
        <v>45.93</v>
      </c>
      <c r="AX747" s="3">
        <v>46.49</v>
      </c>
      <c r="AY747" s="3">
        <v>49.62</v>
      </c>
    </row>
    <row r="748" spans="1:51" x14ac:dyDescent="0.35">
      <c r="A748" s="5">
        <f t="shared" si="12"/>
        <v>43773</v>
      </c>
      <c r="B748" t="s">
        <v>893</v>
      </c>
      <c r="C748" s="2">
        <v>43773</v>
      </c>
      <c r="D748" s="3">
        <v>49.58</v>
      </c>
      <c r="E748" s="3">
        <v>52.77</v>
      </c>
      <c r="F748" s="3">
        <v>52.84</v>
      </c>
      <c r="G748" s="3">
        <v>50.13</v>
      </c>
      <c r="H748" s="3">
        <v>47.69</v>
      </c>
      <c r="I748" s="3">
        <v>46.33</v>
      </c>
      <c r="J748" s="3">
        <v>45.92</v>
      </c>
      <c r="K748" s="3">
        <v>45.8</v>
      </c>
      <c r="L748" s="3">
        <v>46.14</v>
      </c>
      <c r="M748" s="3">
        <v>46.58</v>
      </c>
      <c r="N748" s="3">
        <v>50.05</v>
      </c>
      <c r="O748" s="3">
        <v>52.86</v>
      </c>
      <c r="P748" s="3">
        <v>53.79</v>
      </c>
      <c r="Q748" s="3">
        <v>55.15</v>
      </c>
      <c r="R748" s="3">
        <v>55.17</v>
      </c>
      <c r="S748" s="3">
        <v>54.19</v>
      </c>
      <c r="T748" s="3">
        <v>46.9</v>
      </c>
      <c r="U748" s="3">
        <v>45.82</v>
      </c>
      <c r="V748" s="3">
        <v>44.92</v>
      </c>
      <c r="W748" s="3">
        <v>44.58</v>
      </c>
      <c r="X748" s="3">
        <v>44.92</v>
      </c>
      <c r="Y748" s="3">
        <v>45.46</v>
      </c>
      <c r="Z748" s="3">
        <v>48.66</v>
      </c>
      <c r="AA748" s="3">
        <v>51.47</v>
      </c>
      <c r="AB748" s="3">
        <v>52.07</v>
      </c>
      <c r="AC748" s="3">
        <v>52.96</v>
      </c>
      <c r="AD748" s="3">
        <v>53.04</v>
      </c>
      <c r="AE748" s="3">
        <v>52.32</v>
      </c>
      <c r="AF748" s="3">
        <v>46.55</v>
      </c>
      <c r="AG748" s="3">
        <v>45.34</v>
      </c>
      <c r="AH748" s="3">
        <v>44.64</v>
      </c>
      <c r="AI748" s="3">
        <v>44.39</v>
      </c>
      <c r="AJ748" s="3">
        <v>44.66</v>
      </c>
      <c r="AK748" s="3">
        <v>45.54</v>
      </c>
      <c r="AL748" s="3">
        <v>48.67</v>
      </c>
      <c r="AM748" s="3">
        <v>51.75</v>
      </c>
      <c r="AN748" s="3">
        <v>52.2</v>
      </c>
      <c r="AO748" s="3">
        <v>52.95</v>
      </c>
      <c r="AP748" s="3">
        <v>53</v>
      </c>
      <c r="AQ748" s="3">
        <v>52.15</v>
      </c>
      <c r="AR748" s="3">
        <v>46.22</v>
      </c>
      <c r="AS748" s="3">
        <v>45.51</v>
      </c>
      <c r="AT748" s="3">
        <v>44.81</v>
      </c>
      <c r="AU748" s="3">
        <v>44.55</v>
      </c>
      <c r="AV748" s="3">
        <v>44.82</v>
      </c>
      <c r="AW748" s="3">
        <v>45.94</v>
      </c>
      <c r="AX748" s="3">
        <v>47.12</v>
      </c>
      <c r="AY748" s="3">
        <v>50.25</v>
      </c>
    </row>
    <row r="749" spans="1:51" x14ac:dyDescent="0.35">
      <c r="A749" s="5">
        <f t="shared" si="12"/>
        <v>43774</v>
      </c>
      <c r="B749" t="s">
        <v>894</v>
      </c>
      <c r="C749" s="2">
        <v>43774</v>
      </c>
      <c r="D749" s="3">
        <v>49.97</v>
      </c>
      <c r="E749" s="3">
        <v>52.88</v>
      </c>
      <c r="F749" s="3">
        <v>53</v>
      </c>
      <c r="G749" s="3">
        <v>50.59</v>
      </c>
      <c r="H749" s="3">
        <v>47.62</v>
      </c>
      <c r="I749" s="3">
        <v>46.26</v>
      </c>
      <c r="J749" s="3">
        <v>45.85</v>
      </c>
      <c r="K749" s="3">
        <v>45.78</v>
      </c>
      <c r="L749" s="3">
        <v>46.12</v>
      </c>
      <c r="M749" s="3">
        <v>46.56</v>
      </c>
      <c r="N749" s="3">
        <v>50.14</v>
      </c>
      <c r="O749" s="3">
        <v>52.95</v>
      </c>
      <c r="P749" s="3">
        <v>53.88</v>
      </c>
      <c r="Q749" s="3">
        <v>55.24</v>
      </c>
      <c r="R749" s="3">
        <v>55.26</v>
      </c>
      <c r="S749" s="3">
        <v>54.28</v>
      </c>
      <c r="T749" s="3">
        <v>47.15</v>
      </c>
      <c r="U749" s="3">
        <v>46.07</v>
      </c>
      <c r="V749" s="3">
        <v>45.17</v>
      </c>
      <c r="W749" s="3">
        <v>44.83</v>
      </c>
      <c r="X749" s="3">
        <v>45.17</v>
      </c>
      <c r="Y749" s="3">
        <v>45.71</v>
      </c>
      <c r="Z749" s="3">
        <v>48.5</v>
      </c>
      <c r="AA749" s="3">
        <v>51.31</v>
      </c>
      <c r="AB749" s="3">
        <v>51.91</v>
      </c>
      <c r="AC749" s="3">
        <v>52.8</v>
      </c>
      <c r="AD749" s="3">
        <v>52.88</v>
      </c>
      <c r="AE749" s="3">
        <v>52.16</v>
      </c>
      <c r="AF749" s="3">
        <v>46.86</v>
      </c>
      <c r="AG749" s="3">
        <v>45.65</v>
      </c>
      <c r="AH749" s="3">
        <v>44.95</v>
      </c>
      <c r="AI749" s="3">
        <v>44.7</v>
      </c>
      <c r="AJ749" s="3">
        <v>44.97</v>
      </c>
      <c r="AK749" s="3">
        <v>45.85</v>
      </c>
      <c r="AL749" s="3">
        <v>48.52</v>
      </c>
      <c r="AM749" s="3">
        <v>51.6</v>
      </c>
      <c r="AN749" s="3">
        <v>52.05</v>
      </c>
      <c r="AO749" s="3">
        <v>52.8</v>
      </c>
      <c r="AP749" s="3">
        <v>52.85</v>
      </c>
      <c r="AQ749" s="3">
        <v>52</v>
      </c>
      <c r="AR749" s="3">
        <v>46.53</v>
      </c>
      <c r="AS749" s="3">
        <v>45.82</v>
      </c>
      <c r="AT749" s="3">
        <v>45.12</v>
      </c>
      <c r="AU749" s="3">
        <v>44.86</v>
      </c>
      <c r="AV749" s="3">
        <v>45.13</v>
      </c>
      <c r="AW749" s="3">
        <v>46.25</v>
      </c>
      <c r="AX749" s="3">
        <v>46.97</v>
      </c>
      <c r="AY749" s="3">
        <v>50.1</v>
      </c>
    </row>
    <row r="750" spans="1:51" x14ac:dyDescent="0.35">
      <c r="A750" s="5">
        <f t="shared" si="12"/>
        <v>43775</v>
      </c>
      <c r="B750" t="s">
        <v>895</v>
      </c>
      <c r="C750" s="2">
        <v>43775</v>
      </c>
      <c r="D750" s="3">
        <v>48.79</v>
      </c>
      <c r="E750" s="3">
        <v>51.85</v>
      </c>
      <c r="F750" s="3">
        <v>51.82</v>
      </c>
      <c r="G750" s="3">
        <v>49.46</v>
      </c>
      <c r="H750" s="3">
        <v>46.79</v>
      </c>
      <c r="I750" s="3">
        <v>45.44</v>
      </c>
      <c r="J750" s="3">
        <v>45.03</v>
      </c>
      <c r="K750" s="3">
        <v>44.96</v>
      </c>
      <c r="L750" s="3">
        <v>45.3</v>
      </c>
      <c r="M750" s="3">
        <v>45.74</v>
      </c>
      <c r="N750" s="3">
        <v>49.62</v>
      </c>
      <c r="O750" s="3">
        <v>52.43</v>
      </c>
      <c r="P750" s="3">
        <v>53.36</v>
      </c>
      <c r="Q750" s="3">
        <v>54.72</v>
      </c>
      <c r="R750" s="3">
        <v>54.74</v>
      </c>
      <c r="S750" s="3">
        <v>53.76</v>
      </c>
      <c r="T750" s="3">
        <v>46.55</v>
      </c>
      <c r="U750" s="3">
        <v>45.47</v>
      </c>
      <c r="V750" s="3">
        <v>44.57</v>
      </c>
      <c r="W750" s="3">
        <v>44.23</v>
      </c>
      <c r="X750" s="3">
        <v>44.57</v>
      </c>
      <c r="Y750" s="3">
        <v>45.11</v>
      </c>
      <c r="Z750" s="3">
        <v>48.11</v>
      </c>
      <c r="AA750" s="3">
        <v>50.92</v>
      </c>
      <c r="AB750" s="3">
        <v>51.52</v>
      </c>
      <c r="AC750" s="3">
        <v>52.41</v>
      </c>
      <c r="AD750" s="3">
        <v>52.49</v>
      </c>
      <c r="AE750" s="3">
        <v>51.77</v>
      </c>
      <c r="AF750" s="3">
        <v>46.45</v>
      </c>
      <c r="AG750" s="3">
        <v>45.24</v>
      </c>
      <c r="AH750" s="3">
        <v>44.54</v>
      </c>
      <c r="AI750" s="3">
        <v>44.29</v>
      </c>
      <c r="AJ750" s="3">
        <v>44.56</v>
      </c>
      <c r="AK750" s="3">
        <v>45.44</v>
      </c>
      <c r="AL750" s="3">
        <v>48.1</v>
      </c>
      <c r="AM750" s="3">
        <v>51.18</v>
      </c>
      <c r="AN750" s="3">
        <v>51.63</v>
      </c>
      <c r="AO750" s="3">
        <v>52.38</v>
      </c>
      <c r="AP750" s="3">
        <v>52.43</v>
      </c>
      <c r="AQ750" s="3">
        <v>51.58</v>
      </c>
      <c r="AR750" s="3">
        <v>46.12</v>
      </c>
      <c r="AS750" s="3">
        <v>45.41</v>
      </c>
      <c r="AT750" s="3">
        <v>44.71</v>
      </c>
      <c r="AU750" s="3">
        <v>44.45</v>
      </c>
      <c r="AV750" s="3">
        <v>44.72</v>
      </c>
      <c r="AW750" s="3">
        <v>45.84</v>
      </c>
      <c r="AX750" s="3">
        <v>46.55</v>
      </c>
      <c r="AY750" s="3">
        <v>49.68</v>
      </c>
    </row>
    <row r="751" spans="1:51" x14ac:dyDescent="0.35">
      <c r="A751" s="5">
        <f t="shared" si="12"/>
        <v>43776</v>
      </c>
      <c r="B751" t="s">
        <v>896</v>
      </c>
      <c r="C751" s="2">
        <v>43776</v>
      </c>
      <c r="D751" s="3">
        <v>48.61</v>
      </c>
      <c r="E751" s="3">
        <v>51.52</v>
      </c>
      <c r="F751" s="3">
        <v>51.5</v>
      </c>
      <c r="G751" s="3">
        <v>49.25</v>
      </c>
      <c r="H751" s="3">
        <v>46.62</v>
      </c>
      <c r="I751" s="3">
        <v>45.28</v>
      </c>
      <c r="J751" s="3">
        <v>44.87</v>
      </c>
      <c r="K751" s="3">
        <v>44.78</v>
      </c>
      <c r="L751" s="3">
        <v>45.12</v>
      </c>
      <c r="M751" s="3">
        <v>45.56</v>
      </c>
      <c r="N751" s="3">
        <v>49.33</v>
      </c>
      <c r="O751" s="3">
        <v>52.14</v>
      </c>
      <c r="P751" s="3">
        <v>53.07</v>
      </c>
      <c r="Q751" s="3">
        <v>54.43</v>
      </c>
      <c r="R751" s="3">
        <v>54.45</v>
      </c>
      <c r="S751" s="3">
        <v>53.47</v>
      </c>
      <c r="T751" s="3">
        <v>46.12</v>
      </c>
      <c r="U751" s="3">
        <v>45.04</v>
      </c>
      <c r="V751" s="3">
        <v>44.14</v>
      </c>
      <c r="W751" s="3">
        <v>43.8</v>
      </c>
      <c r="X751" s="3">
        <v>44.14</v>
      </c>
      <c r="Y751" s="3">
        <v>44.68</v>
      </c>
      <c r="Z751" s="3">
        <v>47.86</v>
      </c>
      <c r="AA751" s="3">
        <v>50.67</v>
      </c>
      <c r="AB751" s="3">
        <v>51.27</v>
      </c>
      <c r="AC751" s="3">
        <v>52.16</v>
      </c>
      <c r="AD751" s="3">
        <v>52.24</v>
      </c>
      <c r="AE751" s="3">
        <v>51.52</v>
      </c>
      <c r="AF751" s="3">
        <v>46.13</v>
      </c>
      <c r="AG751" s="3">
        <v>44.92</v>
      </c>
      <c r="AH751" s="3">
        <v>44.22</v>
      </c>
      <c r="AI751" s="3">
        <v>43.97</v>
      </c>
      <c r="AJ751" s="3">
        <v>44.24</v>
      </c>
      <c r="AK751" s="3">
        <v>45.12</v>
      </c>
      <c r="AL751" s="3">
        <v>47.69</v>
      </c>
      <c r="AM751" s="3">
        <v>50.77</v>
      </c>
      <c r="AN751" s="3">
        <v>51.22</v>
      </c>
      <c r="AO751" s="3">
        <v>51.97</v>
      </c>
      <c r="AP751" s="3">
        <v>52.02</v>
      </c>
      <c r="AQ751" s="3">
        <v>51.17</v>
      </c>
      <c r="AR751" s="3">
        <v>45.8</v>
      </c>
      <c r="AS751" s="3">
        <v>45.09</v>
      </c>
      <c r="AT751" s="3">
        <v>44.39</v>
      </c>
      <c r="AU751" s="3">
        <v>44.13</v>
      </c>
      <c r="AV751" s="3">
        <v>44.4</v>
      </c>
      <c r="AW751" s="3">
        <v>45.52</v>
      </c>
      <c r="AX751" s="3">
        <v>46.14</v>
      </c>
      <c r="AY751" s="3">
        <v>49.27</v>
      </c>
    </row>
    <row r="752" spans="1:51" x14ac:dyDescent="0.35">
      <c r="A752" s="5">
        <f t="shared" si="12"/>
        <v>43777</v>
      </c>
      <c r="B752" t="s">
        <v>897</v>
      </c>
      <c r="C752" s="2">
        <v>43777</v>
      </c>
      <c r="D752" s="3">
        <v>48.1</v>
      </c>
      <c r="E752" s="3">
        <v>50.83</v>
      </c>
      <c r="F752" s="3">
        <v>51.16</v>
      </c>
      <c r="G752" s="3">
        <v>48.81</v>
      </c>
      <c r="H752" s="3">
        <v>46.37</v>
      </c>
      <c r="I752" s="3">
        <v>45.02</v>
      </c>
      <c r="J752" s="3">
        <v>44.61</v>
      </c>
      <c r="K752" s="3">
        <v>44.23</v>
      </c>
      <c r="L752" s="3">
        <v>44.57</v>
      </c>
      <c r="M752" s="3">
        <v>45.01</v>
      </c>
      <c r="N752" s="3">
        <v>48.91</v>
      </c>
      <c r="O752" s="3">
        <v>51.72</v>
      </c>
      <c r="P752" s="3">
        <v>52.65</v>
      </c>
      <c r="Q752" s="3">
        <v>54.03</v>
      </c>
      <c r="R752" s="3">
        <v>54.05</v>
      </c>
      <c r="S752" s="3">
        <v>53.07</v>
      </c>
      <c r="T752" s="3">
        <v>46.01</v>
      </c>
      <c r="U752" s="3">
        <v>44.93</v>
      </c>
      <c r="V752" s="3">
        <v>44.03</v>
      </c>
      <c r="W752" s="3">
        <v>43.69</v>
      </c>
      <c r="X752" s="3">
        <v>44.03</v>
      </c>
      <c r="Y752" s="3">
        <v>44.57</v>
      </c>
      <c r="Z752" s="3">
        <v>47.63</v>
      </c>
      <c r="AA752" s="3">
        <v>50.44</v>
      </c>
      <c r="AB752" s="3">
        <v>51.04</v>
      </c>
      <c r="AC752" s="3">
        <v>51.93</v>
      </c>
      <c r="AD752" s="3">
        <v>52.01</v>
      </c>
      <c r="AE752" s="3">
        <v>51.29</v>
      </c>
      <c r="AF752" s="3">
        <v>46.02</v>
      </c>
      <c r="AG752" s="3">
        <v>44.81</v>
      </c>
      <c r="AH752" s="3">
        <v>44.11</v>
      </c>
      <c r="AI752" s="3">
        <v>43.86</v>
      </c>
      <c r="AJ752" s="3">
        <v>44.13</v>
      </c>
      <c r="AK752" s="3">
        <v>45.01</v>
      </c>
      <c r="AL752" s="3">
        <v>47.46</v>
      </c>
      <c r="AM752" s="3">
        <v>50.54</v>
      </c>
      <c r="AN752" s="3">
        <v>50.99</v>
      </c>
      <c r="AO752" s="3">
        <v>51.74</v>
      </c>
      <c r="AP752" s="3">
        <v>51.79</v>
      </c>
      <c r="AQ752" s="3">
        <v>50.94</v>
      </c>
      <c r="AR752" s="3">
        <v>45.69</v>
      </c>
      <c r="AS752" s="3">
        <v>44.98</v>
      </c>
      <c r="AT752" s="3">
        <v>44.28</v>
      </c>
      <c r="AU752" s="3">
        <v>44.02</v>
      </c>
      <c r="AV752" s="3">
        <v>44.29</v>
      </c>
      <c r="AW752" s="3">
        <v>45.41</v>
      </c>
      <c r="AX752" s="3">
        <v>45.91</v>
      </c>
      <c r="AY752" s="3">
        <v>49.04</v>
      </c>
    </row>
    <row r="753" spans="1:51" x14ac:dyDescent="0.35">
      <c r="A753" s="5">
        <f t="shared" si="12"/>
        <v>43780</v>
      </c>
      <c r="B753" t="s">
        <v>898</v>
      </c>
      <c r="C753" s="2">
        <v>43780</v>
      </c>
      <c r="D753" s="3">
        <v>47.85</v>
      </c>
      <c r="E753" s="3">
        <v>50.47</v>
      </c>
      <c r="F753" s="3">
        <v>50.73</v>
      </c>
      <c r="G753" s="3">
        <v>48.42</v>
      </c>
      <c r="H753" s="3">
        <v>46</v>
      </c>
      <c r="I753" s="3">
        <v>44.65</v>
      </c>
      <c r="J753" s="3">
        <v>44.24</v>
      </c>
      <c r="K753" s="3">
        <v>44.05</v>
      </c>
      <c r="L753" s="3">
        <v>44.39</v>
      </c>
      <c r="M753" s="3">
        <v>44.83</v>
      </c>
      <c r="N753" s="3">
        <v>48.84</v>
      </c>
      <c r="O753" s="3">
        <v>51.65</v>
      </c>
      <c r="P753" s="3">
        <v>52.58</v>
      </c>
      <c r="Q753" s="3">
        <v>53.93</v>
      </c>
      <c r="R753" s="3">
        <v>53.95</v>
      </c>
      <c r="S753" s="3">
        <v>52.97</v>
      </c>
      <c r="T753" s="3">
        <v>45.9</v>
      </c>
      <c r="U753" s="3">
        <v>44.82</v>
      </c>
      <c r="V753" s="3">
        <v>43.92</v>
      </c>
      <c r="W753" s="3">
        <v>43.58</v>
      </c>
      <c r="X753" s="3">
        <v>43.92</v>
      </c>
      <c r="Y753" s="3">
        <v>44.46</v>
      </c>
      <c r="Z753" s="3">
        <v>47.37</v>
      </c>
      <c r="AA753" s="3">
        <v>50.18</v>
      </c>
      <c r="AB753" s="3">
        <v>50.78</v>
      </c>
      <c r="AC753" s="3">
        <v>51.67</v>
      </c>
      <c r="AD753" s="3">
        <v>51.75</v>
      </c>
      <c r="AE753" s="3">
        <v>51.03</v>
      </c>
      <c r="AF753" s="3">
        <v>45.92</v>
      </c>
      <c r="AG753" s="3">
        <v>44.71</v>
      </c>
      <c r="AH753" s="3">
        <v>44.01</v>
      </c>
      <c r="AI753" s="3">
        <v>43.76</v>
      </c>
      <c r="AJ753" s="3">
        <v>44.03</v>
      </c>
      <c r="AK753" s="3">
        <v>44.91</v>
      </c>
      <c r="AL753" s="3">
        <v>47.24</v>
      </c>
      <c r="AM753" s="3">
        <v>50.32</v>
      </c>
      <c r="AN753" s="3">
        <v>50.77</v>
      </c>
      <c r="AO753" s="3">
        <v>51.52</v>
      </c>
      <c r="AP753" s="3">
        <v>51.57</v>
      </c>
      <c r="AQ753" s="3">
        <v>50.72</v>
      </c>
      <c r="AR753" s="3">
        <v>45.59</v>
      </c>
      <c r="AS753" s="3">
        <v>44.88</v>
      </c>
      <c r="AT753" s="3">
        <v>44.18</v>
      </c>
      <c r="AU753" s="3">
        <v>43.92</v>
      </c>
      <c r="AV753" s="3">
        <v>44.19</v>
      </c>
      <c r="AW753" s="3">
        <v>45.31</v>
      </c>
      <c r="AX753" s="3">
        <v>45.69</v>
      </c>
      <c r="AY753" s="3">
        <v>48.82</v>
      </c>
    </row>
    <row r="754" spans="1:51" x14ac:dyDescent="0.35">
      <c r="A754" s="5">
        <f t="shared" si="12"/>
        <v>43781</v>
      </c>
      <c r="B754" t="s">
        <v>899</v>
      </c>
      <c r="C754" s="2">
        <v>43781</v>
      </c>
      <c r="D754" s="3">
        <v>47.04</v>
      </c>
      <c r="E754" s="3">
        <v>49.64</v>
      </c>
      <c r="F754" s="3">
        <v>50.05</v>
      </c>
      <c r="G754" s="3">
        <v>47.64</v>
      </c>
      <c r="H754" s="3">
        <v>45.39</v>
      </c>
      <c r="I754" s="3">
        <v>44.05</v>
      </c>
      <c r="J754" s="3">
        <v>43.64</v>
      </c>
      <c r="K754" s="3">
        <v>43.47</v>
      </c>
      <c r="L754" s="3">
        <v>43.81</v>
      </c>
      <c r="M754" s="3">
        <v>44.25</v>
      </c>
      <c r="N754" s="3">
        <v>48.04</v>
      </c>
      <c r="O754" s="3">
        <v>50.85</v>
      </c>
      <c r="P754" s="3">
        <v>51.78</v>
      </c>
      <c r="Q754" s="3">
        <v>53.18</v>
      </c>
      <c r="R754" s="3">
        <v>53.2</v>
      </c>
      <c r="S754" s="3">
        <v>52.22</v>
      </c>
      <c r="T754" s="3">
        <v>45.45</v>
      </c>
      <c r="U754" s="3">
        <v>44.37</v>
      </c>
      <c r="V754" s="3">
        <v>43.47</v>
      </c>
      <c r="W754" s="3">
        <v>43.13</v>
      </c>
      <c r="X754" s="3">
        <v>43.47</v>
      </c>
      <c r="Y754" s="3">
        <v>44.01</v>
      </c>
      <c r="Z754" s="3">
        <v>46.86</v>
      </c>
      <c r="AA754" s="3">
        <v>49.67</v>
      </c>
      <c r="AB754" s="3">
        <v>50.27</v>
      </c>
      <c r="AC754" s="3">
        <v>51.16</v>
      </c>
      <c r="AD754" s="3">
        <v>51.24</v>
      </c>
      <c r="AE754" s="3">
        <v>50.52</v>
      </c>
      <c r="AF754" s="3">
        <v>45.56</v>
      </c>
      <c r="AG754" s="3">
        <v>44.35</v>
      </c>
      <c r="AH754" s="3">
        <v>43.65</v>
      </c>
      <c r="AI754" s="3">
        <v>43.4</v>
      </c>
      <c r="AJ754" s="3">
        <v>43.67</v>
      </c>
      <c r="AK754" s="3">
        <v>44.55</v>
      </c>
      <c r="AL754" s="3">
        <v>47</v>
      </c>
      <c r="AM754" s="3">
        <v>50.08</v>
      </c>
      <c r="AN754" s="3">
        <v>50.53</v>
      </c>
      <c r="AO754" s="3">
        <v>51.28</v>
      </c>
      <c r="AP754" s="3">
        <v>51.33</v>
      </c>
      <c r="AQ754" s="3">
        <v>50.48</v>
      </c>
      <c r="AR754" s="3">
        <v>45.23</v>
      </c>
      <c r="AS754" s="3">
        <v>44.52</v>
      </c>
      <c r="AT754" s="3">
        <v>43.82</v>
      </c>
      <c r="AU754" s="3">
        <v>43.56</v>
      </c>
      <c r="AV754" s="3">
        <v>43.83</v>
      </c>
      <c r="AW754" s="3">
        <v>44.95</v>
      </c>
      <c r="AX754" s="3">
        <v>45.45</v>
      </c>
      <c r="AY754" s="3">
        <v>48.58</v>
      </c>
    </row>
    <row r="755" spans="1:51" x14ac:dyDescent="0.35">
      <c r="A755" s="5">
        <f t="shared" si="12"/>
        <v>43782</v>
      </c>
      <c r="B755" t="s">
        <v>900</v>
      </c>
      <c r="C755" s="2">
        <v>43782</v>
      </c>
      <c r="D755" s="3">
        <v>46.83</v>
      </c>
      <c r="E755" s="3">
        <v>49.72</v>
      </c>
      <c r="F755" s="3">
        <v>50.17</v>
      </c>
      <c r="G755" s="3">
        <v>47.88</v>
      </c>
      <c r="H755" s="3">
        <v>45.26</v>
      </c>
      <c r="I755" s="3">
        <v>43.98</v>
      </c>
      <c r="J755" s="3">
        <v>43.57</v>
      </c>
      <c r="K755" s="3">
        <v>43.41</v>
      </c>
      <c r="L755" s="3">
        <v>43.75</v>
      </c>
      <c r="M755" s="3">
        <v>44.19</v>
      </c>
      <c r="N755" s="3">
        <v>47.9</v>
      </c>
      <c r="O755" s="3">
        <v>50.71</v>
      </c>
      <c r="P755" s="3">
        <v>51.64</v>
      </c>
      <c r="Q755" s="3">
        <v>53.09</v>
      </c>
      <c r="R755" s="3">
        <v>53.11</v>
      </c>
      <c r="S755" s="3">
        <v>52.13</v>
      </c>
      <c r="T755" s="3">
        <v>45.46</v>
      </c>
      <c r="U755" s="3">
        <v>44.38</v>
      </c>
      <c r="V755" s="3">
        <v>43.48</v>
      </c>
      <c r="W755" s="3">
        <v>43.14</v>
      </c>
      <c r="X755" s="3">
        <v>43.48</v>
      </c>
      <c r="Y755" s="3">
        <v>44.02</v>
      </c>
      <c r="Z755" s="3">
        <v>47.04</v>
      </c>
      <c r="AA755" s="3">
        <v>49.85</v>
      </c>
      <c r="AB755" s="3">
        <v>50.45</v>
      </c>
      <c r="AC755" s="3">
        <v>51.34</v>
      </c>
      <c r="AD755" s="3">
        <v>51.42</v>
      </c>
      <c r="AE755" s="3">
        <v>50.7</v>
      </c>
      <c r="AF755" s="3">
        <v>45.52</v>
      </c>
      <c r="AG755" s="3">
        <v>44.31</v>
      </c>
      <c r="AH755" s="3">
        <v>43.61</v>
      </c>
      <c r="AI755" s="3">
        <v>43.36</v>
      </c>
      <c r="AJ755" s="3">
        <v>43.63</v>
      </c>
      <c r="AK755" s="3">
        <v>44.51</v>
      </c>
      <c r="AL755" s="3">
        <v>47.04</v>
      </c>
      <c r="AM755" s="3">
        <v>50.12</v>
      </c>
      <c r="AN755" s="3">
        <v>50.57</v>
      </c>
      <c r="AO755" s="3">
        <v>51.32</v>
      </c>
      <c r="AP755" s="3">
        <v>51.37</v>
      </c>
      <c r="AQ755" s="3">
        <v>50.52</v>
      </c>
      <c r="AR755" s="3">
        <v>45.19</v>
      </c>
      <c r="AS755" s="3">
        <v>44.48</v>
      </c>
      <c r="AT755" s="3">
        <v>43.78</v>
      </c>
      <c r="AU755" s="3">
        <v>43.52</v>
      </c>
      <c r="AV755" s="3">
        <v>43.79</v>
      </c>
      <c r="AW755" s="3">
        <v>44.91</v>
      </c>
      <c r="AX755" s="3">
        <v>45.49</v>
      </c>
      <c r="AY755" s="3">
        <v>48.62</v>
      </c>
    </row>
    <row r="756" spans="1:51" x14ac:dyDescent="0.35">
      <c r="A756" s="5">
        <f t="shared" si="12"/>
        <v>43783</v>
      </c>
      <c r="B756" t="s">
        <v>901</v>
      </c>
      <c r="C756" s="2">
        <v>43783</v>
      </c>
      <c r="D756" s="3">
        <v>47.02</v>
      </c>
      <c r="E756" s="3">
        <v>49.99</v>
      </c>
      <c r="F756" s="3">
        <v>50.39</v>
      </c>
      <c r="G756" s="3">
        <v>48.26</v>
      </c>
      <c r="H756" s="3">
        <v>45.46</v>
      </c>
      <c r="I756" s="3">
        <v>44.25</v>
      </c>
      <c r="J756" s="3">
        <v>43.84</v>
      </c>
      <c r="K756" s="3">
        <v>43.75</v>
      </c>
      <c r="L756" s="3">
        <v>44.09</v>
      </c>
      <c r="M756" s="3">
        <v>44.53</v>
      </c>
      <c r="N756" s="3">
        <v>48.26</v>
      </c>
      <c r="O756" s="3">
        <v>51.07</v>
      </c>
      <c r="P756" s="3">
        <v>52</v>
      </c>
      <c r="Q756" s="3">
        <v>53.44</v>
      </c>
      <c r="R756" s="3">
        <v>53.46</v>
      </c>
      <c r="S756" s="3">
        <v>52.48</v>
      </c>
      <c r="T756" s="3">
        <v>45.62</v>
      </c>
      <c r="U756" s="3">
        <v>44.54</v>
      </c>
      <c r="V756" s="3">
        <v>43.64</v>
      </c>
      <c r="W756" s="3">
        <v>43.3</v>
      </c>
      <c r="X756" s="3">
        <v>43.64</v>
      </c>
      <c r="Y756" s="3">
        <v>44.18</v>
      </c>
      <c r="Z756" s="3">
        <v>46.98</v>
      </c>
      <c r="AA756" s="3">
        <v>49.79</v>
      </c>
      <c r="AB756" s="3">
        <v>50.39</v>
      </c>
      <c r="AC756" s="3">
        <v>51.28</v>
      </c>
      <c r="AD756" s="3">
        <v>51.36</v>
      </c>
      <c r="AE756" s="3">
        <v>50.64</v>
      </c>
      <c r="AF756" s="3">
        <v>45.8</v>
      </c>
      <c r="AG756" s="3">
        <v>44.59</v>
      </c>
      <c r="AH756" s="3">
        <v>43.89</v>
      </c>
      <c r="AI756" s="3">
        <v>43.64</v>
      </c>
      <c r="AJ756" s="3">
        <v>43.91</v>
      </c>
      <c r="AK756" s="3">
        <v>44.79</v>
      </c>
      <c r="AL756" s="3">
        <v>47.27</v>
      </c>
      <c r="AM756" s="3">
        <v>50.35</v>
      </c>
      <c r="AN756" s="3">
        <v>50.8</v>
      </c>
      <c r="AO756" s="3">
        <v>51.55</v>
      </c>
      <c r="AP756" s="3">
        <v>51.6</v>
      </c>
      <c r="AQ756" s="3">
        <v>50.75</v>
      </c>
      <c r="AR756" s="3">
        <v>45.47</v>
      </c>
      <c r="AS756" s="3">
        <v>44.76</v>
      </c>
      <c r="AT756" s="3">
        <v>44.06</v>
      </c>
      <c r="AU756" s="3">
        <v>43.8</v>
      </c>
      <c r="AV756" s="3">
        <v>44.07</v>
      </c>
      <c r="AW756" s="3">
        <v>45.19</v>
      </c>
      <c r="AX756" s="3">
        <v>45.72</v>
      </c>
      <c r="AY756" s="3">
        <v>48.85</v>
      </c>
    </row>
    <row r="757" spans="1:51" x14ac:dyDescent="0.35">
      <c r="A757" s="5">
        <f t="shared" si="12"/>
        <v>43784</v>
      </c>
      <c r="B757" t="s">
        <v>902</v>
      </c>
      <c r="C757" s="2">
        <v>43784</v>
      </c>
      <c r="D757" s="3">
        <v>47.02</v>
      </c>
      <c r="E757" s="3">
        <v>50.22</v>
      </c>
      <c r="F757" s="3">
        <v>50.41</v>
      </c>
      <c r="G757" s="3">
        <v>48.32</v>
      </c>
      <c r="H757" s="3">
        <v>45.72</v>
      </c>
      <c r="I757" s="3">
        <v>44.55</v>
      </c>
      <c r="J757" s="3">
        <v>44.14</v>
      </c>
      <c r="K757" s="3">
        <v>44.04</v>
      </c>
      <c r="L757" s="3">
        <v>44.38</v>
      </c>
      <c r="M757" s="3">
        <v>44.82</v>
      </c>
      <c r="N757" s="3">
        <v>48.45</v>
      </c>
      <c r="O757" s="3">
        <v>51.26</v>
      </c>
      <c r="P757" s="3">
        <v>52.19</v>
      </c>
      <c r="Q757" s="3">
        <v>53.62</v>
      </c>
      <c r="R757" s="3">
        <v>53.64</v>
      </c>
      <c r="S757" s="3">
        <v>52.66</v>
      </c>
      <c r="T757" s="3">
        <v>45.74</v>
      </c>
      <c r="U757" s="3">
        <v>44.66</v>
      </c>
      <c r="V757" s="3">
        <v>43.76</v>
      </c>
      <c r="W757" s="3">
        <v>43.42</v>
      </c>
      <c r="X757" s="3">
        <v>43.76</v>
      </c>
      <c r="Y757" s="3">
        <v>44.3</v>
      </c>
      <c r="Z757" s="3">
        <v>47.29</v>
      </c>
      <c r="AA757" s="3">
        <v>50.1</v>
      </c>
      <c r="AB757" s="3">
        <v>50.7</v>
      </c>
      <c r="AC757" s="3">
        <v>51.59</v>
      </c>
      <c r="AD757" s="3">
        <v>51.67</v>
      </c>
      <c r="AE757" s="3">
        <v>50.95</v>
      </c>
      <c r="AF757" s="3">
        <v>46.18</v>
      </c>
      <c r="AG757" s="3">
        <v>44.97</v>
      </c>
      <c r="AH757" s="3">
        <v>44.27</v>
      </c>
      <c r="AI757" s="3">
        <v>44.02</v>
      </c>
      <c r="AJ757" s="3">
        <v>44.29</v>
      </c>
      <c r="AK757" s="3">
        <v>45.17</v>
      </c>
      <c r="AL757" s="3">
        <v>47.58</v>
      </c>
      <c r="AM757" s="3">
        <v>50.66</v>
      </c>
      <c r="AN757" s="3">
        <v>51.11</v>
      </c>
      <c r="AO757" s="3">
        <v>51.86</v>
      </c>
      <c r="AP757" s="3">
        <v>51.91</v>
      </c>
      <c r="AQ757" s="3">
        <v>51.06</v>
      </c>
      <c r="AR757" s="3">
        <v>45.85</v>
      </c>
      <c r="AS757" s="3">
        <v>45.14</v>
      </c>
      <c r="AT757" s="3">
        <v>44.44</v>
      </c>
      <c r="AU757" s="3">
        <v>44.18</v>
      </c>
      <c r="AV757" s="3">
        <v>44.45</v>
      </c>
      <c r="AW757" s="3">
        <v>45.57</v>
      </c>
      <c r="AX757" s="3">
        <v>46.03</v>
      </c>
      <c r="AY757" s="3">
        <v>49.16</v>
      </c>
    </row>
    <row r="758" spans="1:51" x14ac:dyDescent="0.35">
      <c r="A758" s="5">
        <f t="shared" si="12"/>
        <v>43787</v>
      </c>
      <c r="B758" t="s">
        <v>903</v>
      </c>
      <c r="C758" s="2">
        <v>43787</v>
      </c>
      <c r="D758" s="3">
        <v>45.91</v>
      </c>
      <c r="E758" s="3">
        <v>49.27</v>
      </c>
      <c r="F758" s="3">
        <v>49.46</v>
      </c>
      <c r="G758" s="3">
        <v>47.37</v>
      </c>
      <c r="H758" s="3">
        <v>44.94</v>
      </c>
      <c r="I758" s="3">
        <v>43.77</v>
      </c>
      <c r="J758" s="3">
        <v>43.36</v>
      </c>
      <c r="K758" s="3">
        <v>43.3</v>
      </c>
      <c r="L758" s="3">
        <v>43.64</v>
      </c>
      <c r="M758" s="3">
        <v>44.08</v>
      </c>
      <c r="N758" s="3">
        <v>47.83</v>
      </c>
      <c r="O758" s="3">
        <v>50.64</v>
      </c>
      <c r="P758" s="3">
        <v>51.57</v>
      </c>
      <c r="Q758" s="3">
        <v>52.96</v>
      </c>
      <c r="R758" s="3">
        <v>52.98</v>
      </c>
      <c r="S758" s="3">
        <v>52</v>
      </c>
      <c r="T758" s="3">
        <v>45.37</v>
      </c>
      <c r="U758" s="3">
        <v>44.29</v>
      </c>
      <c r="V758" s="3">
        <v>43.39</v>
      </c>
      <c r="W758" s="3">
        <v>43.05</v>
      </c>
      <c r="X758" s="3">
        <v>43.39</v>
      </c>
      <c r="Y758" s="3">
        <v>43.93</v>
      </c>
      <c r="Z758" s="3">
        <v>46.9</v>
      </c>
      <c r="AA758" s="3">
        <v>49.71</v>
      </c>
      <c r="AB758" s="3">
        <v>50.31</v>
      </c>
      <c r="AC758" s="3">
        <v>51.2</v>
      </c>
      <c r="AD758" s="3">
        <v>51.28</v>
      </c>
      <c r="AE758" s="3">
        <v>50.56</v>
      </c>
      <c r="AF758" s="3">
        <v>45.64</v>
      </c>
      <c r="AG758" s="3">
        <v>44.43</v>
      </c>
      <c r="AH758" s="3">
        <v>43.73</v>
      </c>
      <c r="AI758" s="3">
        <v>43.48</v>
      </c>
      <c r="AJ758" s="3">
        <v>43.75</v>
      </c>
      <c r="AK758" s="3">
        <v>44.63</v>
      </c>
      <c r="AL758" s="3">
        <v>47.17</v>
      </c>
      <c r="AM758" s="3">
        <v>50.25</v>
      </c>
      <c r="AN758" s="3">
        <v>50.7</v>
      </c>
      <c r="AO758" s="3">
        <v>51.45</v>
      </c>
      <c r="AP758" s="3">
        <v>51.5</v>
      </c>
      <c r="AQ758" s="3">
        <v>50.65</v>
      </c>
      <c r="AR758" s="3">
        <v>45.31</v>
      </c>
      <c r="AS758" s="3">
        <v>44.6</v>
      </c>
      <c r="AT758" s="3">
        <v>43.9</v>
      </c>
      <c r="AU758" s="3">
        <v>43.64</v>
      </c>
      <c r="AV758" s="3">
        <v>43.91</v>
      </c>
      <c r="AW758" s="3">
        <v>45.03</v>
      </c>
      <c r="AX758" s="3">
        <v>45.62</v>
      </c>
      <c r="AY758" s="3">
        <v>48.75</v>
      </c>
    </row>
    <row r="759" spans="1:51" x14ac:dyDescent="0.35">
      <c r="A759" s="5">
        <f t="shared" si="12"/>
        <v>43788</v>
      </c>
      <c r="B759" t="s">
        <v>904</v>
      </c>
      <c r="C759" s="2">
        <v>43788</v>
      </c>
      <c r="D759" s="3">
        <v>46</v>
      </c>
      <c r="E759" s="3">
        <v>49.18</v>
      </c>
      <c r="F759" s="3">
        <v>49.37</v>
      </c>
      <c r="G759" s="3">
        <v>47.28</v>
      </c>
      <c r="H759" s="3">
        <v>44.92</v>
      </c>
      <c r="I759" s="3">
        <v>43.75</v>
      </c>
      <c r="J759" s="3">
        <v>43.34</v>
      </c>
      <c r="K759" s="3">
        <v>43.31</v>
      </c>
      <c r="L759" s="3">
        <v>43.65</v>
      </c>
      <c r="M759" s="3">
        <v>44.09</v>
      </c>
      <c r="N759" s="3">
        <v>47.86</v>
      </c>
      <c r="O759" s="3">
        <v>50.67</v>
      </c>
      <c r="P759" s="3">
        <v>51.6</v>
      </c>
      <c r="Q759" s="3">
        <v>52.96</v>
      </c>
      <c r="R759" s="3">
        <v>52.98</v>
      </c>
      <c r="S759" s="3">
        <v>52</v>
      </c>
      <c r="T759" s="3">
        <v>45.27</v>
      </c>
      <c r="U759" s="3">
        <v>44.19</v>
      </c>
      <c r="V759" s="3">
        <v>43.29</v>
      </c>
      <c r="W759" s="3">
        <v>42.95</v>
      </c>
      <c r="X759" s="3">
        <v>43.29</v>
      </c>
      <c r="Y759" s="3">
        <v>43.83</v>
      </c>
      <c r="Z759" s="3">
        <v>46.87</v>
      </c>
      <c r="AA759" s="3">
        <v>49.68</v>
      </c>
      <c r="AB759" s="3">
        <v>50.28</v>
      </c>
      <c r="AC759" s="3">
        <v>51.17</v>
      </c>
      <c r="AD759" s="3">
        <v>51.25</v>
      </c>
      <c r="AE759" s="3">
        <v>50.53</v>
      </c>
      <c r="AF759" s="3">
        <v>45.53</v>
      </c>
      <c r="AG759" s="3">
        <v>44.32</v>
      </c>
      <c r="AH759" s="3">
        <v>43.62</v>
      </c>
      <c r="AI759" s="3">
        <v>43.37</v>
      </c>
      <c r="AJ759" s="3">
        <v>43.64</v>
      </c>
      <c r="AK759" s="3">
        <v>44.52</v>
      </c>
      <c r="AL759" s="3">
        <v>47.13</v>
      </c>
      <c r="AM759" s="3">
        <v>50.21</v>
      </c>
      <c r="AN759" s="3">
        <v>50.66</v>
      </c>
      <c r="AO759" s="3">
        <v>51.41</v>
      </c>
      <c r="AP759" s="3">
        <v>51.46</v>
      </c>
      <c r="AQ759" s="3">
        <v>50.61</v>
      </c>
      <c r="AR759" s="3">
        <v>45.2</v>
      </c>
      <c r="AS759" s="3">
        <v>44.49</v>
      </c>
      <c r="AT759" s="3">
        <v>43.79</v>
      </c>
      <c r="AU759" s="3">
        <v>43.53</v>
      </c>
      <c r="AV759" s="3">
        <v>43.8</v>
      </c>
      <c r="AW759" s="3">
        <v>44.92</v>
      </c>
      <c r="AX759" s="3">
        <v>45.58</v>
      </c>
      <c r="AY759" s="3">
        <v>48.71</v>
      </c>
    </row>
    <row r="760" spans="1:51" x14ac:dyDescent="0.35">
      <c r="A760" s="5">
        <f t="shared" si="12"/>
        <v>43789</v>
      </c>
      <c r="B760" t="s">
        <v>905</v>
      </c>
      <c r="C760" s="2">
        <v>43789</v>
      </c>
      <c r="D760" s="3">
        <v>46.52</v>
      </c>
      <c r="E760" s="3">
        <v>49.63</v>
      </c>
      <c r="F760" s="3">
        <v>49.82</v>
      </c>
      <c r="G760" s="3">
        <v>47.73</v>
      </c>
      <c r="H760" s="3">
        <v>45.23</v>
      </c>
      <c r="I760" s="3">
        <v>44.06</v>
      </c>
      <c r="J760" s="3">
        <v>43.65</v>
      </c>
      <c r="K760" s="3">
        <v>43.64</v>
      </c>
      <c r="L760" s="3">
        <v>43.98</v>
      </c>
      <c r="M760" s="3">
        <v>44.42</v>
      </c>
      <c r="N760" s="3">
        <v>48.23</v>
      </c>
      <c r="O760" s="3">
        <v>51.04</v>
      </c>
      <c r="P760" s="3">
        <v>51.97</v>
      </c>
      <c r="Q760" s="3">
        <v>53.3</v>
      </c>
      <c r="R760" s="3">
        <v>53.32</v>
      </c>
      <c r="S760" s="3">
        <v>52.34</v>
      </c>
      <c r="T760" s="3">
        <v>45.65</v>
      </c>
      <c r="U760" s="3">
        <v>44.57</v>
      </c>
      <c r="V760" s="3">
        <v>43.67</v>
      </c>
      <c r="W760" s="3">
        <v>43.33</v>
      </c>
      <c r="X760" s="3">
        <v>43.67</v>
      </c>
      <c r="Y760" s="3">
        <v>44.21</v>
      </c>
      <c r="Z760" s="3">
        <v>47.16</v>
      </c>
      <c r="AA760" s="3">
        <v>49.97</v>
      </c>
      <c r="AB760" s="3">
        <v>50.57</v>
      </c>
      <c r="AC760" s="3">
        <v>51.46</v>
      </c>
      <c r="AD760" s="3">
        <v>51.54</v>
      </c>
      <c r="AE760" s="3">
        <v>50.82</v>
      </c>
      <c r="AF760" s="3">
        <v>45.84</v>
      </c>
      <c r="AG760" s="3">
        <v>44.63</v>
      </c>
      <c r="AH760" s="3">
        <v>43.93</v>
      </c>
      <c r="AI760" s="3">
        <v>43.68</v>
      </c>
      <c r="AJ760" s="3">
        <v>43.95</v>
      </c>
      <c r="AK760" s="3">
        <v>44.83</v>
      </c>
      <c r="AL760" s="3">
        <v>47.27</v>
      </c>
      <c r="AM760" s="3">
        <v>50.35</v>
      </c>
      <c r="AN760" s="3">
        <v>50.8</v>
      </c>
      <c r="AO760" s="3">
        <v>51.55</v>
      </c>
      <c r="AP760" s="3">
        <v>51.6</v>
      </c>
      <c r="AQ760" s="3">
        <v>50.75</v>
      </c>
      <c r="AR760" s="3">
        <v>45.51</v>
      </c>
      <c r="AS760" s="3">
        <v>44.8</v>
      </c>
      <c r="AT760" s="3">
        <v>44.1</v>
      </c>
      <c r="AU760" s="3">
        <v>43.84</v>
      </c>
      <c r="AV760" s="3">
        <v>44.11</v>
      </c>
      <c r="AW760" s="3">
        <v>45.23</v>
      </c>
      <c r="AX760" s="3">
        <v>45.72</v>
      </c>
      <c r="AY760" s="3">
        <v>48.85</v>
      </c>
    </row>
    <row r="761" spans="1:51" x14ac:dyDescent="0.35">
      <c r="A761" s="5">
        <f t="shared" si="12"/>
        <v>43790</v>
      </c>
      <c r="B761" t="s">
        <v>906</v>
      </c>
      <c r="C761" s="2">
        <v>43790</v>
      </c>
      <c r="D761" s="3">
        <v>46.82</v>
      </c>
      <c r="E761" s="3">
        <v>49.99</v>
      </c>
      <c r="F761" s="3">
        <v>49.97</v>
      </c>
      <c r="G761" s="3">
        <v>47.72</v>
      </c>
      <c r="H761" s="3">
        <v>45.8</v>
      </c>
      <c r="I761" s="3">
        <v>44.46</v>
      </c>
      <c r="J761" s="3">
        <v>44.05</v>
      </c>
      <c r="K761" s="3">
        <v>44.03</v>
      </c>
      <c r="L761" s="3">
        <v>44.37</v>
      </c>
      <c r="M761" s="3">
        <v>44.81</v>
      </c>
      <c r="N761" s="3">
        <v>48.5</v>
      </c>
      <c r="O761" s="3">
        <v>51.31</v>
      </c>
      <c r="P761" s="3">
        <v>52.24</v>
      </c>
      <c r="Q761" s="3">
        <v>53.58</v>
      </c>
      <c r="R761" s="3">
        <v>53.6</v>
      </c>
      <c r="S761" s="3">
        <v>52.62</v>
      </c>
      <c r="T761" s="3">
        <v>45.91</v>
      </c>
      <c r="U761" s="3">
        <v>44.83</v>
      </c>
      <c r="V761" s="3">
        <v>43.93</v>
      </c>
      <c r="W761" s="3">
        <v>43.59</v>
      </c>
      <c r="X761" s="3">
        <v>43.93</v>
      </c>
      <c r="Y761" s="3">
        <v>44.47</v>
      </c>
      <c r="Z761" s="3">
        <v>47.24</v>
      </c>
      <c r="AA761" s="3">
        <v>50.05</v>
      </c>
      <c r="AB761" s="3">
        <v>50.65</v>
      </c>
      <c r="AC761" s="3">
        <v>51.54</v>
      </c>
      <c r="AD761" s="3">
        <v>51.62</v>
      </c>
      <c r="AE761" s="3">
        <v>50.9</v>
      </c>
      <c r="AF761" s="3">
        <v>45.95</v>
      </c>
      <c r="AG761" s="3">
        <v>44.74</v>
      </c>
      <c r="AH761" s="3">
        <v>44.04</v>
      </c>
      <c r="AI761" s="3">
        <v>43.79</v>
      </c>
      <c r="AJ761" s="3">
        <v>44.06</v>
      </c>
      <c r="AK761" s="3">
        <v>44.94</v>
      </c>
      <c r="AL761" s="3">
        <v>47.41</v>
      </c>
      <c r="AM761" s="3">
        <v>50.49</v>
      </c>
      <c r="AN761" s="3">
        <v>50.94</v>
      </c>
      <c r="AO761" s="3">
        <v>51.69</v>
      </c>
      <c r="AP761" s="3">
        <v>51.74</v>
      </c>
      <c r="AQ761" s="3">
        <v>50.89</v>
      </c>
      <c r="AR761" s="3">
        <v>45.52</v>
      </c>
      <c r="AS761" s="3">
        <v>44.81</v>
      </c>
      <c r="AT761" s="3">
        <v>44.11</v>
      </c>
      <c r="AU761" s="3">
        <v>43.85</v>
      </c>
      <c r="AV761" s="3">
        <v>44.12</v>
      </c>
      <c r="AW761" s="3">
        <v>45.24</v>
      </c>
      <c r="AX761" s="3">
        <v>45.86</v>
      </c>
      <c r="AY761" s="3">
        <v>48.99</v>
      </c>
    </row>
    <row r="762" spans="1:51" x14ac:dyDescent="0.35">
      <c r="A762" s="5">
        <f t="shared" si="12"/>
        <v>43791</v>
      </c>
      <c r="B762" t="s">
        <v>907</v>
      </c>
      <c r="C762" s="2">
        <v>43791</v>
      </c>
      <c r="D762" s="3">
        <v>47.79</v>
      </c>
      <c r="E762" s="3">
        <v>50.71</v>
      </c>
      <c r="F762" s="3">
        <v>50.77</v>
      </c>
      <c r="G762" s="3">
        <v>48.72</v>
      </c>
      <c r="H762" s="3">
        <v>46.73</v>
      </c>
      <c r="I762" s="3">
        <v>45.39</v>
      </c>
      <c r="J762" s="3">
        <v>44.98</v>
      </c>
      <c r="K762" s="3">
        <v>44.95</v>
      </c>
      <c r="L762" s="3">
        <v>45.29</v>
      </c>
      <c r="M762" s="3">
        <v>45.73</v>
      </c>
      <c r="N762" s="3">
        <v>49.21</v>
      </c>
      <c r="O762" s="3">
        <v>52.02</v>
      </c>
      <c r="P762" s="3">
        <v>52.95</v>
      </c>
      <c r="Q762" s="3">
        <v>54.33</v>
      </c>
      <c r="R762" s="3">
        <v>54.35</v>
      </c>
      <c r="S762" s="3">
        <v>53.37</v>
      </c>
      <c r="T762" s="3">
        <v>46.78</v>
      </c>
      <c r="U762" s="3">
        <v>45.7</v>
      </c>
      <c r="V762" s="3">
        <v>44.8</v>
      </c>
      <c r="W762" s="3">
        <v>44.46</v>
      </c>
      <c r="X762" s="3">
        <v>44.8</v>
      </c>
      <c r="Y762" s="3">
        <v>45.34</v>
      </c>
      <c r="Z762" s="3">
        <v>47.81</v>
      </c>
      <c r="AA762" s="3">
        <v>50.62</v>
      </c>
      <c r="AB762" s="3">
        <v>51.22</v>
      </c>
      <c r="AC762" s="3">
        <v>52.11</v>
      </c>
      <c r="AD762" s="3">
        <v>52.19</v>
      </c>
      <c r="AE762" s="3">
        <v>51.47</v>
      </c>
      <c r="AF762" s="3">
        <v>46.22</v>
      </c>
      <c r="AG762" s="3">
        <v>45.01</v>
      </c>
      <c r="AH762" s="3">
        <v>44.31</v>
      </c>
      <c r="AI762" s="3">
        <v>44.06</v>
      </c>
      <c r="AJ762" s="3">
        <v>44.33</v>
      </c>
      <c r="AK762" s="3">
        <v>45.21</v>
      </c>
      <c r="AL762" s="3">
        <v>47.79</v>
      </c>
      <c r="AM762" s="3">
        <v>50.87</v>
      </c>
      <c r="AN762" s="3">
        <v>51.32</v>
      </c>
      <c r="AO762" s="3">
        <v>52.07</v>
      </c>
      <c r="AP762" s="3">
        <v>52.12</v>
      </c>
      <c r="AQ762" s="3">
        <v>51.27</v>
      </c>
      <c r="AR762" s="3">
        <v>45.67</v>
      </c>
      <c r="AS762" s="3">
        <v>44.96</v>
      </c>
      <c r="AT762" s="3">
        <v>44.26</v>
      </c>
      <c r="AU762" s="3">
        <v>44</v>
      </c>
      <c r="AV762" s="3">
        <v>44.27</v>
      </c>
      <c r="AW762" s="3">
        <v>45.39</v>
      </c>
      <c r="AX762" s="3">
        <v>46.01</v>
      </c>
      <c r="AY762" s="3">
        <v>49.14</v>
      </c>
    </row>
    <row r="763" spans="1:51" x14ac:dyDescent="0.35">
      <c r="A763" s="5">
        <f t="shared" si="12"/>
        <v>43794</v>
      </c>
      <c r="B763" t="s">
        <v>908</v>
      </c>
      <c r="C763" s="2">
        <v>43794</v>
      </c>
      <c r="D763" s="3">
        <v>47.81</v>
      </c>
      <c r="E763" s="3">
        <v>50.13</v>
      </c>
      <c r="F763" s="3">
        <v>50.46</v>
      </c>
      <c r="G763" s="3">
        <v>48.74</v>
      </c>
      <c r="H763" s="3">
        <v>46.53</v>
      </c>
      <c r="I763" s="3">
        <v>45.24</v>
      </c>
      <c r="J763" s="3">
        <v>44.83</v>
      </c>
      <c r="K763" s="3">
        <v>44.78</v>
      </c>
      <c r="L763" s="3">
        <v>45.12</v>
      </c>
      <c r="M763" s="3">
        <v>45.56</v>
      </c>
      <c r="N763" s="3">
        <v>49.18</v>
      </c>
      <c r="O763" s="3">
        <v>51.99</v>
      </c>
      <c r="P763" s="3">
        <v>52.92</v>
      </c>
      <c r="Q763" s="3">
        <v>54.25</v>
      </c>
      <c r="R763" s="3">
        <v>54.27</v>
      </c>
      <c r="S763" s="3">
        <v>53.29</v>
      </c>
      <c r="T763" s="3">
        <v>46.78</v>
      </c>
      <c r="U763" s="3">
        <v>45.7</v>
      </c>
      <c r="V763" s="3">
        <v>44.8</v>
      </c>
      <c r="W763" s="3">
        <v>44.46</v>
      </c>
      <c r="X763" s="3">
        <v>44.8</v>
      </c>
      <c r="Y763" s="3">
        <v>45.34</v>
      </c>
      <c r="Z763" s="3">
        <v>47.83</v>
      </c>
      <c r="AA763" s="3">
        <v>50.64</v>
      </c>
      <c r="AB763" s="3">
        <v>51.24</v>
      </c>
      <c r="AC763" s="3">
        <v>52.13</v>
      </c>
      <c r="AD763" s="3">
        <v>52.21</v>
      </c>
      <c r="AE763" s="3">
        <v>51.49</v>
      </c>
      <c r="AF763" s="3">
        <v>46.21</v>
      </c>
      <c r="AG763" s="3">
        <v>45</v>
      </c>
      <c r="AH763" s="3">
        <v>44.3</v>
      </c>
      <c r="AI763" s="3">
        <v>44.05</v>
      </c>
      <c r="AJ763" s="3">
        <v>44.32</v>
      </c>
      <c r="AK763" s="3">
        <v>45.2</v>
      </c>
      <c r="AL763" s="3">
        <v>47.93</v>
      </c>
      <c r="AM763" s="3">
        <v>51.01</v>
      </c>
      <c r="AN763" s="3">
        <v>51.46</v>
      </c>
      <c r="AO763" s="3">
        <v>52.21</v>
      </c>
      <c r="AP763" s="3">
        <v>52.26</v>
      </c>
      <c r="AQ763" s="3">
        <v>51.41</v>
      </c>
      <c r="AR763" s="3">
        <v>45.61</v>
      </c>
      <c r="AS763" s="3">
        <v>44.9</v>
      </c>
      <c r="AT763" s="3">
        <v>44.2</v>
      </c>
      <c r="AU763" s="3">
        <v>43.94</v>
      </c>
      <c r="AV763" s="3">
        <v>44.21</v>
      </c>
      <c r="AW763" s="3">
        <v>45.33</v>
      </c>
      <c r="AX763" s="3">
        <v>46.15</v>
      </c>
      <c r="AY763" s="3">
        <v>49.28</v>
      </c>
    </row>
    <row r="764" spans="1:51" x14ac:dyDescent="0.35">
      <c r="A764" s="5">
        <f t="shared" si="12"/>
        <v>43795</v>
      </c>
      <c r="B764" t="s">
        <v>909</v>
      </c>
      <c r="C764" s="2">
        <v>43795</v>
      </c>
      <c r="D764" s="3">
        <v>47.22</v>
      </c>
      <c r="E764" s="3">
        <v>49.6</v>
      </c>
      <c r="F764" s="3">
        <v>50.02</v>
      </c>
      <c r="G764" s="3">
        <v>48.24</v>
      </c>
      <c r="H764" s="3">
        <v>45.99</v>
      </c>
      <c r="I764" s="3">
        <v>44.76</v>
      </c>
      <c r="J764" s="3">
        <v>44.35</v>
      </c>
      <c r="K764" s="3">
        <v>44.41</v>
      </c>
      <c r="L764" s="3">
        <v>44.75</v>
      </c>
      <c r="M764" s="3">
        <v>45.19</v>
      </c>
      <c r="N764" s="3">
        <v>48.91</v>
      </c>
      <c r="O764" s="3">
        <v>51.72</v>
      </c>
      <c r="P764" s="3">
        <v>52.65</v>
      </c>
      <c r="Q764" s="3">
        <v>53.93</v>
      </c>
      <c r="R764" s="3">
        <v>53.95</v>
      </c>
      <c r="S764" s="3">
        <v>52.97</v>
      </c>
      <c r="T764" s="3">
        <v>46.46</v>
      </c>
      <c r="U764" s="3">
        <v>45.38</v>
      </c>
      <c r="V764" s="3">
        <v>44.48</v>
      </c>
      <c r="W764" s="3">
        <v>44.14</v>
      </c>
      <c r="X764" s="3">
        <v>44.48</v>
      </c>
      <c r="Y764" s="3">
        <v>45.02</v>
      </c>
      <c r="Z764" s="3">
        <v>47.83</v>
      </c>
      <c r="AA764" s="3">
        <v>50.64</v>
      </c>
      <c r="AB764" s="3">
        <v>51.24</v>
      </c>
      <c r="AC764" s="3">
        <v>52.13</v>
      </c>
      <c r="AD764" s="3">
        <v>52.21</v>
      </c>
      <c r="AE764" s="3">
        <v>51.49</v>
      </c>
      <c r="AF764" s="3">
        <v>46.16</v>
      </c>
      <c r="AG764" s="3">
        <v>44.95</v>
      </c>
      <c r="AH764" s="3">
        <v>44.25</v>
      </c>
      <c r="AI764" s="3">
        <v>44</v>
      </c>
      <c r="AJ764" s="3">
        <v>44.27</v>
      </c>
      <c r="AK764" s="3">
        <v>45.15</v>
      </c>
      <c r="AL764" s="3">
        <v>47.72</v>
      </c>
      <c r="AM764" s="3">
        <v>50.8</v>
      </c>
      <c r="AN764" s="3">
        <v>51.25</v>
      </c>
      <c r="AO764" s="3">
        <v>52</v>
      </c>
      <c r="AP764" s="3">
        <v>52.05</v>
      </c>
      <c r="AQ764" s="3">
        <v>51.2</v>
      </c>
      <c r="AR764" s="3">
        <v>45.54</v>
      </c>
      <c r="AS764" s="3">
        <v>44.83</v>
      </c>
      <c r="AT764" s="3">
        <v>44.13</v>
      </c>
      <c r="AU764" s="3">
        <v>43.87</v>
      </c>
      <c r="AV764" s="3">
        <v>44.14</v>
      </c>
      <c r="AW764" s="3">
        <v>45.26</v>
      </c>
      <c r="AX764" s="3">
        <v>45.94</v>
      </c>
      <c r="AY764" s="3">
        <v>49.07</v>
      </c>
    </row>
    <row r="765" spans="1:51" x14ac:dyDescent="0.35">
      <c r="A765" s="5">
        <f t="shared" si="12"/>
        <v>43796</v>
      </c>
      <c r="B765" t="s">
        <v>910</v>
      </c>
      <c r="C765" s="2">
        <v>43796</v>
      </c>
      <c r="D765" s="3">
        <v>47.6</v>
      </c>
      <c r="E765" s="3">
        <v>50.26</v>
      </c>
      <c r="F765" s="3">
        <v>50.62</v>
      </c>
      <c r="G765" s="3">
        <v>48.71</v>
      </c>
      <c r="H765" s="3">
        <v>46.32</v>
      </c>
      <c r="I765" s="3">
        <v>45.14</v>
      </c>
      <c r="J765" s="3">
        <v>44.73</v>
      </c>
      <c r="K765" s="3">
        <v>44.87</v>
      </c>
      <c r="L765" s="3">
        <v>45.21</v>
      </c>
      <c r="M765" s="3">
        <v>45.65</v>
      </c>
      <c r="N765" s="3">
        <v>49.22</v>
      </c>
      <c r="O765" s="3">
        <v>52.03</v>
      </c>
      <c r="P765" s="3">
        <v>52.96</v>
      </c>
      <c r="Q765" s="3">
        <v>54.19</v>
      </c>
      <c r="R765" s="3">
        <v>54.21</v>
      </c>
      <c r="S765" s="3">
        <v>53.23</v>
      </c>
      <c r="T765" s="3">
        <v>46.71</v>
      </c>
      <c r="U765" s="3">
        <v>45.63</v>
      </c>
      <c r="V765" s="3">
        <v>44.73</v>
      </c>
      <c r="W765" s="3">
        <v>44.39</v>
      </c>
      <c r="X765" s="3">
        <v>44.73</v>
      </c>
      <c r="Y765" s="3">
        <v>45.27</v>
      </c>
      <c r="Z765" s="3">
        <v>48.1</v>
      </c>
      <c r="AA765" s="3">
        <v>50.91</v>
      </c>
      <c r="AB765" s="3">
        <v>51.51</v>
      </c>
      <c r="AC765" s="3">
        <v>52.4</v>
      </c>
      <c r="AD765" s="3">
        <v>52.48</v>
      </c>
      <c r="AE765" s="3">
        <v>51.76</v>
      </c>
      <c r="AF765" s="3">
        <v>46.44</v>
      </c>
      <c r="AG765" s="3">
        <v>45.23</v>
      </c>
      <c r="AH765" s="3">
        <v>44.53</v>
      </c>
      <c r="AI765" s="3">
        <v>44.28</v>
      </c>
      <c r="AJ765" s="3">
        <v>44.55</v>
      </c>
      <c r="AK765" s="3">
        <v>45.43</v>
      </c>
      <c r="AL765" s="3">
        <v>47.93</v>
      </c>
      <c r="AM765" s="3">
        <v>51.01</v>
      </c>
      <c r="AN765" s="3">
        <v>51.46</v>
      </c>
      <c r="AO765" s="3">
        <v>52.21</v>
      </c>
      <c r="AP765" s="3">
        <v>52.26</v>
      </c>
      <c r="AQ765" s="3">
        <v>51.41</v>
      </c>
      <c r="AR765" s="3">
        <v>45.66</v>
      </c>
      <c r="AS765" s="3">
        <v>44.95</v>
      </c>
      <c r="AT765" s="3">
        <v>44.25</v>
      </c>
      <c r="AU765" s="3">
        <v>43.99</v>
      </c>
      <c r="AV765" s="3">
        <v>44.26</v>
      </c>
      <c r="AW765" s="3">
        <v>45.38</v>
      </c>
      <c r="AX765" s="3">
        <v>46.15</v>
      </c>
      <c r="AY765" s="3">
        <v>49.28</v>
      </c>
    </row>
    <row r="766" spans="1:51" x14ac:dyDescent="0.35">
      <c r="A766" s="5">
        <f t="shared" si="12"/>
        <v>43797</v>
      </c>
      <c r="B766" t="s">
        <v>911</v>
      </c>
      <c r="C766" s="2">
        <v>43797</v>
      </c>
      <c r="D766" s="3">
        <v>47.13</v>
      </c>
      <c r="E766" s="3">
        <v>49.66</v>
      </c>
      <c r="F766" s="3">
        <v>50.02</v>
      </c>
      <c r="G766" s="3">
        <v>48.11</v>
      </c>
      <c r="H766" s="3">
        <v>45.71</v>
      </c>
      <c r="I766" s="3">
        <v>44.53</v>
      </c>
      <c r="J766" s="3">
        <v>44.12</v>
      </c>
      <c r="K766" s="3">
        <v>44.24</v>
      </c>
      <c r="L766" s="3">
        <v>44.58</v>
      </c>
      <c r="M766" s="3">
        <v>45.02</v>
      </c>
      <c r="N766" s="3">
        <v>48.78</v>
      </c>
      <c r="O766" s="3">
        <v>51.59</v>
      </c>
      <c r="P766" s="3">
        <v>52.52</v>
      </c>
      <c r="Q766" s="3">
        <v>53.73</v>
      </c>
      <c r="R766" s="3">
        <v>53.75</v>
      </c>
      <c r="S766" s="3">
        <v>52.77</v>
      </c>
      <c r="T766" s="3">
        <v>46.37</v>
      </c>
      <c r="U766" s="3">
        <v>45.29</v>
      </c>
      <c r="V766" s="3">
        <v>44.39</v>
      </c>
      <c r="W766" s="3">
        <v>44.05</v>
      </c>
      <c r="X766" s="3">
        <v>44.39</v>
      </c>
      <c r="Y766" s="3">
        <v>44.93</v>
      </c>
      <c r="Z766" s="3">
        <v>47.64</v>
      </c>
      <c r="AA766" s="3">
        <v>50.45</v>
      </c>
      <c r="AB766" s="3">
        <v>51.05</v>
      </c>
      <c r="AC766" s="3">
        <v>51.94</v>
      </c>
      <c r="AD766" s="3">
        <v>52.02</v>
      </c>
      <c r="AE766" s="3">
        <v>51.3</v>
      </c>
      <c r="AF766" s="3">
        <v>46.04</v>
      </c>
      <c r="AG766" s="3">
        <v>44.83</v>
      </c>
      <c r="AH766" s="3">
        <v>44.13</v>
      </c>
      <c r="AI766" s="3">
        <v>43.88</v>
      </c>
      <c r="AJ766" s="3">
        <v>44.15</v>
      </c>
      <c r="AK766" s="3">
        <v>45.03</v>
      </c>
      <c r="AL766" s="3">
        <v>47.58</v>
      </c>
      <c r="AM766" s="3">
        <v>50.66</v>
      </c>
      <c r="AN766" s="3">
        <v>51.11</v>
      </c>
      <c r="AO766" s="3">
        <v>51.86</v>
      </c>
      <c r="AP766" s="3">
        <v>51.91</v>
      </c>
      <c r="AQ766" s="3">
        <v>51.06</v>
      </c>
      <c r="AR766" s="3">
        <v>45.26</v>
      </c>
      <c r="AS766" s="3">
        <v>44.55</v>
      </c>
      <c r="AT766" s="3">
        <v>43.85</v>
      </c>
      <c r="AU766" s="3">
        <v>43.59</v>
      </c>
      <c r="AV766" s="3">
        <v>43.86</v>
      </c>
      <c r="AW766" s="3">
        <v>44.98</v>
      </c>
      <c r="AX766" s="3">
        <v>45.8</v>
      </c>
      <c r="AY766" s="3">
        <v>48.93</v>
      </c>
    </row>
    <row r="767" spans="1:51" x14ac:dyDescent="0.35">
      <c r="A767" s="5">
        <f t="shared" si="12"/>
        <v>43798</v>
      </c>
      <c r="B767" t="s">
        <v>912</v>
      </c>
      <c r="C767" s="2">
        <v>43798</v>
      </c>
      <c r="D767" s="3">
        <v>49.7</v>
      </c>
      <c r="E767" s="3">
        <v>49.91</v>
      </c>
      <c r="F767" s="3">
        <v>47.93</v>
      </c>
      <c r="G767" s="3">
        <v>45.42</v>
      </c>
      <c r="H767" s="3">
        <v>44.24</v>
      </c>
      <c r="I767" s="3">
        <v>43.83</v>
      </c>
      <c r="J767" s="3">
        <v>43.94</v>
      </c>
      <c r="K767" s="3">
        <v>44.28</v>
      </c>
      <c r="L767" s="3">
        <v>44.72</v>
      </c>
      <c r="M767" s="3">
        <v>48.41</v>
      </c>
      <c r="N767" s="3">
        <v>51.22</v>
      </c>
      <c r="O767" s="3">
        <v>52.15</v>
      </c>
      <c r="P767" s="3">
        <v>53.34</v>
      </c>
      <c r="Q767" s="3">
        <v>53.36</v>
      </c>
      <c r="R767" s="3">
        <v>52.38</v>
      </c>
      <c r="S767" s="3">
        <v>46.1</v>
      </c>
      <c r="T767" s="3">
        <v>45.02</v>
      </c>
      <c r="U767" s="3">
        <v>44.12</v>
      </c>
      <c r="V767" s="3">
        <v>43.78</v>
      </c>
      <c r="W767" s="3">
        <v>44.12</v>
      </c>
      <c r="X767" s="3">
        <v>44.66</v>
      </c>
      <c r="Y767" s="3">
        <v>47.49</v>
      </c>
      <c r="Z767" s="3">
        <v>50.3</v>
      </c>
      <c r="AA767" s="3">
        <v>50.9</v>
      </c>
      <c r="AB767" s="3">
        <v>51.79</v>
      </c>
      <c r="AC767" s="3">
        <v>51.87</v>
      </c>
      <c r="AD767" s="3">
        <v>51.15</v>
      </c>
      <c r="AE767" s="3">
        <v>45.71</v>
      </c>
      <c r="AF767" s="3">
        <v>44.5</v>
      </c>
      <c r="AG767" s="3">
        <v>43.8</v>
      </c>
      <c r="AH767" s="3">
        <v>43.55</v>
      </c>
      <c r="AI767" s="3">
        <v>43.82</v>
      </c>
      <c r="AJ767" s="3">
        <v>44.7</v>
      </c>
      <c r="AK767" s="3">
        <v>47.48</v>
      </c>
      <c r="AL767" s="3">
        <v>50.56</v>
      </c>
      <c r="AM767" s="3">
        <v>51.01</v>
      </c>
      <c r="AN767" s="3">
        <v>51.76</v>
      </c>
      <c r="AO767" s="3">
        <v>51.81</v>
      </c>
      <c r="AP767" s="3">
        <v>50.96</v>
      </c>
      <c r="AQ767" s="3">
        <v>45.51</v>
      </c>
      <c r="AR767" s="3">
        <v>44.8</v>
      </c>
      <c r="AS767" s="3">
        <v>44.1</v>
      </c>
      <c r="AT767" s="3">
        <v>43.84</v>
      </c>
      <c r="AU767" s="3">
        <v>44.11</v>
      </c>
      <c r="AV767" s="3">
        <v>45.23</v>
      </c>
      <c r="AW767" s="3">
        <v>46.05</v>
      </c>
      <c r="AX767" s="3">
        <v>49.18</v>
      </c>
      <c r="AY767" s="3">
        <v>49.63</v>
      </c>
    </row>
    <row r="768" spans="1:51" x14ac:dyDescent="0.35">
      <c r="A768" s="5">
        <f t="shared" si="12"/>
        <v>43801</v>
      </c>
      <c r="B768" t="s">
        <v>913</v>
      </c>
      <c r="C768" s="2">
        <v>43801</v>
      </c>
      <c r="D768" s="3">
        <v>48.49</v>
      </c>
      <c r="E768" s="3">
        <v>48.7</v>
      </c>
      <c r="F768" s="3">
        <v>46.73</v>
      </c>
      <c r="G768" s="3">
        <v>44.49</v>
      </c>
      <c r="H768" s="3">
        <v>43.7</v>
      </c>
      <c r="I768" s="3">
        <v>43.19</v>
      </c>
      <c r="J768" s="3">
        <v>42.95</v>
      </c>
      <c r="K768" s="3">
        <v>43.29</v>
      </c>
      <c r="L768" s="3">
        <v>43.73</v>
      </c>
      <c r="M768" s="3">
        <v>47.86</v>
      </c>
      <c r="N768" s="3">
        <v>50.67</v>
      </c>
      <c r="O768" s="3">
        <v>51.6</v>
      </c>
      <c r="P768" s="3">
        <v>52.8</v>
      </c>
      <c r="Q768" s="3">
        <v>52.82</v>
      </c>
      <c r="R768" s="3">
        <v>51.84</v>
      </c>
      <c r="S768" s="3">
        <v>45.3</v>
      </c>
      <c r="T768" s="3">
        <v>44.22</v>
      </c>
      <c r="U768" s="3">
        <v>43.32</v>
      </c>
      <c r="V768" s="3">
        <v>42.98</v>
      </c>
      <c r="W768" s="3">
        <v>43.32</v>
      </c>
      <c r="X768" s="3">
        <v>43.86</v>
      </c>
      <c r="Y768" s="3">
        <v>46.99</v>
      </c>
      <c r="Z768" s="3">
        <v>49.8</v>
      </c>
      <c r="AA768" s="3">
        <v>50.4</v>
      </c>
      <c r="AB768" s="3">
        <v>51.29</v>
      </c>
      <c r="AC768" s="3">
        <v>51.37</v>
      </c>
      <c r="AD768" s="3">
        <v>50.65</v>
      </c>
      <c r="AE768" s="3">
        <v>45.24</v>
      </c>
      <c r="AF768" s="3">
        <v>44.03</v>
      </c>
      <c r="AG768" s="3">
        <v>43.33</v>
      </c>
      <c r="AH768" s="3">
        <v>43.08</v>
      </c>
      <c r="AI768" s="3">
        <v>43.35</v>
      </c>
      <c r="AJ768" s="3">
        <v>44.23</v>
      </c>
      <c r="AK768" s="3">
        <v>46.83</v>
      </c>
      <c r="AL768" s="3">
        <v>49.91</v>
      </c>
      <c r="AM768" s="3">
        <v>50.36</v>
      </c>
      <c r="AN768" s="3">
        <v>51.11</v>
      </c>
      <c r="AO768" s="3">
        <v>51.16</v>
      </c>
      <c r="AP768" s="3">
        <v>50.31</v>
      </c>
      <c r="AQ768" s="3">
        <v>44.96</v>
      </c>
      <c r="AR768" s="3">
        <v>44.25</v>
      </c>
      <c r="AS768" s="3">
        <v>43.55</v>
      </c>
      <c r="AT768" s="3">
        <v>43.29</v>
      </c>
      <c r="AU768" s="3">
        <v>43.56</v>
      </c>
      <c r="AV768" s="3">
        <v>44.68</v>
      </c>
      <c r="AW768" s="3">
        <v>45.55</v>
      </c>
      <c r="AX768" s="3">
        <v>48.68</v>
      </c>
      <c r="AY768" s="3">
        <v>49.13</v>
      </c>
    </row>
    <row r="769" spans="1:51" x14ac:dyDescent="0.35">
      <c r="A769" s="5">
        <f t="shared" si="12"/>
        <v>43802</v>
      </c>
      <c r="B769" t="s">
        <v>914</v>
      </c>
      <c r="C769" s="2">
        <v>43802</v>
      </c>
      <c r="D769" s="3">
        <v>48.35</v>
      </c>
      <c r="E769" s="3">
        <v>48.54</v>
      </c>
      <c r="F769" s="3">
        <v>46.39</v>
      </c>
      <c r="G769" s="3">
        <v>44.44</v>
      </c>
      <c r="H769" s="3">
        <v>43.68</v>
      </c>
      <c r="I769" s="3">
        <v>43.1</v>
      </c>
      <c r="J769" s="3">
        <v>42.66</v>
      </c>
      <c r="K769" s="3">
        <v>43</v>
      </c>
      <c r="L769" s="3">
        <v>43.44</v>
      </c>
      <c r="M769" s="3">
        <v>47.67</v>
      </c>
      <c r="N769" s="3">
        <v>50.48</v>
      </c>
      <c r="O769" s="3">
        <v>51.41</v>
      </c>
      <c r="P769" s="3">
        <v>52.64</v>
      </c>
      <c r="Q769" s="3">
        <v>52.66</v>
      </c>
      <c r="R769" s="3">
        <v>51.68</v>
      </c>
      <c r="S769" s="3">
        <v>45.14</v>
      </c>
      <c r="T769" s="3">
        <v>44.06</v>
      </c>
      <c r="U769" s="3">
        <v>43.16</v>
      </c>
      <c r="V769" s="3">
        <v>42.82</v>
      </c>
      <c r="W769" s="3">
        <v>43.16</v>
      </c>
      <c r="X769" s="3">
        <v>43.7</v>
      </c>
      <c r="Y769" s="3">
        <v>46.84</v>
      </c>
      <c r="Z769" s="3">
        <v>49.65</v>
      </c>
      <c r="AA769" s="3">
        <v>50.25</v>
      </c>
      <c r="AB769" s="3">
        <v>51.14</v>
      </c>
      <c r="AC769" s="3">
        <v>51.22</v>
      </c>
      <c r="AD769" s="3">
        <v>50.5</v>
      </c>
      <c r="AE769" s="3">
        <v>45.02</v>
      </c>
      <c r="AF769" s="3">
        <v>43.81</v>
      </c>
      <c r="AG769" s="3">
        <v>43.11</v>
      </c>
      <c r="AH769" s="3">
        <v>42.86</v>
      </c>
      <c r="AI769" s="3">
        <v>43.13</v>
      </c>
      <c r="AJ769" s="3">
        <v>44.01</v>
      </c>
      <c r="AK769" s="3">
        <v>46.6</v>
      </c>
      <c r="AL769" s="3">
        <v>49.68</v>
      </c>
      <c r="AM769" s="3">
        <v>50.13</v>
      </c>
      <c r="AN769" s="3">
        <v>50.88</v>
      </c>
      <c r="AO769" s="3">
        <v>50.93</v>
      </c>
      <c r="AP769" s="3">
        <v>50.08</v>
      </c>
      <c r="AQ769" s="3">
        <v>44.74</v>
      </c>
      <c r="AR769" s="3">
        <v>44.03</v>
      </c>
      <c r="AS769" s="3">
        <v>43.33</v>
      </c>
      <c r="AT769" s="3">
        <v>43.07</v>
      </c>
      <c r="AU769" s="3">
        <v>43.34</v>
      </c>
      <c r="AV769" s="3">
        <v>44.46</v>
      </c>
      <c r="AW769" s="3">
        <v>45.32</v>
      </c>
      <c r="AX769" s="3">
        <v>48.45</v>
      </c>
      <c r="AY769" s="3">
        <v>48.9</v>
      </c>
    </row>
    <row r="770" spans="1:51" x14ac:dyDescent="0.35">
      <c r="A770" s="5">
        <f t="shared" si="12"/>
        <v>43803</v>
      </c>
      <c r="B770" t="s">
        <v>915</v>
      </c>
      <c r="C770" s="2">
        <v>43803</v>
      </c>
      <c r="D770" s="3">
        <v>48.27</v>
      </c>
      <c r="E770" s="3">
        <v>48.3</v>
      </c>
      <c r="F770" s="3">
        <v>46.1</v>
      </c>
      <c r="G770" s="3">
        <v>44.31</v>
      </c>
      <c r="H770" s="3">
        <v>43.78</v>
      </c>
      <c r="I770" s="3">
        <v>43.15</v>
      </c>
      <c r="J770" s="3">
        <v>42.59</v>
      </c>
      <c r="K770" s="3">
        <v>42.93</v>
      </c>
      <c r="L770" s="3">
        <v>43.37</v>
      </c>
      <c r="M770" s="3">
        <v>47.66</v>
      </c>
      <c r="N770" s="3">
        <v>50.47</v>
      </c>
      <c r="O770" s="3">
        <v>51.4</v>
      </c>
      <c r="P770" s="3">
        <v>52.63</v>
      </c>
      <c r="Q770" s="3">
        <v>52.65</v>
      </c>
      <c r="R770" s="3">
        <v>51.67</v>
      </c>
      <c r="S770" s="3">
        <v>45.03</v>
      </c>
      <c r="T770" s="3">
        <v>43.95</v>
      </c>
      <c r="U770" s="3">
        <v>43.05</v>
      </c>
      <c r="V770" s="3">
        <v>42.71</v>
      </c>
      <c r="W770" s="3">
        <v>43.05</v>
      </c>
      <c r="X770" s="3">
        <v>43.59</v>
      </c>
      <c r="Y770" s="3">
        <v>46.88</v>
      </c>
      <c r="Z770" s="3">
        <v>49.69</v>
      </c>
      <c r="AA770" s="3">
        <v>50.29</v>
      </c>
      <c r="AB770" s="3">
        <v>51.18</v>
      </c>
      <c r="AC770" s="3">
        <v>51.26</v>
      </c>
      <c r="AD770" s="3">
        <v>50.54</v>
      </c>
      <c r="AE770" s="3">
        <v>45.04</v>
      </c>
      <c r="AF770" s="3">
        <v>43.83</v>
      </c>
      <c r="AG770" s="3">
        <v>43.13</v>
      </c>
      <c r="AH770" s="3">
        <v>42.88</v>
      </c>
      <c r="AI770" s="3">
        <v>43.15</v>
      </c>
      <c r="AJ770" s="3">
        <v>44.03</v>
      </c>
      <c r="AK770" s="3">
        <v>46.84</v>
      </c>
      <c r="AL770" s="3">
        <v>49.92</v>
      </c>
      <c r="AM770" s="3">
        <v>50.37</v>
      </c>
      <c r="AN770" s="3">
        <v>51.12</v>
      </c>
      <c r="AO770" s="3">
        <v>51.17</v>
      </c>
      <c r="AP770" s="3">
        <v>50.32</v>
      </c>
      <c r="AQ770" s="3">
        <v>44.91</v>
      </c>
      <c r="AR770" s="3">
        <v>44.2</v>
      </c>
      <c r="AS770" s="3">
        <v>43.5</v>
      </c>
      <c r="AT770" s="3">
        <v>43.24</v>
      </c>
      <c r="AU770" s="3">
        <v>43.51</v>
      </c>
      <c r="AV770" s="3">
        <v>44.63</v>
      </c>
      <c r="AW770" s="3">
        <v>45.56</v>
      </c>
      <c r="AX770" s="3">
        <v>48.69</v>
      </c>
      <c r="AY770" s="3">
        <v>49.14</v>
      </c>
    </row>
    <row r="771" spans="1:51" x14ac:dyDescent="0.35">
      <c r="A771" s="5">
        <f t="shared" si="12"/>
        <v>43804</v>
      </c>
      <c r="B771" t="s">
        <v>916</v>
      </c>
      <c r="C771" s="2">
        <v>43804</v>
      </c>
      <c r="D771" s="3">
        <v>47.63</v>
      </c>
      <c r="E771" s="3">
        <v>47.71</v>
      </c>
      <c r="F771" s="3">
        <v>45.51</v>
      </c>
      <c r="G771" s="3">
        <v>43.63</v>
      </c>
      <c r="H771" s="3">
        <v>43.2</v>
      </c>
      <c r="I771" s="3">
        <v>42.55</v>
      </c>
      <c r="J771" s="3">
        <v>42.05</v>
      </c>
      <c r="K771" s="3">
        <v>42.39</v>
      </c>
      <c r="L771" s="3">
        <v>42.83</v>
      </c>
      <c r="M771" s="3">
        <v>47.23</v>
      </c>
      <c r="N771" s="3">
        <v>50.04</v>
      </c>
      <c r="O771" s="3">
        <v>50.97</v>
      </c>
      <c r="P771" s="3">
        <v>52.21</v>
      </c>
      <c r="Q771" s="3">
        <v>52.23</v>
      </c>
      <c r="R771" s="3">
        <v>51.25</v>
      </c>
      <c r="S771" s="3">
        <v>44.6</v>
      </c>
      <c r="T771" s="3">
        <v>43.52</v>
      </c>
      <c r="U771" s="3">
        <v>42.62</v>
      </c>
      <c r="V771" s="3">
        <v>42.28</v>
      </c>
      <c r="W771" s="3">
        <v>42.62</v>
      </c>
      <c r="X771" s="3">
        <v>43.16</v>
      </c>
      <c r="Y771" s="3">
        <v>46.85</v>
      </c>
      <c r="Z771" s="3">
        <v>49.66</v>
      </c>
      <c r="AA771" s="3">
        <v>50.26</v>
      </c>
      <c r="AB771" s="3">
        <v>51.15</v>
      </c>
      <c r="AC771" s="3">
        <v>51.23</v>
      </c>
      <c r="AD771" s="3">
        <v>50.51</v>
      </c>
      <c r="AE771" s="3">
        <v>44.99</v>
      </c>
      <c r="AF771" s="3">
        <v>43.78</v>
      </c>
      <c r="AG771" s="3">
        <v>43.08</v>
      </c>
      <c r="AH771" s="3">
        <v>42.83</v>
      </c>
      <c r="AI771" s="3">
        <v>43.1</v>
      </c>
      <c r="AJ771" s="3">
        <v>43.98</v>
      </c>
      <c r="AK771" s="3">
        <v>46.62</v>
      </c>
      <c r="AL771" s="3">
        <v>49.7</v>
      </c>
      <c r="AM771" s="3">
        <v>50.15</v>
      </c>
      <c r="AN771" s="3">
        <v>50.9</v>
      </c>
      <c r="AO771" s="3">
        <v>50.95</v>
      </c>
      <c r="AP771" s="3">
        <v>50.1</v>
      </c>
      <c r="AQ771" s="3">
        <v>44.86</v>
      </c>
      <c r="AR771" s="3">
        <v>44.15</v>
      </c>
      <c r="AS771" s="3">
        <v>43.45</v>
      </c>
      <c r="AT771" s="3">
        <v>43.19</v>
      </c>
      <c r="AU771" s="3">
        <v>43.46</v>
      </c>
      <c r="AV771" s="3">
        <v>44.58</v>
      </c>
      <c r="AW771" s="3">
        <v>45.34</v>
      </c>
      <c r="AX771" s="3">
        <v>48.47</v>
      </c>
      <c r="AY771" s="3">
        <v>48.92</v>
      </c>
    </row>
    <row r="772" spans="1:51" x14ac:dyDescent="0.35">
      <c r="A772" s="5">
        <f t="shared" si="12"/>
        <v>43805</v>
      </c>
      <c r="B772" t="s">
        <v>917</v>
      </c>
      <c r="C772" s="2">
        <v>43805</v>
      </c>
      <c r="D772" s="3">
        <v>46.8</v>
      </c>
      <c r="E772" s="3">
        <v>47.15</v>
      </c>
      <c r="F772" s="3">
        <v>44.88</v>
      </c>
      <c r="G772" s="3">
        <v>43.24</v>
      </c>
      <c r="H772" s="3">
        <v>42.73</v>
      </c>
      <c r="I772" s="3">
        <v>42.08</v>
      </c>
      <c r="J772" s="3">
        <v>41.54</v>
      </c>
      <c r="K772" s="3">
        <v>41.88</v>
      </c>
      <c r="L772" s="3">
        <v>42.32</v>
      </c>
      <c r="M772" s="3">
        <v>46.9</v>
      </c>
      <c r="N772" s="3">
        <v>49.71</v>
      </c>
      <c r="O772" s="3">
        <v>50.64</v>
      </c>
      <c r="P772" s="3">
        <v>51.91</v>
      </c>
      <c r="Q772" s="3">
        <v>51.93</v>
      </c>
      <c r="R772" s="3">
        <v>50.95</v>
      </c>
      <c r="S772" s="3">
        <v>44.39</v>
      </c>
      <c r="T772" s="3">
        <v>43.31</v>
      </c>
      <c r="U772" s="3">
        <v>42.41</v>
      </c>
      <c r="V772" s="3">
        <v>42.07</v>
      </c>
      <c r="W772" s="3">
        <v>42.41</v>
      </c>
      <c r="X772" s="3">
        <v>42.95</v>
      </c>
      <c r="Y772" s="3">
        <v>46.57</v>
      </c>
      <c r="Z772" s="3">
        <v>49.38</v>
      </c>
      <c r="AA772" s="3">
        <v>49.98</v>
      </c>
      <c r="AB772" s="3">
        <v>50.87</v>
      </c>
      <c r="AC772" s="3">
        <v>50.95</v>
      </c>
      <c r="AD772" s="3">
        <v>50.23</v>
      </c>
      <c r="AE772" s="3">
        <v>45.08</v>
      </c>
      <c r="AF772" s="3">
        <v>43.87</v>
      </c>
      <c r="AG772" s="3">
        <v>43.17</v>
      </c>
      <c r="AH772" s="3">
        <v>42.92</v>
      </c>
      <c r="AI772" s="3">
        <v>43.19</v>
      </c>
      <c r="AJ772" s="3">
        <v>44.07</v>
      </c>
      <c r="AK772" s="3">
        <v>46.49</v>
      </c>
      <c r="AL772" s="3">
        <v>49.57</v>
      </c>
      <c r="AM772" s="3">
        <v>50.02</v>
      </c>
      <c r="AN772" s="3">
        <v>50.77</v>
      </c>
      <c r="AO772" s="3">
        <v>50.82</v>
      </c>
      <c r="AP772" s="3">
        <v>49.97</v>
      </c>
      <c r="AQ772" s="3">
        <v>44.95</v>
      </c>
      <c r="AR772" s="3">
        <v>44.24</v>
      </c>
      <c r="AS772" s="3">
        <v>43.54</v>
      </c>
      <c r="AT772" s="3">
        <v>43.28</v>
      </c>
      <c r="AU772" s="3">
        <v>43.55</v>
      </c>
      <c r="AV772" s="3">
        <v>44.67</v>
      </c>
      <c r="AW772" s="3">
        <v>45.21</v>
      </c>
      <c r="AX772" s="3">
        <v>48.34</v>
      </c>
      <c r="AY772" s="3">
        <v>48.79</v>
      </c>
    </row>
    <row r="773" spans="1:51" x14ac:dyDescent="0.35">
      <c r="A773" s="5">
        <f t="shared" si="12"/>
        <v>43808</v>
      </c>
      <c r="B773" t="s">
        <v>918</v>
      </c>
      <c r="C773" s="2">
        <v>43808</v>
      </c>
      <c r="D773" s="3">
        <v>46.15</v>
      </c>
      <c r="E773" s="3">
        <v>46.44</v>
      </c>
      <c r="F773" s="3">
        <v>44.06</v>
      </c>
      <c r="G773" s="3">
        <v>42.67</v>
      </c>
      <c r="H773" s="3">
        <v>42.3</v>
      </c>
      <c r="I773" s="3">
        <v>41.64</v>
      </c>
      <c r="J773" s="3">
        <v>41.46</v>
      </c>
      <c r="K773" s="3">
        <v>41.8</v>
      </c>
      <c r="L773" s="3">
        <v>42.24</v>
      </c>
      <c r="M773" s="3">
        <v>46.66</v>
      </c>
      <c r="N773" s="3">
        <v>49.47</v>
      </c>
      <c r="O773" s="3">
        <v>50.4</v>
      </c>
      <c r="P773" s="3">
        <v>51.67</v>
      </c>
      <c r="Q773" s="3">
        <v>51.69</v>
      </c>
      <c r="R773" s="3">
        <v>50.71</v>
      </c>
      <c r="S773" s="3">
        <v>44.31</v>
      </c>
      <c r="T773" s="3">
        <v>43.23</v>
      </c>
      <c r="U773" s="3">
        <v>42.33</v>
      </c>
      <c r="V773" s="3">
        <v>41.99</v>
      </c>
      <c r="W773" s="3">
        <v>42.33</v>
      </c>
      <c r="X773" s="3">
        <v>42.87</v>
      </c>
      <c r="Y773" s="3">
        <v>46.54</v>
      </c>
      <c r="Z773" s="3">
        <v>49.35</v>
      </c>
      <c r="AA773" s="3">
        <v>49.95</v>
      </c>
      <c r="AB773" s="3">
        <v>50.84</v>
      </c>
      <c r="AC773" s="3">
        <v>50.92</v>
      </c>
      <c r="AD773" s="3">
        <v>50.2</v>
      </c>
      <c r="AE773" s="3">
        <v>44.77</v>
      </c>
      <c r="AF773" s="3">
        <v>43.56</v>
      </c>
      <c r="AG773" s="3">
        <v>42.86</v>
      </c>
      <c r="AH773" s="3">
        <v>42.61</v>
      </c>
      <c r="AI773" s="3">
        <v>42.88</v>
      </c>
      <c r="AJ773" s="3">
        <v>43.76</v>
      </c>
      <c r="AK773" s="3">
        <v>46.28</v>
      </c>
      <c r="AL773" s="3">
        <v>49.36</v>
      </c>
      <c r="AM773" s="3">
        <v>49.81</v>
      </c>
      <c r="AN773" s="3">
        <v>50.56</v>
      </c>
      <c r="AO773" s="3">
        <v>50.61</v>
      </c>
      <c r="AP773" s="3">
        <v>49.76</v>
      </c>
      <c r="AQ773" s="3">
        <v>44.64</v>
      </c>
      <c r="AR773" s="3">
        <v>43.93</v>
      </c>
      <c r="AS773" s="3">
        <v>43.23</v>
      </c>
      <c r="AT773" s="3">
        <v>42.97</v>
      </c>
      <c r="AU773" s="3">
        <v>43.24</v>
      </c>
      <c r="AV773" s="3">
        <v>44.36</v>
      </c>
      <c r="AW773" s="3">
        <v>45</v>
      </c>
      <c r="AX773" s="3">
        <v>48.13</v>
      </c>
      <c r="AY773" s="3">
        <v>48.58</v>
      </c>
    </row>
    <row r="774" spans="1:51" x14ac:dyDescent="0.35">
      <c r="A774" s="5">
        <f t="shared" si="12"/>
        <v>43809</v>
      </c>
      <c r="B774" t="s">
        <v>919</v>
      </c>
      <c r="C774" s="2">
        <v>43809</v>
      </c>
      <c r="D774" s="3">
        <v>45.46</v>
      </c>
      <c r="E774" s="3">
        <v>45.8</v>
      </c>
      <c r="F774" s="3">
        <v>43.46</v>
      </c>
      <c r="G774" s="3">
        <v>42.23</v>
      </c>
      <c r="H774" s="3">
        <v>41.86</v>
      </c>
      <c r="I774" s="3">
        <v>41.2</v>
      </c>
      <c r="J774" s="3">
        <v>40.85</v>
      </c>
      <c r="K774" s="3">
        <v>41.19</v>
      </c>
      <c r="L774" s="3">
        <v>41.63</v>
      </c>
      <c r="M774" s="3">
        <v>46.23</v>
      </c>
      <c r="N774" s="3">
        <v>49.04</v>
      </c>
      <c r="O774" s="3">
        <v>49.97</v>
      </c>
      <c r="P774" s="3">
        <v>51.27</v>
      </c>
      <c r="Q774" s="3">
        <v>51.29</v>
      </c>
      <c r="R774" s="3">
        <v>50.31</v>
      </c>
      <c r="S774" s="3">
        <v>43.78</v>
      </c>
      <c r="T774" s="3">
        <v>42.7</v>
      </c>
      <c r="U774" s="3">
        <v>41.8</v>
      </c>
      <c r="V774" s="3">
        <v>41.46</v>
      </c>
      <c r="W774" s="3">
        <v>41.8</v>
      </c>
      <c r="X774" s="3">
        <v>42.34</v>
      </c>
      <c r="Y774" s="3">
        <v>46.08</v>
      </c>
      <c r="Z774" s="3">
        <v>48.89</v>
      </c>
      <c r="AA774" s="3">
        <v>49.49</v>
      </c>
      <c r="AB774" s="3">
        <v>50.38</v>
      </c>
      <c r="AC774" s="3">
        <v>50.46</v>
      </c>
      <c r="AD774" s="3">
        <v>49.74</v>
      </c>
      <c r="AE774" s="3">
        <v>44.46</v>
      </c>
      <c r="AF774" s="3">
        <v>43.25</v>
      </c>
      <c r="AG774" s="3">
        <v>42.55</v>
      </c>
      <c r="AH774" s="3">
        <v>42.3</v>
      </c>
      <c r="AI774" s="3">
        <v>42.57</v>
      </c>
      <c r="AJ774" s="3">
        <v>43.45</v>
      </c>
      <c r="AK774" s="3">
        <v>46.01</v>
      </c>
      <c r="AL774" s="3">
        <v>49.09</v>
      </c>
      <c r="AM774" s="3">
        <v>49.54</v>
      </c>
      <c r="AN774" s="3">
        <v>50.29</v>
      </c>
      <c r="AO774" s="3">
        <v>50.34</v>
      </c>
      <c r="AP774" s="3">
        <v>49.49</v>
      </c>
      <c r="AQ774" s="3">
        <v>44.33</v>
      </c>
      <c r="AR774" s="3">
        <v>43.62</v>
      </c>
      <c r="AS774" s="3">
        <v>42.92</v>
      </c>
      <c r="AT774" s="3">
        <v>42.66</v>
      </c>
      <c r="AU774" s="3">
        <v>42.93</v>
      </c>
      <c r="AV774" s="3">
        <v>44.05</v>
      </c>
      <c r="AW774" s="3">
        <v>44.73</v>
      </c>
      <c r="AX774" s="3">
        <v>47.86</v>
      </c>
      <c r="AY774" s="3">
        <v>48.31</v>
      </c>
    </row>
    <row r="775" spans="1:51" x14ac:dyDescent="0.35">
      <c r="A775" s="5">
        <f t="shared" si="12"/>
        <v>43810</v>
      </c>
      <c r="B775" t="s">
        <v>920</v>
      </c>
      <c r="C775" s="2">
        <v>43810</v>
      </c>
      <c r="D775" s="3">
        <v>44.88</v>
      </c>
      <c r="E775" s="3">
        <v>45.17</v>
      </c>
      <c r="F775" s="3">
        <v>42.79</v>
      </c>
      <c r="G775" s="3">
        <v>41.82</v>
      </c>
      <c r="H775" s="3">
        <v>41.45</v>
      </c>
      <c r="I775" s="3">
        <v>40.79</v>
      </c>
      <c r="J775" s="3">
        <v>40.5</v>
      </c>
      <c r="K775" s="3">
        <v>40.840000000000003</v>
      </c>
      <c r="L775" s="3">
        <v>41.28</v>
      </c>
      <c r="M775" s="3">
        <v>45.72</v>
      </c>
      <c r="N775" s="3">
        <v>48.53</v>
      </c>
      <c r="O775" s="3">
        <v>49.46</v>
      </c>
      <c r="P775" s="3">
        <v>50.76</v>
      </c>
      <c r="Q775" s="3">
        <v>50.78</v>
      </c>
      <c r="R775" s="3">
        <v>49.8</v>
      </c>
      <c r="S775" s="3">
        <v>43.4</v>
      </c>
      <c r="T775" s="3">
        <v>42.32</v>
      </c>
      <c r="U775" s="3">
        <v>41.42</v>
      </c>
      <c r="V775" s="3">
        <v>41.08</v>
      </c>
      <c r="W775" s="3">
        <v>41.42</v>
      </c>
      <c r="X775" s="3">
        <v>41.96</v>
      </c>
      <c r="Y775" s="3">
        <v>45.66</v>
      </c>
      <c r="Z775" s="3">
        <v>48.47</v>
      </c>
      <c r="AA775" s="3">
        <v>49.07</v>
      </c>
      <c r="AB775" s="3">
        <v>49.96</v>
      </c>
      <c r="AC775" s="3">
        <v>50.04</v>
      </c>
      <c r="AD775" s="3">
        <v>49.32</v>
      </c>
      <c r="AE775" s="3">
        <v>44.13</v>
      </c>
      <c r="AF775" s="3">
        <v>42.92</v>
      </c>
      <c r="AG775" s="3">
        <v>42.22</v>
      </c>
      <c r="AH775" s="3">
        <v>41.97</v>
      </c>
      <c r="AI775" s="3">
        <v>42.24</v>
      </c>
      <c r="AJ775" s="3">
        <v>43.12</v>
      </c>
      <c r="AK775" s="3">
        <v>45.77</v>
      </c>
      <c r="AL775" s="3">
        <v>48.85</v>
      </c>
      <c r="AM775" s="3">
        <v>49.3</v>
      </c>
      <c r="AN775" s="3">
        <v>50.05</v>
      </c>
      <c r="AO775" s="3">
        <v>50.1</v>
      </c>
      <c r="AP775" s="3">
        <v>49.25</v>
      </c>
      <c r="AQ775" s="3">
        <v>44</v>
      </c>
      <c r="AR775" s="3">
        <v>43.29</v>
      </c>
      <c r="AS775" s="3">
        <v>42.59</v>
      </c>
      <c r="AT775" s="3">
        <v>42.33</v>
      </c>
      <c r="AU775" s="3">
        <v>42.6</v>
      </c>
      <c r="AV775" s="3">
        <v>43.72</v>
      </c>
      <c r="AW775" s="3">
        <v>44.49</v>
      </c>
      <c r="AX775" s="3">
        <v>47.62</v>
      </c>
      <c r="AY775" s="3">
        <v>48.07</v>
      </c>
    </row>
    <row r="776" spans="1:51" x14ac:dyDescent="0.35">
      <c r="A776" s="5">
        <f t="shared" si="12"/>
        <v>43811</v>
      </c>
      <c r="B776" t="s">
        <v>921</v>
      </c>
      <c r="C776" s="2">
        <v>43811</v>
      </c>
      <c r="D776" s="3">
        <v>45.81</v>
      </c>
      <c r="E776" s="3">
        <v>46.31</v>
      </c>
      <c r="F776" s="3">
        <v>44.2</v>
      </c>
      <c r="G776" s="3">
        <v>42.74</v>
      </c>
      <c r="H776" s="3">
        <v>42.49</v>
      </c>
      <c r="I776" s="3">
        <v>41.83</v>
      </c>
      <c r="J776" s="3">
        <v>41.68</v>
      </c>
      <c r="K776" s="3">
        <v>42.02</v>
      </c>
      <c r="L776" s="3">
        <v>42.46</v>
      </c>
      <c r="M776" s="3">
        <v>46.72</v>
      </c>
      <c r="N776" s="3">
        <v>49.53</v>
      </c>
      <c r="O776" s="3">
        <v>50.46</v>
      </c>
      <c r="P776" s="3">
        <v>51.74</v>
      </c>
      <c r="Q776" s="3">
        <v>51.76</v>
      </c>
      <c r="R776" s="3">
        <v>50.78</v>
      </c>
      <c r="S776" s="3">
        <v>44.32</v>
      </c>
      <c r="T776" s="3">
        <v>43.24</v>
      </c>
      <c r="U776" s="3">
        <v>42.34</v>
      </c>
      <c r="V776" s="3">
        <v>42</v>
      </c>
      <c r="W776" s="3">
        <v>42.34</v>
      </c>
      <c r="X776" s="3">
        <v>42.88</v>
      </c>
      <c r="Y776" s="3">
        <v>46.3</v>
      </c>
      <c r="Z776" s="3">
        <v>49.11</v>
      </c>
      <c r="AA776" s="3">
        <v>49.71</v>
      </c>
      <c r="AB776" s="3">
        <v>50.6</v>
      </c>
      <c r="AC776" s="3">
        <v>50.68</v>
      </c>
      <c r="AD776" s="3">
        <v>49.96</v>
      </c>
      <c r="AE776" s="3">
        <v>45.15</v>
      </c>
      <c r="AF776" s="3">
        <v>43.94</v>
      </c>
      <c r="AG776" s="3">
        <v>43.24</v>
      </c>
      <c r="AH776" s="3">
        <v>42.99</v>
      </c>
      <c r="AI776" s="3">
        <v>43.26</v>
      </c>
      <c r="AJ776" s="3">
        <v>44.14</v>
      </c>
      <c r="AK776" s="3">
        <v>46.33</v>
      </c>
      <c r="AL776" s="3">
        <v>49.41</v>
      </c>
      <c r="AM776" s="3">
        <v>49.86</v>
      </c>
      <c r="AN776" s="3">
        <v>50.61</v>
      </c>
      <c r="AO776" s="3">
        <v>50.66</v>
      </c>
      <c r="AP776" s="3">
        <v>49.81</v>
      </c>
      <c r="AQ776" s="3">
        <v>44.56</v>
      </c>
      <c r="AR776" s="3">
        <v>43.85</v>
      </c>
      <c r="AS776" s="3">
        <v>43.15</v>
      </c>
      <c r="AT776" s="3">
        <v>42.89</v>
      </c>
      <c r="AU776" s="3">
        <v>43.16</v>
      </c>
      <c r="AV776" s="3">
        <v>44.28</v>
      </c>
      <c r="AW776" s="3">
        <v>45.05</v>
      </c>
      <c r="AX776" s="3">
        <v>48.18</v>
      </c>
      <c r="AY776" s="3">
        <v>48.63</v>
      </c>
    </row>
    <row r="777" spans="1:51" x14ac:dyDescent="0.35">
      <c r="A777" s="5">
        <f t="shared" si="12"/>
        <v>43812</v>
      </c>
      <c r="B777" t="s">
        <v>922</v>
      </c>
      <c r="C777" s="2">
        <v>43812</v>
      </c>
      <c r="D777" s="3">
        <v>43.8</v>
      </c>
      <c r="E777" s="3">
        <v>44.3</v>
      </c>
      <c r="F777" s="3">
        <v>42.19</v>
      </c>
      <c r="G777" s="3">
        <v>41</v>
      </c>
      <c r="H777" s="3">
        <v>40.75</v>
      </c>
      <c r="I777" s="3">
        <v>40.090000000000003</v>
      </c>
      <c r="J777" s="3">
        <v>39.81</v>
      </c>
      <c r="K777" s="3">
        <v>40.15</v>
      </c>
      <c r="L777" s="3">
        <v>40.590000000000003</v>
      </c>
      <c r="M777" s="3">
        <v>45.42</v>
      </c>
      <c r="N777" s="3">
        <v>48.23</v>
      </c>
      <c r="O777" s="3">
        <v>49.16</v>
      </c>
      <c r="P777" s="3">
        <v>50.47</v>
      </c>
      <c r="Q777" s="3">
        <v>50.49</v>
      </c>
      <c r="R777" s="3">
        <v>49.51</v>
      </c>
      <c r="S777" s="3">
        <v>43.21</v>
      </c>
      <c r="T777" s="3">
        <v>42.13</v>
      </c>
      <c r="U777" s="3">
        <v>41.23</v>
      </c>
      <c r="V777" s="3">
        <v>40.89</v>
      </c>
      <c r="W777" s="3">
        <v>41.23</v>
      </c>
      <c r="X777" s="3">
        <v>41.77</v>
      </c>
      <c r="Y777" s="3">
        <v>45.71</v>
      </c>
      <c r="Z777" s="3">
        <v>48.52</v>
      </c>
      <c r="AA777" s="3">
        <v>49.12</v>
      </c>
      <c r="AB777" s="3">
        <v>50.01</v>
      </c>
      <c r="AC777" s="3">
        <v>50.09</v>
      </c>
      <c r="AD777" s="3">
        <v>49.37</v>
      </c>
      <c r="AE777" s="3">
        <v>43.89</v>
      </c>
      <c r="AF777" s="3">
        <v>42.68</v>
      </c>
      <c r="AG777" s="3">
        <v>41.98</v>
      </c>
      <c r="AH777" s="3">
        <v>41.73</v>
      </c>
      <c r="AI777" s="3">
        <v>42</v>
      </c>
      <c r="AJ777" s="3">
        <v>42.88</v>
      </c>
      <c r="AK777" s="3">
        <v>45.65</v>
      </c>
      <c r="AL777" s="3">
        <v>48.73</v>
      </c>
      <c r="AM777" s="3">
        <v>49.18</v>
      </c>
      <c r="AN777" s="3">
        <v>49.93</v>
      </c>
      <c r="AO777" s="3">
        <v>49.98</v>
      </c>
      <c r="AP777" s="3">
        <v>49.13</v>
      </c>
      <c r="AQ777" s="3">
        <v>43.3</v>
      </c>
      <c r="AR777" s="3">
        <v>42.59</v>
      </c>
      <c r="AS777" s="3">
        <v>41.89</v>
      </c>
      <c r="AT777" s="3">
        <v>41.63</v>
      </c>
      <c r="AU777" s="3">
        <v>41.9</v>
      </c>
      <c r="AV777" s="3">
        <v>43.02</v>
      </c>
      <c r="AW777" s="3">
        <v>44.37</v>
      </c>
      <c r="AX777" s="3">
        <v>47.5</v>
      </c>
      <c r="AY777" s="3">
        <v>47.95</v>
      </c>
    </row>
    <row r="778" spans="1:51" x14ac:dyDescent="0.35">
      <c r="A778" s="5">
        <f t="shared" si="12"/>
        <v>43815</v>
      </c>
      <c r="B778" t="s">
        <v>923</v>
      </c>
      <c r="C778" s="2">
        <v>43815</v>
      </c>
      <c r="D778" s="3">
        <v>43.82</v>
      </c>
      <c r="E778" s="3">
        <v>44.32</v>
      </c>
      <c r="F778" s="3">
        <v>42.21</v>
      </c>
      <c r="G778" s="3">
        <v>41.25</v>
      </c>
      <c r="H778" s="3">
        <v>41</v>
      </c>
      <c r="I778" s="3">
        <v>40.340000000000003</v>
      </c>
      <c r="J778" s="3">
        <v>39.99</v>
      </c>
      <c r="K778" s="3">
        <v>40.33</v>
      </c>
      <c r="L778" s="3">
        <v>40.770000000000003</v>
      </c>
      <c r="M778" s="3">
        <v>45.6</v>
      </c>
      <c r="N778" s="3">
        <v>48.41</v>
      </c>
      <c r="O778" s="3">
        <v>49.34</v>
      </c>
      <c r="P778" s="3">
        <v>50.7</v>
      </c>
      <c r="Q778" s="3">
        <v>50.72</v>
      </c>
      <c r="R778" s="3">
        <v>49.74</v>
      </c>
      <c r="S778" s="3">
        <v>43.37</v>
      </c>
      <c r="T778" s="3">
        <v>42.29</v>
      </c>
      <c r="U778" s="3">
        <v>41.39</v>
      </c>
      <c r="V778" s="3">
        <v>41.05</v>
      </c>
      <c r="W778" s="3">
        <v>41.39</v>
      </c>
      <c r="X778" s="3">
        <v>41.93</v>
      </c>
      <c r="Y778" s="3">
        <v>45.98</v>
      </c>
      <c r="Z778" s="3">
        <v>48.79</v>
      </c>
      <c r="AA778" s="3">
        <v>49.39</v>
      </c>
      <c r="AB778" s="3">
        <v>50.28</v>
      </c>
      <c r="AC778" s="3">
        <v>50.36</v>
      </c>
      <c r="AD778" s="3">
        <v>49.64</v>
      </c>
      <c r="AE778" s="3">
        <v>44.34</v>
      </c>
      <c r="AF778" s="3">
        <v>43.13</v>
      </c>
      <c r="AG778" s="3">
        <v>42.43</v>
      </c>
      <c r="AH778" s="3">
        <v>42.18</v>
      </c>
      <c r="AI778" s="3">
        <v>42.45</v>
      </c>
      <c r="AJ778" s="3">
        <v>43.33</v>
      </c>
      <c r="AK778" s="3">
        <v>46.04</v>
      </c>
      <c r="AL778" s="3">
        <v>49.12</v>
      </c>
      <c r="AM778" s="3">
        <v>49.57</v>
      </c>
      <c r="AN778" s="3">
        <v>50.32</v>
      </c>
      <c r="AO778" s="3">
        <v>50.37</v>
      </c>
      <c r="AP778" s="3">
        <v>49.52</v>
      </c>
      <c r="AQ778" s="3">
        <v>43.75</v>
      </c>
      <c r="AR778" s="3">
        <v>43.04</v>
      </c>
      <c r="AS778" s="3">
        <v>42.34</v>
      </c>
      <c r="AT778" s="3">
        <v>42.08</v>
      </c>
      <c r="AU778" s="3">
        <v>42.35</v>
      </c>
      <c r="AV778" s="3">
        <v>43.47</v>
      </c>
      <c r="AW778" s="3">
        <v>44.76</v>
      </c>
      <c r="AX778" s="3">
        <v>47.89</v>
      </c>
      <c r="AY778" s="3">
        <v>48.34</v>
      </c>
    </row>
    <row r="779" spans="1:51" x14ac:dyDescent="0.35">
      <c r="A779" s="5">
        <f t="shared" si="12"/>
        <v>43816</v>
      </c>
      <c r="B779" t="s">
        <v>924</v>
      </c>
      <c r="C779" s="2">
        <v>43816</v>
      </c>
      <c r="D779" s="3">
        <v>45.6</v>
      </c>
      <c r="E779" s="3">
        <v>45.92</v>
      </c>
      <c r="F779" s="3">
        <v>44.04</v>
      </c>
      <c r="G779" s="3">
        <v>42.95</v>
      </c>
      <c r="H779" s="3">
        <v>42.53</v>
      </c>
      <c r="I779" s="3">
        <v>41.88</v>
      </c>
      <c r="J779" s="3">
        <v>41.36</v>
      </c>
      <c r="K779" s="3">
        <v>41.7</v>
      </c>
      <c r="L779" s="3">
        <v>42.14</v>
      </c>
      <c r="M779" s="3">
        <v>46.99</v>
      </c>
      <c r="N779" s="3">
        <v>49.8</v>
      </c>
      <c r="O779" s="3">
        <v>50.73</v>
      </c>
      <c r="P779" s="3">
        <v>52.11</v>
      </c>
      <c r="Q779" s="3">
        <v>52.13</v>
      </c>
      <c r="R779" s="3">
        <v>51.15</v>
      </c>
      <c r="S779" s="3">
        <v>44.72</v>
      </c>
      <c r="T779" s="3">
        <v>43.64</v>
      </c>
      <c r="U779" s="3">
        <v>42.74</v>
      </c>
      <c r="V779" s="3">
        <v>42.4</v>
      </c>
      <c r="W779" s="3">
        <v>42.74</v>
      </c>
      <c r="X779" s="3">
        <v>43.28</v>
      </c>
      <c r="Y779" s="3">
        <v>47.2</v>
      </c>
      <c r="Z779" s="3">
        <v>50.01</v>
      </c>
      <c r="AA779" s="3">
        <v>50.61</v>
      </c>
      <c r="AB779" s="3">
        <v>51.5</v>
      </c>
      <c r="AC779" s="3">
        <v>51.58</v>
      </c>
      <c r="AD779" s="3">
        <v>50.86</v>
      </c>
      <c r="AE779" s="3">
        <v>45.53</v>
      </c>
      <c r="AF779" s="3">
        <v>44.32</v>
      </c>
      <c r="AG779" s="3">
        <v>43.62</v>
      </c>
      <c r="AH779" s="3">
        <v>43.37</v>
      </c>
      <c r="AI779" s="3">
        <v>43.64</v>
      </c>
      <c r="AJ779" s="3">
        <v>44.52</v>
      </c>
      <c r="AK779" s="3">
        <v>47.3</v>
      </c>
      <c r="AL779" s="3">
        <v>50.38</v>
      </c>
      <c r="AM779" s="3">
        <v>50.83</v>
      </c>
      <c r="AN779" s="3">
        <v>51.58</v>
      </c>
      <c r="AO779" s="3">
        <v>51.63</v>
      </c>
      <c r="AP779" s="3">
        <v>50.78</v>
      </c>
      <c r="AQ779" s="3">
        <v>44.94</v>
      </c>
      <c r="AR779" s="3">
        <v>44.23</v>
      </c>
      <c r="AS779" s="3">
        <v>43.53</v>
      </c>
      <c r="AT779" s="3">
        <v>43.27</v>
      </c>
      <c r="AU779" s="3">
        <v>43.54</v>
      </c>
      <c r="AV779" s="3">
        <v>44.66</v>
      </c>
      <c r="AW779" s="3">
        <v>46.02</v>
      </c>
      <c r="AX779" s="3">
        <v>49.15</v>
      </c>
      <c r="AY779" s="3">
        <v>49.6</v>
      </c>
    </row>
    <row r="780" spans="1:51" x14ac:dyDescent="0.35">
      <c r="A780" s="5">
        <f t="shared" si="12"/>
        <v>43817</v>
      </c>
      <c r="B780" t="s">
        <v>925</v>
      </c>
      <c r="C780" s="2">
        <v>43817</v>
      </c>
      <c r="D780" s="3">
        <v>46.78</v>
      </c>
      <c r="E780" s="3">
        <v>47.1</v>
      </c>
      <c r="F780" s="3">
        <v>45.22</v>
      </c>
      <c r="G780" s="3">
        <v>43.76</v>
      </c>
      <c r="H780" s="3">
        <v>43.34</v>
      </c>
      <c r="I780" s="3">
        <v>42.69</v>
      </c>
      <c r="J780" s="3">
        <v>42.23</v>
      </c>
      <c r="K780" s="3">
        <v>42.57</v>
      </c>
      <c r="L780" s="3">
        <v>43.01</v>
      </c>
      <c r="M780" s="3">
        <v>47.9</v>
      </c>
      <c r="N780" s="3">
        <v>50.71</v>
      </c>
      <c r="O780" s="3">
        <v>51.64</v>
      </c>
      <c r="P780" s="3">
        <v>52.97</v>
      </c>
      <c r="Q780" s="3">
        <v>52.99</v>
      </c>
      <c r="R780" s="3">
        <v>52.01</v>
      </c>
      <c r="S780" s="3">
        <v>45.64</v>
      </c>
      <c r="T780" s="3">
        <v>44.56</v>
      </c>
      <c r="U780" s="3">
        <v>43.66</v>
      </c>
      <c r="V780" s="3">
        <v>43.32</v>
      </c>
      <c r="W780" s="3">
        <v>43.66</v>
      </c>
      <c r="X780" s="3">
        <v>44.2</v>
      </c>
      <c r="Y780" s="3">
        <v>48.25</v>
      </c>
      <c r="Z780" s="3">
        <v>51.06</v>
      </c>
      <c r="AA780" s="3">
        <v>51.66</v>
      </c>
      <c r="AB780" s="3">
        <v>52.55</v>
      </c>
      <c r="AC780" s="3">
        <v>52.63</v>
      </c>
      <c r="AD780" s="3">
        <v>51.91</v>
      </c>
      <c r="AE780" s="3">
        <v>46.04</v>
      </c>
      <c r="AF780" s="3">
        <v>44.83</v>
      </c>
      <c r="AG780" s="3">
        <v>44.13</v>
      </c>
      <c r="AH780" s="3">
        <v>43.88</v>
      </c>
      <c r="AI780" s="3">
        <v>44.15</v>
      </c>
      <c r="AJ780" s="3">
        <v>45.03</v>
      </c>
      <c r="AK780" s="3">
        <v>48.14</v>
      </c>
      <c r="AL780" s="3">
        <v>51.22</v>
      </c>
      <c r="AM780" s="3">
        <v>51.67</v>
      </c>
      <c r="AN780" s="3">
        <v>52.42</v>
      </c>
      <c r="AO780" s="3">
        <v>52.47</v>
      </c>
      <c r="AP780" s="3">
        <v>51.62</v>
      </c>
      <c r="AQ780" s="3">
        <v>45.46</v>
      </c>
      <c r="AR780" s="3">
        <v>44.75</v>
      </c>
      <c r="AS780" s="3">
        <v>44.05</v>
      </c>
      <c r="AT780" s="3">
        <v>43.79</v>
      </c>
      <c r="AU780" s="3">
        <v>44.06</v>
      </c>
      <c r="AV780" s="3">
        <v>45.18</v>
      </c>
      <c r="AW780" s="3">
        <v>46.86</v>
      </c>
      <c r="AX780" s="3">
        <v>49.99</v>
      </c>
      <c r="AY780" s="3">
        <v>50.44</v>
      </c>
    </row>
    <row r="781" spans="1:51" x14ac:dyDescent="0.35">
      <c r="A781" s="5">
        <f t="shared" si="12"/>
        <v>43818</v>
      </c>
      <c r="B781" t="s">
        <v>926</v>
      </c>
      <c r="C781" s="2">
        <v>43818</v>
      </c>
      <c r="D781" s="3">
        <v>46.83</v>
      </c>
      <c r="E781" s="3">
        <v>47.44</v>
      </c>
      <c r="F781" s="3">
        <v>45.43</v>
      </c>
      <c r="G781" s="3">
        <v>44.23</v>
      </c>
      <c r="H781" s="3">
        <v>43.87</v>
      </c>
      <c r="I781" s="3">
        <v>43.18</v>
      </c>
      <c r="J781" s="3">
        <v>42.71</v>
      </c>
      <c r="K781" s="3">
        <v>43.05</v>
      </c>
      <c r="L781" s="3">
        <v>43.49</v>
      </c>
      <c r="M781" s="3">
        <v>48.6</v>
      </c>
      <c r="N781" s="3">
        <v>51.41</v>
      </c>
      <c r="O781" s="3">
        <v>52.34</v>
      </c>
      <c r="P781" s="3">
        <v>53.7</v>
      </c>
      <c r="Q781" s="3">
        <v>53.72</v>
      </c>
      <c r="R781" s="3">
        <v>52.74</v>
      </c>
      <c r="S781" s="3">
        <v>46.31</v>
      </c>
      <c r="T781" s="3">
        <v>45.23</v>
      </c>
      <c r="U781" s="3">
        <v>44.33</v>
      </c>
      <c r="V781" s="3">
        <v>43.99</v>
      </c>
      <c r="W781" s="3">
        <v>44.33</v>
      </c>
      <c r="X781" s="3">
        <v>44.87</v>
      </c>
      <c r="Y781" s="3">
        <v>48.78</v>
      </c>
      <c r="Z781" s="3">
        <v>51.59</v>
      </c>
      <c r="AA781" s="3">
        <v>52.19</v>
      </c>
      <c r="AB781" s="3">
        <v>53.08</v>
      </c>
      <c r="AC781" s="3">
        <v>53.16</v>
      </c>
      <c r="AD781" s="3">
        <v>52.44</v>
      </c>
      <c r="AE781" s="3">
        <v>46.68</v>
      </c>
      <c r="AF781" s="3">
        <v>45.47</v>
      </c>
      <c r="AG781" s="3">
        <v>44.77</v>
      </c>
      <c r="AH781" s="3">
        <v>44.52</v>
      </c>
      <c r="AI781" s="3">
        <v>44.79</v>
      </c>
      <c r="AJ781" s="3">
        <v>45.67</v>
      </c>
      <c r="AK781" s="3">
        <v>48.81</v>
      </c>
      <c r="AL781" s="3">
        <v>51.89</v>
      </c>
      <c r="AM781" s="3">
        <v>52.34</v>
      </c>
      <c r="AN781" s="3">
        <v>53.09</v>
      </c>
      <c r="AO781" s="3">
        <v>53.14</v>
      </c>
      <c r="AP781" s="3">
        <v>52.29</v>
      </c>
      <c r="AQ781" s="3">
        <v>46.1</v>
      </c>
      <c r="AR781" s="3">
        <v>45.39</v>
      </c>
      <c r="AS781" s="3">
        <v>44.69</v>
      </c>
      <c r="AT781" s="3">
        <v>44.43</v>
      </c>
      <c r="AU781" s="3">
        <v>44.7</v>
      </c>
      <c r="AV781" s="3">
        <v>45.82</v>
      </c>
      <c r="AW781" s="3">
        <v>47.53</v>
      </c>
      <c r="AX781" s="3">
        <v>50.66</v>
      </c>
      <c r="AY781" s="3">
        <v>51.11</v>
      </c>
    </row>
    <row r="782" spans="1:51" x14ac:dyDescent="0.35">
      <c r="A782" s="5">
        <f t="shared" ref="A782:A845" si="13">+A777+7</f>
        <v>43819</v>
      </c>
      <c r="B782" t="s">
        <v>927</v>
      </c>
      <c r="C782" s="2">
        <v>43819</v>
      </c>
      <c r="D782" s="3">
        <v>45.57</v>
      </c>
      <c r="E782" s="3">
        <v>46.08</v>
      </c>
      <c r="F782" s="3">
        <v>44.18</v>
      </c>
      <c r="G782" s="3">
        <v>43.54</v>
      </c>
      <c r="H782" s="3">
        <v>43.22</v>
      </c>
      <c r="I782" s="3">
        <v>42.51</v>
      </c>
      <c r="J782" s="3">
        <v>42.17</v>
      </c>
      <c r="K782" s="3">
        <v>42.51</v>
      </c>
      <c r="L782" s="3">
        <v>42.95</v>
      </c>
      <c r="M782" s="3">
        <v>48</v>
      </c>
      <c r="N782" s="3">
        <v>50.81</v>
      </c>
      <c r="O782" s="3">
        <v>51.74</v>
      </c>
      <c r="P782" s="3">
        <v>53.24</v>
      </c>
      <c r="Q782" s="3">
        <v>53.26</v>
      </c>
      <c r="R782" s="3">
        <v>52.28</v>
      </c>
      <c r="S782" s="3">
        <v>46.31</v>
      </c>
      <c r="T782" s="3">
        <v>45.23</v>
      </c>
      <c r="U782" s="3">
        <v>44.33</v>
      </c>
      <c r="V782" s="3">
        <v>43.99</v>
      </c>
      <c r="W782" s="3">
        <v>44.33</v>
      </c>
      <c r="X782" s="3">
        <v>44.87</v>
      </c>
      <c r="Y782" s="3">
        <v>49.09</v>
      </c>
      <c r="Z782" s="3">
        <v>51.9</v>
      </c>
      <c r="AA782" s="3">
        <v>52.5</v>
      </c>
      <c r="AB782" s="3">
        <v>53.39</v>
      </c>
      <c r="AC782" s="3">
        <v>53.47</v>
      </c>
      <c r="AD782" s="3">
        <v>52.75</v>
      </c>
      <c r="AE782" s="3">
        <v>46.47</v>
      </c>
      <c r="AF782" s="3">
        <v>45.26</v>
      </c>
      <c r="AG782" s="3">
        <v>44.56</v>
      </c>
      <c r="AH782" s="3">
        <v>44.31</v>
      </c>
      <c r="AI782" s="3">
        <v>44.58</v>
      </c>
      <c r="AJ782" s="3">
        <v>45.46</v>
      </c>
      <c r="AK782" s="3">
        <v>48.86</v>
      </c>
      <c r="AL782" s="3">
        <v>51.94</v>
      </c>
      <c r="AM782" s="3">
        <v>52.39</v>
      </c>
      <c r="AN782" s="3">
        <v>53.14</v>
      </c>
      <c r="AO782" s="3">
        <v>53.19</v>
      </c>
      <c r="AP782" s="3">
        <v>52.34</v>
      </c>
      <c r="AQ782" s="3">
        <v>45.66</v>
      </c>
      <c r="AR782" s="3">
        <v>44.95</v>
      </c>
      <c r="AS782" s="3">
        <v>44.25</v>
      </c>
      <c r="AT782" s="3">
        <v>43.99</v>
      </c>
      <c r="AU782" s="3">
        <v>44.26</v>
      </c>
      <c r="AV782" s="3">
        <v>45.38</v>
      </c>
      <c r="AW782" s="3">
        <v>47.09</v>
      </c>
      <c r="AX782" s="3">
        <v>50.22</v>
      </c>
      <c r="AY782" s="3">
        <v>50.67</v>
      </c>
    </row>
    <row r="783" spans="1:51" x14ac:dyDescent="0.35">
      <c r="A783" s="5">
        <f t="shared" si="13"/>
        <v>43822</v>
      </c>
      <c r="B783" t="s">
        <v>928</v>
      </c>
      <c r="C783" s="2">
        <v>43822</v>
      </c>
      <c r="D783" s="3">
        <v>44.03</v>
      </c>
      <c r="E783" s="3">
        <v>44.54</v>
      </c>
      <c r="F783" s="3">
        <v>42.64</v>
      </c>
      <c r="G783" s="3">
        <v>42.22</v>
      </c>
      <c r="H783" s="3">
        <v>41.9</v>
      </c>
      <c r="I783" s="3">
        <v>41.19</v>
      </c>
      <c r="J783" s="3">
        <v>40.94</v>
      </c>
      <c r="K783" s="3">
        <v>41.28</v>
      </c>
      <c r="L783" s="3">
        <v>41.72</v>
      </c>
      <c r="M783" s="3">
        <v>47.73</v>
      </c>
      <c r="N783" s="3">
        <v>50.54</v>
      </c>
      <c r="O783" s="3">
        <v>51.47</v>
      </c>
      <c r="P783" s="3">
        <v>52.95</v>
      </c>
      <c r="Q783" s="3">
        <v>52.97</v>
      </c>
      <c r="R783" s="3">
        <v>51.99</v>
      </c>
      <c r="S783" s="3">
        <v>46</v>
      </c>
      <c r="T783" s="3">
        <v>44.92</v>
      </c>
      <c r="U783" s="3">
        <v>44.02</v>
      </c>
      <c r="V783" s="3">
        <v>43.68</v>
      </c>
      <c r="W783" s="3">
        <v>44.02</v>
      </c>
      <c r="X783" s="3">
        <v>44.56</v>
      </c>
      <c r="Y783" s="3">
        <v>48.65</v>
      </c>
      <c r="Z783" s="3">
        <v>51.46</v>
      </c>
      <c r="AA783" s="3">
        <v>52.06</v>
      </c>
      <c r="AB783" s="3">
        <v>52.95</v>
      </c>
      <c r="AC783" s="3">
        <v>53.03</v>
      </c>
      <c r="AD783" s="3">
        <v>52.31</v>
      </c>
      <c r="AE783" s="3">
        <v>46.29</v>
      </c>
      <c r="AF783" s="3">
        <v>45.08</v>
      </c>
      <c r="AG783" s="3">
        <v>44.38</v>
      </c>
      <c r="AH783" s="3">
        <v>44.13</v>
      </c>
      <c r="AI783" s="3">
        <v>44.4</v>
      </c>
      <c r="AJ783" s="3">
        <v>45.28</v>
      </c>
      <c r="AK783" s="3">
        <v>48.43</v>
      </c>
      <c r="AL783" s="3">
        <v>51.51</v>
      </c>
      <c r="AM783" s="3">
        <v>51.96</v>
      </c>
      <c r="AN783" s="3">
        <v>52.71</v>
      </c>
      <c r="AO783" s="3">
        <v>52.76</v>
      </c>
      <c r="AP783" s="3">
        <v>51.91</v>
      </c>
      <c r="AQ783" s="3">
        <v>45.48</v>
      </c>
      <c r="AR783" s="3">
        <v>44.77</v>
      </c>
      <c r="AS783" s="3">
        <v>44.07</v>
      </c>
      <c r="AT783" s="3">
        <v>43.81</v>
      </c>
      <c r="AU783" s="3">
        <v>44.08</v>
      </c>
      <c r="AV783" s="3">
        <v>45.2</v>
      </c>
      <c r="AW783" s="3">
        <v>46.66</v>
      </c>
      <c r="AX783" s="3">
        <v>49.79</v>
      </c>
      <c r="AY783" s="3">
        <v>50.24</v>
      </c>
    </row>
    <row r="784" spans="1:51" x14ac:dyDescent="0.35">
      <c r="A784" s="5">
        <f t="shared" si="13"/>
        <v>43823</v>
      </c>
      <c r="B784" t="s">
        <v>929</v>
      </c>
      <c r="C784" s="2">
        <v>43823</v>
      </c>
      <c r="D784" s="3">
        <v>42.85</v>
      </c>
      <c r="E784" s="3">
        <v>43.58</v>
      </c>
      <c r="F784" s="3">
        <v>41.93</v>
      </c>
      <c r="G784" s="3">
        <v>41.27</v>
      </c>
      <c r="H784" s="3">
        <v>40.950000000000003</v>
      </c>
      <c r="I784" s="3">
        <v>40.24</v>
      </c>
      <c r="J784" s="3">
        <v>39.97</v>
      </c>
      <c r="K784" s="3">
        <v>40.31</v>
      </c>
      <c r="L784" s="3">
        <v>40.75</v>
      </c>
      <c r="M784" s="3">
        <v>47.06</v>
      </c>
      <c r="N784" s="3">
        <v>49.87</v>
      </c>
      <c r="O784" s="3">
        <v>50.8</v>
      </c>
      <c r="P784" s="3">
        <v>52.45</v>
      </c>
      <c r="Q784" s="3">
        <v>52.47</v>
      </c>
      <c r="R784" s="3">
        <v>51.49</v>
      </c>
      <c r="S784" s="3">
        <v>45.62</v>
      </c>
      <c r="T784" s="3">
        <v>44.54</v>
      </c>
      <c r="U784" s="3">
        <v>43.64</v>
      </c>
      <c r="V784" s="3">
        <v>43.3</v>
      </c>
      <c r="W784" s="3">
        <v>43.64</v>
      </c>
      <c r="X784" s="3">
        <v>44.18</v>
      </c>
      <c r="Y784" s="3">
        <v>48.04</v>
      </c>
      <c r="Z784" s="3">
        <v>50.85</v>
      </c>
      <c r="AA784" s="3">
        <v>51.45</v>
      </c>
      <c r="AB784" s="3">
        <v>52.34</v>
      </c>
      <c r="AC784" s="3">
        <v>52.42</v>
      </c>
      <c r="AD784" s="3">
        <v>51.7</v>
      </c>
      <c r="AE784" s="3">
        <v>45.61</v>
      </c>
      <c r="AF784" s="3">
        <v>44.4</v>
      </c>
      <c r="AG784" s="3">
        <v>43.7</v>
      </c>
      <c r="AH784" s="3">
        <v>43.45</v>
      </c>
      <c r="AI784" s="3">
        <v>43.72</v>
      </c>
      <c r="AJ784" s="3">
        <v>44.6</v>
      </c>
      <c r="AK784" s="3">
        <v>47.68</v>
      </c>
      <c r="AL784" s="3">
        <v>50.76</v>
      </c>
      <c r="AM784" s="3">
        <v>51.21</v>
      </c>
      <c r="AN784" s="3">
        <v>51.96</v>
      </c>
      <c r="AO784" s="3">
        <v>52.01</v>
      </c>
      <c r="AP784" s="3">
        <v>51.16</v>
      </c>
      <c r="AQ784" s="3">
        <v>45.21</v>
      </c>
      <c r="AR784" s="3">
        <v>44.5</v>
      </c>
      <c r="AS784" s="3">
        <v>43.8</v>
      </c>
      <c r="AT784" s="3">
        <v>43.54</v>
      </c>
      <c r="AU784" s="3">
        <v>43.81</v>
      </c>
      <c r="AV784" s="3">
        <v>44.93</v>
      </c>
      <c r="AW784" s="3">
        <v>45.91</v>
      </c>
      <c r="AX784" s="3">
        <v>49.04</v>
      </c>
      <c r="AY784" s="3">
        <v>49.49</v>
      </c>
    </row>
    <row r="785" spans="1:51" x14ac:dyDescent="0.35">
      <c r="A785" s="5">
        <f t="shared" si="13"/>
        <v>43824</v>
      </c>
      <c r="B785" t="s">
        <v>930</v>
      </c>
      <c r="C785" s="2">
        <v>43824</v>
      </c>
      <c r="D785" s="3" t="e">
        <v>#N/A</v>
      </c>
      <c r="E785" s="3" t="e">
        <v>#N/A</v>
      </c>
      <c r="F785" s="3" t="e">
        <v>#N/A</v>
      </c>
      <c r="G785" s="3" t="e">
        <v>#N/A</v>
      </c>
      <c r="H785" s="3" t="e">
        <v>#N/A</v>
      </c>
      <c r="I785" s="3" t="e">
        <v>#N/A</v>
      </c>
      <c r="J785" s="3" t="e">
        <v>#N/A</v>
      </c>
      <c r="K785" s="3" t="e">
        <v>#N/A</v>
      </c>
      <c r="L785" s="3" t="e">
        <v>#N/A</v>
      </c>
      <c r="M785" s="3" t="e">
        <v>#N/A</v>
      </c>
      <c r="N785" s="3" t="e">
        <v>#N/A</v>
      </c>
      <c r="O785" s="3" t="e">
        <v>#N/A</v>
      </c>
      <c r="P785" s="3" t="e">
        <v>#N/A</v>
      </c>
      <c r="Q785" s="3" t="e">
        <v>#N/A</v>
      </c>
      <c r="R785" s="3" t="e">
        <v>#N/A</v>
      </c>
      <c r="S785" s="3" t="e">
        <v>#N/A</v>
      </c>
      <c r="T785" s="3" t="e">
        <v>#N/A</v>
      </c>
      <c r="U785" s="3" t="e">
        <v>#N/A</v>
      </c>
      <c r="V785" s="3" t="e">
        <v>#N/A</v>
      </c>
      <c r="W785" s="3" t="e">
        <v>#N/A</v>
      </c>
      <c r="X785" s="3" t="e">
        <v>#N/A</v>
      </c>
      <c r="Y785" s="3" t="e">
        <v>#N/A</v>
      </c>
      <c r="Z785" s="3" t="e">
        <v>#N/A</v>
      </c>
      <c r="AA785" s="3" t="e">
        <v>#N/A</v>
      </c>
      <c r="AB785" s="3" t="e">
        <v>#N/A</v>
      </c>
      <c r="AC785" s="3" t="e">
        <v>#N/A</v>
      </c>
      <c r="AD785" s="3" t="e">
        <v>#N/A</v>
      </c>
      <c r="AE785" s="3" t="e">
        <v>#N/A</v>
      </c>
      <c r="AF785" s="3" t="e">
        <v>#N/A</v>
      </c>
      <c r="AG785" s="3" t="e">
        <v>#N/A</v>
      </c>
      <c r="AH785" s="3" t="e">
        <v>#N/A</v>
      </c>
      <c r="AI785" s="3" t="e">
        <v>#N/A</v>
      </c>
      <c r="AJ785" s="3" t="e">
        <v>#N/A</v>
      </c>
      <c r="AK785" s="3" t="e">
        <v>#N/A</v>
      </c>
      <c r="AL785" s="3" t="e">
        <v>#N/A</v>
      </c>
      <c r="AM785" s="3" t="e">
        <v>#N/A</v>
      </c>
      <c r="AN785" s="3" t="e">
        <v>#N/A</v>
      </c>
      <c r="AO785" s="3" t="e">
        <v>#N/A</v>
      </c>
      <c r="AP785" s="3" t="e">
        <v>#N/A</v>
      </c>
      <c r="AQ785" s="3" t="e">
        <v>#N/A</v>
      </c>
      <c r="AR785" s="3" t="e">
        <v>#N/A</v>
      </c>
      <c r="AS785" s="3" t="e">
        <v>#N/A</v>
      </c>
      <c r="AT785" s="3" t="e">
        <v>#N/A</v>
      </c>
      <c r="AU785" s="3" t="e">
        <v>#N/A</v>
      </c>
      <c r="AV785" s="3" t="e">
        <v>#N/A</v>
      </c>
      <c r="AW785" s="3" t="e">
        <v>#N/A</v>
      </c>
      <c r="AX785" s="3" t="e">
        <v>#N/A</v>
      </c>
      <c r="AY785" s="3" t="e">
        <v>#N/A</v>
      </c>
    </row>
    <row r="786" spans="1:51" x14ac:dyDescent="0.35">
      <c r="A786" s="5">
        <f t="shared" si="13"/>
        <v>43825</v>
      </c>
      <c r="B786" t="s">
        <v>931</v>
      </c>
      <c r="C786" s="2">
        <v>43825</v>
      </c>
      <c r="D786" s="3">
        <v>42.85</v>
      </c>
      <c r="E786" s="3">
        <v>43.58</v>
      </c>
      <c r="F786" s="3">
        <v>41.93</v>
      </c>
      <c r="G786" s="3">
        <v>41.27</v>
      </c>
      <c r="H786" s="3">
        <v>40.950000000000003</v>
      </c>
      <c r="I786" s="3">
        <v>40.24</v>
      </c>
      <c r="J786" s="3">
        <v>39.97</v>
      </c>
      <c r="K786" s="3">
        <v>40.31</v>
      </c>
      <c r="L786" s="3">
        <v>40.75</v>
      </c>
      <c r="M786" s="3">
        <v>47.06</v>
      </c>
      <c r="N786" s="3">
        <v>49.87</v>
      </c>
      <c r="O786" s="3">
        <v>50.8</v>
      </c>
      <c r="P786" s="3">
        <v>52.45</v>
      </c>
      <c r="Q786" s="3">
        <v>52.47</v>
      </c>
      <c r="R786" s="3">
        <v>51.49</v>
      </c>
      <c r="S786" s="3">
        <v>45.62</v>
      </c>
      <c r="T786" s="3">
        <v>44.54</v>
      </c>
      <c r="U786" s="3">
        <v>43.64</v>
      </c>
      <c r="V786" s="3">
        <v>43.3</v>
      </c>
      <c r="W786" s="3">
        <v>43.64</v>
      </c>
      <c r="X786" s="3">
        <v>44.18</v>
      </c>
      <c r="Y786" s="3">
        <v>48.04</v>
      </c>
      <c r="Z786" s="3">
        <v>50.85</v>
      </c>
      <c r="AA786" s="3">
        <v>51.45</v>
      </c>
      <c r="AB786" s="3">
        <v>52.34</v>
      </c>
      <c r="AC786" s="3">
        <v>52.42</v>
      </c>
      <c r="AD786" s="3">
        <v>51.7</v>
      </c>
      <c r="AE786" s="3">
        <v>45.61</v>
      </c>
      <c r="AF786" s="3">
        <v>44.4</v>
      </c>
      <c r="AG786" s="3">
        <v>43.7</v>
      </c>
      <c r="AH786" s="3">
        <v>43.45</v>
      </c>
      <c r="AI786" s="3">
        <v>43.72</v>
      </c>
      <c r="AJ786" s="3">
        <v>44.6</v>
      </c>
      <c r="AK786" s="3">
        <v>47.68</v>
      </c>
      <c r="AL786" s="3">
        <v>50.76</v>
      </c>
      <c r="AM786" s="3">
        <v>51.21</v>
      </c>
      <c r="AN786" s="3">
        <v>51.96</v>
      </c>
      <c r="AO786" s="3">
        <v>52.01</v>
      </c>
      <c r="AP786" s="3">
        <v>51.16</v>
      </c>
      <c r="AQ786" s="3">
        <v>45.21</v>
      </c>
      <c r="AR786" s="3">
        <v>44.5</v>
      </c>
      <c r="AS786" s="3">
        <v>43.8</v>
      </c>
      <c r="AT786" s="3">
        <v>43.54</v>
      </c>
      <c r="AU786" s="3">
        <v>43.81</v>
      </c>
      <c r="AV786" s="3">
        <v>44.93</v>
      </c>
      <c r="AW786" s="3">
        <v>45.91</v>
      </c>
      <c r="AX786" s="3">
        <v>49.04</v>
      </c>
      <c r="AY786" s="3">
        <v>49.49</v>
      </c>
    </row>
    <row r="787" spans="1:51" x14ac:dyDescent="0.35">
      <c r="A787" s="5">
        <f t="shared" si="13"/>
        <v>43826</v>
      </c>
      <c r="B787" t="s">
        <v>932</v>
      </c>
      <c r="C787" s="2">
        <v>43826</v>
      </c>
      <c r="D787" s="3">
        <v>42.78</v>
      </c>
      <c r="E787" s="3">
        <v>43.66</v>
      </c>
      <c r="F787" s="3">
        <v>42.21</v>
      </c>
      <c r="G787" s="3">
        <v>41.32</v>
      </c>
      <c r="H787" s="3">
        <v>41</v>
      </c>
      <c r="I787" s="3">
        <v>40.29</v>
      </c>
      <c r="J787" s="3">
        <v>40.08</v>
      </c>
      <c r="K787" s="3">
        <v>40.42</v>
      </c>
      <c r="L787" s="3">
        <v>40.86</v>
      </c>
      <c r="M787" s="3">
        <v>47.07</v>
      </c>
      <c r="N787" s="3">
        <v>49.88</v>
      </c>
      <c r="O787" s="3">
        <v>50.81</v>
      </c>
      <c r="P787" s="3">
        <v>52.46</v>
      </c>
      <c r="Q787" s="3">
        <v>52.48</v>
      </c>
      <c r="R787" s="3">
        <v>51.5</v>
      </c>
      <c r="S787" s="3">
        <v>45.57</v>
      </c>
      <c r="T787" s="3">
        <v>44.49</v>
      </c>
      <c r="U787" s="3">
        <v>43.59</v>
      </c>
      <c r="V787" s="3">
        <v>43.25</v>
      </c>
      <c r="W787" s="3">
        <v>43.59</v>
      </c>
      <c r="X787" s="3">
        <v>44.13</v>
      </c>
      <c r="Y787" s="3">
        <v>48.31</v>
      </c>
      <c r="Z787" s="3">
        <v>51.12</v>
      </c>
      <c r="AA787" s="3">
        <v>51.72</v>
      </c>
      <c r="AB787" s="3">
        <v>52.61</v>
      </c>
      <c r="AC787" s="3">
        <v>52.69</v>
      </c>
      <c r="AD787" s="3">
        <v>51.97</v>
      </c>
      <c r="AE787" s="3">
        <v>45.88</v>
      </c>
      <c r="AF787" s="3">
        <v>44.67</v>
      </c>
      <c r="AG787" s="3">
        <v>43.97</v>
      </c>
      <c r="AH787" s="3">
        <v>43.72</v>
      </c>
      <c r="AI787" s="3">
        <v>43.99</v>
      </c>
      <c r="AJ787" s="3">
        <v>44.87</v>
      </c>
      <c r="AK787" s="3">
        <v>47.95</v>
      </c>
      <c r="AL787" s="3">
        <v>51.03</v>
      </c>
      <c r="AM787" s="3">
        <v>51.48</v>
      </c>
      <c r="AN787" s="3">
        <v>52.23</v>
      </c>
      <c r="AO787" s="3">
        <v>52.28</v>
      </c>
      <c r="AP787" s="3">
        <v>51.43</v>
      </c>
      <c r="AQ787" s="3">
        <v>45.48</v>
      </c>
      <c r="AR787" s="3">
        <v>44.77</v>
      </c>
      <c r="AS787" s="3">
        <v>44.07</v>
      </c>
      <c r="AT787" s="3">
        <v>43.81</v>
      </c>
      <c r="AU787" s="3">
        <v>44.08</v>
      </c>
      <c r="AV787" s="3">
        <v>45.2</v>
      </c>
      <c r="AW787" s="3">
        <v>46.18</v>
      </c>
      <c r="AX787" s="3">
        <v>49.31</v>
      </c>
      <c r="AY787" s="3">
        <v>49.76</v>
      </c>
    </row>
    <row r="788" spans="1:51" x14ac:dyDescent="0.35">
      <c r="A788" s="5">
        <f t="shared" si="13"/>
        <v>43829</v>
      </c>
      <c r="B788" t="s">
        <v>933</v>
      </c>
      <c r="C788" s="2">
        <v>43829</v>
      </c>
      <c r="D788" s="3">
        <v>41.24</v>
      </c>
      <c r="E788" s="3">
        <v>42.14</v>
      </c>
      <c r="F788" s="3">
        <v>40.92</v>
      </c>
      <c r="G788" s="3">
        <v>40.729999999999997</v>
      </c>
      <c r="H788" s="3">
        <v>40.4</v>
      </c>
      <c r="I788" s="3">
        <v>39.69</v>
      </c>
      <c r="J788" s="3">
        <v>38.909999999999997</v>
      </c>
      <c r="K788" s="3">
        <v>39.25</v>
      </c>
      <c r="L788" s="3">
        <v>39.69</v>
      </c>
      <c r="M788" s="3">
        <v>45.78</v>
      </c>
      <c r="N788" s="3">
        <v>48.59</v>
      </c>
      <c r="O788" s="3">
        <v>49.52</v>
      </c>
      <c r="P788" s="3">
        <v>51.26</v>
      </c>
      <c r="Q788" s="3">
        <v>51.28</v>
      </c>
      <c r="R788" s="3">
        <v>50.3</v>
      </c>
      <c r="S788" s="3">
        <v>44.57</v>
      </c>
      <c r="T788" s="3">
        <v>43.49</v>
      </c>
      <c r="U788" s="3">
        <v>42.59</v>
      </c>
      <c r="V788" s="3">
        <v>42.25</v>
      </c>
      <c r="W788" s="3">
        <v>42.59</v>
      </c>
      <c r="X788" s="3">
        <v>43.13</v>
      </c>
      <c r="Y788" s="3">
        <v>47.26</v>
      </c>
      <c r="Z788" s="3">
        <v>50.07</v>
      </c>
      <c r="AA788" s="3">
        <v>50.67</v>
      </c>
      <c r="AB788" s="3">
        <v>51.56</v>
      </c>
      <c r="AC788" s="3">
        <v>51.64</v>
      </c>
      <c r="AD788" s="3">
        <v>50.92</v>
      </c>
      <c r="AE788" s="3">
        <v>44.78</v>
      </c>
      <c r="AF788" s="3">
        <v>43.57</v>
      </c>
      <c r="AG788" s="3">
        <v>42.87</v>
      </c>
      <c r="AH788" s="3">
        <v>42.62</v>
      </c>
      <c r="AI788" s="3">
        <v>42.89</v>
      </c>
      <c r="AJ788" s="3">
        <v>43.77</v>
      </c>
      <c r="AK788" s="3">
        <v>46.98</v>
      </c>
      <c r="AL788" s="3">
        <v>50.06</v>
      </c>
      <c r="AM788" s="3">
        <v>50.51</v>
      </c>
      <c r="AN788" s="3">
        <v>51.26</v>
      </c>
      <c r="AO788" s="3">
        <v>51.31</v>
      </c>
      <c r="AP788" s="3">
        <v>50.46</v>
      </c>
      <c r="AQ788" s="3">
        <v>44.38</v>
      </c>
      <c r="AR788" s="3">
        <v>43.67</v>
      </c>
      <c r="AS788" s="3">
        <v>42.97</v>
      </c>
      <c r="AT788" s="3">
        <v>42.71</v>
      </c>
      <c r="AU788" s="3">
        <v>42.98</v>
      </c>
      <c r="AV788" s="3">
        <v>44.1</v>
      </c>
      <c r="AW788" s="3">
        <v>45.21</v>
      </c>
      <c r="AX788" s="3">
        <v>48.34</v>
      </c>
      <c r="AY788" s="3">
        <v>48.79</v>
      </c>
    </row>
    <row r="789" spans="1:51" x14ac:dyDescent="0.35">
      <c r="A789" s="5">
        <f t="shared" si="13"/>
        <v>43830</v>
      </c>
      <c r="B789" t="s">
        <v>934</v>
      </c>
      <c r="C789" s="2">
        <v>43830</v>
      </c>
      <c r="D789" s="3">
        <v>41.45</v>
      </c>
      <c r="E789" s="3">
        <v>39.97</v>
      </c>
      <c r="F789" s="3">
        <v>39.57</v>
      </c>
      <c r="G789" s="3">
        <v>39.11</v>
      </c>
      <c r="H789" s="3">
        <v>38.44</v>
      </c>
      <c r="I789" s="3">
        <v>38.340000000000003</v>
      </c>
      <c r="J789" s="3">
        <v>38.68</v>
      </c>
      <c r="K789" s="3">
        <v>39.119999999999997</v>
      </c>
      <c r="L789" s="3">
        <v>45.14</v>
      </c>
      <c r="M789" s="3">
        <v>47.95</v>
      </c>
      <c r="N789" s="3">
        <v>48.88</v>
      </c>
      <c r="O789" s="3">
        <v>50.7</v>
      </c>
      <c r="P789" s="3">
        <v>50.72</v>
      </c>
      <c r="Q789" s="3">
        <v>49.74</v>
      </c>
      <c r="R789" s="3">
        <v>44.17</v>
      </c>
      <c r="S789" s="3">
        <v>43.09</v>
      </c>
      <c r="T789" s="3">
        <v>42.19</v>
      </c>
      <c r="U789" s="3">
        <v>41.85</v>
      </c>
      <c r="V789" s="3">
        <v>42.19</v>
      </c>
      <c r="W789" s="3">
        <v>42.73</v>
      </c>
      <c r="X789" s="3">
        <v>46.81</v>
      </c>
      <c r="Y789" s="3">
        <v>49.62</v>
      </c>
      <c r="Z789" s="3">
        <v>50.22</v>
      </c>
      <c r="AA789" s="3">
        <v>51.11</v>
      </c>
      <c r="AB789" s="3">
        <v>51.19</v>
      </c>
      <c r="AC789" s="3">
        <v>50.47</v>
      </c>
      <c r="AD789" s="3">
        <v>44.32</v>
      </c>
      <c r="AE789" s="3">
        <v>43.11</v>
      </c>
      <c r="AF789" s="3">
        <v>42.41</v>
      </c>
      <c r="AG789" s="3">
        <v>42.16</v>
      </c>
      <c r="AH789" s="3">
        <v>42.43</v>
      </c>
      <c r="AI789" s="3">
        <v>43.31</v>
      </c>
      <c r="AJ789" s="3">
        <v>46.61</v>
      </c>
      <c r="AK789" s="3">
        <v>49.69</v>
      </c>
      <c r="AL789" s="3">
        <v>50.14</v>
      </c>
      <c r="AM789" s="3">
        <v>50.89</v>
      </c>
      <c r="AN789" s="3">
        <v>50.94</v>
      </c>
      <c r="AO789" s="3">
        <v>50.09</v>
      </c>
      <c r="AP789" s="3">
        <v>43.92</v>
      </c>
      <c r="AQ789" s="3">
        <v>43.21</v>
      </c>
      <c r="AR789" s="3">
        <v>42.51</v>
      </c>
      <c r="AS789" s="3">
        <v>42.25</v>
      </c>
      <c r="AT789" s="3">
        <v>42.52</v>
      </c>
      <c r="AU789" s="3">
        <v>43.64</v>
      </c>
      <c r="AV789" s="3">
        <v>44.84</v>
      </c>
      <c r="AW789" s="3">
        <v>47.97</v>
      </c>
      <c r="AX789" s="3">
        <v>48.42</v>
      </c>
      <c r="AY789" s="3">
        <v>49.16</v>
      </c>
    </row>
    <row r="790" spans="1:51" x14ac:dyDescent="0.35">
      <c r="A790" s="5">
        <f t="shared" si="13"/>
        <v>43831</v>
      </c>
      <c r="B790" t="s">
        <v>935</v>
      </c>
      <c r="C790" s="2">
        <v>43831</v>
      </c>
      <c r="D790" s="3" t="e">
        <v>#N/A</v>
      </c>
      <c r="E790" s="3" t="e">
        <v>#N/A</v>
      </c>
      <c r="F790" s="3" t="e">
        <v>#N/A</v>
      </c>
      <c r="G790" s="3" t="e">
        <v>#N/A</v>
      </c>
      <c r="H790" s="3" t="e">
        <v>#N/A</v>
      </c>
      <c r="I790" s="3" t="e">
        <v>#N/A</v>
      </c>
      <c r="J790" s="3" t="e">
        <v>#N/A</v>
      </c>
      <c r="K790" s="3" t="e">
        <v>#N/A</v>
      </c>
      <c r="L790" s="3" t="e">
        <v>#N/A</v>
      </c>
      <c r="M790" s="3" t="e">
        <v>#N/A</v>
      </c>
      <c r="N790" s="3" t="e">
        <v>#N/A</v>
      </c>
      <c r="O790" s="3" t="e">
        <v>#N/A</v>
      </c>
      <c r="P790" s="3" t="e">
        <v>#N/A</v>
      </c>
      <c r="Q790" s="3" t="e">
        <v>#N/A</v>
      </c>
      <c r="R790" s="3" t="e">
        <v>#N/A</v>
      </c>
      <c r="S790" s="3" t="e">
        <v>#N/A</v>
      </c>
      <c r="T790" s="3" t="e">
        <v>#N/A</v>
      </c>
      <c r="U790" s="3" t="e">
        <v>#N/A</v>
      </c>
      <c r="V790" s="3" t="e">
        <v>#N/A</v>
      </c>
      <c r="W790" s="3" t="e">
        <v>#N/A</v>
      </c>
      <c r="X790" s="3" t="e">
        <v>#N/A</v>
      </c>
      <c r="Y790" s="3" t="e">
        <v>#N/A</v>
      </c>
      <c r="Z790" s="3" t="e">
        <v>#N/A</v>
      </c>
      <c r="AA790" s="3" t="e">
        <v>#N/A</v>
      </c>
      <c r="AB790" s="3" t="e">
        <v>#N/A</v>
      </c>
      <c r="AC790" s="3" t="e">
        <v>#N/A</v>
      </c>
      <c r="AD790" s="3" t="e">
        <v>#N/A</v>
      </c>
      <c r="AE790" s="3" t="e">
        <v>#N/A</v>
      </c>
      <c r="AF790" s="3" t="e">
        <v>#N/A</v>
      </c>
      <c r="AG790" s="3" t="e">
        <v>#N/A</v>
      </c>
      <c r="AH790" s="3" t="e">
        <v>#N/A</v>
      </c>
      <c r="AI790" s="3" t="e">
        <v>#N/A</v>
      </c>
      <c r="AJ790" s="3" t="e">
        <v>#N/A</v>
      </c>
      <c r="AK790" s="3" t="e">
        <v>#N/A</v>
      </c>
      <c r="AL790" s="3" t="e">
        <v>#N/A</v>
      </c>
      <c r="AM790" s="3" t="e">
        <v>#N/A</v>
      </c>
      <c r="AN790" s="3" t="e">
        <v>#N/A</v>
      </c>
      <c r="AO790" s="3" t="e">
        <v>#N/A</v>
      </c>
      <c r="AP790" s="3" t="e">
        <v>#N/A</v>
      </c>
      <c r="AQ790" s="3" t="e">
        <v>#N/A</v>
      </c>
      <c r="AR790" s="3" t="e">
        <v>#N/A</v>
      </c>
      <c r="AS790" s="3" t="e">
        <v>#N/A</v>
      </c>
      <c r="AT790" s="3" t="e">
        <v>#N/A</v>
      </c>
      <c r="AU790" s="3" t="e">
        <v>#N/A</v>
      </c>
      <c r="AV790" s="3" t="e">
        <v>#N/A</v>
      </c>
      <c r="AW790" s="3" t="e">
        <v>#N/A</v>
      </c>
      <c r="AX790" s="3" t="e">
        <v>#N/A</v>
      </c>
      <c r="AY790" s="3" t="e">
        <v>#N/A</v>
      </c>
    </row>
    <row r="791" spans="1:51" x14ac:dyDescent="0.35">
      <c r="A791" s="5">
        <f t="shared" si="13"/>
        <v>43832</v>
      </c>
      <c r="B791" t="s">
        <v>936</v>
      </c>
      <c r="C791" s="2">
        <v>43832</v>
      </c>
      <c r="D791" s="3">
        <v>40.61</v>
      </c>
      <c r="E791" s="3">
        <v>39.369999999999997</v>
      </c>
      <c r="F791" s="3">
        <v>38.79</v>
      </c>
      <c r="G791" s="3">
        <v>38.25</v>
      </c>
      <c r="H791" s="3">
        <v>37.54</v>
      </c>
      <c r="I791" s="3">
        <v>37.75</v>
      </c>
      <c r="J791" s="3">
        <v>38.090000000000003</v>
      </c>
      <c r="K791" s="3">
        <v>38.53</v>
      </c>
      <c r="L791" s="3">
        <v>44.46</v>
      </c>
      <c r="M791" s="3">
        <v>47.27</v>
      </c>
      <c r="N791" s="3">
        <v>48.2</v>
      </c>
      <c r="O791" s="3">
        <v>50.12</v>
      </c>
      <c r="P791" s="3">
        <v>50.14</v>
      </c>
      <c r="Q791" s="3">
        <v>49.16</v>
      </c>
      <c r="R791" s="3">
        <v>43.92</v>
      </c>
      <c r="S791" s="3">
        <v>42.84</v>
      </c>
      <c r="T791" s="3">
        <v>41.94</v>
      </c>
      <c r="U791" s="3">
        <v>41.6</v>
      </c>
      <c r="V791" s="3">
        <v>41.94</v>
      </c>
      <c r="W791" s="3">
        <v>42.48</v>
      </c>
      <c r="X791" s="3">
        <v>46.31</v>
      </c>
      <c r="Y791" s="3">
        <v>49.12</v>
      </c>
      <c r="Z791" s="3">
        <v>49.72</v>
      </c>
      <c r="AA791" s="3">
        <v>50.61</v>
      </c>
      <c r="AB791" s="3">
        <v>50.69</v>
      </c>
      <c r="AC791" s="3">
        <v>49.97</v>
      </c>
      <c r="AD791" s="3">
        <v>44.07</v>
      </c>
      <c r="AE791" s="3">
        <v>42.86</v>
      </c>
      <c r="AF791" s="3">
        <v>42.16</v>
      </c>
      <c r="AG791" s="3">
        <v>41.91</v>
      </c>
      <c r="AH791" s="3">
        <v>42.18</v>
      </c>
      <c r="AI791" s="3">
        <v>43.06</v>
      </c>
      <c r="AJ791" s="3">
        <v>46.11</v>
      </c>
      <c r="AK791" s="3">
        <v>49.19</v>
      </c>
      <c r="AL791" s="3">
        <v>49.64</v>
      </c>
      <c r="AM791" s="3">
        <v>50.39</v>
      </c>
      <c r="AN791" s="3">
        <v>50.44</v>
      </c>
      <c r="AO791" s="3">
        <v>49.59</v>
      </c>
      <c r="AP791" s="3">
        <v>43.67</v>
      </c>
      <c r="AQ791" s="3">
        <v>42.96</v>
      </c>
      <c r="AR791" s="3">
        <v>42.26</v>
      </c>
      <c r="AS791" s="3">
        <v>42</v>
      </c>
      <c r="AT791" s="3">
        <v>42.27</v>
      </c>
      <c r="AU791" s="3">
        <v>43.39</v>
      </c>
      <c r="AV791" s="3">
        <v>44.34</v>
      </c>
      <c r="AW791" s="3">
        <v>47.47</v>
      </c>
      <c r="AX791" s="3">
        <v>47.92</v>
      </c>
      <c r="AY791" s="3">
        <v>48.66</v>
      </c>
    </row>
    <row r="792" spans="1:51" x14ac:dyDescent="0.35">
      <c r="A792" s="5">
        <f t="shared" si="13"/>
        <v>43833</v>
      </c>
      <c r="B792" t="s">
        <v>937</v>
      </c>
      <c r="C792" s="2">
        <v>43833</v>
      </c>
      <c r="D792" s="3">
        <v>41.99</v>
      </c>
      <c r="E792" s="3">
        <v>40.86</v>
      </c>
      <c r="F792" s="3">
        <v>40.700000000000003</v>
      </c>
      <c r="G792" s="3">
        <v>40.14</v>
      </c>
      <c r="H792" s="3">
        <v>39.35</v>
      </c>
      <c r="I792" s="3">
        <v>39.590000000000003</v>
      </c>
      <c r="J792" s="3">
        <v>39.93</v>
      </c>
      <c r="K792" s="3">
        <v>40.369999999999997</v>
      </c>
      <c r="L792" s="3">
        <v>46.19</v>
      </c>
      <c r="M792" s="3">
        <v>49</v>
      </c>
      <c r="N792" s="3">
        <v>49.93</v>
      </c>
      <c r="O792" s="3">
        <v>51.82</v>
      </c>
      <c r="P792" s="3">
        <v>51.84</v>
      </c>
      <c r="Q792" s="3">
        <v>50.86</v>
      </c>
      <c r="R792" s="3">
        <v>45.37</v>
      </c>
      <c r="S792" s="3">
        <v>44.29</v>
      </c>
      <c r="T792" s="3">
        <v>43.39</v>
      </c>
      <c r="U792" s="3">
        <v>43.05</v>
      </c>
      <c r="V792" s="3">
        <v>43.39</v>
      </c>
      <c r="W792" s="3">
        <v>43.93</v>
      </c>
      <c r="X792" s="3">
        <v>47.71</v>
      </c>
      <c r="Y792" s="3">
        <v>50.52</v>
      </c>
      <c r="Z792" s="3">
        <v>51.12</v>
      </c>
      <c r="AA792" s="3">
        <v>52.01</v>
      </c>
      <c r="AB792" s="3">
        <v>52.09</v>
      </c>
      <c r="AC792" s="3">
        <v>51.37</v>
      </c>
      <c r="AD792" s="3">
        <v>45.52</v>
      </c>
      <c r="AE792" s="3">
        <v>44.31</v>
      </c>
      <c r="AF792" s="3">
        <v>43.61</v>
      </c>
      <c r="AG792" s="3">
        <v>43.36</v>
      </c>
      <c r="AH792" s="3">
        <v>43.63</v>
      </c>
      <c r="AI792" s="3">
        <v>44.51</v>
      </c>
      <c r="AJ792" s="3">
        <v>47.51</v>
      </c>
      <c r="AK792" s="3">
        <v>50.59</v>
      </c>
      <c r="AL792" s="3">
        <v>51.04</v>
      </c>
      <c r="AM792" s="3">
        <v>51.79</v>
      </c>
      <c r="AN792" s="3">
        <v>51.84</v>
      </c>
      <c r="AO792" s="3">
        <v>50.99</v>
      </c>
      <c r="AP792" s="3">
        <v>45.12</v>
      </c>
      <c r="AQ792" s="3">
        <v>44.41</v>
      </c>
      <c r="AR792" s="3">
        <v>43.71</v>
      </c>
      <c r="AS792" s="3">
        <v>43.45</v>
      </c>
      <c r="AT792" s="3">
        <v>43.72</v>
      </c>
      <c r="AU792" s="3">
        <v>44.84</v>
      </c>
      <c r="AV792" s="3">
        <v>45.74</v>
      </c>
      <c r="AW792" s="3">
        <v>48.87</v>
      </c>
      <c r="AX792" s="3">
        <v>49.32</v>
      </c>
      <c r="AY792" s="3">
        <v>50.06</v>
      </c>
    </row>
    <row r="793" spans="1:51" x14ac:dyDescent="0.35">
      <c r="A793" s="5">
        <f t="shared" si="13"/>
        <v>43836</v>
      </c>
      <c r="B793" t="s">
        <v>938</v>
      </c>
      <c r="C793" s="2">
        <v>43836</v>
      </c>
      <c r="D793" s="3">
        <v>40.380000000000003</v>
      </c>
      <c r="E793" s="3">
        <v>39.4</v>
      </c>
      <c r="F793" s="3">
        <v>39.56</v>
      </c>
      <c r="G793" s="3">
        <v>39.049999999999997</v>
      </c>
      <c r="H793" s="3">
        <v>38.35</v>
      </c>
      <c r="I793" s="3">
        <v>38.770000000000003</v>
      </c>
      <c r="J793" s="3">
        <v>39.11</v>
      </c>
      <c r="K793" s="3">
        <v>39.549999999999997</v>
      </c>
      <c r="L793" s="3">
        <v>45.2</v>
      </c>
      <c r="M793" s="3">
        <v>48.01</v>
      </c>
      <c r="N793" s="3">
        <v>48.94</v>
      </c>
      <c r="O793" s="3">
        <v>51</v>
      </c>
      <c r="P793" s="3">
        <v>51.02</v>
      </c>
      <c r="Q793" s="3">
        <v>50.04</v>
      </c>
      <c r="R793" s="3">
        <v>44.49</v>
      </c>
      <c r="S793" s="3">
        <v>43.41</v>
      </c>
      <c r="T793" s="3">
        <v>42.51</v>
      </c>
      <c r="U793" s="3">
        <v>42.17</v>
      </c>
      <c r="V793" s="3">
        <v>42.51</v>
      </c>
      <c r="W793" s="3">
        <v>43.05</v>
      </c>
      <c r="X793" s="3">
        <v>47.14</v>
      </c>
      <c r="Y793" s="3">
        <v>49.95</v>
      </c>
      <c r="Z793" s="3">
        <v>50.55</v>
      </c>
      <c r="AA793" s="3">
        <v>51.44</v>
      </c>
      <c r="AB793" s="3">
        <v>51.52</v>
      </c>
      <c r="AC793" s="3">
        <v>50.8</v>
      </c>
      <c r="AD793" s="3">
        <v>44.72</v>
      </c>
      <c r="AE793" s="3">
        <v>43.51</v>
      </c>
      <c r="AF793" s="3">
        <v>42.81</v>
      </c>
      <c r="AG793" s="3">
        <v>42.56</v>
      </c>
      <c r="AH793" s="3">
        <v>42.83</v>
      </c>
      <c r="AI793" s="3">
        <v>43.71</v>
      </c>
      <c r="AJ793" s="3">
        <v>46.77</v>
      </c>
      <c r="AK793" s="3">
        <v>49.85</v>
      </c>
      <c r="AL793" s="3">
        <v>50.3</v>
      </c>
      <c r="AM793" s="3">
        <v>51.05</v>
      </c>
      <c r="AN793" s="3">
        <v>51.1</v>
      </c>
      <c r="AO793" s="3">
        <v>50.25</v>
      </c>
      <c r="AP793" s="3">
        <v>44.96</v>
      </c>
      <c r="AQ793" s="3">
        <v>44.25</v>
      </c>
      <c r="AR793" s="3">
        <v>43.55</v>
      </c>
      <c r="AS793" s="3">
        <v>43.29</v>
      </c>
      <c r="AT793" s="3">
        <v>43.56</v>
      </c>
      <c r="AU793" s="3">
        <v>44.68</v>
      </c>
      <c r="AV793" s="3">
        <v>45</v>
      </c>
      <c r="AW793" s="3">
        <v>48.13</v>
      </c>
      <c r="AX793" s="3">
        <v>48.58</v>
      </c>
      <c r="AY793" s="3">
        <v>49.32</v>
      </c>
    </row>
    <row r="794" spans="1:51" x14ac:dyDescent="0.35">
      <c r="A794" s="5">
        <f t="shared" si="13"/>
        <v>43837</v>
      </c>
      <c r="B794" t="s">
        <v>939</v>
      </c>
      <c r="C794" s="2">
        <v>43837</v>
      </c>
      <c r="D794" s="3">
        <v>39.549999999999997</v>
      </c>
      <c r="E794" s="3">
        <v>38.65</v>
      </c>
      <c r="F794" s="3">
        <v>38.659999999999997</v>
      </c>
      <c r="G794" s="3">
        <v>38.19</v>
      </c>
      <c r="H794" s="3">
        <v>37.57</v>
      </c>
      <c r="I794" s="3">
        <v>38.090000000000003</v>
      </c>
      <c r="J794" s="3">
        <v>38.43</v>
      </c>
      <c r="K794" s="3">
        <v>38.869999999999997</v>
      </c>
      <c r="L794" s="3">
        <v>44.53</v>
      </c>
      <c r="M794" s="3">
        <v>47.34</v>
      </c>
      <c r="N794" s="3">
        <v>48.27</v>
      </c>
      <c r="O794" s="3">
        <v>50.39</v>
      </c>
      <c r="P794" s="3">
        <v>50.41</v>
      </c>
      <c r="Q794" s="3">
        <v>49.43</v>
      </c>
      <c r="R794" s="3">
        <v>44.11</v>
      </c>
      <c r="S794" s="3">
        <v>43.03</v>
      </c>
      <c r="T794" s="3">
        <v>42.13</v>
      </c>
      <c r="U794" s="3">
        <v>41.79</v>
      </c>
      <c r="V794" s="3">
        <v>42.13</v>
      </c>
      <c r="W794" s="3">
        <v>42.67</v>
      </c>
      <c r="X794" s="3">
        <v>46.62</v>
      </c>
      <c r="Y794" s="3">
        <v>49.43</v>
      </c>
      <c r="Z794" s="3">
        <v>50.03</v>
      </c>
      <c r="AA794" s="3">
        <v>50.92</v>
      </c>
      <c r="AB794" s="3">
        <v>51</v>
      </c>
      <c r="AC794" s="3">
        <v>50.28</v>
      </c>
      <c r="AD794" s="3">
        <v>44.49</v>
      </c>
      <c r="AE794" s="3">
        <v>43.28</v>
      </c>
      <c r="AF794" s="3">
        <v>42.58</v>
      </c>
      <c r="AG794" s="3">
        <v>42.33</v>
      </c>
      <c r="AH794" s="3">
        <v>42.6</v>
      </c>
      <c r="AI794" s="3">
        <v>43.48</v>
      </c>
      <c r="AJ794" s="3">
        <v>46.71</v>
      </c>
      <c r="AK794" s="3">
        <v>49.79</v>
      </c>
      <c r="AL794" s="3">
        <v>50.24</v>
      </c>
      <c r="AM794" s="3">
        <v>50.99</v>
      </c>
      <c r="AN794" s="3">
        <v>51.04</v>
      </c>
      <c r="AO794" s="3">
        <v>50.19</v>
      </c>
      <c r="AP794" s="3">
        <v>44.16</v>
      </c>
      <c r="AQ794" s="3">
        <v>43.45</v>
      </c>
      <c r="AR794" s="3">
        <v>42.75</v>
      </c>
      <c r="AS794" s="3">
        <v>42.49</v>
      </c>
      <c r="AT794" s="3">
        <v>42.76</v>
      </c>
      <c r="AU794" s="3">
        <v>43.88</v>
      </c>
      <c r="AV794" s="3">
        <v>44.94</v>
      </c>
      <c r="AW794" s="3">
        <v>48.07</v>
      </c>
      <c r="AX794" s="3">
        <v>48.52</v>
      </c>
      <c r="AY794" s="3">
        <v>49.26</v>
      </c>
    </row>
    <row r="795" spans="1:51" x14ac:dyDescent="0.35">
      <c r="A795" s="5">
        <f t="shared" si="13"/>
        <v>43838</v>
      </c>
      <c r="B795" t="s">
        <v>940</v>
      </c>
      <c r="C795" s="2">
        <v>43838</v>
      </c>
      <c r="D795" s="3">
        <v>39.369999999999997</v>
      </c>
      <c r="E795" s="3">
        <v>38.409999999999997</v>
      </c>
      <c r="F795" s="3">
        <v>38.58</v>
      </c>
      <c r="G795" s="3">
        <v>38.11</v>
      </c>
      <c r="H795" s="3">
        <v>37.57</v>
      </c>
      <c r="I795" s="3">
        <v>38.07</v>
      </c>
      <c r="J795" s="3">
        <v>38.409999999999997</v>
      </c>
      <c r="K795" s="3">
        <v>38.85</v>
      </c>
      <c r="L795" s="3">
        <v>44.31</v>
      </c>
      <c r="M795" s="3">
        <v>47.12</v>
      </c>
      <c r="N795" s="3">
        <v>48.05</v>
      </c>
      <c r="O795" s="3">
        <v>50.41</v>
      </c>
      <c r="P795" s="3">
        <v>50.43</v>
      </c>
      <c r="Q795" s="3">
        <v>49.45</v>
      </c>
      <c r="R795" s="3">
        <v>44.07</v>
      </c>
      <c r="S795" s="3">
        <v>42.99</v>
      </c>
      <c r="T795" s="3">
        <v>42.09</v>
      </c>
      <c r="U795" s="3">
        <v>41.75</v>
      </c>
      <c r="V795" s="3">
        <v>42.09</v>
      </c>
      <c r="W795" s="3">
        <v>42.63</v>
      </c>
      <c r="X795" s="3">
        <v>46.62</v>
      </c>
      <c r="Y795" s="3">
        <v>49.43</v>
      </c>
      <c r="Z795" s="3">
        <v>50.03</v>
      </c>
      <c r="AA795" s="3">
        <v>50.92</v>
      </c>
      <c r="AB795" s="3">
        <v>51</v>
      </c>
      <c r="AC795" s="3">
        <v>50.28</v>
      </c>
      <c r="AD795" s="3">
        <v>44.24</v>
      </c>
      <c r="AE795" s="3">
        <v>43.03</v>
      </c>
      <c r="AF795" s="3">
        <v>42.33</v>
      </c>
      <c r="AG795" s="3">
        <v>42.08</v>
      </c>
      <c r="AH795" s="3">
        <v>42.35</v>
      </c>
      <c r="AI795" s="3">
        <v>43.23</v>
      </c>
      <c r="AJ795" s="3">
        <v>46.65</v>
      </c>
      <c r="AK795" s="3">
        <v>49.73</v>
      </c>
      <c r="AL795" s="3">
        <v>50.18</v>
      </c>
      <c r="AM795" s="3">
        <v>50.93</v>
      </c>
      <c r="AN795" s="3">
        <v>50.98</v>
      </c>
      <c r="AO795" s="3">
        <v>50.13</v>
      </c>
      <c r="AP795" s="3">
        <v>44.41</v>
      </c>
      <c r="AQ795" s="3">
        <v>43.7</v>
      </c>
      <c r="AR795" s="3">
        <v>43</v>
      </c>
      <c r="AS795" s="3">
        <v>42.74</v>
      </c>
      <c r="AT795" s="3">
        <v>43.01</v>
      </c>
      <c r="AU795" s="3">
        <v>44.13</v>
      </c>
      <c r="AV795" s="3">
        <v>44.88</v>
      </c>
      <c r="AW795" s="3">
        <v>48.01</v>
      </c>
      <c r="AX795" s="3">
        <v>48.46</v>
      </c>
      <c r="AY795" s="3">
        <v>49.2</v>
      </c>
    </row>
    <row r="796" spans="1:51" x14ac:dyDescent="0.35">
      <c r="A796" s="5">
        <f t="shared" si="13"/>
        <v>43839</v>
      </c>
      <c r="B796" t="s">
        <v>941</v>
      </c>
      <c r="C796" s="2">
        <v>43839</v>
      </c>
      <c r="D796" s="3">
        <v>39.94</v>
      </c>
      <c r="E796" s="3">
        <v>39.01</v>
      </c>
      <c r="F796" s="3">
        <v>39.06</v>
      </c>
      <c r="G796" s="3">
        <v>38.6</v>
      </c>
      <c r="H796" s="3">
        <v>38.1</v>
      </c>
      <c r="I796" s="3">
        <v>38.4</v>
      </c>
      <c r="J796" s="3">
        <v>38.74</v>
      </c>
      <c r="K796" s="3">
        <v>39.18</v>
      </c>
      <c r="L796" s="3">
        <v>44.71</v>
      </c>
      <c r="M796" s="3">
        <v>47.52</v>
      </c>
      <c r="N796" s="3">
        <v>48.45</v>
      </c>
      <c r="O796" s="3">
        <v>50.71</v>
      </c>
      <c r="P796" s="3">
        <v>50.73</v>
      </c>
      <c r="Q796" s="3">
        <v>49.75</v>
      </c>
      <c r="R796" s="3">
        <v>44.7</v>
      </c>
      <c r="S796" s="3">
        <v>43.62</v>
      </c>
      <c r="T796" s="3">
        <v>42.72</v>
      </c>
      <c r="U796" s="3">
        <v>42.38</v>
      </c>
      <c r="V796" s="3">
        <v>42.72</v>
      </c>
      <c r="W796" s="3">
        <v>43.26</v>
      </c>
      <c r="X796" s="3">
        <v>47.32</v>
      </c>
      <c r="Y796" s="3">
        <v>50.13</v>
      </c>
      <c r="Z796" s="3">
        <v>50.73</v>
      </c>
      <c r="AA796" s="3">
        <v>51.62</v>
      </c>
      <c r="AB796" s="3">
        <v>51.7</v>
      </c>
      <c r="AC796" s="3">
        <v>50.98</v>
      </c>
      <c r="AD796" s="3">
        <v>44.68</v>
      </c>
      <c r="AE796" s="3">
        <v>43.47</v>
      </c>
      <c r="AF796" s="3">
        <v>42.77</v>
      </c>
      <c r="AG796" s="3">
        <v>42.52</v>
      </c>
      <c r="AH796" s="3">
        <v>42.79</v>
      </c>
      <c r="AI796" s="3">
        <v>43.67</v>
      </c>
      <c r="AJ796" s="3">
        <v>47.21</v>
      </c>
      <c r="AK796" s="3">
        <v>50.29</v>
      </c>
      <c r="AL796" s="3">
        <v>50.74</v>
      </c>
      <c r="AM796" s="3">
        <v>51.49</v>
      </c>
      <c r="AN796" s="3">
        <v>51.54</v>
      </c>
      <c r="AO796" s="3">
        <v>50.69</v>
      </c>
      <c r="AP796" s="3">
        <v>44.85</v>
      </c>
      <c r="AQ796" s="3">
        <v>44.14</v>
      </c>
      <c r="AR796" s="3">
        <v>43.44</v>
      </c>
      <c r="AS796" s="3">
        <v>43.18</v>
      </c>
      <c r="AT796" s="3">
        <v>43.45</v>
      </c>
      <c r="AU796" s="3">
        <v>44.57</v>
      </c>
      <c r="AV796" s="3">
        <v>45.44</v>
      </c>
      <c r="AW796" s="3">
        <v>48.57</v>
      </c>
      <c r="AX796" s="3">
        <v>49.02</v>
      </c>
      <c r="AY796" s="3">
        <v>49.76</v>
      </c>
    </row>
    <row r="797" spans="1:51" x14ac:dyDescent="0.35">
      <c r="A797" s="5">
        <f t="shared" si="13"/>
        <v>43840</v>
      </c>
      <c r="B797" t="s">
        <v>942</v>
      </c>
      <c r="C797" s="2">
        <v>43840</v>
      </c>
      <c r="D797" s="3">
        <v>39.56</v>
      </c>
      <c r="E797" s="3">
        <v>38.39</v>
      </c>
      <c r="F797" s="3">
        <v>38.68</v>
      </c>
      <c r="G797" s="3">
        <v>38.11</v>
      </c>
      <c r="H797" s="3">
        <v>37.64</v>
      </c>
      <c r="I797" s="3">
        <v>38.200000000000003</v>
      </c>
      <c r="J797" s="3">
        <v>38.54</v>
      </c>
      <c r="K797" s="3">
        <v>38.979999999999997</v>
      </c>
      <c r="L797" s="3">
        <v>44.14</v>
      </c>
      <c r="M797" s="3">
        <v>46.95</v>
      </c>
      <c r="N797" s="3">
        <v>47.88</v>
      </c>
      <c r="O797" s="3">
        <v>50.26</v>
      </c>
      <c r="P797" s="3">
        <v>50.28</v>
      </c>
      <c r="Q797" s="3">
        <v>49.3</v>
      </c>
      <c r="R797" s="3">
        <v>44.37</v>
      </c>
      <c r="S797" s="3">
        <v>43.29</v>
      </c>
      <c r="T797" s="3">
        <v>42.39</v>
      </c>
      <c r="U797" s="3">
        <v>42.05</v>
      </c>
      <c r="V797" s="3">
        <v>42.39</v>
      </c>
      <c r="W797" s="3">
        <v>42.93</v>
      </c>
      <c r="X797" s="3">
        <v>47.02</v>
      </c>
      <c r="Y797" s="3">
        <v>49.83</v>
      </c>
      <c r="Z797" s="3">
        <v>50.43</v>
      </c>
      <c r="AA797" s="3">
        <v>51.32</v>
      </c>
      <c r="AB797" s="3">
        <v>51.4</v>
      </c>
      <c r="AC797" s="3">
        <v>50.68</v>
      </c>
      <c r="AD797" s="3">
        <v>44.29</v>
      </c>
      <c r="AE797" s="3">
        <v>43.08</v>
      </c>
      <c r="AF797" s="3">
        <v>42.38</v>
      </c>
      <c r="AG797" s="3">
        <v>42.13</v>
      </c>
      <c r="AH797" s="3">
        <v>42.4</v>
      </c>
      <c r="AI797" s="3">
        <v>43.28</v>
      </c>
      <c r="AJ797" s="3">
        <v>46.82</v>
      </c>
      <c r="AK797" s="3">
        <v>49.9</v>
      </c>
      <c r="AL797" s="3">
        <v>50.35</v>
      </c>
      <c r="AM797" s="3">
        <v>51.1</v>
      </c>
      <c r="AN797" s="3">
        <v>51.15</v>
      </c>
      <c r="AO797" s="3">
        <v>50.3</v>
      </c>
      <c r="AP797" s="3">
        <v>44.61</v>
      </c>
      <c r="AQ797" s="3">
        <v>43.9</v>
      </c>
      <c r="AR797" s="3">
        <v>43.2</v>
      </c>
      <c r="AS797" s="3">
        <v>42.94</v>
      </c>
      <c r="AT797" s="3">
        <v>43.21</v>
      </c>
      <c r="AU797" s="3">
        <v>44.33</v>
      </c>
      <c r="AV797" s="3">
        <v>45.05</v>
      </c>
      <c r="AW797" s="3">
        <v>48.18</v>
      </c>
      <c r="AX797" s="3">
        <v>48.63</v>
      </c>
      <c r="AY797" s="3">
        <v>49.37</v>
      </c>
    </row>
    <row r="798" spans="1:51" x14ac:dyDescent="0.35">
      <c r="A798" s="5">
        <f t="shared" si="13"/>
        <v>43843</v>
      </c>
      <c r="B798" t="s">
        <v>943</v>
      </c>
      <c r="C798" s="2">
        <v>43843</v>
      </c>
      <c r="D798" s="3">
        <v>40.130000000000003</v>
      </c>
      <c r="E798" s="3">
        <v>38.840000000000003</v>
      </c>
      <c r="F798" s="3">
        <v>38.93</v>
      </c>
      <c r="G798" s="3">
        <v>38.31</v>
      </c>
      <c r="H798" s="3">
        <v>37.840000000000003</v>
      </c>
      <c r="I798" s="3">
        <v>38.5</v>
      </c>
      <c r="J798" s="3">
        <v>38.840000000000003</v>
      </c>
      <c r="K798" s="3">
        <v>39.28</v>
      </c>
      <c r="L798" s="3">
        <v>44.51</v>
      </c>
      <c r="M798" s="3">
        <v>47.32</v>
      </c>
      <c r="N798" s="3">
        <v>48.25</v>
      </c>
      <c r="O798" s="3">
        <v>50.65</v>
      </c>
      <c r="P798" s="3">
        <v>50.67</v>
      </c>
      <c r="Q798" s="3">
        <v>49.69</v>
      </c>
      <c r="R798" s="3">
        <v>44.59</v>
      </c>
      <c r="S798" s="3">
        <v>43.51</v>
      </c>
      <c r="T798" s="3">
        <v>42.61</v>
      </c>
      <c r="U798" s="3">
        <v>42.27</v>
      </c>
      <c r="V798" s="3">
        <v>42.61</v>
      </c>
      <c r="W798" s="3">
        <v>43.15</v>
      </c>
      <c r="X798" s="3">
        <v>47.37</v>
      </c>
      <c r="Y798" s="3">
        <v>50.18</v>
      </c>
      <c r="Z798" s="3">
        <v>50.78</v>
      </c>
      <c r="AA798" s="3">
        <v>51.67</v>
      </c>
      <c r="AB798" s="3">
        <v>51.75</v>
      </c>
      <c r="AC798" s="3">
        <v>51.03</v>
      </c>
      <c r="AD798" s="3">
        <v>44.46</v>
      </c>
      <c r="AE798" s="3">
        <v>43.25</v>
      </c>
      <c r="AF798" s="3">
        <v>42.55</v>
      </c>
      <c r="AG798" s="3">
        <v>42.3</v>
      </c>
      <c r="AH798" s="3">
        <v>42.57</v>
      </c>
      <c r="AI798" s="3">
        <v>43.45</v>
      </c>
      <c r="AJ798" s="3">
        <v>46.98</v>
      </c>
      <c r="AK798" s="3">
        <v>50.06</v>
      </c>
      <c r="AL798" s="3">
        <v>50.51</v>
      </c>
      <c r="AM798" s="3">
        <v>51.26</v>
      </c>
      <c r="AN798" s="3">
        <v>51.31</v>
      </c>
      <c r="AO798" s="3">
        <v>50.46</v>
      </c>
      <c r="AP798" s="3">
        <v>44.78</v>
      </c>
      <c r="AQ798" s="3">
        <v>44.07</v>
      </c>
      <c r="AR798" s="3">
        <v>43.37</v>
      </c>
      <c r="AS798" s="3">
        <v>43.11</v>
      </c>
      <c r="AT798" s="3">
        <v>43.38</v>
      </c>
      <c r="AU798" s="3">
        <v>44.5</v>
      </c>
      <c r="AV798" s="3">
        <v>45.21</v>
      </c>
      <c r="AW798" s="3">
        <v>48.34</v>
      </c>
      <c r="AX798" s="3">
        <v>48.79</v>
      </c>
      <c r="AY798" s="3">
        <v>49.53</v>
      </c>
    </row>
    <row r="799" spans="1:51" x14ac:dyDescent="0.35">
      <c r="A799" s="5">
        <f t="shared" si="13"/>
        <v>43844</v>
      </c>
      <c r="B799" t="s">
        <v>944</v>
      </c>
      <c r="C799" s="2">
        <v>43844</v>
      </c>
      <c r="D799" s="3">
        <v>38.54</v>
      </c>
      <c r="E799" s="3">
        <v>37.61</v>
      </c>
      <c r="F799" s="3">
        <v>37.75</v>
      </c>
      <c r="G799" s="3">
        <v>37.229999999999997</v>
      </c>
      <c r="H799" s="3">
        <v>36.82</v>
      </c>
      <c r="I799" s="3">
        <v>37.19</v>
      </c>
      <c r="J799" s="3">
        <v>37.53</v>
      </c>
      <c r="K799" s="3">
        <v>37.97</v>
      </c>
      <c r="L799" s="3">
        <v>43.35</v>
      </c>
      <c r="M799" s="3">
        <v>46.16</v>
      </c>
      <c r="N799" s="3">
        <v>47.09</v>
      </c>
      <c r="O799" s="3">
        <v>49.58</v>
      </c>
      <c r="P799" s="3">
        <v>49.6</v>
      </c>
      <c r="Q799" s="3">
        <v>48.62</v>
      </c>
      <c r="R799" s="3">
        <v>43.47</v>
      </c>
      <c r="S799" s="3">
        <v>42.39</v>
      </c>
      <c r="T799" s="3">
        <v>41.49</v>
      </c>
      <c r="U799" s="3">
        <v>41.15</v>
      </c>
      <c r="V799" s="3">
        <v>41.49</v>
      </c>
      <c r="W799" s="3">
        <v>42.03</v>
      </c>
      <c r="X799" s="3">
        <v>46.26</v>
      </c>
      <c r="Y799" s="3">
        <v>49.07</v>
      </c>
      <c r="Z799" s="3">
        <v>49.67</v>
      </c>
      <c r="AA799" s="3">
        <v>50.56</v>
      </c>
      <c r="AB799" s="3">
        <v>50.64</v>
      </c>
      <c r="AC799" s="3">
        <v>49.92</v>
      </c>
      <c r="AD799" s="3">
        <v>43.44</v>
      </c>
      <c r="AE799" s="3">
        <v>42.23</v>
      </c>
      <c r="AF799" s="3">
        <v>41.53</v>
      </c>
      <c r="AG799" s="3">
        <v>41.28</v>
      </c>
      <c r="AH799" s="3">
        <v>41.55</v>
      </c>
      <c r="AI799" s="3">
        <v>42.43</v>
      </c>
      <c r="AJ799" s="3">
        <v>45.89</v>
      </c>
      <c r="AK799" s="3">
        <v>48.97</v>
      </c>
      <c r="AL799" s="3">
        <v>49.42</v>
      </c>
      <c r="AM799" s="3">
        <v>50.17</v>
      </c>
      <c r="AN799" s="3">
        <v>50.22</v>
      </c>
      <c r="AO799" s="3">
        <v>49.37</v>
      </c>
      <c r="AP799" s="3">
        <v>43.76</v>
      </c>
      <c r="AQ799" s="3">
        <v>43.05</v>
      </c>
      <c r="AR799" s="3">
        <v>42.35</v>
      </c>
      <c r="AS799" s="3">
        <v>42.09</v>
      </c>
      <c r="AT799" s="3">
        <v>42.36</v>
      </c>
      <c r="AU799" s="3">
        <v>43.48</v>
      </c>
      <c r="AV799" s="3">
        <v>44.12</v>
      </c>
      <c r="AW799" s="3">
        <v>47.25</v>
      </c>
      <c r="AX799" s="3">
        <v>47.7</v>
      </c>
      <c r="AY799" s="3">
        <v>48.44</v>
      </c>
    </row>
    <row r="800" spans="1:51" x14ac:dyDescent="0.35">
      <c r="A800" s="5">
        <f t="shared" si="13"/>
        <v>43845</v>
      </c>
      <c r="B800" t="s">
        <v>945</v>
      </c>
      <c r="C800" s="2">
        <v>43845</v>
      </c>
      <c r="D800" s="3">
        <v>38.4</v>
      </c>
      <c r="E800" s="3">
        <v>37.51</v>
      </c>
      <c r="F800" s="3">
        <v>37.68</v>
      </c>
      <c r="G800" s="3">
        <v>37.25</v>
      </c>
      <c r="H800" s="3">
        <v>36.880000000000003</v>
      </c>
      <c r="I800" s="3">
        <v>37.24</v>
      </c>
      <c r="J800" s="3">
        <v>37.58</v>
      </c>
      <c r="K800" s="3">
        <v>38.020000000000003</v>
      </c>
      <c r="L800" s="3">
        <v>43.2</v>
      </c>
      <c r="M800" s="3">
        <v>46.01</v>
      </c>
      <c r="N800" s="3">
        <v>46.94</v>
      </c>
      <c r="O800" s="3">
        <v>49.63</v>
      </c>
      <c r="P800" s="3">
        <v>49.65</v>
      </c>
      <c r="Q800" s="3">
        <v>48.67</v>
      </c>
      <c r="R800" s="3">
        <v>43.53</v>
      </c>
      <c r="S800" s="3">
        <v>42.45</v>
      </c>
      <c r="T800" s="3">
        <v>41.55</v>
      </c>
      <c r="U800" s="3">
        <v>41.21</v>
      </c>
      <c r="V800" s="3">
        <v>41.55</v>
      </c>
      <c r="W800" s="3">
        <v>42.09</v>
      </c>
      <c r="X800" s="3">
        <v>45.82</v>
      </c>
      <c r="Y800" s="3">
        <v>48.63</v>
      </c>
      <c r="Z800" s="3">
        <v>49.23</v>
      </c>
      <c r="AA800" s="3">
        <v>50.12</v>
      </c>
      <c r="AB800" s="3">
        <v>50.2</v>
      </c>
      <c r="AC800" s="3">
        <v>49.48</v>
      </c>
      <c r="AD800" s="3">
        <v>43.76</v>
      </c>
      <c r="AE800" s="3">
        <v>42.55</v>
      </c>
      <c r="AF800" s="3">
        <v>41.85</v>
      </c>
      <c r="AG800" s="3">
        <v>41.6</v>
      </c>
      <c r="AH800" s="3">
        <v>41.87</v>
      </c>
      <c r="AI800" s="3">
        <v>42.75</v>
      </c>
      <c r="AJ800" s="3">
        <v>45.9</v>
      </c>
      <c r="AK800" s="3">
        <v>48.98</v>
      </c>
      <c r="AL800" s="3">
        <v>49.43</v>
      </c>
      <c r="AM800" s="3">
        <v>50.18</v>
      </c>
      <c r="AN800" s="3">
        <v>50.23</v>
      </c>
      <c r="AO800" s="3">
        <v>49.38</v>
      </c>
      <c r="AP800" s="3">
        <v>44.08</v>
      </c>
      <c r="AQ800" s="3">
        <v>43.37</v>
      </c>
      <c r="AR800" s="3">
        <v>42.67</v>
      </c>
      <c r="AS800" s="3">
        <v>42.41</v>
      </c>
      <c r="AT800" s="3">
        <v>42.68</v>
      </c>
      <c r="AU800" s="3">
        <v>43.8</v>
      </c>
      <c r="AV800" s="3">
        <v>44.13</v>
      </c>
      <c r="AW800" s="3">
        <v>47.26</v>
      </c>
      <c r="AX800" s="3">
        <v>47.71</v>
      </c>
      <c r="AY800" s="3">
        <v>48.45</v>
      </c>
    </row>
    <row r="801" spans="1:51" x14ac:dyDescent="0.35">
      <c r="A801" s="5">
        <f t="shared" si="13"/>
        <v>43846</v>
      </c>
      <c r="B801" t="s">
        <v>946</v>
      </c>
      <c r="C801" s="2">
        <v>43846</v>
      </c>
      <c r="D801" s="3">
        <v>38.299999999999997</v>
      </c>
      <c r="E801" s="3">
        <v>37.36</v>
      </c>
      <c r="F801" s="3">
        <v>37.4</v>
      </c>
      <c r="G801" s="3">
        <v>36.96</v>
      </c>
      <c r="H801" s="3">
        <v>36.65</v>
      </c>
      <c r="I801" s="3">
        <v>36.89</v>
      </c>
      <c r="J801" s="3">
        <v>37.229999999999997</v>
      </c>
      <c r="K801" s="3">
        <v>37.67</v>
      </c>
      <c r="L801" s="3">
        <v>42.67</v>
      </c>
      <c r="M801" s="3">
        <v>45.48</v>
      </c>
      <c r="N801" s="3">
        <v>46.41</v>
      </c>
      <c r="O801" s="3">
        <v>48.98</v>
      </c>
      <c r="P801" s="3">
        <v>49</v>
      </c>
      <c r="Q801" s="3">
        <v>48.02</v>
      </c>
      <c r="R801" s="3">
        <v>43</v>
      </c>
      <c r="S801" s="3">
        <v>41.92</v>
      </c>
      <c r="T801" s="3">
        <v>41.02</v>
      </c>
      <c r="U801" s="3">
        <v>40.68</v>
      </c>
      <c r="V801" s="3">
        <v>41.02</v>
      </c>
      <c r="W801" s="3">
        <v>41.56</v>
      </c>
      <c r="X801" s="3">
        <v>45.56</v>
      </c>
      <c r="Y801" s="3">
        <v>48.37</v>
      </c>
      <c r="Z801" s="3">
        <v>48.97</v>
      </c>
      <c r="AA801" s="3">
        <v>49.86</v>
      </c>
      <c r="AB801" s="3">
        <v>49.94</v>
      </c>
      <c r="AC801" s="3">
        <v>49.22</v>
      </c>
      <c r="AD801" s="3">
        <v>43.73</v>
      </c>
      <c r="AE801" s="3">
        <v>42.52</v>
      </c>
      <c r="AF801" s="3">
        <v>41.82</v>
      </c>
      <c r="AG801" s="3">
        <v>41.57</v>
      </c>
      <c r="AH801" s="3">
        <v>41.84</v>
      </c>
      <c r="AI801" s="3">
        <v>42.72</v>
      </c>
      <c r="AJ801" s="3">
        <v>45.35</v>
      </c>
      <c r="AK801" s="3">
        <v>48.43</v>
      </c>
      <c r="AL801" s="3">
        <v>48.88</v>
      </c>
      <c r="AM801" s="3">
        <v>49.63</v>
      </c>
      <c r="AN801" s="3">
        <v>49.68</v>
      </c>
      <c r="AO801" s="3">
        <v>48.83</v>
      </c>
      <c r="AP801" s="3">
        <v>44.05</v>
      </c>
      <c r="AQ801" s="3">
        <v>43.34</v>
      </c>
      <c r="AR801" s="3">
        <v>42.64</v>
      </c>
      <c r="AS801" s="3">
        <v>42.38</v>
      </c>
      <c r="AT801" s="3">
        <v>42.65</v>
      </c>
      <c r="AU801" s="3">
        <v>43.77</v>
      </c>
      <c r="AV801" s="3">
        <v>44.1</v>
      </c>
      <c r="AW801" s="3">
        <v>47.23</v>
      </c>
      <c r="AX801" s="3">
        <v>47.68</v>
      </c>
      <c r="AY801" s="3">
        <v>48.42</v>
      </c>
    </row>
    <row r="802" spans="1:51" x14ac:dyDescent="0.35">
      <c r="A802" s="5">
        <f t="shared" si="13"/>
        <v>43847</v>
      </c>
      <c r="B802" t="s">
        <v>947</v>
      </c>
      <c r="C802" s="2">
        <v>43847</v>
      </c>
      <c r="D802" s="3">
        <v>38.21</v>
      </c>
      <c r="E802" s="3">
        <v>37.18</v>
      </c>
      <c r="F802" s="3">
        <v>37.22</v>
      </c>
      <c r="G802" s="3">
        <v>36.92</v>
      </c>
      <c r="H802" s="3">
        <v>36.68</v>
      </c>
      <c r="I802" s="3">
        <v>36.78</v>
      </c>
      <c r="J802" s="3">
        <v>37.119999999999997</v>
      </c>
      <c r="K802" s="3">
        <v>37.56</v>
      </c>
      <c r="L802" s="3">
        <v>42.18</v>
      </c>
      <c r="M802" s="3">
        <v>44.99</v>
      </c>
      <c r="N802" s="3">
        <v>45.92</v>
      </c>
      <c r="O802" s="3">
        <v>48.45</v>
      </c>
      <c r="P802" s="3">
        <v>48.47</v>
      </c>
      <c r="Q802" s="3">
        <v>47.49</v>
      </c>
      <c r="R802" s="3">
        <v>42.88</v>
      </c>
      <c r="S802" s="3">
        <v>41.8</v>
      </c>
      <c r="T802" s="3">
        <v>40.9</v>
      </c>
      <c r="U802" s="3">
        <v>40.56</v>
      </c>
      <c r="V802" s="3">
        <v>40.9</v>
      </c>
      <c r="W802" s="3">
        <v>41.44</v>
      </c>
      <c r="X802" s="3">
        <v>45.5</v>
      </c>
      <c r="Y802" s="3">
        <v>48.31</v>
      </c>
      <c r="Z802" s="3">
        <v>48.91</v>
      </c>
      <c r="AA802" s="3">
        <v>49.8</v>
      </c>
      <c r="AB802" s="3">
        <v>49.88</v>
      </c>
      <c r="AC802" s="3">
        <v>49.16</v>
      </c>
      <c r="AD802" s="3">
        <v>43.53</v>
      </c>
      <c r="AE802" s="3">
        <v>42.32</v>
      </c>
      <c r="AF802" s="3">
        <v>41.62</v>
      </c>
      <c r="AG802" s="3">
        <v>41.37</v>
      </c>
      <c r="AH802" s="3">
        <v>41.64</v>
      </c>
      <c r="AI802" s="3">
        <v>42.52</v>
      </c>
      <c r="AJ802" s="3">
        <v>45.24</v>
      </c>
      <c r="AK802" s="3">
        <v>48.32</v>
      </c>
      <c r="AL802" s="3">
        <v>48.77</v>
      </c>
      <c r="AM802" s="3">
        <v>49.52</v>
      </c>
      <c r="AN802" s="3">
        <v>49.57</v>
      </c>
      <c r="AO802" s="3">
        <v>48.72</v>
      </c>
      <c r="AP802" s="3">
        <v>43.85</v>
      </c>
      <c r="AQ802" s="3">
        <v>43.14</v>
      </c>
      <c r="AR802" s="3">
        <v>42.44</v>
      </c>
      <c r="AS802" s="3">
        <v>42.18</v>
      </c>
      <c r="AT802" s="3">
        <v>42.45</v>
      </c>
      <c r="AU802" s="3">
        <v>43.57</v>
      </c>
      <c r="AV802" s="3">
        <v>43.99</v>
      </c>
      <c r="AW802" s="3">
        <v>47.12</v>
      </c>
      <c r="AX802" s="3">
        <v>47.57</v>
      </c>
      <c r="AY802" s="3">
        <v>48.31</v>
      </c>
    </row>
    <row r="803" spans="1:51" x14ac:dyDescent="0.35">
      <c r="A803" s="5">
        <f t="shared" si="13"/>
        <v>43850</v>
      </c>
      <c r="B803" t="s">
        <v>948</v>
      </c>
      <c r="C803" s="2">
        <v>43850</v>
      </c>
      <c r="D803" s="3">
        <v>37.33</v>
      </c>
      <c r="E803" s="3">
        <v>36.46</v>
      </c>
      <c r="F803" s="3">
        <v>36.39</v>
      </c>
      <c r="G803" s="3">
        <v>36.19</v>
      </c>
      <c r="H803" s="3">
        <v>36.06</v>
      </c>
      <c r="I803" s="3">
        <v>36.18</v>
      </c>
      <c r="J803" s="3">
        <v>36.520000000000003</v>
      </c>
      <c r="K803" s="3">
        <v>36.96</v>
      </c>
      <c r="L803" s="3">
        <v>41.2</v>
      </c>
      <c r="M803" s="3">
        <v>44.01</v>
      </c>
      <c r="N803" s="3">
        <v>44.94</v>
      </c>
      <c r="O803" s="3">
        <v>47.6</v>
      </c>
      <c r="P803" s="3">
        <v>47.62</v>
      </c>
      <c r="Q803" s="3">
        <v>46.64</v>
      </c>
      <c r="R803" s="3">
        <v>42.3</v>
      </c>
      <c r="S803" s="3">
        <v>41.22</v>
      </c>
      <c r="T803" s="3">
        <v>40.32</v>
      </c>
      <c r="U803" s="3">
        <v>39.979999999999997</v>
      </c>
      <c r="V803" s="3">
        <v>40.32</v>
      </c>
      <c r="W803" s="3">
        <v>40.86</v>
      </c>
      <c r="X803" s="3">
        <v>44.87</v>
      </c>
      <c r="Y803" s="3">
        <v>47.68</v>
      </c>
      <c r="Z803" s="3">
        <v>48.28</v>
      </c>
      <c r="AA803" s="3">
        <v>49.17</v>
      </c>
      <c r="AB803" s="3">
        <v>49.25</v>
      </c>
      <c r="AC803" s="3">
        <v>48.53</v>
      </c>
      <c r="AD803" s="3">
        <v>43.24</v>
      </c>
      <c r="AE803" s="3">
        <v>42.03</v>
      </c>
      <c r="AF803" s="3">
        <v>41.33</v>
      </c>
      <c r="AG803" s="3">
        <v>41.08</v>
      </c>
      <c r="AH803" s="3">
        <v>41.35</v>
      </c>
      <c r="AI803" s="3">
        <v>42.23</v>
      </c>
      <c r="AJ803" s="3">
        <v>44.73</v>
      </c>
      <c r="AK803" s="3">
        <v>47.81</v>
      </c>
      <c r="AL803" s="3">
        <v>48.26</v>
      </c>
      <c r="AM803" s="3">
        <v>49.01</v>
      </c>
      <c r="AN803" s="3">
        <v>49.06</v>
      </c>
      <c r="AO803" s="3">
        <v>48.21</v>
      </c>
      <c r="AP803" s="3">
        <v>43.56</v>
      </c>
      <c r="AQ803" s="3">
        <v>42.85</v>
      </c>
      <c r="AR803" s="3">
        <v>42.15</v>
      </c>
      <c r="AS803" s="3">
        <v>41.89</v>
      </c>
      <c r="AT803" s="3">
        <v>42.16</v>
      </c>
      <c r="AU803" s="3">
        <v>43.28</v>
      </c>
      <c r="AV803" s="3">
        <v>43.48</v>
      </c>
      <c r="AW803" s="3">
        <v>46.61</v>
      </c>
      <c r="AX803" s="3">
        <v>47.06</v>
      </c>
      <c r="AY803" s="3">
        <v>47.8</v>
      </c>
    </row>
    <row r="804" spans="1:51" x14ac:dyDescent="0.35">
      <c r="A804" s="5">
        <f t="shared" si="13"/>
        <v>43851</v>
      </c>
      <c r="B804" t="s">
        <v>949</v>
      </c>
      <c r="C804" s="2">
        <v>43851</v>
      </c>
      <c r="D804" s="3">
        <v>37.4</v>
      </c>
      <c r="E804" s="3">
        <v>36.53</v>
      </c>
      <c r="F804" s="3">
        <v>36.68</v>
      </c>
      <c r="G804" s="3">
        <v>36.409999999999997</v>
      </c>
      <c r="H804" s="3">
        <v>36.340000000000003</v>
      </c>
      <c r="I804" s="3">
        <v>36.409999999999997</v>
      </c>
      <c r="J804" s="3">
        <v>36.75</v>
      </c>
      <c r="K804" s="3">
        <v>37.19</v>
      </c>
      <c r="L804" s="3">
        <v>41.05</v>
      </c>
      <c r="M804" s="3">
        <v>43.86</v>
      </c>
      <c r="N804" s="3">
        <v>44.79</v>
      </c>
      <c r="O804" s="3">
        <v>47.4</v>
      </c>
      <c r="P804" s="3">
        <v>47.42</v>
      </c>
      <c r="Q804" s="3">
        <v>46.44</v>
      </c>
      <c r="R804" s="3">
        <v>41.97</v>
      </c>
      <c r="S804" s="3">
        <v>40.89</v>
      </c>
      <c r="T804" s="3">
        <v>39.99</v>
      </c>
      <c r="U804" s="3">
        <v>39.65</v>
      </c>
      <c r="V804" s="3">
        <v>39.99</v>
      </c>
      <c r="W804" s="3">
        <v>40.53</v>
      </c>
      <c r="X804" s="3">
        <v>44.67</v>
      </c>
      <c r="Y804" s="3">
        <v>47.48</v>
      </c>
      <c r="Z804" s="3">
        <v>48.08</v>
      </c>
      <c r="AA804" s="3">
        <v>48.97</v>
      </c>
      <c r="AB804" s="3">
        <v>49.05</v>
      </c>
      <c r="AC804" s="3">
        <v>48.33</v>
      </c>
      <c r="AD804" s="3">
        <v>43.28</v>
      </c>
      <c r="AE804" s="3">
        <v>42.07</v>
      </c>
      <c r="AF804" s="3">
        <v>41.37</v>
      </c>
      <c r="AG804" s="3">
        <v>41.12</v>
      </c>
      <c r="AH804" s="3">
        <v>41.39</v>
      </c>
      <c r="AI804" s="3">
        <v>42.27</v>
      </c>
      <c r="AJ804" s="3">
        <v>44.74</v>
      </c>
      <c r="AK804" s="3">
        <v>47.82</v>
      </c>
      <c r="AL804" s="3">
        <v>48.27</v>
      </c>
      <c r="AM804" s="3">
        <v>49.02</v>
      </c>
      <c r="AN804" s="3">
        <v>49.07</v>
      </c>
      <c r="AO804" s="3">
        <v>48.22</v>
      </c>
      <c r="AP804" s="3">
        <v>43.6</v>
      </c>
      <c r="AQ804" s="3">
        <v>42.89</v>
      </c>
      <c r="AR804" s="3">
        <v>42.19</v>
      </c>
      <c r="AS804" s="3">
        <v>41.93</v>
      </c>
      <c r="AT804" s="3">
        <v>42.2</v>
      </c>
      <c r="AU804" s="3">
        <v>43.32</v>
      </c>
      <c r="AV804" s="3">
        <v>43.49</v>
      </c>
      <c r="AW804" s="3">
        <v>46.62</v>
      </c>
      <c r="AX804" s="3">
        <v>47.07</v>
      </c>
      <c r="AY804" s="3">
        <v>47.81</v>
      </c>
    </row>
    <row r="805" spans="1:51" x14ac:dyDescent="0.35">
      <c r="A805" s="5">
        <f t="shared" si="13"/>
        <v>43852</v>
      </c>
      <c r="B805" t="s">
        <v>950</v>
      </c>
      <c r="C805" s="2">
        <v>43852</v>
      </c>
      <c r="D805" s="3">
        <v>36.840000000000003</v>
      </c>
      <c r="E805" s="3">
        <v>35.979999999999997</v>
      </c>
      <c r="F805" s="3">
        <v>36.04</v>
      </c>
      <c r="G805" s="3">
        <v>35.79</v>
      </c>
      <c r="H805" s="3">
        <v>35.74</v>
      </c>
      <c r="I805" s="3">
        <v>35.840000000000003</v>
      </c>
      <c r="J805" s="3">
        <v>36.18</v>
      </c>
      <c r="K805" s="3">
        <v>36.619999999999997</v>
      </c>
      <c r="L805" s="3">
        <v>40.590000000000003</v>
      </c>
      <c r="M805" s="3">
        <v>43.4</v>
      </c>
      <c r="N805" s="3">
        <v>44.33</v>
      </c>
      <c r="O805" s="3">
        <v>47.01</v>
      </c>
      <c r="P805" s="3">
        <v>47.03</v>
      </c>
      <c r="Q805" s="3">
        <v>46.05</v>
      </c>
      <c r="R805" s="3">
        <v>41.33</v>
      </c>
      <c r="S805" s="3">
        <v>40.25</v>
      </c>
      <c r="T805" s="3">
        <v>39.35</v>
      </c>
      <c r="U805" s="3">
        <v>39.01</v>
      </c>
      <c r="V805" s="3">
        <v>39.35</v>
      </c>
      <c r="W805" s="3">
        <v>39.89</v>
      </c>
      <c r="X805" s="3">
        <v>44.04</v>
      </c>
      <c r="Y805" s="3">
        <v>46.85</v>
      </c>
      <c r="Z805" s="3">
        <v>47.45</v>
      </c>
      <c r="AA805" s="3">
        <v>48.34</v>
      </c>
      <c r="AB805" s="3">
        <v>48.42</v>
      </c>
      <c r="AC805" s="3">
        <v>47.7</v>
      </c>
      <c r="AD805" s="3">
        <v>42.7</v>
      </c>
      <c r="AE805" s="3">
        <v>41.49</v>
      </c>
      <c r="AF805" s="3">
        <v>40.79</v>
      </c>
      <c r="AG805" s="3">
        <v>40.54</v>
      </c>
      <c r="AH805" s="3">
        <v>40.81</v>
      </c>
      <c r="AI805" s="3">
        <v>41.69</v>
      </c>
      <c r="AJ805" s="3">
        <v>44.23</v>
      </c>
      <c r="AK805" s="3">
        <v>47.31</v>
      </c>
      <c r="AL805" s="3">
        <v>47.76</v>
      </c>
      <c r="AM805" s="3">
        <v>48.51</v>
      </c>
      <c r="AN805" s="3">
        <v>48.56</v>
      </c>
      <c r="AO805" s="3">
        <v>47.71</v>
      </c>
      <c r="AP805" s="3">
        <v>43.02</v>
      </c>
      <c r="AQ805" s="3">
        <v>42.31</v>
      </c>
      <c r="AR805" s="3">
        <v>41.61</v>
      </c>
      <c r="AS805" s="3">
        <v>41.35</v>
      </c>
      <c r="AT805" s="3">
        <v>41.62</v>
      </c>
      <c r="AU805" s="3">
        <v>42.74</v>
      </c>
      <c r="AV805" s="3">
        <v>42.98</v>
      </c>
      <c r="AW805" s="3">
        <v>46.11</v>
      </c>
      <c r="AX805" s="3">
        <v>46.56</v>
      </c>
      <c r="AY805" s="3">
        <v>47.3</v>
      </c>
    </row>
    <row r="806" spans="1:51" x14ac:dyDescent="0.35">
      <c r="A806" s="5">
        <f t="shared" si="13"/>
        <v>43853</v>
      </c>
      <c r="B806" t="s">
        <v>951</v>
      </c>
      <c r="C806" s="2">
        <v>43853</v>
      </c>
      <c r="D806" s="3">
        <v>36.54</v>
      </c>
      <c r="E806" s="3">
        <v>35.61</v>
      </c>
      <c r="F806" s="3">
        <v>35.659999999999997</v>
      </c>
      <c r="G806" s="3">
        <v>35.35</v>
      </c>
      <c r="H806" s="3">
        <v>35.32</v>
      </c>
      <c r="I806" s="3">
        <v>35.5</v>
      </c>
      <c r="J806" s="3">
        <v>35.840000000000003</v>
      </c>
      <c r="K806" s="3">
        <v>36.28</v>
      </c>
      <c r="L806" s="3">
        <v>39.92</v>
      </c>
      <c r="M806" s="3">
        <v>42.73</v>
      </c>
      <c r="N806" s="3">
        <v>43.66</v>
      </c>
      <c r="O806" s="3">
        <v>46.25</v>
      </c>
      <c r="P806" s="3">
        <v>46.27</v>
      </c>
      <c r="Q806" s="3">
        <v>45.29</v>
      </c>
      <c r="R806" s="3">
        <v>40.92</v>
      </c>
      <c r="S806" s="3">
        <v>39.840000000000003</v>
      </c>
      <c r="T806" s="3">
        <v>38.94</v>
      </c>
      <c r="U806" s="3">
        <v>38.6</v>
      </c>
      <c r="V806" s="3">
        <v>38.94</v>
      </c>
      <c r="W806" s="3">
        <v>39.479999999999997</v>
      </c>
      <c r="X806" s="3">
        <v>43.73</v>
      </c>
      <c r="Y806" s="3">
        <v>46.54</v>
      </c>
      <c r="Z806" s="3">
        <v>47.14</v>
      </c>
      <c r="AA806" s="3">
        <v>48.03</v>
      </c>
      <c r="AB806" s="3">
        <v>48.11</v>
      </c>
      <c r="AC806" s="3">
        <v>47.39</v>
      </c>
      <c r="AD806" s="3">
        <v>42.65</v>
      </c>
      <c r="AE806" s="3">
        <v>41.44</v>
      </c>
      <c r="AF806" s="3">
        <v>40.74</v>
      </c>
      <c r="AG806" s="3">
        <v>40.49</v>
      </c>
      <c r="AH806" s="3">
        <v>40.76</v>
      </c>
      <c r="AI806" s="3">
        <v>41.64</v>
      </c>
      <c r="AJ806" s="3">
        <v>43.92</v>
      </c>
      <c r="AK806" s="3">
        <v>47</v>
      </c>
      <c r="AL806" s="3">
        <v>47.45</v>
      </c>
      <c r="AM806" s="3">
        <v>48.2</v>
      </c>
      <c r="AN806" s="3">
        <v>48.25</v>
      </c>
      <c r="AO806" s="3">
        <v>47.4</v>
      </c>
      <c r="AP806" s="3">
        <v>42.97</v>
      </c>
      <c r="AQ806" s="3">
        <v>42.26</v>
      </c>
      <c r="AR806" s="3">
        <v>41.56</v>
      </c>
      <c r="AS806" s="3">
        <v>41.3</v>
      </c>
      <c r="AT806" s="3">
        <v>41.57</v>
      </c>
      <c r="AU806" s="3">
        <v>42.69</v>
      </c>
      <c r="AV806" s="3">
        <v>42.83</v>
      </c>
      <c r="AW806" s="3">
        <v>45.96</v>
      </c>
      <c r="AX806" s="3">
        <v>46.41</v>
      </c>
      <c r="AY806" s="3">
        <v>47.15</v>
      </c>
    </row>
    <row r="807" spans="1:51" x14ac:dyDescent="0.35">
      <c r="A807" s="5">
        <f t="shared" si="13"/>
        <v>43854</v>
      </c>
      <c r="B807" t="s">
        <v>952</v>
      </c>
      <c r="C807" s="2">
        <v>43854</v>
      </c>
      <c r="D807" s="3">
        <v>37.01</v>
      </c>
      <c r="E807" s="3">
        <v>35.950000000000003</v>
      </c>
      <c r="F807" s="3">
        <v>36</v>
      </c>
      <c r="G807" s="3">
        <v>35.76</v>
      </c>
      <c r="H807" s="3">
        <v>35.700000000000003</v>
      </c>
      <c r="I807" s="3">
        <v>35.49</v>
      </c>
      <c r="J807" s="3">
        <v>35.83</v>
      </c>
      <c r="K807" s="3">
        <v>36.270000000000003</v>
      </c>
      <c r="L807" s="3">
        <v>40.11</v>
      </c>
      <c r="M807" s="3">
        <v>42.92</v>
      </c>
      <c r="N807" s="3">
        <v>43.85</v>
      </c>
      <c r="O807" s="3">
        <v>46.43</v>
      </c>
      <c r="P807" s="3">
        <v>46.45</v>
      </c>
      <c r="Q807" s="3">
        <v>45.47</v>
      </c>
      <c r="R807" s="3">
        <v>40.869999999999997</v>
      </c>
      <c r="S807" s="3">
        <v>39.79</v>
      </c>
      <c r="T807" s="3">
        <v>38.89</v>
      </c>
      <c r="U807" s="3">
        <v>38.549999999999997</v>
      </c>
      <c r="V807" s="3">
        <v>38.89</v>
      </c>
      <c r="W807" s="3">
        <v>39.43</v>
      </c>
      <c r="X807" s="3">
        <v>43.62</v>
      </c>
      <c r="Y807" s="3">
        <v>46.43</v>
      </c>
      <c r="Z807" s="3">
        <v>47.03</v>
      </c>
      <c r="AA807" s="3">
        <v>47.92</v>
      </c>
      <c r="AB807" s="3">
        <v>48</v>
      </c>
      <c r="AC807" s="3">
        <v>47.28</v>
      </c>
      <c r="AD807" s="3">
        <v>42.56</v>
      </c>
      <c r="AE807" s="3">
        <v>41.35</v>
      </c>
      <c r="AF807" s="3">
        <v>40.65</v>
      </c>
      <c r="AG807" s="3">
        <v>40.4</v>
      </c>
      <c r="AH807" s="3">
        <v>40.67</v>
      </c>
      <c r="AI807" s="3">
        <v>41.55</v>
      </c>
      <c r="AJ807" s="3">
        <v>44.15</v>
      </c>
      <c r="AK807" s="3">
        <v>47.23</v>
      </c>
      <c r="AL807" s="3">
        <v>47.68</v>
      </c>
      <c r="AM807" s="3">
        <v>48.43</v>
      </c>
      <c r="AN807" s="3">
        <v>48.48</v>
      </c>
      <c r="AO807" s="3">
        <v>47.63</v>
      </c>
      <c r="AP807" s="3">
        <v>42.88</v>
      </c>
      <c r="AQ807" s="3">
        <v>42.17</v>
      </c>
      <c r="AR807" s="3">
        <v>41.47</v>
      </c>
      <c r="AS807" s="3">
        <v>41.21</v>
      </c>
      <c r="AT807" s="3">
        <v>41.48</v>
      </c>
      <c r="AU807" s="3">
        <v>42.6</v>
      </c>
      <c r="AV807" s="3">
        <v>43.06</v>
      </c>
      <c r="AW807" s="3">
        <v>46.19</v>
      </c>
      <c r="AX807" s="3">
        <v>46.64</v>
      </c>
      <c r="AY807" s="3">
        <v>47.38</v>
      </c>
    </row>
    <row r="808" spans="1:51" x14ac:dyDescent="0.35">
      <c r="A808" s="5">
        <f t="shared" si="13"/>
        <v>43857</v>
      </c>
      <c r="B808" t="s">
        <v>953</v>
      </c>
      <c r="C808" s="2">
        <v>43857</v>
      </c>
      <c r="D808" s="3">
        <v>36.979999999999997</v>
      </c>
      <c r="E808" s="3">
        <v>35.86</v>
      </c>
      <c r="F808" s="3">
        <v>36.020000000000003</v>
      </c>
      <c r="G808" s="3">
        <v>35.67</v>
      </c>
      <c r="H808" s="3">
        <v>35.630000000000003</v>
      </c>
      <c r="I808" s="3">
        <v>35.619999999999997</v>
      </c>
      <c r="J808" s="3">
        <v>35.96</v>
      </c>
      <c r="K808" s="3">
        <v>36.4</v>
      </c>
      <c r="L808" s="3">
        <v>40.29</v>
      </c>
      <c r="M808" s="3">
        <v>43.1</v>
      </c>
      <c r="N808" s="3">
        <v>44.03</v>
      </c>
      <c r="O808" s="3">
        <v>46.62</v>
      </c>
      <c r="P808" s="3">
        <v>46.64</v>
      </c>
      <c r="Q808" s="3">
        <v>45.66</v>
      </c>
      <c r="R808" s="3">
        <v>40.659999999999997</v>
      </c>
      <c r="S808" s="3">
        <v>39.58</v>
      </c>
      <c r="T808" s="3">
        <v>38.68</v>
      </c>
      <c r="U808" s="3">
        <v>38.340000000000003</v>
      </c>
      <c r="V808" s="3">
        <v>38.68</v>
      </c>
      <c r="W808" s="3">
        <v>39.22</v>
      </c>
      <c r="X808" s="3">
        <v>43.49</v>
      </c>
      <c r="Y808" s="3">
        <v>46.3</v>
      </c>
      <c r="Z808" s="3">
        <v>46.9</v>
      </c>
      <c r="AA808" s="3">
        <v>47.79</v>
      </c>
      <c r="AB808" s="3">
        <v>47.87</v>
      </c>
      <c r="AC808" s="3">
        <v>47.15</v>
      </c>
      <c r="AD808" s="3">
        <v>42.26</v>
      </c>
      <c r="AE808" s="3">
        <v>41.05</v>
      </c>
      <c r="AF808" s="3">
        <v>40.35</v>
      </c>
      <c r="AG808" s="3">
        <v>40.1</v>
      </c>
      <c r="AH808" s="3">
        <v>40.369999999999997</v>
      </c>
      <c r="AI808" s="3">
        <v>41.25</v>
      </c>
      <c r="AJ808" s="3">
        <v>43.98</v>
      </c>
      <c r="AK808" s="3">
        <v>47.06</v>
      </c>
      <c r="AL808" s="3">
        <v>47.51</v>
      </c>
      <c r="AM808" s="3">
        <v>48.26</v>
      </c>
      <c r="AN808" s="3">
        <v>48.31</v>
      </c>
      <c r="AO808" s="3">
        <v>47.46</v>
      </c>
      <c r="AP808" s="3">
        <v>41.96</v>
      </c>
      <c r="AQ808" s="3">
        <v>41.25</v>
      </c>
      <c r="AR808" s="3">
        <v>40.549999999999997</v>
      </c>
      <c r="AS808" s="3">
        <v>40.29</v>
      </c>
      <c r="AT808" s="3">
        <v>40.56</v>
      </c>
      <c r="AU808" s="3">
        <v>41.68</v>
      </c>
      <c r="AV808" s="3">
        <v>42.89</v>
      </c>
      <c r="AW808" s="3">
        <v>46.02</v>
      </c>
      <c r="AX808" s="3">
        <v>46.47</v>
      </c>
      <c r="AY808" s="3">
        <v>47.21</v>
      </c>
    </row>
    <row r="809" spans="1:51" x14ac:dyDescent="0.35">
      <c r="A809" s="5">
        <f t="shared" si="13"/>
        <v>43858</v>
      </c>
      <c r="B809" t="s">
        <v>954</v>
      </c>
      <c r="C809" s="2">
        <v>43858</v>
      </c>
      <c r="D809" s="3">
        <v>37.5</v>
      </c>
      <c r="E809" s="3">
        <v>36.5</v>
      </c>
      <c r="F809" s="3">
        <v>36.67</v>
      </c>
      <c r="G809" s="3">
        <v>36.5</v>
      </c>
      <c r="H809" s="3">
        <v>36.44</v>
      </c>
      <c r="I809" s="3">
        <v>36.43</v>
      </c>
      <c r="J809" s="3">
        <v>36.770000000000003</v>
      </c>
      <c r="K809" s="3">
        <v>37.21</v>
      </c>
      <c r="L809" s="3">
        <v>40.83</v>
      </c>
      <c r="M809" s="3">
        <v>43.64</v>
      </c>
      <c r="N809" s="3">
        <v>44.57</v>
      </c>
      <c r="O809" s="3">
        <v>47.11</v>
      </c>
      <c r="P809" s="3">
        <v>47.13</v>
      </c>
      <c r="Q809" s="3">
        <v>46.15</v>
      </c>
      <c r="R809" s="3">
        <v>41.16</v>
      </c>
      <c r="S809" s="3">
        <v>40.08</v>
      </c>
      <c r="T809" s="3">
        <v>39.18</v>
      </c>
      <c r="U809" s="3">
        <v>38.840000000000003</v>
      </c>
      <c r="V809" s="3">
        <v>39.18</v>
      </c>
      <c r="W809" s="3">
        <v>39.72</v>
      </c>
      <c r="X809" s="3">
        <v>43.69</v>
      </c>
      <c r="Y809" s="3">
        <v>46.5</v>
      </c>
      <c r="Z809" s="3">
        <v>47.1</v>
      </c>
      <c r="AA809" s="3">
        <v>47.99</v>
      </c>
      <c r="AB809" s="3">
        <v>48.07</v>
      </c>
      <c r="AC809" s="3">
        <v>47.35</v>
      </c>
      <c r="AD809" s="3">
        <v>42.7</v>
      </c>
      <c r="AE809" s="3">
        <v>41.49</v>
      </c>
      <c r="AF809" s="3">
        <v>40.79</v>
      </c>
      <c r="AG809" s="3">
        <v>40.54</v>
      </c>
      <c r="AH809" s="3">
        <v>40.81</v>
      </c>
      <c r="AI809" s="3">
        <v>41.69</v>
      </c>
      <c r="AJ809" s="3">
        <v>44.48</v>
      </c>
      <c r="AK809" s="3">
        <v>47.56</v>
      </c>
      <c r="AL809" s="3">
        <v>48.01</v>
      </c>
      <c r="AM809" s="3">
        <v>48.76</v>
      </c>
      <c r="AN809" s="3">
        <v>48.81</v>
      </c>
      <c r="AO809" s="3">
        <v>47.96</v>
      </c>
      <c r="AP809" s="3">
        <v>42.34</v>
      </c>
      <c r="AQ809" s="3">
        <v>41.63</v>
      </c>
      <c r="AR809" s="3">
        <v>40.93</v>
      </c>
      <c r="AS809" s="3">
        <v>40.67</v>
      </c>
      <c r="AT809" s="3">
        <v>40.94</v>
      </c>
      <c r="AU809" s="3">
        <v>42.06</v>
      </c>
      <c r="AV809" s="3">
        <v>43.39</v>
      </c>
      <c r="AW809" s="3">
        <v>46.52</v>
      </c>
      <c r="AX809" s="3">
        <v>46.97</v>
      </c>
      <c r="AY809" s="3">
        <v>47.71</v>
      </c>
    </row>
    <row r="810" spans="1:51" x14ac:dyDescent="0.35">
      <c r="A810" s="5">
        <f t="shared" si="13"/>
        <v>43859</v>
      </c>
      <c r="B810" t="s">
        <v>955</v>
      </c>
      <c r="C810" s="2">
        <v>43859</v>
      </c>
      <c r="D810" s="3">
        <v>36.25</v>
      </c>
      <c r="E810" s="3">
        <v>35.26</v>
      </c>
      <c r="F810" s="3">
        <v>35.49</v>
      </c>
      <c r="G810" s="3">
        <v>35.43</v>
      </c>
      <c r="H810" s="3">
        <v>35.32</v>
      </c>
      <c r="I810" s="3">
        <v>35.26</v>
      </c>
      <c r="J810" s="3">
        <v>35.6</v>
      </c>
      <c r="K810" s="3">
        <v>36.04</v>
      </c>
      <c r="L810" s="3">
        <v>39.869999999999997</v>
      </c>
      <c r="M810" s="3">
        <v>42.68</v>
      </c>
      <c r="N810" s="3">
        <v>43.61</v>
      </c>
      <c r="O810" s="3">
        <v>45.99</v>
      </c>
      <c r="P810" s="3">
        <v>46.01</v>
      </c>
      <c r="Q810" s="3">
        <v>45.03</v>
      </c>
      <c r="R810" s="3">
        <v>40.36</v>
      </c>
      <c r="S810" s="3">
        <v>39.28</v>
      </c>
      <c r="T810" s="3">
        <v>38.380000000000003</v>
      </c>
      <c r="U810" s="3">
        <v>38.04</v>
      </c>
      <c r="V810" s="3">
        <v>38.380000000000003</v>
      </c>
      <c r="W810" s="3">
        <v>38.92</v>
      </c>
      <c r="X810" s="3">
        <v>42.65</v>
      </c>
      <c r="Y810" s="3">
        <v>45.46</v>
      </c>
      <c r="Z810" s="3">
        <v>46.06</v>
      </c>
      <c r="AA810" s="3">
        <v>46.95</v>
      </c>
      <c r="AB810" s="3">
        <v>47.03</v>
      </c>
      <c r="AC810" s="3">
        <v>46.31</v>
      </c>
      <c r="AD810" s="3">
        <v>41.67</v>
      </c>
      <c r="AE810" s="3">
        <v>40.46</v>
      </c>
      <c r="AF810" s="3">
        <v>39.76</v>
      </c>
      <c r="AG810" s="3">
        <v>39.51</v>
      </c>
      <c r="AH810" s="3">
        <v>39.78</v>
      </c>
      <c r="AI810" s="3">
        <v>40.659999999999997</v>
      </c>
      <c r="AJ810" s="3">
        <v>43.5</v>
      </c>
      <c r="AK810" s="3">
        <v>46.58</v>
      </c>
      <c r="AL810" s="3">
        <v>47.03</v>
      </c>
      <c r="AM810" s="3">
        <v>47.78</v>
      </c>
      <c r="AN810" s="3">
        <v>47.83</v>
      </c>
      <c r="AO810" s="3">
        <v>46.98</v>
      </c>
      <c r="AP810" s="3">
        <v>41.91</v>
      </c>
      <c r="AQ810" s="3">
        <v>41.2</v>
      </c>
      <c r="AR810" s="3">
        <v>40.5</v>
      </c>
      <c r="AS810" s="3">
        <v>40.24</v>
      </c>
      <c r="AT810" s="3">
        <v>40.51</v>
      </c>
      <c r="AU810" s="3">
        <v>41.63</v>
      </c>
      <c r="AV810" s="3">
        <v>42.41</v>
      </c>
      <c r="AW810" s="3">
        <v>45.54</v>
      </c>
      <c r="AX810" s="3">
        <v>45.99</v>
      </c>
      <c r="AY810" s="3">
        <v>46.73</v>
      </c>
    </row>
    <row r="811" spans="1:51" x14ac:dyDescent="0.35">
      <c r="A811" s="5">
        <f t="shared" si="13"/>
        <v>43860</v>
      </c>
      <c r="B811" t="s">
        <v>956</v>
      </c>
      <c r="C811" s="2">
        <v>43860</v>
      </c>
      <c r="D811" s="3">
        <v>35.1</v>
      </c>
      <c r="E811" s="3">
        <v>34.58</v>
      </c>
      <c r="F811" s="3">
        <v>34.76</v>
      </c>
      <c r="G811" s="3">
        <v>34.85</v>
      </c>
      <c r="H811" s="3">
        <v>34.880000000000003</v>
      </c>
      <c r="I811" s="3">
        <v>34.76</v>
      </c>
      <c r="J811" s="3">
        <v>35.1</v>
      </c>
      <c r="K811" s="3">
        <v>35.54</v>
      </c>
      <c r="L811" s="3">
        <v>39.049999999999997</v>
      </c>
      <c r="M811" s="3">
        <v>41.86</v>
      </c>
      <c r="N811" s="3">
        <v>42.79</v>
      </c>
      <c r="O811" s="3">
        <v>45.05</v>
      </c>
      <c r="P811" s="3">
        <v>45.07</v>
      </c>
      <c r="Q811" s="3">
        <v>44.09</v>
      </c>
      <c r="R811" s="3">
        <v>39.619999999999997</v>
      </c>
      <c r="S811" s="3">
        <v>38.54</v>
      </c>
      <c r="T811" s="3">
        <v>37.64</v>
      </c>
      <c r="U811" s="3">
        <v>37.299999999999997</v>
      </c>
      <c r="V811" s="3">
        <v>37.64</v>
      </c>
      <c r="W811" s="3">
        <v>38.18</v>
      </c>
      <c r="X811" s="3">
        <v>41.58</v>
      </c>
      <c r="Y811" s="3">
        <v>44.39</v>
      </c>
      <c r="Z811" s="3">
        <v>44.99</v>
      </c>
      <c r="AA811" s="3">
        <v>45.88</v>
      </c>
      <c r="AB811" s="3">
        <v>45.96</v>
      </c>
      <c r="AC811" s="3">
        <v>45.24</v>
      </c>
      <c r="AD811" s="3">
        <v>41.22</v>
      </c>
      <c r="AE811" s="3">
        <v>40.01</v>
      </c>
      <c r="AF811" s="3">
        <v>39.31</v>
      </c>
      <c r="AG811" s="3">
        <v>39.06</v>
      </c>
      <c r="AH811" s="3">
        <v>39.33</v>
      </c>
      <c r="AI811" s="3">
        <v>40.21</v>
      </c>
      <c r="AJ811" s="3">
        <v>42.54</v>
      </c>
      <c r="AK811" s="3">
        <v>45.62</v>
      </c>
      <c r="AL811" s="3">
        <v>46.07</v>
      </c>
      <c r="AM811" s="3">
        <v>46.82</v>
      </c>
      <c r="AN811" s="3">
        <v>46.87</v>
      </c>
      <c r="AO811" s="3">
        <v>46.02</v>
      </c>
      <c r="AP811" s="3">
        <v>41.61</v>
      </c>
      <c r="AQ811" s="3">
        <v>40.9</v>
      </c>
      <c r="AR811" s="3">
        <v>40.200000000000003</v>
      </c>
      <c r="AS811" s="3">
        <v>39.94</v>
      </c>
      <c r="AT811" s="3">
        <v>40.21</v>
      </c>
      <c r="AU811" s="3">
        <v>41.33</v>
      </c>
      <c r="AV811" s="3">
        <v>41.45</v>
      </c>
      <c r="AW811" s="3">
        <v>44.58</v>
      </c>
      <c r="AX811" s="3">
        <v>45.03</v>
      </c>
      <c r="AY811" s="3">
        <v>45.77</v>
      </c>
    </row>
    <row r="812" spans="1:51" x14ac:dyDescent="0.35">
      <c r="A812" s="5">
        <f t="shared" si="13"/>
        <v>43861</v>
      </c>
      <c r="B812" t="s">
        <v>957</v>
      </c>
      <c r="C812" s="2">
        <v>43861</v>
      </c>
      <c r="D812" s="3">
        <v>34.24</v>
      </c>
      <c r="E812" s="3">
        <v>34.51</v>
      </c>
      <c r="F812" s="3">
        <v>34.549999999999997</v>
      </c>
      <c r="G812" s="3">
        <v>34.81</v>
      </c>
      <c r="H812" s="3">
        <v>34.340000000000003</v>
      </c>
      <c r="I812" s="3">
        <v>34.68</v>
      </c>
      <c r="J812" s="3">
        <v>35.119999999999997</v>
      </c>
      <c r="K812" s="3">
        <v>38.72</v>
      </c>
      <c r="L812" s="3">
        <v>41.53</v>
      </c>
      <c r="M812" s="3">
        <v>42.46</v>
      </c>
      <c r="N812" s="3">
        <v>44.61</v>
      </c>
      <c r="O812" s="3">
        <v>44.63</v>
      </c>
      <c r="P812" s="3">
        <v>43.65</v>
      </c>
      <c r="Q812" s="3">
        <v>39.31</v>
      </c>
      <c r="R812" s="3">
        <v>38.229999999999997</v>
      </c>
      <c r="S812" s="3">
        <v>37.33</v>
      </c>
      <c r="T812" s="3">
        <v>36.99</v>
      </c>
      <c r="U812" s="3">
        <v>37.33</v>
      </c>
      <c r="V812" s="3">
        <v>37.869999999999997</v>
      </c>
      <c r="W812" s="3">
        <v>40.92</v>
      </c>
      <c r="X812" s="3">
        <v>43.73</v>
      </c>
      <c r="Y812" s="3">
        <v>44.33</v>
      </c>
      <c r="Z812" s="3">
        <v>45.22</v>
      </c>
      <c r="AA812" s="3">
        <v>45.3</v>
      </c>
      <c r="AB812" s="3">
        <v>44.58</v>
      </c>
      <c r="AC812" s="3">
        <v>41.14</v>
      </c>
      <c r="AD812" s="3">
        <v>39.93</v>
      </c>
      <c r="AE812" s="3">
        <v>39.229999999999997</v>
      </c>
      <c r="AF812" s="3">
        <v>38.979999999999997</v>
      </c>
      <c r="AG812" s="3">
        <v>39.25</v>
      </c>
      <c r="AH812" s="3">
        <v>40.130000000000003</v>
      </c>
      <c r="AI812" s="3">
        <v>42.19</v>
      </c>
      <c r="AJ812" s="3">
        <v>45.27</v>
      </c>
      <c r="AK812" s="3">
        <v>45.72</v>
      </c>
      <c r="AL812" s="3">
        <v>46.47</v>
      </c>
      <c r="AM812" s="3">
        <v>46.52</v>
      </c>
      <c r="AN812" s="3">
        <v>45.67</v>
      </c>
      <c r="AO812" s="3">
        <v>41.46</v>
      </c>
      <c r="AP812" s="3">
        <v>40.75</v>
      </c>
      <c r="AQ812" s="3">
        <v>40.049999999999997</v>
      </c>
      <c r="AR812" s="3">
        <v>39.79</v>
      </c>
      <c r="AS812" s="3">
        <v>40.06</v>
      </c>
      <c r="AT812" s="3">
        <v>41.18</v>
      </c>
      <c r="AU812" s="3">
        <v>41.1</v>
      </c>
      <c r="AV812" s="3">
        <v>44.23</v>
      </c>
      <c r="AW812" s="3">
        <v>44.68</v>
      </c>
      <c r="AX812" s="3">
        <v>45.42</v>
      </c>
      <c r="AY812" s="3">
        <v>45.23</v>
      </c>
    </row>
    <row r="813" spans="1:51" x14ac:dyDescent="0.35">
      <c r="A813" s="5">
        <f t="shared" si="13"/>
        <v>43864</v>
      </c>
      <c r="B813" t="s">
        <v>958</v>
      </c>
      <c r="C813" s="2">
        <v>43864</v>
      </c>
      <c r="D813" s="3">
        <v>32.78</v>
      </c>
      <c r="E813" s="3">
        <v>33.729999999999997</v>
      </c>
      <c r="F813" s="3">
        <v>33.590000000000003</v>
      </c>
      <c r="G813" s="3">
        <v>34.200000000000003</v>
      </c>
      <c r="H813" s="3">
        <v>33.67</v>
      </c>
      <c r="I813" s="3">
        <v>34.01</v>
      </c>
      <c r="J813" s="3">
        <v>34.450000000000003</v>
      </c>
      <c r="K813" s="3">
        <v>37.979999999999997</v>
      </c>
      <c r="L813" s="3">
        <v>40.79</v>
      </c>
      <c r="M813" s="3">
        <v>41.72</v>
      </c>
      <c r="N813" s="3">
        <v>43.82</v>
      </c>
      <c r="O813" s="3">
        <v>43.84</v>
      </c>
      <c r="P813" s="3">
        <v>42.86</v>
      </c>
      <c r="Q813" s="3">
        <v>38.54</v>
      </c>
      <c r="R813" s="3">
        <v>37.46</v>
      </c>
      <c r="S813" s="3">
        <v>36.56</v>
      </c>
      <c r="T813" s="3">
        <v>36.22</v>
      </c>
      <c r="U813" s="3">
        <v>36.56</v>
      </c>
      <c r="V813" s="3">
        <v>37.1</v>
      </c>
      <c r="W813" s="3">
        <v>40.35</v>
      </c>
      <c r="X813" s="3">
        <v>43.16</v>
      </c>
      <c r="Y813" s="3">
        <v>43.76</v>
      </c>
      <c r="Z813" s="3">
        <v>44.65</v>
      </c>
      <c r="AA813" s="3">
        <v>44.73</v>
      </c>
      <c r="AB813" s="3">
        <v>44.01</v>
      </c>
      <c r="AC813" s="3">
        <v>40.43</v>
      </c>
      <c r="AD813" s="3">
        <v>39.22</v>
      </c>
      <c r="AE813" s="3">
        <v>38.520000000000003</v>
      </c>
      <c r="AF813" s="3">
        <v>38.270000000000003</v>
      </c>
      <c r="AG813" s="3">
        <v>38.54</v>
      </c>
      <c r="AH813" s="3">
        <v>39.42</v>
      </c>
      <c r="AI813" s="3">
        <v>41.52</v>
      </c>
      <c r="AJ813" s="3">
        <v>44.6</v>
      </c>
      <c r="AK813" s="3">
        <v>45.05</v>
      </c>
      <c r="AL813" s="3">
        <v>45.8</v>
      </c>
      <c r="AM813" s="3">
        <v>45.85</v>
      </c>
      <c r="AN813" s="3">
        <v>45</v>
      </c>
      <c r="AO813" s="3">
        <v>40.75</v>
      </c>
      <c r="AP813" s="3">
        <v>40.04</v>
      </c>
      <c r="AQ813" s="3">
        <v>39.340000000000003</v>
      </c>
      <c r="AR813" s="3">
        <v>39.08</v>
      </c>
      <c r="AS813" s="3">
        <v>39.35</v>
      </c>
      <c r="AT813" s="3">
        <v>40.47</v>
      </c>
      <c r="AU813" s="3">
        <v>40.43</v>
      </c>
      <c r="AV813" s="3">
        <v>43.56</v>
      </c>
      <c r="AW813" s="3">
        <v>44.01</v>
      </c>
      <c r="AX813" s="3">
        <v>44.75</v>
      </c>
      <c r="AY813" s="3">
        <v>44.56</v>
      </c>
    </row>
    <row r="814" spans="1:51" x14ac:dyDescent="0.35">
      <c r="A814" s="5">
        <f t="shared" si="13"/>
        <v>43865</v>
      </c>
      <c r="B814" t="s">
        <v>959</v>
      </c>
      <c r="C814" s="2">
        <v>43865</v>
      </c>
      <c r="D814" s="3">
        <v>33.090000000000003</v>
      </c>
      <c r="E814" s="3">
        <v>33.76</v>
      </c>
      <c r="F814" s="3">
        <v>33.78</v>
      </c>
      <c r="G814" s="3">
        <v>34.270000000000003</v>
      </c>
      <c r="H814" s="3">
        <v>33.92</v>
      </c>
      <c r="I814" s="3">
        <v>34.26</v>
      </c>
      <c r="J814" s="3">
        <v>34.700000000000003</v>
      </c>
      <c r="K814" s="3">
        <v>38.5</v>
      </c>
      <c r="L814" s="3">
        <v>41.31</v>
      </c>
      <c r="M814" s="3">
        <v>42.24</v>
      </c>
      <c r="N814" s="3">
        <v>44.13</v>
      </c>
      <c r="O814" s="3">
        <v>44.15</v>
      </c>
      <c r="P814" s="3">
        <v>43.17</v>
      </c>
      <c r="Q814" s="3">
        <v>38.92</v>
      </c>
      <c r="R814" s="3">
        <v>37.840000000000003</v>
      </c>
      <c r="S814" s="3">
        <v>36.94</v>
      </c>
      <c r="T814" s="3">
        <v>36.6</v>
      </c>
      <c r="U814" s="3">
        <v>36.94</v>
      </c>
      <c r="V814" s="3">
        <v>37.479999999999997</v>
      </c>
      <c r="W814" s="3">
        <v>41</v>
      </c>
      <c r="X814" s="3">
        <v>43.81</v>
      </c>
      <c r="Y814" s="3">
        <v>44.41</v>
      </c>
      <c r="Z814" s="3">
        <v>45.3</v>
      </c>
      <c r="AA814" s="3">
        <v>45.38</v>
      </c>
      <c r="AB814" s="3">
        <v>44.66</v>
      </c>
      <c r="AC814" s="3">
        <v>40.81</v>
      </c>
      <c r="AD814" s="3">
        <v>39.6</v>
      </c>
      <c r="AE814" s="3">
        <v>38.9</v>
      </c>
      <c r="AF814" s="3">
        <v>38.65</v>
      </c>
      <c r="AG814" s="3">
        <v>38.92</v>
      </c>
      <c r="AH814" s="3">
        <v>39.799999999999997</v>
      </c>
      <c r="AI814" s="3">
        <v>42.17</v>
      </c>
      <c r="AJ814" s="3">
        <v>45.25</v>
      </c>
      <c r="AK814" s="3">
        <v>45.7</v>
      </c>
      <c r="AL814" s="3">
        <v>46.45</v>
      </c>
      <c r="AM814" s="3">
        <v>46.5</v>
      </c>
      <c r="AN814" s="3">
        <v>45.65</v>
      </c>
      <c r="AO814" s="3">
        <v>41.13</v>
      </c>
      <c r="AP814" s="3">
        <v>40.42</v>
      </c>
      <c r="AQ814" s="3">
        <v>39.72</v>
      </c>
      <c r="AR814" s="3">
        <v>39.46</v>
      </c>
      <c r="AS814" s="3">
        <v>39.729999999999997</v>
      </c>
      <c r="AT814" s="3">
        <v>40.85</v>
      </c>
      <c r="AU814" s="3">
        <v>41.08</v>
      </c>
      <c r="AV814" s="3">
        <v>44.21</v>
      </c>
      <c r="AW814" s="3">
        <v>44.66</v>
      </c>
      <c r="AX814" s="3">
        <v>45.4</v>
      </c>
      <c r="AY814" s="3">
        <v>45.21</v>
      </c>
    </row>
    <row r="815" spans="1:51" x14ac:dyDescent="0.35">
      <c r="A815" s="5">
        <f t="shared" si="13"/>
        <v>43866</v>
      </c>
      <c r="B815" t="s">
        <v>960</v>
      </c>
      <c r="C815" s="2">
        <v>43866</v>
      </c>
      <c r="D815" s="3">
        <v>32.92</v>
      </c>
      <c r="E815" s="3">
        <v>33.47</v>
      </c>
      <c r="F815" s="3">
        <v>33.75</v>
      </c>
      <c r="G815" s="3">
        <v>34.31</v>
      </c>
      <c r="H815" s="3">
        <v>34.19</v>
      </c>
      <c r="I815" s="3">
        <v>34.369999999999997</v>
      </c>
      <c r="J815" s="3">
        <v>34.81</v>
      </c>
      <c r="K815" s="3">
        <v>39.270000000000003</v>
      </c>
      <c r="L815" s="3">
        <v>42.08</v>
      </c>
      <c r="M815" s="3">
        <v>43.01</v>
      </c>
      <c r="N815" s="3">
        <v>45.08</v>
      </c>
      <c r="O815" s="3">
        <v>45.1</v>
      </c>
      <c r="P815" s="3">
        <v>44.12</v>
      </c>
      <c r="Q815" s="3">
        <v>39.4</v>
      </c>
      <c r="R815" s="3">
        <v>38.32</v>
      </c>
      <c r="S815" s="3">
        <v>37.42</v>
      </c>
      <c r="T815" s="3">
        <v>37.08</v>
      </c>
      <c r="U815" s="3">
        <v>37.42</v>
      </c>
      <c r="V815" s="3">
        <v>37.96</v>
      </c>
      <c r="W815" s="3">
        <v>42.02</v>
      </c>
      <c r="X815" s="3">
        <v>44.83</v>
      </c>
      <c r="Y815" s="3">
        <v>45.43</v>
      </c>
      <c r="Z815" s="3">
        <v>46.32</v>
      </c>
      <c r="AA815" s="3">
        <v>46.4</v>
      </c>
      <c r="AB815" s="3">
        <v>45.68</v>
      </c>
      <c r="AC815" s="3">
        <v>41.6</v>
      </c>
      <c r="AD815" s="3">
        <v>40.39</v>
      </c>
      <c r="AE815" s="3">
        <v>39.69</v>
      </c>
      <c r="AF815" s="3">
        <v>39.44</v>
      </c>
      <c r="AG815" s="3">
        <v>39.71</v>
      </c>
      <c r="AH815" s="3">
        <v>40.590000000000003</v>
      </c>
      <c r="AI815" s="3">
        <v>43.27</v>
      </c>
      <c r="AJ815" s="3">
        <v>46.35</v>
      </c>
      <c r="AK815" s="3">
        <v>46.8</v>
      </c>
      <c r="AL815" s="3">
        <v>47.55</v>
      </c>
      <c r="AM815" s="3">
        <v>47.6</v>
      </c>
      <c r="AN815" s="3">
        <v>46.75</v>
      </c>
      <c r="AO815" s="3">
        <v>41.92</v>
      </c>
      <c r="AP815" s="3">
        <v>41.21</v>
      </c>
      <c r="AQ815" s="3">
        <v>40.51</v>
      </c>
      <c r="AR815" s="3">
        <v>40.25</v>
      </c>
      <c r="AS815" s="3">
        <v>40.520000000000003</v>
      </c>
      <c r="AT815" s="3">
        <v>41.64</v>
      </c>
      <c r="AU815" s="3">
        <v>42.18</v>
      </c>
      <c r="AV815" s="3">
        <v>45.31</v>
      </c>
      <c r="AW815" s="3">
        <v>45.76</v>
      </c>
      <c r="AX815" s="3">
        <v>46.5</v>
      </c>
      <c r="AY815" s="3">
        <v>46.31</v>
      </c>
    </row>
    <row r="816" spans="1:51" x14ac:dyDescent="0.35">
      <c r="A816" s="5">
        <f t="shared" si="13"/>
        <v>43867</v>
      </c>
      <c r="B816" t="s">
        <v>961</v>
      </c>
      <c r="C816" s="2">
        <v>43867</v>
      </c>
      <c r="D816" s="3">
        <v>32.79</v>
      </c>
      <c r="E816" s="3">
        <v>33.049999999999997</v>
      </c>
      <c r="F816" s="3">
        <v>33.42</v>
      </c>
      <c r="G816" s="3">
        <v>33.950000000000003</v>
      </c>
      <c r="H816" s="3">
        <v>33.94</v>
      </c>
      <c r="I816" s="3">
        <v>34.03</v>
      </c>
      <c r="J816" s="3">
        <v>34.47</v>
      </c>
      <c r="K816" s="3">
        <v>39.17</v>
      </c>
      <c r="L816" s="3">
        <v>41.98</v>
      </c>
      <c r="M816" s="3">
        <v>42.91</v>
      </c>
      <c r="N816" s="3">
        <v>45.08</v>
      </c>
      <c r="O816" s="3">
        <v>45.1</v>
      </c>
      <c r="P816" s="3">
        <v>44.12</v>
      </c>
      <c r="Q816" s="3">
        <v>39.43</v>
      </c>
      <c r="R816" s="3">
        <v>38.35</v>
      </c>
      <c r="S816" s="3">
        <v>37.450000000000003</v>
      </c>
      <c r="T816" s="3">
        <v>37.11</v>
      </c>
      <c r="U816" s="3">
        <v>37.450000000000003</v>
      </c>
      <c r="V816" s="3">
        <v>37.99</v>
      </c>
      <c r="W816" s="3">
        <v>42.04</v>
      </c>
      <c r="X816" s="3">
        <v>44.85</v>
      </c>
      <c r="Y816" s="3">
        <v>45.45</v>
      </c>
      <c r="Z816" s="3">
        <v>46.34</v>
      </c>
      <c r="AA816" s="3">
        <v>46.42</v>
      </c>
      <c r="AB816" s="3">
        <v>45.7</v>
      </c>
      <c r="AC816" s="3">
        <v>41.63</v>
      </c>
      <c r="AD816" s="3">
        <v>40.42</v>
      </c>
      <c r="AE816" s="3">
        <v>39.72</v>
      </c>
      <c r="AF816" s="3">
        <v>39.47</v>
      </c>
      <c r="AG816" s="3">
        <v>39.74</v>
      </c>
      <c r="AH816" s="3">
        <v>40.619999999999997</v>
      </c>
      <c r="AI816" s="3">
        <v>43.29</v>
      </c>
      <c r="AJ816" s="3">
        <v>46.37</v>
      </c>
      <c r="AK816" s="3">
        <v>46.82</v>
      </c>
      <c r="AL816" s="3">
        <v>47.57</v>
      </c>
      <c r="AM816" s="3">
        <v>47.62</v>
      </c>
      <c r="AN816" s="3">
        <v>46.77</v>
      </c>
      <c r="AO816" s="3">
        <v>41.95</v>
      </c>
      <c r="AP816" s="3">
        <v>41.24</v>
      </c>
      <c r="AQ816" s="3">
        <v>40.54</v>
      </c>
      <c r="AR816" s="3">
        <v>40.28</v>
      </c>
      <c r="AS816" s="3">
        <v>40.549999999999997</v>
      </c>
      <c r="AT816" s="3">
        <v>41.67</v>
      </c>
      <c r="AU816" s="3">
        <v>42.2</v>
      </c>
      <c r="AV816" s="3">
        <v>45.33</v>
      </c>
      <c r="AW816" s="3">
        <v>45.78</v>
      </c>
      <c r="AX816" s="3">
        <v>46.52</v>
      </c>
      <c r="AY816" s="3">
        <v>46.33</v>
      </c>
    </row>
    <row r="817" spans="1:51" x14ac:dyDescent="0.35">
      <c r="A817" s="5">
        <f t="shared" si="13"/>
        <v>43868</v>
      </c>
      <c r="B817" t="s">
        <v>962</v>
      </c>
      <c r="C817" s="2">
        <v>43868</v>
      </c>
      <c r="D817" s="3">
        <v>32.5</v>
      </c>
      <c r="E817" s="3">
        <v>32.86</v>
      </c>
      <c r="F817" s="3">
        <v>33.43</v>
      </c>
      <c r="G817" s="3">
        <v>33.92</v>
      </c>
      <c r="H817" s="3">
        <v>33.94</v>
      </c>
      <c r="I817" s="3">
        <v>33.99</v>
      </c>
      <c r="J817" s="3">
        <v>34.43</v>
      </c>
      <c r="K817" s="3">
        <v>39.19</v>
      </c>
      <c r="L817" s="3">
        <v>42</v>
      </c>
      <c r="M817" s="3">
        <v>42.93</v>
      </c>
      <c r="N817" s="3">
        <v>44.97</v>
      </c>
      <c r="O817" s="3">
        <v>44.99</v>
      </c>
      <c r="P817" s="3">
        <v>44.01</v>
      </c>
      <c r="Q817" s="3">
        <v>39.46</v>
      </c>
      <c r="R817" s="3">
        <v>38.380000000000003</v>
      </c>
      <c r="S817" s="3">
        <v>37.479999999999997</v>
      </c>
      <c r="T817" s="3">
        <v>37.14</v>
      </c>
      <c r="U817" s="3">
        <v>37.479999999999997</v>
      </c>
      <c r="V817" s="3">
        <v>38.020000000000003</v>
      </c>
      <c r="W817" s="3">
        <v>42.23</v>
      </c>
      <c r="X817" s="3">
        <v>45.04</v>
      </c>
      <c r="Y817" s="3">
        <v>45.64</v>
      </c>
      <c r="Z817" s="3">
        <v>46.53</v>
      </c>
      <c r="AA817" s="3">
        <v>46.61</v>
      </c>
      <c r="AB817" s="3">
        <v>45.89</v>
      </c>
      <c r="AC817" s="3">
        <v>41.66</v>
      </c>
      <c r="AD817" s="3">
        <v>40.450000000000003</v>
      </c>
      <c r="AE817" s="3">
        <v>39.75</v>
      </c>
      <c r="AF817" s="3">
        <v>39.5</v>
      </c>
      <c r="AG817" s="3">
        <v>39.770000000000003</v>
      </c>
      <c r="AH817" s="3">
        <v>40.65</v>
      </c>
      <c r="AI817" s="3">
        <v>43.48</v>
      </c>
      <c r="AJ817" s="3">
        <v>46.56</v>
      </c>
      <c r="AK817" s="3">
        <v>47.01</v>
      </c>
      <c r="AL817" s="3">
        <v>47.76</v>
      </c>
      <c r="AM817" s="3">
        <v>47.81</v>
      </c>
      <c r="AN817" s="3">
        <v>46.96</v>
      </c>
      <c r="AO817" s="3">
        <v>41.98</v>
      </c>
      <c r="AP817" s="3">
        <v>41.27</v>
      </c>
      <c r="AQ817" s="3">
        <v>40.57</v>
      </c>
      <c r="AR817" s="3">
        <v>40.31</v>
      </c>
      <c r="AS817" s="3">
        <v>40.58</v>
      </c>
      <c r="AT817" s="3">
        <v>41.7</v>
      </c>
      <c r="AU817" s="3">
        <v>42.39</v>
      </c>
      <c r="AV817" s="3">
        <v>45.52</v>
      </c>
      <c r="AW817" s="3">
        <v>45.97</v>
      </c>
      <c r="AX817" s="3">
        <v>46.71</v>
      </c>
      <c r="AY817" s="3">
        <v>46.52</v>
      </c>
    </row>
    <row r="818" spans="1:51" x14ac:dyDescent="0.35">
      <c r="A818" s="5">
        <f t="shared" si="13"/>
        <v>43871</v>
      </c>
      <c r="B818" t="s">
        <v>963</v>
      </c>
      <c r="C818" s="2">
        <v>43871</v>
      </c>
      <c r="D818" s="3">
        <v>31.4</v>
      </c>
      <c r="E818" s="3">
        <v>32.03</v>
      </c>
      <c r="F818" s="3">
        <v>32.43</v>
      </c>
      <c r="G818" s="3">
        <v>33.06</v>
      </c>
      <c r="H818" s="3">
        <v>33.380000000000003</v>
      </c>
      <c r="I818" s="3">
        <v>33.43</v>
      </c>
      <c r="J818" s="3">
        <v>33.869999999999997</v>
      </c>
      <c r="K818" s="3">
        <v>38.450000000000003</v>
      </c>
      <c r="L818" s="3">
        <v>41.26</v>
      </c>
      <c r="M818" s="3">
        <v>42.19</v>
      </c>
      <c r="N818" s="3">
        <v>44.1</v>
      </c>
      <c r="O818" s="3">
        <v>44.12</v>
      </c>
      <c r="P818" s="3">
        <v>43.14</v>
      </c>
      <c r="Q818" s="3">
        <v>39.119999999999997</v>
      </c>
      <c r="R818" s="3">
        <v>38.04</v>
      </c>
      <c r="S818" s="3">
        <v>37.14</v>
      </c>
      <c r="T818" s="3">
        <v>36.799999999999997</v>
      </c>
      <c r="U818" s="3">
        <v>37.14</v>
      </c>
      <c r="V818" s="3">
        <v>37.68</v>
      </c>
      <c r="W818" s="3">
        <v>41.5</v>
      </c>
      <c r="X818" s="3">
        <v>44.31</v>
      </c>
      <c r="Y818" s="3">
        <v>44.91</v>
      </c>
      <c r="Z818" s="3">
        <v>45.8</v>
      </c>
      <c r="AA818" s="3">
        <v>45.88</v>
      </c>
      <c r="AB818" s="3">
        <v>45.16</v>
      </c>
      <c r="AC818" s="3">
        <v>41.14</v>
      </c>
      <c r="AD818" s="3">
        <v>39.93</v>
      </c>
      <c r="AE818" s="3">
        <v>39.229999999999997</v>
      </c>
      <c r="AF818" s="3">
        <v>38.979999999999997</v>
      </c>
      <c r="AG818" s="3">
        <v>39.25</v>
      </c>
      <c r="AH818" s="3">
        <v>40.130000000000003</v>
      </c>
      <c r="AI818" s="3">
        <v>42.54</v>
      </c>
      <c r="AJ818" s="3">
        <v>45.62</v>
      </c>
      <c r="AK818" s="3">
        <v>46.07</v>
      </c>
      <c r="AL818" s="3">
        <v>46.82</v>
      </c>
      <c r="AM818" s="3">
        <v>46.87</v>
      </c>
      <c r="AN818" s="3">
        <v>46.02</v>
      </c>
      <c r="AO818" s="3">
        <v>41.46</v>
      </c>
      <c r="AP818" s="3">
        <v>40.75</v>
      </c>
      <c r="AQ818" s="3">
        <v>40.049999999999997</v>
      </c>
      <c r="AR818" s="3">
        <v>39.79</v>
      </c>
      <c r="AS818" s="3">
        <v>40.06</v>
      </c>
      <c r="AT818" s="3">
        <v>41.18</v>
      </c>
      <c r="AU818" s="3">
        <v>41.45</v>
      </c>
      <c r="AV818" s="3">
        <v>44.58</v>
      </c>
      <c r="AW818" s="3">
        <v>45.03</v>
      </c>
      <c r="AX818" s="3">
        <v>45.77</v>
      </c>
      <c r="AY818" s="3">
        <v>45.58</v>
      </c>
    </row>
    <row r="819" spans="1:51" x14ac:dyDescent="0.35">
      <c r="A819" s="5">
        <f t="shared" si="13"/>
        <v>43872</v>
      </c>
      <c r="B819" t="s">
        <v>964</v>
      </c>
      <c r="C819" s="2">
        <v>43872</v>
      </c>
      <c r="D819" s="3">
        <v>31.28</v>
      </c>
      <c r="E819" s="3">
        <v>31.88</v>
      </c>
      <c r="F819" s="3">
        <v>32.200000000000003</v>
      </c>
      <c r="G819" s="3">
        <v>32.96</v>
      </c>
      <c r="H819" s="3">
        <v>33.49</v>
      </c>
      <c r="I819" s="3">
        <v>33.520000000000003</v>
      </c>
      <c r="J819" s="3">
        <v>33.96</v>
      </c>
      <c r="K819" s="3">
        <v>38.67</v>
      </c>
      <c r="L819" s="3">
        <v>41.48</v>
      </c>
      <c r="M819" s="3">
        <v>42.41</v>
      </c>
      <c r="N819" s="3">
        <v>44.35</v>
      </c>
      <c r="O819" s="3">
        <v>44.37</v>
      </c>
      <c r="P819" s="3">
        <v>43.39</v>
      </c>
      <c r="Q819" s="3">
        <v>39.35</v>
      </c>
      <c r="R819" s="3">
        <v>38.270000000000003</v>
      </c>
      <c r="S819" s="3">
        <v>37.369999999999997</v>
      </c>
      <c r="T819" s="3">
        <v>37.03</v>
      </c>
      <c r="U819" s="3">
        <v>37.369999999999997</v>
      </c>
      <c r="V819" s="3">
        <v>37.909999999999997</v>
      </c>
      <c r="W819" s="3">
        <v>41.87</v>
      </c>
      <c r="X819" s="3">
        <v>44.68</v>
      </c>
      <c r="Y819" s="3">
        <v>45.28</v>
      </c>
      <c r="Z819" s="3">
        <v>46.17</v>
      </c>
      <c r="AA819" s="3">
        <v>46.25</v>
      </c>
      <c r="AB819" s="3">
        <v>45.53</v>
      </c>
      <c r="AC819" s="3">
        <v>41.26</v>
      </c>
      <c r="AD819" s="3">
        <v>40.049999999999997</v>
      </c>
      <c r="AE819" s="3">
        <v>39.35</v>
      </c>
      <c r="AF819" s="3">
        <v>39.1</v>
      </c>
      <c r="AG819" s="3">
        <v>39.369999999999997</v>
      </c>
      <c r="AH819" s="3">
        <v>40.25</v>
      </c>
      <c r="AI819" s="3">
        <v>42.74</v>
      </c>
      <c r="AJ819" s="3">
        <v>45.82</v>
      </c>
      <c r="AK819" s="3">
        <v>46.27</v>
      </c>
      <c r="AL819" s="3">
        <v>47.02</v>
      </c>
      <c r="AM819" s="3">
        <v>47.07</v>
      </c>
      <c r="AN819" s="3">
        <v>46.22</v>
      </c>
      <c r="AO819" s="3">
        <v>41.62</v>
      </c>
      <c r="AP819" s="3">
        <v>40.909999999999997</v>
      </c>
      <c r="AQ819" s="3">
        <v>40.21</v>
      </c>
      <c r="AR819" s="3">
        <v>39.950000000000003</v>
      </c>
      <c r="AS819" s="3">
        <v>40.22</v>
      </c>
      <c r="AT819" s="3">
        <v>41.34</v>
      </c>
      <c r="AU819" s="3">
        <v>41.65</v>
      </c>
      <c r="AV819" s="3">
        <v>44.78</v>
      </c>
      <c r="AW819" s="3">
        <v>45.23</v>
      </c>
      <c r="AX819" s="3">
        <v>45.97</v>
      </c>
      <c r="AY819" s="3">
        <v>45.78</v>
      </c>
    </row>
    <row r="820" spans="1:51" x14ac:dyDescent="0.35">
      <c r="A820" s="5">
        <f t="shared" si="13"/>
        <v>43873</v>
      </c>
      <c r="B820" t="s">
        <v>965</v>
      </c>
      <c r="C820" s="2">
        <v>43873</v>
      </c>
      <c r="D820" s="3">
        <v>31.59</v>
      </c>
      <c r="E820" s="3">
        <v>31.97</v>
      </c>
      <c r="F820" s="3">
        <v>32.74</v>
      </c>
      <c r="G820" s="3">
        <v>33.119999999999997</v>
      </c>
      <c r="H820" s="3">
        <v>33.81</v>
      </c>
      <c r="I820" s="3">
        <v>33.86</v>
      </c>
      <c r="J820" s="3">
        <v>34.299999999999997</v>
      </c>
      <c r="K820" s="3">
        <v>39.43</v>
      </c>
      <c r="L820" s="3">
        <v>42.24</v>
      </c>
      <c r="M820" s="3">
        <v>43.17</v>
      </c>
      <c r="N820" s="3">
        <v>45.15</v>
      </c>
      <c r="O820" s="3">
        <v>45.17</v>
      </c>
      <c r="P820" s="3">
        <v>44.19</v>
      </c>
      <c r="Q820" s="3">
        <v>39.97</v>
      </c>
      <c r="R820" s="3">
        <v>38.89</v>
      </c>
      <c r="S820" s="3">
        <v>37.99</v>
      </c>
      <c r="T820" s="3">
        <v>37.65</v>
      </c>
      <c r="U820" s="3">
        <v>37.99</v>
      </c>
      <c r="V820" s="3">
        <v>38.53</v>
      </c>
      <c r="W820" s="3">
        <v>42.65</v>
      </c>
      <c r="X820" s="3">
        <v>45.46</v>
      </c>
      <c r="Y820" s="3">
        <v>46.06</v>
      </c>
      <c r="Z820" s="3">
        <v>46.95</v>
      </c>
      <c r="AA820" s="3">
        <v>47.03</v>
      </c>
      <c r="AB820" s="3">
        <v>46.31</v>
      </c>
      <c r="AC820" s="3">
        <v>41.75</v>
      </c>
      <c r="AD820" s="3">
        <v>40.54</v>
      </c>
      <c r="AE820" s="3">
        <v>39.840000000000003</v>
      </c>
      <c r="AF820" s="3">
        <v>39.590000000000003</v>
      </c>
      <c r="AG820" s="3">
        <v>39.86</v>
      </c>
      <c r="AH820" s="3">
        <v>40.74</v>
      </c>
      <c r="AI820" s="3">
        <v>43.21</v>
      </c>
      <c r="AJ820" s="3">
        <v>46.29</v>
      </c>
      <c r="AK820" s="3">
        <v>46.74</v>
      </c>
      <c r="AL820" s="3">
        <v>47.49</v>
      </c>
      <c r="AM820" s="3">
        <v>47.54</v>
      </c>
      <c r="AN820" s="3">
        <v>46.69</v>
      </c>
      <c r="AO820" s="3">
        <v>42.09</v>
      </c>
      <c r="AP820" s="3">
        <v>41.38</v>
      </c>
      <c r="AQ820" s="3">
        <v>40.68</v>
      </c>
      <c r="AR820" s="3">
        <v>40.42</v>
      </c>
      <c r="AS820" s="3">
        <v>40.69</v>
      </c>
      <c r="AT820" s="3">
        <v>41.81</v>
      </c>
      <c r="AU820" s="3">
        <v>42.12</v>
      </c>
      <c r="AV820" s="3">
        <v>45.25</v>
      </c>
      <c r="AW820" s="3">
        <v>45.7</v>
      </c>
      <c r="AX820" s="3">
        <v>46.44</v>
      </c>
      <c r="AY820" s="3">
        <v>46.25</v>
      </c>
    </row>
    <row r="821" spans="1:51" x14ac:dyDescent="0.35">
      <c r="A821" s="5">
        <f t="shared" si="13"/>
        <v>43874</v>
      </c>
      <c r="B821" t="s">
        <v>966</v>
      </c>
      <c r="C821" s="2">
        <v>43874</v>
      </c>
      <c r="D821" s="3">
        <v>31.64</v>
      </c>
      <c r="E821" s="3">
        <v>31.96</v>
      </c>
      <c r="F821" s="3">
        <v>32.81</v>
      </c>
      <c r="G821" s="3">
        <v>33.14</v>
      </c>
      <c r="H821" s="3">
        <v>33.96</v>
      </c>
      <c r="I821" s="3">
        <v>34</v>
      </c>
      <c r="J821" s="3">
        <v>34.44</v>
      </c>
      <c r="K821" s="3">
        <v>39.74</v>
      </c>
      <c r="L821" s="3">
        <v>42.55</v>
      </c>
      <c r="M821" s="3">
        <v>43.48</v>
      </c>
      <c r="N821" s="3">
        <v>45.48</v>
      </c>
      <c r="O821" s="3">
        <v>45.5</v>
      </c>
      <c r="P821" s="3">
        <v>44.52</v>
      </c>
      <c r="Q821" s="3">
        <v>40.35</v>
      </c>
      <c r="R821" s="3">
        <v>39.270000000000003</v>
      </c>
      <c r="S821" s="3">
        <v>38.369999999999997</v>
      </c>
      <c r="T821" s="3">
        <v>38.03</v>
      </c>
      <c r="U821" s="3">
        <v>38.369999999999997</v>
      </c>
      <c r="V821" s="3">
        <v>38.909999999999997</v>
      </c>
      <c r="W821" s="3">
        <v>42.92</v>
      </c>
      <c r="X821" s="3">
        <v>45.73</v>
      </c>
      <c r="Y821" s="3">
        <v>46.33</v>
      </c>
      <c r="Z821" s="3">
        <v>47.22</v>
      </c>
      <c r="AA821" s="3">
        <v>47.3</v>
      </c>
      <c r="AB821" s="3">
        <v>46.58</v>
      </c>
      <c r="AC821" s="3">
        <v>42.1</v>
      </c>
      <c r="AD821" s="3">
        <v>40.89</v>
      </c>
      <c r="AE821" s="3">
        <v>40.19</v>
      </c>
      <c r="AF821" s="3">
        <v>39.94</v>
      </c>
      <c r="AG821" s="3">
        <v>40.21</v>
      </c>
      <c r="AH821" s="3">
        <v>41.09</v>
      </c>
      <c r="AI821" s="3">
        <v>43.61</v>
      </c>
      <c r="AJ821" s="3">
        <v>46.69</v>
      </c>
      <c r="AK821" s="3">
        <v>47.14</v>
      </c>
      <c r="AL821" s="3">
        <v>47.89</v>
      </c>
      <c r="AM821" s="3">
        <v>47.94</v>
      </c>
      <c r="AN821" s="3">
        <v>47.09</v>
      </c>
      <c r="AO821" s="3">
        <v>42.48</v>
      </c>
      <c r="AP821" s="3">
        <v>41.77</v>
      </c>
      <c r="AQ821" s="3">
        <v>41.07</v>
      </c>
      <c r="AR821" s="3">
        <v>40.81</v>
      </c>
      <c r="AS821" s="3">
        <v>41.08</v>
      </c>
      <c r="AT821" s="3">
        <v>42.2</v>
      </c>
      <c r="AU821" s="3">
        <v>42.52</v>
      </c>
      <c r="AV821" s="3">
        <v>45.65</v>
      </c>
      <c r="AW821" s="3">
        <v>46.1</v>
      </c>
      <c r="AX821" s="3">
        <v>46.84</v>
      </c>
      <c r="AY821" s="3">
        <v>46.65</v>
      </c>
    </row>
    <row r="822" spans="1:51" x14ac:dyDescent="0.35">
      <c r="A822" s="5">
        <f t="shared" si="13"/>
        <v>43875</v>
      </c>
      <c r="B822" t="s">
        <v>967</v>
      </c>
      <c r="C822" s="2">
        <v>43875</v>
      </c>
      <c r="D822" s="3">
        <v>31.97</v>
      </c>
      <c r="E822" s="3">
        <v>32.36</v>
      </c>
      <c r="F822" s="3">
        <v>32.99</v>
      </c>
      <c r="G822" s="3">
        <v>33.61</v>
      </c>
      <c r="H822" s="3">
        <v>34.24</v>
      </c>
      <c r="I822" s="3">
        <v>34.25</v>
      </c>
      <c r="J822" s="3">
        <v>34.69</v>
      </c>
      <c r="K822" s="3">
        <v>40.15</v>
      </c>
      <c r="L822" s="3">
        <v>42.96</v>
      </c>
      <c r="M822" s="3">
        <v>43.89</v>
      </c>
      <c r="N822" s="3">
        <v>46.06</v>
      </c>
      <c r="O822" s="3">
        <v>46.08</v>
      </c>
      <c r="P822" s="3">
        <v>45.1</v>
      </c>
      <c r="Q822" s="3">
        <v>40.840000000000003</v>
      </c>
      <c r="R822" s="3">
        <v>39.76</v>
      </c>
      <c r="S822" s="3">
        <v>38.86</v>
      </c>
      <c r="T822" s="3">
        <v>38.520000000000003</v>
      </c>
      <c r="U822" s="3">
        <v>38.86</v>
      </c>
      <c r="V822" s="3">
        <v>39.4</v>
      </c>
      <c r="W822" s="3">
        <v>43.27</v>
      </c>
      <c r="X822" s="3">
        <v>46.08</v>
      </c>
      <c r="Y822" s="3">
        <v>46.68</v>
      </c>
      <c r="Z822" s="3">
        <v>47.57</v>
      </c>
      <c r="AA822" s="3">
        <v>47.65</v>
      </c>
      <c r="AB822" s="3">
        <v>46.93</v>
      </c>
      <c r="AC822" s="3">
        <v>42.63</v>
      </c>
      <c r="AD822" s="3">
        <v>41.42</v>
      </c>
      <c r="AE822" s="3">
        <v>40.72</v>
      </c>
      <c r="AF822" s="3">
        <v>40.47</v>
      </c>
      <c r="AG822" s="3">
        <v>40.74</v>
      </c>
      <c r="AH822" s="3">
        <v>41.62</v>
      </c>
      <c r="AI822" s="3">
        <v>44.15</v>
      </c>
      <c r="AJ822" s="3">
        <v>47.23</v>
      </c>
      <c r="AK822" s="3">
        <v>47.68</v>
      </c>
      <c r="AL822" s="3">
        <v>48.43</v>
      </c>
      <c r="AM822" s="3">
        <v>48.48</v>
      </c>
      <c r="AN822" s="3">
        <v>47.63</v>
      </c>
      <c r="AO822" s="3">
        <v>43.01</v>
      </c>
      <c r="AP822" s="3">
        <v>42.3</v>
      </c>
      <c r="AQ822" s="3">
        <v>41.6</v>
      </c>
      <c r="AR822" s="3">
        <v>41.34</v>
      </c>
      <c r="AS822" s="3">
        <v>41.61</v>
      </c>
      <c r="AT822" s="3">
        <v>42.73</v>
      </c>
      <c r="AU822" s="3">
        <v>43.06</v>
      </c>
      <c r="AV822" s="3">
        <v>46.19</v>
      </c>
      <c r="AW822" s="3">
        <v>46.64</v>
      </c>
      <c r="AX822" s="3">
        <v>47.38</v>
      </c>
      <c r="AY822" s="3">
        <v>47.19</v>
      </c>
    </row>
    <row r="823" spans="1:51" x14ac:dyDescent="0.35">
      <c r="A823" s="5">
        <f t="shared" si="13"/>
        <v>43878</v>
      </c>
      <c r="B823" t="s">
        <v>968</v>
      </c>
      <c r="C823" s="2">
        <v>43878</v>
      </c>
      <c r="D823" s="3">
        <v>32.75</v>
      </c>
      <c r="E823" s="3">
        <v>33.07</v>
      </c>
      <c r="F823" s="3">
        <v>33.99</v>
      </c>
      <c r="G823" s="3">
        <v>34.869999999999997</v>
      </c>
      <c r="H823" s="3">
        <v>35.32</v>
      </c>
      <c r="I823" s="3">
        <v>35.31</v>
      </c>
      <c r="J823" s="3">
        <v>35.75</v>
      </c>
      <c r="K823" s="3">
        <v>41.17</v>
      </c>
      <c r="L823" s="3">
        <v>43.98</v>
      </c>
      <c r="M823" s="3">
        <v>44.91</v>
      </c>
      <c r="N823" s="3">
        <v>47.16</v>
      </c>
      <c r="O823" s="3">
        <v>47.18</v>
      </c>
      <c r="P823" s="3">
        <v>46.2</v>
      </c>
      <c r="Q823" s="3">
        <v>41.75</v>
      </c>
      <c r="R823" s="3">
        <v>40.67</v>
      </c>
      <c r="S823" s="3">
        <v>39.770000000000003</v>
      </c>
      <c r="T823" s="3">
        <v>39.43</v>
      </c>
      <c r="U823" s="3">
        <v>39.770000000000003</v>
      </c>
      <c r="V823" s="3">
        <v>40.31</v>
      </c>
      <c r="W823" s="3">
        <v>44.28</v>
      </c>
      <c r="X823" s="3">
        <v>47.09</v>
      </c>
      <c r="Y823" s="3">
        <v>47.69</v>
      </c>
      <c r="Z823" s="3">
        <v>48.58</v>
      </c>
      <c r="AA823" s="3">
        <v>48.66</v>
      </c>
      <c r="AB823" s="3">
        <v>47.94</v>
      </c>
      <c r="AC823" s="3">
        <v>43.76</v>
      </c>
      <c r="AD823" s="3">
        <v>42.55</v>
      </c>
      <c r="AE823" s="3">
        <v>41.85</v>
      </c>
      <c r="AF823" s="3">
        <v>41.6</v>
      </c>
      <c r="AG823" s="3">
        <v>41.87</v>
      </c>
      <c r="AH823" s="3">
        <v>42.75</v>
      </c>
      <c r="AI823" s="3">
        <v>45.21</v>
      </c>
      <c r="AJ823" s="3">
        <v>48.29</v>
      </c>
      <c r="AK823" s="3">
        <v>48.74</v>
      </c>
      <c r="AL823" s="3">
        <v>49.49</v>
      </c>
      <c r="AM823" s="3">
        <v>49.54</v>
      </c>
      <c r="AN823" s="3">
        <v>48.69</v>
      </c>
      <c r="AO823" s="3">
        <v>44.14</v>
      </c>
      <c r="AP823" s="3">
        <v>43.43</v>
      </c>
      <c r="AQ823" s="3">
        <v>42.73</v>
      </c>
      <c r="AR823" s="3">
        <v>42.47</v>
      </c>
      <c r="AS823" s="3">
        <v>42.74</v>
      </c>
      <c r="AT823" s="3">
        <v>43.86</v>
      </c>
      <c r="AU823" s="3">
        <v>44.12</v>
      </c>
      <c r="AV823" s="3">
        <v>47.25</v>
      </c>
      <c r="AW823" s="3">
        <v>47.7</v>
      </c>
      <c r="AX823" s="3">
        <v>48.44</v>
      </c>
      <c r="AY823" s="3">
        <v>48.25</v>
      </c>
    </row>
    <row r="824" spans="1:51" x14ac:dyDescent="0.35">
      <c r="A824" s="5">
        <f t="shared" si="13"/>
        <v>43879</v>
      </c>
      <c r="B824" t="s">
        <v>969</v>
      </c>
      <c r="C824" s="2">
        <v>43879</v>
      </c>
      <c r="D824" s="3">
        <v>32.67</v>
      </c>
      <c r="E824" s="3">
        <v>33.090000000000003</v>
      </c>
      <c r="F824" s="3">
        <v>33.74</v>
      </c>
      <c r="G824" s="3">
        <v>34.75</v>
      </c>
      <c r="H824" s="3">
        <v>35.15</v>
      </c>
      <c r="I824" s="3">
        <v>35.11</v>
      </c>
      <c r="J824" s="3">
        <v>35.549999999999997</v>
      </c>
      <c r="K824" s="3">
        <v>40.869999999999997</v>
      </c>
      <c r="L824" s="3">
        <v>43.68</v>
      </c>
      <c r="M824" s="3">
        <v>44.61</v>
      </c>
      <c r="N824" s="3">
        <v>46.69</v>
      </c>
      <c r="O824" s="3">
        <v>46.71</v>
      </c>
      <c r="P824" s="3">
        <v>45.73</v>
      </c>
      <c r="Q824" s="3">
        <v>41.7</v>
      </c>
      <c r="R824" s="3">
        <v>40.619999999999997</v>
      </c>
      <c r="S824" s="3">
        <v>39.72</v>
      </c>
      <c r="T824" s="3">
        <v>39.380000000000003</v>
      </c>
      <c r="U824" s="3">
        <v>39.72</v>
      </c>
      <c r="V824" s="3">
        <v>40.26</v>
      </c>
      <c r="W824" s="3">
        <v>44.28</v>
      </c>
      <c r="X824" s="3">
        <v>47.09</v>
      </c>
      <c r="Y824" s="3">
        <v>47.69</v>
      </c>
      <c r="Z824" s="3">
        <v>48.58</v>
      </c>
      <c r="AA824" s="3">
        <v>48.66</v>
      </c>
      <c r="AB824" s="3">
        <v>47.94</v>
      </c>
      <c r="AC824" s="3">
        <v>43.44</v>
      </c>
      <c r="AD824" s="3">
        <v>42.23</v>
      </c>
      <c r="AE824" s="3">
        <v>41.53</v>
      </c>
      <c r="AF824" s="3">
        <v>41.28</v>
      </c>
      <c r="AG824" s="3">
        <v>41.55</v>
      </c>
      <c r="AH824" s="3">
        <v>42.43</v>
      </c>
      <c r="AI824" s="3">
        <v>44.56</v>
      </c>
      <c r="AJ824" s="3">
        <v>47.64</v>
      </c>
      <c r="AK824" s="3">
        <v>48.09</v>
      </c>
      <c r="AL824" s="3">
        <v>48.84</v>
      </c>
      <c r="AM824" s="3">
        <v>48.89</v>
      </c>
      <c r="AN824" s="3">
        <v>48.04</v>
      </c>
      <c r="AO824" s="3">
        <v>43.76</v>
      </c>
      <c r="AP824" s="3">
        <v>43.05</v>
      </c>
      <c r="AQ824" s="3">
        <v>42.35</v>
      </c>
      <c r="AR824" s="3">
        <v>42.09</v>
      </c>
      <c r="AS824" s="3">
        <v>42.36</v>
      </c>
      <c r="AT824" s="3">
        <v>43.48</v>
      </c>
      <c r="AU824" s="3">
        <v>43.47</v>
      </c>
      <c r="AV824" s="3">
        <v>46.6</v>
      </c>
      <c r="AW824" s="3">
        <v>47.05</v>
      </c>
      <c r="AX824" s="3">
        <v>47.79</v>
      </c>
      <c r="AY824" s="3">
        <v>47.6</v>
      </c>
    </row>
    <row r="825" spans="1:51" x14ac:dyDescent="0.35">
      <c r="A825" s="5">
        <f t="shared" si="13"/>
        <v>43880</v>
      </c>
      <c r="B825" t="s">
        <v>970</v>
      </c>
      <c r="C825" s="2">
        <v>43880</v>
      </c>
      <c r="D825" s="3">
        <v>33.53</v>
      </c>
      <c r="E825" s="3">
        <v>33.54</v>
      </c>
      <c r="F825" s="3">
        <v>34.04</v>
      </c>
      <c r="G825" s="3">
        <v>34.83</v>
      </c>
      <c r="H825" s="3">
        <v>35.299999999999997</v>
      </c>
      <c r="I825" s="3">
        <v>35.229999999999997</v>
      </c>
      <c r="J825" s="3">
        <v>35.67</v>
      </c>
      <c r="K825" s="3">
        <v>40.97</v>
      </c>
      <c r="L825" s="3">
        <v>43.78</v>
      </c>
      <c r="M825" s="3">
        <v>44.71</v>
      </c>
      <c r="N825" s="3">
        <v>46.63</v>
      </c>
      <c r="O825" s="3">
        <v>46.65</v>
      </c>
      <c r="P825" s="3">
        <v>45.67</v>
      </c>
      <c r="Q825" s="3">
        <v>41.73</v>
      </c>
      <c r="R825" s="3">
        <v>40.65</v>
      </c>
      <c r="S825" s="3">
        <v>39.75</v>
      </c>
      <c r="T825" s="3">
        <v>39.409999999999997</v>
      </c>
      <c r="U825" s="3">
        <v>39.75</v>
      </c>
      <c r="V825" s="3">
        <v>40.29</v>
      </c>
      <c r="W825" s="3">
        <v>44.02</v>
      </c>
      <c r="X825" s="3">
        <v>46.83</v>
      </c>
      <c r="Y825" s="3">
        <v>47.43</v>
      </c>
      <c r="Z825" s="3">
        <v>48.32</v>
      </c>
      <c r="AA825" s="3">
        <v>48.4</v>
      </c>
      <c r="AB825" s="3">
        <v>47.68</v>
      </c>
      <c r="AC825" s="3">
        <v>43.14</v>
      </c>
      <c r="AD825" s="3">
        <v>41.93</v>
      </c>
      <c r="AE825" s="3">
        <v>41.23</v>
      </c>
      <c r="AF825" s="3">
        <v>40.98</v>
      </c>
      <c r="AG825" s="3">
        <v>41.25</v>
      </c>
      <c r="AH825" s="3">
        <v>42.13</v>
      </c>
      <c r="AI825" s="3">
        <v>44.52</v>
      </c>
      <c r="AJ825" s="3">
        <v>47.6</v>
      </c>
      <c r="AK825" s="3">
        <v>48.05</v>
      </c>
      <c r="AL825" s="3">
        <v>48.8</v>
      </c>
      <c r="AM825" s="3">
        <v>48.85</v>
      </c>
      <c r="AN825" s="3">
        <v>48</v>
      </c>
      <c r="AO825" s="3">
        <v>43.26</v>
      </c>
      <c r="AP825" s="3">
        <v>42.55</v>
      </c>
      <c r="AQ825" s="3">
        <v>41.85</v>
      </c>
      <c r="AR825" s="3">
        <v>41.59</v>
      </c>
      <c r="AS825" s="3">
        <v>41.86</v>
      </c>
      <c r="AT825" s="3">
        <v>42.98</v>
      </c>
      <c r="AU825" s="3">
        <v>43.43</v>
      </c>
      <c r="AV825" s="3">
        <v>46.56</v>
      </c>
      <c r="AW825" s="3">
        <v>47.01</v>
      </c>
      <c r="AX825" s="3">
        <v>47.75</v>
      </c>
      <c r="AY825" s="3">
        <v>47.56</v>
      </c>
    </row>
    <row r="826" spans="1:51" x14ac:dyDescent="0.35">
      <c r="A826" s="5">
        <f t="shared" si="13"/>
        <v>43881</v>
      </c>
      <c r="B826" t="s">
        <v>971</v>
      </c>
      <c r="C826" s="2">
        <v>43881</v>
      </c>
      <c r="D826" s="3">
        <v>33.409999999999997</v>
      </c>
      <c r="E826" s="3">
        <v>33.49</v>
      </c>
      <c r="F826" s="3">
        <v>34.04</v>
      </c>
      <c r="G826" s="3">
        <v>34.83</v>
      </c>
      <c r="H826" s="3">
        <v>35.25</v>
      </c>
      <c r="I826" s="3">
        <v>35.15</v>
      </c>
      <c r="J826" s="3">
        <v>35.590000000000003</v>
      </c>
      <c r="K826" s="3">
        <v>40.71</v>
      </c>
      <c r="L826" s="3">
        <v>43.52</v>
      </c>
      <c r="M826" s="3">
        <v>44.45</v>
      </c>
      <c r="N826" s="3">
        <v>46.54</v>
      </c>
      <c r="O826" s="3">
        <v>46.56</v>
      </c>
      <c r="P826" s="3">
        <v>45.58</v>
      </c>
      <c r="Q826" s="3">
        <v>41.64</v>
      </c>
      <c r="R826" s="3">
        <v>40.56</v>
      </c>
      <c r="S826" s="3">
        <v>39.659999999999997</v>
      </c>
      <c r="T826" s="3">
        <v>39.32</v>
      </c>
      <c r="U826" s="3">
        <v>39.659999999999997</v>
      </c>
      <c r="V826" s="3">
        <v>40.200000000000003</v>
      </c>
      <c r="W826" s="3">
        <v>44.15</v>
      </c>
      <c r="X826" s="3">
        <v>46.96</v>
      </c>
      <c r="Y826" s="3">
        <v>47.56</v>
      </c>
      <c r="Z826" s="3">
        <v>48.45</v>
      </c>
      <c r="AA826" s="3">
        <v>48.53</v>
      </c>
      <c r="AB826" s="3">
        <v>47.81</v>
      </c>
      <c r="AC826" s="3">
        <v>43.15</v>
      </c>
      <c r="AD826" s="3">
        <v>41.94</v>
      </c>
      <c r="AE826" s="3">
        <v>41.24</v>
      </c>
      <c r="AF826" s="3">
        <v>40.99</v>
      </c>
      <c r="AG826" s="3">
        <v>41.26</v>
      </c>
      <c r="AH826" s="3">
        <v>42.14</v>
      </c>
      <c r="AI826" s="3">
        <v>44.76</v>
      </c>
      <c r="AJ826" s="3">
        <v>47.84</v>
      </c>
      <c r="AK826" s="3">
        <v>48.29</v>
      </c>
      <c r="AL826" s="3">
        <v>49.04</v>
      </c>
      <c r="AM826" s="3">
        <v>49.09</v>
      </c>
      <c r="AN826" s="3">
        <v>48.24</v>
      </c>
      <c r="AO826" s="3">
        <v>43.27</v>
      </c>
      <c r="AP826" s="3">
        <v>42.56</v>
      </c>
      <c r="AQ826" s="3">
        <v>41.86</v>
      </c>
      <c r="AR826" s="3">
        <v>41.6</v>
      </c>
      <c r="AS826" s="3">
        <v>41.87</v>
      </c>
      <c r="AT826" s="3">
        <v>42.99</v>
      </c>
      <c r="AU826" s="3">
        <v>43.67</v>
      </c>
      <c r="AV826" s="3">
        <v>46.8</v>
      </c>
      <c r="AW826" s="3">
        <v>47.25</v>
      </c>
      <c r="AX826" s="3">
        <v>47.99</v>
      </c>
      <c r="AY826" s="3">
        <v>47.8</v>
      </c>
    </row>
    <row r="827" spans="1:51" x14ac:dyDescent="0.35">
      <c r="A827" s="5">
        <f t="shared" si="13"/>
        <v>43882</v>
      </c>
      <c r="B827" t="s">
        <v>972</v>
      </c>
      <c r="C827" s="2">
        <v>43882</v>
      </c>
      <c r="D827" s="3">
        <v>33.31</v>
      </c>
      <c r="E827" s="3">
        <v>33.26</v>
      </c>
      <c r="F827" s="3">
        <v>33.83</v>
      </c>
      <c r="G827" s="3">
        <v>34.700000000000003</v>
      </c>
      <c r="H827" s="3">
        <v>35.01</v>
      </c>
      <c r="I827" s="3">
        <v>34.89</v>
      </c>
      <c r="J827" s="3">
        <v>35.33</v>
      </c>
      <c r="K827" s="3">
        <v>40.17</v>
      </c>
      <c r="L827" s="3">
        <v>42.98</v>
      </c>
      <c r="M827" s="3">
        <v>43.91</v>
      </c>
      <c r="N827" s="3">
        <v>46.05</v>
      </c>
      <c r="O827" s="3">
        <v>46.07</v>
      </c>
      <c r="P827" s="3">
        <v>45.09</v>
      </c>
      <c r="Q827" s="3">
        <v>41.2</v>
      </c>
      <c r="R827" s="3">
        <v>40.119999999999997</v>
      </c>
      <c r="S827" s="3">
        <v>39.22</v>
      </c>
      <c r="T827" s="3">
        <v>38.880000000000003</v>
      </c>
      <c r="U827" s="3">
        <v>39.22</v>
      </c>
      <c r="V827" s="3">
        <v>39.76</v>
      </c>
      <c r="W827" s="3">
        <v>43.86</v>
      </c>
      <c r="X827" s="3">
        <v>46.67</v>
      </c>
      <c r="Y827" s="3">
        <v>47.27</v>
      </c>
      <c r="Z827" s="3">
        <v>48.16</v>
      </c>
      <c r="AA827" s="3">
        <v>48.24</v>
      </c>
      <c r="AB827" s="3">
        <v>47.52</v>
      </c>
      <c r="AC827" s="3">
        <v>42.85</v>
      </c>
      <c r="AD827" s="3">
        <v>41.64</v>
      </c>
      <c r="AE827" s="3">
        <v>40.94</v>
      </c>
      <c r="AF827" s="3">
        <v>40.69</v>
      </c>
      <c r="AG827" s="3">
        <v>40.96</v>
      </c>
      <c r="AH827" s="3">
        <v>41.84</v>
      </c>
      <c r="AI827" s="3">
        <v>44.61</v>
      </c>
      <c r="AJ827" s="3">
        <v>47.69</v>
      </c>
      <c r="AK827" s="3">
        <v>48.14</v>
      </c>
      <c r="AL827" s="3">
        <v>48.89</v>
      </c>
      <c r="AM827" s="3">
        <v>48.94</v>
      </c>
      <c r="AN827" s="3">
        <v>48.09</v>
      </c>
      <c r="AO827" s="3">
        <v>43.01</v>
      </c>
      <c r="AP827" s="3">
        <v>42.3</v>
      </c>
      <c r="AQ827" s="3">
        <v>41.6</v>
      </c>
      <c r="AR827" s="3">
        <v>41.34</v>
      </c>
      <c r="AS827" s="3">
        <v>41.61</v>
      </c>
      <c r="AT827" s="3">
        <v>42.73</v>
      </c>
      <c r="AU827" s="3">
        <v>43.52</v>
      </c>
      <c r="AV827" s="3">
        <v>46.65</v>
      </c>
      <c r="AW827" s="3">
        <v>47.1</v>
      </c>
      <c r="AX827" s="3">
        <v>47.84</v>
      </c>
      <c r="AY827" s="3">
        <v>47.65</v>
      </c>
    </row>
    <row r="828" spans="1:51" x14ac:dyDescent="0.35">
      <c r="A828" s="5">
        <f t="shared" si="13"/>
        <v>43885</v>
      </c>
      <c r="B828" t="s">
        <v>973</v>
      </c>
      <c r="C828" s="2">
        <v>43885</v>
      </c>
      <c r="D828" s="3">
        <v>33.159999999999997</v>
      </c>
      <c r="E828" s="3">
        <v>32.42</v>
      </c>
      <c r="F828" s="3">
        <v>32.69</v>
      </c>
      <c r="G828" s="3">
        <v>33.53</v>
      </c>
      <c r="H828" s="3">
        <v>33.85</v>
      </c>
      <c r="I828" s="3">
        <v>33.68</v>
      </c>
      <c r="J828" s="3">
        <v>34.119999999999997</v>
      </c>
      <c r="K828" s="3">
        <v>38.75</v>
      </c>
      <c r="L828" s="3">
        <v>41.56</v>
      </c>
      <c r="M828" s="3">
        <v>42.49</v>
      </c>
      <c r="N828" s="3">
        <v>44.66</v>
      </c>
      <c r="O828" s="3">
        <v>44.68</v>
      </c>
      <c r="P828" s="3">
        <v>43.7</v>
      </c>
      <c r="Q828" s="3">
        <v>39.86</v>
      </c>
      <c r="R828" s="3">
        <v>38.78</v>
      </c>
      <c r="S828" s="3">
        <v>37.880000000000003</v>
      </c>
      <c r="T828" s="3">
        <v>37.54</v>
      </c>
      <c r="U828" s="3">
        <v>37.880000000000003</v>
      </c>
      <c r="V828" s="3">
        <v>38.42</v>
      </c>
      <c r="W828" s="3">
        <v>42.65</v>
      </c>
      <c r="X828" s="3">
        <v>45.46</v>
      </c>
      <c r="Y828" s="3">
        <v>46.06</v>
      </c>
      <c r="Z828" s="3">
        <v>46.95</v>
      </c>
      <c r="AA828" s="3">
        <v>47.03</v>
      </c>
      <c r="AB828" s="3">
        <v>46.31</v>
      </c>
      <c r="AC828" s="3">
        <v>42.1</v>
      </c>
      <c r="AD828" s="3">
        <v>40.89</v>
      </c>
      <c r="AE828" s="3">
        <v>40.19</v>
      </c>
      <c r="AF828" s="3">
        <v>39.94</v>
      </c>
      <c r="AG828" s="3">
        <v>40.21</v>
      </c>
      <c r="AH828" s="3">
        <v>41.09</v>
      </c>
      <c r="AI828" s="3">
        <v>43.71</v>
      </c>
      <c r="AJ828" s="3">
        <v>46.79</v>
      </c>
      <c r="AK828" s="3">
        <v>47.24</v>
      </c>
      <c r="AL828" s="3">
        <v>47.99</v>
      </c>
      <c r="AM828" s="3">
        <v>48.04</v>
      </c>
      <c r="AN828" s="3">
        <v>47.19</v>
      </c>
      <c r="AO828" s="3">
        <v>42.26</v>
      </c>
      <c r="AP828" s="3">
        <v>41.55</v>
      </c>
      <c r="AQ828" s="3">
        <v>40.85</v>
      </c>
      <c r="AR828" s="3">
        <v>40.590000000000003</v>
      </c>
      <c r="AS828" s="3">
        <v>40.86</v>
      </c>
      <c r="AT828" s="3">
        <v>41.98</v>
      </c>
      <c r="AU828" s="3">
        <v>42.62</v>
      </c>
      <c r="AV828" s="3">
        <v>45.75</v>
      </c>
      <c r="AW828" s="3">
        <v>46.2</v>
      </c>
      <c r="AX828" s="3">
        <v>46.94</v>
      </c>
      <c r="AY828" s="3">
        <v>46.75</v>
      </c>
    </row>
    <row r="829" spans="1:51" x14ac:dyDescent="0.35">
      <c r="A829" s="5">
        <f t="shared" si="13"/>
        <v>43886</v>
      </c>
      <c r="B829" t="s">
        <v>974</v>
      </c>
      <c r="C829" s="2">
        <v>43886</v>
      </c>
      <c r="D829" s="3">
        <v>33.119999999999997</v>
      </c>
      <c r="E829" s="3">
        <v>32.020000000000003</v>
      </c>
      <c r="F829" s="3">
        <v>32.32</v>
      </c>
      <c r="G829" s="3">
        <v>33.119999999999997</v>
      </c>
      <c r="H829" s="3">
        <v>33.42</v>
      </c>
      <c r="I829" s="3">
        <v>33.229999999999997</v>
      </c>
      <c r="J829" s="3">
        <v>33.67</v>
      </c>
      <c r="K829" s="3">
        <v>38.32</v>
      </c>
      <c r="L829" s="3">
        <v>41.13</v>
      </c>
      <c r="M829" s="3">
        <v>42.06</v>
      </c>
      <c r="N829" s="3">
        <v>44.37</v>
      </c>
      <c r="O829" s="3">
        <v>44.39</v>
      </c>
      <c r="P829" s="3">
        <v>43.41</v>
      </c>
      <c r="Q829" s="3">
        <v>39.520000000000003</v>
      </c>
      <c r="R829" s="3">
        <v>38.44</v>
      </c>
      <c r="S829" s="3">
        <v>37.54</v>
      </c>
      <c r="T829" s="3">
        <v>37.200000000000003</v>
      </c>
      <c r="U829" s="3">
        <v>37.54</v>
      </c>
      <c r="V829" s="3">
        <v>38.08</v>
      </c>
      <c r="W829" s="3">
        <v>42.37</v>
      </c>
      <c r="X829" s="3">
        <v>45.18</v>
      </c>
      <c r="Y829" s="3">
        <v>45.78</v>
      </c>
      <c r="Z829" s="3">
        <v>46.67</v>
      </c>
      <c r="AA829" s="3">
        <v>46.75</v>
      </c>
      <c r="AB829" s="3">
        <v>46.03</v>
      </c>
      <c r="AC829" s="3">
        <v>41.48</v>
      </c>
      <c r="AD829" s="3">
        <v>40.270000000000003</v>
      </c>
      <c r="AE829" s="3">
        <v>39.57</v>
      </c>
      <c r="AF829" s="3">
        <v>39.32</v>
      </c>
      <c r="AG829" s="3">
        <v>39.590000000000003</v>
      </c>
      <c r="AH829" s="3">
        <v>40.47</v>
      </c>
      <c r="AI829" s="3">
        <v>43.16</v>
      </c>
      <c r="AJ829" s="3">
        <v>46.24</v>
      </c>
      <c r="AK829" s="3">
        <v>46.69</v>
      </c>
      <c r="AL829" s="3">
        <v>47.44</v>
      </c>
      <c r="AM829" s="3">
        <v>47.49</v>
      </c>
      <c r="AN829" s="3">
        <v>46.64</v>
      </c>
      <c r="AO829" s="3">
        <v>41.64</v>
      </c>
      <c r="AP829" s="3">
        <v>40.93</v>
      </c>
      <c r="AQ829" s="3">
        <v>40.229999999999997</v>
      </c>
      <c r="AR829" s="3">
        <v>39.97</v>
      </c>
      <c r="AS829" s="3">
        <v>40.24</v>
      </c>
      <c r="AT829" s="3">
        <v>41.36</v>
      </c>
      <c r="AU829" s="3">
        <v>42.07</v>
      </c>
      <c r="AV829" s="3">
        <v>45.2</v>
      </c>
      <c r="AW829" s="3">
        <v>45.65</v>
      </c>
      <c r="AX829" s="3">
        <v>46.39</v>
      </c>
      <c r="AY829" s="3">
        <v>46.2</v>
      </c>
    </row>
    <row r="830" spans="1:51" x14ac:dyDescent="0.35">
      <c r="A830" s="5">
        <f t="shared" si="13"/>
        <v>43887</v>
      </c>
      <c r="B830" t="s">
        <v>975</v>
      </c>
      <c r="C830" s="2">
        <v>43887</v>
      </c>
      <c r="D830" s="3">
        <v>33.61</v>
      </c>
      <c r="E830" s="3">
        <v>32.43</v>
      </c>
      <c r="F830" s="3">
        <v>32.79</v>
      </c>
      <c r="G830" s="3">
        <v>33.39</v>
      </c>
      <c r="H830" s="3">
        <v>33.79</v>
      </c>
      <c r="I830" s="3">
        <v>33.57</v>
      </c>
      <c r="J830" s="3">
        <v>34.01</v>
      </c>
      <c r="K830" s="3">
        <v>38.6</v>
      </c>
      <c r="L830" s="3">
        <v>41.41</v>
      </c>
      <c r="M830" s="3">
        <v>42.34</v>
      </c>
      <c r="N830" s="3">
        <v>44.67</v>
      </c>
      <c r="O830" s="3">
        <v>44.69</v>
      </c>
      <c r="P830" s="3">
        <v>43.71</v>
      </c>
      <c r="Q830" s="3">
        <v>39.909999999999997</v>
      </c>
      <c r="R830" s="3">
        <v>38.83</v>
      </c>
      <c r="S830" s="3">
        <v>37.93</v>
      </c>
      <c r="T830" s="3">
        <v>37.590000000000003</v>
      </c>
      <c r="U830" s="3">
        <v>37.93</v>
      </c>
      <c r="V830" s="3">
        <v>38.47</v>
      </c>
      <c r="W830" s="3">
        <v>42.67</v>
      </c>
      <c r="X830" s="3">
        <v>45.48</v>
      </c>
      <c r="Y830" s="3">
        <v>46.08</v>
      </c>
      <c r="Z830" s="3">
        <v>46.97</v>
      </c>
      <c r="AA830" s="3">
        <v>47.05</v>
      </c>
      <c r="AB830" s="3">
        <v>46.33</v>
      </c>
      <c r="AC830" s="3">
        <v>41.87</v>
      </c>
      <c r="AD830" s="3">
        <v>40.659999999999997</v>
      </c>
      <c r="AE830" s="3">
        <v>39.96</v>
      </c>
      <c r="AF830" s="3">
        <v>39.71</v>
      </c>
      <c r="AG830" s="3">
        <v>39.979999999999997</v>
      </c>
      <c r="AH830" s="3">
        <v>40.86</v>
      </c>
      <c r="AI830" s="3">
        <v>43.45</v>
      </c>
      <c r="AJ830" s="3">
        <v>46.53</v>
      </c>
      <c r="AK830" s="3">
        <v>46.98</v>
      </c>
      <c r="AL830" s="3">
        <v>47.73</v>
      </c>
      <c r="AM830" s="3">
        <v>47.78</v>
      </c>
      <c r="AN830" s="3">
        <v>46.93</v>
      </c>
      <c r="AO830" s="3">
        <v>42.03</v>
      </c>
      <c r="AP830" s="3">
        <v>41.32</v>
      </c>
      <c r="AQ830" s="3">
        <v>40.619999999999997</v>
      </c>
      <c r="AR830" s="3">
        <v>40.36</v>
      </c>
      <c r="AS830" s="3">
        <v>40.630000000000003</v>
      </c>
      <c r="AT830" s="3">
        <v>41.75</v>
      </c>
      <c r="AU830" s="3">
        <v>42.36</v>
      </c>
      <c r="AV830" s="3">
        <v>45.49</v>
      </c>
      <c r="AW830" s="3">
        <v>45.94</v>
      </c>
      <c r="AX830" s="3">
        <v>46.68</v>
      </c>
      <c r="AY830" s="3">
        <v>46.49</v>
      </c>
    </row>
    <row r="831" spans="1:51" x14ac:dyDescent="0.35">
      <c r="A831" s="5">
        <f t="shared" si="13"/>
        <v>43888</v>
      </c>
      <c r="B831" t="s">
        <v>976</v>
      </c>
      <c r="C831" s="2">
        <v>43888</v>
      </c>
      <c r="D831" s="3">
        <v>33.54</v>
      </c>
      <c r="E831" s="3">
        <v>32.32</v>
      </c>
      <c r="F831" s="3">
        <v>32.36</v>
      </c>
      <c r="G831" s="3">
        <v>32.880000000000003</v>
      </c>
      <c r="H831" s="3">
        <v>33.299999999999997</v>
      </c>
      <c r="I831" s="3">
        <v>33.08</v>
      </c>
      <c r="J831" s="3">
        <v>33.520000000000003</v>
      </c>
      <c r="K831" s="3">
        <v>38.130000000000003</v>
      </c>
      <c r="L831" s="3">
        <v>40.94</v>
      </c>
      <c r="M831" s="3">
        <v>41.87</v>
      </c>
      <c r="N831" s="3">
        <v>44.24</v>
      </c>
      <c r="O831" s="3">
        <v>44.26</v>
      </c>
      <c r="P831" s="3">
        <v>43.28</v>
      </c>
      <c r="Q831" s="3">
        <v>39.549999999999997</v>
      </c>
      <c r="R831" s="3">
        <v>38.47</v>
      </c>
      <c r="S831" s="3">
        <v>37.57</v>
      </c>
      <c r="T831" s="3">
        <v>37.229999999999997</v>
      </c>
      <c r="U831" s="3">
        <v>37.57</v>
      </c>
      <c r="V831" s="3">
        <v>38.11</v>
      </c>
      <c r="W831" s="3">
        <v>42.53</v>
      </c>
      <c r="X831" s="3">
        <v>45.34</v>
      </c>
      <c r="Y831" s="3">
        <v>45.94</v>
      </c>
      <c r="Z831" s="3">
        <v>46.83</v>
      </c>
      <c r="AA831" s="3">
        <v>46.91</v>
      </c>
      <c r="AB831" s="3">
        <v>46.19</v>
      </c>
      <c r="AC831" s="3">
        <v>41.37</v>
      </c>
      <c r="AD831" s="3">
        <v>40.159999999999997</v>
      </c>
      <c r="AE831" s="3">
        <v>39.46</v>
      </c>
      <c r="AF831" s="3">
        <v>39.21</v>
      </c>
      <c r="AG831" s="3">
        <v>39.479999999999997</v>
      </c>
      <c r="AH831" s="3">
        <v>40.36</v>
      </c>
      <c r="AI831" s="3">
        <v>43.49</v>
      </c>
      <c r="AJ831" s="3">
        <v>46.57</v>
      </c>
      <c r="AK831" s="3">
        <v>47.02</v>
      </c>
      <c r="AL831" s="3">
        <v>47.77</v>
      </c>
      <c r="AM831" s="3">
        <v>47.82</v>
      </c>
      <c r="AN831" s="3">
        <v>46.97</v>
      </c>
      <c r="AO831" s="3">
        <v>41.53</v>
      </c>
      <c r="AP831" s="3">
        <v>40.82</v>
      </c>
      <c r="AQ831" s="3">
        <v>40.119999999999997</v>
      </c>
      <c r="AR831" s="3">
        <v>39.86</v>
      </c>
      <c r="AS831" s="3">
        <v>40.130000000000003</v>
      </c>
      <c r="AT831" s="3">
        <v>41.25</v>
      </c>
      <c r="AU831" s="3">
        <v>42.4</v>
      </c>
      <c r="AV831" s="3">
        <v>45.53</v>
      </c>
      <c r="AW831" s="3">
        <v>45.98</v>
      </c>
      <c r="AX831" s="3">
        <v>46.72</v>
      </c>
      <c r="AY831" s="3">
        <v>46.53</v>
      </c>
    </row>
    <row r="832" spans="1:51" x14ac:dyDescent="0.35">
      <c r="A832" s="5">
        <f t="shared" si="13"/>
        <v>43889</v>
      </c>
      <c r="B832" t="s">
        <v>977</v>
      </c>
      <c r="C832" s="2">
        <v>43889</v>
      </c>
      <c r="D832" s="3">
        <v>32.6</v>
      </c>
      <c r="E832" s="3">
        <v>32.61</v>
      </c>
      <c r="F832" s="3">
        <v>33.08</v>
      </c>
      <c r="G832" s="3">
        <v>33.68</v>
      </c>
      <c r="H832" s="3">
        <v>33.44</v>
      </c>
      <c r="I832" s="3">
        <v>33.880000000000003</v>
      </c>
      <c r="J832" s="3">
        <v>38.47</v>
      </c>
      <c r="K832" s="3">
        <v>41.28</v>
      </c>
      <c r="L832" s="3">
        <v>42.21</v>
      </c>
      <c r="M832" s="3">
        <v>44.6</v>
      </c>
      <c r="N832" s="3">
        <v>44.62</v>
      </c>
      <c r="O832" s="3">
        <v>43.64</v>
      </c>
      <c r="P832" s="3">
        <v>39.770000000000003</v>
      </c>
      <c r="Q832" s="3">
        <v>38.69</v>
      </c>
      <c r="R832" s="3">
        <v>37.79</v>
      </c>
      <c r="S832" s="3">
        <v>37.450000000000003</v>
      </c>
      <c r="T832" s="3">
        <v>37.79</v>
      </c>
      <c r="U832" s="3">
        <v>38.33</v>
      </c>
      <c r="V832" s="3">
        <v>42.73</v>
      </c>
      <c r="W832" s="3">
        <v>45.54</v>
      </c>
      <c r="X832" s="3">
        <v>46.14</v>
      </c>
      <c r="Y832" s="3">
        <v>47.03</v>
      </c>
      <c r="Z832" s="3">
        <v>47.11</v>
      </c>
      <c r="AA832" s="3">
        <v>46.39</v>
      </c>
      <c r="AB832" s="3">
        <v>41.72</v>
      </c>
      <c r="AC832" s="3">
        <v>40.51</v>
      </c>
      <c r="AD832" s="3">
        <v>39.81</v>
      </c>
      <c r="AE832" s="3">
        <v>39.56</v>
      </c>
      <c r="AF832" s="3">
        <v>39.83</v>
      </c>
      <c r="AG832" s="3">
        <v>40.71</v>
      </c>
      <c r="AH832" s="3">
        <v>43.81</v>
      </c>
      <c r="AI832" s="3">
        <v>46.89</v>
      </c>
      <c r="AJ832" s="3">
        <v>47.34</v>
      </c>
      <c r="AK832" s="3">
        <v>48.09</v>
      </c>
      <c r="AL832" s="3">
        <v>48.14</v>
      </c>
      <c r="AM832" s="3">
        <v>47.29</v>
      </c>
      <c r="AN832" s="3">
        <v>41.88</v>
      </c>
      <c r="AO832" s="3">
        <v>41.17</v>
      </c>
      <c r="AP832" s="3">
        <v>40.47</v>
      </c>
      <c r="AQ832" s="3">
        <v>40.21</v>
      </c>
      <c r="AR832" s="3">
        <v>40.479999999999997</v>
      </c>
      <c r="AS832" s="3">
        <v>41.6</v>
      </c>
      <c r="AT832" s="3">
        <v>42.72</v>
      </c>
      <c r="AU832" s="3">
        <v>45.85</v>
      </c>
      <c r="AV832" s="3">
        <v>46.3</v>
      </c>
      <c r="AW832" s="3">
        <v>47.04</v>
      </c>
      <c r="AX832" s="3">
        <v>46.85</v>
      </c>
      <c r="AY832" s="3">
        <v>46.24</v>
      </c>
    </row>
    <row r="833" spans="1:51" x14ac:dyDescent="0.35">
      <c r="A833" s="5">
        <f t="shared" si="13"/>
        <v>43892</v>
      </c>
      <c r="B833" t="s">
        <v>978</v>
      </c>
      <c r="C833" s="2">
        <v>43892</v>
      </c>
      <c r="D833" s="3">
        <v>32.97</v>
      </c>
      <c r="E833" s="3">
        <v>33.06</v>
      </c>
      <c r="F833" s="3">
        <v>33.479999999999997</v>
      </c>
      <c r="G833" s="3">
        <v>33.9</v>
      </c>
      <c r="H833" s="3">
        <v>33.520000000000003</v>
      </c>
      <c r="I833" s="3">
        <v>34.21</v>
      </c>
      <c r="J833" s="3">
        <v>38.909999999999997</v>
      </c>
      <c r="K833" s="3">
        <v>41.72</v>
      </c>
      <c r="L833" s="3">
        <v>42.65</v>
      </c>
      <c r="M833" s="3">
        <v>45.07</v>
      </c>
      <c r="N833" s="3">
        <v>45.09</v>
      </c>
      <c r="O833" s="3">
        <v>44.11</v>
      </c>
      <c r="P833" s="3">
        <v>40.18</v>
      </c>
      <c r="Q833" s="3">
        <v>39.1</v>
      </c>
      <c r="R833" s="3">
        <v>38.200000000000003</v>
      </c>
      <c r="S833" s="3">
        <v>37.86</v>
      </c>
      <c r="T833" s="3">
        <v>38.200000000000003</v>
      </c>
      <c r="U833" s="3">
        <v>38.74</v>
      </c>
      <c r="V833" s="3">
        <v>43.22</v>
      </c>
      <c r="W833" s="3">
        <v>46.03</v>
      </c>
      <c r="X833" s="3">
        <v>46.63</v>
      </c>
      <c r="Y833" s="3">
        <v>47.52</v>
      </c>
      <c r="Z833" s="3">
        <v>47.6</v>
      </c>
      <c r="AA833" s="3">
        <v>46.88</v>
      </c>
      <c r="AB833" s="3">
        <v>41.99</v>
      </c>
      <c r="AC833" s="3">
        <v>40.78</v>
      </c>
      <c r="AD833" s="3">
        <v>40.08</v>
      </c>
      <c r="AE833" s="3">
        <v>39.83</v>
      </c>
      <c r="AF833" s="3">
        <v>40.1</v>
      </c>
      <c r="AG833" s="3">
        <v>40.98</v>
      </c>
      <c r="AH833" s="3">
        <v>44.32</v>
      </c>
      <c r="AI833" s="3">
        <v>47.4</v>
      </c>
      <c r="AJ833" s="3">
        <v>47.85</v>
      </c>
      <c r="AK833" s="3">
        <v>48.6</v>
      </c>
      <c r="AL833" s="3">
        <v>48.65</v>
      </c>
      <c r="AM833" s="3">
        <v>47.8</v>
      </c>
      <c r="AN833" s="3">
        <v>42.15</v>
      </c>
      <c r="AO833" s="3">
        <v>41.44</v>
      </c>
      <c r="AP833" s="3">
        <v>40.74</v>
      </c>
      <c r="AQ833" s="3">
        <v>40.479999999999997</v>
      </c>
      <c r="AR833" s="3">
        <v>40.75</v>
      </c>
      <c r="AS833" s="3">
        <v>41.87</v>
      </c>
      <c r="AT833" s="3">
        <v>43.23</v>
      </c>
      <c r="AU833" s="3">
        <v>46.36</v>
      </c>
      <c r="AV833" s="3">
        <v>46.81</v>
      </c>
      <c r="AW833" s="3">
        <v>47.55</v>
      </c>
      <c r="AX833" s="3">
        <v>47.36</v>
      </c>
      <c r="AY833" s="3">
        <v>46.75</v>
      </c>
    </row>
    <row r="834" spans="1:51" x14ac:dyDescent="0.35">
      <c r="A834" s="5">
        <f t="shared" si="13"/>
        <v>43893</v>
      </c>
      <c r="B834" t="s">
        <v>979</v>
      </c>
      <c r="C834" s="2">
        <v>43893</v>
      </c>
      <c r="D834" s="3">
        <v>33.450000000000003</v>
      </c>
      <c r="E834" s="3">
        <v>33.5</v>
      </c>
      <c r="F834" s="3">
        <v>33.94</v>
      </c>
      <c r="G834" s="3">
        <v>34.11</v>
      </c>
      <c r="H834" s="3">
        <v>33.74</v>
      </c>
      <c r="I834" s="3">
        <v>34.57</v>
      </c>
      <c r="J834" s="3">
        <v>39.81</v>
      </c>
      <c r="K834" s="3">
        <v>42.62</v>
      </c>
      <c r="L834" s="3">
        <v>43.55</v>
      </c>
      <c r="M834" s="3">
        <v>45.96</v>
      </c>
      <c r="N834" s="3">
        <v>45.98</v>
      </c>
      <c r="O834" s="3">
        <v>45</v>
      </c>
      <c r="P834" s="3">
        <v>40.950000000000003</v>
      </c>
      <c r="Q834" s="3">
        <v>39.869999999999997</v>
      </c>
      <c r="R834" s="3">
        <v>38.97</v>
      </c>
      <c r="S834" s="3">
        <v>38.630000000000003</v>
      </c>
      <c r="T834" s="3">
        <v>38.97</v>
      </c>
      <c r="U834" s="3">
        <v>39.51</v>
      </c>
      <c r="V834" s="3">
        <v>44</v>
      </c>
      <c r="W834" s="3">
        <v>46.81</v>
      </c>
      <c r="X834" s="3">
        <v>47.41</v>
      </c>
      <c r="Y834" s="3">
        <v>48.3</v>
      </c>
      <c r="Z834" s="3">
        <v>48.38</v>
      </c>
      <c r="AA834" s="3">
        <v>47.66</v>
      </c>
      <c r="AB834" s="3">
        <v>42.53</v>
      </c>
      <c r="AC834" s="3">
        <v>41.32</v>
      </c>
      <c r="AD834" s="3">
        <v>40.619999999999997</v>
      </c>
      <c r="AE834" s="3">
        <v>40.369999999999997</v>
      </c>
      <c r="AF834" s="3">
        <v>40.64</v>
      </c>
      <c r="AG834" s="3">
        <v>41.52</v>
      </c>
      <c r="AH834" s="3">
        <v>44.89</v>
      </c>
      <c r="AI834" s="3">
        <v>47.97</v>
      </c>
      <c r="AJ834" s="3">
        <v>48.42</v>
      </c>
      <c r="AK834" s="3">
        <v>49.17</v>
      </c>
      <c r="AL834" s="3">
        <v>49.22</v>
      </c>
      <c r="AM834" s="3">
        <v>48.37</v>
      </c>
      <c r="AN834" s="3">
        <v>43.41</v>
      </c>
      <c r="AO834" s="3">
        <v>42.7</v>
      </c>
      <c r="AP834" s="3">
        <v>42</v>
      </c>
      <c r="AQ834" s="3">
        <v>41.74</v>
      </c>
      <c r="AR834" s="3">
        <v>42.01</v>
      </c>
      <c r="AS834" s="3">
        <v>43.13</v>
      </c>
      <c r="AT834" s="3">
        <v>43.8</v>
      </c>
      <c r="AU834" s="3">
        <v>46.93</v>
      </c>
      <c r="AV834" s="3">
        <v>47.38</v>
      </c>
      <c r="AW834" s="3">
        <v>48.12</v>
      </c>
      <c r="AX834" s="3">
        <v>47.93</v>
      </c>
      <c r="AY834" s="3">
        <v>47.32</v>
      </c>
    </row>
    <row r="835" spans="1:51" x14ac:dyDescent="0.35">
      <c r="A835" s="5">
        <f t="shared" si="13"/>
        <v>43894</v>
      </c>
      <c r="B835" t="s">
        <v>980</v>
      </c>
      <c r="C835" s="2">
        <v>43894</v>
      </c>
      <c r="D835" s="3">
        <v>33.22</v>
      </c>
      <c r="E835" s="3">
        <v>33.24</v>
      </c>
      <c r="F835" s="3">
        <v>33.729999999999997</v>
      </c>
      <c r="G835" s="3">
        <v>34.1</v>
      </c>
      <c r="H835" s="3">
        <v>33.46</v>
      </c>
      <c r="I835" s="3">
        <v>34.549999999999997</v>
      </c>
      <c r="J835" s="3">
        <v>40.01</v>
      </c>
      <c r="K835" s="3">
        <v>42.82</v>
      </c>
      <c r="L835" s="3">
        <v>43.75</v>
      </c>
      <c r="M835" s="3">
        <v>46.12</v>
      </c>
      <c r="N835" s="3">
        <v>46.14</v>
      </c>
      <c r="O835" s="3">
        <v>45.16</v>
      </c>
      <c r="P835" s="3">
        <v>41.1</v>
      </c>
      <c r="Q835" s="3">
        <v>40.020000000000003</v>
      </c>
      <c r="R835" s="3">
        <v>39.119999999999997</v>
      </c>
      <c r="S835" s="3">
        <v>38.78</v>
      </c>
      <c r="T835" s="3">
        <v>39.119999999999997</v>
      </c>
      <c r="U835" s="3">
        <v>39.659999999999997</v>
      </c>
      <c r="V835" s="3">
        <v>44.36</v>
      </c>
      <c r="W835" s="3">
        <v>47.17</v>
      </c>
      <c r="X835" s="3">
        <v>47.77</v>
      </c>
      <c r="Y835" s="3">
        <v>48.66</v>
      </c>
      <c r="Z835" s="3">
        <v>48.74</v>
      </c>
      <c r="AA835" s="3">
        <v>48.02</v>
      </c>
      <c r="AB835" s="3">
        <v>42.56</v>
      </c>
      <c r="AC835" s="3">
        <v>41.35</v>
      </c>
      <c r="AD835" s="3">
        <v>40.65</v>
      </c>
      <c r="AE835" s="3">
        <v>40.4</v>
      </c>
      <c r="AF835" s="3">
        <v>40.67</v>
      </c>
      <c r="AG835" s="3">
        <v>41.55</v>
      </c>
      <c r="AH835" s="3">
        <v>45.1</v>
      </c>
      <c r="AI835" s="3">
        <v>48.18</v>
      </c>
      <c r="AJ835" s="3">
        <v>48.63</v>
      </c>
      <c r="AK835" s="3">
        <v>49.38</v>
      </c>
      <c r="AL835" s="3">
        <v>49.43</v>
      </c>
      <c r="AM835" s="3">
        <v>48.58</v>
      </c>
      <c r="AN835" s="3">
        <v>43.44</v>
      </c>
      <c r="AO835" s="3">
        <v>42.73</v>
      </c>
      <c r="AP835" s="3">
        <v>42.03</v>
      </c>
      <c r="AQ835" s="3">
        <v>41.77</v>
      </c>
      <c r="AR835" s="3">
        <v>42.04</v>
      </c>
      <c r="AS835" s="3">
        <v>43.16</v>
      </c>
      <c r="AT835" s="3">
        <v>44.01</v>
      </c>
      <c r="AU835" s="3">
        <v>47.14</v>
      </c>
      <c r="AV835" s="3">
        <v>47.59</v>
      </c>
      <c r="AW835" s="3">
        <v>48.33</v>
      </c>
      <c r="AX835" s="3">
        <v>48.14</v>
      </c>
      <c r="AY835" s="3">
        <v>47.53</v>
      </c>
    </row>
    <row r="836" spans="1:51" x14ac:dyDescent="0.35">
      <c r="A836" s="5">
        <f t="shared" si="13"/>
        <v>43895</v>
      </c>
      <c r="B836" t="s">
        <v>981</v>
      </c>
      <c r="C836" s="2">
        <v>43895</v>
      </c>
      <c r="D836" s="3">
        <v>32.96</v>
      </c>
      <c r="E836" s="3">
        <v>33.1</v>
      </c>
      <c r="F836" s="3">
        <v>33.549999999999997</v>
      </c>
      <c r="G836" s="3">
        <v>33.770000000000003</v>
      </c>
      <c r="H836" s="3">
        <v>33.33</v>
      </c>
      <c r="I836" s="3">
        <v>34.450000000000003</v>
      </c>
      <c r="J836" s="3">
        <v>39.78</v>
      </c>
      <c r="K836" s="3">
        <v>42.59</v>
      </c>
      <c r="L836" s="3">
        <v>43.52</v>
      </c>
      <c r="M836" s="3">
        <v>45.89</v>
      </c>
      <c r="N836" s="3">
        <v>45.91</v>
      </c>
      <c r="O836" s="3">
        <v>44.93</v>
      </c>
      <c r="P836" s="3">
        <v>40.799999999999997</v>
      </c>
      <c r="Q836" s="3">
        <v>39.72</v>
      </c>
      <c r="R836" s="3">
        <v>38.82</v>
      </c>
      <c r="S836" s="3">
        <v>38.479999999999997</v>
      </c>
      <c r="T836" s="3">
        <v>38.82</v>
      </c>
      <c r="U836" s="3">
        <v>39.36</v>
      </c>
      <c r="V836" s="3">
        <v>43.97</v>
      </c>
      <c r="W836" s="3">
        <v>46.78</v>
      </c>
      <c r="X836" s="3">
        <v>47.38</v>
      </c>
      <c r="Y836" s="3">
        <v>48.27</v>
      </c>
      <c r="Z836" s="3">
        <v>48.35</v>
      </c>
      <c r="AA836" s="3">
        <v>47.63</v>
      </c>
      <c r="AB836" s="3">
        <v>42.7</v>
      </c>
      <c r="AC836" s="3">
        <v>41.49</v>
      </c>
      <c r="AD836" s="3">
        <v>40.79</v>
      </c>
      <c r="AE836" s="3">
        <v>40.54</v>
      </c>
      <c r="AF836" s="3">
        <v>40.81</v>
      </c>
      <c r="AG836" s="3">
        <v>41.69</v>
      </c>
      <c r="AH836" s="3">
        <v>44.87</v>
      </c>
      <c r="AI836" s="3">
        <v>47.95</v>
      </c>
      <c r="AJ836" s="3">
        <v>48.4</v>
      </c>
      <c r="AK836" s="3">
        <v>49.15</v>
      </c>
      <c r="AL836" s="3">
        <v>49.2</v>
      </c>
      <c r="AM836" s="3">
        <v>48.35</v>
      </c>
      <c r="AN836" s="3">
        <v>43.91</v>
      </c>
      <c r="AO836" s="3">
        <v>43.2</v>
      </c>
      <c r="AP836" s="3">
        <v>42.5</v>
      </c>
      <c r="AQ836" s="3">
        <v>42.24</v>
      </c>
      <c r="AR836" s="3">
        <v>42.51</v>
      </c>
      <c r="AS836" s="3">
        <v>43.63</v>
      </c>
      <c r="AT836" s="3">
        <v>43.78</v>
      </c>
      <c r="AU836" s="3">
        <v>46.91</v>
      </c>
      <c r="AV836" s="3">
        <v>47.36</v>
      </c>
      <c r="AW836" s="3">
        <v>48.1</v>
      </c>
      <c r="AX836" s="3">
        <v>47.91</v>
      </c>
      <c r="AY836" s="3">
        <v>47.3</v>
      </c>
    </row>
    <row r="837" spans="1:51" x14ac:dyDescent="0.35">
      <c r="A837" s="5">
        <f t="shared" si="13"/>
        <v>43896</v>
      </c>
      <c r="B837" t="s">
        <v>982</v>
      </c>
      <c r="C837" s="2">
        <v>43896</v>
      </c>
      <c r="D837" s="3">
        <v>32.68</v>
      </c>
      <c r="E837" s="3">
        <v>32.79</v>
      </c>
      <c r="F837" s="3">
        <v>33.18</v>
      </c>
      <c r="G837" s="3">
        <v>33.369999999999997</v>
      </c>
      <c r="H837" s="3">
        <v>32.99</v>
      </c>
      <c r="I837" s="3">
        <v>34.17</v>
      </c>
      <c r="J837" s="3">
        <v>39.01</v>
      </c>
      <c r="K837" s="3">
        <v>41.82</v>
      </c>
      <c r="L837" s="3">
        <v>42.75</v>
      </c>
      <c r="M837" s="3">
        <v>45.12</v>
      </c>
      <c r="N837" s="3">
        <v>45.14</v>
      </c>
      <c r="O837" s="3">
        <v>44.16</v>
      </c>
      <c r="P837" s="3">
        <v>39.979999999999997</v>
      </c>
      <c r="Q837" s="3">
        <v>38.9</v>
      </c>
      <c r="R837" s="3">
        <v>38</v>
      </c>
      <c r="S837" s="3">
        <v>37.659999999999997</v>
      </c>
      <c r="T837" s="3">
        <v>38</v>
      </c>
      <c r="U837" s="3">
        <v>38.54</v>
      </c>
      <c r="V837" s="3">
        <v>43.2</v>
      </c>
      <c r="W837" s="3">
        <v>46.01</v>
      </c>
      <c r="X837" s="3">
        <v>46.61</v>
      </c>
      <c r="Y837" s="3">
        <v>47.5</v>
      </c>
      <c r="Z837" s="3">
        <v>47.58</v>
      </c>
      <c r="AA837" s="3">
        <v>46.86</v>
      </c>
      <c r="AB837" s="3">
        <v>41.96</v>
      </c>
      <c r="AC837" s="3">
        <v>40.75</v>
      </c>
      <c r="AD837" s="3">
        <v>40.049999999999997</v>
      </c>
      <c r="AE837" s="3">
        <v>39.799999999999997</v>
      </c>
      <c r="AF837" s="3">
        <v>40.07</v>
      </c>
      <c r="AG837" s="3">
        <v>40.950000000000003</v>
      </c>
      <c r="AH837" s="3">
        <v>44.57</v>
      </c>
      <c r="AI837" s="3">
        <v>47.65</v>
      </c>
      <c r="AJ837" s="3">
        <v>48.1</v>
      </c>
      <c r="AK837" s="3">
        <v>48.85</v>
      </c>
      <c r="AL837" s="3">
        <v>48.9</v>
      </c>
      <c r="AM837" s="3">
        <v>48.05</v>
      </c>
      <c r="AN837" s="3">
        <v>43.41</v>
      </c>
      <c r="AO837" s="3">
        <v>42.7</v>
      </c>
      <c r="AP837" s="3">
        <v>42</v>
      </c>
      <c r="AQ837" s="3">
        <v>41.74</v>
      </c>
      <c r="AR837" s="3">
        <v>42.01</v>
      </c>
      <c r="AS837" s="3">
        <v>43.13</v>
      </c>
      <c r="AT837" s="3">
        <v>43.48</v>
      </c>
      <c r="AU837" s="3">
        <v>46.61</v>
      </c>
      <c r="AV837" s="3">
        <v>47.06</v>
      </c>
      <c r="AW837" s="3">
        <v>47.8</v>
      </c>
      <c r="AX837" s="3">
        <v>47.61</v>
      </c>
      <c r="AY837" s="3">
        <v>47</v>
      </c>
    </row>
    <row r="838" spans="1:51" x14ac:dyDescent="0.35">
      <c r="A838" s="5">
        <f t="shared" si="13"/>
        <v>43899</v>
      </c>
      <c r="B838" t="s">
        <v>983</v>
      </c>
      <c r="C838" s="2">
        <v>43899</v>
      </c>
      <c r="D838" s="3">
        <v>32.39</v>
      </c>
      <c r="E838" s="3">
        <v>32.29</v>
      </c>
      <c r="F838" s="3">
        <v>32.75</v>
      </c>
      <c r="G838" s="3">
        <v>33.090000000000003</v>
      </c>
      <c r="H838" s="3">
        <v>32.49</v>
      </c>
      <c r="I838" s="3">
        <v>33.78</v>
      </c>
      <c r="J838" s="3">
        <v>38</v>
      </c>
      <c r="K838" s="3">
        <v>40.81</v>
      </c>
      <c r="L838" s="3">
        <v>41.74</v>
      </c>
      <c r="M838" s="3">
        <v>44.02</v>
      </c>
      <c r="N838" s="3">
        <v>44.04</v>
      </c>
      <c r="O838" s="3">
        <v>43.06</v>
      </c>
      <c r="P838" s="3">
        <v>38.840000000000003</v>
      </c>
      <c r="Q838" s="3">
        <v>37.76</v>
      </c>
      <c r="R838" s="3">
        <v>36.86</v>
      </c>
      <c r="S838" s="3">
        <v>36.520000000000003</v>
      </c>
      <c r="T838" s="3">
        <v>36.86</v>
      </c>
      <c r="U838" s="3">
        <v>37.4</v>
      </c>
      <c r="V838" s="3">
        <v>41.83</v>
      </c>
      <c r="W838" s="3">
        <v>44.64</v>
      </c>
      <c r="X838" s="3">
        <v>45.24</v>
      </c>
      <c r="Y838" s="3">
        <v>46.13</v>
      </c>
      <c r="Z838" s="3">
        <v>46.21</v>
      </c>
      <c r="AA838" s="3">
        <v>45.49</v>
      </c>
      <c r="AB838" s="3">
        <v>40.97</v>
      </c>
      <c r="AC838" s="3">
        <v>39.76</v>
      </c>
      <c r="AD838" s="3">
        <v>39.06</v>
      </c>
      <c r="AE838" s="3">
        <v>38.81</v>
      </c>
      <c r="AF838" s="3">
        <v>39.08</v>
      </c>
      <c r="AG838" s="3">
        <v>39.96</v>
      </c>
      <c r="AH838" s="3">
        <v>43.2</v>
      </c>
      <c r="AI838" s="3">
        <v>46.28</v>
      </c>
      <c r="AJ838" s="3">
        <v>46.73</v>
      </c>
      <c r="AK838" s="3">
        <v>47.48</v>
      </c>
      <c r="AL838" s="3">
        <v>47.53</v>
      </c>
      <c r="AM838" s="3">
        <v>46.68</v>
      </c>
      <c r="AN838" s="3">
        <v>42.42</v>
      </c>
      <c r="AO838" s="3">
        <v>41.71</v>
      </c>
      <c r="AP838" s="3">
        <v>41.01</v>
      </c>
      <c r="AQ838" s="3">
        <v>40.75</v>
      </c>
      <c r="AR838" s="3">
        <v>41.02</v>
      </c>
      <c r="AS838" s="3">
        <v>42.14</v>
      </c>
      <c r="AT838" s="3">
        <v>42.11</v>
      </c>
      <c r="AU838" s="3">
        <v>45.24</v>
      </c>
      <c r="AV838" s="3">
        <v>45.69</v>
      </c>
      <c r="AW838" s="3">
        <v>46.43</v>
      </c>
      <c r="AX838" s="3">
        <v>46.24</v>
      </c>
      <c r="AY838" s="3">
        <v>45.63</v>
      </c>
    </row>
    <row r="839" spans="1:51" x14ac:dyDescent="0.35">
      <c r="A839" s="5">
        <f t="shared" si="13"/>
        <v>43900</v>
      </c>
      <c r="B839" t="s">
        <v>984</v>
      </c>
      <c r="C839" s="2">
        <v>43900</v>
      </c>
      <c r="D839" s="3">
        <v>33.61</v>
      </c>
      <c r="E839" s="3">
        <v>33.369999999999997</v>
      </c>
      <c r="F839" s="3">
        <v>33.72</v>
      </c>
      <c r="G839" s="3">
        <v>34.19</v>
      </c>
      <c r="H839" s="3">
        <v>33.58</v>
      </c>
      <c r="I839" s="3">
        <v>34.880000000000003</v>
      </c>
      <c r="J839" s="3">
        <v>39.090000000000003</v>
      </c>
      <c r="K839" s="3">
        <v>41.9</v>
      </c>
      <c r="L839" s="3">
        <v>42.83</v>
      </c>
      <c r="M839" s="3">
        <v>45.08</v>
      </c>
      <c r="N839" s="3">
        <v>45.1</v>
      </c>
      <c r="O839" s="3">
        <v>44.12</v>
      </c>
      <c r="P839" s="3">
        <v>39.85</v>
      </c>
      <c r="Q839" s="3">
        <v>38.770000000000003</v>
      </c>
      <c r="R839" s="3">
        <v>37.869999999999997</v>
      </c>
      <c r="S839" s="3">
        <v>37.53</v>
      </c>
      <c r="T839" s="3">
        <v>37.869999999999997</v>
      </c>
      <c r="U839" s="3">
        <v>38.409999999999997</v>
      </c>
      <c r="V839" s="3">
        <v>42.89</v>
      </c>
      <c r="W839" s="3">
        <v>45.7</v>
      </c>
      <c r="X839" s="3">
        <v>46.3</v>
      </c>
      <c r="Y839" s="3">
        <v>47.19</v>
      </c>
      <c r="Z839" s="3">
        <v>47.27</v>
      </c>
      <c r="AA839" s="3">
        <v>46.55</v>
      </c>
      <c r="AB839" s="3">
        <v>41.88</v>
      </c>
      <c r="AC839" s="3">
        <v>40.67</v>
      </c>
      <c r="AD839" s="3">
        <v>39.97</v>
      </c>
      <c r="AE839" s="3">
        <v>39.72</v>
      </c>
      <c r="AF839" s="3">
        <v>39.99</v>
      </c>
      <c r="AG839" s="3">
        <v>40.869999999999997</v>
      </c>
      <c r="AH839" s="3">
        <v>44.2</v>
      </c>
      <c r="AI839" s="3">
        <v>47.28</v>
      </c>
      <c r="AJ839" s="3">
        <v>47.73</v>
      </c>
      <c r="AK839" s="3">
        <v>48.48</v>
      </c>
      <c r="AL839" s="3">
        <v>48.53</v>
      </c>
      <c r="AM839" s="3">
        <v>47.68</v>
      </c>
      <c r="AN839" s="3">
        <v>43.33</v>
      </c>
      <c r="AO839" s="3">
        <v>42.62</v>
      </c>
      <c r="AP839" s="3">
        <v>41.92</v>
      </c>
      <c r="AQ839" s="3">
        <v>41.66</v>
      </c>
      <c r="AR839" s="3">
        <v>41.93</v>
      </c>
      <c r="AS839" s="3">
        <v>43.05</v>
      </c>
      <c r="AT839" s="3">
        <v>43.11</v>
      </c>
      <c r="AU839" s="3">
        <v>46.24</v>
      </c>
      <c r="AV839" s="3">
        <v>46.69</v>
      </c>
      <c r="AW839" s="3">
        <v>47.43</v>
      </c>
      <c r="AX839" s="3">
        <v>47.24</v>
      </c>
      <c r="AY839" s="3">
        <v>46.63</v>
      </c>
    </row>
    <row r="840" spans="1:51" x14ac:dyDescent="0.35">
      <c r="A840" s="5">
        <f t="shared" si="13"/>
        <v>43901</v>
      </c>
      <c r="B840" t="s">
        <v>985</v>
      </c>
      <c r="C840" s="2">
        <v>43901</v>
      </c>
      <c r="D840" s="3">
        <v>34.369999999999997</v>
      </c>
      <c r="E840" s="3">
        <v>34.17</v>
      </c>
      <c r="F840" s="3">
        <v>34.44</v>
      </c>
      <c r="G840" s="3">
        <v>34.69</v>
      </c>
      <c r="H840" s="3">
        <v>34.07</v>
      </c>
      <c r="I840" s="3">
        <v>35.369999999999997</v>
      </c>
      <c r="J840" s="3">
        <v>39.56</v>
      </c>
      <c r="K840" s="3">
        <v>42.37</v>
      </c>
      <c r="L840" s="3">
        <v>43.3</v>
      </c>
      <c r="M840" s="3">
        <v>45.42</v>
      </c>
      <c r="N840" s="3">
        <v>45.44</v>
      </c>
      <c r="O840" s="3">
        <v>44.46</v>
      </c>
      <c r="P840" s="3">
        <v>39.909999999999997</v>
      </c>
      <c r="Q840" s="3">
        <v>38.83</v>
      </c>
      <c r="R840" s="3">
        <v>37.93</v>
      </c>
      <c r="S840" s="3">
        <v>37.590000000000003</v>
      </c>
      <c r="T840" s="3">
        <v>37.93</v>
      </c>
      <c r="U840" s="3">
        <v>38.47</v>
      </c>
      <c r="V840" s="3">
        <v>42.78</v>
      </c>
      <c r="W840" s="3">
        <v>45.59</v>
      </c>
      <c r="X840" s="3">
        <v>46.19</v>
      </c>
      <c r="Y840" s="3">
        <v>47.08</v>
      </c>
      <c r="Z840" s="3">
        <v>47.16</v>
      </c>
      <c r="AA840" s="3">
        <v>46.44</v>
      </c>
      <c r="AB840" s="3">
        <v>41.43</v>
      </c>
      <c r="AC840" s="3">
        <v>40.22</v>
      </c>
      <c r="AD840" s="3">
        <v>39.520000000000003</v>
      </c>
      <c r="AE840" s="3">
        <v>39.270000000000003</v>
      </c>
      <c r="AF840" s="3">
        <v>39.54</v>
      </c>
      <c r="AG840" s="3">
        <v>40.42</v>
      </c>
      <c r="AH840" s="3">
        <v>43.84</v>
      </c>
      <c r="AI840" s="3">
        <v>46.92</v>
      </c>
      <c r="AJ840" s="3">
        <v>47.37</v>
      </c>
      <c r="AK840" s="3">
        <v>48.12</v>
      </c>
      <c r="AL840" s="3">
        <v>48.17</v>
      </c>
      <c r="AM840" s="3">
        <v>47.32</v>
      </c>
      <c r="AN840" s="3">
        <v>42.88</v>
      </c>
      <c r="AO840" s="3">
        <v>42.17</v>
      </c>
      <c r="AP840" s="3">
        <v>41.47</v>
      </c>
      <c r="AQ840" s="3">
        <v>41.21</v>
      </c>
      <c r="AR840" s="3">
        <v>41.48</v>
      </c>
      <c r="AS840" s="3">
        <v>42.6</v>
      </c>
      <c r="AT840" s="3">
        <v>42.75</v>
      </c>
      <c r="AU840" s="3">
        <v>45.88</v>
      </c>
      <c r="AV840" s="3">
        <v>46.33</v>
      </c>
      <c r="AW840" s="3">
        <v>47.07</v>
      </c>
      <c r="AX840" s="3">
        <v>46.88</v>
      </c>
      <c r="AY840" s="3">
        <v>46.27</v>
      </c>
    </row>
    <row r="841" spans="1:51" x14ac:dyDescent="0.35">
      <c r="A841" s="5">
        <f t="shared" si="13"/>
        <v>43902</v>
      </c>
      <c r="B841" t="s">
        <v>986</v>
      </c>
      <c r="C841" s="2">
        <v>43902</v>
      </c>
      <c r="D841" s="3">
        <v>34.17</v>
      </c>
      <c r="E841" s="3">
        <v>34.07</v>
      </c>
      <c r="F841" s="3">
        <v>34.28</v>
      </c>
      <c r="G841" s="3">
        <v>34.58</v>
      </c>
      <c r="H841" s="3">
        <v>34</v>
      </c>
      <c r="I841" s="3">
        <v>35.24</v>
      </c>
      <c r="J841" s="3">
        <v>38.92</v>
      </c>
      <c r="K841" s="3">
        <v>41.73</v>
      </c>
      <c r="L841" s="3">
        <v>42.66</v>
      </c>
      <c r="M841" s="3">
        <v>44.72</v>
      </c>
      <c r="N841" s="3">
        <v>44.74</v>
      </c>
      <c r="O841" s="3">
        <v>43.76</v>
      </c>
      <c r="P841" s="3">
        <v>39.200000000000003</v>
      </c>
      <c r="Q841" s="3">
        <v>38.119999999999997</v>
      </c>
      <c r="R841" s="3">
        <v>37.22</v>
      </c>
      <c r="S841" s="3">
        <v>36.880000000000003</v>
      </c>
      <c r="T841" s="3">
        <v>37.22</v>
      </c>
      <c r="U841" s="3">
        <v>37.76</v>
      </c>
      <c r="V841" s="3">
        <v>42.04</v>
      </c>
      <c r="W841" s="3">
        <v>44.85</v>
      </c>
      <c r="X841" s="3">
        <v>45.45</v>
      </c>
      <c r="Y841" s="3">
        <v>46.34</v>
      </c>
      <c r="Z841" s="3">
        <v>46.42</v>
      </c>
      <c r="AA841" s="3">
        <v>45.7</v>
      </c>
      <c r="AB841" s="3">
        <v>41.27</v>
      </c>
      <c r="AC841" s="3">
        <v>40.06</v>
      </c>
      <c r="AD841" s="3">
        <v>39.36</v>
      </c>
      <c r="AE841" s="3">
        <v>39.11</v>
      </c>
      <c r="AF841" s="3">
        <v>39.380000000000003</v>
      </c>
      <c r="AG841" s="3">
        <v>40.26</v>
      </c>
      <c r="AH841" s="3">
        <v>43.19</v>
      </c>
      <c r="AI841" s="3">
        <v>46.27</v>
      </c>
      <c r="AJ841" s="3">
        <v>46.72</v>
      </c>
      <c r="AK841" s="3">
        <v>47.47</v>
      </c>
      <c r="AL841" s="3">
        <v>47.52</v>
      </c>
      <c r="AM841" s="3">
        <v>46.67</v>
      </c>
      <c r="AN841" s="3">
        <v>42.72</v>
      </c>
      <c r="AO841" s="3">
        <v>42.01</v>
      </c>
      <c r="AP841" s="3">
        <v>41.31</v>
      </c>
      <c r="AQ841" s="3">
        <v>41.05</v>
      </c>
      <c r="AR841" s="3">
        <v>41.32</v>
      </c>
      <c r="AS841" s="3">
        <v>42.44</v>
      </c>
      <c r="AT841" s="3">
        <v>42.1</v>
      </c>
      <c r="AU841" s="3">
        <v>45.23</v>
      </c>
      <c r="AV841" s="3">
        <v>45.68</v>
      </c>
      <c r="AW841" s="3">
        <v>46.42</v>
      </c>
      <c r="AX841" s="3">
        <v>46.23</v>
      </c>
      <c r="AY841" s="3">
        <v>45.62</v>
      </c>
    </row>
    <row r="842" spans="1:51" x14ac:dyDescent="0.35">
      <c r="A842" s="5">
        <f t="shared" si="13"/>
        <v>43903</v>
      </c>
      <c r="B842" t="s">
        <v>987</v>
      </c>
      <c r="C842" s="2">
        <v>43903</v>
      </c>
      <c r="D842" s="3">
        <v>34.11</v>
      </c>
      <c r="E842" s="3">
        <v>33.93</v>
      </c>
      <c r="F842" s="3">
        <v>34.229999999999997</v>
      </c>
      <c r="G842" s="3">
        <v>34.53</v>
      </c>
      <c r="H842" s="3">
        <v>33.99</v>
      </c>
      <c r="I842" s="3">
        <v>35.229999999999997</v>
      </c>
      <c r="J842" s="3">
        <v>39.36</v>
      </c>
      <c r="K842" s="3">
        <v>42.17</v>
      </c>
      <c r="L842" s="3">
        <v>43.1</v>
      </c>
      <c r="M842" s="3">
        <v>45.14</v>
      </c>
      <c r="N842" s="3">
        <v>45.16</v>
      </c>
      <c r="O842" s="3">
        <v>44.18</v>
      </c>
      <c r="P842" s="3">
        <v>39.81</v>
      </c>
      <c r="Q842" s="3">
        <v>38.729999999999997</v>
      </c>
      <c r="R842" s="3">
        <v>37.83</v>
      </c>
      <c r="S842" s="3">
        <v>37.49</v>
      </c>
      <c r="T842" s="3">
        <v>37.83</v>
      </c>
      <c r="U842" s="3">
        <v>38.369999999999997</v>
      </c>
      <c r="V842" s="3">
        <v>42.58</v>
      </c>
      <c r="W842" s="3">
        <v>45.39</v>
      </c>
      <c r="X842" s="3">
        <v>45.99</v>
      </c>
      <c r="Y842" s="3">
        <v>46.88</v>
      </c>
      <c r="Z842" s="3">
        <v>46.96</v>
      </c>
      <c r="AA842" s="3">
        <v>46.24</v>
      </c>
      <c r="AB842" s="3">
        <v>41.77</v>
      </c>
      <c r="AC842" s="3">
        <v>40.56</v>
      </c>
      <c r="AD842" s="3">
        <v>39.86</v>
      </c>
      <c r="AE842" s="3">
        <v>39.61</v>
      </c>
      <c r="AF842" s="3">
        <v>39.880000000000003</v>
      </c>
      <c r="AG842" s="3">
        <v>40.76</v>
      </c>
      <c r="AH842" s="3">
        <v>43.84</v>
      </c>
      <c r="AI842" s="3">
        <v>46.92</v>
      </c>
      <c r="AJ842" s="3">
        <v>47.37</v>
      </c>
      <c r="AK842" s="3">
        <v>48.12</v>
      </c>
      <c r="AL842" s="3">
        <v>48.17</v>
      </c>
      <c r="AM842" s="3">
        <v>47.32</v>
      </c>
      <c r="AN842" s="3">
        <v>43.22</v>
      </c>
      <c r="AO842" s="3">
        <v>42.51</v>
      </c>
      <c r="AP842" s="3">
        <v>41.81</v>
      </c>
      <c r="AQ842" s="3">
        <v>41.55</v>
      </c>
      <c r="AR842" s="3">
        <v>41.82</v>
      </c>
      <c r="AS842" s="3">
        <v>42.94</v>
      </c>
      <c r="AT842" s="3">
        <v>42.75</v>
      </c>
      <c r="AU842" s="3">
        <v>45.88</v>
      </c>
      <c r="AV842" s="3">
        <v>46.33</v>
      </c>
      <c r="AW842" s="3">
        <v>47.07</v>
      </c>
      <c r="AX842" s="3">
        <v>46.88</v>
      </c>
      <c r="AY842" s="3">
        <v>46.27</v>
      </c>
    </row>
    <row r="843" spans="1:51" x14ac:dyDescent="0.35">
      <c r="A843" s="5">
        <f t="shared" si="13"/>
        <v>43906</v>
      </c>
      <c r="B843" t="s">
        <v>988</v>
      </c>
      <c r="C843" s="2">
        <v>43906</v>
      </c>
      <c r="D843" s="3">
        <v>32.68</v>
      </c>
      <c r="E843" s="3">
        <v>32.6</v>
      </c>
      <c r="F843" s="3">
        <v>32.81</v>
      </c>
      <c r="G843" s="3">
        <v>33.229999999999997</v>
      </c>
      <c r="H843" s="3">
        <v>32.770000000000003</v>
      </c>
      <c r="I843" s="3">
        <v>34.03</v>
      </c>
      <c r="J843" s="3">
        <v>38.25</v>
      </c>
      <c r="K843" s="3">
        <v>41.06</v>
      </c>
      <c r="L843" s="3">
        <v>41.99</v>
      </c>
      <c r="M843" s="3">
        <v>44.08</v>
      </c>
      <c r="N843" s="3">
        <v>44.1</v>
      </c>
      <c r="O843" s="3">
        <v>43.12</v>
      </c>
      <c r="P843" s="3">
        <v>38.659999999999997</v>
      </c>
      <c r="Q843" s="3">
        <v>37.58</v>
      </c>
      <c r="R843" s="3">
        <v>36.68</v>
      </c>
      <c r="S843" s="3">
        <v>36.340000000000003</v>
      </c>
      <c r="T843" s="3">
        <v>36.68</v>
      </c>
      <c r="U843" s="3">
        <v>37.22</v>
      </c>
      <c r="V843" s="3">
        <v>41.51</v>
      </c>
      <c r="W843" s="3">
        <v>44.32</v>
      </c>
      <c r="X843" s="3">
        <v>44.92</v>
      </c>
      <c r="Y843" s="3">
        <v>45.81</v>
      </c>
      <c r="Z843" s="3">
        <v>45.89</v>
      </c>
      <c r="AA843" s="3">
        <v>45.17</v>
      </c>
      <c r="AB843" s="3">
        <v>41.02</v>
      </c>
      <c r="AC843" s="3">
        <v>39.81</v>
      </c>
      <c r="AD843" s="3">
        <v>39.11</v>
      </c>
      <c r="AE843" s="3">
        <v>38.86</v>
      </c>
      <c r="AF843" s="3">
        <v>39.130000000000003</v>
      </c>
      <c r="AG843" s="3">
        <v>40.01</v>
      </c>
      <c r="AH843" s="3">
        <v>43.44</v>
      </c>
      <c r="AI843" s="3">
        <v>46.52</v>
      </c>
      <c r="AJ843" s="3">
        <v>46.97</v>
      </c>
      <c r="AK843" s="3">
        <v>47.72</v>
      </c>
      <c r="AL843" s="3">
        <v>47.77</v>
      </c>
      <c r="AM843" s="3">
        <v>46.92</v>
      </c>
      <c r="AN843" s="3">
        <v>42.51</v>
      </c>
      <c r="AO843" s="3">
        <v>41.8</v>
      </c>
      <c r="AP843" s="3">
        <v>41.1</v>
      </c>
      <c r="AQ843" s="3">
        <v>40.840000000000003</v>
      </c>
      <c r="AR843" s="3">
        <v>41.11</v>
      </c>
      <c r="AS843" s="3">
        <v>42.23</v>
      </c>
      <c r="AT843" s="3">
        <v>42.35</v>
      </c>
      <c r="AU843" s="3">
        <v>45.48</v>
      </c>
      <c r="AV843" s="3">
        <v>45.93</v>
      </c>
      <c r="AW843" s="3">
        <v>46.67</v>
      </c>
      <c r="AX843" s="3">
        <v>46.48</v>
      </c>
      <c r="AY843" s="3">
        <v>45.87</v>
      </c>
    </row>
    <row r="844" spans="1:51" x14ac:dyDescent="0.35">
      <c r="A844" s="5">
        <f t="shared" si="13"/>
        <v>43907</v>
      </c>
      <c r="B844" t="s">
        <v>989</v>
      </c>
      <c r="C844" s="2">
        <v>43907</v>
      </c>
      <c r="D844" s="3">
        <v>31.62</v>
      </c>
      <c r="E844" s="3">
        <v>31.41</v>
      </c>
      <c r="F844" s="3">
        <v>31.74</v>
      </c>
      <c r="G844" s="3">
        <v>32.299999999999997</v>
      </c>
      <c r="H844" s="3">
        <v>31.8</v>
      </c>
      <c r="I844" s="3">
        <v>33.14</v>
      </c>
      <c r="J844" s="3">
        <v>37.29</v>
      </c>
      <c r="K844" s="3">
        <v>40.1</v>
      </c>
      <c r="L844" s="3">
        <v>41.03</v>
      </c>
      <c r="M844" s="3">
        <v>43.17</v>
      </c>
      <c r="N844" s="3">
        <v>43.19</v>
      </c>
      <c r="O844" s="3">
        <v>42.21</v>
      </c>
      <c r="P844" s="3">
        <v>38.14</v>
      </c>
      <c r="Q844" s="3">
        <v>37.06</v>
      </c>
      <c r="R844" s="3">
        <v>36.159999999999997</v>
      </c>
      <c r="S844" s="3">
        <v>35.82</v>
      </c>
      <c r="T844" s="3">
        <v>36.159999999999997</v>
      </c>
      <c r="U844" s="3">
        <v>36.700000000000003</v>
      </c>
      <c r="V844" s="3">
        <v>40.58</v>
      </c>
      <c r="W844" s="3">
        <v>43.39</v>
      </c>
      <c r="X844" s="3">
        <v>43.99</v>
      </c>
      <c r="Y844" s="3">
        <v>44.88</v>
      </c>
      <c r="Z844" s="3">
        <v>44.96</v>
      </c>
      <c r="AA844" s="3">
        <v>44.24</v>
      </c>
      <c r="AB844" s="3">
        <v>41.04</v>
      </c>
      <c r="AC844" s="3">
        <v>39.83</v>
      </c>
      <c r="AD844" s="3">
        <v>39.130000000000003</v>
      </c>
      <c r="AE844" s="3">
        <v>38.880000000000003</v>
      </c>
      <c r="AF844" s="3">
        <v>39.15</v>
      </c>
      <c r="AG844" s="3">
        <v>40.03</v>
      </c>
      <c r="AH844" s="3">
        <v>43.25</v>
      </c>
      <c r="AI844" s="3">
        <v>46.33</v>
      </c>
      <c r="AJ844" s="3">
        <v>46.78</v>
      </c>
      <c r="AK844" s="3">
        <v>47.53</v>
      </c>
      <c r="AL844" s="3">
        <v>47.58</v>
      </c>
      <c r="AM844" s="3">
        <v>46.73</v>
      </c>
      <c r="AN844" s="3">
        <v>42.53</v>
      </c>
      <c r="AO844" s="3">
        <v>41.82</v>
      </c>
      <c r="AP844" s="3">
        <v>41.12</v>
      </c>
      <c r="AQ844" s="3">
        <v>40.86</v>
      </c>
      <c r="AR844" s="3">
        <v>41.13</v>
      </c>
      <c r="AS844" s="3">
        <v>42.25</v>
      </c>
      <c r="AT844" s="3">
        <v>42.16</v>
      </c>
      <c r="AU844" s="3">
        <v>45.29</v>
      </c>
      <c r="AV844" s="3">
        <v>45.74</v>
      </c>
      <c r="AW844" s="3">
        <v>46.48</v>
      </c>
      <c r="AX844" s="3">
        <v>46.29</v>
      </c>
      <c r="AY844" s="3">
        <v>45.68</v>
      </c>
    </row>
    <row r="845" spans="1:51" x14ac:dyDescent="0.35">
      <c r="A845" s="5">
        <f t="shared" si="13"/>
        <v>43908</v>
      </c>
      <c r="B845" t="s">
        <v>990</v>
      </c>
      <c r="C845" s="2">
        <v>43908</v>
      </c>
      <c r="D845" s="3">
        <v>30.3</v>
      </c>
      <c r="E845" s="3">
        <v>29.99</v>
      </c>
      <c r="F845" s="3">
        <v>30.35</v>
      </c>
      <c r="G845" s="3">
        <v>30.96</v>
      </c>
      <c r="H845" s="3">
        <v>30.46</v>
      </c>
      <c r="I845" s="3">
        <v>31.81</v>
      </c>
      <c r="J845" s="3">
        <v>35.590000000000003</v>
      </c>
      <c r="K845" s="3">
        <v>38.4</v>
      </c>
      <c r="L845" s="3">
        <v>39.33</v>
      </c>
      <c r="M845" s="3">
        <v>41.46</v>
      </c>
      <c r="N845" s="3">
        <v>41.48</v>
      </c>
      <c r="O845" s="3">
        <v>40.5</v>
      </c>
      <c r="P845" s="3">
        <v>36.619999999999997</v>
      </c>
      <c r="Q845" s="3">
        <v>35.54</v>
      </c>
      <c r="R845" s="3">
        <v>34.64</v>
      </c>
      <c r="S845" s="3">
        <v>34.299999999999997</v>
      </c>
      <c r="T845" s="3">
        <v>34.64</v>
      </c>
      <c r="U845" s="3">
        <v>35.18</v>
      </c>
      <c r="V845" s="3">
        <v>39.229999999999997</v>
      </c>
      <c r="W845" s="3">
        <v>42.04</v>
      </c>
      <c r="X845" s="3">
        <v>42.64</v>
      </c>
      <c r="Y845" s="3">
        <v>43.53</v>
      </c>
      <c r="Z845" s="3">
        <v>43.61</v>
      </c>
      <c r="AA845" s="3">
        <v>42.89</v>
      </c>
      <c r="AB845" s="3">
        <v>38.96</v>
      </c>
      <c r="AC845" s="3">
        <v>37.75</v>
      </c>
      <c r="AD845" s="3">
        <v>37.049999999999997</v>
      </c>
      <c r="AE845" s="3">
        <v>36.799999999999997</v>
      </c>
      <c r="AF845" s="3">
        <v>37.07</v>
      </c>
      <c r="AG845" s="3">
        <v>37.950000000000003</v>
      </c>
      <c r="AH845" s="3">
        <v>42.01</v>
      </c>
      <c r="AI845" s="3">
        <v>45.09</v>
      </c>
      <c r="AJ845" s="3">
        <v>45.54</v>
      </c>
      <c r="AK845" s="3">
        <v>46.29</v>
      </c>
      <c r="AL845" s="3">
        <v>46.34</v>
      </c>
      <c r="AM845" s="3">
        <v>45.49</v>
      </c>
      <c r="AN845" s="3">
        <v>40.450000000000003</v>
      </c>
      <c r="AO845" s="3">
        <v>39.74</v>
      </c>
      <c r="AP845" s="3">
        <v>39.04</v>
      </c>
      <c r="AQ845" s="3">
        <v>38.78</v>
      </c>
      <c r="AR845" s="3">
        <v>39.049999999999997</v>
      </c>
      <c r="AS845" s="3">
        <v>40.17</v>
      </c>
      <c r="AT845" s="3">
        <v>40.92</v>
      </c>
      <c r="AU845" s="3">
        <v>44.05</v>
      </c>
      <c r="AV845" s="3">
        <v>44.5</v>
      </c>
      <c r="AW845" s="3">
        <v>45.24</v>
      </c>
      <c r="AX845" s="3">
        <v>45.05</v>
      </c>
      <c r="AY845" s="3">
        <v>44.44</v>
      </c>
    </row>
    <row r="846" spans="1:51" x14ac:dyDescent="0.35">
      <c r="A846" s="5">
        <f t="shared" ref="A846:A909" si="14">+A841+7</f>
        <v>43909</v>
      </c>
      <c r="B846" t="s">
        <v>991</v>
      </c>
      <c r="C846" s="2">
        <v>43909</v>
      </c>
      <c r="D846" s="3">
        <v>31.16</v>
      </c>
      <c r="E846" s="3">
        <v>30.7</v>
      </c>
      <c r="F846" s="3">
        <v>31.01</v>
      </c>
      <c r="G846" s="3">
        <v>31.65</v>
      </c>
      <c r="H846" s="3">
        <v>31.14</v>
      </c>
      <c r="I846" s="3">
        <v>32.44</v>
      </c>
      <c r="J846" s="3">
        <v>36.14</v>
      </c>
      <c r="K846" s="3">
        <v>38.950000000000003</v>
      </c>
      <c r="L846" s="3">
        <v>39.880000000000003</v>
      </c>
      <c r="M846" s="3">
        <v>41.84</v>
      </c>
      <c r="N846" s="3">
        <v>41.86</v>
      </c>
      <c r="O846" s="3">
        <v>40.880000000000003</v>
      </c>
      <c r="P846" s="3">
        <v>36.840000000000003</v>
      </c>
      <c r="Q846" s="3">
        <v>35.76</v>
      </c>
      <c r="R846" s="3">
        <v>34.86</v>
      </c>
      <c r="S846" s="3">
        <v>34.520000000000003</v>
      </c>
      <c r="T846" s="3">
        <v>34.86</v>
      </c>
      <c r="U846" s="3">
        <v>35.4</v>
      </c>
      <c r="V846" s="3">
        <v>39.520000000000003</v>
      </c>
      <c r="W846" s="3">
        <v>42.33</v>
      </c>
      <c r="X846" s="3">
        <v>42.93</v>
      </c>
      <c r="Y846" s="3">
        <v>43.82</v>
      </c>
      <c r="Z846" s="3">
        <v>43.9</v>
      </c>
      <c r="AA846" s="3">
        <v>43.18</v>
      </c>
      <c r="AB846" s="3">
        <v>39.340000000000003</v>
      </c>
      <c r="AC846" s="3">
        <v>38.130000000000003</v>
      </c>
      <c r="AD846" s="3">
        <v>37.43</v>
      </c>
      <c r="AE846" s="3">
        <v>37.18</v>
      </c>
      <c r="AF846" s="3">
        <v>37.450000000000003</v>
      </c>
      <c r="AG846" s="3">
        <v>38.33</v>
      </c>
      <c r="AH846" s="3">
        <v>42.23</v>
      </c>
      <c r="AI846" s="3">
        <v>45.31</v>
      </c>
      <c r="AJ846" s="3">
        <v>45.76</v>
      </c>
      <c r="AK846" s="3">
        <v>46.51</v>
      </c>
      <c r="AL846" s="3">
        <v>46.56</v>
      </c>
      <c r="AM846" s="3">
        <v>45.71</v>
      </c>
      <c r="AN846" s="3">
        <v>40.83</v>
      </c>
      <c r="AO846" s="3">
        <v>40.119999999999997</v>
      </c>
      <c r="AP846" s="3">
        <v>39.42</v>
      </c>
      <c r="AQ846" s="3">
        <v>39.159999999999997</v>
      </c>
      <c r="AR846" s="3">
        <v>39.43</v>
      </c>
      <c r="AS846" s="3">
        <v>40.549999999999997</v>
      </c>
      <c r="AT846" s="3">
        <v>41.14</v>
      </c>
      <c r="AU846" s="3">
        <v>44.27</v>
      </c>
      <c r="AV846" s="3">
        <v>44.72</v>
      </c>
      <c r="AW846" s="3">
        <v>45.46</v>
      </c>
      <c r="AX846" s="3">
        <v>45.27</v>
      </c>
      <c r="AY846" s="3">
        <v>44.66</v>
      </c>
    </row>
    <row r="847" spans="1:51" x14ac:dyDescent="0.35">
      <c r="A847" s="5">
        <f t="shared" si="14"/>
        <v>43910</v>
      </c>
      <c r="B847" t="s">
        <v>992</v>
      </c>
      <c r="C847" s="2">
        <v>43910</v>
      </c>
      <c r="D847" s="3">
        <v>30.1</v>
      </c>
      <c r="E847" s="3">
        <v>29.63</v>
      </c>
      <c r="F847" s="3">
        <v>30.01</v>
      </c>
      <c r="G847" s="3">
        <v>30.78</v>
      </c>
      <c r="H847" s="3">
        <v>30.45</v>
      </c>
      <c r="I847" s="3">
        <v>31.71</v>
      </c>
      <c r="J847" s="3">
        <v>35.78</v>
      </c>
      <c r="K847" s="3">
        <v>38.590000000000003</v>
      </c>
      <c r="L847" s="3">
        <v>39.520000000000003</v>
      </c>
      <c r="M847" s="3">
        <v>41.58</v>
      </c>
      <c r="N847" s="3">
        <v>41.6</v>
      </c>
      <c r="O847" s="3">
        <v>40.619999999999997</v>
      </c>
      <c r="P847" s="3">
        <v>36.71</v>
      </c>
      <c r="Q847" s="3">
        <v>35.630000000000003</v>
      </c>
      <c r="R847" s="3">
        <v>34.729999999999997</v>
      </c>
      <c r="S847" s="3">
        <v>34.39</v>
      </c>
      <c r="T847" s="3">
        <v>34.729999999999997</v>
      </c>
      <c r="U847" s="3">
        <v>35.270000000000003</v>
      </c>
      <c r="V847" s="3">
        <v>39.5</v>
      </c>
      <c r="W847" s="3">
        <v>42.31</v>
      </c>
      <c r="X847" s="3">
        <v>42.91</v>
      </c>
      <c r="Y847" s="3">
        <v>43.8</v>
      </c>
      <c r="Z847" s="3">
        <v>43.88</v>
      </c>
      <c r="AA847" s="3">
        <v>43.16</v>
      </c>
      <c r="AB847" s="3">
        <v>39.19</v>
      </c>
      <c r="AC847" s="3">
        <v>37.979999999999997</v>
      </c>
      <c r="AD847" s="3">
        <v>37.28</v>
      </c>
      <c r="AE847" s="3">
        <v>37.03</v>
      </c>
      <c r="AF847" s="3">
        <v>37.299999999999997</v>
      </c>
      <c r="AG847" s="3">
        <v>38.18</v>
      </c>
      <c r="AH847" s="3">
        <v>42.26</v>
      </c>
      <c r="AI847" s="3">
        <v>45.34</v>
      </c>
      <c r="AJ847" s="3">
        <v>45.79</v>
      </c>
      <c r="AK847" s="3">
        <v>46.54</v>
      </c>
      <c r="AL847" s="3">
        <v>46.59</v>
      </c>
      <c r="AM847" s="3">
        <v>45.74</v>
      </c>
      <c r="AN847" s="3">
        <v>40.68</v>
      </c>
      <c r="AO847" s="3">
        <v>39.97</v>
      </c>
      <c r="AP847" s="3">
        <v>39.270000000000003</v>
      </c>
      <c r="AQ847" s="3">
        <v>39.01</v>
      </c>
      <c r="AR847" s="3">
        <v>39.28</v>
      </c>
      <c r="AS847" s="3">
        <v>40.4</v>
      </c>
      <c r="AT847" s="3">
        <v>41.17</v>
      </c>
      <c r="AU847" s="3">
        <v>44.3</v>
      </c>
      <c r="AV847" s="3">
        <v>44.75</v>
      </c>
      <c r="AW847" s="3">
        <v>45.49</v>
      </c>
      <c r="AX847" s="3">
        <v>45.3</v>
      </c>
      <c r="AY847" s="3">
        <v>44.69</v>
      </c>
    </row>
    <row r="848" spans="1:51" x14ac:dyDescent="0.35">
      <c r="A848" s="5">
        <f t="shared" si="14"/>
        <v>43913</v>
      </c>
      <c r="B848" t="s">
        <v>993</v>
      </c>
      <c r="C848" s="2">
        <v>43913</v>
      </c>
      <c r="D848" s="3">
        <v>29.36</v>
      </c>
      <c r="E848" s="3">
        <v>28.76</v>
      </c>
      <c r="F848" s="3">
        <v>29.02</v>
      </c>
      <c r="G848" s="3">
        <v>30.56</v>
      </c>
      <c r="H848" s="3">
        <v>30.15</v>
      </c>
      <c r="I848" s="3">
        <v>31.45</v>
      </c>
      <c r="J848" s="3">
        <v>35.36</v>
      </c>
      <c r="K848" s="3">
        <v>38.17</v>
      </c>
      <c r="L848" s="3">
        <v>39.1</v>
      </c>
      <c r="M848" s="3">
        <v>41.19</v>
      </c>
      <c r="N848" s="3">
        <v>41.21</v>
      </c>
      <c r="O848" s="3">
        <v>40.229999999999997</v>
      </c>
      <c r="P848" s="3">
        <v>36.299999999999997</v>
      </c>
      <c r="Q848" s="3">
        <v>35.22</v>
      </c>
      <c r="R848" s="3">
        <v>34.32</v>
      </c>
      <c r="S848" s="3">
        <v>33.979999999999997</v>
      </c>
      <c r="T848" s="3">
        <v>34.32</v>
      </c>
      <c r="U848" s="3">
        <v>34.86</v>
      </c>
      <c r="V848" s="3">
        <v>39.28</v>
      </c>
      <c r="W848" s="3">
        <v>42.09</v>
      </c>
      <c r="X848" s="3">
        <v>42.69</v>
      </c>
      <c r="Y848" s="3">
        <v>43.58</v>
      </c>
      <c r="Z848" s="3">
        <v>43.66</v>
      </c>
      <c r="AA848" s="3">
        <v>42.94</v>
      </c>
      <c r="AB848" s="3">
        <v>39.25</v>
      </c>
      <c r="AC848" s="3">
        <v>38.04</v>
      </c>
      <c r="AD848" s="3">
        <v>37.340000000000003</v>
      </c>
      <c r="AE848" s="3">
        <v>37.090000000000003</v>
      </c>
      <c r="AF848" s="3">
        <v>37.36</v>
      </c>
      <c r="AG848" s="3">
        <v>38.24</v>
      </c>
      <c r="AH848" s="3">
        <v>42.39</v>
      </c>
      <c r="AI848" s="3">
        <v>45.47</v>
      </c>
      <c r="AJ848" s="3">
        <v>45.92</v>
      </c>
      <c r="AK848" s="3">
        <v>46.67</v>
      </c>
      <c r="AL848" s="3">
        <v>46.72</v>
      </c>
      <c r="AM848" s="3">
        <v>45.87</v>
      </c>
      <c r="AN848" s="3">
        <v>40.74</v>
      </c>
      <c r="AO848" s="3">
        <v>40.03</v>
      </c>
      <c r="AP848" s="3">
        <v>39.33</v>
      </c>
      <c r="AQ848" s="3">
        <v>39.07</v>
      </c>
      <c r="AR848" s="3">
        <v>39.340000000000003</v>
      </c>
      <c r="AS848" s="3">
        <v>40.46</v>
      </c>
      <c r="AT848" s="3">
        <v>41.3</v>
      </c>
      <c r="AU848" s="3">
        <v>44.43</v>
      </c>
      <c r="AV848" s="3">
        <v>44.88</v>
      </c>
      <c r="AW848" s="3">
        <v>45.62</v>
      </c>
      <c r="AX848" s="3">
        <v>45.43</v>
      </c>
      <c r="AY848" s="3">
        <v>44.82</v>
      </c>
    </row>
    <row r="849" spans="1:51" x14ac:dyDescent="0.35">
      <c r="A849" s="5">
        <f t="shared" si="14"/>
        <v>43914</v>
      </c>
      <c r="B849" t="s">
        <v>994</v>
      </c>
      <c r="C849" s="2">
        <v>43914</v>
      </c>
      <c r="D849" s="3">
        <v>29.13</v>
      </c>
      <c r="E849" s="3">
        <v>28.64</v>
      </c>
      <c r="F849" s="3">
        <v>29.2</v>
      </c>
      <c r="G849" s="3">
        <v>30.36</v>
      </c>
      <c r="H849" s="3">
        <v>29.94</v>
      </c>
      <c r="I849" s="3">
        <v>31.27</v>
      </c>
      <c r="J849" s="3">
        <v>35.770000000000003</v>
      </c>
      <c r="K849" s="3">
        <v>38.58</v>
      </c>
      <c r="L849" s="3">
        <v>39.51</v>
      </c>
      <c r="M849" s="3">
        <v>41.65</v>
      </c>
      <c r="N849" s="3">
        <v>41.67</v>
      </c>
      <c r="O849" s="3">
        <v>40.69</v>
      </c>
      <c r="P849" s="3">
        <v>36.67</v>
      </c>
      <c r="Q849" s="3">
        <v>35.590000000000003</v>
      </c>
      <c r="R849" s="3">
        <v>34.69</v>
      </c>
      <c r="S849" s="3">
        <v>34.35</v>
      </c>
      <c r="T849" s="3">
        <v>34.69</v>
      </c>
      <c r="U849" s="3">
        <v>35.229999999999997</v>
      </c>
      <c r="V849" s="3">
        <v>39.74</v>
      </c>
      <c r="W849" s="3">
        <v>42.55</v>
      </c>
      <c r="X849" s="3">
        <v>43.15</v>
      </c>
      <c r="Y849" s="3">
        <v>44.04</v>
      </c>
      <c r="Z849" s="3">
        <v>44.12</v>
      </c>
      <c r="AA849" s="3">
        <v>43.4</v>
      </c>
      <c r="AB849" s="3">
        <v>39.22</v>
      </c>
      <c r="AC849" s="3">
        <v>38.01</v>
      </c>
      <c r="AD849" s="3">
        <v>37.31</v>
      </c>
      <c r="AE849" s="3">
        <v>37.06</v>
      </c>
      <c r="AF849" s="3">
        <v>37.33</v>
      </c>
      <c r="AG849" s="3">
        <v>38.21</v>
      </c>
      <c r="AH849" s="3">
        <v>42.21</v>
      </c>
      <c r="AI849" s="3">
        <v>45.29</v>
      </c>
      <c r="AJ849" s="3">
        <v>45.74</v>
      </c>
      <c r="AK849" s="3">
        <v>46.49</v>
      </c>
      <c r="AL849" s="3">
        <v>46.54</v>
      </c>
      <c r="AM849" s="3">
        <v>45.69</v>
      </c>
      <c r="AN849" s="3">
        <v>40.71</v>
      </c>
      <c r="AO849" s="3">
        <v>40</v>
      </c>
      <c r="AP849" s="3">
        <v>39.299999999999997</v>
      </c>
      <c r="AQ849" s="3">
        <v>39.04</v>
      </c>
      <c r="AR849" s="3">
        <v>39.31</v>
      </c>
      <c r="AS849" s="3">
        <v>40.43</v>
      </c>
      <c r="AT849" s="3">
        <v>41.12</v>
      </c>
      <c r="AU849" s="3">
        <v>44.25</v>
      </c>
      <c r="AV849" s="3">
        <v>44.7</v>
      </c>
      <c r="AW849" s="3">
        <v>45.44</v>
      </c>
      <c r="AX849" s="3">
        <v>45.25</v>
      </c>
      <c r="AY849" s="3">
        <v>44.64</v>
      </c>
    </row>
    <row r="850" spans="1:51" x14ac:dyDescent="0.35">
      <c r="A850" s="5">
        <f t="shared" si="14"/>
        <v>43915</v>
      </c>
      <c r="B850" t="s">
        <v>995</v>
      </c>
      <c r="C850" s="2">
        <v>43915</v>
      </c>
      <c r="D850" s="3">
        <v>28.26</v>
      </c>
      <c r="E850" s="3">
        <v>27.81</v>
      </c>
      <c r="F850" s="3">
        <v>28.45</v>
      </c>
      <c r="G850" s="3">
        <v>30.15</v>
      </c>
      <c r="H850" s="3">
        <v>29.85</v>
      </c>
      <c r="I850" s="3">
        <v>31.17</v>
      </c>
      <c r="J850" s="3">
        <v>36.19</v>
      </c>
      <c r="K850" s="3">
        <v>39</v>
      </c>
      <c r="L850" s="3">
        <v>39.93</v>
      </c>
      <c r="M850" s="3">
        <v>42.09</v>
      </c>
      <c r="N850" s="3">
        <v>42.11</v>
      </c>
      <c r="O850" s="3">
        <v>41.13</v>
      </c>
      <c r="P850" s="3">
        <v>37.1</v>
      </c>
      <c r="Q850" s="3">
        <v>36.020000000000003</v>
      </c>
      <c r="R850" s="3">
        <v>35.119999999999997</v>
      </c>
      <c r="S850" s="3">
        <v>34.78</v>
      </c>
      <c r="T850" s="3">
        <v>35.119999999999997</v>
      </c>
      <c r="U850" s="3">
        <v>35.659999999999997</v>
      </c>
      <c r="V850" s="3">
        <v>40.299999999999997</v>
      </c>
      <c r="W850" s="3">
        <v>43.11</v>
      </c>
      <c r="X850" s="3">
        <v>43.71</v>
      </c>
      <c r="Y850" s="3">
        <v>44.6</v>
      </c>
      <c r="Z850" s="3">
        <v>44.68</v>
      </c>
      <c r="AA850" s="3">
        <v>43.96</v>
      </c>
      <c r="AB850" s="3">
        <v>39.64</v>
      </c>
      <c r="AC850" s="3">
        <v>38.43</v>
      </c>
      <c r="AD850" s="3">
        <v>37.729999999999997</v>
      </c>
      <c r="AE850" s="3">
        <v>37.479999999999997</v>
      </c>
      <c r="AF850" s="3">
        <v>37.75</v>
      </c>
      <c r="AG850" s="3">
        <v>38.630000000000003</v>
      </c>
      <c r="AH850" s="3">
        <v>43.02</v>
      </c>
      <c r="AI850" s="3">
        <v>46.1</v>
      </c>
      <c r="AJ850" s="3">
        <v>46.55</v>
      </c>
      <c r="AK850" s="3">
        <v>47.3</v>
      </c>
      <c r="AL850" s="3">
        <v>47.35</v>
      </c>
      <c r="AM850" s="3">
        <v>46.5</v>
      </c>
      <c r="AN850" s="3">
        <v>41.13</v>
      </c>
      <c r="AO850" s="3">
        <v>40.42</v>
      </c>
      <c r="AP850" s="3">
        <v>39.72</v>
      </c>
      <c r="AQ850" s="3">
        <v>39.46</v>
      </c>
      <c r="AR850" s="3">
        <v>39.729999999999997</v>
      </c>
      <c r="AS850" s="3">
        <v>40.85</v>
      </c>
      <c r="AT850" s="3">
        <v>41.93</v>
      </c>
      <c r="AU850" s="3">
        <v>45.06</v>
      </c>
      <c r="AV850" s="3">
        <v>45.51</v>
      </c>
      <c r="AW850" s="3">
        <v>46.25</v>
      </c>
      <c r="AX850" s="3">
        <v>46.06</v>
      </c>
      <c r="AY850" s="3">
        <v>45.45</v>
      </c>
    </row>
    <row r="851" spans="1:51" x14ac:dyDescent="0.35">
      <c r="A851" s="5">
        <f t="shared" si="14"/>
        <v>43916</v>
      </c>
      <c r="B851" t="s">
        <v>996</v>
      </c>
      <c r="C851" s="2">
        <v>43916</v>
      </c>
      <c r="D851" s="3">
        <v>27.62</v>
      </c>
      <c r="E851" s="3">
        <v>27.14</v>
      </c>
      <c r="F851" s="3">
        <v>28</v>
      </c>
      <c r="G851" s="3">
        <v>29.81</v>
      </c>
      <c r="H851" s="3">
        <v>29.55</v>
      </c>
      <c r="I851" s="3">
        <v>30.87</v>
      </c>
      <c r="J851" s="3">
        <v>35.79</v>
      </c>
      <c r="K851" s="3">
        <v>38.6</v>
      </c>
      <c r="L851" s="3">
        <v>39.53</v>
      </c>
      <c r="M851" s="3">
        <v>41.75</v>
      </c>
      <c r="N851" s="3">
        <v>41.77</v>
      </c>
      <c r="O851" s="3">
        <v>40.79</v>
      </c>
      <c r="P851" s="3">
        <v>36.74</v>
      </c>
      <c r="Q851" s="3">
        <v>35.659999999999997</v>
      </c>
      <c r="R851" s="3">
        <v>34.76</v>
      </c>
      <c r="S851" s="3">
        <v>34.42</v>
      </c>
      <c r="T851" s="3">
        <v>34.76</v>
      </c>
      <c r="U851" s="3">
        <v>35.299999999999997</v>
      </c>
      <c r="V851" s="3">
        <v>40.03</v>
      </c>
      <c r="W851" s="3">
        <v>42.84</v>
      </c>
      <c r="X851" s="3">
        <v>43.44</v>
      </c>
      <c r="Y851" s="3">
        <v>44.33</v>
      </c>
      <c r="Z851" s="3">
        <v>44.41</v>
      </c>
      <c r="AA851" s="3">
        <v>43.69</v>
      </c>
      <c r="AB851" s="3">
        <v>39.22</v>
      </c>
      <c r="AC851" s="3">
        <v>38.01</v>
      </c>
      <c r="AD851" s="3">
        <v>37.31</v>
      </c>
      <c r="AE851" s="3">
        <v>37.06</v>
      </c>
      <c r="AF851" s="3">
        <v>37.33</v>
      </c>
      <c r="AG851" s="3">
        <v>38.21</v>
      </c>
      <c r="AH851" s="3">
        <v>42.5</v>
      </c>
      <c r="AI851" s="3">
        <v>45.58</v>
      </c>
      <c r="AJ851" s="3">
        <v>46.03</v>
      </c>
      <c r="AK851" s="3">
        <v>46.78</v>
      </c>
      <c r="AL851" s="3">
        <v>46.83</v>
      </c>
      <c r="AM851" s="3">
        <v>45.98</v>
      </c>
      <c r="AN851" s="3">
        <v>40.81</v>
      </c>
      <c r="AO851" s="3">
        <v>40.1</v>
      </c>
      <c r="AP851" s="3">
        <v>39.4</v>
      </c>
      <c r="AQ851" s="3">
        <v>39.14</v>
      </c>
      <c r="AR851" s="3">
        <v>39.409999999999997</v>
      </c>
      <c r="AS851" s="3">
        <v>40.53</v>
      </c>
      <c r="AT851" s="3">
        <v>41.41</v>
      </c>
      <c r="AU851" s="3">
        <v>44.54</v>
      </c>
      <c r="AV851" s="3">
        <v>44.99</v>
      </c>
      <c r="AW851" s="3">
        <v>45.73</v>
      </c>
      <c r="AX851" s="3">
        <v>45.54</v>
      </c>
      <c r="AY851" s="3">
        <v>44.93</v>
      </c>
    </row>
    <row r="852" spans="1:51" x14ac:dyDescent="0.35">
      <c r="A852" s="5">
        <f t="shared" si="14"/>
        <v>43917</v>
      </c>
      <c r="B852" t="s">
        <v>997</v>
      </c>
      <c r="C852" s="2">
        <v>43917</v>
      </c>
      <c r="D852" s="3">
        <v>25.85</v>
      </c>
      <c r="E852" s="3">
        <v>25.91</v>
      </c>
      <c r="F852" s="3">
        <v>27.23</v>
      </c>
      <c r="G852" s="3">
        <v>28.87</v>
      </c>
      <c r="H852" s="3">
        <v>28.9</v>
      </c>
      <c r="I852" s="3">
        <v>30.14</v>
      </c>
      <c r="J852" s="3">
        <v>34.76</v>
      </c>
      <c r="K852" s="3">
        <v>37.57</v>
      </c>
      <c r="L852" s="3">
        <v>38.5</v>
      </c>
      <c r="M852" s="3">
        <v>40.79</v>
      </c>
      <c r="N852" s="3">
        <v>40.81</v>
      </c>
      <c r="O852" s="3">
        <v>39.83</v>
      </c>
      <c r="P852" s="3">
        <v>36.049999999999997</v>
      </c>
      <c r="Q852" s="3">
        <v>34.97</v>
      </c>
      <c r="R852" s="3">
        <v>34.07</v>
      </c>
      <c r="S852" s="3">
        <v>33.729999999999997</v>
      </c>
      <c r="T852" s="3">
        <v>34.07</v>
      </c>
      <c r="U852" s="3">
        <v>34.61</v>
      </c>
      <c r="V852" s="3">
        <v>39.57</v>
      </c>
      <c r="W852" s="3">
        <v>42.38</v>
      </c>
      <c r="X852" s="3">
        <v>42.98</v>
      </c>
      <c r="Y852" s="3">
        <v>43.87</v>
      </c>
      <c r="Z852" s="3">
        <v>43.95</v>
      </c>
      <c r="AA852" s="3">
        <v>43.23</v>
      </c>
      <c r="AB852" s="3">
        <v>38.880000000000003</v>
      </c>
      <c r="AC852" s="3">
        <v>37.67</v>
      </c>
      <c r="AD852" s="3">
        <v>36.97</v>
      </c>
      <c r="AE852" s="3">
        <v>36.72</v>
      </c>
      <c r="AF852" s="3">
        <v>36.99</v>
      </c>
      <c r="AG852" s="3">
        <v>37.869999999999997</v>
      </c>
      <c r="AH852" s="3">
        <v>42.05</v>
      </c>
      <c r="AI852" s="3">
        <v>45.13</v>
      </c>
      <c r="AJ852" s="3">
        <v>45.58</v>
      </c>
      <c r="AK852" s="3">
        <v>46.33</v>
      </c>
      <c r="AL852" s="3">
        <v>46.38</v>
      </c>
      <c r="AM852" s="3">
        <v>45.53</v>
      </c>
      <c r="AN852" s="3">
        <v>40.47</v>
      </c>
      <c r="AO852" s="3">
        <v>39.76</v>
      </c>
      <c r="AP852" s="3">
        <v>39.06</v>
      </c>
      <c r="AQ852" s="3">
        <v>38.799999999999997</v>
      </c>
      <c r="AR852" s="3">
        <v>39.07</v>
      </c>
      <c r="AS852" s="3">
        <v>40.19</v>
      </c>
      <c r="AT852" s="3">
        <v>40.96</v>
      </c>
      <c r="AU852" s="3">
        <v>44.09</v>
      </c>
      <c r="AV852" s="3">
        <v>44.54</v>
      </c>
      <c r="AW852" s="3">
        <v>45.28</v>
      </c>
      <c r="AX852" s="3">
        <v>45.09</v>
      </c>
      <c r="AY852" s="3">
        <v>44.48</v>
      </c>
    </row>
    <row r="853" spans="1:51" x14ac:dyDescent="0.35">
      <c r="A853" s="5">
        <f t="shared" si="14"/>
        <v>43920</v>
      </c>
      <c r="B853" t="s">
        <v>998</v>
      </c>
      <c r="C853" s="2">
        <v>43920</v>
      </c>
      <c r="D853" s="3">
        <v>24.63</v>
      </c>
      <c r="E853" s="3">
        <v>24.86</v>
      </c>
      <c r="F853" s="3">
        <v>26.21</v>
      </c>
      <c r="G853" s="3">
        <v>28.16</v>
      </c>
      <c r="H853" s="3">
        <v>27.99</v>
      </c>
      <c r="I853" s="3">
        <v>29.27</v>
      </c>
      <c r="J853" s="3">
        <v>34.11</v>
      </c>
      <c r="K853" s="3">
        <v>36.92</v>
      </c>
      <c r="L853" s="3">
        <v>37.85</v>
      </c>
      <c r="M853" s="3">
        <v>40.11</v>
      </c>
      <c r="N853" s="3">
        <v>40.130000000000003</v>
      </c>
      <c r="O853" s="3">
        <v>39.15</v>
      </c>
      <c r="P853" s="3">
        <v>35.32</v>
      </c>
      <c r="Q853" s="3">
        <v>34.24</v>
      </c>
      <c r="R853" s="3">
        <v>33.340000000000003</v>
      </c>
      <c r="S853" s="3">
        <v>33</v>
      </c>
      <c r="T853" s="3">
        <v>33.340000000000003</v>
      </c>
      <c r="U853" s="3">
        <v>33.880000000000003</v>
      </c>
      <c r="V853" s="3">
        <v>39.159999999999997</v>
      </c>
      <c r="W853" s="3">
        <v>41.97</v>
      </c>
      <c r="X853" s="3">
        <v>42.57</v>
      </c>
      <c r="Y853" s="3">
        <v>43.46</v>
      </c>
      <c r="Z853" s="3">
        <v>43.54</v>
      </c>
      <c r="AA853" s="3">
        <v>42.82</v>
      </c>
      <c r="AB853" s="3">
        <v>38.409999999999997</v>
      </c>
      <c r="AC853" s="3">
        <v>37.200000000000003</v>
      </c>
      <c r="AD853" s="3">
        <v>36.5</v>
      </c>
      <c r="AE853" s="3">
        <v>36.25</v>
      </c>
      <c r="AF853" s="3">
        <v>36.520000000000003</v>
      </c>
      <c r="AG853" s="3">
        <v>37.4</v>
      </c>
      <c r="AH853" s="3">
        <v>42.01</v>
      </c>
      <c r="AI853" s="3">
        <v>45.09</v>
      </c>
      <c r="AJ853" s="3">
        <v>45.54</v>
      </c>
      <c r="AK853" s="3">
        <v>46.29</v>
      </c>
      <c r="AL853" s="3">
        <v>46.34</v>
      </c>
      <c r="AM853" s="3">
        <v>45.49</v>
      </c>
      <c r="AN853" s="3">
        <v>40.36</v>
      </c>
      <c r="AO853" s="3">
        <v>39.65</v>
      </c>
      <c r="AP853" s="3">
        <v>38.950000000000003</v>
      </c>
      <c r="AQ853" s="3">
        <v>38.69</v>
      </c>
      <c r="AR853" s="3">
        <v>38.96</v>
      </c>
      <c r="AS853" s="3">
        <v>40.08</v>
      </c>
      <c r="AT853" s="3">
        <v>40.92</v>
      </c>
      <c r="AU853" s="3">
        <v>44.05</v>
      </c>
      <c r="AV853" s="3">
        <v>44.5</v>
      </c>
      <c r="AW853" s="3">
        <v>45.24</v>
      </c>
      <c r="AX853" s="3">
        <v>45.05</v>
      </c>
      <c r="AY853" s="3">
        <v>44.44</v>
      </c>
    </row>
    <row r="854" spans="1:51" x14ac:dyDescent="0.35">
      <c r="A854" s="5">
        <f t="shared" si="14"/>
        <v>43921</v>
      </c>
      <c r="B854" t="s">
        <v>999</v>
      </c>
      <c r="C854" s="2">
        <v>43921</v>
      </c>
      <c r="D854" s="3">
        <v>24.63</v>
      </c>
      <c r="E854" s="3">
        <v>25.94</v>
      </c>
      <c r="F854" s="3">
        <v>28.12</v>
      </c>
      <c r="G854" s="3">
        <v>27.9</v>
      </c>
      <c r="H854" s="3">
        <v>29.19</v>
      </c>
      <c r="I854" s="3">
        <v>34.39</v>
      </c>
      <c r="J854" s="3">
        <v>37.200000000000003</v>
      </c>
      <c r="K854" s="3">
        <v>38.130000000000003</v>
      </c>
      <c r="L854" s="3">
        <v>40.450000000000003</v>
      </c>
      <c r="M854" s="3">
        <v>40.47</v>
      </c>
      <c r="N854" s="3">
        <v>39.49</v>
      </c>
      <c r="O854" s="3">
        <v>35.56</v>
      </c>
      <c r="P854" s="3">
        <v>34.479999999999997</v>
      </c>
      <c r="Q854" s="3">
        <v>33.58</v>
      </c>
      <c r="R854" s="3">
        <v>33.24</v>
      </c>
      <c r="S854" s="3">
        <v>33.58</v>
      </c>
      <c r="T854" s="3">
        <v>34.119999999999997</v>
      </c>
      <c r="U854" s="3">
        <v>39.46</v>
      </c>
      <c r="V854" s="3">
        <v>42.27</v>
      </c>
      <c r="W854" s="3">
        <v>42.87</v>
      </c>
      <c r="X854" s="3">
        <v>43.76</v>
      </c>
      <c r="Y854" s="3">
        <v>43.84</v>
      </c>
      <c r="Z854" s="3">
        <v>43.12</v>
      </c>
      <c r="AA854" s="3">
        <v>38.92</v>
      </c>
      <c r="AB854" s="3">
        <v>37.71</v>
      </c>
      <c r="AC854" s="3">
        <v>37.01</v>
      </c>
      <c r="AD854" s="3">
        <v>36.76</v>
      </c>
      <c r="AE854" s="3">
        <v>37.03</v>
      </c>
      <c r="AF854" s="3">
        <v>37.909999999999997</v>
      </c>
      <c r="AG854" s="3">
        <v>42.31</v>
      </c>
      <c r="AH854" s="3">
        <v>45.39</v>
      </c>
      <c r="AI854" s="3">
        <v>45.84</v>
      </c>
      <c r="AJ854" s="3">
        <v>46.59</v>
      </c>
      <c r="AK854" s="3">
        <v>46.64</v>
      </c>
      <c r="AL854" s="3">
        <v>45.79</v>
      </c>
      <c r="AM854" s="3">
        <v>41.06</v>
      </c>
      <c r="AN854" s="3">
        <v>40.35</v>
      </c>
      <c r="AO854" s="3">
        <v>39.65</v>
      </c>
      <c r="AP854" s="3">
        <v>39.39</v>
      </c>
      <c r="AQ854" s="3">
        <v>39.659999999999997</v>
      </c>
      <c r="AR854" s="3">
        <v>40.78</v>
      </c>
      <c r="AS854" s="3">
        <v>41.22</v>
      </c>
      <c r="AT854" s="3">
        <v>44.35</v>
      </c>
      <c r="AU854" s="3">
        <v>44.8</v>
      </c>
      <c r="AV854" s="3">
        <v>45.54</v>
      </c>
      <c r="AW854" s="3">
        <v>45.35</v>
      </c>
      <c r="AX854" s="3">
        <v>44.74</v>
      </c>
      <c r="AY854" s="3">
        <v>39.729999999999997</v>
      </c>
    </row>
    <row r="855" spans="1:51" x14ac:dyDescent="0.35">
      <c r="A855" s="5">
        <f t="shared" si="14"/>
        <v>43922</v>
      </c>
      <c r="B855" t="s">
        <v>1000</v>
      </c>
      <c r="C855" s="2">
        <v>43922</v>
      </c>
      <c r="D855" s="3">
        <v>24.33</v>
      </c>
      <c r="E855" s="3">
        <v>25.91</v>
      </c>
      <c r="F855" s="3">
        <v>27.67</v>
      </c>
      <c r="G855" s="3">
        <v>27.73</v>
      </c>
      <c r="H855" s="3">
        <v>28.93</v>
      </c>
      <c r="I855" s="3">
        <v>34.090000000000003</v>
      </c>
      <c r="J855" s="3">
        <v>36.9</v>
      </c>
      <c r="K855" s="3">
        <v>37.83</v>
      </c>
      <c r="L855" s="3">
        <v>40.340000000000003</v>
      </c>
      <c r="M855" s="3">
        <v>40.36</v>
      </c>
      <c r="N855" s="3">
        <v>39.380000000000003</v>
      </c>
      <c r="O855" s="3">
        <v>35.35</v>
      </c>
      <c r="P855" s="3">
        <v>34.270000000000003</v>
      </c>
      <c r="Q855" s="3">
        <v>33.369999999999997</v>
      </c>
      <c r="R855" s="3">
        <v>33.04</v>
      </c>
      <c r="S855" s="3">
        <v>33.380000000000003</v>
      </c>
      <c r="T855" s="3">
        <v>33.92</v>
      </c>
      <c r="U855" s="3">
        <v>39.159999999999997</v>
      </c>
      <c r="V855" s="3">
        <v>41.97</v>
      </c>
      <c r="W855" s="3">
        <v>42.57</v>
      </c>
      <c r="X855" s="3">
        <v>43.46</v>
      </c>
      <c r="Y855" s="3">
        <v>43.54</v>
      </c>
      <c r="Z855" s="3">
        <v>42.82</v>
      </c>
      <c r="AA855" s="3">
        <v>38.630000000000003</v>
      </c>
      <c r="AB855" s="3">
        <v>37.42</v>
      </c>
      <c r="AC855" s="3">
        <v>36.72</v>
      </c>
      <c r="AD855" s="3">
        <v>36.47</v>
      </c>
      <c r="AE855" s="3">
        <v>36.74</v>
      </c>
      <c r="AF855" s="3">
        <v>37.619999999999997</v>
      </c>
      <c r="AG855" s="3">
        <v>41.7</v>
      </c>
      <c r="AH855" s="3">
        <v>44.78</v>
      </c>
      <c r="AI855" s="3">
        <v>45.23</v>
      </c>
      <c r="AJ855" s="3">
        <v>45.98</v>
      </c>
      <c r="AK855" s="3">
        <v>46.03</v>
      </c>
      <c r="AL855" s="3">
        <v>45.18</v>
      </c>
      <c r="AM855" s="3">
        <v>40.5</v>
      </c>
      <c r="AN855" s="3">
        <v>39.79</v>
      </c>
      <c r="AO855" s="3">
        <v>39.090000000000003</v>
      </c>
      <c r="AP855" s="3">
        <v>38.83</v>
      </c>
      <c r="AQ855" s="3">
        <v>39.1</v>
      </c>
      <c r="AR855" s="3">
        <v>40.22</v>
      </c>
      <c r="AS855" s="3">
        <v>40.61</v>
      </c>
      <c r="AT855" s="3">
        <v>43.74</v>
      </c>
      <c r="AU855" s="3">
        <v>44.19</v>
      </c>
      <c r="AV855" s="3">
        <v>44.93</v>
      </c>
      <c r="AW855" s="3">
        <v>44.74</v>
      </c>
      <c r="AX855" s="3">
        <v>44.13</v>
      </c>
      <c r="AY855" s="3">
        <v>39.17</v>
      </c>
    </row>
    <row r="856" spans="1:51" x14ac:dyDescent="0.35">
      <c r="A856" s="5">
        <f t="shared" si="14"/>
        <v>43923</v>
      </c>
      <c r="B856" t="s">
        <v>1001</v>
      </c>
      <c r="C856" s="2">
        <v>43923</v>
      </c>
      <c r="D856" s="3">
        <v>24.77</v>
      </c>
      <c r="E856" s="3">
        <v>26.15</v>
      </c>
      <c r="F856" s="3">
        <v>28.38</v>
      </c>
      <c r="G856" s="3">
        <v>28.59</v>
      </c>
      <c r="H856" s="3">
        <v>29.84</v>
      </c>
      <c r="I856" s="3">
        <v>34.69</v>
      </c>
      <c r="J856" s="3">
        <v>37.5</v>
      </c>
      <c r="K856" s="3">
        <v>38.43</v>
      </c>
      <c r="L856" s="3">
        <v>40.950000000000003</v>
      </c>
      <c r="M856" s="3">
        <v>40.97</v>
      </c>
      <c r="N856" s="3">
        <v>39.99</v>
      </c>
      <c r="O856" s="3">
        <v>36.07</v>
      </c>
      <c r="P856" s="3">
        <v>34.99</v>
      </c>
      <c r="Q856" s="3">
        <v>34.090000000000003</v>
      </c>
      <c r="R856" s="3">
        <v>33.76</v>
      </c>
      <c r="S856" s="3">
        <v>34.1</v>
      </c>
      <c r="T856" s="3">
        <v>34.64</v>
      </c>
      <c r="U856" s="3">
        <v>39.700000000000003</v>
      </c>
      <c r="V856" s="3">
        <v>42.51</v>
      </c>
      <c r="W856" s="3">
        <v>43.11</v>
      </c>
      <c r="X856" s="3">
        <v>44</v>
      </c>
      <c r="Y856" s="3">
        <v>44.08</v>
      </c>
      <c r="Z856" s="3">
        <v>43.36</v>
      </c>
      <c r="AA856" s="3">
        <v>39.19</v>
      </c>
      <c r="AB856" s="3">
        <v>37.979999999999997</v>
      </c>
      <c r="AC856" s="3">
        <v>37.28</v>
      </c>
      <c r="AD856" s="3">
        <v>37.03</v>
      </c>
      <c r="AE856" s="3">
        <v>37.299999999999997</v>
      </c>
      <c r="AF856" s="3">
        <v>38.18</v>
      </c>
      <c r="AG856" s="3">
        <v>42.21</v>
      </c>
      <c r="AH856" s="3">
        <v>45.29</v>
      </c>
      <c r="AI856" s="3">
        <v>45.74</v>
      </c>
      <c r="AJ856" s="3">
        <v>46.49</v>
      </c>
      <c r="AK856" s="3">
        <v>46.54</v>
      </c>
      <c r="AL856" s="3">
        <v>45.69</v>
      </c>
      <c r="AM856" s="3">
        <v>40.520000000000003</v>
      </c>
      <c r="AN856" s="3">
        <v>39.81</v>
      </c>
      <c r="AO856" s="3">
        <v>39.11</v>
      </c>
      <c r="AP856" s="3">
        <v>38.85</v>
      </c>
      <c r="AQ856" s="3">
        <v>39.119999999999997</v>
      </c>
      <c r="AR856" s="3">
        <v>40.24</v>
      </c>
      <c r="AS856" s="3">
        <v>41.12</v>
      </c>
      <c r="AT856" s="3">
        <v>44.25</v>
      </c>
      <c r="AU856" s="3">
        <v>44.7</v>
      </c>
      <c r="AV856" s="3">
        <v>45.44</v>
      </c>
      <c r="AW856" s="3">
        <v>45.25</v>
      </c>
      <c r="AX856" s="3">
        <v>44.64</v>
      </c>
      <c r="AY856" s="3">
        <v>39.19</v>
      </c>
    </row>
    <row r="857" spans="1:51" x14ac:dyDescent="0.35">
      <c r="A857" s="5">
        <f t="shared" si="14"/>
        <v>43924</v>
      </c>
      <c r="B857" t="s">
        <v>1002</v>
      </c>
      <c r="C857" s="2">
        <v>43924</v>
      </c>
      <c r="D857" s="3">
        <v>24.7</v>
      </c>
      <c r="E857" s="3">
        <v>26.4</v>
      </c>
      <c r="F857" s="3">
        <v>28.25</v>
      </c>
      <c r="G857" s="3">
        <v>28.6</v>
      </c>
      <c r="H857" s="3">
        <v>29.96</v>
      </c>
      <c r="I857" s="3">
        <v>35.14</v>
      </c>
      <c r="J857" s="3">
        <v>37.950000000000003</v>
      </c>
      <c r="K857" s="3">
        <v>38.880000000000003</v>
      </c>
      <c r="L857" s="3">
        <v>41.42</v>
      </c>
      <c r="M857" s="3">
        <v>41.44</v>
      </c>
      <c r="N857" s="3">
        <v>40.46</v>
      </c>
      <c r="O857" s="3">
        <v>36.68</v>
      </c>
      <c r="P857" s="3">
        <v>35.6</v>
      </c>
      <c r="Q857" s="3">
        <v>34.700000000000003</v>
      </c>
      <c r="R857" s="3">
        <v>34.369999999999997</v>
      </c>
      <c r="S857" s="3">
        <v>34.71</v>
      </c>
      <c r="T857" s="3">
        <v>35.25</v>
      </c>
      <c r="U857" s="3">
        <v>40.270000000000003</v>
      </c>
      <c r="V857" s="3">
        <v>43.08</v>
      </c>
      <c r="W857" s="3">
        <v>43.68</v>
      </c>
      <c r="X857" s="3">
        <v>44.57</v>
      </c>
      <c r="Y857" s="3">
        <v>44.65</v>
      </c>
      <c r="Z857" s="3">
        <v>43.93</v>
      </c>
      <c r="AA857" s="3">
        <v>39.74</v>
      </c>
      <c r="AB857" s="3">
        <v>38.53</v>
      </c>
      <c r="AC857" s="3">
        <v>37.83</v>
      </c>
      <c r="AD857" s="3">
        <v>37.58</v>
      </c>
      <c r="AE857" s="3">
        <v>37.85</v>
      </c>
      <c r="AF857" s="3">
        <v>38.729999999999997</v>
      </c>
      <c r="AG857" s="3">
        <v>42.63</v>
      </c>
      <c r="AH857" s="3">
        <v>45.71</v>
      </c>
      <c r="AI857" s="3">
        <v>46.16</v>
      </c>
      <c r="AJ857" s="3">
        <v>46.91</v>
      </c>
      <c r="AK857" s="3">
        <v>46.96</v>
      </c>
      <c r="AL857" s="3">
        <v>46.11</v>
      </c>
      <c r="AM857" s="3">
        <v>40.869999999999997</v>
      </c>
      <c r="AN857" s="3">
        <v>40.159999999999997</v>
      </c>
      <c r="AO857" s="3">
        <v>39.46</v>
      </c>
      <c r="AP857" s="3">
        <v>39.200000000000003</v>
      </c>
      <c r="AQ857" s="3">
        <v>39.47</v>
      </c>
      <c r="AR857" s="3">
        <v>40.590000000000003</v>
      </c>
      <c r="AS857" s="3">
        <v>41.54</v>
      </c>
      <c r="AT857" s="3">
        <v>44.67</v>
      </c>
      <c r="AU857" s="3">
        <v>45.12</v>
      </c>
      <c r="AV857" s="3">
        <v>45.86</v>
      </c>
      <c r="AW857" s="3">
        <v>45.67</v>
      </c>
      <c r="AX857" s="3">
        <v>45.06</v>
      </c>
      <c r="AY857" s="3">
        <v>39.54</v>
      </c>
    </row>
    <row r="858" spans="1:51" x14ac:dyDescent="0.35">
      <c r="A858" s="5">
        <f t="shared" si="14"/>
        <v>43927</v>
      </c>
      <c r="B858" t="s">
        <v>1003</v>
      </c>
      <c r="C858" s="2">
        <v>43927</v>
      </c>
      <c r="D858" s="3">
        <v>25.7</v>
      </c>
      <c r="E858" s="3">
        <v>27.37</v>
      </c>
      <c r="F858" s="3">
        <v>29.33</v>
      </c>
      <c r="G858" s="3">
        <v>29.75</v>
      </c>
      <c r="H858" s="3">
        <v>31.17</v>
      </c>
      <c r="I858" s="3">
        <v>36.42</v>
      </c>
      <c r="J858" s="3">
        <v>39.229999999999997</v>
      </c>
      <c r="K858" s="3">
        <v>40.159999999999997</v>
      </c>
      <c r="L858" s="3">
        <v>42.73</v>
      </c>
      <c r="M858" s="3">
        <v>42.75</v>
      </c>
      <c r="N858" s="3">
        <v>41.77</v>
      </c>
      <c r="O858" s="3">
        <v>37.93</v>
      </c>
      <c r="P858" s="3">
        <v>36.85</v>
      </c>
      <c r="Q858" s="3">
        <v>35.950000000000003</v>
      </c>
      <c r="R858" s="3">
        <v>35.619999999999997</v>
      </c>
      <c r="S858" s="3">
        <v>35.96</v>
      </c>
      <c r="T858" s="3">
        <v>36.5</v>
      </c>
      <c r="U858" s="3">
        <v>41.4</v>
      </c>
      <c r="V858" s="3">
        <v>44.21</v>
      </c>
      <c r="W858" s="3">
        <v>44.81</v>
      </c>
      <c r="X858" s="3">
        <v>45.7</v>
      </c>
      <c r="Y858" s="3">
        <v>45.78</v>
      </c>
      <c r="Z858" s="3">
        <v>45.06</v>
      </c>
      <c r="AA858" s="3">
        <v>40.729999999999997</v>
      </c>
      <c r="AB858" s="3">
        <v>39.520000000000003</v>
      </c>
      <c r="AC858" s="3">
        <v>38.82</v>
      </c>
      <c r="AD858" s="3">
        <v>38.57</v>
      </c>
      <c r="AE858" s="3">
        <v>38.840000000000003</v>
      </c>
      <c r="AF858" s="3">
        <v>39.72</v>
      </c>
      <c r="AG858" s="3">
        <v>43.14</v>
      </c>
      <c r="AH858" s="3">
        <v>46.22</v>
      </c>
      <c r="AI858" s="3">
        <v>46.67</v>
      </c>
      <c r="AJ858" s="3">
        <v>47.42</v>
      </c>
      <c r="AK858" s="3">
        <v>47.47</v>
      </c>
      <c r="AL858" s="3">
        <v>46.62</v>
      </c>
      <c r="AM858" s="3">
        <v>41.32</v>
      </c>
      <c r="AN858" s="3">
        <v>40.61</v>
      </c>
      <c r="AO858" s="3">
        <v>39.909999999999997</v>
      </c>
      <c r="AP858" s="3">
        <v>39.65</v>
      </c>
      <c r="AQ858" s="3">
        <v>39.92</v>
      </c>
      <c r="AR858" s="3">
        <v>41.04</v>
      </c>
      <c r="AS858" s="3">
        <v>41.8</v>
      </c>
      <c r="AT858" s="3">
        <v>44.93</v>
      </c>
      <c r="AU858" s="3">
        <v>45.38</v>
      </c>
      <c r="AV858" s="3">
        <v>46.12</v>
      </c>
      <c r="AW858" s="3">
        <v>45.93</v>
      </c>
      <c r="AX858" s="3">
        <v>45.32</v>
      </c>
      <c r="AY858" s="3">
        <v>39.770000000000003</v>
      </c>
    </row>
    <row r="859" spans="1:51" x14ac:dyDescent="0.35">
      <c r="A859" s="5">
        <f t="shared" si="14"/>
        <v>43928</v>
      </c>
      <c r="B859" t="s">
        <v>1004</v>
      </c>
      <c r="C859" s="2">
        <v>43928</v>
      </c>
      <c r="D859" s="3">
        <v>26.91</v>
      </c>
      <c r="E859" s="3">
        <v>28.58</v>
      </c>
      <c r="F859" s="3">
        <v>30.44</v>
      </c>
      <c r="G859" s="3">
        <v>30.95</v>
      </c>
      <c r="H859" s="3">
        <v>32.409999999999997</v>
      </c>
      <c r="I859" s="3">
        <v>37.6</v>
      </c>
      <c r="J859" s="3">
        <v>40.409999999999997</v>
      </c>
      <c r="K859" s="3">
        <v>41.34</v>
      </c>
      <c r="L859" s="3">
        <v>43.96</v>
      </c>
      <c r="M859" s="3">
        <v>43.98</v>
      </c>
      <c r="N859" s="3">
        <v>43</v>
      </c>
      <c r="O859" s="3">
        <v>39.17</v>
      </c>
      <c r="P859" s="3">
        <v>38.090000000000003</v>
      </c>
      <c r="Q859" s="3">
        <v>37.19</v>
      </c>
      <c r="R859" s="3">
        <v>36.85</v>
      </c>
      <c r="S859" s="3">
        <v>37.19</v>
      </c>
      <c r="T859" s="3">
        <v>37.729999999999997</v>
      </c>
      <c r="U859" s="3">
        <v>42.17</v>
      </c>
      <c r="V859" s="3">
        <v>44.98</v>
      </c>
      <c r="W859" s="3">
        <v>45.58</v>
      </c>
      <c r="X859" s="3">
        <v>46.47</v>
      </c>
      <c r="Y859" s="3">
        <v>46.55</v>
      </c>
      <c r="Z859" s="3">
        <v>45.83</v>
      </c>
      <c r="AA859" s="3">
        <v>41.16</v>
      </c>
      <c r="AB859" s="3">
        <v>39.950000000000003</v>
      </c>
      <c r="AC859" s="3">
        <v>39.25</v>
      </c>
      <c r="AD859" s="3">
        <v>39</v>
      </c>
      <c r="AE859" s="3">
        <v>39.270000000000003</v>
      </c>
      <c r="AF859" s="3">
        <v>40.15</v>
      </c>
      <c r="AG859" s="3">
        <v>43.97</v>
      </c>
      <c r="AH859" s="3">
        <v>47.05</v>
      </c>
      <c r="AI859" s="3">
        <v>47.5</v>
      </c>
      <c r="AJ859" s="3">
        <v>48.25</v>
      </c>
      <c r="AK859" s="3">
        <v>48.3</v>
      </c>
      <c r="AL859" s="3">
        <v>47.45</v>
      </c>
      <c r="AM859" s="3">
        <v>41.97</v>
      </c>
      <c r="AN859" s="3">
        <v>41.26</v>
      </c>
      <c r="AO859" s="3">
        <v>40.56</v>
      </c>
      <c r="AP859" s="3">
        <v>40.299999999999997</v>
      </c>
      <c r="AQ859" s="3">
        <v>40.57</v>
      </c>
      <c r="AR859" s="3">
        <v>41.69</v>
      </c>
      <c r="AS859" s="3">
        <v>42.63</v>
      </c>
      <c r="AT859" s="3">
        <v>45.76</v>
      </c>
      <c r="AU859" s="3">
        <v>46.21</v>
      </c>
      <c r="AV859" s="3">
        <v>46.95</v>
      </c>
      <c r="AW859" s="3">
        <v>46.76</v>
      </c>
      <c r="AX859" s="3">
        <v>46.15</v>
      </c>
      <c r="AY859" s="3">
        <v>40.42</v>
      </c>
    </row>
    <row r="860" spans="1:51" x14ac:dyDescent="0.35">
      <c r="A860" s="5">
        <f t="shared" si="14"/>
        <v>43929</v>
      </c>
      <c r="B860" t="s">
        <v>1005</v>
      </c>
      <c r="C860" s="2">
        <v>43929</v>
      </c>
      <c r="D860" s="3">
        <v>26.76</v>
      </c>
      <c r="E860" s="3">
        <v>28.08</v>
      </c>
      <c r="F860" s="3">
        <v>30.08</v>
      </c>
      <c r="G860" s="3">
        <v>30.52</v>
      </c>
      <c r="H860" s="3">
        <v>31.86</v>
      </c>
      <c r="I860" s="3">
        <v>37.22</v>
      </c>
      <c r="J860" s="3">
        <v>40.03</v>
      </c>
      <c r="K860" s="3">
        <v>40.96</v>
      </c>
      <c r="L860" s="3">
        <v>43.57</v>
      </c>
      <c r="M860" s="3">
        <v>43.59</v>
      </c>
      <c r="N860" s="3">
        <v>42.61</v>
      </c>
      <c r="O860" s="3">
        <v>39.14</v>
      </c>
      <c r="P860" s="3">
        <v>38.06</v>
      </c>
      <c r="Q860" s="3">
        <v>37.159999999999997</v>
      </c>
      <c r="R860" s="3">
        <v>36.82</v>
      </c>
      <c r="S860" s="3">
        <v>37.159999999999997</v>
      </c>
      <c r="T860" s="3">
        <v>37.700000000000003</v>
      </c>
      <c r="U860" s="3">
        <v>42.17</v>
      </c>
      <c r="V860" s="3">
        <v>44.98</v>
      </c>
      <c r="W860" s="3">
        <v>45.58</v>
      </c>
      <c r="X860" s="3">
        <v>46.47</v>
      </c>
      <c r="Y860" s="3">
        <v>46.55</v>
      </c>
      <c r="Z860" s="3">
        <v>45.83</v>
      </c>
      <c r="AA860" s="3">
        <v>41.03</v>
      </c>
      <c r="AB860" s="3">
        <v>39.82</v>
      </c>
      <c r="AC860" s="3">
        <v>39.119999999999997</v>
      </c>
      <c r="AD860" s="3">
        <v>38.869999999999997</v>
      </c>
      <c r="AE860" s="3">
        <v>39.14</v>
      </c>
      <c r="AF860" s="3">
        <v>40.020000000000003</v>
      </c>
      <c r="AG860" s="3">
        <v>43.96</v>
      </c>
      <c r="AH860" s="3">
        <v>47.04</v>
      </c>
      <c r="AI860" s="3">
        <v>47.49</v>
      </c>
      <c r="AJ860" s="3">
        <v>48.24</v>
      </c>
      <c r="AK860" s="3">
        <v>48.29</v>
      </c>
      <c r="AL860" s="3">
        <v>47.44</v>
      </c>
      <c r="AM860" s="3">
        <v>42.58</v>
      </c>
      <c r="AN860" s="3">
        <v>41.63</v>
      </c>
      <c r="AO860" s="3">
        <v>40.93</v>
      </c>
      <c r="AP860" s="3">
        <v>40.67</v>
      </c>
      <c r="AQ860" s="3">
        <v>40.94</v>
      </c>
      <c r="AR860" s="3">
        <v>42.06</v>
      </c>
      <c r="AS860" s="3">
        <v>42.93</v>
      </c>
      <c r="AT860" s="3">
        <v>46.06</v>
      </c>
      <c r="AU860" s="3">
        <v>46.51</v>
      </c>
      <c r="AV860" s="3">
        <v>47.25</v>
      </c>
      <c r="AW860" s="3">
        <v>47.06</v>
      </c>
      <c r="AX860" s="3">
        <v>46.45</v>
      </c>
      <c r="AY860" s="3">
        <v>41.03</v>
      </c>
    </row>
    <row r="861" spans="1:51" x14ac:dyDescent="0.35">
      <c r="A861" s="5">
        <f t="shared" si="14"/>
        <v>43930</v>
      </c>
      <c r="B861" t="s">
        <v>1006</v>
      </c>
      <c r="C861" s="2">
        <v>43930</v>
      </c>
      <c r="D861" s="3">
        <v>26.95</v>
      </c>
      <c r="E861" s="3">
        <v>28.17</v>
      </c>
      <c r="F861" s="3">
        <v>29.88</v>
      </c>
      <c r="G861" s="3">
        <v>30.4</v>
      </c>
      <c r="H861" s="3">
        <v>31.9</v>
      </c>
      <c r="I861" s="3">
        <v>37.409999999999997</v>
      </c>
      <c r="J861" s="3">
        <v>40.22</v>
      </c>
      <c r="K861" s="3">
        <v>41.15</v>
      </c>
      <c r="L861" s="3">
        <v>43.73</v>
      </c>
      <c r="M861" s="3">
        <v>43.75</v>
      </c>
      <c r="N861" s="3">
        <v>42.77</v>
      </c>
      <c r="O861" s="3">
        <v>39.29</v>
      </c>
      <c r="P861" s="3">
        <v>38.21</v>
      </c>
      <c r="Q861" s="3">
        <v>37.31</v>
      </c>
      <c r="R861" s="3">
        <v>36.96</v>
      </c>
      <c r="S861" s="3">
        <v>37.299999999999997</v>
      </c>
      <c r="T861" s="3">
        <v>37.840000000000003</v>
      </c>
      <c r="U861" s="3">
        <v>42.37</v>
      </c>
      <c r="V861" s="3">
        <v>45.18</v>
      </c>
      <c r="W861" s="3">
        <v>45.78</v>
      </c>
      <c r="X861" s="3">
        <v>46.67</v>
      </c>
      <c r="Y861" s="3">
        <v>46.75</v>
      </c>
      <c r="Z861" s="3">
        <v>46.03</v>
      </c>
      <c r="AA861" s="3">
        <v>41.12</v>
      </c>
      <c r="AB861" s="3">
        <v>39.909999999999997</v>
      </c>
      <c r="AC861" s="3">
        <v>39.21</v>
      </c>
      <c r="AD861" s="3">
        <v>38.96</v>
      </c>
      <c r="AE861" s="3">
        <v>39.229999999999997</v>
      </c>
      <c r="AF861" s="3">
        <v>40.11</v>
      </c>
      <c r="AG861" s="3">
        <v>44.15</v>
      </c>
      <c r="AH861" s="3">
        <v>47.23</v>
      </c>
      <c r="AI861" s="3">
        <v>47.68</v>
      </c>
      <c r="AJ861" s="3">
        <v>48.43</v>
      </c>
      <c r="AK861" s="3">
        <v>48.48</v>
      </c>
      <c r="AL861" s="3">
        <v>47.63</v>
      </c>
      <c r="AM861" s="3">
        <v>42.71</v>
      </c>
      <c r="AN861" s="3">
        <v>41.76</v>
      </c>
      <c r="AO861" s="3">
        <v>41.06</v>
      </c>
      <c r="AP861" s="3">
        <v>40.799999999999997</v>
      </c>
      <c r="AQ861" s="3">
        <v>41.07</v>
      </c>
      <c r="AR861" s="3">
        <v>42.19</v>
      </c>
      <c r="AS861" s="3">
        <v>43.12</v>
      </c>
      <c r="AT861" s="3">
        <v>46.25</v>
      </c>
      <c r="AU861" s="3">
        <v>46.7</v>
      </c>
      <c r="AV861" s="3">
        <v>47.44</v>
      </c>
      <c r="AW861" s="3">
        <v>47.25</v>
      </c>
      <c r="AX861" s="3">
        <v>46.64</v>
      </c>
      <c r="AY861" s="3">
        <v>41.16</v>
      </c>
    </row>
    <row r="862" spans="1:51" x14ac:dyDescent="0.35">
      <c r="A862" s="5">
        <f t="shared" si="14"/>
        <v>43931</v>
      </c>
      <c r="B862" t="s">
        <v>1007</v>
      </c>
      <c r="C862" s="2">
        <v>43931</v>
      </c>
      <c r="D862" s="3" t="e">
        <v>#N/A</v>
      </c>
      <c r="E862" s="3" t="e">
        <v>#N/A</v>
      </c>
      <c r="F862" s="3" t="e">
        <v>#N/A</v>
      </c>
      <c r="G862" s="3" t="e">
        <v>#N/A</v>
      </c>
      <c r="H862" s="3" t="e">
        <v>#N/A</v>
      </c>
      <c r="I862" s="3" t="e">
        <v>#N/A</v>
      </c>
      <c r="J862" s="3" t="e">
        <v>#N/A</v>
      </c>
      <c r="K862" s="3" t="e">
        <v>#N/A</v>
      </c>
      <c r="L862" s="3" t="e">
        <v>#N/A</v>
      </c>
      <c r="M862" s="3" t="e">
        <v>#N/A</v>
      </c>
      <c r="N862" s="3" t="e">
        <v>#N/A</v>
      </c>
      <c r="O862" s="3" t="e">
        <v>#N/A</v>
      </c>
      <c r="P862" s="3" t="e">
        <v>#N/A</v>
      </c>
      <c r="Q862" s="3" t="e">
        <v>#N/A</v>
      </c>
      <c r="R862" s="3" t="e">
        <v>#N/A</v>
      </c>
      <c r="S862" s="3" t="e">
        <v>#N/A</v>
      </c>
      <c r="T862" s="3" t="e">
        <v>#N/A</v>
      </c>
      <c r="U862" s="3" t="e">
        <v>#N/A</v>
      </c>
      <c r="V862" s="3" t="e">
        <v>#N/A</v>
      </c>
      <c r="W862" s="3" t="e">
        <v>#N/A</v>
      </c>
      <c r="X862" s="3" t="e">
        <v>#N/A</v>
      </c>
      <c r="Y862" s="3" t="e">
        <v>#N/A</v>
      </c>
      <c r="Z862" s="3" t="e">
        <v>#N/A</v>
      </c>
      <c r="AA862" s="3" t="e">
        <v>#N/A</v>
      </c>
      <c r="AB862" s="3" t="e">
        <v>#N/A</v>
      </c>
      <c r="AC862" s="3" t="e">
        <v>#N/A</v>
      </c>
      <c r="AD862" s="3" t="e">
        <v>#N/A</v>
      </c>
      <c r="AE862" s="3" t="e">
        <v>#N/A</v>
      </c>
      <c r="AF862" s="3" t="e">
        <v>#N/A</v>
      </c>
      <c r="AG862" s="3" t="e">
        <v>#N/A</v>
      </c>
      <c r="AH862" s="3" t="e">
        <v>#N/A</v>
      </c>
      <c r="AI862" s="3" t="e">
        <v>#N/A</v>
      </c>
      <c r="AJ862" s="3" t="e">
        <v>#N/A</v>
      </c>
      <c r="AK862" s="3" t="e">
        <v>#N/A</v>
      </c>
      <c r="AL862" s="3" t="e">
        <v>#N/A</v>
      </c>
      <c r="AM862" s="3" t="e">
        <v>#N/A</v>
      </c>
      <c r="AN862" s="3" t="e">
        <v>#N/A</v>
      </c>
      <c r="AO862" s="3" t="e">
        <v>#N/A</v>
      </c>
      <c r="AP862" s="3" t="e">
        <v>#N/A</v>
      </c>
      <c r="AQ862" s="3" t="e">
        <v>#N/A</v>
      </c>
      <c r="AR862" s="3" t="e">
        <v>#N/A</v>
      </c>
      <c r="AS862" s="3" t="e">
        <v>#N/A</v>
      </c>
      <c r="AT862" s="3" t="e">
        <v>#N/A</v>
      </c>
      <c r="AU862" s="3" t="e">
        <v>#N/A</v>
      </c>
      <c r="AV862" s="3" t="e">
        <v>#N/A</v>
      </c>
      <c r="AW862" s="3" t="e">
        <v>#N/A</v>
      </c>
      <c r="AX862" s="3" t="e">
        <v>#N/A</v>
      </c>
      <c r="AY862" s="3" t="e">
        <v>#N/A</v>
      </c>
    </row>
    <row r="863" spans="1:51" x14ac:dyDescent="0.35">
      <c r="A863" s="5">
        <f t="shared" si="14"/>
        <v>43934</v>
      </c>
      <c r="B863" t="s">
        <v>1008</v>
      </c>
      <c r="C863" s="2">
        <v>43934</v>
      </c>
      <c r="D863" s="3">
        <v>26.95</v>
      </c>
      <c r="E863" s="3">
        <v>28.17</v>
      </c>
      <c r="F863" s="3">
        <v>29.88</v>
      </c>
      <c r="G863" s="3">
        <v>30.4</v>
      </c>
      <c r="H863" s="3">
        <v>31.9</v>
      </c>
      <c r="I863" s="3">
        <v>37.409999999999997</v>
      </c>
      <c r="J863" s="3">
        <v>40.22</v>
      </c>
      <c r="K863" s="3">
        <v>41.15</v>
      </c>
      <c r="L863" s="3">
        <v>43.73</v>
      </c>
      <c r="M863" s="3">
        <v>43.75</v>
      </c>
      <c r="N863" s="3">
        <v>42.77</v>
      </c>
      <c r="O863" s="3">
        <v>39.29</v>
      </c>
      <c r="P863" s="3">
        <v>38.21</v>
      </c>
      <c r="Q863" s="3">
        <v>37.31</v>
      </c>
      <c r="R863" s="3">
        <v>36.96</v>
      </c>
      <c r="S863" s="3">
        <v>37.299999999999997</v>
      </c>
      <c r="T863" s="3">
        <v>37.840000000000003</v>
      </c>
      <c r="U863" s="3">
        <v>42.37</v>
      </c>
      <c r="V863" s="3">
        <v>45.18</v>
      </c>
      <c r="W863" s="3">
        <v>45.78</v>
      </c>
      <c r="X863" s="3">
        <v>46.67</v>
      </c>
      <c r="Y863" s="3">
        <v>46.75</v>
      </c>
      <c r="Z863" s="3">
        <v>46.03</v>
      </c>
      <c r="AA863" s="3">
        <v>41.12</v>
      </c>
      <c r="AB863" s="3">
        <v>39.909999999999997</v>
      </c>
      <c r="AC863" s="3">
        <v>39.21</v>
      </c>
      <c r="AD863" s="3">
        <v>38.96</v>
      </c>
      <c r="AE863" s="3">
        <v>39.229999999999997</v>
      </c>
      <c r="AF863" s="3">
        <v>40.11</v>
      </c>
      <c r="AG863" s="3">
        <v>44.15</v>
      </c>
      <c r="AH863" s="3">
        <v>47.23</v>
      </c>
      <c r="AI863" s="3">
        <v>47.68</v>
      </c>
      <c r="AJ863" s="3">
        <v>48.43</v>
      </c>
      <c r="AK863" s="3">
        <v>48.48</v>
      </c>
      <c r="AL863" s="3">
        <v>47.63</v>
      </c>
      <c r="AM863" s="3">
        <v>42.71</v>
      </c>
      <c r="AN863" s="3">
        <v>41.76</v>
      </c>
      <c r="AO863" s="3">
        <v>41.06</v>
      </c>
      <c r="AP863" s="3">
        <v>40.799999999999997</v>
      </c>
      <c r="AQ863" s="3">
        <v>41.07</v>
      </c>
      <c r="AR863" s="3">
        <v>42.19</v>
      </c>
      <c r="AS863" s="3">
        <v>43.12</v>
      </c>
      <c r="AT863" s="3">
        <v>46.25</v>
      </c>
      <c r="AU863" s="3">
        <v>46.7</v>
      </c>
      <c r="AV863" s="3">
        <v>47.44</v>
      </c>
      <c r="AW863" s="3">
        <v>47.25</v>
      </c>
      <c r="AX863" s="3">
        <v>46.64</v>
      </c>
      <c r="AY863" s="3">
        <v>41.16</v>
      </c>
    </row>
    <row r="864" spans="1:51" x14ac:dyDescent="0.35">
      <c r="A864" s="5">
        <f t="shared" si="14"/>
        <v>43935</v>
      </c>
      <c r="B864" t="s">
        <v>1009</v>
      </c>
      <c r="C864" s="2">
        <v>43935</v>
      </c>
      <c r="D864" s="3">
        <v>25.69</v>
      </c>
      <c r="E864" s="3">
        <v>26.97</v>
      </c>
      <c r="F864" s="3">
        <v>28.67</v>
      </c>
      <c r="G864" s="3">
        <v>29.22</v>
      </c>
      <c r="H864" s="3">
        <v>30.83</v>
      </c>
      <c r="I864" s="3">
        <v>36.159999999999997</v>
      </c>
      <c r="J864" s="3">
        <v>38.97</v>
      </c>
      <c r="K864" s="3">
        <v>39.9</v>
      </c>
      <c r="L864" s="3">
        <v>42.45</v>
      </c>
      <c r="M864" s="3">
        <v>42.47</v>
      </c>
      <c r="N864" s="3">
        <v>41.49</v>
      </c>
      <c r="O864" s="3">
        <v>38.21</v>
      </c>
      <c r="P864" s="3">
        <v>37.130000000000003</v>
      </c>
      <c r="Q864" s="3">
        <v>36.229999999999997</v>
      </c>
      <c r="R864" s="3">
        <v>35.880000000000003</v>
      </c>
      <c r="S864" s="3">
        <v>36.22</v>
      </c>
      <c r="T864" s="3">
        <v>36.76</v>
      </c>
      <c r="U864" s="3">
        <v>41.29</v>
      </c>
      <c r="V864" s="3">
        <v>44.1</v>
      </c>
      <c r="W864" s="3">
        <v>44.7</v>
      </c>
      <c r="X864" s="3">
        <v>45.59</v>
      </c>
      <c r="Y864" s="3">
        <v>45.67</v>
      </c>
      <c r="Z864" s="3">
        <v>44.95</v>
      </c>
      <c r="AA864" s="3">
        <v>40.28</v>
      </c>
      <c r="AB864" s="3">
        <v>39.07</v>
      </c>
      <c r="AC864" s="3">
        <v>38.369999999999997</v>
      </c>
      <c r="AD864" s="3">
        <v>38.119999999999997</v>
      </c>
      <c r="AE864" s="3">
        <v>38.39</v>
      </c>
      <c r="AF864" s="3">
        <v>39.270000000000003</v>
      </c>
      <c r="AG864" s="3">
        <v>43.37</v>
      </c>
      <c r="AH864" s="3">
        <v>46.45</v>
      </c>
      <c r="AI864" s="3">
        <v>46.9</v>
      </c>
      <c r="AJ864" s="3">
        <v>47.65</v>
      </c>
      <c r="AK864" s="3">
        <v>47.7</v>
      </c>
      <c r="AL864" s="3">
        <v>46.85</v>
      </c>
      <c r="AM864" s="3">
        <v>41.81</v>
      </c>
      <c r="AN864" s="3">
        <v>40.86</v>
      </c>
      <c r="AO864" s="3">
        <v>40.159999999999997</v>
      </c>
      <c r="AP864" s="3">
        <v>39.9</v>
      </c>
      <c r="AQ864" s="3">
        <v>40.17</v>
      </c>
      <c r="AR864" s="3">
        <v>41.29</v>
      </c>
      <c r="AS864" s="3">
        <v>42.34</v>
      </c>
      <c r="AT864" s="3">
        <v>45.47</v>
      </c>
      <c r="AU864" s="3">
        <v>45.92</v>
      </c>
      <c r="AV864" s="3">
        <v>46.66</v>
      </c>
      <c r="AW864" s="3">
        <v>46.47</v>
      </c>
      <c r="AX864" s="3">
        <v>45.86</v>
      </c>
      <c r="AY864" s="3">
        <v>40.26</v>
      </c>
    </row>
    <row r="865" spans="1:51" x14ac:dyDescent="0.35">
      <c r="A865" s="5">
        <f t="shared" si="14"/>
        <v>43936</v>
      </c>
      <c r="B865" t="s">
        <v>1010</v>
      </c>
      <c r="C865" s="2">
        <v>43936</v>
      </c>
      <c r="D865" s="3">
        <v>24.98</v>
      </c>
      <c r="E865" s="3">
        <v>26.18</v>
      </c>
      <c r="F865" s="3">
        <v>27.69</v>
      </c>
      <c r="G865" s="3">
        <v>28.37</v>
      </c>
      <c r="H865" s="3">
        <v>30.02</v>
      </c>
      <c r="I865" s="3">
        <v>35.380000000000003</v>
      </c>
      <c r="J865" s="3">
        <v>38.19</v>
      </c>
      <c r="K865" s="3">
        <v>39.119999999999997</v>
      </c>
      <c r="L865" s="3">
        <v>41.77</v>
      </c>
      <c r="M865" s="3">
        <v>41.79</v>
      </c>
      <c r="N865" s="3">
        <v>40.81</v>
      </c>
      <c r="O865" s="3">
        <v>37.35</v>
      </c>
      <c r="P865" s="3">
        <v>36.270000000000003</v>
      </c>
      <c r="Q865" s="3">
        <v>35.369999999999997</v>
      </c>
      <c r="R865" s="3">
        <v>35.04</v>
      </c>
      <c r="S865" s="3">
        <v>35.380000000000003</v>
      </c>
      <c r="T865" s="3">
        <v>35.92</v>
      </c>
      <c r="U865" s="3">
        <v>40.57</v>
      </c>
      <c r="V865" s="3">
        <v>43.38</v>
      </c>
      <c r="W865" s="3">
        <v>43.98</v>
      </c>
      <c r="X865" s="3">
        <v>44.87</v>
      </c>
      <c r="Y865" s="3">
        <v>44.95</v>
      </c>
      <c r="Z865" s="3">
        <v>44.23</v>
      </c>
      <c r="AA865" s="3">
        <v>39.5</v>
      </c>
      <c r="AB865" s="3">
        <v>38.29</v>
      </c>
      <c r="AC865" s="3">
        <v>37.590000000000003</v>
      </c>
      <c r="AD865" s="3">
        <v>37.340000000000003</v>
      </c>
      <c r="AE865" s="3">
        <v>37.61</v>
      </c>
      <c r="AF865" s="3">
        <v>38.49</v>
      </c>
      <c r="AG865" s="3">
        <v>43.05</v>
      </c>
      <c r="AH865" s="3">
        <v>46.13</v>
      </c>
      <c r="AI865" s="3">
        <v>46.58</v>
      </c>
      <c r="AJ865" s="3">
        <v>47.33</v>
      </c>
      <c r="AK865" s="3">
        <v>47.38</v>
      </c>
      <c r="AL865" s="3">
        <v>46.53</v>
      </c>
      <c r="AM865" s="3">
        <v>41.43</v>
      </c>
      <c r="AN865" s="3">
        <v>40.479999999999997</v>
      </c>
      <c r="AO865" s="3">
        <v>39.78</v>
      </c>
      <c r="AP865" s="3">
        <v>39.520000000000003</v>
      </c>
      <c r="AQ865" s="3">
        <v>39.79</v>
      </c>
      <c r="AR865" s="3">
        <v>40.909999999999997</v>
      </c>
      <c r="AS865" s="3">
        <v>44.17</v>
      </c>
      <c r="AT865" s="3">
        <v>47.3</v>
      </c>
      <c r="AU865" s="3">
        <v>47.75</v>
      </c>
      <c r="AV865" s="3">
        <v>48.49</v>
      </c>
      <c r="AW865" s="3">
        <v>48.3</v>
      </c>
      <c r="AX865" s="3">
        <v>47.69</v>
      </c>
      <c r="AY865" s="3">
        <v>39.880000000000003</v>
      </c>
    </row>
    <row r="866" spans="1:51" x14ac:dyDescent="0.35">
      <c r="A866" s="5">
        <f t="shared" si="14"/>
        <v>43937</v>
      </c>
      <c r="B866" t="s">
        <v>1011</v>
      </c>
      <c r="C866" s="2">
        <v>43937</v>
      </c>
      <c r="D866" s="3">
        <v>25.75</v>
      </c>
      <c r="E866" s="3">
        <v>27.21</v>
      </c>
      <c r="F866" s="3">
        <v>29.22</v>
      </c>
      <c r="G866" s="3">
        <v>29.89</v>
      </c>
      <c r="H866" s="3">
        <v>31.7</v>
      </c>
      <c r="I866" s="3">
        <v>36.979999999999997</v>
      </c>
      <c r="J866" s="3">
        <v>39.79</v>
      </c>
      <c r="K866" s="3">
        <v>40.72</v>
      </c>
      <c r="L866" s="3">
        <v>43.25</v>
      </c>
      <c r="M866" s="3">
        <v>43.27</v>
      </c>
      <c r="N866" s="3">
        <v>42.29</v>
      </c>
      <c r="O866" s="3">
        <v>38.67</v>
      </c>
      <c r="P866" s="3">
        <v>37.590000000000003</v>
      </c>
      <c r="Q866" s="3">
        <v>36.69</v>
      </c>
      <c r="R866" s="3">
        <v>36.35</v>
      </c>
      <c r="S866" s="3">
        <v>36.69</v>
      </c>
      <c r="T866" s="3">
        <v>37.229999999999997</v>
      </c>
      <c r="U866" s="3">
        <v>41.75</v>
      </c>
      <c r="V866" s="3">
        <v>44.56</v>
      </c>
      <c r="W866" s="3">
        <v>45.16</v>
      </c>
      <c r="X866" s="3">
        <v>46.05</v>
      </c>
      <c r="Y866" s="3">
        <v>46.13</v>
      </c>
      <c r="Z866" s="3">
        <v>45.41</v>
      </c>
      <c r="AA866" s="3">
        <v>40.619999999999997</v>
      </c>
      <c r="AB866" s="3">
        <v>39.409999999999997</v>
      </c>
      <c r="AC866" s="3">
        <v>38.71</v>
      </c>
      <c r="AD866" s="3">
        <v>38.46</v>
      </c>
      <c r="AE866" s="3">
        <v>38.729999999999997</v>
      </c>
      <c r="AF866" s="3">
        <v>39.61</v>
      </c>
      <c r="AG866" s="3">
        <v>44.22</v>
      </c>
      <c r="AH866" s="3">
        <v>47.3</v>
      </c>
      <c r="AI866" s="3">
        <v>47.75</v>
      </c>
      <c r="AJ866" s="3">
        <v>48.5</v>
      </c>
      <c r="AK866" s="3">
        <v>48.55</v>
      </c>
      <c r="AL866" s="3">
        <v>47.7</v>
      </c>
      <c r="AM866" s="3">
        <v>42.32</v>
      </c>
      <c r="AN866" s="3">
        <v>41.37</v>
      </c>
      <c r="AO866" s="3">
        <v>40.67</v>
      </c>
      <c r="AP866" s="3">
        <v>40.409999999999997</v>
      </c>
      <c r="AQ866" s="3">
        <v>40.68</v>
      </c>
      <c r="AR866" s="3">
        <v>41.8</v>
      </c>
      <c r="AS866" s="3">
        <v>45.34</v>
      </c>
      <c r="AT866" s="3">
        <v>48.47</v>
      </c>
      <c r="AU866" s="3">
        <v>48.92</v>
      </c>
      <c r="AV866" s="3">
        <v>49.66</v>
      </c>
      <c r="AW866" s="3">
        <v>49.47</v>
      </c>
      <c r="AX866" s="3">
        <v>48.86</v>
      </c>
      <c r="AY866" s="3">
        <v>40.770000000000003</v>
      </c>
    </row>
    <row r="867" spans="1:51" x14ac:dyDescent="0.35">
      <c r="A867" s="5">
        <f t="shared" si="14"/>
        <v>43938</v>
      </c>
      <c r="B867" t="s">
        <v>1012</v>
      </c>
      <c r="C867" s="2">
        <v>43938</v>
      </c>
      <c r="D867" s="3">
        <v>26.09</v>
      </c>
      <c r="E867" s="3">
        <v>28.11</v>
      </c>
      <c r="F867" s="3">
        <v>29.82</v>
      </c>
      <c r="G867" s="3">
        <v>30.63</v>
      </c>
      <c r="H867" s="3">
        <v>32.619999999999997</v>
      </c>
      <c r="I867" s="3">
        <v>37.92</v>
      </c>
      <c r="J867" s="3">
        <v>40.729999999999997</v>
      </c>
      <c r="K867" s="3">
        <v>41.66</v>
      </c>
      <c r="L867" s="3">
        <v>44.27</v>
      </c>
      <c r="M867" s="3">
        <v>44.29</v>
      </c>
      <c r="N867" s="3">
        <v>43.31</v>
      </c>
      <c r="O867" s="3">
        <v>39.5</v>
      </c>
      <c r="P867" s="3">
        <v>38.42</v>
      </c>
      <c r="Q867" s="3">
        <v>37.520000000000003</v>
      </c>
      <c r="R867" s="3">
        <v>37.18</v>
      </c>
      <c r="S867" s="3">
        <v>37.520000000000003</v>
      </c>
      <c r="T867" s="3">
        <v>38.06</v>
      </c>
      <c r="U867" s="3">
        <v>42.67</v>
      </c>
      <c r="V867" s="3">
        <v>45.48</v>
      </c>
      <c r="W867" s="3">
        <v>46.08</v>
      </c>
      <c r="X867" s="3">
        <v>46.97</v>
      </c>
      <c r="Y867" s="3">
        <v>47.05</v>
      </c>
      <c r="Z867" s="3">
        <v>46.33</v>
      </c>
      <c r="AA867" s="3">
        <v>41.21</v>
      </c>
      <c r="AB867" s="3">
        <v>40</v>
      </c>
      <c r="AC867" s="3">
        <v>39.299999999999997</v>
      </c>
      <c r="AD867" s="3">
        <v>39.049999999999997</v>
      </c>
      <c r="AE867" s="3">
        <v>39.32</v>
      </c>
      <c r="AF867" s="3">
        <v>40.200000000000003</v>
      </c>
      <c r="AG867" s="3">
        <v>44.54</v>
      </c>
      <c r="AH867" s="3">
        <v>47.62</v>
      </c>
      <c r="AI867" s="3">
        <v>48.07</v>
      </c>
      <c r="AJ867" s="3">
        <v>48.82</v>
      </c>
      <c r="AK867" s="3">
        <v>48.87</v>
      </c>
      <c r="AL867" s="3">
        <v>48.02</v>
      </c>
      <c r="AM867" s="3">
        <v>42.68</v>
      </c>
      <c r="AN867" s="3">
        <v>41.73</v>
      </c>
      <c r="AO867" s="3">
        <v>41.03</v>
      </c>
      <c r="AP867" s="3">
        <v>40.770000000000003</v>
      </c>
      <c r="AQ867" s="3">
        <v>41.04</v>
      </c>
      <c r="AR867" s="3">
        <v>42.16</v>
      </c>
      <c r="AS867" s="3">
        <v>45.17</v>
      </c>
      <c r="AT867" s="3">
        <v>48.3</v>
      </c>
      <c r="AU867" s="3">
        <v>48.75</v>
      </c>
      <c r="AV867" s="3">
        <v>49.49</v>
      </c>
      <c r="AW867" s="3">
        <v>49.3</v>
      </c>
      <c r="AX867" s="3">
        <v>48.69</v>
      </c>
      <c r="AY867" s="3">
        <v>41.13</v>
      </c>
    </row>
    <row r="868" spans="1:51" x14ac:dyDescent="0.35">
      <c r="A868" s="5">
        <f t="shared" si="14"/>
        <v>43941</v>
      </c>
      <c r="B868" t="s">
        <v>1013</v>
      </c>
      <c r="C868" s="2">
        <v>43941</v>
      </c>
      <c r="D868" s="3">
        <v>25</v>
      </c>
      <c r="E868" s="3">
        <v>27.45</v>
      </c>
      <c r="F868" s="3">
        <v>29.47</v>
      </c>
      <c r="G868" s="3">
        <v>30.61</v>
      </c>
      <c r="H868" s="3">
        <v>32.72</v>
      </c>
      <c r="I868" s="3">
        <v>37.78</v>
      </c>
      <c r="J868" s="3">
        <v>40.590000000000003</v>
      </c>
      <c r="K868" s="3">
        <v>41.52</v>
      </c>
      <c r="L868" s="3">
        <v>43.99</v>
      </c>
      <c r="M868" s="3">
        <v>44.01</v>
      </c>
      <c r="N868" s="3">
        <v>43.03</v>
      </c>
      <c r="O868" s="3">
        <v>39.21</v>
      </c>
      <c r="P868" s="3">
        <v>38.130000000000003</v>
      </c>
      <c r="Q868" s="3">
        <v>37.229999999999997</v>
      </c>
      <c r="R868" s="3">
        <v>36.9</v>
      </c>
      <c r="S868" s="3">
        <v>37.24</v>
      </c>
      <c r="T868" s="3">
        <v>37.78</v>
      </c>
      <c r="U868" s="3">
        <v>42.32</v>
      </c>
      <c r="V868" s="3">
        <v>45.13</v>
      </c>
      <c r="W868" s="3">
        <v>45.73</v>
      </c>
      <c r="X868" s="3">
        <v>46.62</v>
      </c>
      <c r="Y868" s="3">
        <v>46.7</v>
      </c>
      <c r="Z868" s="3">
        <v>45.98</v>
      </c>
      <c r="AA868" s="3">
        <v>40.92</v>
      </c>
      <c r="AB868" s="3">
        <v>39.71</v>
      </c>
      <c r="AC868" s="3">
        <v>39.01</v>
      </c>
      <c r="AD868" s="3">
        <v>38.76</v>
      </c>
      <c r="AE868" s="3">
        <v>39.03</v>
      </c>
      <c r="AF868" s="3">
        <v>39.909999999999997</v>
      </c>
      <c r="AG868" s="3">
        <v>44.27</v>
      </c>
      <c r="AH868" s="3">
        <v>47.35</v>
      </c>
      <c r="AI868" s="3">
        <v>47.8</v>
      </c>
      <c r="AJ868" s="3">
        <v>48.55</v>
      </c>
      <c r="AK868" s="3">
        <v>48.6</v>
      </c>
      <c r="AL868" s="3">
        <v>47.75</v>
      </c>
      <c r="AM868" s="3">
        <v>42.59</v>
      </c>
      <c r="AN868" s="3">
        <v>41.64</v>
      </c>
      <c r="AO868" s="3">
        <v>40.94</v>
      </c>
      <c r="AP868" s="3">
        <v>40.68</v>
      </c>
      <c r="AQ868" s="3">
        <v>40.950000000000003</v>
      </c>
      <c r="AR868" s="3">
        <v>42.07</v>
      </c>
      <c r="AS868" s="3">
        <v>44.9</v>
      </c>
      <c r="AT868" s="3">
        <v>48.03</v>
      </c>
      <c r="AU868" s="3">
        <v>48.48</v>
      </c>
      <c r="AV868" s="3">
        <v>49.22</v>
      </c>
      <c r="AW868" s="3">
        <v>49.03</v>
      </c>
      <c r="AX868" s="3">
        <v>48.42</v>
      </c>
      <c r="AY868" s="3">
        <v>41.04</v>
      </c>
    </row>
    <row r="869" spans="1:51" x14ac:dyDescent="0.35">
      <c r="A869" s="5">
        <f t="shared" si="14"/>
        <v>43942</v>
      </c>
      <c r="B869" t="s">
        <v>1014</v>
      </c>
      <c r="C869" s="2">
        <v>43942</v>
      </c>
      <c r="D869" s="3">
        <v>24.47</v>
      </c>
      <c r="E869" s="3">
        <v>26.92</v>
      </c>
      <c r="F869" s="3">
        <v>28.71</v>
      </c>
      <c r="G869" s="3">
        <v>29.87</v>
      </c>
      <c r="H869" s="3">
        <v>31.9</v>
      </c>
      <c r="I869" s="3">
        <v>37.17</v>
      </c>
      <c r="J869" s="3">
        <v>39.979999999999997</v>
      </c>
      <c r="K869" s="3">
        <v>40.909999999999997</v>
      </c>
      <c r="L869" s="3">
        <v>43.2</v>
      </c>
      <c r="M869" s="3">
        <v>43.22</v>
      </c>
      <c r="N869" s="3">
        <v>42.24</v>
      </c>
      <c r="O869" s="3">
        <v>38.43</v>
      </c>
      <c r="P869" s="3">
        <v>37.35</v>
      </c>
      <c r="Q869" s="3">
        <v>36.450000000000003</v>
      </c>
      <c r="R869" s="3">
        <v>36.119999999999997</v>
      </c>
      <c r="S869" s="3">
        <v>36.46</v>
      </c>
      <c r="T869" s="3">
        <v>37</v>
      </c>
      <c r="U869" s="3">
        <v>41.63</v>
      </c>
      <c r="V869" s="3">
        <v>44.44</v>
      </c>
      <c r="W869" s="3">
        <v>45.04</v>
      </c>
      <c r="X869" s="3">
        <v>45.93</v>
      </c>
      <c r="Y869" s="3">
        <v>46.01</v>
      </c>
      <c r="Z869" s="3">
        <v>45.29</v>
      </c>
      <c r="AA869" s="3">
        <v>40.270000000000003</v>
      </c>
      <c r="AB869" s="3">
        <v>39.06</v>
      </c>
      <c r="AC869" s="3">
        <v>38.36</v>
      </c>
      <c r="AD869" s="3">
        <v>38.11</v>
      </c>
      <c r="AE869" s="3">
        <v>38.380000000000003</v>
      </c>
      <c r="AF869" s="3">
        <v>39.26</v>
      </c>
      <c r="AG869" s="3">
        <v>43.75</v>
      </c>
      <c r="AH869" s="3">
        <v>46.83</v>
      </c>
      <c r="AI869" s="3">
        <v>47.28</v>
      </c>
      <c r="AJ869" s="3">
        <v>48.03</v>
      </c>
      <c r="AK869" s="3">
        <v>48.08</v>
      </c>
      <c r="AL869" s="3">
        <v>47.23</v>
      </c>
      <c r="AM869" s="3">
        <v>42</v>
      </c>
      <c r="AN869" s="3">
        <v>41.05</v>
      </c>
      <c r="AO869" s="3">
        <v>40.35</v>
      </c>
      <c r="AP869" s="3">
        <v>40.090000000000003</v>
      </c>
      <c r="AQ869" s="3">
        <v>40.36</v>
      </c>
      <c r="AR869" s="3">
        <v>41.48</v>
      </c>
      <c r="AS869" s="3">
        <v>44.54</v>
      </c>
      <c r="AT869" s="3">
        <v>47.67</v>
      </c>
      <c r="AU869" s="3">
        <v>48.12</v>
      </c>
      <c r="AV869" s="3">
        <v>48.86</v>
      </c>
      <c r="AW869" s="3">
        <v>48.67</v>
      </c>
      <c r="AX869" s="3">
        <v>48.06</v>
      </c>
      <c r="AY869" s="3">
        <v>40.450000000000003</v>
      </c>
    </row>
    <row r="870" spans="1:51" x14ac:dyDescent="0.35">
      <c r="A870" s="5">
        <f t="shared" si="14"/>
        <v>43943</v>
      </c>
      <c r="B870" t="s">
        <v>1015</v>
      </c>
      <c r="C870" s="2">
        <v>43943</v>
      </c>
      <c r="D870" s="3">
        <v>25.13</v>
      </c>
      <c r="E870" s="3">
        <v>27.03</v>
      </c>
      <c r="F870" s="3">
        <v>28.95</v>
      </c>
      <c r="G870" s="3">
        <v>30.17</v>
      </c>
      <c r="H870" s="3">
        <v>32.42</v>
      </c>
      <c r="I870" s="3">
        <v>37.39</v>
      </c>
      <c r="J870" s="3">
        <v>40.200000000000003</v>
      </c>
      <c r="K870" s="3">
        <v>41.13</v>
      </c>
      <c r="L870" s="3">
        <v>43.42</v>
      </c>
      <c r="M870" s="3">
        <v>43.44</v>
      </c>
      <c r="N870" s="3">
        <v>42.46</v>
      </c>
      <c r="O870" s="3">
        <v>38.64</v>
      </c>
      <c r="P870" s="3">
        <v>37.56</v>
      </c>
      <c r="Q870" s="3">
        <v>36.659999999999997</v>
      </c>
      <c r="R870" s="3">
        <v>36.31</v>
      </c>
      <c r="S870" s="3">
        <v>36.65</v>
      </c>
      <c r="T870" s="3">
        <v>37.19</v>
      </c>
      <c r="U870" s="3">
        <v>41.26</v>
      </c>
      <c r="V870" s="3">
        <v>44.07</v>
      </c>
      <c r="W870" s="3">
        <v>44.67</v>
      </c>
      <c r="X870" s="3">
        <v>45.56</v>
      </c>
      <c r="Y870" s="3">
        <v>45.64</v>
      </c>
      <c r="Z870" s="3">
        <v>44.92</v>
      </c>
      <c r="AA870" s="3">
        <v>40.04</v>
      </c>
      <c r="AB870" s="3">
        <v>38.83</v>
      </c>
      <c r="AC870" s="3">
        <v>38.130000000000003</v>
      </c>
      <c r="AD870" s="3">
        <v>37.880000000000003</v>
      </c>
      <c r="AE870" s="3">
        <v>38.15</v>
      </c>
      <c r="AF870" s="3">
        <v>39.03</v>
      </c>
      <c r="AG870" s="3">
        <v>43.29</v>
      </c>
      <c r="AH870" s="3">
        <v>46.37</v>
      </c>
      <c r="AI870" s="3">
        <v>46.82</v>
      </c>
      <c r="AJ870" s="3">
        <v>47.57</v>
      </c>
      <c r="AK870" s="3">
        <v>47.62</v>
      </c>
      <c r="AL870" s="3">
        <v>46.77</v>
      </c>
      <c r="AM870" s="3">
        <v>41.71</v>
      </c>
      <c r="AN870" s="3">
        <v>40.76</v>
      </c>
      <c r="AO870" s="3">
        <v>40.06</v>
      </c>
      <c r="AP870" s="3">
        <v>39.799999999999997</v>
      </c>
      <c r="AQ870" s="3">
        <v>40.07</v>
      </c>
      <c r="AR870" s="3">
        <v>41.19</v>
      </c>
      <c r="AS870" s="3">
        <v>44.08</v>
      </c>
      <c r="AT870" s="3">
        <v>47.21</v>
      </c>
      <c r="AU870" s="3">
        <v>47.66</v>
      </c>
      <c r="AV870" s="3">
        <v>48.4</v>
      </c>
      <c r="AW870" s="3">
        <v>48.21</v>
      </c>
      <c r="AX870" s="3">
        <v>47.6</v>
      </c>
      <c r="AY870" s="3">
        <v>40.159999999999997</v>
      </c>
    </row>
    <row r="871" spans="1:51" x14ac:dyDescent="0.35">
      <c r="A871" s="5">
        <f t="shared" si="14"/>
        <v>43944</v>
      </c>
      <c r="B871" t="s">
        <v>1016</v>
      </c>
      <c r="C871" s="2">
        <v>43944</v>
      </c>
      <c r="D871" s="3">
        <v>24.71</v>
      </c>
      <c r="E871" s="3">
        <v>26.23</v>
      </c>
      <c r="F871" s="3">
        <v>28.39</v>
      </c>
      <c r="G871" s="3">
        <v>29.66</v>
      </c>
      <c r="H871" s="3">
        <v>32.130000000000003</v>
      </c>
      <c r="I871" s="3">
        <v>37.26</v>
      </c>
      <c r="J871" s="3">
        <v>40.07</v>
      </c>
      <c r="K871" s="3">
        <v>41</v>
      </c>
      <c r="L871" s="3">
        <v>43.19</v>
      </c>
      <c r="M871" s="3">
        <v>43.21</v>
      </c>
      <c r="N871" s="3">
        <v>42.23</v>
      </c>
      <c r="O871" s="3">
        <v>38.159999999999997</v>
      </c>
      <c r="P871" s="3">
        <v>37.08</v>
      </c>
      <c r="Q871" s="3">
        <v>36.18</v>
      </c>
      <c r="R871" s="3">
        <v>35.82</v>
      </c>
      <c r="S871" s="3">
        <v>36.159999999999997</v>
      </c>
      <c r="T871" s="3">
        <v>36.700000000000003</v>
      </c>
      <c r="U871" s="3">
        <v>41.16</v>
      </c>
      <c r="V871" s="3">
        <v>43.97</v>
      </c>
      <c r="W871" s="3">
        <v>44.57</v>
      </c>
      <c r="X871" s="3">
        <v>45.46</v>
      </c>
      <c r="Y871" s="3">
        <v>45.54</v>
      </c>
      <c r="Z871" s="3">
        <v>44.82</v>
      </c>
      <c r="AA871" s="3">
        <v>39.97</v>
      </c>
      <c r="AB871" s="3">
        <v>38.76</v>
      </c>
      <c r="AC871" s="3">
        <v>38.06</v>
      </c>
      <c r="AD871" s="3">
        <v>37.81</v>
      </c>
      <c r="AE871" s="3">
        <v>38.08</v>
      </c>
      <c r="AF871" s="3">
        <v>38.96</v>
      </c>
      <c r="AG871" s="3">
        <v>43.26</v>
      </c>
      <c r="AH871" s="3">
        <v>46.34</v>
      </c>
      <c r="AI871" s="3">
        <v>46.79</v>
      </c>
      <c r="AJ871" s="3">
        <v>47.54</v>
      </c>
      <c r="AK871" s="3">
        <v>47.59</v>
      </c>
      <c r="AL871" s="3">
        <v>46.74</v>
      </c>
      <c r="AM871" s="3">
        <v>41.74</v>
      </c>
      <c r="AN871" s="3">
        <v>40.79</v>
      </c>
      <c r="AO871" s="3">
        <v>40.090000000000003</v>
      </c>
      <c r="AP871" s="3">
        <v>39.83</v>
      </c>
      <c r="AQ871" s="3">
        <v>40.1</v>
      </c>
      <c r="AR871" s="3">
        <v>41.22</v>
      </c>
      <c r="AS871" s="3">
        <v>44.05</v>
      </c>
      <c r="AT871" s="3">
        <v>47.18</v>
      </c>
      <c r="AU871" s="3">
        <v>47.63</v>
      </c>
      <c r="AV871" s="3">
        <v>48.37</v>
      </c>
      <c r="AW871" s="3">
        <v>48.18</v>
      </c>
      <c r="AX871" s="3">
        <v>47.57</v>
      </c>
      <c r="AY871" s="3">
        <v>40.19</v>
      </c>
    </row>
    <row r="872" spans="1:51" x14ac:dyDescent="0.35">
      <c r="A872" s="5">
        <f t="shared" si="14"/>
        <v>43945</v>
      </c>
      <c r="B872" t="s">
        <v>1017</v>
      </c>
      <c r="C872" s="2">
        <v>43945</v>
      </c>
      <c r="D872" s="3">
        <v>24.09</v>
      </c>
      <c r="E872" s="3">
        <v>25.91</v>
      </c>
      <c r="F872" s="3">
        <v>27.76</v>
      </c>
      <c r="G872" s="3">
        <v>29.07</v>
      </c>
      <c r="H872" s="3">
        <v>32</v>
      </c>
      <c r="I872" s="3">
        <v>37.44</v>
      </c>
      <c r="J872" s="3">
        <v>40.25</v>
      </c>
      <c r="K872" s="3">
        <v>41.18</v>
      </c>
      <c r="L872" s="3">
        <v>43.1</v>
      </c>
      <c r="M872" s="3">
        <v>43.12</v>
      </c>
      <c r="N872" s="3">
        <v>42.14</v>
      </c>
      <c r="O872" s="3">
        <v>37.99</v>
      </c>
      <c r="P872" s="3">
        <v>36.909999999999997</v>
      </c>
      <c r="Q872" s="3">
        <v>36.01</v>
      </c>
      <c r="R872" s="3">
        <v>35.65</v>
      </c>
      <c r="S872" s="3">
        <v>35.99</v>
      </c>
      <c r="T872" s="3">
        <v>36.53</v>
      </c>
      <c r="U872" s="3">
        <v>41.13</v>
      </c>
      <c r="V872" s="3">
        <v>43.94</v>
      </c>
      <c r="W872" s="3">
        <v>44.54</v>
      </c>
      <c r="X872" s="3">
        <v>45.43</v>
      </c>
      <c r="Y872" s="3">
        <v>45.51</v>
      </c>
      <c r="Z872" s="3">
        <v>44.79</v>
      </c>
      <c r="AA872" s="3">
        <v>39.770000000000003</v>
      </c>
      <c r="AB872" s="3">
        <v>38.56</v>
      </c>
      <c r="AC872" s="3">
        <v>37.86</v>
      </c>
      <c r="AD872" s="3">
        <v>37.61</v>
      </c>
      <c r="AE872" s="3">
        <v>37.880000000000003</v>
      </c>
      <c r="AF872" s="3">
        <v>38.76</v>
      </c>
      <c r="AG872" s="3">
        <v>43.13</v>
      </c>
      <c r="AH872" s="3">
        <v>46.21</v>
      </c>
      <c r="AI872" s="3">
        <v>46.66</v>
      </c>
      <c r="AJ872" s="3">
        <v>47.41</v>
      </c>
      <c r="AK872" s="3">
        <v>47.46</v>
      </c>
      <c r="AL872" s="3">
        <v>46.61</v>
      </c>
      <c r="AM872" s="3">
        <v>41.48</v>
      </c>
      <c r="AN872" s="3">
        <v>40.53</v>
      </c>
      <c r="AO872" s="3">
        <v>39.83</v>
      </c>
      <c r="AP872" s="3">
        <v>39.57</v>
      </c>
      <c r="AQ872" s="3">
        <v>39.840000000000003</v>
      </c>
      <c r="AR872" s="3">
        <v>40.96</v>
      </c>
      <c r="AS872" s="3">
        <v>43.92</v>
      </c>
      <c r="AT872" s="3">
        <v>47.05</v>
      </c>
      <c r="AU872" s="3">
        <v>47.5</v>
      </c>
      <c r="AV872" s="3">
        <v>48.24</v>
      </c>
      <c r="AW872" s="3">
        <v>48.05</v>
      </c>
      <c r="AX872" s="3">
        <v>47.44</v>
      </c>
      <c r="AY872" s="3">
        <v>39.93</v>
      </c>
    </row>
    <row r="873" spans="1:51" x14ac:dyDescent="0.35">
      <c r="A873" s="5">
        <f t="shared" si="14"/>
        <v>43948</v>
      </c>
      <c r="B873" t="s">
        <v>1018</v>
      </c>
      <c r="C873" s="2">
        <v>43948</v>
      </c>
      <c r="D873" s="3">
        <v>24.26</v>
      </c>
      <c r="E873" s="3">
        <v>26.18</v>
      </c>
      <c r="F873" s="3">
        <v>27.63</v>
      </c>
      <c r="G873" s="3">
        <v>28.95</v>
      </c>
      <c r="H873" s="3">
        <v>32.08</v>
      </c>
      <c r="I873" s="3">
        <v>37.15</v>
      </c>
      <c r="J873" s="3">
        <v>39.96</v>
      </c>
      <c r="K873" s="3">
        <v>40.89</v>
      </c>
      <c r="L873" s="3">
        <v>42.56</v>
      </c>
      <c r="M873" s="3">
        <v>42.58</v>
      </c>
      <c r="N873" s="3">
        <v>41.6</v>
      </c>
      <c r="O873" s="3">
        <v>37.76</v>
      </c>
      <c r="P873" s="3">
        <v>36.68</v>
      </c>
      <c r="Q873" s="3">
        <v>35.78</v>
      </c>
      <c r="R873" s="3">
        <v>35.409999999999997</v>
      </c>
      <c r="S873" s="3">
        <v>35.75</v>
      </c>
      <c r="T873" s="3">
        <v>36.29</v>
      </c>
      <c r="U873" s="3">
        <v>40.92</v>
      </c>
      <c r="V873" s="3">
        <v>43.73</v>
      </c>
      <c r="W873" s="3">
        <v>44.33</v>
      </c>
      <c r="X873" s="3">
        <v>45.22</v>
      </c>
      <c r="Y873" s="3">
        <v>45.3</v>
      </c>
      <c r="Z873" s="3">
        <v>44.58</v>
      </c>
      <c r="AA873" s="3">
        <v>39.39</v>
      </c>
      <c r="AB873" s="3">
        <v>38.18</v>
      </c>
      <c r="AC873" s="3">
        <v>37.479999999999997</v>
      </c>
      <c r="AD873" s="3">
        <v>37.229999999999997</v>
      </c>
      <c r="AE873" s="3">
        <v>37.5</v>
      </c>
      <c r="AF873" s="3">
        <v>38.380000000000003</v>
      </c>
      <c r="AG873" s="3">
        <v>43.11</v>
      </c>
      <c r="AH873" s="3">
        <v>46.19</v>
      </c>
      <c r="AI873" s="3">
        <v>46.64</v>
      </c>
      <c r="AJ873" s="3">
        <v>47.39</v>
      </c>
      <c r="AK873" s="3">
        <v>47.44</v>
      </c>
      <c r="AL873" s="3">
        <v>46.59</v>
      </c>
      <c r="AM873" s="3">
        <v>41.02</v>
      </c>
      <c r="AN873" s="3">
        <v>40.07</v>
      </c>
      <c r="AO873" s="3">
        <v>39.369999999999997</v>
      </c>
      <c r="AP873" s="3">
        <v>39.11</v>
      </c>
      <c r="AQ873" s="3">
        <v>39.380000000000003</v>
      </c>
      <c r="AR873" s="3">
        <v>40.5</v>
      </c>
      <c r="AS873" s="3">
        <v>43.9</v>
      </c>
      <c r="AT873" s="3">
        <v>47.03</v>
      </c>
      <c r="AU873" s="3">
        <v>47.48</v>
      </c>
      <c r="AV873" s="3">
        <v>48.22</v>
      </c>
      <c r="AW873" s="3">
        <v>48.03</v>
      </c>
      <c r="AX873" s="3">
        <v>47.42</v>
      </c>
      <c r="AY873" s="3">
        <v>39.47</v>
      </c>
    </row>
    <row r="874" spans="1:51" x14ac:dyDescent="0.35">
      <c r="A874" s="5">
        <f t="shared" si="14"/>
        <v>43949</v>
      </c>
      <c r="B874" t="s">
        <v>1019</v>
      </c>
      <c r="C874" s="2">
        <v>43949</v>
      </c>
      <c r="D874" s="3">
        <v>24.31</v>
      </c>
      <c r="E874" s="3">
        <v>26.4</v>
      </c>
      <c r="F874" s="3">
        <v>27.76</v>
      </c>
      <c r="G874" s="3">
        <v>29.12</v>
      </c>
      <c r="H874" s="3">
        <v>32.25</v>
      </c>
      <c r="I874" s="3">
        <v>37.06</v>
      </c>
      <c r="J874" s="3">
        <v>39.869999999999997</v>
      </c>
      <c r="K874" s="3">
        <v>40.799999999999997</v>
      </c>
      <c r="L874" s="3">
        <v>42.45</v>
      </c>
      <c r="M874" s="3">
        <v>42.47</v>
      </c>
      <c r="N874" s="3">
        <v>41.49</v>
      </c>
      <c r="O874" s="3">
        <v>37.47</v>
      </c>
      <c r="P874" s="3">
        <v>36.409999999999997</v>
      </c>
      <c r="Q874" s="3">
        <v>35.49</v>
      </c>
      <c r="R874" s="3">
        <v>35.14</v>
      </c>
      <c r="S874" s="3">
        <v>35.479999999999997</v>
      </c>
      <c r="T874" s="3">
        <v>36.020000000000003</v>
      </c>
      <c r="U874" s="3">
        <v>40.83</v>
      </c>
      <c r="V874" s="3">
        <v>43.64</v>
      </c>
      <c r="W874" s="3">
        <v>44.24</v>
      </c>
      <c r="X874" s="3">
        <v>45.13</v>
      </c>
      <c r="Y874" s="3">
        <v>45.21</v>
      </c>
      <c r="Z874" s="3">
        <v>44.49</v>
      </c>
      <c r="AA874" s="3">
        <v>39.36</v>
      </c>
      <c r="AB874" s="3">
        <v>38.15</v>
      </c>
      <c r="AC874" s="3">
        <v>37.450000000000003</v>
      </c>
      <c r="AD874" s="3">
        <v>37.200000000000003</v>
      </c>
      <c r="AE874" s="3">
        <v>37.47</v>
      </c>
      <c r="AF874" s="3">
        <v>38.35</v>
      </c>
      <c r="AG874" s="3">
        <v>43.02</v>
      </c>
      <c r="AH874" s="3">
        <v>46.1</v>
      </c>
      <c r="AI874" s="3">
        <v>46.55</v>
      </c>
      <c r="AJ874" s="3">
        <v>47.3</v>
      </c>
      <c r="AK874" s="3">
        <v>47.35</v>
      </c>
      <c r="AL874" s="3">
        <v>46.5</v>
      </c>
      <c r="AM874" s="3">
        <v>41.36</v>
      </c>
      <c r="AN874" s="3">
        <v>40.409999999999997</v>
      </c>
      <c r="AO874" s="3">
        <v>39.71</v>
      </c>
      <c r="AP874" s="3">
        <v>39.450000000000003</v>
      </c>
      <c r="AQ874" s="3">
        <v>39.72</v>
      </c>
      <c r="AR874" s="3">
        <v>40.840000000000003</v>
      </c>
      <c r="AS874" s="3">
        <v>44.24</v>
      </c>
      <c r="AT874" s="3">
        <v>47.37</v>
      </c>
      <c r="AU874" s="3">
        <v>47.82</v>
      </c>
      <c r="AV874" s="3">
        <v>48.56</v>
      </c>
      <c r="AW874" s="3">
        <v>48.37</v>
      </c>
      <c r="AX874" s="3">
        <v>47.76</v>
      </c>
      <c r="AY874" s="3">
        <v>39.81</v>
      </c>
    </row>
    <row r="875" spans="1:51" x14ac:dyDescent="0.35">
      <c r="A875" s="5">
        <f t="shared" si="14"/>
        <v>43950</v>
      </c>
      <c r="B875" t="s">
        <v>1020</v>
      </c>
      <c r="C875" s="2">
        <v>43950</v>
      </c>
      <c r="D875" s="3">
        <v>23.9</v>
      </c>
      <c r="E875" s="3">
        <v>26.18</v>
      </c>
      <c r="F875" s="3">
        <v>27.4</v>
      </c>
      <c r="G875" s="3">
        <v>28.73</v>
      </c>
      <c r="H875" s="3">
        <v>31.79</v>
      </c>
      <c r="I875" s="3">
        <v>37.07</v>
      </c>
      <c r="J875" s="3">
        <v>39.880000000000003</v>
      </c>
      <c r="K875" s="3">
        <v>40.81</v>
      </c>
      <c r="L875" s="3">
        <v>42.6</v>
      </c>
      <c r="M875" s="3">
        <v>42.62</v>
      </c>
      <c r="N875" s="3">
        <v>41.64</v>
      </c>
      <c r="O875" s="3">
        <v>37.28</v>
      </c>
      <c r="P875" s="3">
        <v>36.22</v>
      </c>
      <c r="Q875" s="3">
        <v>35.299999999999997</v>
      </c>
      <c r="R875" s="3">
        <v>34.950000000000003</v>
      </c>
      <c r="S875" s="3">
        <v>35.29</v>
      </c>
      <c r="T875" s="3">
        <v>35.83</v>
      </c>
      <c r="U875" s="3">
        <v>40.630000000000003</v>
      </c>
      <c r="V875" s="3">
        <v>43.44</v>
      </c>
      <c r="W875" s="3">
        <v>44.04</v>
      </c>
      <c r="X875" s="3">
        <v>44.93</v>
      </c>
      <c r="Y875" s="3">
        <v>45.01</v>
      </c>
      <c r="Z875" s="3">
        <v>44.29</v>
      </c>
      <c r="AA875" s="3">
        <v>39.07</v>
      </c>
      <c r="AB875" s="3">
        <v>37.86</v>
      </c>
      <c r="AC875" s="3">
        <v>37.159999999999997</v>
      </c>
      <c r="AD875" s="3">
        <v>36.909999999999997</v>
      </c>
      <c r="AE875" s="3">
        <v>37.18</v>
      </c>
      <c r="AF875" s="3">
        <v>38.06</v>
      </c>
      <c r="AG875" s="3">
        <v>42.94</v>
      </c>
      <c r="AH875" s="3">
        <v>46.02</v>
      </c>
      <c r="AI875" s="3">
        <v>46.47</v>
      </c>
      <c r="AJ875" s="3">
        <v>47.22</v>
      </c>
      <c r="AK875" s="3">
        <v>47.27</v>
      </c>
      <c r="AL875" s="3">
        <v>46.42</v>
      </c>
      <c r="AM875" s="3">
        <v>41</v>
      </c>
      <c r="AN875" s="3">
        <v>40.049999999999997</v>
      </c>
      <c r="AO875" s="3">
        <v>39.35</v>
      </c>
      <c r="AP875" s="3">
        <v>39.090000000000003</v>
      </c>
      <c r="AQ875" s="3">
        <v>39.36</v>
      </c>
      <c r="AR875" s="3">
        <v>40.479999999999997</v>
      </c>
      <c r="AS875" s="3">
        <v>44.16</v>
      </c>
      <c r="AT875" s="3">
        <v>47.29</v>
      </c>
      <c r="AU875" s="3">
        <v>47.74</v>
      </c>
      <c r="AV875" s="3">
        <v>48.48</v>
      </c>
      <c r="AW875" s="3">
        <v>48.29</v>
      </c>
      <c r="AX875" s="3">
        <v>47.68</v>
      </c>
      <c r="AY875" s="3">
        <v>39.450000000000003</v>
      </c>
    </row>
    <row r="876" spans="1:51" x14ac:dyDescent="0.35">
      <c r="A876" s="5">
        <f t="shared" si="14"/>
        <v>43951</v>
      </c>
      <c r="B876" t="s">
        <v>1021</v>
      </c>
      <c r="C876" s="2">
        <v>43951</v>
      </c>
      <c r="D876" s="3">
        <v>25.76</v>
      </c>
      <c r="E876" s="3">
        <v>27.37</v>
      </c>
      <c r="F876" s="3">
        <v>28.66</v>
      </c>
      <c r="G876" s="3">
        <v>31.76</v>
      </c>
      <c r="H876" s="3">
        <v>36.840000000000003</v>
      </c>
      <c r="I876" s="3">
        <v>39.65</v>
      </c>
      <c r="J876" s="3">
        <v>40.58</v>
      </c>
      <c r="K876" s="3">
        <v>42.41</v>
      </c>
      <c r="L876" s="3">
        <v>42.43</v>
      </c>
      <c r="M876" s="3">
        <v>41.45</v>
      </c>
      <c r="N876" s="3">
        <v>37.049999999999997</v>
      </c>
      <c r="O876" s="3">
        <v>35.99</v>
      </c>
      <c r="P876" s="3">
        <v>35.07</v>
      </c>
      <c r="Q876" s="3">
        <v>34.72</v>
      </c>
      <c r="R876" s="3">
        <v>35.06</v>
      </c>
      <c r="S876" s="3">
        <v>35.6</v>
      </c>
      <c r="T876" s="3">
        <v>40.15</v>
      </c>
      <c r="U876" s="3">
        <v>42.96</v>
      </c>
      <c r="V876" s="3">
        <v>43.56</v>
      </c>
      <c r="W876" s="3">
        <v>44.45</v>
      </c>
      <c r="X876" s="3">
        <v>44.53</v>
      </c>
      <c r="Y876" s="3">
        <v>43.81</v>
      </c>
      <c r="Z876" s="3">
        <v>38.96</v>
      </c>
      <c r="AA876" s="3">
        <v>37.75</v>
      </c>
      <c r="AB876" s="3">
        <v>37.049999999999997</v>
      </c>
      <c r="AC876" s="3">
        <v>36.799999999999997</v>
      </c>
      <c r="AD876" s="3">
        <v>37.07</v>
      </c>
      <c r="AE876" s="3">
        <v>37.950000000000003</v>
      </c>
      <c r="AF876" s="3">
        <v>42.49</v>
      </c>
      <c r="AG876" s="3">
        <v>45.57</v>
      </c>
      <c r="AH876" s="3">
        <v>46.02</v>
      </c>
      <c r="AI876" s="3">
        <v>46.77</v>
      </c>
      <c r="AJ876" s="3">
        <v>46.82</v>
      </c>
      <c r="AK876" s="3">
        <v>45.97</v>
      </c>
      <c r="AL876" s="3">
        <v>40.93</v>
      </c>
      <c r="AM876" s="3">
        <v>39.979999999999997</v>
      </c>
      <c r="AN876" s="3">
        <v>39.28</v>
      </c>
      <c r="AO876" s="3">
        <v>39.020000000000003</v>
      </c>
      <c r="AP876" s="3">
        <v>39.29</v>
      </c>
      <c r="AQ876" s="3">
        <v>40.409999999999997</v>
      </c>
      <c r="AR876" s="3">
        <v>43.71</v>
      </c>
      <c r="AS876" s="3">
        <v>46.84</v>
      </c>
      <c r="AT876" s="3">
        <v>47.29</v>
      </c>
      <c r="AU876" s="3">
        <v>48.03</v>
      </c>
      <c r="AV876" s="3">
        <v>47.84</v>
      </c>
      <c r="AW876" s="3">
        <v>47.23</v>
      </c>
      <c r="AX876" s="3">
        <v>39.380000000000003</v>
      </c>
      <c r="AY876" s="3">
        <v>38.57</v>
      </c>
    </row>
    <row r="877" spans="1:51" x14ac:dyDescent="0.35">
      <c r="A877" s="5">
        <f t="shared" si="14"/>
        <v>43952</v>
      </c>
      <c r="B877" t="s">
        <v>1022</v>
      </c>
      <c r="C877" s="2">
        <v>43952</v>
      </c>
      <c r="D877" s="3">
        <v>25.24</v>
      </c>
      <c r="E877" s="3">
        <v>27.11</v>
      </c>
      <c r="F877" s="3">
        <v>28.4</v>
      </c>
      <c r="G877" s="3">
        <v>31.5</v>
      </c>
      <c r="H877" s="3">
        <v>36.630000000000003</v>
      </c>
      <c r="I877" s="3">
        <v>39.32</v>
      </c>
      <c r="J877" s="3">
        <v>40.25</v>
      </c>
      <c r="K877" s="3">
        <v>42.15</v>
      </c>
      <c r="L877" s="3">
        <v>42.17</v>
      </c>
      <c r="M877" s="3">
        <v>41.19</v>
      </c>
      <c r="N877" s="3">
        <v>36.99</v>
      </c>
      <c r="O877" s="3">
        <v>35.93</v>
      </c>
      <c r="P877" s="3">
        <v>35.01</v>
      </c>
      <c r="Q877" s="3">
        <v>34.659999999999997</v>
      </c>
      <c r="R877" s="3">
        <v>35</v>
      </c>
      <c r="S877" s="3">
        <v>35.54</v>
      </c>
      <c r="T877" s="3">
        <v>39.85</v>
      </c>
      <c r="U877" s="3">
        <v>42.66</v>
      </c>
      <c r="V877" s="3">
        <v>43.26</v>
      </c>
      <c r="W877" s="3">
        <v>44.15</v>
      </c>
      <c r="X877" s="3">
        <v>44.23</v>
      </c>
      <c r="Y877" s="3">
        <v>43.51</v>
      </c>
      <c r="Z877" s="3">
        <v>38.76</v>
      </c>
      <c r="AA877" s="3">
        <v>37.549999999999997</v>
      </c>
      <c r="AB877" s="3">
        <v>36.85</v>
      </c>
      <c r="AC877" s="3">
        <v>36.6</v>
      </c>
      <c r="AD877" s="3">
        <v>36.869999999999997</v>
      </c>
      <c r="AE877" s="3">
        <v>37.75</v>
      </c>
      <c r="AF877" s="3">
        <v>42.4</v>
      </c>
      <c r="AG877" s="3">
        <v>45.48</v>
      </c>
      <c r="AH877" s="3">
        <v>45.93</v>
      </c>
      <c r="AI877" s="3">
        <v>46.68</v>
      </c>
      <c r="AJ877" s="3">
        <v>46.73</v>
      </c>
      <c r="AK877" s="3">
        <v>45.88</v>
      </c>
      <c r="AL877" s="3">
        <v>40.58</v>
      </c>
      <c r="AM877" s="3">
        <v>39.630000000000003</v>
      </c>
      <c r="AN877" s="3">
        <v>38.93</v>
      </c>
      <c r="AO877" s="3">
        <v>38.67</v>
      </c>
      <c r="AP877" s="3">
        <v>38.94</v>
      </c>
      <c r="AQ877" s="3">
        <v>40.06</v>
      </c>
      <c r="AR877" s="3">
        <v>43.62</v>
      </c>
      <c r="AS877" s="3">
        <v>46.75</v>
      </c>
      <c r="AT877" s="3">
        <v>47.2</v>
      </c>
      <c r="AU877" s="3">
        <v>47.94</v>
      </c>
      <c r="AV877" s="3">
        <v>47.75</v>
      </c>
      <c r="AW877" s="3">
        <v>47.14</v>
      </c>
      <c r="AX877" s="3">
        <v>39.03</v>
      </c>
      <c r="AY877" s="3">
        <v>38.22</v>
      </c>
    </row>
    <row r="878" spans="1:51" x14ac:dyDescent="0.35">
      <c r="A878" s="5">
        <f t="shared" si="14"/>
        <v>43955</v>
      </c>
      <c r="B878" t="s">
        <v>1023</v>
      </c>
      <c r="C878" s="2">
        <v>43955</v>
      </c>
      <c r="D878" s="3">
        <v>25.03</v>
      </c>
      <c r="E878" s="3">
        <v>27.09</v>
      </c>
      <c r="F878" s="3">
        <v>28.32</v>
      </c>
      <c r="G878" s="3">
        <v>31.59</v>
      </c>
      <c r="H878" s="3">
        <v>35.25</v>
      </c>
      <c r="I878" s="3">
        <v>39.340000000000003</v>
      </c>
      <c r="J878" s="3">
        <v>40.270000000000003</v>
      </c>
      <c r="K878" s="3">
        <v>42.22</v>
      </c>
      <c r="L878" s="3">
        <v>42.24</v>
      </c>
      <c r="M878" s="3">
        <v>41.26</v>
      </c>
      <c r="N878" s="3">
        <v>36.83</v>
      </c>
      <c r="O878" s="3">
        <v>35.770000000000003</v>
      </c>
      <c r="P878" s="3">
        <v>34.85</v>
      </c>
      <c r="Q878" s="3">
        <v>34.5</v>
      </c>
      <c r="R878" s="3">
        <v>34.840000000000003</v>
      </c>
      <c r="S878" s="3">
        <v>35.380000000000003</v>
      </c>
      <c r="T878" s="3">
        <v>39.85</v>
      </c>
      <c r="U878" s="3">
        <v>42.66</v>
      </c>
      <c r="V878" s="3">
        <v>43.26</v>
      </c>
      <c r="W878" s="3">
        <v>44.15</v>
      </c>
      <c r="X878" s="3">
        <v>44.23</v>
      </c>
      <c r="Y878" s="3">
        <v>43.51</v>
      </c>
      <c r="Z878" s="3">
        <v>38.85</v>
      </c>
      <c r="AA878" s="3">
        <v>37.64</v>
      </c>
      <c r="AB878" s="3">
        <v>36.94</v>
      </c>
      <c r="AC878" s="3">
        <v>36.69</v>
      </c>
      <c r="AD878" s="3">
        <v>36.96</v>
      </c>
      <c r="AE878" s="3">
        <v>37.840000000000003</v>
      </c>
      <c r="AF878" s="3">
        <v>42.3</v>
      </c>
      <c r="AG878" s="3">
        <v>45.38</v>
      </c>
      <c r="AH878" s="3">
        <v>45.83</v>
      </c>
      <c r="AI878" s="3">
        <v>46.58</v>
      </c>
      <c r="AJ878" s="3">
        <v>46.63</v>
      </c>
      <c r="AK878" s="3">
        <v>45.78</v>
      </c>
      <c r="AL878" s="3">
        <v>40.770000000000003</v>
      </c>
      <c r="AM878" s="3">
        <v>39.82</v>
      </c>
      <c r="AN878" s="3">
        <v>39.119999999999997</v>
      </c>
      <c r="AO878" s="3">
        <v>38.86</v>
      </c>
      <c r="AP878" s="3">
        <v>39.130000000000003</v>
      </c>
      <c r="AQ878" s="3">
        <v>40.25</v>
      </c>
      <c r="AR878" s="3">
        <v>43.52</v>
      </c>
      <c r="AS878" s="3">
        <v>46.65</v>
      </c>
      <c r="AT878" s="3">
        <v>47.1</v>
      </c>
      <c r="AU878" s="3">
        <v>47.84</v>
      </c>
      <c r="AV878" s="3">
        <v>47.65</v>
      </c>
      <c r="AW878" s="3">
        <v>47.04</v>
      </c>
      <c r="AX878" s="3">
        <v>39.22</v>
      </c>
      <c r="AY878" s="3">
        <v>38.409999999999997</v>
      </c>
    </row>
    <row r="879" spans="1:51" x14ac:dyDescent="0.35">
      <c r="A879" s="5">
        <f t="shared" si="14"/>
        <v>43956</v>
      </c>
      <c r="B879" t="s">
        <v>1024</v>
      </c>
      <c r="C879" s="2">
        <v>43956</v>
      </c>
      <c r="D879" s="3">
        <v>25.04</v>
      </c>
      <c r="E879" s="3">
        <v>26.78</v>
      </c>
      <c r="F879" s="3">
        <v>27.9</v>
      </c>
      <c r="G879" s="3">
        <v>31.31</v>
      </c>
      <c r="H879" s="3">
        <v>35.409999999999997</v>
      </c>
      <c r="I879" s="3">
        <v>39.58</v>
      </c>
      <c r="J879" s="3">
        <v>40.51</v>
      </c>
      <c r="K879" s="3">
        <v>42.44</v>
      </c>
      <c r="L879" s="3">
        <v>42.46</v>
      </c>
      <c r="M879" s="3">
        <v>41.48</v>
      </c>
      <c r="N879" s="3">
        <v>36.840000000000003</v>
      </c>
      <c r="O879" s="3">
        <v>35.78</v>
      </c>
      <c r="P879" s="3">
        <v>34.86</v>
      </c>
      <c r="Q879" s="3">
        <v>34.53</v>
      </c>
      <c r="R879" s="3">
        <v>34.869999999999997</v>
      </c>
      <c r="S879" s="3">
        <v>35.409999999999997</v>
      </c>
      <c r="T879" s="3">
        <v>39.89</v>
      </c>
      <c r="U879" s="3">
        <v>42.7</v>
      </c>
      <c r="V879" s="3">
        <v>43.3</v>
      </c>
      <c r="W879" s="3">
        <v>44.19</v>
      </c>
      <c r="X879" s="3">
        <v>44.27</v>
      </c>
      <c r="Y879" s="3">
        <v>43.55</v>
      </c>
      <c r="Z879" s="3">
        <v>38.83</v>
      </c>
      <c r="AA879" s="3">
        <v>37.619999999999997</v>
      </c>
      <c r="AB879" s="3">
        <v>36.92</v>
      </c>
      <c r="AC879" s="3">
        <v>36.67</v>
      </c>
      <c r="AD879" s="3">
        <v>36.94</v>
      </c>
      <c r="AE879" s="3">
        <v>37.82</v>
      </c>
      <c r="AF879" s="3">
        <v>42.27</v>
      </c>
      <c r="AG879" s="3">
        <v>45.35</v>
      </c>
      <c r="AH879" s="3">
        <v>45.8</v>
      </c>
      <c r="AI879" s="3">
        <v>46.55</v>
      </c>
      <c r="AJ879" s="3">
        <v>46.6</v>
      </c>
      <c r="AK879" s="3">
        <v>45.75</v>
      </c>
      <c r="AL879" s="3">
        <v>40.770000000000003</v>
      </c>
      <c r="AM879" s="3">
        <v>39.82</v>
      </c>
      <c r="AN879" s="3">
        <v>39.119999999999997</v>
      </c>
      <c r="AO879" s="3">
        <v>38.86</v>
      </c>
      <c r="AP879" s="3">
        <v>39.130000000000003</v>
      </c>
      <c r="AQ879" s="3">
        <v>40.25</v>
      </c>
      <c r="AR879" s="3">
        <v>43.57</v>
      </c>
      <c r="AS879" s="3">
        <v>46.7</v>
      </c>
      <c r="AT879" s="3">
        <v>47.15</v>
      </c>
      <c r="AU879" s="3">
        <v>47.89</v>
      </c>
      <c r="AV879" s="3">
        <v>47.7</v>
      </c>
      <c r="AW879" s="3">
        <v>47.09</v>
      </c>
      <c r="AX879" s="3">
        <v>39.22</v>
      </c>
      <c r="AY879" s="3">
        <v>38.409999999999997</v>
      </c>
    </row>
    <row r="880" spans="1:51" x14ac:dyDescent="0.35">
      <c r="A880" s="5">
        <f t="shared" si="14"/>
        <v>43957</v>
      </c>
      <c r="B880" t="s">
        <v>1025</v>
      </c>
      <c r="C880" s="2">
        <v>43957</v>
      </c>
      <c r="D880" s="3">
        <v>25.29</v>
      </c>
      <c r="E880" s="3">
        <v>26.82</v>
      </c>
      <c r="F880" s="3">
        <v>27.81</v>
      </c>
      <c r="G880" s="3">
        <v>31.4</v>
      </c>
      <c r="H880" s="3">
        <v>35.72</v>
      </c>
      <c r="I880" s="3">
        <v>39.96</v>
      </c>
      <c r="J880" s="3">
        <v>40.89</v>
      </c>
      <c r="K880" s="3">
        <v>42.68</v>
      </c>
      <c r="L880" s="3">
        <v>42.7</v>
      </c>
      <c r="M880" s="3">
        <v>41.72</v>
      </c>
      <c r="N880" s="3">
        <v>37.26</v>
      </c>
      <c r="O880" s="3">
        <v>36.200000000000003</v>
      </c>
      <c r="P880" s="3">
        <v>35.28</v>
      </c>
      <c r="Q880" s="3">
        <v>34.97</v>
      </c>
      <c r="R880" s="3">
        <v>35.31</v>
      </c>
      <c r="S880" s="3">
        <v>35.85</v>
      </c>
      <c r="T880" s="3">
        <v>40.08</v>
      </c>
      <c r="U880" s="3">
        <v>42.89</v>
      </c>
      <c r="V880" s="3">
        <v>43.49</v>
      </c>
      <c r="W880" s="3">
        <v>44.38</v>
      </c>
      <c r="X880" s="3">
        <v>44.46</v>
      </c>
      <c r="Y880" s="3">
        <v>43.74</v>
      </c>
      <c r="Z880" s="3">
        <v>38.97</v>
      </c>
      <c r="AA880" s="3">
        <v>37.76</v>
      </c>
      <c r="AB880" s="3">
        <v>37.06</v>
      </c>
      <c r="AC880" s="3">
        <v>36.81</v>
      </c>
      <c r="AD880" s="3">
        <v>37.08</v>
      </c>
      <c r="AE880" s="3">
        <v>37.96</v>
      </c>
      <c r="AF880" s="3">
        <v>42.22</v>
      </c>
      <c r="AG880" s="3">
        <v>45.3</v>
      </c>
      <c r="AH880" s="3">
        <v>45.75</v>
      </c>
      <c r="AI880" s="3">
        <v>46.5</v>
      </c>
      <c r="AJ880" s="3">
        <v>46.55</v>
      </c>
      <c r="AK880" s="3">
        <v>45.7</v>
      </c>
      <c r="AL880" s="3">
        <v>40.69</v>
      </c>
      <c r="AM880" s="3">
        <v>39.74</v>
      </c>
      <c r="AN880" s="3">
        <v>39.04</v>
      </c>
      <c r="AO880" s="3">
        <v>38.78</v>
      </c>
      <c r="AP880" s="3">
        <v>39.049999999999997</v>
      </c>
      <c r="AQ880" s="3">
        <v>40.17</v>
      </c>
      <c r="AR880" s="3">
        <v>43.56</v>
      </c>
      <c r="AS880" s="3">
        <v>46.69</v>
      </c>
      <c r="AT880" s="3">
        <v>47.14</v>
      </c>
      <c r="AU880" s="3">
        <v>47.88</v>
      </c>
      <c r="AV880" s="3">
        <v>47.69</v>
      </c>
      <c r="AW880" s="3">
        <v>47.08</v>
      </c>
      <c r="AX880" s="3">
        <v>39.14</v>
      </c>
      <c r="AY880" s="3">
        <v>38.33</v>
      </c>
    </row>
    <row r="881" spans="1:51" x14ac:dyDescent="0.35">
      <c r="A881" s="5">
        <f t="shared" si="14"/>
        <v>43958</v>
      </c>
      <c r="B881" t="s">
        <v>1026</v>
      </c>
      <c r="C881" s="2">
        <v>43958</v>
      </c>
      <c r="D881" s="3">
        <v>25.72</v>
      </c>
      <c r="E881" s="3">
        <v>27.35</v>
      </c>
      <c r="F881" s="3">
        <v>28.32</v>
      </c>
      <c r="G881" s="3">
        <v>31.86</v>
      </c>
      <c r="H881" s="3">
        <v>36.46</v>
      </c>
      <c r="I881" s="3">
        <v>40.700000000000003</v>
      </c>
      <c r="J881" s="3">
        <v>41.63</v>
      </c>
      <c r="K881" s="3">
        <v>43.53</v>
      </c>
      <c r="L881" s="3">
        <v>43.55</v>
      </c>
      <c r="M881" s="3">
        <v>42.57</v>
      </c>
      <c r="N881" s="3">
        <v>37.799999999999997</v>
      </c>
      <c r="O881" s="3">
        <v>36.74</v>
      </c>
      <c r="P881" s="3">
        <v>35.82</v>
      </c>
      <c r="Q881" s="3">
        <v>35.5</v>
      </c>
      <c r="R881" s="3">
        <v>35.840000000000003</v>
      </c>
      <c r="S881" s="3">
        <v>36.380000000000003</v>
      </c>
      <c r="T881" s="3">
        <v>40.65</v>
      </c>
      <c r="U881" s="3">
        <v>43.46</v>
      </c>
      <c r="V881" s="3">
        <v>44.06</v>
      </c>
      <c r="W881" s="3">
        <v>44.95</v>
      </c>
      <c r="X881" s="3">
        <v>45.03</v>
      </c>
      <c r="Y881" s="3">
        <v>44.31</v>
      </c>
      <c r="Z881" s="3">
        <v>39.32</v>
      </c>
      <c r="AA881" s="3">
        <v>38.11</v>
      </c>
      <c r="AB881" s="3">
        <v>37.409999999999997</v>
      </c>
      <c r="AC881" s="3">
        <v>37.159999999999997</v>
      </c>
      <c r="AD881" s="3">
        <v>37.43</v>
      </c>
      <c r="AE881" s="3">
        <v>38.31</v>
      </c>
      <c r="AF881" s="3">
        <v>42.86</v>
      </c>
      <c r="AG881" s="3">
        <v>45.94</v>
      </c>
      <c r="AH881" s="3">
        <v>46.39</v>
      </c>
      <c r="AI881" s="3">
        <v>47.14</v>
      </c>
      <c r="AJ881" s="3">
        <v>47.19</v>
      </c>
      <c r="AK881" s="3">
        <v>46.34</v>
      </c>
      <c r="AL881" s="3">
        <v>41.03</v>
      </c>
      <c r="AM881" s="3">
        <v>40.08</v>
      </c>
      <c r="AN881" s="3">
        <v>39.380000000000003</v>
      </c>
      <c r="AO881" s="3">
        <v>39.119999999999997</v>
      </c>
      <c r="AP881" s="3">
        <v>39.39</v>
      </c>
      <c r="AQ881" s="3">
        <v>40.51</v>
      </c>
      <c r="AR881" s="3">
        <v>44.2</v>
      </c>
      <c r="AS881" s="3">
        <v>47.33</v>
      </c>
      <c r="AT881" s="3">
        <v>47.78</v>
      </c>
      <c r="AU881" s="3">
        <v>48.52</v>
      </c>
      <c r="AV881" s="3">
        <v>48.33</v>
      </c>
      <c r="AW881" s="3">
        <v>47.72</v>
      </c>
      <c r="AX881" s="3">
        <v>39.479999999999997</v>
      </c>
      <c r="AY881" s="3">
        <v>38.67</v>
      </c>
    </row>
    <row r="882" spans="1:51" x14ac:dyDescent="0.35">
      <c r="A882" s="5">
        <f t="shared" si="14"/>
        <v>43959</v>
      </c>
      <c r="B882" t="s">
        <v>1027</v>
      </c>
      <c r="C882" s="2">
        <v>43959</v>
      </c>
      <c r="D882" s="3">
        <v>25.72</v>
      </c>
      <c r="E882" s="3">
        <v>27.35</v>
      </c>
      <c r="F882" s="3">
        <v>28.32</v>
      </c>
      <c r="G882" s="3">
        <v>31.86</v>
      </c>
      <c r="H882" s="3">
        <v>36.46</v>
      </c>
      <c r="I882" s="3">
        <v>40.700000000000003</v>
      </c>
      <c r="J882" s="3">
        <v>41.63</v>
      </c>
      <c r="K882" s="3">
        <v>43.53</v>
      </c>
      <c r="L882" s="3">
        <v>43.55</v>
      </c>
      <c r="M882" s="3">
        <v>42.57</v>
      </c>
      <c r="N882" s="3">
        <v>37.799999999999997</v>
      </c>
      <c r="O882" s="3">
        <v>36.74</v>
      </c>
      <c r="P882" s="3">
        <v>35.82</v>
      </c>
      <c r="Q882" s="3">
        <v>35.5</v>
      </c>
      <c r="R882" s="3">
        <v>35.840000000000003</v>
      </c>
      <c r="S882" s="3">
        <v>36.380000000000003</v>
      </c>
      <c r="T882" s="3">
        <v>40.65</v>
      </c>
      <c r="U882" s="3">
        <v>43.46</v>
      </c>
      <c r="V882" s="3">
        <v>44.06</v>
      </c>
      <c r="W882" s="3">
        <v>44.95</v>
      </c>
      <c r="X882" s="3">
        <v>45.03</v>
      </c>
      <c r="Y882" s="3">
        <v>44.31</v>
      </c>
      <c r="Z882" s="3">
        <v>39.32</v>
      </c>
      <c r="AA882" s="3">
        <v>38.11</v>
      </c>
      <c r="AB882" s="3">
        <v>37.409999999999997</v>
      </c>
      <c r="AC882" s="3">
        <v>37.159999999999997</v>
      </c>
      <c r="AD882" s="3">
        <v>37.43</v>
      </c>
      <c r="AE882" s="3">
        <v>38.31</v>
      </c>
      <c r="AF882" s="3">
        <v>42.86</v>
      </c>
      <c r="AG882" s="3">
        <v>45.94</v>
      </c>
      <c r="AH882" s="3">
        <v>46.39</v>
      </c>
      <c r="AI882" s="3">
        <v>47.14</v>
      </c>
      <c r="AJ882" s="3">
        <v>47.19</v>
      </c>
      <c r="AK882" s="3">
        <v>46.34</v>
      </c>
      <c r="AL882" s="3">
        <v>41.03</v>
      </c>
      <c r="AM882" s="3">
        <v>40.08</v>
      </c>
      <c r="AN882" s="3">
        <v>39.380000000000003</v>
      </c>
      <c r="AO882" s="3">
        <v>39.119999999999997</v>
      </c>
      <c r="AP882" s="3">
        <v>39.39</v>
      </c>
      <c r="AQ882" s="3">
        <v>40.51</v>
      </c>
      <c r="AR882" s="3">
        <v>44.2</v>
      </c>
      <c r="AS882" s="3">
        <v>47.33</v>
      </c>
      <c r="AT882" s="3">
        <v>47.78</v>
      </c>
      <c r="AU882" s="3">
        <v>48.52</v>
      </c>
      <c r="AV882" s="3">
        <v>48.33</v>
      </c>
      <c r="AW882" s="3">
        <v>47.72</v>
      </c>
      <c r="AX882" s="3">
        <v>39.479999999999997</v>
      </c>
      <c r="AY882" s="3">
        <v>38.67</v>
      </c>
    </row>
    <row r="883" spans="1:51" x14ac:dyDescent="0.35">
      <c r="A883" s="5">
        <f t="shared" si="14"/>
        <v>43962</v>
      </c>
      <c r="B883" t="s">
        <v>1028</v>
      </c>
      <c r="C883" s="2">
        <v>43962</v>
      </c>
      <c r="D883" s="3">
        <v>25.43</v>
      </c>
      <c r="E883" s="3">
        <v>27.04</v>
      </c>
      <c r="F883" s="3">
        <v>27.95</v>
      </c>
      <c r="G883" s="3">
        <v>31.61</v>
      </c>
      <c r="H883" s="3">
        <v>36.75</v>
      </c>
      <c r="I883" s="3">
        <v>40.799999999999997</v>
      </c>
      <c r="J883" s="3">
        <v>41.73</v>
      </c>
      <c r="K883" s="3">
        <v>43.76</v>
      </c>
      <c r="L883" s="3">
        <v>43.78</v>
      </c>
      <c r="M883" s="3">
        <v>42.8</v>
      </c>
      <c r="N883" s="3">
        <v>37.979999999999997</v>
      </c>
      <c r="O883" s="3">
        <v>36.92</v>
      </c>
      <c r="P883" s="3">
        <v>36</v>
      </c>
      <c r="Q883" s="3">
        <v>35.67</v>
      </c>
      <c r="R883" s="3">
        <v>36.01</v>
      </c>
      <c r="S883" s="3">
        <v>36.549999999999997</v>
      </c>
      <c r="T883" s="3">
        <v>40.630000000000003</v>
      </c>
      <c r="U883" s="3">
        <v>43.44</v>
      </c>
      <c r="V883" s="3">
        <v>44.04</v>
      </c>
      <c r="W883" s="3">
        <v>44.93</v>
      </c>
      <c r="X883" s="3">
        <v>45.01</v>
      </c>
      <c r="Y883" s="3">
        <v>44.29</v>
      </c>
      <c r="Z883" s="3">
        <v>39.57</v>
      </c>
      <c r="AA883" s="3">
        <v>38.36</v>
      </c>
      <c r="AB883" s="3">
        <v>37.659999999999997</v>
      </c>
      <c r="AC883" s="3">
        <v>37.409999999999997</v>
      </c>
      <c r="AD883" s="3">
        <v>37.68</v>
      </c>
      <c r="AE883" s="3">
        <v>38.56</v>
      </c>
      <c r="AF883" s="3">
        <v>42.7</v>
      </c>
      <c r="AG883" s="3">
        <v>45.78</v>
      </c>
      <c r="AH883" s="3">
        <v>46.23</v>
      </c>
      <c r="AI883" s="3">
        <v>46.98</v>
      </c>
      <c r="AJ883" s="3">
        <v>47.03</v>
      </c>
      <c r="AK883" s="3">
        <v>46.18</v>
      </c>
      <c r="AL883" s="3">
        <v>41</v>
      </c>
      <c r="AM883" s="3">
        <v>40.049999999999997</v>
      </c>
      <c r="AN883" s="3">
        <v>39.35</v>
      </c>
      <c r="AO883" s="3">
        <v>39.090000000000003</v>
      </c>
      <c r="AP883" s="3">
        <v>39.36</v>
      </c>
      <c r="AQ883" s="3">
        <v>40.479999999999997</v>
      </c>
      <c r="AR883" s="3">
        <v>44.04</v>
      </c>
      <c r="AS883" s="3">
        <v>47.17</v>
      </c>
      <c r="AT883" s="3">
        <v>47.62</v>
      </c>
      <c r="AU883" s="3">
        <v>48.36</v>
      </c>
      <c r="AV883" s="3">
        <v>48.17</v>
      </c>
      <c r="AW883" s="3">
        <v>47.56</v>
      </c>
      <c r="AX883" s="3">
        <v>39.450000000000003</v>
      </c>
      <c r="AY883" s="3">
        <v>38.64</v>
      </c>
    </row>
    <row r="884" spans="1:51" x14ac:dyDescent="0.35">
      <c r="A884" s="5">
        <f t="shared" si="14"/>
        <v>43963</v>
      </c>
      <c r="B884" t="s">
        <v>1029</v>
      </c>
      <c r="C884" s="2">
        <v>43963</v>
      </c>
      <c r="D884" s="3">
        <v>24.81</v>
      </c>
      <c r="E884" s="3">
        <v>26.2</v>
      </c>
      <c r="F884" s="3">
        <v>27.27</v>
      </c>
      <c r="G884" s="3">
        <v>31.05</v>
      </c>
      <c r="H884" s="3">
        <v>36.1</v>
      </c>
      <c r="I884" s="3">
        <v>40.159999999999997</v>
      </c>
      <c r="J884" s="3">
        <v>41.09</v>
      </c>
      <c r="K884" s="3">
        <v>43.11</v>
      </c>
      <c r="L884" s="3">
        <v>43.13</v>
      </c>
      <c r="M884" s="3">
        <v>42.15</v>
      </c>
      <c r="N884" s="3">
        <v>37.49</v>
      </c>
      <c r="O884" s="3">
        <v>36.43</v>
      </c>
      <c r="P884" s="3">
        <v>35.51</v>
      </c>
      <c r="Q884" s="3">
        <v>35.17</v>
      </c>
      <c r="R884" s="3">
        <v>35.51</v>
      </c>
      <c r="S884" s="3">
        <v>36.049999999999997</v>
      </c>
      <c r="T884" s="3">
        <v>40.229999999999997</v>
      </c>
      <c r="U884" s="3">
        <v>43.04</v>
      </c>
      <c r="V884" s="3">
        <v>43.64</v>
      </c>
      <c r="W884" s="3">
        <v>44.53</v>
      </c>
      <c r="X884" s="3">
        <v>44.61</v>
      </c>
      <c r="Y884" s="3">
        <v>43.89</v>
      </c>
      <c r="Z884" s="3">
        <v>39.270000000000003</v>
      </c>
      <c r="AA884" s="3">
        <v>38.06</v>
      </c>
      <c r="AB884" s="3">
        <v>37.36</v>
      </c>
      <c r="AC884" s="3">
        <v>37.11</v>
      </c>
      <c r="AD884" s="3">
        <v>37.380000000000003</v>
      </c>
      <c r="AE884" s="3">
        <v>38.26</v>
      </c>
      <c r="AF884" s="3">
        <v>42.45</v>
      </c>
      <c r="AG884" s="3">
        <v>45.53</v>
      </c>
      <c r="AH884" s="3">
        <v>45.98</v>
      </c>
      <c r="AI884" s="3">
        <v>46.73</v>
      </c>
      <c r="AJ884" s="3">
        <v>46.78</v>
      </c>
      <c r="AK884" s="3">
        <v>45.93</v>
      </c>
      <c r="AL884" s="3">
        <v>40.479999999999997</v>
      </c>
      <c r="AM884" s="3">
        <v>39.53</v>
      </c>
      <c r="AN884" s="3">
        <v>38.83</v>
      </c>
      <c r="AO884" s="3">
        <v>38.57</v>
      </c>
      <c r="AP884" s="3">
        <v>38.840000000000003</v>
      </c>
      <c r="AQ884" s="3">
        <v>39.96</v>
      </c>
      <c r="AR884" s="3">
        <v>43.79</v>
      </c>
      <c r="AS884" s="3">
        <v>46.92</v>
      </c>
      <c r="AT884" s="3">
        <v>47.37</v>
      </c>
      <c r="AU884" s="3">
        <v>48.11</v>
      </c>
      <c r="AV884" s="3">
        <v>47.92</v>
      </c>
      <c r="AW884" s="3">
        <v>47.31</v>
      </c>
      <c r="AX884" s="3">
        <v>38.93</v>
      </c>
      <c r="AY884" s="3">
        <v>38.119999999999997</v>
      </c>
    </row>
    <row r="885" spans="1:51" x14ac:dyDescent="0.35">
      <c r="A885" s="5">
        <f t="shared" si="14"/>
        <v>43964</v>
      </c>
      <c r="B885" t="s">
        <v>1030</v>
      </c>
      <c r="C885" s="2">
        <v>43964</v>
      </c>
      <c r="D885" s="3">
        <v>24.74</v>
      </c>
      <c r="E885" s="3">
        <v>25.67</v>
      </c>
      <c r="F885" s="3">
        <v>26.82</v>
      </c>
      <c r="G885" s="3">
        <v>30.41</v>
      </c>
      <c r="H885" s="3">
        <v>35.86</v>
      </c>
      <c r="I885" s="3">
        <v>39.950000000000003</v>
      </c>
      <c r="J885" s="3">
        <v>40.880000000000003</v>
      </c>
      <c r="K885" s="3">
        <v>42.92</v>
      </c>
      <c r="L885" s="3">
        <v>42.94</v>
      </c>
      <c r="M885" s="3">
        <v>41.96</v>
      </c>
      <c r="N885" s="3">
        <v>37.340000000000003</v>
      </c>
      <c r="O885" s="3">
        <v>36.28</v>
      </c>
      <c r="P885" s="3">
        <v>35.36</v>
      </c>
      <c r="Q885" s="3">
        <v>35.03</v>
      </c>
      <c r="R885" s="3">
        <v>35.369999999999997</v>
      </c>
      <c r="S885" s="3">
        <v>35.909999999999997</v>
      </c>
      <c r="T885" s="3">
        <v>40.15</v>
      </c>
      <c r="U885" s="3">
        <v>42.96</v>
      </c>
      <c r="V885" s="3">
        <v>43.56</v>
      </c>
      <c r="W885" s="3">
        <v>44.45</v>
      </c>
      <c r="X885" s="3">
        <v>44.53</v>
      </c>
      <c r="Y885" s="3">
        <v>43.81</v>
      </c>
      <c r="Z885" s="3">
        <v>39.32</v>
      </c>
      <c r="AA885" s="3">
        <v>38.11</v>
      </c>
      <c r="AB885" s="3">
        <v>37.409999999999997</v>
      </c>
      <c r="AC885" s="3">
        <v>37.159999999999997</v>
      </c>
      <c r="AD885" s="3">
        <v>37.43</v>
      </c>
      <c r="AE885" s="3">
        <v>38.31</v>
      </c>
      <c r="AF885" s="3">
        <v>42.48</v>
      </c>
      <c r="AG885" s="3">
        <v>45.56</v>
      </c>
      <c r="AH885" s="3">
        <v>46.01</v>
      </c>
      <c r="AI885" s="3">
        <v>46.76</v>
      </c>
      <c r="AJ885" s="3">
        <v>46.81</v>
      </c>
      <c r="AK885" s="3">
        <v>45.96</v>
      </c>
      <c r="AL885" s="3">
        <v>40.799999999999997</v>
      </c>
      <c r="AM885" s="3">
        <v>39.85</v>
      </c>
      <c r="AN885" s="3">
        <v>39.15</v>
      </c>
      <c r="AO885" s="3">
        <v>38.89</v>
      </c>
      <c r="AP885" s="3">
        <v>39.159999999999997</v>
      </c>
      <c r="AQ885" s="3">
        <v>40.28</v>
      </c>
      <c r="AR885" s="3">
        <v>43.74</v>
      </c>
      <c r="AS885" s="3">
        <v>46.87</v>
      </c>
      <c r="AT885" s="3">
        <v>47.32</v>
      </c>
      <c r="AU885" s="3">
        <v>48.06</v>
      </c>
      <c r="AV885" s="3">
        <v>47.87</v>
      </c>
      <c r="AW885" s="3">
        <v>47.26</v>
      </c>
      <c r="AX885" s="3">
        <v>39.25</v>
      </c>
      <c r="AY885" s="3">
        <v>38.44</v>
      </c>
    </row>
    <row r="886" spans="1:51" x14ac:dyDescent="0.35">
      <c r="A886" s="5">
        <f t="shared" si="14"/>
        <v>43965</v>
      </c>
      <c r="B886" t="s">
        <v>1031</v>
      </c>
      <c r="C886" s="2">
        <v>43965</v>
      </c>
      <c r="D886" s="3">
        <v>25.11</v>
      </c>
      <c r="E886" s="3">
        <v>25.93</v>
      </c>
      <c r="F886" s="3">
        <v>27.15</v>
      </c>
      <c r="G886" s="3">
        <v>30.71</v>
      </c>
      <c r="H886" s="3">
        <v>36.07</v>
      </c>
      <c r="I886" s="3">
        <v>40.229999999999997</v>
      </c>
      <c r="J886" s="3">
        <v>41.16</v>
      </c>
      <c r="K886" s="3">
        <v>43.5</v>
      </c>
      <c r="L886" s="3">
        <v>43.52</v>
      </c>
      <c r="M886" s="3">
        <v>42.54</v>
      </c>
      <c r="N886" s="3">
        <v>37.72</v>
      </c>
      <c r="O886" s="3">
        <v>36.659999999999997</v>
      </c>
      <c r="P886" s="3">
        <v>35.74</v>
      </c>
      <c r="Q886" s="3">
        <v>35.42</v>
      </c>
      <c r="R886" s="3">
        <v>35.76</v>
      </c>
      <c r="S886" s="3">
        <v>36.299999999999997</v>
      </c>
      <c r="T886" s="3">
        <v>40.47</v>
      </c>
      <c r="U886" s="3">
        <v>43.28</v>
      </c>
      <c r="V886" s="3">
        <v>43.88</v>
      </c>
      <c r="W886" s="3">
        <v>44.77</v>
      </c>
      <c r="X886" s="3">
        <v>44.85</v>
      </c>
      <c r="Y886" s="3">
        <v>44.13</v>
      </c>
      <c r="Z886" s="3">
        <v>39.51</v>
      </c>
      <c r="AA886" s="3">
        <v>38.299999999999997</v>
      </c>
      <c r="AB886" s="3">
        <v>37.6</v>
      </c>
      <c r="AC886" s="3">
        <v>37.35</v>
      </c>
      <c r="AD886" s="3">
        <v>37.619999999999997</v>
      </c>
      <c r="AE886" s="3">
        <v>38.5</v>
      </c>
      <c r="AF886" s="3">
        <v>42.6</v>
      </c>
      <c r="AG886" s="3">
        <v>45.68</v>
      </c>
      <c r="AH886" s="3">
        <v>46.13</v>
      </c>
      <c r="AI886" s="3">
        <v>46.88</v>
      </c>
      <c r="AJ886" s="3">
        <v>46.93</v>
      </c>
      <c r="AK886" s="3">
        <v>46.08</v>
      </c>
      <c r="AL886" s="3">
        <v>41.13</v>
      </c>
      <c r="AM886" s="3">
        <v>40.18</v>
      </c>
      <c r="AN886" s="3">
        <v>39.479999999999997</v>
      </c>
      <c r="AO886" s="3">
        <v>39.22</v>
      </c>
      <c r="AP886" s="3">
        <v>39.49</v>
      </c>
      <c r="AQ886" s="3">
        <v>40.61</v>
      </c>
      <c r="AR886" s="3">
        <v>43.94</v>
      </c>
      <c r="AS886" s="3">
        <v>47.07</v>
      </c>
      <c r="AT886" s="3">
        <v>47.52</v>
      </c>
      <c r="AU886" s="3">
        <v>48.26</v>
      </c>
      <c r="AV886" s="3">
        <v>48.07</v>
      </c>
      <c r="AW886" s="3">
        <v>47.46</v>
      </c>
      <c r="AX886" s="3">
        <v>39.58</v>
      </c>
      <c r="AY886" s="3">
        <v>38.770000000000003</v>
      </c>
    </row>
    <row r="887" spans="1:51" x14ac:dyDescent="0.35">
      <c r="A887" s="5">
        <f t="shared" si="14"/>
        <v>43966</v>
      </c>
      <c r="B887" t="s">
        <v>1032</v>
      </c>
      <c r="C887" s="2">
        <v>43966</v>
      </c>
      <c r="D887" s="3">
        <v>25.3</v>
      </c>
      <c r="E887" s="3">
        <v>26.01</v>
      </c>
      <c r="F887" s="3">
        <v>27.13</v>
      </c>
      <c r="G887" s="3">
        <v>30.86</v>
      </c>
      <c r="H887" s="3">
        <v>36.450000000000003</v>
      </c>
      <c r="I887" s="3">
        <v>40.659999999999997</v>
      </c>
      <c r="J887" s="3">
        <v>41.59</v>
      </c>
      <c r="K887" s="3">
        <v>43.81</v>
      </c>
      <c r="L887" s="3">
        <v>43.83</v>
      </c>
      <c r="M887" s="3">
        <v>42.85</v>
      </c>
      <c r="N887" s="3">
        <v>38.18</v>
      </c>
      <c r="O887" s="3">
        <v>37.119999999999997</v>
      </c>
      <c r="P887" s="3">
        <v>36.200000000000003</v>
      </c>
      <c r="Q887" s="3">
        <v>35.869999999999997</v>
      </c>
      <c r="R887" s="3">
        <v>36.21</v>
      </c>
      <c r="S887" s="3">
        <v>36.75</v>
      </c>
      <c r="T887" s="3">
        <v>41.18</v>
      </c>
      <c r="U887" s="3">
        <v>43.99</v>
      </c>
      <c r="V887" s="3">
        <v>44.59</v>
      </c>
      <c r="W887" s="3">
        <v>45.48</v>
      </c>
      <c r="X887" s="3">
        <v>45.56</v>
      </c>
      <c r="Y887" s="3">
        <v>44.84</v>
      </c>
      <c r="Z887" s="3">
        <v>40.130000000000003</v>
      </c>
      <c r="AA887" s="3">
        <v>38.92</v>
      </c>
      <c r="AB887" s="3">
        <v>38.22</v>
      </c>
      <c r="AC887" s="3">
        <v>37.97</v>
      </c>
      <c r="AD887" s="3">
        <v>38.24</v>
      </c>
      <c r="AE887" s="3">
        <v>39.119999999999997</v>
      </c>
      <c r="AF887" s="3">
        <v>43</v>
      </c>
      <c r="AG887" s="3">
        <v>46.08</v>
      </c>
      <c r="AH887" s="3">
        <v>46.53</v>
      </c>
      <c r="AI887" s="3">
        <v>47.28</v>
      </c>
      <c r="AJ887" s="3">
        <v>47.33</v>
      </c>
      <c r="AK887" s="3">
        <v>46.48</v>
      </c>
      <c r="AL887" s="3">
        <v>41.16</v>
      </c>
      <c r="AM887" s="3">
        <v>40.21</v>
      </c>
      <c r="AN887" s="3">
        <v>39.51</v>
      </c>
      <c r="AO887" s="3">
        <v>39.25</v>
      </c>
      <c r="AP887" s="3">
        <v>39.520000000000003</v>
      </c>
      <c r="AQ887" s="3">
        <v>40.64</v>
      </c>
      <c r="AR887" s="3">
        <v>44.34</v>
      </c>
      <c r="AS887" s="3">
        <v>47.47</v>
      </c>
      <c r="AT887" s="3">
        <v>47.92</v>
      </c>
      <c r="AU887" s="3">
        <v>48.66</v>
      </c>
      <c r="AV887" s="3">
        <v>48.47</v>
      </c>
      <c r="AW887" s="3">
        <v>47.86</v>
      </c>
      <c r="AX887" s="3">
        <v>39.61</v>
      </c>
      <c r="AY887" s="3">
        <v>38.799999999999997</v>
      </c>
    </row>
    <row r="888" spans="1:51" x14ac:dyDescent="0.35">
      <c r="A888" s="5">
        <f t="shared" si="14"/>
        <v>43969</v>
      </c>
      <c r="B888" t="s">
        <v>1033</v>
      </c>
      <c r="C888" s="2">
        <v>43969</v>
      </c>
      <c r="D888" s="3">
        <v>24.99</v>
      </c>
      <c r="E888" s="3">
        <v>25.67</v>
      </c>
      <c r="F888" s="3">
        <v>26.88</v>
      </c>
      <c r="G888" s="3">
        <v>31.16</v>
      </c>
      <c r="H888" s="3">
        <v>36.82</v>
      </c>
      <c r="I888" s="3">
        <v>41.04</v>
      </c>
      <c r="J888" s="3">
        <v>41.97</v>
      </c>
      <c r="K888" s="3">
        <v>44.18</v>
      </c>
      <c r="L888" s="3">
        <v>44.2</v>
      </c>
      <c r="M888" s="3">
        <v>43.22</v>
      </c>
      <c r="N888" s="3">
        <v>38.6</v>
      </c>
      <c r="O888" s="3">
        <v>37.54</v>
      </c>
      <c r="P888" s="3">
        <v>36.619999999999997</v>
      </c>
      <c r="Q888" s="3">
        <v>36.28</v>
      </c>
      <c r="R888" s="3">
        <v>36.619999999999997</v>
      </c>
      <c r="S888" s="3">
        <v>37.159999999999997</v>
      </c>
      <c r="T888" s="3">
        <v>41.75</v>
      </c>
      <c r="U888" s="3">
        <v>44.56</v>
      </c>
      <c r="V888" s="3">
        <v>45.16</v>
      </c>
      <c r="W888" s="3">
        <v>46.05</v>
      </c>
      <c r="X888" s="3">
        <v>46.13</v>
      </c>
      <c r="Y888" s="3">
        <v>45.41</v>
      </c>
      <c r="Z888" s="3">
        <v>40.69</v>
      </c>
      <c r="AA888" s="3">
        <v>39.479999999999997</v>
      </c>
      <c r="AB888" s="3">
        <v>38.78</v>
      </c>
      <c r="AC888" s="3">
        <v>38.53</v>
      </c>
      <c r="AD888" s="3">
        <v>38.799999999999997</v>
      </c>
      <c r="AE888" s="3">
        <v>39.68</v>
      </c>
      <c r="AF888" s="3">
        <v>43.61</v>
      </c>
      <c r="AG888" s="3">
        <v>46.69</v>
      </c>
      <c r="AH888" s="3">
        <v>47.14</v>
      </c>
      <c r="AI888" s="3">
        <v>47.89</v>
      </c>
      <c r="AJ888" s="3">
        <v>47.94</v>
      </c>
      <c r="AK888" s="3">
        <v>47.09</v>
      </c>
      <c r="AL888" s="3">
        <v>41.75</v>
      </c>
      <c r="AM888" s="3">
        <v>40.799999999999997</v>
      </c>
      <c r="AN888" s="3">
        <v>40.1</v>
      </c>
      <c r="AO888" s="3">
        <v>39.840000000000003</v>
      </c>
      <c r="AP888" s="3">
        <v>40.11</v>
      </c>
      <c r="AQ888" s="3">
        <v>41.23</v>
      </c>
      <c r="AR888" s="3">
        <v>44.95</v>
      </c>
      <c r="AS888" s="3">
        <v>48.08</v>
      </c>
      <c r="AT888" s="3">
        <v>48.53</v>
      </c>
      <c r="AU888" s="3">
        <v>49.27</v>
      </c>
      <c r="AV888" s="3">
        <v>49.08</v>
      </c>
      <c r="AW888" s="3">
        <v>48.47</v>
      </c>
      <c r="AX888" s="3">
        <v>40.200000000000003</v>
      </c>
      <c r="AY888" s="3">
        <v>39.39</v>
      </c>
    </row>
    <row r="889" spans="1:51" x14ac:dyDescent="0.35">
      <c r="A889" s="5">
        <f t="shared" si="14"/>
        <v>43970</v>
      </c>
      <c r="B889" t="s">
        <v>1034</v>
      </c>
      <c r="C889" s="2">
        <v>43970</v>
      </c>
      <c r="D889" s="3">
        <v>25.05</v>
      </c>
      <c r="E889" s="3">
        <v>25.66</v>
      </c>
      <c r="F889" s="3">
        <v>26.68</v>
      </c>
      <c r="G889" s="3">
        <v>30.85</v>
      </c>
      <c r="H889" s="3">
        <v>36.75</v>
      </c>
      <c r="I889" s="3">
        <v>40.89</v>
      </c>
      <c r="J889" s="3">
        <v>41.82</v>
      </c>
      <c r="K889" s="3">
        <v>44.84</v>
      </c>
      <c r="L889" s="3">
        <v>44.86</v>
      </c>
      <c r="M889" s="3">
        <v>43.88</v>
      </c>
      <c r="N889" s="3">
        <v>38.700000000000003</v>
      </c>
      <c r="O889" s="3">
        <v>37.64</v>
      </c>
      <c r="P889" s="3">
        <v>36.72</v>
      </c>
      <c r="Q889" s="3">
        <v>36.380000000000003</v>
      </c>
      <c r="R889" s="3">
        <v>36.72</v>
      </c>
      <c r="S889" s="3">
        <v>37.26</v>
      </c>
      <c r="T889" s="3">
        <v>41.79</v>
      </c>
      <c r="U889" s="3">
        <v>44.6</v>
      </c>
      <c r="V889" s="3">
        <v>45.2</v>
      </c>
      <c r="W889" s="3">
        <v>46.09</v>
      </c>
      <c r="X889" s="3">
        <v>46.17</v>
      </c>
      <c r="Y889" s="3">
        <v>45.45</v>
      </c>
      <c r="Z889" s="3">
        <v>40.76</v>
      </c>
      <c r="AA889" s="3">
        <v>39.549999999999997</v>
      </c>
      <c r="AB889" s="3">
        <v>38.85</v>
      </c>
      <c r="AC889" s="3">
        <v>38.6</v>
      </c>
      <c r="AD889" s="3">
        <v>38.869999999999997</v>
      </c>
      <c r="AE889" s="3">
        <v>39.75</v>
      </c>
      <c r="AF889" s="3">
        <v>43.39</v>
      </c>
      <c r="AG889" s="3">
        <v>46.47</v>
      </c>
      <c r="AH889" s="3">
        <v>46.92</v>
      </c>
      <c r="AI889" s="3">
        <v>47.67</v>
      </c>
      <c r="AJ889" s="3">
        <v>47.72</v>
      </c>
      <c r="AK889" s="3">
        <v>46.87</v>
      </c>
      <c r="AL889" s="3">
        <v>41.55</v>
      </c>
      <c r="AM889" s="3">
        <v>40.6</v>
      </c>
      <c r="AN889" s="3">
        <v>39.9</v>
      </c>
      <c r="AO889" s="3">
        <v>39.64</v>
      </c>
      <c r="AP889" s="3">
        <v>39.909999999999997</v>
      </c>
      <c r="AQ889" s="3">
        <v>41.03</v>
      </c>
      <c r="AR889" s="3">
        <v>44.74</v>
      </c>
      <c r="AS889" s="3">
        <v>47.87</v>
      </c>
      <c r="AT889" s="3">
        <v>48.32</v>
      </c>
      <c r="AU889" s="3">
        <v>49.06</v>
      </c>
      <c r="AV889" s="3">
        <v>48.87</v>
      </c>
      <c r="AW889" s="3">
        <v>48.26</v>
      </c>
      <c r="AX889" s="3">
        <v>40</v>
      </c>
      <c r="AY889" s="3">
        <v>39.19</v>
      </c>
    </row>
    <row r="890" spans="1:51" x14ac:dyDescent="0.35">
      <c r="A890" s="5">
        <f t="shared" si="14"/>
        <v>43971</v>
      </c>
      <c r="B890" t="s">
        <v>1035</v>
      </c>
      <c r="C890" s="2">
        <v>43971</v>
      </c>
      <c r="D890" s="3">
        <v>25.15</v>
      </c>
      <c r="E890" s="3">
        <v>26.08</v>
      </c>
      <c r="F890" s="3">
        <v>27.16</v>
      </c>
      <c r="G890" s="3">
        <v>31.08</v>
      </c>
      <c r="H890" s="3">
        <v>36.979999999999997</v>
      </c>
      <c r="I890" s="3">
        <v>41.16</v>
      </c>
      <c r="J890" s="3">
        <v>42.09</v>
      </c>
      <c r="K890" s="3">
        <v>45.27</v>
      </c>
      <c r="L890" s="3">
        <v>45.29</v>
      </c>
      <c r="M890" s="3">
        <v>44.31</v>
      </c>
      <c r="N890" s="3">
        <v>39.5</v>
      </c>
      <c r="O890" s="3">
        <v>38.44</v>
      </c>
      <c r="P890" s="3">
        <v>37.520000000000003</v>
      </c>
      <c r="Q890" s="3">
        <v>37.17</v>
      </c>
      <c r="R890" s="3">
        <v>37.51</v>
      </c>
      <c r="S890" s="3">
        <v>38.049999999999997</v>
      </c>
      <c r="T890" s="3">
        <v>42.4</v>
      </c>
      <c r="U890" s="3">
        <v>45.21</v>
      </c>
      <c r="V890" s="3">
        <v>45.81</v>
      </c>
      <c r="W890" s="3">
        <v>46.7</v>
      </c>
      <c r="X890" s="3">
        <v>46.78</v>
      </c>
      <c r="Y890" s="3">
        <v>46.06</v>
      </c>
      <c r="Z890" s="3">
        <v>41.52</v>
      </c>
      <c r="AA890" s="3">
        <v>40.31</v>
      </c>
      <c r="AB890" s="3">
        <v>39.61</v>
      </c>
      <c r="AC890" s="3">
        <v>39.36</v>
      </c>
      <c r="AD890" s="3">
        <v>39.630000000000003</v>
      </c>
      <c r="AE890" s="3">
        <v>40.51</v>
      </c>
      <c r="AF890" s="3">
        <v>44</v>
      </c>
      <c r="AG890" s="3">
        <v>47.08</v>
      </c>
      <c r="AH890" s="3">
        <v>47.53</v>
      </c>
      <c r="AI890" s="3">
        <v>48.28</v>
      </c>
      <c r="AJ890" s="3">
        <v>48.33</v>
      </c>
      <c r="AK890" s="3">
        <v>47.48</v>
      </c>
      <c r="AL890" s="3">
        <v>42.03</v>
      </c>
      <c r="AM890" s="3">
        <v>41.08</v>
      </c>
      <c r="AN890" s="3">
        <v>40.380000000000003</v>
      </c>
      <c r="AO890" s="3">
        <v>40.119999999999997</v>
      </c>
      <c r="AP890" s="3">
        <v>40.39</v>
      </c>
      <c r="AQ890" s="3">
        <v>41.51</v>
      </c>
      <c r="AR890" s="3">
        <v>45.35</v>
      </c>
      <c r="AS890" s="3">
        <v>48.48</v>
      </c>
      <c r="AT890" s="3">
        <v>48.93</v>
      </c>
      <c r="AU890" s="3">
        <v>49.67</v>
      </c>
      <c r="AV890" s="3">
        <v>49.48</v>
      </c>
      <c r="AW890" s="3">
        <v>48.87</v>
      </c>
      <c r="AX890" s="3">
        <v>40.479999999999997</v>
      </c>
      <c r="AY890" s="3">
        <v>39.67</v>
      </c>
    </row>
    <row r="891" spans="1:51" x14ac:dyDescent="0.35">
      <c r="A891" s="5">
        <f t="shared" si="14"/>
        <v>43972</v>
      </c>
      <c r="B891" t="s">
        <v>1036</v>
      </c>
      <c r="C891" s="2">
        <v>43972</v>
      </c>
      <c r="D891" s="3">
        <v>24.63</v>
      </c>
      <c r="E891" s="3">
        <v>25.59</v>
      </c>
      <c r="F891" s="3">
        <v>26.9</v>
      </c>
      <c r="G891" s="3">
        <v>30.55</v>
      </c>
      <c r="H891" s="3">
        <v>36.119999999999997</v>
      </c>
      <c r="I891" s="3">
        <v>40.32</v>
      </c>
      <c r="J891" s="3">
        <v>41.25</v>
      </c>
      <c r="K891" s="3">
        <v>44.67</v>
      </c>
      <c r="L891" s="3">
        <v>44.69</v>
      </c>
      <c r="M891" s="3">
        <v>43.71</v>
      </c>
      <c r="N891" s="3">
        <v>39.299999999999997</v>
      </c>
      <c r="O891" s="3">
        <v>38.24</v>
      </c>
      <c r="P891" s="3">
        <v>37.32</v>
      </c>
      <c r="Q891" s="3">
        <v>36.99</v>
      </c>
      <c r="R891" s="3">
        <v>37.33</v>
      </c>
      <c r="S891" s="3">
        <v>37.869999999999997</v>
      </c>
      <c r="T891" s="3">
        <v>42.47</v>
      </c>
      <c r="U891" s="3">
        <v>45.28</v>
      </c>
      <c r="V891" s="3">
        <v>45.88</v>
      </c>
      <c r="W891" s="3">
        <v>46.77</v>
      </c>
      <c r="X891" s="3">
        <v>46.85</v>
      </c>
      <c r="Y891" s="3">
        <v>46.13</v>
      </c>
      <c r="Z891" s="3">
        <v>41.63</v>
      </c>
      <c r="AA891" s="3">
        <v>40.42</v>
      </c>
      <c r="AB891" s="3">
        <v>39.72</v>
      </c>
      <c r="AC891" s="3">
        <v>39.47</v>
      </c>
      <c r="AD891" s="3">
        <v>39.74</v>
      </c>
      <c r="AE891" s="3">
        <v>40.619999999999997</v>
      </c>
      <c r="AF891" s="3">
        <v>43.94</v>
      </c>
      <c r="AG891" s="3">
        <v>47.02</v>
      </c>
      <c r="AH891" s="3">
        <v>47.47</v>
      </c>
      <c r="AI891" s="3">
        <v>48.22</v>
      </c>
      <c r="AJ891" s="3">
        <v>48.27</v>
      </c>
      <c r="AK891" s="3">
        <v>47.42</v>
      </c>
      <c r="AL891" s="3">
        <v>42.11</v>
      </c>
      <c r="AM891" s="3">
        <v>41.16</v>
      </c>
      <c r="AN891" s="3">
        <v>40.46</v>
      </c>
      <c r="AO891" s="3">
        <v>40.200000000000003</v>
      </c>
      <c r="AP891" s="3">
        <v>40.47</v>
      </c>
      <c r="AQ891" s="3">
        <v>41.59</v>
      </c>
      <c r="AR891" s="3">
        <v>45.39</v>
      </c>
      <c r="AS891" s="3">
        <v>48.52</v>
      </c>
      <c r="AT891" s="3">
        <v>48.97</v>
      </c>
      <c r="AU891" s="3">
        <v>49.71</v>
      </c>
      <c r="AV891" s="3">
        <v>49.52</v>
      </c>
      <c r="AW891" s="3">
        <v>48.91</v>
      </c>
      <c r="AX891" s="3">
        <v>40.56</v>
      </c>
      <c r="AY891" s="3">
        <v>39.75</v>
      </c>
    </row>
    <row r="892" spans="1:51" x14ac:dyDescent="0.35">
      <c r="A892" s="5">
        <f t="shared" si="14"/>
        <v>43973</v>
      </c>
      <c r="B892" t="s">
        <v>1037</v>
      </c>
      <c r="C892" s="2">
        <v>43973</v>
      </c>
      <c r="D892" s="3">
        <v>24</v>
      </c>
      <c r="E892" s="3">
        <v>25.1</v>
      </c>
      <c r="F892" s="3">
        <v>26.32</v>
      </c>
      <c r="G892" s="3">
        <v>30</v>
      </c>
      <c r="H892" s="3">
        <v>35.630000000000003</v>
      </c>
      <c r="I892" s="3">
        <v>40.07</v>
      </c>
      <c r="J892" s="3">
        <v>41</v>
      </c>
      <c r="K892" s="3">
        <v>44.18</v>
      </c>
      <c r="L892" s="3">
        <v>44.2</v>
      </c>
      <c r="M892" s="3">
        <v>43.22</v>
      </c>
      <c r="N892" s="3">
        <v>38.69</v>
      </c>
      <c r="O892" s="3">
        <v>37.630000000000003</v>
      </c>
      <c r="P892" s="3">
        <v>36.71</v>
      </c>
      <c r="Q892" s="3">
        <v>36.380000000000003</v>
      </c>
      <c r="R892" s="3">
        <v>36.72</v>
      </c>
      <c r="S892" s="3">
        <v>37.26</v>
      </c>
      <c r="T892" s="3">
        <v>42.25</v>
      </c>
      <c r="U892" s="3">
        <v>45.06</v>
      </c>
      <c r="V892" s="3">
        <v>45.66</v>
      </c>
      <c r="W892" s="3">
        <v>46.55</v>
      </c>
      <c r="X892" s="3">
        <v>46.63</v>
      </c>
      <c r="Y892" s="3">
        <v>45.91</v>
      </c>
      <c r="Z892" s="3">
        <v>41.35</v>
      </c>
      <c r="AA892" s="3">
        <v>40.14</v>
      </c>
      <c r="AB892" s="3">
        <v>39.44</v>
      </c>
      <c r="AC892" s="3">
        <v>39.19</v>
      </c>
      <c r="AD892" s="3">
        <v>39.46</v>
      </c>
      <c r="AE892" s="3">
        <v>40.340000000000003</v>
      </c>
      <c r="AF892" s="3">
        <v>43.86</v>
      </c>
      <c r="AG892" s="3">
        <v>46.94</v>
      </c>
      <c r="AH892" s="3">
        <v>47.39</v>
      </c>
      <c r="AI892" s="3">
        <v>48.14</v>
      </c>
      <c r="AJ892" s="3">
        <v>48.19</v>
      </c>
      <c r="AK892" s="3">
        <v>47.34</v>
      </c>
      <c r="AL892" s="3">
        <v>42.21</v>
      </c>
      <c r="AM892" s="3">
        <v>41.26</v>
      </c>
      <c r="AN892" s="3">
        <v>40.56</v>
      </c>
      <c r="AO892" s="3">
        <v>40.299999999999997</v>
      </c>
      <c r="AP892" s="3">
        <v>40.57</v>
      </c>
      <c r="AQ892" s="3">
        <v>41.69</v>
      </c>
      <c r="AR892" s="3">
        <v>45.31</v>
      </c>
      <c r="AS892" s="3">
        <v>48.44</v>
      </c>
      <c r="AT892" s="3">
        <v>48.89</v>
      </c>
      <c r="AU892" s="3">
        <v>49.63</v>
      </c>
      <c r="AV892" s="3">
        <v>49.44</v>
      </c>
      <c r="AW892" s="3">
        <v>48.83</v>
      </c>
      <c r="AX892" s="3">
        <v>40.659999999999997</v>
      </c>
      <c r="AY892" s="3">
        <v>39.85</v>
      </c>
    </row>
    <row r="893" spans="1:51" x14ac:dyDescent="0.35">
      <c r="A893" s="5">
        <f t="shared" si="14"/>
        <v>43976</v>
      </c>
      <c r="B893" t="s">
        <v>1038</v>
      </c>
      <c r="C893" s="2">
        <v>43976</v>
      </c>
      <c r="D893" s="3">
        <v>24</v>
      </c>
      <c r="E893" s="3">
        <v>25.1</v>
      </c>
      <c r="F893" s="3">
        <v>26.32</v>
      </c>
      <c r="G893" s="3">
        <v>30</v>
      </c>
      <c r="H893" s="3">
        <v>35.630000000000003</v>
      </c>
      <c r="I893" s="3">
        <v>40.07</v>
      </c>
      <c r="J893" s="3">
        <v>41</v>
      </c>
      <c r="K893" s="3">
        <v>44.18</v>
      </c>
      <c r="L893" s="3">
        <v>44.2</v>
      </c>
      <c r="M893" s="3">
        <v>43.22</v>
      </c>
      <c r="N893" s="3">
        <v>38.69</v>
      </c>
      <c r="O893" s="3">
        <v>37.630000000000003</v>
      </c>
      <c r="P893" s="3">
        <v>36.71</v>
      </c>
      <c r="Q893" s="3">
        <v>36.380000000000003</v>
      </c>
      <c r="R893" s="3">
        <v>36.72</v>
      </c>
      <c r="S893" s="3">
        <v>37.26</v>
      </c>
      <c r="T893" s="3">
        <v>42.25</v>
      </c>
      <c r="U893" s="3">
        <v>45.06</v>
      </c>
      <c r="V893" s="3">
        <v>45.66</v>
      </c>
      <c r="W893" s="3">
        <v>46.55</v>
      </c>
      <c r="X893" s="3">
        <v>46.63</v>
      </c>
      <c r="Y893" s="3">
        <v>45.91</v>
      </c>
      <c r="Z893" s="3">
        <v>41.35</v>
      </c>
      <c r="AA893" s="3">
        <v>40.14</v>
      </c>
      <c r="AB893" s="3">
        <v>39.44</v>
      </c>
      <c r="AC893" s="3">
        <v>39.19</v>
      </c>
      <c r="AD893" s="3">
        <v>39.46</v>
      </c>
      <c r="AE893" s="3">
        <v>40.340000000000003</v>
      </c>
      <c r="AF893" s="3">
        <v>43.86</v>
      </c>
      <c r="AG893" s="3">
        <v>46.94</v>
      </c>
      <c r="AH893" s="3">
        <v>47.39</v>
      </c>
      <c r="AI893" s="3">
        <v>48.14</v>
      </c>
      <c r="AJ893" s="3">
        <v>48.19</v>
      </c>
      <c r="AK893" s="3">
        <v>47.34</v>
      </c>
      <c r="AL893" s="3">
        <v>42.21</v>
      </c>
      <c r="AM893" s="3">
        <v>41.26</v>
      </c>
      <c r="AN893" s="3">
        <v>40.56</v>
      </c>
      <c r="AO893" s="3">
        <v>40.299999999999997</v>
      </c>
      <c r="AP893" s="3">
        <v>40.57</v>
      </c>
      <c r="AQ893" s="3">
        <v>41.69</v>
      </c>
      <c r="AR893" s="3">
        <v>45.31</v>
      </c>
      <c r="AS893" s="3">
        <v>48.44</v>
      </c>
      <c r="AT893" s="3">
        <v>48.89</v>
      </c>
      <c r="AU893" s="3">
        <v>49.63</v>
      </c>
      <c r="AV893" s="3">
        <v>49.44</v>
      </c>
      <c r="AW893" s="3">
        <v>48.83</v>
      </c>
      <c r="AX893" s="3">
        <v>40.659999999999997</v>
      </c>
      <c r="AY893" s="3">
        <v>39.85</v>
      </c>
    </row>
    <row r="894" spans="1:51" x14ac:dyDescent="0.35">
      <c r="A894" s="5">
        <f t="shared" si="14"/>
        <v>43977</v>
      </c>
      <c r="B894" t="s">
        <v>1039</v>
      </c>
      <c r="C894" s="2">
        <v>43977</v>
      </c>
      <c r="D894" s="3">
        <v>24.78</v>
      </c>
      <c r="E894" s="3">
        <v>25.52</v>
      </c>
      <c r="F894" s="3">
        <v>27.08</v>
      </c>
      <c r="G894" s="3">
        <v>30.46</v>
      </c>
      <c r="H894" s="3">
        <v>36.340000000000003</v>
      </c>
      <c r="I894" s="3">
        <v>40.69</v>
      </c>
      <c r="J894" s="3">
        <v>41.62</v>
      </c>
      <c r="K894" s="3">
        <v>45</v>
      </c>
      <c r="L894" s="3">
        <v>45.02</v>
      </c>
      <c r="M894" s="3">
        <v>44.04</v>
      </c>
      <c r="N894" s="3">
        <v>39.06</v>
      </c>
      <c r="O894" s="3">
        <v>38</v>
      </c>
      <c r="P894" s="3">
        <v>37.08</v>
      </c>
      <c r="Q894" s="3">
        <v>36.75</v>
      </c>
      <c r="R894" s="3">
        <v>37.090000000000003</v>
      </c>
      <c r="S894" s="3">
        <v>37.630000000000003</v>
      </c>
      <c r="T894" s="3">
        <v>42.67</v>
      </c>
      <c r="U894" s="3">
        <v>45.48</v>
      </c>
      <c r="V894" s="3">
        <v>46.08</v>
      </c>
      <c r="W894" s="3">
        <v>46.97</v>
      </c>
      <c r="X894" s="3">
        <v>47.05</v>
      </c>
      <c r="Y894" s="3">
        <v>46.33</v>
      </c>
      <c r="Z894" s="3">
        <v>41.69</v>
      </c>
      <c r="AA894" s="3">
        <v>40.479999999999997</v>
      </c>
      <c r="AB894" s="3">
        <v>39.78</v>
      </c>
      <c r="AC894" s="3">
        <v>39.53</v>
      </c>
      <c r="AD894" s="3">
        <v>39.799999999999997</v>
      </c>
      <c r="AE894" s="3">
        <v>40.68</v>
      </c>
      <c r="AF894" s="3">
        <v>44.35</v>
      </c>
      <c r="AG894" s="3">
        <v>47.43</v>
      </c>
      <c r="AH894" s="3">
        <v>47.88</v>
      </c>
      <c r="AI894" s="3">
        <v>48.63</v>
      </c>
      <c r="AJ894" s="3">
        <v>48.68</v>
      </c>
      <c r="AK894" s="3">
        <v>47.83</v>
      </c>
      <c r="AL894" s="3">
        <v>42.67</v>
      </c>
      <c r="AM894" s="3">
        <v>41.72</v>
      </c>
      <c r="AN894" s="3">
        <v>41.02</v>
      </c>
      <c r="AO894" s="3">
        <v>40.76</v>
      </c>
      <c r="AP894" s="3">
        <v>41.03</v>
      </c>
      <c r="AQ894" s="3">
        <v>42.15</v>
      </c>
      <c r="AR894" s="3">
        <v>45.84</v>
      </c>
      <c r="AS894" s="3">
        <v>48.97</v>
      </c>
      <c r="AT894" s="3">
        <v>49.42</v>
      </c>
      <c r="AU894" s="3">
        <v>50.16</v>
      </c>
      <c r="AV894" s="3">
        <v>49.97</v>
      </c>
      <c r="AW894" s="3">
        <v>49.36</v>
      </c>
      <c r="AX894" s="3">
        <v>41.12</v>
      </c>
      <c r="AY894" s="3">
        <v>40.31</v>
      </c>
    </row>
    <row r="895" spans="1:51" x14ac:dyDescent="0.35">
      <c r="A895" s="5">
        <f t="shared" si="14"/>
        <v>43978</v>
      </c>
      <c r="B895" t="s">
        <v>1040</v>
      </c>
      <c r="C895" s="2">
        <v>43978</v>
      </c>
      <c r="D895" s="3">
        <v>24</v>
      </c>
      <c r="E895" s="3">
        <v>24.99</v>
      </c>
      <c r="F895" s="3">
        <v>26.33</v>
      </c>
      <c r="G895" s="3">
        <v>29.95</v>
      </c>
      <c r="H895" s="3">
        <v>35.89</v>
      </c>
      <c r="I895" s="3">
        <v>40.26</v>
      </c>
      <c r="J895" s="3">
        <v>41.19</v>
      </c>
      <c r="K895" s="3">
        <v>44.65</v>
      </c>
      <c r="L895" s="3">
        <v>44.67</v>
      </c>
      <c r="M895" s="3">
        <v>43.69</v>
      </c>
      <c r="N895" s="3">
        <v>38.9</v>
      </c>
      <c r="O895" s="3">
        <v>37.840000000000003</v>
      </c>
      <c r="P895" s="3">
        <v>36.92</v>
      </c>
      <c r="Q895" s="3">
        <v>36.6</v>
      </c>
      <c r="R895" s="3">
        <v>36.94</v>
      </c>
      <c r="S895" s="3">
        <v>37.479999999999997</v>
      </c>
      <c r="T895" s="3">
        <v>42.57</v>
      </c>
      <c r="U895" s="3">
        <v>45.38</v>
      </c>
      <c r="V895" s="3">
        <v>45.98</v>
      </c>
      <c r="W895" s="3">
        <v>46.87</v>
      </c>
      <c r="X895" s="3">
        <v>46.95</v>
      </c>
      <c r="Y895" s="3">
        <v>46.23</v>
      </c>
      <c r="Z895" s="3">
        <v>41.5</v>
      </c>
      <c r="AA895" s="3">
        <v>40.29</v>
      </c>
      <c r="AB895" s="3">
        <v>39.590000000000003</v>
      </c>
      <c r="AC895" s="3">
        <v>39.340000000000003</v>
      </c>
      <c r="AD895" s="3">
        <v>39.61</v>
      </c>
      <c r="AE895" s="3">
        <v>40.49</v>
      </c>
      <c r="AF895" s="3">
        <v>44.3</v>
      </c>
      <c r="AG895" s="3">
        <v>47.38</v>
      </c>
      <c r="AH895" s="3">
        <v>47.83</v>
      </c>
      <c r="AI895" s="3">
        <v>48.58</v>
      </c>
      <c r="AJ895" s="3">
        <v>48.63</v>
      </c>
      <c r="AK895" s="3">
        <v>47.78</v>
      </c>
      <c r="AL895" s="3">
        <v>42.46</v>
      </c>
      <c r="AM895" s="3">
        <v>41.51</v>
      </c>
      <c r="AN895" s="3">
        <v>40.81</v>
      </c>
      <c r="AO895" s="3">
        <v>40.549999999999997</v>
      </c>
      <c r="AP895" s="3">
        <v>40.82</v>
      </c>
      <c r="AQ895" s="3">
        <v>41.94</v>
      </c>
      <c r="AR895" s="3">
        <v>45.54</v>
      </c>
      <c r="AS895" s="3">
        <v>48.67</v>
      </c>
      <c r="AT895" s="3">
        <v>49.12</v>
      </c>
      <c r="AU895" s="3">
        <v>49.86</v>
      </c>
      <c r="AV895" s="3">
        <v>49.67</v>
      </c>
      <c r="AW895" s="3">
        <v>49.06</v>
      </c>
      <c r="AX895" s="3">
        <v>40.909999999999997</v>
      </c>
      <c r="AY895" s="3">
        <v>40.1</v>
      </c>
    </row>
    <row r="896" spans="1:51" x14ac:dyDescent="0.35">
      <c r="A896" s="5">
        <f t="shared" si="14"/>
        <v>43979</v>
      </c>
      <c r="B896" t="s">
        <v>1041</v>
      </c>
      <c r="C896" s="2">
        <v>43979</v>
      </c>
      <c r="D896" s="3">
        <v>23.1</v>
      </c>
      <c r="E896" s="3">
        <v>24.59</v>
      </c>
      <c r="F896" s="3">
        <v>26.01</v>
      </c>
      <c r="G896" s="3">
        <v>29.8</v>
      </c>
      <c r="H896" s="3">
        <v>35.6</v>
      </c>
      <c r="I896" s="3">
        <v>39.93</v>
      </c>
      <c r="J896" s="3">
        <v>40.86</v>
      </c>
      <c r="K896" s="3">
        <v>44.43</v>
      </c>
      <c r="L896" s="3">
        <v>44.45</v>
      </c>
      <c r="M896" s="3">
        <v>43.47</v>
      </c>
      <c r="N896" s="3">
        <v>38.65</v>
      </c>
      <c r="O896" s="3">
        <v>37.590000000000003</v>
      </c>
      <c r="P896" s="3">
        <v>36.67</v>
      </c>
      <c r="Q896" s="3">
        <v>36.35</v>
      </c>
      <c r="R896" s="3">
        <v>36.69</v>
      </c>
      <c r="S896" s="3">
        <v>37.229999999999997</v>
      </c>
      <c r="T896" s="3">
        <v>42.3</v>
      </c>
      <c r="U896" s="3">
        <v>45.11</v>
      </c>
      <c r="V896" s="3">
        <v>45.71</v>
      </c>
      <c r="W896" s="3">
        <v>46.6</v>
      </c>
      <c r="X896" s="3">
        <v>46.68</v>
      </c>
      <c r="Y896" s="3">
        <v>45.96</v>
      </c>
      <c r="Z896" s="3">
        <v>41.44</v>
      </c>
      <c r="AA896" s="3">
        <v>40.229999999999997</v>
      </c>
      <c r="AB896" s="3">
        <v>39.53</v>
      </c>
      <c r="AC896" s="3">
        <v>39.28</v>
      </c>
      <c r="AD896" s="3">
        <v>39.549999999999997</v>
      </c>
      <c r="AE896" s="3">
        <v>40.43</v>
      </c>
      <c r="AF896" s="3">
        <v>44.07</v>
      </c>
      <c r="AG896" s="3">
        <v>47.15</v>
      </c>
      <c r="AH896" s="3">
        <v>47.6</v>
      </c>
      <c r="AI896" s="3">
        <v>48.35</v>
      </c>
      <c r="AJ896" s="3">
        <v>48.4</v>
      </c>
      <c r="AK896" s="3">
        <v>47.55</v>
      </c>
      <c r="AL896" s="3">
        <v>42.52</v>
      </c>
      <c r="AM896" s="3">
        <v>41.57</v>
      </c>
      <c r="AN896" s="3">
        <v>40.869999999999997</v>
      </c>
      <c r="AO896" s="3">
        <v>40.61</v>
      </c>
      <c r="AP896" s="3">
        <v>40.880000000000003</v>
      </c>
      <c r="AQ896" s="3">
        <v>42</v>
      </c>
      <c r="AR896" s="3">
        <v>45.32</v>
      </c>
      <c r="AS896" s="3">
        <v>48.45</v>
      </c>
      <c r="AT896" s="3">
        <v>48.9</v>
      </c>
      <c r="AU896" s="3">
        <v>49.64</v>
      </c>
      <c r="AV896" s="3">
        <v>49.45</v>
      </c>
      <c r="AW896" s="3">
        <v>48.84</v>
      </c>
      <c r="AX896" s="3">
        <v>40.97</v>
      </c>
      <c r="AY896" s="3">
        <v>40.159999999999997</v>
      </c>
    </row>
    <row r="897" spans="1:51" x14ac:dyDescent="0.35">
      <c r="A897" s="5">
        <f t="shared" si="14"/>
        <v>43980</v>
      </c>
      <c r="B897" t="s">
        <v>1042</v>
      </c>
      <c r="C897" s="2">
        <v>43980</v>
      </c>
      <c r="D897" s="3">
        <v>25.19</v>
      </c>
      <c r="E897" s="3">
        <v>26.49</v>
      </c>
      <c r="F897" s="3">
        <v>30.33</v>
      </c>
      <c r="G897" s="3">
        <v>36.04</v>
      </c>
      <c r="H897" s="3">
        <v>40.479999999999997</v>
      </c>
      <c r="I897" s="3">
        <v>41.41</v>
      </c>
      <c r="J897" s="3">
        <v>44.89</v>
      </c>
      <c r="K897" s="3">
        <v>44.91</v>
      </c>
      <c r="L897" s="3">
        <v>43.93</v>
      </c>
      <c r="M897" s="3">
        <v>38.85</v>
      </c>
      <c r="N897" s="3">
        <v>37.79</v>
      </c>
      <c r="O897" s="3">
        <v>36.869999999999997</v>
      </c>
      <c r="P897" s="3">
        <v>36.549999999999997</v>
      </c>
      <c r="Q897" s="3">
        <v>36.89</v>
      </c>
      <c r="R897" s="3">
        <v>37.43</v>
      </c>
      <c r="S897" s="3">
        <v>42.47</v>
      </c>
      <c r="T897" s="3">
        <v>45.28</v>
      </c>
      <c r="U897" s="3">
        <v>45.88</v>
      </c>
      <c r="V897" s="3">
        <v>46.77</v>
      </c>
      <c r="W897" s="3">
        <v>46.85</v>
      </c>
      <c r="X897" s="3">
        <v>46.13</v>
      </c>
      <c r="Y897" s="3">
        <v>41.61</v>
      </c>
      <c r="Z897" s="3">
        <v>40.4</v>
      </c>
      <c r="AA897" s="3">
        <v>39.700000000000003</v>
      </c>
      <c r="AB897" s="3">
        <v>39.450000000000003</v>
      </c>
      <c r="AC897" s="3">
        <v>39.72</v>
      </c>
      <c r="AD897" s="3">
        <v>40.6</v>
      </c>
      <c r="AE897" s="3">
        <v>44.3</v>
      </c>
      <c r="AF897" s="3">
        <v>47.38</v>
      </c>
      <c r="AG897" s="3">
        <v>47.83</v>
      </c>
      <c r="AH897" s="3">
        <v>48.58</v>
      </c>
      <c r="AI897" s="3">
        <v>48.63</v>
      </c>
      <c r="AJ897" s="3">
        <v>47.78</v>
      </c>
      <c r="AK897" s="3">
        <v>42.57</v>
      </c>
      <c r="AL897" s="3">
        <v>41.62</v>
      </c>
      <c r="AM897" s="3">
        <v>40.92</v>
      </c>
      <c r="AN897" s="3">
        <v>40.659999999999997</v>
      </c>
      <c r="AO897" s="3">
        <v>40.93</v>
      </c>
      <c r="AP897" s="3">
        <v>42.05</v>
      </c>
      <c r="AQ897" s="3">
        <v>45.55</v>
      </c>
      <c r="AR897" s="3">
        <v>48.68</v>
      </c>
      <c r="AS897" s="3">
        <v>49.13</v>
      </c>
      <c r="AT897" s="3">
        <v>49.87</v>
      </c>
      <c r="AU897" s="3">
        <v>49.68</v>
      </c>
      <c r="AV897" s="3">
        <v>49.07</v>
      </c>
      <c r="AW897" s="3">
        <v>41.02</v>
      </c>
      <c r="AX897" s="3">
        <v>40.21</v>
      </c>
      <c r="AY897" s="3">
        <v>39.950000000000003</v>
      </c>
    </row>
    <row r="898" spans="1:51" x14ac:dyDescent="0.35">
      <c r="A898" s="5">
        <f t="shared" si="14"/>
        <v>43983</v>
      </c>
      <c r="B898" t="s">
        <v>1043</v>
      </c>
      <c r="C898" s="2">
        <v>43983</v>
      </c>
      <c r="D898" s="3">
        <v>24.55</v>
      </c>
      <c r="E898" s="3">
        <v>25.66</v>
      </c>
      <c r="F898" s="3">
        <v>29.45</v>
      </c>
      <c r="G898" s="3">
        <v>35.4</v>
      </c>
      <c r="H898" s="3">
        <v>39.840000000000003</v>
      </c>
      <c r="I898" s="3">
        <v>40.78</v>
      </c>
      <c r="J898" s="3">
        <v>44.26</v>
      </c>
      <c r="K898" s="3">
        <v>44.28</v>
      </c>
      <c r="L898" s="3">
        <v>43.3</v>
      </c>
      <c r="M898" s="3">
        <v>38.11</v>
      </c>
      <c r="N898" s="3">
        <v>37.049999999999997</v>
      </c>
      <c r="O898" s="3">
        <v>36.130000000000003</v>
      </c>
      <c r="P898" s="3">
        <v>35.81</v>
      </c>
      <c r="Q898" s="3">
        <v>36.15</v>
      </c>
      <c r="R898" s="3">
        <v>36.69</v>
      </c>
      <c r="S898" s="3">
        <v>41.93</v>
      </c>
      <c r="T898" s="3">
        <v>44.74</v>
      </c>
      <c r="U898" s="3">
        <v>45.34</v>
      </c>
      <c r="V898" s="3">
        <v>46.23</v>
      </c>
      <c r="W898" s="3">
        <v>46.31</v>
      </c>
      <c r="X898" s="3">
        <v>45.59</v>
      </c>
      <c r="Y898" s="3">
        <v>41.2</v>
      </c>
      <c r="Z898" s="3">
        <v>39.99</v>
      </c>
      <c r="AA898" s="3">
        <v>39.29</v>
      </c>
      <c r="AB898" s="3">
        <v>39.04</v>
      </c>
      <c r="AC898" s="3">
        <v>39.31</v>
      </c>
      <c r="AD898" s="3">
        <v>40.19</v>
      </c>
      <c r="AE898" s="3">
        <v>43.8</v>
      </c>
      <c r="AF898" s="3">
        <v>46.88</v>
      </c>
      <c r="AG898" s="3">
        <v>47.33</v>
      </c>
      <c r="AH898" s="3">
        <v>48.08</v>
      </c>
      <c r="AI898" s="3">
        <v>48.13</v>
      </c>
      <c r="AJ898" s="3">
        <v>47.28</v>
      </c>
      <c r="AK898" s="3">
        <v>42.11</v>
      </c>
      <c r="AL898" s="3">
        <v>41.16</v>
      </c>
      <c r="AM898" s="3">
        <v>40.46</v>
      </c>
      <c r="AN898" s="3">
        <v>40.200000000000003</v>
      </c>
      <c r="AO898" s="3">
        <v>40.47</v>
      </c>
      <c r="AP898" s="3">
        <v>41.59</v>
      </c>
      <c r="AQ898" s="3">
        <v>45.05</v>
      </c>
      <c r="AR898" s="3">
        <v>48.18</v>
      </c>
      <c r="AS898" s="3">
        <v>48.63</v>
      </c>
      <c r="AT898" s="3">
        <v>49.37</v>
      </c>
      <c r="AU898" s="3">
        <v>49.18</v>
      </c>
      <c r="AV898" s="3">
        <v>48.57</v>
      </c>
      <c r="AW898" s="3">
        <v>40.56</v>
      </c>
      <c r="AX898" s="3">
        <v>39.75</v>
      </c>
      <c r="AY898" s="3">
        <v>39.49</v>
      </c>
    </row>
    <row r="899" spans="1:51" x14ac:dyDescent="0.35">
      <c r="A899" s="5">
        <f t="shared" si="14"/>
        <v>43984</v>
      </c>
      <c r="B899" t="s">
        <v>1044</v>
      </c>
      <c r="C899" s="2">
        <v>43984</v>
      </c>
      <c r="D899" s="3">
        <v>25.62</v>
      </c>
      <c r="E899" s="3">
        <v>26.67</v>
      </c>
      <c r="F899" s="3">
        <v>30.5</v>
      </c>
      <c r="G899" s="3">
        <v>35.94</v>
      </c>
      <c r="H899" s="3">
        <v>40.380000000000003</v>
      </c>
      <c r="I899" s="3">
        <v>41.32</v>
      </c>
      <c r="J899" s="3">
        <v>44.72</v>
      </c>
      <c r="K899" s="3">
        <v>44.74</v>
      </c>
      <c r="L899" s="3">
        <v>43.76</v>
      </c>
      <c r="M899" s="3">
        <v>38.82</v>
      </c>
      <c r="N899" s="3">
        <v>37.76</v>
      </c>
      <c r="O899" s="3">
        <v>36.840000000000003</v>
      </c>
      <c r="P899" s="3">
        <v>36.520000000000003</v>
      </c>
      <c r="Q899" s="3">
        <v>36.86</v>
      </c>
      <c r="R899" s="3">
        <v>37.4</v>
      </c>
      <c r="S899" s="3">
        <v>42.73</v>
      </c>
      <c r="T899" s="3">
        <v>45.54</v>
      </c>
      <c r="U899" s="3">
        <v>46.14</v>
      </c>
      <c r="V899" s="3">
        <v>47.03</v>
      </c>
      <c r="W899" s="3">
        <v>47.11</v>
      </c>
      <c r="X899" s="3">
        <v>46.39</v>
      </c>
      <c r="Y899" s="3">
        <v>41.64</v>
      </c>
      <c r="Z899" s="3">
        <v>40.43</v>
      </c>
      <c r="AA899" s="3">
        <v>39.729999999999997</v>
      </c>
      <c r="AB899" s="3">
        <v>39.479999999999997</v>
      </c>
      <c r="AC899" s="3">
        <v>39.75</v>
      </c>
      <c r="AD899" s="3">
        <v>40.630000000000003</v>
      </c>
      <c r="AE899" s="3">
        <v>44.62</v>
      </c>
      <c r="AF899" s="3">
        <v>47.7</v>
      </c>
      <c r="AG899" s="3">
        <v>48.15</v>
      </c>
      <c r="AH899" s="3">
        <v>48.9</v>
      </c>
      <c r="AI899" s="3">
        <v>48.95</v>
      </c>
      <c r="AJ899" s="3">
        <v>48.1</v>
      </c>
      <c r="AK899" s="3">
        <v>42.71</v>
      </c>
      <c r="AL899" s="3">
        <v>41.76</v>
      </c>
      <c r="AM899" s="3">
        <v>41.06</v>
      </c>
      <c r="AN899" s="3">
        <v>40.799999999999997</v>
      </c>
      <c r="AO899" s="3">
        <v>41.07</v>
      </c>
      <c r="AP899" s="3">
        <v>42.19</v>
      </c>
      <c r="AQ899" s="3">
        <v>45.87</v>
      </c>
      <c r="AR899" s="3">
        <v>49</v>
      </c>
      <c r="AS899" s="3">
        <v>49.45</v>
      </c>
      <c r="AT899" s="3">
        <v>50.19</v>
      </c>
      <c r="AU899" s="3">
        <v>50</v>
      </c>
      <c r="AV899" s="3">
        <v>49.39</v>
      </c>
      <c r="AW899" s="3">
        <v>41.16</v>
      </c>
      <c r="AX899" s="3">
        <v>40.35</v>
      </c>
      <c r="AY899" s="3">
        <v>40.090000000000003</v>
      </c>
    </row>
    <row r="900" spans="1:51" x14ac:dyDescent="0.35">
      <c r="A900" s="5">
        <f t="shared" si="14"/>
        <v>43985</v>
      </c>
      <c r="B900" t="s">
        <v>1045</v>
      </c>
      <c r="C900" s="2">
        <v>43985</v>
      </c>
      <c r="D900" s="3">
        <v>26.81</v>
      </c>
      <c r="E900" s="3">
        <v>27.77</v>
      </c>
      <c r="F900" s="3">
        <v>31.45</v>
      </c>
      <c r="G900" s="3">
        <v>36.28</v>
      </c>
      <c r="H900" s="3">
        <v>40.72</v>
      </c>
      <c r="I900" s="3">
        <v>41.66</v>
      </c>
      <c r="J900" s="3">
        <v>44.89</v>
      </c>
      <c r="K900" s="3">
        <v>44.91</v>
      </c>
      <c r="L900" s="3">
        <v>43.93</v>
      </c>
      <c r="M900" s="3">
        <v>38.93</v>
      </c>
      <c r="N900" s="3">
        <v>37.869999999999997</v>
      </c>
      <c r="O900" s="3">
        <v>36.950000000000003</v>
      </c>
      <c r="P900" s="3">
        <v>36.619999999999997</v>
      </c>
      <c r="Q900" s="3">
        <v>36.96</v>
      </c>
      <c r="R900" s="3">
        <v>37.5</v>
      </c>
      <c r="S900" s="3">
        <v>43</v>
      </c>
      <c r="T900" s="3">
        <v>45.81</v>
      </c>
      <c r="U900" s="3">
        <v>46.41</v>
      </c>
      <c r="V900" s="3">
        <v>47.3</v>
      </c>
      <c r="W900" s="3">
        <v>47.38</v>
      </c>
      <c r="X900" s="3">
        <v>46.66</v>
      </c>
      <c r="Y900" s="3">
        <v>41.78</v>
      </c>
      <c r="Z900" s="3">
        <v>40.57</v>
      </c>
      <c r="AA900" s="3">
        <v>39.869999999999997</v>
      </c>
      <c r="AB900" s="3">
        <v>39.619999999999997</v>
      </c>
      <c r="AC900" s="3">
        <v>39.89</v>
      </c>
      <c r="AD900" s="3">
        <v>40.770000000000003</v>
      </c>
      <c r="AE900" s="3">
        <v>44.61</v>
      </c>
      <c r="AF900" s="3">
        <v>47.69</v>
      </c>
      <c r="AG900" s="3">
        <v>48.14</v>
      </c>
      <c r="AH900" s="3">
        <v>48.89</v>
      </c>
      <c r="AI900" s="3">
        <v>48.94</v>
      </c>
      <c r="AJ900" s="3">
        <v>48.09</v>
      </c>
      <c r="AK900" s="3">
        <v>42.89</v>
      </c>
      <c r="AL900" s="3">
        <v>41.94</v>
      </c>
      <c r="AM900" s="3">
        <v>41.24</v>
      </c>
      <c r="AN900" s="3">
        <v>40.98</v>
      </c>
      <c r="AO900" s="3">
        <v>41.25</v>
      </c>
      <c r="AP900" s="3">
        <v>42.37</v>
      </c>
      <c r="AQ900" s="3">
        <v>45.86</v>
      </c>
      <c r="AR900" s="3">
        <v>48.99</v>
      </c>
      <c r="AS900" s="3">
        <v>49.44</v>
      </c>
      <c r="AT900" s="3">
        <v>50.18</v>
      </c>
      <c r="AU900" s="3">
        <v>49.99</v>
      </c>
      <c r="AV900" s="3">
        <v>49.38</v>
      </c>
      <c r="AW900" s="3">
        <v>41.34</v>
      </c>
      <c r="AX900" s="3">
        <v>40.53</v>
      </c>
      <c r="AY900" s="3">
        <v>40.270000000000003</v>
      </c>
    </row>
    <row r="901" spans="1:51" x14ac:dyDescent="0.35">
      <c r="A901" s="5">
        <f t="shared" si="14"/>
        <v>43986</v>
      </c>
      <c r="B901" t="s">
        <v>1046</v>
      </c>
      <c r="C901" s="2">
        <v>43986</v>
      </c>
      <c r="D901" s="3">
        <v>27.14</v>
      </c>
      <c r="E901" s="3">
        <v>27.97</v>
      </c>
      <c r="F901" s="3">
        <v>31.54</v>
      </c>
      <c r="G901" s="3">
        <v>36.409999999999997</v>
      </c>
      <c r="H901" s="3">
        <v>40.85</v>
      </c>
      <c r="I901" s="3">
        <v>41.89</v>
      </c>
      <c r="J901" s="3">
        <v>44.97</v>
      </c>
      <c r="K901" s="3">
        <v>44.99</v>
      </c>
      <c r="L901" s="3">
        <v>44.01</v>
      </c>
      <c r="M901" s="3">
        <v>39.229999999999997</v>
      </c>
      <c r="N901" s="3">
        <v>38.17</v>
      </c>
      <c r="O901" s="3">
        <v>37.25</v>
      </c>
      <c r="P901" s="3">
        <v>36.92</v>
      </c>
      <c r="Q901" s="3">
        <v>37.26</v>
      </c>
      <c r="R901" s="3">
        <v>37.799999999999997</v>
      </c>
      <c r="S901" s="3">
        <v>43.16</v>
      </c>
      <c r="T901" s="3">
        <v>45.97</v>
      </c>
      <c r="U901" s="3">
        <v>46.57</v>
      </c>
      <c r="V901" s="3">
        <v>47.46</v>
      </c>
      <c r="W901" s="3">
        <v>47.54</v>
      </c>
      <c r="X901" s="3">
        <v>46.82</v>
      </c>
      <c r="Y901" s="3">
        <v>41.83</v>
      </c>
      <c r="Z901" s="3">
        <v>40.619999999999997</v>
      </c>
      <c r="AA901" s="3">
        <v>39.92</v>
      </c>
      <c r="AB901" s="3">
        <v>39.67</v>
      </c>
      <c r="AC901" s="3">
        <v>39.94</v>
      </c>
      <c r="AD901" s="3">
        <v>40.82</v>
      </c>
      <c r="AE901" s="3">
        <v>44.6</v>
      </c>
      <c r="AF901" s="3">
        <v>47.68</v>
      </c>
      <c r="AG901" s="3">
        <v>48.13</v>
      </c>
      <c r="AH901" s="3">
        <v>48.88</v>
      </c>
      <c r="AI901" s="3">
        <v>48.93</v>
      </c>
      <c r="AJ901" s="3">
        <v>48.08</v>
      </c>
      <c r="AK901" s="3">
        <v>42.8</v>
      </c>
      <c r="AL901" s="3">
        <v>41.85</v>
      </c>
      <c r="AM901" s="3">
        <v>41.15</v>
      </c>
      <c r="AN901" s="3">
        <v>40.89</v>
      </c>
      <c r="AO901" s="3">
        <v>41.16</v>
      </c>
      <c r="AP901" s="3">
        <v>42.28</v>
      </c>
      <c r="AQ901" s="3">
        <v>45.85</v>
      </c>
      <c r="AR901" s="3">
        <v>48.98</v>
      </c>
      <c r="AS901" s="3">
        <v>49.43</v>
      </c>
      <c r="AT901" s="3">
        <v>50.17</v>
      </c>
      <c r="AU901" s="3">
        <v>49.98</v>
      </c>
      <c r="AV901" s="3">
        <v>49.37</v>
      </c>
      <c r="AW901" s="3">
        <v>41.25</v>
      </c>
      <c r="AX901" s="3">
        <v>40.44</v>
      </c>
      <c r="AY901" s="3">
        <v>40.18</v>
      </c>
    </row>
    <row r="902" spans="1:51" x14ac:dyDescent="0.35">
      <c r="A902" s="5">
        <f t="shared" si="14"/>
        <v>43987</v>
      </c>
      <c r="B902" t="s">
        <v>1047</v>
      </c>
      <c r="C902" s="2">
        <v>43987</v>
      </c>
      <c r="D902" s="3">
        <v>28.12</v>
      </c>
      <c r="E902" s="3">
        <v>29.15</v>
      </c>
      <c r="F902" s="3">
        <v>32.31</v>
      </c>
      <c r="G902" s="3">
        <v>37.520000000000003</v>
      </c>
      <c r="H902" s="3">
        <v>42.03</v>
      </c>
      <c r="I902" s="3">
        <v>43.07</v>
      </c>
      <c r="J902" s="3">
        <v>46.09</v>
      </c>
      <c r="K902" s="3">
        <v>46.11</v>
      </c>
      <c r="L902" s="3">
        <v>45.13</v>
      </c>
      <c r="M902" s="3">
        <v>40.18</v>
      </c>
      <c r="N902" s="3">
        <v>39.119999999999997</v>
      </c>
      <c r="O902" s="3">
        <v>38.200000000000003</v>
      </c>
      <c r="P902" s="3">
        <v>37.86</v>
      </c>
      <c r="Q902" s="3">
        <v>38.200000000000003</v>
      </c>
      <c r="R902" s="3">
        <v>38.74</v>
      </c>
      <c r="S902" s="3">
        <v>43.71</v>
      </c>
      <c r="T902" s="3">
        <v>46.52</v>
      </c>
      <c r="U902" s="3">
        <v>47.12</v>
      </c>
      <c r="V902" s="3">
        <v>48.01</v>
      </c>
      <c r="W902" s="3">
        <v>48.09</v>
      </c>
      <c r="X902" s="3">
        <v>47.37</v>
      </c>
      <c r="Y902" s="3">
        <v>42.68</v>
      </c>
      <c r="Z902" s="3">
        <v>41.47</v>
      </c>
      <c r="AA902" s="3">
        <v>40.770000000000003</v>
      </c>
      <c r="AB902" s="3">
        <v>40.520000000000003</v>
      </c>
      <c r="AC902" s="3">
        <v>40.79</v>
      </c>
      <c r="AD902" s="3">
        <v>41.67</v>
      </c>
      <c r="AE902" s="3">
        <v>44.8</v>
      </c>
      <c r="AF902" s="3">
        <v>47.88</v>
      </c>
      <c r="AG902" s="3">
        <v>48.33</v>
      </c>
      <c r="AH902" s="3">
        <v>49.08</v>
      </c>
      <c r="AI902" s="3">
        <v>49.13</v>
      </c>
      <c r="AJ902" s="3">
        <v>48.28</v>
      </c>
      <c r="AK902" s="3">
        <v>43.41</v>
      </c>
      <c r="AL902" s="3">
        <v>42.46</v>
      </c>
      <c r="AM902" s="3">
        <v>41.76</v>
      </c>
      <c r="AN902" s="3">
        <v>41.5</v>
      </c>
      <c r="AO902" s="3">
        <v>41.77</v>
      </c>
      <c r="AP902" s="3">
        <v>42.89</v>
      </c>
      <c r="AQ902" s="3">
        <v>46.05</v>
      </c>
      <c r="AR902" s="3">
        <v>49.18</v>
      </c>
      <c r="AS902" s="3">
        <v>49.63</v>
      </c>
      <c r="AT902" s="3">
        <v>50.37</v>
      </c>
      <c r="AU902" s="3">
        <v>50.18</v>
      </c>
      <c r="AV902" s="3">
        <v>49.57</v>
      </c>
      <c r="AW902" s="3">
        <v>41.86</v>
      </c>
      <c r="AX902" s="3">
        <v>41.05</v>
      </c>
      <c r="AY902" s="3">
        <v>40.79</v>
      </c>
    </row>
    <row r="903" spans="1:51" x14ac:dyDescent="0.35">
      <c r="A903" s="5">
        <f t="shared" si="14"/>
        <v>43990</v>
      </c>
      <c r="B903" t="s">
        <v>1048</v>
      </c>
      <c r="C903" s="2">
        <v>43990</v>
      </c>
      <c r="D903" s="3">
        <v>27.41</v>
      </c>
      <c r="E903" s="3">
        <v>28.38</v>
      </c>
      <c r="F903" s="3">
        <v>31.76</v>
      </c>
      <c r="G903" s="3">
        <v>37.19</v>
      </c>
      <c r="H903" s="3">
        <v>41.89</v>
      </c>
      <c r="I903" s="3">
        <v>42.66</v>
      </c>
      <c r="J903" s="3">
        <v>45.52</v>
      </c>
      <c r="K903" s="3">
        <v>45.54</v>
      </c>
      <c r="L903" s="3">
        <v>44.56</v>
      </c>
      <c r="M903" s="3">
        <v>39.82</v>
      </c>
      <c r="N903" s="3">
        <v>38.76</v>
      </c>
      <c r="O903" s="3">
        <v>37.840000000000003</v>
      </c>
      <c r="P903" s="3">
        <v>37.49</v>
      </c>
      <c r="Q903" s="3">
        <v>37.83</v>
      </c>
      <c r="R903" s="3">
        <v>38.369999999999997</v>
      </c>
      <c r="S903" s="3">
        <v>43.52</v>
      </c>
      <c r="T903" s="3">
        <v>46.33</v>
      </c>
      <c r="U903" s="3">
        <v>46.93</v>
      </c>
      <c r="V903" s="3">
        <v>47.82</v>
      </c>
      <c r="W903" s="3">
        <v>47.9</v>
      </c>
      <c r="X903" s="3">
        <v>47.18</v>
      </c>
      <c r="Y903" s="3">
        <v>42.42</v>
      </c>
      <c r="Z903" s="3">
        <v>41.21</v>
      </c>
      <c r="AA903" s="3">
        <v>40.51</v>
      </c>
      <c r="AB903" s="3">
        <v>40.26</v>
      </c>
      <c r="AC903" s="3">
        <v>40.53</v>
      </c>
      <c r="AD903" s="3">
        <v>41.41</v>
      </c>
      <c r="AE903" s="3">
        <v>44.93</v>
      </c>
      <c r="AF903" s="3">
        <v>48.01</v>
      </c>
      <c r="AG903" s="3">
        <v>48.46</v>
      </c>
      <c r="AH903" s="3">
        <v>49.21</v>
      </c>
      <c r="AI903" s="3">
        <v>49.26</v>
      </c>
      <c r="AJ903" s="3">
        <v>48.41</v>
      </c>
      <c r="AK903" s="3">
        <v>42.93</v>
      </c>
      <c r="AL903" s="3">
        <v>41.98</v>
      </c>
      <c r="AM903" s="3">
        <v>41.28</v>
      </c>
      <c r="AN903" s="3">
        <v>41.02</v>
      </c>
      <c r="AO903" s="3">
        <v>41.29</v>
      </c>
      <c r="AP903" s="3">
        <v>42.41</v>
      </c>
      <c r="AQ903" s="3">
        <v>46.18</v>
      </c>
      <c r="AR903" s="3">
        <v>49.31</v>
      </c>
      <c r="AS903" s="3">
        <v>49.76</v>
      </c>
      <c r="AT903" s="3">
        <v>50.5</v>
      </c>
      <c r="AU903" s="3">
        <v>50.31</v>
      </c>
      <c r="AV903" s="3">
        <v>49.7</v>
      </c>
      <c r="AW903" s="3">
        <v>41.38</v>
      </c>
      <c r="AX903" s="3">
        <v>40.57</v>
      </c>
      <c r="AY903" s="3">
        <v>40.31</v>
      </c>
    </row>
    <row r="904" spans="1:51" x14ac:dyDescent="0.35">
      <c r="A904" s="5">
        <f t="shared" si="14"/>
        <v>43991</v>
      </c>
      <c r="B904" t="s">
        <v>1049</v>
      </c>
      <c r="C904" s="2">
        <v>43991</v>
      </c>
      <c r="D904" s="3">
        <v>26.75</v>
      </c>
      <c r="E904" s="3">
        <v>27.81</v>
      </c>
      <c r="F904" s="3">
        <v>31.37</v>
      </c>
      <c r="G904" s="3">
        <v>35.19</v>
      </c>
      <c r="H904" s="3">
        <v>41.39</v>
      </c>
      <c r="I904" s="3">
        <v>42</v>
      </c>
      <c r="J904" s="3">
        <v>44.92</v>
      </c>
      <c r="K904" s="3">
        <v>44.94</v>
      </c>
      <c r="L904" s="3">
        <v>43.96</v>
      </c>
      <c r="M904" s="3">
        <v>39.04</v>
      </c>
      <c r="N904" s="3">
        <v>37.979999999999997</v>
      </c>
      <c r="O904" s="3">
        <v>37.06</v>
      </c>
      <c r="P904" s="3">
        <v>36.72</v>
      </c>
      <c r="Q904" s="3">
        <v>37.06</v>
      </c>
      <c r="R904" s="3">
        <v>37.6</v>
      </c>
      <c r="S904" s="3">
        <v>42.8</v>
      </c>
      <c r="T904" s="3">
        <v>45.61</v>
      </c>
      <c r="U904" s="3">
        <v>46.21</v>
      </c>
      <c r="V904" s="3">
        <v>47.1</v>
      </c>
      <c r="W904" s="3">
        <v>47.18</v>
      </c>
      <c r="X904" s="3">
        <v>46.46</v>
      </c>
      <c r="Y904" s="3">
        <v>41.8</v>
      </c>
      <c r="Z904" s="3">
        <v>40.590000000000003</v>
      </c>
      <c r="AA904" s="3">
        <v>39.89</v>
      </c>
      <c r="AB904" s="3">
        <v>39.64</v>
      </c>
      <c r="AC904" s="3">
        <v>39.909999999999997</v>
      </c>
      <c r="AD904" s="3">
        <v>40.79</v>
      </c>
      <c r="AE904" s="3">
        <v>44.51</v>
      </c>
      <c r="AF904" s="3">
        <v>47.59</v>
      </c>
      <c r="AG904" s="3">
        <v>48.04</v>
      </c>
      <c r="AH904" s="3">
        <v>48.79</v>
      </c>
      <c r="AI904" s="3">
        <v>48.84</v>
      </c>
      <c r="AJ904" s="3">
        <v>47.99</v>
      </c>
      <c r="AK904" s="3">
        <v>42.6</v>
      </c>
      <c r="AL904" s="3">
        <v>41.65</v>
      </c>
      <c r="AM904" s="3">
        <v>40.950000000000003</v>
      </c>
      <c r="AN904" s="3">
        <v>40.69</v>
      </c>
      <c r="AO904" s="3">
        <v>40.96</v>
      </c>
      <c r="AP904" s="3">
        <v>42.08</v>
      </c>
      <c r="AQ904" s="3">
        <v>46.39</v>
      </c>
      <c r="AR904" s="3">
        <v>49.52</v>
      </c>
      <c r="AS904" s="3">
        <v>49.97</v>
      </c>
      <c r="AT904" s="3">
        <v>50.71</v>
      </c>
      <c r="AU904" s="3">
        <v>50.52</v>
      </c>
      <c r="AV904" s="3">
        <v>49.91</v>
      </c>
      <c r="AW904" s="3">
        <v>41.05</v>
      </c>
      <c r="AX904" s="3">
        <v>40.24</v>
      </c>
      <c r="AY904" s="3">
        <v>39.979999999999997</v>
      </c>
    </row>
    <row r="905" spans="1:51" x14ac:dyDescent="0.35">
      <c r="A905" s="5">
        <f t="shared" si="14"/>
        <v>43992</v>
      </c>
      <c r="B905" t="s">
        <v>1050</v>
      </c>
      <c r="C905" s="2">
        <v>43992</v>
      </c>
      <c r="D905" s="3">
        <v>26.88</v>
      </c>
      <c r="E905" s="3">
        <v>27.85</v>
      </c>
      <c r="F905" s="3">
        <v>31.37</v>
      </c>
      <c r="G905" s="3">
        <v>35.619999999999997</v>
      </c>
      <c r="H905" s="3">
        <v>41.97</v>
      </c>
      <c r="I905" s="3">
        <v>42.6</v>
      </c>
      <c r="J905" s="3">
        <v>45.23</v>
      </c>
      <c r="K905" s="3">
        <v>45.25</v>
      </c>
      <c r="L905" s="3">
        <v>44.27</v>
      </c>
      <c r="M905" s="3">
        <v>39.520000000000003</v>
      </c>
      <c r="N905" s="3">
        <v>38.46</v>
      </c>
      <c r="O905" s="3">
        <v>37.54</v>
      </c>
      <c r="P905" s="3">
        <v>37.19</v>
      </c>
      <c r="Q905" s="3">
        <v>37.53</v>
      </c>
      <c r="R905" s="3">
        <v>38.07</v>
      </c>
      <c r="S905" s="3">
        <v>42.98</v>
      </c>
      <c r="T905" s="3">
        <v>45.79</v>
      </c>
      <c r="U905" s="3">
        <v>46.39</v>
      </c>
      <c r="V905" s="3">
        <v>47.28</v>
      </c>
      <c r="W905" s="3">
        <v>47.36</v>
      </c>
      <c r="X905" s="3">
        <v>46.64</v>
      </c>
      <c r="Y905" s="3">
        <v>42.09</v>
      </c>
      <c r="Z905" s="3">
        <v>40.880000000000003</v>
      </c>
      <c r="AA905" s="3">
        <v>40.18</v>
      </c>
      <c r="AB905" s="3">
        <v>39.93</v>
      </c>
      <c r="AC905" s="3">
        <v>40.200000000000003</v>
      </c>
      <c r="AD905" s="3">
        <v>41.08</v>
      </c>
      <c r="AE905" s="3">
        <v>44.8</v>
      </c>
      <c r="AF905" s="3">
        <v>47.88</v>
      </c>
      <c r="AG905" s="3">
        <v>48.33</v>
      </c>
      <c r="AH905" s="3">
        <v>49.08</v>
      </c>
      <c r="AI905" s="3">
        <v>49.13</v>
      </c>
      <c r="AJ905" s="3">
        <v>48.28</v>
      </c>
      <c r="AK905" s="3">
        <v>43.29</v>
      </c>
      <c r="AL905" s="3">
        <v>42.34</v>
      </c>
      <c r="AM905" s="3">
        <v>41.64</v>
      </c>
      <c r="AN905" s="3">
        <v>41.38</v>
      </c>
      <c r="AO905" s="3">
        <v>41.65</v>
      </c>
      <c r="AP905" s="3">
        <v>42.77</v>
      </c>
      <c r="AQ905" s="3">
        <v>46.68</v>
      </c>
      <c r="AR905" s="3">
        <v>49.81</v>
      </c>
      <c r="AS905" s="3">
        <v>50.26</v>
      </c>
      <c r="AT905" s="3">
        <v>51</v>
      </c>
      <c r="AU905" s="3">
        <v>50.81</v>
      </c>
      <c r="AV905" s="3">
        <v>50.2</v>
      </c>
      <c r="AW905" s="3">
        <v>41.74</v>
      </c>
      <c r="AX905" s="3">
        <v>40.93</v>
      </c>
      <c r="AY905" s="3">
        <v>40.67</v>
      </c>
    </row>
    <row r="906" spans="1:51" x14ac:dyDescent="0.35">
      <c r="A906" s="5">
        <f t="shared" si="14"/>
        <v>43993</v>
      </c>
      <c r="B906" t="s">
        <v>1051</v>
      </c>
      <c r="C906" s="2">
        <v>43993</v>
      </c>
      <c r="D906" s="3">
        <v>27.21</v>
      </c>
      <c r="E906" s="3">
        <v>27.97</v>
      </c>
      <c r="F906" s="3">
        <v>31.32</v>
      </c>
      <c r="G906" s="3">
        <v>34.94</v>
      </c>
      <c r="H906" s="3">
        <v>41.96</v>
      </c>
      <c r="I906" s="3">
        <v>42.65</v>
      </c>
      <c r="J906" s="3">
        <v>44.93</v>
      </c>
      <c r="K906" s="3">
        <v>44.95</v>
      </c>
      <c r="L906" s="3">
        <v>43.97</v>
      </c>
      <c r="M906" s="3">
        <v>39.18</v>
      </c>
      <c r="N906" s="3">
        <v>38.119999999999997</v>
      </c>
      <c r="O906" s="3">
        <v>37.200000000000003</v>
      </c>
      <c r="P906" s="3">
        <v>36.869999999999997</v>
      </c>
      <c r="Q906" s="3">
        <v>37.21</v>
      </c>
      <c r="R906" s="3">
        <v>37.75</v>
      </c>
      <c r="S906" s="3">
        <v>42.82</v>
      </c>
      <c r="T906" s="3">
        <v>45.63</v>
      </c>
      <c r="U906" s="3">
        <v>46.23</v>
      </c>
      <c r="V906" s="3">
        <v>47.12</v>
      </c>
      <c r="W906" s="3">
        <v>47.2</v>
      </c>
      <c r="X906" s="3">
        <v>46.48</v>
      </c>
      <c r="Y906" s="3">
        <v>42.01</v>
      </c>
      <c r="Z906" s="3">
        <v>40.799999999999997</v>
      </c>
      <c r="AA906" s="3">
        <v>40.1</v>
      </c>
      <c r="AB906" s="3">
        <v>39.85</v>
      </c>
      <c r="AC906" s="3">
        <v>40.119999999999997</v>
      </c>
      <c r="AD906" s="3">
        <v>41</v>
      </c>
      <c r="AE906" s="3">
        <v>44.65</v>
      </c>
      <c r="AF906" s="3">
        <v>47.73</v>
      </c>
      <c r="AG906" s="3">
        <v>48.18</v>
      </c>
      <c r="AH906" s="3">
        <v>48.93</v>
      </c>
      <c r="AI906" s="3">
        <v>48.98</v>
      </c>
      <c r="AJ906" s="3">
        <v>48.13</v>
      </c>
      <c r="AK906" s="3">
        <v>43.33</v>
      </c>
      <c r="AL906" s="3">
        <v>42.38</v>
      </c>
      <c r="AM906" s="3">
        <v>41.68</v>
      </c>
      <c r="AN906" s="3">
        <v>41.42</v>
      </c>
      <c r="AO906" s="3">
        <v>41.69</v>
      </c>
      <c r="AP906" s="3">
        <v>42.81</v>
      </c>
      <c r="AQ906" s="3">
        <v>46.39</v>
      </c>
      <c r="AR906" s="3">
        <v>49.52</v>
      </c>
      <c r="AS906" s="3">
        <v>49.97</v>
      </c>
      <c r="AT906" s="3">
        <v>50.71</v>
      </c>
      <c r="AU906" s="3">
        <v>50.52</v>
      </c>
      <c r="AV906" s="3">
        <v>49.91</v>
      </c>
      <c r="AW906" s="3">
        <v>41.78</v>
      </c>
      <c r="AX906" s="3">
        <v>40.97</v>
      </c>
      <c r="AY906" s="3">
        <v>40.71</v>
      </c>
    </row>
    <row r="907" spans="1:51" x14ac:dyDescent="0.35">
      <c r="A907" s="5">
        <f t="shared" si="14"/>
        <v>43994</v>
      </c>
      <c r="B907" t="s">
        <v>1052</v>
      </c>
      <c r="C907" s="2">
        <v>43994</v>
      </c>
      <c r="D907" s="3">
        <v>27.87</v>
      </c>
      <c r="E907" s="3">
        <v>28.56</v>
      </c>
      <c r="F907" s="3">
        <v>31.83</v>
      </c>
      <c r="G907" s="3">
        <v>34.83</v>
      </c>
      <c r="H907" s="3">
        <v>41.82</v>
      </c>
      <c r="I907" s="3">
        <v>42.74</v>
      </c>
      <c r="J907" s="3">
        <v>44.85</v>
      </c>
      <c r="K907" s="3">
        <v>44.87</v>
      </c>
      <c r="L907" s="3">
        <v>43.89</v>
      </c>
      <c r="M907" s="3">
        <v>39.17</v>
      </c>
      <c r="N907" s="3">
        <v>38.11</v>
      </c>
      <c r="O907" s="3">
        <v>37.19</v>
      </c>
      <c r="P907" s="3">
        <v>36.86</v>
      </c>
      <c r="Q907" s="3">
        <v>37.200000000000003</v>
      </c>
      <c r="R907" s="3">
        <v>37.74</v>
      </c>
      <c r="S907" s="3">
        <v>42.69</v>
      </c>
      <c r="T907" s="3">
        <v>45.5</v>
      </c>
      <c r="U907" s="3">
        <v>46.1</v>
      </c>
      <c r="V907" s="3">
        <v>46.99</v>
      </c>
      <c r="W907" s="3">
        <v>47.07</v>
      </c>
      <c r="X907" s="3">
        <v>46.35</v>
      </c>
      <c r="Y907" s="3">
        <v>41.94</v>
      </c>
      <c r="Z907" s="3">
        <v>40.729999999999997</v>
      </c>
      <c r="AA907" s="3">
        <v>40.03</v>
      </c>
      <c r="AB907" s="3">
        <v>39.78</v>
      </c>
      <c r="AC907" s="3">
        <v>40.049999999999997</v>
      </c>
      <c r="AD907" s="3">
        <v>40.93</v>
      </c>
      <c r="AE907" s="3">
        <v>44.44</v>
      </c>
      <c r="AF907" s="3">
        <v>47.52</v>
      </c>
      <c r="AG907" s="3">
        <v>47.97</v>
      </c>
      <c r="AH907" s="3">
        <v>48.72</v>
      </c>
      <c r="AI907" s="3">
        <v>48.77</v>
      </c>
      <c r="AJ907" s="3">
        <v>47.92</v>
      </c>
      <c r="AK907" s="3">
        <v>42.89</v>
      </c>
      <c r="AL907" s="3">
        <v>41.94</v>
      </c>
      <c r="AM907" s="3">
        <v>41.24</v>
      </c>
      <c r="AN907" s="3">
        <v>40.98</v>
      </c>
      <c r="AO907" s="3">
        <v>41.25</v>
      </c>
      <c r="AP907" s="3">
        <v>42.37</v>
      </c>
      <c r="AQ907" s="3">
        <v>46.18</v>
      </c>
      <c r="AR907" s="3">
        <v>49.31</v>
      </c>
      <c r="AS907" s="3">
        <v>49.76</v>
      </c>
      <c r="AT907" s="3">
        <v>50.5</v>
      </c>
      <c r="AU907" s="3">
        <v>50.31</v>
      </c>
      <c r="AV907" s="3">
        <v>49.7</v>
      </c>
      <c r="AW907" s="3">
        <v>41.34</v>
      </c>
      <c r="AX907" s="3">
        <v>40.53</v>
      </c>
      <c r="AY907" s="3">
        <v>40.270000000000003</v>
      </c>
    </row>
    <row r="908" spans="1:51" x14ac:dyDescent="0.35">
      <c r="A908" s="5">
        <f t="shared" si="14"/>
        <v>43997</v>
      </c>
      <c r="B908" t="s">
        <v>1053</v>
      </c>
      <c r="C908" s="2">
        <v>43997</v>
      </c>
      <c r="D908" s="3">
        <v>28.26</v>
      </c>
      <c r="E908" s="3">
        <v>28.78</v>
      </c>
      <c r="F908" s="3">
        <v>31.98</v>
      </c>
      <c r="G908" s="3">
        <v>34.630000000000003</v>
      </c>
      <c r="H908" s="3">
        <v>41.73</v>
      </c>
      <c r="I908" s="3">
        <v>42.79</v>
      </c>
      <c r="J908" s="3">
        <v>44.65</v>
      </c>
      <c r="K908" s="3">
        <v>44.67</v>
      </c>
      <c r="L908" s="3">
        <v>43.69</v>
      </c>
      <c r="M908" s="3">
        <v>38.79</v>
      </c>
      <c r="N908" s="3">
        <v>37.729999999999997</v>
      </c>
      <c r="O908" s="3">
        <v>36.81</v>
      </c>
      <c r="P908" s="3">
        <v>36.5</v>
      </c>
      <c r="Q908" s="3">
        <v>36.840000000000003</v>
      </c>
      <c r="R908" s="3">
        <v>37.380000000000003</v>
      </c>
      <c r="S908" s="3">
        <v>42.44</v>
      </c>
      <c r="T908" s="3">
        <v>45.25</v>
      </c>
      <c r="U908" s="3">
        <v>45.85</v>
      </c>
      <c r="V908" s="3">
        <v>46.74</v>
      </c>
      <c r="W908" s="3">
        <v>46.82</v>
      </c>
      <c r="X908" s="3">
        <v>46.1</v>
      </c>
      <c r="Y908" s="3">
        <v>41.81</v>
      </c>
      <c r="Z908" s="3">
        <v>40.6</v>
      </c>
      <c r="AA908" s="3">
        <v>39.9</v>
      </c>
      <c r="AB908" s="3">
        <v>39.65</v>
      </c>
      <c r="AC908" s="3">
        <v>39.92</v>
      </c>
      <c r="AD908" s="3">
        <v>40.799999999999997</v>
      </c>
      <c r="AE908" s="3">
        <v>44.66</v>
      </c>
      <c r="AF908" s="3">
        <v>47.74</v>
      </c>
      <c r="AG908" s="3">
        <v>48.19</v>
      </c>
      <c r="AH908" s="3">
        <v>48.94</v>
      </c>
      <c r="AI908" s="3">
        <v>48.99</v>
      </c>
      <c r="AJ908" s="3">
        <v>48.14</v>
      </c>
      <c r="AK908" s="3">
        <v>43.01</v>
      </c>
      <c r="AL908" s="3">
        <v>42.06</v>
      </c>
      <c r="AM908" s="3">
        <v>41.36</v>
      </c>
      <c r="AN908" s="3">
        <v>41.1</v>
      </c>
      <c r="AO908" s="3">
        <v>41.37</v>
      </c>
      <c r="AP908" s="3">
        <v>42.49</v>
      </c>
      <c r="AQ908" s="3">
        <v>46.32</v>
      </c>
      <c r="AR908" s="3">
        <v>49.45</v>
      </c>
      <c r="AS908" s="3">
        <v>49.9</v>
      </c>
      <c r="AT908" s="3">
        <v>50.64</v>
      </c>
      <c r="AU908" s="3">
        <v>50.45</v>
      </c>
      <c r="AV908" s="3">
        <v>49.84</v>
      </c>
      <c r="AW908" s="3">
        <v>41.46</v>
      </c>
      <c r="AX908" s="3">
        <v>40.65</v>
      </c>
      <c r="AY908" s="3">
        <v>40.39</v>
      </c>
    </row>
    <row r="909" spans="1:51" x14ac:dyDescent="0.35">
      <c r="A909" s="5">
        <f t="shared" si="14"/>
        <v>43998</v>
      </c>
      <c r="B909" t="s">
        <v>1054</v>
      </c>
      <c r="C909" s="2">
        <v>43998</v>
      </c>
      <c r="D909" s="3">
        <v>28.25</v>
      </c>
      <c r="E909" s="3">
        <v>28.65</v>
      </c>
      <c r="F909" s="3">
        <v>32.18</v>
      </c>
      <c r="G909" s="3">
        <v>34.92</v>
      </c>
      <c r="H909" s="3">
        <v>42.31</v>
      </c>
      <c r="I909" s="3">
        <v>43.31</v>
      </c>
      <c r="J909" s="3">
        <v>44.94</v>
      </c>
      <c r="K909" s="3">
        <v>44.96</v>
      </c>
      <c r="L909" s="3">
        <v>43.98</v>
      </c>
      <c r="M909" s="3">
        <v>39.159999999999997</v>
      </c>
      <c r="N909" s="3">
        <v>38.1</v>
      </c>
      <c r="O909" s="3">
        <v>37.18</v>
      </c>
      <c r="P909" s="3">
        <v>36.880000000000003</v>
      </c>
      <c r="Q909" s="3">
        <v>37.22</v>
      </c>
      <c r="R909" s="3">
        <v>37.76</v>
      </c>
      <c r="S909" s="3">
        <v>42.85</v>
      </c>
      <c r="T909" s="3">
        <v>45.66</v>
      </c>
      <c r="U909" s="3">
        <v>46.26</v>
      </c>
      <c r="V909" s="3">
        <v>47.15</v>
      </c>
      <c r="W909" s="3">
        <v>47.23</v>
      </c>
      <c r="X909" s="3">
        <v>46.51</v>
      </c>
      <c r="Y909" s="3">
        <v>42.11</v>
      </c>
      <c r="Z909" s="3">
        <v>40.9</v>
      </c>
      <c r="AA909" s="3">
        <v>40.200000000000003</v>
      </c>
      <c r="AB909" s="3">
        <v>39.950000000000003</v>
      </c>
      <c r="AC909" s="3">
        <v>40.22</v>
      </c>
      <c r="AD909" s="3">
        <v>41.1</v>
      </c>
      <c r="AE909" s="3">
        <v>44.94</v>
      </c>
      <c r="AF909" s="3">
        <v>48.02</v>
      </c>
      <c r="AG909" s="3">
        <v>48.47</v>
      </c>
      <c r="AH909" s="3">
        <v>49.22</v>
      </c>
      <c r="AI909" s="3">
        <v>49.27</v>
      </c>
      <c r="AJ909" s="3">
        <v>48.42</v>
      </c>
      <c r="AK909" s="3">
        <v>43.2</v>
      </c>
      <c r="AL909" s="3">
        <v>42.25</v>
      </c>
      <c r="AM909" s="3">
        <v>41.55</v>
      </c>
      <c r="AN909" s="3">
        <v>41.29</v>
      </c>
      <c r="AO909" s="3">
        <v>41.56</v>
      </c>
      <c r="AP909" s="3">
        <v>42.68</v>
      </c>
      <c r="AQ909" s="3">
        <v>46.45</v>
      </c>
      <c r="AR909" s="3">
        <v>49.58</v>
      </c>
      <c r="AS909" s="3">
        <v>50.03</v>
      </c>
      <c r="AT909" s="3">
        <v>50.77</v>
      </c>
      <c r="AU909" s="3">
        <v>50.58</v>
      </c>
      <c r="AV909" s="3">
        <v>49.97</v>
      </c>
      <c r="AW909" s="3">
        <v>41.65</v>
      </c>
      <c r="AX909" s="3">
        <v>40.840000000000003</v>
      </c>
      <c r="AY909" s="3">
        <v>40.58</v>
      </c>
    </row>
    <row r="910" spans="1:51" x14ac:dyDescent="0.35">
      <c r="A910" s="5">
        <f t="shared" ref="A910:A973" si="15">+A905+7</f>
        <v>43999</v>
      </c>
      <c r="B910" t="s">
        <v>1055</v>
      </c>
      <c r="C910" s="2">
        <v>43999</v>
      </c>
      <c r="D910" s="3">
        <v>28.21</v>
      </c>
      <c r="E910" s="3">
        <v>28.67</v>
      </c>
      <c r="F910" s="3">
        <v>32.17</v>
      </c>
      <c r="G910" s="3">
        <v>34.99</v>
      </c>
      <c r="H910" s="3">
        <v>42.24</v>
      </c>
      <c r="I910" s="3">
        <v>43.46</v>
      </c>
      <c r="J910" s="3">
        <v>45.11</v>
      </c>
      <c r="K910" s="3">
        <v>45.13</v>
      </c>
      <c r="L910" s="3">
        <v>44.15</v>
      </c>
      <c r="M910" s="3">
        <v>39.18</v>
      </c>
      <c r="N910" s="3">
        <v>38.119999999999997</v>
      </c>
      <c r="O910" s="3">
        <v>37.200000000000003</v>
      </c>
      <c r="P910" s="3">
        <v>36.880000000000003</v>
      </c>
      <c r="Q910" s="3">
        <v>37.22</v>
      </c>
      <c r="R910" s="3">
        <v>37.76</v>
      </c>
      <c r="S910" s="3">
        <v>42.76</v>
      </c>
      <c r="T910" s="3">
        <v>45.57</v>
      </c>
      <c r="U910" s="3">
        <v>46.17</v>
      </c>
      <c r="V910" s="3">
        <v>47.06</v>
      </c>
      <c r="W910" s="3">
        <v>47.14</v>
      </c>
      <c r="X910" s="3">
        <v>46.42</v>
      </c>
      <c r="Y910" s="3">
        <v>42.12</v>
      </c>
      <c r="Z910" s="3">
        <v>40.909999999999997</v>
      </c>
      <c r="AA910" s="3">
        <v>40.21</v>
      </c>
      <c r="AB910" s="3">
        <v>39.96</v>
      </c>
      <c r="AC910" s="3">
        <v>40.229999999999997</v>
      </c>
      <c r="AD910" s="3">
        <v>41.11</v>
      </c>
      <c r="AE910" s="3">
        <v>45.02</v>
      </c>
      <c r="AF910" s="3">
        <v>48.1</v>
      </c>
      <c r="AG910" s="3">
        <v>48.55</v>
      </c>
      <c r="AH910" s="3">
        <v>49.3</v>
      </c>
      <c r="AI910" s="3">
        <v>49.35</v>
      </c>
      <c r="AJ910" s="3">
        <v>48.5</v>
      </c>
      <c r="AK910" s="3">
        <v>43.36</v>
      </c>
      <c r="AL910" s="3">
        <v>42.41</v>
      </c>
      <c r="AM910" s="3">
        <v>41.71</v>
      </c>
      <c r="AN910" s="3">
        <v>41.45</v>
      </c>
      <c r="AO910" s="3">
        <v>41.72</v>
      </c>
      <c r="AP910" s="3">
        <v>42.84</v>
      </c>
      <c r="AQ910" s="3">
        <v>46.53</v>
      </c>
      <c r="AR910" s="3">
        <v>49.66</v>
      </c>
      <c r="AS910" s="3">
        <v>50.11</v>
      </c>
      <c r="AT910" s="3">
        <v>50.85</v>
      </c>
      <c r="AU910" s="3">
        <v>50.66</v>
      </c>
      <c r="AV910" s="3">
        <v>50.05</v>
      </c>
      <c r="AW910" s="3">
        <v>41.81</v>
      </c>
      <c r="AX910" s="3">
        <v>41</v>
      </c>
      <c r="AY910" s="3">
        <v>40.74</v>
      </c>
    </row>
    <row r="911" spans="1:51" x14ac:dyDescent="0.35">
      <c r="A911" s="5">
        <f t="shared" si="15"/>
        <v>44000</v>
      </c>
      <c r="B911" t="s">
        <v>1056</v>
      </c>
      <c r="C911" s="2">
        <v>44000</v>
      </c>
      <c r="D911" s="3">
        <v>29.19</v>
      </c>
      <c r="E911" s="3">
        <v>29.76</v>
      </c>
      <c r="F911" s="3">
        <v>33.18</v>
      </c>
      <c r="G911" s="3">
        <v>36.049999999999997</v>
      </c>
      <c r="H911" s="3">
        <v>43.38</v>
      </c>
      <c r="I911" s="3">
        <v>44.7</v>
      </c>
      <c r="J911" s="3">
        <v>46.27</v>
      </c>
      <c r="K911" s="3">
        <v>46.29</v>
      </c>
      <c r="L911" s="3">
        <v>45.31</v>
      </c>
      <c r="M911" s="3">
        <v>40.549999999999997</v>
      </c>
      <c r="N911" s="3">
        <v>39.49</v>
      </c>
      <c r="O911" s="3">
        <v>38.57</v>
      </c>
      <c r="P911" s="3">
        <v>38.26</v>
      </c>
      <c r="Q911" s="3">
        <v>38.6</v>
      </c>
      <c r="R911" s="3">
        <v>39.14</v>
      </c>
      <c r="S911" s="3">
        <v>44.09</v>
      </c>
      <c r="T911" s="3">
        <v>46.9</v>
      </c>
      <c r="U911" s="3">
        <v>47.5</v>
      </c>
      <c r="V911" s="3">
        <v>48.39</v>
      </c>
      <c r="W911" s="3">
        <v>48.47</v>
      </c>
      <c r="X911" s="3">
        <v>47.75</v>
      </c>
      <c r="Y911" s="3">
        <v>43.31</v>
      </c>
      <c r="Z911" s="3">
        <v>42.1</v>
      </c>
      <c r="AA911" s="3">
        <v>41.4</v>
      </c>
      <c r="AB911" s="3">
        <v>41.15</v>
      </c>
      <c r="AC911" s="3">
        <v>41.42</v>
      </c>
      <c r="AD911" s="3">
        <v>42.3</v>
      </c>
      <c r="AE911" s="3">
        <v>46.33</v>
      </c>
      <c r="AF911" s="3">
        <v>49.41</v>
      </c>
      <c r="AG911" s="3">
        <v>49.86</v>
      </c>
      <c r="AH911" s="3">
        <v>50.61</v>
      </c>
      <c r="AI911" s="3">
        <v>50.66</v>
      </c>
      <c r="AJ911" s="3">
        <v>49.81</v>
      </c>
      <c r="AK911" s="3">
        <v>44.5</v>
      </c>
      <c r="AL911" s="3">
        <v>43.55</v>
      </c>
      <c r="AM911" s="3">
        <v>42.85</v>
      </c>
      <c r="AN911" s="3">
        <v>42.59</v>
      </c>
      <c r="AO911" s="3">
        <v>42.86</v>
      </c>
      <c r="AP911" s="3">
        <v>43.98</v>
      </c>
      <c r="AQ911" s="3">
        <v>47.84</v>
      </c>
      <c r="AR911" s="3">
        <v>50.97</v>
      </c>
      <c r="AS911" s="3">
        <v>51.42</v>
      </c>
      <c r="AT911" s="3">
        <v>52.16</v>
      </c>
      <c r="AU911" s="3">
        <v>51.97</v>
      </c>
      <c r="AV911" s="3">
        <v>51.36</v>
      </c>
      <c r="AW911" s="3">
        <v>42.95</v>
      </c>
      <c r="AX911" s="3">
        <v>42.14</v>
      </c>
      <c r="AY911" s="3">
        <v>41.88</v>
      </c>
    </row>
    <row r="912" spans="1:51" x14ac:dyDescent="0.35">
      <c r="A912" s="5">
        <f t="shared" si="15"/>
        <v>44001</v>
      </c>
      <c r="B912" t="s">
        <v>1057</v>
      </c>
      <c r="C912" s="2">
        <v>44001</v>
      </c>
      <c r="D912" s="3">
        <v>29.94</v>
      </c>
      <c r="E912" s="3">
        <v>30.78</v>
      </c>
      <c r="F912" s="3">
        <v>33.85</v>
      </c>
      <c r="G912" s="3">
        <v>36.729999999999997</v>
      </c>
      <c r="H912" s="3">
        <v>44.08</v>
      </c>
      <c r="I912" s="3">
        <v>45.51</v>
      </c>
      <c r="J912" s="3">
        <v>46.86</v>
      </c>
      <c r="K912" s="3">
        <v>46.88</v>
      </c>
      <c r="L912" s="3">
        <v>45.9</v>
      </c>
      <c r="M912" s="3">
        <v>41.15</v>
      </c>
      <c r="N912" s="3">
        <v>40.090000000000003</v>
      </c>
      <c r="O912" s="3">
        <v>39.17</v>
      </c>
      <c r="P912" s="3">
        <v>38.869999999999997</v>
      </c>
      <c r="Q912" s="3">
        <v>39.21</v>
      </c>
      <c r="R912" s="3">
        <v>39.75</v>
      </c>
      <c r="S912" s="3">
        <v>44.66</v>
      </c>
      <c r="T912" s="3">
        <v>47.47</v>
      </c>
      <c r="U912" s="3">
        <v>48.07</v>
      </c>
      <c r="V912" s="3">
        <v>48.96</v>
      </c>
      <c r="W912" s="3">
        <v>49.04</v>
      </c>
      <c r="X912" s="3">
        <v>48.32</v>
      </c>
      <c r="Y912" s="3">
        <v>43.83</v>
      </c>
      <c r="Z912" s="3">
        <v>42.62</v>
      </c>
      <c r="AA912" s="3">
        <v>41.92</v>
      </c>
      <c r="AB912" s="3">
        <v>41.67</v>
      </c>
      <c r="AC912" s="3">
        <v>41.94</v>
      </c>
      <c r="AD912" s="3">
        <v>42.82</v>
      </c>
      <c r="AE912" s="3">
        <v>46.32</v>
      </c>
      <c r="AF912" s="3">
        <v>49.4</v>
      </c>
      <c r="AG912" s="3">
        <v>49.85</v>
      </c>
      <c r="AH912" s="3">
        <v>50.6</v>
      </c>
      <c r="AI912" s="3">
        <v>50.65</v>
      </c>
      <c r="AJ912" s="3">
        <v>49.8</v>
      </c>
      <c r="AK912" s="3">
        <v>44.36</v>
      </c>
      <c r="AL912" s="3">
        <v>43.41</v>
      </c>
      <c r="AM912" s="3">
        <v>42.71</v>
      </c>
      <c r="AN912" s="3">
        <v>42.45</v>
      </c>
      <c r="AO912" s="3">
        <v>42.72</v>
      </c>
      <c r="AP912" s="3">
        <v>43.84</v>
      </c>
      <c r="AQ912" s="3">
        <v>47.83</v>
      </c>
      <c r="AR912" s="3">
        <v>50.96</v>
      </c>
      <c r="AS912" s="3">
        <v>51.41</v>
      </c>
      <c r="AT912" s="3">
        <v>52.15</v>
      </c>
      <c r="AU912" s="3">
        <v>51.96</v>
      </c>
      <c r="AV912" s="3">
        <v>51.35</v>
      </c>
      <c r="AW912" s="3">
        <v>42.81</v>
      </c>
      <c r="AX912" s="3">
        <v>42</v>
      </c>
      <c r="AY912" s="3">
        <v>41.74</v>
      </c>
    </row>
    <row r="913" spans="1:51" x14ac:dyDescent="0.35">
      <c r="A913" s="5">
        <f t="shared" si="15"/>
        <v>44004</v>
      </c>
      <c r="B913" t="s">
        <v>1058</v>
      </c>
      <c r="C913" s="2">
        <v>44004</v>
      </c>
      <c r="D913" s="3">
        <v>29.69</v>
      </c>
      <c r="E913" s="3">
        <v>30.55</v>
      </c>
      <c r="F913" s="3">
        <v>33.81</v>
      </c>
      <c r="G913" s="3">
        <v>36.619999999999997</v>
      </c>
      <c r="H913" s="3">
        <v>44.01</v>
      </c>
      <c r="I913" s="3">
        <v>45.56</v>
      </c>
      <c r="J913" s="3">
        <v>46.76</v>
      </c>
      <c r="K913" s="3">
        <v>46.78</v>
      </c>
      <c r="L913" s="3">
        <v>45.8</v>
      </c>
      <c r="M913" s="3">
        <v>41.09</v>
      </c>
      <c r="N913" s="3">
        <v>40.03</v>
      </c>
      <c r="O913" s="3">
        <v>39.11</v>
      </c>
      <c r="P913" s="3">
        <v>38.78</v>
      </c>
      <c r="Q913" s="3">
        <v>39.119999999999997</v>
      </c>
      <c r="R913" s="3">
        <v>39.659999999999997</v>
      </c>
      <c r="S913" s="3">
        <v>44.66</v>
      </c>
      <c r="T913" s="3">
        <v>47.47</v>
      </c>
      <c r="U913" s="3">
        <v>48.07</v>
      </c>
      <c r="V913" s="3">
        <v>48.96</v>
      </c>
      <c r="W913" s="3">
        <v>49.04</v>
      </c>
      <c r="X913" s="3">
        <v>48.32</v>
      </c>
      <c r="Y913" s="3">
        <v>43.87</v>
      </c>
      <c r="Z913" s="3">
        <v>42.66</v>
      </c>
      <c r="AA913" s="3">
        <v>41.96</v>
      </c>
      <c r="AB913" s="3">
        <v>41.71</v>
      </c>
      <c r="AC913" s="3">
        <v>41.98</v>
      </c>
      <c r="AD913" s="3">
        <v>42.86</v>
      </c>
      <c r="AE913" s="3">
        <v>46.53</v>
      </c>
      <c r="AF913" s="3">
        <v>49.61</v>
      </c>
      <c r="AG913" s="3">
        <v>50.06</v>
      </c>
      <c r="AH913" s="3">
        <v>50.81</v>
      </c>
      <c r="AI913" s="3">
        <v>50.86</v>
      </c>
      <c r="AJ913" s="3">
        <v>50.01</v>
      </c>
      <c r="AK913" s="3">
        <v>44.42</v>
      </c>
      <c r="AL913" s="3">
        <v>43.47</v>
      </c>
      <c r="AM913" s="3">
        <v>42.77</v>
      </c>
      <c r="AN913" s="3">
        <v>42.51</v>
      </c>
      <c r="AO913" s="3">
        <v>42.78</v>
      </c>
      <c r="AP913" s="3">
        <v>43.9</v>
      </c>
      <c r="AQ913" s="3">
        <v>48.04</v>
      </c>
      <c r="AR913" s="3">
        <v>51.17</v>
      </c>
      <c r="AS913" s="3">
        <v>51.62</v>
      </c>
      <c r="AT913" s="3">
        <v>52.36</v>
      </c>
      <c r="AU913" s="3">
        <v>52.17</v>
      </c>
      <c r="AV913" s="3">
        <v>51.56</v>
      </c>
      <c r="AW913" s="3">
        <v>42.87</v>
      </c>
      <c r="AX913" s="3">
        <v>42.06</v>
      </c>
      <c r="AY913" s="3">
        <v>41.8</v>
      </c>
    </row>
    <row r="914" spans="1:51" x14ac:dyDescent="0.35">
      <c r="A914" s="5">
        <f t="shared" si="15"/>
        <v>44005</v>
      </c>
      <c r="B914" t="s">
        <v>1059</v>
      </c>
      <c r="C914" s="2">
        <v>44005</v>
      </c>
      <c r="D914" s="3">
        <v>31.26</v>
      </c>
      <c r="E914" s="3">
        <v>32.1</v>
      </c>
      <c r="F914" s="3">
        <v>35.1</v>
      </c>
      <c r="G914" s="3">
        <v>37.659999999999997</v>
      </c>
      <c r="H914" s="3">
        <v>45.04</v>
      </c>
      <c r="I914" s="3">
        <v>46.68</v>
      </c>
      <c r="J914" s="3">
        <v>47.82</v>
      </c>
      <c r="K914" s="3">
        <v>47.84</v>
      </c>
      <c r="L914" s="3">
        <v>46.86</v>
      </c>
      <c r="M914" s="3">
        <v>41.8</v>
      </c>
      <c r="N914" s="3">
        <v>40.74</v>
      </c>
      <c r="O914" s="3">
        <v>39.82</v>
      </c>
      <c r="P914" s="3">
        <v>39.5</v>
      </c>
      <c r="Q914" s="3">
        <v>39.840000000000003</v>
      </c>
      <c r="R914" s="3">
        <v>40.380000000000003</v>
      </c>
      <c r="S914" s="3">
        <v>45.37</v>
      </c>
      <c r="T914" s="3">
        <v>48.18</v>
      </c>
      <c r="U914" s="3">
        <v>48.78</v>
      </c>
      <c r="V914" s="3">
        <v>49.67</v>
      </c>
      <c r="W914" s="3">
        <v>49.75</v>
      </c>
      <c r="X914" s="3">
        <v>49.03</v>
      </c>
      <c r="Y914" s="3">
        <v>44.51</v>
      </c>
      <c r="Z914" s="3">
        <v>43.3</v>
      </c>
      <c r="AA914" s="3">
        <v>42.6</v>
      </c>
      <c r="AB914" s="3">
        <v>42.35</v>
      </c>
      <c r="AC914" s="3">
        <v>42.62</v>
      </c>
      <c r="AD914" s="3">
        <v>43.5</v>
      </c>
      <c r="AE914" s="3">
        <v>46.77</v>
      </c>
      <c r="AF914" s="3">
        <v>49.85</v>
      </c>
      <c r="AG914" s="3">
        <v>50.3</v>
      </c>
      <c r="AH914" s="3">
        <v>51.05</v>
      </c>
      <c r="AI914" s="3">
        <v>51.1</v>
      </c>
      <c r="AJ914" s="3">
        <v>50.25</v>
      </c>
      <c r="AK914" s="3">
        <v>44.71</v>
      </c>
      <c r="AL914" s="3">
        <v>43.76</v>
      </c>
      <c r="AM914" s="3">
        <v>43.06</v>
      </c>
      <c r="AN914" s="3">
        <v>42.8</v>
      </c>
      <c r="AO914" s="3">
        <v>43.07</v>
      </c>
      <c r="AP914" s="3">
        <v>44.19</v>
      </c>
      <c r="AQ914" s="3">
        <v>47.64</v>
      </c>
      <c r="AR914" s="3">
        <v>50.77</v>
      </c>
      <c r="AS914" s="3">
        <v>51.22</v>
      </c>
      <c r="AT914" s="3">
        <v>51.96</v>
      </c>
      <c r="AU914" s="3">
        <v>51.77</v>
      </c>
      <c r="AV914" s="3">
        <v>51.16</v>
      </c>
      <c r="AW914" s="3">
        <v>43.16</v>
      </c>
      <c r="AX914" s="3">
        <v>42.35</v>
      </c>
      <c r="AY914" s="3">
        <v>42.09</v>
      </c>
    </row>
    <row r="915" spans="1:51" x14ac:dyDescent="0.35">
      <c r="A915" s="5">
        <f t="shared" si="15"/>
        <v>44006</v>
      </c>
      <c r="B915" t="s">
        <v>1060</v>
      </c>
      <c r="C915" s="2">
        <v>44006</v>
      </c>
      <c r="D915" s="3">
        <v>31.14</v>
      </c>
      <c r="E915" s="3">
        <v>32.06</v>
      </c>
      <c r="F915" s="3">
        <v>34.9</v>
      </c>
      <c r="G915" s="3">
        <v>37.42</v>
      </c>
      <c r="H915" s="3">
        <v>44.83</v>
      </c>
      <c r="I915" s="3">
        <v>46.54</v>
      </c>
      <c r="J915" s="3">
        <v>47.67</v>
      </c>
      <c r="K915" s="3">
        <v>47.69</v>
      </c>
      <c r="L915" s="3">
        <v>46.71</v>
      </c>
      <c r="M915" s="3">
        <v>41.63</v>
      </c>
      <c r="N915" s="3">
        <v>40.57</v>
      </c>
      <c r="O915" s="3">
        <v>39.65</v>
      </c>
      <c r="P915" s="3">
        <v>39.31</v>
      </c>
      <c r="Q915" s="3">
        <v>39.65</v>
      </c>
      <c r="R915" s="3">
        <v>40.19</v>
      </c>
      <c r="S915" s="3">
        <v>45.04</v>
      </c>
      <c r="T915" s="3">
        <v>47.85</v>
      </c>
      <c r="U915" s="3">
        <v>48.45</v>
      </c>
      <c r="V915" s="3">
        <v>49.34</v>
      </c>
      <c r="W915" s="3">
        <v>49.42</v>
      </c>
      <c r="X915" s="3">
        <v>48.7</v>
      </c>
      <c r="Y915" s="3">
        <v>44.13</v>
      </c>
      <c r="Z915" s="3">
        <v>42.92</v>
      </c>
      <c r="AA915" s="3">
        <v>42.22</v>
      </c>
      <c r="AB915" s="3">
        <v>41.97</v>
      </c>
      <c r="AC915" s="3">
        <v>42.24</v>
      </c>
      <c r="AD915" s="3">
        <v>43.12</v>
      </c>
      <c r="AE915" s="3">
        <v>46.61</v>
      </c>
      <c r="AF915" s="3">
        <v>49.69</v>
      </c>
      <c r="AG915" s="3">
        <v>50.14</v>
      </c>
      <c r="AH915" s="3">
        <v>50.89</v>
      </c>
      <c r="AI915" s="3">
        <v>50.94</v>
      </c>
      <c r="AJ915" s="3">
        <v>50.09</v>
      </c>
      <c r="AK915" s="3">
        <v>44.5</v>
      </c>
      <c r="AL915" s="3">
        <v>43.55</v>
      </c>
      <c r="AM915" s="3">
        <v>42.85</v>
      </c>
      <c r="AN915" s="3">
        <v>42.59</v>
      </c>
      <c r="AO915" s="3">
        <v>42.86</v>
      </c>
      <c r="AP915" s="3">
        <v>43.98</v>
      </c>
      <c r="AQ915" s="3">
        <v>47.48</v>
      </c>
      <c r="AR915" s="3">
        <v>50.61</v>
      </c>
      <c r="AS915" s="3">
        <v>51.06</v>
      </c>
      <c r="AT915" s="3">
        <v>51.8</v>
      </c>
      <c r="AU915" s="3">
        <v>51.61</v>
      </c>
      <c r="AV915" s="3">
        <v>51</v>
      </c>
      <c r="AW915" s="3">
        <v>42.95</v>
      </c>
      <c r="AX915" s="3">
        <v>42.14</v>
      </c>
      <c r="AY915" s="3">
        <v>41.88</v>
      </c>
    </row>
    <row r="916" spans="1:51" x14ac:dyDescent="0.35">
      <c r="A916" s="5">
        <f t="shared" si="15"/>
        <v>44007</v>
      </c>
      <c r="B916" t="s">
        <v>1061</v>
      </c>
      <c r="C916" s="2">
        <v>44007</v>
      </c>
      <c r="D916" s="3">
        <v>30.36</v>
      </c>
      <c r="E916" s="3">
        <v>31.27</v>
      </c>
      <c r="F916" s="3">
        <v>34.200000000000003</v>
      </c>
      <c r="G916" s="3">
        <v>36.79</v>
      </c>
      <c r="H916" s="3">
        <v>44.23</v>
      </c>
      <c r="I916" s="3">
        <v>46.03</v>
      </c>
      <c r="J916" s="3">
        <v>47.19</v>
      </c>
      <c r="K916" s="3">
        <v>47.21</v>
      </c>
      <c r="L916" s="3">
        <v>46.23</v>
      </c>
      <c r="M916" s="3">
        <v>40.950000000000003</v>
      </c>
      <c r="N916" s="3">
        <v>39.89</v>
      </c>
      <c r="O916" s="3">
        <v>38.97</v>
      </c>
      <c r="P916" s="3">
        <v>38.619999999999997</v>
      </c>
      <c r="Q916" s="3">
        <v>38.96</v>
      </c>
      <c r="R916" s="3">
        <v>39.5</v>
      </c>
      <c r="S916" s="3">
        <v>44.35</v>
      </c>
      <c r="T916" s="3">
        <v>47.16</v>
      </c>
      <c r="U916" s="3">
        <v>47.76</v>
      </c>
      <c r="V916" s="3">
        <v>48.65</v>
      </c>
      <c r="W916" s="3">
        <v>48.73</v>
      </c>
      <c r="X916" s="3">
        <v>48.01</v>
      </c>
      <c r="Y916" s="3">
        <v>43.75</v>
      </c>
      <c r="Z916" s="3">
        <v>42.54</v>
      </c>
      <c r="AA916" s="3">
        <v>41.84</v>
      </c>
      <c r="AB916" s="3">
        <v>41.59</v>
      </c>
      <c r="AC916" s="3">
        <v>41.86</v>
      </c>
      <c r="AD916" s="3">
        <v>42.74</v>
      </c>
      <c r="AE916" s="3">
        <v>45.77</v>
      </c>
      <c r="AF916" s="3">
        <v>48.85</v>
      </c>
      <c r="AG916" s="3">
        <v>49.3</v>
      </c>
      <c r="AH916" s="3">
        <v>50.05</v>
      </c>
      <c r="AI916" s="3">
        <v>50.1</v>
      </c>
      <c r="AJ916" s="3">
        <v>49.25</v>
      </c>
      <c r="AK916" s="3">
        <v>44.54</v>
      </c>
      <c r="AL916" s="3">
        <v>43.59</v>
      </c>
      <c r="AM916" s="3">
        <v>42.89</v>
      </c>
      <c r="AN916" s="3">
        <v>42.63</v>
      </c>
      <c r="AO916" s="3">
        <v>42.9</v>
      </c>
      <c r="AP916" s="3">
        <v>44.02</v>
      </c>
      <c r="AQ916" s="3">
        <v>46.64</v>
      </c>
      <c r="AR916" s="3">
        <v>49.77</v>
      </c>
      <c r="AS916" s="3">
        <v>50.22</v>
      </c>
      <c r="AT916" s="3">
        <v>50.96</v>
      </c>
      <c r="AU916" s="3">
        <v>50.77</v>
      </c>
      <c r="AV916" s="3">
        <v>50.16</v>
      </c>
      <c r="AW916" s="3">
        <v>42.99</v>
      </c>
      <c r="AX916" s="3">
        <v>42.18</v>
      </c>
      <c r="AY916" s="3">
        <v>41.92</v>
      </c>
    </row>
    <row r="917" spans="1:51" x14ac:dyDescent="0.35">
      <c r="A917" s="5">
        <f t="shared" si="15"/>
        <v>44008</v>
      </c>
      <c r="B917" t="s">
        <v>1062</v>
      </c>
      <c r="C917" s="2">
        <v>44008</v>
      </c>
      <c r="D917" s="3">
        <v>30.05</v>
      </c>
      <c r="E917" s="3">
        <v>31.48</v>
      </c>
      <c r="F917" s="3">
        <v>34.31</v>
      </c>
      <c r="G917" s="3">
        <v>36.74</v>
      </c>
      <c r="H917" s="3">
        <v>44.24</v>
      </c>
      <c r="I917" s="3">
        <v>46.11</v>
      </c>
      <c r="J917" s="3">
        <v>47.28</v>
      </c>
      <c r="K917" s="3">
        <v>47.3</v>
      </c>
      <c r="L917" s="3">
        <v>46.32</v>
      </c>
      <c r="M917" s="3">
        <v>40.98</v>
      </c>
      <c r="N917" s="3">
        <v>39.92</v>
      </c>
      <c r="O917" s="3">
        <v>39</v>
      </c>
      <c r="P917" s="3">
        <v>38.64</v>
      </c>
      <c r="Q917" s="3">
        <v>38.979999999999997</v>
      </c>
      <c r="R917" s="3">
        <v>39.520000000000003</v>
      </c>
      <c r="S917" s="3">
        <v>44.46</v>
      </c>
      <c r="T917" s="3">
        <v>47.27</v>
      </c>
      <c r="U917" s="3">
        <v>47.87</v>
      </c>
      <c r="V917" s="3">
        <v>48.76</v>
      </c>
      <c r="W917" s="3">
        <v>48.84</v>
      </c>
      <c r="X917" s="3">
        <v>48.12</v>
      </c>
      <c r="Y917" s="3">
        <v>43.8</v>
      </c>
      <c r="Z917" s="3">
        <v>42.59</v>
      </c>
      <c r="AA917" s="3">
        <v>41.89</v>
      </c>
      <c r="AB917" s="3">
        <v>41.64</v>
      </c>
      <c r="AC917" s="3">
        <v>41.91</v>
      </c>
      <c r="AD917" s="3">
        <v>42.79</v>
      </c>
      <c r="AE917" s="3">
        <v>45.88</v>
      </c>
      <c r="AF917" s="3">
        <v>48.96</v>
      </c>
      <c r="AG917" s="3">
        <v>49.41</v>
      </c>
      <c r="AH917" s="3">
        <v>50.16</v>
      </c>
      <c r="AI917" s="3">
        <v>50.21</v>
      </c>
      <c r="AJ917" s="3">
        <v>49.36</v>
      </c>
      <c r="AK917" s="3">
        <v>44.59</v>
      </c>
      <c r="AL917" s="3">
        <v>43.64</v>
      </c>
      <c r="AM917" s="3">
        <v>42.94</v>
      </c>
      <c r="AN917" s="3">
        <v>42.68</v>
      </c>
      <c r="AO917" s="3">
        <v>42.95</v>
      </c>
      <c r="AP917" s="3">
        <v>44.07</v>
      </c>
      <c r="AQ917" s="3">
        <v>46.75</v>
      </c>
      <c r="AR917" s="3">
        <v>49.88</v>
      </c>
      <c r="AS917" s="3">
        <v>50.33</v>
      </c>
      <c r="AT917" s="3">
        <v>51.07</v>
      </c>
      <c r="AU917" s="3">
        <v>50.88</v>
      </c>
      <c r="AV917" s="3">
        <v>50.27</v>
      </c>
      <c r="AW917" s="3">
        <v>43.04</v>
      </c>
      <c r="AX917" s="3">
        <v>42.23</v>
      </c>
      <c r="AY917" s="3">
        <v>41.97</v>
      </c>
    </row>
    <row r="918" spans="1:51" x14ac:dyDescent="0.35">
      <c r="A918" s="5">
        <f t="shared" si="15"/>
        <v>44011</v>
      </c>
      <c r="B918" t="s">
        <v>1063</v>
      </c>
      <c r="C918" s="2">
        <v>44011</v>
      </c>
      <c r="D918" s="3">
        <v>31.59</v>
      </c>
      <c r="E918" s="3">
        <v>33.17</v>
      </c>
      <c r="F918" s="3">
        <v>35.770000000000003</v>
      </c>
      <c r="G918" s="3">
        <v>37.83</v>
      </c>
      <c r="H918" s="3">
        <v>45.32</v>
      </c>
      <c r="I918" s="3">
        <v>47.3</v>
      </c>
      <c r="J918" s="3">
        <v>48.43</v>
      </c>
      <c r="K918" s="3">
        <v>48.45</v>
      </c>
      <c r="L918" s="3">
        <v>47.47</v>
      </c>
      <c r="M918" s="3">
        <v>42.34</v>
      </c>
      <c r="N918" s="3">
        <v>41.28</v>
      </c>
      <c r="O918" s="3">
        <v>40.36</v>
      </c>
      <c r="P918" s="3">
        <v>39.99</v>
      </c>
      <c r="Q918" s="3">
        <v>40.33</v>
      </c>
      <c r="R918" s="3">
        <v>40.869999999999997</v>
      </c>
      <c r="S918" s="3">
        <v>45.69</v>
      </c>
      <c r="T918" s="3">
        <v>48.5</v>
      </c>
      <c r="U918" s="3">
        <v>49.1</v>
      </c>
      <c r="V918" s="3">
        <v>49.99</v>
      </c>
      <c r="W918" s="3">
        <v>50.07</v>
      </c>
      <c r="X918" s="3">
        <v>49.35</v>
      </c>
      <c r="Y918" s="3">
        <v>44.77</v>
      </c>
      <c r="Z918" s="3">
        <v>43.56</v>
      </c>
      <c r="AA918" s="3">
        <v>42.86</v>
      </c>
      <c r="AB918" s="3">
        <v>42.61</v>
      </c>
      <c r="AC918" s="3">
        <v>42.88</v>
      </c>
      <c r="AD918" s="3">
        <v>43.76</v>
      </c>
      <c r="AE918" s="3">
        <v>47.43</v>
      </c>
      <c r="AF918" s="3">
        <v>50.51</v>
      </c>
      <c r="AG918" s="3">
        <v>50.96</v>
      </c>
      <c r="AH918" s="3">
        <v>51.71</v>
      </c>
      <c r="AI918" s="3">
        <v>51.76</v>
      </c>
      <c r="AJ918" s="3">
        <v>50.91</v>
      </c>
      <c r="AK918" s="3">
        <v>45.16</v>
      </c>
      <c r="AL918" s="3">
        <v>44.21</v>
      </c>
      <c r="AM918" s="3">
        <v>43.51</v>
      </c>
      <c r="AN918" s="3">
        <v>43.25</v>
      </c>
      <c r="AO918" s="3">
        <v>43.52</v>
      </c>
      <c r="AP918" s="3">
        <v>44.64</v>
      </c>
      <c r="AQ918" s="3">
        <v>48.3</v>
      </c>
      <c r="AR918" s="3">
        <v>51.43</v>
      </c>
      <c r="AS918" s="3">
        <v>51.88</v>
      </c>
      <c r="AT918" s="3">
        <v>52.62</v>
      </c>
      <c r="AU918" s="3">
        <v>52.43</v>
      </c>
      <c r="AV918" s="3">
        <v>51.82</v>
      </c>
      <c r="AW918" s="3">
        <v>43.61</v>
      </c>
      <c r="AX918" s="3">
        <v>42.8</v>
      </c>
      <c r="AY918" s="3">
        <v>42.54</v>
      </c>
    </row>
    <row r="919" spans="1:51" x14ac:dyDescent="0.35">
      <c r="A919" s="5">
        <f t="shared" si="15"/>
        <v>44012</v>
      </c>
      <c r="B919" t="s">
        <v>1064</v>
      </c>
      <c r="C919" s="2">
        <v>44012</v>
      </c>
      <c r="D919" s="3">
        <v>33.26</v>
      </c>
      <c r="E919" s="3">
        <v>35.799999999999997</v>
      </c>
      <c r="F919" s="3">
        <v>38.04</v>
      </c>
      <c r="G919" s="3">
        <v>45.44</v>
      </c>
      <c r="H919" s="3">
        <v>47.54</v>
      </c>
      <c r="I919" s="3">
        <v>48.59</v>
      </c>
      <c r="J919" s="3">
        <v>48.61</v>
      </c>
      <c r="K919" s="3">
        <v>47.63</v>
      </c>
      <c r="L919" s="3">
        <v>42.41</v>
      </c>
      <c r="M919" s="3">
        <v>41.35</v>
      </c>
      <c r="N919" s="3">
        <v>40.43</v>
      </c>
      <c r="O919" s="3">
        <v>40.06</v>
      </c>
      <c r="P919" s="3">
        <v>40.4</v>
      </c>
      <c r="Q919" s="3">
        <v>40.94</v>
      </c>
      <c r="R919" s="3">
        <v>45.78</v>
      </c>
      <c r="S919" s="3">
        <v>48.59</v>
      </c>
      <c r="T919" s="3">
        <v>49.19</v>
      </c>
      <c r="U919" s="3">
        <v>50.08</v>
      </c>
      <c r="V919" s="3">
        <v>50.16</v>
      </c>
      <c r="W919" s="3">
        <v>49.44</v>
      </c>
      <c r="X919" s="3">
        <v>45.09</v>
      </c>
      <c r="Y919" s="3">
        <v>43.88</v>
      </c>
      <c r="Z919" s="3">
        <v>43.18</v>
      </c>
      <c r="AA919" s="3">
        <v>42.93</v>
      </c>
      <c r="AB919" s="3">
        <v>43.2</v>
      </c>
      <c r="AC919" s="3">
        <v>44.08</v>
      </c>
      <c r="AD919" s="3">
        <v>47.36</v>
      </c>
      <c r="AE919" s="3">
        <v>50.44</v>
      </c>
      <c r="AF919" s="3">
        <v>50.89</v>
      </c>
      <c r="AG919" s="3">
        <v>51.64</v>
      </c>
      <c r="AH919" s="3">
        <v>51.69</v>
      </c>
      <c r="AI919" s="3">
        <v>50.84</v>
      </c>
      <c r="AJ919" s="3">
        <v>45.34</v>
      </c>
      <c r="AK919" s="3">
        <v>44.39</v>
      </c>
      <c r="AL919" s="3">
        <v>43.69</v>
      </c>
      <c r="AM919" s="3">
        <v>43.43</v>
      </c>
      <c r="AN919" s="3">
        <v>43.7</v>
      </c>
      <c r="AO919" s="3">
        <v>44.82</v>
      </c>
      <c r="AP919" s="3">
        <v>48.23</v>
      </c>
      <c r="AQ919" s="3">
        <v>51.36</v>
      </c>
      <c r="AR919" s="3">
        <v>51.81</v>
      </c>
      <c r="AS919" s="3">
        <v>52.55</v>
      </c>
      <c r="AT919" s="3">
        <v>52.36</v>
      </c>
      <c r="AU919" s="3">
        <v>51.75</v>
      </c>
      <c r="AV919" s="3">
        <v>43.79</v>
      </c>
      <c r="AW919" s="3">
        <v>42.98</v>
      </c>
      <c r="AX919" s="3">
        <v>42.72</v>
      </c>
      <c r="AY919" s="3">
        <v>42.99</v>
      </c>
    </row>
    <row r="920" spans="1:51" x14ac:dyDescent="0.35">
      <c r="A920" s="5">
        <f t="shared" si="15"/>
        <v>44013</v>
      </c>
      <c r="B920" t="s">
        <v>1065</v>
      </c>
      <c r="C920" s="2">
        <v>44013</v>
      </c>
      <c r="D920" s="3">
        <v>32.799999999999997</v>
      </c>
      <c r="E920" s="3">
        <v>35.72</v>
      </c>
      <c r="F920" s="3">
        <v>38.01</v>
      </c>
      <c r="G920" s="3">
        <v>45.51</v>
      </c>
      <c r="H920" s="3">
        <v>48</v>
      </c>
      <c r="I920" s="3">
        <v>48.88</v>
      </c>
      <c r="J920" s="3">
        <v>48.9</v>
      </c>
      <c r="K920" s="3">
        <v>47.92</v>
      </c>
      <c r="L920" s="3">
        <v>42.38</v>
      </c>
      <c r="M920" s="3">
        <v>41.32</v>
      </c>
      <c r="N920" s="3">
        <v>40.4</v>
      </c>
      <c r="O920" s="3">
        <v>40.020000000000003</v>
      </c>
      <c r="P920" s="3">
        <v>40.36</v>
      </c>
      <c r="Q920" s="3">
        <v>40.9</v>
      </c>
      <c r="R920" s="3">
        <v>45.96</v>
      </c>
      <c r="S920" s="3">
        <v>48.77</v>
      </c>
      <c r="T920" s="3">
        <v>49.37</v>
      </c>
      <c r="U920" s="3">
        <v>50.26</v>
      </c>
      <c r="V920" s="3">
        <v>50.34</v>
      </c>
      <c r="W920" s="3">
        <v>49.62</v>
      </c>
      <c r="X920" s="3">
        <v>45.18</v>
      </c>
      <c r="Y920" s="3">
        <v>43.97</v>
      </c>
      <c r="Z920" s="3">
        <v>43.27</v>
      </c>
      <c r="AA920" s="3">
        <v>43.02</v>
      </c>
      <c r="AB920" s="3">
        <v>43.29</v>
      </c>
      <c r="AC920" s="3">
        <v>44.17</v>
      </c>
      <c r="AD920" s="3">
        <v>48.06</v>
      </c>
      <c r="AE920" s="3">
        <v>51.14</v>
      </c>
      <c r="AF920" s="3">
        <v>51.59</v>
      </c>
      <c r="AG920" s="3">
        <v>52.34</v>
      </c>
      <c r="AH920" s="3">
        <v>52.39</v>
      </c>
      <c r="AI920" s="3">
        <v>51.54</v>
      </c>
      <c r="AJ920" s="3">
        <v>45.31</v>
      </c>
      <c r="AK920" s="3">
        <v>44.36</v>
      </c>
      <c r="AL920" s="3">
        <v>43.66</v>
      </c>
      <c r="AM920" s="3">
        <v>43.4</v>
      </c>
      <c r="AN920" s="3">
        <v>43.67</v>
      </c>
      <c r="AO920" s="3">
        <v>44.79</v>
      </c>
      <c r="AP920" s="3">
        <v>48.93</v>
      </c>
      <c r="AQ920" s="3">
        <v>52.06</v>
      </c>
      <c r="AR920" s="3">
        <v>52.51</v>
      </c>
      <c r="AS920" s="3">
        <v>53.25</v>
      </c>
      <c r="AT920" s="3">
        <v>53.06</v>
      </c>
      <c r="AU920" s="3">
        <v>52.45</v>
      </c>
      <c r="AV920" s="3">
        <v>43.76</v>
      </c>
      <c r="AW920" s="3">
        <v>42.95</v>
      </c>
      <c r="AX920" s="3">
        <v>42.69</v>
      </c>
      <c r="AY920" s="3">
        <v>42.96</v>
      </c>
    </row>
    <row r="921" spans="1:51" x14ac:dyDescent="0.35">
      <c r="A921" s="5">
        <f t="shared" si="15"/>
        <v>44014</v>
      </c>
      <c r="B921" t="s">
        <v>1066</v>
      </c>
      <c r="C921" s="2">
        <v>44014</v>
      </c>
      <c r="D921" s="3">
        <v>32.380000000000003</v>
      </c>
      <c r="E921" s="3">
        <v>35.56</v>
      </c>
      <c r="F921" s="3">
        <v>37.86</v>
      </c>
      <c r="G921" s="3">
        <v>45.55</v>
      </c>
      <c r="H921" s="3">
        <v>48.17</v>
      </c>
      <c r="I921" s="3">
        <v>49.11</v>
      </c>
      <c r="J921" s="3">
        <v>49.13</v>
      </c>
      <c r="K921" s="3">
        <v>48.15</v>
      </c>
      <c r="L921" s="3">
        <v>42.59</v>
      </c>
      <c r="M921" s="3">
        <v>41.53</v>
      </c>
      <c r="N921" s="3">
        <v>40.61</v>
      </c>
      <c r="O921" s="3">
        <v>40.229999999999997</v>
      </c>
      <c r="P921" s="3">
        <v>40.57</v>
      </c>
      <c r="Q921" s="3">
        <v>41.11</v>
      </c>
      <c r="R921" s="3">
        <v>46.08</v>
      </c>
      <c r="S921" s="3">
        <v>48.89</v>
      </c>
      <c r="T921" s="3">
        <v>49.49</v>
      </c>
      <c r="U921" s="3">
        <v>50.38</v>
      </c>
      <c r="V921" s="3">
        <v>50.46</v>
      </c>
      <c r="W921" s="3">
        <v>49.74</v>
      </c>
      <c r="X921" s="3">
        <v>45.47</v>
      </c>
      <c r="Y921" s="3">
        <v>44.26</v>
      </c>
      <c r="Z921" s="3">
        <v>43.56</v>
      </c>
      <c r="AA921" s="3">
        <v>43.31</v>
      </c>
      <c r="AB921" s="3">
        <v>43.58</v>
      </c>
      <c r="AC921" s="3">
        <v>44.46</v>
      </c>
      <c r="AD921" s="3">
        <v>48.19</v>
      </c>
      <c r="AE921" s="3">
        <v>51.27</v>
      </c>
      <c r="AF921" s="3">
        <v>51.72</v>
      </c>
      <c r="AG921" s="3">
        <v>52.47</v>
      </c>
      <c r="AH921" s="3">
        <v>52.52</v>
      </c>
      <c r="AI921" s="3">
        <v>51.67</v>
      </c>
      <c r="AJ921" s="3">
        <v>45.79</v>
      </c>
      <c r="AK921" s="3">
        <v>44.84</v>
      </c>
      <c r="AL921" s="3">
        <v>44.14</v>
      </c>
      <c r="AM921" s="3">
        <v>43.88</v>
      </c>
      <c r="AN921" s="3">
        <v>44.15</v>
      </c>
      <c r="AO921" s="3">
        <v>45.27</v>
      </c>
      <c r="AP921" s="3">
        <v>49.06</v>
      </c>
      <c r="AQ921" s="3">
        <v>52.19</v>
      </c>
      <c r="AR921" s="3">
        <v>52.64</v>
      </c>
      <c r="AS921" s="3">
        <v>53.38</v>
      </c>
      <c r="AT921" s="3">
        <v>53.19</v>
      </c>
      <c r="AU921" s="3">
        <v>52.58</v>
      </c>
      <c r="AV921" s="3">
        <v>44.24</v>
      </c>
      <c r="AW921" s="3">
        <v>43.43</v>
      </c>
      <c r="AX921" s="3">
        <v>43.17</v>
      </c>
      <c r="AY921" s="3">
        <v>43.44</v>
      </c>
    </row>
    <row r="922" spans="1:51" x14ac:dyDescent="0.35">
      <c r="A922" s="5">
        <f t="shared" si="15"/>
        <v>44015</v>
      </c>
      <c r="B922" t="s">
        <v>1067</v>
      </c>
      <c r="C922" s="2">
        <v>44015</v>
      </c>
      <c r="D922" s="3">
        <v>32.25</v>
      </c>
      <c r="E922" s="3">
        <v>35.4</v>
      </c>
      <c r="F922" s="3">
        <v>37.549999999999997</v>
      </c>
      <c r="G922" s="3">
        <v>45.32</v>
      </c>
      <c r="H922" s="3">
        <v>48.24</v>
      </c>
      <c r="I922" s="3">
        <v>48.78</v>
      </c>
      <c r="J922" s="3">
        <v>48.8</v>
      </c>
      <c r="K922" s="3">
        <v>47.82</v>
      </c>
      <c r="L922" s="3">
        <v>42.72</v>
      </c>
      <c r="M922" s="3">
        <v>41.66</v>
      </c>
      <c r="N922" s="3">
        <v>40.74</v>
      </c>
      <c r="O922" s="3">
        <v>40.35</v>
      </c>
      <c r="P922" s="3">
        <v>40.69</v>
      </c>
      <c r="Q922" s="3">
        <v>41.23</v>
      </c>
      <c r="R922" s="3">
        <v>46.11</v>
      </c>
      <c r="S922" s="3">
        <v>48.92</v>
      </c>
      <c r="T922" s="3">
        <v>49.52</v>
      </c>
      <c r="U922" s="3">
        <v>50.41</v>
      </c>
      <c r="V922" s="3">
        <v>50.49</v>
      </c>
      <c r="W922" s="3">
        <v>49.77</v>
      </c>
      <c r="X922" s="3">
        <v>45.68</v>
      </c>
      <c r="Y922" s="3">
        <v>44.47</v>
      </c>
      <c r="Z922" s="3">
        <v>43.77</v>
      </c>
      <c r="AA922" s="3">
        <v>43.52</v>
      </c>
      <c r="AB922" s="3">
        <v>43.79</v>
      </c>
      <c r="AC922" s="3">
        <v>44.67</v>
      </c>
      <c r="AD922" s="3">
        <v>48.23</v>
      </c>
      <c r="AE922" s="3">
        <v>51.31</v>
      </c>
      <c r="AF922" s="3">
        <v>51.76</v>
      </c>
      <c r="AG922" s="3">
        <v>52.51</v>
      </c>
      <c r="AH922" s="3">
        <v>52.56</v>
      </c>
      <c r="AI922" s="3">
        <v>51.71</v>
      </c>
      <c r="AJ922" s="3">
        <v>45.99</v>
      </c>
      <c r="AK922" s="3">
        <v>45.04</v>
      </c>
      <c r="AL922" s="3">
        <v>44.34</v>
      </c>
      <c r="AM922" s="3">
        <v>44.08</v>
      </c>
      <c r="AN922" s="3">
        <v>44.35</v>
      </c>
      <c r="AO922" s="3">
        <v>45.47</v>
      </c>
      <c r="AP922" s="3">
        <v>49.1</v>
      </c>
      <c r="AQ922" s="3">
        <v>52.23</v>
      </c>
      <c r="AR922" s="3">
        <v>52.68</v>
      </c>
      <c r="AS922" s="3">
        <v>53.42</v>
      </c>
      <c r="AT922" s="3">
        <v>53.23</v>
      </c>
      <c r="AU922" s="3">
        <v>52.62</v>
      </c>
      <c r="AV922" s="3">
        <v>44.44</v>
      </c>
      <c r="AW922" s="3">
        <v>43.63</v>
      </c>
      <c r="AX922" s="3">
        <v>43.37</v>
      </c>
      <c r="AY922" s="3">
        <v>43.64</v>
      </c>
    </row>
    <row r="923" spans="1:51" x14ac:dyDescent="0.35">
      <c r="A923" s="5">
        <f t="shared" si="15"/>
        <v>44018</v>
      </c>
      <c r="B923" t="s">
        <v>1068</v>
      </c>
      <c r="C923" s="2">
        <v>44018</v>
      </c>
      <c r="D923" s="3">
        <v>33.08</v>
      </c>
      <c r="E923" s="3">
        <v>36.44</v>
      </c>
      <c r="F923" s="3">
        <v>38.67</v>
      </c>
      <c r="G923" s="3">
        <v>46.76</v>
      </c>
      <c r="H923" s="3">
        <v>49.54</v>
      </c>
      <c r="I923" s="3">
        <v>50.33</v>
      </c>
      <c r="J923" s="3">
        <v>50.35</v>
      </c>
      <c r="K923" s="3">
        <v>49.37</v>
      </c>
      <c r="L923" s="3">
        <v>44.48</v>
      </c>
      <c r="M923" s="3">
        <v>43.42</v>
      </c>
      <c r="N923" s="3">
        <v>42.5</v>
      </c>
      <c r="O923" s="3">
        <v>42.05</v>
      </c>
      <c r="P923" s="3">
        <v>42.39</v>
      </c>
      <c r="Q923" s="3">
        <v>42.93</v>
      </c>
      <c r="R923" s="3">
        <v>47.76</v>
      </c>
      <c r="S923" s="3">
        <v>50.57</v>
      </c>
      <c r="T923" s="3">
        <v>51.17</v>
      </c>
      <c r="U923" s="3">
        <v>52.06</v>
      </c>
      <c r="V923" s="3">
        <v>52.14</v>
      </c>
      <c r="W923" s="3">
        <v>51.42</v>
      </c>
      <c r="X923" s="3">
        <v>47.17</v>
      </c>
      <c r="Y923" s="3">
        <v>45.64</v>
      </c>
      <c r="Z923" s="3">
        <v>45.26</v>
      </c>
      <c r="AA923" s="3">
        <v>45.01</v>
      </c>
      <c r="AB923" s="3">
        <v>45.28</v>
      </c>
      <c r="AC923" s="3">
        <v>46.16</v>
      </c>
      <c r="AD923" s="3">
        <v>49.88</v>
      </c>
      <c r="AE923" s="3">
        <v>52.96</v>
      </c>
      <c r="AF923" s="3">
        <v>53.41</v>
      </c>
      <c r="AG923" s="3">
        <v>54.16</v>
      </c>
      <c r="AH923" s="3">
        <v>54.21</v>
      </c>
      <c r="AI923" s="3">
        <v>53.36</v>
      </c>
      <c r="AJ923" s="3">
        <v>47.35</v>
      </c>
      <c r="AK923" s="3">
        <v>46.4</v>
      </c>
      <c r="AL923" s="3">
        <v>45.7</v>
      </c>
      <c r="AM923" s="3">
        <v>45.44</v>
      </c>
      <c r="AN923" s="3">
        <v>45.71</v>
      </c>
      <c r="AO923" s="3">
        <v>46.83</v>
      </c>
      <c r="AP923" s="3">
        <v>50.75</v>
      </c>
      <c r="AQ923" s="3">
        <v>53.88</v>
      </c>
      <c r="AR923" s="3">
        <v>54.33</v>
      </c>
      <c r="AS923" s="3">
        <v>55.07</v>
      </c>
      <c r="AT923" s="3">
        <v>54.88</v>
      </c>
      <c r="AU923" s="3">
        <v>54.27</v>
      </c>
      <c r="AV923" s="3">
        <v>45.8</v>
      </c>
      <c r="AW923" s="3">
        <v>44.99</v>
      </c>
      <c r="AX923" s="3">
        <v>44.73</v>
      </c>
      <c r="AY923" s="3">
        <v>45</v>
      </c>
    </row>
    <row r="924" spans="1:51" x14ac:dyDescent="0.35">
      <c r="A924" s="5">
        <f t="shared" si="15"/>
        <v>44019</v>
      </c>
      <c r="B924" t="s">
        <v>1069</v>
      </c>
      <c r="C924" s="2">
        <v>44019</v>
      </c>
      <c r="D924" s="3">
        <v>33.61</v>
      </c>
      <c r="E924" s="3">
        <v>36.78</v>
      </c>
      <c r="F924" s="3">
        <v>38.770000000000003</v>
      </c>
      <c r="G924" s="3">
        <v>47.13</v>
      </c>
      <c r="H924" s="3">
        <v>49.98</v>
      </c>
      <c r="I924" s="3">
        <v>50.6</v>
      </c>
      <c r="J924" s="3">
        <v>50.62</v>
      </c>
      <c r="K924" s="3">
        <v>49.64</v>
      </c>
      <c r="L924" s="3">
        <v>44.4</v>
      </c>
      <c r="M924" s="3">
        <v>43.34</v>
      </c>
      <c r="N924" s="3">
        <v>42.42</v>
      </c>
      <c r="O924" s="3">
        <v>41.99</v>
      </c>
      <c r="P924" s="3">
        <v>42.33</v>
      </c>
      <c r="Q924" s="3">
        <v>42.87</v>
      </c>
      <c r="R924" s="3">
        <v>48.12</v>
      </c>
      <c r="S924" s="3">
        <v>50.93</v>
      </c>
      <c r="T924" s="3">
        <v>51.53</v>
      </c>
      <c r="U924" s="3">
        <v>52.42</v>
      </c>
      <c r="V924" s="3">
        <v>52.5</v>
      </c>
      <c r="W924" s="3">
        <v>51.78</v>
      </c>
      <c r="X924" s="3">
        <v>47.51</v>
      </c>
      <c r="Y924" s="3">
        <v>45.98</v>
      </c>
      <c r="Z924" s="3">
        <v>45.6</v>
      </c>
      <c r="AA924" s="3">
        <v>45.35</v>
      </c>
      <c r="AB924" s="3">
        <v>45.62</v>
      </c>
      <c r="AC924" s="3">
        <v>46.5</v>
      </c>
      <c r="AD924" s="3">
        <v>50.16</v>
      </c>
      <c r="AE924" s="3">
        <v>53.24</v>
      </c>
      <c r="AF924" s="3">
        <v>53.69</v>
      </c>
      <c r="AG924" s="3">
        <v>54.44</v>
      </c>
      <c r="AH924" s="3">
        <v>54.49</v>
      </c>
      <c r="AI924" s="3">
        <v>53.64</v>
      </c>
      <c r="AJ924" s="3">
        <v>47.46</v>
      </c>
      <c r="AK924" s="3">
        <v>46.51</v>
      </c>
      <c r="AL924" s="3">
        <v>45.81</v>
      </c>
      <c r="AM924" s="3">
        <v>45.55</v>
      </c>
      <c r="AN924" s="3">
        <v>45.82</v>
      </c>
      <c r="AO924" s="3">
        <v>46.94</v>
      </c>
      <c r="AP924" s="3">
        <v>50.34</v>
      </c>
      <c r="AQ924" s="3">
        <v>53.47</v>
      </c>
      <c r="AR924" s="3">
        <v>53.92</v>
      </c>
      <c r="AS924" s="3">
        <v>54.66</v>
      </c>
      <c r="AT924" s="3">
        <v>54.47</v>
      </c>
      <c r="AU924" s="3">
        <v>53.86</v>
      </c>
      <c r="AV924" s="3">
        <v>45.91</v>
      </c>
      <c r="AW924" s="3">
        <v>45.1</v>
      </c>
      <c r="AX924" s="3">
        <v>44.84</v>
      </c>
      <c r="AY924" s="3">
        <v>45.11</v>
      </c>
    </row>
    <row r="925" spans="1:51" x14ac:dyDescent="0.35">
      <c r="A925" s="5">
        <f t="shared" si="15"/>
        <v>44020</v>
      </c>
      <c r="B925" t="s">
        <v>1070</v>
      </c>
      <c r="C925" s="2">
        <v>44020</v>
      </c>
      <c r="D925" s="3">
        <v>33.04</v>
      </c>
      <c r="E925" s="3">
        <v>36.119999999999997</v>
      </c>
      <c r="F925" s="3">
        <v>38.22</v>
      </c>
      <c r="G925" s="3">
        <v>46.7</v>
      </c>
      <c r="H925" s="3">
        <v>49.61</v>
      </c>
      <c r="I925" s="3">
        <v>50.21</v>
      </c>
      <c r="J925" s="3">
        <v>50.23</v>
      </c>
      <c r="K925" s="3">
        <v>49.25</v>
      </c>
      <c r="L925" s="3">
        <v>43.96</v>
      </c>
      <c r="M925" s="3">
        <v>42.9</v>
      </c>
      <c r="N925" s="3">
        <v>41.98</v>
      </c>
      <c r="O925" s="3">
        <v>41.48</v>
      </c>
      <c r="P925" s="3">
        <v>41.82</v>
      </c>
      <c r="Q925" s="3">
        <v>42.36</v>
      </c>
      <c r="R925" s="3">
        <v>47.79</v>
      </c>
      <c r="S925" s="3">
        <v>50.6</v>
      </c>
      <c r="T925" s="3">
        <v>51.2</v>
      </c>
      <c r="U925" s="3">
        <v>52.09</v>
      </c>
      <c r="V925" s="3">
        <v>52.17</v>
      </c>
      <c r="W925" s="3">
        <v>51.45</v>
      </c>
      <c r="X925" s="3">
        <v>47.38</v>
      </c>
      <c r="Y925" s="3">
        <v>45.85</v>
      </c>
      <c r="Z925" s="3">
        <v>45.47</v>
      </c>
      <c r="AA925" s="3">
        <v>45.22</v>
      </c>
      <c r="AB925" s="3">
        <v>45.49</v>
      </c>
      <c r="AC925" s="3">
        <v>46.37</v>
      </c>
      <c r="AD925" s="3">
        <v>49.85</v>
      </c>
      <c r="AE925" s="3">
        <v>52.93</v>
      </c>
      <c r="AF925" s="3">
        <v>53.38</v>
      </c>
      <c r="AG925" s="3">
        <v>54.13</v>
      </c>
      <c r="AH925" s="3">
        <v>54.18</v>
      </c>
      <c r="AI925" s="3">
        <v>53.33</v>
      </c>
      <c r="AJ925" s="3">
        <v>47.89</v>
      </c>
      <c r="AK925" s="3">
        <v>46.94</v>
      </c>
      <c r="AL925" s="3">
        <v>46.24</v>
      </c>
      <c r="AM925" s="3">
        <v>45.98</v>
      </c>
      <c r="AN925" s="3">
        <v>46.25</v>
      </c>
      <c r="AO925" s="3">
        <v>47.37</v>
      </c>
      <c r="AP925" s="3">
        <v>50.03</v>
      </c>
      <c r="AQ925" s="3">
        <v>53.16</v>
      </c>
      <c r="AR925" s="3">
        <v>53.61</v>
      </c>
      <c r="AS925" s="3">
        <v>54.35</v>
      </c>
      <c r="AT925" s="3">
        <v>54.16</v>
      </c>
      <c r="AU925" s="3">
        <v>53.55</v>
      </c>
      <c r="AV925" s="3">
        <v>46.34</v>
      </c>
      <c r="AW925" s="3">
        <v>45.53</v>
      </c>
      <c r="AX925" s="3">
        <v>45.27</v>
      </c>
      <c r="AY925" s="3">
        <v>45.54</v>
      </c>
    </row>
    <row r="926" spans="1:51" x14ac:dyDescent="0.35">
      <c r="A926" s="5">
        <f t="shared" si="15"/>
        <v>44021</v>
      </c>
      <c r="B926" t="s">
        <v>1071</v>
      </c>
      <c r="C926" s="2">
        <v>44021</v>
      </c>
      <c r="D926" s="3">
        <v>32.6</v>
      </c>
      <c r="E926" s="3">
        <v>35.64</v>
      </c>
      <c r="F926" s="3">
        <v>37.909999999999997</v>
      </c>
      <c r="G926" s="3">
        <v>46.44</v>
      </c>
      <c r="H926" s="3">
        <v>49.44</v>
      </c>
      <c r="I926" s="3">
        <v>49.9</v>
      </c>
      <c r="J926" s="3">
        <v>49.92</v>
      </c>
      <c r="K926" s="3">
        <v>48.94</v>
      </c>
      <c r="L926" s="3">
        <v>43.47</v>
      </c>
      <c r="M926" s="3">
        <v>42.41</v>
      </c>
      <c r="N926" s="3">
        <v>41.49</v>
      </c>
      <c r="O926" s="3">
        <v>41.01</v>
      </c>
      <c r="P926" s="3">
        <v>41.35</v>
      </c>
      <c r="Q926" s="3">
        <v>41.89</v>
      </c>
      <c r="R926" s="3">
        <v>47.46</v>
      </c>
      <c r="S926" s="3">
        <v>50.27</v>
      </c>
      <c r="T926" s="3">
        <v>50.87</v>
      </c>
      <c r="U926" s="3">
        <v>51.76</v>
      </c>
      <c r="V926" s="3">
        <v>51.84</v>
      </c>
      <c r="W926" s="3">
        <v>51.12</v>
      </c>
      <c r="X926" s="3">
        <v>46.91</v>
      </c>
      <c r="Y926" s="3">
        <v>45.38</v>
      </c>
      <c r="Z926" s="3">
        <v>45</v>
      </c>
      <c r="AA926" s="3">
        <v>44.75</v>
      </c>
      <c r="AB926" s="3">
        <v>45.02</v>
      </c>
      <c r="AC926" s="3">
        <v>45.9</v>
      </c>
      <c r="AD926" s="3">
        <v>49.33</v>
      </c>
      <c r="AE926" s="3">
        <v>52.41</v>
      </c>
      <c r="AF926" s="3">
        <v>52.86</v>
      </c>
      <c r="AG926" s="3">
        <v>53.61</v>
      </c>
      <c r="AH926" s="3">
        <v>53.66</v>
      </c>
      <c r="AI926" s="3">
        <v>52.81</v>
      </c>
      <c r="AJ926" s="3">
        <v>47.27</v>
      </c>
      <c r="AK926" s="3">
        <v>46.32</v>
      </c>
      <c r="AL926" s="3">
        <v>45.62</v>
      </c>
      <c r="AM926" s="3">
        <v>45.36</v>
      </c>
      <c r="AN926" s="3">
        <v>45.63</v>
      </c>
      <c r="AO926" s="3">
        <v>46.75</v>
      </c>
      <c r="AP926" s="3">
        <v>49.51</v>
      </c>
      <c r="AQ926" s="3">
        <v>52.64</v>
      </c>
      <c r="AR926" s="3">
        <v>53.09</v>
      </c>
      <c r="AS926" s="3">
        <v>53.83</v>
      </c>
      <c r="AT926" s="3">
        <v>53.64</v>
      </c>
      <c r="AU926" s="3">
        <v>53.03</v>
      </c>
      <c r="AV926" s="3">
        <v>45.72</v>
      </c>
      <c r="AW926" s="3">
        <v>44.91</v>
      </c>
      <c r="AX926" s="3">
        <v>44.65</v>
      </c>
      <c r="AY926" s="3">
        <v>44.92</v>
      </c>
    </row>
    <row r="927" spans="1:51" x14ac:dyDescent="0.35">
      <c r="A927" s="5">
        <f t="shared" si="15"/>
        <v>44022</v>
      </c>
      <c r="B927" t="s">
        <v>1072</v>
      </c>
      <c r="C927" s="2">
        <v>44022</v>
      </c>
      <c r="D927" s="3">
        <v>31.52</v>
      </c>
      <c r="E927" s="3">
        <v>34.97</v>
      </c>
      <c r="F927" s="3">
        <v>37.270000000000003</v>
      </c>
      <c r="G927" s="3">
        <v>45.93</v>
      </c>
      <c r="H927" s="3">
        <v>48.84</v>
      </c>
      <c r="I927" s="3">
        <v>49.56</v>
      </c>
      <c r="J927" s="3">
        <v>49.58</v>
      </c>
      <c r="K927" s="3">
        <v>48.6</v>
      </c>
      <c r="L927" s="3">
        <v>43.39</v>
      </c>
      <c r="M927" s="3">
        <v>42.33</v>
      </c>
      <c r="N927" s="3">
        <v>41.41</v>
      </c>
      <c r="O927" s="3">
        <v>40.97</v>
      </c>
      <c r="P927" s="3">
        <v>41.31</v>
      </c>
      <c r="Q927" s="3">
        <v>41.85</v>
      </c>
      <c r="R927" s="3">
        <v>47.18</v>
      </c>
      <c r="S927" s="3">
        <v>49.99</v>
      </c>
      <c r="T927" s="3">
        <v>50.59</v>
      </c>
      <c r="U927" s="3">
        <v>51.48</v>
      </c>
      <c r="V927" s="3">
        <v>51.56</v>
      </c>
      <c r="W927" s="3">
        <v>50.84</v>
      </c>
      <c r="X927" s="3">
        <v>46.59</v>
      </c>
      <c r="Y927" s="3">
        <v>45.06</v>
      </c>
      <c r="Z927" s="3">
        <v>44.68</v>
      </c>
      <c r="AA927" s="3">
        <v>44.43</v>
      </c>
      <c r="AB927" s="3">
        <v>44.7</v>
      </c>
      <c r="AC927" s="3">
        <v>45.58</v>
      </c>
      <c r="AD927" s="3">
        <v>49.25</v>
      </c>
      <c r="AE927" s="3">
        <v>52.33</v>
      </c>
      <c r="AF927" s="3">
        <v>52.78</v>
      </c>
      <c r="AG927" s="3">
        <v>53.53</v>
      </c>
      <c r="AH927" s="3">
        <v>53.58</v>
      </c>
      <c r="AI927" s="3">
        <v>52.73</v>
      </c>
      <c r="AJ927" s="3">
        <v>47.34</v>
      </c>
      <c r="AK927" s="3">
        <v>46.39</v>
      </c>
      <c r="AL927" s="3">
        <v>45.69</v>
      </c>
      <c r="AM927" s="3">
        <v>45.43</v>
      </c>
      <c r="AN927" s="3">
        <v>45.7</v>
      </c>
      <c r="AO927" s="3">
        <v>46.82</v>
      </c>
      <c r="AP927" s="3">
        <v>49.43</v>
      </c>
      <c r="AQ927" s="3">
        <v>52.56</v>
      </c>
      <c r="AR927" s="3">
        <v>53.01</v>
      </c>
      <c r="AS927" s="3">
        <v>53.75</v>
      </c>
      <c r="AT927" s="3">
        <v>53.56</v>
      </c>
      <c r="AU927" s="3">
        <v>52.95</v>
      </c>
      <c r="AV927" s="3">
        <v>45.79</v>
      </c>
      <c r="AW927" s="3">
        <v>44.98</v>
      </c>
      <c r="AX927" s="3">
        <v>44.72</v>
      </c>
      <c r="AY927" s="3">
        <v>44.99</v>
      </c>
    </row>
    <row r="928" spans="1:51" x14ac:dyDescent="0.35">
      <c r="A928" s="5">
        <f t="shared" si="15"/>
        <v>44025</v>
      </c>
      <c r="B928" t="s">
        <v>1073</v>
      </c>
      <c r="C928" s="2">
        <v>44025</v>
      </c>
      <c r="D928" s="3">
        <v>30.77</v>
      </c>
      <c r="E928" s="3">
        <v>34.11</v>
      </c>
      <c r="F928" s="3">
        <v>36.950000000000003</v>
      </c>
      <c r="G928" s="3">
        <v>46.25</v>
      </c>
      <c r="H928" s="3">
        <v>49.37</v>
      </c>
      <c r="I928" s="3">
        <v>50.21</v>
      </c>
      <c r="J928" s="3">
        <v>50.23</v>
      </c>
      <c r="K928" s="3">
        <v>49.25</v>
      </c>
      <c r="L928" s="3">
        <v>43.94</v>
      </c>
      <c r="M928" s="3">
        <v>42.88</v>
      </c>
      <c r="N928" s="3">
        <v>41.96</v>
      </c>
      <c r="O928" s="3">
        <v>41.54</v>
      </c>
      <c r="P928" s="3">
        <v>41.88</v>
      </c>
      <c r="Q928" s="3">
        <v>42.42</v>
      </c>
      <c r="R928" s="3">
        <v>47.72</v>
      </c>
      <c r="S928" s="3">
        <v>50.53</v>
      </c>
      <c r="T928" s="3">
        <v>51.13</v>
      </c>
      <c r="U928" s="3">
        <v>52.02</v>
      </c>
      <c r="V928" s="3">
        <v>52.1</v>
      </c>
      <c r="W928" s="3">
        <v>51.38</v>
      </c>
      <c r="X928" s="3">
        <v>47.05</v>
      </c>
      <c r="Y928" s="3">
        <v>45.52</v>
      </c>
      <c r="Z928" s="3">
        <v>45.14</v>
      </c>
      <c r="AA928" s="3">
        <v>44.89</v>
      </c>
      <c r="AB928" s="3">
        <v>45.16</v>
      </c>
      <c r="AC928" s="3">
        <v>46.04</v>
      </c>
      <c r="AD928" s="3">
        <v>49.58</v>
      </c>
      <c r="AE928" s="3">
        <v>52.66</v>
      </c>
      <c r="AF928" s="3">
        <v>53.11</v>
      </c>
      <c r="AG928" s="3">
        <v>53.86</v>
      </c>
      <c r="AH928" s="3">
        <v>53.91</v>
      </c>
      <c r="AI928" s="3">
        <v>53.06</v>
      </c>
      <c r="AJ928" s="3">
        <v>47.66</v>
      </c>
      <c r="AK928" s="3">
        <v>46.71</v>
      </c>
      <c r="AL928" s="3">
        <v>46.01</v>
      </c>
      <c r="AM928" s="3">
        <v>45.75</v>
      </c>
      <c r="AN928" s="3">
        <v>46.02</v>
      </c>
      <c r="AO928" s="3">
        <v>47.14</v>
      </c>
      <c r="AP928" s="3">
        <v>49.76</v>
      </c>
      <c r="AQ928" s="3">
        <v>52.89</v>
      </c>
      <c r="AR928" s="3">
        <v>53.34</v>
      </c>
      <c r="AS928" s="3">
        <v>54.08</v>
      </c>
      <c r="AT928" s="3">
        <v>53.89</v>
      </c>
      <c r="AU928" s="3">
        <v>53.28</v>
      </c>
      <c r="AV928" s="3">
        <v>46.11</v>
      </c>
      <c r="AW928" s="3">
        <v>45.3</v>
      </c>
      <c r="AX928" s="3">
        <v>45.04</v>
      </c>
      <c r="AY928" s="3">
        <v>45.31</v>
      </c>
    </row>
    <row r="929" spans="1:51" x14ac:dyDescent="0.35">
      <c r="A929" s="5">
        <f t="shared" si="15"/>
        <v>44026</v>
      </c>
      <c r="B929" t="s">
        <v>1074</v>
      </c>
      <c r="C929" s="2">
        <v>44026</v>
      </c>
      <c r="D929" s="3">
        <v>31</v>
      </c>
      <c r="E929" s="3">
        <v>34.24</v>
      </c>
      <c r="F929" s="3">
        <v>36.64</v>
      </c>
      <c r="G929" s="3">
        <v>46.43</v>
      </c>
      <c r="H929" s="3">
        <v>49.17</v>
      </c>
      <c r="I929" s="3">
        <v>50.2</v>
      </c>
      <c r="J929" s="3">
        <v>50.22</v>
      </c>
      <c r="K929" s="3">
        <v>49.24</v>
      </c>
      <c r="L929" s="3">
        <v>43.81</v>
      </c>
      <c r="M929" s="3">
        <v>42.75</v>
      </c>
      <c r="N929" s="3">
        <v>41.83</v>
      </c>
      <c r="O929" s="3">
        <v>41.45</v>
      </c>
      <c r="P929" s="3">
        <v>41.79</v>
      </c>
      <c r="Q929" s="3">
        <v>42.33</v>
      </c>
      <c r="R929" s="3">
        <v>47.41</v>
      </c>
      <c r="S929" s="3">
        <v>50.22</v>
      </c>
      <c r="T929" s="3">
        <v>50.82</v>
      </c>
      <c r="U929" s="3">
        <v>51.71</v>
      </c>
      <c r="V929" s="3">
        <v>51.79</v>
      </c>
      <c r="W929" s="3">
        <v>51.07</v>
      </c>
      <c r="X929" s="3">
        <v>47.11</v>
      </c>
      <c r="Y929" s="3">
        <v>45.58</v>
      </c>
      <c r="Z929" s="3">
        <v>45.2</v>
      </c>
      <c r="AA929" s="3">
        <v>44.95</v>
      </c>
      <c r="AB929" s="3">
        <v>45.22</v>
      </c>
      <c r="AC929" s="3">
        <v>46.1</v>
      </c>
      <c r="AD929" s="3">
        <v>49.7</v>
      </c>
      <c r="AE929" s="3">
        <v>52.78</v>
      </c>
      <c r="AF929" s="3">
        <v>53.23</v>
      </c>
      <c r="AG929" s="3">
        <v>53.98</v>
      </c>
      <c r="AH929" s="3">
        <v>54.03</v>
      </c>
      <c r="AI929" s="3">
        <v>53.18</v>
      </c>
      <c r="AJ929" s="3">
        <v>47.86</v>
      </c>
      <c r="AK929" s="3">
        <v>46.91</v>
      </c>
      <c r="AL929" s="3">
        <v>46.21</v>
      </c>
      <c r="AM929" s="3">
        <v>45.95</v>
      </c>
      <c r="AN929" s="3">
        <v>46.22</v>
      </c>
      <c r="AO929" s="3">
        <v>47.34</v>
      </c>
      <c r="AP929" s="3">
        <v>50.14</v>
      </c>
      <c r="AQ929" s="3">
        <v>53.27</v>
      </c>
      <c r="AR929" s="3">
        <v>53.72</v>
      </c>
      <c r="AS929" s="3">
        <v>54.46</v>
      </c>
      <c r="AT929" s="3">
        <v>54.27</v>
      </c>
      <c r="AU929" s="3">
        <v>53.66</v>
      </c>
      <c r="AV929" s="3">
        <v>46.31</v>
      </c>
      <c r="AW929" s="3">
        <v>45.5</v>
      </c>
      <c r="AX929" s="3">
        <v>45.24</v>
      </c>
      <c r="AY929" s="3">
        <v>45.51</v>
      </c>
    </row>
    <row r="930" spans="1:51" x14ac:dyDescent="0.35">
      <c r="A930" s="5">
        <f t="shared" si="15"/>
        <v>44027</v>
      </c>
      <c r="B930" t="s">
        <v>1075</v>
      </c>
      <c r="C930" s="2">
        <v>44027</v>
      </c>
      <c r="D930" s="3">
        <v>31.45</v>
      </c>
      <c r="E930" s="3">
        <v>34.04</v>
      </c>
      <c r="F930" s="3">
        <v>36.369999999999997</v>
      </c>
      <c r="G930" s="3">
        <v>46.65</v>
      </c>
      <c r="H930" s="3">
        <v>48.79</v>
      </c>
      <c r="I930" s="3">
        <v>49.98</v>
      </c>
      <c r="J930" s="3">
        <v>50</v>
      </c>
      <c r="K930" s="3">
        <v>49.02</v>
      </c>
      <c r="L930" s="3">
        <v>43.83</v>
      </c>
      <c r="M930" s="3">
        <v>42.77</v>
      </c>
      <c r="N930" s="3">
        <v>41.85</v>
      </c>
      <c r="O930" s="3">
        <v>41.36</v>
      </c>
      <c r="P930" s="3">
        <v>41.7</v>
      </c>
      <c r="Q930" s="3">
        <v>42.24</v>
      </c>
      <c r="R930" s="3">
        <v>47.36</v>
      </c>
      <c r="S930" s="3">
        <v>50.17</v>
      </c>
      <c r="T930" s="3">
        <v>50.77</v>
      </c>
      <c r="U930" s="3">
        <v>51.66</v>
      </c>
      <c r="V930" s="3">
        <v>51.74</v>
      </c>
      <c r="W930" s="3">
        <v>51.02</v>
      </c>
      <c r="X930" s="3">
        <v>46.82</v>
      </c>
      <c r="Y930" s="3">
        <v>45.29</v>
      </c>
      <c r="Z930" s="3">
        <v>44.91</v>
      </c>
      <c r="AA930" s="3">
        <v>44.66</v>
      </c>
      <c r="AB930" s="3">
        <v>44.93</v>
      </c>
      <c r="AC930" s="3">
        <v>45.81</v>
      </c>
      <c r="AD930" s="3">
        <v>49.28</v>
      </c>
      <c r="AE930" s="3">
        <v>52.36</v>
      </c>
      <c r="AF930" s="3">
        <v>52.81</v>
      </c>
      <c r="AG930" s="3">
        <v>53.56</v>
      </c>
      <c r="AH930" s="3">
        <v>53.61</v>
      </c>
      <c r="AI930" s="3">
        <v>52.76</v>
      </c>
      <c r="AJ930" s="3">
        <v>47.82</v>
      </c>
      <c r="AK930" s="3">
        <v>46.87</v>
      </c>
      <c r="AL930" s="3">
        <v>46.17</v>
      </c>
      <c r="AM930" s="3">
        <v>45.91</v>
      </c>
      <c r="AN930" s="3">
        <v>46.18</v>
      </c>
      <c r="AO930" s="3">
        <v>47.3</v>
      </c>
      <c r="AP930" s="3">
        <v>49.72</v>
      </c>
      <c r="AQ930" s="3">
        <v>52.85</v>
      </c>
      <c r="AR930" s="3">
        <v>53.3</v>
      </c>
      <c r="AS930" s="3">
        <v>54.04</v>
      </c>
      <c r="AT930" s="3">
        <v>53.85</v>
      </c>
      <c r="AU930" s="3">
        <v>53.24</v>
      </c>
      <c r="AV930" s="3">
        <v>46.27</v>
      </c>
      <c r="AW930" s="3">
        <v>45.46</v>
      </c>
      <c r="AX930" s="3">
        <v>45.2</v>
      </c>
      <c r="AY930" s="3">
        <v>45.47</v>
      </c>
    </row>
    <row r="931" spans="1:51" x14ac:dyDescent="0.35">
      <c r="A931" s="5">
        <f t="shared" si="15"/>
        <v>44028</v>
      </c>
      <c r="B931" t="s">
        <v>1076</v>
      </c>
      <c r="C931" s="2">
        <v>44028</v>
      </c>
      <c r="D931" s="3">
        <v>29.98</v>
      </c>
      <c r="E931" s="3">
        <v>32.83</v>
      </c>
      <c r="F931" s="3">
        <v>35.22</v>
      </c>
      <c r="G931" s="3">
        <v>45.52</v>
      </c>
      <c r="H931" s="3">
        <v>47.98</v>
      </c>
      <c r="I931" s="3">
        <v>48.86</v>
      </c>
      <c r="J931" s="3">
        <v>48.88</v>
      </c>
      <c r="K931" s="3">
        <v>47.9</v>
      </c>
      <c r="L931" s="3">
        <v>42.61</v>
      </c>
      <c r="M931" s="3">
        <v>41.55</v>
      </c>
      <c r="N931" s="3">
        <v>40.630000000000003</v>
      </c>
      <c r="O931" s="3">
        <v>40.17</v>
      </c>
      <c r="P931" s="3">
        <v>40.51</v>
      </c>
      <c r="Q931" s="3">
        <v>41.05</v>
      </c>
      <c r="R931" s="3">
        <v>46.3</v>
      </c>
      <c r="S931" s="3">
        <v>49.11</v>
      </c>
      <c r="T931" s="3">
        <v>49.71</v>
      </c>
      <c r="U931" s="3">
        <v>50.6</v>
      </c>
      <c r="V931" s="3">
        <v>50.68</v>
      </c>
      <c r="W931" s="3">
        <v>49.96</v>
      </c>
      <c r="X931" s="3">
        <v>45.9</v>
      </c>
      <c r="Y931" s="3">
        <v>44.37</v>
      </c>
      <c r="Z931" s="3">
        <v>43.99</v>
      </c>
      <c r="AA931" s="3">
        <v>43.74</v>
      </c>
      <c r="AB931" s="3">
        <v>44.01</v>
      </c>
      <c r="AC931" s="3">
        <v>44.89</v>
      </c>
      <c r="AD931" s="3">
        <v>48.37</v>
      </c>
      <c r="AE931" s="3">
        <v>51.45</v>
      </c>
      <c r="AF931" s="3">
        <v>51.9</v>
      </c>
      <c r="AG931" s="3">
        <v>52.65</v>
      </c>
      <c r="AH931" s="3">
        <v>52.7</v>
      </c>
      <c r="AI931" s="3">
        <v>51.85</v>
      </c>
      <c r="AJ931" s="3">
        <v>46.7</v>
      </c>
      <c r="AK931" s="3">
        <v>45.75</v>
      </c>
      <c r="AL931" s="3">
        <v>45.05</v>
      </c>
      <c r="AM931" s="3">
        <v>44.79</v>
      </c>
      <c r="AN931" s="3">
        <v>45.06</v>
      </c>
      <c r="AO931" s="3">
        <v>46.18</v>
      </c>
      <c r="AP931" s="3">
        <v>48.81</v>
      </c>
      <c r="AQ931" s="3">
        <v>51.94</v>
      </c>
      <c r="AR931" s="3">
        <v>52.39</v>
      </c>
      <c r="AS931" s="3">
        <v>53.13</v>
      </c>
      <c r="AT931" s="3">
        <v>52.94</v>
      </c>
      <c r="AU931" s="3">
        <v>52.33</v>
      </c>
      <c r="AV931" s="3">
        <v>45.15</v>
      </c>
      <c r="AW931" s="3">
        <v>44.34</v>
      </c>
      <c r="AX931" s="3">
        <v>44.08</v>
      </c>
      <c r="AY931" s="3">
        <v>44.35</v>
      </c>
    </row>
    <row r="932" spans="1:51" x14ac:dyDescent="0.35">
      <c r="A932" s="5">
        <f t="shared" si="15"/>
        <v>44029</v>
      </c>
      <c r="B932" t="s">
        <v>1077</v>
      </c>
      <c r="C932" s="2">
        <v>44029</v>
      </c>
      <c r="D932" s="3">
        <v>30.6</v>
      </c>
      <c r="E932" s="3">
        <v>33.74</v>
      </c>
      <c r="F932" s="3">
        <v>35.46</v>
      </c>
      <c r="G932" s="3">
        <v>45.2</v>
      </c>
      <c r="H932" s="3">
        <v>48.29</v>
      </c>
      <c r="I932" s="3">
        <v>49.19</v>
      </c>
      <c r="J932" s="3">
        <v>49.21</v>
      </c>
      <c r="K932" s="3">
        <v>48.23</v>
      </c>
      <c r="L932" s="3">
        <v>42.7</v>
      </c>
      <c r="M932" s="3">
        <v>41.64</v>
      </c>
      <c r="N932" s="3">
        <v>40.72</v>
      </c>
      <c r="O932" s="3">
        <v>40.32</v>
      </c>
      <c r="P932" s="3">
        <v>40.659999999999997</v>
      </c>
      <c r="Q932" s="3">
        <v>41.2</v>
      </c>
      <c r="R932" s="3">
        <v>46.86</v>
      </c>
      <c r="S932" s="3">
        <v>49.67</v>
      </c>
      <c r="T932" s="3">
        <v>50.27</v>
      </c>
      <c r="U932" s="3">
        <v>51.16</v>
      </c>
      <c r="V932" s="3">
        <v>51.24</v>
      </c>
      <c r="W932" s="3">
        <v>50.52</v>
      </c>
      <c r="X932" s="3">
        <v>46.37</v>
      </c>
      <c r="Y932" s="3">
        <v>44.84</v>
      </c>
      <c r="Z932" s="3">
        <v>44.46</v>
      </c>
      <c r="AA932" s="3">
        <v>44.21</v>
      </c>
      <c r="AB932" s="3">
        <v>44.48</v>
      </c>
      <c r="AC932" s="3">
        <v>45.36</v>
      </c>
      <c r="AD932" s="3">
        <v>49.02</v>
      </c>
      <c r="AE932" s="3">
        <v>52.1</v>
      </c>
      <c r="AF932" s="3">
        <v>52.55</v>
      </c>
      <c r="AG932" s="3">
        <v>53.3</v>
      </c>
      <c r="AH932" s="3">
        <v>53.35</v>
      </c>
      <c r="AI932" s="3">
        <v>52.5</v>
      </c>
      <c r="AJ932" s="3">
        <v>47.2</v>
      </c>
      <c r="AK932" s="3">
        <v>46.25</v>
      </c>
      <c r="AL932" s="3">
        <v>45.55</v>
      </c>
      <c r="AM932" s="3">
        <v>45.29</v>
      </c>
      <c r="AN932" s="3">
        <v>45.56</v>
      </c>
      <c r="AO932" s="3">
        <v>46.68</v>
      </c>
      <c r="AP932" s="3">
        <v>50.19</v>
      </c>
      <c r="AQ932" s="3">
        <v>53.32</v>
      </c>
      <c r="AR932" s="3">
        <v>53.77</v>
      </c>
      <c r="AS932" s="3">
        <v>54.51</v>
      </c>
      <c r="AT932" s="3">
        <v>54.32</v>
      </c>
      <c r="AU932" s="3">
        <v>53.71</v>
      </c>
      <c r="AV932" s="3">
        <v>45.65</v>
      </c>
      <c r="AW932" s="3">
        <v>44.84</v>
      </c>
      <c r="AX932" s="3">
        <v>44.58</v>
      </c>
      <c r="AY932" s="3">
        <v>44.85</v>
      </c>
    </row>
    <row r="933" spans="1:51" x14ac:dyDescent="0.35">
      <c r="A933" s="5">
        <f t="shared" si="15"/>
        <v>44032</v>
      </c>
      <c r="B933" t="s">
        <v>1078</v>
      </c>
      <c r="C933" s="2">
        <v>44032</v>
      </c>
      <c r="D933" s="3">
        <v>29.37</v>
      </c>
      <c r="E933" s="3">
        <v>32.07</v>
      </c>
      <c r="F933" s="3">
        <v>33.76</v>
      </c>
      <c r="G933" s="3">
        <v>43.03</v>
      </c>
      <c r="H933" s="3">
        <v>46.42</v>
      </c>
      <c r="I933" s="3">
        <v>47.57</v>
      </c>
      <c r="J933" s="3">
        <v>47.59</v>
      </c>
      <c r="K933" s="3">
        <v>46.61</v>
      </c>
      <c r="L933" s="3">
        <v>41.16</v>
      </c>
      <c r="M933" s="3">
        <v>40.1</v>
      </c>
      <c r="N933" s="3">
        <v>39.18</v>
      </c>
      <c r="O933" s="3">
        <v>38.78</v>
      </c>
      <c r="P933" s="3">
        <v>39.119999999999997</v>
      </c>
      <c r="Q933" s="3">
        <v>39.659999999999997</v>
      </c>
      <c r="R933" s="3">
        <v>45.33</v>
      </c>
      <c r="S933" s="3">
        <v>48.14</v>
      </c>
      <c r="T933" s="3">
        <v>48.74</v>
      </c>
      <c r="U933" s="3">
        <v>49.63</v>
      </c>
      <c r="V933" s="3">
        <v>49.71</v>
      </c>
      <c r="W933" s="3">
        <v>48.99</v>
      </c>
      <c r="X933" s="3">
        <v>45.22</v>
      </c>
      <c r="Y933" s="3">
        <v>43.69</v>
      </c>
      <c r="Z933" s="3">
        <v>43.31</v>
      </c>
      <c r="AA933" s="3">
        <v>43.06</v>
      </c>
      <c r="AB933" s="3">
        <v>43.33</v>
      </c>
      <c r="AC933" s="3">
        <v>44.21</v>
      </c>
      <c r="AD933" s="3">
        <v>47.62</v>
      </c>
      <c r="AE933" s="3">
        <v>50.7</v>
      </c>
      <c r="AF933" s="3">
        <v>51.15</v>
      </c>
      <c r="AG933" s="3">
        <v>51.9</v>
      </c>
      <c r="AH933" s="3">
        <v>51.95</v>
      </c>
      <c r="AI933" s="3">
        <v>51.1</v>
      </c>
      <c r="AJ933" s="3">
        <v>46.46</v>
      </c>
      <c r="AK933" s="3">
        <v>45.51</v>
      </c>
      <c r="AL933" s="3">
        <v>44.81</v>
      </c>
      <c r="AM933" s="3">
        <v>44.55</v>
      </c>
      <c r="AN933" s="3">
        <v>44.82</v>
      </c>
      <c r="AO933" s="3">
        <v>45.94</v>
      </c>
      <c r="AP933" s="3">
        <v>49.49</v>
      </c>
      <c r="AQ933" s="3">
        <v>52.62</v>
      </c>
      <c r="AR933" s="3">
        <v>53.07</v>
      </c>
      <c r="AS933" s="3">
        <v>53.81</v>
      </c>
      <c r="AT933" s="3">
        <v>53.62</v>
      </c>
      <c r="AU933" s="3">
        <v>53.01</v>
      </c>
      <c r="AV933" s="3">
        <v>44.91</v>
      </c>
      <c r="AW933" s="3">
        <v>44.1</v>
      </c>
      <c r="AX933" s="3">
        <v>43.84</v>
      </c>
      <c r="AY933" s="3">
        <v>44.11</v>
      </c>
    </row>
    <row r="934" spans="1:51" x14ac:dyDescent="0.35">
      <c r="A934" s="5">
        <f t="shared" si="15"/>
        <v>44033</v>
      </c>
      <c r="B934" t="s">
        <v>1079</v>
      </c>
      <c r="C934" s="2">
        <v>44033</v>
      </c>
      <c r="D934" s="3">
        <v>29.62</v>
      </c>
      <c r="E934" s="3">
        <v>32.04</v>
      </c>
      <c r="F934" s="3">
        <v>33.99</v>
      </c>
      <c r="G934" s="3">
        <v>43.73</v>
      </c>
      <c r="H934" s="3">
        <v>46.76</v>
      </c>
      <c r="I934" s="3">
        <v>47.49</v>
      </c>
      <c r="J934" s="3">
        <v>47.51</v>
      </c>
      <c r="K934" s="3">
        <v>46.53</v>
      </c>
      <c r="L934" s="3">
        <v>40.96</v>
      </c>
      <c r="M934" s="3">
        <v>39.9</v>
      </c>
      <c r="N934" s="3">
        <v>38.979999999999997</v>
      </c>
      <c r="O934" s="3">
        <v>38.58</v>
      </c>
      <c r="P934" s="3">
        <v>38.92</v>
      </c>
      <c r="Q934" s="3">
        <v>39.46</v>
      </c>
      <c r="R934" s="3">
        <v>45.21</v>
      </c>
      <c r="S934" s="3">
        <v>48.02</v>
      </c>
      <c r="T934" s="3">
        <v>48.62</v>
      </c>
      <c r="U934" s="3">
        <v>49.51</v>
      </c>
      <c r="V934" s="3">
        <v>49.59</v>
      </c>
      <c r="W934" s="3">
        <v>48.87</v>
      </c>
      <c r="X934" s="3">
        <v>44.89</v>
      </c>
      <c r="Y934" s="3">
        <v>43.36</v>
      </c>
      <c r="Z934" s="3">
        <v>42.98</v>
      </c>
      <c r="AA934" s="3">
        <v>42.73</v>
      </c>
      <c r="AB934" s="3">
        <v>43</v>
      </c>
      <c r="AC934" s="3">
        <v>43.88</v>
      </c>
      <c r="AD934" s="3">
        <v>47.66</v>
      </c>
      <c r="AE934" s="3">
        <v>50.74</v>
      </c>
      <c r="AF934" s="3">
        <v>51.19</v>
      </c>
      <c r="AG934" s="3">
        <v>51.94</v>
      </c>
      <c r="AH934" s="3">
        <v>51.99</v>
      </c>
      <c r="AI934" s="3">
        <v>51.14</v>
      </c>
      <c r="AJ934" s="3">
        <v>46.38</v>
      </c>
      <c r="AK934" s="3">
        <v>45.43</v>
      </c>
      <c r="AL934" s="3">
        <v>44.73</v>
      </c>
      <c r="AM934" s="3">
        <v>44.47</v>
      </c>
      <c r="AN934" s="3">
        <v>44.74</v>
      </c>
      <c r="AO934" s="3">
        <v>45.86</v>
      </c>
      <c r="AP934" s="3">
        <v>49.52</v>
      </c>
      <c r="AQ934" s="3">
        <v>52.65</v>
      </c>
      <c r="AR934" s="3">
        <v>53.1</v>
      </c>
      <c r="AS934" s="3">
        <v>53.84</v>
      </c>
      <c r="AT934" s="3">
        <v>53.65</v>
      </c>
      <c r="AU934" s="3">
        <v>53.04</v>
      </c>
      <c r="AV934" s="3">
        <v>44.83</v>
      </c>
      <c r="AW934" s="3">
        <v>44.02</v>
      </c>
      <c r="AX934" s="3">
        <v>43.76</v>
      </c>
      <c r="AY934" s="3">
        <v>44.03</v>
      </c>
    </row>
    <row r="935" spans="1:51" x14ac:dyDescent="0.35">
      <c r="A935" s="5">
        <f t="shared" si="15"/>
        <v>44034</v>
      </c>
      <c r="B935" t="s">
        <v>1080</v>
      </c>
      <c r="C935" s="2">
        <v>44034</v>
      </c>
      <c r="D935" s="3">
        <v>29.95</v>
      </c>
      <c r="E935" s="3">
        <v>32.270000000000003</v>
      </c>
      <c r="F935" s="3">
        <v>33.979999999999997</v>
      </c>
      <c r="G935" s="3">
        <v>44.21</v>
      </c>
      <c r="H935" s="3">
        <v>46.62</v>
      </c>
      <c r="I935" s="3">
        <v>47.92</v>
      </c>
      <c r="J935" s="3">
        <v>47.94</v>
      </c>
      <c r="K935" s="3">
        <v>46.96</v>
      </c>
      <c r="L935" s="3">
        <v>40.909999999999997</v>
      </c>
      <c r="M935" s="3">
        <v>39.85</v>
      </c>
      <c r="N935" s="3">
        <v>38.93</v>
      </c>
      <c r="O935" s="3">
        <v>38.549999999999997</v>
      </c>
      <c r="P935" s="3">
        <v>38.89</v>
      </c>
      <c r="Q935" s="3">
        <v>39.43</v>
      </c>
      <c r="R935" s="3">
        <v>45.14</v>
      </c>
      <c r="S935" s="3">
        <v>47.95</v>
      </c>
      <c r="T935" s="3">
        <v>48.55</v>
      </c>
      <c r="U935" s="3">
        <v>49.44</v>
      </c>
      <c r="V935" s="3">
        <v>49.52</v>
      </c>
      <c r="W935" s="3">
        <v>48.8</v>
      </c>
      <c r="X935" s="3">
        <v>44.8</v>
      </c>
      <c r="Y935" s="3">
        <v>43.27</v>
      </c>
      <c r="Z935" s="3">
        <v>42.89</v>
      </c>
      <c r="AA935" s="3">
        <v>42.64</v>
      </c>
      <c r="AB935" s="3">
        <v>42.91</v>
      </c>
      <c r="AC935" s="3">
        <v>43.79</v>
      </c>
      <c r="AD935" s="3">
        <v>47.82</v>
      </c>
      <c r="AE935" s="3">
        <v>50.9</v>
      </c>
      <c r="AF935" s="3">
        <v>51.35</v>
      </c>
      <c r="AG935" s="3">
        <v>52.1</v>
      </c>
      <c r="AH935" s="3">
        <v>52.15</v>
      </c>
      <c r="AI935" s="3">
        <v>51.3</v>
      </c>
      <c r="AJ935" s="3">
        <v>46.2</v>
      </c>
      <c r="AK935" s="3">
        <v>45.25</v>
      </c>
      <c r="AL935" s="3">
        <v>44.55</v>
      </c>
      <c r="AM935" s="3">
        <v>44.29</v>
      </c>
      <c r="AN935" s="3">
        <v>44.56</v>
      </c>
      <c r="AO935" s="3">
        <v>45.68</v>
      </c>
      <c r="AP935" s="3">
        <v>49.74</v>
      </c>
      <c r="AQ935" s="3">
        <v>52.87</v>
      </c>
      <c r="AR935" s="3">
        <v>53.32</v>
      </c>
      <c r="AS935" s="3">
        <v>54.06</v>
      </c>
      <c r="AT935" s="3">
        <v>53.87</v>
      </c>
      <c r="AU935" s="3">
        <v>53.26</v>
      </c>
      <c r="AV935" s="3">
        <v>44.65</v>
      </c>
      <c r="AW935" s="3">
        <v>43.84</v>
      </c>
      <c r="AX935" s="3">
        <v>43.58</v>
      </c>
      <c r="AY935" s="3">
        <v>43.85</v>
      </c>
    </row>
    <row r="936" spans="1:51" x14ac:dyDescent="0.35">
      <c r="A936" s="5">
        <f t="shared" si="15"/>
        <v>44035</v>
      </c>
      <c r="B936" t="s">
        <v>1081</v>
      </c>
      <c r="C936" s="2">
        <v>44035</v>
      </c>
      <c r="D936" s="3">
        <v>30.4</v>
      </c>
      <c r="E936" s="3">
        <v>32.85</v>
      </c>
      <c r="F936" s="3">
        <v>34.4</v>
      </c>
      <c r="G936" s="3">
        <v>44.65</v>
      </c>
      <c r="H936" s="3">
        <v>46.7</v>
      </c>
      <c r="I936" s="3">
        <v>47.98</v>
      </c>
      <c r="J936" s="3">
        <v>48</v>
      </c>
      <c r="K936" s="3">
        <v>47.02</v>
      </c>
      <c r="L936" s="3">
        <v>41.21</v>
      </c>
      <c r="M936" s="3">
        <v>40.15</v>
      </c>
      <c r="N936" s="3">
        <v>39.229999999999997</v>
      </c>
      <c r="O936" s="3">
        <v>38.799999999999997</v>
      </c>
      <c r="P936" s="3">
        <v>39.14</v>
      </c>
      <c r="Q936" s="3">
        <v>39.68</v>
      </c>
      <c r="R936" s="3">
        <v>45.49</v>
      </c>
      <c r="S936" s="3">
        <v>48.3</v>
      </c>
      <c r="T936" s="3">
        <v>48.9</v>
      </c>
      <c r="U936" s="3">
        <v>49.79</v>
      </c>
      <c r="V936" s="3">
        <v>49.87</v>
      </c>
      <c r="W936" s="3">
        <v>49.15</v>
      </c>
      <c r="X936" s="3">
        <v>45.29</v>
      </c>
      <c r="Y936" s="3">
        <v>43.76</v>
      </c>
      <c r="Z936" s="3">
        <v>43.38</v>
      </c>
      <c r="AA936" s="3">
        <v>43.13</v>
      </c>
      <c r="AB936" s="3">
        <v>43.4</v>
      </c>
      <c r="AC936" s="3">
        <v>44.28</v>
      </c>
      <c r="AD936" s="3">
        <v>48.11</v>
      </c>
      <c r="AE936" s="3">
        <v>51.19</v>
      </c>
      <c r="AF936" s="3">
        <v>51.64</v>
      </c>
      <c r="AG936" s="3">
        <v>52.39</v>
      </c>
      <c r="AH936" s="3">
        <v>52.44</v>
      </c>
      <c r="AI936" s="3">
        <v>51.59</v>
      </c>
      <c r="AJ936" s="3">
        <v>46.62</v>
      </c>
      <c r="AK936" s="3">
        <v>45.67</v>
      </c>
      <c r="AL936" s="3">
        <v>44.97</v>
      </c>
      <c r="AM936" s="3">
        <v>44.71</v>
      </c>
      <c r="AN936" s="3">
        <v>44.98</v>
      </c>
      <c r="AO936" s="3">
        <v>46.1</v>
      </c>
      <c r="AP936" s="3">
        <v>49.14</v>
      </c>
      <c r="AQ936" s="3">
        <v>52.27</v>
      </c>
      <c r="AR936" s="3">
        <v>52.72</v>
      </c>
      <c r="AS936" s="3">
        <v>53.46</v>
      </c>
      <c r="AT936" s="3">
        <v>53.27</v>
      </c>
      <c r="AU936" s="3">
        <v>52.66</v>
      </c>
      <c r="AV936" s="3">
        <v>45.07</v>
      </c>
      <c r="AW936" s="3">
        <v>44.26</v>
      </c>
      <c r="AX936" s="3">
        <v>44</v>
      </c>
      <c r="AY936" s="3">
        <v>44.27</v>
      </c>
    </row>
    <row r="937" spans="1:51" x14ac:dyDescent="0.35">
      <c r="A937" s="5">
        <f t="shared" si="15"/>
        <v>44036</v>
      </c>
      <c r="B937" t="s">
        <v>1082</v>
      </c>
      <c r="C937" s="2">
        <v>44036</v>
      </c>
      <c r="D937" s="3">
        <v>29.9</v>
      </c>
      <c r="E937" s="3">
        <v>32.35</v>
      </c>
      <c r="F937" s="3">
        <v>33.85</v>
      </c>
      <c r="G937" s="3">
        <v>44.14</v>
      </c>
      <c r="H937" s="3">
        <v>46.09</v>
      </c>
      <c r="I937" s="3">
        <v>47.51</v>
      </c>
      <c r="J937" s="3">
        <v>47.53</v>
      </c>
      <c r="K937" s="3">
        <v>46.55</v>
      </c>
      <c r="L937" s="3">
        <v>40.76</v>
      </c>
      <c r="M937" s="3">
        <v>39.700000000000003</v>
      </c>
      <c r="N937" s="3">
        <v>38.78</v>
      </c>
      <c r="O937" s="3">
        <v>38.25</v>
      </c>
      <c r="P937" s="3">
        <v>38.590000000000003</v>
      </c>
      <c r="Q937" s="3">
        <v>39.130000000000003</v>
      </c>
      <c r="R937" s="3">
        <v>44.99</v>
      </c>
      <c r="S937" s="3">
        <v>47.8</v>
      </c>
      <c r="T937" s="3">
        <v>48.4</v>
      </c>
      <c r="U937" s="3">
        <v>49.29</v>
      </c>
      <c r="V937" s="3">
        <v>49.37</v>
      </c>
      <c r="W937" s="3">
        <v>48.65</v>
      </c>
      <c r="X937" s="3">
        <v>44.58</v>
      </c>
      <c r="Y937" s="3">
        <v>43.05</v>
      </c>
      <c r="Z937" s="3">
        <v>42.67</v>
      </c>
      <c r="AA937" s="3">
        <v>42.42</v>
      </c>
      <c r="AB937" s="3">
        <v>42.69</v>
      </c>
      <c r="AC937" s="3">
        <v>43.57</v>
      </c>
      <c r="AD937" s="3">
        <v>47.74</v>
      </c>
      <c r="AE937" s="3">
        <v>50.82</v>
      </c>
      <c r="AF937" s="3">
        <v>51.27</v>
      </c>
      <c r="AG937" s="3">
        <v>52.02</v>
      </c>
      <c r="AH937" s="3">
        <v>52.07</v>
      </c>
      <c r="AI937" s="3">
        <v>51.22</v>
      </c>
      <c r="AJ937" s="3">
        <v>46.06</v>
      </c>
      <c r="AK937" s="3">
        <v>45.11</v>
      </c>
      <c r="AL937" s="3">
        <v>44.41</v>
      </c>
      <c r="AM937" s="3">
        <v>44.15</v>
      </c>
      <c r="AN937" s="3">
        <v>44.42</v>
      </c>
      <c r="AO937" s="3">
        <v>45.54</v>
      </c>
      <c r="AP937" s="3">
        <v>48.77</v>
      </c>
      <c r="AQ937" s="3">
        <v>51.9</v>
      </c>
      <c r="AR937" s="3">
        <v>52.35</v>
      </c>
      <c r="AS937" s="3">
        <v>53.09</v>
      </c>
      <c r="AT937" s="3">
        <v>52.9</v>
      </c>
      <c r="AU937" s="3">
        <v>52.29</v>
      </c>
      <c r="AV937" s="3">
        <v>44.51</v>
      </c>
      <c r="AW937" s="3">
        <v>43.7</v>
      </c>
      <c r="AX937" s="3">
        <v>43.44</v>
      </c>
      <c r="AY937" s="3">
        <v>43.71</v>
      </c>
    </row>
    <row r="938" spans="1:51" x14ac:dyDescent="0.35">
      <c r="A938" s="5">
        <f t="shared" si="15"/>
        <v>44039</v>
      </c>
      <c r="B938" t="s">
        <v>1083</v>
      </c>
      <c r="C938" s="2">
        <v>44039</v>
      </c>
      <c r="D938" s="3">
        <v>29.36</v>
      </c>
      <c r="E938" s="3">
        <v>31.78</v>
      </c>
      <c r="F938" s="3">
        <v>33.33</v>
      </c>
      <c r="G938" s="3">
        <v>43.46</v>
      </c>
      <c r="H938" s="3">
        <v>45.06</v>
      </c>
      <c r="I938" s="3">
        <v>46.63</v>
      </c>
      <c r="J938" s="3">
        <v>46.65</v>
      </c>
      <c r="K938" s="3">
        <v>45.67</v>
      </c>
      <c r="L938" s="3">
        <v>39.53</v>
      </c>
      <c r="M938" s="3">
        <v>38.47</v>
      </c>
      <c r="N938" s="3">
        <v>37.549999999999997</v>
      </c>
      <c r="O938" s="3">
        <v>37.049999999999997</v>
      </c>
      <c r="P938" s="3">
        <v>37.39</v>
      </c>
      <c r="Q938" s="3">
        <v>37.93</v>
      </c>
      <c r="R938" s="3">
        <v>44</v>
      </c>
      <c r="S938" s="3">
        <v>46.81</v>
      </c>
      <c r="T938" s="3">
        <v>47.41</v>
      </c>
      <c r="U938" s="3">
        <v>48.3</v>
      </c>
      <c r="V938" s="3">
        <v>48.38</v>
      </c>
      <c r="W938" s="3">
        <v>47.66</v>
      </c>
      <c r="X938" s="3">
        <v>43.54</v>
      </c>
      <c r="Y938" s="3">
        <v>42.01</v>
      </c>
      <c r="Z938" s="3">
        <v>41.63</v>
      </c>
      <c r="AA938" s="3">
        <v>41.38</v>
      </c>
      <c r="AB938" s="3">
        <v>41.65</v>
      </c>
      <c r="AC938" s="3">
        <v>42.53</v>
      </c>
      <c r="AD938" s="3">
        <v>46.59</v>
      </c>
      <c r="AE938" s="3">
        <v>49.67</v>
      </c>
      <c r="AF938" s="3">
        <v>50.12</v>
      </c>
      <c r="AG938" s="3">
        <v>50.87</v>
      </c>
      <c r="AH938" s="3">
        <v>50.92</v>
      </c>
      <c r="AI938" s="3">
        <v>50.07</v>
      </c>
      <c r="AJ938" s="3">
        <v>45.5</v>
      </c>
      <c r="AK938" s="3">
        <v>44.55</v>
      </c>
      <c r="AL938" s="3">
        <v>43.85</v>
      </c>
      <c r="AM938" s="3">
        <v>43.59</v>
      </c>
      <c r="AN938" s="3">
        <v>43.86</v>
      </c>
      <c r="AO938" s="3">
        <v>44.98</v>
      </c>
      <c r="AP938" s="3">
        <v>47.62</v>
      </c>
      <c r="AQ938" s="3">
        <v>50.75</v>
      </c>
      <c r="AR938" s="3">
        <v>51.2</v>
      </c>
      <c r="AS938" s="3">
        <v>51.94</v>
      </c>
      <c r="AT938" s="3">
        <v>51.75</v>
      </c>
      <c r="AU938" s="3">
        <v>51.14</v>
      </c>
      <c r="AV938" s="3">
        <v>43.95</v>
      </c>
      <c r="AW938" s="3">
        <v>43.14</v>
      </c>
      <c r="AX938" s="3">
        <v>42.88</v>
      </c>
      <c r="AY938" s="3">
        <v>43.15</v>
      </c>
    </row>
    <row r="939" spans="1:51" x14ac:dyDescent="0.35">
      <c r="A939" s="5">
        <f t="shared" si="15"/>
        <v>44040</v>
      </c>
      <c r="B939" t="s">
        <v>1084</v>
      </c>
      <c r="C939" s="2">
        <v>44040</v>
      </c>
      <c r="D939" s="3">
        <v>29.73</v>
      </c>
      <c r="E939" s="3">
        <v>32.42</v>
      </c>
      <c r="F939" s="3">
        <v>33.5</v>
      </c>
      <c r="G939" s="3">
        <v>43.7</v>
      </c>
      <c r="H939" s="3">
        <v>45.57</v>
      </c>
      <c r="I939" s="3">
        <v>46.88</v>
      </c>
      <c r="J939" s="3">
        <v>46.9</v>
      </c>
      <c r="K939" s="3">
        <v>45.92</v>
      </c>
      <c r="L939" s="3">
        <v>39.96</v>
      </c>
      <c r="M939" s="3">
        <v>38.9</v>
      </c>
      <c r="N939" s="3">
        <v>37.979999999999997</v>
      </c>
      <c r="O939" s="3">
        <v>37.46</v>
      </c>
      <c r="P939" s="3">
        <v>37.799999999999997</v>
      </c>
      <c r="Q939" s="3">
        <v>38.340000000000003</v>
      </c>
      <c r="R939" s="3">
        <v>44.29</v>
      </c>
      <c r="S939" s="3">
        <v>47.1</v>
      </c>
      <c r="T939" s="3">
        <v>47.7</v>
      </c>
      <c r="U939" s="3">
        <v>48.59</v>
      </c>
      <c r="V939" s="3">
        <v>48.67</v>
      </c>
      <c r="W939" s="3">
        <v>47.95</v>
      </c>
      <c r="X939" s="3">
        <v>43.72</v>
      </c>
      <c r="Y939" s="3">
        <v>42.19</v>
      </c>
      <c r="Z939" s="3">
        <v>41.81</v>
      </c>
      <c r="AA939" s="3">
        <v>41.56</v>
      </c>
      <c r="AB939" s="3">
        <v>41.83</v>
      </c>
      <c r="AC939" s="3">
        <v>42.71</v>
      </c>
      <c r="AD939" s="3">
        <v>46.87</v>
      </c>
      <c r="AE939" s="3">
        <v>49.95</v>
      </c>
      <c r="AF939" s="3">
        <v>50.4</v>
      </c>
      <c r="AG939" s="3">
        <v>51.15</v>
      </c>
      <c r="AH939" s="3">
        <v>51.2</v>
      </c>
      <c r="AI939" s="3">
        <v>50.35</v>
      </c>
      <c r="AJ939" s="3">
        <v>45.22</v>
      </c>
      <c r="AK939" s="3">
        <v>44.27</v>
      </c>
      <c r="AL939" s="3">
        <v>43.57</v>
      </c>
      <c r="AM939" s="3">
        <v>43.31</v>
      </c>
      <c r="AN939" s="3">
        <v>43.58</v>
      </c>
      <c r="AO939" s="3">
        <v>44.7</v>
      </c>
      <c r="AP939" s="3">
        <v>47.9</v>
      </c>
      <c r="AQ939" s="3">
        <v>51.03</v>
      </c>
      <c r="AR939" s="3">
        <v>51.48</v>
      </c>
      <c r="AS939" s="3">
        <v>52.22</v>
      </c>
      <c r="AT939" s="3">
        <v>52.03</v>
      </c>
      <c r="AU939" s="3">
        <v>51.42</v>
      </c>
      <c r="AV939" s="3">
        <v>43.67</v>
      </c>
      <c r="AW939" s="3">
        <v>42.86</v>
      </c>
      <c r="AX939" s="3">
        <v>42.6</v>
      </c>
      <c r="AY939" s="3">
        <v>42.87</v>
      </c>
    </row>
    <row r="940" spans="1:51" x14ac:dyDescent="0.35">
      <c r="A940" s="5">
        <f t="shared" si="15"/>
        <v>44041</v>
      </c>
      <c r="B940" t="s">
        <v>1085</v>
      </c>
      <c r="C940" s="2">
        <v>44041</v>
      </c>
      <c r="D940" s="3">
        <v>30.24</v>
      </c>
      <c r="E940" s="3">
        <v>33.07</v>
      </c>
      <c r="F940" s="3">
        <v>34.08</v>
      </c>
      <c r="G940" s="3">
        <v>44.35</v>
      </c>
      <c r="H940" s="3">
        <v>46.2</v>
      </c>
      <c r="I940" s="3">
        <v>47.47</v>
      </c>
      <c r="J940" s="3">
        <v>47.49</v>
      </c>
      <c r="K940" s="3">
        <v>46.51</v>
      </c>
      <c r="L940" s="3">
        <v>40.47</v>
      </c>
      <c r="M940" s="3">
        <v>39.409999999999997</v>
      </c>
      <c r="N940" s="3">
        <v>38.49</v>
      </c>
      <c r="O940" s="3">
        <v>38.049999999999997</v>
      </c>
      <c r="P940" s="3">
        <v>38.39</v>
      </c>
      <c r="Q940" s="3">
        <v>38.93</v>
      </c>
      <c r="R940" s="3">
        <v>44.56</v>
      </c>
      <c r="S940" s="3">
        <v>47.37</v>
      </c>
      <c r="T940" s="3">
        <v>47.97</v>
      </c>
      <c r="U940" s="3">
        <v>48.86</v>
      </c>
      <c r="V940" s="3">
        <v>48.94</v>
      </c>
      <c r="W940" s="3">
        <v>48.22</v>
      </c>
      <c r="X940" s="3">
        <v>44.16</v>
      </c>
      <c r="Y940" s="3">
        <v>42.63</v>
      </c>
      <c r="Z940" s="3">
        <v>42.25</v>
      </c>
      <c r="AA940" s="3">
        <v>42</v>
      </c>
      <c r="AB940" s="3">
        <v>42.27</v>
      </c>
      <c r="AC940" s="3">
        <v>43.15</v>
      </c>
      <c r="AD940" s="3">
        <v>47.18</v>
      </c>
      <c r="AE940" s="3">
        <v>50.26</v>
      </c>
      <c r="AF940" s="3">
        <v>50.71</v>
      </c>
      <c r="AG940" s="3">
        <v>51.46</v>
      </c>
      <c r="AH940" s="3">
        <v>51.51</v>
      </c>
      <c r="AI940" s="3">
        <v>50.66</v>
      </c>
      <c r="AJ940" s="3">
        <v>45.35</v>
      </c>
      <c r="AK940" s="3">
        <v>44.4</v>
      </c>
      <c r="AL940" s="3">
        <v>43.7</v>
      </c>
      <c r="AM940" s="3">
        <v>43.44</v>
      </c>
      <c r="AN940" s="3">
        <v>43.71</v>
      </c>
      <c r="AO940" s="3">
        <v>44.83</v>
      </c>
      <c r="AP940" s="3">
        <v>48.89</v>
      </c>
      <c r="AQ940" s="3">
        <v>52.02</v>
      </c>
      <c r="AR940" s="3">
        <v>52.47</v>
      </c>
      <c r="AS940" s="3">
        <v>53.21</v>
      </c>
      <c r="AT940" s="3">
        <v>53.02</v>
      </c>
      <c r="AU940" s="3">
        <v>52.41</v>
      </c>
      <c r="AV940" s="3">
        <v>43.8</v>
      </c>
      <c r="AW940" s="3">
        <v>42.99</v>
      </c>
      <c r="AX940" s="3">
        <v>42.73</v>
      </c>
      <c r="AY940" s="3">
        <v>43</v>
      </c>
    </row>
    <row r="941" spans="1:51" x14ac:dyDescent="0.35">
      <c r="A941" s="5">
        <f t="shared" si="15"/>
        <v>44042</v>
      </c>
      <c r="B941" t="s">
        <v>1086</v>
      </c>
      <c r="C941" s="2">
        <v>44042</v>
      </c>
      <c r="D941" s="3">
        <v>30.9</v>
      </c>
      <c r="E941" s="3">
        <v>33.03</v>
      </c>
      <c r="F941" s="3">
        <v>34.07</v>
      </c>
      <c r="G941" s="3">
        <v>43.95</v>
      </c>
      <c r="H941" s="3">
        <v>45.87</v>
      </c>
      <c r="I941" s="3">
        <v>46.9</v>
      </c>
      <c r="J941" s="3">
        <v>46.92</v>
      </c>
      <c r="K941" s="3">
        <v>45.94</v>
      </c>
      <c r="L941" s="3">
        <v>39.869999999999997</v>
      </c>
      <c r="M941" s="3">
        <v>38.81</v>
      </c>
      <c r="N941" s="3">
        <v>37.89</v>
      </c>
      <c r="O941" s="3">
        <v>37.51</v>
      </c>
      <c r="P941" s="3">
        <v>37.85</v>
      </c>
      <c r="Q941" s="3">
        <v>38.39</v>
      </c>
      <c r="R941" s="3">
        <v>43.95</v>
      </c>
      <c r="S941" s="3">
        <v>46.76</v>
      </c>
      <c r="T941" s="3">
        <v>47.36</v>
      </c>
      <c r="U941" s="3">
        <v>48.25</v>
      </c>
      <c r="V941" s="3">
        <v>48.33</v>
      </c>
      <c r="W941" s="3">
        <v>47.61</v>
      </c>
      <c r="X941" s="3">
        <v>43.47</v>
      </c>
      <c r="Y941" s="3">
        <v>41.94</v>
      </c>
      <c r="Z941" s="3">
        <v>41.56</v>
      </c>
      <c r="AA941" s="3">
        <v>41.31</v>
      </c>
      <c r="AB941" s="3">
        <v>41.58</v>
      </c>
      <c r="AC941" s="3">
        <v>42.46</v>
      </c>
      <c r="AD941" s="3">
        <v>46.33</v>
      </c>
      <c r="AE941" s="3">
        <v>49.41</v>
      </c>
      <c r="AF941" s="3">
        <v>49.86</v>
      </c>
      <c r="AG941" s="3">
        <v>50.61</v>
      </c>
      <c r="AH941" s="3">
        <v>50.66</v>
      </c>
      <c r="AI941" s="3">
        <v>49.81</v>
      </c>
      <c r="AJ941" s="3">
        <v>45.04</v>
      </c>
      <c r="AK941" s="3">
        <v>44.09</v>
      </c>
      <c r="AL941" s="3">
        <v>43.39</v>
      </c>
      <c r="AM941" s="3">
        <v>43.13</v>
      </c>
      <c r="AN941" s="3">
        <v>43.4</v>
      </c>
      <c r="AO941" s="3">
        <v>44.52</v>
      </c>
      <c r="AP941" s="3">
        <v>48.04</v>
      </c>
      <c r="AQ941" s="3">
        <v>51.17</v>
      </c>
      <c r="AR941" s="3">
        <v>51.62</v>
      </c>
      <c r="AS941" s="3">
        <v>52.36</v>
      </c>
      <c r="AT941" s="3">
        <v>52.17</v>
      </c>
      <c r="AU941" s="3">
        <v>51.56</v>
      </c>
      <c r="AV941" s="3">
        <v>43.49</v>
      </c>
      <c r="AW941" s="3">
        <v>42.68</v>
      </c>
      <c r="AX941" s="3">
        <v>42.42</v>
      </c>
      <c r="AY941" s="3">
        <v>42.69</v>
      </c>
    </row>
    <row r="942" spans="1:51" x14ac:dyDescent="0.35">
      <c r="A942" s="5">
        <f t="shared" si="15"/>
        <v>44043</v>
      </c>
      <c r="B942" t="s">
        <v>1087</v>
      </c>
      <c r="C942" s="2">
        <v>44043</v>
      </c>
      <c r="D942" s="3">
        <v>33.57</v>
      </c>
      <c r="E942" s="3">
        <v>34.97</v>
      </c>
      <c r="F942" s="3">
        <v>44.04</v>
      </c>
      <c r="G942" s="3">
        <v>46.11</v>
      </c>
      <c r="H942" s="3">
        <v>47.45</v>
      </c>
      <c r="I942" s="3">
        <v>47.47</v>
      </c>
      <c r="J942" s="3">
        <v>46.49</v>
      </c>
      <c r="K942" s="3">
        <v>40.08</v>
      </c>
      <c r="L942" s="3">
        <v>39.020000000000003</v>
      </c>
      <c r="M942" s="3">
        <v>38.1</v>
      </c>
      <c r="N942" s="3">
        <v>37.68</v>
      </c>
      <c r="O942" s="3">
        <v>38.020000000000003</v>
      </c>
      <c r="P942" s="3">
        <v>38.56</v>
      </c>
      <c r="Q942" s="3">
        <v>44.05</v>
      </c>
      <c r="R942" s="3">
        <v>46.86</v>
      </c>
      <c r="S942" s="3">
        <v>47.46</v>
      </c>
      <c r="T942" s="3">
        <v>48.35</v>
      </c>
      <c r="U942" s="3">
        <v>48.43</v>
      </c>
      <c r="V942" s="3">
        <v>47.71</v>
      </c>
      <c r="W942" s="3">
        <v>43.7</v>
      </c>
      <c r="X942" s="3">
        <v>42.17</v>
      </c>
      <c r="Y942" s="3">
        <v>41.79</v>
      </c>
      <c r="Z942" s="3">
        <v>41.54</v>
      </c>
      <c r="AA942" s="3">
        <v>41.81</v>
      </c>
      <c r="AB942" s="3">
        <v>42.69</v>
      </c>
      <c r="AC942" s="3">
        <v>46.55</v>
      </c>
      <c r="AD942" s="3">
        <v>49.63</v>
      </c>
      <c r="AE942" s="3">
        <v>50.08</v>
      </c>
      <c r="AF942" s="3">
        <v>50.83</v>
      </c>
      <c r="AG942" s="3">
        <v>50.88</v>
      </c>
      <c r="AH942" s="3">
        <v>50.03</v>
      </c>
      <c r="AI942" s="3">
        <v>45.01</v>
      </c>
      <c r="AJ942" s="3">
        <v>44.06</v>
      </c>
      <c r="AK942" s="3">
        <v>43.36</v>
      </c>
      <c r="AL942" s="3">
        <v>43.1</v>
      </c>
      <c r="AM942" s="3">
        <v>43.37</v>
      </c>
      <c r="AN942" s="3">
        <v>44.49</v>
      </c>
      <c r="AO942" s="3">
        <v>48.39</v>
      </c>
      <c r="AP942" s="3">
        <v>51.52</v>
      </c>
      <c r="AQ942" s="3">
        <v>51.97</v>
      </c>
      <c r="AR942" s="3">
        <v>52.71</v>
      </c>
      <c r="AS942" s="3">
        <v>52.52</v>
      </c>
      <c r="AT942" s="3">
        <v>51.91</v>
      </c>
      <c r="AU942" s="3">
        <v>43.46</v>
      </c>
      <c r="AV942" s="3">
        <v>42.65</v>
      </c>
      <c r="AW942" s="3">
        <v>42.39</v>
      </c>
      <c r="AX942" s="3">
        <v>42.66</v>
      </c>
      <c r="AY942" s="3">
        <v>43.78</v>
      </c>
    </row>
    <row r="943" spans="1:51" x14ac:dyDescent="0.35">
      <c r="A943" s="5">
        <f t="shared" si="15"/>
        <v>44046</v>
      </c>
      <c r="B943" t="s">
        <v>1088</v>
      </c>
      <c r="C943" s="2">
        <v>44046</v>
      </c>
      <c r="D943" s="3">
        <v>34.520000000000003</v>
      </c>
      <c r="E943" s="3">
        <v>35.61</v>
      </c>
      <c r="F943" s="3">
        <v>44.66</v>
      </c>
      <c r="G943" s="3">
        <v>46.24</v>
      </c>
      <c r="H943" s="3">
        <v>47.7</v>
      </c>
      <c r="I943" s="3">
        <v>47.72</v>
      </c>
      <c r="J943" s="3">
        <v>46.74</v>
      </c>
      <c r="K943" s="3">
        <v>40.5</v>
      </c>
      <c r="L943" s="3">
        <v>39.44</v>
      </c>
      <c r="M943" s="3">
        <v>38.520000000000003</v>
      </c>
      <c r="N943" s="3">
        <v>38.06</v>
      </c>
      <c r="O943" s="3">
        <v>38.4</v>
      </c>
      <c r="P943" s="3">
        <v>38.94</v>
      </c>
      <c r="Q943" s="3">
        <v>44.34</v>
      </c>
      <c r="R943" s="3">
        <v>47.15</v>
      </c>
      <c r="S943" s="3">
        <v>47.75</v>
      </c>
      <c r="T943" s="3">
        <v>48.64</v>
      </c>
      <c r="U943" s="3">
        <v>48.72</v>
      </c>
      <c r="V943" s="3">
        <v>48</v>
      </c>
      <c r="W943" s="3">
        <v>43.69</v>
      </c>
      <c r="X943" s="3">
        <v>42.16</v>
      </c>
      <c r="Y943" s="3">
        <v>41.78</v>
      </c>
      <c r="Z943" s="3">
        <v>41.53</v>
      </c>
      <c r="AA943" s="3">
        <v>41.8</v>
      </c>
      <c r="AB943" s="3">
        <v>42.68</v>
      </c>
      <c r="AC943" s="3">
        <v>46.86</v>
      </c>
      <c r="AD943" s="3">
        <v>49.94</v>
      </c>
      <c r="AE943" s="3">
        <v>50.39</v>
      </c>
      <c r="AF943" s="3">
        <v>51.14</v>
      </c>
      <c r="AG943" s="3">
        <v>51.19</v>
      </c>
      <c r="AH943" s="3">
        <v>50.34</v>
      </c>
      <c r="AI943" s="3">
        <v>45.22</v>
      </c>
      <c r="AJ943" s="3">
        <v>44.27</v>
      </c>
      <c r="AK943" s="3">
        <v>43.57</v>
      </c>
      <c r="AL943" s="3">
        <v>43.31</v>
      </c>
      <c r="AM943" s="3">
        <v>43.58</v>
      </c>
      <c r="AN943" s="3">
        <v>44.7</v>
      </c>
      <c r="AO943" s="3">
        <v>48.7</v>
      </c>
      <c r="AP943" s="3">
        <v>51.83</v>
      </c>
      <c r="AQ943" s="3">
        <v>52.28</v>
      </c>
      <c r="AR943" s="3">
        <v>53.02</v>
      </c>
      <c r="AS943" s="3">
        <v>52.83</v>
      </c>
      <c r="AT943" s="3">
        <v>52.22</v>
      </c>
      <c r="AU943" s="3">
        <v>43.67</v>
      </c>
      <c r="AV943" s="3">
        <v>42.86</v>
      </c>
      <c r="AW943" s="3">
        <v>42.6</v>
      </c>
      <c r="AX943" s="3">
        <v>42.87</v>
      </c>
      <c r="AY943" s="3">
        <v>43.99</v>
      </c>
    </row>
    <row r="944" spans="1:51" x14ac:dyDescent="0.35">
      <c r="A944" s="5">
        <f t="shared" si="15"/>
        <v>44047</v>
      </c>
      <c r="B944" t="s">
        <v>1089</v>
      </c>
      <c r="C944" s="2">
        <v>44047</v>
      </c>
      <c r="D944" s="3">
        <v>35.39</v>
      </c>
      <c r="E944" s="3">
        <v>36.32</v>
      </c>
      <c r="F944" s="3">
        <v>45.26</v>
      </c>
      <c r="G944" s="3">
        <v>46.74</v>
      </c>
      <c r="H944" s="3">
        <v>48.05</v>
      </c>
      <c r="I944" s="3">
        <v>48.07</v>
      </c>
      <c r="J944" s="3">
        <v>47.44</v>
      </c>
      <c r="K944" s="3">
        <v>41.42</v>
      </c>
      <c r="L944" s="3">
        <v>40.43</v>
      </c>
      <c r="M944" s="3">
        <v>39.380000000000003</v>
      </c>
      <c r="N944" s="3">
        <v>38.72</v>
      </c>
      <c r="O944" s="3">
        <v>38.799999999999997</v>
      </c>
      <c r="P944" s="3">
        <v>39.340000000000003</v>
      </c>
      <c r="Q944" s="3">
        <v>44.72</v>
      </c>
      <c r="R944" s="3">
        <v>47.53</v>
      </c>
      <c r="S944" s="3">
        <v>48.13</v>
      </c>
      <c r="T944" s="3">
        <v>49.02</v>
      </c>
      <c r="U944" s="3">
        <v>49.1</v>
      </c>
      <c r="V944" s="3">
        <v>48.38</v>
      </c>
      <c r="W944" s="3">
        <v>44.48</v>
      </c>
      <c r="X944" s="3">
        <v>42.55</v>
      </c>
      <c r="Y944" s="3">
        <v>42.17</v>
      </c>
      <c r="Z944" s="3">
        <v>41.92</v>
      </c>
      <c r="AA944" s="3">
        <v>42.19</v>
      </c>
      <c r="AB944" s="3">
        <v>43.07</v>
      </c>
      <c r="AC944" s="3">
        <v>47.12</v>
      </c>
      <c r="AD944" s="3">
        <v>50.2</v>
      </c>
      <c r="AE944" s="3">
        <v>50.65</v>
      </c>
      <c r="AF944" s="3">
        <v>51.4</v>
      </c>
      <c r="AG944" s="3">
        <v>51.45</v>
      </c>
      <c r="AH944" s="3">
        <v>50.6</v>
      </c>
      <c r="AI944" s="3">
        <v>45.53</v>
      </c>
      <c r="AJ944" s="3">
        <v>44.58</v>
      </c>
      <c r="AK944" s="3">
        <v>43.88</v>
      </c>
      <c r="AL944" s="3">
        <v>43.62</v>
      </c>
      <c r="AM944" s="3">
        <v>43.89</v>
      </c>
      <c r="AN944" s="3">
        <v>45.01</v>
      </c>
      <c r="AO944" s="3">
        <v>48.96</v>
      </c>
      <c r="AP944" s="3">
        <v>52.09</v>
      </c>
      <c r="AQ944" s="3">
        <v>52.54</v>
      </c>
      <c r="AR944" s="3">
        <v>53.28</v>
      </c>
      <c r="AS944" s="3">
        <v>53.09</v>
      </c>
      <c r="AT944" s="3">
        <v>52.48</v>
      </c>
      <c r="AU944" s="3">
        <v>43.98</v>
      </c>
      <c r="AV944" s="3">
        <v>43.17</v>
      </c>
      <c r="AW944" s="3">
        <v>42.91</v>
      </c>
      <c r="AX944" s="3">
        <v>43.18</v>
      </c>
      <c r="AY944" s="3">
        <v>44.3</v>
      </c>
    </row>
    <row r="945" spans="1:51" x14ac:dyDescent="0.35">
      <c r="A945" s="5">
        <f t="shared" si="15"/>
        <v>44048</v>
      </c>
      <c r="B945" t="s">
        <v>1090</v>
      </c>
      <c r="C945" s="2">
        <v>44048</v>
      </c>
      <c r="D945" s="3">
        <v>36.54</v>
      </c>
      <c r="E945" s="3">
        <v>37.53</v>
      </c>
      <c r="F945" s="3">
        <v>46.33</v>
      </c>
      <c r="G945" s="3">
        <v>47.46</v>
      </c>
      <c r="H945" s="3">
        <v>48.71</v>
      </c>
      <c r="I945" s="3">
        <v>48.73</v>
      </c>
      <c r="J945" s="3">
        <v>48.1</v>
      </c>
      <c r="K945" s="3">
        <v>41.87</v>
      </c>
      <c r="L945" s="3">
        <v>40.880000000000003</v>
      </c>
      <c r="M945" s="3">
        <v>39.83</v>
      </c>
      <c r="N945" s="3">
        <v>39.6</v>
      </c>
      <c r="O945" s="3">
        <v>39.68</v>
      </c>
      <c r="P945" s="3">
        <v>40.22</v>
      </c>
      <c r="Q945" s="3">
        <v>45.06</v>
      </c>
      <c r="R945" s="3">
        <v>47.87</v>
      </c>
      <c r="S945" s="3">
        <v>48.47</v>
      </c>
      <c r="T945" s="3">
        <v>49.36</v>
      </c>
      <c r="U945" s="3">
        <v>49.44</v>
      </c>
      <c r="V945" s="3">
        <v>48.72</v>
      </c>
      <c r="W945" s="3">
        <v>45.19</v>
      </c>
      <c r="X945" s="3">
        <v>43.26</v>
      </c>
      <c r="Y945" s="3">
        <v>42.88</v>
      </c>
      <c r="Z945" s="3">
        <v>42.63</v>
      </c>
      <c r="AA945" s="3">
        <v>42.9</v>
      </c>
      <c r="AB945" s="3">
        <v>43.78</v>
      </c>
      <c r="AC945" s="3">
        <v>47.4</v>
      </c>
      <c r="AD945" s="3">
        <v>50.48</v>
      </c>
      <c r="AE945" s="3">
        <v>50.93</v>
      </c>
      <c r="AF945" s="3">
        <v>51.68</v>
      </c>
      <c r="AG945" s="3">
        <v>51.73</v>
      </c>
      <c r="AH945" s="3">
        <v>50.88</v>
      </c>
      <c r="AI945" s="3">
        <v>45.68</v>
      </c>
      <c r="AJ945" s="3">
        <v>44.73</v>
      </c>
      <c r="AK945" s="3">
        <v>44.03</v>
      </c>
      <c r="AL945" s="3">
        <v>43.77</v>
      </c>
      <c r="AM945" s="3">
        <v>44.04</v>
      </c>
      <c r="AN945" s="3">
        <v>45.16</v>
      </c>
      <c r="AO945" s="3">
        <v>49.02</v>
      </c>
      <c r="AP945" s="3">
        <v>52.15</v>
      </c>
      <c r="AQ945" s="3">
        <v>52.6</v>
      </c>
      <c r="AR945" s="3">
        <v>53.34</v>
      </c>
      <c r="AS945" s="3">
        <v>53.15</v>
      </c>
      <c r="AT945" s="3">
        <v>52.54</v>
      </c>
      <c r="AU945" s="3">
        <v>44.13</v>
      </c>
      <c r="AV945" s="3">
        <v>43.32</v>
      </c>
      <c r="AW945" s="3">
        <v>43.06</v>
      </c>
      <c r="AX945" s="3">
        <v>43.33</v>
      </c>
      <c r="AY945" s="3">
        <v>44.45</v>
      </c>
    </row>
    <row r="946" spans="1:51" x14ac:dyDescent="0.35">
      <c r="A946" s="5">
        <f t="shared" si="15"/>
        <v>44049</v>
      </c>
      <c r="B946" t="s">
        <v>1091</v>
      </c>
      <c r="C946" s="2">
        <v>44049</v>
      </c>
      <c r="D946" s="3">
        <v>37.86</v>
      </c>
      <c r="E946" s="3">
        <v>38.54</v>
      </c>
      <c r="F946" s="3">
        <v>47.06</v>
      </c>
      <c r="G946" s="3">
        <v>48.06</v>
      </c>
      <c r="H946" s="3">
        <v>49.36</v>
      </c>
      <c r="I946" s="3">
        <v>49.38</v>
      </c>
      <c r="J946" s="3">
        <v>48.75</v>
      </c>
      <c r="K946" s="3">
        <v>42.1</v>
      </c>
      <c r="L946" s="3">
        <v>41.11</v>
      </c>
      <c r="M946" s="3">
        <v>40.06</v>
      </c>
      <c r="N946" s="3">
        <v>39.799999999999997</v>
      </c>
      <c r="O946" s="3">
        <v>39.880000000000003</v>
      </c>
      <c r="P946" s="3">
        <v>40.42</v>
      </c>
      <c r="Q946" s="3">
        <v>45</v>
      </c>
      <c r="R946" s="3">
        <v>47.81</v>
      </c>
      <c r="S946" s="3">
        <v>48.41</v>
      </c>
      <c r="T946" s="3">
        <v>49.3</v>
      </c>
      <c r="U946" s="3">
        <v>49.38</v>
      </c>
      <c r="V946" s="3">
        <v>48.66</v>
      </c>
      <c r="W946" s="3">
        <v>45.03</v>
      </c>
      <c r="X946" s="3">
        <v>43.1</v>
      </c>
      <c r="Y946" s="3">
        <v>42.72</v>
      </c>
      <c r="Z946" s="3">
        <v>42.47</v>
      </c>
      <c r="AA946" s="3">
        <v>42.74</v>
      </c>
      <c r="AB946" s="3">
        <v>43.62</v>
      </c>
      <c r="AC946" s="3">
        <v>47.48</v>
      </c>
      <c r="AD946" s="3">
        <v>50.56</v>
      </c>
      <c r="AE946" s="3">
        <v>51.01</v>
      </c>
      <c r="AF946" s="3">
        <v>51.76</v>
      </c>
      <c r="AG946" s="3">
        <v>51.81</v>
      </c>
      <c r="AH946" s="3">
        <v>50.96</v>
      </c>
      <c r="AI946" s="3">
        <v>45.38</v>
      </c>
      <c r="AJ946" s="3">
        <v>44.43</v>
      </c>
      <c r="AK946" s="3">
        <v>43.73</v>
      </c>
      <c r="AL946" s="3">
        <v>43.47</v>
      </c>
      <c r="AM946" s="3">
        <v>43.74</v>
      </c>
      <c r="AN946" s="3">
        <v>44.86</v>
      </c>
      <c r="AO946" s="3">
        <v>49.07</v>
      </c>
      <c r="AP946" s="3">
        <v>52.2</v>
      </c>
      <c r="AQ946" s="3">
        <v>52.65</v>
      </c>
      <c r="AR946" s="3">
        <v>53.39</v>
      </c>
      <c r="AS946" s="3">
        <v>53.2</v>
      </c>
      <c r="AT946" s="3">
        <v>52.59</v>
      </c>
      <c r="AU946" s="3">
        <v>43.83</v>
      </c>
      <c r="AV946" s="3">
        <v>43.02</v>
      </c>
      <c r="AW946" s="3">
        <v>42.76</v>
      </c>
      <c r="AX946" s="3">
        <v>43.03</v>
      </c>
      <c r="AY946" s="3">
        <v>44.15</v>
      </c>
    </row>
    <row r="947" spans="1:51" x14ac:dyDescent="0.35">
      <c r="A947" s="5">
        <f t="shared" si="15"/>
        <v>44050</v>
      </c>
      <c r="B947" t="s">
        <v>1092</v>
      </c>
      <c r="C947" s="2">
        <v>44050</v>
      </c>
      <c r="D947" s="3">
        <v>38.78</v>
      </c>
      <c r="E947" s="3">
        <v>39.200000000000003</v>
      </c>
      <c r="F947" s="3">
        <v>47.37</v>
      </c>
      <c r="G947" s="3">
        <v>48.18</v>
      </c>
      <c r="H947" s="3">
        <v>49.46</v>
      </c>
      <c r="I947" s="3">
        <v>49.48</v>
      </c>
      <c r="J947" s="3">
        <v>48.85</v>
      </c>
      <c r="K947" s="3">
        <v>42.31</v>
      </c>
      <c r="L947" s="3">
        <v>41.32</v>
      </c>
      <c r="M947" s="3">
        <v>40.270000000000003</v>
      </c>
      <c r="N947" s="3">
        <v>39.979999999999997</v>
      </c>
      <c r="O947" s="3">
        <v>40.06</v>
      </c>
      <c r="P947" s="3">
        <v>40.6</v>
      </c>
      <c r="Q947" s="3">
        <v>45.13</v>
      </c>
      <c r="R947" s="3">
        <v>47.94</v>
      </c>
      <c r="S947" s="3">
        <v>48.54</v>
      </c>
      <c r="T947" s="3">
        <v>49.43</v>
      </c>
      <c r="U947" s="3">
        <v>49.51</v>
      </c>
      <c r="V947" s="3">
        <v>48.79</v>
      </c>
      <c r="W947" s="3">
        <v>45.01</v>
      </c>
      <c r="X947" s="3">
        <v>43.08</v>
      </c>
      <c r="Y947" s="3">
        <v>42.7</v>
      </c>
      <c r="Z947" s="3">
        <v>42.45</v>
      </c>
      <c r="AA947" s="3">
        <v>42.72</v>
      </c>
      <c r="AB947" s="3">
        <v>43.6</v>
      </c>
      <c r="AC947" s="3">
        <v>47.41</v>
      </c>
      <c r="AD947" s="3">
        <v>50.49</v>
      </c>
      <c r="AE947" s="3">
        <v>50.94</v>
      </c>
      <c r="AF947" s="3">
        <v>51.69</v>
      </c>
      <c r="AG947" s="3">
        <v>51.74</v>
      </c>
      <c r="AH947" s="3">
        <v>50.89</v>
      </c>
      <c r="AI947" s="3">
        <v>45.47</v>
      </c>
      <c r="AJ947" s="3">
        <v>44.52</v>
      </c>
      <c r="AK947" s="3">
        <v>43.82</v>
      </c>
      <c r="AL947" s="3">
        <v>43.56</v>
      </c>
      <c r="AM947" s="3">
        <v>43.83</v>
      </c>
      <c r="AN947" s="3">
        <v>44.95</v>
      </c>
      <c r="AO947" s="3">
        <v>49.09</v>
      </c>
      <c r="AP947" s="3">
        <v>52.22</v>
      </c>
      <c r="AQ947" s="3">
        <v>52.67</v>
      </c>
      <c r="AR947" s="3">
        <v>53.41</v>
      </c>
      <c r="AS947" s="3">
        <v>53.22</v>
      </c>
      <c r="AT947" s="3">
        <v>52.61</v>
      </c>
      <c r="AU947" s="3">
        <v>43.92</v>
      </c>
      <c r="AV947" s="3">
        <v>43.11</v>
      </c>
      <c r="AW947" s="3">
        <v>42.85</v>
      </c>
      <c r="AX947" s="3">
        <v>43.12</v>
      </c>
      <c r="AY947" s="3">
        <v>44.24</v>
      </c>
    </row>
    <row r="948" spans="1:51" x14ac:dyDescent="0.35">
      <c r="A948" s="5">
        <f t="shared" si="15"/>
        <v>44053</v>
      </c>
      <c r="B948" t="s">
        <v>1093</v>
      </c>
      <c r="C948" s="2">
        <v>44053</v>
      </c>
      <c r="D948" s="3">
        <v>38.18</v>
      </c>
      <c r="E948" s="3">
        <v>38.83</v>
      </c>
      <c r="F948" s="3">
        <v>46.87</v>
      </c>
      <c r="G948" s="3">
        <v>47.81</v>
      </c>
      <c r="H948" s="3">
        <v>49.17</v>
      </c>
      <c r="I948" s="3">
        <v>49.19</v>
      </c>
      <c r="J948" s="3">
        <v>48.56</v>
      </c>
      <c r="K948" s="3">
        <v>41.99</v>
      </c>
      <c r="L948" s="3">
        <v>41</v>
      </c>
      <c r="M948" s="3">
        <v>39.950000000000003</v>
      </c>
      <c r="N948" s="3">
        <v>39.630000000000003</v>
      </c>
      <c r="O948" s="3">
        <v>39.71</v>
      </c>
      <c r="P948" s="3">
        <v>40.25</v>
      </c>
      <c r="Q948" s="3">
        <v>45.18</v>
      </c>
      <c r="R948" s="3">
        <v>47.99</v>
      </c>
      <c r="S948" s="3">
        <v>48.59</v>
      </c>
      <c r="T948" s="3">
        <v>49.48</v>
      </c>
      <c r="U948" s="3">
        <v>49.56</v>
      </c>
      <c r="V948" s="3">
        <v>48.84</v>
      </c>
      <c r="W948" s="3">
        <v>44.92</v>
      </c>
      <c r="X948" s="3">
        <v>42.99</v>
      </c>
      <c r="Y948" s="3">
        <v>42.61</v>
      </c>
      <c r="Z948" s="3">
        <v>42.36</v>
      </c>
      <c r="AA948" s="3">
        <v>42.63</v>
      </c>
      <c r="AB948" s="3">
        <v>43.51</v>
      </c>
      <c r="AC948" s="3">
        <v>47.42</v>
      </c>
      <c r="AD948" s="3">
        <v>50.5</v>
      </c>
      <c r="AE948" s="3">
        <v>50.95</v>
      </c>
      <c r="AF948" s="3">
        <v>51.7</v>
      </c>
      <c r="AG948" s="3">
        <v>51.75</v>
      </c>
      <c r="AH948" s="3">
        <v>50.9</v>
      </c>
      <c r="AI948" s="3">
        <v>45.44</v>
      </c>
      <c r="AJ948" s="3">
        <v>44.49</v>
      </c>
      <c r="AK948" s="3">
        <v>43.79</v>
      </c>
      <c r="AL948" s="3">
        <v>43.53</v>
      </c>
      <c r="AM948" s="3">
        <v>43.8</v>
      </c>
      <c r="AN948" s="3">
        <v>44.92</v>
      </c>
      <c r="AO948" s="3">
        <v>48.92</v>
      </c>
      <c r="AP948" s="3">
        <v>52.05</v>
      </c>
      <c r="AQ948" s="3">
        <v>52.5</v>
      </c>
      <c r="AR948" s="3">
        <v>53.24</v>
      </c>
      <c r="AS948" s="3">
        <v>53.05</v>
      </c>
      <c r="AT948" s="3">
        <v>52.44</v>
      </c>
      <c r="AU948" s="3">
        <v>43.89</v>
      </c>
      <c r="AV948" s="3">
        <v>43.08</v>
      </c>
      <c r="AW948" s="3">
        <v>42.82</v>
      </c>
      <c r="AX948" s="3">
        <v>43.09</v>
      </c>
      <c r="AY948" s="3">
        <v>44.21</v>
      </c>
    </row>
    <row r="949" spans="1:51" x14ac:dyDescent="0.35">
      <c r="A949" s="5">
        <f t="shared" si="15"/>
        <v>44054</v>
      </c>
      <c r="B949" t="s">
        <v>1094</v>
      </c>
      <c r="C949" s="2">
        <v>44054</v>
      </c>
      <c r="D949" s="3">
        <v>37.590000000000003</v>
      </c>
      <c r="E949" s="3">
        <v>38.369999999999997</v>
      </c>
      <c r="F949" s="3">
        <v>46.36</v>
      </c>
      <c r="G949" s="3">
        <v>47.7</v>
      </c>
      <c r="H949" s="3">
        <v>48.92</v>
      </c>
      <c r="I949" s="3">
        <v>48.94</v>
      </c>
      <c r="J949" s="3">
        <v>48.31</v>
      </c>
      <c r="K949" s="3">
        <v>41.9</v>
      </c>
      <c r="L949" s="3">
        <v>40.909999999999997</v>
      </c>
      <c r="M949" s="3">
        <v>39.86</v>
      </c>
      <c r="N949" s="3">
        <v>39.54</v>
      </c>
      <c r="O949" s="3">
        <v>39.619999999999997</v>
      </c>
      <c r="P949" s="3">
        <v>40.159999999999997</v>
      </c>
      <c r="Q949" s="3">
        <v>44.97</v>
      </c>
      <c r="R949" s="3">
        <v>47.78</v>
      </c>
      <c r="S949" s="3">
        <v>48.38</v>
      </c>
      <c r="T949" s="3">
        <v>49.27</v>
      </c>
      <c r="U949" s="3">
        <v>49.35</v>
      </c>
      <c r="V949" s="3">
        <v>48.63</v>
      </c>
      <c r="W949" s="3">
        <v>44.74</v>
      </c>
      <c r="X949" s="3">
        <v>42.81</v>
      </c>
      <c r="Y949" s="3">
        <v>42.43</v>
      </c>
      <c r="Z949" s="3">
        <v>42.18</v>
      </c>
      <c r="AA949" s="3">
        <v>42.45</v>
      </c>
      <c r="AB949" s="3">
        <v>43.33</v>
      </c>
      <c r="AC949" s="3">
        <v>47.16</v>
      </c>
      <c r="AD949" s="3">
        <v>50.24</v>
      </c>
      <c r="AE949" s="3">
        <v>50.69</v>
      </c>
      <c r="AF949" s="3">
        <v>51.44</v>
      </c>
      <c r="AG949" s="3">
        <v>51.49</v>
      </c>
      <c r="AH949" s="3">
        <v>50.64</v>
      </c>
      <c r="AI949" s="3">
        <v>45.24</v>
      </c>
      <c r="AJ949" s="3">
        <v>44.29</v>
      </c>
      <c r="AK949" s="3">
        <v>43.59</v>
      </c>
      <c r="AL949" s="3">
        <v>43.33</v>
      </c>
      <c r="AM949" s="3">
        <v>43.6</v>
      </c>
      <c r="AN949" s="3">
        <v>44.72</v>
      </c>
      <c r="AO949" s="3">
        <v>49.19</v>
      </c>
      <c r="AP949" s="3">
        <v>52.32</v>
      </c>
      <c r="AQ949" s="3">
        <v>52.77</v>
      </c>
      <c r="AR949" s="3">
        <v>53.51</v>
      </c>
      <c r="AS949" s="3">
        <v>53.32</v>
      </c>
      <c r="AT949" s="3">
        <v>52.71</v>
      </c>
      <c r="AU949" s="3">
        <v>43.69</v>
      </c>
      <c r="AV949" s="3">
        <v>42.88</v>
      </c>
      <c r="AW949" s="3">
        <v>42.62</v>
      </c>
      <c r="AX949" s="3">
        <v>42.89</v>
      </c>
      <c r="AY949" s="3">
        <v>44.01</v>
      </c>
    </row>
    <row r="950" spans="1:51" x14ac:dyDescent="0.35">
      <c r="A950" s="5">
        <f t="shared" si="15"/>
        <v>44055</v>
      </c>
      <c r="B950" t="s">
        <v>1095</v>
      </c>
      <c r="C950" s="2">
        <v>44055</v>
      </c>
      <c r="D950" s="3">
        <v>36.630000000000003</v>
      </c>
      <c r="E950" s="3">
        <v>37.6</v>
      </c>
      <c r="F950" s="3">
        <v>45.95</v>
      </c>
      <c r="G950" s="3">
        <v>47.44</v>
      </c>
      <c r="H950" s="3">
        <v>48.61</v>
      </c>
      <c r="I950" s="3">
        <v>48.63</v>
      </c>
      <c r="J950" s="3">
        <v>48</v>
      </c>
      <c r="K950" s="3">
        <v>41.69</v>
      </c>
      <c r="L950" s="3">
        <v>40.700000000000003</v>
      </c>
      <c r="M950" s="3">
        <v>39.65</v>
      </c>
      <c r="N950" s="3">
        <v>39.32</v>
      </c>
      <c r="O950" s="3">
        <v>39.4</v>
      </c>
      <c r="P950" s="3">
        <v>39.94</v>
      </c>
      <c r="Q950" s="3">
        <v>44.69</v>
      </c>
      <c r="R950" s="3">
        <v>47.5</v>
      </c>
      <c r="S950" s="3">
        <v>48.1</v>
      </c>
      <c r="T950" s="3">
        <v>48.99</v>
      </c>
      <c r="U950" s="3">
        <v>49.07</v>
      </c>
      <c r="V950" s="3">
        <v>48.35</v>
      </c>
      <c r="W950" s="3">
        <v>44.59</v>
      </c>
      <c r="X950" s="3">
        <v>42.66</v>
      </c>
      <c r="Y950" s="3">
        <v>42.28</v>
      </c>
      <c r="Z950" s="3">
        <v>42.03</v>
      </c>
      <c r="AA950" s="3">
        <v>42.3</v>
      </c>
      <c r="AB950" s="3">
        <v>43.18</v>
      </c>
      <c r="AC950" s="3">
        <v>46.85</v>
      </c>
      <c r="AD950" s="3">
        <v>49.93</v>
      </c>
      <c r="AE950" s="3">
        <v>50.38</v>
      </c>
      <c r="AF950" s="3">
        <v>51.13</v>
      </c>
      <c r="AG950" s="3">
        <v>51.18</v>
      </c>
      <c r="AH950" s="3">
        <v>50.33</v>
      </c>
      <c r="AI950" s="3">
        <v>45.22</v>
      </c>
      <c r="AJ950" s="3">
        <v>44.27</v>
      </c>
      <c r="AK950" s="3">
        <v>43.57</v>
      </c>
      <c r="AL950" s="3">
        <v>43.31</v>
      </c>
      <c r="AM950" s="3">
        <v>43.58</v>
      </c>
      <c r="AN950" s="3">
        <v>44.7</v>
      </c>
      <c r="AO950" s="3">
        <v>48.88</v>
      </c>
      <c r="AP950" s="3">
        <v>52.01</v>
      </c>
      <c r="AQ950" s="3">
        <v>52.46</v>
      </c>
      <c r="AR950" s="3">
        <v>53.2</v>
      </c>
      <c r="AS950" s="3">
        <v>53.01</v>
      </c>
      <c r="AT950" s="3">
        <v>52.4</v>
      </c>
      <c r="AU950" s="3">
        <v>43.67</v>
      </c>
      <c r="AV950" s="3">
        <v>42.86</v>
      </c>
      <c r="AW950" s="3">
        <v>42.6</v>
      </c>
      <c r="AX950" s="3">
        <v>42.87</v>
      </c>
      <c r="AY950" s="3">
        <v>43.99</v>
      </c>
    </row>
    <row r="951" spans="1:51" x14ac:dyDescent="0.35">
      <c r="A951" s="5">
        <f t="shared" si="15"/>
        <v>44056</v>
      </c>
      <c r="B951" t="s">
        <v>1096</v>
      </c>
      <c r="C951" s="2">
        <v>44056</v>
      </c>
      <c r="D951" s="3">
        <v>36.450000000000003</v>
      </c>
      <c r="E951" s="3">
        <v>37.97</v>
      </c>
      <c r="F951" s="3">
        <v>46.5</v>
      </c>
      <c r="G951" s="3">
        <v>47.74</v>
      </c>
      <c r="H951" s="3">
        <v>48.79</v>
      </c>
      <c r="I951" s="3">
        <v>48.81</v>
      </c>
      <c r="J951" s="3">
        <v>48.18</v>
      </c>
      <c r="K951" s="3">
        <v>41.75</v>
      </c>
      <c r="L951" s="3">
        <v>40.76</v>
      </c>
      <c r="M951" s="3">
        <v>39.71</v>
      </c>
      <c r="N951" s="3">
        <v>39.380000000000003</v>
      </c>
      <c r="O951" s="3">
        <v>39.46</v>
      </c>
      <c r="P951" s="3">
        <v>40</v>
      </c>
      <c r="Q951" s="3">
        <v>44.72</v>
      </c>
      <c r="R951" s="3">
        <v>47.53</v>
      </c>
      <c r="S951" s="3">
        <v>48.13</v>
      </c>
      <c r="T951" s="3">
        <v>49.02</v>
      </c>
      <c r="U951" s="3">
        <v>49.1</v>
      </c>
      <c r="V951" s="3">
        <v>48.38</v>
      </c>
      <c r="W951" s="3">
        <v>44.27</v>
      </c>
      <c r="X951" s="3">
        <v>42.34</v>
      </c>
      <c r="Y951" s="3">
        <v>41.96</v>
      </c>
      <c r="Z951" s="3">
        <v>41.71</v>
      </c>
      <c r="AA951" s="3">
        <v>41.98</v>
      </c>
      <c r="AB951" s="3">
        <v>42.86</v>
      </c>
      <c r="AC951" s="3">
        <v>46.55</v>
      </c>
      <c r="AD951" s="3">
        <v>49.63</v>
      </c>
      <c r="AE951" s="3">
        <v>50.08</v>
      </c>
      <c r="AF951" s="3">
        <v>50.83</v>
      </c>
      <c r="AG951" s="3">
        <v>50.88</v>
      </c>
      <c r="AH951" s="3">
        <v>50.03</v>
      </c>
      <c r="AI951" s="3">
        <v>44.8</v>
      </c>
      <c r="AJ951" s="3">
        <v>43.85</v>
      </c>
      <c r="AK951" s="3">
        <v>43.15</v>
      </c>
      <c r="AL951" s="3">
        <v>42.89</v>
      </c>
      <c r="AM951" s="3">
        <v>43.16</v>
      </c>
      <c r="AN951" s="3">
        <v>44.28</v>
      </c>
      <c r="AO951" s="3">
        <v>48.64</v>
      </c>
      <c r="AP951" s="3">
        <v>51.77</v>
      </c>
      <c r="AQ951" s="3">
        <v>52.22</v>
      </c>
      <c r="AR951" s="3">
        <v>52.96</v>
      </c>
      <c r="AS951" s="3">
        <v>52.77</v>
      </c>
      <c r="AT951" s="3">
        <v>52.16</v>
      </c>
      <c r="AU951" s="3">
        <v>43.25</v>
      </c>
      <c r="AV951" s="3">
        <v>42.44</v>
      </c>
      <c r="AW951" s="3">
        <v>42.18</v>
      </c>
      <c r="AX951" s="3">
        <v>42.45</v>
      </c>
      <c r="AY951" s="3">
        <v>43.57</v>
      </c>
    </row>
    <row r="952" spans="1:51" x14ac:dyDescent="0.35">
      <c r="A952" s="5">
        <f t="shared" si="15"/>
        <v>44057</v>
      </c>
      <c r="B952" t="s">
        <v>1097</v>
      </c>
      <c r="C952" s="2">
        <v>44057</v>
      </c>
      <c r="D952" s="3">
        <v>37.4</v>
      </c>
      <c r="E952" s="3">
        <v>38.61</v>
      </c>
      <c r="F952" s="3">
        <v>46.71</v>
      </c>
      <c r="G952" s="3">
        <v>48.07</v>
      </c>
      <c r="H952" s="3">
        <v>49.09</v>
      </c>
      <c r="I952" s="3">
        <v>49.11</v>
      </c>
      <c r="J952" s="3">
        <v>48.48</v>
      </c>
      <c r="K952" s="3">
        <v>41.95</v>
      </c>
      <c r="L952" s="3">
        <v>40.96</v>
      </c>
      <c r="M952" s="3">
        <v>39.909999999999997</v>
      </c>
      <c r="N952" s="3">
        <v>39.590000000000003</v>
      </c>
      <c r="O952" s="3">
        <v>39.67</v>
      </c>
      <c r="P952" s="3">
        <v>40.21</v>
      </c>
      <c r="Q952" s="3">
        <v>44.59</v>
      </c>
      <c r="R952" s="3">
        <v>47.4</v>
      </c>
      <c r="S952" s="3">
        <v>48</v>
      </c>
      <c r="T952" s="3">
        <v>48.89</v>
      </c>
      <c r="U952" s="3">
        <v>48.97</v>
      </c>
      <c r="V952" s="3">
        <v>48.25</v>
      </c>
      <c r="W952" s="3">
        <v>44.13</v>
      </c>
      <c r="X952" s="3">
        <v>42.2</v>
      </c>
      <c r="Y952" s="3">
        <v>41.82</v>
      </c>
      <c r="Z952" s="3">
        <v>41.57</v>
      </c>
      <c r="AA952" s="3">
        <v>41.84</v>
      </c>
      <c r="AB952" s="3">
        <v>42.72</v>
      </c>
      <c r="AC952" s="3">
        <v>46.43</v>
      </c>
      <c r="AD952" s="3">
        <v>49.51</v>
      </c>
      <c r="AE952" s="3">
        <v>49.96</v>
      </c>
      <c r="AF952" s="3">
        <v>50.71</v>
      </c>
      <c r="AG952" s="3">
        <v>50.76</v>
      </c>
      <c r="AH952" s="3">
        <v>49.91</v>
      </c>
      <c r="AI952" s="3">
        <v>44.89</v>
      </c>
      <c r="AJ952" s="3">
        <v>43.94</v>
      </c>
      <c r="AK952" s="3">
        <v>43.24</v>
      </c>
      <c r="AL952" s="3">
        <v>42.98</v>
      </c>
      <c r="AM952" s="3">
        <v>43.25</v>
      </c>
      <c r="AN952" s="3">
        <v>44.37</v>
      </c>
      <c r="AO952" s="3">
        <v>48.52</v>
      </c>
      <c r="AP952" s="3">
        <v>51.65</v>
      </c>
      <c r="AQ952" s="3">
        <v>52.1</v>
      </c>
      <c r="AR952" s="3">
        <v>52.84</v>
      </c>
      <c r="AS952" s="3">
        <v>52.65</v>
      </c>
      <c r="AT952" s="3">
        <v>52.04</v>
      </c>
      <c r="AU952" s="3">
        <v>43.34</v>
      </c>
      <c r="AV952" s="3">
        <v>42.53</v>
      </c>
      <c r="AW952" s="3">
        <v>42.27</v>
      </c>
      <c r="AX952" s="3">
        <v>42.54</v>
      </c>
      <c r="AY952" s="3">
        <v>43.66</v>
      </c>
    </row>
    <row r="953" spans="1:51" x14ac:dyDescent="0.35">
      <c r="A953" s="5">
        <f t="shared" si="15"/>
        <v>44060</v>
      </c>
      <c r="B953" t="s">
        <v>1098</v>
      </c>
      <c r="C953" s="2">
        <v>44060</v>
      </c>
      <c r="D953" s="3">
        <v>37.590000000000003</v>
      </c>
      <c r="E953" s="3">
        <v>38.659999999999997</v>
      </c>
      <c r="F953" s="3">
        <v>47.31</v>
      </c>
      <c r="G953" s="3">
        <v>48.7</v>
      </c>
      <c r="H953" s="3">
        <v>49.49</v>
      </c>
      <c r="I953" s="3">
        <v>49.51</v>
      </c>
      <c r="J953" s="3">
        <v>48.88</v>
      </c>
      <c r="K953" s="3">
        <v>42.32</v>
      </c>
      <c r="L953" s="3">
        <v>41.33</v>
      </c>
      <c r="M953" s="3">
        <v>40.28</v>
      </c>
      <c r="N953" s="3">
        <v>39.950000000000003</v>
      </c>
      <c r="O953" s="3">
        <v>40.03</v>
      </c>
      <c r="P953" s="3">
        <v>40.57</v>
      </c>
      <c r="Q953" s="3">
        <v>44.75</v>
      </c>
      <c r="R953" s="3">
        <v>47.56</v>
      </c>
      <c r="S953" s="3">
        <v>48.16</v>
      </c>
      <c r="T953" s="3">
        <v>49.05</v>
      </c>
      <c r="U953" s="3">
        <v>49.13</v>
      </c>
      <c r="V953" s="3">
        <v>48.41</v>
      </c>
      <c r="W953" s="3">
        <v>44.32</v>
      </c>
      <c r="X953" s="3">
        <v>42.39</v>
      </c>
      <c r="Y953" s="3">
        <v>42.01</v>
      </c>
      <c r="Z953" s="3">
        <v>41.76</v>
      </c>
      <c r="AA953" s="3">
        <v>42.03</v>
      </c>
      <c r="AB953" s="3">
        <v>42.91</v>
      </c>
      <c r="AC953" s="3">
        <v>46.71</v>
      </c>
      <c r="AD953" s="3">
        <v>49.79</v>
      </c>
      <c r="AE953" s="3">
        <v>50.24</v>
      </c>
      <c r="AF953" s="3">
        <v>50.99</v>
      </c>
      <c r="AG953" s="3">
        <v>51.04</v>
      </c>
      <c r="AH953" s="3">
        <v>50.19</v>
      </c>
      <c r="AI953" s="3">
        <v>45.1</v>
      </c>
      <c r="AJ953" s="3">
        <v>44.15</v>
      </c>
      <c r="AK953" s="3">
        <v>43.45</v>
      </c>
      <c r="AL953" s="3">
        <v>43.19</v>
      </c>
      <c r="AM953" s="3">
        <v>43.46</v>
      </c>
      <c r="AN953" s="3">
        <v>44.58</v>
      </c>
      <c r="AO953" s="3">
        <v>48.8</v>
      </c>
      <c r="AP953" s="3">
        <v>51.93</v>
      </c>
      <c r="AQ953" s="3">
        <v>52.38</v>
      </c>
      <c r="AR953" s="3">
        <v>53.12</v>
      </c>
      <c r="AS953" s="3">
        <v>52.93</v>
      </c>
      <c r="AT953" s="3">
        <v>52.32</v>
      </c>
      <c r="AU953" s="3">
        <v>43.55</v>
      </c>
      <c r="AV953" s="3">
        <v>42.74</v>
      </c>
      <c r="AW953" s="3">
        <v>42.48</v>
      </c>
      <c r="AX953" s="3">
        <v>42.75</v>
      </c>
      <c r="AY953" s="3">
        <v>43.87</v>
      </c>
    </row>
    <row r="954" spans="1:51" x14ac:dyDescent="0.35">
      <c r="A954" s="5">
        <f t="shared" si="15"/>
        <v>44061</v>
      </c>
      <c r="B954" t="s">
        <v>1099</v>
      </c>
      <c r="C954" s="2">
        <v>44061</v>
      </c>
      <c r="D954" s="3">
        <v>38.67</v>
      </c>
      <c r="E954" s="3">
        <v>39.92</v>
      </c>
      <c r="F954" s="3">
        <v>48.77</v>
      </c>
      <c r="G954" s="3">
        <v>49.43</v>
      </c>
      <c r="H954" s="3">
        <v>50.41</v>
      </c>
      <c r="I954" s="3">
        <v>50.43</v>
      </c>
      <c r="J954" s="3">
        <v>49.8</v>
      </c>
      <c r="K954" s="3">
        <v>42.71</v>
      </c>
      <c r="L954" s="3">
        <v>41.72</v>
      </c>
      <c r="M954" s="3">
        <v>40.67</v>
      </c>
      <c r="N954" s="3">
        <v>40.33</v>
      </c>
      <c r="O954" s="3">
        <v>40.409999999999997</v>
      </c>
      <c r="P954" s="3">
        <v>40.950000000000003</v>
      </c>
      <c r="Q954" s="3">
        <v>45.1</v>
      </c>
      <c r="R954" s="3">
        <v>47.91</v>
      </c>
      <c r="S954" s="3">
        <v>48.51</v>
      </c>
      <c r="T954" s="3">
        <v>49.4</v>
      </c>
      <c r="U954" s="3">
        <v>49.48</v>
      </c>
      <c r="V954" s="3">
        <v>48.76</v>
      </c>
      <c r="W954" s="3">
        <v>44.49</v>
      </c>
      <c r="X954" s="3">
        <v>42.56</v>
      </c>
      <c r="Y954" s="3">
        <v>42.18</v>
      </c>
      <c r="Z954" s="3">
        <v>41.93</v>
      </c>
      <c r="AA954" s="3">
        <v>42.2</v>
      </c>
      <c r="AB954" s="3">
        <v>43.08</v>
      </c>
      <c r="AC954" s="3">
        <v>46.64</v>
      </c>
      <c r="AD954" s="3">
        <v>49.72</v>
      </c>
      <c r="AE954" s="3">
        <v>50.17</v>
      </c>
      <c r="AF954" s="3">
        <v>50.92</v>
      </c>
      <c r="AG954" s="3">
        <v>50.97</v>
      </c>
      <c r="AH954" s="3">
        <v>50.12</v>
      </c>
      <c r="AI954" s="3">
        <v>44.91</v>
      </c>
      <c r="AJ954" s="3">
        <v>43.96</v>
      </c>
      <c r="AK954" s="3">
        <v>43.26</v>
      </c>
      <c r="AL954" s="3">
        <v>43</v>
      </c>
      <c r="AM954" s="3">
        <v>43.27</v>
      </c>
      <c r="AN954" s="3">
        <v>44.39</v>
      </c>
      <c r="AO954" s="3">
        <v>48.64</v>
      </c>
      <c r="AP954" s="3">
        <v>51.77</v>
      </c>
      <c r="AQ954" s="3">
        <v>52.22</v>
      </c>
      <c r="AR954" s="3">
        <v>52.96</v>
      </c>
      <c r="AS954" s="3">
        <v>52.77</v>
      </c>
      <c r="AT954" s="3">
        <v>52.16</v>
      </c>
      <c r="AU954" s="3">
        <v>43.36</v>
      </c>
      <c r="AV954" s="3">
        <v>42.55</v>
      </c>
      <c r="AW954" s="3">
        <v>42.29</v>
      </c>
      <c r="AX954" s="3">
        <v>42.56</v>
      </c>
      <c r="AY954" s="3">
        <v>43.68</v>
      </c>
    </row>
    <row r="955" spans="1:51" x14ac:dyDescent="0.35">
      <c r="A955" s="5">
        <f t="shared" si="15"/>
        <v>44062</v>
      </c>
      <c r="B955" t="s">
        <v>1100</v>
      </c>
      <c r="C955" s="2">
        <v>44062</v>
      </c>
      <c r="D955" s="3">
        <v>37.81</v>
      </c>
      <c r="E955" s="3">
        <v>39.64</v>
      </c>
      <c r="F955" s="3">
        <v>48.37</v>
      </c>
      <c r="G955" s="3">
        <v>49.34</v>
      </c>
      <c r="H955" s="3">
        <v>50.2</v>
      </c>
      <c r="I955" s="3">
        <v>50.22</v>
      </c>
      <c r="J955" s="3">
        <v>49.59</v>
      </c>
      <c r="K955" s="3">
        <v>42.76</v>
      </c>
      <c r="L955" s="3">
        <v>41.77</v>
      </c>
      <c r="M955" s="3">
        <v>40.72</v>
      </c>
      <c r="N955" s="3">
        <v>40.35</v>
      </c>
      <c r="O955" s="3">
        <v>40.43</v>
      </c>
      <c r="P955" s="3">
        <v>40.97</v>
      </c>
      <c r="Q955" s="3">
        <v>45.02</v>
      </c>
      <c r="R955" s="3">
        <v>47.83</v>
      </c>
      <c r="S955" s="3">
        <v>48.43</v>
      </c>
      <c r="T955" s="3">
        <v>49.32</v>
      </c>
      <c r="U955" s="3">
        <v>49.4</v>
      </c>
      <c r="V955" s="3">
        <v>48.68</v>
      </c>
      <c r="W955" s="3">
        <v>44.46</v>
      </c>
      <c r="X955" s="3">
        <v>42.53</v>
      </c>
      <c r="Y955" s="3">
        <v>42.15</v>
      </c>
      <c r="Z955" s="3">
        <v>41.9</v>
      </c>
      <c r="AA955" s="3">
        <v>42.17</v>
      </c>
      <c r="AB955" s="3">
        <v>43.05</v>
      </c>
      <c r="AC955" s="3">
        <v>46.67</v>
      </c>
      <c r="AD955" s="3">
        <v>49.75</v>
      </c>
      <c r="AE955" s="3">
        <v>50.2</v>
      </c>
      <c r="AF955" s="3">
        <v>50.95</v>
      </c>
      <c r="AG955" s="3">
        <v>51</v>
      </c>
      <c r="AH955" s="3">
        <v>50.15</v>
      </c>
      <c r="AI955" s="3">
        <v>44.72</v>
      </c>
      <c r="AJ955" s="3">
        <v>43.77</v>
      </c>
      <c r="AK955" s="3">
        <v>43.07</v>
      </c>
      <c r="AL955" s="3">
        <v>42.81</v>
      </c>
      <c r="AM955" s="3">
        <v>43.08</v>
      </c>
      <c r="AN955" s="3">
        <v>44.2</v>
      </c>
      <c r="AO955" s="3">
        <v>48.64</v>
      </c>
      <c r="AP955" s="3">
        <v>51.77</v>
      </c>
      <c r="AQ955" s="3">
        <v>52.22</v>
      </c>
      <c r="AR955" s="3">
        <v>52.96</v>
      </c>
      <c r="AS955" s="3">
        <v>52.77</v>
      </c>
      <c r="AT955" s="3">
        <v>52.16</v>
      </c>
      <c r="AU955" s="3">
        <v>43.17</v>
      </c>
      <c r="AV955" s="3">
        <v>42.36</v>
      </c>
      <c r="AW955" s="3">
        <v>42.1</v>
      </c>
      <c r="AX955" s="3">
        <v>42.37</v>
      </c>
      <c r="AY955" s="3">
        <v>43.49</v>
      </c>
    </row>
    <row r="956" spans="1:51" x14ac:dyDescent="0.35">
      <c r="A956" s="5">
        <f t="shared" si="15"/>
        <v>44063</v>
      </c>
      <c r="B956" t="s">
        <v>1101</v>
      </c>
      <c r="C956" s="2">
        <v>44063</v>
      </c>
      <c r="D956" s="3">
        <v>37.43</v>
      </c>
      <c r="E956" s="3">
        <v>39.39</v>
      </c>
      <c r="F956" s="3">
        <v>48.05</v>
      </c>
      <c r="G956" s="3">
        <v>48.95</v>
      </c>
      <c r="H956" s="3">
        <v>49.89</v>
      </c>
      <c r="I956" s="3">
        <v>49.91</v>
      </c>
      <c r="J956" s="3">
        <v>49.28</v>
      </c>
      <c r="K956" s="3">
        <v>42.82</v>
      </c>
      <c r="L956" s="3">
        <v>41.83</v>
      </c>
      <c r="M956" s="3">
        <v>40.78</v>
      </c>
      <c r="N956" s="3">
        <v>40.380000000000003</v>
      </c>
      <c r="O956" s="3">
        <v>40.46</v>
      </c>
      <c r="P956" s="3">
        <v>41</v>
      </c>
      <c r="Q956" s="3">
        <v>45.02</v>
      </c>
      <c r="R956" s="3">
        <v>47.83</v>
      </c>
      <c r="S956" s="3">
        <v>48.43</v>
      </c>
      <c r="T956" s="3">
        <v>49.32</v>
      </c>
      <c r="U956" s="3">
        <v>49.4</v>
      </c>
      <c r="V956" s="3">
        <v>48.68</v>
      </c>
      <c r="W956" s="3">
        <v>44.59</v>
      </c>
      <c r="X956" s="3">
        <v>42.66</v>
      </c>
      <c r="Y956" s="3">
        <v>42.28</v>
      </c>
      <c r="Z956" s="3">
        <v>42.03</v>
      </c>
      <c r="AA956" s="3">
        <v>42.3</v>
      </c>
      <c r="AB956" s="3">
        <v>43.18</v>
      </c>
      <c r="AC956" s="3">
        <v>46.87</v>
      </c>
      <c r="AD956" s="3">
        <v>49.95</v>
      </c>
      <c r="AE956" s="3">
        <v>50.4</v>
      </c>
      <c r="AF956" s="3">
        <v>51.15</v>
      </c>
      <c r="AG956" s="3">
        <v>51.2</v>
      </c>
      <c r="AH956" s="3">
        <v>50.35</v>
      </c>
      <c r="AI956" s="3">
        <v>44.78</v>
      </c>
      <c r="AJ956" s="3">
        <v>43.83</v>
      </c>
      <c r="AK956" s="3">
        <v>43.13</v>
      </c>
      <c r="AL956" s="3">
        <v>42.87</v>
      </c>
      <c r="AM956" s="3">
        <v>43.14</v>
      </c>
      <c r="AN956" s="3">
        <v>44.26</v>
      </c>
      <c r="AO956" s="3">
        <v>49.04</v>
      </c>
      <c r="AP956" s="3">
        <v>52.17</v>
      </c>
      <c r="AQ956" s="3">
        <v>52.62</v>
      </c>
      <c r="AR956" s="3">
        <v>53.36</v>
      </c>
      <c r="AS956" s="3">
        <v>53.17</v>
      </c>
      <c r="AT956" s="3">
        <v>52.56</v>
      </c>
      <c r="AU956" s="3">
        <v>43.23</v>
      </c>
      <c r="AV956" s="3">
        <v>42.42</v>
      </c>
      <c r="AW956" s="3">
        <v>42.16</v>
      </c>
      <c r="AX956" s="3">
        <v>42.43</v>
      </c>
      <c r="AY956" s="3">
        <v>43.55</v>
      </c>
    </row>
    <row r="957" spans="1:51" x14ac:dyDescent="0.35">
      <c r="A957" s="5">
        <f t="shared" si="15"/>
        <v>44064</v>
      </c>
      <c r="B957" t="s">
        <v>1102</v>
      </c>
      <c r="C957" s="2">
        <v>44064</v>
      </c>
      <c r="D957" s="3">
        <v>36.43</v>
      </c>
      <c r="E957" s="3">
        <v>38.49</v>
      </c>
      <c r="F957" s="3">
        <v>47.47</v>
      </c>
      <c r="G957" s="3">
        <v>48.13</v>
      </c>
      <c r="H957" s="3">
        <v>49.29</v>
      </c>
      <c r="I957" s="3">
        <v>49.31</v>
      </c>
      <c r="J957" s="3">
        <v>48.68</v>
      </c>
      <c r="K957" s="3">
        <v>42.27</v>
      </c>
      <c r="L957" s="3">
        <v>41.28</v>
      </c>
      <c r="M957" s="3">
        <v>40.229999999999997</v>
      </c>
      <c r="N957" s="3">
        <v>39.82</v>
      </c>
      <c r="O957" s="3">
        <v>39.9</v>
      </c>
      <c r="P957" s="3">
        <v>40.44</v>
      </c>
      <c r="Q957" s="3">
        <v>44.58</v>
      </c>
      <c r="R957" s="3">
        <v>47.39</v>
      </c>
      <c r="S957" s="3">
        <v>47.99</v>
      </c>
      <c r="T957" s="3">
        <v>48.88</v>
      </c>
      <c r="U957" s="3">
        <v>48.96</v>
      </c>
      <c r="V957" s="3">
        <v>48.24</v>
      </c>
      <c r="W957" s="3">
        <v>44.13</v>
      </c>
      <c r="X957" s="3">
        <v>42.2</v>
      </c>
      <c r="Y957" s="3">
        <v>41.82</v>
      </c>
      <c r="Z957" s="3">
        <v>41.57</v>
      </c>
      <c r="AA957" s="3">
        <v>41.84</v>
      </c>
      <c r="AB957" s="3">
        <v>42.72</v>
      </c>
      <c r="AC957" s="3">
        <v>46.35</v>
      </c>
      <c r="AD957" s="3">
        <v>49.43</v>
      </c>
      <c r="AE957" s="3">
        <v>49.88</v>
      </c>
      <c r="AF957" s="3">
        <v>50.63</v>
      </c>
      <c r="AG957" s="3">
        <v>50.68</v>
      </c>
      <c r="AH957" s="3">
        <v>49.83</v>
      </c>
      <c r="AI957" s="3">
        <v>44.41</v>
      </c>
      <c r="AJ957" s="3">
        <v>43.46</v>
      </c>
      <c r="AK957" s="3">
        <v>42.76</v>
      </c>
      <c r="AL957" s="3">
        <v>42.5</v>
      </c>
      <c r="AM957" s="3">
        <v>42.77</v>
      </c>
      <c r="AN957" s="3">
        <v>43.89</v>
      </c>
      <c r="AO957" s="3">
        <v>48.54</v>
      </c>
      <c r="AP957" s="3">
        <v>51.67</v>
      </c>
      <c r="AQ957" s="3">
        <v>52.12</v>
      </c>
      <c r="AR957" s="3">
        <v>52.86</v>
      </c>
      <c r="AS957" s="3">
        <v>52.67</v>
      </c>
      <c r="AT957" s="3">
        <v>52.06</v>
      </c>
      <c r="AU957" s="3">
        <v>42.86</v>
      </c>
      <c r="AV957" s="3">
        <v>42.05</v>
      </c>
      <c r="AW957" s="3">
        <v>41.79</v>
      </c>
      <c r="AX957" s="3">
        <v>42.06</v>
      </c>
      <c r="AY957" s="3">
        <v>43.18</v>
      </c>
    </row>
    <row r="958" spans="1:51" x14ac:dyDescent="0.35">
      <c r="A958" s="5">
        <f t="shared" si="15"/>
        <v>44067</v>
      </c>
      <c r="B958" t="s">
        <v>1103</v>
      </c>
      <c r="C958" s="2">
        <v>44067</v>
      </c>
      <c r="D958" s="3">
        <v>38.39</v>
      </c>
      <c r="E958" s="3">
        <v>40.06</v>
      </c>
      <c r="F958" s="3">
        <v>48.53</v>
      </c>
      <c r="G958" s="3">
        <v>49.45</v>
      </c>
      <c r="H958" s="3">
        <v>50.42</v>
      </c>
      <c r="I958" s="3">
        <v>50.44</v>
      </c>
      <c r="J958" s="3">
        <v>49.81</v>
      </c>
      <c r="K958" s="3">
        <v>43.42</v>
      </c>
      <c r="L958" s="3">
        <v>42.43</v>
      </c>
      <c r="M958" s="3">
        <v>41.38</v>
      </c>
      <c r="N958" s="3">
        <v>40.93</v>
      </c>
      <c r="O958" s="3">
        <v>41.01</v>
      </c>
      <c r="P958" s="3">
        <v>41.55</v>
      </c>
      <c r="Q958" s="3">
        <v>45.6</v>
      </c>
      <c r="R958" s="3">
        <v>48.41</v>
      </c>
      <c r="S958" s="3">
        <v>49.01</v>
      </c>
      <c r="T958" s="3">
        <v>49.9</v>
      </c>
      <c r="U958" s="3">
        <v>49.98</v>
      </c>
      <c r="V958" s="3">
        <v>49.26</v>
      </c>
      <c r="W958" s="3">
        <v>45.02</v>
      </c>
      <c r="X958" s="3">
        <v>43.09</v>
      </c>
      <c r="Y958" s="3">
        <v>42.71</v>
      </c>
      <c r="Z958" s="3">
        <v>42.46</v>
      </c>
      <c r="AA958" s="3">
        <v>42.73</v>
      </c>
      <c r="AB958" s="3">
        <v>43.61</v>
      </c>
      <c r="AC958" s="3">
        <v>47.45</v>
      </c>
      <c r="AD958" s="3">
        <v>50.53</v>
      </c>
      <c r="AE958" s="3">
        <v>50.98</v>
      </c>
      <c r="AF958" s="3">
        <v>51.73</v>
      </c>
      <c r="AG958" s="3">
        <v>51.78</v>
      </c>
      <c r="AH958" s="3">
        <v>50.93</v>
      </c>
      <c r="AI958" s="3">
        <v>45.29</v>
      </c>
      <c r="AJ958" s="3">
        <v>44.34</v>
      </c>
      <c r="AK958" s="3">
        <v>43.64</v>
      </c>
      <c r="AL958" s="3">
        <v>43.38</v>
      </c>
      <c r="AM958" s="3">
        <v>43.65</v>
      </c>
      <c r="AN958" s="3">
        <v>44.77</v>
      </c>
      <c r="AO958" s="3">
        <v>49.54</v>
      </c>
      <c r="AP958" s="3">
        <v>52.67</v>
      </c>
      <c r="AQ958" s="3">
        <v>53.12</v>
      </c>
      <c r="AR958" s="3">
        <v>53.86</v>
      </c>
      <c r="AS958" s="3">
        <v>53.67</v>
      </c>
      <c r="AT958" s="3">
        <v>53.06</v>
      </c>
      <c r="AU958" s="3">
        <v>43.74</v>
      </c>
      <c r="AV958" s="3">
        <v>42.93</v>
      </c>
      <c r="AW958" s="3">
        <v>42.67</v>
      </c>
      <c r="AX958" s="3">
        <v>42.94</v>
      </c>
      <c r="AY958" s="3">
        <v>44.06</v>
      </c>
    </row>
    <row r="959" spans="1:51" x14ac:dyDescent="0.35">
      <c r="A959" s="5">
        <f t="shared" si="15"/>
        <v>44068</v>
      </c>
      <c r="B959" t="s">
        <v>1104</v>
      </c>
      <c r="C959" s="2">
        <v>44068</v>
      </c>
      <c r="D959" s="3">
        <v>40.229999999999997</v>
      </c>
      <c r="E959" s="3">
        <v>41.54</v>
      </c>
      <c r="F959" s="3">
        <v>50.14</v>
      </c>
      <c r="G959" s="3">
        <v>51.68</v>
      </c>
      <c r="H959" s="3">
        <v>51.95</v>
      </c>
      <c r="I959" s="3">
        <v>51.97</v>
      </c>
      <c r="J959" s="3">
        <v>51.34</v>
      </c>
      <c r="K959" s="3">
        <v>44.4</v>
      </c>
      <c r="L959" s="3">
        <v>43.41</v>
      </c>
      <c r="M959" s="3">
        <v>42.36</v>
      </c>
      <c r="N959" s="3">
        <v>41.91</v>
      </c>
      <c r="O959" s="3">
        <v>41.99</v>
      </c>
      <c r="P959" s="3">
        <v>42.53</v>
      </c>
      <c r="Q959" s="3">
        <v>46.6</v>
      </c>
      <c r="R959" s="3">
        <v>49.41</v>
      </c>
      <c r="S959" s="3">
        <v>50.01</v>
      </c>
      <c r="T959" s="3">
        <v>50.9</v>
      </c>
      <c r="U959" s="3">
        <v>50.98</v>
      </c>
      <c r="V959" s="3">
        <v>50.26</v>
      </c>
      <c r="W959" s="3">
        <v>45.81</v>
      </c>
      <c r="X959" s="3">
        <v>43.88</v>
      </c>
      <c r="Y959" s="3">
        <v>43.5</v>
      </c>
      <c r="Z959" s="3">
        <v>43.25</v>
      </c>
      <c r="AA959" s="3">
        <v>43.52</v>
      </c>
      <c r="AB959" s="3">
        <v>44.4</v>
      </c>
      <c r="AC959" s="3">
        <v>48.04</v>
      </c>
      <c r="AD959" s="3">
        <v>51.12</v>
      </c>
      <c r="AE959" s="3">
        <v>51.57</v>
      </c>
      <c r="AF959" s="3">
        <v>52.32</v>
      </c>
      <c r="AG959" s="3">
        <v>52.37</v>
      </c>
      <c r="AH959" s="3">
        <v>51.52</v>
      </c>
      <c r="AI959" s="3">
        <v>45.6</v>
      </c>
      <c r="AJ959" s="3">
        <v>44.65</v>
      </c>
      <c r="AK959" s="3">
        <v>43.95</v>
      </c>
      <c r="AL959" s="3">
        <v>43.69</v>
      </c>
      <c r="AM959" s="3">
        <v>43.96</v>
      </c>
      <c r="AN959" s="3">
        <v>45.08</v>
      </c>
      <c r="AO959" s="3">
        <v>50.16</v>
      </c>
      <c r="AP959" s="3">
        <v>53.29</v>
      </c>
      <c r="AQ959" s="3">
        <v>53.74</v>
      </c>
      <c r="AR959" s="3">
        <v>54.48</v>
      </c>
      <c r="AS959" s="3">
        <v>54.29</v>
      </c>
      <c r="AT959" s="3">
        <v>53.68</v>
      </c>
      <c r="AU959" s="3">
        <v>44.05</v>
      </c>
      <c r="AV959" s="3">
        <v>43.24</v>
      </c>
      <c r="AW959" s="3">
        <v>42.98</v>
      </c>
      <c r="AX959" s="3">
        <v>43.25</v>
      </c>
      <c r="AY959" s="3">
        <v>44.37</v>
      </c>
    </row>
    <row r="960" spans="1:51" x14ac:dyDescent="0.35">
      <c r="A960" s="5">
        <f t="shared" si="15"/>
        <v>44069</v>
      </c>
      <c r="B960" t="s">
        <v>1105</v>
      </c>
      <c r="C960" s="2">
        <v>44069</v>
      </c>
      <c r="D960" s="3">
        <v>40.79</v>
      </c>
      <c r="E960" s="3">
        <v>42.49</v>
      </c>
      <c r="F960" s="3">
        <v>50.37</v>
      </c>
      <c r="G960" s="3">
        <v>51.72</v>
      </c>
      <c r="H960" s="3">
        <v>52.59</v>
      </c>
      <c r="I960" s="3">
        <v>52.61</v>
      </c>
      <c r="J960" s="3">
        <v>51.98</v>
      </c>
      <c r="K960" s="3">
        <v>44.98</v>
      </c>
      <c r="L960" s="3">
        <v>43.99</v>
      </c>
      <c r="M960" s="3">
        <v>42.94</v>
      </c>
      <c r="N960" s="3">
        <v>42.47</v>
      </c>
      <c r="O960" s="3">
        <v>42.55</v>
      </c>
      <c r="P960" s="3">
        <v>43.09</v>
      </c>
      <c r="Q960" s="3">
        <v>47.2</v>
      </c>
      <c r="R960" s="3">
        <v>50.01</v>
      </c>
      <c r="S960" s="3">
        <v>50.61</v>
      </c>
      <c r="T960" s="3">
        <v>51.5</v>
      </c>
      <c r="U960" s="3">
        <v>51.58</v>
      </c>
      <c r="V960" s="3">
        <v>50.86</v>
      </c>
      <c r="W960" s="3">
        <v>45.84</v>
      </c>
      <c r="X960" s="3">
        <v>43.91</v>
      </c>
      <c r="Y960" s="3">
        <v>43.53</v>
      </c>
      <c r="Z960" s="3">
        <v>43.28</v>
      </c>
      <c r="AA960" s="3">
        <v>43.55</v>
      </c>
      <c r="AB960" s="3">
        <v>44.43</v>
      </c>
      <c r="AC960" s="3">
        <v>48.33</v>
      </c>
      <c r="AD960" s="3">
        <v>51.41</v>
      </c>
      <c r="AE960" s="3">
        <v>51.86</v>
      </c>
      <c r="AF960" s="3">
        <v>52.61</v>
      </c>
      <c r="AG960" s="3">
        <v>52.66</v>
      </c>
      <c r="AH960" s="3">
        <v>51.81</v>
      </c>
      <c r="AI960" s="3">
        <v>45.44</v>
      </c>
      <c r="AJ960" s="3">
        <v>44.49</v>
      </c>
      <c r="AK960" s="3">
        <v>43.79</v>
      </c>
      <c r="AL960" s="3">
        <v>43.53</v>
      </c>
      <c r="AM960" s="3">
        <v>43.8</v>
      </c>
      <c r="AN960" s="3">
        <v>44.92</v>
      </c>
      <c r="AO960" s="3">
        <v>50.45</v>
      </c>
      <c r="AP960" s="3">
        <v>53.58</v>
      </c>
      <c r="AQ960" s="3">
        <v>54.03</v>
      </c>
      <c r="AR960" s="3">
        <v>54.77</v>
      </c>
      <c r="AS960" s="3">
        <v>54.58</v>
      </c>
      <c r="AT960" s="3">
        <v>53.97</v>
      </c>
      <c r="AU960" s="3">
        <v>43.89</v>
      </c>
      <c r="AV960" s="3">
        <v>43.08</v>
      </c>
      <c r="AW960" s="3">
        <v>42.82</v>
      </c>
      <c r="AX960" s="3">
        <v>43.09</v>
      </c>
      <c r="AY960" s="3">
        <v>44.21</v>
      </c>
    </row>
    <row r="961" spans="1:51" x14ac:dyDescent="0.35">
      <c r="A961" s="5">
        <f t="shared" si="15"/>
        <v>44070</v>
      </c>
      <c r="B961" t="s">
        <v>1106</v>
      </c>
      <c r="C961" s="2">
        <v>44070</v>
      </c>
      <c r="D961" s="3">
        <v>40.51</v>
      </c>
      <c r="E961" s="3">
        <v>41.66</v>
      </c>
      <c r="F961" s="3">
        <v>50.05</v>
      </c>
      <c r="G961" s="3">
        <v>51.21</v>
      </c>
      <c r="H961" s="3">
        <v>51.91</v>
      </c>
      <c r="I961" s="3">
        <v>51.93</v>
      </c>
      <c r="J961" s="3">
        <v>51.3</v>
      </c>
      <c r="K961" s="3">
        <v>44.81</v>
      </c>
      <c r="L961" s="3">
        <v>43.82</v>
      </c>
      <c r="M961" s="3">
        <v>42.77</v>
      </c>
      <c r="N961" s="3">
        <v>42.36</v>
      </c>
      <c r="O961" s="3">
        <v>42.44</v>
      </c>
      <c r="P961" s="3">
        <v>42.98</v>
      </c>
      <c r="Q961" s="3">
        <v>47.53</v>
      </c>
      <c r="R961" s="3">
        <v>50.34</v>
      </c>
      <c r="S961" s="3">
        <v>50.94</v>
      </c>
      <c r="T961" s="3">
        <v>51.83</v>
      </c>
      <c r="U961" s="3">
        <v>51.91</v>
      </c>
      <c r="V961" s="3">
        <v>51.19</v>
      </c>
      <c r="W961" s="3">
        <v>45.68</v>
      </c>
      <c r="X961" s="3">
        <v>43.75</v>
      </c>
      <c r="Y961" s="3">
        <v>43.37</v>
      </c>
      <c r="Z961" s="3">
        <v>43.12</v>
      </c>
      <c r="AA961" s="3">
        <v>43.39</v>
      </c>
      <c r="AB961" s="3">
        <v>44.27</v>
      </c>
      <c r="AC961" s="3">
        <v>48.16</v>
      </c>
      <c r="AD961" s="3">
        <v>51.24</v>
      </c>
      <c r="AE961" s="3">
        <v>51.69</v>
      </c>
      <c r="AF961" s="3">
        <v>52.44</v>
      </c>
      <c r="AG961" s="3">
        <v>52.49</v>
      </c>
      <c r="AH961" s="3">
        <v>51.64</v>
      </c>
      <c r="AI961" s="3">
        <v>45.71</v>
      </c>
      <c r="AJ961" s="3">
        <v>44.76</v>
      </c>
      <c r="AK961" s="3">
        <v>44.06</v>
      </c>
      <c r="AL961" s="3">
        <v>43.8</v>
      </c>
      <c r="AM961" s="3">
        <v>44.07</v>
      </c>
      <c r="AN961" s="3">
        <v>45.19</v>
      </c>
      <c r="AO961" s="3">
        <v>50.28</v>
      </c>
      <c r="AP961" s="3">
        <v>53.41</v>
      </c>
      <c r="AQ961" s="3">
        <v>53.86</v>
      </c>
      <c r="AR961" s="3">
        <v>54.6</v>
      </c>
      <c r="AS961" s="3">
        <v>54.41</v>
      </c>
      <c r="AT961" s="3">
        <v>53.8</v>
      </c>
      <c r="AU961" s="3">
        <v>44.16</v>
      </c>
      <c r="AV961" s="3">
        <v>43.35</v>
      </c>
      <c r="AW961" s="3">
        <v>43.09</v>
      </c>
      <c r="AX961" s="3">
        <v>43.36</v>
      </c>
      <c r="AY961" s="3">
        <v>44.48</v>
      </c>
    </row>
    <row r="962" spans="1:51" x14ac:dyDescent="0.35">
      <c r="A962" s="5">
        <f t="shared" si="15"/>
        <v>44071</v>
      </c>
      <c r="B962" t="s">
        <v>1107</v>
      </c>
      <c r="C962" s="2">
        <v>44071</v>
      </c>
      <c r="D962" s="3">
        <v>43.62</v>
      </c>
      <c r="E962" s="3">
        <v>51.65</v>
      </c>
      <c r="F962" s="3">
        <v>51.76</v>
      </c>
      <c r="G962" s="3">
        <v>53.33</v>
      </c>
      <c r="H962" s="3">
        <v>53.35</v>
      </c>
      <c r="I962" s="3">
        <v>52.72</v>
      </c>
      <c r="J962" s="3">
        <v>46.05</v>
      </c>
      <c r="K962" s="3">
        <v>45.06</v>
      </c>
      <c r="L962" s="3">
        <v>44.01</v>
      </c>
      <c r="M962" s="3">
        <v>43.54</v>
      </c>
      <c r="N962" s="3">
        <v>43.62</v>
      </c>
      <c r="O962" s="3">
        <v>44.16</v>
      </c>
      <c r="P962" s="3">
        <v>49</v>
      </c>
      <c r="Q962" s="3">
        <v>51.81</v>
      </c>
      <c r="R962" s="3">
        <v>52.41</v>
      </c>
      <c r="S962" s="3">
        <v>53.3</v>
      </c>
      <c r="T962" s="3">
        <v>53.38</v>
      </c>
      <c r="U962" s="3">
        <v>52.66</v>
      </c>
      <c r="V962" s="3">
        <v>47.2</v>
      </c>
      <c r="W962" s="3">
        <v>45.27</v>
      </c>
      <c r="X962" s="3">
        <v>44.89</v>
      </c>
      <c r="Y962" s="3">
        <v>44.64</v>
      </c>
      <c r="Z962" s="3">
        <v>44.91</v>
      </c>
      <c r="AA962" s="3">
        <v>45.79</v>
      </c>
      <c r="AB962" s="3">
        <v>49.53</v>
      </c>
      <c r="AC962" s="3">
        <v>52.61</v>
      </c>
      <c r="AD962" s="3">
        <v>53.06</v>
      </c>
      <c r="AE962" s="3">
        <v>53.81</v>
      </c>
      <c r="AF962" s="3">
        <v>53.86</v>
      </c>
      <c r="AG962" s="3">
        <v>53.01</v>
      </c>
      <c r="AH962" s="3">
        <v>46.91</v>
      </c>
      <c r="AI962" s="3">
        <v>45.96</v>
      </c>
      <c r="AJ962" s="3">
        <v>45.26</v>
      </c>
      <c r="AK962" s="3">
        <v>45</v>
      </c>
      <c r="AL962" s="3">
        <v>45.27</v>
      </c>
      <c r="AM962" s="3">
        <v>46.39</v>
      </c>
      <c r="AN962" s="3">
        <v>51.65</v>
      </c>
      <c r="AO962" s="3">
        <v>54.78</v>
      </c>
      <c r="AP962" s="3">
        <v>55.23</v>
      </c>
      <c r="AQ962" s="3">
        <v>55.97</v>
      </c>
      <c r="AR962" s="3">
        <v>55.78</v>
      </c>
      <c r="AS962" s="3">
        <v>55.17</v>
      </c>
      <c r="AT962" s="3">
        <v>45.36</v>
      </c>
      <c r="AU962" s="3">
        <v>44.55</v>
      </c>
      <c r="AV962" s="3">
        <v>44.29</v>
      </c>
      <c r="AW962" s="3">
        <v>44.56</v>
      </c>
      <c r="AX962" s="3">
        <v>45.68</v>
      </c>
      <c r="AY962" s="3">
        <v>46.47</v>
      </c>
    </row>
    <row r="963" spans="1:51" x14ac:dyDescent="0.35">
      <c r="A963" s="5">
        <f t="shared" si="15"/>
        <v>44074</v>
      </c>
      <c r="B963" t="s">
        <v>1108</v>
      </c>
      <c r="C963" s="2">
        <v>44074</v>
      </c>
      <c r="D963" s="3">
        <v>43.62</v>
      </c>
      <c r="E963" s="3">
        <v>51.65</v>
      </c>
      <c r="F963" s="3">
        <v>51.76</v>
      </c>
      <c r="G963" s="3">
        <v>53.33</v>
      </c>
      <c r="H963" s="3">
        <v>53.35</v>
      </c>
      <c r="I963" s="3">
        <v>52.72</v>
      </c>
      <c r="J963" s="3">
        <v>46.05</v>
      </c>
      <c r="K963" s="3">
        <v>45.06</v>
      </c>
      <c r="L963" s="3">
        <v>44.01</v>
      </c>
      <c r="M963" s="3">
        <v>43.54</v>
      </c>
      <c r="N963" s="3">
        <v>43.62</v>
      </c>
      <c r="O963" s="3">
        <v>44.16</v>
      </c>
      <c r="P963" s="3">
        <v>49</v>
      </c>
      <c r="Q963" s="3">
        <v>51.81</v>
      </c>
      <c r="R963" s="3">
        <v>52.41</v>
      </c>
      <c r="S963" s="3">
        <v>53.3</v>
      </c>
      <c r="T963" s="3">
        <v>53.38</v>
      </c>
      <c r="U963" s="3">
        <v>52.66</v>
      </c>
      <c r="V963" s="3">
        <v>47.2</v>
      </c>
      <c r="W963" s="3">
        <v>45.27</v>
      </c>
      <c r="X963" s="3">
        <v>44.89</v>
      </c>
      <c r="Y963" s="3">
        <v>44.64</v>
      </c>
      <c r="Z963" s="3">
        <v>44.91</v>
      </c>
      <c r="AA963" s="3">
        <v>45.79</v>
      </c>
      <c r="AB963" s="3">
        <v>49.53</v>
      </c>
      <c r="AC963" s="3">
        <v>52.61</v>
      </c>
      <c r="AD963" s="3">
        <v>53.06</v>
      </c>
      <c r="AE963" s="3">
        <v>53.81</v>
      </c>
      <c r="AF963" s="3">
        <v>53.86</v>
      </c>
      <c r="AG963" s="3">
        <v>53.01</v>
      </c>
      <c r="AH963" s="3">
        <v>46.91</v>
      </c>
      <c r="AI963" s="3">
        <v>45.96</v>
      </c>
      <c r="AJ963" s="3">
        <v>45.26</v>
      </c>
      <c r="AK963" s="3">
        <v>45</v>
      </c>
      <c r="AL963" s="3">
        <v>45.27</v>
      </c>
      <c r="AM963" s="3">
        <v>46.39</v>
      </c>
      <c r="AN963" s="3">
        <v>51.65</v>
      </c>
      <c r="AO963" s="3">
        <v>54.78</v>
      </c>
      <c r="AP963" s="3">
        <v>55.23</v>
      </c>
      <c r="AQ963" s="3">
        <v>55.97</v>
      </c>
      <c r="AR963" s="3">
        <v>55.78</v>
      </c>
      <c r="AS963" s="3">
        <v>55.17</v>
      </c>
      <c r="AT963" s="3">
        <v>45.36</v>
      </c>
      <c r="AU963" s="3">
        <v>44.55</v>
      </c>
      <c r="AV963" s="3">
        <v>44.29</v>
      </c>
      <c r="AW963" s="3">
        <v>44.56</v>
      </c>
      <c r="AX963" s="3">
        <v>45.68</v>
      </c>
      <c r="AY963" s="3">
        <v>46.47</v>
      </c>
    </row>
    <row r="964" spans="1:51" x14ac:dyDescent="0.35">
      <c r="A964" s="5">
        <f t="shared" si="15"/>
        <v>44075</v>
      </c>
      <c r="B964" t="s">
        <v>1109</v>
      </c>
      <c r="C964" s="2">
        <v>44075</v>
      </c>
      <c r="D964" s="3">
        <v>43.26</v>
      </c>
      <c r="E964" s="3">
        <v>51.03</v>
      </c>
      <c r="F964" s="3">
        <v>51.43</v>
      </c>
      <c r="G964" s="3">
        <v>52.8</v>
      </c>
      <c r="H964" s="3">
        <v>52.82</v>
      </c>
      <c r="I964" s="3">
        <v>52.19</v>
      </c>
      <c r="J964" s="3">
        <v>45.66</v>
      </c>
      <c r="K964" s="3">
        <v>44.67</v>
      </c>
      <c r="L964" s="3">
        <v>43.62</v>
      </c>
      <c r="M964" s="3">
        <v>43.15</v>
      </c>
      <c r="N964" s="3">
        <v>43.23</v>
      </c>
      <c r="O964" s="3">
        <v>43.77</v>
      </c>
      <c r="P964" s="3">
        <v>48.55</v>
      </c>
      <c r="Q964" s="3">
        <v>51.36</v>
      </c>
      <c r="R964" s="3">
        <v>51.96</v>
      </c>
      <c r="S964" s="3">
        <v>52.85</v>
      </c>
      <c r="T964" s="3">
        <v>52.93</v>
      </c>
      <c r="U964" s="3">
        <v>52.21</v>
      </c>
      <c r="V964" s="3">
        <v>46.37</v>
      </c>
      <c r="W964" s="3">
        <v>44.44</v>
      </c>
      <c r="X964" s="3">
        <v>44.06</v>
      </c>
      <c r="Y964" s="3">
        <v>43.81</v>
      </c>
      <c r="Z964" s="3">
        <v>44.08</v>
      </c>
      <c r="AA964" s="3">
        <v>44.96</v>
      </c>
      <c r="AB964" s="3">
        <v>48.47</v>
      </c>
      <c r="AC964" s="3">
        <v>51.55</v>
      </c>
      <c r="AD964" s="3">
        <v>52</v>
      </c>
      <c r="AE964" s="3">
        <v>52.75</v>
      </c>
      <c r="AF964" s="3">
        <v>52.8</v>
      </c>
      <c r="AG964" s="3">
        <v>51.95</v>
      </c>
      <c r="AH964" s="3">
        <v>45.8</v>
      </c>
      <c r="AI964" s="3">
        <v>44.85</v>
      </c>
      <c r="AJ964" s="3">
        <v>44.15</v>
      </c>
      <c r="AK964" s="3">
        <v>43.89</v>
      </c>
      <c r="AL964" s="3">
        <v>44.16</v>
      </c>
      <c r="AM964" s="3">
        <v>45.28</v>
      </c>
      <c r="AN964" s="3">
        <v>50.59</v>
      </c>
      <c r="AO964" s="3">
        <v>53.72</v>
      </c>
      <c r="AP964" s="3">
        <v>54.17</v>
      </c>
      <c r="AQ964" s="3">
        <v>54.91</v>
      </c>
      <c r="AR964" s="3">
        <v>54.72</v>
      </c>
      <c r="AS964" s="3">
        <v>54.11</v>
      </c>
      <c r="AT964" s="3">
        <v>44.25</v>
      </c>
      <c r="AU964" s="3">
        <v>43.44</v>
      </c>
      <c r="AV964" s="3">
        <v>43.18</v>
      </c>
      <c r="AW964" s="3">
        <v>43.45</v>
      </c>
      <c r="AX964" s="3">
        <v>44.57</v>
      </c>
      <c r="AY964" s="3">
        <v>45.36</v>
      </c>
    </row>
    <row r="965" spans="1:51" x14ac:dyDescent="0.35">
      <c r="A965" s="5">
        <f t="shared" si="15"/>
        <v>44076</v>
      </c>
      <c r="B965" t="s">
        <v>1110</v>
      </c>
      <c r="C965" s="2">
        <v>44076</v>
      </c>
      <c r="D965" s="3">
        <v>42.99</v>
      </c>
      <c r="E965" s="3">
        <v>50.7</v>
      </c>
      <c r="F965" s="3">
        <v>51.18</v>
      </c>
      <c r="G965" s="3">
        <v>52.4</v>
      </c>
      <c r="H965" s="3">
        <v>52.42</v>
      </c>
      <c r="I965" s="3">
        <v>51.79</v>
      </c>
      <c r="J965" s="3">
        <v>45.09</v>
      </c>
      <c r="K965" s="3">
        <v>44.1</v>
      </c>
      <c r="L965" s="3">
        <v>43.05</v>
      </c>
      <c r="M965" s="3">
        <v>42.61</v>
      </c>
      <c r="N965" s="3">
        <v>42.69</v>
      </c>
      <c r="O965" s="3">
        <v>43.23</v>
      </c>
      <c r="P965" s="3">
        <v>47.92</v>
      </c>
      <c r="Q965" s="3">
        <v>50.73</v>
      </c>
      <c r="R965" s="3">
        <v>51.33</v>
      </c>
      <c r="S965" s="3">
        <v>52.22</v>
      </c>
      <c r="T965" s="3">
        <v>52.3</v>
      </c>
      <c r="U965" s="3">
        <v>51.58</v>
      </c>
      <c r="V965" s="3">
        <v>46.01</v>
      </c>
      <c r="W965" s="3">
        <v>44.08</v>
      </c>
      <c r="X965" s="3">
        <v>43.7</v>
      </c>
      <c r="Y965" s="3">
        <v>43.45</v>
      </c>
      <c r="Z965" s="3">
        <v>43.72</v>
      </c>
      <c r="AA965" s="3">
        <v>44.6</v>
      </c>
      <c r="AB965" s="3">
        <v>48.08</v>
      </c>
      <c r="AC965" s="3">
        <v>51.16</v>
      </c>
      <c r="AD965" s="3">
        <v>51.61</v>
      </c>
      <c r="AE965" s="3">
        <v>52.36</v>
      </c>
      <c r="AF965" s="3">
        <v>52.41</v>
      </c>
      <c r="AG965" s="3">
        <v>51.56</v>
      </c>
      <c r="AH965" s="3">
        <v>45.69</v>
      </c>
      <c r="AI965" s="3">
        <v>44.74</v>
      </c>
      <c r="AJ965" s="3">
        <v>44.04</v>
      </c>
      <c r="AK965" s="3">
        <v>43.78</v>
      </c>
      <c r="AL965" s="3">
        <v>44.05</v>
      </c>
      <c r="AM965" s="3">
        <v>45.17</v>
      </c>
      <c r="AN965" s="3">
        <v>49.14</v>
      </c>
      <c r="AO965" s="3">
        <v>52.27</v>
      </c>
      <c r="AP965" s="3">
        <v>52.72</v>
      </c>
      <c r="AQ965" s="3">
        <v>53.46</v>
      </c>
      <c r="AR965" s="3">
        <v>53.27</v>
      </c>
      <c r="AS965" s="3">
        <v>52.66</v>
      </c>
      <c r="AT965" s="3">
        <v>44.14</v>
      </c>
      <c r="AU965" s="3">
        <v>43.33</v>
      </c>
      <c r="AV965" s="3">
        <v>43.07</v>
      </c>
      <c r="AW965" s="3">
        <v>43.34</v>
      </c>
      <c r="AX965" s="3">
        <v>44.46</v>
      </c>
      <c r="AY965" s="3">
        <v>45.25</v>
      </c>
    </row>
    <row r="966" spans="1:51" x14ac:dyDescent="0.35">
      <c r="A966" s="5">
        <f t="shared" si="15"/>
        <v>44077</v>
      </c>
      <c r="B966" t="s">
        <v>1111</v>
      </c>
      <c r="C966" s="2">
        <v>44077</v>
      </c>
      <c r="D966" s="3">
        <v>43.62</v>
      </c>
      <c r="E966" s="3">
        <v>51.45</v>
      </c>
      <c r="F966" s="3">
        <v>51.94</v>
      </c>
      <c r="G966" s="3">
        <v>53.13</v>
      </c>
      <c r="H966" s="3">
        <v>53.15</v>
      </c>
      <c r="I966" s="3">
        <v>52.52</v>
      </c>
      <c r="J966" s="3">
        <v>45.52</v>
      </c>
      <c r="K966" s="3">
        <v>44.53</v>
      </c>
      <c r="L966" s="3">
        <v>43.48</v>
      </c>
      <c r="M966" s="3">
        <v>43.05</v>
      </c>
      <c r="N966" s="3">
        <v>43.13</v>
      </c>
      <c r="O966" s="3">
        <v>43.67</v>
      </c>
      <c r="P966" s="3">
        <v>48.36</v>
      </c>
      <c r="Q966" s="3">
        <v>51.17</v>
      </c>
      <c r="R966" s="3">
        <v>51.77</v>
      </c>
      <c r="S966" s="3">
        <v>52.66</v>
      </c>
      <c r="T966" s="3">
        <v>52.74</v>
      </c>
      <c r="U966" s="3">
        <v>52.02</v>
      </c>
      <c r="V966" s="3">
        <v>46.15</v>
      </c>
      <c r="W966" s="3">
        <v>44.22</v>
      </c>
      <c r="X966" s="3">
        <v>43.84</v>
      </c>
      <c r="Y966" s="3">
        <v>43.59</v>
      </c>
      <c r="Z966" s="3">
        <v>43.86</v>
      </c>
      <c r="AA966" s="3">
        <v>44.74</v>
      </c>
      <c r="AB966" s="3">
        <v>48.21</v>
      </c>
      <c r="AC966" s="3">
        <v>51.29</v>
      </c>
      <c r="AD966" s="3">
        <v>51.74</v>
      </c>
      <c r="AE966" s="3">
        <v>52.49</v>
      </c>
      <c r="AF966" s="3">
        <v>52.54</v>
      </c>
      <c r="AG966" s="3">
        <v>51.69</v>
      </c>
      <c r="AH966" s="3">
        <v>45.77</v>
      </c>
      <c r="AI966" s="3">
        <v>44.82</v>
      </c>
      <c r="AJ966" s="3">
        <v>44.12</v>
      </c>
      <c r="AK966" s="3">
        <v>43.86</v>
      </c>
      <c r="AL966" s="3">
        <v>44.13</v>
      </c>
      <c r="AM966" s="3">
        <v>45.25</v>
      </c>
      <c r="AN966" s="3">
        <v>49.14</v>
      </c>
      <c r="AO966" s="3">
        <v>52.27</v>
      </c>
      <c r="AP966" s="3">
        <v>52.72</v>
      </c>
      <c r="AQ966" s="3">
        <v>53.46</v>
      </c>
      <c r="AR966" s="3">
        <v>53.27</v>
      </c>
      <c r="AS966" s="3">
        <v>52.66</v>
      </c>
      <c r="AT966" s="3">
        <v>44.22</v>
      </c>
      <c r="AU966" s="3">
        <v>43.41</v>
      </c>
      <c r="AV966" s="3">
        <v>43.15</v>
      </c>
      <c r="AW966" s="3">
        <v>43.42</v>
      </c>
      <c r="AX966" s="3">
        <v>44.54</v>
      </c>
      <c r="AY966" s="3">
        <v>45.33</v>
      </c>
    </row>
    <row r="967" spans="1:51" x14ac:dyDescent="0.35">
      <c r="A967" s="5">
        <f t="shared" si="15"/>
        <v>44078</v>
      </c>
      <c r="B967" t="s">
        <v>1112</v>
      </c>
      <c r="C967" s="2">
        <v>44078</v>
      </c>
      <c r="D967" s="3">
        <v>43.87</v>
      </c>
      <c r="E967" s="3">
        <v>51.37</v>
      </c>
      <c r="F967" s="3">
        <v>51.49</v>
      </c>
      <c r="G967" s="3">
        <v>52.86</v>
      </c>
      <c r="H967" s="3">
        <v>52.89</v>
      </c>
      <c r="I967" s="3">
        <v>52.26</v>
      </c>
      <c r="J967" s="3">
        <v>45.4</v>
      </c>
      <c r="K967" s="3">
        <v>44.41</v>
      </c>
      <c r="L967" s="3">
        <v>43.36</v>
      </c>
      <c r="M967" s="3">
        <v>42.89</v>
      </c>
      <c r="N967" s="3">
        <v>42.97</v>
      </c>
      <c r="O967" s="3">
        <v>43.51</v>
      </c>
      <c r="P967" s="3">
        <v>47.79</v>
      </c>
      <c r="Q967" s="3">
        <v>50.6</v>
      </c>
      <c r="R967" s="3">
        <v>51.2</v>
      </c>
      <c r="S967" s="3">
        <v>52.09</v>
      </c>
      <c r="T967" s="3">
        <v>52.17</v>
      </c>
      <c r="U967" s="3">
        <v>51.45</v>
      </c>
      <c r="V967" s="3">
        <v>45.64</v>
      </c>
      <c r="W967" s="3">
        <v>43.71</v>
      </c>
      <c r="X967" s="3">
        <v>43.33</v>
      </c>
      <c r="Y967" s="3">
        <v>43.08</v>
      </c>
      <c r="Z967" s="3">
        <v>43.35</v>
      </c>
      <c r="AA967" s="3">
        <v>44.23</v>
      </c>
      <c r="AB967" s="3">
        <v>46.67</v>
      </c>
      <c r="AC967" s="3">
        <v>49.75</v>
      </c>
      <c r="AD967" s="3">
        <v>50.2</v>
      </c>
      <c r="AE967" s="3">
        <v>50.95</v>
      </c>
      <c r="AF967" s="3">
        <v>51</v>
      </c>
      <c r="AG967" s="3">
        <v>50.15</v>
      </c>
      <c r="AH967" s="3">
        <v>45.02</v>
      </c>
      <c r="AI967" s="3">
        <v>44.07</v>
      </c>
      <c r="AJ967" s="3">
        <v>43.37</v>
      </c>
      <c r="AK967" s="3">
        <v>43.11</v>
      </c>
      <c r="AL967" s="3">
        <v>43.38</v>
      </c>
      <c r="AM967" s="3">
        <v>44.5</v>
      </c>
      <c r="AN967" s="3">
        <v>47.6</v>
      </c>
      <c r="AO967" s="3">
        <v>50.73</v>
      </c>
      <c r="AP967" s="3">
        <v>51.18</v>
      </c>
      <c r="AQ967" s="3">
        <v>51.92</v>
      </c>
      <c r="AR967" s="3">
        <v>51.73</v>
      </c>
      <c r="AS967" s="3">
        <v>51.12</v>
      </c>
      <c r="AT967" s="3">
        <v>43.47</v>
      </c>
      <c r="AU967" s="3">
        <v>42.66</v>
      </c>
      <c r="AV967" s="3">
        <v>42.4</v>
      </c>
      <c r="AW967" s="3">
        <v>42.67</v>
      </c>
      <c r="AX967" s="3">
        <v>43.79</v>
      </c>
      <c r="AY967" s="3">
        <v>44.58</v>
      </c>
    </row>
    <row r="968" spans="1:51" x14ac:dyDescent="0.35">
      <c r="A968" s="5">
        <f t="shared" si="15"/>
        <v>44081</v>
      </c>
      <c r="B968" t="s">
        <v>1113</v>
      </c>
      <c r="C968" s="2">
        <v>44081</v>
      </c>
      <c r="D968" s="3">
        <v>42.6</v>
      </c>
      <c r="E968" s="3">
        <v>50.4</v>
      </c>
      <c r="F968" s="3">
        <v>50.75</v>
      </c>
      <c r="G968" s="3">
        <v>51.68</v>
      </c>
      <c r="H968" s="3">
        <v>51.71</v>
      </c>
      <c r="I968" s="3">
        <v>51.08</v>
      </c>
      <c r="J968" s="3">
        <v>44.1</v>
      </c>
      <c r="K968" s="3">
        <v>43.11</v>
      </c>
      <c r="L968" s="3">
        <v>42.06</v>
      </c>
      <c r="M968" s="3">
        <v>41.64</v>
      </c>
      <c r="N968" s="3">
        <v>41.72</v>
      </c>
      <c r="O968" s="3">
        <v>42.26</v>
      </c>
      <c r="P968" s="3">
        <v>47.17</v>
      </c>
      <c r="Q968" s="3">
        <v>49.98</v>
      </c>
      <c r="R968" s="3">
        <v>50.58</v>
      </c>
      <c r="S968" s="3">
        <v>51.47</v>
      </c>
      <c r="T968" s="3">
        <v>51.55</v>
      </c>
      <c r="U968" s="3">
        <v>50.83</v>
      </c>
      <c r="V968" s="3">
        <v>45.36</v>
      </c>
      <c r="W968" s="3">
        <v>43.43</v>
      </c>
      <c r="X968" s="3">
        <v>43.05</v>
      </c>
      <c r="Y968" s="3">
        <v>42.8</v>
      </c>
      <c r="Z968" s="3">
        <v>43.07</v>
      </c>
      <c r="AA968" s="3">
        <v>43.95</v>
      </c>
      <c r="AB968" s="3">
        <v>47.25</v>
      </c>
      <c r="AC968" s="3">
        <v>50.33</v>
      </c>
      <c r="AD968" s="3">
        <v>50.78</v>
      </c>
      <c r="AE968" s="3">
        <v>51.53</v>
      </c>
      <c r="AF968" s="3">
        <v>51.58</v>
      </c>
      <c r="AG968" s="3">
        <v>50.73</v>
      </c>
      <c r="AH968" s="3">
        <v>45.26</v>
      </c>
      <c r="AI968" s="3">
        <v>44.31</v>
      </c>
      <c r="AJ968" s="3">
        <v>43.61</v>
      </c>
      <c r="AK968" s="3">
        <v>43.35</v>
      </c>
      <c r="AL968" s="3">
        <v>43.62</v>
      </c>
      <c r="AM968" s="3">
        <v>44.74</v>
      </c>
      <c r="AN968" s="3">
        <v>48.36</v>
      </c>
      <c r="AO968" s="3">
        <v>51.49</v>
      </c>
      <c r="AP968" s="3">
        <v>51.94</v>
      </c>
      <c r="AQ968" s="3">
        <v>52.68</v>
      </c>
      <c r="AR968" s="3">
        <v>52.49</v>
      </c>
      <c r="AS968" s="3">
        <v>51.88</v>
      </c>
      <c r="AT968" s="3">
        <v>43.71</v>
      </c>
      <c r="AU968" s="3">
        <v>42.9</v>
      </c>
      <c r="AV968" s="3">
        <v>42.64</v>
      </c>
      <c r="AW968" s="3">
        <v>42.91</v>
      </c>
      <c r="AX968" s="3">
        <v>44.03</v>
      </c>
      <c r="AY968" s="3">
        <v>44.82</v>
      </c>
    </row>
    <row r="969" spans="1:51" x14ac:dyDescent="0.35">
      <c r="A969" s="5">
        <f t="shared" si="15"/>
        <v>44082</v>
      </c>
      <c r="B969" t="s">
        <v>1114</v>
      </c>
      <c r="C969" s="2">
        <v>44082</v>
      </c>
      <c r="D969" s="3">
        <v>41.98</v>
      </c>
      <c r="E969" s="3">
        <v>50.06</v>
      </c>
      <c r="F969" s="3">
        <v>50.21</v>
      </c>
      <c r="G969" s="3">
        <v>51.48</v>
      </c>
      <c r="H969" s="3">
        <v>51.51</v>
      </c>
      <c r="I969" s="3">
        <v>50.88</v>
      </c>
      <c r="J969" s="3">
        <v>43.67</v>
      </c>
      <c r="K969" s="3">
        <v>42.68</v>
      </c>
      <c r="L969" s="3">
        <v>41.63</v>
      </c>
      <c r="M969" s="3">
        <v>41.19</v>
      </c>
      <c r="N969" s="3">
        <v>41.27</v>
      </c>
      <c r="O969" s="3">
        <v>41.81</v>
      </c>
      <c r="P969" s="3">
        <v>46.61</v>
      </c>
      <c r="Q969" s="3">
        <v>49.42</v>
      </c>
      <c r="R969" s="3">
        <v>50.02</v>
      </c>
      <c r="S969" s="3">
        <v>50.91</v>
      </c>
      <c r="T969" s="3">
        <v>50.99</v>
      </c>
      <c r="U969" s="3">
        <v>50.27</v>
      </c>
      <c r="V969" s="3">
        <v>44.89</v>
      </c>
      <c r="W969" s="3">
        <v>42.96</v>
      </c>
      <c r="X969" s="3">
        <v>42.58</v>
      </c>
      <c r="Y969" s="3">
        <v>42.33</v>
      </c>
      <c r="Z969" s="3">
        <v>42.6</v>
      </c>
      <c r="AA969" s="3">
        <v>43.48</v>
      </c>
      <c r="AB969" s="3">
        <v>46.76</v>
      </c>
      <c r="AC969" s="3">
        <v>49.84</v>
      </c>
      <c r="AD969" s="3">
        <v>50.29</v>
      </c>
      <c r="AE969" s="3">
        <v>51.04</v>
      </c>
      <c r="AF969" s="3">
        <v>51.09</v>
      </c>
      <c r="AG969" s="3">
        <v>50.24</v>
      </c>
      <c r="AH969" s="3">
        <v>44.5</v>
      </c>
      <c r="AI969" s="3">
        <v>43.55</v>
      </c>
      <c r="AJ969" s="3">
        <v>42.85</v>
      </c>
      <c r="AK969" s="3">
        <v>42.59</v>
      </c>
      <c r="AL969" s="3">
        <v>42.86</v>
      </c>
      <c r="AM969" s="3">
        <v>43.98</v>
      </c>
      <c r="AN969" s="3">
        <v>47.87</v>
      </c>
      <c r="AO969" s="3">
        <v>51</v>
      </c>
      <c r="AP969" s="3">
        <v>51.45</v>
      </c>
      <c r="AQ969" s="3">
        <v>52.19</v>
      </c>
      <c r="AR969" s="3">
        <v>52</v>
      </c>
      <c r="AS969" s="3">
        <v>51.12</v>
      </c>
      <c r="AT969" s="3">
        <v>42.95</v>
      </c>
      <c r="AU969" s="3">
        <v>42.14</v>
      </c>
      <c r="AV969" s="3">
        <v>41.88</v>
      </c>
      <c r="AW969" s="3">
        <v>42.15</v>
      </c>
      <c r="AX969" s="3">
        <v>43.27</v>
      </c>
      <c r="AY969" s="3">
        <v>44.33</v>
      </c>
    </row>
    <row r="970" spans="1:51" x14ac:dyDescent="0.35">
      <c r="A970" s="5">
        <f t="shared" si="15"/>
        <v>44083</v>
      </c>
      <c r="B970" t="s">
        <v>1115</v>
      </c>
      <c r="C970" s="2">
        <v>44083</v>
      </c>
      <c r="D970" s="3">
        <v>41.95</v>
      </c>
      <c r="E970" s="3">
        <v>50.11</v>
      </c>
      <c r="F970" s="3">
        <v>50.38</v>
      </c>
      <c r="G970" s="3">
        <v>51.74</v>
      </c>
      <c r="H970" s="3">
        <v>51.77</v>
      </c>
      <c r="I970" s="3">
        <v>51.14</v>
      </c>
      <c r="J970" s="3">
        <v>43.89</v>
      </c>
      <c r="K970" s="3">
        <v>42.9</v>
      </c>
      <c r="L970" s="3">
        <v>41.85</v>
      </c>
      <c r="M970" s="3">
        <v>41.45</v>
      </c>
      <c r="N970" s="3">
        <v>41.53</v>
      </c>
      <c r="O970" s="3">
        <v>42.07</v>
      </c>
      <c r="P970" s="3">
        <v>46.6</v>
      </c>
      <c r="Q970" s="3">
        <v>49.41</v>
      </c>
      <c r="R970" s="3">
        <v>50.01</v>
      </c>
      <c r="S970" s="3">
        <v>50.9</v>
      </c>
      <c r="T970" s="3">
        <v>50.98</v>
      </c>
      <c r="U970" s="3">
        <v>50.26</v>
      </c>
      <c r="V970" s="3">
        <v>44.52</v>
      </c>
      <c r="W970" s="3">
        <v>42.59</v>
      </c>
      <c r="X970" s="3">
        <v>42.21</v>
      </c>
      <c r="Y970" s="3">
        <v>41.96</v>
      </c>
      <c r="Z970" s="3">
        <v>42.23</v>
      </c>
      <c r="AA970" s="3">
        <v>43.11</v>
      </c>
      <c r="AB970" s="3">
        <v>47.21</v>
      </c>
      <c r="AC970" s="3">
        <v>50.29</v>
      </c>
      <c r="AD970" s="3">
        <v>50.74</v>
      </c>
      <c r="AE970" s="3">
        <v>51.49</v>
      </c>
      <c r="AF970" s="3">
        <v>51.54</v>
      </c>
      <c r="AG970" s="3">
        <v>50.69</v>
      </c>
      <c r="AH970" s="3">
        <v>44.92</v>
      </c>
      <c r="AI970" s="3">
        <v>43.97</v>
      </c>
      <c r="AJ970" s="3">
        <v>43.27</v>
      </c>
      <c r="AK970" s="3">
        <v>43.01</v>
      </c>
      <c r="AL970" s="3">
        <v>43.28</v>
      </c>
      <c r="AM970" s="3">
        <v>44.4</v>
      </c>
      <c r="AN970" s="3">
        <v>48.93</v>
      </c>
      <c r="AO970" s="3">
        <v>52.06</v>
      </c>
      <c r="AP970" s="3">
        <v>52.51</v>
      </c>
      <c r="AQ970" s="3">
        <v>53.25</v>
      </c>
      <c r="AR970" s="3">
        <v>53.06</v>
      </c>
      <c r="AS970" s="3">
        <v>52.18</v>
      </c>
      <c r="AT970" s="3">
        <v>43.37</v>
      </c>
      <c r="AU970" s="3">
        <v>42.56</v>
      </c>
      <c r="AV970" s="3">
        <v>42.3</v>
      </c>
      <c r="AW970" s="3">
        <v>42.57</v>
      </c>
      <c r="AX970" s="3">
        <v>43.69</v>
      </c>
      <c r="AY970" s="3">
        <v>44.75</v>
      </c>
    </row>
    <row r="971" spans="1:51" x14ac:dyDescent="0.35">
      <c r="A971" s="5">
        <f t="shared" si="15"/>
        <v>44084</v>
      </c>
      <c r="B971" t="s">
        <v>1116</v>
      </c>
      <c r="C971" s="2">
        <v>44084</v>
      </c>
      <c r="D971" s="3">
        <v>42.16</v>
      </c>
      <c r="E971" s="3">
        <v>50.52</v>
      </c>
      <c r="F971" s="3">
        <v>50.92</v>
      </c>
      <c r="G971" s="3">
        <v>52.6</v>
      </c>
      <c r="H971" s="3">
        <v>52.63</v>
      </c>
      <c r="I971" s="3">
        <v>52</v>
      </c>
      <c r="J971" s="3">
        <v>44.63</v>
      </c>
      <c r="K971" s="3">
        <v>43.64</v>
      </c>
      <c r="L971" s="3">
        <v>42.59</v>
      </c>
      <c r="M971" s="3">
        <v>42.18</v>
      </c>
      <c r="N971" s="3">
        <v>42.26</v>
      </c>
      <c r="O971" s="3">
        <v>42.8</v>
      </c>
      <c r="P971" s="3">
        <v>47.32</v>
      </c>
      <c r="Q971" s="3">
        <v>50.13</v>
      </c>
      <c r="R971" s="3">
        <v>50.73</v>
      </c>
      <c r="S971" s="3">
        <v>51.62</v>
      </c>
      <c r="T971" s="3">
        <v>51.7</v>
      </c>
      <c r="U971" s="3">
        <v>50.98</v>
      </c>
      <c r="V971" s="3">
        <v>45.27</v>
      </c>
      <c r="W971" s="3">
        <v>43.34</v>
      </c>
      <c r="X971" s="3">
        <v>42.96</v>
      </c>
      <c r="Y971" s="3">
        <v>42.71</v>
      </c>
      <c r="Z971" s="3">
        <v>42.98</v>
      </c>
      <c r="AA971" s="3">
        <v>43.86</v>
      </c>
      <c r="AB971" s="3">
        <v>48.16</v>
      </c>
      <c r="AC971" s="3">
        <v>51.24</v>
      </c>
      <c r="AD971" s="3">
        <v>51.69</v>
      </c>
      <c r="AE971" s="3">
        <v>52.44</v>
      </c>
      <c r="AF971" s="3">
        <v>52.49</v>
      </c>
      <c r="AG971" s="3">
        <v>51.64</v>
      </c>
      <c r="AH971" s="3">
        <v>45.48</v>
      </c>
      <c r="AI971" s="3">
        <v>44.53</v>
      </c>
      <c r="AJ971" s="3">
        <v>43.83</v>
      </c>
      <c r="AK971" s="3">
        <v>43.57</v>
      </c>
      <c r="AL971" s="3">
        <v>43.84</v>
      </c>
      <c r="AM971" s="3">
        <v>44.96</v>
      </c>
      <c r="AN971" s="3">
        <v>49.83</v>
      </c>
      <c r="AO971" s="3">
        <v>52.96</v>
      </c>
      <c r="AP971" s="3">
        <v>53.41</v>
      </c>
      <c r="AQ971" s="3">
        <v>54.15</v>
      </c>
      <c r="AR971" s="3">
        <v>53.96</v>
      </c>
      <c r="AS971" s="3">
        <v>53.08</v>
      </c>
      <c r="AT971" s="3">
        <v>43.93</v>
      </c>
      <c r="AU971" s="3">
        <v>43.12</v>
      </c>
      <c r="AV971" s="3">
        <v>42.86</v>
      </c>
      <c r="AW971" s="3">
        <v>43.13</v>
      </c>
      <c r="AX971" s="3">
        <v>44.25</v>
      </c>
      <c r="AY971" s="3">
        <v>45.31</v>
      </c>
    </row>
    <row r="972" spans="1:51" x14ac:dyDescent="0.35">
      <c r="A972" s="5">
        <f t="shared" si="15"/>
        <v>44085</v>
      </c>
      <c r="B972" t="s">
        <v>1117</v>
      </c>
      <c r="C972" s="2">
        <v>44085</v>
      </c>
      <c r="D972" s="3">
        <v>42.04</v>
      </c>
      <c r="E972" s="3">
        <v>50.79</v>
      </c>
      <c r="F972" s="3">
        <v>51.08</v>
      </c>
      <c r="G972" s="3">
        <v>52.43</v>
      </c>
      <c r="H972" s="3">
        <v>52.46</v>
      </c>
      <c r="I972" s="3">
        <v>51.83</v>
      </c>
      <c r="J972" s="3">
        <v>44.78</v>
      </c>
      <c r="K972" s="3">
        <v>43.79</v>
      </c>
      <c r="L972" s="3">
        <v>42.74</v>
      </c>
      <c r="M972" s="3">
        <v>42.33</v>
      </c>
      <c r="N972" s="3">
        <v>42.41</v>
      </c>
      <c r="O972" s="3">
        <v>42.95</v>
      </c>
      <c r="P972" s="3">
        <v>47.41</v>
      </c>
      <c r="Q972" s="3">
        <v>50.22</v>
      </c>
      <c r="R972" s="3">
        <v>50.82</v>
      </c>
      <c r="S972" s="3">
        <v>51.71</v>
      </c>
      <c r="T972" s="3">
        <v>51.79</v>
      </c>
      <c r="U972" s="3">
        <v>51.07</v>
      </c>
      <c r="V972" s="3">
        <v>45.56</v>
      </c>
      <c r="W972" s="3">
        <v>43.63</v>
      </c>
      <c r="X972" s="3">
        <v>43.25</v>
      </c>
      <c r="Y972" s="3">
        <v>43</v>
      </c>
      <c r="Z972" s="3">
        <v>43.27</v>
      </c>
      <c r="AA972" s="3">
        <v>44.15</v>
      </c>
      <c r="AB972" s="3">
        <v>48.13</v>
      </c>
      <c r="AC972" s="3">
        <v>51.21</v>
      </c>
      <c r="AD972" s="3">
        <v>51.66</v>
      </c>
      <c r="AE972" s="3">
        <v>52.41</v>
      </c>
      <c r="AF972" s="3">
        <v>52.46</v>
      </c>
      <c r="AG972" s="3">
        <v>51.61</v>
      </c>
      <c r="AH972" s="3">
        <v>45.7</v>
      </c>
      <c r="AI972" s="3">
        <v>44.75</v>
      </c>
      <c r="AJ972" s="3">
        <v>44.05</v>
      </c>
      <c r="AK972" s="3">
        <v>43.79</v>
      </c>
      <c r="AL972" s="3">
        <v>44.06</v>
      </c>
      <c r="AM972" s="3">
        <v>45.18</v>
      </c>
      <c r="AN972" s="3">
        <v>49.8</v>
      </c>
      <c r="AO972" s="3">
        <v>52.93</v>
      </c>
      <c r="AP972" s="3">
        <v>53.38</v>
      </c>
      <c r="AQ972" s="3">
        <v>54.12</v>
      </c>
      <c r="AR972" s="3">
        <v>53.93</v>
      </c>
      <c r="AS972" s="3">
        <v>53.05</v>
      </c>
      <c r="AT972" s="3">
        <v>44.15</v>
      </c>
      <c r="AU972" s="3">
        <v>43.34</v>
      </c>
      <c r="AV972" s="3">
        <v>43.08</v>
      </c>
      <c r="AW972" s="3">
        <v>43.35</v>
      </c>
      <c r="AX972" s="3">
        <v>44.47</v>
      </c>
      <c r="AY972" s="3">
        <v>45.53</v>
      </c>
    </row>
    <row r="973" spans="1:51" x14ac:dyDescent="0.35">
      <c r="A973" s="5">
        <f t="shared" si="15"/>
        <v>44088</v>
      </c>
      <c r="B973" t="s">
        <v>1118</v>
      </c>
      <c r="C973" s="2">
        <v>44088</v>
      </c>
      <c r="D973" s="3">
        <v>42.85</v>
      </c>
      <c r="E973" s="3">
        <v>51.88</v>
      </c>
      <c r="F973" s="3">
        <v>51.67</v>
      </c>
      <c r="G973" s="3">
        <v>53.25</v>
      </c>
      <c r="H973" s="3">
        <v>53.28</v>
      </c>
      <c r="I973" s="3">
        <v>52.65</v>
      </c>
      <c r="J973" s="3">
        <v>45.66</v>
      </c>
      <c r="K973" s="3">
        <v>44.67</v>
      </c>
      <c r="L973" s="3">
        <v>43.62</v>
      </c>
      <c r="M973" s="3">
        <v>43.14</v>
      </c>
      <c r="N973" s="3">
        <v>43.22</v>
      </c>
      <c r="O973" s="3">
        <v>43.76</v>
      </c>
      <c r="P973" s="3">
        <v>48.2</v>
      </c>
      <c r="Q973" s="3">
        <v>51.01</v>
      </c>
      <c r="R973" s="3">
        <v>51.61</v>
      </c>
      <c r="S973" s="3">
        <v>52.5</v>
      </c>
      <c r="T973" s="3">
        <v>52.58</v>
      </c>
      <c r="U973" s="3">
        <v>51.86</v>
      </c>
      <c r="V973" s="3">
        <v>46.23</v>
      </c>
      <c r="W973" s="3">
        <v>44.3</v>
      </c>
      <c r="X973" s="3">
        <v>43.92</v>
      </c>
      <c r="Y973" s="3">
        <v>43.67</v>
      </c>
      <c r="Z973" s="3">
        <v>43.94</v>
      </c>
      <c r="AA973" s="3">
        <v>44.82</v>
      </c>
      <c r="AB973" s="3">
        <v>48.7</v>
      </c>
      <c r="AC973" s="3">
        <v>51.78</v>
      </c>
      <c r="AD973" s="3">
        <v>52.23</v>
      </c>
      <c r="AE973" s="3">
        <v>52.98</v>
      </c>
      <c r="AF973" s="3">
        <v>53.03</v>
      </c>
      <c r="AG973" s="3">
        <v>52.18</v>
      </c>
      <c r="AH973" s="3">
        <v>46.11</v>
      </c>
      <c r="AI973" s="3">
        <v>45.16</v>
      </c>
      <c r="AJ973" s="3">
        <v>44.46</v>
      </c>
      <c r="AK973" s="3">
        <v>44.2</v>
      </c>
      <c r="AL973" s="3">
        <v>44.47</v>
      </c>
      <c r="AM973" s="3">
        <v>45.59</v>
      </c>
      <c r="AN973" s="3">
        <v>50.37</v>
      </c>
      <c r="AO973" s="3">
        <v>53.5</v>
      </c>
      <c r="AP973" s="3">
        <v>53.95</v>
      </c>
      <c r="AQ973" s="3">
        <v>54.69</v>
      </c>
      <c r="AR973" s="3">
        <v>54.5</v>
      </c>
      <c r="AS973" s="3">
        <v>53.62</v>
      </c>
      <c r="AT973" s="3">
        <v>44.56</v>
      </c>
      <c r="AU973" s="3">
        <v>43.75</v>
      </c>
      <c r="AV973" s="3">
        <v>43.49</v>
      </c>
      <c r="AW973" s="3">
        <v>43.76</v>
      </c>
      <c r="AX973" s="3">
        <v>44.88</v>
      </c>
      <c r="AY973" s="3">
        <v>45.94</v>
      </c>
    </row>
    <row r="974" spans="1:51" x14ac:dyDescent="0.35">
      <c r="A974" s="5">
        <f t="shared" ref="A974:A1037" si="16">+A969+7</f>
        <v>44089</v>
      </c>
      <c r="B974" t="s">
        <v>1119</v>
      </c>
      <c r="C974" s="2">
        <v>44089</v>
      </c>
      <c r="D974" s="3">
        <v>43.64</v>
      </c>
      <c r="E974" s="3">
        <v>52.51</v>
      </c>
      <c r="F974" s="3">
        <v>52.51</v>
      </c>
      <c r="G974" s="3">
        <v>54.02</v>
      </c>
      <c r="H974" s="3">
        <v>54.05</v>
      </c>
      <c r="I974" s="3">
        <v>53.42</v>
      </c>
      <c r="J974" s="3">
        <v>46.23</v>
      </c>
      <c r="K974" s="3">
        <v>45.24</v>
      </c>
      <c r="L974" s="3">
        <v>44.19</v>
      </c>
      <c r="M974" s="3">
        <v>43.65</v>
      </c>
      <c r="N974" s="3">
        <v>43.73</v>
      </c>
      <c r="O974" s="3">
        <v>44.27</v>
      </c>
      <c r="P974" s="3">
        <v>48.79</v>
      </c>
      <c r="Q974" s="3">
        <v>51.6</v>
      </c>
      <c r="R974" s="3">
        <v>52.2</v>
      </c>
      <c r="S974" s="3">
        <v>53.09</v>
      </c>
      <c r="T974" s="3">
        <v>53.17</v>
      </c>
      <c r="U974" s="3">
        <v>52.45</v>
      </c>
      <c r="V974" s="3">
        <v>46.61</v>
      </c>
      <c r="W974" s="3">
        <v>44.68</v>
      </c>
      <c r="X974" s="3">
        <v>44.3</v>
      </c>
      <c r="Y974" s="3">
        <v>44.05</v>
      </c>
      <c r="Z974" s="3">
        <v>44.32</v>
      </c>
      <c r="AA974" s="3">
        <v>45.2</v>
      </c>
      <c r="AB974" s="3">
        <v>49.27</v>
      </c>
      <c r="AC974" s="3">
        <v>52.35</v>
      </c>
      <c r="AD974" s="3">
        <v>52.8</v>
      </c>
      <c r="AE974" s="3">
        <v>53.55</v>
      </c>
      <c r="AF974" s="3">
        <v>53.6</v>
      </c>
      <c r="AG974" s="3">
        <v>52.75</v>
      </c>
      <c r="AH974" s="3">
        <v>46.23</v>
      </c>
      <c r="AI974" s="3">
        <v>45.28</v>
      </c>
      <c r="AJ974" s="3">
        <v>44.58</v>
      </c>
      <c r="AK974" s="3">
        <v>44.32</v>
      </c>
      <c r="AL974" s="3">
        <v>44.59</v>
      </c>
      <c r="AM974" s="3">
        <v>45.71</v>
      </c>
      <c r="AN974" s="3">
        <v>50.94</v>
      </c>
      <c r="AO974" s="3">
        <v>54.07</v>
      </c>
      <c r="AP974" s="3">
        <v>54.52</v>
      </c>
      <c r="AQ974" s="3">
        <v>55.26</v>
      </c>
      <c r="AR974" s="3">
        <v>55.07</v>
      </c>
      <c r="AS974" s="3">
        <v>54.19</v>
      </c>
      <c r="AT974" s="3">
        <v>44.68</v>
      </c>
      <c r="AU974" s="3">
        <v>43.87</v>
      </c>
      <c r="AV974" s="3">
        <v>43.61</v>
      </c>
      <c r="AW974" s="3">
        <v>43.88</v>
      </c>
      <c r="AX974" s="3">
        <v>45</v>
      </c>
      <c r="AY974" s="3">
        <v>46.06</v>
      </c>
    </row>
    <row r="975" spans="1:51" x14ac:dyDescent="0.35">
      <c r="A975" s="5">
        <f t="shared" si="16"/>
        <v>44090</v>
      </c>
      <c r="B975" t="s">
        <v>1120</v>
      </c>
      <c r="C975" s="2">
        <v>44090</v>
      </c>
      <c r="D975" s="3">
        <v>43.67</v>
      </c>
      <c r="E975" s="3">
        <v>52.68</v>
      </c>
      <c r="F975" s="3">
        <v>52.49</v>
      </c>
      <c r="G975" s="3">
        <v>54.06</v>
      </c>
      <c r="H975" s="3">
        <v>54.09</v>
      </c>
      <c r="I975" s="3">
        <v>53.46</v>
      </c>
      <c r="J975" s="3">
        <v>46.25</v>
      </c>
      <c r="K975" s="3">
        <v>45.26</v>
      </c>
      <c r="L975" s="3">
        <v>44.21</v>
      </c>
      <c r="M975" s="3">
        <v>43.58</v>
      </c>
      <c r="N975" s="3">
        <v>43.66</v>
      </c>
      <c r="O975" s="3">
        <v>44.2</v>
      </c>
      <c r="P975" s="3">
        <v>48.58</v>
      </c>
      <c r="Q975" s="3">
        <v>51.39</v>
      </c>
      <c r="R975" s="3">
        <v>51.99</v>
      </c>
      <c r="S975" s="3">
        <v>52.88</v>
      </c>
      <c r="T975" s="3">
        <v>52.96</v>
      </c>
      <c r="U975" s="3">
        <v>52.24</v>
      </c>
      <c r="V975" s="3">
        <v>46.64</v>
      </c>
      <c r="W975" s="3">
        <v>44.71</v>
      </c>
      <c r="X975" s="3">
        <v>44.33</v>
      </c>
      <c r="Y975" s="3">
        <v>44.08</v>
      </c>
      <c r="Z975" s="3">
        <v>44.35</v>
      </c>
      <c r="AA975" s="3">
        <v>45.23</v>
      </c>
      <c r="AB975" s="3">
        <v>49.28</v>
      </c>
      <c r="AC975" s="3">
        <v>52.36</v>
      </c>
      <c r="AD975" s="3">
        <v>52.81</v>
      </c>
      <c r="AE975" s="3">
        <v>53.56</v>
      </c>
      <c r="AF975" s="3">
        <v>53.61</v>
      </c>
      <c r="AG975" s="3">
        <v>52.76</v>
      </c>
      <c r="AH975" s="3">
        <v>46.37</v>
      </c>
      <c r="AI975" s="3">
        <v>45.42</v>
      </c>
      <c r="AJ975" s="3">
        <v>44.72</v>
      </c>
      <c r="AK975" s="3">
        <v>44.46</v>
      </c>
      <c r="AL975" s="3">
        <v>44.73</v>
      </c>
      <c r="AM975" s="3">
        <v>45.85</v>
      </c>
      <c r="AN975" s="3">
        <v>50.95</v>
      </c>
      <c r="AO975" s="3">
        <v>54.08</v>
      </c>
      <c r="AP975" s="3">
        <v>54.53</v>
      </c>
      <c r="AQ975" s="3">
        <v>55.27</v>
      </c>
      <c r="AR975" s="3">
        <v>55.08</v>
      </c>
      <c r="AS975" s="3">
        <v>54.2</v>
      </c>
      <c r="AT975" s="3">
        <v>44.82</v>
      </c>
      <c r="AU975" s="3">
        <v>44.01</v>
      </c>
      <c r="AV975" s="3">
        <v>43.75</v>
      </c>
      <c r="AW975" s="3">
        <v>44.02</v>
      </c>
      <c r="AX975" s="3">
        <v>45.14</v>
      </c>
      <c r="AY975" s="3">
        <v>46.2</v>
      </c>
    </row>
    <row r="976" spans="1:51" x14ac:dyDescent="0.35">
      <c r="A976" s="5">
        <f t="shared" si="16"/>
        <v>44091</v>
      </c>
      <c r="B976" t="s">
        <v>1121</v>
      </c>
      <c r="C976" s="2">
        <v>44091</v>
      </c>
      <c r="D976" s="3">
        <v>43.1</v>
      </c>
      <c r="E976" s="3">
        <v>52.53</v>
      </c>
      <c r="F976" s="3">
        <v>51.62</v>
      </c>
      <c r="G976" s="3">
        <v>53.47</v>
      </c>
      <c r="H976" s="3">
        <v>53.5</v>
      </c>
      <c r="I976" s="3">
        <v>52.87</v>
      </c>
      <c r="J976" s="3">
        <v>45.84</v>
      </c>
      <c r="K976" s="3">
        <v>44.85</v>
      </c>
      <c r="L976" s="3">
        <v>43.8</v>
      </c>
      <c r="M976" s="3">
        <v>43.2</v>
      </c>
      <c r="N976" s="3">
        <v>43.28</v>
      </c>
      <c r="O976" s="3">
        <v>43.82</v>
      </c>
      <c r="P976" s="3">
        <v>48.13</v>
      </c>
      <c r="Q976" s="3">
        <v>50.94</v>
      </c>
      <c r="R976" s="3">
        <v>51.54</v>
      </c>
      <c r="S976" s="3">
        <v>52.43</v>
      </c>
      <c r="T976" s="3">
        <v>52.51</v>
      </c>
      <c r="U976" s="3">
        <v>51.79</v>
      </c>
      <c r="V976" s="3">
        <v>46.15</v>
      </c>
      <c r="W976" s="3">
        <v>44.22</v>
      </c>
      <c r="X976" s="3">
        <v>43.84</v>
      </c>
      <c r="Y976" s="3">
        <v>43.59</v>
      </c>
      <c r="Z976" s="3">
        <v>43.86</v>
      </c>
      <c r="AA976" s="3">
        <v>44.74</v>
      </c>
      <c r="AB976" s="3">
        <v>48.81</v>
      </c>
      <c r="AC976" s="3">
        <v>51.89</v>
      </c>
      <c r="AD976" s="3">
        <v>52.34</v>
      </c>
      <c r="AE976" s="3">
        <v>53.09</v>
      </c>
      <c r="AF976" s="3">
        <v>53.14</v>
      </c>
      <c r="AG976" s="3">
        <v>52.29</v>
      </c>
      <c r="AH976" s="3">
        <v>45.75</v>
      </c>
      <c r="AI976" s="3">
        <v>44.8</v>
      </c>
      <c r="AJ976" s="3">
        <v>44.1</v>
      </c>
      <c r="AK976" s="3">
        <v>43.84</v>
      </c>
      <c r="AL976" s="3">
        <v>44.11</v>
      </c>
      <c r="AM976" s="3">
        <v>45.23</v>
      </c>
      <c r="AN976" s="3">
        <v>50.51</v>
      </c>
      <c r="AO976" s="3">
        <v>53.64</v>
      </c>
      <c r="AP976" s="3">
        <v>54.09</v>
      </c>
      <c r="AQ976" s="3">
        <v>54.83</v>
      </c>
      <c r="AR976" s="3">
        <v>54.64</v>
      </c>
      <c r="AS976" s="3">
        <v>53.76</v>
      </c>
      <c r="AT976" s="3">
        <v>44.2</v>
      </c>
      <c r="AU976" s="3">
        <v>43.39</v>
      </c>
      <c r="AV976" s="3">
        <v>43.13</v>
      </c>
      <c r="AW976" s="3">
        <v>43.4</v>
      </c>
      <c r="AX976" s="3">
        <v>44.52</v>
      </c>
      <c r="AY976" s="3">
        <v>45.58</v>
      </c>
    </row>
    <row r="977" spans="1:51" x14ac:dyDescent="0.35">
      <c r="A977" s="5">
        <f t="shared" si="16"/>
        <v>44092</v>
      </c>
      <c r="B977" t="s">
        <v>1122</v>
      </c>
      <c r="C977" s="2">
        <v>44092</v>
      </c>
      <c r="D977" s="3">
        <v>43.03</v>
      </c>
      <c r="E977" s="3">
        <v>52.32</v>
      </c>
      <c r="F977" s="3">
        <v>51.31</v>
      </c>
      <c r="G977" s="3">
        <v>53.42</v>
      </c>
      <c r="H977" s="3">
        <v>53.45</v>
      </c>
      <c r="I977" s="3">
        <v>52.82</v>
      </c>
      <c r="J977" s="3">
        <v>45.64</v>
      </c>
      <c r="K977" s="3">
        <v>44.65</v>
      </c>
      <c r="L977" s="3">
        <v>43.6</v>
      </c>
      <c r="M977" s="3">
        <v>43.01</v>
      </c>
      <c r="N977" s="3">
        <v>43.09</v>
      </c>
      <c r="O977" s="3">
        <v>43.63</v>
      </c>
      <c r="P977" s="3">
        <v>48.22</v>
      </c>
      <c r="Q977" s="3">
        <v>51.03</v>
      </c>
      <c r="R977" s="3">
        <v>51.63</v>
      </c>
      <c r="S977" s="3">
        <v>52.52</v>
      </c>
      <c r="T977" s="3">
        <v>52.6</v>
      </c>
      <c r="U977" s="3">
        <v>51.88</v>
      </c>
      <c r="V977" s="3">
        <v>46.2</v>
      </c>
      <c r="W977" s="3">
        <v>44.27</v>
      </c>
      <c r="X977" s="3">
        <v>43.89</v>
      </c>
      <c r="Y977" s="3">
        <v>43.64</v>
      </c>
      <c r="Z977" s="3">
        <v>43.91</v>
      </c>
      <c r="AA977" s="3">
        <v>44.79</v>
      </c>
      <c r="AB977" s="3">
        <v>48.37</v>
      </c>
      <c r="AC977" s="3">
        <v>51.44</v>
      </c>
      <c r="AD977" s="3">
        <v>51.89</v>
      </c>
      <c r="AE977" s="3">
        <v>52.64</v>
      </c>
      <c r="AF977" s="3">
        <v>52.69</v>
      </c>
      <c r="AG977" s="3">
        <v>51.84</v>
      </c>
      <c r="AH977" s="3">
        <v>45.69</v>
      </c>
      <c r="AI977" s="3">
        <v>44.74</v>
      </c>
      <c r="AJ977" s="3">
        <v>44.04</v>
      </c>
      <c r="AK977" s="3">
        <v>43.78</v>
      </c>
      <c r="AL977" s="3">
        <v>44.05</v>
      </c>
      <c r="AM977" s="3">
        <v>45.17</v>
      </c>
      <c r="AN977" s="3">
        <v>50.29</v>
      </c>
      <c r="AO977" s="3">
        <v>53.42</v>
      </c>
      <c r="AP977" s="3">
        <v>53.87</v>
      </c>
      <c r="AQ977" s="3">
        <v>54.61</v>
      </c>
      <c r="AR977" s="3">
        <v>54.42</v>
      </c>
      <c r="AS977" s="3">
        <v>53.54</v>
      </c>
      <c r="AT977" s="3">
        <v>44.17</v>
      </c>
      <c r="AU977" s="3">
        <v>43.36</v>
      </c>
      <c r="AV977" s="3">
        <v>43.1</v>
      </c>
      <c r="AW977" s="3">
        <v>43.37</v>
      </c>
      <c r="AX977" s="3">
        <v>44.49</v>
      </c>
      <c r="AY977" s="3">
        <v>45.55</v>
      </c>
    </row>
    <row r="978" spans="1:51" x14ac:dyDescent="0.35">
      <c r="A978" s="5">
        <f t="shared" si="16"/>
        <v>44095</v>
      </c>
      <c r="B978" t="s">
        <v>1123</v>
      </c>
      <c r="C978" s="2">
        <v>44095</v>
      </c>
      <c r="D978" s="3">
        <v>42.75</v>
      </c>
      <c r="E978" s="3">
        <v>51.71</v>
      </c>
      <c r="F978" s="3">
        <v>50.63</v>
      </c>
      <c r="G978" s="3">
        <v>52.56</v>
      </c>
      <c r="H978" s="3">
        <v>52.59</v>
      </c>
      <c r="I978" s="3">
        <v>51.96</v>
      </c>
      <c r="J978" s="3">
        <v>44.63</v>
      </c>
      <c r="K978" s="3">
        <v>43.64</v>
      </c>
      <c r="L978" s="3">
        <v>42.59</v>
      </c>
      <c r="M978" s="3">
        <v>42.04</v>
      </c>
      <c r="N978" s="3">
        <v>42.12</v>
      </c>
      <c r="O978" s="3">
        <v>42.66</v>
      </c>
      <c r="P978" s="3">
        <v>47.27</v>
      </c>
      <c r="Q978" s="3">
        <v>50.08</v>
      </c>
      <c r="R978" s="3">
        <v>50.68</v>
      </c>
      <c r="S978" s="3">
        <v>51.57</v>
      </c>
      <c r="T978" s="3">
        <v>51.65</v>
      </c>
      <c r="U978" s="3">
        <v>50.93</v>
      </c>
      <c r="V978" s="3">
        <v>45.54</v>
      </c>
      <c r="W978" s="3">
        <v>43.61</v>
      </c>
      <c r="X978" s="3">
        <v>43.23</v>
      </c>
      <c r="Y978" s="3">
        <v>42.98</v>
      </c>
      <c r="Z978" s="3">
        <v>43.25</v>
      </c>
      <c r="AA978" s="3">
        <v>44.13</v>
      </c>
      <c r="AB978" s="3">
        <v>47.89</v>
      </c>
      <c r="AC978" s="3">
        <v>50.96</v>
      </c>
      <c r="AD978" s="3">
        <v>51.41</v>
      </c>
      <c r="AE978" s="3">
        <v>52.16</v>
      </c>
      <c r="AF978" s="3">
        <v>52.21</v>
      </c>
      <c r="AG978" s="3">
        <v>51.36</v>
      </c>
      <c r="AH978" s="3">
        <v>45.07</v>
      </c>
      <c r="AI978" s="3">
        <v>44.12</v>
      </c>
      <c r="AJ978" s="3">
        <v>43.42</v>
      </c>
      <c r="AK978" s="3">
        <v>43.16</v>
      </c>
      <c r="AL978" s="3">
        <v>43.43</v>
      </c>
      <c r="AM978" s="3">
        <v>44.55</v>
      </c>
      <c r="AN978" s="3">
        <v>49.58</v>
      </c>
      <c r="AO978" s="3">
        <v>52.71</v>
      </c>
      <c r="AP978" s="3">
        <v>53.16</v>
      </c>
      <c r="AQ978" s="3">
        <v>53.9</v>
      </c>
      <c r="AR978" s="3">
        <v>53.71</v>
      </c>
      <c r="AS978" s="3">
        <v>52.83</v>
      </c>
      <c r="AT978" s="3">
        <v>43.55</v>
      </c>
      <c r="AU978" s="3">
        <v>42.74</v>
      </c>
      <c r="AV978" s="3">
        <v>42.48</v>
      </c>
      <c r="AW978" s="3">
        <v>42.75</v>
      </c>
      <c r="AX978" s="3">
        <v>43.87</v>
      </c>
      <c r="AY978" s="3">
        <v>44.93</v>
      </c>
    </row>
    <row r="979" spans="1:51" x14ac:dyDescent="0.35">
      <c r="A979" s="5">
        <f t="shared" si="16"/>
        <v>44096</v>
      </c>
      <c r="B979" t="s">
        <v>1124</v>
      </c>
      <c r="C979" s="2">
        <v>44096</v>
      </c>
      <c r="D979" s="3">
        <v>43.12</v>
      </c>
      <c r="E979" s="3">
        <v>52.06</v>
      </c>
      <c r="F979" s="3">
        <v>51.06</v>
      </c>
      <c r="G979" s="3">
        <v>53.06</v>
      </c>
      <c r="H979" s="3">
        <v>53.09</v>
      </c>
      <c r="I979" s="3">
        <v>52.46</v>
      </c>
      <c r="J979" s="3">
        <v>44.95</v>
      </c>
      <c r="K979" s="3">
        <v>43.96</v>
      </c>
      <c r="L979" s="3">
        <v>42.91</v>
      </c>
      <c r="M979" s="3">
        <v>42.3</v>
      </c>
      <c r="N979" s="3">
        <v>42.38</v>
      </c>
      <c r="O979" s="3">
        <v>42.92</v>
      </c>
      <c r="P979" s="3">
        <v>47.51</v>
      </c>
      <c r="Q979" s="3">
        <v>50.32</v>
      </c>
      <c r="R979" s="3">
        <v>50.92</v>
      </c>
      <c r="S979" s="3">
        <v>51.81</v>
      </c>
      <c r="T979" s="3">
        <v>51.89</v>
      </c>
      <c r="U979" s="3">
        <v>51.17</v>
      </c>
      <c r="V979" s="3">
        <v>45.73</v>
      </c>
      <c r="W979" s="3">
        <v>43.8</v>
      </c>
      <c r="X979" s="3">
        <v>43.42</v>
      </c>
      <c r="Y979" s="3">
        <v>43.17</v>
      </c>
      <c r="Z979" s="3">
        <v>43.44</v>
      </c>
      <c r="AA979" s="3">
        <v>44.32</v>
      </c>
      <c r="AB979" s="3">
        <v>48</v>
      </c>
      <c r="AC979" s="3">
        <v>51.07</v>
      </c>
      <c r="AD979" s="3">
        <v>51.52</v>
      </c>
      <c r="AE979" s="3">
        <v>52.27</v>
      </c>
      <c r="AF979" s="3">
        <v>52.32</v>
      </c>
      <c r="AG979" s="3">
        <v>51.47</v>
      </c>
      <c r="AH979" s="3">
        <v>45.6</v>
      </c>
      <c r="AI979" s="3">
        <v>44.65</v>
      </c>
      <c r="AJ979" s="3">
        <v>43.95</v>
      </c>
      <c r="AK979" s="3">
        <v>43.69</v>
      </c>
      <c r="AL979" s="3">
        <v>43.96</v>
      </c>
      <c r="AM979" s="3">
        <v>45.08</v>
      </c>
      <c r="AN979" s="3">
        <v>49.69</v>
      </c>
      <c r="AO979" s="3">
        <v>52.82</v>
      </c>
      <c r="AP979" s="3">
        <v>53.27</v>
      </c>
      <c r="AQ979" s="3">
        <v>54.01</v>
      </c>
      <c r="AR979" s="3">
        <v>53.82</v>
      </c>
      <c r="AS979" s="3">
        <v>52.94</v>
      </c>
      <c r="AT979" s="3">
        <v>44.08</v>
      </c>
      <c r="AU979" s="3">
        <v>43.27</v>
      </c>
      <c r="AV979" s="3">
        <v>43.01</v>
      </c>
      <c r="AW979" s="3">
        <v>43.28</v>
      </c>
      <c r="AX979" s="3">
        <v>44.4</v>
      </c>
      <c r="AY979" s="3">
        <v>45.46</v>
      </c>
    </row>
    <row r="980" spans="1:51" x14ac:dyDescent="0.35">
      <c r="A980" s="5">
        <f t="shared" si="16"/>
        <v>44097</v>
      </c>
      <c r="B980" t="s">
        <v>1125</v>
      </c>
      <c r="C980" s="2">
        <v>44097</v>
      </c>
      <c r="D980" s="3">
        <v>43.71</v>
      </c>
      <c r="E980" s="3">
        <v>52.72</v>
      </c>
      <c r="F980" s="3">
        <v>50.98</v>
      </c>
      <c r="G980" s="3">
        <v>52.85</v>
      </c>
      <c r="H980" s="3">
        <v>52.88</v>
      </c>
      <c r="I980" s="3">
        <v>52.25</v>
      </c>
      <c r="J980" s="3">
        <v>44.81</v>
      </c>
      <c r="K980" s="3">
        <v>43.82</v>
      </c>
      <c r="L980" s="3">
        <v>42.77</v>
      </c>
      <c r="M980" s="3">
        <v>42.18</v>
      </c>
      <c r="N980" s="3">
        <v>42.26</v>
      </c>
      <c r="O980" s="3">
        <v>42.8</v>
      </c>
      <c r="P980" s="3">
        <v>47.47</v>
      </c>
      <c r="Q980" s="3">
        <v>50.28</v>
      </c>
      <c r="R980" s="3">
        <v>50.88</v>
      </c>
      <c r="S980" s="3">
        <v>51.77</v>
      </c>
      <c r="T980" s="3">
        <v>51.85</v>
      </c>
      <c r="U980" s="3">
        <v>51.13</v>
      </c>
      <c r="V980" s="3">
        <v>45.48</v>
      </c>
      <c r="W980" s="3">
        <v>43.55</v>
      </c>
      <c r="X980" s="3">
        <v>43.17</v>
      </c>
      <c r="Y980" s="3">
        <v>42.92</v>
      </c>
      <c r="Z980" s="3">
        <v>43.19</v>
      </c>
      <c r="AA980" s="3">
        <v>44.07</v>
      </c>
      <c r="AB980" s="3">
        <v>47.65</v>
      </c>
      <c r="AC980" s="3">
        <v>50.72</v>
      </c>
      <c r="AD980" s="3">
        <v>51.17</v>
      </c>
      <c r="AE980" s="3">
        <v>51.92</v>
      </c>
      <c r="AF980" s="3">
        <v>51.97</v>
      </c>
      <c r="AG980" s="3">
        <v>51.12</v>
      </c>
      <c r="AH980" s="3">
        <v>45.73</v>
      </c>
      <c r="AI980" s="3">
        <v>44.78</v>
      </c>
      <c r="AJ980" s="3">
        <v>44.08</v>
      </c>
      <c r="AK980" s="3">
        <v>43.82</v>
      </c>
      <c r="AL980" s="3">
        <v>44.09</v>
      </c>
      <c r="AM980" s="3">
        <v>45.21</v>
      </c>
      <c r="AN980" s="3">
        <v>49.83</v>
      </c>
      <c r="AO980" s="3">
        <v>52.96</v>
      </c>
      <c r="AP980" s="3">
        <v>53.41</v>
      </c>
      <c r="AQ980" s="3">
        <v>54.15</v>
      </c>
      <c r="AR980" s="3">
        <v>53.96</v>
      </c>
      <c r="AS980" s="3">
        <v>53.08</v>
      </c>
      <c r="AT980" s="3">
        <v>44.21</v>
      </c>
      <c r="AU980" s="3">
        <v>43.4</v>
      </c>
      <c r="AV980" s="3">
        <v>43.14</v>
      </c>
      <c r="AW980" s="3">
        <v>43.41</v>
      </c>
      <c r="AX980" s="3">
        <v>44.53</v>
      </c>
      <c r="AY980" s="3">
        <v>45.59</v>
      </c>
    </row>
    <row r="981" spans="1:51" x14ac:dyDescent="0.35">
      <c r="A981" s="5">
        <f t="shared" si="16"/>
        <v>44098</v>
      </c>
      <c r="B981" t="s">
        <v>1126</v>
      </c>
      <c r="C981" s="2">
        <v>44098</v>
      </c>
      <c r="D981" s="3">
        <v>42.96</v>
      </c>
      <c r="E981" s="3">
        <v>52.51</v>
      </c>
      <c r="F981" s="3">
        <v>50.83</v>
      </c>
      <c r="G981" s="3">
        <v>52.52</v>
      </c>
      <c r="H981" s="3">
        <v>52.55</v>
      </c>
      <c r="I981" s="3">
        <v>51.92</v>
      </c>
      <c r="J981" s="3">
        <v>44.68</v>
      </c>
      <c r="K981" s="3">
        <v>43.69</v>
      </c>
      <c r="L981" s="3">
        <v>42.64</v>
      </c>
      <c r="M981" s="3">
        <v>42.09</v>
      </c>
      <c r="N981" s="3">
        <v>42.17</v>
      </c>
      <c r="O981" s="3">
        <v>42.71</v>
      </c>
      <c r="P981" s="3">
        <v>47.3</v>
      </c>
      <c r="Q981" s="3">
        <v>50.11</v>
      </c>
      <c r="R981" s="3">
        <v>50.71</v>
      </c>
      <c r="S981" s="3">
        <v>51.6</v>
      </c>
      <c r="T981" s="3">
        <v>51.68</v>
      </c>
      <c r="U981" s="3">
        <v>50.96</v>
      </c>
      <c r="V981" s="3">
        <v>45.36</v>
      </c>
      <c r="W981" s="3">
        <v>43.43</v>
      </c>
      <c r="X981" s="3">
        <v>43.05</v>
      </c>
      <c r="Y981" s="3">
        <v>42.8</v>
      </c>
      <c r="Z981" s="3">
        <v>43.07</v>
      </c>
      <c r="AA981" s="3">
        <v>43.95</v>
      </c>
      <c r="AB981" s="3">
        <v>47.76</v>
      </c>
      <c r="AC981" s="3">
        <v>50.83</v>
      </c>
      <c r="AD981" s="3">
        <v>51.28</v>
      </c>
      <c r="AE981" s="3">
        <v>52.03</v>
      </c>
      <c r="AF981" s="3">
        <v>52.08</v>
      </c>
      <c r="AG981" s="3">
        <v>51.23</v>
      </c>
      <c r="AH981" s="3">
        <v>45.43</v>
      </c>
      <c r="AI981" s="3">
        <v>44.48</v>
      </c>
      <c r="AJ981" s="3">
        <v>43.78</v>
      </c>
      <c r="AK981" s="3">
        <v>43.52</v>
      </c>
      <c r="AL981" s="3">
        <v>43.79</v>
      </c>
      <c r="AM981" s="3">
        <v>44.91</v>
      </c>
      <c r="AN981" s="3">
        <v>49.18</v>
      </c>
      <c r="AO981" s="3">
        <v>52.31</v>
      </c>
      <c r="AP981" s="3">
        <v>52.76</v>
      </c>
      <c r="AQ981" s="3">
        <v>53.5</v>
      </c>
      <c r="AR981" s="3">
        <v>53.31</v>
      </c>
      <c r="AS981" s="3">
        <v>52.43</v>
      </c>
      <c r="AT981" s="3">
        <v>43.91</v>
      </c>
      <c r="AU981" s="3">
        <v>43.1</v>
      </c>
      <c r="AV981" s="3">
        <v>42.84</v>
      </c>
      <c r="AW981" s="3">
        <v>43.11</v>
      </c>
      <c r="AX981" s="3">
        <v>44.23</v>
      </c>
      <c r="AY981" s="3">
        <v>45.29</v>
      </c>
    </row>
    <row r="982" spans="1:51" x14ac:dyDescent="0.35">
      <c r="A982" s="5">
        <f t="shared" si="16"/>
        <v>44099</v>
      </c>
      <c r="B982" t="s">
        <v>1127</v>
      </c>
      <c r="C982" s="2">
        <v>44099</v>
      </c>
      <c r="D982" s="3">
        <v>42.92</v>
      </c>
      <c r="E982" s="3">
        <v>52.79</v>
      </c>
      <c r="F982" s="3">
        <v>50.95</v>
      </c>
      <c r="G982" s="3">
        <v>52.6</v>
      </c>
      <c r="H982" s="3">
        <v>52.63</v>
      </c>
      <c r="I982" s="3">
        <v>52</v>
      </c>
      <c r="J982" s="3">
        <v>44.87</v>
      </c>
      <c r="K982" s="3">
        <v>43.88</v>
      </c>
      <c r="L982" s="3">
        <v>42.83</v>
      </c>
      <c r="M982" s="3">
        <v>42.41</v>
      </c>
      <c r="N982" s="3">
        <v>42.49</v>
      </c>
      <c r="O982" s="3">
        <v>43.03</v>
      </c>
      <c r="P982" s="3">
        <v>47.32</v>
      </c>
      <c r="Q982" s="3">
        <v>50.13</v>
      </c>
      <c r="R982" s="3">
        <v>50.73</v>
      </c>
      <c r="S982" s="3">
        <v>51.62</v>
      </c>
      <c r="T982" s="3">
        <v>51.7</v>
      </c>
      <c r="U982" s="3">
        <v>50.98</v>
      </c>
      <c r="V982" s="3">
        <v>45.73</v>
      </c>
      <c r="W982" s="3">
        <v>43.8</v>
      </c>
      <c r="X982" s="3">
        <v>43.42</v>
      </c>
      <c r="Y982" s="3">
        <v>43.17</v>
      </c>
      <c r="Z982" s="3">
        <v>43.44</v>
      </c>
      <c r="AA982" s="3">
        <v>44.32</v>
      </c>
      <c r="AB982" s="3">
        <v>47.85</v>
      </c>
      <c r="AC982" s="3">
        <v>50.92</v>
      </c>
      <c r="AD982" s="3">
        <v>51.37</v>
      </c>
      <c r="AE982" s="3">
        <v>52.12</v>
      </c>
      <c r="AF982" s="3">
        <v>52.17</v>
      </c>
      <c r="AG982" s="3">
        <v>51.32</v>
      </c>
      <c r="AH982" s="3">
        <v>45.43</v>
      </c>
      <c r="AI982" s="3">
        <v>44.48</v>
      </c>
      <c r="AJ982" s="3">
        <v>43.78</v>
      </c>
      <c r="AK982" s="3">
        <v>43.52</v>
      </c>
      <c r="AL982" s="3">
        <v>43.79</v>
      </c>
      <c r="AM982" s="3">
        <v>44.91</v>
      </c>
      <c r="AN982" s="3">
        <v>49.68</v>
      </c>
      <c r="AO982" s="3">
        <v>52.81</v>
      </c>
      <c r="AP982" s="3">
        <v>53.26</v>
      </c>
      <c r="AQ982" s="3">
        <v>54</v>
      </c>
      <c r="AR982" s="3">
        <v>53.81</v>
      </c>
      <c r="AS982" s="3">
        <v>52.93</v>
      </c>
      <c r="AT982" s="3">
        <v>43.91</v>
      </c>
      <c r="AU982" s="3">
        <v>43.1</v>
      </c>
      <c r="AV982" s="3">
        <v>42.84</v>
      </c>
      <c r="AW982" s="3">
        <v>43.11</v>
      </c>
      <c r="AX982" s="3">
        <v>44.23</v>
      </c>
      <c r="AY982" s="3">
        <v>45.29</v>
      </c>
    </row>
    <row r="983" spans="1:51" x14ac:dyDescent="0.35">
      <c r="A983" s="5">
        <f t="shared" si="16"/>
        <v>44102</v>
      </c>
      <c r="B983" t="s">
        <v>1128</v>
      </c>
      <c r="C983" s="2">
        <v>44102</v>
      </c>
      <c r="D983" s="3">
        <v>44.45</v>
      </c>
      <c r="E983" s="3">
        <v>53.46</v>
      </c>
      <c r="F983" s="3">
        <v>52.25</v>
      </c>
      <c r="G983" s="3">
        <v>53.57</v>
      </c>
      <c r="H983" s="3">
        <v>53.6</v>
      </c>
      <c r="I983" s="3">
        <v>52.97</v>
      </c>
      <c r="J983" s="3">
        <v>45.61</v>
      </c>
      <c r="K983" s="3">
        <v>44.62</v>
      </c>
      <c r="L983" s="3">
        <v>43.57</v>
      </c>
      <c r="M983" s="3">
        <v>43.19</v>
      </c>
      <c r="N983" s="3">
        <v>43.27</v>
      </c>
      <c r="O983" s="3">
        <v>43.81</v>
      </c>
      <c r="P983" s="3">
        <v>47.75</v>
      </c>
      <c r="Q983" s="3">
        <v>50.56</v>
      </c>
      <c r="R983" s="3">
        <v>51.16</v>
      </c>
      <c r="S983" s="3">
        <v>52.05</v>
      </c>
      <c r="T983" s="3">
        <v>52.13</v>
      </c>
      <c r="U983" s="3">
        <v>51.41</v>
      </c>
      <c r="V983" s="3">
        <v>45.91</v>
      </c>
      <c r="W983" s="3">
        <v>43.98</v>
      </c>
      <c r="X983" s="3">
        <v>43.6</v>
      </c>
      <c r="Y983" s="3">
        <v>43.35</v>
      </c>
      <c r="Z983" s="3">
        <v>43.62</v>
      </c>
      <c r="AA983" s="3">
        <v>44.5</v>
      </c>
      <c r="AB983" s="3">
        <v>48.12</v>
      </c>
      <c r="AC983" s="3">
        <v>51.19</v>
      </c>
      <c r="AD983" s="3">
        <v>51.64</v>
      </c>
      <c r="AE983" s="3">
        <v>52.39</v>
      </c>
      <c r="AF983" s="3">
        <v>52.44</v>
      </c>
      <c r="AG983" s="3">
        <v>51.59</v>
      </c>
      <c r="AH983" s="3">
        <v>45.8</v>
      </c>
      <c r="AI983" s="3">
        <v>44.85</v>
      </c>
      <c r="AJ983" s="3">
        <v>44.15</v>
      </c>
      <c r="AK983" s="3">
        <v>43.89</v>
      </c>
      <c r="AL983" s="3">
        <v>44.16</v>
      </c>
      <c r="AM983" s="3">
        <v>45.28</v>
      </c>
      <c r="AN983" s="3">
        <v>49.93</v>
      </c>
      <c r="AO983" s="3">
        <v>53.06</v>
      </c>
      <c r="AP983" s="3">
        <v>53.51</v>
      </c>
      <c r="AQ983" s="3">
        <v>54.25</v>
      </c>
      <c r="AR983" s="3">
        <v>54.06</v>
      </c>
      <c r="AS983" s="3">
        <v>53.18</v>
      </c>
      <c r="AT983" s="3">
        <v>44.28</v>
      </c>
      <c r="AU983" s="3">
        <v>43.47</v>
      </c>
      <c r="AV983" s="3">
        <v>43.21</v>
      </c>
      <c r="AW983" s="3">
        <v>43.48</v>
      </c>
      <c r="AX983" s="3">
        <v>44.6</v>
      </c>
      <c r="AY983" s="3">
        <v>45.66</v>
      </c>
    </row>
    <row r="984" spans="1:51" x14ac:dyDescent="0.35">
      <c r="A984" s="5">
        <f t="shared" si="16"/>
        <v>44103</v>
      </c>
      <c r="B984" t="s">
        <v>1129</v>
      </c>
      <c r="C984" s="2">
        <v>44103</v>
      </c>
      <c r="D984" s="3">
        <v>44.66</v>
      </c>
      <c r="E984" s="3">
        <v>53.21</v>
      </c>
      <c r="F984" s="3">
        <v>52.07</v>
      </c>
      <c r="G984" s="3">
        <v>53.26</v>
      </c>
      <c r="H984" s="3">
        <v>53.29</v>
      </c>
      <c r="I984" s="3">
        <v>52.66</v>
      </c>
      <c r="J984" s="3">
        <v>45.57</v>
      </c>
      <c r="K984" s="3">
        <v>44.58</v>
      </c>
      <c r="L984" s="3">
        <v>43.53</v>
      </c>
      <c r="M984" s="3">
        <v>43.01</v>
      </c>
      <c r="N984" s="3">
        <v>43.09</v>
      </c>
      <c r="O984" s="3">
        <v>43.63</v>
      </c>
      <c r="P984" s="3">
        <v>47.48</v>
      </c>
      <c r="Q984" s="3">
        <v>50.29</v>
      </c>
      <c r="R984" s="3">
        <v>50.89</v>
      </c>
      <c r="S984" s="3">
        <v>51.78</v>
      </c>
      <c r="T984" s="3">
        <v>51.86</v>
      </c>
      <c r="U984" s="3">
        <v>51.14</v>
      </c>
      <c r="V984" s="3">
        <v>45.59</v>
      </c>
      <c r="W984" s="3">
        <v>43.66</v>
      </c>
      <c r="X984" s="3">
        <v>43.28</v>
      </c>
      <c r="Y984" s="3">
        <v>43.03</v>
      </c>
      <c r="Z984" s="3">
        <v>43.3</v>
      </c>
      <c r="AA984" s="3">
        <v>44.18</v>
      </c>
      <c r="AB984" s="3">
        <v>47.9</v>
      </c>
      <c r="AC984" s="3">
        <v>50.97</v>
      </c>
      <c r="AD984" s="3">
        <v>51.42</v>
      </c>
      <c r="AE984" s="3">
        <v>52.17</v>
      </c>
      <c r="AF984" s="3">
        <v>52.22</v>
      </c>
      <c r="AG984" s="3">
        <v>51.37</v>
      </c>
      <c r="AH984" s="3">
        <v>45.49</v>
      </c>
      <c r="AI984" s="3">
        <v>44.54</v>
      </c>
      <c r="AJ984" s="3">
        <v>43.84</v>
      </c>
      <c r="AK984" s="3">
        <v>43.58</v>
      </c>
      <c r="AL984" s="3">
        <v>43.85</v>
      </c>
      <c r="AM984" s="3">
        <v>44.97</v>
      </c>
      <c r="AN984" s="3">
        <v>49.71</v>
      </c>
      <c r="AO984" s="3">
        <v>52.84</v>
      </c>
      <c r="AP984" s="3">
        <v>53.29</v>
      </c>
      <c r="AQ984" s="3">
        <v>54.03</v>
      </c>
      <c r="AR984" s="3">
        <v>53.84</v>
      </c>
      <c r="AS984" s="3">
        <v>52.96</v>
      </c>
      <c r="AT984" s="3">
        <v>43.97</v>
      </c>
      <c r="AU984" s="3">
        <v>43.16</v>
      </c>
      <c r="AV984" s="3">
        <v>42.9</v>
      </c>
      <c r="AW984" s="3">
        <v>43.17</v>
      </c>
      <c r="AX984" s="3">
        <v>44.29</v>
      </c>
      <c r="AY984" s="3">
        <v>45.35</v>
      </c>
    </row>
    <row r="985" spans="1:51" x14ac:dyDescent="0.35">
      <c r="A985" s="5">
        <f t="shared" si="16"/>
        <v>44104</v>
      </c>
      <c r="B985" t="s">
        <v>1130</v>
      </c>
      <c r="C985" s="2">
        <v>44104</v>
      </c>
      <c r="D985" s="3">
        <v>52.44</v>
      </c>
      <c r="E985" s="3">
        <v>51.68</v>
      </c>
      <c r="F985" s="3">
        <v>53.09</v>
      </c>
      <c r="G985" s="3">
        <v>53.12</v>
      </c>
      <c r="H985" s="3">
        <v>52.49</v>
      </c>
      <c r="I985" s="3">
        <v>45.19</v>
      </c>
      <c r="J985" s="3">
        <v>44.2</v>
      </c>
      <c r="K985" s="3">
        <v>43.15</v>
      </c>
      <c r="L985" s="3">
        <v>42.56</v>
      </c>
      <c r="M985" s="3">
        <v>42.64</v>
      </c>
      <c r="N985" s="3">
        <v>43.18</v>
      </c>
      <c r="O985" s="3">
        <v>47.15</v>
      </c>
      <c r="P985" s="3">
        <v>49.96</v>
      </c>
      <c r="Q985" s="3">
        <v>50.56</v>
      </c>
      <c r="R985" s="3">
        <v>51.45</v>
      </c>
      <c r="S985" s="3">
        <v>51.53</v>
      </c>
      <c r="T985" s="3">
        <v>50.81</v>
      </c>
      <c r="U985" s="3">
        <v>45.45</v>
      </c>
      <c r="V985" s="3">
        <v>43.52</v>
      </c>
      <c r="W985" s="3">
        <v>43.14</v>
      </c>
      <c r="X985" s="3">
        <v>42.89</v>
      </c>
      <c r="Y985" s="3">
        <v>43.16</v>
      </c>
      <c r="Z985" s="3">
        <v>44.04</v>
      </c>
      <c r="AA985" s="3">
        <v>47.61</v>
      </c>
      <c r="AB985" s="3">
        <v>50.68</v>
      </c>
      <c r="AC985" s="3">
        <v>51.13</v>
      </c>
      <c r="AD985" s="3">
        <v>51.88</v>
      </c>
      <c r="AE985" s="3">
        <v>51.93</v>
      </c>
      <c r="AF985" s="3">
        <v>51.08</v>
      </c>
      <c r="AG985" s="3">
        <v>45.56</v>
      </c>
      <c r="AH985" s="3">
        <v>44.61</v>
      </c>
      <c r="AI985" s="3">
        <v>43.91</v>
      </c>
      <c r="AJ985" s="3">
        <v>43.65</v>
      </c>
      <c r="AK985" s="3">
        <v>43.92</v>
      </c>
      <c r="AL985" s="3">
        <v>45.04</v>
      </c>
      <c r="AM985" s="3">
        <v>49.42</v>
      </c>
      <c r="AN985" s="3">
        <v>52.55</v>
      </c>
      <c r="AO985" s="3">
        <v>53</v>
      </c>
      <c r="AP985" s="3">
        <v>53.74</v>
      </c>
      <c r="AQ985" s="3">
        <v>53.55</v>
      </c>
      <c r="AR985" s="3">
        <v>52.67</v>
      </c>
      <c r="AS985" s="3">
        <v>44.04</v>
      </c>
      <c r="AT985" s="3">
        <v>43.23</v>
      </c>
      <c r="AU985" s="3">
        <v>42.97</v>
      </c>
      <c r="AV985" s="3">
        <v>43.24</v>
      </c>
      <c r="AW985" s="3">
        <v>44.36</v>
      </c>
      <c r="AX985" s="3">
        <v>45.42</v>
      </c>
      <c r="AY985" s="3">
        <v>50.4</v>
      </c>
    </row>
    <row r="986" spans="1:51" x14ac:dyDescent="0.35">
      <c r="A986" s="5">
        <f t="shared" si="16"/>
        <v>44105</v>
      </c>
      <c r="B986" t="s">
        <v>1131</v>
      </c>
      <c r="C986" s="2">
        <v>44105</v>
      </c>
      <c r="D986" s="3">
        <v>51.36</v>
      </c>
      <c r="E986" s="3">
        <v>50.89</v>
      </c>
      <c r="F986" s="3">
        <v>52.31</v>
      </c>
      <c r="G986" s="3">
        <v>52.34</v>
      </c>
      <c r="H986" s="3">
        <v>51.71</v>
      </c>
      <c r="I986" s="3">
        <v>44.9</v>
      </c>
      <c r="J986" s="3">
        <v>43.91</v>
      </c>
      <c r="K986" s="3">
        <v>42.86</v>
      </c>
      <c r="L986" s="3">
        <v>42.28</v>
      </c>
      <c r="M986" s="3">
        <v>42.36</v>
      </c>
      <c r="N986" s="3">
        <v>42.9</v>
      </c>
      <c r="O986" s="3">
        <v>46.65</v>
      </c>
      <c r="P986" s="3">
        <v>49.46</v>
      </c>
      <c r="Q986" s="3">
        <v>50.06</v>
      </c>
      <c r="R986" s="3">
        <v>51.18</v>
      </c>
      <c r="S986" s="3">
        <v>51.26</v>
      </c>
      <c r="T986" s="3">
        <v>50.54</v>
      </c>
      <c r="U986" s="3">
        <v>45.06</v>
      </c>
      <c r="V986" s="3">
        <v>43.13</v>
      </c>
      <c r="W986" s="3">
        <v>42.75</v>
      </c>
      <c r="X986" s="3">
        <v>42.5</v>
      </c>
      <c r="Y986" s="3">
        <v>42.77</v>
      </c>
      <c r="Z986" s="3">
        <v>43.65</v>
      </c>
      <c r="AA986" s="3">
        <v>47.31</v>
      </c>
      <c r="AB986" s="3">
        <v>50.38</v>
      </c>
      <c r="AC986" s="3">
        <v>50.83</v>
      </c>
      <c r="AD986" s="3">
        <v>51.69</v>
      </c>
      <c r="AE986" s="3">
        <v>51.74</v>
      </c>
      <c r="AF986" s="3">
        <v>50.89</v>
      </c>
      <c r="AG986" s="3">
        <v>45.15</v>
      </c>
      <c r="AH986" s="3">
        <v>44.2</v>
      </c>
      <c r="AI986" s="3">
        <v>43.5</v>
      </c>
      <c r="AJ986" s="3">
        <v>43.24</v>
      </c>
      <c r="AK986" s="3">
        <v>43.51</v>
      </c>
      <c r="AL986" s="3">
        <v>44.63</v>
      </c>
      <c r="AM986" s="3">
        <v>49.11</v>
      </c>
      <c r="AN986" s="3">
        <v>52.24</v>
      </c>
      <c r="AO986" s="3">
        <v>52.69</v>
      </c>
      <c r="AP986" s="3">
        <v>53.48</v>
      </c>
      <c r="AQ986" s="3">
        <v>53.29</v>
      </c>
      <c r="AR986" s="3">
        <v>52.41</v>
      </c>
      <c r="AS986" s="3">
        <v>43.63</v>
      </c>
      <c r="AT986" s="3">
        <v>42.82</v>
      </c>
      <c r="AU986" s="3">
        <v>42.56</v>
      </c>
      <c r="AV986" s="3">
        <v>42.83</v>
      </c>
      <c r="AW986" s="3">
        <v>43.95</v>
      </c>
      <c r="AX986" s="3">
        <v>45.01</v>
      </c>
      <c r="AY986" s="3">
        <v>50.09</v>
      </c>
    </row>
    <row r="987" spans="1:51" x14ac:dyDescent="0.35">
      <c r="A987" s="5">
        <f t="shared" si="16"/>
        <v>44106</v>
      </c>
      <c r="B987" t="s">
        <v>1132</v>
      </c>
      <c r="C987" s="2">
        <v>44106</v>
      </c>
      <c r="D987" s="3">
        <v>49.79</v>
      </c>
      <c r="E987" s="3">
        <v>49.85</v>
      </c>
      <c r="F987" s="3">
        <v>51.5</v>
      </c>
      <c r="G987" s="3">
        <v>51.53</v>
      </c>
      <c r="H987" s="3">
        <v>50.9</v>
      </c>
      <c r="I987" s="3">
        <v>44.13</v>
      </c>
      <c r="J987" s="3">
        <v>43.14</v>
      </c>
      <c r="K987" s="3">
        <v>42.09</v>
      </c>
      <c r="L987" s="3">
        <v>41.65</v>
      </c>
      <c r="M987" s="3">
        <v>41.73</v>
      </c>
      <c r="N987" s="3">
        <v>42.27</v>
      </c>
      <c r="O987" s="3">
        <v>45.68</v>
      </c>
      <c r="P987" s="3">
        <v>48.49</v>
      </c>
      <c r="Q987" s="3">
        <v>49.09</v>
      </c>
      <c r="R987" s="3">
        <v>50.43</v>
      </c>
      <c r="S987" s="3">
        <v>50.51</v>
      </c>
      <c r="T987" s="3">
        <v>49.79</v>
      </c>
      <c r="U987" s="3">
        <v>44.45</v>
      </c>
      <c r="V987" s="3">
        <v>42.52</v>
      </c>
      <c r="W987" s="3">
        <v>42.14</v>
      </c>
      <c r="X987" s="3">
        <v>41.89</v>
      </c>
      <c r="Y987" s="3">
        <v>42.16</v>
      </c>
      <c r="Z987" s="3">
        <v>43.04</v>
      </c>
      <c r="AA987" s="3">
        <v>46.65</v>
      </c>
      <c r="AB987" s="3">
        <v>49.72</v>
      </c>
      <c r="AC987" s="3">
        <v>50.17</v>
      </c>
      <c r="AD987" s="3">
        <v>51.03</v>
      </c>
      <c r="AE987" s="3">
        <v>51.08</v>
      </c>
      <c r="AF987" s="3">
        <v>50.23</v>
      </c>
      <c r="AG987" s="3">
        <v>44.66</v>
      </c>
      <c r="AH987" s="3">
        <v>43.71</v>
      </c>
      <c r="AI987" s="3">
        <v>43.01</v>
      </c>
      <c r="AJ987" s="3">
        <v>42.75</v>
      </c>
      <c r="AK987" s="3">
        <v>43.02</v>
      </c>
      <c r="AL987" s="3">
        <v>44.14</v>
      </c>
      <c r="AM987" s="3">
        <v>48.54</v>
      </c>
      <c r="AN987" s="3">
        <v>51.67</v>
      </c>
      <c r="AO987" s="3">
        <v>52.12</v>
      </c>
      <c r="AP987" s="3">
        <v>52.91</v>
      </c>
      <c r="AQ987" s="3">
        <v>52.72</v>
      </c>
      <c r="AR987" s="3">
        <v>51.84</v>
      </c>
      <c r="AS987" s="3">
        <v>43.14</v>
      </c>
      <c r="AT987" s="3">
        <v>42.33</v>
      </c>
      <c r="AU987" s="3">
        <v>42.07</v>
      </c>
      <c r="AV987" s="3">
        <v>42.34</v>
      </c>
      <c r="AW987" s="3">
        <v>43.46</v>
      </c>
      <c r="AX987" s="3">
        <v>44.52</v>
      </c>
      <c r="AY987" s="3">
        <v>49.52</v>
      </c>
    </row>
    <row r="988" spans="1:51" x14ac:dyDescent="0.35">
      <c r="A988" s="5">
        <f t="shared" si="16"/>
        <v>44109</v>
      </c>
      <c r="B988" t="s">
        <v>1133</v>
      </c>
      <c r="C988" s="2">
        <v>44109</v>
      </c>
      <c r="D988" s="3">
        <v>50.46</v>
      </c>
      <c r="E988" s="3">
        <v>50.18</v>
      </c>
      <c r="F988" s="3">
        <v>52.07</v>
      </c>
      <c r="G988" s="3">
        <v>52.1</v>
      </c>
      <c r="H988" s="3">
        <v>51.47</v>
      </c>
      <c r="I988" s="3">
        <v>44.66</v>
      </c>
      <c r="J988" s="3">
        <v>43.67</v>
      </c>
      <c r="K988" s="3">
        <v>42.62</v>
      </c>
      <c r="L988" s="3">
        <v>42.42</v>
      </c>
      <c r="M988" s="3">
        <v>42.5</v>
      </c>
      <c r="N988" s="3">
        <v>43.04</v>
      </c>
      <c r="O988" s="3">
        <v>46.27</v>
      </c>
      <c r="P988" s="3">
        <v>49.08</v>
      </c>
      <c r="Q988" s="3">
        <v>49.68</v>
      </c>
      <c r="R988" s="3">
        <v>51.14</v>
      </c>
      <c r="S988" s="3">
        <v>51.22</v>
      </c>
      <c r="T988" s="3">
        <v>50.5</v>
      </c>
      <c r="U988" s="3">
        <v>44.91</v>
      </c>
      <c r="V988" s="3">
        <v>42.98</v>
      </c>
      <c r="W988" s="3">
        <v>42.6</v>
      </c>
      <c r="X988" s="3">
        <v>42.35</v>
      </c>
      <c r="Y988" s="3">
        <v>42.62</v>
      </c>
      <c r="Z988" s="3">
        <v>43.5</v>
      </c>
      <c r="AA988" s="3">
        <v>47.07</v>
      </c>
      <c r="AB988" s="3">
        <v>50.14</v>
      </c>
      <c r="AC988" s="3">
        <v>50.59</v>
      </c>
      <c r="AD988" s="3">
        <v>51.45</v>
      </c>
      <c r="AE988" s="3">
        <v>51.5</v>
      </c>
      <c r="AF988" s="3">
        <v>50.65</v>
      </c>
      <c r="AG988" s="3">
        <v>44.59</v>
      </c>
      <c r="AH988" s="3">
        <v>43.64</v>
      </c>
      <c r="AI988" s="3">
        <v>42.94</v>
      </c>
      <c r="AJ988" s="3">
        <v>42.68</v>
      </c>
      <c r="AK988" s="3">
        <v>42.95</v>
      </c>
      <c r="AL988" s="3">
        <v>44.07</v>
      </c>
      <c r="AM988" s="3">
        <v>48.36</v>
      </c>
      <c r="AN988" s="3">
        <v>51.49</v>
      </c>
      <c r="AO988" s="3">
        <v>51.94</v>
      </c>
      <c r="AP988" s="3">
        <v>52.73</v>
      </c>
      <c r="AQ988" s="3">
        <v>52.54</v>
      </c>
      <c r="AR988" s="3">
        <v>51.66</v>
      </c>
      <c r="AS988" s="3">
        <v>43.07</v>
      </c>
      <c r="AT988" s="3">
        <v>42.26</v>
      </c>
      <c r="AU988" s="3">
        <v>42</v>
      </c>
      <c r="AV988" s="3">
        <v>42.27</v>
      </c>
      <c r="AW988" s="3">
        <v>43.39</v>
      </c>
      <c r="AX988" s="3">
        <v>44.45</v>
      </c>
      <c r="AY988" s="3">
        <v>49.34</v>
      </c>
    </row>
    <row r="989" spans="1:51" x14ac:dyDescent="0.35">
      <c r="A989" s="5">
        <f t="shared" si="16"/>
        <v>44110</v>
      </c>
      <c r="B989" t="s">
        <v>1134</v>
      </c>
      <c r="C989" s="2">
        <v>44110</v>
      </c>
      <c r="D989" s="3">
        <v>49.53</v>
      </c>
      <c r="E989" s="3">
        <v>49.72</v>
      </c>
      <c r="F989" s="3">
        <v>51.86</v>
      </c>
      <c r="G989" s="3">
        <v>51.89</v>
      </c>
      <c r="H989" s="3">
        <v>51.23</v>
      </c>
      <c r="I989" s="3">
        <v>44.43</v>
      </c>
      <c r="J989" s="3">
        <v>43.44</v>
      </c>
      <c r="K989" s="3">
        <v>42.39</v>
      </c>
      <c r="L989" s="3">
        <v>42.32</v>
      </c>
      <c r="M989" s="3">
        <v>42.4</v>
      </c>
      <c r="N989" s="3">
        <v>42.94</v>
      </c>
      <c r="O989" s="3">
        <v>46.24</v>
      </c>
      <c r="P989" s="3">
        <v>49.05</v>
      </c>
      <c r="Q989" s="3">
        <v>49.65</v>
      </c>
      <c r="R989" s="3">
        <v>51.2</v>
      </c>
      <c r="S989" s="3">
        <v>51.28</v>
      </c>
      <c r="T989" s="3">
        <v>50.56</v>
      </c>
      <c r="U989" s="3">
        <v>44.96</v>
      </c>
      <c r="V989" s="3">
        <v>43.03</v>
      </c>
      <c r="W989" s="3">
        <v>42.65</v>
      </c>
      <c r="X989" s="3">
        <v>42.4</v>
      </c>
      <c r="Y989" s="3">
        <v>42.67</v>
      </c>
      <c r="Z989" s="3">
        <v>43.55</v>
      </c>
      <c r="AA989" s="3">
        <v>47.15</v>
      </c>
      <c r="AB989" s="3">
        <v>50.22</v>
      </c>
      <c r="AC989" s="3">
        <v>50.67</v>
      </c>
      <c r="AD989" s="3">
        <v>51.53</v>
      </c>
      <c r="AE989" s="3">
        <v>51.58</v>
      </c>
      <c r="AF989" s="3">
        <v>50.73</v>
      </c>
      <c r="AG989" s="3">
        <v>44.45</v>
      </c>
      <c r="AH989" s="3">
        <v>43.5</v>
      </c>
      <c r="AI989" s="3">
        <v>42.8</v>
      </c>
      <c r="AJ989" s="3">
        <v>42.54</v>
      </c>
      <c r="AK989" s="3">
        <v>42.81</v>
      </c>
      <c r="AL989" s="3">
        <v>43.93</v>
      </c>
      <c r="AM989" s="3">
        <v>48.35</v>
      </c>
      <c r="AN989" s="3">
        <v>51.48</v>
      </c>
      <c r="AO989" s="3">
        <v>51.93</v>
      </c>
      <c r="AP989" s="3">
        <v>52.72</v>
      </c>
      <c r="AQ989" s="3">
        <v>52.53</v>
      </c>
      <c r="AR989" s="3">
        <v>51.65</v>
      </c>
      <c r="AS989" s="3">
        <v>43.61</v>
      </c>
      <c r="AT989" s="3">
        <v>42.8</v>
      </c>
      <c r="AU989" s="3">
        <v>42.54</v>
      </c>
      <c r="AV989" s="3">
        <v>42.81</v>
      </c>
      <c r="AW989" s="3">
        <v>43.93</v>
      </c>
      <c r="AX989" s="3">
        <v>44.99</v>
      </c>
      <c r="AY989" s="3">
        <v>49.33</v>
      </c>
    </row>
    <row r="990" spans="1:51" x14ac:dyDescent="0.35">
      <c r="A990" s="5">
        <f t="shared" si="16"/>
        <v>44111</v>
      </c>
      <c r="B990" t="s">
        <v>1135</v>
      </c>
      <c r="C990" s="2">
        <v>44111</v>
      </c>
      <c r="D990" s="3">
        <v>50.21</v>
      </c>
      <c r="E990" s="3">
        <v>50.36</v>
      </c>
      <c r="F990" s="3">
        <v>52.62</v>
      </c>
      <c r="G990" s="3">
        <v>52.65</v>
      </c>
      <c r="H990" s="3">
        <v>51.99</v>
      </c>
      <c r="I990" s="3">
        <v>45.18</v>
      </c>
      <c r="J990" s="3">
        <v>44.19</v>
      </c>
      <c r="K990" s="3">
        <v>43.14</v>
      </c>
      <c r="L990" s="3">
        <v>43.11</v>
      </c>
      <c r="M990" s="3">
        <v>43.19</v>
      </c>
      <c r="N990" s="3">
        <v>43.73</v>
      </c>
      <c r="O990" s="3">
        <v>46.88</v>
      </c>
      <c r="P990" s="3">
        <v>49.69</v>
      </c>
      <c r="Q990" s="3">
        <v>50.29</v>
      </c>
      <c r="R990" s="3">
        <v>51.91</v>
      </c>
      <c r="S990" s="3">
        <v>51.99</v>
      </c>
      <c r="T990" s="3">
        <v>51.27</v>
      </c>
      <c r="U990" s="3">
        <v>45.79</v>
      </c>
      <c r="V990" s="3">
        <v>43.86</v>
      </c>
      <c r="W990" s="3">
        <v>43.48</v>
      </c>
      <c r="X990" s="3">
        <v>43.23</v>
      </c>
      <c r="Y990" s="3">
        <v>43.5</v>
      </c>
      <c r="Z990" s="3">
        <v>44.38</v>
      </c>
      <c r="AA990" s="3">
        <v>47.66</v>
      </c>
      <c r="AB990" s="3">
        <v>50.73</v>
      </c>
      <c r="AC990" s="3">
        <v>51.18</v>
      </c>
      <c r="AD990" s="3">
        <v>52.04</v>
      </c>
      <c r="AE990" s="3">
        <v>52.09</v>
      </c>
      <c r="AF990" s="3">
        <v>51.24</v>
      </c>
      <c r="AG990" s="3">
        <v>45.14</v>
      </c>
      <c r="AH990" s="3">
        <v>44.19</v>
      </c>
      <c r="AI990" s="3">
        <v>43.49</v>
      </c>
      <c r="AJ990" s="3">
        <v>43.23</v>
      </c>
      <c r="AK990" s="3">
        <v>43.5</v>
      </c>
      <c r="AL990" s="3">
        <v>44.62</v>
      </c>
      <c r="AM990" s="3">
        <v>48.96</v>
      </c>
      <c r="AN990" s="3">
        <v>52.09</v>
      </c>
      <c r="AO990" s="3">
        <v>52.54</v>
      </c>
      <c r="AP990" s="3">
        <v>53.33</v>
      </c>
      <c r="AQ990" s="3">
        <v>53.14</v>
      </c>
      <c r="AR990" s="3">
        <v>52.26</v>
      </c>
      <c r="AS990" s="3">
        <v>44.39</v>
      </c>
      <c r="AT990" s="3">
        <v>43.58</v>
      </c>
      <c r="AU990" s="3">
        <v>43.32</v>
      </c>
      <c r="AV990" s="3">
        <v>43.59</v>
      </c>
      <c r="AW990" s="3">
        <v>44.71</v>
      </c>
      <c r="AX990" s="3">
        <v>45.77</v>
      </c>
      <c r="AY990" s="3">
        <v>49.94</v>
      </c>
    </row>
    <row r="991" spans="1:51" x14ac:dyDescent="0.35">
      <c r="A991" s="5">
        <f t="shared" si="16"/>
        <v>44112</v>
      </c>
      <c r="B991" t="s">
        <v>1136</v>
      </c>
      <c r="C991" s="2">
        <v>44112</v>
      </c>
      <c r="D991" s="3">
        <v>50.2</v>
      </c>
      <c r="E991" s="3">
        <v>50.83</v>
      </c>
      <c r="F991" s="3">
        <v>52.62</v>
      </c>
      <c r="G991" s="3">
        <v>52.65</v>
      </c>
      <c r="H991" s="3">
        <v>51.99</v>
      </c>
      <c r="I991" s="3">
        <v>45.68</v>
      </c>
      <c r="J991" s="3">
        <v>44.69</v>
      </c>
      <c r="K991" s="3">
        <v>43.64</v>
      </c>
      <c r="L991" s="3">
        <v>43.51</v>
      </c>
      <c r="M991" s="3">
        <v>43.59</v>
      </c>
      <c r="N991" s="3">
        <v>44.13</v>
      </c>
      <c r="O991" s="3">
        <v>46.9</v>
      </c>
      <c r="P991" s="3">
        <v>49.71</v>
      </c>
      <c r="Q991" s="3">
        <v>50.31</v>
      </c>
      <c r="R991" s="3">
        <v>51.98</v>
      </c>
      <c r="S991" s="3">
        <v>52.06</v>
      </c>
      <c r="T991" s="3">
        <v>51.34</v>
      </c>
      <c r="U991" s="3">
        <v>45.93</v>
      </c>
      <c r="V991" s="3">
        <v>44</v>
      </c>
      <c r="W991" s="3">
        <v>43.62</v>
      </c>
      <c r="X991" s="3">
        <v>43.37</v>
      </c>
      <c r="Y991" s="3">
        <v>43.64</v>
      </c>
      <c r="Z991" s="3">
        <v>44.52</v>
      </c>
      <c r="AA991" s="3">
        <v>47.73</v>
      </c>
      <c r="AB991" s="3">
        <v>50.8</v>
      </c>
      <c r="AC991" s="3">
        <v>51.25</v>
      </c>
      <c r="AD991" s="3">
        <v>52.11</v>
      </c>
      <c r="AE991" s="3">
        <v>52.16</v>
      </c>
      <c r="AF991" s="3">
        <v>51.31</v>
      </c>
      <c r="AG991" s="3">
        <v>45.09</v>
      </c>
      <c r="AH991" s="3">
        <v>44.14</v>
      </c>
      <c r="AI991" s="3">
        <v>43.44</v>
      </c>
      <c r="AJ991" s="3">
        <v>43.18</v>
      </c>
      <c r="AK991" s="3">
        <v>43.45</v>
      </c>
      <c r="AL991" s="3">
        <v>44.57</v>
      </c>
      <c r="AM991" s="3">
        <v>48.95</v>
      </c>
      <c r="AN991" s="3">
        <v>52.08</v>
      </c>
      <c r="AO991" s="3">
        <v>52.53</v>
      </c>
      <c r="AP991" s="3">
        <v>53.32</v>
      </c>
      <c r="AQ991" s="3">
        <v>53.13</v>
      </c>
      <c r="AR991" s="3">
        <v>52.25</v>
      </c>
      <c r="AS991" s="3">
        <v>44.34</v>
      </c>
      <c r="AT991" s="3">
        <v>43.53</v>
      </c>
      <c r="AU991" s="3">
        <v>43.27</v>
      </c>
      <c r="AV991" s="3">
        <v>43.54</v>
      </c>
      <c r="AW991" s="3">
        <v>44.66</v>
      </c>
      <c r="AX991" s="3">
        <v>45.72</v>
      </c>
      <c r="AY991" s="3">
        <v>49.93</v>
      </c>
    </row>
    <row r="992" spans="1:51" x14ac:dyDescent="0.35">
      <c r="A992" s="5">
        <f t="shared" si="16"/>
        <v>44113</v>
      </c>
      <c r="B992" t="s">
        <v>1137</v>
      </c>
      <c r="C992" s="2">
        <v>44113</v>
      </c>
      <c r="D992" s="3">
        <v>49.83</v>
      </c>
      <c r="E992" s="3">
        <v>50.31</v>
      </c>
      <c r="F992" s="3">
        <v>52.33</v>
      </c>
      <c r="G992" s="3">
        <v>52.36</v>
      </c>
      <c r="H992" s="3">
        <v>51.7</v>
      </c>
      <c r="I992" s="3">
        <v>45.37</v>
      </c>
      <c r="J992" s="3">
        <v>44.38</v>
      </c>
      <c r="K992" s="3">
        <v>43.33</v>
      </c>
      <c r="L992" s="3">
        <v>43.16</v>
      </c>
      <c r="M992" s="3">
        <v>43.24</v>
      </c>
      <c r="N992" s="3">
        <v>43.78</v>
      </c>
      <c r="O992" s="3">
        <v>46.83</v>
      </c>
      <c r="P992" s="3">
        <v>49.64</v>
      </c>
      <c r="Q992" s="3">
        <v>50.24</v>
      </c>
      <c r="R992" s="3">
        <v>51.95</v>
      </c>
      <c r="S992" s="3">
        <v>52.03</v>
      </c>
      <c r="T992" s="3">
        <v>51.31</v>
      </c>
      <c r="U992" s="3">
        <v>45.87</v>
      </c>
      <c r="V992" s="3">
        <v>43.94</v>
      </c>
      <c r="W992" s="3">
        <v>43.56</v>
      </c>
      <c r="X992" s="3">
        <v>43.31</v>
      </c>
      <c r="Y992" s="3">
        <v>43.58</v>
      </c>
      <c r="Z992" s="3">
        <v>44.46</v>
      </c>
      <c r="AA992" s="3">
        <v>47.57</v>
      </c>
      <c r="AB992" s="3">
        <v>50.64</v>
      </c>
      <c r="AC992" s="3">
        <v>51.09</v>
      </c>
      <c r="AD992" s="3">
        <v>51.95</v>
      </c>
      <c r="AE992" s="3">
        <v>52</v>
      </c>
      <c r="AF992" s="3">
        <v>51.15</v>
      </c>
      <c r="AG992" s="3">
        <v>44.86</v>
      </c>
      <c r="AH992" s="3">
        <v>43.91</v>
      </c>
      <c r="AI992" s="3">
        <v>43.21</v>
      </c>
      <c r="AJ992" s="3">
        <v>42.95</v>
      </c>
      <c r="AK992" s="3">
        <v>43.22</v>
      </c>
      <c r="AL992" s="3">
        <v>44.34</v>
      </c>
      <c r="AM992" s="3">
        <v>49.02</v>
      </c>
      <c r="AN992" s="3">
        <v>52.15</v>
      </c>
      <c r="AO992" s="3">
        <v>52.6</v>
      </c>
      <c r="AP992" s="3">
        <v>53.39</v>
      </c>
      <c r="AQ992" s="3">
        <v>53.2</v>
      </c>
      <c r="AR992" s="3">
        <v>52.32</v>
      </c>
      <c r="AS992" s="3">
        <v>44.11</v>
      </c>
      <c r="AT992" s="3">
        <v>43.3</v>
      </c>
      <c r="AU992" s="3">
        <v>43.04</v>
      </c>
      <c r="AV992" s="3">
        <v>43.31</v>
      </c>
      <c r="AW992" s="3">
        <v>44.43</v>
      </c>
      <c r="AX992" s="3">
        <v>45.49</v>
      </c>
      <c r="AY992" s="3">
        <v>50</v>
      </c>
    </row>
    <row r="993" spans="1:51" x14ac:dyDescent="0.35">
      <c r="A993" s="5">
        <f t="shared" si="16"/>
        <v>44116</v>
      </c>
      <c r="B993" t="s">
        <v>1138</v>
      </c>
      <c r="C993" s="2">
        <v>44116</v>
      </c>
      <c r="D993" s="3">
        <v>49.09</v>
      </c>
      <c r="E993" s="3">
        <v>49.6</v>
      </c>
      <c r="F993" s="3">
        <v>51.88</v>
      </c>
      <c r="G993" s="3">
        <v>51.91</v>
      </c>
      <c r="H993" s="3">
        <v>51.25</v>
      </c>
      <c r="I993" s="3">
        <v>44.79</v>
      </c>
      <c r="J993" s="3">
        <v>43.8</v>
      </c>
      <c r="K993" s="3">
        <v>42.75</v>
      </c>
      <c r="L993" s="3">
        <v>42.59</v>
      </c>
      <c r="M993" s="3">
        <v>42.67</v>
      </c>
      <c r="N993" s="3">
        <v>43.21</v>
      </c>
      <c r="O993" s="3">
        <v>46.14</v>
      </c>
      <c r="P993" s="3">
        <v>48.95</v>
      </c>
      <c r="Q993" s="3">
        <v>49.55</v>
      </c>
      <c r="R993" s="3">
        <v>51.26</v>
      </c>
      <c r="S993" s="3">
        <v>51.34</v>
      </c>
      <c r="T993" s="3">
        <v>50.62</v>
      </c>
      <c r="U993" s="3">
        <v>45.14</v>
      </c>
      <c r="V993" s="3">
        <v>43.21</v>
      </c>
      <c r="W993" s="3">
        <v>42.83</v>
      </c>
      <c r="X993" s="3">
        <v>42.58</v>
      </c>
      <c r="Y993" s="3">
        <v>42.85</v>
      </c>
      <c r="Z993" s="3">
        <v>43.73</v>
      </c>
      <c r="AA993" s="3">
        <v>47.19</v>
      </c>
      <c r="AB993" s="3">
        <v>50.26</v>
      </c>
      <c r="AC993" s="3">
        <v>50.71</v>
      </c>
      <c r="AD993" s="3">
        <v>51.57</v>
      </c>
      <c r="AE993" s="3">
        <v>51.62</v>
      </c>
      <c r="AF993" s="3">
        <v>50.77</v>
      </c>
      <c r="AG993" s="3">
        <v>44.37</v>
      </c>
      <c r="AH993" s="3">
        <v>43.42</v>
      </c>
      <c r="AI993" s="3">
        <v>42.72</v>
      </c>
      <c r="AJ993" s="3">
        <v>42.46</v>
      </c>
      <c r="AK993" s="3">
        <v>42.73</v>
      </c>
      <c r="AL993" s="3">
        <v>43.85</v>
      </c>
      <c r="AM993" s="3">
        <v>48.7</v>
      </c>
      <c r="AN993" s="3">
        <v>51.83</v>
      </c>
      <c r="AO993" s="3">
        <v>52.28</v>
      </c>
      <c r="AP993" s="3">
        <v>53.07</v>
      </c>
      <c r="AQ993" s="3">
        <v>52.88</v>
      </c>
      <c r="AR993" s="3">
        <v>52</v>
      </c>
      <c r="AS993" s="3">
        <v>43.62</v>
      </c>
      <c r="AT993" s="3">
        <v>42.81</v>
      </c>
      <c r="AU993" s="3">
        <v>42.55</v>
      </c>
      <c r="AV993" s="3">
        <v>42.82</v>
      </c>
      <c r="AW993" s="3">
        <v>43.94</v>
      </c>
      <c r="AX993" s="3">
        <v>45</v>
      </c>
      <c r="AY993" s="3">
        <v>49.68</v>
      </c>
    </row>
    <row r="994" spans="1:51" x14ac:dyDescent="0.35">
      <c r="A994" s="5">
        <f t="shared" si="16"/>
        <v>44117</v>
      </c>
      <c r="B994" t="s">
        <v>1139</v>
      </c>
      <c r="C994" s="2">
        <v>44117</v>
      </c>
      <c r="D994" s="3">
        <v>48.51</v>
      </c>
      <c r="E994" s="3">
        <v>49.38</v>
      </c>
      <c r="F994" s="3">
        <v>51.7</v>
      </c>
      <c r="G994" s="3">
        <v>51.73</v>
      </c>
      <c r="H994" s="3">
        <v>51.07</v>
      </c>
      <c r="I994" s="3">
        <v>44.4</v>
      </c>
      <c r="J994" s="3">
        <v>43.41</v>
      </c>
      <c r="K994" s="3">
        <v>42.36</v>
      </c>
      <c r="L994" s="3">
        <v>42.26</v>
      </c>
      <c r="M994" s="3">
        <v>42.34</v>
      </c>
      <c r="N994" s="3">
        <v>42.88</v>
      </c>
      <c r="O994" s="3">
        <v>45.97</v>
      </c>
      <c r="P994" s="3">
        <v>48.78</v>
      </c>
      <c r="Q994" s="3">
        <v>49.38</v>
      </c>
      <c r="R994" s="3">
        <v>51.1</v>
      </c>
      <c r="S994" s="3">
        <v>51.18</v>
      </c>
      <c r="T994" s="3">
        <v>50.46</v>
      </c>
      <c r="U994" s="3">
        <v>44.88</v>
      </c>
      <c r="V994" s="3">
        <v>42.95</v>
      </c>
      <c r="W994" s="3">
        <v>42.57</v>
      </c>
      <c r="X994" s="3">
        <v>42.32</v>
      </c>
      <c r="Y994" s="3">
        <v>42.59</v>
      </c>
      <c r="Z994" s="3">
        <v>43.47</v>
      </c>
      <c r="AA994" s="3">
        <v>46.97</v>
      </c>
      <c r="AB994" s="3">
        <v>50.04</v>
      </c>
      <c r="AC994" s="3">
        <v>50.49</v>
      </c>
      <c r="AD994" s="3">
        <v>51.35</v>
      </c>
      <c r="AE994" s="3">
        <v>51.4</v>
      </c>
      <c r="AF994" s="3">
        <v>50.55</v>
      </c>
      <c r="AG994" s="3">
        <v>44.24</v>
      </c>
      <c r="AH994" s="3">
        <v>43.29</v>
      </c>
      <c r="AI994" s="3">
        <v>42.59</v>
      </c>
      <c r="AJ994" s="3">
        <v>42.33</v>
      </c>
      <c r="AK994" s="3">
        <v>42.6</v>
      </c>
      <c r="AL994" s="3">
        <v>43.72</v>
      </c>
      <c r="AM994" s="3">
        <v>48.45</v>
      </c>
      <c r="AN994" s="3">
        <v>51.58</v>
      </c>
      <c r="AO994" s="3">
        <v>52.03</v>
      </c>
      <c r="AP994" s="3">
        <v>52.82</v>
      </c>
      <c r="AQ994" s="3">
        <v>52.63</v>
      </c>
      <c r="AR994" s="3">
        <v>51.75</v>
      </c>
      <c r="AS994" s="3">
        <v>43.49</v>
      </c>
      <c r="AT994" s="3">
        <v>42.68</v>
      </c>
      <c r="AU994" s="3">
        <v>42.42</v>
      </c>
      <c r="AV994" s="3">
        <v>42.69</v>
      </c>
      <c r="AW994" s="3">
        <v>43.81</v>
      </c>
      <c r="AX994" s="3">
        <v>44.87</v>
      </c>
      <c r="AY994" s="3">
        <v>49.43</v>
      </c>
    </row>
    <row r="995" spans="1:51" x14ac:dyDescent="0.35">
      <c r="A995" s="5">
        <f t="shared" si="16"/>
        <v>44118</v>
      </c>
      <c r="B995" t="s">
        <v>1140</v>
      </c>
      <c r="C995" s="2">
        <v>44118</v>
      </c>
      <c r="D995" s="3">
        <v>49.39</v>
      </c>
      <c r="E995" s="3">
        <v>49.98</v>
      </c>
      <c r="F995" s="3">
        <v>52.21</v>
      </c>
      <c r="G995" s="3">
        <v>52.24</v>
      </c>
      <c r="H995" s="3">
        <v>51.58</v>
      </c>
      <c r="I995" s="3">
        <v>44.88</v>
      </c>
      <c r="J995" s="3">
        <v>43.89</v>
      </c>
      <c r="K995" s="3">
        <v>42.84</v>
      </c>
      <c r="L995" s="3">
        <v>42.75</v>
      </c>
      <c r="M995" s="3">
        <v>42.83</v>
      </c>
      <c r="N995" s="3">
        <v>43.37</v>
      </c>
      <c r="O995" s="3">
        <v>46.15</v>
      </c>
      <c r="P995" s="3">
        <v>48.96</v>
      </c>
      <c r="Q995" s="3">
        <v>49.56</v>
      </c>
      <c r="R995" s="3">
        <v>51.28</v>
      </c>
      <c r="S995" s="3">
        <v>51.36</v>
      </c>
      <c r="T995" s="3">
        <v>50.64</v>
      </c>
      <c r="U995" s="3">
        <v>45.03</v>
      </c>
      <c r="V995" s="3">
        <v>43.1</v>
      </c>
      <c r="W995" s="3">
        <v>42.72</v>
      </c>
      <c r="X995" s="3">
        <v>42.47</v>
      </c>
      <c r="Y995" s="3">
        <v>42.74</v>
      </c>
      <c r="Z995" s="3">
        <v>43.62</v>
      </c>
      <c r="AA995" s="3">
        <v>47.05</v>
      </c>
      <c r="AB995" s="3">
        <v>50.12</v>
      </c>
      <c r="AC995" s="3">
        <v>50.57</v>
      </c>
      <c r="AD995" s="3">
        <v>51.43</v>
      </c>
      <c r="AE995" s="3">
        <v>51.48</v>
      </c>
      <c r="AF995" s="3">
        <v>50.63</v>
      </c>
      <c r="AG995" s="3">
        <v>44.47</v>
      </c>
      <c r="AH995" s="3">
        <v>43.52</v>
      </c>
      <c r="AI995" s="3">
        <v>42.82</v>
      </c>
      <c r="AJ995" s="3">
        <v>42.56</v>
      </c>
      <c r="AK995" s="3">
        <v>42.83</v>
      </c>
      <c r="AL995" s="3">
        <v>43.95</v>
      </c>
      <c r="AM995" s="3">
        <v>48.74</v>
      </c>
      <c r="AN995" s="3">
        <v>51.87</v>
      </c>
      <c r="AO995" s="3">
        <v>52.32</v>
      </c>
      <c r="AP995" s="3">
        <v>53.11</v>
      </c>
      <c r="AQ995" s="3">
        <v>52.92</v>
      </c>
      <c r="AR995" s="3">
        <v>52.04</v>
      </c>
      <c r="AS995" s="3">
        <v>43.72</v>
      </c>
      <c r="AT995" s="3">
        <v>42.91</v>
      </c>
      <c r="AU995" s="3">
        <v>42.65</v>
      </c>
      <c r="AV995" s="3">
        <v>42.92</v>
      </c>
      <c r="AW995" s="3">
        <v>44.04</v>
      </c>
      <c r="AX995" s="3">
        <v>45.1</v>
      </c>
      <c r="AY995" s="3">
        <v>49.72</v>
      </c>
    </row>
    <row r="996" spans="1:51" x14ac:dyDescent="0.35">
      <c r="A996" s="5">
        <f t="shared" si="16"/>
        <v>44119</v>
      </c>
      <c r="B996" t="s">
        <v>1141</v>
      </c>
      <c r="C996" s="2">
        <v>44119</v>
      </c>
      <c r="D996" s="3">
        <v>49.39</v>
      </c>
      <c r="E996" s="3">
        <v>50.01</v>
      </c>
      <c r="F996" s="3">
        <v>52.23</v>
      </c>
      <c r="G996" s="3">
        <v>52.26</v>
      </c>
      <c r="H996" s="3">
        <v>51.6</v>
      </c>
      <c r="I996" s="3">
        <v>44.77</v>
      </c>
      <c r="J996" s="3">
        <v>43.78</v>
      </c>
      <c r="K996" s="3">
        <v>42.73</v>
      </c>
      <c r="L996" s="3">
        <v>42.91</v>
      </c>
      <c r="M996" s="3">
        <v>42.99</v>
      </c>
      <c r="N996" s="3">
        <v>43.53</v>
      </c>
      <c r="O996" s="3">
        <v>45.98</v>
      </c>
      <c r="P996" s="3">
        <v>48.79</v>
      </c>
      <c r="Q996" s="3">
        <v>49.39</v>
      </c>
      <c r="R996" s="3">
        <v>51.07</v>
      </c>
      <c r="S996" s="3">
        <v>51.15</v>
      </c>
      <c r="T996" s="3">
        <v>50.43</v>
      </c>
      <c r="U996" s="3">
        <v>44.74</v>
      </c>
      <c r="V996" s="3">
        <v>42.81</v>
      </c>
      <c r="W996" s="3">
        <v>42.43</v>
      </c>
      <c r="X996" s="3">
        <v>42.18</v>
      </c>
      <c r="Y996" s="3">
        <v>42.45</v>
      </c>
      <c r="Z996" s="3">
        <v>43.33</v>
      </c>
      <c r="AA996" s="3">
        <v>46.95</v>
      </c>
      <c r="AB996" s="3">
        <v>50.02</v>
      </c>
      <c r="AC996" s="3">
        <v>50.47</v>
      </c>
      <c r="AD996" s="3">
        <v>51.33</v>
      </c>
      <c r="AE996" s="3">
        <v>51.38</v>
      </c>
      <c r="AF996" s="3">
        <v>50.53</v>
      </c>
      <c r="AG996" s="3">
        <v>44.22</v>
      </c>
      <c r="AH996" s="3">
        <v>43.27</v>
      </c>
      <c r="AI996" s="3">
        <v>42.57</v>
      </c>
      <c r="AJ996" s="3">
        <v>42.31</v>
      </c>
      <c r="AK996" s="3">
        <v>42.58</v>
      </c>
      <c r="AL996" s="3">
        <v>43.7</v>
      </c>
      <c r="AM996" s="3">
        <v>48.57</v>
      </c>
      <c r="AN996" s="3">
        <v>51.7</v>
      </c>
      <c r="AO996" s="3">
        <v>52.15</v>
      </c>
      <c r="AP996" s="3">
        <v>52.94</v>
      </c>
      <c r="AQ996" s="3">
        <v>52.75</v>
      </c>
      <c r="AR996" s="3">
        <v>51.87</v>
      </c>
      <c r="AS996" s="3">
        <v>43.47</v>
      </c>
      <c r="AT996" s="3">
        <v>42.66</v>
      </c>
      <c r="AU996" s="3">
        <v>42.4</v>
      </c>
      <c r="AV996" s="3">
        <v>42.67</v>
      </c>
      <c r="AW996" s="3">
        <v>43.79</v>
      </c>
      <c r="AX996" s="3">
        <v>44.85</v>
      </c>
      <c r="AY996" s="3">
        <v>49.55</v>
      </c>
    </row>
    <row r="997" spans="1:51" x14ac:dyDescent="0.35">
      <c r="A997" s="5">
        <f t="shared" si="16"/>
        <v>44120</v>
      </c>
      <c r="B997" t="s">
        <v>1142</v>
      </c>
      <c r="C997" s="2">
        <v>44120</v>
      </c>
      <c r="D997" s="3">
        <v>50.24</v>
      </c>
      <c r="E997" s="3">
        <v>51.06</v>
      </c>
      <c r="F997" s="3">
        <v>52.68</v>
      </c>
      <c r="G997" s="3">
        <v>52.71</v>
      </c>
      <c r="H997" s="3">
        <v>52.05</v>
      </c>
      <c r="I997" s="3">
        <v>45.06</v>
      </c>
      <c r="J997" s="3">
        <v>44.07</v>
      </c>
      <c r="K997" s="3">
        <v>43.02</v>
      </c>
      <c r="L997" s="3">
        <v>43.19</v>
      </c>
      <c r="M997" s="3">
        <v>43.27</v>
      </c>
      <c r="N997" s="3">
        <v>43.81</v>
      </c>
      <c r="O997" s="3">
        <v>46.02</v>
      </c>
      <c r="P997" s="3">
        <v>48.83</v>
      </c>
      <c r="Q997" s="3">
        <v>49.43</v>
      </c>
      <c r="R997" s="3">
        <v>51.08</v>
      </c>
      <c r="S997" s="3">
        <v>51.16</v>
      </c>
      <c r="T997" s="3">
        <v>50.44</v>
      </c>
      <c r="U997" s="3">
        <v>44.93</v>
      </c>
      <c r="V997" s="3">
        <v>43</v>
      </c>
      <c r="W997" s="3">
        <v>42.62</v>
      </c>
      <c r="X997" s="3">
        <v>42.37</v>
      </c>
      <c r="Y997" s="3">
        <v>42.64</v>
      </c>
      <c r="Z997" s="3">
        <v>43.52</v>
      </c>
      <c r="AA997" s="3">
        <v>47.1</v>
      </c>
      <c r="AB997" s="3">
        <v>50.17</v>
      </c>
      <c r="AC997" s="3">
        <v>50.62</v>
      </c>
      <c r="AD997" s="3">
        <v>51.48</v>
      </c>
      <c r="AE997" s="3">
        <v>51.53</v>
      </c>
      <c r="AF997" s="3">
        <v>50.68</v>
      </c>
      <c r="AG997" s="3">
        <v>44.34</v>
      </c>
      <c r="AH997" s="3">
        <v>43.39</v>
      </c>
      <c r="AI997" s="3">
        <v>42.69</v>
      </c>
      <c r="AJ997" s="3">
        <v>42.43</v>
      </c>
      <c r="AK997" s="3">
        <v>42.7</v>
      </c>
      <c r="AL997" s="3">
        <v>43.82</v>
      </c>
      <c r="AM997" s="3">
        <v>48.6</v>
      </c>
      <c r="AN997" s="3">
        <v>51.73</v>
      </c>
      <c r="AO997" s="3">
        <v>52.18</v>
      </c>
      <c r="AP997" s="3">
        <v>52.97</v>
      </c>
      <c r="AQ997" s="3">
        <v>52.78</v>
      </c>
      <c r="AR997" s="3">
        <v>51.9</v>
      </c>
      <c r="AS997" s="3">
        <v>43.59</v>
      </c>
      <c r="AT997" s="3">
        <v>42.78</v>
      </c>
      <c r="AU997" s="3">
        <v>42.52</v>
      </c>
      <c r="AV997" s="3">
        <v>42.79</v>
      </c>
      <c r="AW997" s="3">
        <v>43.91</v>
      </c>
      <c r="AX997" s="3">
        <v>44.97</v>
      </c>
      <c r="AY997" s="3">
        <v>49.58</v>
      </c>
    </row>
    <row r="998" spans="1:51" x14ac:dyDescent="0.35">
      <c r="A998" s="5">
        <f t="shared" si="16"/>
        <v>44123</v>
      </c>
      <c r="B998" t="s">
        <v>1143</v>
      </c>
      <c r="C998" s="2">
        <v>44123</v>
      </c>
      <c r="D998" s="3">
        <v>49.44</v>
      </c>
      <c r="E998" s="3">
        <v>50.5</v>
      </c>
      <c r="F998" s="3">
        <v>52.9</v>
      </c>
      <c r="G998" s="3">
        <v>52.93</v>
      </c>
      <c r="H998" s="3">
        <v>52.27</v>
      </c>
      <c r="I998" s="3">
        <v>45.24</v>
      </c>
      <c r="J998" s="3">
        <v>44.25</v>
      </c>
      <c r="K998" s="3">
        <v>43.2</v>
      </c>
      <c r="L998" s="3">
        <v>43.36</v>
      </c>
      <c r="M998" s="3">
        <v>43.44</v>
      </c>
      <c r="N998" s="3">
        <v>43.98</v>
      </c>
      <c r="O998" s="3">
        <v>46.53</v>
      </c>
      <c r="P998" s="3">
        <v>49.34</v>
      </c>
      <c r="Q998" s="3">
        <v>49.94</v>
      </c>
      <c r="R998" s="3">
        <v>51.57</v>
      </c>
      <c r="S998" s="3">
        <v>51.65</v>
      </c>
      <c r="T998" s="3">
        <v>50.93</v>
      </c>
      <c r="U998" s="3">
        <v>45.03</v>
      </c>
      <c r="V998" s="3">
        <v>43.1</v>
      </c>
      <c r="W998" s="3">
        <v>42.72</v>
      </c>
      <c r="X998" s="3">
        <v>42.47</v>
      </c>
      <c r="Y998" s="3">
        <v>42.74</v>
      </c>
      <c r="Z998" s="3">
        <v>43.62</v>
      </c>
      <c r="AA998" s="3">
        <v>46.98</v>
      </c>
      <c r="AB998" s="3">
        <v>50.05</v>
      </c>
      <c r="AC998" s="3">
        <v>50.5</v>
      </c>
      <c r="AD998" s="3">
        <v>51.36</v>
      </c>
      <c r="AE998" s="3">
        <v>51.41</v>
      </c>
      <c r="AF998" s="3">
        <v>50.56</v>
      </c>
      <c r="AG998" s="3">
        <v>44.32</v>
      </c>
      <c r="AH998" s="3">
        <v>43.37</v>
      </c>
      <c r="AI998" s="3">
        <v>42.67</v>
      </c>
      <c r="AJ998" s="3">
        <v>42.41</v>
      </c>
      <c r="AK998" s="3">
        <v>42.68</v>
      </c>
      <c r="AL998" s="3">
        <v>43.8</v>
      </c>
      <c r="AM998" s="3">
        <v>48.57</v>
      </c>
      <c r="AN998" s="3">
        <v>51.7</v>
      </c>
      <c r="AO998" s="3">
        <v>52.15</v>
      </c>
      <c r="AP998" s="3">
        <v>52.94</v>
      </c>
      <c r="AQ998" s="3">
        <v>52.75</v>
      </c>
      <c r="AR998" s="3">
        <v>51.87</v>
      </c>
      <c r="AS998" s="3">
        <v>43.57</v>
      </c>
      <c r="AT998" s="3">
        <v>42.76</v>
      </c>
      <c r="AU998" s="3">
        <v>42.5</v>
      </c>
      <c r="AV998" s="3">
        <v>42.77</v>
      </c>
      <c r="AW998" s="3">
        <v>43.89</v>
      </c>
      <c r="AX998" s="3">
        <v>44.95</v>
      </c>
      <c r="AY998" s="3">
        <v>49.55</v>
      </c>
    </row>
    <row r="999" spans="1:51" x14ac:dyDescent="0.35">
      <c r="A999" s="5">
        <f t="shared" si="16"/>
        <v>44124</v>
      </c>
      <c r="B999" t="s">
        <v>1144</v>
      </c>
      <c r="C999" s="2">
        <v>44124</v>
      </c>
      <c r="D999" s="3">
        <v>49.6</v>
      </c>
      <c r="E999" s="3">
        <v>50.25</v>
      </c>
      <c r="F999" s="3">
        <v>52.62</v>
      </c>
      <c r="G999" s="3">
        <v>52.65</v>
      </c>
      <c r="H999" s="3">
        <v>51.99</v>
      </c>
      <c r="I999" s="3">
        <v>45.32</v>
      </c>
      <c r="J999" s="3">
        <v>44.33</v>
      </c>
      <c r="K999" s="3">
        <v>43.28</v>
      </c>
      <c r="L999" s="3">
        <v>43.4</v>
      </c>
      <c r="M999" s="3">
        <v>43.48</v>
      </c>
      <c r="N999" s="3">
        <v>44.02</v>
      </c>
      <c r="O999" s="3">
        <v>46.43</v>
      </c>
      <c r="P999" s="3">
        <v>49.24</v>
      </c>
      <c r="Q999" s="3">
        <v>49.84</v>
      </c>
      <c r="R999" s="3">
        <v>51.46</v>
      </c>
      <c r="S999" s="3">
        <v>51.54</v>
      </c>
      <c r="T999" s="3">
        <v>50.82</v>
      </c>
      <c r="U999" s="3">
        <v>44.84</v>
      </c>
      <c r="V999" s="3">
        <v>42.91</v>
      </c>
      <c r="W999" s="3">
        <v>42.53</v>
      </c>
      <c r="X999" s="3">
        <v>42.28</v>
      </c>
      <c r="Y999" s="3">
        <v>42.55</v>
      </c>
      <c r="Z999" s="3">
        <v>43.43</v>
      </c>
      <c r="AA999" s="3">
        <v>46.89</v>
      </c>
      <c r="AB999" s="3">
        <v>49.96</v>
      </c>
      <c r="AC999" s="3">
        <v>50.41</v>
      </c>
      <c r="AD999" s="3">
        <v>51.27</v>
      </c>
      <c r="AE999" s="3">
        <v>51.32</v>
      </c>
      <c r="AF999" s="3">
        <v>50.47</v>
      </c>
      <c r="AG999" s="3">
        <v>44.16</v>
      </c>
      <c r="AH999" s="3">
        <v>43.21</v>
      </c>
      <c r="AI999" s="3">
        <v>42.51</v>
      </c>
      <c r="AJ999" s="3">
        <v>42.25</v>
      </c>
      <c r="AK999" s="3">
        <v>42.52</v>
      </c>
      <c r="AL999" s="3">
        <v>43.64</v>
      </c>
      <c r="AM999" s="3">
        <v>48.5</v>
      </c>
      <c r="AN999" s="3">
        <v>51.63</v>
      </c>
      <c r="AO999" s="3">
        <v>52.08</v>
      </c>
      <c r="AP999" s="3">
        <v>52.87</v>
      </c>
      <c r="AQ999" s="3">
        <v>52.68</v>
      </c>
      <c r="AR999" s="3">
        <v>51.8</v>
      </c>
      <c r="AS999" s="3">
        <v>43.41</v>
      </c>
      <c r="AT999" s="3">
        <v>42.6</v>
      </c>
      <c r="AU999" s="3">
        <v>42.34</v>
      </c>
      <c r="AV999" s="3">
        <v>42.61</v>
      </c>
      <c r="AW999" s="3">
        <v>43.73</v>
      </c>
      <c r="AX999" s="3">
        <v>44.79</v>
      </c>
      <c r="AY999" s="3">
        <v>49.48</v>
      </c>
    </row>
    <row r="1000" spans="1:51" x14ac:dyDescent="0.35">
      <c r="A1000" s="5">
        <f t="shared" si="16"/>
        <v>44125</v>
      </c>
      <c r="B1000" t="s">
        <v>1145</v>
      </c>
      <c r="C1000" s="2">
        <v>44125</v>
      </c>
      <c r="D1000" s="3">
        <v>48.73</v>
      </c>
      <c r="E1000" s="3">
        <v>49.45</v>
      </c>
      <c r="F1000" s="3">
        <v>51.53</v>
      </c>
      <c r="G1000" s="3">
        <v>51.56</v>
      </c>
      <c r="H1000" s="3">
        <v>50.9</v>
      </c>
      <c r="I1000" s="3">
        <v>44.72</v>
      </c>
      <c r="J1000" s="3">
        <v>43.73</v>
      </c>
      <c r="K1000" s="3">
        <v>42.68</v>
      </c>
      <c r="L1000" s="3">
        <v>42.73</v>
      </c>
      <c r="M1000" s="3">
        <v>42.81</v>
      </c>
      <c r="N1000" s="3">
        <v>43.35</v>
      </c>
      <c r="O1000" s="3">
        <v>45.8</v>
      </c>
      <c r="P1000" s="3">
        <v>48.61</v>
      </c>
      <c r="Q1000" s="3">
        <v>49.21</v>
      </c>
      <c r="R1000" s="3">
        <v>50.82</v>
      </c>
      <c r="S1000" s="3">
        <v>50.9</v>
      </c>
      <c r="T1000" s="3">
        <v>50.18</v>
      </c>
      <c r="U1000" s="3">
        <v>44.2</v>
      </c>
      <c r="V1000" s="3">
        <v>42.27</v>
      </c>
      <c r="W1000" s="3">
        <v>41.89</v>
      </c>
      <c r="X1000" s="3">
        <v>41.64</v>
      </c>
      <c r="Y1000" s="3">
        <v>41.91</v>
      </c>
      <c r="Z1000" s="3">
        <v>42.79</v>
      </c>
      <c r="AA1000" s="3">
        <v>46.07</v>
      </c>
      <c r="AB1000" s="3">
        <v>49.14</v>
      </c>
      <c r="AC1000" s="3">
        <v>49.59</v>
      </c>
      <c r="AD1000" s="3">
        <v>50.45</v>
      </c>
      <c r="AE1000" s="3">
        <v>50.5</v>
      </c>
      <c r="AF1000" s="3">
        <v>49.65</v>
      </c>
      <c r="AG1000" s="3">
        <v>43.9</v>
      </c>
      <c r="AH1000" s="3">
        <v>42.95</v>
      </c>
      <c r="AI1000" s="3">
        <v>42.25</v>
      </c>
      <c r="AJ1000" s="3">
        <v>41.99</v>
      </c>
      <c r="AK1000" s="3">
        <v>42.26</v>
      </c>
      <c r="AL1000" s="3">
        <v>43.38</v>
      </c>
      <c r="AM1000" s="3">
        <v>48.12</v>
      </c>
      <c r="AN1000" s="3">
        <v>51.25</v>
      </c>
      <c r="AO1000" s="3">
        <v>51.7</v>
      </c>
      <c r="AP1000" s="3">
        <v>52.49</v>
      </c>
      <c r="AQ1000" s="3">
        <v>52.3</v>
      </c>
      <c r="AR1000" s="3">
        <v>51.42</v>
      </c>
      <c r="AS1000" s="3">
        <v>43.51</v>
      </c>
      <c r="AT1000" s="3">
        <v>42.7</v>
      </c>
      <c r="AU1000" s="3">
        <v>42.44</v>
      </c>
      <c r="AV1000" s="3">
        <v>42.71</v>
      </c>
      <c r="AW1000" s="3">
        <v>43.83</v>
      </c>
      <c r="AX1000" s="3">
        <v>44.89</v>
      </c>
      <c r="AY1000" s="3">
        <v>49.1</v>
      </c>
    </row>
    <row r="1001" spans="1:51" x14ac:dyDescent="0.35">
      <c r="A1001" s="5">
        <f t="shared" si="16"/>
        <v>44126</v>
      </c>
      <c r="B1001" t="s">
        <v>1146</v>
      </c>
      <c r="C1001" s="2">
        <v>44126</v>
      </c>
      <c r="D1001" s="3">
        <v>50.28</v>
      </c>
      <c r="E1001" s="3">
        <v>50.5</v>
      </c>
      <c r="F1001" s="3">
        <v>52.57</v>
      </c>
      <c r="G1001" s="3">
        <v>52.6</v>
      </c>
      <c r="H1001" s="3">
        <v>51.94</v>
      </c>
      <c r="I1001" s="3">
        <v>45.63</v>
      </c>
      <c r="J1001" s="3">
        <v>44.64</v>
      </c>
      <c r="K1001" s="3">
        <v>43.59</v>
      </c>
      <c r="L1001" s="3">
        <v>43.6</v>
      </c>
      <c r="M1001" s="3">
        <v>43.68</v>
      </c>
      <c r="N1001" s="3">
        <v>44.22</v>
      </c>
      <c r="O1001" s="3">
        <v>46.54</v>
      </c>
      <c r="P1001" s="3">
        <v>49.35</v>
      </c>
      <c r="Q1001" s="3">
        <v>49.95</v>
      </c>
      <c r="R1001" s="3">
        <v>51.57</v>
      </c>
      <c r="S1001" s="3">
        <v>51.65</v>
      </c>
      <c r="T1001" s="3">
        <v>50.93</v>
      </c>
      <c r="U1001" s="3">
        <v>44.58</v>
      </c>
      <c r="V1001" s="3">
        <v>42.65</v>
      </c>
      <c r="W1001" s="3">
        <v>42.27</v>
      </c>
      <c r="X1001" s="3">
        <v>42.02</v>
      </c>
      <c r="Y1001" s="3">
        <v>42.29</v>
      </c>
      <c r="Z1001" s="3">
        <v>43.17</v>
      </c>
      <c r="AA1001" s="3">
        <v>46.57</v>
      </c>
      <c r="AB1001" s="3">
        <v>49.64</v>
      </c>
      <c r="AC1001" s="3">
        <v>50.09</v>
      </c>
      <c r="AD1001" s="3">
        <v>50.95</v>
      </c>
      <c r="AE1001" s="3">
        <v>51</v>
      </c>
      <c r="AF1001" s="3">
        <v>50.15</v>
      </c>
      <c r="AG1001" s="3">
        <v>44.26</v>
      </c>
      <c r="AH1001" s="3">
        <v>43.31</v>
      </c>
      <c r="AI1001" s="3">
        <v>42.61</v>
      </c>
      <c r="AJ1001" s="3">
        <v>42.35</v>
      </c>
      <c r="AK1001" s="3">
        <v>42.62</v>
      </c>
      <c r="AL1001" s="3">
        <v>43.74</v>
      </c>
      <c r="AM1001" s="3">
        <v>48.42</v>
      </c>
      <c r="AN1001" s="3">
        <v>51.55</v>
      </c>
      <c r="AO1001" s="3">
        <v>52</v>
      </c>
      <c r="AP1001" s="3">
        <v>52.79</v>
      </c>
      <c r="AQ1001" s="3">
        <v>52.6</v>
      </c>
      <c r="AR1001" s="3">
        <v>51.72</v>
      </c>
      <c r="AS1001" s="3">
        <v>43.71</v>
      </c>
      <c r="AT1001" s="3">
        <v>42.9</v>
      </c>
      <c r="AU1001" s="3">
        <v>42.64</v>
      </c>
      <c r="AV1001" s="3">
        <v>42.91</v>
      </c>
      <c r="AW1001" s="3">
        <v>44.03</v>
      </c>
      <c r="AX1001" s="3">
        <v>45.09</v>
      </c>
      <c r="AY1001" s="3">
        <v>49.4</v>
      </c>
    </row>
    <row r="1002" spans="1:51" x14ac:dyDescent="0.35">
      <c r="A1002" s="5">
        <f t="shared" si="16"/>
        <v>44127</v>
      </c>
      <c r="B1002" t="s">
        <v>1147</v>
      </c>
      <c r="C1002" s="2">
        <v>44127</v>
      </c>
      <c r="D1002" s="3">
        <v>51.02</v>
      </c>
      <c r="E1002" s="3">
        <v>51.5</v>
      </c>
      <c r="F1002" s="3">
        <v>53.12</v>
      </c>
      <c r="G1002" s="3">
        <v>53.15</v>
      </c>
      <c r="H1002" s="3">
        <v>52.49</v>
      </c>
      <c r="I1002" s="3">
        <v>46.36</v>
      </c>
      <c r="J1002" s="3">
        <v>45.37</v>
      </c>
      <c r="K1002" s="3">
        <v>44.32</v>
      </c>
      <c r="L1002" s="3">
        <v>44.28</v>
      </c>
      <c r="M1002" s="3">
        <v>44.36</v>
      </c>
      <c r="N1002" s="3">
        <v>44.9</v>
      </c>
      <c r="O1002" s="3">
        <v>47.25</v>
      </c>
      <c r="P1002" s="3">
        <v>50.06</v>
      </c>
      <c r="Q1002" s="3">
        <v>50.66</v>
      </c>
      <c r="R1002" s="3">
        <v>52.28</v>
      </c>
      <c r="S1002" s="3">
        <v>52.36</v>
      </c>
      <c r="T1002" s="3">
        <v>51.64</v>
      </c>
      <c r="U1002" s="3">
        <v>44.98</v>
      </c>
      <c r="V1002" s="3">
        <v>43.05</v>
      </c>
      <c r="W1002" s="3">
        <v>42.67</v>
      </c>
      <c r="X1002" s="3">
        <v>42.42</v>
      </c>
      <c r="Y1002" s="3">
        <v>42.69</v>
      </c>
      <c r="Z1002" s="3">
        <v>43.57</v>
      </c>
      <c r="AA1002" s="3">
        <v>46.92</v>
      </c>
      <c r="AB1002" s="3">
        <v>49.99</v>
      </c>
      <c r="AC1002" s="3">
        <v>50.44</v>
      </c>
      <c r="AD1002" s="3">
        <v>51.3</v>
      </c>
      <c r="AE1002" s="3">
        <v>51.35</v>
      </c>
      <c r="AF1002" s="3">
        <v>50.5</v>
      </c>
      <c r="AG1002" s="3">
        <v>44.88</v>
      </c>
      <c r="AH1002" s="3">
        <v>43.93</v>
      </c>
      <c r="AI1002" s="3">
        <v>43.23</v>
      </c>
      <c r="AJ1002" s="3">
        <v>42.97</v>
      </c>
      <c r="AK1002" s="3">
        <v>43.24</v>
      </c>
      <c r="AL1002" s="3">
        <v>44.36</v>
      </c>
      <c r="AM1002" s="3">
        <v>48.39</v>
      </c>
      <c r="AN1002" s="3">
        <v>51.52</v>
      </c>
      <c r="AO1002" s="3">
        <v>51.97</v>
      </c>
      <c r="AP1002" s="3">
        <v>52.76</v>
      </c>
      <c r="AQ1002" s="3">
        <v>52.57</v>
      </c>
      <c r="AR1002" s="3">
        <v>51.69</v>
      </c>
      <c r="AS1002" s="3">
        <v>44.33</v>
      </c>
      <c r="AT1002" s="3">
        <v>43.52</v>
      </c>
      <c r="AU1002" s="3">
        <v>43.26</v>
      </c>
      <c r="AV1002" s="3">
        <v>43.53</v>
      </c>
      <c r="AW1002" s="3">
        <v>44.65</v>
      </c>
      <c r="AX1002" s="3">
        <v>45.71</v>
      </c>
      <c r="AY1002" s="3">
        <v>49.37</v>
      </c>
    </row>
    <row r="1003" spans="1:51" x14ac:dyDescent="0.35">
      <c r="A1003" s="5">
        <f t="shared" si="16"/>
        <v>44130</v>
      </c>
      <c r="B1003" t="s">
        <v>1148</v>
      </c>
      <c r="C1003" s="2">
        <v>44130</v>
      </c>
      <c r="D1003" s="3">
        <v>49.82</v>
      </c>
      <c r="E1003" s="3">
        <v>50.48</v>
      </c>
      <c r="F1003" s="3">
        <v>52.07</v>
      </c>
      <c r="G1003" s="3">
        <v>52.1</v>
      </c>
      <c r="H1003" s="3">
        <v>51.44</v>
      </c>
      <c r="I1003" s="3">
        <v>45.16</v>
      </c>
      <c r="J1003" s="3">
        <v>44.17</v>
      </c>
      <c r="K1003" s="3">
        <v>43.12</v>
      </c>
      <c r="L1003" s="3">
        <v>43.06</v>
      </c>
      <c r="M1003" s="3">
        <v>43.14</v>
      </c>
      <c r="N1003" s="3">
        <v>43.68</v>
      </c>
      <c r="O1003" s="3">
        <v>46.4</v>
      </c>
      <c r="P1003" s="3">
        <v>49.21</v>
      </c>
      <c r="Q1003" s="3">
        <v>49.81</v>
      </c>
      <c r="R1003" s="3">
        <v>51.42</v>
      </c>
      <c r="S1003" s="3">
        <v>51.5</v>
      </c>
      <c r="T1003" s="3">
        <v>50.78</v>
      </c>
      <c r="U1003" s="3">
        <v>44.37</v>
      </c>
      <c r="V1003" s="3">
        <v>42.44</v>
      </c>
      <c r="W1003" s="3">
        <v>42.06</v>
      </c>
      <c r="X1003" s="3">
        <v>41.81</v>
      </c>
      <c r="Y1003" s="3">
        <v>42.08</v>
      </c>
      <c r="Z1003" s="3">
        <v>42.96</v>
      </c>
      <c r="AA1003" s="3">
        <v>46.2</v>
      </c>
      <c r="AB1003" s="3">
        <v>49.27</v>
      </c>
      <c r="AC1003" s="3">
        <v>49.72</v>
      </c>
      <c r="AD1003" s="3">
        <v>50.58</v>
      </c>
      <c r="AE1003" s="3">
        <v>50.63</v>
      </c>
      <c r="AF1003" s="3">
        <v>49.78</v>
      </c>
      <c r="AG1003" s="3">
        <v>44.27</v>
      </c>
      <c r="AH1003" s="3">
        <v>43.32</v>
      </c>
      <c r="AI1003" s="3">
        <v>42.62</v>
      </c>
      <c r="AJ1003" s="3">
        <v>42.36</v>
      </c>
      <c r="AK1003" s="3">
        <v>42.63</v>
      </c>
      <c r="AL1003" s="3">
        <v>43.75</v>
      </c>
      <c r="AM1003" s="3">
        <v>47.67</v>
      </c>
      <c r="AN1003" s="3">
        <v>50.8</v>
      </c>
      <c r="AO1003" s="3">
        <v>51.25</v>
      </c>
      <c r="AP1003" s="3">
        <v>52.04</v>
      </c>
      <c r="AQ1003" s="3">
        <v>51.85</v>
      </c>
      <c r="AR1003" s="3">
        <v>50.97</v>
      </c>
      <c r="AS1003" s="3">
        <v>43.72</v>
      </c>
      <c r="AT1003" s="3">
        <v>42.91</v>
      </c>
      <c r="AU1003" s="3">
        <v>42.65</v>
      </c>
      <c r="AV1003" s="3">
        <v>42.92</v>
      </c>
      <c r="AW1003" s="3">
        <v>44.04</v>
      </c>
      <c r="AX1003" s="3">
        <v>45.1</v>
      </c>
      <c r="AY1003" s="3">
        <v>48.65</v>
      </c>
    </row>
    <row r="1004" spans="1:51" x14ac:dyDescent="0.35">
      <c r="A1004" s="5">
        <f t="shared" si="16"/>
        <v>44131</v>
      </c>
      <c r="B1004" t="s">
        <v>1149</v>
      </c>
      <c r="C1004" s="2">
        <v>44131</v>
      </c>
      <c r="D1004" s="3">
        <v>49.26</v>
      </c>
      <c r="E1004" s="3">
        <v>49.72</v>
      </c>
      <c r="F1004" s="3">
        <v>51.83</v>
      </c>
      <c r="G1004" s="3">
        <v>51.86</v>
      </c>
      <c r="H1004" s="3">
        <v>51.2</v>
      </c>
      <c r="I1004" s="3">
        <v>45.37</v>
      </c>
      <c r="J1004" s="3">
        <v>44.38</v>
      </c>
      <c r="K1004" s="3">
        <v>43.33</v>
      </c>
      <c r="L1004" s="3">
        <v>43.29</v>
      </c>
      <c r="M1004" s="3">
        <v>43.37</v>
      </c>
      <c r="N1004" s="3">
        <v>43.91</v>
      </c>
      <c r="O1004" s="3">
        <v>46.69</v>
      </c>
      <c r="P1004" s="3">
        <v>49.5</v>
      </c>
      <c r="Q1004" s="3">
        <v>50.1</v>
      </c>
      <c r="R1004" s="3">
        <v>51.72</v>
      </c>
      <c r="S1004" s="3">
        <v>51.8</v>
      </c>
      <c r="T1004" s="3">
        <v>51.08</v>
      </c>
      <c r="U1004" s="3">
        <v>44.39</v>
      </c>
      <c r="V1004" s="3">
        <v>42.46</v>
      </c>
      <c r="W1004" s="3">
        <v>42.08</v>
      </c>
      <c r="X1004" s="3">
        <v>41.83</v>
      </c>
      <c r="Y1004" s="3">
        <v>42.1</v>
      </c>
      <c r="Z1004" s="3">
        <v>42.98</v>
      </c>
      <c r="AA1004" s="3">
        <v>46.29</v>
      </c>
      <c r="AB1004" s="3">
        <v>49.36</v>
      </c>
      <c r="AC1004" s="3">
        <v>49.81</v>
      </c>
      <c r="AD1004" s="3">
        <v>50.67</v>
      </c>
      <c r="AE1004" s="3">
        <v>50.72</v>
      </c>
      <c r="AF1004" s="3">
        <v>49.87</v>
      </c>
      <c r="AG1004" s="3">
        <v>44.29</v>
      </c>
      <c r="AH1004" s="3">
        <v>43.34</v>
      </c>
      <c r="AI1004" s="3">
        <v>42.64</v>
      </c>
      <c r="AJ1004" s="3">
        <v>42.38</v>
      </c>
      <c r="AK1004" s="3">
        <v>42.65</v>
      </c>
      <c r="AL1004" s="3">
        <v>43.77</v>
      </c>
      <c r="AM1004" s="3">
        <v>47.76</v>
      </c>
      <c r="AN1004" s="3">
        <v>50.89</v>
      </c>
      <c r="AO1004" s="3">
        <v>51.34</v>
      </c>
      <c r="AP1004" s="3">
        <v>52.13</v>
      </c>
      <c r="AQ1004" s="3">
        <v>51.94</v>
      </c>
      <c r="AR1004" s="3">
        <v>51.06</v>
      </c>
      <c r="AS1004" s="3">
        <v>43.74</v>
      </c>
      <c r="AT1004" s="3">
        <v>42.93</v>
      </c>
      <c r="AU1004" s="3">
        <v>42.67</v>
      </c>
      <c r="AV1004" s="3">
        <v>42.94</v>
      </c>
      <c r="AW1004" s="3">
        <v>44.06</v>
      </c>
      <c r="AX1004" s="3">
        <v>45.12</v>
      </c>
      <c r="AY1004" s="3">
        <v>48.74</v>
      </c>
    </row>
    <row r="1005" spans="1:51" x14ac:dyDescent="0.35">
      <c r="A1005" s="5">
        <f t="shared" si="16"/>
        <v>44132</v>
      </c>
      <c r="B1005" t="s">
        <v>1150</v>
      </c>
      <c r="C1005" s="2">
        <v>44132</v>
      </c>
      <c r="D1005" s="3">
        <v>48.55</v>
      </c>
      <c r="E1005" s="3">
        <v>48.71</v>
      </c>
      <c r="F1005" s="3">
        <v>50.76</v>
      </c>
      <c r="G1005" s="3">
        <v>50.79</v>
      </c>
      <c r="H1005" s="3">
        <v>50.13</v>
      </c>
      <c r="I1005" s="3">
        <v>44.27</v>
      </c>
      <c r="J1005" s="3">
        <v>43.28</v>
      </c>
      <c r="K1005" s="3">
        <v>42.23</v>
      </c>
      <c r="L1005" s="3">
        <v>42.2</v>
      </c>
      <c r="M1005" s="3">
        <v>42.28</v>
      </c>
      <c r="N1005" s="3">
        <v>42.82</v>
      </c>
      <c r="O1005" s="3">
        <v>45.59</v>
      </c>
      <c r="P1005" s="3">
        <v>48.4</v>
      </c>
      <c r="Q1005" s="3">
        <v>49</v>
      </c>
      <c r="R1005" s="3">
        <v>50.61</v>
      </c>
      <c r="S1005" s="3">
        <v>50.69</v>
      </c>
      <c r="T1005" s="3">
        <v>49.97</v>
      </c>
      <c r="U1005" s="3">
        <v>43.34</v>
      </c>
      <c r="V1005" s="3">
        <v>41.41</v>
      </c>
      <c r="W1005" s="3">
        <v>41.03</v>
      </c>
      <c r="X1005" s="3">
        <v>40.78</v>
      </c>
      <c r="Y1005" s="3">
        <v>41.05</v>
      </c>
      <c r="Z1005" s="3">
        <v>41.93</v>
      </c>
      <c r="AA1005" s="3">
        <v>45.45</v>
      </c>
      <c r="AB1005" s="3">
        <v>48.52</v>
      </c>
      <c r="AC1005" s="3">
        <v>48.97</v>
      </c>
      <c r="AD1005" s="3">
        <v>49.83</v>
      </c>
      <c r="AE1005" s="3">
        <v>49.88</v>
      </c>
      <c r="AF1005" s="3">
        <v>49.03</v>
      </c>
      <c r="AG1005" s="3">
        <v>43.24</v>
      </c>
      <c r="AH1005" s="3">
        <v>42.29</v>
      </c>
      <c r="AI1005" s="3">
        <v>41.59</v>
      </c>
      <c r="AJ1005" s="3">
        <v>41.33</v>
      </c>
      <c r="AK1005" s="3">
        <v>41.6</v>
      </c>
      <c r="AL1005" s="3">
        <v>42.72</v>
      </c>
      <c r="AM1005" s="3">
        <v>46.92</v>
      </c>
      <c r="AN1005" s="3">
        <v>50.05</v>
      </c>
      <c r="AO1005" s="3">
        <v>50.5</v>
      </c>
      <c r="AP1005" s="3">
        <v>51.29</v>
      </c>
      <c r="AQ1005" s="3">
        <v>51.1</v>
      </c>
      <c r="AR1005" s="3">
        <v>50.22</v>
      </c>
      <c r="AS1005" s="3">
        <v>42.69</v>
      </c>
      <c r="AT1005" s="3">
        <v>41.88</v>
      </c>
      <c r="AU1005" s="3">
        <v>41.62</v>
      </c>
      <c r="AV1005" s="3">
        <v>41.89</v>
      </c>
      <c r="AW1005" s="3">
        <v>43.01</v>
      </c>
      <c r="AX1005" s="3">
        <v>44.07</v>
      </c>
      <c r="AY1005" s="3">
        <v>47.9</v>
      </c>
    </row>
    <row r="1006" spans="1:51" x14ac:dyDescent="0.35">
      <c r="A1006" s="5">
        <f t="shared" si="16"/>
        <v>44133</v>
      </c>
      <c r="B1006" t="s">
        <v>1151</v>
      </c>
      <c r="C1006" s="2">
        <v>44133</v>
      </c>
      <c r="D1006" s="3">
        <v>48.28</v>
      </c>
      <c r="E1006" s="3">
        <v>48.4</v>
      </c>
      <c r="F1006" s="3">
        <v>50.47</v>
      </c>
      <c r="G1006" s="3">
        <v>50.5</v>
      </c>
      <c r="H1006" s="3">
        <v>49.84</v>
      </c>
      <c r="I1006" s="3">
        <v>43.99</v>
      </c>
      <c r="J1006" s="3">
        <v>43</v>
      </c>
      <c r="K1006" s="3">
        <v>41.95</v>
      </c>
      <c r="L1006" s="3">
        <v>41.92</v>
      </c>
      <c r="M1006" s="3">
        <v>42</v>
      </c>
      <c r="N1006" s="3">
        <v>42.54</v>
      </c>
      <c r="O1006" s="3">
        <v>45.08</v>
      </c>
      <c r="P1006" s="3">
        <v>47.89</v>
      </c>
      <c r="Q1006" s="3">
        <v>48.49</v>
      </c>
      <c r="R1006" s="3">
        <v>50.09</v>
      </c>
      <c r="S1006" s="3">
        <v>50.17</v>
      </c>
      <c r="T1006" s="3">
        <v>49.45</v>
      </c>
      <c r="U1006" s="3">
        <v>43.08</v>
      </c>
      <c r="V1006" s="3">
        <v>41.15</v>
      </c>
      <c r="W1006" s="3">
        <v>40.770000000000003</v>
      </c>
      <c r="X1006" s="3">
        <v>40.520000000000003</v>
      </c>
      <c r="Y1006" s="3">
        <v>40.79</v>
      </c>
      <c r="Z1006" s="3">
        <v>41.67</v>
      </c>
      <c r="AA1006" s="3">
        <v>45.31</v>
      </c>
      <c r="AB1006" s="3">
        <v>48.38</v>
      </c>
      <c r="AC1006" s="3">
        <v>48.83</v>
      </c>
      <c r="AD1006" s="3">
        <v>49.69</v>
      </c>
      <c r="AE1006" s="3">
        <v>49.74</v>
      </c>
      <c r="AF1006" s="3">
        <v>48.89</v>
      </c>
      <c r="AG1006" s="3">
        <v>42.98</v>
      </c>
      <c r="AH1006" s="3">
        <v>42.03</v>
      </c>
      <c r="AI1006" s="3">
        <v>41.33</v>
      </c>
      <c r="AJ1006" s="3">
        <v>41.07</v>
      </c>
      <c r="AK1006" s="3">
        <v>41.34</v>
      </c>
      <c r="AL1006" s="3">
        <v>42.46</v>
      </c>
      <c r="AM1006" s="3">
        <v>46.78</v>
      </c>
      <c r="AN1006" s="3">
        <v>49.91</v>
      </c>
      <c r="AO1006" s="3">
        <v>50.36</v>
      </c>
      <c r="AP1006" s="3">
        <v>51.15</v>
      </c>
      <c r="AQ1006" s="3">
        <v>50.96</v>
      </c>
      <c r="AR1006" s="3">
        <v>50.08</v>
      </c>
      <c r="AS1006" s="3">
        <v>42.43</v>
      </c>
      <c r="AT1006" s="3">
        <v>41.62</v>
      </c>
      <c r="AU1006" s="3">
        <v>41.36</v>
      </c>
      <c r="AV1006" s="3">
        <v>41.63</v>
      </c>
      <c r="AW1006" s="3">
        <v>42.75</v>
      </c>
      <c r="AX1006" s="3">
        <v>43.81</v>
      </c>
      <c r="AY1006" s="3">
        <v>47.76</v>
      </c>
    </row>
    <row r="1007" spans="1:51" x14ac:dyDescent="0.35">
      <c r="A1007" s="5">
        <f t="shared" si="16"/>
        <v>44134</v>
      </c>
      <c r="B1007" t="s">
        <v>1152</v>
      </c>
      <c r="C1007" s="2">
        <v>44134</v>
      </c>
      <c r="D1007" s="3">
        <v>48.03</v>
      </c>
      <c r="E1007" s="3">
        <v>50.14</v>
      </c>
      <c r="F1007" s="3">
        <v>50.17</v>
      </c>
      <c r="G1007" s="3">
        <v>49.51</v>
      </c>
      <c r="H1007" s="3">
        <v>43.55</v>
      </c>
      <c r="I1007" s="3">
        <v>42.56</v>
      </c>
      <c r="J1007" s="3">
        <v>41.51</v>
      </c>
      <c r="K1007" s="3">
        <v>41.48</v>
      </c>
      <c r="L1007" s="3">
        <v>41.56</v>
      </c>
      <c r="M1007" s="3">
        <v>42.1</v>
      </c>
      <c r="N1007" s="3">
        <v>44.44</v>
      </c>
      <c r="O1007" s="3">
        <v>47.25</v>
      </c>
      <c r="P1007" s="3">
        <v>47.85</v>
      </c>
      <c r="Q1007" s="3">
        <v>49.43</v>
      </c>
      <c r="R1007" s="3">
        <v>49.51</v>
      </c>
      <c r="S1007" s="3">
        <v>48.79</v>
      </c>
      <c r="T1007" s="3">
        <v>42.54</v>
      </c>
      <c r="U1007" s="3">
        <v>40.61</v>
      </c>
      <c r="V1007" s="3">
        <v>40.229999999999997</v>
      </c>
      <c r="W1007" s="3">
        <v>39.979999999999997</v>
      </c>
      <c r="X1007" s="3">
        <v>40.25</v>
      </c>
      <c r="Y1007" s="3">
        <v>41.13</v>
      </c>
      <c r="Z1007" s="3">
        <v>44.96</v>
      </c>
      <c r="AA1007" s="3">
        <v>48.03</v>
      </c>
      <c r="AB1007" s="3">
        <v>48.48</v>
      </c>
      <c r="AC1007" s="3">
        <v>49.34</v>
      </c>
      <c r="AD1007" s="3">
        <v>49.39</v>
      </c>
      <c r="AE1007" s="3">
        <v>48.54</v>
      </c>
      <c r="AF1007" s="3">
        <v>42.44</v>
      </c>
      <c r="AG1007" s="3">
        <v>41.49</v>
      </c>
      <c r="AH1007" s="3">
        <v>40.79</v>
      </c>
      <c r="AI1007" s="3">
        <v>40.53</v>
      </c>
      <c r="AJ1007" s="3">
        <v>40.799999999999997</v>
      </c>
      <c r="AK1007" s="3">
        <v>41.92</v>
      </c>
      <c r="AL1007" s="3">
        <v>46.43</v>
      </c>
      <c r="AM1007" s="3">
        <v>49.56</v>
      </c>
      <c r="AN1007" s="3">
        <v>50.01</v>
      </c>
      <c r="AO1007" s="3">
        <v>50.8</v>
      </c>
      <c r="AP1007" s="3">
        <v>50.61</v>
      </c>
      <c r="AQ1007" s="3">
        <v>49.73</v>
      </c>
      <c r="AR1007" s="3">
        <v>41.89</v>
      </c>
      <c r="AS1007" s="3">
        <v>41.08</v>
      </c>
      <c r="AT1007" s="3">
        <v>40.82</v>
      </c>
      <c r="AU1007" s="3">
        <v>41.09</v>
      </c>
      <c r="AV1007" s="3">
        <v>42.21</v>
      </c>
      <c r="AW1007" s="3">
        <v>43.27</v>
      </c>
      <c r="AX1007" s="3">
        <v>47.41</v>
      </c>
      <c r="AY1007" s="3">
        <v>50.54</v>
      </c>
    </row>
    <row r="1008" spans="1:51" x14ac:dyDescent="0.35">
      <c r="A1008" s="5">
        <f t="shared" si="16"/>
        <v>44137</v>
      </c>
      <c r="B1008" t="s">
        <v>1153</v>
      </c>
      <c r="C1008" s="2">
        <v>44137</v>
      </c>
      <c r="D1008" s="3">
        <v>46.58</v>
      </c>
      <c r="E1008" s="3">
        <v>49.45</v>
      </c>
      <c r="F1008" s="3">
        <v>49.48</v>
      </c>
      <c r="G1008" s="3">
        <v>48.82</v>
      </c>
      <c r="H1008" s="3">
        <v>43</v>
      </c>
      <c r="I1008" s="3">
        <v>42.01</v>
      </c>
      <c r="J1008" s="3">
        <v>40.96</v>
      </c>
      <c r="K1008" s="3">
        <v>40.93</v>
      </c>
      <c r="L1008" s="3">
        <v>41.01</v>
      </c>
      <c r="M1008" s="3">
        <v>41.55</v>
      </c>
      <c r="N1008" s="3">
        <v>44.11</v>
      </c>
      <c r="O1008" s="3">
        <v>46.92</v>
      </c>
      <c r="P1008" s="3">
        <v>47.52</v>
      </c>
      <c r="Q1008" s="3">
        <v>49.09</v>
      </c>
      <c r="R1008" s="3">
        <v>49.17</v>
      </c>
      <c r="S1008" s="3">
        <v>48.45</v>
      </c>
      <c r="T1008" s="3">
        <v>41.96</v>
      </c>
      <c r="U1008" s="3">
        <v>40.03</v>
      </c>
      <c r="V1008" s="3">
        <v>39.65</v>
      </c>
      <c r="W1008" s="3">
        <v>39.4</v>
      </c>
      <c r="X1008" s="3">
        <v>39.67</v>
      </c>
      <c r="Y1008" s="3">
        <v>40.549999999999997</v>
      </c>
      <c r="Z1008" s="3">
        <v>44.51</v>
      </c>
      <c r="AA1008" s="3">
        <v>47.58</v>
      </c>
      <c r="AB1008" s="3">
        <v>48.03</v>
      </c>
      <c r="AC1008" s="3">
        <v>48.89</v>
      </c>
      <c r="AD1008" s="3">
        <v>48.94</v>
      </c>
      <c r="AE1008" s="3">
        <v>48.09</v>
      </c>
      <c r="AF1008" s="3">
        <v>41.65</v>
      </c>
      <c r="AG1008" s="3">
        <v>40.700000000000003</v>
      </c>
      <c r="AH1008" s="3">
        <v>40</v>
      </c>
      <c r="AI1008" s="3">
        <v>39.74</v>
      </c>
      <c r="AJ1008" s="3">
        <v>40.01</v>
      </c>
      <c r="AK1008" s="3">
        <v>41.13</v>
      </c>
      <c r="AL1008" s="3">
        <v>47.01</v>
      </c>
      <c r="AM1008" s="3">
        <v>50.14</v>
      </c>
      <c r="AN1008" s="3">
        <v>50.59</v>
      </c>
      <c r="AO1008" s="3">
        <v>51.38</v>
      </c>
      <c r="AP1008" s="3">
        <v>51.19</v>
      </c>
      <c r="AQ1008" s="3">
        <v>50.31</v>
      </c>
      <c r="AR1008" s="3">
        <v>41.1</v>
      </c>
      <c r="AS1008" s="3">
        <v>40.29</v>
      </c>
      <c r="AT1008" s="3">
        <v>40.03</v>
      </c>
      <c r="AU1008" s="3">
        <v>40.299999999999997</v>
      </c>
      <c r="AV1008" s="3">
        <v>41.42</v>
      </c>
      <c r="AW1008" s="3">
        <v>42.48</v>
      </c>
      <c r="AX1008" s="3">
        <v>47.99</v>
      </c>
      <c r="AY1008" s="3">
        <v>51.12</v>
      </c>
    </row>
    <row r="1009" spans="1:51" x14ac:dyDescent="0.35">
      <c r="A1009" s="5">
        <f t="shared" si="16"/>
        <v>44138</v>
      </c>
      <c r="B1009" t="s">
        <v>1154</v>
      </c>
      <c r="C1009" s="2">
        <v>44138</v>
      </c>
      <c r="D1009" s="3">
        <v>46.56</v>
      </c>
      <c r="E1009" s="3">
        <v>48.78</v>
      </c>
      <c r="F1009" s="3">
        <v>48.81</v>
      </c>
      <c r="G1009" s="3">
        <v>48.15</v>
      </c>
      <c r="H1009" s="3">
        <v>43.14</v>
      </c>
      <c r="I1009" s="3">
        <v>42.15</v>
      </c>
      <c r="J1009" s="3">
        <v>41.1</v>
      </c>
      <c r="K1009" s="3">
        <v>41.11</v>
      </c>
      <c r="L1009" s="3">
        <v>41.19</v>
      </c>
      <c r="M1009" s="3">
        <v>41.73</v>
      </c>
      <c r="N1009" s="3">
        <v>44.45</v>
      </c>
      <c r="O1009" s="3">
        <v>47.26</v>
      </c>
      <c r="P1009" s="3">
        <v>47.86</v>
      </c>
      <c r="Q1009" s="3">
        <v>49.42</v>
      </c>
      <c r="R1009" s="3">
        <v>49.5</v>
      </c>
      <c r="S1009" s="3">
        <v>48.78</v>
      </c>
      <c r="T1009" s="3">
        <v>42.56</v>
      </c>
      <c r="U1009" s="3">
        <v>40.630000000000003</v>
      </c>
      <c r="V1009" s="3">
        <v>40.25</v>
      </c>
      <c r="W1009" s="3">
        <v>40</v>
      </c>
      <c r="X1009" s="3">
        <v>40.270000000000003</v>
      </c>
      <c r="Y1009" s="3">
        <v>41.15</v>
      </c>
      <c r="Z1009" s="3">
        <v>44.91</v>
      </c>
      <c r="AA1009" s="3">
        <v>47.98</v>
      </c>
      <c r="AB1009" s="3">
        <v>48.43</v>
      </c>
      <c r="AC1009" s="3">
        <v>49.29</v>
      </c>
      <c r="AD1009" s="3">
        <v>49.34</v>
      </c>
      <c r="AE1009" s="3">
        <v>48.49</v>
      </c>
      <c r="AF1009" s="3">
        <v>42.31</v>
      </c>
      <c r="AG1009" s="3">
        <v>41.36</v>
      </c>
      <c r="AH1009" s="3">
        <v>40.659999999999997</v>
      </c>
      <c r="AI1009" s="3">
        <v>40.4</v>
      </c>
      <c r="AJ1009" s="3">
        <v>40.67</v>
      </c>
      <c r="AK1009" s="3">
        <v>41.79</v>
      </c>
      <c r="AL1009" s="3">
        <v>47.58</v>
      </c>
      <c r="AM1009" s="3">
        <v>50.71</v>
      </c>
      <c r="AN1009" s="3">
        <v>51.16</v>
      </c>
      <c r="AO1009" s="3">
        <v>51.95</v>
      </c>
      <c r="AP1009" s="3">
        <v>51.76</v>
      </c>
      <c r="AQ1009" s="3">
        <v>50.88</v>
      </c>
      <c r="AR1009" s="3">
        <v>41.76</v>
      </c>
      <c r="AS1009" s="3">
        <v>40.950000000000003</v>
      </c>
      <c r="AT1009" s="3">
        <v>40.69</v>
      </c>
      <c r="AU1009" s="3">
        <v>40.96</v>
      </c>
      <c r="AV1009" s="3">
        <v>42.08</v>
      </c>
      <c r="AW1009" s="3">
        <v>43.14</v>
      </c>
      <c r="AX1009" s="3">
        <v>48.56</v>
      </c>
      <c r="AY1009" s="3">
        <v>51.69</v>
      </c>
    </row>
    <row r="1010" spans="1:51" x14ac:dyDescent="0.35">
      <c r="A1010" s="5">
        <f t="shared" si="16"/>
        <v>44139</v>
      </c>
      <c r="B1010" t="s">
        <v>1155</v>
      </c>
      <c r="C1010" s="2">
        <v>44139</v>
      </c>
      <c r="D1010" s="3">
        <v>46.68</v>
      </c>
      <c r="E1010" s="3">
        <v>49.29</v>
      </c>
      <c r="F1010" s="3">
        <v>49.32</v>
      </c>
      <c r="G1010" s="3">
        <v>48.66</v>
      </c>
      <c r="H1010" s="3">
        <v>43.83</v>
      </c>
      <c r="I1010" s="3">
        <v>42.84</v>
      </c>
      <c r="J1010" s="3">
        <v>41.79</v>
      </c>
      <c r="K1010" s="3">
        <v>41.57</v>
      </c>
      <c r="L1010" s="3">
        <v>41.65</v>
      </c>
      <c r="M1010" s="3">
        <v>42.19</v>
      </c>
      <c r="N1010" s="3">
        <v>44.9</v>
      </c>
      <c r="O1010" s="3">
        <v>47.71</v>
      </c>
      <c r="P1010" s="3">
        <v>48.31</v>
      </c>
      <c r="Q1010" s="3">
        <v>49.86</v>
      </c>
      <c r="R1010" s="3">
        <v>49.94</v>
      </c>
      <c r="S1010" s="3">
        <v>49.22</v>
      </c>
      <c r="T1010" s="3">
        <v>43.09</v>
      </c>
      <c r="U1010" s="3">
        <v>41.16</v>
      </c>
      <c r="V1010" s="3">
        <v>40.78</v>
      </c>
      <c r="W1010" s="3">
        <v>40.53</v>
      </c>
      <c r="X1010" s="3">
        <v>40.799999999999997</v>
      </c>
      <c r="Y1010" s="3">
        <v>41.68</v>
      </c>
      <c r="Z1010" s="3">
        <v>45.47</v>
      </c>
      <c r="AA1010" s="3">
        <v>48.54</v>
      </c>
      <c r="AB1010" s="3">
        <v>48.99</v>
      </c>
      <c r="AC1010" s="3">
        <v>49.85</v>
      </c>
      <c r="AD1010" s="3">
        <v>49.9</v>
      </c>
      <c r="AE1010" s="3">
        <v>49.05</v>
      </c>
      <c r="AF1010" s="3">
        <v>42.93</v>
      </c>
      <c r="AG1010" s="3">
        <v>41.98</v>
      </c>
      <c r="AH1010" s="3">
        <v>41.28</v>
      </c>
      <c r="AI1010" s="3">
        <v>41.02</v>
      </c>
      <c r="AJ1010" s="3">
        <v>41.29</v>
      </c>
      <c r="AK1010" s="3">
        <v>42.41</v>
      </c>
      <c r="AL1010" s="3">
        <v>48.38</v>
      </c>
      <c r="AM1010" s="3">
        <v>51.51</v>
      </c>
      <c r="AN1010" s="3">
        <v>51.96</v>
      </c>
      <c r="AO1010" s="3">
        <v>52.75</v>
      </c>
      <c r="AP1010" s="3">
        <v>52.56</v>
      </c>
      <c r="AQ1010" s="3">
        <v>51.68</v>
      </c>
      <c r="AR1010" s="3">
        <v>42.38</v>
      </c>
      <c r="AS1010" s="3">
        <v>41.57</v>
      </c>
      <c r="AT1010" s="3">
        <v>41.31</v>
      </c>
      <c r="AU1010" s="3">
        <v>41.58</v>
      </c>
      <c r="AV1010" s="3">
        <v>42.7</v>
      </c>
      <c r="AW1010" s="3">
        <v>43.76</v>
      </c>
      <c r="AX1010" s="3">
        <v>49.36</v>
      </c>
      <c r="AY1010" s="3">
        <v>52.49</v>
      </c>
    </row>
    <row r="1011" spans="1:51" x14ac:dyDescent="0.35">
      <c r="A1011" s="5">
        <f t="shared" si="16"/>
        <v>44140</v>
      </c>
      <c r="B1011" t="s">
        <v>1156</v>
      </c>
      <c r="C1011" s="2">
        <v>44140</v>
      </c>
      <c r="D1011" s="3">
        <v>48.04</v>
      </c>
      <c r="E1011" s="3">
        <v>50.35</v>
      </c>
      <c r="F1011" s="3">
        <v>50.38</v>
      </c>
      <c r="G1011" s="3">
        <v>49.72</v>
      </c>
      <c r="H1011" s="3">
        <v>44.96</v>
      </c>
      <c r="I1011" s="3">
        <v>43.97</v>
      </c>
      <c r="J1011" s="3">
        <v>42.92</v>
      </c>
      <c r="K1011" s="3">
        <v>42.84</v>
      </c>
      <c r="L1011" s="3">
        <v>42.92</v>
      </c>
      <c r="M1011" s="3">
        <v>43.46</v>
      </c>
      <c r="N1011" s="3">
        <v>45.76</v>
      </c>
      <c r="O1011" s="3">
        <v>48.57</v>
      </c>
      <c r="P1011" s="3">
        <v>49.17</v>
      </c>
      <c r="Q1011" s="3">
        <v>50.72</v>
      </c>
      <c r="R1011" s="3">
        <v>50.8</v>
      </c>
      <c r="S1011" s="3">
        <v>50.08</v>
      </c>
      <c r="T1011" s="3">
        <v>43.84</v>
      </c>
      <c r="U1011" s="3">
        <v>41.91</v>
      </c>
      <c r="V1011" s="3">
        <v>41.53</v>
      </c>
      <c r="W1011" s="3">
        <v>41.28</v>
      </c>
      <c r="X1011" s="3">
        <v>41.55</v>
      </c>
      <c r="Y1011" s="3">
        <v>42.43</v>
      </c>
      <c r="Z1011" s="3">
        <v>46.21</v>
      </c>
      <c r="AA1011" s="3">
        <v>49.28</v>
      </c>
      <c r="AB1011" s="3">
        <v>49.73</v>
      </c>
      <c r="AC1011" s="3">
        <v>50.59</v>
      </c>
      <c r="AD1011" s="3">
        <v>50.64</v>
      </c>
      <c r="AE1011" s="3">
        <v>49.79</v>
      </c>
      <c r="AF1011" s="3">
        <v>43.4</v>
      </c>
      <c r="AG1011" s="3">
        <v>42.45</v>
      </c>
      <c r="AH1011" s="3">
        <v>41.75</v>
      </c>
      <c r="AI1011" s="3">
        <v>41.49</v>
      </c>
      <c r="AJ1011" s="3">
        <v>41.76</v>
      </c>
      <c r="AK1011" s="3">
        <v>42.88</v>
      </c>
      <c r="AL1011" s="3">
        <v>48.72</v>
      </c>
      <c r="AM1011" s="3">
        <v>51.85</v>
      </c>
      <c r="AN1011" s="3">
        <v>52.3</v>
      </c>
      <c r="AO1011" s="3">
        <v>53.09</v>
      </c>
      <c r="AP1011" s="3">
        <v>52.9</v>
      </c>
      <c r="AQ1011" s="3">
        <v>52.02</v>
      </c>
      <c r="AR1011" s="3">
        <v>42.85</v>
      </c>
      <c r="AS1011" s="3">
        <v>42.04</v>
      </c>
      <c r="AT1011" s="3">
        <v>41.78</v>
      </c>
      <c r="AU1011" s="3">
        <v>42.05</v>
      </c>
      <c r="AV1011" s="3">
        <v>43.17</v>
      </c>
      <c r="AW1011" s="3">
        <v>44.23</v>
      </c>
      <c r="AX1011" s="3">
        <v>49.7</v>
      </c>
      <c r="AY1011" s="3">
        <v>52.83</v>
      </c>
    </row>
    <row r="1012" spans="1:51" x14ac:dyDescent="0.35">
      <c r="A1012" s="5">
        <f t="shared" si="16"/>
        <v>44141</v>
      </c>
      <c r="B1012" t="s">
        <v>1157</v>
      </c>
      <c r="C1012" s="2">
        <v>44141</v>
      </c>
      <c r="D1012" s="3">
        <v>46.98</v>
      </c>
      <c r="E1012" s="3">
        <v>49.28</v>
      </c>
      <c r="F1012" s="3">
        <v>49.31</v>
      </c>
      <c r="G1012" s="3">
        <v>48.65</v>
      </c>
      <c r="H1012" s="3">
        <v>44.37</v>
      </c>
      <c r="I1012" s="3">
        <v>43.38</v>
      </c>
      <c r="J1012" s="3">
        <v>42.33</v>
      </c>
      <c r="K1012" s="3">
        <v>42.32</v>
      </c>
      <c r="L1012" s="3">
        <v>42.4</v>
      </c>
      <c r="M1012" s="3">
        <v>42.94</v>
      </c>
      <c r="N1012" s="3">
        <v>45.4</v>
      </c>
      <c r="O1012" s="3">
        <v>48.21</v>
      </c>
      <c r="P1012" s="3">
        <v>48.81</v>
      </c>
      <c r="Q1012" s="3">
        <v>50.36</v>
      </c>
      <c r="R1012" s="3">
        <v>50.44</v>
      </c>
      <c r="S1012" s="3">
        <v>49.72</v>
      </c>
      <c r="T1012" s="3">
        <v>43.4</v>
      </c>
      <c r="U1012" s="3">
        <v>41.47</v>
      </c>
      <c r="V1012" s="3">
        <v>41.09</v>
      </c>
      <c r="W1012" s="3">
        <v>40.840000000000003</v>
      </c>
      <c r="X1012" s="3">
        <v>41.11</v>
      </c>
      <c r="Y1012" s="3">
        <v>41.99</v>
      </c>
      <c r="Z1012" s="3">
        <v>45.67</v>
      </c>
      <c r="AA1012" s="3">
        <v>48.74</v>
      </c>
      <c r="AB1012" s="3">
        <v>49.19</v>
      </c>
      <c r="AC1012" s="3">
        <v>50.05</v>
      </c>
      <c r="AD1012" s="3">
        <v>50.1</v>
      </c>
      <c r="AE1012" s="3">
        <v>49.25</v>
      </c>
      <c r="AF1012" s="3">
        <v>42.85</v>
      </c>
      <c r="AG1012" s="3">
        <v>41.9</v>
      </c>
      <c r="AH1012" s="3">
        <v>41.2</v>
      </c>
      <c r="AI1012" s="3">
        <v>40.94</v>
      </c>
      <c r="AJ1012" s="3">
        <v>41.21</v>
      </c>
      <c r="AK1012" s="3">
        <v>42.33</v>
      </c>
      <c r="AL1012" s="3">
        <v>48.13</v>
      </c>
      <c r="AM1012" s="3">
        <v>51.26</v>
      </c>
      <c r="AN1012" s="3">
        <v>51.71</v>
      </c>
      <c r="AO1012" s="3">
        <v>52.5</v>
      </c>
      <c r="AP1012" s="3">
        <v>52.31</v>
      </c>
      <c r="AQ1012" s="3">
        <v>51.43</v>
      </c>
      <c r="AR1012" s="3">
        <v>42.3</v>
      </c>
      <c r="AS1012" s="3">
        <v>41.49</v>
      </c>
      <c r="AT1012" s="3">
        <v>41.23</v>
      </c>
      <c r="AU1012" s="3">
        <v>41.5</v>
      </c>
      <c r="AV1012" s="3">
        <v>42.62</v>
      </c>
      <c r="AW1012" s="3">
        <v>43.68</v>
      </c>
      <c r="AX1012" s="3">
        <v>49.11</v>
      </c>
      <c r="AY1012" s="3">
        <v>52.24</v>
      </c>
    </row>
    <row r="1013" spans="1:51" x14ac:dyDescent="0.35">
      <c r="A1013" s="5">
        <f t="shared" si="16"/>
        <v>44144</v>
      </c>
      <c r="B1013" t="s">
        <v>1158</v>
      </c>
      <c r="C1013" s="2">
        <v>44144</v>
      </c>
      <c r="D1013" s="3">
        <v>46.91</v>
      </c>
      <c r="E1013" s="3">
        <v>49.47</v>
      </c>
      <c r="F1013" s="3">
        <v>49.5</v>
      </c>
      <c r="G1013" s="3">
        <v>48.84</v>
      </c>
      <c r="H1013" s="3">
        <v>44.9</v>
      </c>
      <c r="I1013" s="3">
        <v>43.91</v>
      </c>
      <c r="J1013" s="3">
        <v>42.86</v>
      </c>
      <c r="K1013" s="3">
        <v>42.88</v>
      </c>
      <c r="L1013" s="3">
        <v>42.96</v>
      </c>
      <c r="M1013" s="3">
        <v>43.5</v>
      </c>
      <c r="N1013" s="3">
        <v>46.07</v>
      </c>
      <c r="O1013" s="3">
        <v>48.88</v>
      </c>
      <c r="P1013" s="3">
        <v>49.48</v>
      </c>
      <c r="Q1013" s="3">
        <v>51.03</v>
      </c>
      <c r="R1013" s="3">
        <v>51.11</v>
      </c>
      <c r="S1013" s="3">
        <v>50.39</v>
      </c>
      <c r="T1013" s="3">
        <v>44.21</v>
      </c>
      <c r="U1013" s="3">
        <v>42.28</v>
      </c>
      <c r="V1013" s="3">
        <v>41.9</v>
      </c>
      <c r="W1013" s="3">
        <v>41.65</v>
      </c>
      <c r="X1013" s="3">
        <v>41.92</v>
      </c>
      <c r="Y1013" s="3">
        <v>42.8</v>
      </c>
      <c r="Z1013" s="3">
        <v>46.4</v>
      </c>
      <c r="AA1013" s="3">
        <v>49.47</v>
      </c>
      <c r="AB1013" s="3">
        <v>49.92</v>
      </c>
      <c r="AC1013" s="3">
        <v>50.78</v>
      </c>
      <c r="AD1013" s="3">
        <v>50.83</v>
      </c>
      <c r="AE1013" s="3">
        <v>49.98</v>
      </c>
      <c r="AF1013" s="3">
        <v>43.47</v>
      </c>
      <c r="AG1013" s="3">
        <v>42.52</v>
      </c>
      <c r="AH1013" s="3">
        <v>41.82</v>
      </c>
      <c r="AI1013" s="3">
        <v>41.56</v>
      </c>
      <c r="AJ1013" s="3">
        <v>41.83</v>
      </c>
      <c r="AK1013" s="3">
        <v>42.95</v>
      </c>
      <c r="AL1013" s="3">
        <v>48.83</v>
      </c>
      <c r="AM1013" s="3">
        <v>51.96</v>
      </c>
      <c r="AN1013" s="3">
        <v>52.41</v>
      </c>
      <c r="AO1013" s="3">
        <v>53.2</v>
      </c>
      <c r="AP1013" s="3">
        <v>53.01</v>
      </c>
      <c r="AQ1013" s="3">
        <v>52.13</v>
      </c>
      <c r="AR1013" s="3">
        <v>42.92</v>
      </c>
      <c r="AS1013" s="3">
        <v>42.11</v>
      </c>
      <c r="AT1013" s="3">
        <v>41.85</v>
      </c>
      <c r="AU1013" s="3">
        <v>42.12</v>
      </c>
      <c r="AV1013" s="3">
        <v>43.24</v>
      </c>
      <c r="AW1013" s="3">
        <v>44.3</v>
      </c>
      <c r="AX1013" s="3">
        <v>49.81</v>
      </c>
      <c r="AY1013" s="3">
        <v>52.94</v>
      </c>
    </row>
    <row r="1014" spans="1:51" x14ac:dyDescent="0.35">
      <c r="A1014" s="5">
        <f t="shared" si="16"/>
        <v>44145</v>
      </c>
      <c r="B1014" t="s">
        <v>1159</v>
      </c>
      <c r="C1014" s="2">
        <v>44145</v>
      </c>
      <c r="D1014" s="3">
        <v>46.27</v>
      </c>
      <c r="E1014" s="3">
        <v>49.2</v>
      </c>
      <c r="F1014" s="3">
        <v>49.23</v>
      </c>
      <c r="G1014" s="3">
        <v>48.57</v>
      </c>
      <c r="H1014" s="3">
        <v>44.68</v>
      </c>
      <c r="I1014" s="3">
        <v>43.69</v>
      </c>
      <c r="J1014" s="3">
        <v>42.64</v>
      </c>
      <c r="K1014" s="3">
        <v>42.67</v>
      </c>
      <c r="L1014" s="3">
        <v>42.75</v>
      </c>
      <c r="M1014" s="3">
        <v>43.29</v>
      </c>
      <c r="N1014" s="3">
        <v>45.78</v>
      </c>
      <c r="O1014" s="3">
        <v>48.59</v>
      </c>
      <c r="P1014" s="3">
        <v>49.19</v>
      </c>
      <c r="Q1014" s="3">
        <v>50.74</v>
      </c>
      <c r="R1014" s="3">
        <v>50.82</v>
      </c>
      <c r="S1014" s="3">
        <v>50.1</v>
      </c>
      <c r="T1014" s="3">
        <v>44.13</v>
      </c>
      <c r="U1014" s="3">
        <v>42.2</v>
      </c>
      <c r="V1014" s="3">
        <v>41.82</v>
      </c>
      <c r="W1014" s="3">
        <v>41.57</v>
      </c>
      <c r="X1014" s="3">
        <v>41.84</v>
      </c>
      <c r="Y1014" s="3">
        <v>42.72</v>
      </c>
      <c r="Z1014" s="3">
        <v>46.22</v>
      </c>
      <c r="AA1014" s="3">
        <v>49.29</v>
      </c>
      <c r="AB1014" s="3">
        <v>49.74</v>
      </c>
      <c r="AC1014" s="3">
        <v>50.6</v>
      </c>
      <c r="AD1014" s="3">
        <v>50.65</v>
      </c>
      <c r="AE1014" s="3">
        <v>49.8</v>
      </c>
      <c r="AF1014" s="3">
        <v>43.32</v>
      </c>
      <c r="AG1014" s="3">
        <v>42.37</v>
      </c>
      <c r="AH1014" s="3">
        <v>41.67</v>
      </c>
      <c r="AI1014" s="3">
        <v>41.41</v>
      </c>
      <c r="AJ1014" s="3">
        <v>41.68</v>
      </c>
      <c r="AK1014" s="3">
        <v>42.8</v>
      </c>
      <c r="AL1014" s="3">
        <v>48.68</v>
      </c>
      <c r="AM1014" s="3">
        <v>51.81</v>
      </c>
      <c r="AN1014" s="3">
        <v>52.26</v>
      </c>
      <c r="AO1014" s="3">
        <v>53.05</v>
      </c>
      <c r="AP1014" s="3">
        <v>52.86</v>
      </c>
      <c r="AQ1014" s="3">
        <v>51.98</v>
      </c>
      <c r="AR1014" s="3">
        <v>42.77</v>
      </c>
      <c r="AS1014" s="3">
        <v>41.96</v>
      </c>
      <c r="AT1014" s="3">
        <v>41.7</v>
      </c>
      <c r="AU1014" s="3">
        <v>41.97</v>
      </c>
      <c r="AV1014" s="3">
        <v>43.09</v>
      </c>
      <c r="AW1014" s="3">
        <v>44.15</v>
      </c>
      <c r="AX1014" s="3">
        <v>49.66</v>
      </c>
      <c r="AY1014" s="3">
        <v>52.79</v>
      </c>
    </row>
    <row r="1015" spans="1:51" x14ac:dyDescent="0.35">
      <c r="A1015" s="5">
        <f t="shared" si="16"/>
        <v>44146</v>
      </c>
      <c r="B1015" t="s">
        <v>1160</v>
      </c>
      <c r="C1015" s="2">
        <v>44146</v>
      </c>
      <c r="D1015" s="3">
        <v>46.53</v>
      </c>
      <c r="E1015" s="3">
        <v>49.39</v>
      </c>
      <c r="F1015" s="3">
        <v>49.42</v>
      </c>
      <c r="G1015" s="3">
        <v>48.76</v>
      </c>
      <c r="H1015" s="3">
        <v>44.83</v>
      </c>
      <c r="I1015" s="3">
        <v>43.84</v>
      </c>
      <c r="J1015" s="3">
        <v>42.79</v>
      </c>
      <c r="K1015" s="3">
        <v>42.84</v>
      </c>
      <c r="L1015" s="3">
        <v>42.92</v>
      </c>
      <c r="M1015" s="3">
        <v>43.46</v>
      </c>
      <c r="N1015" s="3">
        <v>46.07</v>
      </c>
      <c r="O1015" s="3">
        <v>48.88</v>
      </c>
      <c r="P1015" s="3">
        <v>49.48</v>
      </c>
      <c r="Q1015" s="3">
        <v>51.05</v>
      </c>
      <c r="R1015" s="3">
        <v>51.13</v>
      </c>
      <c r="S1015" s="3">
        <v>50.41</v>
      </c>
      <c r="T1015" s="3">
        <v>44.26</v>
      </c>
      <c r="U1015" s="3">
        <v>42.33</v>
      </c>
      <c r="V1015" s="3">
        <v>41.95</v>
      </c>
      <c r="W1015" s="3">
        <v>41.7</v>
      </c>
      <c r="X1015" s="3">
        <v>41.97</v>
      </c>
      <c r="Y1015" s="3">
        <v>42.85</v>
      </c>
      <c r="Z1015" s="3">
        <v>46.33</v>
      </c>
      <c r="AA1015" s="3">
        <v>49.4</v>
      </c>
      <c r="AB1015" s="3">
        <v>49.85</v>
      </c>
      <c r="AC1015" s="3">
        <v>50.71</v>
      </c>
      <c r="AD1015" s="3">
        <v>50.76</v>
      </c>
      <c r="AE1015" s="3">
        <v>49.91</v>
      </c>
      <c r="AF1015" s="3">
        <v>43.39</v>
      </c>
      <c r="AG1015" s="3">
        <v>42.44</v>
      </c>
      <c r="AH1015" s="3">
        <v>41.74</v>
      </c>
      <c r="AI1015" s="3">
        <v>41.48</v>
      </c>
      <c r="AJ1015" s="3">
        <v>41.75</v>
      </c>
      <c r="AK1015" s="3">
        <v>42.87</v>
      </c>
      <c r="AL1015" s="3">
        <v>48.68</v>
      </c>
      <c r="AM1015" s="3">
        <v>51.81</v>
      </c>
      <c r="AN1015" s="3">
        <v>52.26</v>
      </c>
      <c r="AO1015" s="3">
        <v>53.05</v>
      </c>
      <c r="AP1015" s="3">
        <v>52.86</v>
      </c>
      <c r="AQ1015" s="3">
        <v>51.98</v>
      </c>
      <c r="AR1015" s="3">
        <v>42.84</v>
      </c>
      <c r="AS1015" s="3">
        <v>42.03</v>
      </c>
      <c r="AT1015" s="3">
        <v>41.77</v>
      </c>
      <c r="AU1015" s="3">
        <v>42.04</v>
      </c>
      <c r="AV1015" s="3">
        <v>43.16</v>
      </c>
      <c r="AW1015" s="3">
        <v>44.22</v>
      </c>
      <c r="AX1015" s="3">
        <v>49.66</v>
      </c>
      <c r="AY1015" s="3">
        <v>52.79</v>
      </c>
    </row>
    <row r="1016" spans="1:51" x14ac:dyDescent="0.35">
      <c r="A1016" s="5">
        <f t="shared" si="16"/>
        <v>44147</v>
      </c>
      <c r="B1016" t="s">
        <v>1161</v>
      </c>
      <c r="C1016" s="2">
        <v>44147</v>
      </c>
      <c r="D1016" s="3">
        <v>46.22</v>
      </c>
      <c r="E1016" s="3">
        <v>49.26</v>
      </c>
      <c r="F1016" s="3">
        <v>49.29</v>
      </c>
      <c r="G1016" s="3">
        <v>48.63</v>
      </c>
      <c r="H1016" s="3">
        <v>44.62</v>
      </c>
      <c r="I1016" s="3">
        <v>43.63</v>
      </c>
      <c r="J1016" s="3">
        <v>42.58</v>
      </c>
      <c r="K1016" s="3">
        <v>42.56</v>
      </c>
      <c r="L1016" s="3">
        <v>42.64</v>
      </c>
      <c r="M1016" s="3">
        <v>43.18</v>
      </c>
      <c r="N1016" s="3">
        <v>45.64</v>
      </c>
      <c r="O1016" s="3">
        <v>48.45</v>
      </c>
      <c r="P1016" s="3">
        <v>49.05</v>
      </c>
      <c r="Q1016" s="3">
        <v>50.65</v>
      </c>
      <c r="R1016" s="3">
        <v>50.73</v>
      </c>
      <c r="S1016" s="3">
        <v>50.01</v>
      </c>
      <c r="T1016" s="3">
        <v>43.84</v>
      </c>
      <c r="U1016" s="3">
        <v>41.91</v>
      </c>
      <c r="V1016" s="3">
        <v>41.53</v>
      </c>
      <c r="W1016" s="3">
        <v>41.28</v>
      </c>
      <c r="X1016" s="3">
        <v>41.55</v>
      </c>
      <c r="Y1016" s="3">
        <v>42.43</v>
      </c>
      <c r="Z1016" s="3">
        <v>46.21</v>
      </c>
      <c r="AA1016" s="3">
        <v>49.28</v>
      </c>
      <c r="AB1016" s="3">
        <v>49.73</v>
      </c>
      <c r="AC1016" s="3">
        <v>50.59</v>
      </c>
      <c r="AD1016" s="3">
        <v>50.64</v>
      </c>
      <c r="AE1016" s="3">
        <v>49.79</v>
      </c>
      <c r="AF1016" s="3">
        <v>43.34</v>
      </c>
      <c r="AG1016" s="3">
        <v>42.39</v>
      </c>
      <c r="AH1016" s="3">
        <v>41.69</v>
      </c>
      <c r="AI1016" s="3">
        <v>41.43</v>
      </c>
      <c r="AJ1016" s="3">
        <v>41.7</v>
      </c>
      <c r="AK1016" s="3">
        <v>42.82</v>
      </c>
      <c r="AL1016" s="3">
        <v>48.42</v>
      </c>
      <c r="AM1016" s="3">
        <v>51.55</v>
      </c>
      <c r="AN1016" s="3">
        <v>52</v>
      </c>
      <c r="AO1016" s="3">
        <v>52.79</v>
      </c>
      <c r="AP1016" s="3">
        <v>52.6</v>
      </c>
      <c r="AQ1016" s="3">
        <v>51.72</v>
      </c>
      <c r="AR1016" s="3">
        <v>42.79</v>
      </c>
      <c r="AS1016" s="3">
        <v>41.98</v>
      </c>
      <c r="AT1016" s="3">
        <v>41.72</v>
      </c>
      <c r="AU1016" s="3">
        <v>41.99</v>
      </c>
      <c r="AV1016" s="3">
        <v>43.11</v>
      </c>
      <c r="AW1016" s="3">
        <v>44.17</v>
      </c>
      <c r="AX1016" s="3">
        <v>49.4</v>
      </c>
      <c r="AY1016" s="3">
        <v>52.53</v>
      </c>
    </row>
    <row r="1017" spans="1:51" x14ac:dyDescent="0.35">
      <c r="A1017" s="5">
        <f t="shared" si="16"/>
        <v>44148</v>
      </c>
      <c r="B1017" t="s">
        <v>1162</v>
      </c>
      <c r="C1017" s="2">
        <v>44148</v>
      </c>
      <c r="D1017" s="3">
        <v>46.41</v>
      </c>
      <c r="E1017" s="3">
        <v>49.63</v>
      </c>
      <c r="F1017" s="3">
        <v>49.66</v>
      </c>
      <c r="G1017" s="3">
        <v>49</v>
      </c>
      <c r="H1017" s="3">
        <v>44.75</v>
      </c>
      <c r="I1017" s="3">
        <v>43.76</v>
      </c>
      <c r="J1017" s="3">
        <v>42.71</v>
      </c>
      <c r="K1017" s="3">
        <v>42.65</v>
      </c>
      <c r="L1017" s="3">
        <v>42.73</v>
      </c>
      <c r="M1017" s="3">
        <v>43.27</v>
      </c>
      <c r="N1017" s="3">
        <v>45.75</v>
      </c>
      <c r="O1017" s="3">
        <v>48.56</v>
      </c>
      <c r="P1017" s="3">
        <v>49.16</v>
      </c>
      <c r="Q1017" s="3">
        <v>50.78</v>
      </c>
      <c r="R1017" s="3">
        <v>50.86</v>
      </c>
      <c r="S1017" s="3">
        <v>50.14</v>
      </c>
      <c r="T1017" s="3">
        <v>43.99</v>
      </c>
      <c r="U1017" s="3">
        <v>42.06</v>
      </c>
      <c r="V1017" s="3">
        <v>41.68</v>
      </c>
      <c r="W1017" s="3">
        <v>41.43</v>
      </c>
      <c r="X1017" s="3">
        <v>41.7</v>
      </c>
      <c r="Y1017" s="3">
        <v>42.58</v>
      </c>
      <c r="Z1017" s="3">
        <v>46.27</v>
      </c>
      <c r="AA1017" s="3">
        <v>49.34</v>
      </c>
      <c r="AB1017" s="3">
        <v>49.79</v>
      </c>
      <c r="AC1017" s="3">
        <v>50.65</v>
      </c>
      <c r="AD1017" s="3">
        <v>50.7</v>
      </c>
      <c r="AE1017" s="3">
        <v>49.85</v>
      </c>
      <c r="AF1017" s="3">
        <v>43.28</v>
      </c>
      <c r="AG1017" s="3">
        <v>42.33</v>
      </c>
      <c r="AH1017" s="3">
        <v>41.63</v>
      </c>
      <c r="AI1017" s="3">
        <v>41.37</v>
      </c>
      <c r="AJ1017" s="3">
        <v>41.64</v>
      </c>
      <c r="AK1017" s="3">
        <v>42.76</v>
      </c>
      <c r="AL1017" s="3">
        <v>48.58</v>
      </c>
      <c r="AM1017" s="3">
        <v>51.71</v>
      </c>
      <c r="AN1017" s="3">
        <v>52.16</v>
      </c>
      <c r="AO1017" s="3">
        <v>52.95</v>
      </c>
      <c r="AP1017" s="3">
        <v>52.76</v>
      </c>
      <c r="AQ1017" s="3">
        <v>51.88</v>
      </c>
      <c r="AR1017" s="3">
        <v>42.73</v>
      </c>
      <c r="AS1017" s="3">
        <v>41.92</v>
      </c>
      <c r="AT1017" s="3">
        <v>41.66</v>
      </c>
      <c r="AU1017" s="3">
        <v>41.93</v>
      </c>
      <c r="AV1017" s="3">
        <v>43.05</v>
      </c>
      <c r="AW1017" s="3">
        <v>44.11</v>
      </c>
      <c r="AX1017" s="3">
        <v>49.56</v>
      </c>
      <c r="AY1017" s="3">
        <v>52.69</v>
      </c>
    </row>
    <row r="1018" spans="1:51" x14ac:dyDescent="0.35">
      <c r="A1018" s="5">
        <f t="shared" si="16"/>
        <v>44151</v>
      </c>
      <c r="B1018" t="s">
        <v>1163</v>
      </c>
      <c r="C1018" s="2">
        <v>44151</v>
      </c>
      <c r="D1018" s="3">
        <v>47.26</v>
      </c>
      <c r="E1018" s="3">
        <v>50.51</v>
      </c>
      <c r="F1018" s="3">
        <v>50.54</v>
      </c>
      <c r="G1018" s="3">
        <v>49.88</v>
      </c>
      <c r="H1018" s="3">
        <v>45.28</v>
      </c>
      <c r="I1018" s="3">
        <v>44.29</v>
      </c>
      <c r="J1018" s="3">
        <v>43.24</v>
      </c>
      <c r="K1018" s="3">
        <v>43.17</v>
      </c>
      <c r="L1018" s="3">
        <v>43.25</v>
      </c>
      <c r="M1018" s="3">
        <v>43.79</v>
      </c>
      <c r="N1018" s="3">
        <v>46.42</v>
      </c>
      <c r="O1018" s="3">
        <v>49.23</v>
      </c>
      <c r="P1018" s="3">
        <v>49.83</v>
      </c>
      <c r="Q1018" s="3">
        <v>51.46</v>
      </c>
      <c r="R1018" s="3">
        <v>51.54</v>
      </c>
      <c r="S1018" s="3">
        <v>50.82</v>
      </c>
      <c r="T1018" s="3">
        <v>44.36</v>
      </c>
      <c r="U1018" s="3">
        <v>42.43</v>
      </c>
      <c r="V1018" s="3">
        <v>42.05</v>
      </c>
      <c r="W1018" s="3">
        <v>41.8</v>
      </c>
      <c r="X1018" s="3">
        <v>42.07</v>
      </c>
      <c r="Y1018" s="3">
        <v>42.95</v>
      </c>
      <c r="Z1018" s="3">
        <v>46.7</v>
      </c>
      <c r="AA1018" s="3">
        <v>49.77</v>
      </c>
      <c r="AB1018" s="3">
        <v>50.22</v>
      </c>
      <c r="AC1018" s="3">
        <v>51.08</v>
      </c>
      <c r="AD1018" s="3">
        <v>51.13</v>
      </c>
      <c r="AE1018" s="3">
        <v>50.28</v>
      </c>
      <c r="AF1018" s="3">
        <v>43.51</v>
      </c>
      <c r="AG1018" s="3">
        <v>42.56</v>
      </c>
      <c r="AH1018" s="3">
        <v>41.86</v>
      </c>
      <c r="AI1018" s="3">
        <v>41.6</v>
      </c>
      <c r="AJ1018" s="3">
        <v>41.87</v>
      </c>
      <c r="AK1018" s="3">
        <v>42.99</v>
      </c>
      <c r="AL1018" s="3">
        <v>48.85</v>
      </c>
      <c r="AM1018" s="3">
        <v>51.98</v>
      </c>
      <c r="AN1018" s="3">
        <v>52.43</v>
      </c>
      <c r="AO1018" s="3">
        <v>53.22</v>
      </c>
      <c r="AP1018" s="3">
        <v>53.03</v>
      </c>
      <c r="AQ1018" s="3">
        <v>52.15</v>
      </c>
      <c r="AR1018" s="3">
        <v>43.52</v>
      </c>
      <c r="AS1018" s="3">
        <v>42.71</v>
      </c>
      <c r="AT1018" s="3">
        <v>42.45</v>
      </c>
      <c r="AU1018" s="3">
        <v>42.72</v>
      </c>
      <c r="AV1018" s="3">
        <v>43.84</v>
      </c>
      <c r="AW1018" s="3">
        <v>44.9</v>
      </c>
      <c r="AX1018" s="3">
        <v>49.83</v>
      </c>
      <c r="AY1018" s="3">
        <v>52.96</v>
      </c>
    </row>
    <row r="1019" spans="1:51" x14ac:dyDescent="0.35">
      <c r="A1019" s="5">
        <f t="shared" si="16"/>
        <v>44152</v>
      </c>
      <c r="B1019" t="s">
        <v>1164</v>
      </c>
      <c r="C1019" s="2">
        <v>44152</v>
      </c>
      <c r="D1019" s="3">
        <v>46.1</v>
      </c>
      <c r="E1019" s="3">
        <v>49.19</v>
      </c>
      <c r="F1019" s="3">
        <v>49.22</v>
      </c>
      <c r="G1019" s="3">
        <v>48.56</v>
      </c>
      <c r="H1019" s="3">
        <v>44.42</v>
      </c>
      <c r="I1019" s="3">
        <v>43.43</v>
      </c>
      <c r="J1019" s="3">
        <v>42.38</v>
      </c>
      <c r="K1019" s="3">
        <v>42.32</v>
      </c>
      <c r="L1019" s="3">
        <v>42.4</v>
      </c>
      <c r="M1019" s="3">
        <v>42.94</v>
      </c>
      <c r="N1019" s="3">
        <v>45.62</v>
      </c>
      <c r="O1019" s="3">
        <v>48.43</v>
      </c>
      <c r="P1019" s="3">
        <v>49.03</v>
      </c>
      <c r="Q1019" s="3">
        <v>50.67</v>
      </c>
      <c r="R1019" s="3">
        <v>50.75</v>
      </c>
      <c r="S1019" s="3">
        <v>50.03</v>
      </c>
      <c r="T1019" s="3">
        <v>43.94</v>
      </c>
      <c r="U1019" s="3">
        <v>42.01</v>
      </c>
      <c r="V1019" s="3">
        <v>41.63</v>
      </c>
      <c r="W1019" s="3">
        <v>41.38</v>
      </c>
      <c r="X1019" s="3">
        <v>41.65</v>
      </c>
      <c r="Y1019" s="3">
        <v>42.53</v>
      </c>
      <c r="Z1019" s="3">
        <v>46.16</v>
      </c>
      <c r="AA1019" s="3">
        <v>49.23</v>
      </c>
      <c r="AB1019" s="3">
        <v>49.68</v>
      </c>
      <c r="AC1019" s="3">
        <v>50.54</v>
      </c>
      <c r="AD1019" s="3">
        <v>50.59</v>
      </c>
      <c r="AE1019" s="3">
        <v>49.74</v>
      </c>
      <c r="AF1019" s="3">
        <v>43.18</v>
      </c>
      <c r="AG1019" s="3">
        <v>42.23</v>
      </c>
      <c r="AH1019" s="3">
        <v>41.53</v>
      </c>
      <c r="AI1019" s="3">
        <v>41.27</v>
      </c>
      <c r="AJ1019" s="3">
        <v>41.54</v>
      </c>
      <c r="AK1019" s="3">
        <v>42.66</v>
      </c>
      <c r="AL1019" s="3">
        <v>48.25</v>
      </c>
      <c r="AM1019" s="3">
        <v>51.38</v>
      </c>
      <c r="AN1019" s="3">
        <v>51.83</v>
      </c>
      <c r="AO1019" s="3">
        <v>52.62</v>
      </c>
      <c r="AP1019" s="3">
        <v>52.43</v>
      </c>
      <c r="AQ1019" s="3">
        <v>51.55</v>
      </c>
      <c r="AR1019" s="3">
        <v>44.11</v>
      </c>
      <c r="AS1019" s="3">
        <v>43.3</v>
      </c>
      <c r="AT1019" s="3">
        <v>43.04</v>
      </c>
      <c r="AU1019" s="3">
        <v>43.31</v>
      </c>
      <c r="AV1019" s="3">
        <v>44.43</v>
      </c>
      <c r="AW1019" s="3">
        <v>45.49</v>
      </c>
      <c r="AX1019" s="3">
        <v>49.23</v>
      </c>
      <c r="AY1019" s="3">
        <v>52.36</v>
      </c>
    </row>
    <row r="1020" spans="1:51" x14ac:dyDescent="0.35">
      <c r="A1020" s="5">
        <f t="shared" si="16"/>
        <v>44153</v>
      </c>
      <c r="B1020" t="s">
        <v>1165</v>
      </c>
      <c r="C1020" s="2">
        <v>44153</v>
      </c>
      <c r="D1020" s="3">
        <v>45.3</v>
      </c>
      <c r="E1020" s="3">
        <v>48.49</v>
      </c>
      <c r="F1020" s="3">
        <v>48.52</v>
      </c>
      <c r="G1020" s="3">
        <v>47.86</v>
      </c>
      <c r="H1020" s="3">
        <v>44.27</v>
      </c>
      <c r="I1020" s="3">
        <v>43.28</v>
      </c>
      <c r="J1020" s="3">
        <v>42.23</v>
      </c>
      <c r="K1020" s="3">
        <v>42.02</v>
      </c>
      <c r="L1020" s="3">
        <v>42.1</v>
      </c>
      <c r="M1020" s="3">
        <v>42.64</v>
      </c>
      <c r="N1020" s="3">
        <v>45.54</v>
      </c>
      <c r="O1020" s="3">
        <v>48.35</v>
      </c>
      <c r="P1020" s="3">
        <v>48.95</v>
      </c>
      <c r="Q1020" s="3">
        <v>50.56</v>
      </c>
      <c r="R1020" s="3">
        <v>50.64</v>
      </c>
      <c r="S1020" s="3">
        <v>49.92</v>
      </c>
      <c r="T1020" s="3">
        <v>43.86</v>
      </c>
      <c r="U1020" s="3">
        <v>41.93</v>
      </c>
      <c r="V1020" s="3">
        <v>41.55</v>
      </c>
      <c r="W1020" s="3">
        <v>41.3</v>
      </c>
      <c r="X1020" s="3">
        <v>41.57</v>
      </c>
      <c r="Y1020" s="3">
        <v>42.45</v>
      </c>
      <c r="Z1020" s="3">
        <v>46.26</v>
      </c>
      <c r="AA1020" s="3">
        <v>49.33</v>
      </c>
      <c r="AB1020" s="3">
        <v>49.78</v>
      </c>
      <c r="AC1020" s="3">
        <v>50.64</v>
      </c>
      <c r="AD1020" s="3">
        <v>50.69</v>
      </c>
      <c r="AE1020" s="3">
        <v>49.84</v>
      </c>
      <c r="AF1020" s="3">
        <v>42.9</v>
      </c>
      <c r="AG1020" s="3">
        <v>41.95</v>
      </c>
      <c r="AH1020" s="3">
        <v>41.25</v>
      </c>
      <c r="AI1020" s="3">
        <v>40.99</v>
      </c>
      <c r="AJ1020" s="3">
        <v>41.26</v>
      </c>
      <c r="AK1020" s="3">
        <v>42.38</v>
      </c>
      <c r="AL1020" s="3">
        <v>48.38</v>
      </c>
      <c r="AM1020" s="3">
        <v>51.51</v>
      </c>
      <c r="AN1020" s="3">
        <v>51.96</v>
      </c>
      <c r="AO1020" s="3">
        <v>52.75</v>
      </c>
      <c r="AP1020" s="3">
        <v>52.56</v>
      </c>
      <c r="AQ1020" s="3">
        <v>51.68</v>
      </c>
      <c r="AR1020" s="3">
        <v>43.83</v>
      </c>
      <c r="AS1020" s="3">
        <v>43.02</v>
      </c>
      <c r="AT1020" s="3">
        <v>42.76</v>
      </c>
      <c r="AU1020" s="3">
        <v>43.03</v>
      </c>
      <c r="AV1020" s="3">
        <v>44.15</v>
      </c>
      <c r="AW1020" s="3">
        <v>45.21</v>
      </c>
      <c r="AX1020" s="3">
        <v>49.36</v>
      </c>
      <c r="AY1020" s="3">
        <v>52.49</v>
      </c>
    </row>
    <row r="1021" spans="1:51" x14ac:dyDescent="0.35">
      <c r="A1021" s="5">
        <f t="shared" si="16"/>
        <v>44154</v>
      </c>
      <c r="B1021" t="s">
        <v>1166</v>
      </c>
      <c r="C1021" s="2">
        <v>44154</v>
      </c>
      <c r="D1021" s="3">
        <v>44.3</v>
      </c>
      <c r="E1021" s="3">
        <v>47.02</v>
      </c>
      <c r="F1021" s="3">
        <v>47.05</v>
      </c>
      <c r="G1021" s="3">
        <v>46.39</v>
      </c>
      <c r="H1021" s="3">
        <v>43.05</v>
      </c>
      <c r="I1021" s="3">
        <v>42.06</v>
      </c>
      <c r="J1021" s="3">
        <v>41.01</v>
      </c>
      <c r="K1021" s="3">
        <v>40.81</v>
      </c>
      <c r="L1021" s="3">
        <v>40.89</v>
      </c>
      <c r="M1021" s="3">
        <v>41.43</v>
      </c>
      <c r="N1021" s="3">
        <v>44.79</v>
      </c>
      <c r="O1021" s="3">
        <v>47.6</v>
      </c>
      <c r="P1021" s="3">
        <v>48.2</v>
      </c>
      <c r="Q1021" s="3">
        <v>49.79</v>
      </c>
      <c r="R1021" s="3">
        <v>49.87</v>
      </c>
      <c r="S1021" s="3">
        <v>49.15</v>
      </c>
      <c r="T1021" s="3">
        <v>43.29</v>
      </c>
      <c r="U1021" s="3">
        <v>41.36</v>
      </c>
      <c r="V1021" s="3">
        <v>40.98</v>
      </c>
      <c r="W1021" s="3">
        <v>40.729999999999997</v>
      </c>
      <c r="X1021" s="3">
        <v>41</v>
      </c>
      <c r="Y1021" s="3">
        <v>41.88</v>
      </c>
      <c r="Z1021" s="3">
        <v>45.86</v>
      </c>
      <c r="AA1021" s="3">
        <v>48.93</v>
      </c>
      <c r="AB1021" s="3">
        <v>49.38</v>
      </c>
      <c r="AC1021" s="3">
        <v>50.24</v>
      </c>
      <c r="AD1021" s="3">
        <v>50.29</v>
      </c>
      <c r="AE1021" s="3">
        <v>49.44</v>
      </c>
      <c r="AF1021" s="3">
        <v>42.55</v>
      </c>
      <c r="AG1021" s="3">
        <v>41.6</v>
      </c>
      <c r="AH1021" s="3">
        <v>40.9</v>
      </c>
      <c r="AI1021" s="3">
        <v>40.64</v>
      </c>
      <c r="AJ1021" s="3">
        <v>40.909999999999997</v>
      </c>
      <c r="AK1021" s="3">
        <v>42.03</v>
      </c>
      <c r="AL1021" s="3">
        <v>47.72</v>
      </c>
      <c r="AM1021" s="3">
        <v>50.85</v>
      </c>
      <c r="AN1021" s="3">
        <v>51.3</v>
      </c>
      <c r="AO1021" s="3">
        <v>52.09</v>
      </c>
      <c r="AP1021" s="3">
        <v>51.9</v>
      </c>
      <c r="AQ1021" s="3">
        <v>51.02</v>
      </c>
      <c r="AR1021" s="3">
        <v>43.48</v>
      </c>
      <c r="AS1021" s="3">
        <v>42.67</v>
      </c>
      <c r="AT1021" s="3">
        <v>42.41</v>
      </c>
      <c r="AU1021" s="3">
        <v>42.68</v>
      </c>
      <c r="AV1021" s="3">
        <v>43.8</v>
      </c>
      <c r="AW1021" s="3">
        <v>44.86</v>
      </c>
      <c r="AX1021" s="3">
        <v>48.7</v>
      </c>
      <c r="AY1021" s="3">
        <v>51.83</v>
      </c>
    </row>
    <row r="1022" spans="1:51" x14ac:dyDescent="0.35">
      <c r="A1022" s="5">
        <f t="shared" si="16"/>
        <v>44155</v>
      </c>
      <c r="B1022" t="s">
        <v>1167</v>
      </c>
      <c r="C1022" s="2">
        <v>44155</v>
      </c>
      <c r="D1022" s="3">
        <v>43.09</v>
      </c>
      <c r="E1022" s="3">
        <v>46.41</v>
      </c>
      <c r="F1022" s="3">
        <v>46.42</v>
      </c>
      <c r="G1022" s="3">
        <v>45.78</v>
      </c>
      <c r="H1022" s="3">
        <v>42.68</v>
      </c>
      <c r="I1022" s="3">
        <v>41.69</v>
      </c>
      <c r="J1022" s="3">
        <v>40.64</v>
      </c>
      <c r="K1022" s="3">
        <v>40.53</v>
      </c>
      <c r="L1022" s="3">
        <v>40.61</v>
      </c>
      <c r="M1022" s="3">
        <v>41.15</v>
      </c>
      <c r="N1022" s="3">
        <v>44.8</v>
      </c>
      <c r="O1022" s="3">
        <v>47.61</v>
      </c>
      <c r="P1022" s="3">
        <v>48.21</v>
      </c>
      <c r="Q1022" s="3">
        <v>49.78</v>
      </c>
      <c r="R1022" s="3">
        <v>49.86</v>
      </c>
      <c r="S1022" s="3">
        <v>49.14</v>
      </c>
      <c r="T1022" s="3">
        <v>43.18</v>
      </c>
      <c r="U1022" s="3">
        <v>41.25</v>
      </c>
      <c r="V1022" s="3">
        <v>40.869999999999997</v>
      </c>
      <c r="W1022" s="3">
        <v>40.619999999999997</v>
      </c>
      <c r="X1022" s="3">
        <v>40.89</v>
      </c>
      <c r="Y1022" s="3">
        <v>41.77</v>
      </c>
      <c r="Z1022" s="3">
        <v>45.69</v>
      </c>
      <c r="AA1022" s="3">
        <v>48.76</v>
      </c>
      <c r="AB1022" s="3">
        <v>49.21</v>
      </c>
      <c r="AC1022" s="3">
        <v>50.07</v>
      </c>
      <c r="AD1022" s="3">
        <v>50.12</v>
      </c>
      <c r="AE1022" s="3">
        <v>49.27</v>
      </c>
      <c r="AF1022" s="3">
        <v>42.41</v>
      </c>
      <c r="AG1022" s="3">
        <v>41.46</v>
      </c>
      <c r="AH1022" s="3">
        <v>40.76</v>
      </c>
      <c r="AI1022" s="3">
        <v>40.5</v>
      </c>
      <c r="AJ1022" s="3">
        <v>40.770000000000003</v>
      </c>
      <c r="AK1022" s="3">
        <v>41.89</v>
      </c>
      <c r="AL1022" s="3">
        <v>47.93</v>
      </c>
      <c r="AM1022" s="3">
        <v>51.06</v>
      </c>
      <c r="AN1022" s="3">
        <v>51.51</v>
      </c>
      <c r="AO1022" s="3">
        <v>52.3</v>
      </c>
      <c r="AP1022" s="3">
        <v>52.11</v>
      </c>
      <c r="AQ1022" s="3">
        <v>51.23</v>
      </c>
      <c r="AR1022" s="3">
        <v>43.34</v>
      </c>
      <c r="AS1022" s="3">
        <v>42.53</v>
      </c>
      <c r="AT1022" s="3">
        <v>42.27</v>
      </c>
      <c r="AU1022" s="3">
        <v>42.54</v>
      </c>
      <c r="AV1022" s="3">
        <v>43.66</v>
      </c>
      <c r="AW1022" s="3">
        <v>44.72</v>
      </c>
      <c r="AX1022" s="3">
        <v>48.91</v>
      </c>
      <c r="AY1022" s="3">
        <v>52.04</v>
      </c>
    </row>
    <row r="1023" spans="1:51" x14ac:dyDescent="0.35">
      <c r="A1023" s="5">
        <f t="shared" si="16"/>
        <v>44158</v>
      </c>
      <c r="B1023" t="s">
        <v>1168</v>
      </c>
      <c r="C1023" s="2">
        <v>44158</v>
      </c>
      <c r="D1023" s="3">
        <v>45.27</v>
      </c>
      <c r="E1023" s="3">
        <v>48.67</v>
      </c>
      <c r="F1023" s="3">
        <v>48.11</v>
      </c>
      <c r="G1023" s="3">
        <v>46.37</v>
      </c>
      <c r="H1023" s="3">
        <v>43.66</v>
      </c>
      <c r="I1023" s="3">
        <v>42.5</v>
      </c>
      <c r="J1023" s="3">
        <v>41.45</v>
      </c>
      <c r="K1023" s="3">
        <v>41.39</v>
      </c>
      <c r="L1023" s="3">
        <v>41.47</v>
      </c>
      <c r="M1023" s="3">
        <v>42.01</v>
      </c>
      <c r="N1023" s="3">
        <v>45.17</v>
      </c>
      <c r="O1023" s="3">
        <v>47.98</v>
      </c>
      <c r="P1023" s="3">
        <v>48.58</v>
      </c>
      <c r="Q1023" s="3">
        <v>50.14</v>
      </c>
      <c r="R1023" s="3">
        <v>50.22</v>
      </c>
      <c r="S1023" s="3">
        <v>49.5</v>
      </c>
      <c r="T1023" s="3">
        <v>43.73</v>
      </c>
      <c r="U1023" s="3">
        <v>41.8</v>
      </c>
      <c r="V1023" s="3">
        <v>41.42</v>
      </c>
      <c r="W1023" s="3">
        <v>41.17</v>
      </c>
      <c r="X1023" s="3">
        <v>41.44</v>
      </c>
      <c r="Y1023" s="3">
        <v>42.32</v>
      </c>
      <c r="Z1023" s="3">
        <v>45.82</v>
      </c>
      <c r="AA1023" s="3">
        <v>48.89</v>
      </c>
      <c r="AB1023" s="3">
        <v>49.34</v>
      </c>
      <c r="AC1023" s="3">
        <v>50.2</v>
      </c>
      <c r="AD1023" s="3">
        <v>50.25</v>
      </c>
      <c r="AE1023" s="3">
        <v>49.4</v>
      </c>
      <c r="AF1023" s="3">
        <v>42.98</v>
      </c>
      <c r="AG1023" s="3">
        <v>42.03</v>
      </c>
      <c r="AH1023" s="3">
        <v>41.33</v>
      </c>
      <c r="AI1023" s="3">
        <v>41.07</v>
      </c>
      <c r="AJ1023" s="3">
        <v>41.34</v>
      </c>
      <c r="AK1023" s="3">
        <v>42.46</v>
      </c>
      <c r="AL1023" s="3">
        <v>48.15</v>
      </c>
      <c r="AM1023" s="3">
        <v>51.28</v>
      </c>
      <c r="AN1023" s="3">
        <v>51.73</v>
      </c>
      <c r="AO1023" s="3">
        <v>52.52</v>
      </c>
      <c r="AP1023" s="3">
        <v>52.33</v>
      </c>
      <c r="AQ1023" s="3">
        <v>51.45</v>
      </c>
      <c r="AR1023" s="3">
        <v>43.43</v>
      </c>
      <c r="AS1023" s="3">
        <v>42.62</v>
      </c>
      <c r="AT1023" s="3">
        <v>42.36</v>
      </c>
      <c r="AU1023" s="3">
        <v>42.63</v>
      </c>
      <c r="AV1023" s="3">
        <v>43.75</v>
      </c>
      <c r="AW1023" s="3">
        <v>44.81</v>
      </c>
      <c r="AX1023" s="3">
        <v>49</v>
      </c>
      <c r="AY1023" s="3">
        <v>52.13</v>
      </c>
    </row>
    <row r="1024" spans="1:51" x14ac:dyDescent="0.35">
      <c r="A1024" s="5">
        <f t="shared" si="16"/>
        <v>44159</v>
      </c>
      <c r="B1024" t="s">
        <v>1169</v>
      </c>
      <c r="C1024" s="2">
        <v>44159</v>
      </c>
      <c r="D1024" s="3">
        <v>46.03</v>
      </c>
      <c r="E1024" s="3">
        <v>49.36</v>
      </c>
      <c r="F1024" s="3">
        <v>48.8</v>
      </c>
      <c r="G1024" s="3">
        <v>47.06</v>
      </c>
      <c r="H1024" s="3">
        <v>44.05</v>
      </c>
      <c r="I1024" s="3">
        <v>42.89</v>
      </c>
      <c r="J1024" s="3">
        <v>41.84</v>
      </c>
      <c r="K1024" s="3">
        <v>41.81</v>
      </c>
      <c r="L1024" s="3">
        <v>41.89</v>
      </c>
      <c r="M1024" s="3">
        <v>42.43</v>
      </c>
      <c r="N1024" s="3">
        <v>45.65</v>
      </c>
      <c r="O1024" s="3">
        <v>48.46</v>
      </c>
      <c r="P1024" s="3">
        <v>49.06</v>
      </c>
      <c r="Q1024" s="3">
        <v>50.61</v>
      </c>
      <c r="R1024" s="3">
        <v>50.69</v>
      </c>
      <c r="S1024" s="3">
        <v>49.97</v>
      </c>
      <c r="T1024" s="3">
        <v>43.93</v>
      </c>
      <c r="U1024" s="3">
        <v>42</v>
      </c>
      <c r="V1024" s="3">
        <v>41.62</v>
      </c>
      <c r="W1024" s="3">
        <v>41.37</v>
      </c>
      <c r="X1024" s="3">
        <v>41.64</v>
      </c>
      <c r="Y1024" s="3">
        <v>42.52</v>
      </c>
      <c r="Z1024" s="3">
        <v>46.12</v>
      </c>
      <c r="AA1024" s="3">
        <v>49.19</v>
      </c>
      <c r="AB1024" s="3">
        <v>49.64</v>
      </c>
      <c r="AC1024" s="3">
        <v>50.5</v>
      </c>
      <c r="AD1024" s="3">
        <v>50.55</v>
      </c>
      <c r="AE1024" s="3">
        <v>49.63</v>
      </c>
      <c r="AF1024" s="3">
        <v>42.95</v>
      </c>
      <c r="AG1024" s="3">
        <v>42</v>
      </c>
      <c r="AH1024" s="3">
        <v>41.3</v>
      </c>
      <c r="AI1024" s="3">
        <v>41.04</v>
      </c>
      <c r="AJ1024" s="3">
        <v>41.31</v>
      </c>
      <c r="AK1024" s="3">
        <v>42.43</v>
      </c>
      <c r="AL1024" s="3">
        <v>48.29</v>
      </c>
      <c r="AM1024" s="3">
        <v>51.42</v>
      </c>
      <c r="AN1024" s="3">
        <v>51.87</v>
      </c>
      <c r="AO1024" s="3">
        <v>52.66</v>
      </c>
      <c r="AP1024" s="3">
        <v>52.47</v>
      </c>
      <c r="AQ1024" s="3">
        <v>51.59</v>
      </c>
      <c r="AR1024" s="3">
        <v>43.4</v>
      </c>
      <c r="AS1024" s="3">
        <v>42.59</v>
      </c>
      <c r="AT1024" s="3">
        <v>42.33</v>
      </c>
      <c r="AU1024" s="3">
        <v>42.6</v>
      </c>
      <c r="AV1024" s="3">
        <v>43.72</v>
      </c>
      <c r="AW1024" s="3">
        <v>44.78</v>
      </c>
      <c r="AX1024" s="3">
        <v>49.14</v>
      </c>
      <c r="AY1024" s="3">
        <v>52.27</v>
      </c>
    </row>
    <row r="1025" spans="1:51" x14ac:dyDescent="0.35">
      <c r="A1025" s="5">
        <f t="shared" si="16"/>
        <v>44160</v>
      </c>
      <c r="B1025" t="s">
        <v>1170</v>
      </c>
      <c r="C1025" s="2">
        <v>44160</v>
      </c>
      <c r="D1025" s="3">
        <v>47.31</v>
      </c>
      <c r="E1025" s="3">
        <v>50.85</v>
      </c>
      <c r="F1025" s="3">
        <v>50.26</v>
      </c>
      <c r="G1025" s="3">
        <v>46.34</v>
      </c>
      <c r="H1025" s="3">
        <v>44.45</v>
      </c>
      <c r="I1025" s="3">
        <v>43.23</v>
      </c>
      <c r="J1025" s="3">
        <v>42.18</v>
      </c>
      <c r="K1025" s="3">
        <v>42.14</v>
      </c>
      <c r="L1025" s="3">
        <v>42.22</v>
      </c>
      <c r="M1025" s="3">
        <v>42.76</v>
      </c>
      <c r="N1025" s="3">
        <v>45.9</v>
      </c>
      <c r="O1025" s="3">
        <v>48.71</v>
      </c>
      <c r="P1025" s="3">
        <v>49.31</v>
      </c>
      <c r="Q1025" s="3">
        <v>50.9</v>
      </c>
      <c r="R1025" s="3">
        <v>50.98</v>
      </c>
      <c r="S1025" s="3">
        <v>50.26</v>
      </c>
      <c r="T1025" s="3">
        <v>44.12</v>
      </c>
      <c r="U1025" s="3">
        <v>42.19</v>
      </c>
      <c r="V1025" s="3">
        <v>41.81</v>
      </c>
      <c r="W1025" s="3">
        <v>41.56</v>
      </c>
      <c r="X1025" s="3">
        <v>41.83</v>
      </c>
      <c r="Y1025" s="3">
        <v>42.71</v>
      </c>
      <c r="Z1025" s="3">
        <v>46.4</v>
      </c>
      <c r="AA1025" s="3">
        <v>49.47</v>
      </c>
      <c r="AB1025" s="3">
        <v>49.92</v>
      </c>
      <c r="AC1025" s="3">
        <v>50.78</v>
      </c>
      <c r="AD1025" s="3">
        <v>50.83</v>
      </c>
      <c r="AE1025" s="3">
        <v>49.91</v>
      </c>
      <c r="AF1025" s="3">
        <v>43.18</v>
      </c>
      <c r="AG1025" s="3">
        <v>42.23</v>
      </c>
      <c r="AH1025" s="3">
        <v>41.53</v>
      </c>
      <c r="AI1025" s="3">
        <v>41.27</v>
      </c>
      <c r="AJ1025" s="3">
        <v>41.54</v>
      </c>
      <c r="AK1025" s="3">
        <v>42.66</v>
      </c>
      <c r="AL1025" s="3">
        <v>48.35</v>
      </c>
      <c r="AM1025" s="3">
        <v>51.48</v>
      </c>
      <c r="AN1025" s="3">
        <v>51.93</v>
      </c>
      <c r="AO1025" s="3">
        <v>52.72</v>
      </c>
      <c r="AP1025" s="3">
        <v>52.53</v>
      </c>
      <c r="AQ1025" s="3">
        <v>51.65</v>
      </c>
      <c r="AR1025" s="3">
        <v>43.63</v>
      </c>
      <c r="AS1025" s="3">
        <v>42.82</v>
      </c>
      <c r="AT1025" s="3">
        <v>42.56</v>
      </c>
      <c r="AU1025" s="3">
        <v>42.83</v>
      </c>
      <c r="AV1025" s="3">
        <v>43.95</v>
      </c>
      <c r="AW1025" s="3">
        <v>45.01</v>
      </c>
      <c r="AX1025" s="3">
        <v>49.2</v>
      </c>
      <c r="AY1025" s="3">
        <v>52.33</v>
      </c>
    </row>
    <row r="1026" spans="1:51" x14ac:dyDescent="0.35">
      <c r="A1026" s="5">
        <f t="shared" si="16"/>
        <v>44161</v>
      </c>
      <c r="B1026" t="s">
        <v>1171</v>
      </c>
      <c r="C1026" s="2">
        <v>44161</v>
      </c>
      <c r="D1026" s="3">
        <v>47.86</v>
      </c>
      <c r="E1026" s="3">
        <v>51.39</v>
      </c>
      <c r="F1026" s="3">
        <v>51.31</v>
      </c>
      <c r="G1026" s="3">
        <v>46.33</v>
      </c>
      <c r="H1026" s="3">
        <v>44.75</v>
      </c>
      <c r="I1026" s="3">
        <v>43.45</v>
      </c>
      <c r="J1026" s="3">
        <v>42.4</v>
      </c>
      <c r="K1026" s="3">
        <v>42.42</v>
      </c>
      <c r="L1026" s="3">
        <v>42.5</v>
      </c>
      <c r="M1026" s="3">
        <v>43.04</v>
      </c>
      <c r="N1026" s="3">
        <v>46.15</v>
      </c>
      <c r="O1026" s="3">
        <v>48.96</v>
      </c>
      <c r="P1026" s="3">
        <v>49.56</v>
      </c>
      <c r="Q1026" s="3">
        <v>51.2</v>
      </c>
      <c r="R1026" s="3">
        <v>51.28</v>
      </c>
      <c r="S1026" s="3">
        <v>50.56</v>
      </c>
      <c r="T1026" s="3">
        <v>44.15</v>
      </c>
      <c r="U1026" s="3">
        <v>42.22</v>
      </c>
      <c r="V1026" s="3">
        <v>41.84</v>
      </c>
      <c r="W1026" s="3">
        <v>41.59</v>
      </c>
      <c r="X1026" s="3">
        <v>41.86</v>
      </c>
      <c r="Y1026" s="3">
        <v>42.74</v>
      </c>
      <c r="Z1026" s="3">
        <v>46.6</v>
      </c>
      <c r="AA1026" s="3">
        <v>49.67</v>
      </c>
      <c r="AB1026" s="3">
        <v>50.12</v>
      </c>
      <c r="AC1026" s="3">
        <v>50.98</v>
      </c>
      <c r="AD1026" s="3">
        <v>51.03</v>
      </c>
      <c r="AE1026" s="3">
        <v>50.11</v>
      </c>
      <c r="AF1026" s="3">
        <v>43.13</v>
      </c>
      <c r="AG1026" s="3">
        <v>42.18</v>
      </c>
      <c r="AH1026" s="3">
        <v>41.48</v>
      </c>
      <c r="AI1026" s="3">
        <v>41.22</v>
      </c>
      <c r="AJ1026" s="3">
        <v>41.49</v>
      </c>
      <c r="AK1026" s="3">
        <v>42.61</v>
      </c>
      <c r="AL1026" s="3">
        <v>48.34</v>
      </c>
      <c r="AM1026" s="3">
        <v>51.47</v>
      </c>
      <c r="AN1026" s="3">
        <v>51.92</v>
      </c>
      <c r="AO1026" s="3">
        <v>52.71</v>
      </c>
      <c r="AP1026" s="3">
        <v>52.52</v>
      </c>
      <c r="AQ1026" s="3">
        <v>51.64</v>
      </c>
      <c r="AR1026" s="3">
        <v>43.58</v>
      </c>
      <c r="AS1026" s="3">
        <v>42.77</v>
      </c>
      <c r="AT1026" s="3">
        <v>42.51</v>
      </c>
      <c r="AU1026" s="3">
        <v>42.78</v>
      </c>
      <c r="AV1026" s="3">
        <v>43.9</v>
      </c>
      <c r="AW1026" s="3">
        <v>44.96</v>
      </c>
      <c r="AX1026" s="3">
        <v>49.19</v>
      </c>
      <c r="AY1026" s="3">
        <v>52.32</v>
      </c>
    </row>
    <row r="1027" spans="1:51" x14ac:dyDescent="0.35">
      <c r="A1027" s="5">
        <f t="shared" si="16"/>
        <v>44162</v>
      </c>
      <c r="B1027" t="s">
        <v>1172</v>
      </c>
      <c r="C1027" s="2">
        <v>44162</v>
      </c>
      <c r="D1027" s="3">
        <v>48.81</v>
      </c>
      <c r="E1027" s="3">
        <v>52.5</v>
      </c>
      <c r="F1027" s="3">
        <v>52.2</v>
      </c>
      <c r="G1027" s="3">
        <v>47.06</v>
      </c>
      <c r="H1027" s="3">
        <v>45.35</v>
      </c>
      <c r="I1027" s="3">
        <v>43.98</v>
      </c>
      <c r="J1027" s="3">
        <v>42.93</v>
      </c>
      <c r="K1027" s="3">
        <v>42.9</v>
      </c>
      <c r="L1027" s="3">
        <v>42.98</v>
      </c>
      <c r="M1027" s="3">
        <v>43.52</v>
      </c>
      <c r="N1027" s="3">
        <v>46.58</v>
      </c>
      <c r="O1027" s="3">
        <v>49.39</v>
      </c>
      <c r="P1027" s="3">
        <v>49.99</v>
      </c>
      <c r="Q1027" s="3">
        <v>51.6</v>
      </c>
      <c r="R1027" s="3">
        <v>51.68</v>
      </c>
      <c r="S1027" s="3">
        <v>50.96</v>
      </c>
      <c r="T1027" s="3">
        <v>44.51</v>
      </c>
      <c r="U1027" s="3">
        <v>42.58</v>
      </c>
      <c r="V1027" s="3">
        <v>42.2</v>
      </c>
      <c r="W1027" s="3">
        <v>41.95</v>
      </c>
      <c r="X1027" s="3">
        <v>42.22</v>
      </c>
      <c r="Y1027" s="3">
        <v>43.1</v>
      </c>
      <c r="Z1027" s="3">
        <v>46.8</v>
      </c>
      <c r="AA1027" s="3">
        <v>49.87</v>
      </c>
      <c r="AB1027" s="3">
        <v>50.32</v>
      </c>
      <c r="AC1027" s="3">
        <v>51.18</v>
      </c>
      <c r="AD1027" s="3">
        <v>51.23</v>
      </c>
      <c r="AE1027" s="3">
        <v>50.31</v>
      </c>
      <c r="AF1027" s="3">
        <v>43.5</v>
      </c>
      <c r="AG1027" s="3">
        <v>42.55</v>
      </c>
      <c r="AH1027" s="3">
        <v>41.85</v>
      </c>
      <c r="AI1027" s="3">
        <v>41.59</v>
      </c>
      <c r="AJ1027" s="3">
        <v>41.86</v>
      </c>
      <c r="AK1027" s="3">
        <v>42.98</v>
      </c>
      <c r="AL1027" s="3">
        <v>48.73</v>
      </c>
      <c r="AM1027" s="3">
        <v>51.86</v>
      </c>
      <c r="AN1027" s="3">
        <v>52.31</v>
      </c>
      <c r="AO1027" s="3">
        <v>53.1</v>
      </c>
      <c r="AP1027" s="3">
        <v>52.91</v>
      </c>
      <c r="AQ1027" s="3">
        <v>52.03</v>
      </c>
      <c r="AR1027" s="3">
        <v>43.95</v>
      </c>
      <c r="AS1027" s="3">
        <v>43.14</v>
      </c>
      <c r="AT1027" s="3">
        <v>42.88</v>
      </c>
      <c r="AU1027" s="3">
        <v>43.15</v>
      </c>
      <c r="AV1027" s="3">
        <v>44.27</v>
      </c>
      <c r="AW1027" s="3">
        <v>45.33</v>
      </c>
      <c r="AX1027" s="3">
        <v>49.58</v>
      </c>
      <c r="AY1027" s="3">
        <v>52.71</v>
      </c>
    </row>
    <row r="1028" spans="1:51" x14ac:dyDescent="0.35">
      <c r="A1028" s="5">
        <f t="shared" si="16"/>
        <v>44165</v>
      </c>
      <c r="B1028" t="s">
        <v>1173</v>
      </c>
      <c r="C1028" s="2">
        <v>44165</v>
      </c>
      <c r="D1028" s="3">
        <v>54.21</v>
      </c>
      <c r="E1028" s="3">
        <v>53.86</v>
      </c>
      <c r="F1028" s="3">
        <v>48.72</v>
      </c>
      <c r="G1028" s="3">
        <v>46.36</v>
      </c>
      <c r="H1028" s="3">
        <v>44.99</v>
      </c>
      <c r="I1028" s="3">
        <v>43.94</v>
      </c>
      <c r="J1028" s="3">
        <v>43.93</v>
      </c>
      <c r="K1028" s="3">
        <v>44.01</v>
      </c>
      <c r="L1028" s="3">
        <v>44.55</v>
      </c>
      <c r="M1028" s="3">
        <v>47.45</v>
      </c>
      <c r="N1028" s="3">
        <v>50.26</v>
      </c>
      <c r="O1028" s="3">
        <v>50.86</v>
      </c>
      <c r="P1028" s="3">
        <v>52.5</v>
      </c>
      <c r="Q1028" s="3">
        <v>52.58</v>
      </c>
      <c r="R1028" s="3">
        <v>51.86</v>
      </c>
      <c r="S1028" s="3">
        <v>45.45</v>
      </c>
      <c r="T1028" s="3">
        <v>43.52</v>
      </c>
      <c r="U1028" s="3">
        <v>43.14</v>
      </c>
      <c r="V1028" s="3">
        <v>42.89</v>
      </c>
      <c r="W1028" s="3">
        <v>43.19</v>
      </c>
      <c r="X1028" s="3">
        <v>44.04</v>
      </c>
      <c r="Y1028" s="3">
        <v>47.23</v>
      </c>
      <c r="Z1028" s="3">
        <v>50.3</v>
      </c>
      <c r="AA1028" s="3">
        <v>50.75</v>
      </c>
      <c r="AB1028" s="3">
        <v>51.61</v>
      </c>
      <c r="AC1028" s="3">
        <v>51.66</v>
      </c>
      <c r="AD1028" s="3">
        <v>50.74</v>
      </c>
      <c r="AE1028" s="3">
        <v>44.22</v>
      </c>
      <c r="AF1028" s="3">
        <v>43.27</v>
      </c>
      <c r="AG1028" s="3">
        <v>42.57</v>
      </c>
      <c r="AH1028" s="3">
        <v>42.31</v>
      </c>
      <c r="AI1028" s="3">
        <v>42.59</v>
      </c>
      <c r="AJ1028" s="3">
        <v>43.7</v>
      </c>
      <c r="AK1028" s="3">
        <v>49.03</v>
      </c>
      <c r="AL1028" s="3">
        <v>52.16</v>
      </c>
      <c r="AM1028" s="3">
        <v>52.61</v>
      </c>
      <c r="AN1028" s="3">
        <v>53.4</v>
      </c>
      <c r="AO1028" s="3">
        <v>53.21</v>
      </c>
      <c r="AP1028" s="3">
        <v>52.33</v>
      </c>
      <c r="AQ1028" s="3">
        <v>44.64</v>
      </c>
      <c r="AR1028" s="3">
        <v>43.83</v>
      </c>
      <c r="AS1028" s="3">
        <v>43.57</v>
      </c>
      <c r="AT1028" s="3">
        <v>43.84</v>
      </c>
      <c r="AU1028" s="3">
        <v>44.97</v>
      </c>
      <c r="AV1028" s="3">
        <v>46.02</v>
      </c>
      <c r="AW1028" s="3">
        <v>49.88</v>
      </c>
      <c r="AX1028" s="3">
        <v>53.01</v>
      </c>
      <c r="AY1028" s="3">
        <v>53.46</v>
      </c>
    </row>
    <row r="1029" spans="1:51" x14ac:dyDescent="0.35">
      <c r="A1029" s="5">
        <f t="shared" si="16"/>
        <v>44166</v>
      </c>
      <c r="B1029" t="s">
        <v>1174</v>
      </c>
      <c r="C1029" s="2">
        <v>44166</v>
      </c>
      <c r="D1029" s="3">
        <v>53.64</v>
      </c>
      <c r="E1029" s="3">
        <v>53.29</v>
      </c>
      <c r="F1029" s="3">
        <v>48.25</v>
      </c>
      <c r="G1029" s="3">
        <v>46.13</v>
      </c>
      <c r="H1029" s="3">
        <v>44.76</v>
      </c>
      <c r="I1029" s="3">
        <v>43.71</v>
      </c>
      <c r="J1029" s="3">
        <v>43.51</v>
      </c>
      <c r="K1029" s="3">
        <v>43.59</v>
      </c>
      <c r="L1029" s="3">
        <v>44.13</v>
      </c>
      <c r="M1029" s="3">
        <v>47.29</v>
      </c>
      <c r="N1029" s="3">
        <v>50.1</v>
      </c>
      <c r="O1029" s="3">
        <v>50.7</v>
      </c>
      <c r="P1029" s="3">
        <v>52.31</v>
      </c>
      <c r="Q1029" s="3">
        <v>52.39</v>
      </c>
      <c r="R1029" s="3">
        <v>51.67</v>
      </c>
      <c r="S1029" s="3">
        <v>44.79</v>
      </c>
      <c r="T1029" s="3">
        <v>42.86</v>
      </c>
      <c r="U1029" s="3">
        <v>42.48</v>
      </c>
      <c r="V1029" s="3">
        <v>42.23</v>
      </c>
      <c r="W1029" s="3">
        <v>42.53</v>
      </c>
      <c r="X1029" s="3">
        <v>43.48</v>
      </c>
      <c r="Y1029" s="3">
        <v>47.17</v>
      </c>
      <c r="Z1029" s="3">
        <v>50.24</v>
      </c>
      <c r="AA1029" s="3">
        <v>50.69</v>
      </c>
      <c r="AB1029" s="3">
        <v>51.55</v>
      </c>
      <c r="AC1029" s="3">
        <v>51.61</v>
      </c>
      <c r="AD1029" s="3">
        <v>50.68</v>
      </c>
      <c r="AE1029" s="3">
        <v>43.56</v>
      </c>
      <c r="AF1029" s="3">
        <v>42.61</v>
      </c>
      <c r="AG1029" s="3">
        <v>41.91</v>
      </c>
      <c r="AH1029" s="3">
        <v>41.65</v>
      </c>
      <c r="AI1029" s="3">
        <v>41.93</v>
      </c>
      <c r="AJ1029" s="3">
        <v>43.14</v>
      </c>
      <c r="AK1029" s="3">
        <v>48.97</v>
      </c>
      <c r="AL1029" s="3">
        <v>52.1</v>
      </c>
      <c r="AM1029" s="3">
        <v>52.55</v>
      </c>
      <c r="AN1029" s="3">
        <v>53.34</v>
      </c>
      <c r="AO1029" s="3">
        <v>53.16</v>
      </c>
      <c r="AP1029" s="3">
        <v>52.27</v>
      </c>
      <c r="AQ1029" s="3">
        <v>43.98</v>
      </c>
      <c r="AR1029" s="3">
        <v>43.17</v>
      </c>
      <c r="AS1029" s="3">
        <v>42.91</v>
      </c>
      <c r="AT1029" s="3">
        <v>43.18</v>
      </c>
      <c r="AU1029" s="3">
        <v>44.31</v>
      </c>
      <c r="AV1029" s="3">
        <v>45.46</v>
      </c>
      <c r="AW1029" s="3">
        <v>49.82</v>
      </c>
      <c r="AX1029" s="3">
        <v>52.95</v>
      </c>
      <c r="AY1029" s="3">
        <v>53.4</v>
      </c>
    </row>
    <row r="1030" spans="1:51" x14ac:dyDescent="0.35">
      <c r="A1030" s="5">
        <f t="shared" si="16"/>
        <v>44167</v>
      </c>
      <c r="B1030" t="s">
        <v>1175</v>
      </c>
      <c r="C1030" s="2">
        <v>44167</v>
      </c>
      <c r="D1030" s="3">
        <v>54.02</v>
      </c>
      <c r="E1030" s="3">
        <v>53.9</v>
      </c>
      <c r="F1030" s="3">
        <v>48.77</v>
      </c>
      <c r="G1030" s="3">
        <v>47.01</v>
      </c>
      <c r="H1030" s="3">
        <v>45.64</v>
      </c>
      <c r="I1030" s="3">
        <v>44.59</v>
      </c>
      <c r="J1030" s="3">
        <v>43.86</v>
      </c>
      <c r="K1030" s="3">
        <v>43.94</v>
      </c>
      <c r="L1030" s="3">
        <v>44.48</v>
      </c>
      <c r="M1030" s="3">
        <v>47.62</v>
      </c>
      <c r="N1030" s="3">
        <v>50.43</v>
      </c>
      <c r="O1030" s="3">
        <v>51.03</v>
      </c>
      <c r="P1030" s="3">
        <v>52.67</v>
      </c>
      <c r="Q1030" s="3">
        <v>52.75</v>
      </c>
      <c r="R1030" s="3">
        <v>52.03</v>
      </c>
      <c r="S1030" s="3">
        <v>45.47</v>
      </c>
      <c r="T1030" s="3">
        <v>43.54</v>
      </c>
      <c r="U1030" s="3">
        <v>43.16</v>
      </c>
      <c r="V1030" s="3">
        <v>42.91</v>
      </c>
      <c r="W1030" s="3">
        <v>43.21</v>
      </c>
      <c r="X1030" s="3">
        <v>44.16</v>
      </c>
      <c r="Y1030" s="3">
        <v>47.37</v>
      </c>
      <c r="Z1030" s="3">
        <v>50.44</v>
      </c>
      <c r="AA1030" s="3">
        <v>50.89</v>
      </c>
      <c r="AB1030" s="3">
        <v>51.75</v>
      </c>
      <c r="AC1030" s="3">
        <v>51.81</v>
      </c>
      <c r="AD1030" s="3">
        <v>50.88</v>
      </c>
      <c r="AE1030" s="3">
        <v>44.1</v>
      </c>
      <c r="AF1030" s="3">
        <v>43.15</v>
      </c>
      <c r="AG1030" s="3">
        <v>42.45</v>
      </c>
      <c r="AH1030" s="3">
        <v>42.19</v>
      </c>
      <c r="AI1030" s="3">
        <v>42.47</v>
      </c>
      <c r="AJ1030" s="3">
        <v>43.68</v>
      </c>
      <c r="AK1030" s="3">
        <v>49.28</v>
      </c>
      <c r="AL1030" s="3">
        <v>52.41</v>
      </c>
      <c r="AM1030" s="3">
        <v>52.86</v>
      </c>
      <c r="AN1030" s="3">
        <v>53.65</v>
      </c>
      <c r="AO1030" s="3">
        <v>53.47</v>
      </c>
      <c r="AP1030" s="3">
        <v>52.58</v>
      </c>
      <c r="AQ1030" s="3">
        <v>44.52</v>
      </c>
      <c r="AR1030" s="3">
        <v>43.71</v>
      </c>
      <c r="AS1030" s="3">
        <v>43.45</v>
      </c>
      <c r="AT1030" s="3">
        <v>43.72</v>
      </c>
      <c r="AU1030" s="3">
        <v>44.85</v>
      </c>
      <c r="AV1030" s="3">
        <v>46</v>
      </c>
      <c r="AW1030" s="3">
        <v>50.13</v>
      </c>
      <c r="AX1030" s="3">
        <v>53.26</v>
      </c>
      <c r="AY1030" s="3">
        <v>53.71</v>
      </c>
    </row>
    <row r="1031" spans="1:51" x14ac:dyDescent="0.35">
      <c r="A1031" s="5">
        <f t="shared" si="16"/>
        <v>44168</v>
      </c>
      <c r="B1031" t="s">
        <v>1176</v>
      </c>
      <c r="C1031" s="2">
        <v>44168</v>
      </c>
      <c r="D1031" s="3">
        <v>53.11</v>
      </c>
      <c r="E1031" s="3">
        <v>52.99</v>
      </c>
      <c r="F1031" s="3">
        <v>47.86</v>
      </c>
      <c r="G1031" s="3">
        <v>45.84</v>
      </c>
      <c r="H1031" s="3">
        <v>44.47</v>
      </c>
      <c r="I1031" s="3">
        <v>43.42</v>
      </c>
      <c r="J1031" s="3">
        <v>42.83</v>
      </c>
      <c r="K1031" s="3">
        <v>42.91</v>
      </c>
      <c r="L1031" s="3">
        <v>43.45</v>
      </c>
      <c r="M1031" s="3">
        <v>46.46</v>
      </c>
      <c r="N1031" s="3">
        <v>49.27</v>
      </c>
      <c r="O1031" s="3">
        <v>49.87</v>
      </c>
      <c r="P1031" s="3">
        <v>51.52</v>
      </c>
      <c r="Q1031" s="3">
        <v>51.6</v>
      </c>
      <c r="R1031" s="3">
        <v>50.88</v>
      </c>
      <c r="S1031" s="3">
        <v>44.77</v>
      </c>
      <c r="T1031" s="3">
        <v>42.84</v>
      </c>
      <c r="U1031" s="3">
        <v>42.46</v>
      </c>
      <c r="V1031" s="3">
        <v>42.21</v>
      </c>
      <c r="W1031" s="3">
        <v>42.51</v>
      </c>
      <c r="X1031" s="3">
        <v>43.46</v>
      </c>
      <c r="Y1031" s="3">
        <v>47.09</v>
      </c>
      <c r="Z1031" s="3">
        <v>50.16</v>
      </c>
      <c r="AA1031" s="3">
        <v>50.61</v>
      </c>
      <c r="AB1031" s="3">
        <v>51.47</v>
      </c>
      <c r="AC1031" s="3">
        <v>51.53</v>
      </c>
      <c r="AD1031" s="3">
        <v>50.6</v>
      </c>
      <c r="AE1031" s="3">
        <v>43.58</v>
      </c>
      <c r="AF1031" s="3">
        <v>42.63</v>
      </c>
      <c r="AG1031" s="3">
        <v>41.93</v>
      </c>
      <c r="AH1031" s="3">
        <v>41.67</v>
      </c>
      <c r="AI1031" s="3">
        <v>41.95</v>
      </c>
      <c r="AJ1031" s="3">
        <v>43.16</v>
      </c>
      <c r="AK1031" s="3">
        <v>48.51</v>
      </c>
      <c r="AL1031" s="3">
        <v>51.64</v>
      </c>
      <c r="AM1031" s="3">
        <v>52.09</v>
      </c>
      <c r="AN1031" s="3">
        <v>52.88</v>
      </c>
      <c r="AO1031" s="3">
        <v>52.7</v>
      </c>
      <c r="AP1031" s="3">
        <v>51.81</v>
      </c>
      <c r="AQ1031" s="3">
        <v>44.34</v>
      </c>
      <c r="AR1031" s="3">
        <v>43.53</v>
      </c>
      <c r="AS1031" s="3">
        <v>43.27</v>
      </c>
      <c r="AT1031" s="3">
        <v>43.54</v>
      </c>
      <c r="AU1031" s="3">
        <v>44.67</v>
      </c>
      <c r="AV1031" s="3">
        <v>45.82</v>
      </c>
      <c r="AW1031" s="3">
        <v>49.36</v>
      </c>
      <c r="AX1031" s="3">
        <v>52.49</v>
      </c>
      <c r="AY1031" s="3">
        <v>52.94</v>
      </c>
    </row>
    <row r="1032" spans="1:51" x14ac:dyDescent="0.35">
      <c r="A1032" s="5">
        <f t="shared" si="16"/>
        <v>44169</v>
      </c>
      <c r="B1032" t="s">
        <v>1177</v>
      </c>
      <c r="C1032" s="2">
        <v>44169</v>
      </c>
      <c r="D1032" s="3">
        <v>54.53</v>
      </c>
      <c r="E1032" s="3">
        <v>54.28</v>
      </c>
      <c r="F1032" s="3">
        <v>49.21</v>
      </c>
      <c r="G1032" s="3">
        <v>46.79</v>
      </c>
      <c r="H1032" s="3">
        <v>45.42</v>
      </c>
      <c r="I1032" s="3">
        <v>44.37</v>
      </c>
      <c r="J1032" s="3">
        <v>43.59</v>
      </c>
      <c r="K1032" s="3">
        <v>43.67</v>
      </c>
      <c r="L1032" s="3">
        <v>44.21</v>
      </c>
      <c r="M1032" s="3">
        <v>47.32</v>
      </c>
      <c r="N1032" s="3">
        <v>50.13</v>
      </c>
      <c r="O1032" s="3">
        <v>50.73</v>
      </c>
      <c r="P1032" s="3">
        <v>52.4</v>
      </c>
      <c r="Q1032" s="3">
        <v>52.48</v>
      </c>
      <c r="R1032" s="3">
        <v>51.76</v>
      </c>
      <c r="S1032" s="3">
        <v>45.54</v>
      </c>
      <c r="T1032" s="3">
        <v>43.61</v>
      </c>
      <c r="U1032" s="3">
        <v>43.23</v>
      </c>
      <c r="V1032" s="3">
        <v>42.98</v>
      </c>
      <c r="W1032" s="3">
        <v>43.28</v>
      </c>
      <c r="X1032" s="3">
        <v>44.23</v>
      </c>
      <c r="Y1032" s="3">
        <v>47.71</v>
      </c>
      <c r="Z1032" s="3">
        <v>50.78</v>
      </c>
      <c r="AA1032" s="3">
        <v>51.23</v>
      </c>
      <c r="AB1032" s="3">
        <v>52.09</v>
      </c>
      <c r="AC1032" s="3">
        <v>52.15</v>
      </c>
      <c r="AD1032" s="3">
        <v>51.22</v>
      </c>
      <c r="AE1032" s="3">
        <v>44.49</v>
      </c>
      <c r="AF1032" s="3">
        <v>43.54</v>
      </c>
      <c r="AG1032" s="3">
        <v>42.84</v>
      </c>
      <c r="AH1032" s="3">
        <v>42.58</v>
      </c>
      <c r="AI1032" s="3">
        <v>42.86</v>
      </c>
      <c r="AJ1032" s="3">
        <v>44.07</v>
      </c>
      <c r="AK1032" s="3">
        <v>49.41</v>
      </c>
      <c r="AL1032" s="3">
        <v>52.54</v>
      </c>
      <c r="AM1032" s="3">
        <v>52.99</v>
      </c>
      <c r="AN1032" s="3">
        <v>53.78</v>
      </c>
      <c r="AO1032" s="3">
        <v>53.6</v>
      </c>
      <c r="AP1032" s="3">
        <v>52.71</v>
      </c>
      <c r="AQ1032" s="3">
        <v>45.25</v>
      </c>
      <c r="AR1032" s="3">
        <v>44.44</v>
      </c>
      <c r="AS1032" s="3">
        <v>44.18</v>
      </c>
      <c r="AT1032" s="3">
        <v>44.45</v>
      </c>
      <c r="AU1032" s="3">
        <v>45.58</v>
      </c>
      <c r="AV1032" s="3">
        <v>46.73</v>
      </c>
      <c r="AW1032" s="3">
        <v>50.26</v>
      </c>
      <c r="AX1032" s="3">
        <v>53.39</v>
      </c>
      <c r="AY1032" s="3">
        <v>53.84</v>
      </c>
    </row>
    <row r="1033" spans="1:51" x14ac:dyDescent="0.35">
      <c r="A1033" s="5">
        <f t="shared" si="16"/>
        <v>44172</v>
      </c>
      <c r="B1033" t="s">
        <v>1178</v>
      </c>
      <c r="C1033" s="2">
        <v>44172</v>
      </c>
      <c r="D1033" s="3">
        <v>53.97</v>
      </c>
      <c r="E1033" s="3">
        <v>54.04</v>
      </c>
      <c r="F1033" s="3">
        <v>48.24</v>
      </c>
      <c r="G1033" s="3">
        <v>46.52</v>
      </c>
      <c r="H1033" s="3">
        <v>44.7</v>
      </c>
      <c r="I1033" s="3">
        <v>43.81</v>
      </c>
      <c r="J1033" s="3">
        <v>43.2</v>
      </c>
      <c r="K1033" s="3">
        <v>43.28</v>
      </c>
      <c r="L1033" s="3">
        <v>43.82</v>
      </c>
      <c r="M1033" s="3">
        <v>47.13</v>
      </c>
      <c r="N1033" s="3">
        <v>49.94</v>
      </c>
      <c r="O1033" s="3">
        <v>50.54</v>
      </c>
      <c r="P1033" s="3">
        <v>52.17</v>
      </c>
      <c r="Q1033" s="3">
        <v>52.25</v>
      </c>
      <c r="R1033" s="3">
        <v>51.53</v>
      </c>
      <c r="S1033" s="3">
        <v>45.39</v>
      </c>
      <c r="T1033" s="3">
        <v>43.46</v>
      </c>
      <c r="U1033" s="3">
        <v>43.08</v>
      </c>
      <c r="V1033" s="3">
        <v>42.83</v>
      </c>
      <c r="W1033" s="3">
        <v>43.13</v>
      </c>
      <c r="X1033" s="3">
        <v>44.08</v>
      </c>
      <c r="Y1033" s="3">
        <v>47.64</v>
      </c>
      <c r="Z1033" s="3">
        <v>50.71</v>
      </c>
      <c r="AA1033" s="3">
        <v>51.16</v>
      </c>
      <c r="AB1033" s="3">
        <v>52.02</v>
      </c>
      <c r="AC1033" s="3">
        <v>52.08</v>
      </c>
      <c r="AD1033" s="3">
        <v>51.15</v>
      </c>
      <c r="AE1033" s="3">
        <v>44.39</v>
      </c>
      <c r="AF1033" s="3">
        <v>43.44</v>
      </c>
      <c r="AG1033" s="3">
        <v>42.74</v>
      </c>
      <c r="AH1033" s="3">
        <v>42.48</v>
      </c>
      <c r="AI1033" s="3">
        <v>42.76</v>
      </c>
      <c r="AJ1033" s="3">
        <v>43.97</v>
      </c>
      <c r="AK1033" s="3">
        <v>49.15</v>
      </c>
      <c r="AL1033" s="3">
        <v>52.28</v>
      </c>
      <c r="AM1033" s="3">
        <v>52.73</v>
      </c>
      <c r="AN1033" s="3">
        <v>53.52</v>
      </c>
      <c r="AO1033" s="3">
        <v>53.34</v>
      </c>
      <c r="AP1033" s="3">
        <v>52.45</v>
      </c>
      <c r="AQ1033" s="3">
        <v>45.15</v>
      </c>
      <c r="AR1033" s="3">
        <v>44.34</v>
      </c>
      <c r="AS1033" s="3">
        <v>44.08</v>
      </c>
      <c r="AT1033" s="3">
        <v>44.35</v>
      </c>
      <c r="AU1033" s="3">
        <v>45.48</v>
      </c>
      <c r="AV1033" s="3">
        <v>46.63</v>
      </c>
      <c r="AW1033" s="3">
        <v>50</v>
      </c>
      <c r="AX1033" s="3">
        <v>53.13</v>
      </c>
      <c r="AY1033" s="3">
        <v>53.58</v>
      </c>
    </row>
    <row r="1034" spans="1:51" x14ac:dyDescent="0.35">
      <c r="A1034" s="5">
        <f t="shared" si="16"/>
        <v>44173</v>
      </c>
      <c r="B1034" t="s">
        <v>1179</v>
      </c>
      <c r="C1034" s="2">
        <v>44173</v>
      </c>
      <c r="D1034" s="3">
        <v>53.8</v>
      </c>
      <c r="E1034" s="3">
        <v>53.87</v>
      </c>
      <c r="F1034" s="3">
        <v>48.05</v>
      </c>
      <c r="G1034" s="3">
        <v>46.64</v>
      </c>
      <c r="H1034" s="3">
        <v>44.69</v>
      </c>
      <c r="I1034" s="3">
        <v>43.82</v>
      </c>
      <c r="J1034" s="3">
        <v>43.16</v>
      </c>
      <c r="K1034" s="3">
        <v>43.24</v>
      </c>
      <c r="L1034" s="3">
        <v>43.78</v>
      </c>
      <c r="M1034" s="3">
        <v>47.03</v>
      </c>
      <c r="N1034" s="3">
        <v>49.84</v>
      </c>
      <c r="O1034" s="3">
        <v>50.44</v>
      </c>
      <c r="P1034" s="3">
        <v>52.04</v>
      </c>
      <c r="Q1034" s="3">
        <v>52.12</v>
      </c>
      <c r="R1034" s="3">
        <v>51.4</v>
      </c>
      <c r="S1034" s="3">
        <v>45.27</v>
      </c>
      <c r="T1034" s="3">
        <v>43.34</v>
      </c>
      <c r="U1034" s="3">
        <v>42.96</v>
      </c>
      <c r="V1034" s="3">
        <v>42.71</v>
      </c>
      <c r="W1034" s="3">
        <v>43.01</v>
      </c>
      <c r="X1034" s="3">
        <v>43.96</v>
      </c>
      <c r="Y1034" s="3">
        <v>47.55</v>
      </c>
      <c r="Z1034" s="3">
        <v>50.62</v>
      </c>
      <c r="AA1034" s="3">
        <v>51.07</v>
      </c>
      <c r="AB1034" s="3">
        <v>51.93</v>
      </c>
      <c r="AC1034" s="3">
        <v>51.99</v>
      </c>
      <c r="AD1034" s="3">
        <v>51.06</v>
      </c>
      <c r="AE1034" s="3">
        <v>44.37</v>
      </c>
      <c r="AF1034" s="3">
        <v>43.42</v>
      </c>
      <c r="AG1034" s="3">
        <v>42.72</v>
      </c>
      <c r="AH1034" s="3">
        <v>42.46</v>
      </c>
      <c r="AI1034" s="3">
        <v>42.74</v>
      </c>
      <c r="AJ1034" s="3">
        <v>43.95</v>
      </c>
      <c r="AK1034" s="3">
        <v>49.06</v>
      </c>
      <c r="AL1034" s="3">
        <v>52.19</v>
      </c>
      <c r="AM1034" s="3">
        <v>52.64</v>
      </c>
      <c r="AN1034" s="3">
        <v>53.43</v>
      </c>
      <c r="AO1034" s="3">
        <v>53.25</v>
      </c>
      <c r="AP1034" s="3">
        <v>52.36</v>
      </c>
      <c r="AQ1034" s="3">
        <v>45.13</v>
      </c>
      <c r="AR1034" s="3">
        <v>44.32</v>
      </c>
      <c r="AS1034" s="3">
        <v>44.06</v>
      </c>
      <c r="AT1034" s="3">
        <v>44.33</v>
      </c>
      <c r="AU1034" s="3">
        <v>45.46</v>
      </c>
      <c r="AV1034" s="3">
        <v>46.61</v>
      </c>
      <c r="AW1034" s="3">
        <v>49.91</v>
      </c>
      <c r="AX1034" s="3">
        <v>53.04</v>
      </c>
      <c r="AY1034" s="3">
        <v>53.49</v>
      </c>
    </row>
    <row r="1035" spans="1:51" x14ac:dyDescent="0.35">
      <c r="A1035" s="5">
        <f t="shared" si="16"/>
        <v>44174</v>
      </c>
      <c r="B1035" t="s">
        <v>1180</v>
      </c>
      <c r="C1035" s="2">
        <v>44174</v>
      </c>
      <c r="D1035" s="3">
        <v>54.18</v>
      </c>
      <c r="E1035" s="3">
        <v>54.28</v>
      </c>
      <c r="F1035" s="3">
        <v>48.62</v>
      </c>
      <c r="G1035" s="3">
        <v>47.12</v>
      </c>
      <c r="H1035" s="3">
        <v>45.03</v>
      </c>
      <c r="I1035" s="3">
        <v>44.14</v>
      </c>
      <c r="J1035" s="3">
        <v>43.57</v>
      </c>
      <c r="K1035" s="3">
        <v>43.65</v>
      </c>
      <c r="L1035" s="3">
        <v>44.19</v>
      </c>
      <c r="M1035" s="3">
        <v>47.16</v>
      </c>
      <c r="N1035" s="3">
        <v>49.97</v>
      </c>
      <c r="O1035" s="3">
        <v>50.57</v>
      </c>
      <c r="P1035" s="3">
        <v>52.2</v>
      </c>
      <c r="Q1035" s="3">
        <v>52.28</v>
      </c>
      <c r="R1035" s="3">
        <v>51.56</v>
      </c>
      <c r="S1035" s="3">
        <v>45.36</v>
      </c>
      <c r="T1035" s="3">
        <v>43.43</v>
      </c>
      <c r="U1035" s="3">
        <v>43.05</v>
      </c>
      <c r="V1035" s="3">
        <v>42.8</v>
      </c>
      <c r="W1035" s="3">
        <v>43.1</v>
      </c>
      <c r="X1035" s="3">
        <v>44.05</v>
      </c>
      <c r="Y1035" s="3">
        <v>47.59</v>
      </c>
      <c r="Z1035" s="3">
        <v>50.66</v>
      </c>
      <c r="AA1035" s="3">
        <v>51.11</v>
      </c>
      <c r="AB1035" s="3">
        <v>51.97</v>
      </c>
      <c r="AC1035" s="3">
        <v>52.03</v>
      </c>
      <c r="AD1035" s="3">
        <v>51.1</v>
      </c>
      <c r="AE1035" s="3">
        <v>44.43</v>
      </c>
      <c r="AF1035" s="3">
        <v>43.48</v>
      </c>
      <c r="AG1035" s="3">
        <v>42.78</v>
      </c>
      <c r="AH1035" s="3">
        <v>42.52</v>
      </c>
      <c r="AI1035" s="3">
        <v>42.8</v>
      </c>
      <c r="AJ1035" s="3">
        <v>44.01</v>
      </c>
      <c r="AK1035" s="3">
        <v>49.24</v>
      </c>
      <c r="AL1035" s="3">
        <v>52.37</v>
      </c>
      <c r="AM1035" s="3">
        <v>52.82</v>
      </c>
      <c r="AN1035" s="3">
        <v>53.61</v>
      </c>
      <c r="AO1035" s="3">
        <v>53.43</v>
      </c>
      <c r="AP1035" s="3">
        <v>52.54</v>
      </c>
      <c r="AQ1035" s="3">
        <v>45.19</v>
      </c>
      <c r="AR1035" s="3">
        <v>44.38</v>
      </c>
      <c r="AS1035" s="3">
        <v>44.12</v>
      </c>
      <c r="AT1035" s="3">
        <v>44.39</v>
      </c>
      <c r="AU1035" s="3">
        <v>45.52</v>
      </c>
      <c r="AV1035" s="3">
        <v>46.67</v>
      </c>
      <c r="AW1035" s="3">
        <v>50.09</v>
      </c>
      <c r="AX1035" s="3">
        <v>53.22</v>
      </c>
      <c r="AY1035" s="3">
        <v>53.67</v>
      </c>
    </row>
    <row r="1036" spans="1:51" x14ac:dyDescent="0.35">
      <c r="A1036" s="5">
        <f t="shared" si="16"/>
        <v>44175</v>
      </c>
      <c r="B1036" t="s">
        <v>1181</v>
      </c>
      <c r="C1036" s="2">
        <v>44175</v>
      </c>
      <c r="D1036" s="3">
        <v>56.43</v>
      </c>
      <c r="E1036" s="3">
        <v>56.53</v>
      </c>
      <c r="F1036" s="3">
        <v>50.87</v>
      </c>
      <c r="G1036" s="3">
        <v>48.22</v>
      </c>
      <c r="H1036" s="3">
        <v>46.13</v>
      </c>
      <c r="I1036" s="3">
        <v>45.24</v>
      </c>
      <c r="J1036" s="3">
        <v>44.95</v>
      </c>
      <c r="K1036" s="3">
        <v>45.21</v>
      </c>
      <c r="L1036" s="3">
        <v>45.75</v>
      </c>
      <c r="M1036" s="3">
        <v>48.73</v>
      </c>
      <c r="N1036" s="3">
        <v>51.54</v>
      </c>
      <c r="O1036" s="3">
        <v>52.14</v>
      </c>
      <c r="P1036" s="3">
        <v>53.8</v>
      </c>
      <c r="Q1036" s="3">
        <v>53.88</v>
      </c>
      <c r="R1036" s="3">
        <v>53.16</v>
      </c>
      <c r="S1036" s="3">
        <v>46.31</v>
      </c>
      <c r="T1036" s="3">
        <v>44.38</v>
      </c>
      <c r="U1036" s="3">
        <v>44</v>
      </c>
      <c r="V1036" s="3">
        <v>43.75</v>
      </c>
      <c r="W1036" s="3">
        <v>44.05</v>
      </c>
      <c r="X1036" s="3">
        <v>45</v>
      </c>
      <c r="Y1036" s="3">
        <v>48.72</v>
      </c>
      <c r="Z1036" s="3">
        <v>51.79</v>
      </c>
      <c r="AA1036" s="3">
        <v>52.24</v>
      </c>
      <c r="AB1036" s="3">
        <v>53.1</v>
      </c>
      <c r="AC1036" s="3">
        <v>53.16</v>
      </c>
      <c r="AD1036" s="3">
        <v>52.23</v>
      </c>
      <c r="AE1036" s="3">
        <v>45.2</v>
      </c>
      <c r="AF1036" s="3">
        <v>44.25</v>
      </c>
      <c r="AG1036" s="3">
        <v>43.55</v>
      </c>
      <c r="AH1036" s="3">
        <v>43.29</v>
      </c>
      <c r="AI1036" s="3">
        <v>43.57</v>
      </c>
      <c r="AJ1036" s="3">
        <v>44.78</v>
      </c>
      <c r="AK1036" s="3">
        <v>50.54</v>
      </c>
      <c r="AL1036" s="3">
        <v>53.67</v>
      </c>
      <c r="AM1036" s="3">
        <v>54.12</v>
      </c>
      <c r="AN1036" s="3">
        <v>54.91</v>
      </c>
      <c r="AO1036" s="3">
        <v>54.73</v>
      </c>
      <c r="AP1036" s="3">
        <v>53.84</v>
      </c>
      <c r="AQ1036" s="3">
        <v>45.49</v>
      </c>
      <c r="AR1036" s="3">
        <v>44.68</v>
      </c>
      <c r="AS1036" s="3">
        <v>44.42</v>
      </c>
      <c r="AT1036" s="3">
        <v>44.69</v>
      </c>
      <c r="AU1036" s="3">
        <v>45.82</v>
      </c>
      <c r="AV1036" s="3">
        <v>46.97</v>
      </c>
      <c r="AW1036" s="3">
        <v>51.39</v>
      </c>
      <c r="AX1036" s="3">
        <v>54.52</v>
      </c>
      <c r="AY1036" s="3">
        <v>54.97</v>
      </c>
    </row>
    <row r="1037" spans="1:51" x14ac:dyDescent="0.35">
      <c r="A1037" s="5">
        <f t="shared" si="16"/>
        <v>44176</v>
      </c>
      <c r="B1037" t="s">
        <v>1182</v>
      </c>
      <c r="C1037" s="2">
        <v>44176</v>
      </c>
      <c r="D1037" s="3">
        <v>56.45</v>
      </c>
      <c r="E1037" s="3">
        <v>57.28</v>
      </c>
      <c r="F1037" s="3">
        <v>51.33</v>
      </c>
      <c r="G1037" s="3">
        <v>49.67</v>
      </c>
      <c r="H1037" s="3">
        <v>47.51</v>
      </c>
      <c r="I1037" s="3">
        <v>46.63</v>
      </c>
      <c r="J1037" s="3">
        <v>45.94</v>
      </c>
      <c r="K1037" s="3">
        <v>46.02</v>
      </c>
      <c r="L1037" s="3">
        <v>46.56</v>
      </c>
      <c r="M1037" s="3">
        <v>49.59</v>
      </c>
      <c r="N1037" s="3">
        <v>52.4</v>
      </c>
      <c r="O1037" s="3">
        <v>53</v>
      </c>
      <c r="P1037" s="3">
        <v>54.61</v>
      </c>
      <c r="Q1037" s="3">
        <v>54.69</v>
      </c>
      <c r="R1037" s="3">
        <v>53.97</v>
      </c>
      <c r="S1037" s="3">
        <v>46.65</v>
      </c>
      <c r="T1037" s="3">
        <v>44.72</v>
      </c>
      <c r="U1037" s="3">
        <v>44.34</v>
      </c>
      <c r="V1037" s="3">
        <v>44.09</v>
      </c>
      <c r="W1037" s="3">
        <v>44.39</v>
      </c>
      <c r="X1037" s="3">
        <v>45.34</v>
      </c>
      <c r="Y1037" s="3">
        <v>49.18</v>
      </c>
      <c r="Z1037" s="3">
        <v>52.25</v>
      </c>
      <c r="AA1037" s="3">
        <v>52.7</v>
      </c>
      <c r="AB1037" s="3">
        <v>53.56</v>
      </c>
      <c r="AC1037" s="3">
        <v>53.62</v>
      </c>
      <c r="AD1037" s="3">
        <v>52.69</v>
      </c>
      <c r="AE1037" s="3">
        <v>45.49</v>
      </c>
      <c r="AF1037" s="3">
        <v>44.54</v>
      </c>
      <c r="AG1037" s="3">
        <v>43.84</v>
      </c>
      <c r="AH1037" s="3">
        <v>43.58</v>
      </c>
      <c r="AI1037" s="3">
        <v>43.86</v>
      </c>
      <c r="AJ1037" s="3">
        <v>45.07</v>
      </c>
      <c r="AK1037" s="3">
        <v>50.62</v>
      </c>
      <c r="AL1037" s="3">
        <v>53.75</v>
      </c>
      <c r="AM1037" s="3">
        <v>54.2</v>
      </c>
      <c r="AN1037" s="3">
        <v>54.99</v>
      </c>
      <c r="AO1037" s="3">
        <v>54.81</v>
      </c>
      <c r="AP1037" s="3">
        <v>53.92</v>
      </c>
      <c r="AQ1037" s="3">
        <v>46.25</v>
      </c>
      <c r="AR1037" s="3">
        <v>45.44</v>
      </c>
      <c r="AS1037" s="3">
        <v>45.18</v>
      </c>
      <c r="AT1037" s="3">
        <v>45.45</v>
      </c>
      <c r="AU1037" s="3">
        <v>46.58</v>
      </c>
      <c r="AV1037" s="3">
        <v>47.73</v>
      </c>
      <c r="AW1037" s="3">
        <v>51.47</v>
      </c>
      <c r="AX1037" s="3">
        <v>54.6</v>
      </c>
      <c r="AY1037" s="3">
        <v>55.05</v>
      </c>
    </row>
    <row r="1038" spans="1:51" x14ac:dyDescent="0.35">
      <c r="A1038" s="5">
        <f t="shared" ref="A1038:A1101" si="17">+A1033+7</f>
        <v>44179</v>
      </c>
      <c r="B1038" t="s">
        <v>1183</v>
      </c>
      <c r="C1038" s="2">
        <v>44179</v>
      </c>
      <c r="D1038" s="3">
        <v>57.82</v>
      </c>
      <c r="E1038" s="3">
        <v>58.65</v>
      </c>
      <c r="F1038" s="3">
        <v>52.7</v>
      </c>
      <c r="G1038" s="3">
        <v>50.85</v>
      </c>
      <c r="H1038" s="3">
        <v>48.69</v>
      </c>
      <c r="I1038" s="3">
        <v>47.81</v>
      </c>
      <c r="J1038" s="3">
        <v>46.94</v>
      </c>
      <c r="K1038" s="3">
        <v>47.02</v>
      </c>
      <c r="L1038" s="3">
        <v>47.56</v>
      </c>
      <c r="M1038" s="3">
        <v>50.51</v>
      </c>
      <c r="N1038" s="3">
        <v>53.32</v>
      </c>
      <c r="O1038" s="3">
        <v>53.92</v>
      </c>
      <c r="P1038" s="3">
        <v>55.53</v>
      </c>
      <c r="Q1038" s="3">
        <v>55.61</v>
      </c>
      <c r="R1038" s="3">
        <v>54.89</v>
      </c>
      <c r="S1038" s="3">
        <v>47.42</v>
      </c>
      <c r="T1038" s="3">
        <v>45.49</v>
      </c>
      <c r="U1038" s="3">
        <v>45.11</v>
      </c>
      <c r="V1038" s="3">
        <v>44.86</v>
      </c>
      <c r="W1038" s="3">
        <v>45.16</v>
      </c>
      <c r="X1038" s="3">
        <v>46.11</v>
      </c>
      <c r="Y1038" s="3">
        <v>49.75</v>
      </c>
      <c r="Z1038" s="3">
        <v>52.82</v>
      </c>
      <c r="AA1038" s="3">
        <v>53.27</v>
      </c>
      <c r="AB1038" s="3">
        <v>54.13</v>
      </c>
      <c r="AC1038" s="3">
        <v>54.19</v>
      </c>
      <c r="AD1038" s="3">
        <v>53.26</v>
      </c>
      <c r="AE1038" s="3">
        <v>46.03</v>
      </c>
      <c r="AF1038" s="3">
        <v>45.08</v>
      </c>
      <c r="AG1038" s="3">
        <v>44.38</v>
      </c>
      <c r="AH1038" s="3">
        <v>44.12</v>
      </c>
      <c r="AI1038" s="3">
        <v>44.4</v>
      </c>
      <c r="AJ1038" s="3">
        <v>45.61</v>
      </c>
      <c r="AK1038" s="3">
        <v>50.78</v>
      </c>
      <c r="AL1038" s="3">
        <v>53.91</v>
      </c>
      <c r="AM1038" s="3">
        <v>54.36</v>
      </c>
      <c r="AN1038" s="3">
        <v>55.15</v>
      </c>
      <c r="AO1038" s="3">
        <v>54.97</v>
      </c>
      <c r="AP1038" s="3">
        <v>54.08</v>
      </c>
      <c r="AQ1038" s="3">
        <v>46.79</v>
      </c>
      <c r="AR1038" s="3">
        <v>45.98</v>
      </c>
      <c r="AS1038" s="3">
        <v>45.72</v>
      </c>
      <c r="AT1038" s="3">
        <v>45.99</v>
      </c>
      <c r="AU1038" s="3">
        <v>47.12</v>
      </c>
      <c r="AV1038" s="3">
        <v>48.27</v>
      </c>
      <c r="AW1038" s="3">
        <v>51.63</v>
      </c>
      <c r="AX1038" s="3">
        <v>54.76</v>
      </c>
      <c r="AY1038" s="3">
        <v>55.21</v>
      </c>
    </row>
    <row r="1039" spans="1:51" x14ac:dyDescent="0.35">
      <c r="A1039" s="5">
        <f t="shared" si="17"/>
        <v>44180</v>
      </c>
      <c r="B1039" t="s">
        <v>1184</v>
      </c>
      <c r="C1039" s="2">
        <v>44180</v>
      </c>
      <c r="D1039" s="3">
        <v>59.74</v>
      </c>
      <c r="E1039" s="3">
        <v>60.57</v>
      </c>
      <c r="F1039" s="3">
        <v>54.62</v>
      </c>
      <c r="G1039" s="3">
        <v>51.34</v>
      </c>
      <c r="H1039" s="3">
        <v>49.18</v>
      </c>
      <c r="I1039" s="3">
        <v>48.3</v>
      </c>
      <c r="J1039" s="3">
        <v>47.62</v>
      </c>
      <c r="K1039" s="3">
        <v>47.7</v>
      </c>
      <c r="L1039" s="3">
        <v>48.24</v>
      </c>
      <c r="M1039" s="3">
        <v>51.26</v>
      </c>
      <c r="N1039" s="3">
        <v>54.07</v>
      </c>
      <c r="O1039" s="3">
        <v>54.67</v>
      </c>
      <c r="P1039" s="3">
        <v>56.34</v>
      </c>
      <c r="Q1039" s="3">
        <v>56.42</v>
      </c>
      <c r="R1039" s="3">
        <v>55.7</v>
      </c>
      <c r="S1039" s="3">
        <v>47.58</v>
      </c>
      <c r="T1039" s="3">
        <v>45.65</v>
      </c>
      <c r="U1039" s="3">
        <v>45.27</v>
      </c>
      <c r="V1039" s="3">
        <v>45.02</v>
      </c>
      <c r="W1039" s="3">
        <v>45.32</v>
      </c>
      <c r="X1039" s="3">
        <v>46.27</v>
      </c>
      <c r="Y1039" s="3">
        <v>50.02</v>
      </c>
      <c r="Z1039" s="3">
        <v>53.09</v>
      </c>
      <c r="AA1039" s="3">
        <v>53.54</v>
      </c>
      <c r="AB1039" s="3">
        <v>54.4</v>
      </c>
      <c r="AC1039" s="3">
        <v>54.46</v>
      </c>
      <c r="AD1039" s="3">
        <v>53.53</v>
      </c>
      <c r="AE1039" s="3">
        <v>45.65</v>
      </c>
      <c r="AF1039" s="3">
        <v>44.7</v>
      </c>
      <c r="AG1039" s="3">
        <v>44</v>
      </c>
      <c r="AH1039" s="3">
        <v>43.74</v>
      </c>
      <c r="AI1039" s="3">
        <v>44.02</v>
      </c>
      <c r="AJ1039" s="3">
        <v>45.23</v>
      </c>
      <c r="AK1039" s="3">
        <v>50.65</v>
      </c>
      <c r="AL1039" s="3">
        <v>53.78</v>
      </c>
      <c r="AM1039" s="3">
        <v>54.23</v>
      </c>
      <c r="AN1039" s="3">
        <v>55.02</v>
      </c>
      <c r="AO1039" s="3">
        <v>54.84</v>
      </c>
      <c r="AP1039" s="3">
        <v>53.95</v>
      </c>
      <c r="AQ1039" s="3">
        <v>46.35</v>
      </c>
      <c r="AR1039" s="3">
        <v>45.54</v>
      </c>
      <c r="AS1039" s="3">
        <v>45.28</v>
      </c>
      <c r="AT1039" s="3">
        <v>45.55</v>
      </c>
      <c r="AU1039" s="3">
        <v>46.68</v>
      </c>
      <c r="AV1039" s="3">
        <v>47.83</v>
      </c>
      <c r="AW1039" s="3">
        <v>51.5</v>
      </c>
      <c r="AX1039" s="3">
        <v>54.63</v>
      </c>
      <c r="AY1039" s="3">
        <v>55.08</v>
      </c>
    </row>
    <row r="1040" spans="1:51" x14ac:dyDescent="0.35">
      <c r="A1040" s="5">
        <f t="shared" si="17"/>
        <v>44181</v>
      </c>
      <c r="B1040" t="s">
        <v>1185</v>
      </c>
      <c r="C1040" s="2">
        <v>44181</v>
      </c>
      <c r="D1040" s="3">
        <v>58.25</v>
      </c>
      <c r="E1040" s="3">
        <v>59</v>
      </c>
      <c r="F1040" s="3">
        <v>53.01</v>
      </c>
      <c r="G1040" s="3">
        <v>50.22</v>
      </c>
      <c r="H1040" s="3">
        <v>48.06</v>
      </c>
      <c r="I1040" s="3">
        <v>47.18</v>
      </c>
      <c r="J1040" s="3">
        <v>46.41</v>
      </c>
      <c r="K1040" s="3">
        <v>46.49</v>
      </c>
      <c r="L1040" s="3">
        <v>47.03</v>
      </c>
      <c r="M1040" s="3">
        <v>49.87</v>
      </c>
      <c r="N1040" s="3">
        <v>52.68</v>
      </c>
      <c r="O1040" s="3">
        <v>53.28</v>
      </c>
      <c r="P1040" s="3">
        <v>54.97</v>
      </c>
      <c r="Q1040" s="3">
        <v>55.05</v>
      </c>
      <c r="R1040" s="3">
        <v>54.33</v>
      </c>
      <c r="S1040" s="3">
        <v>47.29</v>
      </c>
      <c r="T1040" s="3">
        <v>45.36</v>
      </c>
      <c r="U1040" s="3">
        <v>44.98</v>
      </c>
      <c r="V1040" s="3">
        <v>44.73</v>
      </c>
      <c r="W1040" s="3">
        <v>45.03</v>
      </c>
      <c r="X1040" s="3">
        <v>45.98</v>
      </c>
      <c r="Y1040" s="3">
        <v>49.68</v>
      </c>
      <c r="Z1040" s="3">
        <v>52.75</v>
      </c>
      <c r="AA1040" s="3">
        <v>53.2</v>
      </c>
      <c r="AB1040" s="3">
        <v>54.06</v>
      </c>
      <c r="AC1040" s="3">
        <v>54.12</v>
      </c>
      <c r="AD1040" s="3">
        <v>53.19</v>
      </c>
      <c r="AE1040" s="3">
        <v>45.39</v>
      </c>
      <c r="AF1040" s="3">
        <v>44.44</v>
      </c>
      <c r="AG1040" s="3">
        <v>43.74</v>
      </c>
      <c r="AH1040" s="3">
        <v>43.48</v>
      </c>
      <c r="AI1040" s="3">
        <v>43.76</v>
      </c>
      <c r="AJ1040" s="3">
        <v>44.97</v>
      </c>
      <c r="AK1040" s="3">
        <v>50.28</v>
      </c>
      <c r="AL1040" s="3">
        <v>53.41</v>
      </c>
      <c r="AM1040" s="3">
        <v>53.86</v>
      </c>
      <c r="AN1040" s="3">
        <v>54.65</v>
      </c>
      <c r="AO1040" s="3">
        <v>54.47</v>
      </c>
      <c r="AP1040" s="3">
        <v>53.58</v>
      </c>
      <c r="AQ1040" s="3">
        <v>46.09</v>
      </c>
      <c r="AR1040" s="3">
        <v>45.28</v>
      </c>
      <c r="AS1040" s="3">
        <v>45.02</v>
      </c>
      <c r="AT1040" s="3">
        <v>45.29</v>
      </c>
      <c r="AU1040" s="3">
        <v>46.42</v>
      </c>
      <c r="AV1040" s="3">
        <v>47.57</v>
      </c>
      <c r="AW1040" s="3">
        <v>51.13</v>
      </c>
      <c r="AX1040" s="3">
        <v>54.26</v>
      </c>
      <c r="AY1040" s="3">
        <v>54.71</v>
      </c>
    </row>
    <row r="1041" spans="1:51" x14ac:dyDescent="0.35">
      <c r="A1041" s="5">
        <f t="shared" si="17"/>
        <v>44182</v>
      </c>
      <c r="B1041" t="s">
        <v>1186</v>
      </c>
      <c r="C1041" s="2">
        <v>44182</v>
      </c>
      <c r="D1041" s="3">
        <v>57.52</v>
      </c>
      <c r="E1041" s="3">
        <v>58.27</v>
      </c>
      <c r="F1041" s="3">
        <v>52.28</v>
      </c>
      <c r="G1041" s="3">
        <v>50.15</v>
      </c>
      <c r="H1041" s="3">
        <v>48</v>
      </c>
      <c r="I1041" s="3">
        <v>47.19</v>
      </c>
      <c r="J1041" s="3">
        <v>45.75</v>
      </c>
      <c r="K1041" s="3">
        <v>45.85</v>
      </c>
      <c r="L1041" s="3">
        <v>46.53</v>
      </c>
      <c r="M1041" s="3">
        <v>49.84</v>
      </c>
      <c r="N1041" s="3">
        <v>52.19</v>
      </c>
      <c r="O1041" s="3">
        <v>52.89</v>
      </c>
      <c r="P1041" s="3">
        <v>54.69</v>
      </c>
      <c r="Q1041" s="3">
        <v>54.79</v>
      </c>
      <c r="R1041" s="3">
        <v>53.73</v>
      </c>
      <c r="S1041" s="3">
        <v>45.62</v>
      </c>
      <c r="T1041" s="3">
        <v>44.37</v>
      </c>
      <c r="U1041" s="3">
        <v>44.15</v>
      </c>
      <c r="V1041" s="3">
        <v>43.85</v>
      </c>
      <c r="W1041" s="3">
        <v>44.27</v>
      </c>
      <c r="X1041" s="3">
        <v>45.27</v>
      </c>
      <c r="Y1041" s="3">
        <v>49.04</v>
      </c>
      <c r="Z1041" s="3">
        <v>52.11</v>
      </c>
      <c r="AA1041" s="3">
        <v>52.56</v>
      </c>
      <c r="AB1041" s="3">
        <v>53.42</v>
      </c>
      <c r="AC1041" s="3">
        <v>53.48</v>
      </c>
      <c r="AD1041" s="3">
        <v>52.55</v>
      </c>
      <c r="AE1041" s="3">
        <v>44.74</v>
      </c>
      <c r="AF1041" s="3">
        <v>43.79</v>
      </c>
      <c r="AG1041" s="3">
        <v>43.09</v>
      </c>
      <c r="AH1041" s="3">
        <v>42.83</v>
      </c>
      <c r="AI1041" s="3">
        <v>43.11</v>
      </c>
      <c r="AJ1041" s="3">
        <v>44.32</v>
      </c>
      <c r="AK1041" s="3">
        <v>49.57</v>
      </c>
      <c r="AL1041" s="3">
        <v>52.7</v>
      </c>
      <c r="AM1041" s="3">
        <v>53.15</v>
      </c>
      <c r="AN1041" s="3">
        <v>53.94</v>
      </c>
      <c r="AO1041" s="3">
        <v>53.76</v>
      </c>
      <c r="AP1041" s="3">
        <v>52.87</v>
      </c>
      <c r="AQ1041" s="3">
        <v>45.29</v>
      </c>
      <c r="AR1041" s="3">
        <v>44.48</v>
      </c>
      <c r="AS1041" s="3">
        <v>44.22</v>
      </c>
      <c r="AT1041" s="3">
        <v>44.49</v>
      </c>
      <c r="AU1041" s="3">
        <v>45.62</v>
      </c>
      <c r="AV1041" s="3">
        <v>46.77</v>
      </c>
      <c r="AW1041" s="3">
        <v>50.42</v>
      </c>
      <c r="AX1041" s="3">
        <v>53.55</v>
      </c>
      <c r="AY1041" s="3">
        <v>54</v>
      </c>
    </row>
    <row r="1042" spans="1:51" x14ac:dyDescent="0.35">
      <c r="A1042" s="5">
        <f t="shared" si="17"/>
        <v>44183</v>
      </c>
      <c r="B1042" t="s">
        <v>1187</v>
      </c>
      <c r="C1042" s="2">
        <v>44183</v>
      </c>
      <c r="D1042" s="3">
        <v>57.56</v>
      </c>
      <c r="E1042" s="3">
        <v>58.31</v>
      </c>
      <c r="F1042" s="3">
        <v>52.32</v>
      </c>
      <c r="G1042" s="3">
        <v>50.05</v>
      </c>
      <c r="H1042" s="3">
        <v>47.9</v>
      </c>
      <c r="I1042" s="3">
        <v>47.09</v>
      </c>
      <c r="J1042" s="3">
        <v>45.73</v>
      </c>
      <c r="K1042" s="3">
        <v>45.83</v>
      </c>
      <c r="L1042" s="3">
        <v>46.51</v>
      </c>
      <c r="M1042" s="3">
        <v>50.22</v>
      </c>
      <c r="N1042" s="3">
        <v>52.57</v>
      </c>
      <c r="O1042" s="3">
        <v>53.27</v>
      </c>
      <c r="P1042" s="3">
        <v>54.98</v>
      </c>
      <c r="Q1042" s="3">
        <v>55.08</v>
      </c>
      <c r="R1042" s="3">
        <v>54.02</v>
      </c>
      <c r="S1042" s="3">
        <v>45.66</v>
      </c>
      <c r="T1042" s="3">
        <v>44.41</v>
      </c>
      <c r="U1042" s="3">
        <v>44.19</v>
      </c>
      <c r="V1042" s="3">
        <v>43.89</v>
      </c>
      <c r="W1042" s="3">
        <v>44.31</v>
      </c>
      <c r="X1042" s="3">
        <v>45.31</v>
      </c>
      <c r="Y1042" s="3">
        <v>48.95</v>
      </c>
      <c r="Z1042" s="3">
        <v>52.02</v>
      </c>
      <c r="AA1042" s="3">
        <v>52.47</v>
      </c>
      <c r="AB1042" s="3">
        <v>53.33</v>
      </c>
      <c r="AC1042" s="3">
        <v>53.39</v>
      </c>
      <c r="AD1042" s="3">
        <v>52.46</v>
      </c>
      <c r="AE1042" s="3">
        <v>44.65</v>
      </c>
      <c r="AF1042" s="3">
        <v>43.7</v>
      </c>
      <c r="AG1042" s="3">
        <v>43</v>
      </c>
      <c r="AH1042" s="3">
        <v>42.74</v>
      </c>
      <c r="AI1042" s="3">
        <v>43.02</v>
      </c>
      <c r="AJ1042" s="3">
        <v>44.23</v>
      </c>
      <c r="AK1042" s="3">
        <v>49.47</v>
      </c>
      <c r="AL1042" s="3">
        <v>52.6</v>
      </c>
      <c r="AM1042" s="3">
        <v>53.05</v>
      </c>
      <c r="AN1042" s="3">
        <v>53.84</v>
      </c>
      <c r="AO1042" s="3">
        <v>53.66</v>
      </c>
      <c r="AP1042" s="3">
        <v>52.77</v>
      </c>
      <c r="AQ1042" s="3">
        <v>45</v>
      </c>
      <c r="AR1042" s="3">
        <v>44.19</v>
      </c>
      <c r="AS1042" s="3">
        <v>43.93</v>
      </c>
      <c r="AT1042" s="3">
        <v>44.2</v>
      </c>
      <c r="AU1042" s="3">
        <v>45.33</v>
      </c>
      <c r="AV1042" s="3">
        <v>46.48</v>
      </c>
      <c r="AW1042" s="3">
        <v>50.32</v>
      </c>
      <c r="AX1042" s="3">
        <v>53.45</v>
      </c>
      <c r="AY1042" s="3">
        <v>53.9</v>
      </c>
    </row>
    <row r="1043" spans="1:51" x14ac:dyDescent="0.35">
      <c r="A1043" s="5">
        <f t="shared" si="17"/>
        <v>44186</v>
      </c>
      <c r="B1043" t="s">
        <v>1188</v>
      </c>
      <c r="C1043" s="2">
        <v>44186</v>
      </c>
      <c r="D1043" s="3">
        <v>59.57</v>
      </c>
      <c r="E1043" s="3">
        <v>60.32</v>
      </c>
      <c r="F1043" s="3">
        <v>54.33</v>
      </c>
      <c r="G1043" s="3">
        <v>51.38</v>
      </c>
      <c r="H1043" s="3">
        <v>49.23</v>
      </c>
      <c r="I1043" s="3">
        <v>48.42</v>
      </c>
      <c r="J1043" s="3">
        <v>47.04</v>
      </c>
      <c r="K1043" s="3">
        <v>47.14</v>
      </c>
      <c r="L1043" s="3">
        <v>47.82</v>
      </c>
      <c r="M1043" s="3">
        <v>51.49</v>
      </c>
      <c r="N1043" s="3">
        <v>53.84</v>
      </c>
      <c r="O1043" s="3">
        <v>54.54</v>
      </c>
      <c r="P1043" s="3">
        <v>56.19</v>
      </c>
      <c r="Q1043" s="3">
        <v>56.29</v>
      </c>
      <c r="R1043" s="3">
        <v>55.23</v>
      </c>
      <c r="S1043" s="3">
        <v>46.31</v>
      </c>
      <c r="T1043" s="3">
        <v>45.06</v>
      </c>
      <c r="U1043" s="3">
        <v>44.84</v>
      </c>
      <c r="V1043" s="3">
        <v>44.54</v>
      </c>
      <c r="W1043" s="3">
        <v>44.96</v>
      </c>
      <c r="X1043" s="3">
        <v>45.96</v>
      </c>
      <c r="Y1043" s="3">
        <v>49.31</v>
      </c>
      <c r="Z1043" s="3">
        <v>52.38</v>
      </c>
      <c r="AA1043" s="3">
        <v>52.83</v>
      </c>
      <c r="AB1043" s="3">
        <v>53.69</v>
      </c>
      <c r="AC1043" s="3">
        <v>53.75</v>
      </c>
      <c r="AD1043" s="3">
        <v>52.82</v>
      </c>
      <c r="AE1043" s="3">
        <v>44.97</v>
      </c>
      <c r="AF1043" s="3">
        <v>44.02</v>
      </c>
      <c r="AG1043" s="3">
        <v>43.32</v>
      </c>
      <c r="AH1043" s="3">
        <v>43.06</v>
      </c>
      <c r="AI1043" s="3">
        <v>43.34</v>
      </c>
      <c r="AJ1043" s="3">
        <v>44.55</v>
      </c>
      <c r="AK1043" s="3">
        <v>50.09</v>
      </c>
      <c r="AL1043" s="3">
        <v>53.22</v>
      </c>
      <c r="AM1043" s="3">
        <v>53.67</v>
      </c>
      <c r="AN1043" s="3">
        <v>54.46</v>
      </c>
      <c r="AO1043" s="3">
        <v>54.28</v>
      </c>
      <c r="AP1043" s="3">
        <v>53.39</v>
      </c>
      <c r="AQ1043" s="3">
        <v>44.99</v>
      </c>
      <c r="AR1043" s="3">
        <v>44.18</v>
      </c>
      <c r="AS1043" s="3">
        <v>43.92</v>
      </c>
      <c r="AT1043" s="3">
        <v>44.19</v>
      </c>
      <c r="AU1043" s="3">
        <v>45.32</v>
      </c>
      <c r="AV1043" s="3">
        <v>46.47</v>
      </c>
      <c r="AW1043" s="3">
        <v>50.94</v>
      </c>
      <c r="AX1043" s="3">
        <v>54.07</v>
      </c>
      <c r="AY1043" s="3">
        <v>54.52</v>
      </c>
    </row>
    <row r="1044" spans="1:51" x14ac:dyDescent="0.35">
      <c r="A1044" s="5">
        <f t="shared" si="17"/>
        <v>44187</v>
      </c>
      <c r="B1044" t="s">
        <v>1189</v>
      </c>
      <c r="C1044" s="2">
        <v>44187</v>
      </c>
      <c r="D1044" s="3">
        <v>62.29</v>
      </c>
      <c r="E1044" s="3">
        <v>62.44</v>
      </c>
      <c r="F1044" s="3">
        <v>56.26</v>
      </c>
      <c r="G1044" s="3">
        <v>52.5</v>
      </c>
      <c r="H1044" s="3">
        <v>50.44</v>
      </c>
      <c r="I1044" s="3">
        <v>49.63</v>
      </c>
      <c r="J1044" s="3">
        <v>48.21</v>
      </c>
      <c r="K1044" s="3">
        <v>48.31</v>
      </c>
      <c r="L1044" s="3">
        <v>48.99</v>
      </c>
      <c r="M1044" s="3">
        <v>52.27</v>
      </c>
      <c r="N1044" s="3">
        <v>54.62</v>
      </c>
      <c r="O1044" s="3">
        <v>55.32</v>
      </c>
      <c r="P1044" s="3">
        <v>56.95</v>
      </c>
      <c r="Q1044" s="3">
        <v>57.05</v>
      </c>
      <c r="R1044" s="3">
        <v>55.99</v>
      </c>
      <c r="S1044" s="3">
        <v>47.22</v>
      </c>
      <c r="T1044" s="3">
        <v>45.97</v>
      </c>
      <c r="U1044" s="3">
        <v>45.75</v>
      </c>
      <c r="V1044" s="3">
        <v>45.45</v>
      </c>
      <c r="W1044" s="3">
        <v>45.87</v>
      </c>
      <c r="X1044" s="3">
        <v>46.87</v>
      </c>
      <c r="Y1044" s="3">
        <v>50.38</v>
      </c>
      <c r="Z1044" s="3">
        <v>53.45</v>
      </c>
      <c r="AA1044" s="3">
        <v>53.9</v>
      </c>
      <c r="AB1044" s="3">
        <v>54.76</v>
      </c>
      <c r="AC1044" s="3">
        <v>54.82</v>
      </c>
      <c r="AD1044" s="3">
        <v>53.89</v>
      </c>
      <c r="AE1044" s="3">
        <v>45.29</v>
      </c>
      <c r="AF1044" s="3">
        <v>44.34</v>
      </c>
      <c r="AG1044" s="3">
        <v>43.64</v>
      </c>
      <c r="AH1044" s="3">
        <v>43.38</v>
      </c>
      <c r="AI1044" s="3">
        <v>43.66</v>
      </c>
      <c r="AJ1044" s="3">
        <v>44.87</v>
      </c>
      <c r="AK1044" s="3">
        <v>50.16</v>
      </c>
      <c r="AL1044" s="3">
        <v>53.29</v>
      </c>
      <c r="AM1044" s="3">
        <v>53.74</v>
      </c>
      <c r="AN1044" s="3">
        <v>54.53</v>
      </c>
      <c r="AO1044" s="3">
        <v>54.35</v>
      </c>
      <c r="AP1044" s="3">
        <v>53.46</v>
      </c>
      <c r="AQ1044" s="3">
        <v>45.64</v>
      </c>
      <c r="AR1044" s="3">
        <v>44.83</v>
      </c>
      <c r="AS1044" s="3">
        <v>44.57</v>
      </c>
      <c r="AT1044" s="3">
        <v>44.84</v>
      </c>
      <c r="AU1044" s="3">
        <v>45.97</v>
      </c>
      <c r="AV1044" s="3">
        <v>47.12</v>
      </c>
      <c r="AW1044" s="3">
        <v>51.01</v>
      </c>
      <c r="AX1044" s="3">
        <v>54.14</v>
      </c>
      <c r="AY1044" s="3">
        <v>54.59</v>
      </c>
    </row>
    <row r="1045" spans="1:51" x14ac:dyDescent="0.35">
      <c r="A1045" s="5">
        <f t="shared" si="17"/>
        <v>44188</v>
      </c>
      <c r="B1045" t="s">
        <v>1190</v>
      </c>
      <c r="C1045" s="2">
        <v>44188</v>
      </c>
      <c r="D1045" s="3">
        <v>62</v>
      </c>
      <c r="E1045" s="3">
        <v>61.97</v>
      </c>
      <c r="F1045" s="3">
        <v>55.42</v>
      </c>
      <c r="G1045" s="3">
        <v>52.29</v>
      </c>
      <c r="H1045" s="3">
        <v>50.12</v>
      </c>
      <c r="I1045" s="3">
        <v>49.33</v>
      </c>
      <c r="J1045" s="3">
        <v>47.87</v>
      </c>
      <c r="K1045" s="3">
        <v>47.97</v>
      </c>
      <c r="L1045" s="3">
        <v>48.65</v>
      </c>
      <c r="M1045" s="3">
        <v>51.92</v>
      </c>
      <c r="N1045" s="3">
        <v>54.27</v>
      </c>
      <c r="O1045" s="3">
        <v>54.97</v>
      </c>
      <c r="P1045" s="3">
        <v>56.57</v>
      </c>
      <c r="Q1045" s="3">
        <v>56.67</v>
      </c>
      <c r="R1045" s="3">
        <v>55.61</v>
      </c>
      <c r="S1045" s="3">
        <v>46.98</v>
      </c>
      <c r="T1045" s="3">
        <v>45.73</v>
      </c>
      <c r="U1045" s="3">
        <v>45.51</v>
      </c>
      <c r="V1045" s="3">
        <v>45.21</v>
      </c>
      <c r="W1045" s="3">
        <v>45.63</v>
      </c>
      <c r="X1045" s="3">
        <v>46.63</v>
      </c>
      <c r="Y1045" s="3">
        <v>50.01</v>
      </c>
      <c r="Z1045" s="3">
        <v>53.08</v>
      </c>
      <c r="AA1045" s="3">
        <v>53.53</v>
      </c>
      <c r="AB1045" s="3">
        <v>54.39</v>
      </c>
      <c r="AC1045" s="3">
        <v>54.45</v>
      </c>
      <c r="AD1045" s="3">
        <v>53.52</v>
      </c>
      <c r="AE1045" s="3">
        <v>45.3</v>
      </c>
      <c r="AF1045" s="3">
        <v>44.35</v>
      </c>
      <c r="AG1045" s="3">
        <v>43.65</v>
      </c>
      <c r="AH1045" s="3">
        <v>43.39</v>
      </c>
      <c r="AI1045" s="3">
        <v>43.67</v>
      </c>
      <c r="AJ1045" s="3">
        <v>44.88</v>
      </c>
      <c r="AK1045" s="3">
        <v>49.78</v>
      </c>
      <c r="AL1045" s="3">
        <v>52.91</v>
      </c>
      <c r="AM1045" s="3">
        <v>53.36</v>
      </c>
      <c r="AN1045" s="3">
        <v>54.15</v>
      </c>
      <c r="AO1045" s="3">
        <v>53.97</v>
      </c>
      <c r="AP1045" s="3">
        <v>53.08</v>
      </c>
      <c r="AQ1045" s="3">
        <v>44.99</v>
      </c>
      <c r="AR1045" s="3">
        <v>44.18</v>
      </c>
      <c r="AS1045" s="3">
        <v>43.92</v>
      </c>
      <c r="AT1045" s="3">
        <v>44.19</v>
      </c>
      <c r="AU1045" s="3">
        <v>45.32</v>
      </c>
      <c r="AV1045" s="3">
        <v>46.47</v>
      </c>
      <c r="AW1045" s="3">
        <v>50.63</v>
      </c>
      <c r="AX1045" s="3">
        <v>53.76</v>
      </c>
      <c r="AY1045" s="3">
        <v>54.21</v>
      </c>
    </row>
    <row r="1046" spans="1:51" x14ac:dyDescent="0.35">
      <c r="A1046" s="5">
        <f t="shared" si="17"/>
        <v>44189</v>
      </c>
      <c r="B1046" t="s">
        <v>1191</v>
      </c>
      <c r="C1046" s="2">
        <v>44189</v>
      </c>
      <c r="D1046" s="3">
        <v>63.03</v>
      </c>
      <c r="E1046" s="3">
        <v>62.15</v>
      </c>
      <c r="F1046" s="3">
        <v>55.72</v>
      </c>
      <c r="G1046" s="3">
        <v>52.67</v>
      </c>
      <c r="H1046" s="3">
        <v>50.39</v>
      </c>
      <c r="I1046" s="3">
        <v>49.6</v>
      </c>
      <c r="J1046" s="3">
        <v>48.16</v>
      </c>
      <c r="K1046" s="3">
        <v>48.26</v>
      </c>
      <c r="L1046" s="3">
        <v>48.94</v>
      </c>
      <c r="M1046" s="3">
        <v>52.1</v>
      </c>
      <c r="N1046" s="3">
        <v>54.45</v>
      </c>
      <c r="O1046" s="3">
        <v>55.15</v>
      </c>
      <c r="P1046" s="3">
        <v>56.73</v>
      </c>
      <c r="Q1046" s="3">
        <v>56.83</v>
      </c>
      <c r="R1046" s="3">
        <v>55.77</v>
      </c>
      <c r="S1046" s="3">
        <v>46.97</v>
      </c>
      <c r="T1046" s="3">
        <v>45.72</v>
      </c>
      <c r="U1046" s="3">
        <v>45.5</v>
      </c>
      <c r="V1046" s="3">
        <v>45.2</v>
      </c>
      <c r="W1046" s="3">
        <v>45.62</v>
      </c>
      <c r="X1046" s="3">
        <v>46.62</v>
      </c>
      <c r="Y1046" s="3">
        <v>50.11</v>
      </c>
      <c r="Z1046" s="3">
        <v>53.18</v>
      </c>
      <c r="AA1046" s="3">
        <v>53.63</v>
      </c>
      <c r="AB1046" s="3">
        <v>54.49</v>
      </c>
      <c r="AC1046" s="3">
        <v>54.55</v>
      </c>
      <c r="AD1046" s="3">
        <v>53.62</v>
      </c>
      <c r="AE1046" s="3">
        <v>45.31</v>
      </c>
      <c r="AF1046" s="3">
        <v>44.36</v>
      </c>
      <c r="AG1046" s="3">
        <v>43.66</v>
      </c>
      <c r="AH1046" s="3">
        <v>43.4</v>
      </c>
      <c r="AI1046" s="3">
        <v>43.68</v>
      </c>
      <c r="AJ1046" s="3">
        <v>44.89</v>
      </c>
      <c r="AK1046" s="3">
        <v>49.88</v>
      </c>
      <c r="AL1046" s="3">
        <v>53.01</v>
      </c>
      <c r="AM1046" s="3">
        <v>53.46</v>
      </c>
      <c r="AN1046" s="3">
        <v>54.25</v>
      </c>
      <c r="AO1046" s="3">
        <v>54.07</v>
      </c>
      <c r="AP1046" s="3">
        <v>53.18</v>
      </c>
      <c r="AQ1046" s="3">
        <v>44.84</v>
      </c>
      <c r="AR1046" s="3">
        <v>44.03</v>
      </c>
      <c r="AS1046" s="3">
        <v>43.77</v>
      </c>
      <c r="AT1046" s="3">
        <v>44.04</v>
      </c>
      <c r="AU1046" s="3">
        <v>45.17</v>
      </c>
      <c r="AV1046" s="3">
        <v>46.32</v>
      </c>
      <c r="AW1046" s="3">
        <v>50.73</v>
      </c>
      <c r="AX1046" s="3">
        <v>53.86</v>
      </c>
      <c r="AY1046" s="3">
        <v>54.31</v>
      </c>
    </row>
    <row r="1047" spans="1:51" x14ac:dyDescent="0.35">
      <c r="A1047" s="5">
        <f t="shared" si="17"/>
        <v>44190</v>
      </c>
      <c r="B1047" t="s">
        <v>1192</v>
      </c>
      <c r="C1047" s="2">
        <v>44190</v>
      </c>
      <c r="D1047" s="3" t="e">
        <v>#N/A</v>
      </c>
      <c r="E1047" s="3" t="e">
        <v>#N/A</v>
      </c>
      <c r="F1047" s="3" t="e">
        <v>#N/A</v>
      </c>
      <c r="G1047" s="3" t="e">
        <v>#N/A</v>
      </c>
      <c r="H1047" s="3" t="e">
        <v>#N/A</v>
      </c>
      <c r="I1047" s="3" t="e">
        <v>#N/A</v>
      </c>
      <c r="J1047" s="3" t="e">
        <v>#N/A</v>
      </c>
      <c r="K1047" s="3" t="e">
        <v>#N/A</v>
      </c>
      <c r="L1047" s="3" t="e">
        <v>#N/A</v>
      </c>
      <c r="M1047" s="3" t="e">
        <v>#N/A</v>
      </c>
      <c r="N1047" s="3" t="e">
        <v>#N/A</v>
      </c>
      <c r="O1047" s="3" t="e">
        <v>#N/A</v>
      </c>
      <c r="P1047" s="3" t="e">
        <v>#N/A</v>
      </c>
      <c r="Q1047" s="3" t="e">
        <v>#N/A</v>
      </c>
      <c r="R1047" s="3" t="e">
        <v>#N/A</v>
      </c>
      <c r="S1047" s="3" t="e">
        <v>#N/A</v>
      </c>
      <c r="T1047" s="3" t="e">
        <v>#N/A</v>
      </c>
      <c r="U1047" s="3" t="e">
        <v>#N/A</v>
      </c>
      <c r="V1047" s="3" t="e">
        <v>#N/A</v>
      </c>
      <c r="W1047" s="3" t="e">
        <v>#N/A</v>
      </c>
      <c r="X1047" s="3" t="e">
        <v>#N/A</v>
      </c>
      <c r="Y1047" s="3" t="e">
        <v>#N/A</v>
      </c>
      <c r="Z1047" s="3" t="e">
        <v>#N/A</v>
      </c>
      <c r="AA1047" s="3" t="e">
        <v>#N/A</v>
      </c>
      <c r="AB1047" s="3" t="e">
        <v>#N/A</v>
      </c>
      <c r="AC1047" s="3" t="e">
        <v>#N/A</v>
      </c>
      <c r="AD1047" s="3" t="e">
        <v>#N/A</v>
      </c>
      <c r="AE1047" s="3" t="e">
        <v>#N/A</v>
      </c>
      <c r="AF1047" s="3" t="e">
        <v>#N/A</v>
      </c>
      <c r="AG1047" s="3" t="e">
        <v>#N/A</v>
      </c>
      <c r="AH1047" s="3" t="e">
        <v>#N/A</v>
      </c>
      <c r="AI1047" s="3" t="e">
        <v>#N/A</v>
      </c>
      <c r="AJ1047" s="3" t="e">
        <v>#N/A</v>
      </c>
      <c r="AK1047" s="3" t="e">
        <v>#N/A</v>
      </c>
      <c r="AL1047" s="3" t="e">
        <v>#N/A</v>
      </c>
      <c r="AM1047" s="3" t="e">
        <v>#N/A</v>
      </c>
      <c r="AN1047" s="3" t="e">
        <v>#N/A</v>
      </c>
      <c r="AO1047" s="3" t="e">
        <v>#N/A</v>
      </c>
      <c r="AP1047" s="3" t="e">
        <v>#N/A</v>
      </c>
      <c r="AQ1047" s="3" t="e">
        <v>#N/A</v>
      </c>
      <c r="AR1047" s="3" t="e">
        <v>#N/A</v>
      </c>
      <c r="AS1047" s="3" t="e">
        <v>#N/A</v>
      </c>
      <c r="AT1047" s="3" t="e">
        <v>#N/A</v>
      </c>
      <c r="AU1047" s="3" t="e">
        <v>#N/A</v>
      </c>
      <c r="AV1047" s="3" t="e">
        <v>#N/A</v>
      </c>
      <c r="AW1047" s="3" t="e">
        <v>#N/A</v>
      </c>
      <c r="AX1047" s="3" t="e">
        <v>#N/A</v>
      </c>
      <c r="AY1047" s="3" t="e">
        <v>#N/A</v>
      </c>
    </row>
    <row r="1048" spans="1:51" x14ac:dyDescent="0.35">
      <c r="A1048" s="5">
        <f t="shared" si="17"/>
        <v>44193</v>
      </c>
      <c r="B1048" t="s">
        <v>1193</v>
      </c>
      <c r="C1048" s="2">
        <v>44193</v>
      </c>
      <c r="D1048" s="3">
        <v>63.03</v>
      </c>
      <c r="E1048" s="3">
        <v>62.15</v>
      </c>
      <c r="F1048" s="3">
        <v>55.72</v>
      </c>
      <c r="G1048" s="3">
        <v>52.67</v>
      </c>
      <c r="H1048" s="3">
        <v>50.39</v>
      </c>
      <c r="I1048" s="3">
        <v>49.6</v>
      </c>
      <c r="J1048" s="3">
        <v>48.16</v>
      </c>
      <c r="K1048" s="3">
        <v>48.26</v>
      </c>
      <c r="L1048" s="3">
        <v>48.94</v>
      </c>
      <c r="M1048" s="3">
        <v>52.1</v>
      </c>
      <c r="N1048" s="3">
        <v>54.45</v>
      </c>
      <c r="O1048" s="3">
        <v>55.15</v>
      </c>
      <c r="P1048" s="3">
        <v>56.73</v>
      </c>
      <c r="Q1048" s="3">
        <v>56.83</v>
      </c>
      <c r="R1048" s="3">
        <v>55.77</v>
      </c>
      <c r="S1048" s="3">
        <v>46.97</v>
      </c>
      <c r="T1048" s="3">
        <v>45.72</v>
      </c>
      <c r="U1048" s="3">
        <v>45.5</v>
      </c>
      <c r="V1048" s="3">
        <v>45.2</v>
      </c>
      <c r="W1048" s="3">
        <v>45.62</v>
      </c>
      <c r="X1048" s="3">
        <v>46.62</v>
      </c>
      <c r="Y1048" s="3">
        <v>50.11</v>
      </c>
      <c r="Z1048" s="3">
        <v>53.18</v>
      </c>
      <c r="AA1048" s="3">
        <v>53.63</v>
      </c>
      <c r="AB1048" s="3">
        <v>54.49</v>
      </c>
      <c r="AC1048" s="3">
        <v>54.55</v>
      </c>
      <c r="AD1048" s="3">
        <v>53.62</v>
      </c>
      <c r="AE1048" s="3">
        <v>45.31</v>
      </c>
      <c r="AF1048" s="3">
        <v>44.36</v>
      </c>
      <c r="AG1048" s="3">
        <v>43.66</v>
      </c>
      <c r="AH1048" s="3">
        <v>43.4</v>
      </c>
      <c r="AI1048" s="3">
        <v>43.68</v>
      </c>
      <c r="AJ1048" s="3">
        <v>44.89</v>
      </c>
      <c r="AK1048" s="3">
        <v>49.88</v>
      </c>
      <c r="AL1048" s="3">
        <v>53.01</v>
      </c>
      <c r="AM1048" s="3">
        <v>53.46</v>
      </c>
      <c r="AN1048" s="3">
        <v>54.25</v>
      </c>
      <c r="AO1048" s="3">
        <v>54.07</v>
      </c>
      <c r="AP1048" s="3">
        <v>53.18</v>
      </c>
      <c r="AQ1048" s="3">
        <v>44.84</v>
      </c>
      <c r="AR1048" s="3">
        <v>44.03</v>
      </c>
      <c r="AS1048" s="3">
        <v>43.77</v>
      </c>
      <c r="AT1048" s="3">
        <v>44.04</v>
      </c>
      <c r="AU1048" s="3">
        <v>45.17</v>
      </c>
      <c r="AV1048" s="3">
        <v>46.32</v>
      </c>
      <c r="AW1048" s="3">
        <v>50.73</v>
      </c>
      <c r="AX1048" s="3">
        <v>53.86</v>
      </c>
      <c r="AY1048" s="3">
        <v>54.31</v>
      </c>
    </row>
    <row r="1049" spans="1:51" x14ac:dyDescent="0.35">
      <c r="A1049" s="5">
        <f t="shared" si="17"/>
        <v>44194</v>
      </c>
      <c r="B1049" t="s">
        <v>1194</v>
      </c>
      <c r="C1049" s="2">
        <v>44194</v>
      </c>
      <c r="D1049" s="3">
        <v>68.17</v>
      </c>
      <c r="E1049" s="3">
        <v>65.55</v>
      </c>
      <c r="F1049" s="3">
        <v>59.13</v>
      </c>
      <c r="G1049" s="3">
        <v>54.47</v>
      </c>
      <c r="H1049" s="3">
        <v>51.99</v>
      </c>
      <c r="I1049" s="3">
        <v>51.2</v>
      </c>
      <c r="J1049" s="3">
        <v>50.02</v>
      </c>
      <c r="K1049" s="3">
        <v>50.12</v>
      </c>
      <c r="L1049" s="3">
        <v>50.8</v>
      </c>
      <c r="M1049" s="3">
        <v>53.62</v>
      </c>
      <c r="N1049" s="3">
        <v>55.97</v>
      </c>
      <c r="O1049" s="3">
        <v>56.67</v>
      </c>
      <c r="P1049" s="3">
        <v>58.31</v>
      </c>
      <c r="Q1049" s="3">
        <v>58.41</v>
      </c>
      <c r="R1049" s="3">
        <v>57.35</v>
      </c>
      <c r="S1049" s="3">
        <v>47.86</v>
      </c>
      <c r="T1049" s="3">
        <v>46.61</v>
      </c>
      <c r="U1049" s="3">
        <v>46.39</v>
      </c>
      <c r="V1049" s="3">
        <v>46.09</v>
      </c>
      <c r="W1049" s="3">
        <v>46.51</v>
      </c>
      <c r="X1049" s="3">
        <v>47.51</v>
      </c>
      <c r="Y1049" s="3">
        <v>50.89</v>
      </c>
      <c r="Z1049" s="3">
        <v>53.96</v>
      </c>
      <c r="AA1049" s="3">
        <v>54.41</v>
      </c>
      <c r="AB1049" s="3">
        <v>55.27</v>
      </c>
      <c r="AC1049" s="3">
        <v>55.33</v>
      </c>
      <c r="AD1049" s="3">
        <v>54.4</v>
      </c>
      <c r="AE1049" s="3">
        <v>46.64</v>
      </c>
      <c r="AF1049" s="3">
        <v>45.69</v>
      </c>
      <c r="AG1049" s="3">
        <v>44.99</v>
      </c>
      <c r="AH1049" s="3">
        <v>44.73</v>
      </c>
      <c r="AI1049" s="3">
        <v>45.01</v>
      </c>
      <c r="AJ1049" s="3">
        <v>46.22</v>
      </c>
      <c r="AK1049" s="3">
        <v>51.09</v>
      </c>
      <c r="AL1049" s="3">
        <v>54.22</v>
      </c>
      <c r="AM1049" s="3">
        <v>54.67</v>
      </c>
      <c r="AN1049" s="3">
        <v>55.46</v>
      </c>
      <c r="AO1049" s="3">
        <v>55.28</v>
      </c>
      <c r="AP1049" s="3">
        <v>54.39</v>
      </c>
      <c r="AQ1049" s="3">
        <v>46.17</v>
      </c>
      <c r="AR1049" s="3">
        <v>45.36</v>
      </c>
      <c r="AS1049" s="3">
        <v>45.1</v>
      </c>
      <c r="AT1049" s="3">
        <v>45.37</v>
      </c>
      <c r="AU1049" s="3">
        <v>46.5</v>
      </c>
      <c r="AV1049" s="3">
        <v>47.65</v>
      </c>
      <c r="AW1049" s="3">
        <v>51.94</v>
      </c>
      <c r="AX1049" s="3">
        <v>55.07</v>
      </c>
      <c r="AY1049" s="3">
        <v>55.52</v>
      </c>
    </row>
    <row r="1050" spans="1:51" x14ac:dyDescent="0.35">
      <c r="A1050" s="5">
        <f t="shared" si="17"/>
        <v>44195</v>
      </c>
      <c r="B1050" t="s">
        <v>1195</v>
      </c>
      <c r="C1050" s="2">
        <v>44195</v>
      </c>
      <c r="D1050" s="3">
        <v>67.91</v>
      </c>
      <c r="E1050" s="3">
        <v>65.19</v>
      </c>
      <c r="F1050" s="3">
        <v>58.73</v>
      </c>
      <c r="G1050" s="3">
        <v>54.27</v>
      </c>
      <c r="H1050" s="3">
        <v>51.7</v>
      </c>
      <c r="I1050" s="3">
        <v>50.87</v>
      </c>
      <c r="J1050" s="3">
        <v>49.78</v>
      </c>
      <c r="K1050" s="3">
        <v>49.88</v>
      </c>
      <c r="L1050" s="3">
        <v>50.56</v>
      </c>
      <c r="M1050" s="3">
        <v>53.64</v>
      </c>
      <c r="N1050" s="3">
        <v>55.99</v>
      </c>
      <c r="O1050" s="3">
        <v>56.69</v>
      </c>
      <c r="P1050" s="3">
        <v>58.37</v>
      </c>
      <c r="Q1050" s="3">
        <v>58.47</v>
      </c>
      <c r="R1050" s="3">
        <v>57.41</v>
      </c>
      <c r="S1050" s="3">
        <v>47.6</v>
      </c>
      <c r="T1050" s="3">
        <v>46.35</v>
      </c>
      <c r="U1050" s="3">
        <v>46.13</v>
      </c>
      <c r="V1050" s="3">
        <v>45.83</v>
      </c>
      <c r="W1050" s="3">
        <v>46.25</v>
      </c>
      <c r="X1050" s="3">
        <v>47.25</v>
      </c>
      <c r="Y1050" s="3">
        <v>50.6</v>
      </c>
      <c r="Z1050" s="3">
        <v>53.67</v>
      </c>
      <c r="AA1050" s="3">
        <v>54.12</v>
      </c>
      <c r="AB1050" s="3">
        <v>54.98</v>
      </c>
      <c r="AC1050" s="3">
        <v>55.04</v>
      </c>
      <c r="AD1050" s="3">
        <v>54.11</v>
      </c>
      <c r="AE1050" s="3">
        <v>46.01</v>
      </c>
      <c r="AF1050" s="3">
        <v>45.06</v>
      </c>
      <c r="AG1050" s="3">
        <v>44.36</v>
      </c>
      <c r="AH1050" s="3">
        <v>44.1</v>
      </c>
      <c r="AI1050" s="3">
        <v>44.38</v>
      </c>
      <c r="AJ1050" s="3">
        <v>45.59</v>
      </c>
      <c r="AK1050" s="3">
        <v>50.31</v>
      </c>
      <c r="AL1050" s="3">
        <v>53.44</v>
      </c>
      <c r="AM1050" s="3">
        <v>53.89</v>
      </c>
      <c r="AN1050" s="3">
        <v>54.68</v>
      </c>
      <c r="AO1050" s="3">
        <v>54.5</v>
      </c>
      <c r="AP1050" s="3">
        <v>53.61</v>
      </c>
      <c r="AQ1050" s="3">
        <v>45.54</v>
      </c>
      <c r="AR1050" s="3">
        <v>44.73</v>
      </c>
      <c r="AS1050" s="3">
        <v>44.47</v>
      </c>
      <c r="AT1050" s="3">
        <v>44.74</v>
      </c>
      <c r="AU1050" s="3">
        <v>45.87</v>
      </c>
      <c r="AV1050" s="3">
        <v>47.02</v>
      </c>
      <c r="AW1050" s="3">
        <v>51.16</v>
      </c>
      <c r="AX1050" s="3">
        <v>54.29</v>
      </c>
      <c r="AY1050" s="3">
        <v>54.74</v>
      </c>
    </row>
    <row r="1051" spans="1:51" x14ac:dyDescent="0.35">
      <c r="A1051" s="5">
        <f t="shared" si="17"/>
        <v>44196</v>
      </c>
      <c r="B1051" t="s">
        <v>1196</v>
      </c>
      <c r="C1051" s="2">
        <v>44196</v>
      </c>
      <c r="D1051" s="3">
        <v>65.7</v>
      </c>
      <c r="E1051" s="3">
        <v>59.1</v>
      </c>
      <c r="F1051" s="3">
        <v>54.76</v>
      </c>
      <c r="G1051" s="3">
        <v>52.06</v>
      </c>
      <c r="H1051" s="3">
        <v>51.19</v>
      </c>
      <c r="I1051" s="3">
        <v>50.19</v>
      </c>
      <c r="J1051" s="3">
        <v>50.29</v>
      </c>
      <c r="K1051" s="3">
        <v>50.97</v>
      </c>
      <c r="L1051" s="3">
        <v>53.94</v>
      </c>
      <c r="M1051" s="3">
        <v>56.29</v>
      </c>
      <c r="N1051" s="3">
        <v>56.99</v>
      </c>
      <c r="O1051" s="3">
        <v>58.71</v>
      </c>
      <c r="P1051" s="3">
        <v>58.81</v>
      </c>
      <c r="Q1051" s="3">
        <v>57.75</v>
      </c>
      <c r="R1051" s="3">
        <v>48.06</v>
      </c>
      <c r="S1051" s="3">
        <v>46.81</v>
      </c>
      <c r="T1051" s="3">
        <v>46.59</v>
      </c>
      <c r="U1051" s="3">
        <v>46.29</v>
      </c>
      <c r="V1051" s="3">
        <v>46.71</v>
      </c>
      <c r="W1051" s="3">
        <v>47.71</v>
      </c>
      <c r="X1051" s="3">
        <v>51.14</v>
      </c>
      <c r="Y1051" s="3">
        <v>54.21</v>
      </c>
      <c r="Z1051" s="3">
        <v>54.66</v>
      </c>
      <c r="AA1051" s="3">
        <v>55.52</v>
      </c>
      <c r="AB1051" s="3">
        <v>55.58</v>
      </c>
      <c r="AC1051" s="3">
        <v>54.65</v>
      </c>
      <c r="AD1051" s="3">
        <v>46.63</v>
      </c>
      <c r="AE1051" s="3">
        <v>45.68</v>
      </c>
      <c r="AF1051" s="3">
        <v>44.98</v>
      </c>
      <c r="AG1051" s="3">
        <v>44.72</v>
      </c>
      <c r="AH1051" s="3">
        <v>45</v>
      </c>
      <c r="AI1051" s="3">
        <v>46.21</v>
      </c>
      <c r="AJ1051" s="3">
        <v>51.03</v>
      </c>
      <c r="AK1051" s="3">
        <v>54.16</v>
      </c>
      <c r="AL1051" s="3">
        <v>54.61</v>
      </c>
      <c r="AM1051" s="3">
        <v>55.4</v>
      </c>
      <c r="AN1051" s="3">
        <v>55.22</v>
      </c>
      <c r="AO1051" s="3">
        <v>54.33</v>
      </c>
      <c r="AP1051" s="3">
        <v>46.26</v>
      </c>
      <c r="AQ1051" s="3">
        <v>45.45</v>
      </c>
      <c r="AR1051" s="3">
        <v>45.19</v>
      </c>
      <c r="AS1051" s="3">
        <v>45.46</v>
      </c>
      <c r="AT1051" s="3">
        <v>46.59</v>
      </c>
      <c r="AU1051" s="3">
        <v>47.74</v>
      </c>
      <c r="AV1051" s="3">
        <v>51.88</v>
      </c>
      <c r="AW1051" s="3">
        <v>55.01</v>
      </c>
      <c r="AX1051" s="3">
        <v>55.46</v>
      </c>
      <c r="AY1051" s="3">
        <v>56.25</v>
      </c>
    </row>
    <row r="1052" spans="1:51" x14ac:dyDescent="0.35">
      <c r="A1052" s="5">
        <f t="shared" si="17"/>
        <v>44197</v>
      </c>
      <c r="B1052" t="s">
        <v>1197</v>
      </c>
      <c r="C1052" s="2">
        <v>44197</v>
      </c>
      <c r="D1052" s="3" t="e">
        <v>#N/A</v>
      </c>
      <c r="E1052" s="3" t="e">
        <v>#N/A</v>
      </c>
      <c r="F1052" s="3" t="e">
        <v>#N/A</v>
      </c>
      <c r="G1052" s="3" t="e">
        <v>#N/A</v>
      </c>
      <c r="H1052" s="3" t="e">
        <v>#N/A</v>
      </c>
      <c r="I1052" s="3" t="e">
        <v>#N/A</v>
      </c>
      <c r="J1052" s="3" t="e">
        <v>#N/A</v>
      </c>
      <c r="K1052" s="3" t="e">
        <v>#N/A</v>
      </c>
      <c r="L1052" s="3" t="e">
        <v>#N/A</v>
      </c>
      <c r="M1052" s="3" t="e">
        <v>#N/A</v>
      </c>
      <c r="N1052" s="3" t="e">
        <v>#N/A</v>
      </c>
      <c r="O1052" s="3" t="e">
        <v>#N/A</v>
      </c>
      <c r="P1052" s="3" t="e">
        <v>#N/A</v>
      </c>
      <c r="Q1052" s="3" t="e">
        <v>#N/A</v>
      </c>
      <c r="R1052" s="3" t="e">
        <v>#N/A</v>
      </c>
      <c r="S1052" s="3" t="e">
        <v>#N/A</v>
      </c>
      <c r="T1052" s="3" t="e">
        <v>#N/A</v>
      </c>
      <c r="U1052" s="3" t="e">
        <v>#N/A</v>
      </c>
      <c r="V1052" s="3" t="e">
        <v>#N/A</v>
      </c>
      <c r="W1052" s="3" t="e">
        <v>#N/A</v>
      </c>
      <c r="X1052" s="3" t="e">
        <v>#N/A</v>
      </c>
      <c r="Y1052" s="3" t="e">
        <v>#N/A</v>
      </c>
      <c r="Z1052" s="3" t="e">
        <v>#N/A</v>
      </c>
      <c r="AA1052" s="3" t="e">
        <v>#N/A</v>
      </c>
      <c r="AB1052" s="3" t="e">
        <v>#N/A</v>
      </c>
      <c r="AC1052" s="3" t="e">
        <v>#N/A</v>
      </c>
      <c r="AD1052" s="3" t="e">
        <v>#N/A</v>
      </c>
      <c r="AE1052" s="3" t="e">
        <v>#N/A</v>
      </c>
      <c r="AF1052" s="3" t="e">
        <v>#N/A</v>
      </c>
      <c r="AG1052" s="3" t="e">
        <v>#N/A</v>
      </c>
      <c r="AH1052" s="3" t="e">
        <v>#N/A</v>
      </c>
      <c r="AI1052" s="3" t="e">
        <v>#N/A</v>
      </c>
      <c r="AJ1052" s="3" t="e">
        <v>#N/A</v>
      </c>
      <c r="AK1052" s="3" t="e">
        <v>#N/A</v>
      </c>
      <c r="AL1052" s="3" t="e">
        <v>#N/A</v>
      </c>
      <c r="AM1052" s="3" t="e">
        <v>#N/A</v>
      </c>
      <c r="AN1052" s="3" t="e">
        <v>#N/A</v>
      </c>
      <c r="AO1052" s="3" t="e">
        <v>#N/A</v>
      </c>
      <c r="AP1052" s="3" t="e">
        <v>#N/A</v>
      </c>
      <c r="AQ1052" s="3" t="e">
        <v>#N/A</v>
      </c>
      <c r="AR1052" s="3" t="e">
        <v>#N/A</v>
      </c>
      <c r="AS1052" s="3" t="e">
        <v>#N/A</v>
      </c>
      <c r="AT1052" s="3" t="e">
        <v>#N/A</v>
      </c>
      <c r="AU1052" s="3" t="e">
        <v>#N/A</v>
      </c>
      <c r="AV1052" s="3" t="e">
        <v>#N/A</v>
      </c>
      <c r="AW1052" s="3" t="e">
        <v>#N/A</v>
      </c>
      <c r="AX1052" s="3" t="e">
        <v>#N/A</v>
      </c>
      <c r="AY1052" s="3" t="e">
        <v>#N/A</v>
      </c>
    </row>
    <row r="1053" spans="1:51" x14ac:dyDescent="0.35">
      <c r="A1053" s="5">
        <f t="shared" si="17"/>
        <v>44200</v>
      </c>
      <c r="B1053" t="s">
        <v>1198</v>
      </c>
      <c r="C1053" s="2">
        <v>44200</v>
      </c>
      <c r="D1053" s="3">
        <v>67.81</v>
      </c>
      <c r="E1053" s="3">
        <v>60.96</v>
      </c>
      <c r="F1053" s="3">
        <v>55.82</v>
      </c>
      <c r="G1053" s="3">
        <v>52.91</v>
      </c>
      <c r="H1053" s="3">
        <v>51.88</v>
      </c>
      <c r="I1053" s="3">
        <v>51.11</v>
      </c>
      <c r="J1053" s="3">
        <v>51.21</v>
      </c>
      <c r="K1053" s="3">
        <v>51.89</v>
      </c>
      <c r="L1053" s="3">
        <v>54.72</v>
      </c>
      <c r="M1053" s="3">
        <v>57.07</v>
      </c>
      <c r="N1053" s="3">
        <v>57.77</v>
      </c>
      <c r="O1053" s="3">
        <v>59.56</v>
      </c>
      <c r="P1053" s="3">
        <v>59.66</v>
      </c>
      <c r="Q1053" s="3">
        <v>58.6</v>
      </c>
      <c r="R1053" s="3">
        <v>48.38</v>
      </c>
      <c r="S1053" s="3">
        <v>47.13</v>
      </c>
      <c r="T1053" s="3">
        <v>46.91</v>
      </c>
      <c r="U1053" s="3">
        <v>46.61</v>
      </c>
      <c r="V1053" s="3">
        <v>47.03</v>
      </c>
      <c r="W1053" s="3">
        <v>48.03</v>
      </c>
      <c r="X1053" s="3">
        <v>51.19</v>
      </c>
      <c r="Y1053" s="3">
        <v>54.26</v>
      </c>
      <c r="Z1053" s="3">
        <v>54.71</v>
      </c>
      <c r="AA1053" s="3">
        <v>55.57</v>
      </c>
      <c r="AB1053" s="3">
        <v>55.63</v>
      </c>
      <c r="AC1053" s="3">
        <v>54.7</v>
      </c>
      <c r="AD1053" s="3">
        <v>46.28</v>
      </c>
      <c r="AE1053" s="3">
        <v>45.33</v>
      </c>
      <c r="AF1053" s="3">
        <v>44.63</v>
      </c>
      <c r="AG1053" s="3">
        <v>44.37</v>
      </c>
      <c r="AH1053" s="3">
        <v>44.65</v>
      </c>
      <c r="AI1053" s="3">
        <v>45.86</v>
      </c>
      <c r="AJ1053" s="3">
        <v>51.07</v>
      </c>
      <c r="AK1053" s="3">
        <v>54.2</v>
      </c>
      <c r="AL1053" s="3">
        <v>54.65</v>
      </c>
      <c r="AM1053" s="3">
        <v>55.44</v>
      </c>
      <c r="AN1053" s="3">
        <v>55.26</v>
      </c>
      <c r="AO1053" s="3">
        <v>54.37</v>
      </c>
      <c r="AP1053" s="3">
        <v>45.91</v>
      </c>
      <c r="AQ1053" s="3">
        <v>45.1</v>
      </c>
      <c r="AR1053" s="3">
        <v>44.84</v>
      </c>
      <c r="AS1053" s="3">
        <v>45.11</v>
      </c>
      <c r="AT1053" s="3">
        <v>46.24</v>
      </c>
      <c r="AU1053" s="3">
        <v>47.39</v>
      </c>
      <c r="AV1053" s="3">
        <v>51.92</v>
      </c>
      <c r="AW1053" s="3">
        <v>55.05</v>
      </c>
      <c r="AX1053" s="3">
        <v>55.5</v>
      </c>
      <c r="AY1053" s="3">
        <v>56.29</v>
      </c>
    </row>
    <row r="1054" spans="1:51" x14ac:dyDescent="0.35">
      <c r="A1054" s="5">
        <f t="shared" si="17"/>
        <v>44201</v>
      </c>
      <c r="B1054" t="s">
        <v>1199</v>
      </c>
      <c r="C1054" s="2">
        <v>44201</v>
      </c>
      <c r="D1054" s="3">
        <v>63.71</v>
      </c>
      <c r="E1054" s="3">
        <v>57.62</v>
      </c>
      <c r="F1054" s="3">
        <v>53.96</v>
      </c>
      <c r="G1054" s="3">
        <v>51.19</v>
      </c>
      <c r="H1054" s="3">
        <v>50.12</v>
      </c>
      <c r="I1054" s="3">
        <v>49.54</v>
      </c>
      <c r="J1054" s="3">
        <v>49.64</v>
      </c>
      <c r="K1054" s="3">
        <v>50.32</v>
      </c>
      <c r="L1054" s="3">
        <v>53.56</v>
      </c>
      <c r="M1054" s="3">
        <v>55.91</v>
      </c>
      <c r="N1054" s="3">
        <v>56.61</v>
      </c>
      <c r="O1054" s="3">
        <v>58.29</v>
      </c>
      <c r="P1054" s="3">
        <v>58.39</v>
      </c>
      <c r="Q1054" s="3">
        <v>57.33</v>
      </c>
      <c r="R1054" s="3">
        <v>47.4</v>
      </c>
      <c r="S1054" s="3">
        <v>46.15</v>
      </c>
      <c r="T1054" s="3">
        <v>45.93</v>
      </c>
      <c r="U1054" s="3">
        <v>45.63</v>
      </c>
      <c r="V1054" s="3">
        <v>46.05</v>
      </c>
      <c r="W1054" s="3">
        <v>47.05</v>
      </c>
      <c r="X1054" s="3">
        <v>50.33</v>
      </c>
      <c r="Y1054" s="3">
        <v>53.4</v>
      </c>
      <c r="Z1054" s="3">
        <v>53.85</v>
      </c>
      <c r="AA1054" s="3">
        <v>54.71</v>
      </c>
      <c r="AB1054" s="3">
        <v>54.77</v>
      </c>
      <c r="AC1054" s="3">
        <v>53.84</v>
      </c>
      <c r="AD1054" s="3">
        <v>45.23</v>
      </c>
      <c r="AE1054" s="3">
        <v>44.28</v>
      </c>
      <c r="AF1054" s="3">
        <v>43.58</v>
      </c>
      <c r="AG1054" s="3">
        <v>43.32</v>
      </c>
      <c r="AH1054" s="3">
        <v>43.6</v>
      </c>
      <c r="AI1054" s="3">
        <v>44.81</v>
      </c>
      <c r="AJ1054" s="3">
        <v>49.86</v>
      </c>
      <c r="AK1054" s="3">
        <v>52.99</v>
      </c>
      <c r="AL1054" s="3">
        <v>53.44</v>
      </c>
      <c r="AM1054" s="3">
        <v>54.23</v>
      </c>
      <c r="AN1054" s="3">
        <v>54.05</v>
      </c>
      <c r="AO1054" s="3">
        <v>53.16</v>
      </c>
      <c r="AP1054" s="3">
        <v>44.64</v>
      </c>
      <c r="AQ1054" s="3">
        <v>43.83</v>
      </c>
      <c r="AR1054" s="3">
        <v>43.57</v>
      </c>
      <c r="AS1054" s="3">
        <v>43.84</v>
      </c>
      <c r="AT1054" s="3">
        <v>44.97</v>
      </c>
      <c r="AU1054" s="3">
        <v>46.12</v>
      </c>
      <c r="AV1054" s="3">
        <v>50.71</v>
      </c>
      <c r="AW1054" s="3">
        <v>53.84</v>
      </c>
      <c r="AX1054" s="3">
        <v>54.29</v>
      </c>
      <c r="AY1054" s="3">
        <v>55.08</v>
      </c>
    </row>
    <row r="1055" spans="1:51" x14ac:dyDescent="0.35">
      <c r="A1055" s="5">
        <f t="shared" si="17"/>
        <v>44202</v>
      </c>
      <c r="B1055" t="s">
        <v>1200</v>
      </c>
      <c r="C1055" s="2">
        <v>44202</v>
      </c>
      <c r="D1055" s="3">
        <v>63.51</v>
      </c>
      <c r="E1055" s="3">
        <v>57.1</v>
      </c>
      <c r="F1055" s="3">
        <v>54</v>
      </c>
      <c r="G1055" s="3">
        <v>51.26</v>
      </c>
      <c r="H1055" s="3">
        <v>50.13</v>
      </c>
      <c r="I1055" s="3">
        <v>49.34</v>
      </c>
      <c r="J1055" s="3">
        <v>49.44</v>
      </c>
      <c r="K1055" s="3">
        <v>50.12</v>
      </c>
      <c r="L1055" s="3">
        <v>53.2</v>
      </c>
      <c r="M1055" s="3">
        <v>55.55</v>
      </c>
      <c r="N1055" s="3">
        <v>56.25</v>
      </c>
      <c r="O1055" s="3">
        <v>57.88</v>
      </c>
      <c r="P1055" s="3">
        <v>57.98</v>
      </c>
      <c r="Q1055" s="3">
        <v>56.92</v>
      </c>
      <c r="R1055" s="3">
        <v>47.45</v>
      </c>
      <c r="S1055" s="3">
        <v>46.2</v>
      </c>
      <c r="T1055" s="3">
        <v>45.98</v>
      </c>
      <c r="U1055" s="3">
        <v>45.68</v>
      </c>
      <c r="V1055" s="3">
        <v>46.1</v>
      </c>
      <c r="W1055" s="3">
        <v>47.1</v>
      </c>
      <c r="X1055" s="3">
        <v>50.2</v>
      </c>
      <c r="Y1055" s="3">
        <v>53.27</v>
      </c>
      <c r="Z1055" s="3">
        <v>53.72</v>
      </c>
      <c r="AA1055" s="3">
        <v>54.58</v>
      </c>
      <c r="AB1055" s="3">
        <v>54.64</v>
      </c>
      <c r="AC1055" s="3">
        <v>53.71</v>
      </c>
      <c r="AD1055" s="3">
        <v>45.32</v>
      </c>
      <c r="AE1055" s="3">
        <v>44.37</v>
      </c>
      <c r="AF1055" s="3">
        <v>43.67</v>
      </c>
      <c r="AG1055" s="3">
        <v>43.41</v>
      </c>
      <c r="AH1055" s="3">
        <v>43.69</v>
      </c>
      <c r="AI1055" s="3">
        <v>44.9</v>
      </c>
      <c r="AJ1055" s="3">
        <v>49.97</v>
      </c>
      <c r="AK1055" s="3">
        <v>53.1</v>
      </c>
      <c r="AL1055" s="3">
        <v>53.55</v>
      </c>
      <c r="AM1055" s="3">
        <v>54.34</v>
      </c>
      <c r="AN1055" s="3">
        <v>54.16</v>
      </c>
      <c r="AO1055" s="3">
        <v>53.27</v>
      </c>
      <c r="AP1055" s="3">
        <v>44.74</v>
      </c>
      <c r="AQ1055" s="3">
        <v>43.93</v>
      </c>
      <c r="AR1055" s="3">
        <v>43.67</v>
      </c>
      <c r="AS1055" s="3">
        <v>43.94</v>
      </c>
      <c r="AT1055" s="3">
        <v>45.07</v>
      </c>
      <c r="AU1055" s="3">
        <v>46.22</v>
      </c>
      <c r="AV1055" s="3">
        <v>50.52</v>
      </c>
      <c r="AW1055" s="3">
        <v>53.65</v>
      </c>
      <c r="AX1055" s="3">
        <v>54.1</v>
      </c>
      <c r="AY1055" s="3">
        <v>54.89</v>
      </c>
    </row>
    <row r="1056" spans="1:51" x14ac:dyDescent="0.35">
      <c r="A1056" s="5">
        <f t="shared" si="17"/>
        <v>44203</v>
      </c>
      <c r="B1056" t="s">
        <v>1201</v>
      </c>
      <c r="C1056" s="2">
        <v>44203</v>
      </c>
      <c r="D1056" s="3">
        <v>67.569999999999993</v>
      </c>
      <c r="E1056" s="3">
        <v>60.41</v>
      </c>
      <c r="F1056" s="3">
        <v>55.77</v>
      </c>
      <c r="G1056" s="3">
        <v>52.8</v>
      </c>
      <c r="H1056" s="3">
        <v>51.86</v>
      </c>
      <c r="I1056" s="3">
        <v>51.46</v>
      </c>
      <c r="J1056" s="3">
        <v>51.56</v>
      </c>
      <c r="K1056" s="3">
        <v>52.24</v>
      </c>
      <c r="L1056" s="3">
        <v>55.24</v>
      </c>
      <c r="M1056" s="3">
        <v>57.59</v>
      </c>
      <c r="N1056" s="3">
        <v>58.29</v>
      </c>
      <c r="O1056" s="3">
        <v>59.94</v>
      </c>
      <c r="P1056" s="3">
        <v>60.04</v>
      </c>
      <c r="Q1056" s="3">
        <v>58.98</v>
      </c>
      <c r="R1056" s="3">
        <v>48.19</v>
      </c>
      <c r="S1056" s="3">
        <v>46.94</v>
      </c>
      <c r="T1056" s="3">
        <v>46.72</v>
      </c>
      <c r="U1056" s="3">
        <v>46.42</v>
      </c>
      <c r="V1056" s="3">
        <v>46.84</v>
      </c>
      <c r="W1056" s="3">
        <v>47.84</v>
      </c>
      <c r="X1056" s="3">
        <v>51.3</v>
      </c>
      <c r="Y1056" s="3">
        <v>54.37</v>
      </c>
      <c r="Z1056" s="3">
        <v>54.82</v>
      </c>
      <c r="AA1056" s="3">
        <v>55.68</v>
      </c>
      <c r="AB1056" s="3">
        <v>55.74</v>
      </c>
      <c r="AC1056" s="3">
        <v>54.81</v>
      </c>
      <c r="AD1056" s="3">
        <v>46.03</v>
      </c>
      <c r="AE1056" s="3">
        <v>45.08</v>
      </c>
      <c r="AF1056" s="3">
        <v>44.38</v>
      </c>
      <c r="AG1056" s="3">
        <v>44.12</v>
      </c>
      <c r="AH1056" s="3">
        <v>44.4</v>
      </c>
      <c r="AI1056" s="3">
        <v>45.61</v>
      </c>
      <c r="AJ1056" s="3">
        <v>50.34</v>
      </c>
      <c r="AK1056" s="3">
        <v>53.47</v>
      </c>
      <c r="AL1056" s="3">
        <v>53.92</v>
      </c>
      <c r="AM1056" s="3">
        <v>54.71</v>
      </c>
      <c r="AN1056" s="3">
        <v>54.53</v>
      </c>
      <c r="AO1056" s="3">
        <v>53.64</v>
      </c>
      <c r="AP1056" s="3">
        <v>45.39</v>
      </c>
      <c r="AQ1056" s="3">
        <v>44.58</v>
      </c>
      <c r="AR1056" s="3">
        <v>44.32</v>
      </c>
      <c r="AS1056" s="3">
        <v>44.59</v>
      </c>
      <c r="AT1056" s="3">
        <v>45.72</v>
      </c>
      <c r="AU1056" s="3">
        <v>46.87</v>
      </c>
      <c r="AV1056" s="3">
        <v>50.89</v>
      </c>
      <c r="AW1056" s="3">
        <v>54.02</v>
      </c>
      <c r="AX1056" s="3">
        <v>54.47</v>
      </c>
      <c r="AY1056" s="3">
        <v>55.26</v>
      </c>
    </row>
    <row r="1057" spans="1:51" x14ac:dyDescent="0.35">
      <c r="A1057" s="5">
        <f t="shared" si="17"/>
        <v>44204</v>
      </c>
      <c r="B1057" t="s">
        <v>1202</v>
      </c>
      <c r="C1057" s="2">
        <v>44204</v>
      </c>
      <c r="D1057" s="3">
        <v>70.47</v>
      </c>
      <c r="E1057" s="3">
        <v>62.04</v>
      </c>
      <c r="F1057" s="3">
        <v>56.46</v>
      </c>
      <c r="G1057" s="3">
        <v>53.39</v>
      </c>
      <c r="H1057" s="3">
        <v>52.4</v>
      </c>
      <c r="I1057" s="3">
        <v>51.94</v>
      </c>
      <c r="J1057" s="3">
        <v>52.04</v>
      </c>
      <c r="K1057" s="3">
        <v>52.72</v>
      </c>
      <c r="L1057" s="3">
        <v>55.54</v>
      </c>
      <c r="M1057" s="3">
        <v>57.89</v>
      </c>
      <c r="N1057" s="3">
        <v>58.59</v>
      </c>
      <c r="O1057" s="3">
        <v>60.38</v>
      </c>
      <c r="P1057" s="3">
        <v>60.48</v>
      </c>
      <c r="Q1057" s="3">
        <v>59.42</v>
      </c>
      <c r="R1057" s="3">
        <v>48.45</v>
      </c>
      <c r="S1057" s="3">
        <v>47.2</v>
      </c>
      <c r="T1057" s="3">
        <v>46.98</v>
      </c>
      <c r="U1057" s="3">
        <v>46.68</v>
      </c>
      <c r="V1057" s="3">
        <v>47.1</v>
      </c>
      <c r="W1057" s="3">
        <v>48.1</v>
      </c>
      <c r="X1057" s="3">
        <v>51.48</v>
      </c>
      <c r="Y1057" s="3">
        <v>54.55</v>
      </c>
      <c r="Z1057" s="3">
        <v>55</v>
      </c>
      <c r="AA1057" s="3">
        <v>55.86</v>
      </c>
      <c r="AB1057" s="3">
        <v>55.92</v>
      </c>
      <c r="AC1057" s="3">
        <v>54.99</v>
      </c>
      <c r="AD1057" s="3">
        <v>46</v>
      </c>
      <c r="AE1057" s="3">
        <v>45.05</v>
      </c>
      <c r="AF1057" s="3">
        <v>44.35</v>
      </c>
      <c r="AG1057" s="3">
        <v>44.09</v>
      </c>
      <c r="AH1057" s="3">
        <v>44.37</v>
      </c>
      <c r="AI1057" s="3">
        <v>45.58</v>
      </c>
      <c r="AJ1057" s="3">
        <v>50.85</v>
      </c>
      <c r="AK1057" s="3">
        <v>53.98</v>
      </c>
      <c r="AL1057" s="3">
        <v>54.43</v>
      </c>
      <c r="AM1057" s="3">
        <v>55.22</v>
      </c>
      <c r="AN1057" s="3">
        <v>55.04</v>
      </c>
      <c r="AO1057" s="3">
        <v>54.15</v>
      </c>
      <c r="AP1057" s="3">
        <v>45.36</v>
      </c>
      <c r="AQ1057" s="3">
        <v>44.55</v>
      </c>
      <c r="AR1057" s="3">
        <v>44.29</v>
      </c>
      <c r="AS1057" s="3">
        <v>44.56</v>
      </c>
      <c r="AT1057" s="3">
        <v>45.69</v>
      </c>
      <c r="AU1057" s="3">
        <v>46.84</v>
      </c>
      <c r="AV1057" s="3">
        <v>51.4</v>
      </c>
      <c r="AW1057" s="3">
        <v>54.53</v>
      </c>
      <c r="AX1057" s="3">
        <v>54.98</v>
      </c>
      <c r="AY1057" s="3">
        <v>55.77</v>
      </c>
    </row>
    <row r="1058" spans="1:51" x14ac:dyDescent="0.35">
      <c r="A1058" s="5">
        <f t="shared" si="17"/>
        <v>44207</v>
      </c>
      <c r="B1058" t="s">
        <v>1203</v>
      </c>
      <c r="C1058" s="2">
        <v>44207</v>
      </c>
      <c r="D1058" s="3">
        <v>74.349999999999994</v>
      </c>
      <c r="E1058" s="3">
        <v>64.569999999999993</v>
      </c>
      <c r="F1058" s="3">
        <v>57.64</v>
      </c>
      <c r="G1058" s="3">
        <v>54.16</v>
      </c>
      <c r="H1058" s="3">
        <v>53.17</v>
      </c>
      <c r="I1058" s="3">
        <v>52.51</v>
      </c>
      <c r="J1058" s="3">
        <v>52.61</v>
      </c>
      <c r="K1058" s="3">
        <v>53.29</v>
      </c>
      <c r="L1058" s="3">
        <v>56.31</v>
      </c>
      <c r="M1058" s="3">
        <v>58.66</v>
      </c>
      <c r="N1058" s="3">
        <v>59.36</v>
      </c>
      <c r="O1058" s="3">
        <v>61.24</v>
      </c>
      <c r="P1058" s="3">
        <v>61.34</v>
      </c>
      <c r="Q1058" s="3">
        <v>60.28</v>
      </c>
      <c r="R1058" s="3">
        <v>48.63</v>
      </c>
      <c r="S1058" s="3">
        <v>47.38</v>
      </c>
      <c r="T1058" s="3">
        <v>47.16</v>
      </c>
      <c r="U1058" s="3">
        <v>46.86</v>
      </c>
      <c r="V1058" s="3">
        <v>47.28</v>
      </c>
      <c r="W1058" s="3">
        <v>48.28</v>
      </c>
      <c r="X1058" s="3">
        <v>51.64</v>
      </c>
      <c r="Y1058" s="3">
        <v>54.71</v>
      </c>
      <c r="Z1058" s="3">
        <v>55.16</v>
      </c>
      <c r="AA1058" s="3">
        <v>56.02</v>
      </c>
      <c r="AB1058" s="3">
        <v>56.08</v>
      </c>
      <c r="AC1058" s="3">
        <v>55.15</v>
      </c>
      <c r="AD1058" s="3">
        <v>46.28</v>
      </c>
      <c r="AE1058" s="3">
        <v>45.33</v>
      </c>
      <c r="AF1058" s="3">
        <v>44.63</v>
      </c>
      <c r="AG1058" s="3">
        <v>44.37</v>
      </c>
      <c r="AH1058" s="3">
        <v>44.65</v>
      </c>
      <c r="AI1058" s="3">
        <v>45.86</v>
      </c>
      <c r="AJ1058" s="3">
        <v>50.86</v>
      </c>
      <c r="AK1058" s="3">
        <v>53.99</v>
      </c>
      <c r="AL1058" s="3">
        <v>54.44</v>
      </c>
      <c r="AM1058" s="3">
        <v>55.23</v>
      </c>
      <c r="AN1058" s="3">
        <v>55.05</v>
      </c>
      <c r="AO1058" s="3">
        <v>54.16</v>
      </c>
      <c r="AP1058" s="3">
        <v>45.64</v>
      </c>
      <c r="AQ1058" s="3">
        <v>44.83</v>
      </c>
      <c r="AR1058" s="3">
        <v>44.57</v>
      </c>
      <c r="AS1058" s="3">
        <v>44.84</v>
      </c>
      <c r="AT1058" s="3">
        <v>45.97</v>
      </c>
      <c r="AU1058" s="3">
        <v>47.12</v>
      </c>
      <c r="AV1058" s="3">
        <v>51.41</v>
      </c>
      <c r="AW1058" s="3">
        <v>54.54</v>
      </c>
      <c r="AX1058" s="3">
        <v>54.99</v>
      </c>
      <c r="AY1058" s="3">
        <v>55.78</v>
      </c>
    </row>
    <row r="1059" spans="1:51" x14ac:dyDescent="0.35">
      <c r="A1059" s="5">
        <f t="shared" si="17"/>
        <v>44208</v>
      </c>
      <c r="B1059" t="s">
        <v>1204</v>
      </c>
      <c r="C1059" s="2">
        <v>44208</v>
      </c>
      <c r="D1059" s="3">
        <v>84.99</v>
      </c>
      <c r="E1059" s="3">
        <v>71.69</v>
      </c>
      <c r="F1059" s="3">
        <v>58.79</v>
      </c>
      <c r="G1059" s="3">
        <v>55.06</v>
      </c>
      <c r="H1059" s="3">
        <v>54.07</v>
      </c>
      <c r="I1059" s="3">
        <v>53.2</v>
      </c>
      <c r="J1059" s="3">
        <v>53.3</v>
      </c>
      <c r="K1059" s="3">
        <v>53.98</v>
      </c>
      <c r="L1059" s="3">
        <v>57.3</v>
      </c>
      <c r="M1059" s="3">
        <v>59.65</v>
      </c>
      <c r="N1059" s="3">
        <v>60.35</v>
      </c>
      <c r="O1059" s="3">
        <v>62.21</v>
      </c>
      <c r="P1059" s="3">
        <v>62.31</v>
      </c>
      <c r="Q1059" s="3">
        <v>61.25</v>
      </c>
      <c r="R1059" s="3">
        <v>48.62</v>
      </c>
      <c r="S1059" s="3">
        <v>47.37</v>
      </c>
      <c r="T1059" s="3">
        <v>47.15</v>
      </c>
      <c r="U1059" s="3">
        <v>46.85</v>
      </c>
      <c r="V1059" s="3">
        <v>47.27</v>
      </c>
      <c r="W1059" s="3">
        <v>48.27</v>
      </c>
      <c r="X1059" s="3">
        <v>52.31</v>
      </c>
      <c r="Y1059" s="3">
        <v>55.38</v>
      </c>
      <c r="Z1059" s="3">
        <v>55.83</v>
      </c>
      <c r="AA1059" s="3">
        <v>56.69</v>
      </c>
      <c r="AB1059" s="3">
        <v>56.75</v>
      </c>
      <c r="AC1059" s="3">
        <v>55.82</v>
      </c>
      <c r="AD1059" s="3">
        <v>46.33</v>
      </c>
      <c r="AE1059" s="3">
        <v>45.38</v>
      </c>
      <c r="AF1059" s="3">
        <v>44.68</v>
      </c>
      <c r="AG1059" s="3">
        <v>44.42</v>
      </c>
      <c r="AH1059" s="3">
        <v>44.7</v>
      </c>
      <c r="AI1059" s="3">
        <v>45.91</v>
      </c>
      <c r="AJ1059" s="3">
        <v>51.34</v>
      </c>
      <c r="AK1059" s="3">
        <v>54.47</v>
      </c>
      <c r="AL1059" s="3">
        <v>54.92</v>
      </c>
      <c r="AM1059" s="3">
        <v>55.71</v>
      </c>
      <c r="AN1059" s="3">
        <v>55.53</v>
      </c>
      <c r="AO1059" s="3">
        <v>54.64</v>
      </c>
      <c r="AP1059" s="3">
        <v>45.64</v>
      </c>
      <c r="AQ1059" s="3">
        <v>44.83</v>
      </c>
      <c r="AR1059" s="3">
        <v>44.57</v>
      </c>
      <c r="AS1059" s="3">
        <v>44.84</v>
      </c>
      <c r="AT1059" s="3">
        <v>45.97</v>
      </c>
      <c r="AU1059" s="3">
        <v>47.12</v>
      </c>
      <c r="AV1059" s="3">
        <v>51.89</v>
      </c>
      <c r="AW1059" s="3">
        <v>55.02</v>
      </c>
      <c r="AX1059" s="3">
        <v>55.47</v>
      </c>
      <c r="AY1059" s="3">
        <v>56.26</v>
      </c>
    </row>
    <row r="1060" spans="1:51" x14ac:dyDescent="0.35">
      <c r="A1060" s="5">
        <f t="shared" si="17"/>
        <v>44209</v>
      </c>
      <c r="B1060" t="s">
        <v>1205</v>
      </c>
      <c r="C1060" s="2">
        <v>44209</v>
      </c>
      <c r="D1060" s="3">
        <v>77.25</v>
      </c>
      <c r="E1060" s="3">
        <v>63.82</v>
      </c>
      <c r="F1060" s="3">
        <v>56.12</v>
      </c>
      <c r="G1060" s="3">
        <v>52.6</v>
      </c>
      <c r="H1060" s="3">
        <v>51.62</v>
      </c>
      <c r="I1060" s="3">
        <v>50.81</v>
      </c>
      <c r="J1060" s="3">
        <v>50.91</v>
      </c>
      <c r="K1060" s="3">
        <v>51.59</v>
      </c>
      <c r="L1060" s="3">
        <v>54.89</v>
      </c>
      <c r="M1060" s="3">
        <v>57.24</v>
      </c>
      <c r="N1060" s="3">
        <v>57.94</v>
      </c>
      <c r="O1060" s="3">
        <v>59.84</v>
      </c>
      <c r="P1060" s="3">
        <v>59.94</v>
      </c>
      <c r="Q1060" s="3">
        <v>58.88</v>
      </c>
      <c r="R1060" s="3">
        <v>46.91</v>
      </c>
      <c r="S1060" s="3">
        <v>45.66</v>
      </c>
      <c r="T1060" s="3">
        <v>45.44</v>
      </c>
      <c r="U1060" s="3">
        <v>45.14</v>
      </c>
      <c r="V1060" s="3">
        <v>45.56</v>
      </c>
      <c r="W1060" s="3">
        <v>46.56</v>
      </c>
      <c r="X1060" s="3">
        <v>50.94</v>
      </c>
      <c r="Y1060" s="3">
        <v>54.01</v>
      </c>
      <c r="Z1060" s="3">
        <v>54.46</v>
      </c>
      <c r="AA1060" s="3">
        <v>55.32</v>
      </c>
      <c r="AB1060" s="3">
        <v>55.38</v>
      </c>
      <c r="AC1060" s="3">
        <v>54.45</v>
      </c>
      <c r="AD1060" s="3">
        <v>45</v>
      </c>
      <c r="AE1060" s="3">
        <v>44.05</v>
      </c>
      <c r="AF1060" s="3">
        <v>43.35</v>
      </c>
      <c r="AG1060" s="3">
        <v>43.09</v>
      </c>
      <c r="AH1060" s="3">
        <v>43.37</v>
      </c>
      <c r="AI1060" s="3">
        <v>44.58</v>
      </c>
      <c r="AJ1060" s="3">
        <v>50.17</v>
      </c>
      <c r="AK1060" s="3">
        <v>53.3</v>
      </c>
      <c r="AL1060" s="3">
        <v>53.75</v>
      </c>
      <c r="AM1060" s="3">
        <v>54.54</v>
      </c>
      <c r="AN1060" s="3">
        <v>54.36</v>
      </c>
      <c r="AO1060" s="3">
        <v>53.47</v>
      </c>
      <c r="AP1060" s="3">
        <v>44.31</v>
      </c>
      <c r="AQ1060" s="3">
        <v>43.5</v>
      </c>
      <c r="AR1060" s="3">
        <v>43.24</v>
      </c>
      <c r="AS1060" s="3">
        <v>43.51</v>
      </c>
      <c r="AT1060" s="3">
        <v>44.64</v>
      </c>
      <c r="AU1060" s="3">
        <v>45.79</v>
      </c>
      <c r="AV1060" s="3">
        <v>50.72</v>
      </c>
      <c r="AW1060" s="3">
        <v>53.85</v>
      </c>
      <c r="AX1060" s="3">
        <v>54.3</v>
      </c>
      <c r="AY1060" s="3">
        <v>55.09</v>
      </c>
    </row>
    <row r="1061" spans="1:51" x14ac:dyDescent="0.35">
      <c r="A1061" s="5">
        <f t="shared" si="17"/>
        <v>44210</v>
      </c>
      <c r="B1061" t="s">
        <v>1206</v>
      </c>
      <c r="C1061" s="2">
        <v>44210</v>
      </c>
      <c r="D1061" s="3">
        <v>74.16</v>
      </c>
      <c r="E1061" s="3">
        <v>62.19</v>
      </c>
      <c r="F1061" s="3">
        <v>55.91</v>
      </c>
      <c r="G1061" s="3">
        <v>52.61</v>
      </c>
      <c r="H1061" s="3">
        <v>51.57</v>
      </c>
      <c r="I1061" s="3">
        <v>49.87</v>
      </c>
      <c r="J1061" s="3">
        <v>49.97</v>
      </c>
      <c r="K1061" s="3">
        <v>50.65</v>
      </c>
      <c r="L1061" s="3">
        <v>54.28</v>
      </c>
      <c r="M1061" s="3">
        <v>56.63</v>
      </c>
      <c r="N1061" s="3">
        <v>57.33</v>
      </c>
      <c r="O1061" s="3">
        <v>59.25</v>
      </c>
      <c r="P1061" s="3">
        <v>59.35</v>
      </c>
      <c r="Q1061" s="3">
        <v>58.29</v>
      </c>
      <c r="R1061" s="3">
        <v>47.27</v>
      </c>
      <c r="S1061" s="3">
        <v>46.02</v>
      </c>
      <c r="T1061" s="3">
        <v>45.8</v>
      </c>
      <c r="U1061" s="3">
        <v>45.5</v>
      </c>
      <c r="V1061" s="3">
        <v>45.92</v>
      </c>
      <c r="W1061" s="3">
        <v>46.92</v>
      </c>
      <c r="X1061" s="3">
        <v>51.43</v>
      </c>
      <c r="Y1061" s="3">
        <v>54.5</v>
      </c>
      <c r="Z1061" s="3">
        <v>54.95</v>
      </c>
      <c r="AA1061" s="3">
        <v>55.81</v>
      </c>
      <c r="AB1061" s="3">
        <v>55.87</v>
      </c>
      <c r="AC1061" s="3">
        <v>54.94</v>
      </c>
      <c r="AD1061" s="3">
        <v>45.59</v>
      </c>
      <c r="AE1061" s="3">
        <v>44.64</v>
      </c>
      <c r="AF1061" s="3">
        <v>43.94</v>
      </c>
      <c r="AG1061" s="3">
        <v>43.68</v>
      </c>
      <c r="AH1061" s="3">
        <v>43.96</v>
      </c>
      <c r="AI1061" s="3">
        <v>45.17</v>
      </c>
      <c r="AJ1061" s="3">
        <v>50.48</v>
      </c>
      <c r="AK1061" s="3">
        <v>53.61</v>
      </c>
      <c r="AL1061" s="3">
        <v>54.06</v>
      </c>
      <c r="AM1061" s="3">
        <v>54.85</v>
      </c>
      <c r="AN1061" s="3">
        <v>54.67</v>
      </c>
      <c r="AO1061" s="3">
        <v>53.78</v>
      </c>
      <c r="AP1061" s="3">
        <v>44.9</v>
      </c>
      <c r="AQ1061" s="3">
        <v>44.09</v>
      </c>
      <c r="AR1061" s="3">
        <v>43.83</v>
      </c>
      <c r="AS1061" s="3">
        <v>44.1</v>
      </c>
      <c r="AT1061" s="3">
        <v>45.23</v>
      </c>
      <c r="AU1061" s="3">
        <v>46.38</v>
      </c>
      <c r="AV1061" s="3">
        <v>51.03</v>
      </c>
      <c r="AW1061" s="3">
        <v>54.16</v>
      </c>
      <c r="AX1061" s="3">
        <v>54.61</v>
      </c>
      <c r="AY1061" s="3">
        <v>55.4</v>
      </c>
    </row>
    <row r="1062" spans="1:51" x14ac:dyDescent="0.35">
      <c r="A1062" s="5">
        <f t="shared" si="17"/>
        <v>44211</v>
      </c>
      <c r="B1062" t="s">
        <v>1207</v>
      </c>
      <c r="C1062" s="2">
        <v>44211</v>
      </c>
      <c r="D1062" s="3">
        <v>70.64</v>
      </c>
      <c r="E1062" s="3">
        <v>60.6</v>
      </c>
      <c r="F1062" s="3">
        <v>54.79</v>
      </c>
      <c r="G1062" s="3">
        <v>51.05</v>
      </c>
      <c r="H1062" s="3">
        <v>50.01</v>
      </c>
      <c r="I1062" s="3">
        <v>48.82</v>
      </c>
      <c r="J1062" s="3">
        <v>48.92</v>
      </c>
      <c r="K1062" s="3">
        <v>49.6</v>
      </c>
      <c r="L1062" s="3">
        <v>53.42</v>
      </c>
      <c r="M1062" s="3">
        <v>55.77</v>
      </c>
      <c r="N1062" s="3">
        <v>56.47</v>
      </c>
      <c r="O1062" s="3">
        <v>58.37</v>
      </c>
      <c r="P1062" s="3">
        <v>58.47</v>
      </c>
      <c r="Q1062" s="3">
        <v>57.41</v>
      </c>
      <c r="R1062" s="3">
        <v>46.32</v>
      </c>
      <c r="S1062" s="3">
        <v>45.07</v>
      </c>
      <c r="T1062" s="3">
        <v>44.85</v>
      </c>
      <c r="U1062" s="3">
        <v>44.55</v>
      </c>
      <c r="V1062" s="3">
        <v>44.97</v>
      </c>
      <c r="W1062" s="3">
        <v>45.97</v>
      </c>
      <c r="X1062" s="3">
        <v>50.6</v>
      </c>
      <c r="Y1062" s="3">
        <v>53.67</v>
      </c>
      <c r="Z1062" s="3">
        <v>54.12</v>
      </c>
      <c r="AA1062" s="3">
        <v>54.98</v>
      </c>
      <c r="AB1062" s="3">
        <v>55.04</v>
      </c>
      <c r="AC1062" s="3">
        <v>54.11</v>
      </c>
      <c r="AD1062" s="3">
        <v>45.24</v>
      </c>
      <c r="AE1062" s="3">
        <v>44.29</v>
      </c>
      <c r="AF1062" s="3">
        <v>43.59</v>
      </c>
      <c r="AG1062" s="3">
        <v>43.33</v>
      </c>
      <c r="AH1062" s="3">
        <v>43.61</v>
      </c>
      <c r="AI1062" s="3">
        <v>44.82</v>
      </c>
      <c r="AJ1062" s="3">
        <v>50.27</v>
      </c>
      <c r="AK1062" s="3">
        <v>53.4</v>
      </c>
      <c r="AL1062" s="3">
        <v>53.85</v>
      </c>
      <c r="AM1062" s="3">
        <v>54.64</v>
      </c>
      <c r="AN1062" s="3">
        <v>54.46</v>
      </c>
      <c r="AO1062" s="3">
        <v>53.57</v>
      </c>
      <c r="AP1062" s="3">
        <v>44.55</v>
      </c>
      <c r="AQ1062" s="3">
        <v>43.74</v>
      </c>
      <c r="AR1062" s="3">
        <v>43.48</v>
      </c>
      <c r="AS1062" s="3">
        <v>43.75</v>
      </c>
      <c r="AT1062" s="3">
        <v>44.88</v>
      </c>
      <c r="AU1062" s="3">
        <v>46.03</v>
      </c>
      <c r="AV1062" s="3">
        <v>50.82</v>
      </c>
      <c r="AW1062" s="3">
        <v>53.95</v>
      </c>
      <c r="AX1062" s="3">
        <v>54.4</v>
      </c>
      <c r="AY1062" s="3">
        <v>55.19</v>
      </c>
    </row>
    <row r="1063" spans="1:51" x14ac:dyDescent="0.35">
      <c r="A1063" s="5">
        <f t="shared" si="17"/>
        <v>44214</v>
      </c>
      <c r="B1063" t="s">
        <v>1208</v>
      </c>
      <c r="C1063" s="2">
        <v>44214</v>
      </c>
      <c r="D1063" s="3">
        <v>68.2</v>
      </c>
      <c r="E1063" s="3">
        <v>58.14</v>
      </c>
      <c r="F1063" s="3">
        <v>54.32</v>
      </c>
      <c r="G1063" s="3">
        <v>50.3</v>
      </c>
      <c r="H1063" s="3">
        <v>49.02</v>
      </c>
      <c r="I1063" s="3">
        <v>48.69</v>
      </c>
      <c r="J1063" s="3">
        <v>48.79</v>
      </c>
      <c r="K1063" s="3">
        <v>49.47</v>
      </c>
      <c r="L1063" s="3">
        <v>53.07</v>
      </c>
      <c r="M1063" s="3">
        <v>55.42</v>
      </c>
      <c r="N1063" s="3">
        <v>56.12</v>
      </c>
      <c r="O1063" s="3">
        <v>58.08</v>
      </c>
      <c r="P1063" s="3">
        <v>58.18</v>
      </c>
      <c r="Q1063" s="3">
        <v>57.12</v>
      </c>
      <c r="R1063" s="3">
        <v>45.93</v>
      </c>
      <c r="S1063" s="3">
        <v>44.68</v>
      </c>
      <c r="T1063" s="3">
        <v>44.46</v>
      </c>
      <c r="U1063" s="3">
        <v>44.16</v>
      </c>
      <c r="V1063" s="3">
        <v>44.58</v>
      </c>
      <c r="W1063" s="3">
        <v>45.58</v>
      </c>
      <c r="X1063" s="3">
        <v>50.41</v>
      </c>
      <c r="Y1063" s="3">
        <v>53.48</v>
      </c>
      <c r="Z1063" s="3">
        <v>53.93</v>
      </c>
      <c r="AA1063" s="3">
        <v>54.79</v>
      </c>
      <c r="AB1063" s="3">
        <v>54.85</v>
      </c>
      <c r="AC1063" s="3">
        <v>53.92</v>
      </c>
      <c r="AD1063" s="3">
        <v>44.35</v>
      </c>
      <c r="AE1063" s="3">
        <v>43.4</v>
      </c>
      <c r="AF1063" s="3">
        <v>42.7</v>
      </c>
      <c r="AG1063" s="3">
        <v>42.44</v>
      </c>
      <c r="AH1063" s="3">
        <v>42.72</v>
      </c>
      <c r="AI1063" s="3">
        <v>43.93</v>
      </c>
      <c r="AJ1063" s="3">
        <v>49.78</v>
      </c>
      <c r="AK1063" s="3">
        <v>52.91</v>
      </c>
      <c r="AL1063" s="3">
        <v>53.36</v>
      </c>
      <c r="AM1063" s="3">
        <v>54.15</v>
      </c>
      <c r="AN1063" s="3">
        <v>53.97</v>
      </c>
      <c r="AO1063" s="3">
        <v>53.08</v>
      </c>
      <c r="AP1063" s="3">
        <v>43.66</v>
      </c>
      <c r="AQ1063" s="3">
        <v>42.85</v>
      </c>
      <c r="AR1063" s="3">
        <v>42.59</v>
      </c>
      <c r="AS1063" s="3">
        <v>42.86</v>
      </c>
      <c r="AT1063" s="3">
        <v>43.99</v>
      </c>
      <c r="AU1063" s="3">
        <v>45.14</v>
      </c>
      <c r="AV1063" s="3">
        <v>50.33</v>
      </c>
      <c r="AW1063" s="3">
        <v>53.46</v>
      </c>
      <c r="AX1063" s="3">
        <v>53.91</v>
      </c>
      <c r="AY1063" s="3">
        <v>54.7</v>
      </c>
    </row>
    <row r="1064" spans="1:51" x14ac:dyDescent="0.35">
      <c r="A1064" s="5">
        <f t="shared" si="17"/>
        <v>44215</v>
      </c>
      <c r="B1064" t="s">
        <v>1209</v>
      </c>
      <c r="C1064" s="2">
        <v>44215</v>
      </c>
      <c r="D1064" s="3">
        <v>68.13</v>
      </c>
      <c r="E1064" s="3">
        <v>60.54</v>
      </c>
      <c r="F1064" s="3">
        <v>56.23</v>
      </c>
      <c r="G1064" s="3">
        <v>51.65</v>
      </c>
      <c r="H1064" s="3">
        <v>50.62</v>
      </c>
      <c r="I1064" s="3">
        <v>50.66</v>
      </c>
      <c r="J1064" s="3">
        <v>50.76</v>
      </c>
      <c r="K1064" s="3">
        <v>51.44</v>
      </c>
      <c r="L1064" s="3">
        <v>54.83</v>
      </c>
      <c r="M1064" s="3">
        <v>57.18</v>
      </c>
      <c r="N1064" s="3">
        <v>57.88</v>
      </c>
      <c r="O1064" s="3">
        <v>59.71</v>
      </c>
      <c r="P1064" s="3">
        <v>59.81</v>
      </c>
      <c r="Q1064" s="3">
        <v>58.75</v>
      </c>
      <c r="R1064" s="3">
        <v>46.77</v>
      </c>
      <c r="S1064" s="3">
        <v>45.52</v>
      </c>
      <c r="T1064" s="3">
        <v>45.3</v>
      </c>
      <c r="U1064" s="3">
        <v>45</v>
      </c>
      <c r="V1064" s="3">
        <v>45.42</v>
      </c>
      <c r="W1064" s="3">
        <v>46.42</v>
      </c>
      <c r="X1064" s="3">
        <v>51.29</v>
      </c>
      <c r="Y1064" s="3">
        <v>54.36</v>
      </c>
      <c r="Z1064" s="3">
        <v>54.81</v>
      </c>
      <c r="AA1064" s="3">
        <v>55.67</v>
      </c>
      <c r="AB1064" s="3">
        <v>55.73</v>
      </c>
      <c r="AC1064" s="3">
        <v>54.8</v>
      </c>
      <c r="AD1064" s="3">
        <v>44.8</v>
      </c>
      <c r="AE1064" s="3">
        <v>43.85</v>
      </c>
      <c r="AF1064" s="3">
        <v>43.15</v>
      </c>
      <c r="AG1064" s="3">
        <v>42.89</v>
      </c>
      <c r="AH1064" s="3">
        <v>43.17</v>
      </c>
      <c r="AI1064" s="3">
        <v>44.38</v>
      </c>
      <c r="AJ1064" s="3">
        <v>50.59</v>
      </c>
      <c r="AK1064" s="3">
        <v>53.72</v>
      </c>
      <c r="AL1064" s="3">
        <v>54.17</v>
      </c>
      <c r="AM1064" s="3">
        <v>54.96</v>
      </c>
      <c r="AN1064" s="3">
        <v>54.78</v>
      </c>
      <c r="AO1064" s="3">
        <v>53.89</v>
      </c>
      <c r="AP1064" s="3">
        <v>43.99</v>
      </c>
      <c r="AQ1064" s="3">
        <v>43.18</v>
      </c>
      <c r="AR1064" s="3">
        <v>42.92</v>
      </c>
      <c r="AS1064" s="3">
        <v>43.19</v>
      </c>
      <c r="AT1064" s="3">
        <v>44.32</v>
      </c>
      <c r="AU1064" s="3">
        <v>45.47</v>
      </c>
      <c r="AV1064" s="3">
        <v>51.14</v>
      </c>
      <c r="AW1064" s="3">
        <v>54.27</v>
      </c>
      <c r="AX1064" s="3">
        <v>54.72</v>
      </c>
      <c r="AY1064" s="3">
        <v>55.51</v>
      </c>
    </row>
    <row r="1065" spans="1:51" x14ac:dyDescent="0.35">
      <c r="A1065" s="5">
        <f t="shared" si="17"/>
        <v>44216</v>
      </c>
      <c r="B1065" t="s">
        <v>1210</v>
      </c>
      <c r="C1065" s="2">
        <v>44216</v>
      </c>
      <c r="D1065" s="3">
        <v>66.83</v>
      </c>
      <c r="E1065" s="3">
        <v>60.08</v>
      </c>
      <c r="F1065" s="3">
        <v>56.11</v>
      </c>
      <c r="G1065" s="3">
        <v>51.66</v>
      </c>
      <c r="H1065" s="3">
        <v>50.62</v>
      </c>
      <c r="I1065" s="3">
        <v>50.54</v>
      </c>
      <c r="J1065" s="3">
        <v>50.64</v>
      </c>
      <c r="K1065" s="3">
        <v>51.32</v>
      </c>
      <c r="L1065" s="3">
        <v>54.56</v>
      </c>
      <c r="M1065" s="3">
        <v>56.91</v>
      </c>
      <c r="N1065" s="3">
        <v>57.61</v>
      </c>
      <c r="O1065" s="3">
        <v>59.41</v>
      </c>
      <c r="P1065" s="3">
        <v>59.51</v>
      </c>
      <c r="Q1065" s="3">
        <v>58.45</v>
      </c>
      <c r="R1065" s="3">
        <v>46.76</v>
      </c>
      <c r="S1065" s="3">
        <v>45.51</v>
      </c>
      <c r="T1065" s="3">
        <v>45.29</v>
      </c>
      <c r="U1065" s="3">
        <v>44.99</v>
      </c>
      <c r="V1065" s="3">
        <v>45.41</v>
      </c>
      <c r="W1065" s="3">
        <v>46.41</v>
      </c>
      <c r="X1065" s="3">
        <v>51.16</v>
      </c>
      <c r="Y1065" s="3">
        <v>54.23</v>
      </c>
      <c r="Z1065" s="3">
        <v>54.68</v>
      </c>
      <c r="AA1065" s="3">
        <v>55.54</v>
      </c>
      <c r="AB1065" s="3">
        <v>55.6</v>
      </c>
      <c r="AC1065" s="3">
        <v>54.67</v>
      </c>
      <c r="AD1065" s="3">
        <v>44.48</v>
      </c>
      <c r="AE1065" s="3">
        <v>43.53</v>
      </c>
      <c r="AF1065" s="3">
        <v>42.83</v>
      </c>
      <c r="AG1065" s="3">
        <v>42.57</v>
      </c>
      <c r="AH1065" s="3">
        <v>42.85</v>
      </c>
      <c r="AI1065" s="3">
        <v>44.06</v>
      </c>
      <c r="AJ1065" s="3">
        <v>50.27</v>
      </c>
      <c r="AK1065" s="3">
        <v>53.4</v>
      </c>
      <c r="AL1065" s="3">
        <v>53.85</v>
      </c>
      <c r="AM1065" s="3">
        <v>54.64</v>
      </c>
      <c r="AN1065" s="3">
        <v>54.46</v>
      </c>
      <c r="AO1065" s="3">
        <v>53.57</v>
      </c>
      <c r="AP1065" s="3">
        <v>43.69</v>
      </c>
      <c r="AQ1065" s="3">
        <v>42.88</v>
      </c>
      <c r="AR1065" s="3">
        <v>42.62</v>
      </c>
      <c r="AS1065" s="3">
        <v>42.89</v>
      </c>
      <c r="AT1065" s="3">
        <v>44.02</v>
      </c>
      <c r="AU1065" s="3">
        <v>45.17</v>
      </c>
      <c r="AV1065" s="3">
        <v>50.82</v>
      </c>
      <c r="AW1065" s="3">
        <v>53.95</v>
      </c>
      <c r="AX1065" s="3">
        <v>54.4</v>
      </c>
      <c r="AY1065" s="3">
        <v>55.19</v>
      </c>
    </row>
    <row r="1066" spans="1:51" x14ac:dyDescent="0.35">
      <c r="A1066" s="5">
        <f t="shared" si="17"/>
        <v>44217</v>
      </c>
      <c r="B1066" t="s">
        <v>1211</v>
      </c>
      <c r="C1066" s="2">
        <v>44217</v>
      </c>
      <c r="D1066" s="3">
        <v>66.959999999999994</v>
      </c>
      <c r="E1066" s="3">
        <v>60.32</v>
      </c>
      <c r="F1066" s="3">
        <v>56.74</v>
      </c>
      <c r="G1066" s="3">
        <v>51.93</v>
      </c>
      <c r="H1066" s="3">
        <v>50.9</v>
      </c>
      <c r="I1066" s="3">
        <v>50.44</v>
      </c>
      <c r="J1066" s="3">
        <v>50.54</v>
      </c>
      <c r="K1066" s="3">
        <v>51.22</v>
      </c>
      <c r="L1066" s="3">
        <v>55.1</v>
      </c>
      <c r="M1066" s="3">
        <v>57.45</v>
      </c>
      <c r="N1066" s="3">
        <v>58.15</v>
      </c>
      <c r="O1066" s="3">
        <v>59.96</v>
      </c>
      <c r="P1066" s="3">
        <v>60.06</v>
      </c>
      <c r="Q1066" s="3">
        <v>59</v>
      </c>
      <c r="R1066" s="3">
        <v>46.85</v>
      </c>
      <c r="S1066" s="3">
        <v>45.6</v>
      </c>
      <c r="T1066" s="3">
        <v>45.38</v>
      </c>
      <c r="U1066" s="3">
        <v>45.08</v>
      </c>
      <c r="V1066" s="3">
        <v>45.5</v>
      </c>
      <c r="W1066" s="3">
        <v>46.5</v>
      </c>
      <c r="X1066" s="3">
        <v>51.23</v>
      </c>
      <c r="Y1066" s="3">
        <v>54.3</v>
      </c>
      <c r="Z1066" s="3">
        <v>54.75</v>
      </c>
      <c r="AA1066" s="3">
        <v>55.61</v>
      </c>
      <c r="AB1066" s="3">
        <v>55.67</v>
      </c>
      <c r="AC1066" s="3">
        <v>54.74</v>
      </c>
      <c r="AD1066" s="3">
        <v>44.43</v>
      </c>
      <c r="AE1066" s="3">
        <v>43.48</v>
      </c>
      <c r="AF1066" s="3">
        <v>42.78</v>
      </c>
      <c r="AG1066" s="3">
        <v>42.52</v>
      </c>
      <c r="AH1066" s="3">
        <v>42.8</v>
      </c>
      <c r="AI1066" s="3">
        <v>44.01</v>
      </c>
      <c r="AJ1066" s="3">
        <v>49.99</v>
      </c>
      <c r="AK1066" s="3">
        <v>53.12</v>
      </c>
      <c r="AL1066" s="3">
        <v>53.57</v>
      </c>
      <c r="AM1066" s="3">
        <v>54.36</v>
      </c>
      <c r="AN1066" s="3">
        <v>54.18</v>
      </c>
      <c r="AO1066" s="3">
        <v>53.29</v>
      </c>
      <c r="AP1066" s="3">
        <v>44.04</v>
      </c>
      <c r="AQ1066" s="3">
        <v>43.23</v>
      </c>
      <c r="AR1066" s="3">
        <v>42.97</v>
      </c>
      <c r="AS1066" s="3">
        <v>43.24</v>
      </c>
      <c r="AT1066" s="3">
        <v>44.37</v>
      </c>
      <c r="AU1066" s="3">
        <v>45.52</v>
      </c>
      <c r="AV1066" s="3">
        <v>50.54</v>
      </c>
      <c r="AW1066" s="3">
        <v>53.67</v>
      </c>
      <c r="AX1066" s="3">
        <v>54.12</v>
      </c>
      <c r="AY1066" s="3">
        <v>54.91</v>
      </c>
    </row>
    <row r="1067" spans="1:51" x14ac:dyDescent="0.35">
      <c r="A1067" s="5">
        <f t="shared" si="17"/>
        <v>44218</v>
      </c>
      <c r="B1067" t="s">
        <v>1212</v>
      </c>
      <c r="C1067" s="2">
        <v>44218</v>
      </c>
      <c r="D1067" s="3">
        <v>69.81</v>
      </c>
      <c r="E1067" s="3">
        <v>62.89</v>
      </c>
      <c r="F1067" s="3">
        <v>57.72</v>
      </c>
      <c r="G1067" s="3">
        <v>52.97</v>
      </c>
      <c r="H1067" s="3">
        <v>51.79</v>
      </c>
      <c r="I1067" s="3">
        <v>51.49</v>
      </c>
      <c r="J1067" s="3">
        <v>51.59</v>
      </c>
      <c r="K1067" s="3">
        <v>52.27</v>
      </c>
      <c r="L1067" s="3">
        <v>55.83</v>
      </c>
      <c r="M1067" s="3">
        <v>58.18</v>
      </c>
      <c r="N1067" s="3">
        <v>58.88</v>
      </c>
      <c r="O1067" s="3">
        <v>60.7</v>
      </c>
      <c r="P1067" s="3">
        <v>60.8</v>
      </c>
      <c r="Q1067" s="3">
        <v>59.74</v>
      </c>
      <c r="R1067" s="3">
        <v>47.18</v>
      </c>
      <c r="S1067" s="3">
        <v>45.93</v>
      </c>
      <c r="T1067" s="3">
        <v>45.71</v>
      </c>
      <c r="U1067" s="3">
        <v>45.41</v>
      </c>
      <c r="V1067" s="3">
        <v>45.83</v>
      </c>
      <c r="W1067" s="3">
        <v>46.83</v>
      </c>
      <c r="X1067" s="3">
        <v>51.43</v>
      </c>
      <c r="Y1067" s="3">
        <v>54.5</v>
      </c>
      <c r="Z1067" s="3">
        <v>54.95</v>
      </c>
      <c r="AA1067" s="3">
        <v>55.81</v>
      </c>
      <c r="AB1067" s="3">
        <v>55.87</v>
      </c>
      <c r="AC1067" s="3">
        <v>54.94</v>
      </c>
      <c r="AD1067" s="3">
        <v>44.78</v>
      </c>
      <c r="AE1067" s="3">
        <v>43.83</v>
      </c>
      <c r="AF1067" s="3">
        <v>43.13</v>
      </c>
      <c r="AG1067" s="3">
        <v>42.87</v>
      </c>
      <c r="AH1067" s="3">
        <v>43.15</v>
      </c>
      <c r="AI1067" s="3">
        <v>44.36</v>
      </c>
      <c r="AJ1067" s="3">
        <v>50.18</v>
      </c>
      <c r="AK1067" s="3">
        <v>53.31</v>
      </c>
      <c r="AL1067" s="3">
        <v>53.76</v>
      </c>
      <c r="AM1067" s="3">
        <v>54.55</v>
      </c>
      <c r="AN1067" s="3">
        <v>54.37</v>
      </c>
      <c r="AO1067" s="3">
        <v>53.48</v>
      </c>
      <c r="AP1067" s="3">
        <v>44.64</v>
      </c>
      <c r="AQ1067" s="3">
        <v>43.83</v>
      </c>
      <c r="AR1067" s="3">
        <v>43.57</v>
      </c>
      <c r="AS1067" s="3">
        <v>43.84</v>
      </c>
      <c r="AT1067" s="3">
        <v>44.97</v>
      </c>
      <c r="AU1067" s="3">
        <v>46.12</v>
      </c>
      <c r="AV1067" s="3">
        <v>50.73</v>
      </c>
      <c r="AW1067" s="3">
        <v>53.86</v>
      </c>
      <c r="AX1067" s="3">
        <v>54.31</v>
      </c>
      <c r="AY1067" s="3">
        <v>55.1</v>
      </c>
    </row>
    <row r="1068" spans="1:51" x14ac:dyDescent="0.35">
      <c r="A1068" s="5">
        <f t="shared" si="17"/>
        <v>44221</v>
      </c>
      <c r="B1068" t="s">
        <v>1213</v>
      </c>
      <c r="C1068" s="2">
        <v>44221</v>
      </c>
      <c r="D1068" s="3">
        <v>66.53</v>
      </c>
      <c r="E1068" s="3">
        <v>60.44</v>
      </c>
      <c r="F1068" s="3">
        <v>56.39</v>
      </c>
      <c r="G1068" s="3">
        <v>51.8</v>
      </c>
      <c r="H1068" s="3">
        <v>50.48</v>
      </c>
      <c r="I1068" s="3">
        <v>50.2</v>
      </c>
      <c r="J1068" s="3">
        <v>50.3</v>
      </c>
      <c r="K1068" s="3">
        <v>50.98</v>
      </c>
      <c r="L1068" s="3">
        <v>54.68</v>
      </c>
      <c r="M1068" s="3">
        <v>57.03</v>
      </c>
      <c r="N1068" s="3">
        <v>57.73</v>
      </c>
      <c r="O1068" s="3">
        <v>59.53</v>
      </c>
      <c r="P1068" s="3">
        <v>59.63</v>
      </c>
      <c r="Q1068" s="3">
        <v>58.57</v>
      </c>
      <c r="R1068" s="3">
        <v>46.53</v>
      </c>
      <c r="S1068" s="3">
        <v>45.28</v>
      </c>
      <c r="T1068" s="3">
        <v>45.06</v>
      </c>
      <c r="U1068" s="3">
        <v>44.76</v>
      </c>
      <c r="V1068" s="3">
        <v>45.18</v>
      </c>
      <c r="W1068" s="3">
        <v>46.18</v>
      </c>
      <c r="X1068" s="3">
        <v>51.1</v>
      </c>
      <c r="Y1068" s="3">
        <v>54.17</v>
      </c>
      <c r="Z1068" s="3">
        <v>54.62</v>
      </c>
      <c r="AA1068" s="3">
        <v>55.48</v>
      </c>
      <c r="AB1068" s="3">
        <v>55.54</v>
      </c>
      <c r="AC1068" s="3">
        <v>54.61</v>
      </c>
      <c r="AD1068" s="3">
        <v>44.16</v>
      </c>
      <c r="AE1068" s="3">
        <v>43.21</v>
      </c>
      <c r="AF1068" s="3">
        <v>42.51</v>
      </c>
      <c r="AG1068" s="3">
        <v>42.25</v>
      </c>
      <c r="AH1068" s="3">
        <v>42.53</v>
      </c>
      <c r="AI1068" s="3">
        <v>43.74</v>
      </c>
      <c r="AJ1068" s="3">
        <v>49.76</v>
      </c>
      <c r="AK1068" s="3">
        <v>52.89</v>
      </c>
      <c r="AL1068" s="3">
        <v>53.34</v>
      </c>
      <c r="AM1068" s="3">
        <v>54.13</v>
      </c>
      <c r="AN1068" s="3">
        <v>53.95</v>
      </c>
      <c r="AO1068" s="3">
        <v>53.06</v>
      </c>
      <c r="AP1068" s="3">
        <v>44.14</v>
      </c>
      <c r="AQ1068" s="3">
        <v>43.33</v>
      </c>
      <c r="AR1068" s="3">
        <v>43.07</v>
      </c>
      <c r="AS1068" s="3">
        <v>43.34</v>
      </c>
      <c r="AT1068" s="3">
        <v>44.47</v>
      </c>
      <c r="AU1068" s="3">
        <v>45.62</v>
      </c>
      <c r="AV1068" s="3">
        <v>50.31</v>
      </c>
      <c r="AW1068" s="3">
        <v>53.44</v>
      </c>
      <c r="AX1068" s="3">
        <v>53.89</v>
      </c>
      <c r="AY1068" s="3">
        <v>54.68</v>
      </c>
    </row>
    <row r="1069" spans="1:51" x14ac:dyDescent="0.35">
      <c r="A1069" s="5">
        <f t="shared" si="17"/>
        <v>44222</v>
      </c>
      <c r="B1069" t="s">
        <v>1214</v>
      </c>
      <c r="C1069" s="2">
        <v>44222</v>
      </c>
      <c r="D1069" s="3">
        <v>64.56</v>
      </c>
      <c r="E1069" s="3">
        <v>59.07</v>
      </c>
      <c r="F1069" s="3">
        <v>55.75</v>
      </c>
      <c r="G1069" s="3">
        <v>51.29</v>
      </c>
      <c r="H1069" s="3">
        <v>50.16</v>
      </c>
      <c r="I1069" s="3">
        <v>49.96</v>
      </c>
      <c r="J1069" s="3">
        <v>50.06</v>
      </c>
      <c r="K1069" s="3">
        <v>50.74</v>
      </c>
      <c r="L1069" s="3">
        <v>54.38</v>
      </c>
      <c r="M1069" s="3">
        <v>56.73</v>
      </c>
      <c r="N1069" s="3">
        <v>57.43</v>
      </c>
      <c r="O1069" s="3">
        <v>59.29</v>
      </c>
      <c r="P1069" s="3">
        <v>59.39</v>
      </c>
      <c r="Q1069" s="3">
        <v>58.33</v>
      </c>
      <c r="R1069" s="3">
        <v>46.17</v>
      </c>
      <c r="S1069" s="3">
        <v>44.92</v>
      </c>
      <c r="T1069" s="3">
        <v>44.7</v>
      </c>
      <c r="U1069" s="3">
        <v>44.4</v>
      </c>
      <c r="V1069" s="3">
        <v>44.82</v>
      </c>
      <c r="W1069" s="3">
        <v>45.82</v>
      </c>
      <c r="X1069" s="3">
        <v>50.72</v>
      </c>
      <c r="Y1069" s="3">
        <v>53.79</v>
      </c>
      <c r="Z1069" s="3">
        <v>54.24</v>
      </c>
      <c r="AA1069" s="3">
        <v>55.1</v>
      </c>
      <c r="AB1069" s="3">
        <v>55.16</v>
      </c>
      <c r="AC1069" s="3">
        <v>54.23</v>
      </c>
      <c r="AD1069" s="3">
        <v>44.04</v>
      </c>
      <c r="AE1069" s="3">
        <v>43.09</v>
      </c>
      <c r="AF1069" s="3">
        <v>42.39</v>
      </c>
      <c r="AG1069" s="3">
        <v>42.13</v>
      </c>
      <c r="AH1069" s="3">
        <v>42.41</v>
      </c>
      <c r="AI1069" s="3">
        <v>43.62</v>
      </c>
      <c r="AJ1069" s="3">
        <v>49.59</v>
      </c>
      <c r="AK1069" s="3">
        <v>52.72</v>
      </c>
      <c r="AL1069" s="3">
        <v>53.17</v>
      </c>
      <c r="AM1069" s="3">
        <v>53.96</v>
      </c>
      <c r="AN1069" s="3">
        <v>53.78</v>
      </c>
      <c r="AO1069" s="3">
        <v>52.89</v>
      </c>
      <c r="AP1069" s="3">
        <v>43.39</v>
      </c>
      <c r="AQ1069" s="3">
        <v>42.58</v>
      </c>
      <c r="AR1069" s="3">
        <v>42.32</v>
      </c>
      <c r="AS1069" s="3">
        <v>42.59</v>
      </c>
      <c r="AT1069" s="3">
        <v>43.72</v>
      </c>
      <c r="AU1069" s="3">
        <v>44.87</v>
      </c>
      <c r="AV1069" s="3">
        <v>50.14</v>
      </c>
      <c r="AW1069" s="3">
        <v>53.27</v>
      </c>
      <c r="AX1069" s="3">
        <v>53.72</v>
      </c>
      <c r="AY1069" s="3">
        <v>54.51</v>
      </c>
    </row>
    <row r="1070" spans="1:51" x14ac:dyDescent="0.35">
      <c r="A1070" s="5">
        <f t="shared" si="17"/>
        <v>44223</v>
      </c>
      <c r="B1070" t="s">
        <v>1215</v>
      </c>
      <c r="C1070" s="2">
        <v>44223</v>
      </c>
      <c r="D1070" s="3">
        <v>64.5</v>
      </c>
      <c r="E1070" s="3">
        <v>58.88</v>
      </c>
      <c r="F1070" s="3">
        <v>55.74</v>
      </c>
      <c r="G1070" s="3">
        <v>51.27</v>
      </c>
      <c r="H1070" s="3">
        <v>50.02</v>
      </c>
      <c r="I1070" s="3">
        <v>50.17</v>
      </c>
      <c r="J1070" s="3">
        <v>50.27</v>
      </c>
      <c r="K1070" s="3">
        <v>50.95</v>
      </c>
      <c r="L1070" s="3">
        <v>54.28</v>
      </c>
      <c r="M1070" s="3">
        <v>56.63</v>
      </c>
      <c r="N1070" s="3">
        <v>57.33</v>
      </c>
      <c r="O1070" s="3">
        <v>58.95</v>
      </c>
      <c r="P1070" s="3">
        <v>59.05</v>
      </c>
      <c r="Q1070" s="3">
        <v>57.99</v>
      </c>
      <c r="R1070" s="3">
        <v>46.16</v>
      </c>
      <c r="S1070" s="3">
        <v>44.91</v>
      </c>
      <c r="T1070" s="3">
        <v>44.69</v>
      </c>
      <c r="U1070" s="3">
        <v>44.39</v>
      </c>
      <c r="V1070" s="3">
        <v>44.81</v>
      </c>
      <c r="W1070" s="3">
        <v>45.81</v>
      </c>
      <c r="X1070" s="3">
        <v>50.77</v>
      </c>
      <c r="Y1070" s="3">
        <v>53.84</v>
      </c>
      <c r="Z1070" s="3">
        <v>54.29</v>
      </c>
      <c r="AA1070" s="3">
        <v>55.15</v>
      </c>
      <c r="AB1070" s="3">
        <v>55.21</v>
      </c>
      <c r="AC1070" s="3">
        <v>54.28</v>
      </c>
      <c r="AD1070" s="3">
        <v>44.19</v>
      </c>
      <c r="AE1070" s="3">
        <v>43.24</v>
      </c>
      <c r="AF1070" s="3">
        <v>42.54</v>
      </c>
      <c r="AG1070" s="3">
        <v>42.28</v>
      </c>
      <c r="AH1070" s="3">
        <v>42.56</v>
      </c>
      <c r="AI1070" s="3">
        <v>43.77</v>
      </c>
      <c r="AJ1070" s="3">
        <v>49.68</v>
      </c>
      <c r="AK1070" s="3">
        <v>52.81</v>
      </c>
      <c r="AL1070" s="3">
        <v>53.26</v>
      </c>
      <c r="AM1070" s="3">
        <v>54.05</v>
      </c>
      <c r="AN1070" s="3">
        <v>53.87</v>
      </c>
      <c r="AO1070" s="3">
        <v>52.98</v>
      </c>
      <c r="AP1070" s="3">
        <v>43.64</v>
      </c>
      <c r="AQ1070" s="3">
        <v>42.83</v>
      </c>
      <c r="AR1070" s="3">
        <v>42.57</v>
      </c>
      <c r="AS1070" s="3">
        <v>42.84</v>
      </c>
      <c r="AT1070" s="3">
        <v>43.97</v>
      </c>
      <c r="AU1070" s="3">
        <v>45.12</v>
      </c>
      <c r="AV1070" s="3">
        <v>50.23</v>
      </c>
      <c r="AW1070" s="3">
        <v>53.36</v>
      </c>
      <c r="AX1070" s="3">
        <v>53.81</v>
      </c>
      <c r="AY1070" s="3">
        <v>54.6</v>
      </c>
    </row>
    <row r="1071" spans="1:51" x14ac:dyDescent="0.35">
      <c r="A1071" s="5">
        <f t="shared" si="17"/>
        <v>44224</v>
      </c>
      <c r="B1071" t="s">
        <v>1216</v>
      </c>
      <c r="C1071" s="2">
        <v>44224</v>
      </c>
      <c r="D1071" s="3">
        <v>67.17</v>
      </c>
      <c r="E1071" s="3">
        <v>61.65</v>
      </c>
      <c r="F1071" s="3">
        <v>56.88</v>
      </c>
      <c r="G1071" s="3">
        <v>52.3</v>
      </c>
      <c r="H1071" s="3">
        <v>50.81</v>
      </c>
      <c r="I1071" s="3">
        <v>51.25</v>
      </c>
      <c r="J1071" s="3">
        <v>51.35</v>
      </c>
      <c r="K1071" s="3">
        <v>52.03</v>
      </c>
      <c r="L1071" s="3">
        <v>55.66</v>
      </c>
      <c r="M1071" s="3">
        <v>58.01</v>
      </c>
      <c r="N1071" s="3">
        <v>58.71</v>
      </c>
      <c r="O1071" s="3">
        <v>60.55</v>
      </c>
      <c r="P1071" s="3">
        <v>60.65</v>
      </c>
      <c r="Q1071" s="3">
        <v>59.59</v>
      </c>
      <c r="R1071" s="3">
        <v>47.12</v>
      </c>
      <c r="S1071" s="3">
        <v>45.87</v>
      </c>
      <c r="T1071" s="3">
        <v>45.65</v>
      </c>
      <c r="U1071" s="3">
        <v>45.35</v>
      </c>
      <c r="V1071" s="3">
        <v>45.77</v>
      </c>
      <c r="W1071" s="3">
        <v>46.77</v>
      </c>
      <c r="X1071" s="3">
        <v>51.11</v>
      </c>
      <c r="Y1071" s="3">
        <v>54.18</v>
      </c>
      <c r="Z1071" s="3">
        <v>54.63</v>
      </c>
      <c r="AA1071" s="3">
        <v>55.49</v>
      </c>
      <c r="AB1071" s="3">
        <v>55.55</v>
      </c>
      <c r="AC1071" s="3">
        <v>54.62</v>
      </c>
      <c r="AD1071" s="3">
        <v>44.33</v>
      </c>
      <c r="AE1071" s="3">
        <v>43.38</v>
      </c>
      <c r="AF1071" s="3">
        <v>42.68</v>
      </c>
      <c r="AG1071" s="3">
        <v>42.42</v>
      </c>
      <c r="AH1071" s="3">
        <v>42.7</v>
      </c>
      <c r="AI1071" s="3">
        <v>43.91</v>
      </c>
      <c r="AJ1071" s="3">
        <v>49.98</v>
      </c>
      <c r="AK1071" s="3">
        <v>53.11</v>
      </c>
      <c r="AL1071" s="3">
        <v>53.56</v>
      </c>
      <c r="AM1071" s="3">
        <v>54.35</v>
      </c>
      <c r="AN1071" s="3">
        <v>54.17</v>
      </c>
      <c r="AO1071" s="3">
        <v>53.28</v>
      </c>
      <c r="AP1071" s="3">
        <v>45.14</v>
      </c>
      <c r="AQ1071" s="3">
        <v>44.33</v>
      </c>
      <c r="AR1071" s="3">
        <v>44.07</v>
      </c>
      <c r="AS1071" s="3">
        <v>44.34</v>
      </c>
      <c r="AT1071" s="3">
        <v>45.47</v>
      </c>
      <c r="AU1071" s="3">
        <v>46.62</v>
      </c>
      <c r="AV1071" s="3">
        <v>50.53</v>
      </c>
      <c r="AW1071" s="3">
        <v>53.66</v>
      </c>
      <c r="AX1071" s="3">
        <v>54.11</v>
      </c>
      <c r="AY1071" s="3">
        <v>54.9</v>
      </c>
    </row>
    <row r="1072" spans="1:51" x14ac:dyDescent="0.35">
      <c r="A1072" s="5">
        <f t="shared" si="17"/>
        <v>44225</v>
      </c>
      <c r="B1072" t="s">
        <v>1217</v>
      </c>
      <c r="C1072" s="2">
        <v>44225</v>
      </c>
      <c r="D1072" s="3">
        <v>60.59</v>
      </c>
      <c r="E1072" s="3">
        <v>55.88</v>
      </c>
      <c r="F1072" s="3">
        <v>51.44</v>
      </c>
      <c r="G1072" s="3">
        <v>50</v>
      </c>
      <c r="H1072" s="3">
        <v>50.55</v>
      </c>
      <c r="I1072" s="3">
        <v>50.65</v>
      </c>
      <c r="J1072" s="3">
        <v>51.33</v>
      </c>
      <c r="K1072" s="3">
        <v>54.68</v>
      </c>
      <c r="L1072" s="3">
        <v>57.03</v>
      </c>
      <c r="M1072" s="3">
        <v>57.73</v>
      </c>
      <c r="N1072" s="3">
        <v>59.64</v>
      </c>
      <c r="O1072" s="3">
        <v>59.74</v>
      </c>
      <c r="P1072" s="3">
        <v>58.68</v>
      </c>
      <c r="Q1072" s="3">
        <v>46.62</v>
      </c>
      <c r="R1072" s="3">
        <v>45.37</v>
      </c>
      <c r="S1072" s="3">
        <v>45.15</v>
      </c>
      <c r="T1072" s="3">
        <v>44.85</v>
      </c>
      <c r="U1072" s="3">
        <v>45.27</v>
      </c>
      <c r="V1072" s="3">
        <v>46.27</v>
      </c>
      <c r="W1072" s="3">
        <v>50.83</v>
      </c>
      <c r="X1072" s="3">
        <v>53.9</v>
      </c>
      <c r="Y1072" s="3">
        <v>54.35</v>
      </c>
      <c r="Z1072" s="3">
        <v>55.21</v>
      </c>
      <c r="AA1072" s="3">
        <v>55.27</v>
      </c>
      <c r="AB1072" s="3">
        <v>54.34</v>
      </c>
      <c r="AC1072" s="3">
        <v>43.6</v>
      </c>
      <c r="AD1072" s="3">
        <v>42.65</v>
      </c>
      <c r="AE1072" s="3">
        <v>41.95</v>
      </c>
      <c r="AF1072" s="3">
        <v>41.69</v>
      </c>
      <c r="AG1072" s="3">
        <v>41.97</v>
      </c>
      <c r="AH1072" s="3">
        <v>43.18</v>
      </c>
      <c r="AI1072" s="3">
        <v>49.63</v>
      </c>
      <c r="AJ1072" s="3">
        <v>52.76</v>
      </c>
      <c r="AK1072" s="3">
        <v>53.21</v>
      </c>
      <c r="AL1072" s="3">
        <v>54</v>
      </c>
      <c r="AM1072" s="3">
        <v>53.82</v>
      </c>
      <c r="AN1072" s="3">
        <v>52.93</v>
      </c>
      <c r="AO1072" s="3">
        <v>44.24</v>
      </c>
      <c r="AP1072" s="3">
        <v>43.43</v>
      </c>
      <c r="AQ1072" s="3">
        <v>43.17</v>
      </c>
      <c r="AR1072" s="3">
        <v>43.44</v>
      </c>
      <c r="AS1072" s="3">
        <v>44.57</v>
      </c>
      <c r="AT1072" s="3">
        <v>45.72</v>
      </c>
      <c r="AU1072" s="3">
        <v>50.18</v>
      </c>
      <c r="AV1072" s="3">
        <v>53.31</v>
      </c>
      <c r="AW1072" s="3">
        <v>53.76</v>
      </c>
      <c r="AX1072" s="3">
        <v>54.55</v>
      </c>
      <c r="AY1072" s="3">
        <v>54.1</v>
      </c>
    </row>
    <row r="1073" spans="1:51" x14ac:dyDescent="0.35">
      <c r="A1073" s="5">
        <f t="shared" si="17"/>
        <v>44228</v>
      </c>
      <c r="B1073" t="s">
        <v>1218</v>
      </c>
      <c r="C1073" s="2">
        <v>44228</v>
      </c>
      <c r="D1073" s="3">
        <v>56.62</v>
      </c>
      <c r="E1073" s="3">
        <v>54.1</v>
      </c>
      <c r="F1073" s="3">
        <v>50.22</v>
      </c>
      <c r="G1073" s="3">
        <v>48.85</v>
      </c>
      <c r="H1073" s="3">
        <v>49.43</v>
      </c>
      <c r="I1073" s="3">
        <v>49.7</v>
      </c>
      <c r="J1073" s="3">
        <v>50.38</v>
      </c>
      <c r="K1073" s="3">
        <v>53.66</v>
      </c>
      <c r="L1073" s="3">
        <v>56.01</v>
      </c>
      <c r="M1073" s="3">
        <v>56.71</v>
      </c>
      <c r="N1073" s="3">
        <v>58.9</v>
      </c>
      <c r="O1073" s="3">
        <v>59</v>
      </c>
      <c r="P1073" s="3">
        <v>57.94</v>
      </c>
      <c r="Q1073" s="3">
        <v>46.46</v>
      </c>
      <c r="R1073" s="3">
        <v>45.21</v>
      </c>
      <c r="S1073" s="3">
        <v>44.99</v>
      </c>
      <c r="T1073" s="3">
        <v>44.69</v>
      </c>
      <c r="U1073" s="3">
        <v>45.11</v>
      </c>
      <c r="V1073" s="3">
        <v>46.11</v>
      </c>
      <c r="W1073" s="3">
        <v>50.76</v>
      </c>
      <c r="X1073" s="3">
        <v>53.83</v>
      </c>
      <c r="Y1073" s="3">
        <v>54.28</v>
      </c>
      <c r="Z1073" s="3">
        <v>55.14</v>
      </c>
      <c r="AA1073" s="3">
        <v>55.2</v>
      </c>
      <c r="AB1073" s="3">
        <v>54.27</v>
      </c>
      <c r="AC1073" s="3">
        <v>43.79</v>
      </c>
      <c r="AD1073" s="3">
        <v>42.84</v>
      </c>
      <c r="AE1073" s="3">
        <v>42.14</v>
      </c>
      <c r="AF1073" s="3">
        <v>41.88</v>
      </c>
      <c r="AG1073" s="3">
        <v>42.16</v>
      </c>
      <c r="AH1073" s="3">
        <v>43.37</v>
      </c>
      <c r="AI1073" s="3">
        <v>49.56</v>
      </c>
      <c r="AJ1073" s="3">
        <v>52.69</v>
      </c>
      <c r="AK1073" s="3">
        <v>53.14</v>
      </c>
      <c r="AL1073" s="3">
        <v>53.93</v>
      </c>
      <c r="AM1073" s="3">
        <v>53.75</v>
      </c>
      <c r="AN1073" s="3">
        <v>52.86</v>
      </c>
      <c r="AO1073" s="3">
        <v>44.54</v>
      </c>
      <c r="AP1073" s="3">
        <v>43.73</v>
      </c>
      <c r="AQ1073" s="3">
        <v>43.47</v>
      </c>
      <c r="AR1073" s="3">
        <v>43.74</v>
      </c>
      <c r="AS1073" s="3">
        <v>44.87</v>
      </c>
      <c r="AT1073" s="3">
        <v>46.02</v>
      </c>
      <c r="AU1073" s="3">
        <v>50.11</v>
      </c>
      <c r="AV1073" s="3">
        <v>53.24</v>
      </c>
      <c r="AW1073" s="3">
        <v>53.69</v>
      </c>
      <c r="AX1073" s="3">
        <v>54.48</v>
      </c>
      <c r="AY1073" s="3">
        <v>54.03</v>
      </c>
    </row>
    <row r="1074" spans="1:51" x14ac:dyDescent="0.35">
      <c r="A1074" s="5">
        <f t="shared" si="17"/>
        <v>44229</v>
      </c>
      <c r="B1074" t="s">
        <v>1219</v>
      </c>
      <c r="C1074" s="2">
        <v>44229</v>
      </c>
      <c r="D1074" s="3">
        <v>57.03</v>
      </c>
      <c r="E1074" s="3">
        <v>55.31</v>
      </c>
      <c r="F1074" s="3">
        <v>51.24</v>
      </c>
      <c r="G1074" s="3">
        <v>49.82</v>
      </c>
      <c r="H1074" s="3">
        <v>50.09</v>
      </c>
      <c r="I1074" s="3">
        <v>50.49</v>
      </c>
      <c r="J1074" s="3">
        <v>51.17</v>
      </c>
      <c r="K1074" s="3">
        <v>54.61</v>
      </c>
      <c r="L1074" s="3">
        <v>56.96</v>
      </c>
      <c r="M1074" s="3">
        <v>57.66</v>
      </c>
      <c r="N1074" s="3">
        <v>59.98</v>
      </c>
      <c r="O1074" s="3">
        <v>60.08</v>
      </c>
      <c r="P1074" s="3">
        <v>59.02</v>
      </c>
      <c r="Q1074" s="3">
        <v>47.22</v>
      </c>
      <c r="R1074" s="3">
        <v>45.97</v>
      </c>
      <c r="S1074" s="3">
        <v>45.75</v>
      </c>
      <c r="T1074" s="3">
        <v>45.45</v>
      </c>
      <c r="U1074" s="3">
        <v>45.87</v>
      </c>
      <c r="V1074" s="3">
        <v>46.87</v>
      </c>
      <c r="W1074" s="3">
        <v>51.43</v>
      </c>
      <c r="X1074" s="3">
        <v>54.5</v>
      </c>
      <c r="Y1074" s="3">
        <v>54.95</v>
      </c>
      <c r="Z1074" s="3">
        <v>55.81</v>
      </c>
      <c r="AA1074" s="3">
        <v>55.87</v>
      </c>
      <c r="AB1074" s="3">
        <v>54.94</v>
      </c>
      <c r="AC1074" s="3">
        <v>43.82</v>
      </c>
      <c r="AD1074" s="3">
        <v>42.87</v>
      </c>
      <c r="AE1074" s="3">
        <v>42.17</v>
      </c>
      <c r="AF1074" s="3">
        <v>41.91</v>
      </c>
      <c r="AG1074" s="3">
        <v>42.19</v>
      </c>
      <c r="AH1074" s="3">
        <v>43.4</v>
      </c>
      <c r="AI1074" s="3">
        <v>50.32</v>
      </c>
      <c r="AJ1074" s="3">
        <v>53.45</v>
      </c>
      <c r="AK1074" s="3">
        <v>53.9</v>
      </c>
      <c r="AL1074" s="3">
        <v>54.69</v>
      </c>
      <c r="AM1074" s="3">
        <v>54.51</v>
      </c>
      <c r="AN1074" s="3">
        <v>53.62</v>
      </c>
      <c r="AO1074" s="3">
        <v>44.14</v>
      </c>
      <c r="AP1074" s="3">
        <v>43.33</v>
      </c>
      <c r="AQ1074" s="3">
        <v>43.07</v>
      </c>
      <c r="AR1074" s="3">
        <v>43.34</v>
      </c>
      <c r="AS1074" s="3">
        <v>44.47</v>
      </c>
      <c r="AT1074" s="3">
        <v>45.62</v>
      </c>
      <c r="AU1074" s="3">
        <v>50.87</v>
      </c>
      <c r="AV1074" s="3">
        <v>54</v>
      </c>
      <c r="AW1074" s="3">
        <v>54.45</v>
      </c>
      <c r="AX1074" s="3">
        <v>55.24</v>
      </c>
      <c r="AY1074" s="3">
        <v>54.79</v>
      </c>
    </row>
    <row r="1075" spans="1:51" x14ac:dyDescent="0.35">
      <c r="A1075" s="5">
        <f t="shared" si="17"/>
        <v>44230</v>
      </c>
      <c r="B1075" t="s">
        <v>1220</v>
      </c>
      <c r="C1075" s="2">
        <v>44230</v>
      </c>
      <c r="D1075" s="3">
        <v>56.86</v>
      </c>
      <c r="E1075" s="3">
        <v>55.38</v>
      </c>
      <c r="F1075" s="3">
        <v>51.64</v>
      </c>
      <c r="G1075" s="3">
        <v>50.19</v>
      </c>
      <c r="H1075" s="3">
        <v>50.47</v>
      </c>
      <c r="I1075" s="3">
        <v>50.97</v>
      </c>
      <c r="J1075" s="3">
        <v>51.65</v>
      </c>
      <c r="K1075" s="3">
        <v>55.35</v>
      </c>
      <c r="L1075" s="3">
        <v>57.7</v>
      </c>
      <c r="M1075" s="3">
        <v>58.4</v>
      </c>
      <c r="N1075" s="3">
        <v>60.8</v>
      </c>
      <c r="O1075" s="3">
        <v>60.9</v>
      </c>
      <c r="P1075" s="3">
        <v>59.84</v>
      </c>
      <c r="Q1075" s="3">
        <v>48.44</v>
      </c>
      <c r="R1075" s="3">
        <v>47.19</v>
      </c>
      <c r="S1075" s="3">
        <v>46.97</v>
      </c>
      <c r="T1075" s="3">
        <v>46.67</v>
      </c>
      <c r="U1075" s="3">
        <v>47.09</v>
      </c>
      <c r="V1075" s="3">
        <v>48.09</v>
      </c>
      <c r="W1075" s="3">
        <v>52.51</v>
      </c>
      <c r="X1075" s="3">
        <v>55.58</v>
      </c>
      <c r="Y1075" s="3">
        <v>56.03</v>
      </c>
      <c r="Z1075" s="3">
        <v>56.89</v>
      </c>
      <c r="AA1075" s="3">
        <v>56.95</v>
      </c>
      <c r="AB1075" s="3">
        <v>56.02</v>
      </c>
      <c r="AC1075" s="3">
        <v>45.05</v>
      </c>
      <c r="AD1075" s="3">
        <v>44.1</v>
      </c>
      <c r="AE1075" s="3">
        <v>43.4</v>
      </c>
      <c r="AF1075" s="3">
        <v>43.14</v>
      </c>
      <c r="AG1075" s="3">
        <v>43.42</v>
      </c>
      <c r="AH1075" s="3">
        <v>44.63</v>
      </c>
      <c r="AI1075" s="3">
        <v>51.32</v>
      </c>
      <c r="AJ1075" s="3">
        <v>54.45</v>
      </c>
      <c r="AK1075" s="3">
        <v>54.9</v>
      </c>
      <c r="AL1075" s="3">
        <v>55.69</v>
      </c>
      <c r="AM1075" s="3">
        <v>55.51</v>
      </c>
      <c r="AN1075" s="3">
        <v>54.62</v>
      </c>
      <c r="AO1075" s="3">
        <v>44.64</v>
      </c>
      <c r="AP1075" s="3">
        <v>43.83</v>
      </c>
      <c r="AQ1075" s="3">
        <v>43.57</v>
      </c>
      <c r="AR1075" s="3">
        <v>43.84</v>
      </c>
      <c r="AS1075" s="3">
        <v>44.97</v>
      </c>
      <c r="AT1075" s="3">
        <v>46.12</v>
      </c>
      <c r="AU1075" s="3">
        <v>51.87</v>
      </c>
      <c r="AV1075" s="3">
        <v>55</v>
      </c>
      <c r="AW1075" s="3">
        <v>55.45</v>
      </c>
      <c r="AX1075" s="3">
        <v>56.24</v>
      </c>
      <c r="AY1075" s="3">
        <v>55.79</v>
      </c>
    </row>
    <row r="1076" spans="1:51" x14ac:dyDescent="0.35">
      <c r="A1076" s="5">
        <f t="shared" si="17"/>
        <v>44231</v>
      </c>
      <c r="B1076" t="s">
        <v>1221</v>
      </c>
      <c r="C1076" s="2">
        <v>44231</v>
      </c>
      <c r="D1076" s="3">
        <v>56.8</v>
      </c>
      <c r="E1076" s="3">
        <v>55.61</v>
      </c>
      <c r="F1076" s="3">
        <v>52.02</v>
      </c>
      <c r="G1076" s="3">
        <v>50.6</v>
      </c>
      <c r="H1076" s="3">
        <v>50.81</v>
      </c>
      <c r="I1076" s="3">
        <v>51.38</v>
      </c>
      <c r="J1076" s="3">
        <v>52.06</v>
      </c>
      <c r="K1076" s="3">
        <v>55.61</v>
      </c>
      <c r="L1076" s="3">
        <v>57.96</v>
      </c>
      <c r="M1076" s="3">
        <v>58.66</v>
      </c>
      <c r="N1076" s="3">
        <v>61.11</v>
      </c>
      <c r="O1076" s="3">
        <v>61.21</v>
      </c>
      <c r="P1076" s="3">
        <v>60.15</v>
      </c>
      <c r="Q1076" s="3">
        <v>48.53</v>
      </c>
      <c r="R1076" s="3">
        <v>47.28</v>
      </c>
      <c r="S1076" s="3">
        <v>47.06</v>
      </c>
      <c r="T1076" s="3">
        <v>46.76</v>
      </c>
      <c r="U1076" s="3">
        <v>47.18</v>
      </c>
      <c r="V1076" s="3">
        <v>48.18</v>
      </c>
      <c r="W1076" s="3">
        <v>52.37</v>
      </c>
      <c r="X1076" s="3">
        <v>55.44</v>
      </c>
      <c r="Y1076" s="3">
        <v>55.89</v>
      </c>
      <c r="Z1076" s="3">
        <v>56.75</v>
      </c>
      <c r="AA1076" s="3">
        <v>56.81</v>
      </c>
      <c r="AB1076" s="3">
        <v>55.88</v>
      </c>
      <c r="AC1076" s="3">
        <v>45.41</v>
      </c>
      <c r="AD1076" s="3">
        <v>44.46</v>
      </c>
      <c r="AE1076" s="3">
        <v>43.76</v>
      </c>
      <c r="AF1076" s="3">
        <v>43.5</v>
      </c>
      <c r="AG1076" s="3">
        <v>43.78</v>
      </c>
      <c r="AH1076" s="3">
        <v>44.99</v>
      </c>
      <c r="AI1076" s="3">
        <v>51.02</v>
      </c>
      <c r="AJ1076" s="3">
        <v>54.15</v>
      </c>
      <c r="AK1076" s="3">
        <v>54.6</v>
      </c>
      <c r="AL1076" s="3">
        <v>55.39</v>
      </c>
      <c r="AM1076" s="3">
        <v>55.21</v>
      </c>
      <c r="AN1076" s="3">
        <v>54.32</v>
      </c>
      <c r="AO1076" s="3">
        <v>43.94</v>
      </c>
      <c r="AP1076" s="3">
        <v>43.13</v>
      </c>
      <c r="AQ1076" s="3">
        <v>42.87</v>
      </c>
      <c r="AR1076" s="3">
        <v>43.14</v>
      </c>
      <c r="AS1076" s="3">
        <v>44.27</v>
      </c>
      <c r="AT1076" s="3">
        <v>45.42</v>
      </c>
      <c r="AU1076" s="3">
        <v>51.57</v>
      </c>
      <c r="AV1076" s="3">
        <v>54.7</v>
      </c>
      <c r="AW1076" s="3">
        <v>55.15</v>
      </c>
      <c r="AX1076" s="3">
        <v>55.94</v>
      </c>
      <c r="AY1076" s="3">
        <v>55.49</v>
      </c>
    </row>
    <row r="1077" spans="1:51" x14ac:dyDescent="0.35">
      <c r="A1077" s="5">
        <f t="shared" si="17"/>
        <v>44232</v>
      </c>
      <c r="B1077" t="s">
        <v>1222</v>
      </c>
      <c r="C1077" s="2">
        <v>44232</v>
      </c>
      <c r="D1077" s="3">
        <v>58.06</v>
      </c>
      <c r="E1077" s="3">
        <v>56.28</v>
      </c>
      <c r="F1077" s="3">
        <v>52.68</v>
      </c>
      <c r="G1077" s="3">
        <v>51.34</v>
      </c>
      <c r="H1077" s="3">
        <v>51.59</v>
      </c>
      <c r="I1077" s="3">
        <v>52.25</v>
      </c>
      <c r="J1077" s="3">
        <v>52.93</v>
      </c>
      <c r="K1077" s="3">
        <v>56.58</v>
      </c>
      <c r="L1077" s="3">
        <v>58.93</v>
      </c>
      <c r="M1077" s="3">
        <v>59.63</v>
      </c>
      <c r="N1077" s="3">
        <v>62.24</v>
      </c>
      <c r="O1077" s="3">
        <v>62.34</v>
      </c>
      <c r="P1077" s="3">
        <v>61.28</v>
      </c>
      <c r="Q1077" s="3">
        <v>49.15</v>
      </c>
      <c r="R1077" s="3">
        <v>47.9</v>
      </c>
      <c r="S1077" s="3">
        <v>47.68</v>
      </c>
      <c r="T1077" s="3">
        <v>47.38</v>
      </c>
      <c r="U1077" s="3">
        <v>47.8</v>
      </c>
      <c r="V1077" s="3">
        <v>48.8</v>
      </c>
      <c r="W1077" s="3">
        <v>52.84</v>
      </c>
      <c r="X1077" s="3">
        <v>55.91</v>
      </c>
      <c r="Y1077" s="3">
        <v>56.36</v>
      </c>
      <c r="Z1077" s="3">
        <v>57.22</v>
      </c>
      <c r="AA1077" s="3">
        <v>57.28</v>
      </c>
      <c r="AB1077" s="3">
        <v>56.35</v>
      </c>
      <c r="AC1077" s="3">
        <v>45.96</v>
      </c>
      <c r="AD1077" s="3">
        <v>45.01</v>
      </c>
      <c r="AE1077" s="3">
        <v>44.31</v>
      </c>
      <c r="AF1077" s="3">
        <v>44.05</v>
      </c>
      <c r="AG1077" s="3">
        <v>44.33</v>
      </c>
      <c r="AH1077" s="3">
        <v>45.54</v>
      </c>
      <c r="AI1077" s="3">
        <v>51.79</v>
      </c>
      <c r="AJ1077" s="3">
        <v>54.92</v>
      </c>
      <c r="AK1077" s="3">
        <v>55.37</v>
      </c>
      <c r="AL1077" s="3">
        <v>56.16</v>
      </c>
      <c r="AM1077" s="3">
        <v>55.98</v>
      </c>
      <c r="AN1077" s="3">
        <v>55.09</v>
      </c>
      <c r="AO1077" s="3">
        <v>44.49</v>
      </c>
      <c r="AP1077" s="3">
        <v>43.68</v>
      </c>
      <c r="AQ1077" s="3">
        <v>43.42</v>
      </c>
      <c r="AR1077" s="3">
        <v>43.69</v>
      </c>
      <c r="AS1077" s="3">
        <v>44.82</v>
      </c>
      <c r="AT1077" s="3">
        <v>45.97</v>
      </c>
      <c r="AU1077" s="3">
        <v>52.34</v>
      </c>
      <c r="AV1077" s="3">
        <v>55.47</v>
      </c>
      <c r="AW1077" s="3">
        <v>55.92</v>
      </c>
      <c r="AX1077" s="3">
        <v>56.71</v>
      </c>
      <c r="AY1077" s="3">
        <v>56.26</v>
      </c>
    </row>
    <row r="1078" spans="1:51" x14ac:dyDescent="0.35">
      <c r="A1078" s="5">
        <f t="shared" si="17"/>
        <v>44235</v>
      </c>
      <c r="B1078" t="s">
        <v>1223</v>
      </c>
      <c r="C1078" s="2">
        <v>44235</v>
      </c>
      <c r="D1078" s="3">
        <v>61.35</v>
      </c>
      <c r="E1078" s="3">
        <v>58.19</v>
      </c>
      <c r="F1078" s="3">
        <v>54.22</v>
      </c>
      <c r="G1078" s="3">
        <v>52.78</v>
      </c>
      <c r="H1078" s="3">
        <v>53.25</v>
      </c>
      <c r="I1078" s="3">
        <v>53.95</v>
      </c>
      <c r="J1078" s="3">
        <v>54.63</v>
      </c>
      <c r="K1078" s="3">
        <v>58.17</v>
      </c>
      <c r="L1078" s="3">
        <v>60.52</v>
      </c>
      <c r="M1078" s="3">
        <v>61.22</v>
      </c>
      <c r="N1078" s="3">
        <v>63.82</v>
      </c>
      <c r="O1078" s="3">
        <v>63.92</v>
      </c>
      <c r="P1078" s="3">
        <v>62.86</v>
      </c>
      <c r="Q1078" s="3">
        <v>50.4</v>
      </c>
      <c r="R1078" s="3">
        <v>49.15</v>
      </c>
      <c r="S1078" s="3">
        <v>48.93</v>
      </c>
      <c r="T1078" s="3">
        <v>48.63</v>
      </c>
      <c r="U1078" s="3">
        <v>49.05</v>
      </c>
      <c r="V1078" s="3">
        <v>50.05</v>
      </c>
      <c r="W1078" s="3">
        <v>53.97</v>
      </c>
      <c r="X1078" s="3">
        <v>57.04</v>
      </c>
      <c r="Y1078" s="3">
        <v>57.49</v>
      </c>
      <c r="Z1078" s="3">
        <v>58.35</v>
      </c>
      <c r="AA1078" s="3">
        <v>58.41</v>
      </c>
      <c r="AB1078" s="3">
        <v>57.48</v>
      </c>
      <c r="AC1078" s="3">
        <v>46.89</v>
      </c>
      <c r="AD1078" s="3">
        <v>45.94</v>
      </c>
      <c r="AE1078" s="3">
        <v>45.24</v>
      </c>
      <c r="AF1078" s="3">
        <v>44.98</v>
      </c>
      <c r="AG1078" s="3">
        <v>45.26</v>
      </c>
      <c r="AH1078" s="3">
        <v>46.47</v>
      </c>
      <c r="AI1078" s="3">
        <v>52.09</v>
      </c>
      <c r="AJ1078" s="3">
        <v>55.22</v>
      </c>
      <c r="AK1078" s="3">
        <v>55.67</v>
      </c>
      <c r="AL1078" s="3">
        <v>56.46</v>
      </c>
      <c r="AM1078" s="3">
        <v>56.28</v>
      </c>
      <c r="AN1078" s="3">
        <v>55.39</v>
      </c>
      <c r="AO1078" s="3">
        <v>44.69</v>
      </c>
      <c r="AP1078" s="3">
        <v>43.88</v>
      </c>
      <c r="AQ1078" s="3">
        <v>43.62</v>
      </c>
      <c r="AR1078" s="3">
        <v>43.89</v>
      </c>
      <c r="AS1078" s="3">
        <v>45.02</v>
      </c>
      <c r="AT1078" s="3">
        <v>46.17</v>
      </c>
      <c r="AU1078" s="3">
        <v>52.64</v>
      </c>
      <c r="AV1078" s="3">
        <v>55.77</v>
      </c>
      <c r="AW1078" s="3">
        <v>56.22</v>
      </c>
      <c r="AX1078" s="3">
        <v>57.01</v>
      </c>
      <c r="AY1078" s="3">
        <v>56.56</v>
      </c>
    </row>
    <row r="1079" spans="1:51" x14ac:dyDescent="0.35">
      <c r="A1079" s="5">
        <f t="shared" si="17"/>
        <v>44236</v>
      </c>
      <c r="B1079" t="s">
        <v>1224</v>
      </c>
      <c r="C1079" s="2">
        <v>44236</v>
      </c>
      <c r="D1079" s="3">
        <v>59.54</v>
      </c>
      <c r="E1079" s="3">
        <v>56.65</v>
      </c>
      <c r="F1079" s="3">
        <v>53.42</v>
      </c>
      <c r="G1079" s="3">
        <v>52.07</v>
      </c>
      <c r="H1079" s="3">
        <v>52.55</v>
      </c>
      <c r="I1079" s="3">
        <v>53.3</v>
      </c>
      <c r="J1079" s="3">
        <v>53.98</v>
      </c>
      <c r="K1079" s="3">
        <v>57.36</v>
      </c>
      <c r="L1079" s="3">
        <v>59.71</v>
      </c>
      <c r="M1079" s="3">
        <v>60.41</v>
      </c>
      <c r="N1079" s="3">
        <v>63.08</v>
      </c>
      <c r="O1079" s="3">
        <v>63.18</v>
      </c>
      <c r="P1079" s="3">
        <v>62.12</v>
      </c>
      <c r="Q1079" s="3">
        <v>49.87</v>
      </c>
      <c r="R1079" s="3">
        <v>48.62</v>
      </c>
      <c r="S1079" s="3">
        <v>48.4</v>
      </c>
      <c r="T1079" s="3">
        <v>48.1</v>
      </c>
      <c r="U1079" s="3">
        <v>48.52</v>
      </c>
      <c r="V1079" s="3">
        <v>49.52</v>
      </c>
      <c r="W1079" s="3">
        <v>53.38</v>
      </c>
      <c r="X1079" s="3">
        <v>56.45</v>
      </c>
      <c r="Y1079" s="3">
        <v>56.9</v>
      </c>
      <c r="Z1079" s="3">
        <v>57.76</v>
      </c>
      <c r="AA1079" s="3">
        <v>57.82</v>
      </c>
      <c r="AB1079" s="3">
        <v>56.89</v>
      </c>
      <c r="AC1079" s="3">
        <v>46.67</v>
      </c>
      <c r="AD1079" s="3">
        <v>45.72</v>
      </c>
      <c r="AE1079" s="3">
        <v>45.02</v>
      </c>
      <c r="AF1079" s="3">
        <v>44.76</v>
      </c>
      <c r="AG1079" s="3">
        <v>45.04</v>
      </c>
      <c r="AH1079" s="3">
        <v>46.25</v>
      </c>
      <c r="AI1079" s="3">
        <v>51.46</v>
      </c>
      <c r="AJ1079" s="3">
        <v>54.59</v>
      </c>
      <c r="AK1079" s="3">
        <v>55.04</v>
      </c>
      <c r="AL1079" s="3">
        <v>55.83</v>
      </c>
      <c r="AM1079" s="3">
        <v>55.65</v>
      </c>
      <c r="AN1079" s="3">
        <v>54.76</v>
      </c>
      <c r="AO1079" s="3">
        <v>44.47</v>
      </c>
      <c r="AP1079" s="3">
        <v>43.66</v>
      </c>
      <c r="AQ1079" s="3">
        <v>43.4</v>
      </c>
      <c r="AR1079" s="3">
        <v>43.67</v>
      </c>
      <c r="AS1079" s="3">
        <v>44.8</v>
      </c>
      <c r="AT1079" s="3">
        <v>45.95</v>
      </c>
      <c r="AU1079" s="3">
        <v>52.01</v>
      </c>
      <c r="AV1079" s="3">
        <v>55.14</v>
      </c>
      <c r="AW1079" s="3">
        <v>55.59</v>
      </c>
      <c r="AX1079" s="3">
        <v>56.38</v>
      </c>
      <c r="AY1079" s="3">
        <v>55.93</v>
      </c>
    </row>
    <row r="1080" spans="1:51" x14ac:dyDescent="0.35">
      <c r="A1080" s="5">
        <f t="shared" si="17"/>
        <v>44237</v>
      </c>
      <c r="B1080" t="s">
        <v>1225</v>
      </c>
      <c r="C1080" s="2">
        <v>44237</v>
      </c>
      <c r="D1080" s="3">
        <v>58.33</v>
      </c>
      <c r="E1080" s="3">
        <v>56.26</v>
      </c>
      <c r="F1080" s="3">
        <v>53.38</v>
      </c>
      <c r="G1080" s="3">
        <v>52.35</v>
      </c>
      <c r="H1080" s="3">
        <v>52.67</v>
      </c>
      <c r="I1080" s="3">
        <v>53.44</v>
      </c>
      <c r="J1080" s="3">
        <v>54.12</v>
      </c>
      <c r="K1080" s="3">
        <v>57.46</v>
      </c>
      <c r="L1080" s="3">
        <v>59.81</v>
      </c>
      <c r="M1080" s="3">
        <v>60.51</v>
      </c>
      <c r="N1080" s="3">
        <v>63.2</v>
      </c>
      <c r="O1080" s="3">
        <v>63.3</v>
      </c>
      <c r="P1080" s="3">
        <v>62.24</v>
      </c>
      <c r="Q1080" s="3">
        <v>49.94</v>
      </c>
      <c r="R1080" s="3">
        <v>48.69</v>
      </c>
      <c r="S1080" s="3">
        <v>48.47</v>
      </c>
      <c r="T1080" s="3">
        <v>48.17</v>
      </c>
      <c r="U1080" s="3">
        <v>48.59</v>
      </c>
      <c r="V1080" s="3">
        <v>49.59</v>
      </c>
      <c r="W1080" s="3">
        <v>53.56</v>
      </c>
      <c r="X1080" s="3">
        <v>56.63</v>
      </c>
      <c r="Y1080" s="3">
        <v>57.08</v>
      </c>
      <c r="Z1080" s="3">
        <v>57.94</v>
      </c>
      <c r="AA1080" s="3">
        <v>58</v>
      </c>
      <c r="AB1080" s="3">
        <v>57.07</v>
      </c>
      <c r="AC1080" s="3">
        <v>46.77</v>
      </c>
      <c r="AD1080" s="3">
        <v>45.82</v>
      </c>
      <c r="AE1080" s="3">
        <v>45.12</v>
      </c>
      <c r="AF1080" s="3">
        <v>44.86</v>
      </c>
      <c r="AG1080" s="3">
        <v>45.14</v>
      </c>
      <c r="AH1080" s="3">
        <v>46.35</v>
      </c>
      <c r="AI1080" s="3">
        <v>51.66</v>
      </c>
      <c r="AJ1080" s="3">
        <v>54.79</v>
      </c>
      <c r="AK1080" s="3">
        <v>55.24</v>
      </c>
      <c r="AL1080" s="3">
        <v>56.03</v>
      </c>
      <c r="AM1080" s="3">
        <v>55.85</v>
      </c>
      <c r="AN1080" s="3">
        <v>54.96</v>
      </c>
      <c r="AO1080" s="3">
        <v>44.94</v>
      </c>
      <c r="AP1080" s="3">
        <v>44.13</v>
      </c>
      <c r="AQ1080" s="3">
        <v>43.87</v>
      </c>
      <c r="AR1080" s="3">
        <v>44.14</v>
      </c>
      <c r="AS1080" s="3">
        <v>45.27</v>
      </c>
      <c r="AT1080" s="3">
        <v>46.42</v>
      </c>
      <c r="AU1080" s="3">
        <v>52.21</v>
      </c>
      <c r="AV1080" s="3">
        <v>55.34</v>
      </c>
      <c r="AW1080" s="3">
        <v>55.79</v>
      </c>
      <c r="AX1080" s="3">
        <v>56.58</v>
      </c>
      <c r="AY1080" s="3">
        <v>56.13</v>
      </c>
    </row>
    <row r="1081" spans="1:51" x14ac:dyDescent="0.35">
      <c r="A1081" s="5">
        <f t="shared" si="17"/>
        <v>44238</v>
      </c>
      <c r="B1081" t="s">
        <v>1226</v>
      </c>
      <c r="C1081" s="2">
        <v>44238</v>
      </c>
      <c r="D1081" s="3">
        <v>55.79</v>
      </c>
      <c r="E1081" s="3">
        <v>54.94</v>
      </c>
      <c r="F1081" s="3">
        <v>52.19</v>
      </c>
      <c r="G1081" s="3">
        <v>51.29</v>
      </c>
      <c r="H1081" s="3">
        <v>51.59</v>
      </c>
      <c r="I1081" s="3">
        <v>52.38</v>
      </c>
      <c r="J1081" s="3">
        <v>53.06</v>
      </c>
      <c r="K1081" s="3">
        <v>56.46</v>
      </c>
      <c r="L1081" s="3">
        <v>58.81</v>
      </c>
      <c r="M1081" s="3">
        <v>59.51</v>
      </c>
      <c r="N1081" s="3">
        <v>62.2</v>
      </c>
      <c r="O1081" s="3">
        <v>62.3</v>
      </c>
      <c r="P1081" s="3">
        <v>61.24</v>
      </c>
      <c r="Q1081" s="3">
        <v>49.69</v>
      </c>
      <c r="R1081" s="3">
        <v>48.44</v>
      </c>
      <c r="S1081" s="3">
        <v>48.22</v>
      </c>
      <c r="T1081" s="3">
        <v>47.92</v>
      </c>
      <c r="U1081" s="3">
        <v>48.34</v>
      </c>
      <c r="V1081" s="3">
        <v>49.34</v>
      </c>
      <c r="W1081" s="3">
        <v>53.19</v>
      </c>
      <c r="X1081" s="3">
        <v>56.26</v>
      </c>
      <c r="Y1081" s="3">
        <v>56.71</v>
      </c>
      <c r="Z1081" s="3">
        <v>57.57</v>
      </c>
      <c r="AA1081" s="3">
        <v>57.63</v>
      </c>
      <c r="AB1081" s="3">
        <v>56.7</v>
      </c>
      <c r="AC1081" s="3">
        <v>46.49</v>
      </c>
      <c r="AD1081" s="3">
        <v>45.54</v>
      </c>
      <c r="AE1081" s="3">
        <v>44.84</v>
      </c>
      <c r="AF1081" s="3">
        <v>44.58</v>
      </c>
      <c r="AG1081" s="3">
        <v>44.86</v>
      </c>
      <c r="AH1081" s="3">
        <v>46.07</v>
      </c>
      <c r="AI1081" s="3">
        <v>51.12</v>
      </c>
      <c r="AJ1081" s="3">
        <v>54.25</v>
      </c>
      <c r="AK1081" s="3">
        <v>54.7</v>
      </c>
      <c r="AL1081" s="3">
        <v>55.49</v>
      </c>
      <c r="AM1081" s="3">
        <v>55.31</v>
      </c>
      <c r="AN1081" s="3">
        <v>54.42</v>
      </c>
      <c r="AO1081" s="3">
        <v>45.04</v>
      </c>
      <c r="AP1081" s="3">
        <v>44.23</v>
      </c>
      <c r="AQ1081" s="3">
        <v>43.97</v>
      </c>
      <c r="AR1081" s="3">
        <v>44.24</v>
      </c>
      <c r="AS1081" s="3">
        <v>45.37</v>
      </c>
      <c r="AT1081" s="3">
        <v>46.52</v>
      </c>
      <c r="AU1081" s="3">
        <v>51.67</v>
      </c>
      <c r="AV1081" s="3">
        <v>54.8</v>
      </c>
      <c r="AW1081" s="3">
        <v>55.25</v>
      </c>
      <c r="AX1081" s="3">
        <v>56.04</v>
      </c>
      <c r="AY1081" s="3">
        <v>55.59</v>
      </c>
    </row>
    <row r="1082" spans="1:51" x14ac:dyDescent="0.35">
      <c r="A1082" s="5">
        <f t="shared" si="17"/>
        <v>44239</v>
      </c>
      <c r="B1082" t="s">
        <v>1227</v>
      </c>
      <c r="C1082" s="2">
        <v>44239</v>
      </c>
      <c r="D1082" s="3">
        <v>55.95</v>
      </c>
      <c r="E1082" s="3">
        <v>54.92</v>
      </c>
      <c r="F1082" s="3">
        <v>52.28</v>
      </c>
      <c r="G1082" s="3">
        <v>51.44</v>
      </c>
      <c r="H1082" s="3">
        <v>51.71</v>
      </c>
      <c r="I1082" s="3">
        <v>52.5</v>
      </c>
      <c r="J1082" s="3">
        <v>53.18</v>
      </c>
      <c r="K1082" s="3">
        <v>56.5</v>
      </c>
      <c r="L1082" s="3">
        <v>58.85</v>
      </c>
      <c r="M1082" s="3">
        <v>59.55</v>
      </c>
      <c r="N1082" s="3">
        <v>62.22</v>
      </c>
      <c r="O1082" s="3">
        <v>62.32</v>
      </c>
      <c r="P1082" s="3">
        <v>61.26</v>
      </c>
      <c r="Q1082" s="3">
        <v>49.5</v>
      </c>
      <c r="R1082" s="3">
        <v>48.25</v>
      </c>
      <c r="S1082" s="3">
        <v>48.03</v>
      </c>
      <c r="T1082" s="3">
        <v>47.73</v>
      </c>
      <c r="U1082" s="3">
        <v>48.15</v>
      </c>
      <c r="V1082" s="3">
        <v>49.15</v>
      </c>
      <c r="W1082" s="3">
        <v>53.04</v>
      </c>
      <c r="X1082" s="3">
        <v>56.11</v>
      </c>
      <c r="Y1082" s="3">
        <v>56.56</v>
      </c>
      <c r="Z1082" s="3">
        <v>57.42</v>
      </c>
      <c r="AA1082" s="3">
        <v>57.48</v>
      </c>
      <c r="AB1082" s="3">
        <v>56.55</v>
      </c>
      <c r="AC1082" s="3">
        <v>46.39</v>
      </c>
      <c r="AD1082" s="3">
        <v>45.44</v>
      </c>
      <c r="AE1082" s="3">
        <v>44.74</v>
      </c>
      <c r="AF1082" s="3">
        <v>44.48</v>
      </c>
      <c r="AG1082" s="3">
        <v>44.76</v>
      </c>
      <c r="AH1082" s="3">
        <v>45.97</v>
      </c>
      <c r="AI1082" s="3">
        <v>50.94</v>
      </c>
      <c r="AJ1082" s="3">
        <v>54.07</v>
      </c>
      <c r="AK1082" s="3">
        <v>54.52</v>
      </c>
      <c r="AL1082" s="3">
        <v>55.31</v>
      </c>
      <c r="AM1082" s="3">
        <v>55.13</v>
      </c>
      <c r="AN1082" s="3">
        <v>54.24</v>
      </c>
      <c r="AO1082" s="3">
        <v>44.52</v>
      </c>
      <c r="AP1082" s="3">
        <v>43.71</v>
      </c>
      <c r="AQ1082" s="3">
        <v>43.45</v>
      </c>
      <c r="AR1082" s="3">
        <v>43.72</v>
      </c>
      <c r="AS1082" s="3">
        <v>44.85</v>
      </c>
      <c r="AT1082" s="3">
        <v>46</v>
      </c>
      <c r="AU1082" s="3">
        <v>51.49</v>
      </c>
      <c r="AV1082" s="3">
        <v>54.62</v>
      </c>
      <c r="AW1082" s="3">
        <v>55.07</v>
      </c>
      <c r="AX1082" s="3">
        <v>55.86</v>
      </c>
      <c r="AY1082" s="3">
        <v>55.41</v>
      </c>
    </row>
    <row r="1083" spans="1:51" x14ac:dyDescent="0.35">
      <c r="A1083" s="5">
        <f t="shared" si="17"/>
        <v>44242</v>
      </c>
      <c r="B1083" t="s">
        <v>1228</v>
      </c>
      <c r="C1083" s="2">
        <v>44242</v>
      </c>
      <c r="D1083" s="3">
        <v>53.54</v>
      </c>
      <c r="E1083" s="3">
        <v>53.2</v>
      </c>
      <c r="F1083" s="3">
        <v>51.45</v>
      </c>
      <c r="G1083" s="3">
        <v>51.09</v>
      </c>
      <c r="H1083" s="3">
        <v>50.82</v>
      </c>
      <c r="I1083" s="3">
        <v>51.62</v>
      </c>
      <c r="J1083" s="3">
        <v>52.3</v>
      </c>
      <c r="K1083" s="3">
        <v>55.74</v>
      </c>
      <c r="L1083" s="3">
        <v>58.09</v>
      </c>
      <c r="M1083" s="3">
        <v>58.79</v>
      </c>
      <c r="N1083" s="3">
        <v>61.49</v>
      </c>
      <c r="O1083" s="3">
        <v>61.59</v>
      </c>
      <c r="P1083" s="3">
        <v>60.53</v>
      </c>
      <c r="Q1083" s="3">
        <v>48.87</v>
      </c>
      <c r="R1083" s="3">
        <v>47.62</v>
      </c>
      <c r="S1083" s="3">
        <v>47.4</v>
      </c>
      <c r="T1083" s="3">
        <v>47.1</v>
      </c>
      <c r="U1083" s="3">
        <v>47.52</v>
      </c>
      <c r="V1083" s="3">
        <v>48.52</v>
      </c>
      <c r="W1083" s="3">
        <v>52.75</v>
      </c>
      <c r="X1083" s="3">
        <v>55.82</v>
      </c>
      <c r="Y1083" s="3">
        <v>56.27</v>
      </c>
      <c r="Z1083" s="3">
        <v>57.13</v>
      </c>
      <c r="AA1083" s="3">
        <v>57.19</v>
      </c>
      <c r="AB1083" s="3">
        <v>56.26</v>
      </c>
      <c r="AC1083" s="3">
        <v>45.8</v>
      </c>
      <c r="AD1083" s="3">
        <v>44.85</v>
      </c>
      <c r="AE1083" s="3">
        <v>44.15</v>
      </c>
      <c r="AF1083" s="3">
        <v>43.89</v>
      </c>
      <c r="AG1083" s="3">
        <v>44.17</v>
      </c>
      <c r="AH1083" s="3">
        <v>45.38</v>
      </c>
      <c r="AI1083" s="3">
        <v>50.53</v>
      </c>
      <c r="AJ1083" s="3">
        <v>53.66</v>
      </c>
      <c r="AK1083" s="3">
        <v>54.11</v>
      </c>
      <c r="AL1083" s="3">
        <v>54.9</v>
      </c>
      <c r="AM1083" s="3">
        <v>54.72</v>
      </c>
      <c r="AN1083" s="3">
        <v>53.83</v>
      </c>
      <c r="AO1083" s="3">
        <v>43.99</v>
      </c>
      <c r="AP1083" s="3">
        <v>43.18</v>
      </c>
      <c r="AQ1083" s="3">
        <v>42.92</v>
      </c>
      <c r="AR1083" s="3">
        <v>43.19</v>
      </c>
      <c r="AS1083" s="3">
        <v>44.32</v>
      </c>
      <c r="AT1083" s="3">
        <v>45.47</v>
      </c>
      <c r="AU1083" s="3">
        <v>51.08</v>
      </c>
      <c r="AV1083" s="3">
        <v>54.21</v>
      </c>
      <c r="AW1083" s="3">
        <v>54.66</v>
      </c>
      <c r="AX1083" s="3">
        <v>55.45</v>
      </c>
      <c r="AY1083" s="3">
        <v>55</v>
      </c>
    </row>
    <row r="1084" spans="1:51" x14ac:dyDescent="0.35">
      <c r="A1084" s="5">
        <f t="shared" si="17"/>
        <v>44243</v>
      </c>
      <c r="B1084" t="s">
        <v>1229</v>
      </c>
      <c r="C1084" s="2">
        <v>44243</v>
      </c>
      <c r="D1084" s="3">
        <v>53.38</v>
      </c>
      <c r="E1084" s="3">
        <v>52.76</v>
      </c>
      <c r="F1084" s="3">
        <v>51.1</v>
      </c>
      <c r="G1084" s="3">
        <v>50.86</v>
      </c>
      <c r="H1084" s="3">
        <v>50.31</v>
      </c>
      <c r="I1084" s="3">
        <v>51.11</v>
      </c>
      <c r="J1084" s="3">
        <v>51.79</v>
      </c>
      <c r="K1084" s="3">
        <v>55.29</v>
      </c>
      <c r="L1084" s="3">
        <v>57.64</v>
      </c>
      <c r="M1084" s="3">
        <v>58.34</v>
      </c>
      <c r="N1084" s="3">
        <v>61.06</v>
      </c>
      <c r="O1084" s="3">
        <v>61.16</v>
      </c>
      <c r="P1084" s="3">
        <v>60.1</v>
      </c>
      <c r="Q1084" s="3">
        <v>48.8</v>
      </c>
      <c r="R1084" s="3">
        <v>47.55</v>
      </c>
      <c r="S1084" s="3">
        <v>47.33</v>
      </c>
      <c r="T1084" s="3">
        <v>47.03</v>
      </c>
      <c r="U1084" s="3">
        <v>47.45</v>
      </c>
      <c r="V1084" s="3">
        <v>48.45</v>
      </c>
      <c r="W1084" s="3">
        <v>52.47</v>
      </c>
      <c r="X1084" s="3">
        <v>55.54</v>
      </c>
      <c r="Y1084" s="3">
        <v>55.99</v>
      </c>
      <c r="Z1084" s="3">
        <v>56.85</v>
      </c>
      <c r="AA1084" s="3">
        <v>56.91</v>
      </c>
      <c r="AB1084" s="3">
        <v>55.98</v>
      </c>
      <c r="AC1084" s="3">
        <v>45.86</v>
      </c>
      <c r="AD1084" s="3">
        <v>44.91</v>
      </c>
      <c r="AE1084" s="3">
        <v>44.21</v>
      </c>
      <c r="AF1084" s="3">
        <v>43.95</v>
      </c>
      <c r="AG1084" s="3">
        <v>44.23</v>
      </c>
      <c r="AH1084" s="3">
        <v>45.44</v>
      </c>
      <c r="AI1084" s="3">
        <v>50.37</v>
      </c>
      <c r="AJ1084" s="3">
        <v>53.5</v>
      </c>
      <c r="AK1084" s="3">
        <v>53.95</v>
      </c>
      <c r="AL1084" s="3">
        <v>54.74</v>
      </c>
      <c r="AM1084" s="3">
        <v>54.56</v>
      </c>
      <c r="AN1084" s="3">
        <v>53.67</v>
      </c>
      <c r="AO1084" s="3">
        <v>44.29</v>
      </c>
      <c r="AP1084" s="3">
        <v>43.48</v>
      </c>
      <c r="AQ1084" s="3">
        <v>43.22</v>
      </c>
      <c r="AR1084" s="3">
        <v>43.49</v>
      </c>
      <c r="AS1084" s="3">
        <v>44.62</v>
      </c>
      <c r="AT1084" s="3">
        <v>45.77</v>
      </c>
      <c r="AU1084" s="3">
        <v>50.92</v>
      </c>
      <c r="AV1084" s="3">
        <v>54.05</v>
      </c>
      <c r="AW1084" s="3">
        <v>54.5</v>
      </c>
      <c r="AX1084" s="3">
        <v>55.29</v>
      </c>
      <c r="AY1084" s="3">
        <v>54.84</v>
      </c>
    </row>
    <row r="1085" spans="1:51" x14ac:dyDescent="0.35">
      <c r="A1085" s="5">
        <f t="shared" si="17"/>
        <v>44244</v>
      </c>
      <c r="B1085" t="s">
        <v>1230</v>
      </c>
      <c r="C1085" s="2">
        <v>44244</v>
      </c>
      <c r="D1085" s="3">
        <v>52.73</v>
      </c>
      <c r="E1085" s="3">
        <v>52.29</v>
      </c>
      <c r="F1085" s="3">
        <v>50.01</v>
      </c>
      <c r="G1085" s="3">
        <v>49.86</v>
      </c>
      <c r="H1085" s="3">
        <v>49.47</v>
      </c>
      <c r="I1085" s="3">
        <v>50.25</v>
      </c>
      <c r="J1085" s="3">
        <v>50.93</v>
      </c>
      <c r="K1085" s="3">
        <v>54.85</v>
      </c>
      <c r="L1085" s="3">
        <v>57.2</v>
      </c>
      <c r="M1085" s="3">
        <v>57.9</v>
      </c>
      <c r="N1085" s="3">
        <v>60.61</v>
      </c>
      <c r="O1085" s="3">
        <v>60.71</v>
      </c>
      <c r="P1085" s="3">
        <v>59.65</v>
      </c>
      <c r="Q1085" s="3">
        <v>48.53</v>
      </c>
      <c r="R1085" s="3">
        <v>47.28</v>
      </c>
      <c r="S1085" s="3">
        <v>47.06</v>
      </c>
      <c r="T1085" s="3">
        <v>46.76</v>
      </c>
      <c r="U1085" s="3">
        <v>47.18</v>
      </c>
      <c r="V1085" s="3">
        <v>48.18</v>
      </c>
      <c r="W1085" s="3">
        <v>52.11</v>
      </c>
      <c r="X1085" s="3">
        <v>55.18</v>
      </c>
      <c r="Y1085" s="3">
        <v>55.63</v>
      </c>
      <c r="Z1085" s="3">
        <v>56.49</v>
      </c>
      <c r="AA1085" s="3">
        <v>56.55</v>
      </c>
      <c r="AB1085" s="3">
        <v>55.62</v>
      </c>
      <c r="AC1085" s="3">
        <v>45.63</v>
      </c>
      <c r="AD1085" s="3">
        <v>44.68</v>
      </c>
      <c r="AE1085" s="3">
        <v>43.98</v>
      </c>
      <c r="AF1085" s="3">
        <v>43.72</v>
      </c>
      <c r="AG1085" s="3">
        <v>44</v>
      </c>
      <c r="AH1085" s="3">
        <v>45.21</v>
      </c>
      <c r="AI1085" s="3">
        <v>50.27</v>
      </c>
      <c r="AJ1085" s="3">
        <v>53.4</v>
      </c>
      <c r="AK1085" s="3">
        <v>53.85</v>
      </c>
      <c r="AL1085" s="3">
        <v>54.64</v>
      </c>
      <c r="AM1085" s="3">
        <v>54.46</v>
      </c>
      <c r="AN1085" s="3">
        <v>53.57</v>
      </c>
      <c r="AO1085" s="3">
        <v>44.54</v>
      </c>
      <c r="AP1085" s="3">
        <v>43.73</v>
      </c>
      <c r="AQ1085" s="3">
        <v>43.47</v>
      </c>
      <c r="AR1085" s="3">
        <v>43.74</v>
      </c>
      <c r="AS1085" s="3">
        <v>44.87</v>
      </c>
      <c r="AT1085" s="3">
        <v>46.02</v>
      </c>
      <c r="AU1085" s="3">
        <v>50.82</v>
      </c>
      <c r="AV1085" s="3">
        <v>53.95</v>
      </c>
      <c r="AW1085" s="3">
        <v>54.4</v>
      </c>
      <c r="AX1085" s="3">
        <v>55.19</v>
      </c>
      <c r="AY1085" s="3">
        <v>54.74</v>
      </c>
    </row>
    <row r="1086" spans="1:51" x14ac:dyDescent="0.35">
      <c r="A1086" s="5">
        <f t="shared" si="17"/>
        <v>44245</v>
      </c>
      <c r="B1086" t="s">
        <v>1231</v>
      </c>
      <c r="C1086" s="2">
        <v>44245</v>
      </c>
      <c r="D1086" s="3">
        <v>54.26</v>
      </c>
      <c r="E1086" s="3">
        <v>53.34</v>
      </c>
      <c r="F1086" s="3">
        <v>51.06</v>
      </c>
      <c r="G1086" s="3">
        <v>50.9</v>
      </c>
      <c r="H1086" s="3">
        <v>50.41</v>
      </c>
      <c r="I1086" s="3">
        <v>51.18</v>
      </c>
      <c r="J1086" s="3">
        <v>51.86</v>
      </c>
      <c r="K1086" s="3">
        <v>55.62</v>
      </c>
      <c r="L1086" s="3">
        <v>57.97</v>
      </c>
      <c r="M1086" s="3">
        <v>58.67</v>
      </c>
      <c r="N1086" s="3">
        <v>61.38</v>
      </c>
      <c r="O1086" s="3">
        <v>61.48</v>
      </c>
      <c r="P1086" s="3">
        <v>60.42</v>
      </c>
      <c r="Q1086" s="3">
        <v>48.74</v>
      </c>
      <c r="R1086" s="3">
        <v>47.49</v>
      </c>
      <c r="S1086" s="3">
        <v>47.27</v>
      </c>
      <c r="T1086" s="3">
        <v>46.97</v>
      </c>
      <c r="U1086" s="3">
        <v>47.39</v>
      </c>
      <c r="V1086" s="3">
        <v>48.39</v>
      </c>
      <c r="W1086" s="3">
        <v>52.34</v>
      </c>
      <c r="X1086" s="3">
        <v>55.41</v>
      </c>
      <c r="Y1086" s="3">
        <v>55.86</v>
      </c>
      <c r="Z1086" s="3">
        <v>56.72</v>
      </c>
      <c r="AA1086" s="3">
        <v>56.78</v>
      </c>
      <c r="AB1086" s="3">
        <v>55.85</v>
      </c>
      <c r="AC1086" s="3">
        <v>45.9</v>
      </c>
      <c r="AD1086" s="3">
        <v>44.95</v>
      </c>
      <c r="AE1086" s="3">
        <v>44.25</v>
      </c>
      <c r="AF1086" s="3">
        <v>43.99</v>
      </c>
      <c r="AG1086" s="3">
        <v>44.27</v>
      </c>
      <c r="AH1086" s="3">
        <v>45.48</v>
      </c>
      <c r="AI1086" s="3">
        <v>50.49</v>
      </c>
      <c r="AJ1086" s="3">
        <v>53.62</v>
      </c>
      <c r="AK1086" s="3">
        <v>54.07</v>
      </c>
      <c r="AL1086" s="3">
        <v>54.86</v>
      </c>
      <c r="AM1086" s="3">
        <v>54.68</v>
      </c>
      <c r="AN1086" s="3">
        <v>53.79</v>
      </c>
      <c r="AO1086" s="3">
        <v>44.82</v>
      </c>
      <c r="AP1086" s="3">
        <v>44.01</v>
      </c>
      <c r="AQ1086" s="3">
        <v>43.75</v>
      </c>
      <c r="AR1086" s="3">
        <v>44.02</v>
      </c>
      <c r="AS1086" s="3">
        <v>45.15</v>
      </c>
      <c r="AT1086" s="3">
        <v>46.3</v>
      </c>
      <c r="AU1086" s="3">
        <v>51.04</v>
      </c>
      <c r="AV1086" s="3">
        <v>54.17</v>
      </c>
      <c r="AW1086" s="3">
        <v>54.62</v>
      </c>
      <c r="AX1086" s="3">
        <v>55.41</v>
      </c>
      <c r="AY1086" s="3">
        <v>54.96</v>
      </c>
    </row>
    <row r="1087" spans="1:51" x14ac:dyDescent="0.35">
      <c r="A1087" s="5">
        <f t="shared" si="17"/>
        <v>44246</v>
      </c>
      <c r="B1087" t="s">
        <v>1232</v>
      </c>
      <c r="C1087" s="2">
        <v>44246</v>
      </c>
      <c r="D1087" s="3">
        <v>53.1</v>
      </c>
      <c r="E1087" s="3">
        <v>52.45</v>
      </c>
      <c r="F1087" s="3">
        <v>50.16</v>
      </c>
      <c r="G1087" s="3">
        <v>50.15</v>
      </c>
      <c r="H1087" s="3">
        <v>49.51</v>
      </c>
      <c r="I1087" s="3">
        <v>50.32</v>
      </c>
      <c r="J1087" s="3">
        <v>51</v>
      </c>
      <c r="K1087" s="3">
        <v>54.9</v>
      </c>
      <c r="L1087" s="3">
        <v>57.25</v>
      </c>
      <c r="M1087" s="3">
        <v>57.95</v>
      </c>
      <c r="N1087" s="3">
        <v>60.67</v>
      </c>
      <c r="O1087" s="3">
        <v>60.77</v>
      </c>
      <c r="P1087" s="3">
        <v>59.71</v>
      </c>
      <c r="Q1087" s="3">
        <v>48.31</v>
      </c>
      <c r="R1087" s="3">
        <v>47.06</v>
      </c>
      <c r="S1087" s="3">
        <v>46.84</v>
      </c>
      <c r="T1087" s="3">
        <v>46.54</v>
      </c>
      <c r="U1087" s="3">
        <v>46.96</v>
      </c>
      <c r="V1087" s="3">
        <v>47.96</v>
      </c>
      <c r="W1087" s="3">
        <v>52.17</v>
      </c>
      <c r="X1087" s="3">
        <v>55.24</v>
      </c>
      <c r="Y1087" s="3">
        <v>55.69</v>
      </c>
      <c r="Z1087" s="3">
        <v>56.55</v>
      </c>
      <c r="AA1087" s="3">
        <v>56.61</v>
      </c>
      <c r="AB1087" s="3">
        <v>55.68</v>
      </c>
      <c r="AC1087" s="3">
        <v>45.63</v>
      </c>
      <c r="AD1087" s="3">
        <v>44.68</v>
      </c>
      <c r="AE1087" s="3">
        <v>43.98</v>
      </c>
      <c r="AF1087" s="3">
        <v>43.72</v>
      </c>
      <c r="AG1087" s="3">
        <v>44</v>
      </c>
      <c r="AH1087" s="3">
        <v>45.21</v>
      </c>
      <c r="AI1087" s="3">
        <v>50.13</v>
      </c>
      <c r="AJ1087" s="3">
        <v>53.26</v>
      </c>
      <c r="AK1087" s="3">
        <v>53.71</v>
      </c>
      <c r="AL1087" s="3">
        <v>54.5</v>
      </c>
      <c r="AM1087" s="3">
        <v>54.32</v>
      </c>
      <c r="AN1087" s="3">
        <v>53.43</v>
      </c>
      <c r="AO1087" s="3">
        <v>44.37</v>
      </c>
      <c r="AP1087" s="3">
        <v>43.56</v>
      </c>
      <c r="AQ1087" s="3">
        <v>43.3</v>
      </c>
      <c r="AR1087" s="3">
        <v>43.57</v>
      </c>
      <c r="AS1087" s="3">
        <v>44.7</v>
      </c>
      <c r="AT1087" s="3">
        <v>45.85</v>
      </c>
      <c r="AU1087" s="3">
        <v>50.68</v>
      </c>
      <c r="AV1087" s="3">
        <v>53.81</v>
      </c>
      <c r="AW1087" s="3">
        <v>54.26</v>
      </c>
      <c r="AX1087" s="3">
        <v>55.05</v>
      </c>
      <c r="AY1087" s="3">
        <v>54.6</v>
      </c>
    </row>
    <row r="1088" spans="1:51" x14ac:dyDescent="0.35">
      <c r="A1088" s="5">
        <f t="shared" si="17"/>
        <v>44249</v>
      </c>
      <c r="B1088" t="s">
        <v>1233</v>
      </c>
      <c r="C1088" s="2">
        <v>44249</v>
      </c>
      <c r="D1088" s="3">
        <v>51.82</v>
      </c>
      <c r="E1088" s="3">
        <v>51.44</v>
      </c>
      <c r="F1088" s="3">
        <v>49.02</v>
      </c>
      <c r="G1088" s="3">
        <v>49.08</v>
      </c>
      <c r="H1088" s="3">
        <v>48.68</v>
      </c>
      <c r="I1088" s="3">
        <v>49.41</v>
      </c>
      <c r="J1088" s="3">
        <v>50.09</v>
      </c>
      <c r="K1088" s="3">
        <v>54.11</v>
      </c>
      <c r="L1088" s="3">
        <v>56.46</v>
      </c>
      <c r="M1088" s="3">
        <v>57.16</v>
      </c>
      <c r="N1088" s="3">
        <v>59.88</v>
      </c>
      <c r="O1088" s="3">
        <v>59.98</v>
      </c>
      <c r="P1088" s="3">
        <v>58.92</v>
      </c>
      <c r="Q1088" s="3">
        <v>47.8</v>
      </c>
      <c r="R1088" s="3">
        <v>46.55</v>
      </c>
      <c r="S1088" s="3">
        <v>46.33</v>
      </c>
      <c r="T1088" s="3">
        <v>46.03</v>
      </c>
      <c r="U1088" s="3">
        <v>46.45</v>
      </c>
      <c r="V1088" s="3">
        <v>47.45</v>
      </c>
      <c r="W1088" s="3">
        <v>51.69</v>
      </c>
      <c r="X1088" s="3">
        <v>54.76</v>
      </c>
      <c r="Y1088" s="3">
        <v>55.21</v>
      </c>
      <c r="Z1088" s="3">
        <v>56.07</v>
      </c>
      <c r="AA1088" s="3">
        <v>56.13</v>
      </c>
      <c r="AB1088" s="3">
        <v>55.2</v>
      </c>
      <c r="AC1088" s="3">
        <v>45.3</v>
      </c>
      <c r="AD1088" s="3">
        <v>44.35</v>
      </c>
      <c r="AE1088" s="3">
        <v>43.65</v>
      </c>
      <c r="AF1088" s="3">
        <v>43.39</v>
      </c>
      <c r="AG1088" s="3">
        <v>43.67</v>
      </c>
      <c r="AH1088" s="3">
        <v>44.88</v>
      </c>
      <c r="AI1088" s="3">
        <v>49.83</v>
      </c>
      <c r="AJ1088" s="3">
        <v>52.96</v>
      </c>
      <c r="AK1088" s="3">
        <v>53.41</v>
      </c>
      <c r="AL1088" s="3">
        <v>54.2</v>
      </c>
      <c r="AM1088" s="3">
        <v>54.02</v>
      </c>
      <c r="AN1088" s="3">
        <v>53.13</v>
      </c>
      <c r="AO1088" s="3">
        <v>45.04</v>
      </c>
      <c r="AP1088" s="3">
        <v>44.23</v>
      </c>
      <c r="AQ1088" s="3">
        <v>43.97</v>
      </c>
      <c r="AR1088" s="3">
        <v>44.24</v>
      </c>
      <c r="AS1088" s="3">
        <v>45.37</v>
      </c>
      <c r="AT1088" s="3">
        <v>46.52</v>
      </c>
      <c r="AU1088" s="3">
        <v>50.38</v>
      </c>
      <c r="AV1088" s="3">
        <v>53.51</v>
      </c>
      <c r="AW1088" s="3">
        <v>53.96</v>
      </c>
      <c r="AX1088" s="3">
        <v>54.75</v>
      </c>
      <c r="AY1088" s="3">
        <v>54.3</v>
      </c>
    </row>
    <row r="1089" spans="1:51" x14ac:dyDescent="0.35">
      <c r="A1089" s="5">
        <f t="shared" si="17"/>
        <v>44250</v>
      </c>
      <c r="B1089" t="s">
        <v>1234</v>
      </c>
      <c r="C1089" s="2">
        <v>44250</v>
      </c>
      <c r="D1089" s="3">
        <v>52.44</v>
      </c>
      <c r="E1089" s="3">
        <v>52.05</v>
      </c>
      <c r="F1089" s="3">
        <v>49.57</v>
      </c>
      <c r="G1089" s="3">
        <v>49.57</v>
      </c>
      <c r="H1089" s="3">
        <v>49.11</v>
      </c>
      <c r="I1089" s="3">
        <v>49.84</v>
      </c>
      <c r="J1089" s="3">
        <v>50.52</v>
      </c>
      <c r="K1089" s="3">
        <v>54.69</v>
      </c>
      <c r="L1089" s="3">
        <v>57.04</v>
      </c>
      <c r="M1089" s="3">
        <v>57.74</v>
      </c>
      <c r="N1089" s="3">
        <v>60.31</v>
      </c>
      <c r="O1089" s="3">
        <v>60.41</v>
      </c>
      <c r="P1089" s="3">
        <v>59.35</v>
      </c>
      <c r="Q1089" s="3">
        <v>48</v>
      </c>
      <c r="R1089" s="3">
        <v>46.75</v>
      </c>
      <c r="S1089" s="3">
        <v>46.53</v>
      </c>
      <c r="T1089" s="3">
        <v>46.23</v>
      </c>
      <c r="U1089" s="3">
        <v>46.65</v>
      </c>
      <c r="V1089" s="3">
        <v>47.65</v>
      </c>
      <c r="W1089" s="3">
        <v>51.48</v>
      </c>
      <c r="X1089" s="3">
        <v>54.55</v>
      </c>
      <c r="Y1089" s="3">
        <v>55</v>
      </c>
      <c r="Z1089" s="3">
        <v>55.86</v>
      </c>
      <c r="AA1089" s="3">
        <v>55.92</v>
      </c>
      <c r="AB1089" s="3">
        <v>54.99</v>
      </c>
      <c r="AC1089" s="3">
        <v>45.61</v>
      </c>
      <c r="AD1089" s="3">
        <v>44.66</v>
      </c>
      <c r="AE1089" s="3">
        <v>43.96</v>
      </c>
      <c r="AF1089" s="3">
        <v>43.7</v>
      </c>
      <c r="AG1089" s="3">
        <v>43.98</v>
      </c>
      <c r="AH1089" s="3">
        <v>45.19</v>
      </c>
      <c r="AI1089" s="3">
        <v>50.2</v>
      </c>
      <c r="AJ1089" s="3">
        <v>53.33</v>
      </c>
      <c r="AK1089" s="3">
        <v>53.78</v>
      </c>
      <c r="AL1089" s="3">
        <v>54.57</v>
      </c>
      <c r="AM1089" s="3">
        <v>54.39</v>
      </c>
      <c r="AN1089" s="3">
        <v>53.5</v>
      </c>
      <c r="AO1089" s="3">
        <v>45.07</v>
      </c>
      <c r="AP1089" s="3">
        <v>44.26</v>
      </c>
      <c r="AQ1089" s="3">
        <v>44</v>
      </c>
      <c r="AR1089" s="3">
        <v>44.27</v>
      </c>
      <c r="AS1089" s="3">
        <v>45.4</v>
      </c>
      <c r="AT1089" s="3">
        <v>46.55</v>
      </c>
      <c r="AU1089" s="3">
        <v>50.75</v>
      </c>
      <c r="AV1089" s="3">
        <v>53.88</v>
      </c>
      <c r="AW1089" s="3">
        <v>54.33</v>
      </c>
      <c r="AX1089" s="3">
        <v>55.12</v>
      </c>
      <c r="AY1089" s="3">
        <v>54.67</v>
      </c>
    </row>
    <row r="1090" spans="1:51" x14ac:dyDescent="0.35">
      <c r="A1090" s="5">
        <f t="shared" si="17"/>
        <v>44251</v>
      </c>
      <c r="B1090" t="s">
        <v>1235</v>
      </c>
      <c r="C1090" s="2">
        <v>44251</v>
      </c>
      <c r="D1090" s="3">
        <v>52.86</v>
      </c>
      <c r="E1090" s="3">
        <v>52.38</v>
      </c>
      <c r="F1090" s="3">
        <v>49.88</v>
      </c>
      <c r="G1090" s="3">
        <v>49.92</v>
      </c>
      <c r="H1090" s="3">
        <v>49.74</v>
      </c>
      <c r="I1090" s="3">
        <v>50.34</v>
      </c>
      <c r="J1090" s="3">
        <v>51.02</v>
      </c>
      <c r="K1090" s="3">
        <v>55.34</v>
      </c>
      <c r="L1090" s="3">
        <v>57.69</v>
      </c>
      <c r="M1090" s="3">
        <v>58.39</v>
      </c>
      <c r="N1090" s="3">
        <v>61.13</v>
      </c>
      <c r="O1090" s="3">
        <v>61.23</v>
      </c>
      <c r="P1090" s="3">
        <v>60.17</v>
      </c>
      <c r="Q1090" s="3">
        <v>48.59</v>
      </c>
      <c r="R1090" s="3">
        <v>47.34</v>
      </c>
      <c r="S1090" s="3">
        <v>47.12</v>
      </c>
      <c r="T1090" s="3">
        <v>46.82</v>
      </c>
      <c r="U1090" s="3">
        <v>47.24</v>
      </c>
      <c r="V1090" s="3">
        <v>48.24</v>
      </c>
      <c r="W1090" s="3">
        <v>52.21</v>
      </c>
      <c r="X1090" s="3">
        <v>55.28</v>
      </c>
      <c r="Y1090" s="3">
        <v>55.73</v>
      </c>
      <c r="Z1090" s="3">
        <v>56.59</v>
      </c>
      <c r="AA1090" s="3">
        <v>56.65</v>
      </c>
      <c r="AB1090" s="3">
        <v>55.72</v>
      </c>
      <c r="AC1090" s="3">
        <v>45.95</v>
      </c>
      <c r="AD1090" s="3">
        <v>45</v>
      </c>
      <c r="AE1090" s="3">
        <v>44.3</v>
      </c>
      <c r="AF1090" s="3">
        <v>44.04</v>
      </c>
      <c r="AG1090" s="3">
        <v>44.32</v>
      </c>
      <c r="AH1090" s="3">
        <v>45.53</v>
      </c>
      <c r="AI1090" s="3">
        <v>50.63</v>
      </c>
      <c r="AJ1090" s="3">
        <v>53.76</v>
      </c>
      <c r="AK1090" s="3">
        <v>54.21</v>
      </c>
      <c r="AL1090" s="3">
        <v>55</v>
      </c>
      <c r="AM1090" s="3">
        <v>54.82</v>
      </c>
      <c r="AN1090" s="3">
        <v>53.93</v>
      </c>
      <c r="AO1090" s="3">
        <v>44.64</v>
      </c>
      <c r="AP1090" s="3">
        <v>43.83</v>
      </c>
      <c r="AQ1090" s="3">
        <v>43.57</v>
      </c>
      <c r="AR1090" s="3">
        <v>43.84</v>
      </c>
      <c r="AS1090" s="3">
        <v>44.97</v>
      </c>
      <c r="AT1090" s="3">
        <v>46.12</v>
      </c>
      <c r="AU1090" s="3">
        <v>51.18</v>
      </c>
      <c r="AV1090" s="3">
        <v>54.31</v>
      </c>
      <c r="AW1090" s="3">
        <v>54.76</v>
      </c>
      <c r="AX1090" s="3">
        <v>55.55</v>
      </c>
      <c r="AY1090" s="3">
        <v>55.1</v>
      </c>
    </row>
    <row r="1091" spans="1:51" x14ac:dyDescent="0.35">
      <c r="A1091" s="5">
        <f t="shared" si="17"/>
        <v>44252</v>
      </c>
      <c r="B1091" t="s">
        <v>1236</v>
      </c>
      <c r="C1091" s="2">
        <v>44252</v>
      </c>
      <c r="D1091" s="3">
        <v>52.74</v>
      </c>
      <c r="E1091" s="3">
        <v>51.7</v>
      </c>
      <c r="F1091" s="3">
        <v>49.35</v>
      </c>
      <c r="G1091" s="3">
        <v>49.74</v>
      </c>
      <c r="H1091" s="3">
        <v>49.09</v>
      </c>
      <c r="I1091" s="3">
        <v>49.68</v>
      </c>
      <c r="J1091" s="3">
        <v>50.36</v>
      </c>
      <c r="K1091" s="3">
        <v>55.08</v>
      </c>
      <c r="L1091" s="3">
        <v>57.43</v>
      </c>
      <c r="M1091" s="3">
        <v>58.13</v>
      </c>
      <c r="N1091" s="3">
        <v>60.93</v>
      </c>
      <c r="O1091" s="3">
        <v>61.03</v>
      </c>
      <c r="P1091" s="3">
        <v>59.97</v>
      </c>
      <c r="Q1091" s="3">
        <v>48.37</v>
      </c>
      <c r="R1091" s="3">
        <v>47.12</v>
      </c>
      <c r="S1091" s="3">
        <v>46.9</v>
      </c>
      <c r="T1091" s="3">
        <v>46.6</v>
      </c>
      <c r="U1091" s="3">
        <v>47.02</v>
      </c>
      <c r="V1091" s="3">
        <v>48.02</v>
      </c>
      <c r="W1091" s="3">
        <v>52.22</v>
      </c>
      <c r="X1091" s="3">
        <v>55.29</v>
      </c>
      <c r="Y1091" s="3">
        <v>55.74</v>
      </c>
      <c r="Z1091" s="3">
        <v>56.6</v>
      </c>
      <c r="AA1091" s="3">
        <v>56.66</v>
      </c>
      <c r="AB1091" s="3">
        <v>55.73</v>
      </c>
      <c r="AC1091" s="3">
        <v>45.96</v>
      </c>
      <c r="AD1091" s="3">
        <v>45.01</v>
      </c>
      <c r="AE1091" s="3">
        <v>44.31</v>
      </c>
      <c r="AF1091" s="3">
        <v>44.05</v>
      </c>
      <c r="AG1091" s="3">
        <v>44.33</v>
      </c>
      <c r="AH1091" s="3">
        <v>45.54</v>
      </c>
      <c r="AI1091" s="3">
        <v>50.28</v>
      </c>
      <c r="AJ1091" s="3">
        <v>53.41</v>
      </c>
      <c r="AK1091" s="3">
        <v>53.86</v>
      </c>
      <c r="AL1091" s="3">
        <v>54.65</v>
      </c>
      <c r="AM1091" s="3">
        <v>54.47</v>
      </c>
      <c r="AN1091" s="3">
        <v>53.58</v>
      </c>
      <c r="AO1091" s="3">
        <v>44.65</v>
      </c>
      <c r="AP1091" s="3">
        <v>43.84</v>
      </c>
      <c r="AQ1091" s="3">
        <v>43.58</v>
      </c>
      <c r="AR1091" s="3">
        <v>43.85</v>
      </c>
      <c r="AS1091" s="3">
        <v>44.98</v>
      </c>
      <c r="AT1091" s="3">
        <v>46.13</v>
      </c>
      <c r="AU1091" s="3">
        <v>50.83</v>
      </c>
      <c r="AV1091" s="3">
        <v>53.96</v>
      </c>
      <c r="AW1091" s="3">
        <v>54.41</v>
      </c>
      <c r="AX1091" s="3">
        <v>55.2</v>
      </c>
      <c r="AY1091" s="3">
        <v>54.75</v>
      </c>
    </row>
    <row r="1092" spans="1:51" x14ac:dyDescent="0.35">
      <c r="A1092" s="5">
        <f t="shared" si="17"/>
        <v>44253</v>
      </c>
      <c r="B1092" t="s">
        <v>1237</v>
      </c>
      <c r="C1092" s="2">
        <v>44253</v>
      </c>
      <c r="D1092" s="3">
        <v>51.29</v>
      </c>
      <c r="E1092" s="3">
        <v>48.85</v>
      </c>
      <c r="F1092" s="3">
        <v>49.37</v>
      </c>
      <c r="G1092" s="3">
        <v>48.6</v>
      </c>
      <c r="H1092" s="3">
        <v>49.19</v>
      </c>
      <c r="I1092" s="3">
        <v>49.87</v>
      </c>
      <c r="J1092" s="3">
        <v>54.99</v>
      </c>
      <c r="K1092" s="3">
        <v>57.34</v>
      </c>
      <c r="L1092" s="3">
        <v>58.04</v>
      </c>
      <c r="M1092" s="3">
        <v>60.86</v>
      </c>
      <c r="N1092" s="3">
        <v>60.96</v>
      </c>
      <c r="O1092" s="3">
        <v>59.9</v>
      </c>
      <c r="P1092" s="3">
        <v>48.18</v>
      </c>
      <c r="Q1092" s="3">
        <v>46.93</v>
      </c>
      <c r="R1092" s="3">
        <v>46.71</v>
      </c>
      <c r="S1092" s="3">
        <v>46.41</v>
      </c>
      <c r="T1092" s="3">
        <v>46.83</v>
      </c>
      <c r="U1092" s="3">
        <v>47.83</v>
      </c>
      <c r="V1092" s="3">
        <v>51.89</v>
      </c>
      <c r="W1092" s="3">
        <v>54.96</v>
      </c>
      <c r="X1092" s="3">
        <v>55.41</v>
      </c>
      <c r="Y1092" s="3">
        <v>56.27</v>
      </c>
      <c r="Z1092" s="3">
        <v>56.33</v>
      </c>
      <c r="AA1092" s="3">
        <v>55.4</v>
      </c>
      <c r="AB1092" s="3">
        <v>45.73</v>
      </c>
      <c r="AC1092" s="3">
        <v>44.78</v>
      </c>
      <c r="AD1092" s="3">
        <v>44.08</v>
      </c>
      <c r="AE1092" s="3">
        <v>43.82</v>
      </c>
      <c r="AF1092" s="3">
        <v>44.1</v>
      </c>
      <c r="AG1092" s="3">
        <v>45.31</v>
      </c>
      <c r="AH1092" s="3">
        <v>50.05</v>
      </c>
      <c r="AI1092" s="3">
        <v>53.18</v>
      </c>
      <c r="AJ1092" s="3">
        <v>53.63</v>
      </c>
      <c r="AK1092" s="3">
        <v>54.42</v>
      </c>
      <c r="AL1092" s="3">
        <v>54.24</v>
      </c>
      <c r="AM1092" s="3">
        <v>53.35</v>
      </c>
      <c r="AN1092" s="3">
        <v>44.42</v>
      </c>
      <c r="AO1092" s="3">
        <v>43.61</v>
      </c>
      <c r="AP1092" s="3">
        <v>43.35</v>
      </c>
      <c r="AQ1092" s="3">
        <v>43.62</v>
      </c>
      <c r="AR1092" s="3">
        <v>44.75</v>
      </c>
      <c r="AS1092" s="3">
        <v>45.9</v>
      </c>
      <c r="AT1092" s="3">
        <v>50.6</v>
      </c>
      <c r="AU1092" s="3">
        <v>53.73</v>
      </c>
      <c r="AV1092" s="3">
        <v>54.18</v>
      </c>
      <c r="AW1092" s="3">
        <v>54.97</v>
      </c>
      <c r="AX1092" s="3">
        <v>54.52</v>
      </c>
      <c r="AY1092" s="3">
        <v>53.5</v>
      </c>
    </row>
    <row r="1093" spans="1:51" x14ac:dyDescent="0.35">
      <c r="A1093" s="5">
        <f t="shared" si="17"/>
        <v>44256</v>
      </c>
      <c r="B1093" t="s">
        <v>1238</v>
      </c>
      <c r="C1093" s="2">
        <v>44256</v>
      </c>
      <c r="D1093" s="3">
        <v>51.6</v>
      </c>
      <c r="E1093" s="3">
        <v>49.29</v>
      </c>
      <c r="F1093" s="3">
        <v>49.97</v>
      </c>
      <c r="G1093" s="3">
        <v>49.98</v>
      </c>
      <c r="H1093" s="3">
        <v>49.47</v>
      </c>
      <c r="I1093" s="3">
        <v>50.51</v>
      </c>
      <c r="J1093" s="3">
        <v>55.46</v>
      </c>
      <c r="K1093" s="3">
        <v>57.81</v>
      </c>
      <c r="L1093" s="3">
        <v>58.51</v>
      </c>
      <c r="M1093" s="3">
        <v>61.3</v>
      </c>
      <c r="N1093" s="3">
        <v>61.4</v>
      </c>
      <c r="O1093" s="3">
        <v>60.34</v>
      </c>
      <c r="P1093" s="3">
        <v>48.42</v>
      </c>
      <c r="Q1093" s="3">
        <v>47.17</v>
      </c>
      <c r="R1093" s="3">
        <v>46.95</v>
      </c>
      <c r="S1093" s="3">
        <v>46.65</v>
      </c>
      <c r="T1093" s="3">
        <v>47.07</v>
      </c>
      <c r="U1093" s="3">
        <v>48.07</v>
      </c>
      <c r="V1093" s="3">
        <v>51.96</v>
      </c>
      <c r="W1093" s="3">
        <v>55.03</v>
      </c>
      <c r="X1093" s="3">
        <v>55.48</v>
      </c>
      <c r="Y1093" s="3">
        <v>56.34</v>
      </c>
      <c r="Z1093" s="3">
        <v>56.4</v>
      </c>
      <c r="AA1093" s="3">
        <v>55.47</v>
      </c>
      <c r="AB1093" s="3">
        <v>46.04</v>
      </c>
      <c r="AC1093" s="3">
        <v>45.09</v>
      </c>
      <c r="AD1093" s="3">
        <v>44.39</v>
      </c>
      <c r="AE1093" s="3">
        <v>44.13</v>
      </c>
      <c r="AF1093" s="3">
        <v>44.41</v>
      </c>
      <c r="AG1093" s="3">
        <v>45.62</v>
      </c>
      <c r="AH1093" s="3">
        <v>50.21</v>
      </c>
      <c r="AI1093" s="3">
        <v>53.34</v>
      </c>
      <c r="AJ1093" s="3">
        <v>53.79</v>
      </c>
      <c r="AK1093" s="3">
        <v>54.58</v>
      </c>
      <c r="AL1093" s="3">
        <v>54.4</v>
      </c>
      <c r="AM1093" s="3">
        <v>53.51</v>
      </c>
      <c r="AN1093" s="3">
        <v>44.79</v>
      </c>
      <c r="AO1093" s="3">
        <v>43.98</v>
      </c>
      <c r="AP1093" s="3">
        <v>43.72</v>
      </c>
      <c r="AQ1093" s="3">
        <v>43.99</v>
      </c>
      <c r="AR1093" s="3">
        <v>45.12</v>
      </c>
      <c r="AS1093" s="3">
        <v>46.27</v>
      </c>
      <c r="AT1093" s="3">
        <v>50.76</v>
      </c>
      <c r="AU1093" s="3">
        <v>53.89</v>
      </c>
      <c r="AV1093" s="3">
        <v>54.34</v>
      </c>
      <c r="AW1093" s="3">
        <v>55.13</v>
      </c>
      <c r="AX1093" s="3">
        <v>54.68</v>
      </c>
      <c r="AY1093" s="3">
        <v>53.66</v>
      </c>
    </row>
    <row r="1094" spans="1:51" x14ac:dyDescent="0.35">
      <c r="A1094" s="5">
        <f t="shared" si="17"/>
        <v>44257</v>
      </c>
      <c r="B1094" t="s">
        <v>1239</v>
      </c>
      <c r="C1094" s="2">
        <v>44257</v>
      </c>
      <c r="D1094" s="3">
        <v>51.8</v>
      </c>
      <c r="E1094" s="3">
        <v>49.5</v>
      </c>
      <c r="F1094" s="3">
        <v>50.09</v>
      </c>
      <c r="G1094" s="3">
        <v>50.12</v>
      </c>
      <c r="H1094" s="3">
        <v>48.65</v>
      </c>
      <c r="I1094" s="3">
        <v>50.3</v>
      </c>
      <c r="J1094" s="3">
        <v>55.74</v>
      </c>
      <c r="K1094" s="3">
        <v>58.09</v>
      </c>
      <c r="L1094" s="3">
        <v>58.79</v>
      </c>
      <c r="M1094" s="3">
        <v>61.63</v>
      </c>
      <c r="N1094" s="3">
        <v>61.73</v>
      </c>
      <c r="O1094" s="3">
        <v>60.67</v>
      </c>
      <c r="P1094" s="3">
        <v>48.55</v>
      </c>
      <c r="Q1094" s="3">
        <v>47.3</v>
      </c>
      <c r="R1094" s="3">
        <v>47.08</v>
      </c>
      <c r="S1094" s="3">
        <v>46.78</v>
      </c>
      <c r="T1094" s="3">
        <v>47.2</v>
      </c>
      <c r="U1094" s="3">
        <v>48.2</v>
      </c>
      <c r="V1094" s="3">
        <v>52.47</v>
      </c>
      <c r="W1094" s="3">
        <v>55.54</v>
      </c>
      <c r="X1094" s="3">
        <v>55.99</v>
      </c>
      <c r="Y1094" s="3">
        <v>56.85</v>
      </c>
      <c r="Z1094" s="3">
        <v>56.91</v>
      </c>
      <c r="AA1094" s="3">
        <v>55.98</v>
      </c>
      <c r="AB1094" s="3">
        <v>46.26</v>
      </c>
      <c r="AC1094" s="3">
        <v>45.31</v>
      </c>
      <c r="AD1094" s="3">
        <v>44.61</v>
      </c>
      <c r="AE1094" s="3">
        <v>44.35</v>
      </c>
      <c r="AF1094" s="3">
        <v>44.63</v>
      </c>
      <c r="AG1094" s="3">
        <v>45.84</v>
      </c>
      <c r="AH1094" s="3">
        <v>50.41</v>
      </c>
      <c r="AI1094" s="3">
        <v>53.54</v>
      </c>
      <c r="AJ1094" s="3">
        <v>53.99</v>
      </c>
      <c r="AK1094" s="3">
        <v>54.78</v>
      </c>
      <c r="AL1094" s="3">
        <v>54.6</v>
      </c>
      <c r="AM1094" s="3">
        <v>53.71</v>
      </c>
      <c r="AN1094" s="3">
        <v>45.01</v>
      </c>
      <c r="AO1094" s="3">
        <v>44.2</v>
      </c>
      <c r="AP1094" s="3">
        <v>43.94</v>
      </c>
      <c r="AQ1094" s="3">
        <v>44.21</v>
      </c>
      <c r="AR1094" s="3">
        <v>45.34</v>
      </c>
      <c r="AS1094" s="3">
        <v>46.49</v>
      </c>
      <c r="AT1094" s="3">
        <v>50.96</v>
      </c>
      <c r="AU1094" s="3">
        <v>54.09</v>
      </c>
      <c r="AV1094" s="3">
        <v>54.54</v>
      </c>
      <c r="AW1094" s="3">
        <v>55.33</v>
      </c>
      <c r="AX1094" s="3">
        <v>54.88</v>
      </c>
      <c r="AY1094" s="3">
        <v>53.86</v>
      </c>
    </row>
    <row r="1095" spans="1:51" x14ac:dyDescent="0.35">
      <c r="A1095" s="5">
        <f t="shared" si="17"/>
        <v>44258</v>
      </c>
      <c r="B1095" t="s">
        <v>1240</v>
      </c>
      <c r="C1095" s="2">
        <v>44258</v>
      </c>
      <c r="D1095" s="3">
        <v>50.43</v>
      </c>
      <c r="E1095" s="3">
        <v>48.31</v>
      </c>
      <c r="F1095" s="3">
        <v>49.09</v>
      </c>
      <c r="G1095" s="3">
        <v>49.31</v>
      </c>
      <c r="H1095" s="3">
        <v>47.89</v>
      </c>
      <c r="I1095" s="3">
        <v>49.6</v>
      </c>
      <c r="J1095" s="3">
        <v>55.44</v>
      </c>
      <c r="K1095" s="3">
        <v>57.79</v>
      </c>
      <c r="L1095" s="3">
        <v>58.49</v>
      </c>
      <c r="M1095" s="3">
        <v>61.35</v>
      </c>
      <c r="N1095" s="3">
        <v>61.45</v>
      </c>
      <c r="O1095" s="3">
        <v>60.39</v>
      </c>
      <c r="P1095" s="3">
        <v>48.3</v>
      </c>
      <c r="Q1095" s="3">
        <v>47.05</v>
      </c>
      <c r="R1095" s="3">
        <v>46.83</v>
      </c>
      <c r="S1095" s="3">
        <v>46.53</v>
      </c>
      <c r="T1095" s="3">
        <v>46.95</v>
      </c>
      <c r="U1095" s="3">
        <v>47.95</v>
      </c>
      <c r="V1095" s="3">
        <v>52.14</v>
      </c>
      <c r="W1095" s="3">
        <v>55.21</v>
      </c>
      <c r="X1095" s="3">
        <v>55.66</v>
      </c>
      <c r="Y1095" s="3">
        <v>56.52</v>
      </c>
      <c r="Z1095" s="3">
        <v>56.58</v>
      </c>
      <c r="AA1095" s="3">
        <v>55.65</v>
      </c>
      <c r="AB1095" s="3">
        <v>46.04</v>
      </c>
      <c r="AC1095" s="3">
        <v>45.09</v>
      </c>
      <c r="AD1095" s="3">
        <v>44.39</v>
      </c>
      <c r="AE1095" s="3">
        <v>44.13</v>
      </c>
      <c r="AF1095" s="3">
        <v>44.41</v>
      </c>
      <c r="AG1095" s="3">
        <v>45.62</v>
      </c>
      <c r="AH1095" s="3">
        <v>50.38</v>
      </c>
      <c r="AI1095" s="3">
        <v>53.51</v>
      </c>
      <c r="AJ1095" s="3">
        <v>53.96</v>
      </c>
      <c r="AK1095" s="3">
        <v>54.75</v>
      </c>
      <c r="AL1095" s="3">
        <v>54.57</v>
      </c>
      <c r="AM1095" s="3">
        <v>53.68</v>
      </c>
      <c r="AN1095" s="3">
        <v>44.84</v>
      </c>
      <c r="AO1095" s="3">
        <v>44.03</v>
      </c>
      <c r="AP1095" s="3">
        <v>43.77</v>
      </c>
      <c r="AQ1095" s="3">
        <v>44.04</v>
      </c>
      <c r="AR1095" s="3">
        <v>45.17</v>
      </c>
      <c r="AS1095" s="3">
        <v>46.32</v>
      </c>
      <c r="AT1095" s="3">
        <v>50.93</v>
      </c>
      <c r="AU1095" s="3">
        <v>54.06</v>
      </c>
      <c r="AV1095" s="3">
        <v>54.51</v>
      </c>
      <c r="AW1095" s="3">
        <v>55.3</v>
      </c>
      <c r="AX1095" s="3">
        <v>54.85</v>
      </c>
      <c r="AY1095" s="3">
        <v>53.83</v>
      </c>
    </row>
    <row r="1096" spans="1:51" x14ac:dyDescent="0.35">
      <c r="A1096" s="5">
        <f t="shared" si="17"/>
        <v>44259</v>
      </c>
      <c r="B1096" t="s">
        <v>1241</v>
      </c>
      <c r="C1096" s="2">
        <v>44259</v>
      </c>
      <c r="D1096" s="3">
        <v>51.08</v>
      </c>
      <c r="E1096" s="3">
        <v>49.12</v>
      </c>
      <c r="F1096" s="3">
        <v>49.75</v>
      </c>
      <c r="G1096" s="3">
        <v>50.21</v>
      </c>
      <c r="H1096" s="3">
        <v>48.64</v>
      </c>
      <c r="I1096" s="3">
        <v>50.51</v>
      </c>
      <c r="J1096" s="3">
        <v>56.05</v>
      </c>
      <c r="K1096" s="3">
        <v>58.4</v>
      </c>
      <c r="L1096" s="3">
        <v>59.1</v>
      </c>
      <c r="M1096" s="3">
        <v>62.02</v>
      </c>
      <c r="N1096" s="3">
        <v>62.12</v>
      </c>
      <c r="O1096" s="3">
        <v>61.06</v>
      </c>
      <c r="P1096" s="3">
        <v>48.62</v>
      </c>
      <c r="Q1096" s="3">
        <v>47.37</v>
      </c>
      <c r="R1096" s="3">
        <v>47.15</v>
      </c>
      <c r="S1096" s="3">
        <v>46.85</v>
      </c>
      <c r="T1096" s="3">
        <v>47.27</v>
      </c>
      <c r="U1096" s="3">
        <v>48.27</v>
      </c>
      <c r="V1096" s="3">
        <v>52.44</v>
      </c>
      <c r="W1096" s="3">
        <v>55.51</v>
      </c>
      <c r="X1096" s="3">
        <v>55.96</v>
      </c>
      <c r="Y1096" s="3">
        <v>56.82</v>
      </c>
      <c r="Z1096" s="3">
        <v>56.88</v>
      </c>
      <c r="AA1096" s="3">
        <v>55.95</v>
      </c>
      <c r="AB1096" s="3">
        <v>46.55</v>
      </c>
      <c r="AC1096" s="3">
        <v>45.6</v>
      </c>
      <c r="AD1096" s="3">
        <v>44.9</v>
      </c>
      <c r="AE1096" s="3">
        <v>44.64</v>
      </c>
      <c r="AF1096" s="3">
        <v>44.92</v>
      </c>
      <c r="AG1096" s="3">
        <v>46.13</v>
      </c>
      <c r="AH1096" s="3">
        <v>50.91</v>
      </c>
      <c r="AI1096" s="3">
        <v>54.04</v>
      </c>
      <c r="AJ1096" s="3">
        <v>54.49</v>
      </c>
      <c r="AK1096" s="3">
        <v>55.28</v>
      </c>
      <c r="AL1096" s="3">
        <v>55.1</v>
      </c>
      <c r="AM1096" s="3">
        <v>54.21</v>
      </c>
      <c r="AN1096" s="3">
        <v>45.35</v>
      </c>
      <c r="AO1096" s="3">
        <v>44.54</v>
      </c>
      <c r="AP1096" s="3">
        <v>44.28</v>
      </c>
      <c r="AQ1096" s="3">
        <v>44.55</v>
      </c>
      <c r="AR1096" s="3">
        <v>45.68</v>
      </c>
      <c r="AS1096" s="3">
        <v>46.83</v>
      </c>
      <c r="AT1096" s="3">
        <v>51.46</v>
      </c>
      <c r="AU1096" s="3">
        <v>54.59</v>
      </c>
      <c r="AV1096" s="3">
        <v>55.04</v>
      </c>
      <c r="AW1096" s="3">
        <v>55.83</v>
      </c>
      <c r="AX1096" s="3">
        <v>55.38</v>
      </c>
      <c r="AY1096" s="3">
        <v>54.36</v>
      </c>
    </row>
    <row r="1097" spans="1:51" x14ac:dyDescent="0.35">
      <c r="A1097" s="5">
        <f t="shared" si="17"/>
        <v>44260</v>
      </c>
      <c r="B1097" t="s">
        <v>1242</v>
      </c>
      <c r="C1097" s="2">
        <v>44260</v>
      </c>
      <c r="D1097" s="3">
        <v>52.56</v>
      </c>
      <c r="E1097" s="3">
        <v>50.64</v>
      </c>
      <c r="F1097" s="3">
        <v>51.45</v>
      </c>
      <c r="G1097" s="3">
        <v>51.6</v>
      </c>
      <c r="H1097" s="3">
        <v>50.38</v>
      </c>
      <c r="I1097" s="3">
        <v>51.96</v>
      </c>
      <c r="J1097" s="3">
        <v>57.51</v>
      </c>
      <c r="K1097" s="3">
        <v>59.86</v>
      </c>
      <c r="L1097" s="3">
        <v>60.56</v>
      </c>
      <c r="M1097" s="3">
        <v>63.36</v>
      </c>
      <c r="N1097" s="3">
        <v>63.46</v>
      </c>
      <c r="O1097" s="3">
        <v>62.4</v>
      </c>
      <c r="P1097" s="3">
        <v>49.3</v>
      </c>
      <c r="Q1097" s="3">
        <v>48.05</v>
      </c>
      <c r="R1097" s="3">
        <v>47.83</v>
      </c>
      <c r="S1097" s="3">
        <v>47.53</v>
      </c>
      <c r="T1097" s="3">
        <v>47.95</v>
      </c>
      <c r="U1097" s="3">
        <v>48.95</v>
      </c>
      <c r="V1097" s="3">
        <v>53.21</v>
      </c>
      <c r="W1097" s="3">
        <v>56.28</v>
      </c>
      <c r="X1097" s="3">
        <v>56.73</v>
      </c>
      <c r="Y1097" s="3">
        <v>57.59</v>
      </c>
      <c r="Z1097" s="3">
        <v>57.65</v>
      </c>
      <c r="AA1097" s="3">
        <v>56.72</v>
      </c>
      <c r="AB1097" s="3">
        <v>46.98</v>
      </c>
      <c r="AC1097" s="3">
        <v>46.03</v>
      </c>
      <c r="AD1097" s="3">
        <v>45.33</v>
      </c>
      <c r="AE1097" s="3">
        <v>45.07</v>
      </c>
      <c r="AF1097" s="3">
        <v>45.35</v>
      </c>
      <c r="AG1097" s="3">
        <v>46.56</v>
      </c>
      <c r="AH1097" s="3">
        <v>51.26</v>
      </c>
      <c r="AI1097" s="3">
        <v>54.39</v>
      </c>
      <c r="AJ1097" s="3">
        <v>54.84</v>
      </c>
      <c r="AK1097" s="3">
        <v>55.63</v>
      </c>
      <c r="AL1097" s="3">
        <v>55.45</v>
      </c>
      <c r="AM1097" s="3">
        <v>54.56</v>
      </c>
      <c r="AN1097" s="3">
        <v>45.72</v>
      </c>
      <c r="AO1097" s="3">
        <v>44.91</v>
      </c>
      <c r="AP1097" s="3">
        <v>44.65</v>
      </c>
      <c r="AQ1097" s="3">
        <v>44.92</v>
      </c>
      <c r="AR1097" s="3">
        <v>46.05</v>
      </c>
      <c r="AS1097" s="3">
        <v>47.2</v>
      </c>
      <c r="AT1097" s="3">
        <v>51.81</v>
      </c>
      <c r="AU1097" s="3">
        <v>54.94</v>
      </c>
      <c r="AV1097" s="3">
        <v>55.39</v>
      </c>
      <c r="AW1097" s="3">
        <v>56.18</v>
      </c>
      <c r="AX1097" s="3">
        <v>55.73</v>
      </c>
      <c r="AY1097" s="3">
        <v>54.71</v>
      </c>
    </row>
    <row r="1098" spans="1:51" x14ac:dyDescent="0.35">
      <c r="A1098" s="5">
        <f t="shared" si="17"/>
        <v>44263</v>
      </c>
      <c r="B1098" t="s">
        <v>1243</v>
      </c>
      <c r="C1098" s="2">
        <v>44263</v>
      </c>
      <c r="D1098" s="3">
        <v>51.89</v>
      </c>
      <c r="E1098" s="3">
        <v>49.79</v>
      </c>
      <c r="F1098" s="3">
        <v>50.96</v>
      </c>
      <c r="G1098" s="3">
        <v>51.26</v>
      </c>
      <c r="H1098" s="3">
        <v>50.11</v>
      </c>
      <c r="I1098" s="3">
        <v>51.55</v>
      </c>
      <c r="J1098" s="3">
        <v>57.14</v>
      </c>
      <c r="K1098" s="3">
        <v>59.49</v>
      </c>
      <c r="L1098" s="3">
        <v>60.19</v>
      </c>
      <c r="M1098" s="3">
        <v>62.96</v>
      </c>
      <c r="N1098" s="3">
        <v>63.06</v>
      </c>
      <c r="O1098" s="3">
        <v>62</v>
      </c>
      <c r="P1098" s="3">
        <v>49.29</v>
      </c>
      <c r="Q1098" s="3">
        <v>48.04</v>
      </c>
      <c r="R1098" s="3">
        <v>47.82</v>
      </c>
      <c r="S1098" s="3">
        <v>47.52</v>
      </c>
      <c r="T1098" s="3">
        <v>47.94</v>
      </c>
      <c r="U1098" s="3">
        <v>48.94</v>
      </c>
      <c r="V1098" s="3">
        <v>53.29</v>
      </c>
      <c r="W1098" s="3">
        <v>56.36</v>
      </c>
      <c r="X1098" s="3">
        <v>56.81</v>
      </c>
      <c r="Y1098" s="3">
        <v>57.67</v>
      </c>
      <c r="Z1098" s="3">
        <v>57.73</v>
      </c>
      <c r="AA1098" s="3">
        <v>56.8</v>
      </c>
      <c r="AB1098" s="3">
        <v>46.74</v>
      </c>
      <c r="AC1098" s="3">
        <v>45.79</v>
      </c>
      <c r="AD1098" s="3">
        <v>45.09</v>
      </c>
      <c r="AE1098" s="3">
        <v>44.83</v>
      </c>
      <c r="AF1098" s="3">
        <v>45.11</v>
      </c>
      <c r="AG1098" s="3">
        <v>46.32</v>
      </c>
      <c r="AH1098" s="3">
        <v>50.87</v>
      </c>
      <c r="AI1098" s="3">
        <v>54</v>
      </c>
      <c r="AJ1098" s="3">
        <v>54.45</v>
      </c>
      <c r="AK1098" s="3">
        <v>55.24</v>
      </c>
      <c r="AL1098" s="3">
        <v>55.06</v>
      </c>
      <c r="AM1098" s="3">
        <v>54.17</v>
      </c>
      <c r="AN1098" s="3">
        <v>45.48</v>
      </c>
      <c r="AO1098" s="3">
        <v>44.67</v>
      </c>
      <c r="AP1098" s="3">
        <v>44.41</v>
      </c>
      <c r="AQ1098" s="3">
        <v>44.68</v>
      </c>
      <c r="AR1098" s="3">
        <v>45.81</v>
      </c>
      <c r="AS1098" s="3">
        <v>46.96</v>
      </c>
      <c r="AT1098" s="3">
        <v>51.42</v>
      </c>
      <c r="AU1098" s="3">
        <v>54.55</v>
      </c>
      <c r="AV1098" s="3">
        <v>55</v>
      </c>
      <c r="AW1098" s="3">
        <v>55.79</v>
      </c>
      <c r="AX1098" s="3">
        <v>55.34</v>
      </c>
      <c r="AY1098" s="3">
        <v>54.32</v>
      </c>
    </row>
    <row r="1099" spans="1:51" x14ac:dyDescent="0.35">
      <c r="A1099" s="5">
        <f t="shared" si="17"/>
        <v>44264</v>
      </c>
      <c r="B1099" t="s">
        <v>1244</v>
      </c>
      <c r="C1099" s="2">
        <v>44264</v>
      </c>
      <c r="D1099" s="3">
        <v>53.77</v>
      </c>
      <c r="E1099" s="3">
        <v>51.39</v>
      </c>
      <c r="F1099" s="3">
        <v>52.65</v>
      </c>
      <c r="G1099" s="3">
        <v>52.22</v>
      </c>
      <c r="H1099" s="3">
        <v>51.47</v>
      </c>
      <c r="I1099" s="3">
        <v>53.07</v>
      </c>
      <c r="J1099" s="3">
        <v>58.39</v>
      </c>
      <c r="K1099" s="3">
        <v>60.74</v>
      </c>
      <c r="L1099" s="3">
        <v>61.44</v>
      </c>
      <c r="M1099" s="3">
        <v>64.23</v>
      </c>
      <c r="N1099" s="3">
        <v>64.33</v>
      </c>
      <c r="O1099" s="3">
        <v>63.27</v>
      </c>
      <c r="P1099" s="3">
        <v>50.08</v>
      </c>
      <c r="Q1099" s="3">
        <v>48.83</v>
      </c>
      <c r="R1099" s="3">
        <v>48.61</v>
      </c>
      <c r="S1099" s="3">
        <v>48.31</v>
      </c>
      <c r="T1099" s="3">
        <v>48.73</v>
      </c>
      <c r="U1099" s="3">
        <v>49.73</v>
      </c>
      <c r="V1099" s="3">
        <v>54.18</v>
      </c>
      <c r="W1099" s="3">
        <v>57.25</v>
      </c>
      <c r="X1099" s="3">
        <v>57.7</v>
      </c>
      <c r="Y1099" s="3">
        <v>58.56</v>
      </c>
      <c r="Z1099" s="3">
        <v>58.62</v>
      </c>
      <c r="AA1099" s="3">
        <v>57.69</v>
      </c>
      <c r="AB1099" s="3">
        <v>47.2</v>
      </c>
      <c r="AC1099" s="3">
        <v>46.25</v>
      </c>
      <c r="AD1099" s="3">
        <v>45.55</v>
      </c>
      <c r="AE1099" s="3">
        <v>45.29</v>
      </c>
      <c r="AF1099" s="3">
        <v>45.57</v>
      </c>
      <c r="AG1099" s="3">
        <v>46.78</v>
      </c>
      <c r="AH1099" s="3">
        <v>51.56</v>
      </c>
      <c r="AI1099" s="3">
        <v>54.69</v>
      </c>
      <c r="AJ1099" s="3">
        <v>55.14</v>
      </c>
      <c r="AK1099" s="3">
        <v>55.93</v>
      </c>
      <c r="AL1099" s="3">
        <v>55.75</v>
      </c>
      <c r="AM1099" s="3">
        <v>54.86</v>
      </c>
      <c r="AN1099" s="3">
        <v>45.85</v>
      </c>
      <c r="AO1099" s="3">
        <v>45.04</v>
      </c>
      <c r="AP1099" s="3">
        <v>44.78</v>
      </c>
      <c r="AQ1099" s="3">
        <v>45.05</v>
      </c>
      <c r="AR1099" s="3">
        <v>46.18</v>
      </c>
      <c r="AS1099" s="3">
        <v>47.33</v>
      </c>
      <c r="AT1099" s="3">
        <v>52.11</v>
      </c>
      <c r="AU1099" s="3">
        <v>55.24</v>
      </c>
      <c r="AV1099" s="3">
        <v>55.69</v>
      </c>
      <c r="AW1099" s="3">
        <v>56.48</v>
      </c>
      <c r="AX1099" s="3">
        <v>56.03</v>
      </c>
      <c r="AY1099" s="3">
        <v>55.01</v>
      </c>
    </row>
    <row r="1100" spans="1:51" x14ac:dyDescent="0.35">
      <c r="A1100" s="5">
        <f t="shared" si="17"/>
        <v>44265</v>
      </c>
      <c r="B1100" t="s">
        <v>1245</v>
      </c>
      <c r="C1100" s="2">
        <v>44265</v>
      </c>
      <c r="D1100" s="3">
        <v>55.88</v>
      </c>
      <c r="E1100" s="3">
        <v>53.25</v>
      </c>
      <c r="F1100" s="3">
        <v>54.77</v>
      </c>
      <c r="G1100" s="3">
        <v>53.45</v>
      </c>
      <c r="H1100" s="3">
        <v>52.59</v>
      </c>
      <c r="I1100" s="3">
        <v>54.9</v>
      </c>
      <c r="J1100" s="3">
        <v>60.12</v>
      </c>
      <c r="K1100" s="3">
        <v>62.47</v>
      </c>
      <c r="L1100" s="3">
        <v>63.17</v>
      </c>
      <c r="M1100" s="3">
        <v>65.98</v>
      </c>
      <c r="N1100" s="3">
        <v>66.08</v>
      </c>
      <c r="O1100" s="3">
        <v>65.02</v>
      </c>
      <c r="P1100" s="3">
        <v>51.06</v>
      </c>
      <c r="Q1100" s="3">
        <v>49.81</v>
      </c>
      <c r="R1100" s="3">
        <v>49.59</v>
      </c>
      <c r="S1100" s="3">
        <v>49.29</v>
      </c>
      <c r="T1100" s="3">
        <v>49.71</v>
      </c>
      <c r="U1100" s="3">
        <v>50.71</v>
      </c>
      <c r="V1100" s="3">
        <v>54.96</v>
      </c>
      <c r="W1100" s="3">
        <v>58.03</v>
      </c>
      <c r="X1100" s="3">
        <v>58.48</v>
      </c>
      <c r="Y1100" s="3">
        <v>59.34</v>
      </c>
      <c r="Z1100" s="3">
        <v>59.4</v>
      </c>
      <c r="AA1100" s="3">
        <v>58.47</v>
      </c>
      <c r="AB1100" s="3">
        <v>47.3</v>
      </c>
      <c r="AC1100" s="3">
        <v>46.35</v>
      </c>
      <c r="AD1100" s="3">
        <v>45.65</v>
      </c>
      <c r="AE1100" s="3">
        <v>45.39</v>
      </c>
      <c r="AF1100" s="3">
        <v>45.67</v>
      </c>
      <c r="AG1100" s="3">
        <v>46.88</v>
      </c>
      <c r="AH1100" s="3">
        <v>52.13</v>
      </c>
      <c r="AI1100" s="3">
        <v>55.26</v>
      </c>
      <c r="AJ1100" s="3">
        <v>55.71</v>
      </c>
      <c r="AK1100" s="3">
        <v>56.5</v>
      </c>
      <c r="AL1100" s="3">
        <v>56.32</v>
      </c>
      <c r="AM1100" s="3">
        <v>55.43</v>
      </c>
      <c r="AN1100" s="3">
        <v>46.12</v>
      </c>
      <c r="AO1100" s="3">
        <v>45.31</v>
      </c>
      <c r="AP1100" s="3">
        <v>45.05</v>
      </c>
      <c r="AQ1100" s="3">
        <v>45.32</v>
      </c>
      <c r="AR1100" s="3">
        <v>46.45</v>
      </c>
      <c r="AS1100" s="3">
        <v>47.6</v>
      </c>
      <c r="AT1100" s="3">
        <v>52.68</v>
      </c>
      <c r="AU1100" s="3">
        <v>55.81</v>
      </c>
      <c r="AV1100" s="3">
        <v>56.26</v>
      </c>
      <c r="AW1100" s="3">
        <v>57.05</v>
      </c>
      <c r="AX1100" s="3">
        <v>56.6</v>
      </c>
      <c r="AY1100" s="3">
        <v>55.58</v>
      </c>
    </row>
    <row r="1101" spans="1:51" x14ac:dyDescent="0.35">
      <c r="A1101" s="5">
        <f t="shared" si="17"/>
        <v>44266</v>
      </c>
      <c r="B1101" t="s">
        <v>1246</v>
      </c>
      <c r="C1101" s="2">
        <v>44266</v>
      </c>
      <c r="D1101" s="3">
        <v>56.89</v>
      </c>
      <c r="E1101" s="3">
        <v>54.24</v>
      </c>
      <c r="F1101" s="3">
        <v>55.46</v>
      </c>
      <c r="G1101" s="3">
        <v>54.29</v>
      </c>
      <c r="H1101" s="3">
        <v>54.09</v>
      </c>
      <c r="I1101" s="3">
        <v>56.4</v>
      </c>
      <c r="J1101" s="3">
        <v>61.12</v>
      </c>
      <c r="K1101" s="3">
        <v>63.47</v>
      </c>
      <c r="L1101" s="3">
        <v>64.17</v>
      </c>
      <c r="M1101" s="3">
        <v>66.97</v>
      </c>
      <c r="N1101" s="3">
        <v>67.069999999999993</v>
      </c>
      <c r="O1101" s="3">
        <v>66.010000000000005</v>
      </c>
      <c r="P1101" s="3">
        <v>51.68</v>
      </c>
      <c r="Q1101" s="3">
        <v>50.43</v>
      </c>
      <c r="R1101" s="3">
        <v>50.21</v>
      </c>
      <c r="S1101" s="3">
        <v>49.91</v>
      </c>
      <c r="T1101" s="3">
        <v>50.33</v>
      </c>
      <c r="U1101" s="3">
        <v>51.33</v>
      </c>
      <c r="V1101" s="3">
        <v>55.8</v>
      </c>
      <c r="W1101" s="3">
        <v>58.87</v>
      </c>
      <c r="X1101" s="3">
        <v>59.32</v>
      </c>
      <c r="Y1101" s="3">
        <v>60.18</v>
      </c>
      <c r="Z1101" s="3">
        <v>60.24</v>
      </c>
      <c r="AA1101" s="3">
        <v>59.31</v>
      </c>
      <c r="AB1101" s="3">
        <v>47.69</v>
      </c>
      <c r="AC1101" s="3">
        <v>46.74</v>
      </c>
      <c r="AD1101" s="3">
        <v>46.04</v>
      </c>
      <c r="AE1101" s="3">
        <v>45.78</v>
      </c>
      <c r="AF1101" s="3">
        <v>46.06</v>
      </c>
      <c r="AG1101" s="3">
        <v>47.27</v>
      </c>
      <c r="AH1101" s="3">
        <v>52.6</v>
      </c>
      <c r="AI1101" s="3">
        <v>55.73</v>
      </c>
      <c r="AJ1101" s="3">
        <v>56.18</v>
      </c>
      <c r="AK1101" s="3">
        <v>56.97</v>
      </c>
      <c r="AL1101" s="3">
        <v>56.79</v>
      </c>
      <c r="AM1101" s="3">
        <v>55.9</v>
      </c>
      <c r="AN1101" s="3">
        <v>46.83</v>
      </c>
      <c r="AO1101" s="3">
        <v>46.02</v>
      </c>
      <c r="AP1101" s="3">
        <v>45.76</v>
      </c>
      <c r="AQ1101" s="3">
        <v>46.03</v>
      </c>
      <c r="AR1101" s="3">
        <v>47.16</v>
      </c>
      <c r="AS1101" s="3">
        <v>48.31</v>
      </c>
      <c r="AT1101" s="3">
        <v>53.15</v>
      </c>
      <c r="AU1101" s="3">
        <v>56.28</v>
      </c>
      <c r="AV1101" s="3">
        <v>56.73</v>
      </c>
      <c r="AW1101" s="3">
        <v>57.52</v>
      </c>
      <c r="AX1101" s="3">
        <v>57.07</v>
      </c>
      <c r="AY1101" s="3">
        <v>56.05</v>
      </c>
    </row>
    <row r="1102" spans="1:51" x14ac:dyDescent="0.35">
      <c r="A1102" s="5">
        <f t="shared" ref="A1102:A1165" si="18">+A1097+7</f>
        <v>44267</v>
      </c>
      <c r="B1102" t="s">
        <v>1247</v>
      </c>
      <c r="C1102" s="2">
        <v>44267</v>
      </c>
      <c r="D1102" s="3">
        <v>57.72</v>
      </c>
      <c r="E1102" s="3">
        <v>55.45</v>
      </c>
      <c r="F1102" s="3">
        <v>56.35</v>
      </c>
      <c r="G1102" s="3">
        <v>55.09</v>
      </c>
      <c r="H1102" s="3">
        <v>54.78</v>
      </c>
      <c r="I1102" s="3">
        <v>57.19</v>
      </c>
      <c r="J1102" s="3">
        <v>61.83</v>
      </c>
      <c r="K1102" s="3">
        <v>64.180000000000007</v>
      </c>
      <c r="L1102" s="3">
        <v>64.88</v>
      </c>
      <c r="M1102" s="3">
        <v>67.650000000000006</v>
      </c>
      <c r="N1102" s="3">
        <v>67.75</v>
      </c>
      <c r="O1102" s="3">
        <v>66.69</v>
      </c>
      <c r="P1102" s="3">
        <v>52.04</v>
      </c>
      <c r="Q1102" s="3">
        <v>50.79</v>
      </c>
      <c r="R1102" s="3">
        <v>50.57</v>
      </c>
      <c r="S1102" s="3">
        <v>50.27</v>
      </c>
      <c r="T1102" s="3">
        <v>50.69</v>
      </c>
      <c r="U1102" s="3">
        <v>51.69</v>
      </c>
      <c r="V1102" s="3">
        <v>56.18</v>
      </c>
      <c r="W1102" s="3">
        <v>59.25</v>
      </c>
      <c r="X1102" s="3">
        <v>59.7</v>
      </c>
      <c r="Y1102" s="3">
        <v>60.56</v>
      </c>
      <c r="Z1102" s="3">
        <v>60.62</v>
      </c>
      <c r="AA1102" s="3">
        <v>59.69</v>
      </c>
      <c r="AB1102" s="3">
        <v>48.19</v>
      </c>
      <c r="AC1102" s="3">
        <v>47.24</v>
      </c>
      <c r="AD1102" s="3">
        <v>46.54</v>
      </c>
      <c r="AE1102" s="3">
        <v>46.28</v>
      </c>
      <c r="AF1102" s="3">
        <v>46.56</v>
      </c>
      <c r="AG1102" s="3">
        <v>47.77</v>
      </c>
      <c r="AH1102" s="3">
        <v>52.8</v>
      </c>
      <c r="AI1102" s="3">
        <v>55.93</v>
      </c>
      <c r="AJ1102" s="3">
        <v>56.38</v>
      </c>
      <c r="AK1102" s="3">
        <v>57.17</v>
      </c>
      <c r="AL1102" s="3">
        <v>56.99</v>
      </c>
      <c r="AM1102" s="3">
        <v>56.19</v>
      </c>
      <c r="AN1102" s="3">
        <v>47.24</v>
      </c>
      <c r="AO1102" s="3">
        <v>46.43</v>
      </c>
      <c r="AP1102" s="3">
        <v>46.17</v>
      </c>
      <c r="AQ1102" s="3">
        <v>46.44</v>
      </c>
      <c r="AR1102" s="3">
        <v>47.57</v>
      </c>
      <c r="AS1102" s="3">
        <v>48.72</v>
      </c>
      <c r="AT1102" s="3">
        <v>53.35</v>
      </c>
      <c r="AU1102" s="3">
        <v>56.48</v>
      </c>
      <c r="AV1102" s="3">
        <v>56.93</v>
      </c>
      <c r="AW1102" s="3">
        <v>57.72</v>
      </c>
      <c r="AX1102" s="3">
        <v>57.27</v>
      </c>
      <c r="AY1102" s="3">
        <v>56.34</v>
      </c>
    </row>
    <row r="1103" spans="1:51" x14ac:dyDescent="0.35">
      <c r="A1103" s="5">
        <f t="shared" si="18"/>
        <v>44270</v>
      </c>
      <c r="B1103" t="s">
        <v>1248</v>
      </c>
      <c r="C1103" s="2">
        <v>44270</v>
      </c>
      <c r="D1103" s="3">
        <v>56.45</v>
      </c>
      <c r="E1103" s="3">
        <v>54.55</v>
      </c>
      <c r="F1103" s="3">
        <v>55.46</v>
      </c>
      <c r="G1103" s="3">
        <v>54.14</v>
      </c>
      <c r="H1103" s="3">
        <v>54.11</v>
      </c>
      <c r="I1103" s="3">
        <v>56.49</v>
      </c>
      <c r="J1103" s="3">
        <v>61.27</v>
      </c>
      <c r="K1103" s="3">
        <v>63.62</v>
      </c>
      <c r="L1103" s="3">
        <v>64.319999999999993</v>
      </c>
      <c r="M1103" s="3">
        <v>67.17</v>
      </c>
      <c r="N1103" s="3">
        <v>67.27</v>
      </c>
      <c r="O1103" s="3">
        <v>66.209999999999994</v>
      </c>
      <c r="P1103" s="3">
        <v>51.83</v>
      </c>
      <c r="Q1103" s="3">
        <v>50.58</v>
      </c>
      <c r="R1103" s="3">
        <v>50.36</v>
      </c>
      <c r="S1103" s="3">
        <v>50.06</v>
      </c>
      <c r="T1103" s="3">
        <v>50.48</v>
      </c>
      <c r="U1103" s="3">
        <v>51.48</v>
      </c>
      <c r="V1103" s="3">
        <v>55.8</v>
      </c>
      <c r="W1103" s="3">
        <v>58.87</v>
      </c>
      <c r="X1103" s="3">
        <v>59.32</v>
      </c>
      <c r="Y1103" s="3">
        <v>60.18</v>
      </c>
      <c r="Z1103" s="3">
        <v>60.24</v>
      </c>
      <c r="AA1103" s="3">
        <v>59.31</v>
      </c>
      <c r="AB1103" s="3">
        <v>47.85</v>
      </c>
      <c r="AC1103" s="3">
        <v>46.9</v>
      </c>
      <c r="AD1103" s="3">
        <v>46.2</v>
      </c>
      <c r="AE1103" s="3">
        <v>45.94</v>
      </c>
      <c r="AF1103" s="3">
        <v>46.22</v>
      </c>
      <c r="AG1103" s="3">
        <v>47.43</v>
      </c>
      <c r="AH1103" s="3">
        <v>52.51</v>
      </c>
      <c r="AI1103" s="3">
        <v>55.64</v>
      </c>
      <c r="AJ1103" s="3">
        <v>56.09</v>
      </c>
      <c r="AK1103" s="3">
        <v>56.88</v>
      </c>
      <c r="AL1103" s="3">
        <v>56.7</v>
      </c>
      <c r="AM1103" s="3">
        <v>55.9</v>
      </c>
      <c r="AN1103" s="3">
        <v>46.99</v>
      </c>
      <c r="AO1103" s="3">
        <v>46.18</v>
      </c>
      <c r="AP1103" s="3">
        <v>45.92</v>
      </c>
      <c r="AQ1103" s="3">
        <v>46.19</v>
      </c>
      <c r="AR1103" s="3">
        <v>47.32</v>
      </c>
      <c r="AS1103" s="3">
        <v>48.47</v>
      </c>
      <c r="AT1103" s="3">
        <v>53.06</v>
      </c>
      <c r="AU1103" s="3">
        <v>56.19</v>
      </c>
      <c r="AV1103" s="3">
        <v>56.64</v>
      </c>
      <c r="AW1103" s="3">
        <v>57.43</v>
      </c>
      <c r="AX1103" s="3">
        <v>56.98</v>
      </c>
      <c r="AY1103" s="3">
        <v>56.05</v>
      </c>
    </row>
    <row r="1104" spans="1:51" x14ac:dyDescent="0.35">
      <c r="A1104" s="5">
        <f t="shared" si="18"/>
        <v>44271</v>
      </c>
      <c r="B1104" t="s">
        <v>1249</v>
      </c>
      <c r="C1104" s="2">
        <v>44271</v>
      </c>
      <c r="D1104" s="3">
        <v>55.01</v>
      </c>
      <c r="E1104" s="3">
        <v>52.89</v>
      </c>
      <c r="F1104" s="3">
        <v>54.14</v>
      </c>
      <c r="G1104" s="3">
        <v>53.39</v>
      </c>
      <c r="H1104" s="3">
        <v>53.1</v>
      </c>
      <c r="I1104" s="3">
        <v>55.58</v>
      </c>
      <c r="J1104" s="3">
        <v>60.16</v>
      </c>
      <c r="K1104" s="3">
        <v>62.51</v>
      </c>
      <c r="L1104" s="3">
        <v>63.21</v>
      </c>
      <c r="M1104" s="3">
        <v>66.040000000000006</v>
      </c>
      <c r="N1104" s="3">
        <v>66.14</v>
      </c>
      <c r="O1104" s="3">
        <v>65.08</v>
      </c>
      <c r="P1104" s="3">
        <v>50.83</v>
      </c>
      <c r="Q1104" s="3">
        <v>49.58</v>
      </c>
      <c r="R1104" s="3">
        <v>49.36</v>
      </c>
      <c r="S1104" s="3">
        <v>49.06</v>
      </c>
      <c r="T1104" s="3">
        <v>49.48</v>
      </c>
      <c r="U1104" s="3">
        <v>50.48</v>
      </c>
      <c r="V1104" s="3">
        <v>55.08</v>
      </c>
      <c r="W1104" s="3">
        <v>58.15</v>
      </c>
      <c r="X1104" s="3">
        <v>58.6</v>
      </c>
      <c r="Y1104" s="3">
        <v>59.46</v>
      </c>
      <c r="Z1104" s="3">
        <v>59.52</v>
      </c>
      <c r="AA1104" s="3">
        <v>58.59</v>
      </c>
      <c r="AB1104" s="3">
        <v>46.89</v>
      </c>
      <c r="AC1104" s="3">
        <v>45.94</v>
      </c>
      <c r="AD1104" s="3">
        <v>45.24</v>
      </c>
      <c r="AE1104" s="3">
        <v>44.98</v>
      </c>
      <c r="AF1104" s="3">
        <v>45.26</v>
      </c>
      <c r="AG1104" s="3">
        <v>46.47</v>
      </c>
      <c r="AH1104" s="3">
        <v>51.82</v>
      </c>
      <c r="AI1104" s="3">
        <v>54.95</v>
      </c>
      <c r="AJ1104" s="3">
        <v>55.4</v>
      </c>
      <c r="AK1104" s="3">
        <v>56.19</v>
      </c>
      <c r="AL1104" s="3">
        <v>56.01</v>
      </c>
      <c r="AM1104" s="3">
        <v>55.21</v>
      </c>
      <c r="AN1104" s="3">
        <v>45.99</v>
      </c>
      <c r="AO1104" s="3">
        <v>45.18</v>
      </c>
      <c r="AP1104" s="3">
        <v>44.92</v>
      </c>
      <c r="AQ1104" s="3">
        <v>45.19</v>
      </c>
      <c r="AR1104" s="3">
        <v>46.32</v>
      </c>
      <c r="AS1104" s="3">
        <v>47.47</v>
      </c>
      <c r="AT1104" s="3">
        <v>52.37</v>
      </c>
      <c r="AU1104" s="3">
        <v>55.5</v>
      </c>
      <c r="AV1104" s="3">
        <v>55.95</v>
      </c>
      <c r="AW1104" s="3">
        <v>56.74</v>
      </c>
      <c r="AX1104" s="3">
        <v>56.29</v>
      </c>
      <c r="AY1104" s="3">
        <v>55.36</v>
      </c>
    </row>
    <row r="1105" spans="1:51" x14ac:dyDescent="0.35">
      <c r="A1105" s="5">
        <f t="shared" si="18"/>
        <v>44272</v>
      </c>
      <c r="B1105" t="s">
        <v>1250</v>
      </c>
      <c r="C1105" s="2">
        <v>44272</v>
      </c>
      <c r="D1105" s="3">
        <v>56.26</v>
      </c>
      <c r="E1105" s="3">
        <v>53.84</v>
      </c>
      <c r="F1105" s="3">
        <v>55.33</v>
      </c>
      <c r="G1105" s="3">
        <v>54.35</v>
      </c>
      <c r="H1105" s="3">
        <v>53.95</v>
      </c>
      <c r="I1105" s="3">
        <v>56.51</v>
      </c>
      <c r="J1105" s="3">
        <v>61.05</v>
      </c>
      <c r="K1105" s="3">
        <v>63.4</v>
      </c>
      <c r="L1105" s="3">
        <v>64.099999999999994</v>
      </c>
      <c r="M1105" s="3">
        <v>66.900000000000006</v>
      </c>
      <c r="N1105" s="3">
        <v>67</v>
      </c>
      <c r="O1105" s="3">
        <v>65.94</v>
      </c>
      <c r="P1105" s="3">
        <v>51.37</v>
      </c>
      <c r="Q1105" s="3">
        <v>50.12</v>
      </c>
      <c r="R1105" s="3">
        <v>49.9</v>
      </c>
      <c r="S1105" s="3">
        <v>49.6</v>
      </c>
      <c r="T1105" s="3">
        <v>50.02</v>
      </c>
      <c r="U1105" s="3">
        <v>51.02</v>
      </c>
      <c r="V1105" s="3">
        <v>55.77</v>
      </c>
      <c r="W1105" s="3">
        <v>58.84</v>
      </c>
      <c r="X1105" s="3">
        <v>59.29</v>
      </c>
      <c r="Y1105" s="3">
        <v>60.15</v>
      </c>
      <c r="Z1105" s="3">
        <v>60.21</v>
      </c>
      <c r="AA1105" s="3">
        <v>59.28</v>
      </c>
      <c r="AB1105" s="3">
        <v>47.59</v>
      </c>
      <c r="AC1105" s="3">
        <v>46.64</v>
      </c>
      <c r="AD1105" s="3">
        <v>45.94</v>
      </c>
      <c r="AE1105" s="3">
        <v>45.68</v>
      </c>
      <c r="AF1105" s="3">
        <v>45.96</v>
      </c>
      <c r="AG1105" s="3">
        <v>47.17</v>
      </c>
      <c r="AH1105" s="3">
        <v>52.53</v>
      </c>
      <c r="AI1105" s="3">
        <v>55.66</v>
      </c>
      <c r="AJ1105" s="3">
        <v>56.11</v>
      </c>
      <c r="AK1105" s="3">
        <v>56.9</v>
      </c>
      <c r="AL1105" s="3">
        <v>56.72</v>
      </c>
      <c r="AM1105" s="3">
        <v>55.92</v>
      </c>
      <c r="AN1105" s="3">
        <v>46.49</v>
      </c>
      <c r="AO1105" s="3">
        <v>45.68</v>
      </c>
      <c r="AP1105" s="3">
        <v>45.42</v>
      </c>
      <c r="AQ1105" s="3">
        <v>45.69</v>
      </c>
      <c r="AR1105" s="3">
        <v>46.82</v>
      </c>
      <c r="AS1105" s="3">
        <v>47.97</v>
      </c>
      <c r="AT1105" s="3">
        <v>53.08</v>
      </c>
      <c r="AU1105" s="3">
        <v>56.21</v>
      </c>
      <c r="AV1105" s="3">
        <v>56.66</v>
      </c>
      <c r="AW1105" s="3">
        <v>57.45</v>
      </c>
      <c r="AX1105" s="3">
        <v>57</v>
      </c>
      <c r="AY1105" s="3">
        <v>56.07</v>
      </c>
    </row>
    <row r="1106" spans="1:51" x14ac:dyDescent="0.35">
      <c r="A1106" s="5">
        <f t="shared" si="18"/>
        <v>44273</v>
      </c>
      <c r="B1106" t="s">
        <v>1251</v>
      </c>
      <c r="C1106" s="2">
        <v>44273</v>
      </c>
      <c r="D1106" s="3">
        <v>55.49</v>
      </c>
      <c r="E1106" s="3">
        <v>53.23</v>
      </c>
      <c r="F1106" s="3">
        <v>54.69</v>
      </c>
      <c r="G1106" s="3">
        <v>53.43</v>
      </c>
      <c r="H1106" s="3">
        <v>53.32</v>
      </c>
      <c r="I1106" s="3">
        <v>55.76</v>
      </c>
      <c r="J1106" s="3">
        <v>60.71</v>
      </c>
      <c r="K1106" s="3">
        <v>63.06</v>
      </c>
      <c r="L1106" s="3">
        <v>63.76</v>
      </c>
      <c r="M1106" s="3">
        <v>66.55</v>
      </c>
      <c r="N1106" s="3">
        <v>66.650000000000006</v>
      </c>
      <c r="O1106" s="3">
        <v>65.59</v>
      </c>
      <c r="P1106" s="3">
        <v>50.85</v>
      </c>
      <c r="Q1106" s="3">
        <v>49.6</v>
      </c>
      <c r="R1106" s="3">
        <v>49.38</v>
      </c>
      <c r="S1106" s="3">
        <v>49.08</v>
      </c>
      <c r="T1106" s="3">
        <v>49.5</v>
      </c>
      <c r="U1106" s="3">
        <v>50.5</v>
      </c>
      <c r="V1106" s="3">
        <v>55.5</v>
      </c>
      <c r="W1106" s="3">
        <v>58.57</v>
      </c>
      <c r="X1106" s="3">
        <v>59.02</v>
      </c>
      <c r="Y1106" s="3">
        <v>59.88</v>
      </c>
      <c r="Z1106" s="3">
        <v>59.94</v>
      </c>
      <c r="AA1106" s="3">
        <v>59.01</v>
      </c>
      <c r="AB1106" s="3">
        <v>47.41</v>
      </c>
      <c r="AC1106" s="3">
        <v>46.46</v>
      </c>
      <c r="AD1106" s="3">
        <v>45.76</v>
      </c>
      <c r="AE1106" s="3">
        <v>45.5</v>
      </c>
      <c r="AF1106" s="3">
        <v>45.78</v>
      </c>
      <c r="AG1106" s="3">
        <v>46.99</v>
      </c>
      <c r="AH1106" s="3">
        <v>52.19</v>
      </c>
      <c r="AI1106" s="3">
        <v>55.32</v>
      </c>
      <c r="AJ1106" s="3">
        <v>55.77</v>
      </c>
      <c r="AK1106" s="3">
        <v>56.56</v>
      </c>
      <c r="AL1106" s="3">
        <v>56.38</v>
      </c>
      <c r="AM1106" s="3">
        <v>55.58</v>
      </c>
      <c r="AN1106" s="3">
        <v>46.74</v>
      </c>
      <c r="AO1106" s="3">
        <v>45.93</v>
      </c>
      <c r="AP1106" s="3">
        <v>45.67</v>
      </c>
      <c r="AQ1106" s="3">
        <v>45.94</v>
      </c>
      <c r="AR1106" s="3">
        <v>47.07</v>
      </c>
      <c r="AS1106" s="3">
        <v>48.22</v>
      </c>
      <c r="AT1106" s="3">
        <v>52.74</v>
      </c>
      <c r="AU1106" s="3">
        <v>55.87</v>
      </c>
      <c r="AV1106" s="3">
        <v>56.32</v>
      </c>
      <c r="AW1106" s="3">
        <v>57.11</v>
      </c>
      <c r="AX1106" s="3">
        <v>56.66</v>
      </c>
      <c r="AY1106" s="3">
        <v>55.73</v>
      </c>
    </row>
    <row r="1107" spans="1:51" x14ac:dyDescent="0.35">
      <c r="A1107" s="5">
        <f t="shared" si="18"/>
        <v>44274</v>
      </c>
      <c r="B1107" t="s">
        <v>1252</v>
      </c>
      <c r="C1107" s="2">
        <v>44274</v>
      </c>
      <c r="D1107" s="3">
        <v>54.6</v>
      </c>
      <c r="E1107" s="3">
        <v>52.81</v>
      </c>
      <c r="F1107" s="3">
        <v>54.14</v>
      </c>
      <c r="G1107" s="3">
        <v>52.4</v>
      </c>
      <c r="H1107" s="3">
        <v>52.82</v>
      </c>
      <c r="I1107" s="3">
        <v>55.14</v>
      </c>
      <c r="J1107" s="3">
        <v>60.14</v>
      </c>
      <c r="K1107" s="3">
        <v>62.49</v>
      </c>
      <c r="L1107" s="3">
        <v>63.19</v>
      </c>
      <c r="M1107" s="3">
        <v>65.97</v>
      </c>
      <c r="N1107" s="3">
        <v>66.069999999999993</v>
      </c>
      <c r="O1107" s="3">
        <v>65.010000000000005</v>
      </c>
      <c r="P1107" s="3">
        <v>50.31</v>
      </c>
      <c r="Q1107" s="3">
        <v>49.06</v>
      </c>
      <c r="R1107" s="3">
        <v>48.84</v>
      </c>
      <c r="S1107" s="3">
        <v>48.54</v>
      </c>
      <c r="T1107" s="3">
        <v>48.96</v>
      </c>
      <c r="U1107" s="3">
        <v>49.96</v>
      </c>
      <c r="V1107" s="3">
        <v>55.14</v>
      </c>
      <c r="W1107" s="3">
        <v>58.21</v>
      </c>
      <c r="X1107" s="3">
        <v>58.66</v>
      </c>
      <c r="Y1107" s="3">
        <v>59.52</v>
      </c>
      <c r="Z1107" s="3">
        <v>59.58</v>
      </c>
      <c r="AA1107" s="3">
        <v>58.65</v>
      </c>
      <c r="AB1107" s="3">
        <v>46.83</v>
      </c>
      <c r="AC1107" s="3">
        <v>45.88</v>
      </c>
      <c r="AD1107" s="3">
        <v>45.18</v>
      </c>
      <c r="AE1107" s="3">
        <v>44.92</v>
      </c>
      <c r="AF1107" s="3">
        <v>45.2</v>
      </c>
      <c r="AG1107" s="3">
        <v>46.41</v>
      </c>
      <c r="AH1107" s="3">
        <v>51.92</v>
      </c>
      <c r="AI1107" s="3">
        <v>55.05</v>
      </c>
      <c r="AJ1107" s="3">
        <v>55.5</v>
      </c>
      <c r="AK1107" s="3">
        <v>56.29</v>
      </c>
      <c r="AL1107" s="3">
        <v>56.11</v>
      </c>
      <c r="AM1107" s="3">
        <v>55.31</v>
      </c>
      <c r="AN1107" s="3">
        <v>46.16</v>
      </c>
      <c r="AO1107" s="3">
        <v>45.35</v>
      </c>
      <c r="AP1107" s="3">
        <v>45.09</v>
      </c>
      <c r="AQ1107" s="3">
        <v>45.36</v>
      </c>
      <c r="AR1107" s="3">
        <v>46.49</v>
      </c>
      <c r="AS1107" s="3">
        <v>47.64</v>
      </c>
      <c r="AT1107" s="3">
        <v>52.47</v>
      </c>
      <c r="AU1107" s="3">
        <v>55.6</v>
      </c>
      <c r="AV1107" s="3">
        <v>56.05</v>
      </c>
      <c r="AW1107" s="3">
        <v>56.84</v>
      </c>
      <c r="AX1107" s="3">
        <v>56.39</v>
      </c>
      <c r="AY1107" s="3">
        <v>55.46</v>
      </c>
    </row>
    <row r="1108" spans="1:51" x14ac:dyDescent="0.35">
      <c r="A1108" s="5">
        <f t="shared" si="18"/>
        <v>44277</v>
      </c>
      <c r="B1108" t="s">
        <v>1253</v>
      </c>
      <c r="C1108" s="2">
        <v>44277</v>
      </c>
      <c r="D1108" s="3">
        <v>56.33</v>
      </c>
      <c r="E1108" s="3">
        <v>54.48</v>
      </c>
      <c r="F1108" s="3">
        <v>55.99</v>
      </c>
      <c r="G1108" s="3">
        <v>54.89</v>
      </c>
      <c r="H1108" s="3">
        <v>54.01</v>
      </c>
      <c r="I1108" s="3">
        <v>56.89</v>
      </c>
      <c r="J1108" s="3">
        <v>61.58</v>
      </c>
      <c r="K1108" s="3">
        <v>63.93</v>
      </c>
      <c r="L1108" s="3">
        <v>64.63</v>
      </c>
      <c r="M1108" s="3">
        <v>67.37</v>
      </c>
      <c r="N1108" s="3">
        <v>67.47</v>
      </c>
      <c r="O1108" s="3">
        <v>66.41</v>
      </c>
      <c r="P1108" s="3">
        <v>51.75</v>
      </c>
      <c r="Q1108" s="3">
        <v>50.5</v>
      </c>
      <c r="R1108" s="3">
        <v>50.28</v>
      </c>
      <c r="S1108" s="3">
        <v>49.98</v>
      </c>
      <c r="T1108" s="3">
        <v>50.4</v>
      </c>
      <c r="U1108" s="3">
        <v>51.4</v>
      </c>
      <c r="V1108" s="3">
        <v>56.32</v>
      </c>
      <c r="W1108" s="3">
        <v>59.39</v>
      </c>
      <c r="X1108" s="3">
        <v>59.84</v>
      </c>
      <c r="Y1108" s="3">
        <v>60.7</v>
      </c>
      <c r="Z1108" s="3">
        <v>60.76</v>
      </c>
      <c r="AA1108" s="3">
        <v>59.83</v>
      </c>
      <c r="AB1108" s="3">
        <v>47.64</v>
      </c>
      <c r="AC1108" s="3">
        <v>46.69</v>
      </c>
      <c r="AD1108" s="3">
        <v>45.99</v>
      </c>
      <c r="AE1108" s="3">
        <v>45.73</v>
      </c>
      <c r="AF1108" s="3">
        <v>46.01</v>
      </c>
      <c r="AG1108" s="3">
        <v>47.22</v>
      </c>
      <c r="AH1108" s="3">
        <v>53.06</v>
      </c>
      <c r="AI1108" s="3">
        <v>56.19</v>
      </c>
      <c r="AJ1108" s="3">
        <v>56.64</v>
      </c>
      <c r="AK1108" s="3">
        <v>57.43</v>
      </c>
      <c r="AL1108" s="3">
        <v>57.25</v>
      </c>
      <c r="AM1108" s="3">
        <v>56.45</v>
      </c>
      <c r="AN1108" s="3">
        <v>46.97</v>
      </c>
      <c r="AO1108" s="3">
        <v>46.16</v>
      </c>
      <c r="AP1108" s="3">
        <v>45.9</v>
      </c>
      <c r="AQ1108" s="3">
        <v>46.17</v>
      </c>
      <c r="AR1108" s="3">
        <v>47.3</v>
      </c>
      <c r="AS1108" s="3">
        <v>48.45</v>
      </c>
      <c r="AT1108" s="3">
        <v>53.61</v>
      </c>
      <c r="AU1108" s="3">
        <v>56.74</v>
      </c>
      <c r="AV1108" s="3">
        <v>57.19</v>
      </c>
      <c r="AW1108" s="3">
        <v>57.98</v>
      </c>
      <c r="AX1108" s="3">
        <v>57.53</v>
      </c>
      <c r="AY1108" s="3">
        <v>56.6</v>
      </c>
    </row>
    <row r="1109" spans="1:51" x14ac:dyDescent="0.35">
      <c r="A1109" s="5">
        <f t="shared" si="18"/>
        <v>44278</v>
      </c>
      <c r="B1109" t="s">
        <v>1254</v>
      </c>
      <c r="C1109" s="2">
        <v>44278</v>
      </c>
      <c r="D1109" s="3">
        <v>56.38</v>
      </c>
      <c r="E1109" s="3">
        <v>54.3</v>
      </c>
      <c r="F1109" s="3">
        <v>56.25</v>
      </c>
      <c r="G1109" s="3">
        <v>54.97</v>
      </c>
      <c r="H1109" s="3">
        <v>54.05</v>
      </c>
      <c r="I1109" s="3">
        <v>57.03</v>
      </c>
      <c r="J1109" s="3">
        <v>61.43</v>
      </c>
      <c r="K1109" s="3">
        <v>63.78</v>
      </c>
      <c r="L1109" s="3">
        <v>64.48</v>
      </c>
      <c r="M1109" s="3">
        <v>67.31</v>
      </c>
      <c r="N1109" s="3">
        <v>67.41</v>
      </c>
      <c r="O1109" s="3">
        <v>66.349999999999994</v>
      </c>
      <c r="P1109" s="3">
        <v>51.17</v>
      </c>
      <c r="Q1109" s="3">
        <v>49.92</v>
      </c>
      <c r="R1109" s="3">
        <v>49.7</v>
      </c>
      <c r="S1109" s="3">
        <v>49.4</v>
      </c>
      <c r="T1109" s="3">
        <v>49.82</v>
      </c>
      <c r="U1109" s="3">
        <v>50.82</v>
      </c>
      <c r="V1109" s="3">
        <v>55.72</v>
      </c>
      <c r="W1109" s="3">
        <v>58.79</v>
      </c>
      <c r="X1109" s="3">
        <v>59.24</v>
      </c>
      <c r="Y1109" s="3">
        <v>60.1</v>
      </c>
      <c r="Z1109" s="3">
        <v>60.16</v>
      </c>
      <c r="AA1109" s="3">
        <v>59.23</v>
      </c>
      <c r="AB1109" s="3">
        <v>47.09</v>
      </c>
      <c r="AC1109" s="3">
        <v>46.14</v>
      </c>
      <c r="AD1109" s="3">
        <v>45.44</v>
      </c>
      <c r="AE1109" s="3">
        <v>45.18</v>
      </c>
      <c r="AF1109" s="3">
        <v>45.46</v>
      </c>
      <c r="AG1109" s="3">
        <v>46.67</v>
      </c>
      <c r="AH1109" s="3">
        <v>52.57</v>
      </c>
      <c r="AI1109" s="3">
        <v>55.7</v>
      </c>
      <c r="AJ1109" s="3">
        <v>56.15</v>
      </c>
      <c r="AK1109" s="3">
        <v>56.94</v>
      </c>
      <c r="AL1109" s="3">
        <v>56.76</v>
      </c>
      <c r="AM1109" s="3">
        <v>55.96</v>
      </c>
      <c r="AN1109" s="3">
        <v>45.74</v>
      </c>
      <c r="AO1109" s="3">
        <v>44.93</v>
      </c>
      <c r="AP1109" s="3">
        <v>44.67</v>
      </c>
      <c r="AQ1109" s="3">
        <v>44.94</v>
      </c>
      <c r="AR1109" s="3">
        <v>46.07</v>
      </c>
      <c r="AS1109" s="3">
        <v>47.22</v>
      </c>
      <c r="AT1109" s="3">
        <v>53.12</v>
      </c>
      <c r="AU1109" s="3">
        <v>56.25</v>
      </c>
      <c r="AV1109" s="3">
        <v>56.7</v>
      </c>
      <c r="AW1109" s="3">
        <v>57.49</v>
      </c>
      <c r="AX1109" s="3">
        <v>57.04</v>
      </c>
      <c r="AY1109" s="3">
        <v>56.11</v>
      </c>
    </row>
    <row r="1110" spans="1:51" x14ac:dyDescent="0.35">
      <c r="A1110" s="5">
        <f t="shared" si="18"/>
        <v>44279</v>
      </c>
      <c r="B1110" t="s">
        <v>1255</v>
      </c>
      <c r="C1110" s="2">
        <v>44279</v>
      </c>
      <c r="D1110" s="3">
        <v>56.78</v>
      </c>
      <c r="E1110" s="3">
        <v>55.2</v>
      </c>
      <c r="F1110" s="3">
        <v>56.56</v>
      </c>
      <c r="G1110" s="3">
        <v>55</v>
      </c>
      <c r="H1110" s="3">
        <v>54.03</v>
      </c>
      <c r="I1110" s="3">
        <v>56.98</v>
      </c>
      <c r="J1110" s="3">
        <v>61.37</v>
      </c>
      <c r="K1110" s="3">
        <v>63.72</v>
      </c>
      <c r="L1110" s="3">
        <v>64.42</v>
      </c>
      <c r="M1110" s="3">
        <v>67.209999999999994</v>
      </c>
      <c r="N1110" s="3">
        <v>67.31</v>
      </c>
      <c r="O1110" s="3">
        <v>66.25</v>
      </c>
      <c r="P1110" s="3">
        <v>51.2</v>
      </c>
      <c r="Q1110" s="3">
        <v>49.95</v>
      </c>
      <c r="R1110" s="3">
        <v>49.73</v>
      </c>
      <c r="S1110" s="3">
        <v>49.43</v>
      </c>
      <c r="T1110" s="3">
        <v>49.85</v>
      </c>
      <c r="U1110" s="3">
        <v>50.85</v>
      </c>
      <c r="V1110" s="3">
        <v>55.68</v>
      </c>
      <c r="W1110" s="3">
        <v>58.75</v>
      </c>
      <c r="X1110" s="3">
        <v>59.2</v>
      </c>
      <c r="Y1110" s="3">
        <v>60.06</v>
      </c>
      <c r="Z1110" s="3">
        <v>60.12</v>
      </c>
      <c r="AA1110" s="3">
        <v>59.19</v>
      </c>
      <c r="AB1110" s="3">
        <v>47.34</v>
      </c>
      <c r="AC1110" s="3">
        <v>46.39</v>
      </c>
      <c r="AD1110" s="3">
        <v>45.69</v>
      </c>
      <c r="AE1110" s="3">
        <v>45.43</v>
      </c>
      <c r="AF1110" s="3">
        <v>45.71</v>
      </c>
      <c r="AG1110" s="3">
        <v>46.92</v>
      </c>
      <c r="AH1110" s="3">
        <v>52.21</v>
      </c>
      <c r="AI1110" s="3">
        <v>55.34</v>
      </c>
      <c r="AJ1110" s="3">
        <v>55.79</v>
      </c>
      <c r="AK1110" s="3">
        <v>56.58</v>
      </c>
      <c r="AL1110" s="3">
        <v>56.4</v>
      </c>
      <c r="AM1110" s="3">
        <v>55.6</v>
      </c>
      <c r="AN1110" s="3">
        <v>45.99</v>
      </c>
      <c r="AO1110" s="3">
        <v>45.18</v>
      </c>
      <c r="AP1110" s="3">
        <v>44.92</v>
      </c>
      <c r="AQ1110" s="3">
        <v>45.19</v>
      </c>
      <c r="AR1110" s="3">
        <v>46.32</v>
      </c>
      <c r="AS1110" s="3">
        <v>47.47</v>
      </c>
      <c r="AT1110" s="3">
        <v>52.76</v>
      </c>
      <c r="AU1110" s="3">
        <v>55.89</v>
      </c>
      <c r="AV1110" s="3">
        <v>56.34</v>
      </c>
      <c r="AW1110" s="3">
        <v>57.13</v>
      </c>
      <c r="AX1110" s="3">
        <v>56.68</v>
      </c>
      <c r="AY1110" s="3">
        <v>55.75</v>
      </c>
    </row>
    <row r="1111" spans="1:51" x14ac:dyDescent="0.35">
      <c r="A1111" s="5">
        <f t="shared" si="18"/>
        <v>44280</v>
      </c>
      <c r="B1111" t="s">
        <v>1256</v>
      </c>
      <c r="C1111" s="2">
        <v>44280</v>
      </c>
      <c r="D1111" s="3">
        <v>56.21</v>
      </c>
      <c r="E1111" s="3">
        <v>54.3</v>
      </c>
      <c r="F1111" s="3">
        <v>55.73</v>
      </c>
      <c r="G1111" s="3">
        <v>53.9</v>
      </c>
      <c r="H1111" s="3">
        <v>53.12</v>
      </c>
      <c r="I1111" s="3">
        <v>56.09</v>
      </c>
      <c r="J1111" s="3">
        <v>60.48</v>
      </c>
      <c r="K1111" s="3">
        <v>62.83</v>
      </c>
      <c r="L1111" s="3">
        <v>63.53</v>
      </c>
      <c r="M1111" s="3">
        <v>66.010000000000005</v>
      </c>
      <c r="N1111" s="3">
        <v>66.11</v>
      </c>
      <c r="O1111" s="3">
        <v>65.05</v>
      </c>
      <c r="P1111" s="3">
        <v>50.11</v>
      </c>
      <c r="Q1111" s="3">
        <v>48.86</v>
      </c>
      <c r="R1111" s="3">
        <v>48.64</v>
      </c>
      <c r="S1111" s="3">
        <v>48.34</v>
      </c>
      <c r="T1111" s="3">
        <v>48.76</v>
      </c>
      <c r="U1111" s="3">
        <v>49.76</v>
      </c>
      <c r="V1111" s="3">
        <v>54.41</v>
      </c>
      <c r="W1111" s="3">
        <v>57.48</v>
      </c>
      <c r="X1111" s="3">
        <v>57.93</v>
      </c>
      <c r="Y1111" s="3">
        <v>58.79</v>
      </c>
      <c r="Z1111" s="3">
        <v>58.85</v>
      </c>
      <c r="AA1111" s="3">
        <v>57.92</v>
      </c>
      <c r="AB1111" s="3">
        <v>46.25</v>
      </c>
      <c r="AC1111" s="3">
        <v>45.3</v>
      </c>
      <c r="AD1111" s="3">
        <v>44.6</v>
      </c>
      <c r="AE1111" s="3">
        <v>44.34</v>
      </c>
      <c r="AF1111" s="3">
        <v>44.62</v>
      </c>
      <c r="AG1111" s="3">
        <v>45.83</v>
      </c>
      <c r="AH1111" s="3">
        <v>50.89</v>
      </c>
      <c r="AI1111" s="3">
        <v>54.02</v>
      </c>
      <c r="AJ1111" s="3">
        <v>54.47</v>
      </c>
      <c r="AK1111" s="3">
        <v>55.26</v>
      </c>
      <c r="AL1111" s="3">
        <v>55.08</v>
      </c>
      <c r="AM1111" s="3">
        <v>54.28</v>
      </c>
      <c r="AN1111" s="3">
        <v>44.99</v>
      </c>
      <c r="AO1111" s="3">
        <v>44.18</v>
      </c>
      <c r="AP1111" s="3">
        <v>43.92</v>
      </c>
      <c r="AQ1111" s="3">
        <v>44.19</v>
      </c>
      <c r="AR1111" s="3">
        <v>45.32</v>
      </c>
      <c r="AS1111" s="3">
        <v>46.47</v>
      </c>
      <c r="AT1111" s="3">
        <v>51.44</v>
      </c>
      <c r="AU1111" s="3">
        <v>54.57</v>
      </c>
      <c r="AV1111" s="3">
        <v>55.02</v>
      </c>
      <c r="AW1111" s="3">
        <v>55.81</v>
      </c>
      <c r="AX1111" s="3">
        <v>55.36</v>
      </c>
      <c r="AY1111" s="3">
        <v>54.43</v>
      </c>
    </row>
    <row r="1112" spans="1:51" x14ac:dyDescent="0.35">
      <c r="A1112" s="5">
        <f t="shared" si="18"/>
        <v>44281</v>
      </c>
      <c r="B1112" t="s">
        <v>1257</v>
      </c>
      <c r="C1112" s="2">
        <v>44281</v>
      </c>
      <c r="D1112" s="3">
        <v>57.21</v>
      </c>
      <c r="E1112" s="3">
        <v>55.5</v>
      </c>
      <c r="F1112" s="3">
        <v>56.67</v>
      </c>
      <c r="G1112" s="3">
        <v>55.56</v>
      </c>
      <c r="H1112" s="3">
        <v>54.69</v>
      </c>
      <c r="I1112" s="3">
        <v>57.42</v>
      </c>
      <c r="J1112" s="3">
        <v>61.36</v>
      </c>
      <c r="K1112" s="3">
        <v>63.71</v>
      </c>
      <c r="L1112" s="3">
        <v>64.41</v>
      </c>
      <c r="M1112" s="3">
        <v>66.83</v>
      </c>
      <c r="N1112" s="3">
        <v>66.930000000000007</v>
      </c>
      <c r="O1112" s="3">
        <v>65.87</v>
      </c>
      <c r="P1112" s="3">
        <v>50.67</v>
      </c>
      <c r="Q1112" s="3">
        <v>49.42</v>
      </c>
      <c r="R1112" s="3">
        <v>49.2</v>
      </c>
      <c r="S1112" s="3">
        <v>48.9</v>
      </c>
      <c r="T1112" s="3">
        <v>49.32</v>
      </c>
      <c r="U1112" s="3">
        <v>50.32</v>
      </c>
      <c r="V1112" s="3">
        <v>54.93</v>
      </c>
      <c r="W1112" s="3">
        <v>58</v>
      </c>
      <c r="X1112" s="3">
        <v>58.45</v>
      </c>
      <c r="Y1112" s="3">
        <v>59.31</v>
      </c>
      <c r="Z1112" s="3">
        <v>59.37</v>
      </c>
      <c r="AA1112" s="3">
        <v>58.44</v>
      </c>
      <c r="AB1112" s="3">
        <v>46.81</v>
      </c>
      <c r="AC1112" s="3">
        <v>45.86</v>
      </c>
      <c r="AD1112" s="3">
        <v>45.16</v>
      </c>
      <c r="AE1112" s="3">
        <v>44.9</v>
      </c>
      <c r="AF1112" s="3">
        <v>45.18</v>
      </c>
      <c r="AG1112" s="3">
        <v>46.39</v>
      </c>
      <c r="AH1112" s="3">
        <v>51.38</v>
      </c>
      <c r="AI1112" s="3">
        <v>54.51</v>
      </c>
      <c r="AJ1112" s="3">
        <v>54.96</v>
      </c>
      <c r="AK1112" s="3">
        <v>55.75</v>
      </c>
      <c r="AL1112" s="3">
        <v>55.57</v>
      </c>
      <c r="AM1112" s="3">
        <v>54.77</v>
      </c>
      <c r="AN1112" s="3">
        <v>45.55</v>
      </c>
      <c r="AO1112" s="3">
        <v>44.74</v>
      </c>
      <c r="AP1112" s="3">
        <v>44.48</v>
      </c>
      <c r="AQ1112" s="3">
        <v>44.75</v>
      </c>
      <c r="AR1112" s="3">
        <v>45.88</v>
      </c>
      <c r="AS1112" s="3">
        <v>47.03</v>
      </c>
      <c r="AT1112" s="3">
        <v>51.93</v>
      </c>
      <c r="AU1112" s="3">
        <v>55.06</v>
      </c>
      <c r="AV1112" s="3">
        <v>55.51</v>
      </c>
      <c r="AW1112" s="3">
        <v>56.3</v>
      </c>
      <c r="AX1112" s="3">
        <v>55.85</v>
      </c>
      <c r="AY1112" s="3">
        <v>54.92</v>
      </c>
    </row>
    <row r="1113" spans="1:51" x14ac:dyDescent="0.35">
      <c r="A1113" s="5">
        <f t="shared" si="18"/>
        <v>44284</v>
      </c>
      <c r="B1113" t="s">
        <v>1258</v>
      </c>
      <c r="C1113" s="2">
        <v>44284</v>
      </c>
      <c r="D1113" s="3">
        <v>56.42</v>
      </c>
      <c r="E1113" s="3">
        <v>54.56</v>
      </c>
      <c r="F1113" s="3">
        <v>55.61</v>
      </c>
      <c r="G1113" s="3">
        <v>54.96</v>
      </c>
      <c r="H1113" s="3">
        <v>53.75</v>
      </c>
      <c r="I1113" s="3">
        <v>56.29</v>
      </c>
      <c r="J1113" s="3">
        <v>61.04</v>
      </c>
      <c r="K1113" s="3">
        <v>63.39</v>
      </c>
      <c r="L1113" s="3">
        <v>64.09</v>
      </c>
      <c r="M1113" s="3">
        <v>66.44</v>
      </c>
      <c r="N1113" s="3">
        <v>66.540000000000006</v>
      </c>
      <c r="O1113" s="3">
        <v>65.48</v>
      </c>
      <c r="P1113" s="3">
        <v>50.36</v>
      </c>
      <c r="Q1113" s="3">
        <v>49.11</v>
      </c>
      <c r="R1113" s="3">
        <v>48.89</v>
      </c>
      <c r="S1113" s="3">
        <v>48.59</v>
      </c>
      <c r="T1113" s="3">
        <v>49.01</v>
      </c>
      <c r="U1113" s="3">
        <v>50.01</v>
      </c>
      <c r="V1113" s="3">
        <v>54.6</v>
      </c>
      <c r="W1113" s="3">
        <v>57.67</v>
      </c>
      <c r="X1113" s="3">
        <v>58.12</v>
      </c>
      <c r="Y1113" s="3">
        <v>58.98</v>
      </c>
      <c r="Z1113" s="3">
        <v>59.04</v>
      </c>
      <c r="AA1113" s="3">
        <v>58.11</v>
      </c>
      <c r="AB1113" s="3">
        <v>46.02</v>
      </c>
      <c r="AC1113" s="3">
        <v>45.07</v>
      </c>
      <c r="AD1113" s="3">
        <v>44.37</v>
      </c>
      <c r="AE1113" s="3">
        <v>44.11</v>
      </c>
      <c r="AF1113" s="3">
        <v>44.39</v>
      </c>
      <c r="AG1113" s="3">
        <v>45.6</v>
      </c>
      <c r="AH1113" s="3">
        <v>50.88</v>
      </c>
      <c r="AI1113" s="3">
        <v>54.01</v>
      </c>
      <c r="AJ1113" s="3">
        <v>54.46</v>
      </c>
      <c r="AK1113" s="3">
        <v>55.25</v>
      </c>
      <c r="AL1113" s="3">
        <v>55.07</v>
      </c>
      <c r="AM1113" s="3">
        <v>54.27</v>
      </c>
      <c r="AN1113" s="3">
        <v>44.69</v>
      </c>
      <c r="AO1113" s="3">
        <v>43.88</v>
      </c>
      <c r="AP1113" s="3">
        <v>43.62</v>
      </c>
      <c r="AQ1113" s="3">
        <v>43.89</v>
      </c>
      <c r="AR1113" s="3">
        <v>45.02</v>
      </c>
      <c r="AS1113" s="3">
        <v>46.17</v>
      </c>
      <c r="AT1113" s="3">
        <v>51.43</v>
      </c>
      <c r="AU1113" s="3">
        <v>54.56</v>
      </c>
      <c r="AV1113" s="3">
        <v>55.01</v>
      </c>
      <c r="AW1113" s="3">
        <v>55.8</v>
      </c>
      <c r="AX1113" s="3">
        <v>55.35</v>
      </c>
      <c r="AY1113" s="3">
        <v>54.42</v>
      </c>
    </row>
    <row r="1114" spans="1:51" x14ac:dyDescent="0.35">
      <c r="A1114" s="5">
        <f t="shared" si="18"/>
        <v>44285</v>
      </c>
      <c r="B1114" t="s">
        <v>1259</v>
      </c>
      <c r="C1114" s="2">
        <v>44285</v>
      </c>
      <c r="D1114" s="3">
        <v>57.12</v>
      </c>
      <c r="E1114" s="3">
        <v>55.3</v>
      </c>
      <c r="F1114" s="3">
        <v>56.37</v>
      </c>
      <c r="G1114" s="3">
        <v>55.3</v>
      </c>
      <c r="H1114" s="3">
        <v>54.57</v>
      </c>
      <c r="I1114" s="3">
        <v>56.91</v>
      </c>
      <c r="J1114" s="3">
        <v>61.56</v>
      </c>
      <c r="K1114" s="3">
        <v>63.91</v>
      </c>
      <c r="L1114" s="3">
        <v>64.61</v>
      </c>
      <c r="M1114" s="3">
        <v>66.94</v>
      </c>
      <c r="N1114" s="3">
        <v>67.040000000000006</v>
      </c>
      <c r="O1114" s="3">
        <v>65.98</v>
      </c>
      <c r="P1114" s="3">
        <v>50.6</v>
      </c>
      <c r="Q1114" s="3">
        <v>49.35</v>
      </c>
      <c r="R1114" s="3">
        <v>49.13</v>
      </c>
      <c r="S1114" s="3">
        <v>48.83</v>
      </c>
      <c r="T1114" s="3">
        <v>49.25</v>
      </c>
      <c r="U1114" s="3">
        <v>50.25</v>
      </c>
      <c r="V1114" s="3">
        <v>54.93</v>
      </c>
      <c r="W1114" s="3">
        <v>58</v>
      </c>
      <c r="X1114" s="3">
        <v>58.45</v>
      </c>
      <c r="Y1114" s="3">
        <v>59.31</v>
      </c>
      <c r="Z1114" s="3">
        <v>59.37</v>
      </c>
      <c r="AA1114" s="3">
        <v>58.44</v>
      </c>
      <c r="AB1114" s="3">
        <v>45.88</v>
      </c>
      <c r="AC1114" s="3">
        <v>44.93</v>
      </c>
      <c r="AD1114" s="3">
        <v>44.23</v>
      </c>
      <c r="AE1114" s="3">
        <v>43.97</v>
      </c>
      <c r="AF1114" s="3">
        <v>44.25</v>
      </c>
      <c r="AG1114" s="3">
        <v>45.46</v>
      </c>
      <c r="AH1114" s="3">
        <v>51.34</v>
      </c>
      <c r="AI1114" s="3">
        <v>54.47</v>
      </c>
      <c r="AJ1114" s="3">
        <v>54.92</v>
      </c>
      <c r="AK1114" s="3">
        <v>55.71</v>
      </c>
      <c r="AL1114" s="3">
        <v>55.53</v>
      </c>
      <c r="AM1114" s="3">
        <v>54.73</v>
      </c>
      <c r="AN1114" s="3">
        <v>44.44</v>
      </c>
      <c r="AO1114" s="3">
        <v>43.63</v>
      </c>
      <c r="AP1114" s="3">
        <v>43.37</v>
      </c>
      <c r="AQ1114" s="3">
        <v>43.64</v>
      </c>
      <c r="AR1114" s="3">
        <v>44.77</v>
      </c>
      <c r="AS1114" s="3">
        <v>45.92</v>
      </c>
      <c r="AT1114" s="3">
        <v>51.89</v>
      </c>
      <c r="AU1114" s="3">
        <v>55.02</v>
      </c>
      <c r="AV1114" s="3">
        <v>55.47</v>
      </c>
      <c r="AW1114" s="3">
        <v>56.26</v>
      </c>
      <c r="AX1114" s="3">
        <v>55.81</v>
      </c>
      <c r="AY1114" s="3">
        <v>54.88</v>
      </c>
    </row>
    <row r="1115" spans="1:51" x14ac:dyDescent="0.35">
      <c r="A1115" s="5">
        <f t="shared" si="18"/>
        <v>44286</v>
      </c>
      <c r="B1115" t="s">
        <v>1260</v>
      </c>
      <c r="C1115" s="2">
        <v>44286</v>
      </c>
      <c r="D1115" s="3">
        <v>55.97</v>
      </c>
      <c r="E1115" s="3">
        <v>56.81</v>
      </c>
      <c r="F1115" s="3">
        <v>56.08</v>
      </c>
      <c r="G1115" s="3">
        <v>55.23</v>
      </c>
      <c r="H1115" s="3">
        <v>57.43</v>
      </c>
      <c r="I1115" s="3">
        <v>61.89</v>
      </c>
      <c r="J1115" s="3">
        <v>64.239999999999995</v>
      </c>
      <c r="K1115" s="3">
        <v>64.94</v>
      </c>
      <c r="L1115" s="3">
        <v>67.28</v>
      </c>
      <c r="M1115" s="3">
        <v>67.38</v>
      </c>
      <c r="N1115" s="3">
        <v>66.319999999999993</v>
      </c>
      <c r="O1115" s="3">
        <v>50.91</v>
      </c>
      <c r="P1115" s="3">
        <v>49.66</v>
      </c>
      <c r="Q1115" s="3">
        <v>49.44</v>
      </c>
      <c r="R1115" s="3">
        <v>49.14</v>
      </c>
      <c r="S1115" s="3">
        <v>49.56</v>
      </c>
      <c r="T1115" s="3">
        <v>50.56</v>
      </c>
      <c r="U1115" s="3">
        <v>55.14</v>
      </c>
      <c r="V1115" s="3">
        <v>58.21</v>
      </c>
      <c r="W1115" s="3">
        <v>58.66</v>
      </c>
      <c r="X1115" s="3">
        <v>59.52</v>
      </c>
      <c r="Y1115" s="3">
        <v>59.58</v>
      </c>
      <c r="Z1115" s="3">
        <v>58.65</v>
      </c>
      <c r="AA1115" s="3">
        <v>46.1</v>
      </c>
      <c r="AB1115" s="3">
        <v>45.15</v>
      </c>
      <c r="AC1115" s="3">
        <v>44.45</v>
      </c>
      <c r="AD1115" s="3">
        <v>44.19</v>
      </c>
      <c r="AE1115" s="3">
        <v>44.47</v>
      </c>
      <c r="AF1115" s="3">
        <v>45.68</v>
      </c>
      <c r="AG1115" s="3">
        <v>51.34</v>
      </c>
      <c r="AH1115" s="3">
        <v>54.47</v>
      </c>
      <c r="AI1115" s="3">
        <v>54.92</v>
      </c>
      <c r="AJ1115" s="3">
        <v>55.71</v>
      </c>
      <c r="AK1115" s="3">
        <v>55.53</v>
      </c>
      <c r="AL1115" s="3">
        <v>54.73</v>
      </c>
      <c r="AM1115" s="3">
        <v>44.66</v>
      </c>
      <c r="AN1115" s="3">
        <v>43.85</v>
      </c>
      <c r="AO1115" s="3">
        <v>43.59</v>
      </c>
      <c r="AP1115" s="3">
        <v>43.86</v>
      </c>
      <c r="AQ1115" s="3">
        <v>44.99</v>
      </c>
      <c r="AR1115" s="3">
        <v>46.14</v>
      </c>
      <c r="AS1115" s="3">
        <v>51.89</v>
      </c>
      <c r="AT1115" s="3">
        <v>55.02</v>
      </c>
      <c r="AU1115" s="3">
        <v>55.47</v>
      </c>
      <c r="AV1115" s="3">
        <v>56.26</v>
      </c>
      <c r="AW1115" s="3">
        <v>55.81</v>
      </c>
      <c r="AX1115" s="3">
        <v>54.88</v>
      </c>
      <c r="AY1115" s="3">
        <v>45.28</v>
      </c>
    </row>
    <row r="1116" spans="1:51" x14ac:dyDescent="0.35">
      <c r="A1116" s="5">
        <f t="shared" si="18"/>
        <v>44287</v>
      </c>
      <c r="B1116" t="s">
        <v>1261</v>
      </c>
      <c r="C1116" s="2">
        <v>44287</v>
      </c>
      <c r="D1116" s="3">
        <v>56.22</v>
      </c>
      <c r="E1116" s="3">
        <v>57.07</v>
      </c>
      <c r="F1116" s="3">
        <v>56.23</v>
      </c>
      <c r="G1116" s="3">
        <v>55.47</v>
      </c>
      <c r="H1116" s="3">
        <v>57.57</v>
      </c>
      <c r="I1116" s="3">
        <v>62.02</v>
      </c>
      <c r="J1116" s="3">
        <v>64.37</v>
      </c>
      <c r="K1116" s="3">
        <v>65.069999999999993</v>
      </c>
      <c r="L1116" s="3">
        <v>67.42</v>
      </c>
      <c r="M1116" s="3">
        <v>67.52</v>
      </c>
      <c r="N1116" s="3">
        <v>66.459999999999994</v>
      </c>
      <c r="O1116" s="3">
        <v>51.16</v>
      </c>
      <c r="P1116" s="3">
        <v>49.91</v>
      </c>
      <c r="Q1116" s="3">
        <v>49.69</v>
      </c>
      <c r="R1116" s="3">
        <v>49.05</v>
      </c>
      <c r="S1116" s="3">
        <v>49.47</v>
      </c>
      <c r="T1116" s="3">
        <v>50.47</v>
      </c>
      <c r="U1116" s="3">
        <v>55.44</v>
      </c>
      <c r="V1116" s="3">
        <v>58.51</v>
      </c>
      <c r="W1116" s="3">
        <v>58.96</v>
      </c>
      <c r="X1116" s="3">
        <v>59.82</v>
      </c>
      <c r="Y1116" s="3">
        <v>59.88</v>
      </c>
      <c r="Z1116" s="3">
        <v>58.95</v>
      </c>
      <c r="AA1116" s="3">
        <v>46.31</v>
      </c>
      <c r="AB1116" s="3">
        <v>45.36</v>
      </c>
      <c r="AC1116" s="3">
        <v>44.66</v>
      </c>
      <c r="AD1116" s="3">
        <v>44.4</v>
      </c>
      <c r="AE1116" s="3">
        <v>44.68</v>
      </c>
      <c r="AF1116" s="3">
        <v>45.89</v>
      </c>
      <c r="AG1116" s="3">
        <v>51.5</v>
      </c>
      <c r="AH1116" s="3">
        <v>54.63</v>
      </c>
      <c r="AI1116" s="3">
        <v>55.08</v>
      </c>
      <c r="AJ1116" s="3">
        <v>55.87</v>
      </c>
      <c r="AK1116" s="3">
        <v>55.69</v>
      </c>
      <c r="AL1116" s="3">
        <v>54.89</v>
      </c>
      <c r="AM1116" s="3">
        <v>44.94</v>
      </c>
      <c r="AN1116" s="3">
        <v>44.13</v>
      </c>
      <c r="AO1116" s="3">
        <v>43.87</v>
      </c>
      <c r="AP1116" s="3">
        <v>44.14</v>
      </c>
      <c r="AQ1116" s="3">
        <v>45.27</v>
      </c>
      <c r="AR1116" s="3">
        <v>46.42</v>
      </c>
      <c r="AS1116" s="3">
        <v>52.05</v>
      </c>
      <c r="AT1116" s="3">
        <v>55.18</v>
      </c>
      <c r="AU1116" s="3">
        <v>55.63</v>
      </c>
      <c r="AV1116" s="3">
        <v>56.42</v>
      </c>
      <c r="AW1116" s="3">
        <v>55.97</v>
      </c>
      <c r="AX1116" s="3">
        <v>55.04</v>
      </c>
      <c r="AY1116" s="3">
        <v>45.56</v>
      </c>
    </row>
    <row r="1117" spans="1:51" x14ac:dyDescent="0.35">
      <c r="A1117" s="5">
        <f t="shared" si="18"/>
        <v>44288</v>
      </c>
      <c r="B1117" t="s">
        <v>1262</v>
      </c>
      <c r="C1117" s="2">
        <v>44288</v>
      </c>
      <c r="D1117" s="3" t="e">
        <v>#N/A</v>
      </c>
      <c r="E1117" s="3" t="e">
        <v>#N/A</v>
      </c>
      <c r="F1117" s="3" t="e">
        <v>#N/A</v>
      </c>
      <c r="G1117" s="3" t="e">
        <v>#N/A</v>
      </c>
      <c r="H1117" s="3" t="e">
        <v>#N/A</v>
      </c>
      <c r="I1117" s="3" t="e">
        <v>#N/A</v>
      </c>
      <c r="J1117" s="3" t="e">
        <v>#N/A</v>
      </c>
      <c r="K1117" s="3" t="e">
        <v>#N/A</v>
      </c>
      <c r="L1117" s="3" t="e">
        <v>#N/A</v>
      </c>
      <c r="M1117" s="3" t="e">
        <v>#N/A</v>
      </c>
      <c r="N1117" s="3" t="e">
        <v>#N/A</v>
      </c>
      <c r="O1117" s="3" t="e">
        <v>#N/A</v>
      </c>
      <c r="P1117" s="3" t="e">
        <v>#N/A</v>
      </c>
      <c r="Q1117" s="3" t="e">
        <v>#N/A</v>
      </c>
      <c r="R1117" s="3" t="e">
        <v>#N/A</v>
      </c>
      <c r="S1117" s="3" t="e">
        <v>#N/A</v>
      </c>
      <c r="T1117" s="3" t="e">
        <v>#N/A</v>
      </c>
      <c r="U1117" s="3" t="e">
        <v>#N/A</v>
      </c>
      <c r="V1117" s="3" t="e">
        <v>#N/A</v>
      </c>
      <c r="W1117" s="3" t="e">
        <v>#N/A</v>
      </c>
      <c r="X1117" s="3" t="e">
        <v>#N/A</v>
      </c>
      <c r="Y1117" s="3" t="e">
        <v>#N/A</v>
      </c>
      <c r="Z1117" s="3" t="e">
        <v>#N/A</v>
      </c>
      <c r="AA1117" s="3" t="e">
        <v>#N/A</v>
      </c>
      <c r="AB1117" s="3" t="e">
        <v>#N/A</v>
      </c>
      <c r="AC1117" s="3" t="e">
        <v>#N/A</v>
      </c>
      <c r="AD1117" s="3" t="e">
        <v>#N/A</v>
      </c>
      <c r="AE1117" s="3" t="e">
        <v>#N/A</v>
      </c>
      <c r="AF1117" s="3" t="e">
        <v>#N/A</v>
      </c>
      <c r="AG1117" s="3" t="e">
        <v>#N/A</v>
      </c>
      <c r="AH1117" s="3" t="e">
        <v>#N/A</v>
      </c>
      <c r="AI1117" s="3" t="e">
        <v>#N/A</v>
      </c>
      <c r="AJ1117" s="3" t="e">
        <v>#N/A</v>
      </c>
      <c r="AK1117" s="3" t="e">
        <v>#N/A</v>
      </c>
      <c r="AL1117" s="3" t="e">
        <v>#N/A</v>
      </c>
      <c r="AM1117" s="3" t="e">
        <v>#N/A</v>
      </c>
      <c r="AN1117" s="3" t="e">
        <v>#N/A</v>
      </c>
      <c r="AO1117" s="3" t="e">
        <v>#N/A</v>
      </c>
      <c r="AP1117" s="3" t="e">
        <v>#N/A</v>
      </c>
      <c r="AQ1117" s="3" t="e">
        <v>#N/A</v>
      </c>
      <c r="AR1117" s="3" t="e">
        <v>#N/A</v>
      </c>
      <c r="AS1117" s="3" t="e">
        <v>#N/A</v>
      </c>
      <c r="AT1117" s="3" t="e">
        <v>#N/A</v>
      </c>
      <c r="AU1117" s="3" t="e">
        <v>#N/A</v>
      </c>
      <c r="AV1117" s="3" t="e">
        <v>#N/A</v>
      </c>
      <c r="AW1117" s="3" t="e">
        <v>#N/A</v>
      </c>
      <c r="AX1117" s="3" t="e">
        <v>#N/A</v>
      </c>
      <c r="AY1117" s="3" t="e">
        <v>#N/A</v>
      </c>
    </row>
    <row r="1118" spans="1:51" x14ac:dyDescent="0.35">
      <c r="A1118" s="5">
        <f t="shared" si="18"/>
        <v>44291</v>
      </c>
      <c r="B1118" t="s">
        <v>1263</v>
      </c>
      <c r="C1118" s="2">
        <v>44291</v>
      </c>
      <c r="D1118" s="3">
        <v>56.22</v>
      </c>
      <c r="E1118" s="3">
        <v>57.07</v>
      </c>
      <c r="F1118" s="3">
        <v>56.23</v>
      </c>
      <c r="G1118" s="3">
        <v>55.47</v>
      </c>
      <c r="H1118" s="3">
        <v>57.57</v>
      </c>
      <c r="I1118" s="3">
        <v>62.02</v>
      </c>
      <c r="J1118" s="3">
        <v>64.37</v>
      </c>
      <c r="K1118" s="3">
        <v>65.069999999999993</v>
      </c>
      <c r="L1118" s="3">
        <v>67.42</v>
      </c>
      <c r="M1118" s="3">
        <v>67.52</v>
      </c>
      <c r="N1118" s="3">
        <v>66.459999999999994</v>
      </c>
      <c r="O1118" s="3">
        <v>51.16</v>
      </c>
      <c r="P1118" s="3">
        <v>49.91</v>
      </c>
      <c r="Q1118" s="3">
        <v>49.69</v>
      </c>
      <c r="R1118" s="3">
        <v>49.05</v>
      </c>
      <c r="S1118" s="3">
        <v>49.47</v>
      </c>
      <c r="T1118" s="3">
        <v>50.47</v>
      </c>
      <c r="U1118" s="3">
        <v>55.44</v>
      </c>
      <c r="V1118" s="3">
        <v>58.51</v>
      </c>
      <c r="W1118" s="3">
        <v>58.96</v>
      </c>
      <c r="X1118" s="3">
        <v>59.82</v>
      </c>
      <c r="Y1118" s="3">
        <v>59.88</v>
      </c>
      <c r="Z1118" s="3">
        <v>58.95</v>
      </c>
      <c r="AA1118" s="3">
        <v>46.31</v>
      </c>
      <c r="AB1118" s="3">
        <v>45.36</v>
      </c>
      <c r="AC1118" s="3">
        <v>44.66</v>
      </c>
      <c r="AD1118" s="3">
        <v>44.4</v>
      </c>
      <c r="AE1118" s="3">
        <v>44.68</v>
      </c>
      <c r="AF1118" s="3">
        <v>45.89</v>
      </c>
      <c r="AG1118" s="3">
        <v>51.5</v>
      </c>
      <c r="AH1118" s="3">
        <v>54.63</v>
      </c>
      <c r="AI1118" s="3">
        <v>55.08</v>
      </c>
      <c r="AJ1118" s="3">
        <v>55.87</v>
      </c>
      <c r="AK1118" s="3">
        <v>55.69</v>
      </c>
      <c r="AL1118" s="3">
        <v>54.89</v>
      </c>
      <c r="AM1118" s="3">
        <v>44.94</v>
      </c>
      <c r="AN1118" s="3">
        <v>44.13</v>
      </c>
      <c r="AO1118" s="3">
        <v>43.87</v>
      </c>
      <c r="AP1118" s="3">
        <v>44.14</v>
      </c>
      <c r="AQ1118" s="3">
        <v>45.27</v>
      </c>
      <c r="AR1118" s="3">
        <v>46.42</v>
      </c>
      <c r="AS1118" s="3">
        <v>52.05</v>
      </c>
      <c r="AT1118" s="3">
        <v>55.18</v>
      </c>
      <c r="AU1118" s="3">
        <v>55.63</v>
      </c>
      <c r="AV1118" s="3">
        <v>56.42</v>
      </c>
      <c r="AW1118" s="3">
        <v>55.97</v>
      </c>
      <c r="AX1118" s="3">
        <v>55.04</v>
      </c>
      <c r="AY1118" s="3">
        <v>45.56</v>
      </c>
    </row>
    <row r="1119" spans="1:51" x14ac:dyDescent="0.35">
      <c r="A1119" s="5">
        <f t="shared" si="18"/>
        <v>44292</v>
      </c>
      <c r="B1119" t="s">
        <v>1264</v>
      </c>
      <c r="C1119" s="2">
        <v>44292</v>
      </c>
      <c r="D1119" s="3">
        <v>57.73</v>
      </c>
      <c r="E1119" s="3">
        <v>58.75</v>
      </c>
      <c r="F1119" s="3">
        <v>57.89</v>
      </c>
      <c r="G1119" s="3">
        <v>56.99</v>
      </c>
      <c r="H1119" s="3">
        <v>59.05</v>
      </c>
      <c r="I1119" s="3">
        <v>63.87</v>
      </c>
      <c r="J1119" s="3">
        <v>66.22</v>
      </c>
      <c r="K1119" s="3">
        <v>66.92</v>
      </c>
      <c r="L1119" s="3">
        <v>69.22</v>
      </c>
      <c r="M1119" s="3">
        <v>69.319999999999993</v>
      </c>
      <c r="N1119" s="3">
        <v>68.260000000000005</v>
      </c>
      <c r="O1119" s="3">
        <v>52.49</v>
      </c>
      <c r="P1119" s="3">
        <v>51.24</v>
      </c>
      <c r="Q1119" s="3">
        <v>51.02</v>
      </c>
      <c r="R1119" s="3">
        <v>49.84</v>
      </c>
      <c r="S1119" s="3">
        <v>50.26</v>
      </c>
      <c r="T1119" s="3">
        <v>51.26</v>
      </c>
      <c r="U1119" s="3">
        <v>56.59</v>
      </c>
      <c r="V1119" s="3">
        <v>59.66</v>
      </c>
      <c r="W1119" s="3">
        <v>60.11</v>
      </c>
      <c r="X1119" s="3">
        <v>60.97</v>
      </c>
      <c r="Y1119" s="3">
        <v>61.03</v>
      </c>
      <c r="Z1119" s="3">
        <v>60.1</v>
      </c>
      <c r="AA1119" s="3">
        <v>47.2</v>
      </c>
      <c r="AB1119" s="3">
        <v>46.25</v>
      </c>
      <c r="AC1119" s="3">
        <v>45.55</v>
      </c>
      <c r="AD1119" s="3">
        <v>45.29</v>
      </c>
      <c r="AE1119" s="3">
        <v>45.57</v>
      </c>
      <c r="AF1119" s="3">
        <v>46.78</v>
      </c>
      <c r="AG1119" s="3">
        <v>52.69</v>
      </c>
      <c r="AH1119" s="3">
        <v>55.82</v>
      </c>
      <c r="AI1119" s="3">
        <v>56.27</v>
      </c>
      <c r="AJ1119" s="3">
        <v>57.06</v>
      </c>
      <c r="AK1119" s="3">
        <v>56.88</v>
      </c>
      <c r="AL1119" s="3">
        <v>56.08</v>
      </c>
      <c r="AM1119" s="3">
        <v>45.99</v>
      </c>
      <c r="AN1119" s="3">
        <v>45.18</v>
      </c>
      <c r="AO1119" s="3">
        <v>44.92</v>
      </c>
      <c r="AP1119" s="3">
        <v>45.19</v>
      </c>
      <c r="AQ1119" s="3">
        <v>46.32</v>
      </c>
      <c r="AR1119" s="3">
        <v>47.47</v>
      </c>
      <c r="AS1119" s="3">
        <v>52.65</v>
      </c>
      <c r="AT1119" s="3">
        <v>55.78</v>
      </c>
      <c r="AU1119" s="3">
        <v>56.23</v>
      </c>
      <c r="AV1119" s="3">
        <v>57.02</v>
      </c>
      <c r="AW1119" s="3">
        <v>56.57</v>
      </c>
      <c r="AX1119" s="3">
        <v>55.64</v>
      </c>
      <c r="AY1119" s="3">
        <v>46.61</v>
      </c>
    </row>
    <row r="1120" spans="1:51" x14ac:dyDescent="0.35">
      <c r="A1120" s="5">
        <f t="shared" si="18"/>
        <v>44293</v>
      </c>
      <c r="B1120" t="s">
        <v>1265</v>
      </c>
      <c r="C1120" s="2">
        <v>44293</v>
      </c>
      <c r="D1120" s="3">
        <v>57.29</v>
      </c>
      <c r="E1120" s="3">
        <v>57.75</v>
      </c>
      <c r="F1120" s="3">
        <v>57.4</v>
      </c>
      <c r="G1120" s="3">
        <v>56.64</v>
      </c>
      <c r="H1120" s="3">
        <v>58.57</v>
      </c>
      <c r="I1120" s="3">
        <v>63.18</v>
      </c>
      <c r="J1120" s="3">
        <v>65.53</v>
      </c>
      <c r="K1120" s="3">
        <v>66.23</v>
      </c>
      <c r="L1120" s="3">
        <v>68.52</v>
      </c>
      <c r="M1120" s="3">
        <v>68.62</v>
      </c>
      <c r="N1120" s="3">
        <v>67.56</v>
      </c>
      <c r="O1120" s="3">
        <v>52.13</v>
      </c>
      <c r="P1120" s="3">
        <v>50.88</v>
      </c>
      <c r="Q1120" s="3">
        <v>50.66</v>
      </c>
      <c r="R1120" s="3">
        <v>49.37</v>
      </c>
      <c r="S1120" s="3">
        <v>49.79</v>
      </c>
      <c r="T1120" s="3">
        <v>50.79</v>
      </c>
      <c r="U1120" s="3">
        <v>56.33</v>
      </c>
      <c r="V1120" s="3">
        <v>59.4</v>
      </c>
      <c r="W1120" s="3">
        <v>59.85</v>
      </c>
      <c r="X1120" s="3">
        <v>60.71</v>
      </c>
      <c r="Y1120" s="3">
        <v>60.77</v>
      </c>
      <c r="Z1120" s="3">
        <v>59.84</v>
      </c>
      <c r="AA1120" s="3">
        <v>47.3</v>
      </c>
      <c r="AB1120" s="3">
        <v>46.35</v>
      </c>
      <c r="AC1120" s="3">
        <v>45.65</v>
      </c>
      <c r="AD1120" s="3">
        <v>45.39</v>
      </c>
      <c r="AE1120" s="3">
        <v>45.67</v>
      </c>
      <c r="AF1120" s="3">
        <v>46.88</v>
      </c>
      <c r="AG1120" s="3">
        <v>52.19</v>
      </c>
      <c r="AH1120" s="3">
        <v>55.32</v>
      </c>
      <c r="AI1120" s="3">
        <v>55.77</v>
      </c>
      <c r="AJ1120" s="3">
        <v>56.56</v>
      </c>
      <c r="AK1120" s="3">
        <v>56.38</v>
      </c>
      <c r="AL1120" s="3">
        <v>55.58</v>
      </c>
      <c r="AM1120" s="3">
        <v>46.75</v>
      </c>
      <c r="AN1120" s="3">
        <v>45.94</v>
      </c>
      <c r="AO1120" s="3">
        <v>45.68</v>
      </c>
      <c r="AP1120" s="3">
        <v>45.95</v>
      </c>
      <c r="AQ1120" s="3">
        <v>47.08</v>
      </c>
      <c r="AR1120" s="3">
        <v>48.23</v>
      </c>
      <c r="AS1120" s="3">
        <v>52.15</v>
      </c>
      <c r="AT1120" s="3">
        <v>55.28</v>
      </c>
      <c r="AU1120" s="3">
        <v>55.73</v>
      </c>
      <c r="AV1120" s="3">
        <v>56.52</v>
      </c>
      <c r="AW1120" s="3">
        <v>56.07</v>
      </c>
      <c r="AX1120" s="3">
        <v>55.14</v>
      </c>
      <c r="AY1120" s="3">
        <v>47.37</v>
      </c>
    </row>
    <row r="1121" spans="1:51" x14ac:dyDescent="0.35">
      <c r="A1121" s="5">
        <f t="shared" si="18"/>
        <v>44294</v>
      </c>
      <c r="B1121" t="s">
        <v>1266</v>
      </c>
      <c r="C1121" s="2">
        <v>44294</v>
      </c>
      <c r="D1121" s="3">
        <v>56.8</v>
      </c>
      <c r="E1121" s="3">
        <v>57.23</v>
      </c>
      <c r="F1121" s="3">
        <v>57.34</v>
      </c>
      <c r="G1121" s="3">
        <v>56.39</v>
      </c>
      <c r="H1121" s="3">
        <v>58.46</v>
      </c>
      <c r="I1121" s="3">
        <v>62.82</v>
      </c>
      <c r="J1121" s="3">
        <v>65.17</v>
      </c>
      <c r="K1121" s="3">
        <v>65.87</v>
      </c>
      <c r="L1121" s="3">
        <v>68.14</v>
      </c>
      <c r="M1121" s="3">
        <v>68.239999999999995</v>
      </c>
      <c r="N1121" s="3">
        <v>67.180000000000007</v>
      </c>
      <c r="O1121" s="3">
        <v>52</v>
      </c>
      <c r="P1121" s="3">
        <v>50.75</v>
      </c>
      <c r="Q1121" s="3">
        <v>50.53</v>
      </c>
      <c r="R1121" s="3">
        <v>49.11</v>
      </c>
      <c r="S1121" s="3">
        <v>49.53</v>
      </c>
      <c r="T1121" s="3">
        <v>50.53</v>
      </c>
      <c r="U1121" s="3">
        <v>56.26</v>
      </c>
      <c r="V1121" s="3">
        <v>59.33</v>
      </c>
      <c r="W1121" s="3">
        <v>59.78</v>
      </c>
      <c r="X1121" s="3">
        <v>60.64</v>
      </c>
      <c r="Y1121" s="3">
        <v>60.7</v>
      </c>
      <c r="Z1121" s="3">
        <v>59.77</v>
      </c>
      <c r="AA1121" s="3">
        <v>47.03</v>
      </c>
      <c r="AB1121" s="3">
        <v>46.08</v>
      </c>
      <c r="AC1121" s="3">
        <v>45.38</v>
      </c>
      <c r="AD1121" s="3">
        <v>45.12</v>
      </c>
      <c r="AE1121" s="3">
        <v>45.4</v>
      </c>
      <c r="AF1121" s="3">
        <v>46.61</v>
      </c>
      <c r="AG1121" s="3">
        <v>52.52</v>
      </c>
      <c r="AH1121" s="3">
        <v>55.65</v>
      </c>
      <c r="AI1121" s="3">
        <v>56.1</v>
      </c>
      <c r="AJ1121" s="3">
        <v>56.89</v>
      </c>
      <c r="AK1121" s="3">
        <v>56.71</v>
      </c>
      <c r="AL1121" s="3">
        <v>55.91</v>
      </c>
      <c r="AM1121" s="3">
        <v>46.37</v>
      </c>
      <c r="AN1121" s="3">
        <v>45.56</v>
      </c>
      <c r="AO1121" s="3">
        <v>45.3</v>
      </c>
      <c r="AP1121" s="3">
        <v>45.57</v>
      </c>
      <c r="AQ1121" s="3">
        <v>46.7</v>
      </c>
      <c r="AR1121" s="3">
        <v>47.85</v>
      </c>
      <c r="AS1121" s="3">
        <v>52.35</v>
      </c>
      <c r="AT1121" s="3">
        <v>55.48</v>
      </c>
      <c r="AU1121" s="3">
        <v>55.93</v>
      </c>
      <c r="AV1121" s="3">
        <v>56.72</v>
      </c>
      <c r="AW1121" s="3">
        <v>56.27</v>
      </c>
      <c r="AX1121" s="3">
        <v>55.34</v>
      </c>
      <c r="AY1121" s="3">
        <v>46.99</v>
      </c>
    </row>
    <row r="1122" spans="1:51" x14ac:dyDescent="0.35">
      <c r="A1122" s="5">
        <f t="shared" si="18"/>
        <v>44295</v>
      </c>
      <c r="B1122" t="s">
        <v>1267</v>
      </c>
      <c r="C1122" s="2">
        <v>44295</v>
      </c>
      <c r="D1122" s="3">
        <v>56.64</v>
      </c>
      <c r="E1122" s="3">
        <v>57.34</v>
      </c>
      <c r="F1122" s="3">
        <v>57.34</v>
      </c>
      <c r="G1122" s="3">
        <v>56.57</v>
      </c>
      <c r="H1122" s="3">
        <v>58.6</v>
      </c>
      <c r="I1122" s="3">
        <v>62.9</v>
      </c>
      <c r="J1122" s="3">
        <v>65.25</v>
      </c>
      <c r="K1122" s="3">
        <v>65.95</v>
      </c>
      <c r="L1122" s="3">
        <v>68.22</v>
      </c>
      <c r="M1122" s="3">
        <v>68.319999999999993</v>
      </c>
      <c r="N1122" s="3">
        <v>67.260000000000005</v>
      </c>
      <c r="O1122" s="3">
        <v>51.97</v>
      </c>
      <c r="P1122" s="3">
        <v>50.72</v>
      </c>
      <c r="Q1122" s="3">
        <v>50.5</v>
      </c>
      <c r="R1122" s="3">
        <v>48.99</v>
      </c>
      <c r="S1122" s="3">
        <v>49.41</v>
      </c>
      <c r="T1122" s="3">
        <v>50.41</v>
      </c>
      <c r="U1122" s="3">
        <v>56.17</v>
      </c>
      <c r="V1122" s="3">
        <v>59.24</v>
      </c>
      <c r="W1122" s="3">
        <v>59.69</v>
      </c>
      <c r="X1122" s="3">
        <v>60.55</v>
      </c>
      <c r="Y1122" s="3">
        <v>60.61</v>
      </c>
      <c r="Z1122" s="3">
        <v>59.68</v>
      </c>
      <c r="AA1122" s="3">
        <v>46.86</v>
      </c>
      <c r="AB1122" s="3">
        <v>45.91</v>
      </c>
      <c r="AC1122" s="3">
        <v>45.21</v>
      </c>
      <c r="AD1122" s="3">
        <v>44.95</v>
      </c>
      <c r="AE1122" s="3">
        <v>45.23</v>
      </c>
      <c r="AF1122" s="3">
        <v>46.44</v>
      </c>
      <c r="AG1122" s="3">
        <v>52.77</v>
      </c>
      <c r="AH1122" s="3">
        <v>55.9</v>
      </c>
      <c r="AI1122" s="3">
        <v>56.35</v>
      </c>
      <c r="AJ1122" s="3">
        <v>57.14</v>
      </c>
      <c r="AK1122" s="3">
        <v>56.96</v>
      </c>
      <c r="AL1122" s="3">
        <v>56.16</v>
      </c>
      <c r="AM1122" s="3">
        <v>46.3</v>
      </c>
      <c r="AN1122" s="3">
        <v>45.49</v>
      </c>
      <c r="AO1122" s="3">
        <v>45.23</v>
      </c>
      <c r="AP1122" s="3">
        <v>45.5</v>
      </c>
      <c r="AQ1122" s="3">
        <v>46.63</v>
      </c>
      <c r="AR1122" s="3">
        <v>47.78</v>
      </c>
      <c r="AS1122" s="3">
        <v>52.2</v>
      </c>
      <c r="AT1122" s="3">
        <v>55.33</v>
      </c>
      <c r="AU1122" s="3">
        <v>55.78</v>
      </c>
      <c r="AV1122" s="3">
        <v>56.57</v>
      </c>
      <c r="AW1122" s="3">
        <v>56.12</v>
      </c>
      <c r="AX1122" s="3">
        <v>55.19</v>
      </c>
      <c r="AY1122" s="3">
        <v>46.92</v>
      </c>
    </row>
    <row r="1123" spans="1:51" x14ac:dyDescent="0.35">
      <c r="A1123" s="5">
        <f t="shared" si="18"/>
        <v>44298</v>
      </c>
      <c r="B1123" t="s">
        <v>1268</v>
      </c>
      <c r="C1123" s="2">
        <v>44298</v>
      </c>
      <c r="D1123" s="3">
        <v>58.72</v>
      </c>
      <c r="E1123" s="3">
        <v>59.06</v>
      </c>
      <c r="F1123" s="3">
        <v>59.08</v>
      </c>
      <c r="G1123" s="3">
        <v>58.22</v>
      </c>
      <c r="H1123" s="3">
        <v>60.33</v>
      </c>
      <c r="I1123" s="3">
        <v>64.260000000000005</v>
      </c>
      <c r="J1123" s="3">
        <v>66.61</v>
      </c>
      <c r="K1123" s="3">
        <v>67.31</v>
      </c>
      <c r="L1123" s="3">
        <v>69.650000000000006</v>
      </c>
      <c r="M1123" s="3">
        <v>69.75</v>
      </c>
      <c r="N1123" s="3">
        <v>68.69</v>
      </c>
      <c r="O1123" s="3">
        <v>52.68</v>
      </c>
      <c r="P1123" s="3">
        <v>51.43</v>
      </c>
      <c r="Q1123" s="3">
        <v>51.21</v>
      </c>
      <c r="R1123" s="3">
        <v>49.67</v>
      </c>
      <c r="S1123" s="3">
        <v>50.09</v>
      </c>
      <c r="T1123" s="3">
        <v>51.09</v>
      </c>
      <c r="U1123" s="3">
        <v>56.62</v>
      </c>
      <c r="V1123" s="3">
        <v>59.69</v>
      </c>
      <c r="W1123" s="3">
        <v>60.14</v>
      </c>
      <c r="X1123" s="3">
        <v>61</v>
      </c>
      <c r="Y1123" s="3">
        <v>61.06</v>
      </c>
      <c r="Z1123" s="3">
        <v>60.13</v>
      </c>
      <c r="AA1123" s="3">
        <v>47.44</v>
      </c>
      <c r="AB1123" s="3">
        <v>46.49</v>
      </c>
      <c r="AC1123" s="3">
        <v>45.79</v>
      </c>
      <c r="AD1123" s="3">
        <v>45.53</v>
      </c>
      <c r="AE1123" s="3">
        <v>45.81</v>
      </c>
      <c r="AF1123" s="3">
        <v>47.02</v>
      </c>
      <c r="AG1123" s="3">
        <v>53.36</v>
      </c>
      <c r="AH1123" s="3">
        <v>56.49</v>
      </c>
      <c r="AI1123" s="3">
        <v>56.94</v>
      </c>
      <c r="AJ1123" s="3">
        <v>57.73</v>
      </c>
      <c r="AK1123" s="3">
        <v>57.55</v>
      </c>
      <c r="AL1123" s="3">
        <v>56.75</v>
      </c>
      <c r="AM1123" s="3">
        <v>46.93</v>
      </c>
      <c r="AN1123" s="3">
        <v>46.12</v>
      </c>
      <c r="AO1123" s="3">
        <v>45.86</v>
      </c>
      <c r="AP1123" s="3">
        <v>46.13</v>
      </c>
      <c r="AQ1123" s="3">
        <v>47.26</v>
      </c>
      <c r="AR1123" s="3">
        <v>48.41</v>
      </c>
      <c r="AS1123" s="3">
        <v>52.79</v>
      </c>
      <c r="AT1123" s="3">
        <v>55.92</v>
      </c>
      <c r="AU1123" s="3">
        <v>56.37</v>
      </c>
      <c r="AV1123" s="3">
        <v>57.16</v>
      </c>
      <c r="AW1123" s="3">
        <v>56.71</v>
      </c>
      <c r="AX1123" s="3">
        <v>55.78</v>
      </c>
      <c r="AY1123" s="3">
        <v>47.55</v>
      </c>
    </row>
    <row r="1124" spans="1:51" x14ac:dyDescent="0.35">
      <c r="A1124" s="5">
        <f t="shared" si="18"/>
        <v>44299</v>
      </c>
      <c r="B1124" t="s">
        <v>1269</v>
      </c>
      <c r="C1124" s="2">
        <v>44299</v>
      </c>
      <c r="D1124" s="3">
        <v>58.32</v>
      </c>
      <c r="E1124" s="3">
        <v>58.74</v>
      </c>
      <c r="F1124" s="3">
        <v>58.57</v>
      </c>
      <c r="G1124" s="3">
        <v>57.8</v>
      </c>
      <c r="H1124" s="3">
        <v>60.14</v>
      </c>
      <c r="I1124" s="3">
        <v>63.67</v>
      </c>
      <c r="J1124" s="3">
        <v>66.02</v>
      </c>
      <c r="K1124" s="3">
        <v>66.72</v>
      </c>
      <c r="L1124" s="3">
        <v>69.13</v>
      </c>
      <c r="M1124" s="3">
        <v>69.23</v>
      </c>
      <c r="N1124" s="3">
        <v>68.17</v>
      </c>
      <c r="O1124" s="3">
        <v>52.41</v>
      </c>
      <c r="P1124" s="3">
        <v>51.16</v>
      </c>
      <c r="Q1124" s="3">
        <v>50.94</v>
      </c>
      <c r="R1124" s="3">
        <v>49.34</v>
      </c>
      <c r="S1124" s="3">
        <v>49.76</v>
      </c>
      <c r="T1124" s="3">
        <v>50.76</v>
      </c>
      <c r="U1124" s="3">
        <v>56.5</v>
      </c>
      <c r="V1124" s="3">
        <v>59.57</v>
      </c>
      <c r="W1124" s="3">
        <v>60.02</v>
      </c>
      <c r="X1124" s="3">
        <v>60.88</v>
      </c>
      <c r="Y1124" s="3">
        <v>60.94</v>
      </c>
      <c r="Z1124" s="3">
        <v>60.01</v>
      </c>
      <c r="AA1124" s="3">
        <v>47.4</v>
      </c>
      <c r="AB1124" s="3">
        <v>46.45</v>
      </c>
      <c r="AC1124" s="3">
        <v>45.75</v>
      </c>
      <c r="AD1124" s="3">
        <v>45.49</v>
      </c>
      <c r="AE1124" s="3">
        <v>45.77</v>
      </c>
      <c r="AF1124" s="3">
        <v>46.98</v>
      </c>
      <c r="AG1124" s="3">
        <v>52.75</v>
      </c>
      <c r="AH1124" s="3">
        <v>55.88</v>
      </c>
      <c r="AI1124" s="3">
        <v>56.33</v>
      </c>
      <c r="AJ1124" s="3">
        <v>57.12</v>
      </c>
      <c r="AK1124" s="3">
        <v>56.94</v>
      </c>
      <c r="AL1124" s="3">
        <v>56.14</v>
      </c>
      <c r="AM1124" s="3">
        <v>46.76</v>
      </c>
      <c r="AN1124" s="3">
        <v>45.95</v>
      </c>
      <c r="AO1124" s="3">
        <v>45.69</v>
      </c>
      <c r="AP1124" s="3">
        <v>45.96</v>
      </c>
      <c r="AQ1124" s="3">
        <v>47.09</v>
      </c>
      <c r="AR1124" s="3">
        <v>48.24</v>
      </c>
      <c r="AS1124" s="3">
        <v>52.25</v>
      </c>
      <c r="AT1124" s="3">
        <v>55.38</v>
      </c>
      <c r="AU1124" s="3">
        <v>55.83</v>
      </c>
      <c r="AV1124" s="3">
        <v>56.62</v>
      </c>
      <c r="AW1124" s="3">
        <v>56.17</v>
      </c>
      <c r="AX1124" s="3">
        <v>55.24</v>
      </c>
      <c r="AY1124" s="3">
        <v>47.38</v>
      </c>
    </row>
    <row r="1125" spans="1:51" x14ac:dyDescent="0.35">
      <c r="A1125" s="5">
        <f t="shared" si="18"/>
        <v>44300</v>
      </c>
      <c r="B1125" t="s">
        <v>1270</v>
      </c>
      <c r="C1125" s="2">
        <v>44300</v>
      </c>
      <c r="D1125" s="3">
        <v>58.66</v>
      </c>
      <c r="E1125" s="3">
        <v>59.32</v>
      </c>
      <c r="F1125" s="3">
        <v>59.09</v>
      </c>
      <c r="G1125" s="3">
        <v>58.39</v>
      </c>
      <c r="H1125" s="3">
        <v>60.6</v>
      </c>
      <c r="I1125" s="3">
        <v>63.9</v>
      </c>
      <c r="J1125" s="3">
        <v>66.25</v>
      </c>
      <c r="K1125" s="3">
        <v>66.95</v>
      </c>
      <c r="L1125" s="3">
        <v>69.39</v>
      </c>
      <c r="M1125" s="3">
        <v>69.489999999999995</v>
      </c>
      <c r="N1125" s="3">
        <v>68.430000000000007</v>
      </c>
      <c r="O1125" s="3">
        <v>52.66</v>
      </c>
      <c r="P1125" s="3">
        <v>51.41</v>
      </c>
      <c r="Q1125" s="3">
        <v>51.19</v>
      </c>
      <c r="R1125" s="3">
        <v>49.56</v>
      </c>
      <c r="S1125" s="3">
        <v>49.98</v>
      </c>
      <c r="T1125" s="3">
        <v>50.98</v>
      </c>
      <c r="U1125" s="3">
        <v>56.75</v>
      </c>
      <c r="V1125" s="3">
        <v>59.82</v>
      </c>
      <c r="W1125" s="3">
        <v>60.27</v>
      </c>
      <c r="X1125" s="3">
        <v>61.13</v>
      </c>
      <c r="Y1125" s="3">
        <v>61.19</v>
      </c>
      <c r="Z1125" s="3">
        <v>60.26</v>
      </c>
      <c r="AA1125" s="3">
        <v>47.51</v>
      </c>
      <c r="AB1125" s="3">
        <v>46.56</v>
      </c>
      <c r="AC1125" s="3">
        <v>45.86</v>
      </c>
      <c r="AD1125" s="3">
        <v>45.6</v>
      </c>
      <c r="AE1125" s="3">
        <v>45.88</v>
      </c>
      <c r="AF1125" s="3">
        <v>47.09</v>
      </c>
      <c r="AG1125" s="3">
        <v>53.17</v>
      </c>
      <c r="AH1125" s="3">
        <v>56.3</v>
      </c>
      <c r="AI1125" s="3">
        <v>56.75</v>
      </c>
      <c r="AJ1125" s="3">
        <v>57.54</v>
      </c>
      <c r="AK1125" s="3">
        <v>57.36</v>
      </c>
      <c r="AL1125" s="3">
        <v>56.56</v>
      </c>
      <c r="AM1125" s="3">
        <v>46.69</v>
      </c>
      <c r="AN1125" s="3">
        <v>45.88</v>
      </c>
      <c r="AO1125" s="3">
        <v>45.62</v>
      </c>
      <c r="AP1125" s="3">
        <v>45.89</v>
      </c>
      <c r="AQ1125" s="3">
        <v>47.02</v>
      </c>
      <c r="AR1125" s="3">
        <v>48.17</v>
      </c>
      <c r="AS1125" s="3">
        <v>52.75</v>
      </c>
      <c r="AT1125" s="3">
        <v>55.88</v>
      </c>
      <c r="AU1125" s="3">
        <v>56.33</v>
      </c>
      <c r="AV1125" s="3">
        <v>57.12</v>
      </c>
      <c r="AW1125" s="3">
        <v>56.67</v>
      </c>
      <c r="AX1125" s="3">
        <v>55.74</v>
      </c>
      <c r="AY1125" s="3">
        <v>47.31</v>
      </c>
    </row>
    <row r="1126" spans="1:51" x14ac:dyDescent="0.35">
      <c r="A1126" s="5">
        <f t="shared" si="18"/>
        <v>44301</v>
      </c>
      <c r="B1126" t="s">
        <v>1271</v>
      </c>
      <c r="C1126" s="2">
        <v>44301</v>
      </c>
      <c r="D1126" s="3">
        <v>59.64</v>
      </c>
      <c r="E1126" s="3">
        <v>60.59</v>
      </c>
      <c r="F1126" s="3">
        <v>60.16</v>
      </c>
      <c r="G1126" s="3">
        <v>59.27</v>
      </c>
      <c r="H1126" s="3">
        <v>61.7</v>
      </c>
      <c r="I1126" s="3">
        <v>65.150000000000006</v>
      </c>
      <c r="J1126" s="3">
        <v>67.5</v>
      </c>
      <c r="K1126" s="3">
        <v>68.2</v>
      </c>
      <c r="L1126" s="3">
        <v>70.709999999999994</v>
      </c>
      <c r="M1126" s="3">
        <v>70.81</v>
      </c>
      <c r="N1126" s="3">
        <v>69.75</v>
      </c>
      <c r="O1126" s="3">
        <v>52.99</v>
      </c>
      <c r="P1126" s="3">
        <v>51.74</v>
      </c>
      <c r="Q1126" s="3">
        <v>51.52</v>
      </c>
      <c r="R1126" s="3">
        <v>49.88</v>
      </c>
      <c r="S1126" s="3">
        <v>50.3</v>
      </c>
      <c r="T1126" s="3">
        <v>51.3</v>
      </c>
      <c r="U1126" s="3">
        <v>57.27</v>
      </c>
      <c r="V1126" s="3">
        <v>60.34</v>
      </c>
      <c r="W1126" s="3">
        <v>60.79</v>
      </c>
      <c r="X1126" s="3">
        <v>61.65</v>
      </c>
      <c r="Y1126" s="3">
        <v>61.71</v>
      </c>
      <c r="Z1126" s="3">
        <v>60.78</v>
      </c>
      <c r="AA1126" s="3">
        <v>47.98</v>
      </c>
      <c r="AB1126" s="3">
        <v>47.03</v>
      </c>
      <c r="AC1126" s="3">
        <v>46.33</v>
      </c>
      <c r="AD1126" s="3">
        <v>46.07</v>
      </c>
      <c r="AE1126" s="3">
        <v>46.35</v>
      </c>
      <c r="AF1126" s="3">
        <v>47.56</v>
      </c>
      <c r="AG1126" s="3">
        <v>53.98</v>
      </c>
      <c r="AH1126" s="3">
        <v>57.11</v>
      </c>
      <c r="AI1126" s="3">
        <v>57.56</v>
      </c>
      <c r="AJ1126" s="3">
        <v>58.35</v>
      </c>
      <c r="AK1126" s="3">
        <v>58.17</v>
      </c>
      <c r="AL1126" s="3">
        <v>57.37</v>
      </c>
      <c r="AM1126" s="3">
        <v>46.97</v>
      </c>
      <c r="AN1126" s="3">
        <v>46.16</v>
      </c>
      <c r="AO1126" s="3">
        <v>45.9</v>
      </c>
      <c r="AP1126" s="3">
        <v>46.17</v>
      </c>
      <c r="AQ1126" s="3">
        <v>47.3</v>
      </c>
      <c r="AR1126" s="3">
        <v>48.45</v>
      </c>
      <c r="AS1126" s="3">
        <v>53.57</v>
      </c>
      <c r="AT1126" s="3">
        <v>56.7</v>
      </c>
      <c r="AU1126" s="3">
        <v>57.15</v>
      </c>
      <c r="AV1126" s="3">
        <v>57.94</v>
      </c>
      <c r="AW1126" s="3">
        <v>57.49</v>
      </c>
      <c r="AX1126" s="3">
        <v>56.56</v>
      </c>
      <c r="AY1126" s="3">
        <v>47.59</v>
      </c>
    </row>
    <row r="1127" spans="1:51" x14ac:dyDescent="0.35">
      <c r="A1127" s="5">
        <f t="shared" si="18"/>
        <v>44302</v>
      </c>
      <c r="B1127" t="s">
        <v>1272</v>
      </c>
      <c r="C1127" s="2">
        <v>44302</v>
      </c>
      <c r="D1127" s="3">
        <v>60.67</v>
      </c>
      <c r="E1127" s="3">
        <v>61.67</v>
      </c>
      <c r="F1127" s="3">
        <v>61.2</v>
      </c>
      <c r="G1127" s="3">
        <v>60.07</v>
      </c>
      <c r="H1127" s="3">
        <v>62.61</v>
      </c>
      <c r="I1127" s="3">
        <v>65.569999999999993</v>
      </c>
      <c r="J1127" s="3">
        <v>67.92</v>
      </c>
      <c r="K1127" s="3">
        <v>68.62</v>
      </c>
      <c r="L1127" s="3">
        <v>71.17</v>
      </c>
      <c r="M1127" s="3">
        <v>71.27</v>
      </c>
      <c r="N1127" s="3">
        <v>70.209999999999994</v>
      </c>
      <c r="O1127" s="3">
        <v>53.56</v>
      </c>
      <c r="P1127" s="3">
        <v>52.31</v>
      </c>
      <c r="Q1127" s="3">
        <v>52.09</v>
      </c>
      <c r="R1127" s="3">
        <v>50.44</v>
      </c>
      <c r="S1127" s="3">
        <v>50.86</v>
      </c>
      <c r="T1127" s="3">
        <v>51.86</v>
      </c>
      <c r="U1127" s="3">
        <v>57.54</v>
      </c>
      <c r="V1127" s="3">
        <v>60.61</v>
      </c>
      <c r="W1127" s="3">
        <v>61.06</v>
      </c>
      <c r="X1127" s="3">
        <v>61.92</v>
      </c>
      <c r="Y1127" s="3">
        <v>61.98</v>
      </c>
      <c r="Z1127" s="3">
        <v>61.05</v>
      </c>
      <c r="AA1127" s="3">
        <v>48.39</v>
      </c>
      <c r="AB1127" s="3">
        <v>47.44</v>
      </c>
      <c r="AC1127" s="3">
        <v>46.74</v>
      </c>
      <c r="AD1127" s="3">
        <v>46.47</v>
      </c>
      <c r="AE1127" s="3">
        <v>46.75</v>
      </c>
      <c r="AF1127" s="3">
        <v>47.96</v>
      </c>
      <c r="AG1127" s="3">
        <v>54.22</v>
      </c>
      <c r="AH1127" s="3">
        <v>57.35</v>
      </c>
      <c r="AI1127" s="3">
        <v>57.8</v>
      </c>
      <c r="AJ1127" s="3">
        <v>58.59</v>
      </c>
      <c r="AK1127" s="3">
        <v>58.41</v>
      </c>
      <c r="AL1127" s="3">
        <v>57.61</v>
      </c>
      <c r="AM1127" s="3">
        <v>47.26</v>
      </c>
      <c r="AN1127" s="3">
        <v>46.45</v>
      </c>
      <c r="AO1127" s="3">
        <v>46.19</v>
      </c>
      <c r="AP1127" s="3">
        <v>46.46</v>
      </c>
      <c r="AQ1127" s="3">
        <v>47.59</v>
      </c>
      <c r="AR1127" s="3">
        <v>48.74</v>
      </c>
      <c r="AS1127" s="3">
        <v>53.81</v>
      </c>
      <c r="AT1127" s="3">
        <v>56.94</v>
      </c>
      <c r="AU1127" s="3">
        <v>57.39</v>
      </c>
      <c r="AV1127" s="3">
        <v>58.18</v>
      </c>
      <c r="AW1127" s="3">
        <v>57.73</v>
      </c>
      <c r="AX1127" s="3">
        <v>56.8</v>
      </c>
      <c r="AY1127" s="3">
        <v>47.88</v>
      </c>
    </row>
    <row r="1128" spans="1:51" x14ac:dyDescent="0.35">
      <c r="A1128" s="5">
        <f t="shared" si="18"/>
        <v>44305</v>
      </c>
      <c r="B1128" t="s">
        <v>1273</v>
      </c>
      <c r="C1128" s="2">
        <v>44305</v>
      </c>
      <c r="D1128" s="3">
        <v>61.6</v>
      </c>
      <c r="E1128" s="3">
        <v>62.25</v>
      </c>
      <c r="F1128" s="3">
        <v>61.68</v>
      </c>
      <c r="G1128" s="3">
        <v>60.44</v>
      </c>
      <c r="H1128" s="3">
        <v>63.04</v>
      </c>
      <c r="I1128" s="3">
        <v>66.05</v>
      </c>
      <c r="J1128" s="3">
        <v>68.400000000000006</v>
      </c>
      <c r="K1128" s="3">
        <v>69.099999999999994</v>
      </c>
      <c r="L1128" s="3">
        <v>71.239999999999995</v>
      </c>
      <c r="M1128" s="3">
        <v>71.34</v>
      </c>
      <c r="N1128" s="3">
        <v>70.28</v>
      </c>
      <c r="O1128" s="3">
        <v>53.59</v>
      </c>
      <c r="P1128" s="3">
        <v>52.34</v>
      </c>
      <c r="Q1128" s="3">
        <v>52.12</v>
      </c>
      <c r="R1128" s="3">
        <v>50.46</v>
      </c>
      <c r="S1128" s="3">
        <v>50.88</v>
      </c>
      <c r="T1128" s="3">
        <v>51.88</v>
      </c>
      <c r="U1128" s="3">
        <v>57.47</v>
      </c>
      <c r="V1128" s="3">
        <v>60.54</v>
      </c>
      <c r="W1128" s="3">
        <v>60.99</v>
      </c>
      <c r="X1128" s="3">
        <v>61.85</v>
      </c>
      <c r="Y1128" s="3">
        <v>61.91</v>
      </c>
      <c r="Z1128" s="3">
        <v>60.98</v>
      </c>
      <c r="AA1128" s="3">
        <v>47.93</v>
      </c>
      <c r="AB1128" s="3">
        <v>46.98</v>
      </c>
      <c r="AC1128" s="3">
        <v>46.28</v>
      </c>
      <c r="AD1128" s="3">
        <v>46.01</v>
      </c>
      <c r="AE1128" s="3">
        <v>46.29</v>
      </c>
      <c r="AF1128" s="3">
        <v>47.5</v>
      </c>
      <c r="AG1128" s="3">
        <v>54.17</v>
      </c>
      <c r="AH1128" s="3">
        <v>57.3</v>
      </c>
      <c r="AI1128" s="3">
        <v>57.75</v>
      </c>
      <c r="AJ1128" s="3">
        <v>58.54</v>
      </c>
      <c r="AK1128" s="3">
        <v>58.36</v>
      </c>
      <c r="AL1128" s="3">
        <v>57.56</v>
      </c>
      <c r="AM1128" s="3">
        <v>47.53</v>
      </c>
      <c r="AN1128" s="3">
        <v>46.72</v>
      </c>
      <c r="AO1128" s="3">
        <v>46.46</v>
      </c>
      <c r="AP1128" s="3">
        <v>46.73</v>
      </c>
      <c r="AQ1128" s="3">
        <v>47.86</v>
      </c>
      <c r="AR1128" s="3">
        <v>49.01</v>
      </c>
      <c r="AS1128" s="3">
        <v>53.76</v>
      </c>
      <c r="AT1128" s="3">
        <v>56.89</v>
      </c>
      <c r="AU1128" s="3">
        <v>57.34</v>
      </c>
      <c r="AV1128" s="3">
        <v>58.13</v>
      </c>
      <c r="AW1128" s="3">
        <v>57.68</v>
      </c>
      <c r="AX1128" s="3">
        <v>56.75</v>
      </c>
      <c r="AY1128" s="3">
        <v>48.15</v>
      </c>
    </row>
    <row r="1129" spans="1:51" x14ac:dyDescent="0.35">
      <c r="A1129" s="5">
        <f t="shared" si="18"/>
        <v>44306</v>
      </c>
      <c r="B1129" t="s">
        <v>1274</v>
      </c>
      <c r="C1129" s="2">
        <v>44306</v>
      </c>
      <c r="D1129" s="3">
        <v>62.02</v>
      </c>
      <c r="E1129" s="3">
        <v>62.88</v>
      </c>
      <c r="F1129" s="3">
        <v>62.27</v>
      </c>
      <c r="G1129" s="3">
        <v>61.02</v>
      </c>
      <c r="H1129" s="3">
        <v>63.69</v>
      </c>
      <c r="I1129" s="3">
        <v>66.62</v>
      </c>
      <c r="J1129" s="3">
        <v>68.97</v>
      </c>
      <c r="K1129" s="3">
        <v>69.67</v>
      </c>
      <c r="L1129" s="3">
        <v>71.680000000000007</v>
      </c>
      <c r="M1129" s="3">
        <v>71.78</v>
      </c>
      <c r="N1129" s="3">
        <v>70.72</v>
      </c>
      <c r="O1129" s="3">
        <v>53.74</v>
      </c>
      <c r="P1129" s="3">
        <v>52.49</v>
      </c>
      <c r="Q1129" s="3">
        <v>52.27</v>
      </c>
      <c r="R1129" s="3">
        <v>50.6</v>
      </c>
      <c r="S1129" s="3">
        <v>51.02</v>
      </c>
      <c r="T1129" s="3">
        <v>52.02</v>
      </c>
      <c r="U1129" s="3">
        <v>57.62</v>
      </c>
      <c r="V1129" s="3">
        <v>60.69</v>
      </c>
      <c r="W1129" s="3">
        <v>61.14</v>
      </c>
      <c r="X1129" s="3">
        <v>62</v>
      </c>
      <c r="Y1129" s="3">
        <v>62.06</v>
      </c>
      <c r="Z1129" s="3">
        <v>61.13</v>
      </c>
      <c r="AA1129" s="3">
        <v>48.37</v>
      </c>
      <c r="AB1129" s="3">
        <v>47.42</v>
      </c>
      <c r="AC1129" s="3">
        <v>46.72</v>
      </c>
      <c r="AD1129" s="3">
        <v>46.45</v>
      </c>
      <c r="AE1129" s="3">
        <v>46.73</v>
      </c>
      <c r="AF1129" s="3">
        <v>47.94</v>
      </c>
      <c r="AG1129" s="3">
        <v>54.27</v>
      </c>
      <c r="AH1129" s="3">
        <v>57.4</v>
      </c>
      <c r="AI1129" s="3">
        <v>57.85</v>
      </c>
      <c r="AJ1129" s="3">
        <v>58.64</v>
      </c>
      <c r="AK1129" s="3">
        <v>58.46</v>
      </c>
      <c r="AL1129" s="3">
        <v>57.66</v>
      </c>
      <c r="AM1129" s="3">
        <v>47.72</v>
      </c>
      <c r="AN1129" s="3">
        <v>46.91</v>
      </c>
      <c r="AO1129" s="3">
        <v>46.65</v>
      </c>
      <c r="AP1129" s="3">
        <v>46.92</v>
      </c>
      <c r="AQ1129" s="3">
        <v>48.05</v>
      </c>
      <c r="AR1129" s="3">
        <v>49.2</v>
      </c>
      <c r="AS1129" s="3">
        <v>54.31</v>
      </c>
      <c r="AT1129" s="3">
        <v>57.44</v>
      </c>
      <c r="AU1129" s="3">
        <v>57.89</v>
      </c>
      <c r="AV1129" s="3">
        <v>58.68</v>
      </c>
      <c r="AW1129" s="3">
        <v>58.23</v>
      </c>
      <c r="AX1129" s="3">
        <v>57.3</v>
      </c>
      <c r="AY1129" s="3">
        <v>48.34</v>
      </c>
    </row>
    <row r="1130" spans="1:51" x14ac:dyDescent="0.35">
      <c r="A1130" s="5">
        <f t="shared" si="18"/>
        <v>44307</v>
      </c>
      <c r="B1130" t="s">
        <v>1275</v>
      </c>
      <c r="C1130" s="2">
        <v>44307</v>
      </c>
      <c r="D1130" s="3">
        <v>62.5</v>
      </c>
      <c r="E1130" s="3">
        <v>63.24</v>
      </c>
      <c r="F1130" s="3">
        <v>62.78</v>
      </c>
      <c r="G1130" s="3">
        <v>61.55</v>
      </c>
      <c r="H1130" s="3">
        <v>64.260000000000005</v>
      </c>
      <c r="I1130" s="3">
        <v>67.11</v>
      </c>
      <c r="J1130" s="3">
        <v>69.459999999999994</v>
      </c>
      <c r="K1130" s="3">
        <v>70.16</v>
      </c>
      <c r="L1130" s="3">
        <v>72.3</v>
      </c>
      <c r="M1130" s="3">
        <v>72.400000000000006</v>
      </c>
      <c r="N1130" s="3">
        <v>71.34</v>
      </c>
      <c r="O1130" s="3">
        <v>54.14</v>
      </c>
      <c r="P1130" s="3">
        <v>52.89</v>
      </c>
      <c r="Q1130" s="3">
        <v>52.67</v>
      </c>
      <c r="R1130" s="3">
        <v>51</v>
      </c>
      <c r="S1130" s="3">
        <v>51.42</v>
      </c>
      <c r="T1130" s="3">
        <v>52.42</v>
      </c>
      <c r="U1130" s="3">
        <v>58.24</v>
      </c>
      <c r="V1130" s="3">
        <v>61.31</v>
      </c>
      <c r="W1130" s="3">
        <v>61.76</v>
      </c>
      <c r="X1130" s="3">
        <v>62.62</v>
      </c>
      <c r="Y1130" s="3">
        <v>62.68</v>
      </c>
      <c r="Z1130" s="3">
        <v>61.75</v>
      </c>
      <c r="AA1130" s="3">
        <v>48.52</v>
      </c>
      <c r="AB1130" s="3">
        <v>47.57</v>
      </c>
      <c r="AC1130" s="3">
        <v>46.87</v>
      </c>
      <c r="AD1130" s="3">
        <v>46.6</v>
      </c>
      <c r="AE1130" s="3">
        <v>46.88</v>
      </c>
      <c r="AF1130" s="3">
        <v>48.09</v>
      </c>
      <c r="AG1130" s="3">
        <v>54.4</v>
      </c>
      <c r="AH1130" s="3">
        <v>57.53</v>
      </c>
      <c r="AI1130" s="3">
        <v>57.98</v>
      </c>
      <c r="AJ1130" s="3">
        <v>58.77</v>
      </c>
      <c r="AK1130" s="3">
        <v>58.59</v>
      </c>
      <c r="AL1130" s="3">
        <v>57.79</v>
      </c>
      <c r="AM1130" s="3">
        <v>47.96</v>
      </c>
      <c r="AN1130" s="3">
        <v>47.15</v>
      </c>
      <c r="AO1130" s="3">
        <v>46.89</v>
      </c>
      <c r="AP1130" s="3">
        <v>47.16</v>
      </c>
      <c r="AQ1130" s="3">
        <v>48.29</v>
      </c>
      <c r="AR1130" s="3">
        <v>49.44</v>
      </c>
      <c r="AS1130" s="3">
        <v>54.45</v>
      </c>
      <c r="AT1130" s="3">
        <v>57.58</v>
      </c>
      <c r="AU1130" s="3">
        <v>58.03</v>
      </c>
      <c r="AV1130" s="3">
        <v>58.82</v>
      </c>
      <c r="AW1130" s="3">
        <v>58.37</v>
      </c>
      <c r="AX1130" s="3">
        <v>57.44</v>
      </c>
      <c r="AY1130" s="3">
        <v>48.58</v>
      </c>
    </row>
    <row r="1131" spans="1:51" x14ac:dyDescent="0.35">
      <c r="A1131" s="5">
        <f t="shared" si="18"/>
        <v>44308</v>
      </c>
      <c r="B1131" t="s">
        <v>1276</v>
      </c>
      <c r="C1131" s="2">
        <v>44308</v>
      </c>
      <c r="D1131" s="3">
        <v>63.78</v>
      </c>
      <c r="E1131" s="3">
        <v>64.86</v>
      </c>
      <c r="F1131" s="3">
        <v>63.74</v>
      </c>
      <c r="G1131" s="3">
        <v>62.68</v>
      </c>
      <c r="H1131" s="3">
        <v>65.34</v>
      </c>
      <c r="I1131" s="3">
        <v>68.17</v>
      </c>
      <c r="J1131" s="3">
        <v>70.52</v>
      </c>
      <c r="K1131" s="3">
        <v>71.22</v>
      </c>
      <c r="L1131" s="3">
        <v>73.239999999999995</v>
      </c>
      <c r="M1131" s="3">
        <v>73.34</v>
      </c>
      <c r="N1131" s="3">
        <v>72.28</v>
      </c>
      <c r="O1131" s="3">
        <v>55.04</v>
      </c>
      <c r="P1131" s="3">
        <v>53.79</v>
      </c>
      <c r="Q1131" s="3">
        <v>53.57</v>
      </c>
      <c r="R1131" s="3">
        <v>51.89</v>
      </c>
      <c r="S1131" s="3">
        <v>52.31</v>
      </c>
      <c r="T1131" s="3">
        <v>53.31</v>
      </c>
      <c r="U1131" s="3">
        <v>58.87</v>
      </c>
      <c r="V1131" s="3">
        <v>61.94</v>
      </c>
      <c r="W1131" s="3">
        <v>62.39</v>
      </c>
      <c r="X1131" s="3">
        <v>63.25</v>
      </c>
      <c r="Y1131" s="3">
        <v>63.31</v>
      </c>
      <c r="Z1131" s="3">
        <v>62.38</v>
      </c>
      <c r="AA1131" s="3">
        <v>49.2</v>
      </c>
      <c r="AB1131" s="3">
        <v>48.25</v>
      </c>
      <c r="AC1131" s="3">
        <v>47.55</v>
      </c>
      <c r="AD1131" s="3">
        <v>47.28</v>
      </c>
      <c r="AE1131" s="3">
        <v>47.56</v>
      </c>
      <c r="AF1131" s="3">
        <v>48.77</v>
      </c>
      <c r="AG1131" s="3">
        <v>55.47</v>
      </c>
      <c r="AH1131" s="3">
        <v>58.6</v>
      </c>
      <c r="AI1131" s="3">
        <v>59.05</v>
      </c>
      <c r="AJ1131" s="3">
        <v>59.84</v>
      </c>
      <c r="AK1131" s="3">
        <v>59.66</v>
      </c>
      <c r="AL1131" s="3">
        <v>58.86</v>
      </c>
      <c r="AM1131" s="3">
        <v>48.27</v>
      </c>
      <c r="AN1131" s="3">
        <v>47.46</v>
      </c>
      <c r="AO1131" s="3">
        <v>47.2</v>
      </c>
      <c r="AP1131" s="3">
        <v>47.47</v>
      </c>
      <c r="AQ1131" s="3">
        <v>48.6</v>
      </c>
      <c r="AR1131" s="3">
        <v>49.75</v>
      </c>
      <c r="AS1131" s="3">
        <v>55.52</v>
      </c>
      <c r="AT1131" s="3">
        <v>58.65</v>
      </c>
      <c r="AU1131" s="3">
        <v>59.1</v>
      </c>
      <c r="AV1131" s="3">
        <v>59.89</v>
      </c>
      <c r="AW1131" s="3">
        <v>59.44</v>
      </c>
      <c r="AX1131" s="3">
        <v>58.51</v>
      </c>
      <c r="AY1131" s="3">
        <v>48.89</v>
      </c>
    </row>
    <row r="1132" spans="1:51" x14ac:dyDescent="0.35">
      <c r="A1132" s="5">
        <f t="shared" si="18"/>
        <v>44309</v>
      </c>
      <c r="B1132" t="s">
        <v>1277</v>
      </c>
      <c r="C1132" s="2">
        <v>44309</v>
      </c>
      <c r="D1132" s="3">
        <v>61.43</v>
      </c>
      <c r="E1132" s="3">
        <v>62.61</v>
      </c>
      <c r="F1132" s="3">
        <v>61.45</v>
      </c>
      <c r="G1132" s="3">
        <v>60.45</v>
      </c>
      <c r="H1132" s="3">
        <v>62.97</v>
      </c>
      <c r="I1132" s="3">
        <v>66.48</v>
      </c>
      <c r="J1132" s="3">
        <v>68.83</v>
      </c>
      <c r="K1132" s="3">
        <v>69.53</v>
      </c>
      <c r="L1132" s="3">
        <v>71.58</v>
      </c>
      <c r="M1132" s="3">
        <v>71.680000000000007</v>
      </c>
      <c r="N1132" s="3">
        <v>70.62</v>
      </c>
      <c r="O1132" s="3">
        <v>54.56</v>
      </c>
      <c r="P1132" s="3">
        <v>53.31</v>
      </c>
      <c r="Q1132" s="3">
        <v>53.09</v>
      </c>
      <c r="R1132" s="3">
        <v>51.4</v>
      </c>
      <c r="S1132" s="3">
        <v>51.82</v>
      </c>
      <c r="T1132" s="3">
        <v>52.82</v>
      </c>
      <c r="U1132" s="3">
        <v>58.52</v>
      </c>
      <c r="V1132" s="3">
        <v>61.59</v>
      </c>
      <c r="W1132" s="3">
        <v>62.04</v>
      </c>
      <c r="X1132" s="3">
        <v>62.9</v>
      </c>
      <c r="Y1132" s="3">
        <v>62.96</v>
      </c>
      <c r="Z1132" s="3">
        <v>62.03</v>
      </c>
      <c r="AA1132" s="3">
        <v>48.96</v>
      </c>
      <c r="AB1132" s="3">
        <v>48.01</v>
      </c>
      <c r="AC1132" s="3">
        <v>47.31</v>
      </c>
      <c r="AD1132" s="3">
        <v>47.04</v>
      </c>
      <c r="AE1132" s="3">
        <v>47.32</v>
      </c>
      <c r="AF1132" s="3">
        <v>48.53</v>
      </c>
      <c r="AG1132" s="3">
        <v>54.77</v>
      </c>
      <c r="AH1132" s="3">
        <v>57.9</v>
      </c>
      <c r="AI1132" s="3">
        <v>58.35</v>
      </c>
      <c r="AJ1132" s="3">
        <v>59.14</v>
      </c>
      <c r="AK1132" s="3">
        <v>58.96</v>
      </c>
      <c r="AL1132" s="3">
        <v>58.16</v>
      </c>
      <c r="AM1132" s="3">
        <v>47.79</v>
      </c>
      <c r="AN1132" s="3">
        <v>46.98</v>
      </c>
      <c r="AO1132" s="3">
        <v>46.72</v>
      </c>
      <c r="AP1132" s="3">
        <v>46.99</v>
      </c>
      <c r="AQ1132" s="3">
        <v>48.12</v>
      </c>
      <c r="AR1132" s="3">
        <v>49.27</v>
      </c>
      <c r="AS1132" s="3">
        <v>54.82</v>
      </c>
      <c r="AT1132" s="3">
        <v>57.95</v>
      </c>
      <c r="AU1132" s="3">
        <v>58.4</v>
      </c>
      <c r="AV1132" s="3">
        <v>59.19</v>
      </c>
      <c r="AW1132" s="3">
        <v>58.74</v>
      </c>
      <c r="AX1132" s="3">
        <v>57.81</v>
      </c>
      <c r="AY1132" s="3">
        <v>48.41</v>
      </c>
    </row>
    <row r="1133" spans="1:51" x14ac:dyDescent="0.35">
      <c r="A1133" s="5">
        <f t="shared" si="18"/>
        <v>44312</v>
      </c>
      <c r="B1133" t="s">
        <v>1278</v>
      </c>
      <c r="C1133" s="2">
        <v>44312</v>
      </c>
      <c r="D1133" s="3">
        <v>62.89</v>
      </c>
      <c r="E1133" s="3">
        <v>64.05</v>
      </c>
      <c r="F1133" s="3">
        <v>62.57</v>
      </c>
      <c r="G1133" s="3">
        <v>61.67</v>
      </c>
      <c r="H1133" s="3">
        <v>63.7</v>
      </c>
      <c r="I1133" s="3">
        <v>67.03</v>
      </c>
      <c r="J1133" s="3">
        <v>69.38</v>
      </c>
      <c r="K1133" s="3">
        <v>70.08</v>
      </c>
      <c r="L1133" s="3">
        <v>72.11</v>
      </c>
      <c r="M1133" s="3">
        <v>72.209999999999994</v>
      </c>
      <c r="N1133" s="3">
        <v>71.150000000000006</v>
      </c>
      <c r="O1133" s="3">
        <v>54.74</v>
      </c>
      <c r="P1133" s="3">
        <v>53.49</v>
      </c>
      <c r="Q1133" s="3">
        <v>53.27</v>
      </c>
      <c r="R1133" s="3">
        <v>51.57</v>
      </c>
      <c r="S1133" s="3">
        <v>51.99</v>
      </c>
      <c r="T1133" s="3">
        <v>52.99</v>
      </c>
      <c r="U1133" s="3">
        <v>58.94</v>
      </c>
      <c r="V1133" s="3">
        <v>62.01</v>
      </c>
      <c r="W1133" s="3">
        <v>62.46</v>
      </c>
      <c r="X1133" s="3">
        <v>63.32</v>
      </c>
      <c r="Y1133" s="3">
        <v>63.38</v>
      </c>
      <c r="Z1133" s="3">
        <v>62.45</v>
      </c>
      <c r="AA1133" s="3">
        <v>48.96</v>
      </c>
      <c r="AB1133" s="3">
        <v>48.01</v>
      </c>
      <c r="AC1133" s="3">
        <v>47.31</v>
      </c>
      <c r="AD1133" s="3">
        <v>47.04</v>
      </c>
      <c r="AE1133" s="3">
        <v>47.32</v>
      </c>
      <c r="AF1133" s="3">
        <v>48.53</v>
      </c>
      <c r="AG1133" s="3">
        <v>55.42</v>
      </c>
      <c r="AH1133" s="3">
        <v>58.55</v>
      </c>
      <c r="AI1133" s="3">
        <v>59</v>
      </c>
      <c r="AJ1133" s="3">
        <v>59.79</v>
      </c>
      <c r="AK1133" s="3">
        <v>59.61</v>
      </c>
      <c r="AL1133" s="3">
        <v>58.81</v>
      </c>
      <c r="AM1133" s="3">
        <v>47.72</v>
      </c>
      <c r="AN1133" s="3">
        <v>46.91</v>
      </c>
      <c r="AO1133" s="3">
        <v>46.65</v>
      </c>
      <c r="AP1133" s="3">
        <v>46.92</v>
      </c>
      <c r="AQ1133" s="3">
        <v>48.05</v>
      </c>
      <c r="AR1133" s="3">
        <v>49.2</v>
      </c>
      <c r="AS1133" s="3">
        <v>55.47</v>
      </c>
      <c r="AT1133" s="3">
        <v>58.6</v>
      </c>
      <c r="AU1133" s="3">
        <v>59.05</v>
      </c>
      <c r="AV1133" s="3">
        <v>59.84</v>
      </c>
      <c r="AW1133" s="3">
        <v>59.39</v>
      </c>
      <c r="AX1133" s="3">
        <v>58.46</v>
      </c>
      <c r="AY1133" s="3">
        <v>48.34</v>
      </c>
    </row>
    <row r="1134" spans="1:51" x14ac:dyDescent="0.35">
      <c r="A1134" s="5">
        <f t="shared" si="18"/>
        <v>44313</v>
      </c>
      <c r="B1134" t="s">
        <v>1279</v>
      </c>
      <c r="C1134" s="2">
        <v>44313</v>
      </c>
      <c r="D1134" s="3">
        <v>65.209999999999994</v>
      </c>
      <c r="E1134" s="3">
        <v>66.63</v>
      </c>
      <c r="F1134" s="3">
        <v>65.260000000000005</v>
      </c>
      <c r="G1134" s="3">
        <v>64.349999999999994</v>
      </c>
      <c r="H1134" s="3">
        <v>66.180000000000007</v>
      </c>
      <c r="I1134" s="3">
        <v>69.13</v>
      </c>
      <c r="J1134" s="3">
        <v>71.48</v>
      </c>
      <c r="K1134" s="3">
        <v>72.180000000000007</v>
      </c>
      <c r="L1134" s="3">
        <v>74.2</v>
      </c>
      <c r="M1134" s="3">
        <v>74.3</v>
      </c>
      <c r="N1134" s="3">
        <v>73.239999999999995</v>
      </c>
      <c r="O1134" s="3">
        <v>55.3</v>
      </c>
      <c r="P1134" s="3">
        <v>54.05</v>
      </c>
      <c r="Q1134" s="3">
        <v>53.83</v>
      </c>
      <c r="R1134" s="3">
        <v>52.13</v>
      </c>
      <c r="S1134" s="3">
        <v>52.55</v>
      </c>
      <c r="T1134" s="3">
        <v>53.55</v>
      </c>
      <c r="U1134" s="3">
        <v>59.56</v>
      </c>
      <c r="V1134" s="3">
        <v>62.63</v>
      </c>
      <c r="W1134" s="3">
        <v>63.08</v>
      </c>
      <c r="X1134" s="3">
        <v>63.94</v>
      </c>
      <c r="Y1134" s="3">
        <v>64</v>
      </c>
      <c r="Z1134" s="3">
        <v>63.07</v>
      </c>
      <c r="AA1134" s="3">
        <v>49.46</v>
      </c>
      <c r="AB1134" s="3">
        <v>48.51</v>
      </c>
      <c r="AC1134" s="3">
        <v>47.81</v>
      </c>
      <c r="AD1134" s="3">
        <v>47.54</v>
      </c>
      <c r="AE1134" s="3">
        <v>47.82</v>
      </c>
      <c r="AF1134" s="3">
        <v>49.03</v>
      </c>
      <c r="AG1134" s="3">
        <v>55.92</v>
      </c>
      <c r="AH1134" s="3">
        <v>59.05</v>
      </c>
      <c r="AI1134" s="3">
        <v>59.5</v>
      </c>
      <c r="AJ1134" s="3">
        <v>60.29</v>
      </c>
      <c r="AK1134" s="3">
        <v>60.11</v>
      </c>
      <c r="AL1134" s="3">
        <v>59.31</v>
      </c>
      <c r="AM1134" s="3">
        <v>48.31</v>
      </c>
      <c r="AN1134" s="3">
        <v>47.5</v>
      </c>
      <c r="AO1134" s="3">
        <v>47.24</v>
      </c>
      <c r="AP1134" s="3">
        <v>47.51</v>
      </c>
      <c r="AQ1134" s="3">
        <v>48.64</v>
      </c>
      <c r="AR1134" s="3">
        <v>49.79</v>
      </c>
      <c r="AS1134" s="3">
        <v>55.97</v>
      </c>
      <c r="AT1134" s="3">
        <v>59.1</v>
      </c>
      <c r="AU1134" s="3">
        <v>59.55</v>
      </c>
      <c r="AV1134" s="3">
        <v>60.34</v>
      </c>
      <c r="AW1134" s="3">
        <v>59.89</v>
      </c>
      <c r="AX1134" s="3">
        <v>58.96</v>
      </c>
      <c r="AY1134" s="3">
        <v>48.93</v>
      </c>
    </row>
    <row r="1135" spans="1:51" x14ac:dyDescent="0.35">
      <c r="A1135" s="5">
        <f t="shared" si="18"/>
        <v>44314</v>
      </c>
      <c r="B1135" t="s">
        <v>1280</v>
      </c>
      <c r="C1135" s="2">
        <v>44314</v>
      </c>
      <c r="D1135" s="3">
        <v>64.959999999999994</v>
      </c>
      <c r="E1135" s="3">
        <v>66.239999999999995</v>
      </c>
      <c r="F1135" s="3">
        <v>65.23</v>
      </c>
      <c r="G1135" s="3">
        <v>64.47</v>
      </c>
      <c r="H1135" s="3">
        <v>66.31</v>
      </c>
      <c r="I1135" s="3">
        <v>69.7</v>
      </c>
      <c r="J1135" s="3">
        <v>72.05</v>
      </c>
      <c r="K1135" s="3">
        <v>72.75</v>
      </c>
      <c r="L1135" s="3">
        <v>74.77</v>
      </c>
      <c r="M1135" s="3">
        <v>74.87</v>
      </c>
      <c r="N1135" s="3">
        <v>73.81</v>
      </c>
      <c r="O1135" s="3">
        <v>55.89</v>
      </c>
      <c r="P1135" s="3">
        <v>54.64</v>
      </c>
      <c r="Q1135" s="3">
        <v>54.42</v>
      </c>
      <c r="R1135" s="3">
        <v>52.71</v>
      </c>
      <c r="S1135" s="3">
        <v>53.13</v>
      </c>
      <c r="T1135" s="3">
        <v>54.13</v>
      </c>
      <c r="U1135" s="3">
        <v>60.1</v>
      </c>
      <c r="V1135" s="3">
        <v>63.17</v>
      </c>
      <c r="W1135" s="3">
        <v>63.62</v>
      </c>
      <c r="X1135" s="3">
        <v>64.48</v>
      </c>
      <c r="Y1135" s="3">
        <v>64.540000000000006</v>
      </c>
      <c r="Z1135" s="3">
        <v>63.61</v>
      </c>
      <c r="AA1135" s="3">
        <v>49.79</v>
      </c>
      <c r="AB1135" s="3">
        <v>48.84</v>
      </c>
      <c r="AC1135" s="3">
        <v>48.14</v>
      </c>
      <c r="AD1135" s="3">
        <v>47.87</v>
      </c>
      <c r="AE1135" s="3">
        <v>48.15</v>
      </c>
      <c r="AF1135" s="3">
        <v>49.36</v>
      </c>
      <c r="AG1135" s="3">
        <v>56.37</v>
      </c>
      <c r="AH1135" s="3">
        <v>59.5</v>
      </c>
      <c r="AI1135" s="3">
        <v>59.95</v>
      </c>
      <c r="AJ1135" s="3">
        <v>60.74</v>
      </c>
      <c r="AK1135" s="3">
        <v>60.56</v>
      </c>
      <c r="AL1135" s="3">
        <v>59.76</v>
      </c>
      <c r="AM1135" s="3">
        <v>48.45</v>
      </c>
      <c r="AN1135" s="3">
        <v>47.64</v>
      </c>
      <c r="AO1135" s="3">
        <v>47.38</v>
      </c>
      <c r="AP1135" s="3">
        <v>47.65</v>
      </c>
      <c r="AQ1135" s="3">
        <v>48.78</v>
      </c>
      <c r="AR1135" s="3">
        <v>49.93</v>
      </c>
      <c r="AS1135" s="3">
        <v>56.42</v>
      </c>
      <c r="AT1135" s="3">
        <v>59.55</v>
      </c>
      <c r="AU1135" s="3">
        <v>60</v>
      </c>
      <c r="AV1135" s="3">
        <v>60.79</v>
      </c>
      <c r="AW1135" s="3">
        <v>60.34</v>
      </c>
      <c r="AX1135" s="3">
        <v>59.41</v>
      </c>
      <c r="AY1135" s="3">
        <v>49.07</v>
      </c>
    </row>
    <row r="1136" spans="1:51" x14ac:dyDescent="0.35">
      <c r="A1136" s="5">
        <f t="shared" si="18"/>
        <v>44315</v>
      </c>
      <c r="B1136" t="s">
        <v>1281</v>
      </c>
      <c r="C1136" s="2">
        <v>44315</v>
      </c>
      <c r="D1136" s="3">
        <v>67.19</v>
      </c>
      <c r="E1136" s="3">
        <v>68.150000000000006</v>
      </c>
      <c r="F1136" s="3">
        <v>66.680000000000007</v>
      </c>
      <c r="G1136" s="3">
        <v>65.97</v>
      </c>
      <c r="H1136" s="3">
        <v>67.8</v>
      </c>
      <c r="I1136" s="3">
        <v>71.45</v>
      </c>
      <c r="J1136" s="3">
        <v>73.8</v>
      </c>
      <c r="K1136" s="3">
        <v>74.5</v>
      </c>
      <c r="L1136" s="3">
        <v>76.430000000000007</v>
      </c>
      <c r="M1136" s="3">
        <v>76.53</v>
      </c>
      <c r="N1136" s="3">
        <v>75.47</v>
      </c>
      <c r="O1136" s="3">
        <v>56.67</v>
      </c>
      <c r="P1136" s="3">
        <v>55.42</v>
      </c>
      <c r="Q1136" s="3">
        <v>55.2</v>
      </c>
      <c r="R1136" s="3">
        <v>53.48</v>
      </c>
      <c r="S1136" s="3">
        <v>53.9</v>
      </c>
      <c r="T1136" s="3">
        <v>54.9</v>
      </c>
      <c r="U1136" s="3">
        <v>61.01</v>
      </c>
      <c r="V1136" s="3">
        <v>64.08</v>
      </c>
      <c r="W1136" s="3">
        <v>64.53</v>
      </c>
      <c r="X1136" s="3">
        <v>65.39</v>
      </c>
      <c r="Y1136" s="3">
        <v>65.45</v>
      </c>
      <c r="Z1136" s="3">
        <v>64.52</v>
      </c>
      <c r="AA1136" s="3">
        <v>50.3</v>
      </c>
      <c r="AB1136" s="3">
        <v>49.35</v>
      </c>
      <c r="AC1136" s="3">
        <v>48.65</v>
      </c>
      <c r="AD1136" s="3">
        <v>48.38</v>
      </c>
      <c r="AE1136" s="3">
        <v>48.66</v>
      </c>
      <c r="AF1136" s="3">
        <v>49.87</v>
      </c>
      <c r="AG1136" s="3">
        <v>56.94</v>
      </c>
      <c r="AH1136" s="3">
        <v>60.07</v>
      </c>
      <c r="AI1136" s="3">
        <v>60.52</v>
      </c>
      <c r="AJ1136" s="3">
        <v>61.31</v>
      </c>
      <c r="AK1136" s="3">
        <v>61.13</v>
      </c>
      <c r="AL1136" s="3">
        <v>60.33</v>
      </c>
      <c r="AM1136" s="3">
        <v>48.76</v>
      </c>
      <c r="AN1136" s="3">
        <v>47.95</v>
      </c>
      <c r="AO1136" s="3">
        <v>47.69</v>
      </c>
      <c r="AP1136" s="3">
        <v>47.96</v>
      </c>
      <c r="AQ1136" s="3">
        <v>49.09</v>
      </c>
      <c r="AR1136" s="3">
        <v>50.24</v>
      </c>
      <c r="AS1136" s="3">
        <v>56.99</v>
      </c>
      <c r="AT1136" s="3">
        <v>60.12</v>
      </c>
      <c r="AU1136" s="3">
        <v>60.57</v>
      </c>
      <c r="AV1136" s="3">
        <v>61.36</v>
      </c>
      <c r="AW1136" s="3">
        <v>60.91</v>
      </c>
      <c r="AX1136" s="3">
        <v>59.98</v>
      </c>
      <c r="AY1136" s="3">
        <v>49.38</v>
      </c>
    </row>
    <row r="1137" spans="1:51" x14ac:dyDescent="0.35">
      <c r="A1137" s="5">
        <f t="shared" si="18"/>
        <v>44316</v>
      </c>
      <c r="B1137" t="s">
        <v>1282</v>
      </c>
      <c r="C1137" s="2">
        <v>44316</v>
      </c>
      <c r="D1137" s="3">
        <v>69.680000000000007</v>
      </c>
      <c r="E1137" s="3">
        <v>68.44</v>
      </c>
      <c r="F1137" s="3">
        <v>67.430000000000007</v>
      </c>
      <c r="G1137" s="3">
        <v>69.39</v>
      </c>
      <c r="H1137" s="3">
        <v>72.62</v>
      </c>
      <c r="I1137" s="3">
        <v>74.97</v>
      </c>
      <c r="J1137" s="3">
        <v>75.67</v>
      </c>
      <c r="K1137" s="3">
        <v>77.88</v>
      </c>
      <c r="L1137" s="3">
        <v>77.98</v>
      </c>
      <c r="M1137" s="3">
        <v>76.92</v>
      </c>
      <c r="N1137" s="3">
        <v>57.37</v>
      </c>
      <c r="O1137" s="3">
        <v>56.12</v>
      </c>
      <c r="P1137" s="3">
        <v>55.9</v>
      </c>
      <c r="Q1137" s="3">
        <v>54.17</v>
      </c>
      <c r="R1137" s="3">
        <v>54.59</v>
      </c>
      <c r="S1137" s="3">
        <v>55.59</v>
      </c>
      <c r="T1137" s="3">
        <v>61.9</v>
      </c>
      <c r="U1137" s="3">
        <v>64.97</v>
      </c>
      <c r="V1137" s="3">
        <v>65.42</v>
      </c>
      <c r="W1137" s="3">
        <v>66.28</v>
      </c>
      <c r="X1137" s="3">
        <v>66.34</v>
      </c>
      <c r="Y1137" s="3">
        <v>65.41</v>
      </c>
      <c r="Z1137" s="3">
        <v>51.3</v>
      </c>
      <c r="AA1137" s="3">
        <v>50.35</v>
      </c>
      <c r="AB1137" s="3">
        <v>49.65</v>
      </c>
      <c r="AC1137" s="3">
        <v>49.38</v>
      </c>
      <c r="AD1137" s="3">
        <v>49.66</v>
      </c>
      <c r="AE1137" s="3">
        <v>50.87</v>
      </c>
      <c r="AF1137" s="3">
        <v>57.54</v>
      </c>
      <c r="AG1137" s="3">
        <v>60.67</v>
      </c>
      <c r="AH1137" s="3">
        <v>61.12</v>
      </c>
      <c r="AI1137" s="3">
        <v>61.91</v>
      </c>
      <c r="AJ1137" s="3">
        <v>61.73</v>
      </c>
      <c r="AK1137" s="3">
        <v>60.93</v>
      </c>
      <c r="AL1137" s="3">
        <v>49.19</v>
      </c>
      <c r="AM1137" s="3">
        <v>48.38</v>
      </c>
      <c r="AN1137" s="3">
        <v>48.12</v>
      </c>
      <c r="AO1137" s="3">
        <v>48.39</v>
      </c>
      <c r="AP1137" s="3">
        <v>49.52</v>
      </c>
      <c r="AQ1137" s="3">
        <v>50.67</v>
      </c>
      <c r="AR1137" s="3">
        <v>57.59</v>
      </c>
      <c r="AS1137" s="3">
        <v>60.72</v>
      </c>
      <c r="AT1137" s="3">
        <v>61.17</v>
      </c>
      <c r="AU1137" s="3">
        <v>61.96</v>
      </c>
      <c r="AV1137" s="3">
        <v>61.51</v>
      </c>
      <c r="AW1137" s="3">
        <v>60.58</v>
      </c>
      <c r="AX1137" s="3">
        <v>49.81</v>
      </c>
      <c r="AY1137" s="3">
        <v>49</v>
      </c>
    </row>
    <row r="1138" spans="1:51" x14ac:dyDescent="0.35">
      <c r="A1138" s="5">
        <f t="shared" si="18"/>
        <v>44319</v>
      </c>
      <c r="B1138" t="s">
        <v>1283</v>
      </c>
      <c r="C1138" s="2">
        <v>44319</v>
      </c>
      <c r="D1138" s="3">
        <v>69.680000000000007</v>
      </c>
      <c r="E1138" s="3">
        <v>68.44</v>
      </c>
      <c r="F1138" s="3">
        <v>67.430000000000007</v>
      </c>
      <c r="G1138" s="3">
        <v>69.39</v>
      </c>
      <c r="H1138" s="3">
        <v>72.62</v>
      </c>
      <c r="I1138" s="3">
        <v>74.97</v>
      </c>
      <c r="J1138" s="3">
        <v>75.67</v>
      </c>
      <c r="K1138" s="3">
        <v>77.88</v>
      </c>
      <c r="L1138" s="3">
        <v>77.98</v>
      </c>
      <c r="M1138" s="3">
        <v>76.92</v>
      </c>
      <c r="N1138" s="3">
        <v>57.37</v>
      </c>
      <c r="O1138" s="3">
        <v>56.12</v>
      </c>
      <c r="P1138" s="3">
        <v>55.9</v>
      </c>
      <c r="Q1138" s="3">
        <v>54.17</v>
      </c>
      <c r="R1138" s="3">
        <v>54.59</v>
      </c>
      <c r="S1138" s="3">
        <v>55.59</v>
      </c>
      <c r="T1138" s="3">
        <v>61.9</v>
      </c>
      <c r="U1138" s="3">
        <v>64.97</v>
      </c>
      <c r="V1138" s="3">
        <v>65.42</v>
      </c>
      <c r="W1138" s="3">
        <v>66.28</v>
      </c>
      <c r="X1138" s="3">
        <v>66.34</v>
      </c>
      <c r="Y1138" s="3">
        <v>65.41</v>
      </c>
      <c r="Z1138" s="3">
        <v>51.3</v>
      </c>
      <c r="AA1138" s="3">
        <v>50.35</v>
      </c>
      <c r="AB1138" s="3">
        <v>49.65</v>
      </c>
      <c r="AC1138" s="3">
        <v>49.38</v>
      </c>
      <c r="AD1138" s="3">
        <v>49.66</v>
      </c>
      <c r="AE1138" s="3">
        <v>50.87</v>
      </c>
      <c r="AF1138" s="3">
        <v>57.54</v>
      </c>
      <c r="AG1138" s="3">
        <v>60.67</v>
      </c>
      <c r="AH1138" s="3">
        <v>61.12</v>
      </c>
      <c r="AI1138" s="3">
        <v>61.91</v>
      </c>
      <c r="AJ1138" s="3">
        <v>61.73</v>
      </c>
      <c r="AK1138" s="3">
        <v>60.93</v>
      </c>
      <c r="AL1138" s="3">
        <v>49.19</v>
      </c>
      <c r="AM1138" s="3">
        <v>48.38</v>
      </c>
      <c r="AN1138" s="3">
        <v>48.12</v>
      </c>
      <c r="AO1138" s="3">
        <v>48.39</v>
      </c>
      <c r="AP1138" s="3">
        <v>49.52</v>
      </c>
      <c r="AQ1138" s="3">
        <v>50.67</v>
      </c>
      <c r="AR1138" s="3">
        <v>57.59</v>
      </c>
      <c r="AS1138" s="3">
        <v>60.72</v>
      </c>
      <c r="AT1138" s="3">
        <v>61.17</v>
      </c>
      <c r="AU1138" s="3">
        <v>61.96</v>
      </c>
      <c r="AV1138" s="3">
        <v>61.51</v>
      </c>
      <c r="AW1138" s="3">
        <v>60.58</v>
      </c>
      <c r="AX1138" s="3">
        <v>49.81</v>
      </c>
      <c r="AY1138" s="3">
        <v>49</v>
      </c>
    </row>
    <row r="1139" spans="1:51" x14ac:dyDescent="0.35">
      <c r="A1139" s="5">
        <f t="shared" si="18"/>
        <v>44320</v>
      </c>
      <c r="B1139" t="s">
        <v>1284</v>
      </c>
      <c r="C1139" s="2">
        <v>44320</v>
      </c>
      <c r="D1139" s="3">
        <v>68.63</v>
      </c>
      <c r="E1139" s="3">
        <v>68.23</v>
      </c>
      <c r="F1139" s="3">
        <v>67.209999999999994</v>
      </c>
      <c r="G1139" s="3">
        <v>69.22</v>
      </c>
      <c r="H1139" s="3">
        <v>72.510000000000005</v>
      </c>
      <c r="I1139" s="3">
        <v>74.84</v>
      </c>
      <c r="J1139" s="3">
        <v>75.540000000000006</v>
      </c>
      <c r="K1139" s="3">
        <v>77.53</v>
      </c>
      <c r="L1139" s="3">
        <v>77.63</v>
      </c>
      <c r="M1139" s="3">
        <v>76.569999999999993</v>
      </c>
      <c r="N1139" s="3">
        <v>57.6</v>
      </c>
      <c r="O1139" s="3">
        <v>56.35</v>
      </c>
      <c r="P1139" s="3">
        <v>56.13</v>
      </c>
      <c r="Q1139" s="3">
        <v>54.41</v>
      </c>
      <c r="R1139" s="3">
        <v>54.83</v>
      </c>
      <c r="S1139" s="3">
        <v>55.83</v>
      </c>
      <c r="T1139" s="3">
        <v>61.94</v>
      </c>
      <c r="U1139" s="3">
        <v>65.010000000000005</v>
      </c>
      <c r="V1139" s="3">
        <v>65.459999999999994</v>
      </c>
      <c r="W1139" s="3">
        <v>66.319999999999993</v>
      </c>
      <c r="X1139" s="3">
        <v>66.38</v>
      </c>
      <c r="Y1139" s="3">
        <v>65.45</v>
      </c>
      <c r="Z1139" s="3">
        <v>51.24</v>
      </c>
      <c r="AA1139" s="3">
        <v>50.29</v>
      </c>
      <c r="AB1139" s="3">
        <v>49.59</v>
      </c>
      <c r="AC1139" s="3">
        <v>49.32</v>
      </c>
      <c r="AD1139" s="3">
        <v>49.6</v>
      </c>
      <c r="AE1139" s="3">
        <v>50.81</v>
      </c>
      <c r="AF1139" s="3">
        <v>57.49</v>
      </c>
      <c r="AG1139" s="3">
        <v>60.62</v>
      </c>
      <c r="AH1139" s="3">
        <v>61.07</v>
      </c>
      <c r="AI1139" s="3">
        <v>61.86</v>
      </c>
      <c r="AJ1139" s="3">
        <v>61.68</v>
      </c>
      <c r="AK1139" s="3">
        <v>60.88</v>
      </c>
      <c r="AL1139" s="3">
        <v>49.13</v>
      </c>
      <c r="AM1139" s="3">
        <v>48.32</v>
      </c>
      <c r="AN1139" s="3">
        <v>48.06</v>
      </c>
      <c r="AO1139" s="3">
        <v>48.33</v>
      </c>
      <c r="AP1139" s="3">
        <v>49.46</v>
      </c>
      <c r="AQ1139" s="3">
        <v>50.61</v>
      </c>
      <c r="AR1139" s="3">
        <v>57.54</v>
      </c>
      <c r="AS1139" s="3">
        <v>60.67</v>
      </c>
      <c r="AT1139" s="3">
        <v>61.12</v>
      </c>
      <c r="AU1139" s="3">
        <v>61.91</v>
      </c>
      <c r="AV1139" s="3">
        <v>61.46</v>
      </c>
      <c r="AW1139" s="3">
        <v>60.53</v>
      </c>
      <c r="AX1139" s="3">
        <v>49.75</v>
      </c>
      <c r="AY1139" s="3">
        <v>48.94</v>
      </c>
    </row>
    <row r="1140" spans="1:51" x14ac:dyDescent="0.35">
      <c r="A1140" s="5">
        <f t="shared" si="18"/>
        <v>44321</v>
      </c>
      <c r="B1140" t="s">
        <v>1285</v>
      </c>
      <c r="C1140" s="2">
        <v>44321</v>
      </c>
      <c r="D1140" s="3">
        <v>69.13</v>
      </c>
      <c r="E1140" s="3">
        <v>69</v>
      </c>
      <c r="F1140" s="3">
        <v>67.94</v>
      </c>
      <c r="G1140" s="3">
        <v>69.58</v>
      </c>
      <c r="H1140" s="3">
        <v>73.06</v>
      </c>
      <c r="I1140" s="3">
        <v>76</v>
      </c>
      <c r="J1140" s="3">
        <v>76.7</v>
      </c>
      <c r="K1140" s="3">
        <v>78.55</v>
      </c>
      <c r="L1140" s="3">
        <v>78.650000000000006</v>
      </c>
      <c r="M1140" s="3">
        <v>77.59</v>
      </c>
      <c r="N1140" s="3">
        <v>58.24</v>
      </c>
      <c r="O1140" s="3">
        <v>56.99</v>
      </c>
      <c r="P1140" s="3">
        <v>56.77</v>
      </c>
      <c r="Q1140" s="3">
        <v>55.05</v>
      </c>
      <c r="R1140" s="3">
        <v>55.47</v>
      </c>
      <c r="S1140" s="3">
        <v>56.47</v>
      </c>
      <c r="T1140" s="3">
        <v>62.76</v>
      </c>
      <c r="U1140" s="3">
        <v>65.83</v>
      </c>
      <c r="V1140" s="3">
        <v>66.28</v>
      </c>
      <c r="W1140" s="3">
        <v>67.14</v>
      </c>
      <c r="X1140" s="3">
        <v>67.2</v>
      </c>
      <c r="Y1140" s="3">
        <v>66.27</v>
      </c>
      <c r="Z1140" s="3">
        <v>52.2</v>
      </c>
      <c r="AA1140" s="3">
        <v>51.25</v>
      </c>
      <c r="AB1140" s="3">
        <v>50.55</v>
      </c>
      <c r="AC1140" s="3">
        <v>50.28</v>
      </c>
      <c r="AD1140" s="3">
        <v>50.56</v>
      </c>
      <c r="AE1140" s="3">
        <v>51.77</v>
      </c>
      <c r="AF1140" s="3">
        <v>57.96</v>
      </c>
      <c r="AG1140" s="3">
        <v>61.09</v>
      </c>
      <c r="AH1140" s="3">
        <v>61.54</v>
      </c>
      <c r="AI1140" s="3">
        <v>62.33</v>
      </c>
      <c r="AJ1140" s="3">
        <v>62.15</v>
      </c>
      <c r="AK1140" s="3">
        <v>61.35</v>
      </c>
      <c r="AL1140" s="3">
        <v>49.9</v>
      </c>
      <c r="AM1140" s="3">
        <v>49.09</v>
      </c>
      <c r="AN1140" s="3">
        <v>48.83</v>
      </c>
      <c r="AO1140" s="3">
        <v>49.1</v>
      </c>
      <c r="AP1140" s="3">
        <v>50.23</v>
      </c>
      <c r="AQ1140" s="3">
        <v>51.38</v>
      </c>
      <c r="AR1140" s="3">
        <v>58.01</v>
      </c>
      <c r="AS1140" s="3">
        <v>61.14</v>
      </c>
      <c r="AT1140" s="3">
        <v>61.59</v>
      </c>
      <c r="AU1140" s="3">
        <v>62.38</v>
      </c>
      <c r="AV1140" s="3">
        <v>61.93</v>
      </c>
      <c r="AW1140" s="3">
        <v>61</v>
      </c>
      <c r="AX1140" s="3">
        <v>50.52</v>
      </c>
      <c r="AY1140" s="3">
        <v>49.71</v>
      </c>
    </row>
    <row r="1141" spans="1:51" x14ac:dyDescent="0.35">
      <c r="A1141" s="5">
        <f t="shared" si="18"/>
        <v>44322</v>
      </c>
      <c r="B1141" t="s">
        <v>1286</v>
      </c>
      <c r="C1141" s="2">
        <v>44322</v>
      </c>
      <c r="D1141" s="3">
        <v>69.81</v>
      </c>
      <c r="E1141" s="3">
        <v>70.55</v>
      </c>
      <c r="F1141" s="3">
        <v>69.11</v>
      </c>
      <c r="G1141" s="3">
        <v>70.91</v>
      </c>
      <c r="H1141" s="3">
        <v>74.31</v>
      </c>
      <c r="I1141" s="3">
        <v>77.67</v>
      </c>
      <c r="J1141" s="3">
        <v>78.37</v>
      </c>
      <c r="K1141" s="3">
        <v>79.91</v>
      </c>
      <c r="L1141" s="3">
        <v>80.010000000000005</v>
      </c>
      <c r="M1141" s="3">
        <v>78.95</v>
      </c>
      <c r="N1141" s="3">
        <v>58.93</v>
      </c>
      <c r="O1141" s="3">
        <v>57.68</v>
      </c>
      <c r="P1141" s="3">
        <v>57.46</v>
      </c>
      <c r="Q1141" s="3">
        <v>55.7</v>
      </c>
      <c r="R1141" s="3">
        <v>56.12</v>
      </c>
      <c r="S1141" s="3">
        <v>57.12</v>
      </c>
      <c r="T1141" s="3">
        <v>63.48</v>
      </c>
      <c r="U1141" s="3">
        <v>66.55</v>
      </c>
      <c r="V1141" s="3">
        <v>67</v>
      </c>
      <c r="W1141" s="3">
        <v>67.86</v>
      </c>
      <c r="X1141" s="3">
        <v>67.92</v>
      </c>
      <c r="Y1141" s="3">
        <v>66.989999999999995</v>
      </c>
      <c r="Z1141" s="3">
        <v>53.21</v>
      </c>
      <c r="AA1141" s="3">
        <v>52.26</v>
      </c>
      <c r="AB1141" s="3">
        <v>51.56</v>
      </c>
      <c r="AC1141" s="3">
        <v>51.29</v>
      </c>
      <c r="AD1141" s="3">
        <v>51.57</v>
      </c>
      <c r="AE1141" s="3">
        <v>52.78</v>
      </c>
      <c r="AF1141" s="3">
        <v>58.34</v>
      </c>
      <c r="AG1141" s="3">
        <v>61.47</v>
      </c>
      <c r="AH1141" s="3">
        <v>61.92</v>
      </c>
      <c r="AI1141" s="3">
        <v>62.71</v>
      </c>
      <c r="AJ1141" s="3">
        <v>62.53</v>
      </c>
      <c r="AK1141" s="3">
        <v>61.73</v>
      </c>
      <c r="AL1141" s="3">
        <v>50.73</v>
      </c>
      <c r="AM1141" s="3">
        <v>49.92</v>
      </c>
      <c r="AN1141" s="3">
        <v>49.66</v>
      </c>
      <c r="AO1141" s="3">
        <v>49.93</v>
      </c>
      <c r="AP1141" s="3">
        <v>51.06</v>
      </c>
      <c r="AQ1141" s="3">
        <v>52.21</v>
      </c>
      <c r="AR1141" s="3">
        <v>58.39</v>
      </c>
      <c r="AS1141" s="3">
        <v>61.52</v>
      </c>
      <c r="AT1141" s="3">
        <v>61.97</v>
      </c>
      <c r="AU1141" s="3">
        <v>62.76</v>
      </c>
      <c r="AV1141" s="3">
        <v>62.31</v>
      </c>
      <c r="AW1141" s="3">
        <v>61.38</v>
      </c>
      <c r="AX1141" s="3">
        <v>51.35</v>
      </c>
      <c r="AY1141" s="3">
        <v>50.54</v>
      </c>
    </row>
    <row r="1142" spans="1:51" x14ac:dyDescent="0.35">
      <c r="A1142" s="5">
        <f t="shared" si="18"/>
        <v>44323</v>
      </c>
      <c r="B1142" t="s">
        <v>1287</v>
      </c>
      <c r="C1142" s="2">
        <v>44323</v>
      </c>
      <c r="D1142" s="3">
        <v>69.62</v>
      </c>
      <c r="E1142" s="3">
        <v>70.11</v>
      </c>
      <c r="F1142" s="3">
        <v>68.89</v>
      </c>
      <c r="G1142" s="3">
        <v>70.75</v>
      </c>
      <c r="H1142" s="3">
        <v>74.11</v>
      </c>
      <c r="I1142" s="3">
        <v>77.760000000000005</v>
      </c>
      <c r="J1142" s="3">
        <v>78.459999999999994</v>
      </c>
      <c r="K1142" s="3">
        <v>79.89</v>
      </c>
      <c r="L1142" s="3">
        <v>79.989999999999995</v>
      </c>
      <c r="M1142" s="3">
        <v>78.930000000000007</v>
      </c>
      <c r="N1142" s="3">
        <v>59.28</v>
      </c>
      <c r="O1142" s="3">
        <v>58.03</v>
      </c>
      <c r="P1142" s="3">
        <v>57.81</v>
      </c>
      <c r="Q1142" s="3">
        <v>56.03</v>
      </c>
      <c r="R1142" s="3">
        <v>56.45</v>
      </c>
      <c r="S1142" s="3">
        <v>57.45</v>
      </c>
      <c r="T1142" s="3">
        <v>63.92</v>
      </c>
      <c r="U1142" s="3">
        <v>66.989999999999995</v>
      </c>
      <c r="V1142" s="3">
        <v>67.44</v>
      </c>
      <c r="W1142" s="3">
        <v>68.3</v>
      </c>
      <c r="X1142" s="3">
        <v>68.36</v>
      </c>
      <c r="Y1142" s="3">
        <v>67.430000000000007</v>
      </c>
      <c r="Z1142" s="3">
        <v>54.06</v>
      </c>
      <c r="AA1142" s="3">
        <v>53.11</v>
      </c>
      <c r="AB1142" s="3">
        <v>52.41</v>
      </c>
      <c r="AC1142" s="3">
        <v>52.14</v>
      </c>
      <c r="AD1142" s="3">
        <v>52.42</v>
      </c>
      <c r="AE1142" s="3">
        <v>53.63</v>
      </c>
      <c r="AF1142" s="3">
        <v>59.07</v>
      </c>
      <c r="AG1142" s="3">
        <v>62.2</v>
      </c>
      <c r="AH1142" s="3">
        <v>62.65</v>
      </c>
      <c r="AI1142" s="3">
        <v>63.44</v>
      </c>
      <c r="AJ1142" s="3">
        <v>63.26</v>
      </c>
      <c r="AK1142" s="3">
        <v>62.46</v>
      </c>
      <c r="AL1142" s="3">
        <v>51.27</v>
      </c>
      <c r="AM1142" s="3">
        <v>50.46</v>
      </c>
      <c r="AN1142" s="3">
        <v>50.2</v>
      </c>
      <c r="AO1142" s="3">
        <v>50.47</v>
      </c>
      <c r="AP1142" s="3">
        <v>51.6</v>
      </c>
      <c r="AQ1142" s="3">
        <v>52.75</v>
      </c>
      <c r="AR1142" s="3">
        <v>58.54</v>
      </c>
      <c r="AS1142" s="3">
        <v>61.67</v>
      </c>
      <c r="AT1142" s="3">
        <v>62.12</v>
      </c>
      <c r="AU1142" s="3">
        <v>62.91</v>
      </c>
      <c r="AV1142" s="3">
        <v>62.46</v>
      </c>
      <c r="AW1142" s="3">
        <v>61.53</v>
      </c>
      <c r="AX1142" s="3">
        <v>51.89</v>
      </c>
      <c r="AY1142" s="3">
        <v>51.08</v>
      </c>
    </row>
    <row r="1143" spans="1:51" x14ac:dyDescent="0.35">
      <c r="A1143" s="5">
        <f t="shared" si="18"/>
        <v>44326</v>
      </c>
      <c r="B1143" t="s">
        <v>1288</v>
      </c>
      <c r="C1143" s="2">
        <v>44326</v>
      </c>
      <c r="D1143" s="3">
        <v>71.78</v>
      </c>
      <c r="E1143" s="3">
        <v>71.95</v>
      </c>
      <c r="F1143" s="3">
        <v>70.760000000000005</v>
      </c>
      <c r="G1143" s="3">
        <v>72.209999999999994</v>
      </c>
      <c r="H1143" s="3">
        <v>75.790000000000006</v>
      </c>
      <c r="I1143" s="3">
        <v>79.680000000000007</v>
      </c>
      <c r="J1143" s="3">
        <v>80.38</v>
      </c>
      <c r="K1143" s="3">
        <v>81.83</v>
      </c>
      <c r="L1143" s="3">
        <v>81.93</v>
      </c>
      <c r="M1143" s="3">
        <v>80.87</v>
      </c>
      <c r="N1143" s="3">
        <v>61.03</v>
      </c>
      <c r="O1143" s="3">
        <v>59.78</v>
      </c>
      <c r="P1143" s="3">
        <v>59.56</v>
      </c>
      <c r="Q1143" s="3">
        <v>57.8</v>
      </c>
      <c r="R1143" s="3">
        <v>58.22</v>
      </c>
      <c r="S1143" s="3">
        <v>59.22</v>
      </c>
      <c r="T1143" s="3">
        <v>65.41</v>
      </c>
      <c r="U1143" s="3">
        <v>68.48</v>
      </c>
      <c r="V1143" s="3">
        <v>68.930000000000007</v>
      </c>
      <c r="W1143" s="3">
        <v>69.790000000000006</v>
      </c>
      <c r="X1143" s="3">
        <v>69.849999999999994</v>
      </c>
      <c r="Y1143" s="3">
        <v>68.92</v>
      </c>
      <c r="Z1143" s="3">
        <v>55.78</v>
      </c>
      <c r="AA1143" s="3">
        <v>54.83</v>
      </c>
      <c r="AB1143" s="3">
        <v>54.13</v>
      </c>
      <c r="AC1143" s="3">
        <v>53.86</v>
      </c>
      <c r="AD1143" s="3">
        <v>54.14</v>
      </c>
      <c r="AE1143" s="3">
        <v>55.35</v>
      </c>
      <c r="AF1143" s="3">
        <v>60.18</v>
      </c>
      <c r="AG1143" s="3">
        <v>63.31</v>
      </c>
      <c r="AH1143" s="3">
        <v>63.76</v>
      </c>
      <c r="AI1143" s="3">
        <v>64.55</v>
      </c>
      <c r="AJ1143" s="3">
        <v>64.37</v>
      </c>
      <c r="AK1143" s="3">
        <v>63.57</v>
      </c>
      <c r="AL1143" s="3">
        <v>52.21</v>
      </c>
      <c r="AM1143" s="3">
        <v>51.4</v>
      </c>
      <c r="AN1143" s="3">
        <v>51.14</v>
      </c>
      <c r="AO1143" s="3">
        <v>51.41</v>
      </c>
      <c r="AP1143" s="3">
        <v>52.54</v>
      </c>
      <c r="AQ1143" s="3">
        <v>53.69</v>
      </c>
      <c r="AR1143" s="3">
        <v>59.65</v>
      </c>
      <c r="AS1143" s="3">
        <v>62.78</v>
      </c>
      <c r="AT1143" s="3">
        <v>63.23</v>
      </c>
      <c r="AU1143" s="3">
        <v>64.02</v>
      </c>
      <c r="AV1143" s="3">
        <v>63.57</v>
      </c>
      <c r="AW1143" s="3">
        <v>62.64</v>
      </c>
      <c r="AX1143" s="3">
        <v>52.83</v>
      </c>
      <c r="AY1143" s="3">
        <v>52.02</v>
      </c>
    </row>
    <row r="1144" spans="1:51" x14ac:dyDescent="0.35">
      <c r="A1144" s="5">
        <f t="shared" si="18"/>
        <v>44327</v>
      </c>
      <c r="B1144" t="s">
        <v>1289</v>
      </c>
      <c r="C1144" s="2">
        <v>44327</v>
      </c>
      <c r="D1144" s="3">
        <v>72.81</v>
      </c>
      <c r="E1144" s="3">
        <v>72.97</v>
      </c>
      <c r="F1144" s="3">
        <v>71.86</v>
      </c>
      <c r="G1144" s="3">
        <v>73.31</v>
      </c>
      <c r="H1144" s="3">
        <v>76.81</v>
      </c>
      <c r="I1144" s="3">
        <v>80.790000000000006</v>
      </c>
      <c r="J1144" s="3">
        <v>81.489999999999995</v>
      </c>
      <c r="K1144" s="3">
        <v>83.31</v>
      </c>
      <c r="L1144" s="3">
        <v>83.41</v>
      </c>
      <c r="M1144" s="3">
        <v>82.35</v>
      </c>
      <c r="N1144" s="3">
        <v>62</v>
      </c>
      <c r="O1144" s="3">
        <v>60.75</v>
      </c>
      <c r="P1144" s="3">
        <v>60.53</v>
      </c>
      <c r="Q1144" s="3">
        <v>58.72</v>
      </c>
      <c r="R1144" s="3">
        <v>59.14</v>
      </c>
      <c r="S1144" s="3">
        <v>60.14</v>
      </c>
      <c r="T1144" s="3">
        <v>66.16</v>
      </c>
      <c r="U1144" s="3">
        <v>69.23</v>
      </c>
      <c r="V1144" s="3">
        <v>69.680000000000007</v>
      </c>
      <c r="W1144" s="3">
        <v>70.540000000000006</v>
      </c>
      <c r="X1144" s="3">
        <v>70.599999999999994</v>
      </c>
      <c r="Y1144" s="3">
        <v>69.67</v>
      </c>
      <c r="Z1144" s="3">
        <v>56.31</v>
      </c>
      <c r="AA1144" s="3">
        <v>55.36</v>
      </c>
      <c r="AB1144" s="3">
        <v>54.66</v>
      </c>
      <c r="AC1144" s="3">
        <v>54.39</v>
      </c>
      <c r="AD1144" s="3">
        <v>54.67</v>
      </c>
      <c r="AE1144" s="3">
        <v>55.88</v>
      </c>
      <c r="AF1144" s="3">
        <v>61.09</v>
      </c>
      <c r="AG1144" s="3">
        <v>64.22</v>
      </c>
      <c r="AH1144" s="3">
        <v>64.67</v>
      </c>
      <c r="AI1144" s="3">
        <v>65.459999999999994</v>
      </c>
      <c r="AJ1144" s="3">
        <v>65.28</v>
      </c>
      <c r="AK1144" s="3">
        <v>64.48</v>
      </c>
      <c r="AL1144" s="3">
        <v>52.92</v>
      </c>
      <c r="AM1144" s="3">
        <v>52.11</v>
      </c>
      <c r="AN1144" s="3">
        <v>51.85</v>
      </c>
      <c r="AO1144" s="3">
        <v>52.12</v>
      </c>
      <c r="AP1144" s="3">
        <v>53.25</v>
      </c>
      <c r="AQ1144" s="3">
        <v>54.4</v>
      </c>
      <c r="AR1144" s="3">
        <v>60.82</v>
      </c>
      <c r="AS1144" s="3">
        <v>63.69</v>
      </c>
      <c r="AT1144" s="3">
        <v>64.14</v>
      </c>
      <c r="AU1144" s="3">
        <v>64.930000000000007</v>
      </c>
      <c r="AV1144" s="3">
        <v>64.48</v>
      </c>
      <c r="AW1144" s="3">
        <v>63.35</v>
      </c>
      <c r="AX1144" s="3">
        <v>53.54</v>
      </c>
      <c r="AY1144" s="3">
        <v>52.73</v>
      </c>
    </row>
    <row r="1145" spans="1:51" x14ac:dyDescent="0.35">
      <c r="A1145" s="5">
        <f t="shared" si="18"/>
        <v>44328</v>
      </c>
      <c r="B1145" t="s">
        <v>1290</v>
      </c>
      <c r="C1145" s="2">
        <v>44328</v>
      </c>
      <c r="D1145" s="3">
        <v>74.849999999999994</v>
      </c>
      <c r="E1145" s="3">
        <v>74.84</v>
      </c>
      <c r="F1145" s="3">
        <v>73.69</v>
      </c>
      <c r="G1145" s="3">
        <v>75.239999999999995</v>
      </c>
      <c r="H1145" s="3">
        <v>78.239999999999995</v>
      </c>
      <c r="I1145" s="3">
        <v>82.37</v>
      </c>
      <c r="J1145" s="3">
        <v>83.07</v>
      </c>
      <c r="K1145" s="3">
        <v>84.66</v>
      </c>
      <c r="L1145" s="3">
        <v>84.76</v>
      </c>
      <c r="M1145" s="3">
        <v>83.7</v>
      </c>
      <c r="N1145" s="3">
        <v>63.26</v>
      </c>
      <c r="O1145" s="3">
        <v>62.01</v>
      </c>
      <c r="P1145" s="3">
        <v>61.79</v>
      </c>
      <c r="Q1145" s="3">
        <v>60.01</v>
      </c>
      <c r="R1145" s="3">
        <v>60.43</v>
      </c>
      <c r="S1145" s="3">
        <v>61.43</v>
      </c>
      <c r="T1145" s="3">
        <v>67.599999999999994</v>
      </c>
      <c r="U1145" s="3">
        <v>70.67</v>
      </c>
      <c r="V1145" s="3">
        <v>71.12</v>
      </c>
      <c r="W1145" s="3">
        <v>71.98</v>
      </c>
      <c r="X1145" s="3">
        <v>72.040000000000006</v>
      </c>
      <c r="Y1145" s="3">
        <v>71.11</v>
      </c>
      <c r="Z1145" s="3">
        <v>57.83</v>
      </c>
      <c r="AA1145" s="3">
        <v>56.88</v>
      </c>
      <c r="AB1145" s="3">
        <v>56.18</v>
      </c>
      <c r="AC1145" s="3">
        <v>55.91</v>
      </c>
      <c r="AD1145" s="3">
        <v>56.19</v>
      </c>
      <c r="AE1145" s="3">
        <v>57.4</v>
      </c>
      <c r="AF1145" s="3">
        <v>62.58</v>
      </c>
      <c r="AG1145" s="3">
        <v>65.709999999999994</v>
      </c>
      <c r="AH1145" s="3">
        <v>66.16</v>
      </c>
      <c r="AI1145" s="3">
        <v>66.95</v>
      </c>
      <c r="AJ1145" s="3">
        <v>66.77</v>
      </c>
      <c r="AK1145" s="3">
        <v>65.97</v>
      </c>
      <c r="AL1145" s="3">
        <v>54.26</v>
      </c>
      <c r="AM1145" s="3">
        <v>53.45</v>
      </c>
      <c r="AN1145" s="3">
        <v>53.19</v>
      </c>
      <c r="AO1145" s="3">
        <v>53.46</v>
      </c>
      <c r="AP1145" s="3">
        <v>54.59</v>
      </c>
      <c r="AQ1145" s="3">
        <v>55.74</v>
      </c>
      <c r="AR1145" s="3">
        <v>62.31</v>
      </c>
      <c r="AS1145" s="3">
        <v>65.180000000000007</v>
      </c>
      <c r="AT1145" s="3">
        <v>65.63</v>
      </c>
      <c r="AU1145" s="3">
        <v>66.42</v>
      </c>
      <c r="AV1145" s="3">
        <v>65.97</v>
      </c>
      <c r="AW1145" s="3">
        <v>64.84</v>
      </c>
      <c r="AX1145" s="3">
        <v>54.88</v>
      </c>
      <c r="AY1145" s="3">
        <v>54.07</v>
      </c>
    </row>
    <row r="1146" spans="1:51" x14ac:dyDescent="0.35">
      <c r="A1146" s="5">
        <f t="shared" si="18"/>
        <v>44329</v>
      </c>
      <c r="B1146" t="s">
        <v>1291</v>
      </c>
      <c r="C1146" s="2">
        <v>44329</v>
      </c>
      <c r="D1146" s="3">
        <v>75.48</v>
      </c>
      <c r="E1146" s="3">
        <v>75.09</v>
      </c>
      <c r="F1146" s="3">
        <v>73.66</v>
      </c>
      <c r="G1146" s="3">
        <v>75.67</v>
      </c>
      <c r="H1146" s="3">
        <v>78.16</v>
      </c>
      <c r="I1146" s="3">
        <v>82.35</v>
      </c>
      <c r="J1146" s="3">
        <v>83.05</v>
      </c>
      <c r="K1146" s="3">
        <v>84.48</v>
      </c>
      <c r="L1146" s="3">
        <v>84.58</v>
      </c>
      <c r="M1146" s="3">
        <v>83.52</v>
      </c>
      <c r="N1146" s="3">
        <v>63.02</v>
      </c>
      <c r="O1146" s="3">
        <v>61.77</v>
      </c>
      <c r="P1146" s="3">
        <v>61.55</v>
      </c>
      <c r="Q1146" s="3">
        <v>59.72</v>
      </c>
      <c r="R1146" s="3">
        <v>60.14</v>
      </c>
      <c r="S1146" s="3">
        <v>61.14</v>
      </c>
      <c r="T1146" s="3">
        <v>67.33</v>
      </c>
      <c r="U1146" s="3">
        <v>70.400000000000006</v>
      </c>
      <c r="V1146" s="3">
        <v>70.849999999999994</v>
      </c>
      <c r="W1146" s="3">
        <v>71.709999999999994</v>
      </c>
      <c r="X1146" s="3">
        <v>71.77</v>
      </c>
      <c r="Y1146" s="3">
        <v>70.84</v>
      </c>
      <c r="Z1146" s="3">
        <v>57.25</v>
      </c>
      <c r="AA1146" s="3">
        <v>56.3</v>
      </c>
      <c r="AB1146" s="3">
        <v>55.6</v>
      </c>
      <c r="AC1146" s="3">
        <v>55.33</v>
      </c>
      <c r="AD1146" s="3">
        <v>55.61</v>
      </c>
      <c r="AE1146" s="3">
        <v>56.82</v>
      </c>
      <c r="AF1146" s="3">
        <v>61.95</v>
      </c>
      <c r="AG1146" s="3">
        <v>65.08</v>
      </c>
      <c r="AH1146" s="3">
        <v>65.53</v>
      </c>
      <c r="AI1146" s="3">
        <v>66.319999999999993</v>
      </c>
      <c r="AJ1146" s="3">
        <v>66.14</v>
      </c>
      <c r="AK1146" s="3">
        <v>65.34</v>
      </c>
      <c r="AL1146" s="3">
        <v>53.69</v>
      </c>
      <c r="AM1146" s="3">
        <v>52.88</v>
      </c>
      <c r="AN1146" s="3">
        <v>52.62</v>
      </c>
      <c r="AO1146" s="3">
        <v>52.89</v>
      </c>
      <c r="AP1146" s="3">
        <v>54.02</v>
      </c>
      <c r="AQ1146" s="3">
        <v>55.17</v>
      </c>
      <c r="AR1146" s="3">
        <v>62.22</v>
      </c>
      <c r="AS1146" s="3">
        <v>65.09</v>
      </c>
      <c r="AT1146" s="3">
        <v>65.540000000000006</v>
      </c>
      <c r="AU1146" s="3">
        <v>66.33</v>
      </c>
      <c r="AV1146" s="3">
        <v>65.88</v>
      </c>
      <c r="AW1146" s="3">
        <v>64.75</v>
      </c>
      <c r="AX1146" s="3">
        <v>54.6</v>
      </c>
      <c r="AY1146" s="3">
        <v>53.79</v>
      </c>
    </row>
    <row r="1147" spans="1:51" x14ac:dyDescent="0.35">
      <c r="A1147" s="5">
        <f t="shared" si="18"/>
        <v>44330</v>
      </c>
      <c r="B1147" t="s">
        <v>1292</v>
      </c>
      <c r="C1147" s="2">
        <v>44330</v>
      </c>
      <c r="D1147" s="3">
        <v>77.849999999999994</v>
      </c>
      <c r="E1147" s="3">
        <v>77.099999999999994</v>
      </c>
      <c r="F1147" s="3">
        <v>75.8</v>
      </c>
      <c r="G1147" s="3">
        <v>77.900000000000006</v>
      </c>
      <c r="H1147" s="3">
        <v>79.930000000000007</v>
      </c>
      <c r="I1147" s="3">
        <v>84.17</v>
      </c>
      <c r="J1147" s="3">
        <v>84.87</v>
      </c>
      <c r="K1147" s="3">
        <v>85.95</v>
      </c>
      <c r="L1147" s="3">
        <v>86.05</v>
      </c>
      <c r="M1147" s="3">
        <v>84.99</v>
      </c>
      <c r="N1147" s="3">
        <v>63.88</v>
      </c>
      <c r="O1147" s="3">
        <v>62.63</v>
      </c>
      <c r="P1147" s="3">
        <v>62.41</v>
      </c>
      <c r="Q1147" s="3">
        <v>60.55</v>
      </c>
      <c r="R1147" s="3">
        <v>60.97</v>
      </c>
      <c r="S1147" s="3">
        <v>61.97</v>
      </c>
      <c r="T1147" s="3">
        <v>68.42</v>
      </c>
      <c r="U1147" s="3">
        <v>71.489999999999995</v>
      </c>
      <c r="V1147" s="3">
        <v>71.94</v>
      </c>
      <c r="W1147" s="3">
        <v>72.8</v>
      </c>
      <c r="X1147" s="3">
        <v>72.86</v>
      </c>
      <c r="Y1147" s="3">
        <v>71.930000000000007</v>
      </c>
      <c r="Z1147" s="3">
        <v>57.97</v>
      </c>
      <c r="AA1147" s="3">
        <v>57.02</v>
      </c>
      <c r="AB1147" s="3">
        <v>56.32</v>
      </c>
      <c r="AC1147" s="3">
        <v>56.05</v>
      </c>
      <c r="AD1147" s="3">
        <v>56.33</v>
      </c>
      <c r="AE1147" s="3">
        <v>57.54</v>
      </c>
      <c r="AF1147" s="3">
        <v>62.94</v>
      </c>
      <c r="AG1147" s="3">
        <v>66.069999999999993</v>
      </c>
      <c r="AH1147" s="3">
        <v>66.52</v>
      </c>
      <c r="AI1147" s="3">
        <v>67.31</v>
      </c>
      <c r="AJ1147" s="3">
        <v>67.13</v>
      </c>
      <c r="AK1147" s="3">
        <v>66.33</v>
      </c>
      <c r="AL1147" s="3">
        <v>54.39</v>
      </c>
      <c r="AM1147" s="3">
        <v>53.58</v>
      </c>
      <c r="AN1147" s="3">
        <v>53.32</v>
      </c>
      <c r="AO1147" s="3">
        <v>53.59</v>
      </c>
      <c r="AP1147" s="3">
        <v>54.72</v>
      </c>
      <c r="AQ1147" s="3">
        <v>55.87</v>
      </c>
      <c r="AR1147" s="3">
        <v>63.32</v>
      </c>
      <c r="AS1147" s="3">
        <v>66.19</v>
      </c>
      <c r="AT1147" s="3">
        <v>66.64</v>
      </c>
      <c r="AU1147" s="3">
        <v>67.430000000000007</v>
      </c>
      <c r="AV1147" s="3">
        <v>66.98</v>
      </c>
      <c r="AW1147" s="3">
        <v>65.849999999999994</v>
      </c>
      <c r="AX1147" s="3">
        <v>55.3</v>
      </c>
      <c r="AY1147" s="3">
        <v>54.49</v>
      </c>
    </row>
    <row r="1148" spans="1:51" x14ac:dyDescent="0.35">
      <c r="A1148" s="5">
        <f t="shared" si="18"/>
        <v>44333</v>
      </c>
      <c r="B1148" t="s">
        <v>1293</v>
      </c>
      <c r="C1148" s="2">
        <v>44333</v>
      </c>
      <c r="D1148" s="3">
        <v>76.489999999999995</v>
      </c>
      <c r="E1148" s="3">
        <v>76.63</v>
      </c>
      <c r="F1148" s="3">
        <v>75.239999999999995</v>
      </c>
      <c r="G1148" s="3">
        <v>77.09</v>
      </c>
      <c r="H1148" s="3">
        <v>78.209999999999994</v>
      </c>
      <c r="I1148" s="3">
        <v>82.5</v>
      </c>
      <c r="J1148" s="3">
        <v>83.2</v>
      </c>
      <c r="K1148" s="3">
        <v>83.51</v>
      </c>
      <c r="L1148" s="3">
        <v>83.61</v>
      </c>
      <c r="M1148" s="3">
        <v>82.55</v>
      </c>
      <c r="N1148" s="3">
        <v>63.11</v>
      </c>
      <c r="O1148" s="3">
        <v>61.86</v>
      </c>
      <c r="P1148" s="3">
        <v>61.64</v>
      </c>
      <c r="Q1148" s="3">
        <v>59.75</v>
      </c>
      <c r="R1148" s="3">
        <v>60.17</v>
      </c>
      <c r="S1148" s="3">
        <v>61.17</v>
      </c>
      <c r="T1148" s="3">
        <v>67.38</v>
      </c>
      <c r="U1148" s="3">
        <v>70.45</v>
      </c>
      <c r="V1148" s="3">
        <v>70.900000000000006</v>
      </c>
      <c r="W1148" s="3">
        <v>71.760000000000005</v>
      </c>
      <c r="X1148" s="3">
        <v>71.819999999999993</v>
      </c>
      <c r="Y1148" s="3">
        <v>70.89</v>
      </c>
      <c r="Z1148" s="3">
        <v>57.74</v>
      </c>
      <c r="AA1148" s="3">
        <v>56.79</v>
      </c>
      <c r="AB1148" s="3">
        <v>56.09</v>
      </c>
      <c r="AC1148" s="3">
        <v>55.82</v>
      </c>
      <c r="AD1148" s="3">
        <v>56.1</v>
      </c>
      <c r="AE1148" s="3">
        <v>57.31</v>
      </c>
      <c r="AF1148" s="3">
        <v>62.46</v>
      </c>
      <c r="AG1148" s="3">
        <v>65.59</v>
      </c>
      <c r="AH1148" s="3">
        <v>66.040000000000006</v>
      </c>
      <c r="AI1148" s="3">
        <v>66.83</v>
      </c>
      <c r="AJ1148" s="3">
        <v>66.650000000000006</v>
      </c>
      <c r="AK1148" s="3">
        <v>65.849999999999994</v>
      </c>
      <c r="AL1148" s="3">
        <v>53.81</v>
      </c>
      <c r="AM1148" s="3">
        <v>53</v>
      </c>
      <c r="AN1148" s="3">
        <v>52.74</v>
      </c>
      <c r="AO1148" s="3">
        <v>53.01</v>
      </c>
      <c r="AP1148" s="3">
        <v>54.14</v>
      </c>
      <c r="AQ1148" s="3">
        <v>55.29</v>
      </c>
      <c r="AR1148" s="3">
        <v>63.5</v>
      </c>
      <c r="AS1148" s="3">
        <v>66.37</v>
      </c>
      <c r="AT1148" s="3">
        <v>66.819999999999993</v>
      </c>
      <c r="AU1148" s="3">
        <v>67.61</v>
      </c>
      <c r="AV1148" s="3">
        <v>67.16</v>
      </c>
      <c r="AW1148" s="3">
        <v>66.03</v>
      </c>
      <c r="AX1148" s="3">
        <v>54.72</v>
      </c>
      <c r="AY1148" s="3">
        <v>53.91</v>
      </c>
    </row>
    <row r="1149" spans="1:51" x14ac:dyDescent="0.35">
      <c r="A1149" s="5">
        <f t="shared" si="18"/>
        <v>44334</v>
      </c>
      <c r="B1149" t="s">
        <v>1294</v>
      </c>
      <c r="C1149" s="2">
        <v>44334</v>
      </c>
      <c r="D1149" s="3">
        <v>74</v>
      </c>
      <c r="E1149" s="3">
        <v>73.03</v>
      </c>
      <c r="F1149" s="3">
        <v>71.760000000000005</v>
      </c>
      <c r="G1149" s="3">
        <v>73.81</v>
      </c>
      <c r="H1149" s="3">
        <v>75.91</v>
      </c>
      <c r="I1149" s="3">
        <v>80.2</v>
      </c>
      <c r="J1149" s="3">
        <v>80.900000000000006</v>
      </c>
      <c r="K1149" s="3">
        <v>81.03</v>
      </c>
      <c r="L1149" s="3">
        <v>81.13</v>
      </c>
      <c r="M1149" s="3">
        <v>80.069999999999993</v>
      </c>
      <c r="N1149" s="3">
        <v>60.53</v>
      </c>
      <c r="O1149" s="3">
        <v>59.28</v>
      </c>
      <c r="P1149" s="3">
        <v>59.06</v>
      </c>
      <c r="Q1149" s="3">
        <v>57.17</v>
      </c>
      <c r="R1149" s="3">
        <v>57.59</v>
      </c>
      <c r="S1149" s="3">
        <v>58.59</v>
      </c>
      <c r="T1149" s="3">
        <v>64.989999999999995</v>
      </c>
      <c r="U1149" s="3">
        <v>68.06</v>
      </c>
      <c r="V1149" s="3">
        <v>68.510000000000005</v>
      </c>
      <c r="W1149" s="3">
        <v>69.37</v>
      </c>
      <c r="X1149" s="3">
        <v>69.430000000000007</v>
      </c>
      <c r="Y1149" s="3">
        <v>68.5</v>
      </c>
      <c r="Z1149" s="3">
        <v>55.76</v>
      </c>
      <c r="AA1149" s="3">
        <v>54.81</v>
      </c>
      <c r="AB1149" s="3">
        <v>54.11</v>
      </c>
      <c r="AC1149" s="3">
        <v>53.84</v>
      </c>
      <c r="AD1149" s="3">
        <v>54.12</v>
      </c>
      <c r="AE1149" s="3">
        <v>55.33</v>
      </c>
      <c r="AF1149" s="3">
        <v>61.49</v>
      </c>
      <c r="AG1149" s="3">
        <v>64.62</v>
      </c>
      <c r="AH1149" s="3">
        <v>65.069999999999993</v>
      </c>
      <c r="AI1149" s="3">
        <v>65.86</v>
      </c>
      <c r="AJ1149" s="3">
        <v>65.680000000000007</v>
      </c>
      <c r="AK1149" s="3">
        <v>64.88</v>
      </c>
      <c r="AL1149" s="3">
        <v>52.89</v>
      </c>
      <c r="AM1149" s="3">
        <v>52.08</v>
      </c>
      <c r="AN1149" s="3">
        <v>51.82</v>
      </c>
      <c r="AO1149" s="3">
        <v>52.09</v>
      </c>
      <c r="AP1149" s="3">
        <v>53.22</v>
      </c>
      <c r="AQ1149" s="3">
        <v>54.37</v>
      </c>
      <c r="AR1149" s="3">
        <v>61.75</v>
      </c>
      <c r="AS1149" s="3">
        <v>64.62</v>
      </c>
      <c r="AT1149" s="3">
        <v>65.069999999999993</v>
      </c>
      <c r="AU1149" s="3">
        <v>65.86</v>
      </c>
      <c r="AV1149" s="3">
        <v>65.41</v>
      </c>
      <c r="AW1149" s="3">
        <v>64.28</v>
      </c>
      <c r="AX1149" s="3">
        <v>53.8</v>
      </c>
      <c r="AY1149" s="3">
        <v>52.99</v>
      </c>
    </row>
    <row r="1150" spans="1:51" x14ac:dyDescent="0.35">
      <c r="A1150" s="5">
        <f t="shared" si="18"/>
        <v>44335</v>
      </c>
      <c r="B1150" t="s">
        <v>1295</v>
      </c>
      <c r="C1150" s="2">
        <v>44335</v>
      </c>
      <c r="D1150" s="3">
        <v>70.180000000000007</v>
      </c>
      <c r="E1150" s="3">
        <v>69.63</v>
      </c>
      <c r="F1150" s="3">
        <v>66.8</v>
      </c>
      <c r="G1150" s="3">
        <v>70.650000000000006</v>
      </c>
      <c r="H1150" s="3">
        <v>71.98</v>
      </c>
      <c r="I1150" s="3">
        <v>76.27</v>
      </c>
      <c r="J1150" s="3">
        <v>76.97</v>
      </c>
      <c r="K1150" s="3">
        <v>76.599999999999994</v>
      </c>
      <c r="L1150" s="3">
        <v>76.7</v>
      </c>
      <c r="M1150" s="3">
        <v>75.64</v>
      </c>
      <c r="N1150" s="3">
        <v>57.45</v>
      </c>
      <c r="O1150" s="3">
        <v>56.2</v>
      </c>
      <c r="P1150" s="3">
        <v>55.98</v>
      </c>
      <c r="Q1150" s="3">
        <v>54.1</v>
      </c>
      <c r="R1150" s="3">
        <v>54.52</v>
      </c>
      <c r="S1150" s="3">
        <v>55.52</v>
      </c>
      <c r="T1150" s="3">
        <v>62.23</v>
      </c>
      <c r="U1150" s="3">
        <v>65.3</v>
      </c>
      <c r="V1150" s="3">
        <v>65.75</v>
      </c>
      <c r="W1150" s="3">
        <v>66.61</v>
      </c>
      <c r="X1150" s="3">
        <v>66.67</v>
      </c>
      <c r="Y1150" s="3">
        <v>65.739999999999995</v>
      </c>
      <c r="Z1150" s="3">
        <v>53.1</v>
      </c>
      <c r="AA1150" s="3">
        <v>52.15</v>
      </c>
      <c r="AB1150" s="3">
        <v>51.45</v>
      </c>
      <c r="AC1150" s="3">
        <v>51.18</v>
      </c>
      <c r="AD1150" s="3">
        <v>51.46</v>
      </c>
      <c r="AE1150" s="3">
        <v>52.67</v>
      </c>
      <c r="AF1150" s="3">
        <v>58.79</v>
      </c>
      <c r="AG1150" s="3">
        <v>61.92</v>
      </c>
      <c r="AH1150" s="3">
        <v>62.37</v>
      </c>
      <c r="AI1150" s="3">
        <v>63.16</v>
      </c>
      <c r="AJ1150" s="3">
        <v>62.98</v>
      </c>
      <c r="AK1150" s="3">
        <v>62.18</v>
      </c>
      <c r="AL1150" s="3">
        <v>50.69</v>
      </c>
      <c r="AM1150" s="3">
        <v>49.88</v>
      </c>
      <c r="AN1150" s="3">
        <v>49.62</v>
      </c>
      <c r="AO1150" s="3">
        <v>49.89</v>
      </c>
      <c r="AP1150" s="3">
        <v>51.02</v>
      </c>
      <c r="AQ1150" s="3">
        <v>52.17</v>
      </c>
      <c r="AR1150" s="3">
        <v>58.9</v>
      </c>
      <c r="AS1150" s="3">
        <v>61.77</v>
      </c>
      <c r="AT1150" s="3">
        <v>62.22</v>
      </c>
      <c r="AU1150" s="3">
        <v>63.01</v>
      </c>
      <c r="AV1150" s="3">
        <v>62.56</v>
      </c>
      <c r="AW1150" s="3">
        <v>61.43</v>
      </c>
      <c r="AX1150" s="3">
        <v>51.6</v>
      </c>
      <c r="AY1150" s="3">
        <v>50.79</v>
      </c>
    </row>
    <row r="1151" spans="1:51" x14ac:dyDescent="0.35">
      <c r="A1151" s="5">
        <f t="shared" si="18"/>
        <v>44336</v>
      </c>
      <c r="B1151" t="s">
        <v>1296</v>
      </c>
      <c r="C1151" s="2">
        <v>44336</v>
      </c>
      <c r="D1151" s="3">
        <v>73.489999999999995</v>
      </c>
      <c r="E1151" s="3">
        <v>72.599999999999994</v>
      </c>
      <c r="F1151" s="3">
        <v>70.069999999999993</v>
      </c>
      <c r="G1151" s="3">
        <v>72.92</v>
      </c>
      <c r="H1151" s="3">
        <v>75.239999999999995</v>
      </c>
      <c r="I1151" s="3">
        <v>79.680000000000007</v>
      </c>
      <c r="J1151" s="3">
        <v>80.38</v>
      </c>
      <c r="K1151" s="3">
        <v>80.55</v>
      </c>
      <c r="L1151" s="3">
        <v>80.650000000000006</v>
      </c>
      <c r="M1151" s="3">
        <v>79.59</v>
      </c>
      <c r="N1151" s="3">
        <v>59.98</v>
      </c>
      <c r="O1151" s="3">
        <v>58.73</v>
      </c>
      <c r="P1151" s="3">
        <v>58.51</v>
      </c>
      <c r="Q1151" s="3">
        <v>56.66</v>
      </c>
      <c r="R1151" s="3">
        <v>57.08</v>
      </c>
      <c r="S1151" s="3">
        <v>58.08</v>
      </c>
      <c r="T1151" s="3">
        <v>64.64</v>
      </c>
      <c r="U1151" s="3">
        <v>67.709999999999994</v>
      </c>
      <c r="V1151" s="3">
        <v>68.16</v>
      </c>
      <c r="W1151" s="3">
        <v>69.02</v>
      </c>
      <c r="X1151" s="3">
        <v>69.08</v>
      </c>
      <c r="Y1151" s="3">
        <v>68.150000000000006</v>
      </c>
      <c r="Z1151" s="3">
        <v>54.73</v>
      </c>
      <c r="AA1151" s="3">
        <v>53.78</v>
      </c>
      <c r="AB1151" s="3">
        <v>53.08</v>
      </c>
      <c r="AC1151" s="3">
        <v>52.81</v>
      </c>
      <c r="AD1151" s="3">
        <v>53.09</v>
      </c>
      <c r="AE1151" s="3">
        <v>54.3</v>
      </c>
      <c r="AF1151" s="3">
        <v>60.55</v>
      </c>
      <c r="AG1151" s="3">
        <v>63.68</v>
      </c>
      <c r="AH1151" s="3">
        <v>64.13</v>
      </c>
      <c r="AI1151" s="3">
        <v>64.92</v>
      </c>
      <c r="AJ1151" s="3">
        <v>64.739999999999995</v>
      </c>
      <c r="AK1151" s="3">
        <v>63.94</v>
      </c>
      <c r="AL1151" s="3">
        <v>52.62</v>
      </c>
      <c r="AM1151" s="3">
        <v>51.81</v>
      </c>
      <c r="AN1151" s="3">
        <v>51.55</v>
      </c>
      <c r="AO1151" s="3">
        <v>51.82</v>
      </c>
      <c r="AP1151" s="3">
        <v>52.95</v>
      </c>
      <c r="AQ1151" s="3">
        <v>54.1</v>
      </c>
      <c r="AR1151" s="3">
        <v>60.66</v>
      </c>
      <c r="AS1151" s="3">
        <v>63.53</v>
      </c>
      <c r="AT1151" s="3">
        <v>63.98</v>
      </c>
      <c r="AU1151" s="3">
        <v>64.77</v>
      </c>
      <c r="AV1151" s="3">
        <v>64.319999999999993</v>
      </c>
      <c r="AW1151" s="3">
        <v>63.19</v>
      </c>
      <c r="AX1151" s="3">
        <v>53.53</v>
      </c>
      <c r="AY1151" s="3">
        <v>52.72</v>
      </c>
    </row>
    <row r="1152" spans="1:51" x14ac:dyDescent="0.35">
      <c r="A1152" s="5">
        <f t="shared" si="18"/>
        <v>44337</v>
      </c>
      <c r="B1152" t="s">
        <v>1297</v>
      </c>
      <c r="C1152" s="2">
        <v>44337</v>
      </c>
      <c r="D1152" s="3">
        <v>75.06</v>
      </c>
      <c r="E1152" s="3">
        <v>73.22</v>
      </c>
      <c r="F1152" s="3">
        <v>71.66</v>
      </c>
      <c r="G1152" s="3">
        <v>73.75</v>
      </c>
      <c r="H1152" s="3">
        <v>76.180000000000007</v>
      </c>
      <c r="I1152" s="3">
        <v>80.69</v>
      </c>
      <c r="J1152" s="3">
        <v>81.39</v>
      </c>
      <c r="K1152" s="3">
        <v>81.81</v>
      </c>
      <c r="L1152" s="3">
        <v>81.91</v>
      </c>
      <c r="M1152" s="3">
        <v>80.849999999999994</v>
      </c>
      <c r="N1152" s="3">
        <v>60.26</v>
      </c>
      <c r="O1152" s="3">
        <v>59.01</v>
      </c>
      <c r="P1152" s="3">
        <v>58.79</v>
      </c>
      <c r="Q1152" s="3">
        <v>56.85</v>
      </c>
      <c r="R1152" s="3">
        <v>57.27</v>
      </c>
      <c r="S1152" s="3">
        <v>58.27</v>
      </c>
      <c r="T1152" s="3">
        <v>64.930000000000007</v>
      </c>
      <c r="U1152" s="3">
        <v>68</v>
      </c>
      <c r="V1152" s="3">
        <v>68.45</v>
      </c>
      <c r="W1152" s="3">
        <v>69.31</v>
      </c>
      <c r="X1152" s="3">
        <v>69.37</v>
      </c>
      <c r="Y1152" s="3">
        <v>68.44</v>
      </c>
      <c r="Z1152" s="3">
        <v>54.89</v>
      </c>
      <c r="AA1152" s="3">
        <v>53.94</v>
      </c>
      <c r="AB1152" s="3">
        <v>53.24</v>
      </c>
      <c r="AC1152" s="3">
        <v>52.97</v>
      </c>
      <c r="AD1152" s="3">
        <v>53.25</v>
      </c>
      <c r="AE1152" s="3">
        <v>54.46</v>
      </c>
      <c r="AF1152" s="3">
        <v>61.51</v>
      </c>
      <c r="AG1152" s="3">
        <v>64.64</v>
      </c>
      <c r="AH1152" s="3">
        <v>65.09</v>
      </c>
      <c r="AI1152" s="3">
        <v>65.88</v>
      </c>
      <c r="AJ1152" s="3">
        <v>65.7</v>
      </c>
      <c r="AK1152" s="3">
        <v>64.900000000000006</v>
      </c>
      <c r="AL1152" s="3">
        <v>52.75</v>
      </c>
      <c r="AM1152" s="3">
        <v>51.94</v>
      </c>
      <c r="AN1152" s="3">
        <v>51.68</v>
      </c>
      <c r="AO1152" s="3">
        <v>51.95</v>
      </c>
      <c r="AP1152" s="3">
        <v>53.08</v>
      </c>
      <c r="AQ1152" s="3">
        <v>54.23</v>
      </c>
      <c r="AR1152" s="3">
        <v>61.9</v>
      </c>
      <c r="AS1152" s="3">
        <v>64.77</v>
      </c>
      <c r="AT1152" s="3">
        <v>65.22</v>
      </c>
      <c r="AU1152" s="3">
        <v>66.010000000000005</v>
      </c>
      <c r="AV1152" s="3">
        <v>65.56</v>
      </c>
      <c r="AW1152" s="3">
        <v>64.430000000000007</v>
      </c>
      <c r="AX1152" s="3">
        <v>53.66</v>
      </c>
      <c r="AY1152" s="3">
        <v>52.85</v>
      </c>
    </row>
    <row r="1153" spans="1:51" x14ac:dyDescent="0.35">
      <c r="A1153" s="5">
        <f t="shared" si="18"/>
        <v>44340</v>
      </c>
      <c r="B1153" t="s">
        <v>1298</v>
      </c>
      <c r="C1153" s="2">
        <v>44340</v>
      </c>
      <c r="D1153" s="3">
        <v>75.150000000000006</v>
      </c>
      <c r="E1153" s="3">
        <v>74.180000000000007</v>
      </c>
      <c r="F1153" s="3">
        <v>72.19</v>
      </c>
      <c r="G1153" s="3">
        <v>74.67</v>
      </c>
      <c r="H1153" s="3">
        <v>76.41</v>
      </c>
      <c r="I1153" s="3">
        <v>80.989999999999995</v>
      </c>
      <c r="J1153" s="3">
        <v>81.69</v>
      </c>
      <c r="K1153" s="3">
        <v>82.17</v>
      </c>
      <c r="L1153" s="3">
        <v>82.27</v>
      </c>
      <c r="M1153" s="3">
        <v>81.209999999999994</v>
      </c>
      <c r="N1153" s="3">
        <v>60.61</v>
      </c>
      <c r="O1153" s="3">
        <v>59.36</v>
      </c>
      <c r="P1153" s="3">
        <v>59.14</v>
      </c>
      <c r="Q1153" s="3">
        <v>57.24</v>
      </c>
      <c r="R1153" s="3">
        <v>57.66</v>
      </c>
      <c r="S1153" s="3">
        <v>58.66</v>
      </c>
      <c r="T1153" s="3">
        <v>65.5</v>
      </c>
      <c r="U1153" s="3">
        <v>68.569999999999993</v>
      </c>
      <c r="V1153" s="3">
        <v>69.02</v>
      </c>
      <c r="W1153" s="3">
        <v>69.88</v>
      </c>
      <c r="X1153" s="3">
        <v>69.94</v>
      </c>
      <c r="Y1153" s="3">
        <v>69.010000000000005</v>
      </c>
      <c r="Z1153" s="3">
        <v>55.39</v>
      </c>
      <c r="AA1153" s="3">
        <v>54.44</v>
      </c>
      <c r="AB1153" s="3">
        <v>53.74</v>
      </c>
      <c r="AC1153" s="3">
        <v>53.47</v>
      </c>
      <c r="AD1153" s="3">
        <v>53.75</v>
      </c>
      <c r="AE1153" s="3">
        <v>54.96</v>
      </c>
      <c r="AF1153" s="3">
        <v>61.46</v>
      </c>
      <c r="AG1153" s="3">
        <v>64.59</v>
      </c>
      <c r="AH1153" s="3">
        <v>65.040000000000006</v>
      </c>
      <c r="AI1153" s="3">
        <v>65.83</v>
      </c>
      <c r="AJ1153" s="3">
        <v>65.650000000000006</v>
      </c>
      <c r="AK1153" s="3">
        <v>64.849999999999994</v>
      </c>
      <c r="AL1153" s="3">
        <v>52.73</v>
      </c>
      <c r="AM1153" s="3">
        <v>51.92</v>
      </c>
      <c r="AN1153" s="3">
        <v>51.66</v>
      </c>
      <c r="AO1153" s="3">
        <v>51.93</v>
      </c>
      <c r="AP1153" s="3">
        <v>53.06</v>
      </c>
      <c r="AQ1153" s="3">
        <v>54.21</v>
      </c>
      <c r="AR1153" s="3">
        <v>61.85</v>
      </c>
      <c r="AS1153" s="3">
        <v>64.72</v>
      </c>
      <c r="AT1153" s="3">
        <v>65.17</v>
      </c>
      <c r="AU1153" s="3">
        <v>65.959999999999994</v>
      </c>
      <c r="AV1153" s="3">
        <v>65.510000000000005</v>
      </c>
      <c r="AW1153" s="3">
        <v>64.38</v>
      </c>
      <c r="AX1153" s="3">
        <v>53.64</v>
      </c>
      <c r="AY1153" s="3">
        <v>52.83</v>
      </c>
    </row>
    <row r="1154" spans="1:51" x14ac:dyDescent="0.35">
      <c r="A1154" s="5">
        <f t="shared" si="18"/>
        <v>44341</v>
      </c>
      <c r="B1154" t="s">
        <v>1299</v>
      </c>
      <c r="C1154" s="2">
        <v>44341</v>
      </c>
      <c r="D1154" s="3">
        <v>78.03</v>
      </c>
      <c r="E1154" s="3">
        <v>76.61</v>
      </c>
      <c r="F1154" s="3">
        <v>74.540000000000006</v>
      </c>
      <c r="G1154" s="3">
        <v>77.680000000000007</v>
      </c>
      <c r="H1154" s="3">
        <v>79.239999999999995</v>
      </c>
      <c r="I1154" s="3">
        <v>83.84</v>
      </c>
      <c r="J1154" s="3">
        <v>84.54</v>
      </c>
      <c r="K1154" s="3">
        <v>85.07</v>
      </c>
      <c r="L1154" s="3">
        <v>85.17</v>
      </c>
      <c r="M1154" s="3">
        <v>84.11</v>
      </c>
      <c r="N1154" s="3">
        <v>61.77</v>
      </c>
      <c r="O1154" s="3">
        <v>60.52</v>
      </c>
      <c r="P1154" s="3">
        <v>60.3</v>
      </c>
      <c r="Q1154" s="3">
        <v>58.32</v>
      </c>
      <c r="R1154" s="3">
        <v>58.74</v>
      </c>
      <c r="S1154" s="3">
        <v>59.74</v>
      </c>
      <c r="T1154" s="3">
        <v>66.349999999999994</v>
      </c>
      <c r="U1154" s="3">
        <v>69.42</v>
      </c>
      <c r="V1154" s="3">
        <v>69.87</v>
      </c>
      <c r="W1154" s="3">
        <v>70.73</v>
      </c>
      <c r="X1154" s="3">
        <v>70.790000000000006</v>
      </c>
      <c r="Y1154" s="3">
        <v>69.86</v>
      </c>
      <c r="Z1154" s="3">
        <v>55.53</v>
      </c>
      <c r="AA1154" s="3">
        <v>54.58</v>
      </c>
      <c r="AB1154" s="3">
        <v>53.88</v>
      </c>
      <c r="AC1154" s="3">
        <v>53.61</v>
      </c>
      <c r="AD1154" s="3">
        <v>53.89</v>
      </c>
      <c r="AE1154" s="3">
        <v>55.1</v>
      </c>
      <c r="AF1154" s="3">
        <v>61.64</v>
      </c>
      <c r="AG1154" s="3">
        <v>64.77</v>
      </c>
      <c r="AH1154" s="3">
        <v>65.22</v>
      </c>
      <c r="AI1154" s="3">
        <v>66.010000000000005</v>
      </c>
      <c r="AJ1154" s="3">
        <v>65.83</v>
      </c>
      <c r="AK1154" s="3">
        <v>65.03</v>
      </c>
      <c r="AL1154" s="3">
        <v>53.46</v>
      </c>
      <c r="AM1154" s="3">
        <v>52.65</v>
      </c>
      <c r="AN1154" s="3">
        <v>52.39</v>
      </c>
      <c r="AO1154" s="3">
        <v>52.66</v>
      </c>
      <c r="AP1154" s="3">
        <v>53.79</v>
      </c>
      <c r="AQ1154" s="3">
        <v>54.94</v>
      </c>
      <c r="AR1154" s="3">
        <v>61.89</v>
      </c>
      <c r="AS1154" s="3">
        <v>64.760000000000005</v>
      </c>
      <c r="AT1154" s="3">
        <v>65.209999999999994</v>
      </c>
      <c r="AU1154" s="3">
        <v>66</v>
      </c>
      <c r="AV1154" s="3">
        <v>65.55</v>
      </c>
      <c r="AW1154" s="3">
        <v>64.42</v>
      </c>
      <c r="AX1154" s="3">
        <v>54.37</v>
      </c>
      <c r="AY1154" s="3">
        <v>53.56</v>
      </c>
    </row>
    <row r="1155" spans="1:51" x14ac:dyDescent="0.35">
      <c r="A1155" s="5">
        <f t="shared" si="18"/>
        <v>44342</v>
      </c>
      <c r="B1155" t="s">
        <v>1300</v>
      </c>
      <c r="C1155" s="2">
        <v>44342</v>
      </c>
      <c r="D1155" s="3">
        <v>78.22</v>
      </c>
      <c r="E1155" s="3">
        <v>77.48</v>
      </c>
      <c r="F1155" s="3">
        <v>75.540000000000006</v>
      </c>
      <c r="G1155" s="3">
        <v>78.87</v>
      </c>
      <c r="H1155" s="3">
        <v>79.760000000000005</v>
      </c>
      <c r="I1155" s="3">
        <v>84.38</v>
      </c>
      <c r="J1155" s="3">
        <v>85.08</v>
      </c>
      <c r="K1155" s="3">
        <v>85.23</v>
      </c>
      <c r="L1155" s="3">
        <v>85.33</v>
      </c>
      <c r="M1155" s="3">
        <v>84.27</v>
      </c>
      <c r="N1155" s="3">
        <v>62.03</v>
      </c>
      <c r="O1155" s="3">
        <v>60.78</v>
      </c>
      <c r="P1155" s="3">
        <v>60.56</v>
      </c>
      <c r="Q1155" s="3">
        <v>58.53</v>
      </c>
      <c r="R1155" s="3">
        <v>58.95</v>
      </c>
      <c r="S1155" s="3">
        <v>59.95</v>
      </c>
      <c r="T1155" s="3">
        <v>66.64</v>
      </c>
      <c r="U1155" s="3">
        <v>69.709999999999994</v>
      </c>
      <c r="V1155" s="3">
        <v>70.16</v>
      </c>
      <c r="W1155" s="3">
        <v>71.02</v>
      </c>
      <c r="X1155" s="3">
        <v>71.08</v>
      </c>
      <c r="Y1155" s="3">
        <v>70.150000000000006</v>
      </c>
      <c r="Z1155" s="3">
        <v>55.49</v>
      </c>
      <c r="AA1155" s="3">
        <v>54.54</v>
      </c>
      <c r="AB1155" s="3">
        <v>53.84</v>
      </c>
      <c r="AC1155" s="3">
        <v>53.57</v>
      </c>
      <c r="AD1155" s="3">
        <v>53.85</v>
      </c>
      <c r="AE1155" s="3">
        <v>55.06</v>
      </c>
      <c r="AF1155" s="3">
        <v>61.58</v>
      </c>
      <c r="AG1155" s="3">
        <v>64.709999999999994</v>
      </c>
      <c r="AH1155" s="3">
        <v>65.16</v>
      </c>
      <c r="AI1155" s="3">
        <v>65.95</v>
      </c>
      <c r="AJ1155" s="3">
        <v>65.77</v>
      </c>
      <c r="AK1155" s="3">
        <v>64.97</v>
      </c>
      <c r="AL1155" s="3">
        <v>53.56</v>
      </c>
      <c r="AM1155" s="3">
        <v>52.75</v>
      </c>
      <c r="AN1155" s="3">
        <v>52.49</v>
      </c>
      <c r="AO1155" s="3">
        <v>52.76</v>
      </c>
      <c r="AP1155" s="3">
        <v>53.89</v>
      </c>
      <c r="AQ1155" s="3">
        <v>55.04</v>
      </c>
      <c r="AR1155" s="3">
        <v>61.72</v>
      </c>
      <c r="AS1155" s="3">
        <v>64.59</v>
      </c>
      <c r="AT1155" s="3">
        <v>65.040000000000006</v>
      </c>
      <c r="AU1155" s="3">
        <v>65.83</v>
      </c>
      <c r="AV1155" s="3">
        <v>65.38</v>
      </c>
      <c r="AW1155" s="3">
        <v>64.25</v>
      </c>
      <c r="AX1155" s="3">
        <v>54.47</v>
      </c>
      <c r="AY1155" s="3">
        <v>53.66</v>
      </c>
    </row>
    <row r="1156" spans="1:51" x14ac:dyDescent="0.35">
      <c r="A1156" s="5">
        <f t="shared" si="18"/>
        <v>44343</v>
      </c>
      <c r="B1156" t="s">
        <v>1301</v>
      </c>
      <c r="C1156" s="2">
        <v>44343</v>
      </c>
      <c r="D1156" s="3">
        <v>75.150000000000006</v>
      </c>
      <c r="E1156" s="3">
        <v>74.349999999999994</v>
      </c>
      <c r="F1156" s="3">
        <v>72.510000000000005</v>
      </c>
      <c r="G1156" s="3">
        <v>75.709999999999994</v>
      </c>
      <c r="H1156" s="3">
        <v>76.94</v>
      </c>
      <c r="I1156" s="3">
        <v>81.55</v>
      </c>
      <c r="J1156" s="3">
        <v>82.25</v>
      </c>
      <c r="K1156" s="3">
        <v>82.05</v>
      </c>
      <c r="L1156" s="3">
        <v>82.15</v>
      </c>
      <c r="M1156" s="3">
        <v>81.09</v>
      </c>
      <c r="N1156" s="3">
        <v>60.32</v>
      </c>
      <c r="O1156" s="3">
        <v>59.07</v>
      </c>
      <c r="P1156" s="3">
        <v>58.85</v>
      </c>
      <c r="Q1156" s="3">
        <v>56.81</v>
      </c>
      <c r="R1156" s="3">
        <v>57.23</v>
      </c>
      <c r="S1156" s="3">
        <v>58.23</v>
      </c>
      <c r="T1156" s="3">
        <v>65.33</v>
      </c>
      <c r="U1156" s="3">
        <v>68.400000000000006</v>
      </c>
      <c r="V1156" s="3">
        <v>68.849999999999994</v>
      </c>
      <c r="W1156" s="3">
        <v>69.709999999999994</v>
      </c>
      <c r="X1156" s="3">
        <v>69.77</v>
      </c>
      <c r="Y1156" s="3">
        <v>68.84</v>
      </c>
      <c r="Z1156" s="3">
        <v>54.57</v>
      </c>
      <c r="AA1156" s="3">
        <v>53.62</v>
      </c>
      <c r="AB1156" s="3">
        <v>52.92</v>
      </c>
      <c r="AC1156" s="3">
        <v>52.65</v>
      </c>
      <c r="AD1156" s="3">
        <v>52.93</v>
      </c>
      <c r="AE1156" s="3">
        <v>54.14</v>
      </c>
      <c r="AF1156" s="3">
        <v>60.52</v>
      </c>
      <c r="AG1156" s="3">
        <v>63.65</v>
      </c>
      <c r="AH1156" s="3">
        <v>64.099999999999994</v>
      </c>
      <c r="AI1156" s="3">
        <v>64.89</v>
      </c>
      <c r="AJ1156" s="3">
        <v>64.709999999999994</v>
      </c>
      <c r="AK1156" s="3">
        <v>63.91</v>
      </c>
      <c r="AL1156" s="3">
        <v>52.69</v>
      </c>
      <c r="AM1156" s="3">
        <v>51.88</v>
      </c>
      <c r="AN1156" s="3">
        <v>51.62</v>
      </c>
      <c r="AO1156" s="3">
        <v>51.89</v>
      </c>
      <c r="AP1156" s="3">
        <v>53.02</v>
      </c>
      <c r="AQ1156" s="3">
        <v>54.17</v>
      </c>
      <c r="AR1156" s="3">
        <v>60.75</v>
      </c>
      <c r="AS1156" s="3">
        <v>63.62</v>
      </c>
      <c r="AT1156" s="3">
        <v>64.069999999999993</v>
      </c>
      <c r="AU1156" s="3">
        <v>64.86</v>
      </c>
      <c r="AV1156" s="3">
        <v>64.41</v>
      </c>
      <c r="AW1156" s="3">
        <v>63.28</v>
      </c>
      <c r="AX1156" s="3">
        <v>53.6</v>
      </c>
      <c r="AY1156" s="3">
        <v>52.79</v>
      </c>
    </row>
    <row r="1157" spans="1:51" x14ac:dyDescent="0.35">
      <c r="A1157" s="5">
        <f t="shared" si="18"/>
        <v>44344</v>
      </c>
      <c r="B1157" t="s">
        <v>1302</v>
      </c>
      <c r="C1157" s="2">
        <v>44344</v>
      </c>
      <c r="D1157" s="3">
        <v>73.94</v>
      </c>
      <c r="E1157" s="3">
        <v>71.86</v>
      </c>
      <c r="F1157" s="3">
        <v>75.14</v>
      </c>
      <c r="G1157" s="3">
        <v>76.52</v>
      </c>
      <c r="H1157" s="3">
        <v>81.150000000000006</v>
      </c>
      <c r="I1157" s="3">
        <v>81.849999999999994</v>
      </c>
      <c r="J1157" s="3">
        <v>81.58</v>
      </c>
      <c r="K1157" s="3">
        <v>81.680000000000007</v>
      </c>
      <c r="L1157" s="3">
        <v>80.62</v>
      </c>
      <c r="M1157" s="3">
        <v>60.04</v>
      </c>
      <c r="N1157" s="3">
        <v>58.79</v>
      </c>
      <c r="O1157" s="3">
        <v>58.57</v>
      </c>
      <c r="P1157" s="3">
        <v>56.59</v>
      </c>
      <c r="Q1157" s="3">
        <v>57.01</v>
      </c>
      <c r="R1157" s="3">
        <v>58.01</v>
      </c>
      <c r="S1157" s="3">
        <v>64.790000000000006</v>
      </c>
      <c r="T1157" s="3">
        <v>67.86</v>
      </c>
      <c r="U1157" s="3">
        <v>68.31</v>
      </c>
      <c r="V1157" s="3">
        <v>69.17</v>
      </c>
      <c r="W1157" s="3">
        <v>69.23</v>
      </c>
      <c r="X1157" s="3">
        <v>68.3</v>
      </c>
      <c r="Y1157" s="3">
        <v>54.32</v>
      </c>
      <c r="Z1157" s="3">
        <v>53.37</v>
      </c>
      <c r="AA1157" s="3">
        <v>52.67</v>
      </c>
      <c r="AB1157" s="3">
        <v>52.4</v>
      </c>
      <c r="AC1157" s="3">
        <v>52.68</v>
      </c>
      <c r="AD1157" s="3">
        <v>53.89</v>
      </c>
      <c r="AE1157" s="3">
        <v>60.06</v>
      </c>
      <c r="AF1157" s="3">
        <v>63.19</v>
      </c>
      <c r="AG1157" s="3">
        <v>63.64</v>
      </c>
      <c r="AH1157" s="3">
        <v>64.430000000000007</v>
      </c>
      <c r="AI1157" s="3">
        <v>64.25</v>
      </c>
      <c r="AJ1157" s="3">
        <v>63.45</v>
      </c>
      <c r="AK1157" s="3">
        <v>52.77</v>
      </c>
      <c r="AL1157" s="3">
        <v>51.96</v>
      </c>
      <c r="AM1157" s="3">
        <v>51.7</v>
      </c>
      <c r="AN1157" s="3">
        <v>51.97</v>
      </c>
      <c r="AO1157" s="3">
        <v>53.1</v>
      </c>
      <c r="AP1157" s="3">
        <v>54.25</v>
      </c>
      <c r="AQ1157" s="3">
        <v>60.55</v>
      </c>
      <c r="AR1157" s="3">
        <v>63.42</v>
      </c>
      <c r="AS1157" s="3">
        <v>63.87</v>
      </c>
      <c r="AT1157" s="3">
        <v>64.66</v>
      </c>
      <c r="AU1157" s="3">
        <v>64.209999999999994</v>
      </c>
      <c r="AV1157" s="3">
        <v>63.08</v>
      </c>
      <c r="AW1157" s="3">
        <v>53.68</v>
      </c>
      <c r="AX1157" s="3">
        <v>52.87</v>
      </c>
      <c r="AY1157" s="3">
        <v>52.61</v>
      </c>
    </row>
    <row r="1158" spans="1:51" x14ac:dyDescent="0.35">
      <c r="A1158" s="5">
        <f t="shared" si="18"/>
        <v>44347</v>
      </c>
      <c r="B1158" t="s">
        <v>1303</v>
      </c>
      <c r="C1158" s="2">
        <v>44347</v>
      </c>
      <c r="D1158" s="3">
        <v>73.94</v>
      </c>
      <c r="E1158" s="3">
        <v>71.86</v>
      </c>
      <c r="F1158" s="3">
        <v>75.14</v>
      </c>
      <c r="G1158" s="3">
        <v>76.52</v>
      </c>
      <c r="H1158" s="3">
        <v>81.150000000000006</v>
      </c>
      <c r="I1158" s="3">
        <v>81.849999999999994</v>
      </c>
      <c r="J1158" s="3">
        <v>81.58</v>
      </c>
      <c r="K1158" s="3">
        <v>81.680000000000007</v>
      </c>
      <c r="L1158" s="3">
        <v>80.62</v>
      </c>
      <c r="M1158" s="3">
        <v>60.04</v>
      </c>
      <c r="N1158" s="3">
        <v>58.79</v>
      </c>
      <c r="O1158" s="3">
        <v>58.57</v>
      </c>
      <c r="P1158" s="3">
        <v>56.59</v>
      </c>
      <c r="Q1158" s="3">
        <v>57.01</v>
      </c>
      <c r="R1158" s="3">
        <v>58.01</v>
      </c>
      <c r="S1158" s="3">
        <v>64.790000000000006</v>
      </c>
      <c r="T1158" s="3">
        <v>67.86</v>
      </c>
      <c r="U1158" s="3">
        <v>68.31</v>
      </c>
      <c r="V1158" s="3">
        <v>69.17</v>
      </c>
      <c r="W1158" s="3">
        <v>69.23</v>
      </c>
      <c r="X1158" s="3">
        <v>68.3</v>
      </c>
      <c r="Y1158" s="3">
        <v>54.32</v>
      </c>
      <c r="Z1158" s="3">
        <v>53.37</v>
      </c>
      <c r="AA1158" s="3">
        <v>52.67</v>
      </c>
      <c r="AB1158" s="3">
        <v>52.4</v>
      </c>
      <c r="AC1158" s="3">
        <v>52.68</v>
      </c>
      <c r="AD1158" s="3">
        <v>53.89</v>
      </c>
      <c r="AE1158" s="3">
        <v>60.06</v>
      </c>
      <c r="AF1158" s="3">
        <v>63.19</v>
      </c>
      <c r="AG1158" s="3">
        <v>63.64</v>
      </c>
      <c r="AH1158" s="3">
        <v>64.430000000000007</v>
      </c>
      <c r="AI1158" s="3">
        <v>64.25</v>
      </c>
      <c r="AJ1158" s="3">
        <v>63.45</v>
      </c>
      <c r="AK1158" s="3">
        <v>52.77</v>
      </c>
      <c r="AL1158" s="3">
        <v>51.96</v>
      </c>
      <c r="AM1158" s="3">
        <v>51.7</v>
      </c>
      <c r="AN1158" s="3">
        <v>51.97</v>
      </c>
      <c r="AO1158" s="3">
        <v>53.1</v>
      </c>
      <c r="AP1158" s="3">
        <v>54.25</v>
      </c>
      <c r="AQ1158" s="3">
        <v>60.55</v>
      </c>
      <c r="AR1158" s="3">
        <v>63.42</v>
      </c>
      <c r="AS1158" s="3">
        <v>63.87</v>
      </c>
      <c r="AT1158" s="3">
        <v>64.66</v>
      </c>
      <c r="AU1158" s="3">
        <v>64.209999999999994</v>
      </c>
      <c r="AV1158" s="3">
        <v>63.08</v>
      </c>
      <c r="AW1158" s="3">
        <v>53.68</v>
      </c>
      <c r="AX1158" s="3">
        <v>52.87</v>
      </c>
      <c r="AY1158" s="3">
        <v>52.61</v>
      </c>
    </row>
    <row r="1159" spans="1:51" x14ac:dyDescent="0.35">
      <c r="A1159" s="5">
        <f t="shared" si="18"/>
        <v>44348</v>
      </c>
      <c r="B1159" t="s">
        <v>1304</v>
      </c>
      <c r="C1159" s="2">
        <v>44348</v>
      </c>
      <c r="D1159" s="3">
        <v>75.489999999999995</v>
      </c>
      <c r="E1159" s="3">
        <v>73.33</v>
      </c>
      <c r="F1159" s="3">
        <v>76.180000000000007</v>
      </c>
      <c r="G1159" s="3">
        <v>78.349999999999994</v>
      </c>
      <c r="H1159" s="3">
        <v>82.73</v>
      </c>
      <c r="I1159" s="3">
        <v>83.73</v>
      </c>
      <c r="J1159" s="3">
        <v>83.44</v>
      </c>
      <c r="K1159" s="3">
        <v>83.54</v>
      </c>
      <c r="L1159" s="3">
        <v>82.48</v>
      </c>
      <c r="M1159" s="3">
        <v>60.58</v>
      </c>
      <c r="N1159" s="3">
        <v>59.33</v>
      </c>
      <c r="O1159" s="3">
        <v>59.11</v>
      </c>
      <c r="P1159" s="3">
        <v>57.17</v>
      </c>
      <c r="Q1159" s="3">
        <v>57.59</v>
      </c>
      <c r="R1159" s="3">
        <v>58.59</v>
      </c>
      <c r="S1159" s="3">
        <v>64.91</v>
      </c>
      <c r="T1159" s="3">
        <v>67.98</v>
      </c>
      <c r="U1159" s="3">
        <v>68.430000000000007</v>
      </c>
      <c r="V1159" s="3">
        <v>69.290000000000006</v>
      </c>
      <c r="W1159" s="3">
        <v>69.349999999999994</v>
      </c>
      <c r="X1159" s="3">
        <v>68.42</v>
      </c>
      <c r="Y1159" s="3">
        <v>54.92</v>
      </c>
      <c r="Z1159" s="3">
        <v>53.97</v>
      </c>
      <c r="AA1159" s="3">
        <v>53.27</v>
      </c>
      <c r="AB1159" s="3">
        <v>53</v>
      </c>
      <c r="AC1159" s="3">
        <v>53.28</v>
      </c>
      <c r="AD1159" s="3">
        <v>54.49</v>
      </c>
      <c r="AE1159" s="3">
        <v>60.39</v>
      </c>
      <c r="AF1159" s="3">
        <v>63.52</v>
      </c>
      <c r="AG1159" s="3">
        <v>63.97</v>
      </c>
      <c r="AH1159" s="3">
        <v>64.760000000000005</v>
      </c>
      <c r="AI1159" s="3">
        <v>64.58</v>
      </c>
      <c r="AJ1159" s="3">
        <v>63.78</v>
      </c>
      <c r="AK1159" s="3">
        <v>52.47</v>
      </c>
      <c r="AL1159" s="3">
        <v>51.66</v>
      </c>
      <c r="AM1159" s="3">
        <v>51.4</v>
      </c>
      <c r="AN1159" s="3">
        <v>51.67</v>
      </c>
      <c r="AO1159" s="3">
        <v>52.8</v>
      </c>
      <c r="AP1159" s="3">
        <v>53.95</v>
      </c>
      <c r="AQ1159" s="3">
        <v>60.88</v>
      </c>
      <c r="AR1159" s="3">
        <v>63.75</v>
      </c>
      <c r="AS1159" s="3">
        <v>64.2</v>
      </c>
      <c r="AT1159" s="3">
        <v>64.989999999999995</v>
      </c>
      <c r="AU1159" s="3">
        <v>64.540000000000006</v>
      </c>
      <c r="AV1159" s="3">
        <v>63.41</v>
      </c>
      <c r="AW1159" s="3">
        <v>53.38</v>
      </c>
      <c r="AX1159" s="3">
        <v>52.57</v>
      </c>
      <c r="AY1159" s="3">
        <v>52.31</v>
      </c>
    </row>
    <row r="1160" spans="1:51" x14ac:dyDescent="0.35">
      <c r="A1160" s="5">
        <f t="shared" si="18"/>
        <v>44349</v>
      </c>
      <c r="B1160" t="s">
        <v>1305</v>
      </c>
      <c r="C1160" s="2">
        <v>44349</v>
      </c>
      <c r="D1160" s="3">
        <v>73.680000000000007</v>
      </c>
      <c r="E1160" s="3">
        <v>72.739999999999995</v>
      </c>
      <c r="F1160" s="3">
        <v>74.900000000000006</v>
      </c>
      <c r="G1160" s="3">
        <v>77.010000000000005</v>
      </c>
      <c r="H1160" s="3">
        <v>81.180000000000007</v>
      </c>
      <c r="I1160" s="3">
        <v>82.41</v>
      </c>
      <c r="J1160" s="3">
        <v>82</v>
      </c>
      <c r="K1160" s="3">
        <v>82.1</v>
      </c>
      <c r="L1160" s="3">
        <v>81.040000000000006</v>
      </c>
      <c r="M1160" s="3">
        <v>59.02</v>
      </c>
      <c r="N1160" s="3">
        <v>57.77</v>
      </c>
      <c r="O1160" s="3">
        <v>57.55</v>
      </c>
      <c r="P1160" s="3">
        <v>55.68</v>
      </c>
      <c r="Q1160" s="3">
        <v>56.1</v>
      </c>
      <c r="R1160" s="3">
        <v>57.1</v>
      </c>
      <c r="S1160" s="3">
        <v>63.75</v>
      </c>
      <c r="T1160" s="3">
        <v>66.819999999999993</v>
      </c>
      <c r="U1160" s="3">
        <v>67.27</v>
      </c>
      <c r="V1160" s="3">
        <v>68.13</v>
      </c>
      <c r="W1160" s="3">
        <v>68.19</v>
      </c>
      <c r="X1160" s="3">
        <v>67.260000000000005</v>
      </c>
      <c r="Y1160" s="3">
        <v>53.84</v>
      </c>
      <c r="Z1160" s="3">
        <v>52.89</v>
      </c>
      <c r="AA1160" s="3">
        <v>52.19</v>
      </c>
      <c r="AB1160" s="3">
        <v>51.92</v>
      </c>
      <c r="AC1160" s="3">
        <v>52.2</v>
      </c>
      <c r="AD1160" s="3">
        <v>53.41</v>
      </c>
      <c r="AE1160" s="3">
        <v>59.59</v>
      </c>
      <c r="AF1160" s="3">
        <v>62.72</v>
      </c>
      <c r="AG1160" s="3">
        <v>63.17</v>
      </c>
      <c r="AH1160" s="3">
        <v>63.96</v>
      </c>
      <c r="AI1160" s="3">
        <v>63.78</v>
      </c>
      <c r="AJ1160" s="3">
        <v>62.98</v>
      </c>
      <c r="AK1160" s="3">
        <v>51.7</v>
      </c>
      <c r="AL1160" s="3">
        <v>50.89</v>
      </c>
      <c r="AM1160" s="3">
        <v>50.63</v>
      </c>
      <c r="AN1160" s="3">
        <v>50.9</v>
      </c>
      <c r="AO1160" s="3">
        <v>52.03</v>
      </c>
      <c r="AP1160" s="3">
        <v>53.18</v>
      </c>
      <c r="AQ1160" s="3">
        <v>60.08</v>
      </c>
      <c r="AR1160" s="3">
        <v>62.95</v>
      </c>
      <c r="AS1160" s="3">
        <v>63.4</v>
      </c>
      <c r="AT1160" s="3">
        <v>64.19</v>
      </c>
      <c r="AU1160" s="3">
        <v>63.74</v>
      </c>
      <c r="AV1160" s="3">
        <v>62.61</v>
      </c>
      <c r="AW1160" s="3">
        <v>52.61</v>
      </c>
      <c r="AX1160" s="3">
        <v>51.8</v>
      </c>
      <c r="AY1160" s="3">
        <v>51.54</v>
      </c>
    </row>
    <row r="1161" spans="1:51" x14ac:dyDescent="0.35">
      <c r="A1161" s="5">
        <f t="shared" si="18"/>
        <v>44350</v>
      </c>
      <c r="B1161" t="s">
        <v>1306</v>
      </c>
      <c r="C1161" s="2">
        <v>44350</v>
      </c>
      <c r="D1161" s="3">
        <v>73.44</v>
      </c>
      <c r="E1161" s="3">
        <v>72.98</v>
      </c>
      <c r="F1161" s="3">
        <v>75.05</v>
      </c>
      <c r="G1161" s="3">
        <v>76.989999999999995</v>
      </c>
      <c r="H1161" s="3">
        <v>81.25</v>
      </c>
      <c r="I1161" s="3">
        <v>82.59</v>
      </c>
      <c r="J1161" s="3">
        <v>82.25</v>
      </c>
      <c r="K1161" s="3">
        <v>82.35</v>
      </c>
      <c r="L1161" s="3">
        <v>81.290000000000006</v>
      </c>
      <c r="M1161" s="3">
        <v>58.93</v>
      </c>
      <c r="N1161" s="3">
        <v>57.68</v>
      </c>
      <c r="O1161" s="3">
        <v>57.46</v>
      </c>
      <c r="P1161" s="3">
        <v>55.55</v>
      </c>
      <c r="Q1161" s="3">
        <v>55.97</v>
      </c>
      <c r="R1161" s="3">
        <v>56.97</v>
      </c>
      <c r="S1161" s="3">
        <v>63.42</v>
      </c>
      <c r="T1161" s="3">
        <v>66.489999999999995</v>
      </c>
      <c r="U1161" s="3">
        <v>66.94</v>
      </c>
      <c r="V1161" s="3">
        <v>67.8</v>
      </c>
      <c r="W1161" s="3">
        <v>67.86</v>
      </c>
      <c r="X1161" s="3">
        <v>66.930000000000007</v>
      </c>
      <c r="Y1161" s="3">
        <v>53.22</v>
      </c>
      <c r="Z1161" s="3">
        <v>52.27</v>
      </c>
      <c r="AA1161" s="3">
        <v>51.57</v>
      </c>
      <c r="AB1161" s="3">
        <v>51.3</v>
      </c>
      <c r="AC1161" s="3">
        <v>51.58</v>
      </c>
      <c r="AD1161" s="3">
        <v>52.79</v>
      </c>
      <c r="AE1161" s="3">
        <v>59.65</v>
      </c>
      <c r="AF1161" s="3">
        <v>62.78</v>
      </c>
      <c r="AG1161" s="3">
        <v>63.23</v>
      </c>
      <c r="AH1161" s="3">
        <v>64.02</v>
      </c>
      <c r="AI1161" s="3">
        <v>63.84</v>
      </c>
      <c r="AJ1161" s="3">
        <v>63.04</v>
      </c>
      <c r="AK1161" s="3">
        <v>51.97</v>
      </c>
      <c r="AL1161" s="3">
        <v>51.16</v>
      </c>
      <c r="AM1161" s="3">
        <v>50.9</v>
      </c>
      <c r="AN1161" s="3">
        <v>51.17</v>
      </c>
      <c r="AO1161" s="3">
        <v>52.3</v>
      </c>
      <c r="AP1161" s="3">
        <v>53.45</v>
      </c>
      <c r="AQ1161" s="3">
        <v>60.14</v>
      </c>
      <c r="AR1161" s="3">
        <v>63.01</v>
      </c>
      <c r="AS1161" s="3">
        <v>63.46</v>
      </c>
      <c r="AT1161" s="3">
        <v>64.25</v>
      </c>
      <c r="AU1161" s="3">
        <v>63.8</v>
      </c>
      <c r="AV1161" s="3">
        <v>62.67</v>
      </c>
      <c r="AW1161" s="3">
        <v>52.88</v>
      </c>
      <c r="AX1161" s="3">
        <v>52.07</v>
      </c>
      <c r="AY1161" s="3">
        <v>51.81</v>
      </c>
    </row>
    <row r="1162" spans="1:51" x14ac:dyDescent="0.35">
      <c r="A1162" s="5">
        <f t="shared" si="18"/>
        <v>44351</v>
      </c>
      <c r="B1162" t="s">
        <v>1307</v>
      </c>
      <c r="C1162" s="2">
        <v>44351</v>
      </c>
      <c r="D1162" s="3">
        <v>73.25</v>
      </c>
      <c r="E1162" s="3">
        <v>72.459999999999994</v>
      </c>
      <c r="F1162" s="3">
        <v>74.5</v>
      </c>
      <c r="G1162" s="3">
        <v>76.709999999999994</v>
      </c>
      <c r="H1162" s="3">
        <v>80.849999999999994</v>
      </c>
      <c r="I1162" s="3">
        <v>82.34</v>
      </c>
      <c r="J1162" s="3">
        <v>81.739999999999995</v>
      </c>
      <c r="K1162" s="3">
        <v>81.84</v>
      </c>
      <c r="L1162" s="3">
        <v>80.78</v>
      </c>
      <c r="M1162" s="3">
        <v>58.63</v>
      </c>
      <c r="N1162" s="3">
        <v>57.38</v>
      </c>
      <c r="O1162" s="3">
        <v>57.16</v>
      </c>
      <c r="P1162" s="3">
        <v>55.28</v>
      </c>
      <c r="Q1162" s="3">
        <v>55.7</v>
      </c>
      <c r="R1162" s="3">
        <v>56.7</v>
      </c>
      <c r="S1162" s="3">
        <v>63.35</v>
      </c>
      <c r="T1162" s="3">
        <v>66.42</v>
      </c>
      <c r="U1162" s="3">
        <v>66.87</v>
      </c>
      <c r="V1162" s="3">
        <v>67.73</v>
      </c>
      <c r="W1162" s="3">
        <v>67.790000000000006</v>
      </c>
      <c r="X1162" s="3">
        <v>66.86</v>
      </c>
      <c r="Y1162" s="3">
        <v>52.98</v>
      </c>
      <c r="Z1162" s="3">
        <v>52.03</v>
      </c>
      <c r="AA1162" s="3">
        <v>51.33</v>
      </c>
      <c r="AB1162" s="3">
        <v>51.06</v>
      </c>
      <c r="AC1162" s="3">
        <v>51.34</v>
      </c>
      <c r="AD1162" s="3">
        <v>52.55</v>
      </c>
      <c r="AE1162" s="3">
        <v>59.56</v>
      </c>
      <c r="AF1162" s="3">
        <v>62.69</v>
      </c>
      <c r="AG1162" s="3">
        <v>63.14</v>
      </c>
      <c r="AH1162" s="3">
        <v>63.93</v>
      </c>
      <c r="AI1162" s="3">
        <v>63.75</v>
      </c>
      <c r="AJ1162" s="3">
        <v>62.95</v>
      </c>
      <c r="AK1162" s="3">
        <v>51.88</v>
      </c>
      <c r="AL1162" s="3">
        <v>51.07</v>
      </c>
      <c r="AM1162" s="3">
        <v>50.81</v>
      </c>
      <c r="AN1162" s="3">
        <v>51.08</v>
      </c>
      <c r="AO1162" s="3">
        <v>52.21</v>
      </c>
      <c r="AP1162" s="3">
        <v>53.36</v>
      </c>
      <c r="AQ1162" s="3">
        <v>60.05</v>
      </c>
      <c r="AR1162" s="3">
        <v>62.92</v>
      </c>
      <c r="AS1162" s="3">
        <v>63.37</v>
      </c>
      <c r="AT1162" s="3">
        <v>64.16</v>
      </c>
      <c r="AU1162" s="3">
        <v>63.71</v>
      </c>
      <c r="AV1162" s="3">
        <v>62.58</v>
      </c>
      <c r="AW1162" s="3">
        <v>52.79</v>
      </c>
      <c r="AX1162" s="3">
        <v>51.98</v>
      </c>
      <c r="AY1162" s="3">
        <v>51.72</v>
      </c>
    </row>
    <row r="1163" spans="1:51" x14ac:dyDescent="0.35">
      <c r="A1163" s="5">
        <f t="shared" si="18"/>
        <v>44354</v>
      </c>
      <c r="B1163" t="s">
        <v>1308</v>
      </c>
      <c r="C1163" s="2">
        <v>44354</v>
      </c>
      <c r="D1163" s="3">
        <v>74.239999999999995</v>
      </c>
      <c r="E1163" s="3">
        <v>73.83</v>
      </c>
      <c r="F1163" s="3">
        <v>76.08</v>
      </c>
      <c r="G1163" s="3">
        <v>78.08</v>
      </c>
      <c r="H1163" s="3">
        <v>82.16</v>
      </c>
      <c r="I1163" s="3">
        <v>83.74</v>
      </c>
      <c r="J1163" s="3">
        <v>83.16</v>
      </c>
      <c r="K1163" s="3">
        <v>83.26</v>
      </c>
      <c r="L1163" s="3">
        <v>82.2</v>
      </c>
      <c r="M1163" s="3">
        <v>59.59</v>
      </c>
      <c r="N1163" s="3">
        <v>58.34</v>
      </c>
      <c r="O1163" s="3">
        <v>58.12</v>
      </c>
      <c r="P1163" s="3">
        <v>56.26</v>
      </c>
      <c r="Q1163" s="3">
        <v>56.68</v>
      </c>
      <c r="R1163" s="3">
        <v>57.68</v>
      </c>
      <c r="S1163" s="3">
        <v>64.319999999999993</v>
      </c>
      <c r="T1163" s="3">
        <v>67.39</v>
      </c>
      <c r="U1163" s="3">
        <v>67.84</v>
      </c>
      <c r="V1163" s="3">
        <v>68.7</v>
      </c>
      <c r="W1163" s="3">
        <v>68.760000000000005</v>
      </c>
      <c r="X1163" s="3">
        <v>67.83</v>
      </c>
      <c r="Y1163" s="3">
        <v>53.37</v>
      </c>
      <c r="Z1163" s="3">
        <v>52.42</v>
      </c>
      <c r="AA1163" s="3">
        <v>51.72</v>
      </c>
      <c r="AB1163" s="3">
        <v>51.45</v>
      </c>
      <c r="AC1163" s="3">
        <v>51.73</v>
      </c>
      <c r="AD1163" s="3">
        <v>52.94</v>
      </c>
      <c r="AE1163" s="3">
        <v>60.23</v>
      </c>
      <c r="AF1163" s="3">
        <v>63.36</v>
      </c>
      <c r="AG1163" s="3">
        <v>63.81</v>
      </c>
      <c r="AH1163" s="3">
        <v>64.599999999999994</v>
      </c>
      <c r="AI1163" s="3">
        <v>64.42</v>
      </c>
      <c r="AJ1163" s="3">
        <v>63.62</v>
      </c>
      <c r="AK1163" s="3">
        <v>52.35</v>
      </c>
      <c r="AL1163" s="3">
        <v>51.54</v>
      </c>
      <c r="AM1163" s="3">
        <v>51.28</v>
      </c>
      <c r="AN1163" s="3">
        <v>51.55</v>
      </c>
      <c r="AO1163" s="3">
        <v>52.68</v>
      </c>
      <c r="AP1163" s="3">
        <v>53.83</v>
      </c>
      <c r="AQ1163" s="3">
        <v>60.72</v>
      </c>
      <c r="AR1163" s="3">
        <v>63.59</v>
      </c>
      <c r="AS1163" s="3">
        <v>64.040000000000006</v>
      </c>
      <c r="AT1163" s="3">
        <v>64.83</v>
      </c>
      <c r="AU1163" s="3">
        <v>64.38</v>
      </c>
      <c r="AV1163" s="3">
        <v>63.25</v>
      </c>
      <c r="AW1163" s="3">
        <v>53.26</v>
      </c>
      <c r="AX1163" s="3">
        <v>52.45</v>
      </c>
      <c r="AY1163" s="3">
        <v>52.19</v>
      </c>
    </row>
    <row r="1164" spans="1:51" x14ac:dyDescent="0.35">
      <c r="A1164" s="5">
        <f t="shared" si="18"/>
        <v>44355</v>
      </c>
      <c r="B1164" t="s">
        <v>1309</v>
      </c>
      <c r="C1164" s="2">
        <v>44355</v>
      </c>
      <c r="D1164" s="3">
        <v>76.06</v>
      </c>
      <c r="E1164" s="3">
        <v>76.010000000000005</v>
      </c>
      <c r="F1164" s="3">
        <v>78.260000000000005</v>
      </c>
      <c r="G1164" s="3">
        <v>80.430000000000007</v>
      </c>
      <c r="H1164" s="3">
        <v>84.51</v>
      </c>
      <c r="I1164" s="3">
        <v>86.09</v>
      </c>
      <c r="J1164" s="3">
        <v>85.35</v>
      </c>
      <c r="K1164" s="3">
        <v>85.45</v>
      </c>
      <c r="L1164" s="3">
        <v>84.39</v>
      </c>
      <c r="M1164" s="3">
        <v>60.35</v>
      </c>
      <c r="N1164" s="3">
        <v>59.1</v>
      </c>
      <c r="O1164" s="3">
        <v>58.88</v>
      </c>
      <c r="P1164" s="3">
        <v>57.03</v>
      </c>
      <c r="Q1164" s="3">
        <v>57.45</v>
      </c>
      <c r="R1164" s="3">
        <v>58.45</v>
      </c>
      <c r="S1164" s="3">
        <v>65.13</v>
      </c>
      <c r="T1164" s="3">
        <v>68.2</v>
      </c>
      <c r="U1164" s="3">
        <v>68.650000000000006</v>
      </c>
      <c r="V1164" s="3">
        <v>69.510000000000005</v>
      </c>
      <c r="W1164" s="3">
        <v>69.569999999999993</v>
      </c>
      <c r="X1164" s="3">
        <v>68.64</v>
      </c>
      <c r="Y1164" s="3">
        <v>53.52</v>
      </c>
      <c r="Z1164" s="3">
        <v>52.57</v>
      </c>
      <c r="AA1164" s="3">
        <v>51.87</v>
      </c>
      <c r="AB1164" s="3">
        <v>51.6</v>
      </c>
      <c r="AC1164" s="3">
        <v>51.88</v>
      </c>
      <c r="AD1164" s="3">
        <v>53.09</v>
      </c>
      <c r="AE1164" s="3">
        <v>60.77</v>
      </c>
      <c r="AF1164" s="3">
        <v>63.9</v>
      </c>
      <c r="AG1164" s="3">
        <v>64.349999999999994</v>
      </c>
      <c r="AH1164" s="3">
        <v>65.14</v>
      </c>
      <c r="AI1164" s="3">
        <v>64.959999999999994</v>
      </c>
      <c r="AJ1164" s="3">
        <v>64.16</v>
      </c>
      <c r="AK1164" s="3">
        <v>52.54</v>
      </c>
      <c r="AL1164" s="3">
        <v>51.73</v>
      </c>
      <c r="AM1164" s="3">
        <v>51.47</v>
      </c>
      <c r="AN1164" s="3">
        <v>51.74</v>
      </c>
      <c r="AO1164" s="3">
        <v>52.87</v>
      </c>
      <c r="AP1164" s="3">
        <v>54.02</v>
      </c>
      <c r="AQ1164" s="3">
        <v>61.26</v>
      </c>
      <c r="AR1164" s="3">
        <v>64.13</v>
      </c>
      <c r="AS1164" s="3">
        <v>64.58</v>
      </c>
      <c r="AT1164" s="3">
        <v>65.37</v>
      </c>
      <c r="AU1164" s="3">
        <v>64.92</v>
      </c>
      <c r="AV1164" s="3">
        <v>63.79</v>
      </c>
      <c r="AW1164" s="3">
        <v>53.45</v>
      </c>
      <c r="AX1164" s="3">
        <v>52.64</v>
      </c>
      <c r="AY1164" s="3">
        <v>52.38</v>
      </c>
    </row>
    <row r="1165" spans="1:51" x14ac:dyDescent="0.35">
      <c r="A1165" s="5">
        <f t="shared" si="18"/>
        <v>44356</v>
      </c>
      <c r="B1165" t="s">
        <v>1310</v>
      </c>
      <c r="C1165" s="2">
        <v>44356</v>
      </c>
      <c r="D1165" s="3">
        <v>76.63</v>
      </c>
      <c r="E1165" s="3">
        <v>76.739999999999995</v>
      </c>
      <c r="F1165" s="3">
        <v>79.540000000000006</v>
      </c>
      <c r="G1165" s="3">
        <v>81.52</v>
      </c>
      <c r="H1165" s="3">
        <v>85.88</v>
      </c>
      <c r="I1165" s="3">
        <v>87.45</v>
      </c>
      <c r="J1165" s="3">
        <v>86.48</v>
      </c>
      <c r="K1165" s="3">
        <v>86.58</v>
      </c>
      <c r="L1165" s="3">
        <v>85.52</v>
      </c>
      <c r="M1165" s="3">
        <v>61.05</v>
      </c>
      <c r="N1165" s="3">
        <v>59.8</v>
      </c>
      <c r="O1165" s="3">
        <v>59.58</v>
      </c>
      <c r="P1165" s="3">
        <v>57.66</v>
      </c>
      <c r="Q1165" s="3">
        <v>58.08</v>
      </c>
      <c r="R1165" s="3">
        <v>59.08</v>
      </c>
      <c r="S1165" s="3">
        <v>65.37</v>
      </c>
      <c r="T1165" s="3">
        <v>68.44</v>
      </c>
      <c r="U1165" s="3">
        <v>68.89</v>
      </c>
      <c r="V1165" s="3">
        <v>69.75</v>
      </c>
      <c r="W1165" s="3">
        <v>69.81</v>
      </c>
      <c r="X1165" s="3">
        <v>68.88</v>
      </c>
      <c r="Y1165" s="3">
        <v>53.69</v>
      </c>
      <c r="Z1165" s="3">
        <v>52.74</v>
      </c>
      <c r="AA1165" s="3">
        <v>52.04</v>
      </c>
      <c r="AB1165" s="3">
        <v>51.77</v>
      </c>
      <c r="AC1165" s="3">
        <v>52.05</v>
      </c>
      <c r="AD1165" s="3">
        <v>53.26</v>
      </c>
      <c r="AE1165" s="3">
        <v>60.83</v>
      </c>
      <c r="AF1165" s="3">
        <v>63.96</v>
      </c>
      <c r="AG1165" s="3">
        <v>64.41</v>
      </c>
      <c r="AH1165" s="3">
        <v>65.2</v>
      </c>
      <c r="AI1165" s="3">
        <v>65.02</v>
      </c>
      <c r="AJ1165" s="3">
        <v>64.22</v>
      </c>
      <c r="AK1165" s="3">
        <v>52.78</v>
      </c>
      <c r="AL1165" s="3">
        <v>51.97</v>
      </c>
      <c r="AM1165" s="3">
        <v>51.71</v>
      </c>
      <c r="AN1165" s="3">
        <v>51.98</v>
      </c>
      <c r="AO1165" s="3">
        <v>53.11</v>
      </c>
      <c r="AP1165" s="3">
        <v>54.26</v>
      </c>
      <c r="AQ1165" s="3">
        <v>61.32</v>
      </c>
      <c r="AR1165" s="3">
        <v>64.19</v>
      </c>
      <c r="AS1165" s="3">
        <v>64.64</v>
      </c>
      <c r="AT1165" s="3">
        <v>65.430000000000007</v>
      </c>
      <c r="AU1165" s="3">
        <v>64.98</v>
      </c>
      <c r="AV1165" s="3">
        <v>63.85</v>
      </c>
      <c r="AW1165" s="3">
        <v>53.69</v>
      </c>
      <c r="AX1165" s="3">
        <v>52.88</v>
      </c>
      <c r="AY1165" s="3">
        <v>52.62</v>
      </c>
    </row>
    <row r="1166" spans="1:51" x14ac:dyDescent="0.35">
      <c r="A1166" s="5">
        <f t="shared" ref="A1166:A1229" si="19">+A1161+7</f>
        <v>44357</v>
      </c>
      <c r="B1166" t="s">
        <v>1311</v>
      </c>
      <c r="C1166" s="2">
        <v>44357</v>
      </c>
      <c r="D1166" s="3">
        <v>76.64</v>
      </c>
      <c r="E1166" s="3">
        <v>77.239999999999995</v>
      </c>
      <c r="F1166" s="3">
        <v>79.760000000000005</v>
      </c>
      <c r="G1166" s="3">
        <v>81.58</v>
      </c>
      <c r="H1166" s="3">
        <v>85.99</v>
      </c>
      <c r="I1166" s="3">
        <v>87.59</v>
      </c>
      <c r="J1166" s="3">
        <v>86.91</v>
      </c>
      <c r="K1166" s="3">
        <v>87.01</v>
      </c>
      <c r="L1166" s="3">
        <v>85.95</v>
      </c>
      <c r="M1166" s="3">
        <v>61.31</v>
      </c>
      <c r="N1166" s="3">
        <v>60.06</v>
      </c>
      <c r="O1166" s="3">
        <v>59.84</v>
      </c>
      <c r="P1166" s="3">
        <v>57.93</v>
      </c>
      <c r="Q1166" s="3">
        <v>58.35</v>
      </c>
      <c r="R1166" s="3">
        <v>59.35</v>
      </c>
      <c r="S1166" s="3">
        <v>65.55</v>
      </c>
      <c r="T1166" s="3">
        <v>68.62</v>
      </c>
      <c r="U1166" s="3">
        <v>69.069999999999993</v>
      </c>
      <c r="V1166" s="3">
        <v>69.930000000000007</v>
      </c>
      <c r="W1166" s="3">
        <v>69.989999999999995</v>
      </c>
      <c r="X1166" s="3">
        <v>69.06</v>
      </c>
      <c r="Y1166" s="3">
        <v>53.96</v>
      </c>
      <c r="Z1166" s="3">
        <v>53.01</v>
      </c>
      <c r="AA1166" s="3">
        <v>52.31</v>
      </c>
      <c r="AB1166" s="3">
        <v>52.04</v>
      </c>
      <c r="AC1166" s="3">
        <v>52.32</v>
      </c>
      <c r="AD1166" s="3">
        <v>53.53</v>
      </c>
      <c r="AE1166" s="3">
        <v>61.01</v>
      </c>
      <c r="AF1166" s="3">
        <v>64.14</v>
      </c>
      <c r="AG1166" s="3">
        <v>64.59</v>
      </c>
      <c r="AH1166" s="3">
        <v>65.38</v>
      </c>
      <c r="AI1166" s="3">
        <v>65.2</v>
      </c>
      <c r="AJ1166" s="3">
        <v>64.400000000000006</v>
      </c>
      <c r="AK1166" s="3">
        <v>52.93</v>
      </c>
      <c r="AL1166" s="3">
        <v>52.12</v>
      </c>
      <c r="AM1166" s="3">
        <v>51.86</v>
      </c>
      <c r="AN1166" s="3">
        <v>52.13</v>
      </c>
      <c r="AO1166" s="3">
        <v>53.26</v>
      </c>
      <c r="AP1166" s="3">
        <v>54.41</v>
      </c>
      <c r="AQ1166" s="3">
        <v>61.5</v>
      </c>
      <c r="AR1166" s="3">
        <v>64.37</v>
      </c>
      <c r="AS1166" s="3">
        <v>64.819999999999993</v>
      </c>
      <c r="AT1166" s="3">
        <v>65.61</v>
      </c>
      <c r="AU1166" s="3">
        <v>65.16</v>
      </c>
      <c r="AV1166" s="3">
        <v>64.03</v>
      </c>
      <c r="AW1166" s="3">
        <v>53.84</v>
      </c>
      <c r="AX1166" s="3">
        <v>53.03</v>
      </c>
      <c r="AY1166" s="3">
        <v>52.77</v>
      </c>
    </row>
    <row r="1167" spans="1:51" x14ac:dyDescent="0.35">
      <c r="A1167" s="5">
        <f t="shared" si="19"/>
        <v>44358</v>
      </c>
      <c r="B1167" t="s">
        <v>1312</v>
      </c>
      <c r="C1167" s="2">
        <v>44358</v>
      </c>
      <c r="D1167" s="3">
        <v>74.75</v>
      </c>
      <c r="E1167" s="3">
        <v>75.489999999999995</v>
      </c>
      <c r="F1167" s="3">
        <v>78.17</v>
      </c>
      <c r="G1167" s="3">
        <v>79.62</v>
      </c>
      <c r="H1167" s="3">
        <v>84.1</v>
      </c>
      <c r="I1167" s="3">
        <v>85.72</v>
      </c>
      <c r="J1167" s="3">
        <v>84.75</v>
      </c>
      <c r="K1167" s="3">
        <v>84.85</v>
      </c>
      <c r="L1167" s="3">
        <v>83.79</v>
      </c>
      <c r="M1167" s="3">
        <v>60.14</v>
      </c>
      <c r="N1167" s="3">
        <v>58.89</v>
      </c>
      <c r="O1167" s="3">
        <v>58.67</v>
      </c>
      <c r="P1167" s="3">
        <v>56.72</v>
      </c>
      <c r="Q1167" s="3">
        <v>57.14</v>
      </c>
      <c r="R1167" s="3">
        <v>58.14</v>
      </c>
      <c r="S1167" s="3">
        <v>64.38</v>
      </c>
      <c r="T1167" s="3">
        <v>67.45</v>
      </c>
      <c r="U1167" s="3">
        <v>67.900000000000006</v>
      </c>
      <c r="V1167" s="3">
        <v>68.760000000000005</v>
      </c>
      <c r="W1167" s="3">
        <v>68.819999999999993</v>
      </c>
      <c r="X1167" s="3">
        <v>67.89</v>
      </c>
      <c r="Y1167" s="3">
        <v>53.01</v>
      </c>
      <c r="Z1167" s="3">
        <v>52.06</v>
      </c>
      <c r="AA1167" s="3">
        <v>51.36</v>
      </c>
      <c r="AB1167" s="3">
        <v>51.09</v>
      </c>
      <c r="AC1167" s="3">
        <v>51.37</v>
      </c>
      <c r="AD1167" s="3">
        <v>52.58</v>
      </c>
      <c r="AE1167" s="3">
        <v>59.28</v>
      </c>
      <c r="AF1167" s="3">
        <v>62.41</v>
      </c>
      <c r="AG1167" s="3">
        <v>62.86</v>
      </c>
      <c r="AH1167" s="3">
        <v>63.65</v>
      </c>
      <c r="AI1167" s="3">
        <v>63.47</v>
      </c>
      <c r="AJ1167" s="3">
        <v>62.67</v>
      </c>
      <c r="AK1167" s="3">
        <v>52.15</v>
      </c>
      <c r="AL1167" s="3">
        <v>51.34</v>
      </c>
      <c r="AM1167" s="3">
        <v>51.08</v>
      </c>
      <c r="AN1167" s="3">
        <v>51.35</v>
      </c>
      <c r="AO1167" s="3">
        <v>52.48</v>
      </c>
      <c r="AP1167" s="3">
        <v>53.63</v>
      </c>
      <c r="AQ1167" s="3">
        <v>59.77</v>
      </c>
      <c r="AR1167" s="3">
        <v>62.64</v>
      </c>
      <c r="AS1167" s="3">
        <v>63.09</v>
      </c>
      <c r="AT1167" s="3">
        <v>63.88</v>
      </c>
      <c r="AU1167" s="3">
        <v>63.43</v>
      </c>
      <c r="AV1167" s="3">
        <v>62.3</v>
      </c>
      <c r="AW1167" s="3">
        <v>53.06</v>
      </c>
      <c r="AX1167" s="3">
        <v>52.25</v>
      </c>
      <c r="AY1167" s="3">
        <v>51.99</v>
      </c>
    </row>
    <row r="1168" spans="1:51" x14ac:dyDescent="0.35">
      <c r="A1168" s="5">
        <f t="shared" si="19"/>
        <v>44361</v>
      </c>
      <c r="B1168" t="s">
        <v>1313</v>
      </c>
      <c r="C1168" s="2">
        <v>44361</v>
      </c>
      <c r="D1168" s="3">
        <v>77.44</v>
      </c>
      <c r="E1168" s="3">
        <v>77.290000000000006</v>
      </c>
      <c r="F1168" s="3">
        <v>80.02</v>
      </c>
      <c r="G1168" s="3">
        <v>81.260000000000005</v>
      </c>
      <c r="H1168" s="3">
        <v>85.71</v>
      </c>
      <c r="I1168" s="3">
        <v>87.41</v>
      </c>
      <c r="J1168" s="3">
        <v>86.21</v>
      </c>
      <c r="K1168" s="3">
        <v>86.31</v>
      </c>
      <c r="L1168" s="3">
        <v>85.25</v>
      </c>
      <c r="M1168" s="3">
        <v>60.65</v>
      </c>
      <c r="N1168" s="3">
        <v>59.4</v>
      </c>
      <c r="O1168" s="3">
        <v>59.18</v>
      </c>
      <c r="P1168" s="3">
        <v>57.25</v>
      </c>
      <c r="Q1168" s="3">
        <v>57.67</v>
      </c>
      <c r="R1168" s="3">
        <v>58.67</v>
      </c>
      <c r="S1168" s="3">
        <v>64.91</v>
      </c>
      <c r="T1168" s="3">
        <v>67.98</v>
      </c>
      <c r="U1168" s="3">
        <v>68.430000000000007</v>
      </c>
      <c r="V1168" s="3">
        <v>69.290000000000006</v>
      </c>
      <c r="W1168" s="3">
        <v>69.349999999999994</v>
      </c>
      <c r="X1168" s="3">
        <v>68.42</v>
      </c>
      <c r="Y1168" s="3">
        <v>53.37</v>
      </c>
      <c r="Z1168" s="3">
        <v>52.42</v>
      </c>
      <c r="AA1168" s="3">
        <v>51.72</v>
      </c>
      <c r="AB1168" s="3">
        <v>51.45</v>
      </c>
      <c r="AC1168" s="3">
        <v>51.73</v>
      </c>
      <c r="AD1168" s="3">
        <v>52.94</v>
      </c>
      <c r="AE1168" s="3">
        <v>59.12</v>
      </c>
      <c r="AF1168" s="3">
        <v>62.25</v>
      </c>
      <c r="AG1168" s="3">
        <v>62.7</v>
      </c>
      <c r="AH1168" s="3">
        <v>63.49</v>
      </c>
      <c r="AI1168" s="3">
        <v>63.31</v>
      </c>
      <c r="AJ1168" s="3">
        <v>62.51</v>
      </c>
      <c r="AK1168" s="3">
        <v>52.27</v>
      </c>
      <c r="AL1168" s="3">
        <v>51.46</v>
      </c>
      <c r="AM1168" s="3">
        <v>51.2</v>
      </c>
      <c r="AN1168" s="3">
        <v>51.47</v>
      </c>
      <c r="AO1168" s="3">
        <v>52.6</v>
      </c>
      <c r="AP1168" s="3">
        <v>53.75</v>
      </c>
      <c r="AQ1168" s="3">
        <v>59.61</v>
      </c>
      <c r="AR1168" s="3">
        <v>62.48</v>
      </c>
      <c r="AS1168" s="3">
        <v>62.93</v>
      </c>
      <c r="AT1168" s="3">
        <v>63.72</v>
      </c>
      <c r="AU1168" s="3">
        <v>63.27</v>
      </c>
      <c r="AV1168" s="3">
        <v>62.14</v>
      </c>
      <c r="AW1168" s="3">
        <v>53.18</v>
      </c>
      <c r="AX1168" s="3">
        <v>52.37</v>
      </c>
      <c r="AY1168" s="3">
        <v>52.11</v>
      </c>
    </row>
    <row r="1169" spans="1:51" x14ac:dyDescent="0.35">
      <c r="A1169" s="5">
        <f t="shared" si="19"/>
        <v>44362</v>
      </c>
      <c r="B1169" t="s">
        <v>1314</v>
      </c>
      <c r="C1169" s="2">
        <v>44362</v>
      </c>
      <c r="D1169" s="3">
        <v>75.680000000000007</v>
      </c>
      <c r="E1169" s="3">
        <v>75.63</v>
      </c>
      <c r="F1169" s="3">
        <v>78.3</v>
      </c>
      <c r="G1169" s="3">
        <v>79.540000000000006</v>
      </c>
      <c r="H1169" s="3">
        <v>83.91</v>
      </c>
      <c r="I1169" s="3">
        <v>85.7</v>
      </c>
      <c r="J1169" s="3">
        <v>84.25</v>
      </c>
      <c r="K1169" s="3">
        <v>84.35</v>
      </c>
      <c r="L1169" s="3">
        <v>83.29</v>
      </c>
      <c r="M1169" s="3">
        <v>59.3</v>
      </c>
      <c r="N1169" s="3">
        <v>58.05</v>
      </c>
      <c r="O1169" s="3">
        <v>57.83</v>
      </c>
      <c r="P1169" s="3">
        <v>55.92</v>
      </c>
      <c r="Q1169" s="3">
        <v>56.34</v>
      </c>
      <c r="R1169" s="3">
        <v>57.34</v>
      </c>
      <c r="S1169" s="3">
        <v>63.52</v>
      </c>
      <c r="T1169" s="3">
        <v>66.59</v>
      </c>
      <c r="U1169" s="3">
        <v>67.040000000000006</v>
      </c>
      <c r="V1169" s="3">
        <v>67.900000000000006</v>
      </c>
      <c r="W1169" s="3">
        <v>67.959999999999994</v>
      </c>
      <c r="X1169" s="3">
        <v>67.03</v>
      </c>
      <c r="Y1169" s="3">
        <v>52.21</v>
      </c>
      <c r="Z1169" s="3">
        <v>51.26</v>
      </c>
      <c r="AA1169" s="3">
        <v>50.56</v>
      </c>
      <c r="AB1169" s="3">
        <v>50.29</v>
      </c>
      <c r="AC1169" s="3">
        <v>50.57</v>
      </c>
      <c r="AD1169" s="3">
        <v>51.78</v>
      </c>
      <c r="AE1169" s="3">
        <v>58</v>
      </c>
      <c r="AF1169" s="3">
        <v>61.13</v>
      </c>
      <c r="AG1169" s="3">
        <v>61.58</v>
      </c>
      <c r="AH1169" s="3">
        <v>62.37</v>
      </c>
      <c r="AI1169" s="3">
        <v>62.19</v>
      </c>
      <c r="AJ1169" s="3">
        <v>61.39</v>
      </c>
      <c r="AK1169" s="3">
        <v>51.26</v>
      </c>
      <c r="AL1169" s="3">
        <v>50.45</v>
      </c>
      <c r="AM1169" s="3">
        <v>50.19</v>
      </c>
      <c r="AN1169" s="3">
        <v>50.46</v>
      </c>
      <c r="AO1169" s="3">
        <v>51.59</v>
      </c>
      <c r="AP1169" s="3">
        <v>52.74</v>
      </c>
      <c r="AQ1169" s="3">
        <v>58.49</v>
      </c>
      <c r="AR1169" s="3">
        <v>61.36</v>
      </c>
      <c r="AS1169" s="3">
        <v>61.81</v>
      </c>
      <c r="AT1169" s="3">
        <v>62.6</v>
      </c>
      <c r="AU1169" s="3">
        <v>62.15</v>
      </c>
      <c r="AV1169" s="3">
        <v>61.02</v>
      </c>
      <c r="AW1169" s="3">
        <v>52.17</v>
      </c>
      <c r="AX1169" s="3">
        <v>51.36</v>
      </c>
      <c r="AY1169" s="3">
        <v>51.1</v>
      </c>
    </row>
    <row r="1170" spans="1:51" x14ac:dyDescent="0.35">
      <c r="A1170" s="5">
        <f t="shared" si="19"/>
        <v>44363</v>
      </c>
      <c r="B1170" t="s">
        <v>1315</v>
      </c>
      <c r="C1170" s="2">
        <v>44363</v>
      </c>
      <c r="D1170" s="3">
        <v>75.599999999999994</v>
      </c>
      <c r="E1170" s="3">
        <v>75.37</v>
      </c>
      <c r="F1170" s="3">
        <v>77.75</v>
      </c>
      <c r="G1170" s="3">
        <v>79.77</v>
      </c>
      <c r="H1170" s="3">
        <v>84.1</v>
      </c>
      <c r="I1170" s="3">
        <v>85.92</v>
      </c>
      <c r="J1170" s="3">
        <v>83.91</v>
      </c>
      <c r="K1170" s="3">
        <v>84.01</v>
      </c>
      <c r="L1170" s="3">
        <v>82.95</v>
      </c>
      <c r="M1170" s="3">
        <v>58.97</v>
      </c>
      <c r="N1170" s="3">
        <v>57.72</v>
      </c>
      <c r="O1170" s="3">
        <v>57.5</v>
      </c>
      <c r="P1170" s="3">
        <v>55.57</v>
      </c>
      <c r="Q1170" s="3">
        <v>55.99</v>
      </c>
      <c r="R1170" s="3">
        <v>56.99</v>
      </c>
      <c r="S1170" s="3">
        <v>63.12</v>
      </c>
      <c r="T1170" s="3">
        <v>66.19</v>
      </c>
      <c r="U1170" s="3">
        <v>66.64</v>
      </c>
      <c r="V1170" s="3">
        <v>67.5</v>
      </c>
      <c r="W1170" s="3">
        <v>67.56</v>
      </c>
      <c r="X1170" s="3">
        <v>66.63</v>
      </c>
      <c r="Y1170" s="3">
        <v>51.54</v>
      </c>
      <c r="Z1170" s="3">
        <v>50.59</v>
      </c>
      <c r="AA1170" s="3">
        <v>49.89</v>
      </c>
      <c r="AB1170" s="3">
        <v>49.62</v>
      </c>
      <c r="AC1170" s="3">
        <v>49.9</v>
      </c>
      <c r="AD1170" s="3">
        <v>51.11</v>
      </c>
      <c r="AE1170" s="3">
        <v>57.8</v>
      </c>
      <c r="AF1170" s="3">
        <v>60.93</v>
      </c>
      <c r="AG1170" s="3">
        <v>61.38</v>
      </c>
      <c r="AH1170" s="3">
        <v>62.17</v>
      </c>
      <c r="AI1170" s="3">
        <v>61.99</v>
      </c>
      <c r="AJ1170" s="3">
        <v>61.19</v>
      </c>
      <c r="AK1170" s="3">
        <v>50.47</v>
      </c>
      <c r="AL1170" s="3">
        <v>49.66</v>
      </c>
      <c r="AM1170" s="3">
        <v>49.4</v>
      </c>
      <c r="AN1170" s="3">
        <v>49.67</v>
      </c>
      <c r="AO1170" s="3">
        <v>50.8</v>
      </c>
      <c r="AP1170" s="3">
        <v>51.95</v>
      </c>
      <c r="AQ1170" s="3">
        <v>58.55</v>
      </c>
      <c r="AR1170" s="3">
        <v>61.42</v>
      </c>
      <c r="AS1170" s="3">
        <v>61.87</v>
      </c>
      <c r="AT1170" s="3">
        <v>62.66</v>
      </c>
      <c r="AU1170" s="3">
        <v>62.21</v>
      </c>
      <c r="AV1170" s="3">
        <v>61.08</v>
      </c>
      <c r="AW1170" s="3">
        <v>51.38</v>
      </c>
      <c r="AX1170" s="3">
        <v>50.57</v>
      </c>
      <c r="AY1170" s="3">
        <v>50.31</v>
      </c>
    </row>
    <row r="1171" spans="1:51" x14ac:dyDescent="0.35">
      <c r="A1171" s="5">
        <f t="shared" si="19"/>
        <v>44364</v>
      </c>
      <c r="B1171" t="s">
        <v>1316</v>
      </c>
      <c r="C1171" s="2">
        <v>44364</v>
      </c>
      <c r="D1171" s="3">
        <v>75.680000000000007</v>
      </c>
      <c r="E1171" s="3">
        <v>75.459999999999994</v>
      </c>
      <c r="F1171" s="3">
        <v>77.930000000000007</v>
      </c>
      <c r="G1171" s="3">
        <v>79.61</v>
      </c>
      <c r="H1171" s="3">
        <v>83.91</v>
      </c>
      <c r="I1171" s="3">
        <v>85.75</v>
      </c>
      <c r="J1171" s="3">
        <v>83.68</v>
      </c>
      <c r="K1171" s="3">
        <v>83.78</v>
      </c>
      <c r="L1171" s="3">
        <v>82.72</v>
      </c>
      <c r="M1171" s="3">
        <v>58.91</v>
      </c>
      <c r="N1171" s="3">
        <v>57.66</v>
      </c>
      <c r="O1171" s="3">
        <v>57.44</v>
      </c>
      <c r="P1171" s="3">
        <v>55.51</v>
      </c>
      <c r="Q1171" s="3">
        <v>55.93</v>
      </c>
      <c r="R1171" s="3">
        <v>56.93</v>
      </c>
      <c r="S1171" s="3">
        <v>63.35</v>
      </c>
      <c r="T1171" s="3">
        <v>66.42</v>
      </c>
      <c r="U1171" s="3">
        <v>66.87</v>
      </c>
      <c r="V1171" s="3">
        <v>67.73</v>
      </c>
      <c r="W1171" s="3">
        <v>67.790000000000006</v>
      </c>
      <c r="X1171" s="3">
        <v>66.86</v>
      </c>
      <c r="Y1171" s="3">
        <v>51.39</v>
      </c>
      <c r="Z1171" s="3">
        <v>50.44</v>
      </c>
      <c r="AA1171" s="3">
        <v>49.74</v>
      </c>
      <c r="AB1171" s="3">
        <v>49.47</v>
      </c>
      <c r="AC1171" s="3">
        <v>49.75</v>
      </c>
      <c r="AD1171" s="3">
        <v>50.96</v>
      </c>
      <c r="AE1171" s="3">
        <v>57.85</v>
      </c>
      <c r="AF1171" s="3">
        <v>60.98</v>
      </c>
      <c r="AG1171" s="3">
        <v>61.43</v>
      </c>
      <c r="AH1171" s="3">
        <v>62.22</v>
      </c>
      <c r="AI1171" s="3">
        <v>62.04</v>
      </c>
      <c r="AJ1171" s="3">
        <v>61.24</v>
      </c>
      <c r="AK1171" s="3">
        <v>50.54</v>
      </c>
      <c r="AL1171" s="3">
        <v>49.73</v>
      </c>
      <c r="AM1171" s="3">
        <v>49.47</v>
      </c>
      <c r="AN1171" s="3">
        <v>49.74</v>
      </c>
      <c r="AO1171" s="3">
        <v>50.87</v>
      </c>
      <c r="AP1171" s="3">
        <v>52.02</v>
      </c>
      <c r="AQ1171" s="3">
        <v>58.6</v>
      </c>
      <c r="AR1171" s="3">
        <v>61.47</v>
      </c>
      <c r="AS1171" s="3">
        <v>61.92</v>
      </c>
      <c r="AT1171" s="3">
        <v>62.71</v>
      </c>
      <c r="AU1171" s="3">
        <v>62.26</v>
      </c>
      <c r="AV1171" s="3">
        <v>61.13</v>
      </c>
      <c r="AW1171" s="3">
        <v>51.45</v>
      </c>
      <c r="AX1171" s="3">
        <v>50.64</v>
      </c>
      <c r="AY1171" s="3">
        <v>50.38</v>
      </c>
    </row>
    <row r="1172" spans="1:51" x14ac:dyDescent="0.35">
      <c r="A1172" s="5">
        <f t="shared" si="19"/>
        <v>44365</v>
      </c>
      <c r="B1172" t="s">
        <v>1317</v>
      </c>
      <c r="C1172" s="2">
        <v>44365</v>
      </c>
      <c r="D1172" s="3">
        <v>77.66</v>
      </c>
      <c r="E1172" s="3">
        <v>78.05</v>
      </c>
      <c r="F1172" s="3">
        <v>79.709999999999994</v>
      </c>
      <c r="G1172" s="3">
        <v>81.739999999999995</v>
      </c>
      <c r="H1172" s="3">
        <v>85.84</v>
      </c>
      <c r="I1172" s="3">
        <v>87.92</v>
      </c>
      <c r="J1172" s="3">
        <v>85.8</v>
      </c>
      <c r="K1172" s="3">
        <v>85.9</v>
      </c>
      <c r="L1172" s="3">
        <v>84.84</v>
      </c>
      <c r="M1172" s="3">
        <v>60.42</v>
      </c>
      <c r="N1172" s="3">
        <v>59.17</v>
      </c>
      <c r="O1172" s="3">
        <v>58.95</v>
      </c>
      <c r="P1172" s="3">
        <v>57</v>
      </c>
      <c r="Q1172" s="3">
        <v>57.42</v>
      </c>
      <c r="R1172" s="3">
        <v>58.42</v>
      </c>
      <c r="S1172" s="3">
        <v>63.96</v>
      </c>
      <c r="T1172" s="3">
        <v>67.03</v>
      </c>
      <c r="U1172" s="3">
        <v>67.48</v>
      </c>
      <c r="V1172" s="3">
        <v>68.34</v>
      </c>
      <c r="W1172" s="3">
        <v>68.400000000000006</v>
      </c>
      <c r="X1172" s="3">
        <v>67.47</v>
      </c>
      <c r="Y1172" s="3">
        <v>51.94</v>
      </c>
      <c r="Z1172" s="3">
        <v>50.99</v>
      </c>
      <c r="AA1172" s="3">
        <v>50.29</v>
      </c>
      <c r="AB1172" s="3">
        <v>50.02</v>
      </c>
      <c r="AC1172" s="3">
        <v>50.3</v>
      </c>
      <c r="AD1172" s="3">
        <v>51.51</v>
      </c>
      <c r="AE1172" s="3">
        <v>59.09</v>
      </c>
      <c r="AF1172" s="3">
        <v>62.22</v>
      </c>
      <c r="AG1172" s="3">
        <v>62.67</v>
      </c>
      <c r="AH1172" s="3">
        <v>63.46</v>
      </c>
      <c r="AI1172" s="3">
        <v>63.28</v>
      </c>
      <c r="AJ1172" s="3">
        <v>62.48</v>
      </c>
      <c r="AK1172" s="3">
        <v>51.18</v>
      </c>
      <c r="AL1172" s="3">
        <v>50.37</v>
      </c>
      <c r="AM1172" s="3">
        <v>50.11</v>
      </c>
      <c r="AN1172" s="3">
        <v>50.38</v>
      </c>
      <c r="AO1172" s="3">
        <v>51.51</v>
      </c>
      <c r="AP1172" s="3">
        <v>52.66</v>
      </c>
      <c r="AQ1172" s="3">
        <v>58.63</v>
      </c>
      <c r="AR1172" s="3">
        <v>61.5</v>
      </c>
      <c r="AS1172" s="3">
        <v>61.95</v>
      </c>
      <c r="AT1172" s="3">
        <v>62.74</v>
      </c>
      <c r="AU1172" s="3">
        <v>62.29</v>
      </c>
      <c r="AV1172" s="3">
        <v>61.16</v>
      </c>
      <c r="AW1172" s="3">
        <v>52.09</v>
      </c>
      <c r="AX1172" s="3">
        <v>51.28</v>
      </c>
      <c r="AY1172" s="3">
        <v>51.02</v>
      </c>
    </row>
    <row r="1173" spans="1:51" x14ac:dyDescent="0.35">
      <c r="A1173" s="5">
        <f t="shared" si="19"/>
        <v>44368</v>
      </c>
      <c r="B1173" t="s">
        <v>1318</v>
      </c>
      <c r="C1173" s="2">
        <v>44368</v>
      </c>
      <c r="D1173" s="3">
        <v>78.06</v>
      </c>
      <c r="E1173" s="3">
        <v>78.260000000000005</v>
      </c>
      <c r="F1173" s="3">
        <v>80.239999999999995</v>
      </c>
      <c r="G1173" s="3">
        <v>82.09</v>
      </c>
      <c r="H1173" s="3">
        <v>86.3</v>
      </c>
      <c r="I1173" s="3">
        <v>88.31</v>
      </c>
      <c r="J1173" s="3">
        <v>86.37</v>
      </c>
      <c r="K1173" s="3">
        <v>86.47</v>
      </c>
      <c r="L1173" s="3">
        <v>85.41</v>
      </c>
      <c r="M1173" s="3">
        <v>60.79</v>
      </c>
      <c r="N1173" s="3">
        <v>59.54</v>
      </c>
      <c r="O1173" s="3">
        <v>59.32</v>
      </c>
      <c r="P1173" s="3">
        <v>57.39</v>
      </c>
      <c r="Q1173" s="3">
        <v>57.81</v>
      </c>
      <c r="R1173" s="3">
        <v>58.81</v>
      </c>
      <c r="S1173" s="3">
        <v>64.430000000000007</v>
      </c>
      <c r="T1173" s="3">
        <v>67.5</v>
      </c>
      <c r="U1173" s="3">
        <v>67.95</v>
      </c>
      <c r="V1173" s="3">
        <v>68.81</v>
      </c>
      <c r="W1173" s="3">
        <v>68.87</v>
      </c>
      <c r="X1173" s="3">
        <v>67.94</v>
      </c>
      <c r="Y1173" s="3">
        <v>52.18</v>
      </c>
      <c r="Z1173" s="3">
        <v>51.23</v>
      </c>
      <c r="AA1173" s="3">
        <v>50.53</v>
      </c>
      <c r="AB1173" s="3">
        <v>50.26</v>
      </c>
      <c r="AC1173" s="3">
        <v>50.54</v>
      </c>
      <c r="AD1173" s="3">
        <v>51.75</v>
      </c>
      <c r="AE1173" s="3">
        <v>59.25</v>
      </c>
      <c r="AF1173" s="3">
        <v>62.38</v>
      </c>
      <c r="AG1173" s="3">
        <v>62.83</v>
      </c>
      <c r="AH1173" s="3">
        <v>63.62</v>
      </c>
      <c r="AI1173" s="3">
        <v>63.44</v>
      </c>
      <c r="AJ1173" s="3">
        <v>62.64</v>
      </c>
      <c r="AK1173" s="3">
        <v>51.34</v>
      </c>
      <c r="AL1173" s="3">
        <v>50.53</v>
      </c>
      <c r="AM1173" s="3">
        <v>50.27</v>
      </c>
      <c r="AN1173" s="3">
        <v>50.54</v>
      </c>
      <c r="AO1173" s="3">
        <v>51.67</v>
      </c>
      <c r="AP1173" s="3">
        <v>52.82</v>
      </c>
      <c r="AQ1173" s="3">
        <v>58.79</v>
      </c>
      <c r="AR1173" s="3">
        <v>61.66</v>
      </c>
      <c r="AS1173" s="3">
        <v>62.11</v>
      </c>
      <c r="AT1173" s="3">
        <v>62.9</v>
      </c>
      <c r="AU1173" s="3">
        <v>62.45</v>
      </c>
      <c r="AV1173" s="3">
        <v>61.32</v>
      </c>
      <c r="AW1173" s="3">
        <v>52.25</v>
      </c>
      <c r="AX1173" s="3">
        <v>51.44</v>
      </c>
      <c r="AY1173" s="3">
        <v>51.18</v>
      </c>
    </row>
    <row r="1174" spans="1:51" x14ac:dyDescent="0.35">
      <c r="A1174" s="5">
        <f t="shared" si="19"/>
        <v>44369</v>
      </c>
      <c r="B1174" t="s">
        <v>1319</v>
      </c>
      <c r="C1174" s="2">
        <v>44369</v>
      </c>
      <c r="D1174" s="3">
        <v>79.41</v>
      </c>
      <c r="E1174" s="3">
        <v>79.52</v>
      </c>
      <c r="F1174" s="3">
        <v>81.42</v>
      </c>
      <c r="G1174" s="3">
        <v>83.16</v>
      </c>
      <c r="H1174" s="3">
        <v>87.5</v>
      </c>
      <c r="I1174" s="3">
        <v>89.4</v>
      </c>
      <c r="J1174" s="3">
        <v>87.34</v>
      </c>
      <c r="K1174" s="3">
        <v>87.44</v>
      </c>
      <c r="L1174" s="3">
        <v>86.38</v>
      </c>
      <c r="M1174" s="3">
        <v>61.31</v>
      </c>
      <c r="N1174" s="3">
        <v>60.06</v>
      </c>
      <c r="O1174" s="3">
        <v>59.84</v>
      </c>
      <c r="P1174" s="3">
        <v>57.91</v>
      </c>
      <c r="Q1174" s="3">
        <v>58.33</v>
      </c>
      <c r="R1174" s="3">
        <v>59.33</v>
      </c>
      <c r="S1174" s="3">
        <v>64.739999999999995</v>
      </c>
      <c r="T1174" s="3">
        <v>67.81</v>
      </c>
      <c r="U1174" s="3">
        <v>68.260000000000005</v>
      </c>
      <c r="V1174" s="3">
        <v>69.12</v>
      </c>
      <c r="W1174" s="3">
        <v>69.180000000000007</v>
      </c>
      <c r="X1174" s="3">
        <v>68.25</v>
      </c>
      <c r="Y1174" s="3">
        <v>52.4</v>
      </c>
      <c r="Z1174" s="3">
        <v>51.45</v>
      </c>
      <c r="AA1174" s="3">
        <v>50.75</v>
      </c>
      <c r="AB1174" s="3">
        <v>50.48</v>
      </c>
      <c r="AC1174" s="3">
        <v>50.76</v>
      </c>
      <c r="AD1174" s="3">
        <v>51.97</v>
      </c>
      <c r="AE1174" s="3">
        <v>59.56</v>
      </c>
      <c r="AF1174" s="3">
        <v>62.69</v>
      </c>
      <c r="AG1174" s="3">
        <v>63.14</v>
      </c>
      <c r="AH1174" s="3">
        <v>63.93</v>
      </c>
      <c r="AI1174" s="3">
        <v>63.75</v>
      </c>
      <c r="AJ1174" s="3">
        <v>62.95</v>
      </c>
      <c r="AK1174" s="3">
        <v>51.56</v>
      </c>
      <c r="AL1174" s="3">
        <v>50.75</v>
      </c>
      <c r="AM1174" s="3">
        <v>50.49</v>
      </c>
      <c r="AN1174" s="3">
        <v>50.76</v>
      </c>
      <c r="AO1174" s="3">
        <v>51.89</v>
      </c>
      <c r="AP1174" s="3">
        <v>53.04</v>
      </c>
      <c r="AQ1174" s="3">
        <v>59.1</v>
      </c>
      <c r="AR1174" s="3">
        <v>61.97</v>
      </c>
      <c r="AS1174" s="3">
        <v>62.42</v>
      </c>
      <c r="AT1174" s="3">
        <v>63.21</v>
      </c>
      <c r="AU1174" s="3">
        <v>62.76</v>
      </c>
      <c r="AV1174" s="3">
        <v>61.63</v>
      </c>
      <c r="AW1174" s="3">
        <v>52.47</v>
      </c>
      <c r="AX1174" s="3">
        <v>51.66</v>
      </c>
      <c r="AY1174" s="3">
        <v>51.4</v>
      </c>
    </row>
    <row r="1175" spans="1:51" x14ac:dyDescent="0.35">
      <c r="A1175" s="5">
        <f t="shared" si="19"/>
        <v>44370</v>
      </c>
      <c r="B1175" t="s">
        <v>1320</v>
      </c>
      <c r="C1175" s="2">
        <v>44370</v>
      </c>
      <c r="D1175" s="3">
        <v>81.89</v>
      </c>
      <c r="E1175" s="3">
        <v>81.98</v>
      </c>
      <c r="F1175" s="3">
        <v>83.69</v>
      </c>
      <c r="G1175" s="3">
        <v>85.7</v>
      </c>
      <c r="H1175" s="3">
        <v>89.98</v>
      </c>
      <c r="I1175" s="3">
        <v>91.84</v>
      </c>
      <c r="J1175" s="3">
        <v>89.88</v>
      </c>
      <c r="K1175" s="3">
        <v>89.98</v>
      </c>
      <c r="L1175" s="3">
        <v>88.92</v>
      </c>
      <c r="M1175" s="3">
        <v>63.07</v>
      </c>
      <c r="N1175" s="3">
        <v>61.82</v>
      </c>
      <c r="O1175" s="3">
        <v>61.6</v>
      </c>
      <c r="P1175" s="3">
        <v>59.67</v>
      </c>
      <c r="Q1175" s="3">
        <v>60.09</v>
      </c>
      <c r="R1175" s="3">
        <v>61.09</v>
      </c>
      <c r="S1175" s="3">
        <v>65.84</v>
      </c>
      <c r="T1175" s="3">
        <v>68.91</v>
      </c>
      <c r="U1175" s="3">
        <v>69.36</v>
      </c>
      <c r="V1175" s="3">
        <v>70.22</v>
      </c>
      <c r="W1175" s="3">
        <v>70.28</v>
      </c>
      <c r="X1175" s="3">
        <v>69.349999999999994</v>
      </c>
      <c r="Y1175" s="3">
        <v>53.03</v>
      </c>
      <c r="Z1175" s="3">
        <v>52.08</v>
      </c>
      <c r="AA1175" s="3">
        <v>51.38</v>
      </c>
      <c r="AB1175" s="3">
        <v>51.11</v>
      </c>
      <c r="AC1175" s="3">
        <v>51.39</v>
      </c>
      <c r="AD1175" s="3">
        <v>52.6</v>
      </c>
      <c r="AE1175" s="3">
        <v>59.36</v>
      </c>
      <c r="AF1175" s="3">
        <v>62.49</v>
      </c>
      <c r="AG1175" s="3">
        <v>62.94</v>
      </c>
      <c r="AH1175" s="3">
        <v>63.73</v>
      </c>
      <c r="AI1175" s="3">
        <v>63.55</v>
      </c>
      <c r="AJ1175" s="3">
        <v>62.75</v>
      </c>
      <c r="AK1175" s="3">
        <v>51.95</v>
      </c>
      <c r="AL1175" s="3">
        <v>51.14</v>
      </c>
      <c r="AM1175" s="3">
        <v>50.88</v>
      </c>
      <c r="AN1175" s="3">
        <v>51.15</v>
      </c>
      <c r="AO1175" s="3">
        <v>52.28</v>
      </c>
      <c r="AP1175" s="3">
        <v>53.43</v>
      </c>
      <c r="AQ1175" s="3">
        <v>58.9</v>
      </c>
      <c r="AR1175" s="3">
        <v>61.77</v>
      </c>
      <c r="AS1175" s="3">
        <v>62.22</v>
      </c>
      <c r="AT1175" s="3">
        <v>63.01</v>
      </c>
      <c r="AU1175" s="3">
        <v>62.56</v>
      </c>
      <c r="AV1175" s="3">
        <v>61.43</v>
      </c>
      <c r="AW1175" s="3">
        <v>52.86</v>
      </c>
      <c r="AX1175" s="3">
        <v>52.05</v>
      </c>
      <c r="AY1175" s="3">
        <v>51.79</v>
      </c>
    </row>
    <row r="1176" spans="1:51" x14ac:dyDescent="0.35">
      <c r="A1176" s="5">
        <f t="shared" si="19"/>
        <v>44371</v>
      </c>
      <c r="B1176" t="s">
        <v>1321</v>
      </c>
      <c r="C1176" s="2">
        <v>44371</v>
      </c>
      <c r="D1176" s="3">
        <v>83.56</v>
      </c>
      <c r="E1176" s="3">
        <v>83.33</v>
      </c>
      <c r="F1176" s="3">
        <v>84.74</v>
      </c>
      <c r="G1176" s="3">
        <v>86.59</v>
      </c>
      <c r="H1176" s="3">
        <v>90.83</v>
      </c>
      <c r="I1176" s="3">
        <v>92.7</v>
      </c>
      <c r="J1176" s="3">
        <v>90.82</v>
      </c>
      <c r="K1176" s="3">
        <v>90.92</v>
      </c>
      <c r="L1176" s="3">
        <v>89.86</v>
      </c>
      <c r="M1176" s="3">
        <v>63.67</v>
      </c>
      <c r="N1176" s="3">
        <v>62.42</v>
      </c>
      <c r="O1176" s="3">
        <v>62.2</v>
      </c>
      <c r="P1176" s="3">
        <v>60.21</v>
      </c>
      <c r="Q1176" s="3">
        <v>60.63</v>
      </c>
      <c r="R1176" s="3">
        <v>61.63</v>
      </c>
      <c r="S1176" s="3">
        <v>66.44</v>
      </c>
      <c r="T1176" s="3">
        <v>69.510000000000005</v>
      </c>
      <c r="U1176" s="3">
        <v>69.959999999999994</v>
      </c>
      <c r="V1176" s="3">
        <v>70.819999999999993</v>
      </c>
      <c r="W1176" s="3">
        <v>70.88</v>
      </c>
      <c r="X1176" s="3">
        <v>69.95</v>
      </c>
      <c r="Y1176" s="3">
        <v>53.46</v>
      </c>
      <c r="Z1176" s="3">
        <v>52.51</v>
      </c>
      <c r="AA1176" s="3">
        <v>51.81</v>
      </c>
      <c r="AB1176" s="3">
        <v>51.54</v>
      </c>
      <c r="AC1176" s="3">
        <v>51.82</v>
      </c>
      <c r="AD1176" s="3">
        <v>53.03</v>
      </c>
      <c r="AE1176" s="3">
        <v>59.94</v>
      </c>
      <c r="AF1176" s="3">
        <v>63.07</v>
      </c>
      <c r="AG1176" s="3">
        <v>63.52</v>
      </c>
      <c r="AH1176" s="3">
        <v>64.31</v>
      </c>
      <c r="AI1176" s="3">
        <v>64.13</v>
      </c>
      <c r="AJ1176" s="3">
        <v>63.33</v>
      </c>
      <c r="AK1176" s="3">
        <v>52.27</v>
      </c>
      <c r="AL1176" s="3">
        <v>51.46</v>
      </c>
      <c r="AM1176" s="3">
        <v>51.2</v>
      </c>
      <c r="AN1176" s="3">
        <v>51.47</v>
      </c>
      <c r="AO1176" s="3">
        <v>52.6</v>
      </c>
      <c r="AP1176" s="3">
        <v>53.75</v>
      </c>
      <c r="AQ1176" s="3">
        <v>59.54</v>
      </c>
      <c r="AR1176" s="3">
        <v>62.41</v>
      </c>
      <c r="AS1176" s="3">
        <v>62.86</v>
      </c>
      <c r="AT1176" s="3">
        <v>63.65</v>
      </c>
      <c r="AU1176" s="3">
        <v>63.2</v>
      </c>
      <c r="AV1176" s="3">
        <v>62.07</v>
      </c>
      <c r="AW1176" s="3">
        <v>53.18</v>
      </c>
      <c r="AX1176" s="3">
        <v>52.37</v>
      </c>
      <c r="AY1176" s="3">
        <v>52.11</v>
      </c>
    </row>
    <row r="1177" spans="1:51" x14ac:dyDescent="0.35">
      <c r="A1177" s="5">
        <f t="shared" si="19"/>
        <v>44372</v>
      </c>
      <c r="B1177" t="s">
        <v>1322</v>
      </c>
      <c r="C1177" s="2">
        <v>44372</v>
      </c>
      <c r="D1177" s="3">
        <v>84.63</v>
      </c>
      <c r="E1177" s="3">
        <v>84.25</v>
      </c>
      <c r="F1177" s="3">
        <v>85.83</v>
      </c>
      <c r="G1177" s="3">
        <v>87.28</v>
      </c>
      <c r="H1177" s="3">
        <v>91.52</v>
      </c>
      <c r="I1177" s="3">
        <v>93.41</v>
      </c>
      <c r="J1177" s="3">
        <v>91.39</v>
      </c>
      <c r="K1177" s="3">
        <v>91.49</v>
      </c>
      <c r="L1177" s="3">
        <v>90.43</v>
      </c>
      <c r="M1177" s="3">
        <v>64.239999999999995</v>
      </c>
      <c r="N1177" s="3">
        <v>62.99</v>
      </c>
      <c r="O1177" s="3">
        <v>62.77</v>
      </c>
      <c r="P1177" s="3">
        <v>60.74</v>
      </c>
      <c r="Q1177" s="3">
        <v>61.16</v>
      </c>
      <c r="R1177" s="3">
        <v>62.16</v>
      </c>
      <c r="S1177" s="3">
        <v>66.83</v>
      </c>
      <c r="T1177" s="3">
        <v>69.900000000000006</v>
      </c>
      <c r="U1177" s="3">
        <v>70.349999999999994</v>
      </c>
      <c r="V1177" s="3">
        <v>71.209999999999994</v>
      </c>
      <c r="W1177" s="3">
        <v>71.27</v>
      </c>
      <c r="X1177" s="3">
        <v>70.34</v>
      </c>
      <c r="Y1177" s="3">
        <v>53.92</v>
      </c>
      <c r="Z1177" s="3">
        <v>52.97</v>
      </c>
      <c r="AA1177" s="3">
        <v>52.27</v>
      </c>
      <c r="AB1177" s="3">
        <v>52</v>
      </c>
      <c r="AC1177" s="3">
        <v>52.28</v>
      </c>
      <c r="AD1177" s="3">
        <v>53.49</v>
      </c>
      <c r="AE1177" s="3">
        <v>60.09</v>
      </c>
      <c r="AF1177" s="3">
        <v>63.22</v>
      </c>
      <c r="AG1177" s="3">
        <v>63.67</v>
      </c>
      <c r="AH1177" s="3">
        <v>64.459999999999994</v>
      </c>
      <c r="AI1177" s="3">
        <v>64.28</v>
      </c>
      <c r="AJ1177" s="3">
        <v>63.48</v>
      </c>
      <c r="AK1177" s="3">
        <v>52.74</v>
      </c>
      <c r="AL1177" s="3">
        <v>51.93</v>
      </c>
      <c r="AM1177" s="3">
        <v>51.67</v>
      </c>
      <c r="AN1177" s="3">
        <v>51.94</v>
      </c>
      <c r="AO1177" s="3">
        <v>53.07</v>
      </c>
      <c r="AP1177" s="3">
        <v>54.22</v>
      </c>
      <c r="AQ1177" s="3">
        <v>59.66</v>
      </c>
      <c r="AR1177" s="3">
        <v>62.53</v>
      </c>
      <c r="AS1177" s="3">
        <v>62.98</v>
      </c>
      <c r="AT1177" s="3">
        <v>63.77</v>
      </c>
      <c r="AU1177" s="3">
        <v>63.32</v>
      </c>
      <c r="AV1177" s="3">
        <v>62.19</v>
      </c>
      <c r="AW1177" s="3">
        <v>53.65</v>
      </c>
      <c r="AX1177" s="3">
        <v>52.84</v>
      </c>
      <c r="AY1177" s="3">
        <v>52.58</v>
      </c>
    </row>
    <row r="1178" spans="1:51" x14ac:dyDescent="0.35">
      <c r="A1178" s="5">
        <f t="shared" si="19"/>
        <v>44375</v>
      </c>
      <c r="B1178" t="s">
        <v>1323</v>
      </c>
      <c r="C1178" s="2">
        <v>44375</v>
      </c>
      <c r="D1178" s="3">
        <v>84.69</v>
      </c>
      <c r="E1178" s="3">
        <v>84.26</v>
      </c>
      <c r="F1178" s="3">
        <v>85.68</v>
      </c>
      <c r="G1178" s="3">
        <v>87.56</v>
      </c>
      <c r="H1178" s="3">
        <v>91.62</v>
      </c>
      <c r="I1178" s="3">
        <v>93.53</v>
      </c>
      <c r="J1178" s="3">
        <v>91.44</v>
      </c>
      <c r="K1178" s="3">
        <v>91.54</v>
      </c>
      <c r="L1178" s="3">
        <v>90.48</v>
      </c>
      <c r="M1178" s="3">
        <v>64.55</v>
      </c>
      <c r="N1178" s="3">
        <v>63.3</v>
      </c>
      <c r="O1178" s="3">
        <v>63.08</v>
      </c>
      <c r="P1178" s="3">
        <v>61.08</v>
      </c>
      <c r="Q1178" s="3">
        <v>61.5</v>
      </c>
      <c r="R1178" s="3">
        <v>62.5</v>
      </c>
      <c r="S1178" s="3">
        <v>66.86</v>
      </c>
      <c r="T1178" s="3">
        <v>69.930000000000007</v>
      </c>
      <c r="U1178" s="3">
        <v>70.38</v>
      </c>
      <c r="V1178" s="3">
        <v>71.239999999999995</v>
      </c>
      <c r="W1178" s="3">
        <v>71.3</v>
      </c>
      <c r="X1178" s="3">
        <v>70.37</v>
      </c>
      <c r="Y1178" s="3">
        <v>53.64</v>
      </c>
      <c r="Z1178" s="3">
        <v>52.69</v>
      </c>
      <c r="AA1178" s="3">
        <v>51.99</v>
      </c>
      <c r="AB1178" s="3">
        <v>51.72</v>
      </c>
      <c r="AC1178" s="3">
        <v>52</v>
      </c>
      <c r="AD1178" s="3">
        <v>53.21</v>
      </c>
      <c r="AE1178" s="3">
        <v>60.05</v>
      </c>
      <c r="AF1178" s="3">
        <v>63.18</v>
      </c>
      <c r="AG1178" s="3">
        <v>63.63</v>
      </c>
      <c r="AH1178" s="3">
        <v>64.42</v>
      </c>
      <c r="AI1178" s="3">
        <v>64.239999999999995</v>
      </c>
      <c r="AJ1178" s="3">
        <v>63.44</v>
      </c>
      <c r="AK1178" s="3">
        <v>52.51</v>
      </c>
      <c r="AL1178" s="3">
        <v>51.7</v>
      </c>
      <c r="AM1178" s="3">
        <v>51.44</v>
      </c>
      <c r="AN1178" s="3">
        <v>51.71</v>
      </c>
      <c r="AO1178" s="3">
        <v>52.84</v>
      </c>
      <c r="AP1178" s="3">
        <v>53.99</v>
      </c>
      <c r="AQ1178" s="3">
        <v>59.62</v>
      </c>
      <c r="AR1178" s="3">
        <v>62.49</v>
      </c>
      <c r="AS1178" s="3">
        <v>62.94</v>
      </c>
      <c r="AT1178" s="3">
        <v>63.73</v>
      </c>
      <c r="AU1178" s="3">
        <v>63.28</v>
      </c>
      <c r="AV1178" s="3">
        <v>62.15</v>
      </c>
      <c r="AW1178" s="3">
        <v>53.42</v>
      </c>
      <c r="AX1178" s="3">
        <v>52.61</v>
      </c>
      <c r="AY1178" s="3">
        <v>52.35</v>
      </c>
    </row>
    <row r="1179" spans="1:51" x14ac:dyDescent="0.35">
      <c r="A1179" s="5">
        <f t="shared" si="19"/>
        <v>44376</v>
      </c>
      <c r="B1179" t="s">
        <v>1324</v>
      </c>
      <c r="C1179" s="2">
        <v>44376</v>
      </c>
      <c r="D1179" s="3">
        <v>87.22</v>
      </c>
      <c r="E1179" s="3">
        <v>86.59</v>
      </c>
      <c r="F1179" s="3">
        <v>88.01</v>
      </c>
      <c r="G1179" s="3">
        <v>89.23</v>
      </c>
      <c r="H1179" s="3">
        <v>93.63</v>
      </c>
      <c r="I1179" s="3">
        <v>95.51</v>
      </c>
      <c r="J1179" s="3">
        <v>93.32</v>
      </c>
      <c r="K1179" s="3">
        <v>93.42</v>
      </c>
      <c r="L1179" s="3">
        <v>92.36</v>
      </c>
      <c r="M1179" s="3">
        <v>65.040000000000006</v>
      </c>
      <c r="N1179" s="3">
        <v>63.79</v>
      </c>
      <c r="O1179" s="3">
        <v>63.57</v>
      </c>
      <c r="P1179" s="3">
        <v>61.53</v>
      </c>
      <c r="Q1179" s="3">
        <v>61.95</v>
      </c>
      <c r="R1179" s="3">
        <v>62.95</v>
      </c>
      <c r="S1179" s="3">
        <v>67.23</v>
      </c>
      <c r="T1179" s="3">
        <v>70.3</v>
      </c>
      <c r="U1179" s="3">
        <v>70.75</v>
      </c>
      <c r="V1179" s="3">
        <v>71.61</v>
      </c>
      <c r="W1179" s="3">
        <v>71.67</v>
      </c>
      <c r="X1179" s="3">
        <v>70.739999999999995</v>
      </c>
      <c r="Y1179" s="3">
        <v>53.55</v>
      </c>
      <c r="Z1179" s="3">
        <v>52.6</v>
      </c>
      <c r="AA1179" s="3">
        <v>51.9</v>
      </c>
      <c r="AB1179" s="3">
        <v>51.63</v>
      </c>
      <c r="AC1179" s="3">
        <v>51.91</v>
      </c>
      <c r="AD1179" s="3">
        <v>53.12</v>
      </c>
      <c r="AE1179" s="3">
        <v>59.7</v>
      </c>
      <c r="AF1179" s="3">
        <v>62.83</v>
      </c>
      <c r="AG1179" s="3">
        <v>63.28</v>
      </c>
      <c r="AH1179" s="3">
        <v>64.069999999999993</v>
      </c>
      <c r="AI1179" s="3">
        <v>63.89</v>
      </c>
      <c r="AJ1179" s="3">
        <v>63.09</v>
      </c>
      <c r="AK1179" s="3">
        <v>52.33</v>
      </c>
      <c r="AL1179" s="3">
        <v>51.52</v>
      </c>
      <c r="AM1179" s="3">
        <v>51.26</v>
      </c>
      <c r="AN1179" s="3">
        <v>51.53</v>
      </c>
      <c r="AO1179" s="3">
        <v>52.66</v>
      </c>
      <c r="AP1179" s="3">
        <v>53.81</v>
      </c>
      <c r="AQ1179" s="3">
        <v>58.13</v>
      </c>
      <c r="AR1179" s="3">
        <v>61</v>
      </c>
      <c r="AS1179" s="3">
        <v>61.45</v>
      </c>
      <c r="AT1179" s="3">
        <v>62.24</v>
      </c>
      <c r="AU1179" s="3">
        <v>61.79</v>
      </c>
      <c r="AV1179" s="3">
        <v>60.66</v>
      </c>
      <c r="AW1179" s="3">
        <v>53.24</v>
      </c>
      <c r="AX1179" s="3">
        <v>52.43</v>
      </c>
      <c r="AY1179" s="3">
        <v>52.17</v>
      </c>
    </row>
    <row r="1180" spans="1:51" x14ac:dyDescent="0.35">
      <c r="A1180" s="5">
        <f t="shared" si="19"/>
        <v>44377</v>
      </c>
      <c r="B1180" t="s">
        <v>1325</v>
      </c>
      <c r="C1180" s="2">
        <v>44377</v>
      </c>
      <c r="D1180" s="3">
        <v>88.82</v>
      </c>
      <c r="E1180" s="3">
        <v>90.89</v>
      </c>
      <c r="F1180" s="3">
        <v>91.55</v>
      </c>
      <c r="G1180" s="3">
        <v>95.81</v>
      </c>
      <c r="H1180" s="3">
        <v>97.7</v>
      </c>
      <c r="I1180" s="3">
        <v>95.48</v>
      </c>
      <c r="J1180" s="3">
        <v>95.58</v>
      </c>
      <c r="K1180" s="3">
        <v>94.52</v>
      </c>
      <c r="L1180" s="3">
        <v>65.62</v>
      </c>
      <c r="M1180" s="3">
        <v>64.37</v>
      </c>
      <c r="N1180" s="3">
        <v>64.150000000000006</v>
      </c>
      <c r="O1180" s="3">
        <v>62.08</v>
      </c>
      <c r="P1180" s="3">
        <v>62.5</v>
      </c>
      <c r="Q1180" s="3">
        <v>63.5</v>
      </c>
      <c r="R1180" s="3">
        <v>67.73</v>
      </c>
      <c r="S1180" s="3">
        <v>70.8</v>
      </c>
      <c r="T1180" s="3">
        <v>71.25</v>
      </c>
      <c r="U1180" s="3">
        <v>72.11</v>
      </c>
      <c r="V1180" s="3">
        <v>72.17</v>
      </c>
      <c r="W1180" s="3">
        <v>71.239999999999995</v>
      </c>
      <c r="X1180" s="3">
        <v>53.31</v>
      </c>
      <c r="Y1180" s="3">
        <v>52.36</v>
      </c>
      <c r="Z1180" s="3">
        <v>51.66</v>
      </c>
      <c r="AA1180" s="3">
        <v>51.39</v>
      </c>
      <c r="AB1180" s="3">
        <v>51.67</v>
      </c>
      <c r="AC1180" s="3">
        <v>52.88</v>
      </c>
      <c r="AD1180" s="3">
        <v>59.75</v>
      </c>
      <c r="AE1180" s="3">
        <v>62.88</v>
      </c>
      <c r="AF1180" s="3">
        <v>63.33</v>
      </c>
      <c r="AG1180" s="3">
        <v>64.12</v>
      </c>
      <c r="AH1180" s="3">
        <v>63.94</v>
      </c>
      <c r="AI1180" s="3">
        <v>63.14</v>
      </c>
      <c r="AJ1180" s="3">
        <v>51.96</v>
      </c>
      <c r="AK1180" s="3">
        <v>51.15</v>
      </c>
      <c r="AL1180" s="3">
        <v>50.89</v>
      </c>
      <c r="AM1180" s="3">
        <v>51.16</v>
      </c>
      <c r="AN1180" s="3">
        <v>52.29</v>
      </c>
      <c r="AO1180" s="3">
        <v>53.44</v>
      </c>
      <c r="AP1180" s="3">
        <v>58.55</v>
      </c>
      <c r="AQ1180" s="3">
        <v>61.42</v>
      </c>
      <c r="AR1180" s="3">
        <v>61.87</v>
      </c>
      <c r="AS1180" s="3">
        <v>62.66</v>
      </c>
      <c r="AT1180" s="3">
        <v>62.21</v>
      </c>
      <c r="AU1180" s="3">
        <v>61.08</v>
      </c>
      <c r="AV1180" s="3">
        <v>52.87</v>
      </c>
      <c r="AW1180" s="3">
        <v>52.06</v>
      </c>
      <c r="AX1180" s="3">
        <v>51.8</v>
      </c>
      <c r="AY1180" s="3">
        <v>52.07</v>
      </c>
    </row>
    <row r="1181" spans="1:51" x14ac:dyDescent="0.35">
      <c r="A1181" s="5">
        <f t="shared" si="19"/>
        <v>44378</v>
      </c>
      <c r="B1181" t="s">
        <v>1326</v>
      </c>
      <c r="C1181" s="2">
        <v>44378</v>
      </c>
      <c r="D1181" s="3">
        <v>90.89</v>
      </c>
      <c r="E1181" s="3">
        <v>92.63</v>
      </c>
      <c r="F1181" s="3">
        <v>94.16</v>
      </c>
      <c r="G1181" s="3">
        <v>98.43</v>
      </c>
      <c r="H1181" s="3">
        <v>100.21</v>
      </c>
      <c r="I1181" s="3">
        <v>97.82</v>
      </c>
      <c r="J1181" s="3">
        <v>97.92</v>
      </c>
      <c r="K1181" s="3">
        <v>96.86</v>
      </c>
      <c r="L1181" s="3">
        <v>66.760000000000005</v>
      </c>
      <c r="M1181" s="3">
        <v>65.510000000000005</v>
      </c>
      <c r="N1181" s="3">
        <v>65.290000000000006</v>
      </c>
      <c r="O1181" s="3">
        <v>63.26</v>
      </c>
      <c r="P1181" s="3">
        <v>63.68</v>
      </c>
      <c r="Q1181" s="3">
        <v>64.680000000000007</v>
      </c>
      <c r="R1181" s="3">
        <v>68.849999999999994</v>
      </c>
      <c r="S1181" s="3">
        <v>71.92</v>
      </c>
      <c r="T1181" s="3">
        <v>72.37</v>
      </c>
      <c r="U1181" s="3">
        <v>73.23</v>
      </c>
      <c r="V1181" s="3">
        <v>73.290000000000006</v>
      </c>
      <c r="W1181" s="3">
        <v>72.36</v>
      </c>
      <c r="X1181" s="3">
        <v>53.84</v>
      </c>
      <c r="Y1181" s="3">
        <v>52.89</v>
      </c>
      <c r="Z1181" s="3">
        <v>52.19</v>
      </c>
      <c r="AA1181" s="3">
        <v>51.92</v>
      </c>
      <c r="AB1181" s="3">
        <v>52.2</v>
      </c>
      <c r="AC1181" s="3">
        <v>53.41</v>
      </c>
      <c r="AD1181" s="3">
        <v>60.58</v>
      </c>
      <c r="AE1181" s="3">
        <v>63.71</v>
      </c>
      <c r="AF1181" s="3">
        <v>64.16</v>
      </c>
      <c r="AG1181" s="3">
        <v>64.95</v>
      </c>
      <c r="AH1181" s="3">
        <v>64.77</v>
      </c>
      <c r="AI1181" s="3">
        <v>63.97</v>
      </c>
      <c r="AJ1181" s="3">
        <v>52.5</v>
      </c>
      <c r="AK1181" s="3">
        <v>51.69</v>
      </c>
      <c r="AL1181" s="3">
        <v>51.43</v>
      </c>
      <c r="AM1181" s="3">
        <v>51.7</v>
      </c>
      <c r="AN1181" s="3">
        <v>52.83</v>
      </c>
      <c r="AO1181" s="3">
        <v>53.98</v>
      </c>
      <c r="AP1181" s="3">
        <v>59.38</v>
      </c>
      <c r="AQ1181" s="3">
        <v>62.25</v>
      </c>
      <c r="AR1181" s="3">
        <v>62.7</v>
      </c>
      <c r="AS1181" s="3">
        <v>63.49</v>
      </c>
      <c r="AT1181" s="3">
        <v>63.04</v>
      </c>
      <c r="AU1181" s="3">
        <v>61.91</v>
      </c>
      <c r="AV1181" s="3">
        <v>53.41</v>
      </c>
      <c r="AW1181" s="3">
        <v>52.6</v>
      </c>
      <c r="AX1181" s="3">
        <v>52.34</v>
      </c>
      <c r="AY1181" s="3">
        <v>52.61</v>
      </c>
    </row>
    <row r="1182" spans="1:51" x14ac:dyDescent="0.35">
      <c r="A1182" s="5">
        <f t="shared" si="19"/>
        <v>44379</v>
      </c>
      <c r="B1182" t="s">
        <v>1327</v>
      </c>
      <c r="C1182" s="2">
        <v>44379</v>
      </c>
      <c r="D1182" s="3">
        <v>91.01</v>
      </c>
      <c r="E1182" s="3">
        <v>92.92</v>
      </c>
      <c r="F1182" s="3">
        <v>94.2</v>
      </c>
      <c r="G1182" s="3">
        <v>98.44</v>
      </c>
      <c r="H1182" s="3">
        <v>100.43</v>
      </c>
      <c r="I1182" s="3">
        <v>96.85</v>
      </c>
      <c r="J1182" s="3">
        <v>96.95</v>
      </c>
      <c r="K1182" s="3">
        <v>95.89</v>
      </c>
      <c r="L1182" s="3">
        <v>66.349999999999994</v>
      </c>
      <c r="M1182" s="3">
        <v>65.099999999999994</v>
      </c>
      <c r="N1182" s="3">
        <v>64.88</v>
      </c>
      <c r="O1182" s="3">
        <v>62.77</v>
      </c>
      <c r="P1182" s="3">
        <v>63.19</v>
      </c>
      <c r="Q1182" s="3">
        <v>64.19</v>
      </c>
      <c r="R1182" s="3">
        <v>68.5</v>
      </c>
      <c r="S1182" s="3">
        <v>71.569999999999993</v>
      </c>
      <c r="T1182" s="3">
        <v>72.02</v>
      </c>
      <c r="U1182" s="3">
        <v>72.88</v>
      </c>
      <c r="V1182" s="3">
        <v>72.94</v>
      </c>
      <c r="W1182" s="3">
        <v>72.010000000000005</v>
      </c>
      <c r="X1182" s="3">
        <v>53.74</v>
      </c>
      <c r="Y1182" s="3">
        <v>52.79</v>
      </c>
      <c r="Z1182" s="3">
        <v>52.09</v>
      </c>
      <c r="AA1182" s="3">
        <v>51.82</v>
      </c>
      <c r="AB1182" s="3">
        <v>52.1</v>
      </c>
      <c r="AC1182" s="3">
        <v>53.31</v>
      </c>
      <c r="AD1182" s="3">
        <v>60.4</v>
      </c>
      <c r="AE1182" s="3">
        <v>63.53</v>
      </c>
      <c r="AF1182" s="3">
        <v>63.98</v>
      </c>
      <c r="AG1182" s="3">
        <v>64.77</v>
      </c>
      <c r="AH1182" s="3">
        <v>64.59</v>
      </c>
      <c r="AI1182" s="3">
        <v>63.79</v>
      </c>
      <c r="AJ1182" s="3">
        <v>52.26</v>
      </c>
      <c r="AK1182" s="3">
        <v>51.45</v>
      </c>
      <c r="AL1182" s="3">
        <v>51.19</v>
      </c>
      <c r="AM1182" s="3">
        <v>51.46</v>
      </c>
      <c r="AN1182" s="3">
        <v>52.59</v>
      </c>
      <c r="AO1182" s="3">
        <v>53.74</v>
      </c>
      <c r="AP1182" s="3">
        <v>61.2</v>
      </c>
      <c r="AQ1182" s="3">
        <v>64.069999999999993</v>
      </c>
      <c r="AR1182" s="3">
        <v>64.52</v>
      </c>
      <c r="AS1182" s="3">
        <v>65.31</v>
      </c>
      <c r="AT1182" s="3">
        <v>64.86</v>
      </c>
      <c r="AU1182" s="3">
        <v>63.73</v>
      </c>
      <c r="AV1182" s="3">
        <v>53.17</v>
      </c>
      <c r="AW1182" s="3">
        <v>52.36</v>
      </c>
      <c r="AX1182" s="3">
        <v>52.1</v>
      </c>
      <c r="AY1182" s="3">
        <v>52.37</v>
      </c>
    </row>
    <row r="1183" spans="1:51" x14ac:dyDescent="0.35">
      <c r="A1183" s="5">
        <f t="shared" si="19"/>
        <v>44382</v>
      </c>
      <c r="B1183" t="s">
        <v>1328</v>
      </c>
      <c r="C1183" s="2">
        <v>44382</v>
      </c>
      <c r="D1183" s="3">
        <v>93.44</v>
      </c>
      <c r="E1183" s="3">
        <v>94.92</v>
      </c>
      <c r="F1183" s="3">
        <v>96.48</v>
      </c>
      <c r="G1183" s="3">
        <v>100.8</v>
      </c>
      <c r="H1183" s="3">
        <v>102.58</v>
      </c>
      <c r="I1183" s="3">
        <v>99.63</v>
      </c>
      <c r="J1183" s="3">
        <v>99.73</v>
      </c>
      <c r="K1183" s="3">
        <v>98.67</v>
      </c>
      <c r="L1183" s="3">
        <v>67.22</v>
      </c>
      <c r="M1183" s="3">
        <v>65.97</v>
      </c>
      <c r="N1183" s="3">
        <v>65.75</v>
      </c>
      <c r="O1183" s="3">
        <v>63.68</v>
      </c>
      <c r="P1183" s="3">
        <v>64.099999999999994</v>
      </c>
      <c r="Q1183" s="3">
        <v>65.099999999999994</v>
      </c>
      <c r="R1183" s="3">
        <v>68.97</v>
      </c>
      <c r="S1183" s="3">
        <v>72.040000000000006</v>
      </c>
      <c r="T1183" s="3">
        <v>72.489999999999995</v>
      </c>
      <c r="U1183" s="3">
        <v>73.349999999999994</v>
      </c>
      <c r="V1183" s="3">
        <v>73.41</v>
      </c>
      <c r="W1183" s="3">
        <v>72.48</v>
      </c>
      <c r="X1183" s="3">
        <v>53.87</v>
      </c>
      <c r="Y1183" s="3">
        <v>52.92</v>
      </c>
      <c r="Z1183" s="3">
        <v>52.22</v>
      </c>
      <c r="AA1183" s="3">
        <v>51.95</v>
      </c>
      <c r="AB1183" s="3">
        <v>52.23</v>
      </c>
      <c r="AC1183" s="3">
        <v>53.44</v>
      </c>
      <c r="AD1183" s="3">
        <v>60.28</v>
      </c>
      <c r="AE1183" s="3">
        <v>63.41</v>
      </c>
      <c r="AF1183" s="3">
        <v>63.86</v>
      </c>
      <c r="AG1183" s="3">
        <v>64.650000000000006</v>
      </c>
      <c r="AH1183" s="3">
        <v>64.47</v>
      </c>
      <c r="AI1183" s="3">
        <v>63.67</v>
      </c>
      <c r="AJ1183" s="3">
        <v>52.33</v>
      </c>
      <c r="AK1183" s="3">
        <v>51.52</v>
      </c>
      <c r="AL1183" s="3">
        <v>51.26</v>
      </c>
      <c r="AM1183" s="3">
        <v>51.53</v>
      </c>
      <c r="AN1183" s="3">
        <v>52.66</v>
      </c>
      <c r="AO1183" s="3">
        <v>53.81</v>
      </c>
      <c r="AP1183" s="3">
        <v>61.08</v>
      </c>
      <c r="AQ1183" s="3">
        <v>63.95</v>
      </c>
      <c r="AR1183" s="3">
        <v>64.400000000000006</v>
      </c>
      <c r="AS1183" s="3">
        <v>65.19</v>
      </c>
      <c r="AT1183" s="3">
        <v>64.739999999999995</v>
      </c>
      <c r="AU1183" s="3">
        <v>63.61</v>
      </c>
      <c r="AV1183" s="3">
        <v>53.24</v>
      </c>
      <c r="AW1183" s="3">
        <v>52.43</v>
      </c>
      <c r="AX1183" s="3">
        <v>52.17</v>
      </c>
      <c r="AY1183" s="3">
        <v>52.44</v>
      </c>
    </row>
    <row r="1184" spans="1:51" x14ac:dyDescent="0.35">
      <c r="A1184" s="5">
        <f t="shared" si="19"/>
        <v>44383</v>
      </c>
      <c r="B1184" t="s">
        <v>1329</v>
      </c>
      <c r="C1184" s="2">
        <v>44383</v>
      </c>
      <c r="D1184" s="3">
        <v>85.36</v>
      </c>
      <c r="E1184" s="3">
        <v>88.47</v>
      </c>
      <c r="F1184" s="3">
        <v>89.68</v>
      </c>
      <c r="G1184" s="3">
        <v>93.83</v>
      </c>
      <c r="H1184" s="3">
        <v>95.82</v>
      </c>
      <c r="I1184" s="3">
        <v>92.48</v>
      </c>
      <c r="J1184" s="3">
        <v>92.58</v>
      </c>
      <c r="K1184" s="3">
        <v>91.52</v>
      </c>
      <c r="L1184" s="3">
        <v>65.22</v>
      </c>
      <c r="M1184" s="3">
        <v>63.97</v>
      </c>
      <c r="N1184" s="3">
        <v>63.75</v>
      </c>
      <c r="O1184" s="3">
        <v>61.56</v>
      </c>
      <c r="P1184" s="3">
        <v>61.98</v>
      </c>
      <c r="Q1184" s="3">
        <v>62.98</v>
      </c>
      <c r="R1184" s="3">
        <v>67.349999999999994</v>
      </c>
      <c r="S1184" s="3">
        <v>70.42</v>
      </c>
      <c r="T1184" s="3">
        <v>70.87</v>
      </c>
      <c r="U1184" s="3">
        <v>71.73</v>
      </c>
      <c r="V1184" s="3">
        <v>71.790000000000006</v>
      </c>
      <c r="W1184" s="3">
        <v>70.86</v>
      </c>
      <c r="X1184" s="3">
        <v>52.59</v>
      </c>
      <c r="Y1184" s="3">
        <v>51.64</v>
      </c>
      <c r="Z1184" s="3">
        <v>50.94</v>
      </c>
      <c r="AA1184" s="3">
        <v>50.67</v>
      </c>
      <c r="AB1184" s="3">
        <v>50.95</v>
      </c>
      <c r="AC1184" s="3">
        <v>52.16</v>
      </c>
      <c r="AD1184" s="3">
        <v>58.8</v>
      </c>
      <c r="AE1184" s="3">
        <v>61.93</v>
      </c>
      <c r="AF1184" s="3">
        <v>62.38</v>
      </c>
      <c r="AG1184" s="3">
        <v>63.17</v>
      </c>
      <c r="AH1184" s="3">
        <v>62.99</v>
      </c>
      <c r="AI1184" s="3">
        <v>62.19</v>
      </c>
      <c r="AJ1184" s="3">
        <v>51.01</v>
      </c>
      <c r="AK1184" s="3">
        <v>50.2</v>
      </c>
      <c r="AL1184" s="3">
        <v>49.94</v>
      </c>
      <c r="AM1184" s="3">
        <v>50.21</v>
      </c>
      <c r="AN1184" s="3">
        <v>51.34</v>
      </c>
      <c r="AO1184" s="3">
        <v>52.49</v>
      </c>
      <c r="AP1184" s="3">
        <v>59.43</v>
      </c>
      <c r="AQ1184" s="3">
        <v>62.3</v>
      </c>
      <c r="AR1184" s="3">
        <v>62.75</v>
      </c>
      <c r="AS1184" s="3">
        <v>63.54</v>
      </c>
      <c r="AT1184" s="3">
        <v>63.09</v>
      </c>
      <c r="AU1184" s="3">
        <v>61.96</v>
      </c>
      <c r="AV1184" s="3">
        <v>51.92</v>
      </c>
      <c r="AW1184" s="3">
        <v>51.11</v>
      </c>
      <c r="AX1184" s="3">
        <v>50.85</v>
      </c>
      <c r="AY1184" s="3">
        <v>51.12</v>
      </c>
    </row>
    <row r="1185" spans="1:51" x14ac:dyDescent="0.35">
      <c r="A1185" s="5">
        <f t="shared" si="19"/>
        <v>44384</v>
      </c>
      <c r="B1185" t="s">
        <v>1330</v>
      </c>
      <c r="C1185" s="2">
        <v>44384</v>
      </c>
      <c r="D1185" s="3">
        <v>83.05</v>
      </c>
      <c r="E1185" s="3">
        <v>84.94</v>
      </c>
      <c r="F1185" s="3">
        <v>86.23</v>
      </c>
      <c r="G1185" s="3">
        <v>90.4</v>
      </c>
      <c r="H1185" s="3">
        <v>92.11</v>
      </c>
      <c r="I1185" s="3">
        <v>89.42</v>
      </c>
      <c r="J1185" s="3">
        <v>89.52</v>
      </c>
      <c r="K1185" s="3">
        <v>88.46</v>
      </c>
      <c r="L1185" s="3">
        <v>64.38</v>
      </c>
      <c r="M1185" s="3">
        <v>63.13</v>
      </c>
      <c r="N1185" s="3">
        <v>62.91</v>
      </c>
      <c r="O1185" s="3">
        <v>60.71</v>
      </c>
      <c r="P1185" s="3">
        <v>61.13</v>
      </c>
      <c r="Q1185" s="3">
        <v>62.13</v>
      </c>
      <c r="R1185" s="3">
        <v>66.94</v>
      </c>
      <c r="S1185" s="3">
        <v>70.010000000000005</v>
      </c>
      <c r="T1185" s="3">
        <v>70.459999999999994</v>
      </c>
      <c r="U1185" s="3">
        <v>71.319999999999993</v>
      </c>
      <c r="V1185" s="3">
        <v>71.38</v>
      </c>
      <c r="W1185" s="3">
        <v>70.45</v>
      </c>
      <c r="X1185" s="3">
        <v>52.02</v>
      </c>
      <c r="Y1185" s="3">
        <v>51.07</v>
      </c>
      <c r="Z1185" s="3">
        <v>50.37</v>
      </c>
      <c r="AA1185" s="3">
        <v>50.1</v>
      </c>
      <c r="AB1185" s="3">
        <v>50.38</v>
      </c>
      <c r="AC1185" s="3">
        <v>51.59</v>
      </c>
      <c r="AD1185" s="3">
        <v>58.86</v>
      </c>
      <c r="AE1185" s="3">
        <v>61.99</v>
      </c>
      <c r="AF1185" s="3">
        <v>62.44</v>
      </c>
      <c r="AG1185" s="3">
        <v>63.23</v>
      </c>
      <c r="AH1185" s="3">
        <v>63.05</v>
      </c>
      <c r="AI1185" s="3">
        <v>62.25</v>
      </c>
      <c r="AJ1185" s="3">
        <v>50.52</v>
      </c>
      <c r="AK1185" s="3">
        <v>49.71</v>
      </c>
      <c r="AL1185" s="3">
        <v>49.45</v>
      </c>
      <c r="AM1185" s="3">
        <v>49.72</v>
      </c>
      <c r="AN1185" s="3">
        <v>50.85</v>
      </c>
      <c r="AO1185" s="3">
        <v>52</v>
      </c>
      <c r="AP1185" s="3">
        <v>59.71</v>
      </c>
      <c r="AQ1185" s="3">
        <v>62.58</v>
      </c>
      <c r="AR1185" s="3">
        <v>63.03</v>
      </c>
      <c r="AS1185" s="3">
        <v>63.82</v>
      </c>
      <c r="AT1185" s="3">
        <v>63.37</v>
      </c>
      <c r="AU1185" s="3">
        <v>62.24</v>
      </c>
      <c r="AV1185" s="3">
        <v>51.43</v>
      </c>
      <c r="AW1185" s="3">
        <v>50.62</v>
      </c>
      <c r="AX1185" s="3">
        <v>50.36</v>
      </c>
      <c r="AY1185" s="3">
        <v>50.63</v>
      </c>
    </row>
    <row r="1186" spans="1:51" x14ac:dyDescent="0.35">
      <c r="A1186" s="5">
        <f t="shared" si="19"/>
        <v>44385</v>
      </c>
      <c r="B1186" t="s">
        <v>1331</v>
      </c>
      <c r="C1186" s="2">
        <v>44385</v>
      </c>
      <c r="D1186" s="3">
        <v>85.29</v>
      </c>
      <c r="E1186" s="3">
        <v>87.9</v>
      </c>
      <c r="F1186" s="3">
        <v>89.4</v>
      </c>
      <c r="G1186" s="3">
        <v>93.58</v>
      </c>
      <c r="H1186" s="3">
        <v>95.28</v>
      </c>
      <c r="I1186" s="3">
        <v>92.52</v>
      </c>
      <c r="J1186" s="3">
        <v>92.62</v>
      </c>
      <c r="K1186" s="3">
        <v>91.56</v>
      </c>
      <c r="L1186" s="3">
        <v>65.459999999999994</v>
      </c>
      <c r="M1186" s="3">
        <v>64.209999999999994</v>
      </c>
      <c r="N1186" s="3">
        <v>63.99</v>
      </c>
      <c r="O1186" s="3">
        <v>61.78</v>
      </c>
      <c r="P1186" s="3">
        <v>62.2</v>
      </c>
      <c r="Q1186" s="3">
        <v>63.2</v>
      </c>
      <c r="R1186" s="3">
        <v>67.28</v>
      </c>
      <c r="S1186" s="3">
        <v>70.349999999999994</v>
      </c>
      <c r="T1186" s="3">
        <v>70.8</v>
      </c>
      <c r="U1186" s="3">
        <v>71.66</v>
      </c>
      <c r="V1186" s="3">
        <v>71.72</v>
      </c>
      <c r="W1186" s="3">
        <v>70.790000000000006</v>
      </c>
      <c r="X1186" s="3">
        <v>52.32</v>
      </c>
      <c r="Y1186" s="3">
        <v>51.37</v>
      </c>
      <c r="Z1186" s="3">
        <v>50.67</v>
      </c>
      <c r="AA1186" s="3">
        <v>50.4</v>
      </c>
      <c r="AB1186" s="3">
        <v>50.68</v>
      </c>
      <c r="AC1186" s="3">
        <v>51.89</v>
      </c>
      <c r="AD1186" s="3">
        <v>59.13</v>
      </c>
      <c r="AE1186" s="3">
        <v>62.26</v>
      </c>
      <c r="AF1186" s="3">
        <v>62.71</v>
      </c>
      <c r="AG1186" s="3">
        <v>63.5</v>
      </c>
      <c r="AH1186" s="3">
        <v>63.32</v>
      </c>
      <c r="AI1186" s="3">
        <v>62.52</v>
      </c>
      <c r="AJ1186" s="3">
        <v>51</v>
      </c>
      <c r="AK1186" s="3">
        <v>50.19</v>
      </c>
      <c r="AL1186" s="3">
        <v>49.93</v>
      </c>
      <c r="AM1186" s="3">
        <v>50.2</v>
      </c>
      <c r="AN1186" s="3">
        <v>51.33</v>
      </c>
      <c r="AO1186" s="3">
        <v>52.48</v>
      </c>
      <c r="AP1186" s="3">
        <v>59.74</v>
      </c>
      <c r="AQ1186" s="3">
        <v>62.61</v>
      </c>
      <c r="AR1186" s="3">
        <v>63.06</v>
      </c>
      <c r="AS1186" s="3">
        <v>63.85</v>
      </c>
      <c r="AT1186" s="3">
        <v>63.4</v>
      </c>
      <c r="AU1186" s="3">
        <v>62.27</v>
      </c>
      <c r="AV1186" s="3">
        <v>51.91</v>
      </c>
      <c r="AW1186" s="3">
        <v>51.1</v>
      </c>
      <c r="AX1186" s="3">
        <v>50.84</v>
      </c>
      <c r="AY1186" s="3">
        <v>51.11</v>
      </c>
    </row>
    <row r="1187" spans="1:51" x14ac:dyDescent="0.35">
      <c r="A1187" s="5">
        <f t="shared" si="19"/>
        <v>44386</v>
      </c>
      <c r="B1187" t="s">
        <v>1332</v>
      </c>
      <c r="C1187" s="2">
        <v>44386</v>
      </c>
      <c r="D1187" s="3">
        <v>90.54</v>
      </c>
      <c r="E1187" s="3">
        <v>92.41</v>
      </c>
      <c r="F1187" s="3">
        <v>94.4</v>
      </c>
      <c r="G1187" s="3">
        <v>98.85</v>
      </c>
      <c r="H1187" s="3">
        <v>100.36</v>
      </c>
      <c r="I1187" s="3">
        <v>97.6</v>
      </c>
      <c r="J1187" s="3">
        <v>97.7</v>
      </c>
      <c r="K1187" s="3">
        <v>96.64</v>
      </c>
      <c r="L1187" s="3">
        <v>66.56</v>
      </c>
      <c r="M1187" s="3">
        <v>65.31</v>
      </c>
      <c r="N1187" s="3">
        <v>65.09</v>
      </c>
      <c r="O1187" s="3">
        <v>62.89</v>
      </c>
      <c r="P1187" s="3">
        <v>63.31</v>
      </c>
      <c r="Q1187" s="3">
        <v>64.31</v>
      </c>
      <c r="R1187" s="3">
        <v>68.38</v>
      </c>
      <c r="S1187" s="3">
        <v>71.45</v>
      </c>
      <c r="T1187" s="3">
        <v>71.900000000000006</v>
      </c>
      <c r="U1187" s="3">
        <v>72.760000000000005</v>
      </c>
      <c r="V1187" s="3">
        <v>72.819999999999993</v>
      </c>
      <c r="W1187" s="3">
        <v>71.89</v>
      </c>
      <c r="X1187" s="3">
        <v>52.94</v>
      </c>
      <c r="Y1187" s="3">
        <v>51.99</v>
      </c>
      <c r="Z1187" s="3">
        <v>51.29</v>
      </c>
      <c r="AA1187" s="3">
        <v>51.02</v>
      </c>
      <c r="AB1187" s="3">
        <v>51.3</v>
      </c>
      <c r="AC1187" s="3">
        <v>52.51</v>
      </c>
      <c r="AD1187" s="3">
        <v>59.78</v>
      </c>
      <c r="AE1187" s="3">
        <v>62.91</v>
      </c>
      <c r="AF1187" s="3">
        <v>63.36</v>
      </c>
      <c r="AG1187" s="3">
        <v>64.150000000000006</v>
      </c>
      <c r="AH1187" s="3">
        <v>63.97</v>
      </c>
      <c r="AI1187" s="3">
        <v>63.17</v>
      </c>
      <c r="AJ1187" s="3">
        <v>51.77</v>
      </c>
      <c r="AK1187" s="3">
        <v>50.96</v>
      </c>
      <c r="AL1187" s="3">
        <v>50.7</v>
      </c>
      <c r="AM1187" s="3">
        <v>50.97</v>
      </c>
      <c r="AN1187" s="3">
        <v>52.1</v>
      </c>
      <c r="AO1187" s="3">
        <v>53.25</v>
      </c>
      <c r="AP1187" s="3">
        <v>60.39</v>
      </c>
      <c r="AQ1187" s="3">
        <v>63.26</v>
      </c>
      <c r="AR1187" s="3">
        <v>63.71</v>
      </c>
      <c r="AS1187" s="3">
        <v>64.5</v>
      </c>
      <c r="AT1187" s="3">
        <v>64.05</v>
      </c>
      <c r="AU1187" s="3">
        <v>62.92</v>
      </c>
      <c r="AV1187" s="3">
        <v>52.68</v>
      </c>
      <c r="AW1187" s="3">
        <v>51.87</v>
      </c>
      <c r="AX1187" s="3">
        <v>51.61</v>
      </c>
      <c r="AY1187" s="3">
        <v>51.88</v>
      </c>
    </row>
    <row r="1188" spans="1:51" x14ac:dyDescent="0.35">
      <c r="A1188" s="5">
        <f t="shared" si="19"/>
        <v>44389</v>
      </c>
      <c r="B1188" t="s">
        <v>1333</v>
      </c>
      <c r="C1188" s="2">
        <v>44389</v>
      </c>
      <c r="D1188" s="3">
        <v>86.42</v>
      </c>
      <c r="E1188" s="3">
        <v>88.5</v>
      </c>
      <c r="F1188" s="3">
        <v>90.22</v>
      </c>
      <c r="G1188" s="3">
        <v>94.76</v>
      </c>
      <c r="H1188" s="3">
        <v>96.25</v>
      </c>
      <c r="I1188" s="3">
        <v>93.43</v>
      </c>
      <c r="J1188" s="3">
        <v>93.53</v>
      </c>
      <c r="K1188" s="3">
        <v>92.47</v>
      </c>
      <c r="L1188" s="3">
        <v>64.98</v>
      </c>
      <c r="M1188" s="3">
        <v>63.73</v>
      </c>
      <c r="N1188" s="3">
        <v>63.51</v>
      </c>
      <c r="O1188" s="3">
        <v>61.23</v>
      </c>
      <c r="P1188" s="3">
        <v>61.65</v>
      </c>
      <c r="Q1188" s="3">
        <v>62.65</v>
      </c>
      <c r="R1188" s="3">
        <v>66.680000000000007</v>
      </c>
      <c r="S1188" s="3">
        <v>69.75</v>
      </c>
      <c r="T1188" s="3">
        <v>70.2</v>
      </c>
      <c r="U1188" s="3">
        <v>71.06</v>
      </c>
      <c r="V1188" s="3">
        <v>71.12</v>
      </c>
      <c r="W1188" s="3">
        <v>70.19</v>
      </c>
      <c r="X1188" s="3">
        <v>51.67</v>
      </c>
      <c r="Y1188" s="3">
        <v>50.72</v>
      </c>
      <c r="Z1188" s="3">
        <v>50.02</v>
      </c>
      <c r="AA1188" s="3">
        <v>49.75</v>
      </c>
      <c r="AB1188" s="3">
        <v>50.03</v>
      </c>
      <c r="AC1188" s="3">
        <v>51.24</v>
      </c>
      <c r="AD1188" s="3">
        <v>58.22</v>
      </c>
      <c r="AE1188" s="3">
        <v>61.35</v>
      </c>
      <c r="AF1188" s="3">
        <v>61.8</v>
      </c>
      <c r="AG1188" s="3">
        <v>62.59</v>
      </c>
      <c r="AH1188" s="3">
        <v>62.41</v>
      </c>
      <c r="AI1188" s="3">
        <v>61.61</v>
      </c>
      <c r="AJ1188" s="3">
        <v>50.43</v>
      </c>
      <c r="AK1188" s="3">
        <v>49.62</v>
      </c>
      <c r="AL1188" s="3">
        <v>49.36</v>
      </c>
      <c r="AM1188" s="3">
        <v>49.63</v>
      </c>
      <c r="AN1188" s="3">
        <v>50.76</v>
      </c>
      <c r="AO1188" s="3">
        <v>51.91</v>
      </c>
      <c r="AP1188" s="3">
        <v>57.95</v>
      </c>
      <c r="AQ1188" s="3">
        <v>60.82</v>
      </c>
      <c r="AR1188" s="3">
        <v>61.27</v>
      </c>
      <c r="AS1188" s="3">
        <v>62.06</v>
      </c>
      <c r="AT1188" s="3">
        <v>61.61</v>
      </c>
      <c r="AU1188" s="3">
        <v>60.48</v>
      </c>
      <c r="AV1188" s="3">
        <v>51.34</v>
      </c>
      <c r="AW1188" s="3">
        <v>50.53</v>
      </c>
      <c r="AX1188" s="3">
        <v>50.27</v>
      </c>
      <c r="AY1188" s="3">
        <v>50.54</v>
      </c>
    </row>
    <row r="1189" spans="1:51" x14ac:dyDescent="0.35">
      <c r="A1189" s="5">
        <f t="shared" si="19"/>
        <v>44390</v>
      </c>
      <c r="B1189" t="s">
        <v>1334</v>
      </c>
      <c r="C1189" s="2">
        <v>44390</v>
      </c>
      <c r="D1189" s="3">
        <v>87.85</v>
      </c>
      <c r="E1189" s="3">
        <v>89.4</v>
      </c>
      <c r="F1189" s="3">
        <v>91.19</v>
      </c>
      <c r="G1189" s="3">
        <v>95.72</v>
      </c>
      <c r="H1189" s="3">
        <v>97.18</v>
      </c>
      <c r="I1189" s="3">
        <v>94.44</v>
      </c>
      <c r="J1189" s="3">
        <v>94.54</v>
      </c>
      <c r="K1189" s="3">
        <v>93.48</v>
      </c>
      <c r="L1189" s="3">
        <v>64.790000000000006</v>
      </c>
      <c r="M1189" s="3">
        <v>63.54</v>
      </c>
      <c r="N1189" s="3">
        <v>63.32</v>
      </c>
      <c r="O1189" s="3">
        <v>61.03</v>
      </c>
      <c r="P1189" s="3">
        <v>61.45</v>
      </c>
      <c r="Q1189" s="3">
        <v>62.45</v>
      </c>
      <c r="R1189" s="3">
        <v>66.930000000000007</v>
      </c>
      <c r="S1189" s="3">
        <v>70</v>
      </c>
      <c r="T1189" s="3">
        <v>70.45</v>
      </c>
      <c r="U1189" s="3">
        <v>71.31</v>
      </c>
      <c r="V1189" s="3">
        <v>71.37</v>
      </c>
      <c r="W1189" s="3">
        <v>70.44</v>
      </c>
      <c r="X1189" s="3">
        <v>51.54</v>
      </c>
      <c r="Y1189" s="3">
        <v>50.59</v>
      </c>
      <c r="Z1189" s="3">
        <v>49.89</v>
      </c>
      <c r="AA1189" s="3">
        <v>49.62</v>
      </c>
      <c r="AB1189" s="3">
        <v>49.9</v>
      </c>
      <c r="AC1189" s="3">
        <v>51.11</v>
      </c>
      <c r="AD1189" s="3">
        <v>58.69</v>
      </c>
      <c r="AE1189" s="3">
        <v>61.82</v>
      </c>
      <c r="AF1189" s="3">
        <v>62.27</v>
      </c>
      <c r="AG1189" s="3">
        <v>63.06</v>
      </c>
      <c r="AH1189" s="3">
        <v>62.88</v>
      </c>
      <c r="AI1189" s="3">
        <v>62.08</v>
      </c>
      <c r="AJ1189" s="3">
        <v>50.31</v>
      </c>
      <c r="AK1189" s="3">
        <v>49.5</v>
      </c>
      <c r="AL1189" s="3">
        <v>49.24</v>
      </c>
      <c r="AM1189" s="3">
        <v>49.51</v>
      </c>
      <c r="AN1189" s="3">
        <v>50.64</v>
      </c>
      <c r="AO1189" s="3">
        <v>51.79</v>
      </c>
      <c r="AP1189" s="3">
        <v>58.42</v>
      </c>
      <c r="AQ1189" s="3">
        <v>61.29</v>
      </c>
      <c r="AR1189" s="3">
        <v>61.74</v>
      </c>
      <c r="AS1189" s="3">
        <v>62.53</v>
      </c>
      <c r="AT1189" s="3">
        <v>62.08</v>
      </c>
      <c r="AU1189" s="3">
        <v>60.95</v>
      </c>
      <c r="AV1189" s="3">
        <v>51.22</v>
      </c>
      <c r="AW1189" s="3">
        <v>50.41</v>
      </c>
      <c r="AX1189" s="3">
        <v>50.15</v>
      </c>
      <c r="AY1189" s="3">
        <v>50.42</v>
      </c>
    </row>
    <row r="1190" spans="1:51" x14ac:dyDescent="0.35">
      <c r="A1190" s="5">
        <f t="shared" si="19"/>
        <v>44391</v>
      </c>
      <c r="B1190" t="s">
        <v>1335</v>
      </c>
      <c r="C1190" s="2">
        <v>44391</v>
      </c>
      <c r="D1190" s="3">
        <v>86.31</v>
      </c>
      <c r="E1190" s="3">
        <v>87.87</v>
      </c>
      <c r="F1190" s="3">
        <v>89.66</v>
      </c>
      <c r="G1190" s="3">
        <v>94.11</v>
      </c>
      <c r="H1190" s="3">
        <v>95.61</v>
      </c>
      <c r="I1190" s="3">
        <v>92.88</v>
      </c>
      <c r="J1190" s="3">
        <v>92.98</v>
      </c>
      <c r="K1190" s="3">
        <v>91.92</v>
      </c>
      <c r="L1190" s="3">
        <v>64.39</v>
      </c>
      <c r="M1190" s="3">
        <v>63.14</v>
      </c>
      <c r="N1190" s="3">
        <v>62.92</v>
      </c>
      <c r="O1190" s="3">
        <v>60.63</v>
      </c>
      <c r="P1190" s="3">
        <v>61.05</v>
      </c>
      <c r="Q1190" s="3">
        <v>62.05</v>
      </c>
      <c r="R1190" s="3">
        <v>66.44</v>
      </c>
      <c r="S1190" s="3">
        <v>69.510000000000005</v>
      </c>
      <c r="T1190" s="3">
        <v>69.959999999999994</v>
      </c>
      <c r="U1190" s="3">
        <v>70.819999999999993</v>
      </c>
      <c r="V1190" s="3">
        <v>70.88</v>
      </c>
      <c r="W1190" s="3">
        <v>69.95</v>
      </c>
      <c r="X1190" s="3">
        <v>51.52</v>
      </c>
      <c r="Y1190" s="3">
        <v>50.57</v>
      </c>
      <c r="Z1190" s="3">
        <v>49.87</v>
      </c>
      <c r="AA1190" s="3">
        <v>49.6</v>
      </c>
      <c r="AB1190" s="3">
        <v>49.88</v>
      </c>
      <c r="AC1190" s="3">
        <v>51.09</v>
      </c>
      <c r="AD1190" s="3">
        <v>58.61</v>
      </c>
      <c r="AE1190" s="3">
        <v>61.74</v>
      </c>
      <c r="AF1190" s="3">
        <v>62.19</v>
      </c>
      <c r="AG1190" s="3">
        <v>62.98</v>
      </c>
      <c r="AH1190" s="3">
        <v>62.8</v>
      </c>
      <c r="AI1190" s="3">
        <v>62</v>
      </c>
      <c r="AJ1190" s="3">
        <v>50.84</v>
      </c>
      <c r="AK1190" s="3">
        <v>50.03</v>
      </c>
      <c r="AL1190" s="3">
        <v>49.77</v>
      </c>
      <c r="AM1190" s="3">
        <v>50.04</v>
      </c>
      <c r="AN1190" s="3">
        <v>51.17</v>
      </c>
      <c r="AO1190" s="3">
        <v>52.32</v>
      </c>
      <c r="AP1190" s="3">
        <v>58.34</v>
      </c>
      <c r="AQ1190" s="3">
        <v>61.21</v>
      </c>
      <c r="AR1190" s="3">
        <v>61.66</v>
      </c>
      <c r="AS1190" s="3">
        <v>62.45</v>
      </c>
      <c r="AT1190" s="3">
        <v>62</v>
      </c>
      <c r="AU1190" s="3">
        <v>60.87</v>
      </c>
      <c r="AV1190" s="3">
        <v>51.75</v>
      </c>
      <c r="AW1190" s="3">
        <v>50.94</v>
      </c>
      <c r="AX1190" s="3">
        <v>50.68</v>
      </c>
      <c r="AY1190" s="3">
        <v>50.95</v>
      </c>
    </row>
    <row r="1191" spans="1:51" x14ac:dyDescent="0.35">
      <c r="A1191" s="5">
        <f t="shared" si="19"/>
        <v>44392</v>
      </c>
      <c r="B1191" t="s">
        <v>1336</v>
      </c>
      <c r="C1191" s="2">
        <v>44392</v>
      </c>
      <c r="D1191" s="3">
        <v>85.36</v>
      </c>
      <c r="E1191" s="3">
        <v>86.61</v>
      </c>
      <c r="F1191" s="3">
        <v>88.78</v>
      </c>
      <c r="G1191" s="3">
        <v>93.24</v>
      </c>
      <c r="H1191" s="3">
        <v>94.75</v>
      </c>
      <c r="I1191" s="3">
        <v>91.79</v>
      </c>
      <c r="J1191" s="3">
        <v>91.89</v>
      </c>
      <c r="K1191" s="3">
        <v>90.83</v>
      </c>
      <c r="L1191" s="3">
        <v>63.98</v>
      </c>
      <c r="M1191" s="3">
        <v>62.73</v>
      </c>
      <c r="N1191" s="3">
        <v>62.51</v>
      </c>
      <c r="O1191" s="3">
        <v>60.26</v>
      </c>
      <c r="P1191" s="3">
        <v>60.68</v>
      </c>
      <c r="Q1191" s="3">
        <v>61.68</v>
      </c>
      <c r="R1191" s="3">
        <v>65.84</v>
      </c>
      <c r="S1191" s="3">
        <v>68.91</v>
      </c>
      <c r="T1191" s="3">
        <v>69.36</v>
      </c>
      <c r="U1191" s="3">
        <v>70.22</v>
      </c>
      <c r="V1191" s="3">
        <v>70.28</v>
      </c>
      <c r="W1191" s="3">
        <v>69.349999999999994</v>
      </c>
      <c r="X1191" s="3">
        <v>51.42</v>
      </c>
      <c r="Y1191" s="3">
        <v>50.47</v>
      </c>
      <c r="Z1191" s="3">
        <v>49.77</v>
      </c>
      <c r="AA1191" s="3">
        <v>49.5</v>
      </c>
      <c r="AB1191" s="3">
        <v>49.78</v>
      </c>
      <c r="AC1191" s="3">
        <v>50.99</v>
      </c>
      <c r="AD1191" s="3">
        <v>58.35</v>
      </c>
      <c r="AE1191" s="3">
        <v>61.48</v>
      </c>
      <c r="AF1191" s="3">
        <v>61.93</v>
      </c>
      <c r="AG1191" s="3">
        <v>62.72</v>
      </c>
      <c r="AH1191" s="3">
        <v>62.54</v>
      </c>
      <c r="AI1191" s="3">
        <v>61.74</v>
      </c>
      <c r="AJ1191" s="3">
        <v>51.14</v>
      </c>
      <c r="AK1191" s="3">
        <v>50.33</v>
      </c>
      <c r="AL1191" s="3">
        <v>50.07</v>
      </c>
      <c r="AM1191" s="3">
        <v>50.34</v>
      </c>
      <c r="AN1191" s="3">
        <v>51.47</v>
      </c>
      <c r="AO1191" s="3">
        <v>52.62</v>
      </c>
      <c r="AP1191" s="3">
        <v>58.08</v>
      </c>
      <c r="AQ1191" s="3">
        <v>60.95</v>
      </c>
      <c r="AR1191" s="3">
        <v>61.4</v>
      </c>
      <c r="AS1191" s="3">
        <v>62.19</v>
      </c>
      <c r="AT1191" s="3">
        <v>61.74</v>
      </c>
      <c r="AU1191" s="3">
        <v>60.61</v>
      </c>
      <c r="AV1191" s="3">
        <v>52.05</v>
      </c>
      <c r="AW1191" s="3">
        <v>51.24</v>
      </c>
      <c r="AX1191" s="3">
        <v>50.98</v>
      </c>
      <c r="AY1191" s="3">
        <v>51.25</v>
      </c>
    </row>
    <row r="1192" spans="1:51" x14ac:dyDescent="0.35">
      <c r="A1192" s="5">
        <f t="shared" si="19"/>
        <v>44393</v>
      </c>
      <c r="B1192" t="s">
        <v>1337</v>
      </c>
      <c r="C1192" s="2">
        <v>44393</v>
      </c>
      <c r="D1192" s="3">
        <v>87.63</v>
      </c>
      <c r="E1192" s="3">
        <v>89.06</v>
      </c>
      <c r="F1192" s="3">
        <v>90.76</v>
      </c>
      <c r="G1192" s="3">
        <v>95.21</v>
      </c>
      <c r="H1192" s="3">
        <v>96.78</v>
      </c>
      <c r="I1192" s="3">
        <v>93.56</v>
      </c>
      <c r="J1192" s="3">
        <v>93.66</v>
      </c>
      <c r="K1192" s="3">
        <v>92.6</v>
      </c>
      <c r="L1192" s="3">
        <v>64.38</v>
      </c>
      <c r="M1192" s="3">
        <v>63.13</v>
      </c>
      <c r="N1192" s="3">
        <v>62.91</v>
      </c>
      <c r="O1192" s="3">
        <v>60.66</v>
      </c>
      <c r="P1192" s="3">
        <v>61.08</v>
      </c>
      <c r="Q1192" s="3">
        <v>62.08</v>
      </c>
      <c r="R1192" s="3">
        <v>66.16</v>
      </c>
      <c r="S1192" s="3">
        <v>69.23</v>
      </c>
      <c r="T1192" s="3">
        <v>69.680000000000007</v>
      </c>
      <c r="U1192" s="3">
        <v>70.540000000000006</v>
      </c>
      <c r="V1192" s="3">
        <v>70.599999999999994</v>
      </c>
      <c r="W1192" s="3">
        <v>69.67</v>
      </c>
      <c r="X1192" s="3">
        <v>51.58</v>
      </c>
      <c r="Y1192" s="3">
        <v>50.63</v>
      </c>
      <c r="Z1192" s="3">
        <v>49.93</v>
      </c>
      <c r="AA1192" s="3">
        <v>49.66</v>
      </c>
      <c r="AB1192" s="3">
        <v>49.94</v>
      </c>
      <c r="AC1192" s="3">
        <v>51.15</v>
      </c>
      <c r="AD1192" s="3">
        <v>58.72</v>
      </c>
      <c r="AE1192" s="3">
        <v>61.85</v>
      </c>
      <c r="AF1192" s="3">
        <v>62.3</v>
      </c>
      <c r="AG1192" s="3">
        <v>63.09</v>
      </c>
      <c r="AH1192" s="3">
        <v>62.91</v>
      </c>
      <c r="AI1192" s="3">
        <v>62.11</v>
      </c>
      <c r="AJ1192" s="3">
        <v>51.07</v>
      </c>
      <c r="AK1192" s="3">
        <v>50.26</v>
      </c>
      <c r="AL1192" s="3">
        <v>50</v>
      </c>
      <c r="AM1192" s="3">
        <v>50.27</v>
      </c>
      <c r="AN1192" s="3">
        <v>51.4</v>
      </c>
      <c r="AO1192" s="3">
        <v>52.55</v>
      </c>
      <c r="AP1192" s="3">
        <v>58.45</v>
      </c>
      <c r="AQ1192" s="3">
        <v>61.32</v>
      </c>
      <c r="AR1192" s="3">
        <v>61.77</v>
      </c>
      <c r="AS1192" s="3">
        <v>62.56</v>
      </c>
      <c r="AT1192" s="3">
        <v>62.11</v>
      </c>
      <c r="AU1192" s="3">
        <v>60.98</v>
      </c>
      <c r="AV1192" s="3">
        <v>51.98</v>
      </c>
      <c r="AW1192" s="3">
        <v>51.17</v>
      </c>
      <c r="AX1192" s="3">
        <v>50.91</v>
      </c>
      <c r="AY1192" s="3">
        <v>51.18</v>
      </c>
    </row>
    <row r="1193" spans="1:51" x14ac:dyDescent="0.35">
      <c r="A1193" s="5">
        <f t="shared" si="19"/>
        <v>44396</v>
      </c>
      <c r="B1193" t="s">
        <v>1338</v>
      </c>
      <c r="C1193" s="2">
        <v>44396</v>
      </c>
      <c r="D1193" s="3">
        <v>89.8</v>
      </c>
      <c r="E1193" s="3">
        <v>91.33</v>
      </c>
      <c r="F1193" s="3">
        <v>92.81</v>
      </c>
      <c r="G1193" s="3">
        <v>97.24</v>
      </c>
      <c r="H1193" s="3">
        <v>98.87</v>
      </c>
      <c r="I1193" s="3">
        <v>95.68</v>
      </c>
      <c r="J1193" s="3">
        <v>95.78</v>
      </c>
      <c r="K1193" s="3">
        <v>94.72</v>
      </c>
      <c r="L1193" s="3">
        <v>64.78</v>
      </c>
      <c r="M1193" s="3">
        <v>63.53</v>
      </c>
      <c r="N1193" s="3">
        <v>63.31</v>
      </c>
      <c r="O1193" s="3">
        <v>61.08</v>
      </c>
      <c r="P1193" s="3">
        <v>61.5</v>
      </c>
      <c r="Q1193" s="3">
        <v>62.5</v>
      </c>
      <c r="R1193" s="3">
        <v>66.47</v>
      </c>
      <c r="S1193" s="3">
        <v>69.540000000000006</v>
      </c>
      <c r="T1193" s="3">
        <v>69.989999999999995</v>
      </c>
      <c r="U1193" s="3">
        <v>70.849999999999994</v>
      </c>
      <c r="V1193" s="3">
        <v>70.91</v>
      </c>
      <c r="W1193" s="3">
        <v>69.98</v>
      </c>
      <c r="X1193" s="3">
        <v>52.08</v>
      </c>
      <c r="Y1193" s="3">
        <v>51.13</v>
      </c>
      <c r="Z1193" s="3">
        <v>50.43</v>
      </c>
      <c r="AA1193" s="3">
        <v>50.16</v>
      </c>
      <c r="AB1193" s="3">
        <v>50.44</v>
      </c>
      <c r="AC1193" s="3">
        <v>51.65</v>
      </c>
      <c r="AD1193" s="3">
        <v>58.93</v>
      </c>
      <c r="AE1193" s="3">
        <v>62.06</v>
      </c>
      <c r="AF1193" s="3">
        <v>62.51</v>
      </c>
      <c r="AG1193" s="3">
        <v>63.3</v>
      </c>
      <c r="AH1193" s="3">
        <v>63.12</v>
      </c>
      <c r="AI1193" s="3">
        <v>62.32</v>
      </c>
      <c r="AJ1193" s="3">
        <v>51.36</v>
      </c>
      <c r="AK1193" s="3">
        <v>50.55</v>
      </c>
      <c r="AL1193" s="3">
        <v>50.29</v>
      </c>
      <c r="AM1193" s="3">
        <v>50.56</v>
      </c>
      <c r="AN1193" s="3">
        <v>51.69</v>
      </c>
      <c r="AO1193" s="3">
        <v>52.84</v>
      </c>
      <c r="AP1193" s="3">
        <v>58.66</v>
      </c>
      <c r="AQ1193" s="3">
        <v>61.53</v>
      </c>
      <c r="AR1193" s="3">
        <v>61.98</v>
      </c>
      <c r="AS1193" s="3">
        <v>62.77</v>
      </c>
      <c r="AT1193" s="3">
        <v>62.32</v>
      </c>
      <c r="AU1193" s="3">
        <v>61.19</v>
      </c>
      <c r="AV1193" s="3">
        <v>52.27</v>
      </c>
      <c r="AW1193" s="3">
        <v>51.46</v>
      </c>
      <c r="AX1193" s="3">
        <v>51.2</v>
      </c>
      <c r="AY1193" s="3">
        <v>51.47</v>
      </c>
    </row>
    <row r="1194" spans="1:51" x14ac:dyDescent="0.35">
      <c r="A1194" s="5">
        <f t="shared" si="19"/>
        <v>44397</v>
      </c>
      <c r="B1194" t="s">
        <v>1339</v>
      </c>
      <c r="C1194" s="2">
        <v>44397</v>
      </c>
      <c r="D1194" s="3">
        <v>88.56</v>
      </c>
      <c r="E1194" s="3">
        <v>90.13</v>
      </c>
      <c r="F1194" s="3">
        <v>91.65</v>
      </c>
      <c r="G1194" s="3">
        <v>96.02</v>
      </c>
      <c r="H1194" s="3">
        <v>97.59</v>
      </c>
      <c r="I1194" s="3">
        <v>94.33</v>
      </c>
      <c r="J1194" s="3">
        <v>94.43</v>
      </c>
      <c r="K1194" s="3">
        <v>93.37</v>
      </c>
      <c r="L1194" s="3">
        <v>64.260000000000005</v>
      </c>
      <c r="M1194" s="3">
        <v>63.01</v>
      </c>
      <c r="N1194" s="3">
        <v>62.79</v>
      </c>
      <c r="O1194" s="3">
        <v>60.56</v>
      </c>
      <c r="P1194" s="3">
        <v>60.98</v>
      </c>
      <c r="Q1194" s="3">
        <v>61.98</v>
      </c>
      <c r="R1194" s="3">
        <v>66.290000000000006</v>
      </c>
      <c r="S1194" s="3">
        <v>69.36</v>
      </c>
      <c r="T1194" s="3">
        <v>69.81</v>
      </c>
      <c r="U1194" s="3">
        <v>70.67</v>
      </c>
      <c r="V1194" s="3">
        <v>70.73</v>
      </c>
      <c r="W1194" s="3">
        <v>69.8</v>
      </c>
      <c r="X1194" s="3">
        <v>51.75</v>
      </c>
      <c r="Y1194" s="3">
        <v>50.8</v>
      </c>
      <c r="Z1194" s="3">
        <v>50.1</v>
      </c>
      <c r="AA1194" s="3">
        <v>49.83</v>
      </c>
      <c r="AB1194" s="3">
        <v>50.11</v>
      </c>
      <c r="AC1194" s="3">
        <v>51.32</v>
      </c>
      <c r="AD1194" s="3">
        <v>58.64</v>
      </c>
      <c r="AE1194" s="3">
        <v>61.77</v>
      </c>
      <c r="AF1194" s="3">
        <v>62.22</v>
      </c>
      <c r="AG1194" s="3">
        <v>63.01</v>
      </c>
      <c r="AH1194" s="3">
        <v>62.83</v>
      </c>
      <c r="AI1194" s="3">
        <v>62.03</v>
      </c>
      <c r="AJ1194" s="3">
        <v>50.86</v>
      </c>
      <c r="AK1194" s="3">
        <v>50.05</v>
      </c>
      <c r="AL1194" s="3">
        <v>49.79</v>
      </c>
      <c r="AM1194" s="3">
        <v>50.06</v>
      </c>
      <c r="AN1194" s="3">
        <v>51.19</v>
      </c>
      <c r="AO1194" s="3">
        <v>52.34</v>
      </c>
      <c r="AP1194" s="3">
        <v>58.37</v>
      </c>
      <c r="AQ1194" s="3">
        <v>61.24</v>
      </c>
      <c r="AR1194" s="3">
        <v>61.69</v>
      </c>
      <c r="AS1194" s="3">
        <v>62.48</v>
      </c>
      <c r="AT1194" s="3">
        <v>62.03</v>
      </c>
      <c r="AU1194" s="3">
        <v>60.9</v>
      </c>
      <c r="AV1194" s="3">
        <v>51.77</v>
      </c>
      <c r="AW1194" s="3">
        <v>50.96</v>
      </c>
      <c r="AX1194" s="3">
        <v>50.7</v>
      </c>
      <c r="AY1194" s="3">
        <v>50.97</v>
      </c>
    </row>
    <row r="1195" spans="1:51" x14ac:dyDescent="0.35">
      <c r="A1195" s="5">
        <f t="shared" si="19"/>
        <v>44398</v>
      </c>
      <c r="B1195" t="s">
        <v>1340</v>
      </c>
      <c r="C1195" s="2">
        <v>44398</v>
      </c>
      <c r="D1195" s="3">
        <v>89.91</v>
      </c>
      <c r="E1195" s="3">
        <v>90.94</v>
      </c>
      <c r="F1195" s="3">
        <v>92.65</v>
      </c>
      <c r="G1195" s="3">
        <v>97.52</v>
      </c>
      <c r="H1195" s="3">
        <v>98.82</v>
      </c>
      <c r="I1195" s="3">
        <v>95.19</v>
      </c>
      <c r="J1195" s="3">
        <v>95.29</v>
      </c>
      <c r="K1195" s="3">
        <v>94.23</v>
      </c>
      <c r="L1195" s="3">
        <v>64.760000000000005</v>
      </c>
      <c r="M1195" s="3">
        <v>63.51</v>
      </c>
      <c r="N1195" s="3">
        <v>63.29</v>
      </c>
      <c r="O1195" s="3">
        <v>61.07</v>
      </c>
      <c r="P1195" s="3">
        <v>61.49</v>
      </c>
      <c r="Q1195" s="3">
        <v>62.49</v>
      </c>
      <c r="R1195" s="3">
        <v>66.459999999999994</v>
      </c>
      <c r="S1195" s="3">
        <v>69.53</v>
      </c>
      <c r="T1195" s="3">
        <v>69.98</v>
      </c>
      <c r="U1195" s="3">
        <v>70.84</v>
      </c>
      <c r="V1195" s="3">
        <v>70.900000000000006</v>
      </c>
      <c r="W1195" s="3">
        <v>69.97</v>
      </c>
      <c r="X1195" s="3">
        <v>51.78</v>
      </c>
      <c r="Y1195" s="3">
        <v>50.83</v>
      </c>
      <c r="Z1195" s="3">
        <v>50.13</v>
      </c>
      <c r="AA1195" s="3">
        <v>49.86</v>
      </c>
      <c r="AB1195" s="3">
        <v>50.14</v>
      </c>
      <c r="AC1195" s="3">
        <v>51.35</v>
      </c>
      <c r="AD1195" s="3">
        <v>58.68</v>
      </c>
      <c r="AE1195" s="3">
        <v>61.81</v>
      </c>
      <c r="AF1195" s="3">
        <v>62.26</v>
      </c>
      <c r="AG1195" s="3">
        <v>63.05</v>
      </c>
      <c r="AH1195" s="3">
        <v>62.87</v>
      </c>
      <c r="AI1195" s="3">
        <v>62.07</v>
      </c>
      <c r="AJ1195" s="3">
        <v>50.92</v>
      </c>
      <c r="AK1195" s="3">
        <v>50.11</v>
      </c>
      <c r="AL1195" s="3">
        <v>49.85</v>
      </c>
      <c r="AM1195" s="3">
        <v>50.12</v>
      </c>
      <c r="AN1195" s="3">
        <v>51.25</v>
      </c>
      <c r="AO1195" s="3">
        <v>52.4</v>
      </c>
      <c r="AP1195" s="3">
        <v>58.41</v>
      </c>
      <c r="AQ1195" s="3">
        <v>61.28</v>
      </c>
      <c r="AR1195" s="3">
        <v>61.73</v>
      </c>
      <c r="AS1195" s="3">
        <v>62.52</v>
      </c>
      <c r="AT1195" s="3">
        <v>62.07</v>
      </c>
      <c r="AU1195" s="3">
        <v>60.94</v>
      </c>
      <c r="AV1195" s="3">
        <v>51.83</v>
      </c>
      <c r="AW1195" s="3">
        <v>51.02</v>
      </c>
      <c r="AX1195" s="3">
        <v>50.76</v>
      </c>
      <c r="AY1195" s="3">
        <v>51.03</v>
      </c>
    </row>
    <row r="1196" spans="1:51" x14ac:dyDescent="0.35">
      <c r="A1196" s="5">
        <f t="shared" si="19"/>
        <v>44399</v>
      </c>
      <c r="B1196" t="s">
        <v>1341</v>
      </c>
      <c r="C1196" s="2">
        <v>44399</v>
      </c>
      <c r="D1196" s="3">
        <v>89.85</v>
      </c>
      <c r="E1196" s="3">
        <v>90.93</v>
      </c>
      <c r="F1196" s="3">
        <v>91.97</v>
      </c>
      <c r="G1196" s="3">
        <v>96.9</v>
      </c>
      <c r="H1196" s="3">
        <v>98.13</v>
      </c>
      <c r="I1196" s="3">
        <v>94.57</v>
      </c>
      <c r="J1196" s="3">
        <v>94.67</v>
      </c>
      <c r="K1196" s="3">
        <v>93.61</v>
      </c>
      <c r="L1196" s="3">
        <v>64.39</v>
      </c>
      <c r="M1196" s="3">
        <v>63.14</v>
      </c>
      <c r="N1196" s="3">
        <v>62.92</v>
      </c>
      <c r="O1196" s="3">
        <v>60.7</v>
      </c>
      <c r="P1196" s="3">
        <v>61.12</v>
      </c>
      <c r="Q1196" s="3">
        <v>62.12</v>
      </c>
      <c r="R1196" s="3">
        <v>66</v>
      </c>
      <c r="S1196" s="3">
        <v>69.069999999999993</v>
      </c>
      <c r="T1196" s="3">
        <v>69.52</v>
      </c>
      <c r="U1196" s="3">
        <v>70.38</v>
      </c>
      <c r="V1196" s="3">
        <v>70.44</v>
      </c>
      <c r="W1196" s="3">
        <v>69.510000000000005</v>
      </c>
      <c r="X1196" s="3">
        <v>51.49</v>
      </c>
      <c r="Y1196" s="3">
        <v>50.54</v>
      </c>
      <c r="Z1196" s="3">
        <v>49.84</v>
      </c>
      <c r="AA1196" s="3">
        <v>49.57</v>
      </c>
      <c r="AB1196" s="3">
        <v>49.85</v>
      </c>
      <c r="AC1196" s="3">
        <v>51.06</v>
      </c>
      <c r="AD1196" s="3">
        <v>58.46</v>
      </c>
      <c r="AE1196" s="3">
        <v>61.59</v>
      </c>
      <c r="AF1196" s="3">
        <v>62.04</v>
      </c>
      <c r="AG1196" s="3">
        <v>62.83</v>
      </c>
      <c r="AH1196" s="3">
        <v>62.65</v>
      </c>
      <c r="AI1196" s="3">
        <v>61.85</v>
      </c>
      <c r="AJ1196" s="3">
        <v>50.62</v>
      </c>
      <c r="AK1196" s="3">
        <v>49.81</v>
      </c>
      <c r="AL1196" s="3">
        <v>49.55</v>
      </c>
      <c r="AM1196" s="3">
        <v>49.82</v>
      </c>
      <c r="AN1196" s="3">
        <v>50.95</v>
      </c>
      <c r="AO1196" s="3">
        <v>52.1</v>
      </c>
      <c r="AP1196" s="3">
        <v>58.07</v>
      </c>
      <c r="AQ1196" s="3">
        <v>60.94</v>
      </c>
      <c r="AR1196" s="3">
        <v>61.39</v>
      </c>
      <c r="AS1196" s="3">
        <v>62.18</v>
      </c>
      <c r="AT1196" s="3">
        <v>61.73</v>
      </c>
      <c r="AU1196" s="3">
        <v>60.6</v>
      </c>
      <c r="AV1196" s="3">
        <v>51.53</v>
      </c>
      <c r="AW1196" s="3">
        <v>50.72</v>
      </c>
      <c r="AX1196" s="3">
        <v>50.46</v>
      </c>
      <c r="AY1196" s="3">
        <v>50.73</v>
      </c>
    </row>
    <row r="1197" spans="1:51" x14ac:dyDescent="0.35">
      <c r="A1197" s="5">
        <f t="shared" si="19"/>
        <v>44400</v>
      </c>
      <c r="B1197" t="s">
        <v>1342</v>
      </c>
      <c r="C1197" s="2">
        <v>44400</v>
      </c>
      <c r="D1197" s="3">
        <v>89.01</v>
      </c>
      <c r="E1197" s="3">
        <v>90.2</v>
      </c>
      <c r="F1197" s="3">
        <v>91.27</v>
      </c>
      <c r="G1197" s="3">
        <v>96.38</v>
      </c>
      <c r="H1197" s="3">
        <v>97.66</v>
      </c>
      <c r="I1197" s="3">
        <v>93.97</v>
      </c>
      <c r="J1197" s="3">
        <v>94.07</v>
      </c>
      <c r="K1197" s="3">
        <v>93.01</v>
      </c>
      <c r="L1197" s="3">
        <v>64.42</v>
      </c>
      <c r="M1197" s="3">
        <v>63.17</v>
      </c>
      <c r="N1197" s="3">
        <v>62.95</v>
      </c>
      <c r="O1197" s="3">
        <v>60.75</v>
      </c>
      <c r="P1197" s="3">
        <v>61.17</v>
      </c>
      <c r="Q1197" s="3">
        <v>62.17</v>
      </c>
      <c r="R1197" s="3">
        <v>66.19</v>
      </c>
      <c r="S1197" s="3">
        <v>69.260000000000005</v>
      </c>
      <c r="T1197" s="3">
        <v>69.709999999999994</v>
      </c>
      <c r="U1197" s="3">
        <v>70.569999999999993</v>
      </c>
      <c r="V1197" s="3">
        <v>70.63</v>
      </c>
      <c r="W1197" s="3">
        <v>69.7</v>
      </c>
      <c r="X1197" s="3">
        <v>51.34</v>
      </c>
      <c r="Y1197" s="3">
        <v>50.39</v>
      </c>
      <c r="Z1197" s="3">
        <v>49.69</v>
      </c>
      <c r="AA1197" s="3">
        <v>49.42</v>
      </c>
      <c r="AB1197" s="3">
        <v>49.7</v>
      </c>
      <c r="AC1197" s="3">
        <v>50.91</v>
      </c>
      <c r="AD1197" s="3">
        <v>58.52</v>
      </c>
      <c r="AE1197" s="3">
        <v>61.65</v>
      </c>
      <c r="AF1197" s="3">
        <v>62.1</v>
      </c>
      <c r="AG1197" s="3">
        <v>62.89</v>
      </c>
      <c r="AH1197" s="3">
        <v>62.71</v>
      </c>
      <c r="AI1197" s="3">
        <v>61.91</v>
      </c>
      <c r="AJ1197" s="3">
        <v>50.49</v>
      </c>
      <c r="AK1197" s="3">
        <v>49.68</v>
      </c>
      <c r="AL1197" s="3">
        <v>49.42</v>
      </c>
      <c r="AM1197" s="3">
        <v>49.69</v>
      </c>
      <c r="AN1197" s="3">
        <v>50.82</v>
      </c>
      <c r="AO1197" s="3">
        <v>51.97</v>
      </c>
      <c r="AP1197" s="3">
        <v>58.13</v>
      </c>
      <c r="AQ1197" s="3">
        <v>61</v>
      </c>
      <c r="AR1197" s="3">
        <v>61.45</v>
      </c>
      <c r="AS1197" s="3">
        <v>62.24</v>
      </c>
      <c r="AT1197" s="3">
        <v>61.79</v>
      </c>
      <c r="AU1197" s="3">
        <v>60.66</v>
      </c>
      <c r="AV1197" s="3">
        <v>51.4</v>
      </c>
      <c r="AW1197" s="3">
        <v>50.59</v>
      </c>
      <c r="AX1197" s="3">
        <v>50.33</v>
      </c>
      <c r="AY1197" s="3">
        <v>50.6</v>
      </c>
    </row>
    <row r="1198" spans="1:51" x14ac:dyDescent="0.35">
      <c r="A1198" s="5">
        <f t="shared" si="19"/>
        <v>44403</v>
      </c>
      <c r="B1198" t="s">
        <v>1343</v>
      </c>
      <c r="C1198" s="2">
        <v>44403</v>
      </c>
      <c r="D1198" s="3">
        <v>92.4</v>
      </c>
      <c r="E1198" s="3">
        <v>93.2</v>
      </c>
      <c r="F1198" s="3">
        <v>94.01</v>
      </c>
      <c r="G1198" s="3">
        <v>98.92</v>
      </c>
      <c r="H1198" s="3">
        <v>99.79</v>
      </c>
      <c r="I1198" s="3">
        <v>96.2</v>
      </c>
      <c r="J1198" s="3">
        <v>96.3</v>
      </c>
      <c r="K1198" s="3">
        <v>95.24</v>
      </c>
      <c r="L1198" s="3">
        <v>65.34</v>
      </c>
      <c r="M1198" s="3">
        <v>64.09</v>
      </c>
      <c r="N1198" s="3">
        <v>63.87</v>
      </c>
      <c r="O1198" s="3">
        <v>61.69</v>
      </c>
      <c r="P1198" s="3">
        <v>62.11</v>
      </c>
      <c r="Q1198" s="3">
        <v>63.11</v>
      </c>
      <c r="R1198" s="3">
        <v>67.05</v>
      </c>
      <c r="S1198" s="3">
        <v>70.12</v>
      </c>
      <c r="T1198" s="3">
        <v>70.569999999999993</v>
      </c>
      <c r="U1198" s="3">
        <v>71.430000000000007</v>
      </c>
      <c r="V1198" s="3">
        <v>71.489999999999995</v>
      </c>
      <c r="W1198" s="3">
        <v>70.56</v>
      </c>
      <c r="X1198" s="3">
        <v>51.84</v>
      </c>
      <c r="Y1198" s="3">
        <v>50.89</v>
      </c>
      <c r="Z1198" s="3">
        <v>50.19</v>
      </c>
      <c r="AA1198" s="3">
        <v>49.92</v>
      </c>
      <c r="AB1198" s="3">
        <v>50.2</v>
      </c>
      <c r="AC1198" s="3">
        <v>51.41</v>
      </c>
      <c r="AD1198" s="3">
        <v>58.97</v>
      </c>
      <c r="AE1198" s="3">
        <v>62.1</v>
      </c>
      <c r="AF1198" s="3">
        <v>62.55</v>
      </c>
      <c r="AG1198" s="3">
        <v>63.34</v>
      </c>
      <c r="AH1198" s="3">
        <v>63.16</v>
      </c>
      <c r="AI1198" s="3">
        <v>62.36</v>
      </c>
      <c r="AJ1198" s="3">
        <v>51.33</v>
      </c>
      <c r="AK1198" s="3">
        <v>50.52</v>
      </c>
      <c r="AL1198" s="3">
        <v>50.26</v>
      </c>
      <c r="AM1198" s="3">
        <v>50.53</v>
      </c>
      <c r="AN1198" s="3">
        <v>51.66</v>
      </c>
      <c r="AO1198" s="3">
        <v>52.81</v>
      </c>
      <c r="AP1198" s="3">
        <v>58.58</v>
      </c>
      <c r="AQ1198" s="3">
        <v>61.45</v>
      </c>
      <c r="AR1198" s="3">
        <v>61.9</v>
      </c>
      <c r="AS1198" s="3">
        <v>62.69</v>
      </c>
      <c r="AT1198" s="3">
        <v>62.24</v>
      </c>
      <c r="AU1198" s="3">
        <v>61.11</v>
      </c>
      <c r="AV1198" s="3">
        <v>52.24</v>
      </c>
      <c r="AW1198" s="3">
        <v>51.43</v>
      </c>
      <c r="AX1198" s="3">
        <v>51.17</v>
      </c>
      <c r="AY1198" s="3">
        <v>51.44</v>
      </c>
    </row>
    <row r="1199" spans="1:51" x14ac:dyDescent="0.35">
      <c r="A1199" s="5">
        <f t="shared" si="19"/>
        <v>44404</v>
      </c>
      <c r="B1199" t="s">
        <v>1344</v>
      </c>
      <c r="C1199" s="2">
        <v>44404</v>
      </c>
      <c r="D1199" s="3">
        <v>94.07</v>
      </c>
      <c r="E1199" s="3">
        <v>94.5</v>
      </c>
      <c r="F1199" s="3">
        <v>94.68</v>
      </c>
      <c r="G1199" s="3">
        <v>99.44</v>
      </c>
      <c r="H1199" s="3">
        <v>100.21</v>
      </c>
      <c r="I1199" s="3">
        <v>96.4</v>
      </c>
      <c r="J1199" s="3">
        <v>96.5</v>
      </c>
      <c r="K1199" s="3">
        <v>95.44</v>
      </c>
      <c r="L1199" s="3">
        <v>65.47</v>
      </c>
      <c r="M1199" s="3">
        <v>64.22</v>
      </c>
      <c r="N1199" s="3">
        <v>64</v>
      </c>
      <c r="O1199" s="3">
        <v>62.01</v>
      </c>
      <c r="P1199" s="3">
        <v>62.43</v>
      </c>
      <c r="Q1199" s="3">
        <v>63.43</v>
      </c>
      <c r="R1199" s="3">
        <v>67.22</v>
      </c>
      <c r="S1199" s="3">
        <v>70.290000000000006</v>
      </c>
      <c r="T1199" s="3">
        <v>70.739999999999995</v>
      </c>
      <c r="U1199" s="3">
        <v>71.599999999999994</v>
      </c>
      <c r="V1199" s="3">
        <v>71.66</v>
      </c>
      <c r="W1199" s="3">
        <v>70.73</v>
      </c>
      <c r="X1199" s="3">
        <v>52</v>
      </c>
      <c r="Y1199" s="3">
        <v>51.05</v>
      </c>
      <c r="Z1199" s="3">
        <v>50.35</v>
      </c>
      <c r="AA1199" s="3">
        <v>50.08</v>
      </c>
      <c r="AB1199" s="3">
        <v>50.36</v>
      </c>
      <c r="AC1199" s="3">
        <v>51.57</v>
      </c>
      <c r="AD1199" s="3">
        <v>58.92</v>
      </c>
      <c r="AE1199" s="3">
        <v>62.05</v>
      </c>
      <c r="AF1199" s="3">
        <v>62.5</v>
      </c>
      <c r="AG1199" s="3">
        <v>63.29</v>
      </c>
      <c r="AH1199" s="3">
        <v>63.11</v>
      </c>
      <c r="AI1199" s="3">
        <v>62.31</v>
      </c>
      <c r="AJ1199" s="3">
        <v>50.66</v>
      </c>
      <c r="AK1199" s="3">
        <v>49.85</v>
      </c>
      <c r="AL1199" s="3">
        <v>49.59</v>
      </c>
      <c r="AM1199" s="3">
        <v>49.86</v>
      </c>
      <c r="AN1199" s="3">
        <v>50.99</v>
      </c>
      <c r="AO1199" s="3">
        <v>52.14</v>
      </c>
      <c r="AP1199" s="3">
        <v>58.75</v>
      </c>
      <c r="AQ1199" s="3">
        <v>61.62</v>
      </c>
      <c r="AR1199" s="3">
        <v>62.07</v>
      </c>
      <c r="AS1199" s="3">
        <v>62.86</v>
      </c>
      <c r="AT1199" s="3">
        <v>62.41</v>
      </c>
      <c r="AU1199" s="3">
        <v>61.28</v>
      </c>
      <c r="AV1199" s="3">
        <v>51.57</v>
      </c>
      <c r="AW1199" s="3">
        <v>50.76</v>
      </c>
      <c r="AX1199" s="3">
        <v>50.5</v>
      </c>
      <c r="AY1199" s="3">
        <v>50.77</v>
      </c>
    </row>
    <row r="1200" spans="1:51" x14ac:dyDescent="0.35">
      <c r="A1200" s="5">
        <f t="shared" si="19"/>
        <v>44405</v>
      </c>
      <c r="B1200" t="s">
        <v>1345</v>
      </c>
      <c r="C1200" s="2">
        <v>44405</v>
      </c>
      <c r="D1200" s="3">
        <v>98.57</v>
      </c>
      <c r="E1200" s="3">
        <v>98.69</v>
      </c>
      <c r="F1200" s="3">
        <v>97.64</v>
      </c>
      <c r="G1200" s="3">
        <v>103.12</v>
      </c>
      <c r="H1200" s="3">
        <v>103.43</v>
      </c>
      <c r="I1200" s="3">
        <v>99.41</v>
      </c>
      <c r="J1200" s="3">
        <v>99.51</v>
      </c>
      <c r="K1200" s="3">
        <v>98.45</v>
      </c>
      <c r="L1200" s="3">
        <v>66.97</v>
      </c>
      <c r="M1200" s="3">
        <v>65.72</v>
      </c>
      <c r="N1200" s="3">
        <v>65.5</v>
      </c>
      <c r="O1200" s="3">
        <v>63.75</v>
      </c>
      <c r="P1200" s="3">
        <v>64.17</v>
      </c>
      <c r="Q1200" s="3">
        <v>65.17</v>
      </c>
      <c r="R1200" s="3">
        <v>68.430000000000007</v>
      </c>
      <c r="S1200" s="3">
        <v>71.5</v>
      </c>
      <c r="T1200" s="3">
        <v>71.95</v>
      </c>
      <c r="U1200" s="3">
        <v>72.81</v>
      </c>
      <c r="V1200" s="3">
        <v>72.87</v>
      </c>
      <c r="W1200" s="3">
        <v>71.94</v>
      </c>
      <c r="X1200" s="3">
        <v>52.23</v>
      </c>
      <c r="Y1200" s="3">
        <v>51.28</v>
      </c>
      <c r="Z1200" s="3">
        <v>50.58</v>
      </c>
      <c r="AA1200" s="3">
        <v>50.31</v>
      </c>
      <c r="AB1200" s="3">
        <v>50.59</v>
      </c>
      <c r="AC1200" s="3">
        <v>51.8</v>
      </c>
      <c r="AD1200" s="3">
        <v>59.39</v>
      </c>
      <c r="AE1200" s="3">
        <v>62.52</v>
      </c>
      <c r="AF1200" s="3">
        <v>62.97</v>
      </c>
      <c r="AG1200" s="3">
        <v>63.76</v>
      </c>
      <c r="AH1200" s="3">
        <v>63.58</v>
      </c>
      <c r="AI1200" s="3">
        <v>62.78</v>
      </c>
      <c r="AJ1200" s="3">
        <v>51.13</v>
      </c>
      <c r="AK1200" s="3">
        <v>50.32</v>
      </c>
      <c r="AL1200" s="3">
        <v>50.06</v>
      </c>
      <c r="AM1200" s="3">
        <v>50.33</v>
      </c>
      <c r="AN1200" s="3">
        <v>51.46</v>
      </c>
      <c r="AO1200" s="3">
        <v>52.61</v>
      </c>
      <c r="AP1200" s="3">
        <v>59.2</v>
      </c>
      <c r="AQ1200" s="3">
        <v>62.07</v>
      </c>
      <c r="AR1200" s="3">
        <v>62.52</v>
      </c>
      <c r="AS1200" s="3">
        <v>63.31</v>
      </c>
      <c r="AT1200" s="3">
        <v>62.86</v>
      </c>
      <c r="AU1200" s="3">
        <v>61.73</v>
      </c>
      <c r="AV1200" s="3">
        <v>52.04</v>
      </c>
      <c r="AW1200" s="3">
        <v>51.23</v>
      </c>
      <c r="AX1200" s="3">
        <v>50.97</v>
      </c>
      <c r="AY1200" s="3">
        <v>51.24</v>
      </c>
    </row>
    <row r="1201" spans="1:51" x14ac:dyDescent="0.35">
      <c r="A1201" s="5">
        <f t="shared" si="19"/>
        <v>44406</v>
      </c>
      <c r="B1201" t="s">
        <v>1346</v>
      </c>
      <c r="C1201" s="2">
        <v>44406</v>
      </c>
      <c r="D1201" s="3">
        <v>103.57</v>
      </c>
      <c r="E1201" s="3">
        <v>101.55</v>
      </c>
      <c r="F1201" s="3">
        <v>101.95</v>
      </c>
      <c r="G1201" s="3">
        <v>106.13</v>
      </c>
      <c r="H1201" s="3">
        <v>106.2</v>
      </c>
      <c r="I1201" s="3">
        <v>101.49</v>
      </c>
      <c r="J1201" s="3">
        <v>101.59</v>
      </c>
      <c r="K1201" s="3">
        <v>100.53</v>
      </c>
      <c r="L1201" s="3">
        <v>68.3</v>
      </c>
      <c r="M1201" s="3">
        <v>67.05</v>
      </c>
      <c r="N1201" s="3">
        <v>66.83</v>
      </c>
      <c r="O1201" s="3">
        <v>64.78</v>
      </c>
      <c r="P1201" s="3">
        <v>65.2</v>
      </c>
      <c r="Q1201" s="3">
        <v>66.2</v>
      </c>
      <c r="R1201" s="3">
        <v>69.37</v>
      </c>
      <c r="S1201" s="3">
        <v>72.44</v>
      </c>
      <c r="T1201" s="3">
        <v>72.89</v>
      </c>
      <c r="U1201" s="3">
        <v>73.75</v>
      </c>
      <c r="V1201" s="3">
        <v>73.81</v>
      </c>
      <c r="W1201" s="3">
        <v>72.88</v>
      </c>
      <c r="X1201" s="3">
        <v>53.04</v>
      </c>
      <c r="Y1201" s="3">
        <v>52.09</v>
      </c>
      <c r="Z1201" s="3">
        <v>51.39</v>
      </c>
      <c r="AA1201" s="3">
        <v>51.12</v>
      </c>
      <c r="AB1201" s="3">
        <v>51.4</v>
      </c>
      <c r="AC1201" s="3">
        <v>52.61</v>
      </c>
      <c r="AD1201" s="3">
        <v>59.95</v>
      </c>
      <c r="AE1201" s="3">
        <v>63.08</v>
      </c>
      <c r="AF1201" s="3">
        <v>63.53</v>
      </c>
      <c r="AG1201" s="3">
        <v>64.319999999999993</v>
      </c>
      <c r="AH1201" s="3">
        <v>64.14</v>
      </c>
      <c r="AI1201" s="3">
        <v>63.34</v>
      </c>
      <c r="AJ1201" s="3">
        <v>51.83</v>
      </c>
      <c r="AK1201" s="3">
        <v>51.02</v>
      </c>
      <c r="AL1201" s="3">
        <v>50.76</v>
      </c>
      <c r="AM1201" s="3">
        <v>51.03</v>
      </c>
      <c r="AN1201" s="3">
        <v>52.16</v>
      </c>
      <c r="AO1201" s="3">
        <v>53.31</v>
      </c>
      <c r="AP1201" s="3">
        <v>59.4</v>
      </c>
      <c r="AQ1201" s="3">
        <v>62.27</v>
      </c>
      <c r="AR1201" s="3">
        <v>62.72</v>
      </c>
      <c r="AS1201" s="3">
        <v>63.51</v>
      </c>
      <c r="AT1201" s="3">
        <v>63.06</v>
      </c>
      <c r="AU1201" s="3">
        <v>61.93</v>
      </c>
      <c r="AV1201" s="3">
        <v>52.74</v>
      </c>
      <c r="AW1201" s="3">
        <v>51.93</v>
      </c>
      <c r="AX1201" s="3">
        <v>51.67</v>
      </c>
      <c r="AY1201" s="3">
        <v>51.94</v>
      </c>
    </row>
    <row r="1202" spans="1:51" x14ac:dyDescent="0.35">
      <c r="A1202" s="5">
        <f t="shared" si="19"/>
        <v>44407</v>
      </c>
      <c r="B1202" t="s">
        <v>1347</v>
      </c>
      <c r="C1202" s="2">
        <v>44407</v>
      </c>
      <c r="D1202" s="3">
        <v>101.55</v>
      </c>
      <c r="E1202" s="3">
        <v>101.68</v>
      </c>
      <c r="F1202" s="3">
        <v>105.7</v>
      </c>
      <c r="G1202" s="3">
        <v>105.74</v>
      </c>
      <c r="H1202" s="3">
        <v>101.05</v>
      </c>
      <c r="I1202" s="3">
        <v>101.15</v>
      </c>
      <c r="J1202" s="3">
        <v>100.09</v>
      </c>
      <c r="K1202" s="3">
        <v>68.349999999999994</v>
      </c>
      <c r="L1202" s="3">
        <v>67.099999999999994</v>
      </c>
      <c r="M1202" s="3">
        <v>66.88</v>
      </c>
      <c r="N1202" s="3">
        <v>64.680000000000007</v>
      </c>
      <c r="O1202" s="3">
        <v>65.099999999999994</v>
      </c>
      <c r="P1202" s="3">
        <v>66.099999999999994</v>
      </c>
      <c r="Q1202" s="3">
        <v>69.459999999999994</v>
      </c>
      <c r="R1202" s="3">
        <v>72.53</v>
      </c>
      <c r="S1202" s="3">
        <v>72.98</v>
      </c>
      <c r="T1202" s="3">
        <v>73.84</v>
      </c>
      <c r="U1202" s="3">
        <v>73.900000000000006</v>
      </c>
      <c r="V1202" s="3">
        <v>72.97</v>
      </c>
      <c r="W1202" s="3">
        <v>52.96</v>
      </c>
      <c r="X1202" s="3">
        <v>52.01</v>
      </c>
      <c r="Y1202" s="3">
        <v>51.31</v>
      </c>
      <c r="Z1202" s="3">
        <v>51.04</v>
      </c>
      <c r="AA1202" s="3">
        <v>51.32</v>
      </c>
      <c r="AB1202" s="3">
        <v>52.53</v>
      </c>
      <c r="AC1202" s="3">
        <v>59.94</v>
      </c>
      <c r="AD1202" s="3">
        <v>63.07</v>
      </c>
      <c r="AE1202" s="3">
        <v>63.52</v>
      </c>
      <c r="AF1202" s="3">
        <v>64.31</v>
      </c>
      <c r="AG1202" s="3">
        <v>64.13</v>
      </c>
      <c r="AH1202" s="3">
        <v>63.33</v>
      </c>
      <c r="AI1202" s="3">
        <v>51.88</v>
      </c>
      <c r="AJ1202" s="3">
        <v>51.07</v>
      </c>
      <c r="AK1202" s="3">
        <v>50.81</v>
      </c>
      <c r="AL1202" s="3">
        <v>51.08</v>
      </c>
      <c r="AM1202" s="3">
        <v>52.21</v>
      </c>
      <c r="AN1202" s="3">
        <v>53.36</v>
      </c>
      <c r="AO1202" s="3">
        <v>59.38</v>
      </c>
      <c r="AP1202" s="3">
        <v>62.25</v>
      </c>
      <c r="AQ1202" s="3">
        <v>62.7</v>
      </c>
      <c r="AR1202" s="3">
        <v>63.49</v>
      </c>
      <c r="AS1202" s="3">
        <v>63.04</v>
      </c>
      <c r="AT1202" s="3">
        <v>61.91</v>
      </c>
      <c r="AU1202" s="3">
        <v>52.79</v>
      </c>
      <c r="AV1202" s="3">
        <v>51.98</v>
      </c>
      <c r="AW1202" s="3">
        <v>51.72</v>
      </c>
      <c r="AX1202" s="3">
        <v>51.99</v>
      </c>
      <c r="AY1202" s="3">
        <v>53.12</v>
      </c>
    </row>
    <row r="1203" spans="1:51" x14ac:dyDescent="0.35">
      <c r="A1203" s="5">
        <f t="shared" si="19"/>
        <v>44410</v>
      </c>
      <c r="B1203" t="s">
        <v>1348</v>
      </c>
      <c r="C1203" s="2">
        <v>44410</v>
      </c>
      <c r="D1203" s="3">
        <v>103.85</v>
      </c>
      <c r="E1203" s="3">
        <v>104.01</v>
      </c>
      <c r="F1203" s="3">
        <v>108.14</v>
      </c>
      <c r="G1203" s="3">
        <v>108.1</v>
      </c>
      <c r="H1203" s="3">
        <v>103.68</v>
      </c>
      <c r="I1203" s="3">
        <v>103.78</v>
      </c>
      <c r="J1203" s="3">
        <v>102.72</v>
      </c>
      <c r="K1203" s="3">
        <v>69.56</v>
      </c>
      <c r="L1203" s="3">
        <v>68.31</v>
      </c>
      <c r="M1203" s="3">
        <v>68.09</v>
      </c>
      <c r="N1203" s="3">
        <v>65.81</v>
      </c>
      <c r="O1203" s="3">
        <v>66.23</v>
      </c>
      <c r="P1203" s="3">
        <v>67.23</v>
      </c>
      <c r="Q1203" s="3">
        <v>70.87</v>
      </c>
      <c r="R1203" s="3">
        <v>73.94</v>
      </c>
      <c r="S1203" s="3">
        <v>74.39</v>
      </c>
      <c r="T1203" s="3">
        <v>75.25</v>
      </c>
      <c r="U1203" s="3">
        <v>75.31</v>
      </c>
      <c r="V1203" s="3">
        <v>74.38</v>
      </c>
      <c r="W1203" s="3">
        <v>54.2</v>
      </c>
      <c r="X1203" s="3">
        <v>53.25</v>
      </c>
      <c r="Y1203" s="3">
        <v>52.55</v>
      </c>
      <c r="Z1203" s="3">
        <v>52.28</v>
      </c>
      <c r="AA1203" s="3">
        <v>52.56</v>
      </c>
      <c r="AB1203" s="3">
        <v>53.77</v>
      </c>
      <c r="AC1203" s="3">
        <v>60.88</v>
      </c>
      <c r="AD1203" s="3">
        <v>64.010000000000005</v>
      </c>
      <c r="AE1203" s="3">
        <v>64.459999999999994</v>
      </c>
      <c r="AF1203" s="3">
        <v>65.25</v>
      </c>
      <c r="AG1203" s="3">
        <v>65.069999999999993</v>
      </c>
      <c r="AH1203" s="3">
        <v>64.27</v>
      </c>
      <c r="AI1203" s="3">
        <v>52.27</v>
      </c>
      <c r="AJ1203" s="3">
        <v>51.46</v>
      </c>
      <c r="AK1203" s="3">
        <v>51.2</v>
      </c>
      <c r="AL1203" s="3">
        <v>51.47</v>
      </c>
      <c r="AM1203" s="3">
        <v>52.6</v>
      </c>
      <c r="AN1203" s="3">
        <v>53.75</v>
      </c>
      <c r="AO1203" s="3">
        <v>60.65</v>
      </c>
      <c r="AP1203" s="3">
        <v>63.52</v>
      </c>
      <c r="AQ1203" s="3">
        <v>63.97</v>
      </c>
      <c r="AR1203" s="3">
        <v>64.760000000000005</v>
      </c>
      <c r="AS1203" s="3">
        <v>64.31</v>
      </c>
      <c r="AT1203" s="3">
        <v>63.18</v>
      </c>
      <c r="AU1203" s="3">
        <v>53.18</v>
      </c>
      <c r="AV1203" s="3">
        <v>52.37</v>
      </c>
      <c r="AW1203" s="3">
        <v>52.11</v>
      </c>
      <c r="AX1203" s="3">
        <v>52.38</v>
      </c>
      <c r="AY1203" s="3">
        <v>53.51</v>
      </c>
    </row>
    <row r="1204" spans="1:51" x14ac:dyDescent="0.35">
      <c r="A1204" s="5">
        <f t="shared" si="19"/>
        <v>44411</v>
      </c>
      <c r="B1204" t="s">
        <v>1349</v>
      </c>
      <c r="C1204" s="2">
        <v>44411</v>
      </c>
      <c r="D1204" s="3">
        <v>102.33</v>
      </c>
      <c r="E1204" s="3">
        <v>103.03</v>
      </c>
      <c r="F1204" s="3">
        <v>107.73</v>
      </c>
      <c r="G1204" s="3">
        <v>106.89</v>
      </c>
      <c r="H1204" s="3">
        <v>102.13</v>
      </c>
      <c r="I1204" s="3">
        <v>102.23</v>
      </c>
      <c r="J1204" s="3">
        <v>101.17</v>
      </c>
      <c r="K1204" s="3">
        <v>69.88</v>
      </c>
      <c r="L1204" s="3">
        <v>68.63</v>
      </c>
      <c r="M1204" s="3">
        <v>68.41</v>
      </c>
      <c r="N1204" s="3">
        <v>66.239999999999995</v>
      </c>
      <c r="O1204" s="3">
        <v>66.66</v>
      </c>
      <c r="P1204" s="3">
        <v>67.66</v>
      </c>
      <c r="Q1204" s="3">
        <v>71.150000000000006</v>
      </c>
      <c r="R1204" s="3">
        <v>74.22</v>
      </c>
      <c r="S1204" s="3">
        <v>74.67</v>
      </c>
      <c r="T1204" s="3">
        <v>75.53</v>
      </c>
      <c r="U1204" s="3">
        <v>75.59</v>
      </c>
      <c r="V1204" s="3">
        <v>74.66</v>
      </c>
      <c r="W1204" s="3">
        <v>53.77</v>
      </c>
      <c r="X1204" s="3">
        <v>52.82</v>
      </c>
      <c r="Y1204" s="3">
        <v>52.12</v>
      </c>
      <c r="Z1204" s="3">
        <v>51.85</v>
      </c>
      <c r="AA1204" s="3">
        <v>52.13</v>
      </c>
      <c r="AB1204" s="3">
        <v>53.34</v>
      </c>
      <c r="AC1204" s="3">
        <v>60.91</v>
      </c>
      <c r="AD1204" s="3">
        <v>64.040000000000006</v>
      </c>
      <c r="AE1204" s="3">
        <v>64.489999999999995</v>
      </c>
      <c r="AF1204" s="3">
        <v>65.28</v>
      </c>
      <c r="AG1204" s="3">
        <v>65.099999999999994</v>
      </c>
      <c r="AH1204" s="3">
        <v>64.3</v>
      </c>
      <c r="AI1204" s="3">
        <v>52.54</v>
      </c>
      <c r="AJ1204" s="3">
        <v>51.73</v>
      </c>
      <c r="AK1204" s="3">
        <v>51.47</v>
      </c>
      <c r="AL1204" s="3">
        <v>51.74</v>
      </c>
      <c r="AM1204" s="3">
        <v>52.87</v>
      </c>
      <c r="AN1204" s="3">
        <v>54.02</v>
      </c>
      <c r="AO1204" s="3">
        <v>60.68</v>
      </c>
      <c r="AP1204" s="3">
        <v>63.55</v>
      </c>
      <c r="AQ1204" s="3">
        <v>64</v>
      </c>
      <c r="AR1204" s="3">
        <v>64.790000000000006</v>
      </c>
      <c r="AS1204" s="3">
        <v>64.34</v>
      </c>
      <c r="AT1204" s="3">
        <v>63.21</v>
      </c>
      <c r="AU1204" s="3">
        <v>53.45</v>
      </c>
      <c r="AV1204" s="3">
        <v>52.64</v>
      </c>
      <c r="AW1204" s="3">
        <v>52.38</v>
      </c>
      <c r="AX1204" s="3">
        <v>52.65</v>
      </c>
      <c r="AY1204" s="3">
        <v>53.78</v>
      </c>
    </row>
    <row r="1205" spans="1:51" x14ac:dyDescent="0.35">
      <c r="A1205" s="5">
        <f t="shared" si="19"/>
        <v>44412</v>
      </c>
      <c r="B1205" t="s">
        <v>1350</v>
      </c>
      <c r="C1205" s="2">
        <v>44412</v>
      </c>
      <c r="D1205" s="3">
        <v>103.54</v>
      </c>
      <c r="E1205" s="3">
        <v>104.23</v>
      </c>
      <c r="F1205" s="3">
        <v>109.57</v>
      </c>
      <c r="G1205" s="3">
        <v>107.92</v>
      </c>
      <c r="H1205" s="3">
        <v>103.47</v>
      </c>
      <c r="I1205" s="3">
        <v>103.57</v>
      </c>
      <c r="J1205" s="3">
        <v>102.51</v>
      </c>
      <c r="K1205" s="3">
        <v>71.55</v>
      </c>
      <c r="L1205" s="3">
        <v>70.3</v>
      </c>
      <c r="M1205" s="3">
        <v>70.08</v>
      </c>
      <c r="N1205" s="3">
        <v>68.03</v>
      </c>
      <c r="O1205" s="3">
        <v>68.45</v>
      </c>
      <c r="P1205" s="3">
        <v>69.45</v>
      </c>
      <c r="Q1205" s="3">
        <v>72.989999999999995</v>
      </c>
      <c r="R1205" s="3">
        <v>76.06</v>
      </c>
      <c r="S1205" s="3">
        <v>76.510000000000005</v>
      </c>
      <c r="T1205" s="3">
        <v>77.37</v>
      </c>
      <c r="U1205" s="3">
        <v>77.430000000000007</v>
      </c>
      <c r="V1205" s="3">
        <v>76.5</v>
      </c>
      <c r="W1205" s="3">
        <v>54.21</v>
      </c>
      <c r="X1205" s="3">
        <v>53.26</v>
      </c>
      <c r="Y1205" s="3">
        <v>52.56</v>
      </c>
      <c r="Z1205" s="3">
        <v>52.29</v>
      </c>
      <c r="AA1205" s="3">
        <v>52.57</v>
      </c>
      <c r="AB1205" s="3">
        <v>53.78</v>
      </c>
      <c r="AC1205" s="3">
        <v>61.47</v>
      </c>
      <c r="AD1205" s="3">
        <v>64.599999999999994</v>
      </c>
      <c r="AE1205" s="3">
        <v>65.05</v>
      </c>
      <c r="AF1205" s="3">
        <v>65.84</v>
      </c>
      <c r="AG1205" s="3">
        <v>65.66</v>
      </c>
      <c r="AH1205" s="3">
        <v>64.86</v>
      </c>
      <c r="AI1205" s="3">
        <v>53.06</v>
      </c>
      <c r="AJ1205" s="3">
        <v>52.25</v>
      </c>
      <c r="AK1205" s="3">
        <v>51.99</v>
      </c>
      <c r="AL1205" s="3">
        <v>52.26</v>
      </c>
      <c r="AM1205" s="3">
        <v>53.39</v>
      </c>
      <c r="AN1205" s="3">
        <v>54.54</v>
      </c>
      <c r="AO1205" s="3">
        <v>61.24</v>
      </c>
      <c r="AP1205" s="3">
        <v>64.11</v>
      </c>
      <c r="AQ1205" s="3">
        <v>64.56</v>
      </c>
      <c r="AR1205" s="3">
        <v>65.349999999999994</v>
      </c>
      <c r="AS1205" s="3">
        <v>64.900000000000006</v>
      </c>
      <c r="AT1205" s="3">
        <v>63.77</v>
      </c>
      <c r="AU1205" s="3">
        <v>53.97</v>
      </c>
      <c r="AV1205" s="3">
        <v>53.16</v>
      </c>
      <c r="AW1205" s="3">
        <v>52.9</v>
      </c>
      <c r="AX1205" s="3">
        <v>53.17</v>
      </c>
      <c r="AY1205" s="3">
        <v>54.3</v>
      </c>
    </row>
    <row r="1206" spans="1:51" x14ac:dyDescent="0.35">
      <c r="A1206" s="5">
        <f t="shared" si="19"/>
        <v>44413</v>
      </c>
      <c r="B1206" t="s">
        <v>1351</v>
      </c>
      <c r="C1206" s="2">
        <v>44413</v>
      </c>
      <c r="D1206" s="3">
        <v>105.28</v>
      </c>
      <c r="E1206" s="3">
        <v>106.16</v>
      </c>
      <c r="F1206" s="3">
        <v>111.6</v>
      </c>
      <c r="G1206" s="3">
        <v>109.94</v>
      </c>
      <c r="H1206" s="3">
        <v>105.59</v>
      </c>
      <c r="I1206" s="3">
        <v>105.69</v>
      </c>
      <c r="J1206" s="3">
        <v>104.63</v>
      </c>
      <c r="K1206" s="3">
        <v>73.790000000000006</v>
      </c>
      <c r="L1206" s="3">
        <v>72.540000000000006</v>
      </c>
      <c r="M1206" s="3">
        <v>72.319999999999993</v>
      </c>
      <c r="N1206" s="3">
        <v>70.28</v>
      </c>
      <c r="O1206" s="3">
        <v>70.7</v>
      </c>
      <c r="P1206" s="3">
        <v>71.7</v>
      </c>
      <c r="Q1206" s="3">
        <v>74.56</v>
      </c>
      <c r="R1206" s="3">
        <v>77.63</v>
      </c>
      <c r="S1206" s="3">
        <v>78.08</v>
      </c>
      <c r="T1206" s="3">
        <v>78.94</v>
      </c>
      <c r="U1206" s="3">
        <v>79</v>
      </c>
      <c r="V1206" s="3">
        <v>78.069999999999993</v>
      </c>
      <c r="W1206" s="3">
        <v>54.57</v>
      </c>
      <c r="X1206" s="3">
        <v>53.62</v>
      </c>
      <c r="Y1206" s="3">
        <v>52.92</v>
      </c>
      <c r="Z1206" s="3">
        <v>52.65</v>
      </c>
      <c r="AA1206" s="3">
        <v>52.93</v>
      </c>
      <c r="AB1206" s="3">
        <v>54.14</v>
      </c>
      <c r="AC1206" s="3">
        <v>61.31</v>
      </c>
      <c r="AD1206" s="3">
        <v>64.44</v>
      </c>
      <c r="AE1206" s="3">
        <v>64.89</v>
      </c>
      <c r="AF1206" s="3">
        <v>65.680000000000007</v>
      </c>
      <c r="AG1206" s="3">
        <v>65.5</v>
      </c>
      <c r="AH1206" s="3">
        <v>64.7</v>
      </c>
      <c r="AI1206" s="3">
        <v>53.49</v>
      </c>
      <c r="AJ1206" s="3">
        <v>52.68</v>
      </c>
      <c r="AK1206" s="3">
        <v>52.42</v>
      </c>
      <c r="AL1206" s="3">
        <v>52.69</v>
      </c>
      <c r="AM1206" s="3">
        <v>53.82</v>
      </c>
      <c r="AN1206" s="3">
        <v>54.97</v>
      </c>
      <c r="AO1206" s="3">
        <v>61.08</v>
      </c>
      <c r="AP1206" s="3">
        <v>63.95</v>
      </c>
      <c r="AQ1206" s="3">
        <v>64.400000000000006</v>
      </c>
      <c r="AR1206" s="3">
        <v>65.19</v>
      </c>
      <c r="AS1206" s="3">
        <v>64.739999999999995</v>
      </c>
      <c r="AT1206" s="3">
        <v>63.61</v>
      </c>
      <c r="AU1206" s="3">
        <v>54.4</v>
      </c>
      <c r="AV1206" s="3">
        <v>53.59</v>
      </c>
      <c r="AW1206" s="3">
        <v>53.33</v>
      </c>
      <c r="AX1206" s="3">
        <v>53.6</v>
      </c>
      <c r="AY1206" s="3">
        <v>54.73</v>
      </c>
    </row>
    <row r="1207" spans="1:51" x14ac:dyDescent="0.35">
      <c r="A1207" s="5">
        <f t="shared" si="19"/>
        <v>44414</v>
      </c>
      <c r="B1207" t="s">
        <v>1352</v>
      </c>
      <c r="C1207" s="2">
        <v>44414</v>
      </c>
      <c r="D1207" s="3">
        <v>104.88</v>
      </c>
      <c r="E1207" s="3">
        <v>105.83</v>
      </c>
      <c r="F1207" s="3">
        <v>110.24</v>
      </c>
      <c r="G1207" s="3">
        <v>108.96</v>
      </c>
      <c r="H1207" s="3">
        <v>106.43</v>
      </c>
      <c r="I1207" s="3">
        <v>106.53</v>
      </c>
      <c r="J1207" s="3">
        <v>105.47</v>
      </c>
      <c r="K1207" s="3">
        <v>75.819999999999993</v>
      </c>
      <c r="L1207" s="3">
        <v>74.569999999999993</v>
      </c>
      <c r="M1207" s="3">
        <v>74.349999999999994</v>
      </c>
      <c r="N1207" s="3">
        <v>72.319999999999993</v>
      </c>
      <c r="O1207" s="3">
        <v>72.739999999999995</v>
      </c>
      <c r="P1207" s="3">
        <v>73.739999999999995</v>
      </c>
      <c r="Q1207" s="3">
        <v>76.400000000000006</v>
      </c>
      <c r="R1207" s="3">
        <v>79.47</v>
      </c>
      <c r="S1207" s="3">
        <v>79.92</v>
      </c>
      <c r="T1207" s="3">
        <v>80.78</v>
      </c>
      <c r="U1207" s="3">
        <v>80.84</v>
      </c>
      <c r="V1207" s="3">
        <v>79.91</v>
      </c>
      <c r="W1207" s="3">
        <v>55.62</v>
      </c>
      <c r="X1207" s="3">
        <v>54.67</v>
      </c>
      <c r="Y1207" s="3">
        <v>53.97</v>
      </c>
      <c r="Z1207" s="3">
        <v>53.7</v>
      </c>
      <c r="AA1207" s="3">
        <v>53.98</v>
      </c>
      <c r="AB1207" s="3">
        <v>55.19</v>
      </c>
      <c r="AC1207" s="3">
        <v>61.43</v>
      </c>
      <c r="AD1207" s="3">
        <v>64.56</v>
      </c>
      <c r="AE1207" s="3">
        <v>65.010000000000005</v>
      </c>
      <c r="AF1207" s="3">
        <v>65.8</v>
      </c>
      <c r="AG1207" s="3">
        <v>65.62</v>
      </c>
      <c r="AH1207" s="3">
        <v>64.819999999999993</v>
      </c>
      <c r="AI1207" s="3">
        <v>53.58</v>
      </c>
      <c r="AJ1207" s="3">
        <v>52.77</v>
      </c>
      <c r="AK1207" s="3">
        <v>52.51</v>
      </c>
      <c r="AL1207" s="3">
        <v>52.78</v>
      </c>
      <c r="AM1207" s="3">
        <v>53.91</v>
      </c>
      <c r="AN1207" s="3">
        <v>55.06</v>
      </c>
      <c r="AO1207" s="3">
        <v>61.2</v>
      </c>
      <c r="AP1207" s="3">
        <v>64.069999999999993</v>
      </c>
      <c r="AQ1207" s="3">
        <v>64.52</v>
      </c>
      <c r="AR1207" s="3">
        <v>65.31</v>
      </c>
      <c r="AS1207" s="3">
        <v>64.86</v>
      </c>
      <c r="AT1207" s="3">
        <v>63.73</v>
      </c>
      <c r="AU1207" s="3">
        <v>54.49</v>
      </c>
      <c r="AV1207" s="3">
        <v>53.68</v>
      </c>
      <c r="AW1207" s="3">
        <v>53.42</v>
      </c>
      <c r="AX1207" s="3">
        <v>53.69</v>
      </c>
      <c r="AY1207" s="3">
        <v>54.82</v>
      </c>
    </row>
    <row r="1208" spans="1:51" x14ac:dyDescent="0.35">
      <c r="A1208" s="5">
        <f t="shared" si="19"/>
        <v>44417</v>
      </c>
      <c r="B1208" t="s">
        <v>1353</v>
      </c>
      <c r="C1208" s="2">
        <v>44417</v>
      </c>
      <c r="D1208" s="3">
        <v>105.26</v>
      </c>
      <c r="E1208" s="3">
        <v>106.52</v>
      </c>
      <c r="F1208" s="3">
        <v>112.33</v>
      </c>
      <c r="G1208" s="3">
        <v>111.31</v>
      </c>
      <c r="H1208" s="3">
        <v>107.57</v>
      </c>
      <c r="I1208" s="3">
        <v>107.67</v>
      </c>
      <c r="J1208" s="3">
        <v>106.61</v>
      </c>
      <c r="K1208" s="3">
        <v>76.040000000000006</v>
      </c>
      <c r="L1208" s="3">
        <v>74.790000000000006</v>
      </c>
      <c r="M1208" s="3">
        <v>74.569999999999993</v>
      </c>
      <c r="N1208" s="3">
        <v>72.55</v>
      </c>
      <c r="O1208" s="3">
        <v>72.97</v>
      </c>
      <c r="P1208" s="3">
        <v>73.97</v>
      </c>
      <c r="Q1208" s="3">
        <v>76.31</v>
      </c>
      <c r="R1208" s="3">
        <v>79.38</v>
      </c>
      <c r="S1208" s="3">
        <v>79.83</v>
      </c>
      <c r="T1208" s="3">
        <v>80.69</v>
      </c>
      <c r="U1208" s="3">
        <v>80.75</v>
      </c>
      <c r="V1208" s="3">
        <v>79.819999999999993</v>
      </c>
      <c r="W1208" s="3">
        <v>55.66</v>
      </c>
      <c r="X1208" s="3">
        <v>54.71</v>
      </c>
      <c r="Y1208" s="3">
        <v>54.01</v>
      </c>
      <c r="Z1208" s="3">
        <v>53.74</v>
      </c>
      <c r="AA1208" s="3">
        <v>54.02</v>
      </c>
      <c r="AB1208" s="3">
        <v>55.23</v>
      </c>
      <c r="AC1208" s="3">
        <v>61.34</v>
      </c>
      <c r="AD1208" s="3">
        <v>64.47</v>
      </c>
      <c r="AE1208" s="3">
        <v>64.92</v>
      </c>
      <c r="AF1208" s="3">
        <v>65.709999999999994</v>
      </c>
      <c r="AG1208" s="3">
        <v>65.53</v>
      </c>
      <c r="AH1208" s="3">
        <v>64.73</v>
      </c>
      <c r="AI1208" s="3">
        <v>53.62</v>
      </c>
      <c r="AJ1208" s="3">
        <v>52.81</v>
      </c>
      <c r="AK1208" s="3">
        <v>52.55</v>
      </c>
      <c r="AL1208" s="3">
        <v>52.82</v>
      </c>
      <c r="AM1208" s="3">
        <v>53.95</v>
      </c>
      <c r="AN1208" s="3">
        <v>55.1</v>
      </c>
      <c r="AO1208" s="3">
        <v>61.11</v>
      </c>
      <c r="AP1208" s="3">
        <v>63.98</v>
      </c>
      <c r="AQ1208" s="3">
        <v>64.430000000000007</v>
      </c>
      <c r="AR1208" s="3">
        <v>65.22</v>
      </c>
      <c r="AS1208" s="3">
        <v>64.77</v>
      </c>
      <c r="AT1208" s="3">
        <v>63.64</v>
      </c>
      <c r="AU1208" s="3">
        <v>54.53</v>
      </c>
      <c r="AV1208" s="3">
        <v>53.72</v>
      </c>
      <c r="AW1208" s="3">
        <v>53.46</v>
      </c>
      <c r="AX1208" s="3">
        <v>53.73</v>
      </c>
      <c r="AY1208" s="3">
        <v>54.86</v>
      </c>
    </row>
    <row r="1209" spans="1:51" x14ac:dyDescent="0.35">
      <c r="A1209" s="5">
        <f t="shared" si="19"/>
        <v>44418</v>
      </c>
      <c r="B1209" t="s">
        <v>1354</v>
      </c>
      <c r="C1209" s="2">
        <v>44418</v>
      </c>
      <c r="D1209" s="3">
        <v>107.02</v>
      </c>
      <c r="E1209" s="3">
        <v>108.91</v>
      </c>
      <c r="F1209" s="3">
        <v>114.44</v>
      </c>
      <c r="G1209" s="3">
        <v>113.51</v>
      </c>
      <c r="H1209" s="3">
        <v>109.57</v>
      </c>
      <c r="I1209" s="3">
        <v>109.67</v>
      </c>
      <c r="J1209" s="3">
        <v>108.61</v>
      </c>
      <c r="K1209" s="3">
        <v>77.33</v>
      </c>
      <c r="L1209" s="3">
        <v>76.08</v>
      </c>
      <c r="M1209" s="3">
        <v>75.86</v>
      </c>
      <c r="N1209" s="3">
        <v>73.87</v>
      </c>
      <c r="O1209" s="3">
        <v>74.290000000000006</v>
      </c>
      <c r="P1209" s="3">
        <v>75.290000000000006</v>
      </c>
      <c r="Q1209" s="3">
        <v>77.45</v>
      </c>
      <c r="R1209" s="3">
        <v>80.52</v>
      </c>
      <c r="S1209" s="3">
        <v>80.97</v>
      </c>
      <c r="T1209" s="3">
        <v>81.83</v>
      </c>
      <c r="U1209" s="3">
        <v>81.89</v>
      </c>
      <c r="V1209" s="3">
        <v>80.959999999999994</v>
      </c>
      <c r="W1209" s="3">
        <v>56.63</v>
      </c>
      <c r="X1209" s="3">
        <v>55.68</v>
      </c>
      <c r="Y1209" s="3">
        <v>54.98</v>
      </c>
      <c r="Z1209" s="3">
        <v>54.71</v>
      </c>
      <c r="AA1209" s="3">
        <v>54.99</v>
      </c>
      <c r="AB1209" s="3">
        <v>56.2</v>
      </c>
      <c r="AC1209" s="3">
        <v>61.69</v>
      </c>
      <c r="AD1209" s="3">
        <v>64.819999999999993</v>
      </c>
      <c r="AE1209" s="3">
        <v>65.27</v>
      </c>
      <c r="AF1209" s="3">
        <v>66.06</v>
      </c>
      <c r="AG1209" s="3">
        <v>65.88</v>
      </c>
      <c r="AH1209" s="3">
        <v>65.08</v>
      </c>
      <c r="AI1209" s="3">
        <v>54.59</v>
      </c>
      <c r="AJ1209" s="3">
        <v>53.78</v>
      </c>
      <c r="AK1209" s="3">
        <v>53.52</v>
      </c>
      <c r="AL1209" s="3">
        <v>53.79</v>
      </c>
      <c r="AM1209" s="3">
        <v>54.92</v>
      </c>
      <c r="AN1209" s="3">
        <v>56.07</v>
      </c>
      <c r="AO1209" s="3">
        <v>61.46</v>
      </c>
      <c r="AP1209" s="3">
        <v>64.33</v>
      </c>
      <c r="AQ1209" s="3">
        <v>64.78</v>
      </c>
      <c r="AR1209" s="3">
        <v>65.569999999999993</v>
      </c>
      <c r="AS1209" s="3">
        <v>65.12</v>
      </c>
      <c r="AT1209" s="3">
        <v>63.99</v>
      </c>
      <c r="AU1209" s="3">
        <v>55.5</v>
      </c>
      <c r="AV1209" s="3">
        <v>54.69</v>
      </c>
      <c r="AW1209" s="3">
        <v>54.43</v>
      </c>
      <c r="AX1209" s="3">
        <v>54.7</v>
      </c>
      <c r="AY1209" s="3">
        <v>55.83</v>
      </c>
    </row>
    <row r="1210" spans="1:51" x14ac:dyDescent="0.35">
      <c r="A1210" s="5">
        <f t="shared" si="19"/>
        <v>44419</v>
      </c>
      <c r="B1210" t="s">
        <v>1355</v>
      </c>
      <c r="C1210" s="2">
        <v>44419</v>
      </c>
      <c r="D1210" s="3">
        <v>109.5</v>
      </c>
      <c r="E1210" s="3">
        <v>111.7</v>
      </c>
      <c r="F1210" s="3">
        <v>117.5</v>
      </c>
      <c r="G1210" s="3">
        <v>116.57</v>
      </c>
      <c r="H1210" s="3">
        <v>112.18</v>
      </c>
      <c r="I1210" s="3">
        <v>112.28</v>
      </c>
      <c r="J1210" s="3">
        <v>111.22</v>
      </c>
      <c r="K1210" s="3">
        <v>79.2</v>
      </c>
      <c r="L1210" s="3">
        <v>77.95</v>
      </c>
      <c r="M1210" s="3">
        <v>77.73</v>
      </c>
      <c r="N1210" s="3">
        <v>75.78</v>
      </c>
      <c r="O1210" s="3">
        <v>76.2</v>
      </c>
      <c r="P1210" s="3">
        <v>77.2</v>
      </c>
      <c r="Q1210" s="3">
        <v>79.260000000000005</v>
      </c>
      <c r="R1210" s="3">
        <v>82.33</v>
      </c>
      <c r="S1210" s="3">
        <v>82.78</v>
      </c>
      <c r="T1210" s="3">
        <v>83.64</v>
      </c>
      <c r="U1210" s="3">
        <v>83.7</v>
      </c>
      <c r="V1210" s="3">
        <v>82.77</v>
      </c>
      <c r="W1210" s="3">
        <v>58.16</v>
      </c>
      <c r="X1210" s="3">
        <v>57.21</v>
      </c>
      <c r="Y1210" s="3">
        <v>56.51</v>
      </c>
      <c r="Z1210" s="3">
        <v>56.24</v>
      </c>
      <c r="AA1210" s="3">
        <v>56.52</v>
      </c>
      <c r="AB1210" s="3">
        <v>57.73</v>
      </c>
      <c r="AC1210" s="3">
        <v>62.66</v>
      </c>
      <c r="AD1210" s="3">
        <v>65.790000000000006</v>
      </c>
      <c r="AE1210" s="3">
        <v>66.239999999999995</v>
      </c>
      <c r="AF1210" s="3">
        <v>67.03</v>
      </c>
      <c r="AG1210" s="3">
        <v>66.849999999999994</v>
      </c>
      <c r="AH1210" s="3">
        <v>66.05</v>
      </c>
      <c r="AI1210" s="3">
        <v>55.23</v>
      </c>
      <c r="AJ1210" s="3">
        <v>54.42</v>
      </c>
      <c r="AK1210" s="3">
        <v>54.16</v>
      </c>
      <c r="AL1210" s="3">
        <v>54.43</v>
      </c>
      <c r="AM1210" s="3">
        <v>55.56</v>
      </c>
      <c r="AN1210" s="3">
        <v>56.71</v>
      </c>
      <c r="AO1210" s="3">
        <v>62.43</v>
      </c>
      <c r="AP1210" s="3">
        <v>65.3</v>
      </c>
      <c r="AQ1210" s="3">
        <v>65.75</v>
      </c>
      <c r="AR1210" s="3">
        <v>66.540000000000006</v>
      </c>
      <c r="AS1210" s="3">
        <v>66.09</v>
      </c>
      <c r="AT1210" s="3">
        <v>64.959999999999994</v>
      </c>
      <c r="AU1210" s="3">
        <v>56.14</v>
      </c>
      <c r="AV1210" s="3">
        <v>55.33</v>
      </c>
      <c r="AW1210" s="3">
        <v>55.07</v>
      </c>
      <c r="AX1210" s="3">
        <v>55.34</v>
      </c>
      <c r="AY1210" s="3">
        <v>56.47</v>
      </c>
    </row>
    <row r="1211" spans="1:51" x14ac:dyDescent="0.35">
      <c r="A1211" s="5">
        <f t="shared" si="19"/>
        <v>44420</v>
      </c>
      <c r="B1211" t="s">
        <v>1356</v>
      </c>
      <c r="C1211" s="2">
        <v>44420</v>
      </c>
      <c r="D1211" s="3">
        <v>109.3</v>
      </c>
      <c r="E1211" s="3">
        <v>111.78</v>
      </c>
      <c r="F1211" s="3">
        <v>117.75</v>
      </c>
      <c r="G1211" s="3">
        <v>117.06</v>
      </c>
      <c r="H1211" s="3">
        <v>112.38</v>
      </c>
      <c r="I1211" s="3">
        <v>112.48</v>
      </c>
      <c r="J1211" s="3">
        <v>111.42</v>
      </c>
      <c r="K1211" s="3">
        <v>79.89</v>
      </c>
      <c r="L1211" s="3">
        <v>78.64</v>
      </c>
      <c r="M1211" s="3">
        <v>78.42</v>
      </c>
      <c r="N1211" s="3">
        <v>76.48</v>
      </c>
      <c r="O1211" s="3">
        <v>76.900000000000006</v>
      </c>
      <c r="P1211" s="3">
        <v>77.900000000000006</v>
      </c>
      <c r="Q1211" s="3">
        <v>79.83</v>
      </c>
      <c r="R1211" s="3">
        <v>82.9</v>
      </c>
      <c r="S1211" s="3">
        <v>83.35</v>
      </c>
      <c r="T1211" s="3">
        <v>84.21</v>
      </c>
      <c r="U1211" s="3">
        <v>84.27</v>
      </c>
      <c r="V1211" s="3">
        <v>83.34</v>
      </c>
      <c r="W1211" s="3">
        <v>58.27</v>
      </c>
      <c r="X1211" s="3">
        <v>57.32</v>
      </c>
      <c r="Y1211" s="3">
        <v>56.62</v>
      </c>
      <c r="Z1211" s="3">
        <v>56.35</v>
      </c>
      <c r="AA1211" s="3">
        <v>56.63</v>
      </c>
      <c r="AB1211" s="3">
        <v>57.84</v>
      </c>
      <c r="AC1211" s="3">
        <v>63.23</v>
      </c>
      <c r="AD1211" s="3">
        <v>66.36</v>
      </c>
      <c r="AE1211" s="3">
        <v>66.81</v>
      </c>
      <c r="AF1211" s="3">
        <v>67.599999999999994</v>
      </c>
      <c r="AG1211" s="3">
        <v>67.42</v>
      </c>
      <c r="AH1211" s="3">
        <v>66.62</v>
      </c>
      <c r="AI1211" s="3">
        <v>55.34</v>
      </c>
      <c r="AJ1211" s="3">
        <v>54.53</v>
      </c>
      <c r="AK1211" s="3">
        <v>54.27</v>
      </c>
      <c r="AL1211" s="3">
        <v>54.54</v>
      </c>
      <c r="AM1211" s="3">
        <v>55.67</v>
      </c>
      <c r="AN1211" s="3">
        <v>56.82</v>
      </c>
      <c r="AO1211" s="3">
        <v>63</v>
      </c>
      <c r="AP1211" s="3">
        <v>65.87</v>
      </c>
      <c r="AQ1211" s="3">
        <v>66.319999999999993</v>
      </c>
      <c r="AR1211" s="3">
        <v>67.11</v>
      </c>
      <c r="AS1211" s="3">
        <v>66.66</v>
      </c>
      <c r="AT1211" s="3">
        <v>65.53</v>
      </c>
      <c r="AU1211" s="3">
        <v>56.25</v>
      </c>
      <c r="AV1211" s="3">
        <v>55.44</v>
      </c>
      <c r="AW1211" s="3">
        <v>55.18</v>
      </c>
      <c r="AX1211" s="3">
        <v>55.45</v>
      </c>
      <c r="AY1211" s="3">
        <v>56.58</v>
      </c>
    </row>
    <row r="1212" spans="1:51" x14ac:dyDescent="0.35">
      <c r="A1212" s="5">
        <f t="shared" si="19"/>
        <v>44421</v>
      </c>
      <c r="B1212" t="s">
        <v>1357</v>
      </c>
      <c r="C1212" s="2">
        <v>44421</v>
      </c>
      <c r="D1212" s="3">
        <v>107.36</v>
      </c>
      <c r="E1212" s="3">
        <v>110.47</v>
      </c>
      <c r="F1212" s="3">
        <v>115.82</v>
      </c>
      <c r="G1212" s="3">
        <v>114.67</v>
      </c>
      <c r="H1212" s="3">
        <v>110.97</v>
      </c>
      <c r="I1212" s="3">
        <v>111.07</v>
      </c>
      <c r="J1212" s="3">
        <v>110.01</v>
      </c>
      <c r="K1212" s="3">
        <v>79.83</v>
      </c>
      <c r="L1212" s="3">
        <v>78.58</v>
      </c>
      <c r="M1212" s="3">
        <v>78.36</v>
      </c>
      <c r="N1212" s="3">
        <v>76.42</v>
      </c>
      <c r="O1212" s="3">
        <v>76.84</v>
      </c>
      <c r="P1212" s="3">
        <v>77.84</v>
      </c>
      <c r="Q1212" s="3">
        <v>79.73</v>
      </c>
      <c r="R1212" s="3">
        <v>82.8</v>
      </c>
      <c r="S1212" s="3">
        <v>83.25</v>
      </c>
      <c r="T1212" s="3">
        <v>84.11</v>
      </c>
      <c r="U1212" s="3">
        <v>84.17</v>
      </c>
      <c r="V1212" s="3">
        <v>83.24</v>
      </c>
      <c r="W1212" s="3">
        <v>59.36</v>
      </c>
      <c r="X1212" s="3">
        <v>58.41</v>
      </c>
      <c r="Y1212" s="3">
        <v>57.71</v>
      </c>
      <c r="Z1212" s="3">
        <v>57.44</v>
      </c>
      <c r="AA1212" s="3">
        <v>57.72</v>
      </c>
      <c r="AB1212" s="3">
        <v>58.93</v>
      </c>
      <c r="AC1212" s="3">
        <v>63.03</v>
      </c>
      <c r="AD1212" s="3">
        <v>66.16</v>
      </c>
      <c r="AE1212" s="3">
        <v>66.61</v>
      </c>
      <c r="AF1212" s="3">
        <v>67.400000000000006</v>
      </c>
      <c r="AG1212" s="3">
        <v>67.22</v>
      </c>
      <c r="AH1212" s="3">
        <v>66.42</v>
      </c>
      <c r="AI1212" s="3">
        <v>55.29</v>
      </c>
      <c r="AJ1212" s="3">
        <v>54.48</v>
      </c>
      <c r="AK1212" s="3">
        <v>54.22</v>
      </c>
      <c r="AL1212" s="3">
        <v>54.49</v>
      </c>
      <c r="AM1212" s="3">
        <v>55.62</v>
      </c>
      <c r="AN1212" s="3">
        <v>56.77</v>
      </c>
      <c r="AO1212" s="3">
        <v>62.8</v>
      </c>
      <c r="AP1212" s="3">
        <v>65.67</v>
      </c>
      <c r="AQ1212" s="3">
        <v>66.12</v>
      </c>
      <c r="AR1212" s="3">
        <v>66.91</v>
      </c>
      <c r="AS1212" s="3">
        <v>66.459999999999994</v>
      </c>
      <c r="AT1212" s="3">
        <v>65.33</v>
      </c>
      <c r="AU1212" s="3">
        <v>56.2</v>
      </c>
      <c r="AV1212" s="3">
        <v>55.39</v>
      </c>
      <c r="AW1212" s="3">
        <v>55.13</v>
      </c>
      <c r="AX1212" s="3">
        <v>55.4</v>
      </c>
      <c r="AY1212" s="3">
        <v>56.53</v>
      </c>
    </row>
    <row r="1213" spans="1:51" x14ac:dyDescent="0.35">
      <c r="A1213" s="5">
        <f t="shared" si="19"/>
        <v>44424</v>
      </c>
      <c r="B1213" t="s">
        <v>1358</v>
      </c>
      <c r="C1213" s="2">
        <v>44424</v>
      </c>
      <c r="D1213" s="3">
        <v>112.75</v>
      </c>
      <c r="E1213" s="3">
        <v>114</v>
      </c>
      <c r="F1213" s="3">
        <v>120.67</v>
      </c>
      <c r="G1213" s="3">
        <v>119.52</v>
      </c>
      <c r="H1213" s="3">
        <v>116.05</v>
      </c>
      <c r="I1213" s="3">
        <v>116.15</v>
      </c>
      <c r="J1213" s="3">
        <v>115.09</v>
      </c>
      <c r="K1213" s="3">
        <v>82</v>
      </c>
      <c r="L1213" s="3">
        <v>80.75</v>
      </c>
      <c r="M1213" s="3">
        <v>80.53</v>
      </c>
      <c r="N1213" s="3">
        <v>78.59</v>
      </c>
      <c r="O1213" s="3">
        <v>79.010000000000005</v>
      </c>
      <c r="P1213" s="3">
        <v>80.010000000000005</v>
      </c>
      <c r="Q1213" s="3">
        <v>82.05</v>
      </c>
      <c r="R1213" s="3">
        <v>85.12</v>
      </c>
      <c r="S1213" s="3">
        <v>85.57</v>
      </c>
      <c r="T1213" s="3">
        <v>86.43</v>
      </c>
      <c r="U1213" s="3">
        <v>86.49</v>
      </c>
      <c r="V1213" s="3">
        <v>85.56</v>
      </c>
      <c r="W1213" s="3">
        <v>61.45</v>
      </c>
      <c r="X1213" s="3">
        <v>60.5</v>
      </c>
      <c r="Y1213" s="3">
        <v>59.8</v>
      </c>
      <c r="Z1213" s="3">
        <v>59.53</v>
      </c>
      <c r="AA1213" s="3">
        <v>59.81</v>
      </c>
      <c r="AB1213" s="3">
        <v>61.02</v>
      </c>
      <c r="AC1213" s="3">
        <v>65.349999999999994</v>
      </c>
      <c r="AD1213" s="3">
        <v>68.48</v>
      </c>
      <c r="AE1213" s="3">
        <v>68.930000000000007</v>
      </c>
      <c r="AF1213" s="3">
        <v>69.72</v>
      </c>
      <c r="AG1213" s="3">
        <v>69.540000000000006</v>
      </c>
      <c r="AH1213" s="3">
        <v>68.739999999999995</v>
      </c>
      <c r="AI1213" s="3">
        <v>57.38</v>
      </c>
      <c r="AJ1213" s="3">
        <v>56.57</v>
      </c>
      <c r="AK1213" s="3">
        <v>56.31</v>
      </c>
      <c r="AL1213" s="3">
        <v>56.58</v>
      </c>
      <c r="AM1213" s="3">
        <v>57.71</v>
      </c>
      <c r="AN1213" s="3">
        <v>58.86</v>
      </c>
      <c r="AO1213" s="3">
        <v>65.12</v>
      </c>
      <c r="AP1213" s="3">
        <v>67.989999999999995</v>
      </c>
      <c r="AQ1213" s="3">
        <v>68.44</v>
      </c>
      <c r="AR1213" s="3">
        <v>69.23</v>
      </c>
      <c r="AS1213" s="3">
        <v>68.78</v>
      </c>
      <c r="AT1213" s="3">
        <v>67.650000000000006</v>
      </c>
      <c r="AU1213" s="3">
        <v>58.29</v>
      </c>
      <c r="AV1213" s="3">
        <v>57.48</v>
      </c>
      <c r="AW1213" s="3">
        <v>57.22</v>
      </c>
      <c r="AX1213" s="3">
        <v>57.49</v>
      </c>
      <c r="AY1213" s="3">
        <v>58.62</v>
      </c>
    </row>
    <row r="1214" spans="1:51" x14ac:dyDescent="0.35">
      <c r="A1214" s="5">
        <f t="shared" si="19"/>
        <v>44425</v>
      </c>
      <c r="B1214" t="s">
        <v>1359</v>
      </c>
      <c r="C1214" s="2">
        <v>44425</v>
      </c>
      <c r="D1214" s="3">
        <v>111.25</v>
      </c>
      <c r="E1214" s="3">
        <v>114.4</v>
      </c>
      <c r="F1214" s="3">
        <v>121.06</v>
      </c>
      <c r="G1214" s="3">
        <v>119.91</v>
      </c>
      <c r="H1214" s="3">
        <v>115.84</v>
      </c>
      <c r="I1214" s="3">
        <v>115.94</v>
      </c>
      <c r="J1214" s="3">
        <v>114.88</v>
      </c>
      <c r="K1214" s="3">
        <v>81.75</v>
      </c>
      <c r="L1214" s="3">
        <v>80.5</v>
      </c>
      <c r="M1214" s="3">
        <v>80.28</v>
      </c>
      <c r="N1214" s="3">
        <v>78.34</v>
      </c>
      <c r="O1214" s="3">
        <v>78.760000000000005</v>
      </c>
      <c r="P1214" s="3">
        <v>79.760000000000005</v>
      </c>
      <c r="Q1214" s="3">
        <v>81.95</v>
      </c>
      <c r="R1214" s="3">
        <v>85.02</v>
      </c>
      <c r="S1214" s="3">
        <v>85.47</v>
      </c>
      <c r="T1214" s="3">
        <v>86.33</v>
      </c>
      <c r="U1214" s="3">
        <v>86.39</v>
      </c>
      <c r="V1214" s="3">
        <v>85.46</v>
      </c>
      <c r="W1214" s="3">
        <v>61.35</v>
      </c>
      <c r="X1214" s="3">
        <v>60.4</v>
      </c>
      <c r="Y1214" s="3">
        <v>59.7</v>
      </c>
      <c r="Z1214" s="3">
        <v>59.43</v>
      </c>
      <c r="AA1214" s="3">
        <v>59.71</v>
      </c>
      <c r="AB1214" s="3">
        <v>60.92</v>
      </c>
      <c r="AC1214" s="3">
        <v>65.25</v>
      </c>
      <c r="AD1214" s="3">
        <v>68.38</v>
      </c>
      <c r="AE1214" s="3">
        <v>68.83</v>
      </c>
      <c r="AF1214" s="3">
        <v>69.62</v>
      </c>
      <c r="AG1214" s="3">
        <v>69.44</v>
      </c>
      <c r="AH1214" s="3">
        <v>68.64</v>
      </c>
      <c r="AI1214" s="3">
        <v>57.28</v>
      </c>
      <c r="AJ1214" s="3">
        <v>56.47</v>
      </c>
      <c r="AK1214" s="3">
        <v>56.21</v>
      </c>
      <c r="AL1214" s="3">
        <v>56.48</v>
      </c>
      <c r="AM1214" s="3">
        <v>57.61</v>
      </c>
      <c r="AN1214" s="3">
        <v>58.76</v>
      </c>
      <c r="AO1214" s="3">
        <v>65.02</v>
      </c>
      <c r="AP1214" s="3">
        <v>67.89</v>
      </c>
      <c r="AQ1214" s="3">
        <v>68.34</v>
      </c>
      <c r="AR1214" s="3">
        <v>69.13</v>
      </c>
      <c r="AS1214" s="3">
        <v>68.680000000000007</v>
      </c>
      <c r="AT1214" s="3">
        <v>67.55</v>
      </c>
      <c r="AU1214" s="3">
        <v>58.19</v>
      </c>
      <c r="AV1214" s="3">
        <v>57.38</v>
      </c>
      <c r="AW1214" s="3">
        <v>57.12</v>
      </c>
      <c r="AX1214" s="3">
        <v>57.39</v>
      </c>
      <c r="AY1214" s="3">
        <v>58.52</v>
      </c>
    </row>
    <row r="1215" spans="1:51" x14ac:dyDescent="0.35">
      <c r="A1215" s="5">
        <f t="shared" si="19"/>
        <v>44426</v>
      </c>
      <c r="B1215" t="s">
        <v>1360</v>
      </c>
      <c r="C1215" s="2">
        <v>44426</v>
      </c>
      <c r="D1215" s="3">
        <v>107</v>
      </c>
      <c r="E1215" s="3">
        <v>111.83</v>
      </c>
      <c r="F1215" s="3">
        <v>116.53</v>
      </c>
      <c r="G1215" s="3">
        <v>117.48</v>
      </c>
      <c r="H1215" s="3">
        <v>112.14</v>
      </c>
      <c r="I1215" s="3">
        <v>112.24</v>
      </c>
      <c r="J1215" s="3">
        <v>111.18</v>
      </c>
      <c r="K1215" s="3">
        <v>80.36</v>
      </c>
      <c r="L1215" s="3">
        <v>79.11</v>
      </c>
      <c r="M1215" s="3">
        <v>78.89</v>
      </c>
      <c r="N1215" s="3">
        <v>76.64</v>
      </c>
      <c r="O1215" s="3">
        <v>77.06</v>
      </c>
      <c r="P1215" s="3">
        <v>78.06</v>
      </c>
      <c r="Q1215" s="3">
        <v>79.88</v>
      </c>
      <c r="R1215" s="3">
        <v>82.95</v>
      </c>
      <c r="S1215" s="3">
        <v>83.4</v>
      </c>
      <c r="T1215" s="3">
        <v>84.26</v>
      </c>
      <c r="U1215" s="3">
        <v>84.32</v>
      </c>
      <c r="V1215" s="3">
        <v>83.39</v>
      </c>
      <c r="W1215" s="3">
        <v>60.68</v>
      </c>
      <c r="X1215" s="3">
        <v>59.73</v>
      </c>
      <c r="Y1215" s="3">
        <v>59.03</v>
      </c>
      <c r="Z1215" s="3">
        <v>58.76</v>
      </c>
      <c r="AA1215" s="3">
        <v>59.04</v>
      </c>
      <c r="AB1215" s="3">
        <v>60.25</v>
      </c>
      <c r="AC1215" s="3">
        <v>64.14</v>
      </c>
      <c r="AD1215" s="3">
        <v>67.27</v>
      </c>
      <c r="AE1215" s="3">
        <v>67.72</v>
      </c>
      <c r="AF1215" s="3">
        <v>68.510000000000005</v>
      </c>
      <c r="AG1215" s="3">
        <v>68.33</v>
      </c>
      <c r="AH1215" s="3">
        <v>67.53</v>
      </c>
      <c r="AI1215" s="3">
        <v>55.49</v>
      </c>
      <c r="AJ1215" s="3">
        <v>54.68</v>
      </c>
      <c r="AK1215" s="3">
        <v>54.42</v>
      </c>
      <c r="AL1215" s="3">
        <v>54.69</v>
      </c>
      <c r="AM1215" s="3">
        <v>55.82</v>
      </c>
      <c r="AN1215" s="3">
        <v>56.97</v>
      </c>
      <c r="AO1215" s="3">
        <v>61.15</v>
      </c>
      <c r="AP1215" s="3">
        <v>64.02</v>
      </c>
      <c r="AQ1215" s="3">
        <v>64.47</v>
      </c>
      <c r="AR1215" s="3">
        <v>65.260000000000005</v>
      </c>
      <c r="AS1215" s="3">
        <v>64.81</v>
      </c>
      <c r="AT1215" s="3">
        <v>63.68</v>
      </c>
      <c r="AU1215" s="3">
        <v>56.4</v>
      </c>
      <c r="AV1215" s="3">
        <v>55.59</v>
      </c>
      <c r="AW1215" s="3">
        <v>55.33</v>
      </c>
      <c r="AX1215" s="3">
        <v>55.6</v>
      </c>
      <c r="AY1215" s="3">
        <v>56.73</v>
      </c>
    </row>
    <row r="1216" spans="1:51" x14ac:dyDescent="0.35">
      <c r="A1216" s="5">
        <f t="shared" si="19"/>
        <v>44427</v>
      </c>
      <c r="B1216" t="s">
        <v>1361</v>
      </c>
      <c r="C1216" s="2">
        <v>44427</v>
      </c>
      <c r="D1216" s="3">
        <v>99.3</v>
      </c>
      <c r="E1216" s="3">
        <v>102.1</v>
      </c>
      <c r="F1216" s="3">
        <v>107.03</v>
      </c>
      <c r="G1216" s="3">
        <v>108.02</v>
      </c>
      <c r="H1216" s="3">
        <v>103.48</v>
      </c>
      <c r="I1216" s="3">
        <v>103.58</v>
      </c>
      <c r="J1216" s="3">
        <v>102.52</v>
      </c>
      <c r="K1216" s="3">
        <v>75.8</v>
      </c>
      <c r="L1216" s="3">
        <v>74.55</v>
      </c>
      <c r="M1216" s="3">
        <v>74.33</v>
      </c>
      <c r="N1216" s="3">
        <v>72.260000000000005</v>
      </c>
      <c r="O1216" s="3">
        <v>72.680000000000007</v>
      </c>
      <c r="P1216" s="3">
        <v>73.680000000000007</v>
      </c>
      <c r="Q1216" s="3">
        <v>75.959999999999994</v>
      </c>
      <c r="R1216" s="3">
        <v>79.03</v>
      </c>
      <c r="S1216" s="3">
        <v>79.48</v>
      </c>
      <c r="T1216" s="3">
        <v>80.34</v>
      </c>
      <c r="U1216" s="3">
        <v>80.400000000000006</v>
      </c>
      <c r="V1216" s="3">
        <v>79.47</v>
      </c>
      <c r="W1216" s="3">
        <v>57.62</v>
      </c>
      <c r="X1216" s="3">
        <v>56.67</v>
      </c>
      <c r="Y1216" s="3">
        <v>55.97</v>
      </c>
      <c r="Z1216" s="3">
        <v>55.7</v>
      </c>
      <c r="AA1216" s="3">
        <v>55.98</v>
      </c>
      <c r="AB1216" s="3">
        <v>57.19</v>
      </c>
      <c r="AC1216" s="3">
        <v>62.87</v>
      </c>
      <c r="AD1216" s="3">
        <v>66</v>
      </c>
      <c r="AE1216" s="3">
        <v>66.45</v>
      </c>
      <c r="AF1216" s="3">
        <v>67.239999999999995</v>
      </c>
      <c r="AG1216" s="3">
        <v>67.06</v>
      </c>
      <c r="AH1216" s="3">
        <v>66.260000000000005</v>
      </c>
      <c r="AI1216" s="3">
        <v>53.38</v>
      </c>
      <c r="AJ1216" s="3">
        <v>52.57</v>
      </c>
      <c r="AK1216" s="3">
        <v>52.31</v>
      </c>
      <c r="AL1216" s="3">
        <v>52.58</v>
      </c>
      <c r="AM1216" s="3">
        <v>53.71</v>
      </c>
      <c r="AN1216" s="3">
        <v>54.86</v>
      </c>
      <c r="AO1216" s="3">
        <v>59.88</v>
      </c>
      <c r="AP1216" s="3">
        <v>62.75</v>
      </c>
      <c r="AQ1216" s="3">
        <v>63.2</v>
      </c>
      <c r="AR1216" s="3">
        <v>63.99</v>
      </c>
      <c r="AS1216" s="3">
        <v>63.54</v>
      </c>
      <c r="AT1216" s="3">
        <v>62.41</v>
      </c>
      <c r="AU1216" s="3">
        <v>54.29</v>
      </c>
      <c r="AV1216" s="3">
        <v>53.48</v>
      </c>
      <c r="AW1216" s="3">
        <v>53.22</v>
      </c>
      <c r="AX1216" s="3">
        <v>53.49</v>
      </c>
      <c r="AY1216" s="3">
        <v>54.62</v>
      </c>
    </row>
    <row r="1217" spans="1:51" x14ac:dyDescent="0.35">
      <c r="A1217" s="5">
        <f t="shared" si="19"/>
        <v>44428</v>
      </c>
      <c r="B1217" t="s">
        <v>1362</v>
      </c>
      <c r="C1217" s="2">
        <v>44428</v>
      </c>
      <c r="D1217" s="3">
        <v>103</v>
      </c>
      <c r="E1217" s="3">
        <v>105.64</v>
      </c>
      <c r="F1217" s="3">
        <v>109.86</v>
      </c>
      <c r="G1217" s="3">
        <v>111.45</v>
      </c>
      <c r="H1217" s="3">
        <v>107.32</v>
      </c>
      <c r="I1217" s="3">
        <v>107.42</v>
      </c>
      <c r="J1217" s="3">
        <v>106.36</v>
      </c>
      <c r="K1217" s="3">
        <v>77.83</v>
      </c>
      <c r="L1217" s="3">
        <v>76.58</v>
      </c>
      <c r="M1217" s="3">
        <v>76.36</v>
      </c>
      <c r="N1217" s="3">
        <v>74.2</v>
      </c>
      <c r="O1217" s="3">
        <v>74.62</v>
      </c>
      <c r="P1217" s="3">
        <v>75.62</v>
      </c>
      <c r="Q1217" s="3">
        <v>77.95</v>
      </c>
      <c r="R1217" s="3">
        <v>81.02</v>
      </c>
      <c r="S1217" s="3">
        <v>81.47</v>
      </c>
      <c r="T1217" s="3">
        <v>82.33</v>
      </c>
      <c r="U1217" s="3">
        <v>82.39</v>
      </c>
      <c r="V1217" s="3">
        <v>81.459999999999994</v>
      </c>
      <c r="W1217" s="3">
        <v>59.26</v>
      </c>
      <c r="X1217" s="3">
        <v>58.31</v>
      </c>
      <c r="Y1217" s="3">
        <v>57.61</v>
      </c>
      <c r="Z1217" s="3">
        <v>57.34</v>
      </c>
      <c r="AA1217" s="3">
        <v>57.62</v>
      </c>
      <c r="AB1217" s="3">
        <v>58.83</v>
      </c>
      <c r="AC1217" s="3">
        <v>63.67</v>
      </c>
      <c r="AD1217" s="3">
        <v>66.8</v>
      </c>
      <c r="AE1217" s="3">
        <v>67.25</v>
      </c>
      <c r="AF1217" s="3">
        <v>68.040000000000006</v>
      </c>
      <c r="AG1217" s="3">
        <v>67.86</v>
      </c>
      <c r="AH1217" s="3">
        <v>67.06</v>
      </c>
      <c r="AI1217" s="3">
        <v>54.72</v>
      </c>
      <c r="AJ1217" s="3">
        <v>53.91</v>
      </c>
      <c r="AK1217" s="3">
        <v>53.65</v>
      </c>
      <c r="AL1217" s="3">
        <v>53.92</v>
      </c>
      <c r="AM1217" s="3">
        <v>55.05</v>
      </c>
      <c r="AN1217" s="3">
        <v>56.2</v>
      </c>
      <c r="AO1217" s="3">
        <v>60.2</v>
      </c>
      <c r="AP1217" s="3">
        <v>63.07</v>
      </c>
      <c r="AQ1217" s="3">
        <v>63.52</v>
      </c>
      <c r="AR1217" s="3">
        <v>64.31</v>
      </c>
      <c r="AS1217" s="3">
        <v>63.86</v>
      </c>
      <c r="AT1217" s="3">
        <v>62.73</v>
      </c>
      <c r="AU1217" s="3">
        <v>55.63</v>
      </c>
      <c r="AV1217" s="3">
        <v>54.82</v>
      </c>
      <c r="AW1217" s="3">
        <v>54.56</v>
      </c>
      <c r="AX1217" s="3">
        <v>54.83</v>
      </c>
      <c r="AY1217" s="3">
        <v>55.96</v>
      </c>
    </row>
    <row r="1218" spans="1:51" x14ac:dyDescent="0.35">
      <c r="A1218" s="5">
        <f t="shared" si="19"/>
        <v>44431</v>
      </c>
      <c r="B1218" t="s">
        <v>1363</v>
      </c>
      <c r="C1218" s="2">
        <v>44431</v>
      </c>
      <c r="D1218" s="3">
        <v>103.03</v>
      </c>
      <c r="E1218" s="3">
        <v>106.21</v>
      </c>
      <c r="F1218" s="3">
        <v>110.34</v>
      </c>
      <c r="G1218" s="3">
        <v>111.9</v>
      </c>
      <c r="H1218" s="3">
        <v>107.73</v>
      </c>
      <c r="I1218" s="3">
        <v>107.83</v>
      </c>
      <c r="J1218" s="3">
        <v>106.77</v>
      </c>
      <c r="K1218" s="3">
        <v>78.36</v>
      </c>
      <c r="L1218" s="3">
        <v>77.11</v>
      </c>
      <c r="M1218" s="3">
        <v>76.89</v>
      </c>
      <c r="N1218" s="3">
        <v>74.86</v>
      </c>
      <c r="O1218" s="3">
        <v>75.28</v>
      </c>
      <c r="P1218" s="3">
        <v>76.28</v>
      </c>
      <c r="Q1218" s="3">
        <v>78.430000000000007</v>
      </c>
      <c r="R1218" s="3">
        <v>81.5</v>
      </c>
      <c r="S1218" s="3">
        <v>81.95</v>
      </c>
      <c r="T1218" s="3">
        <v>82.81</v>
      </c>
      <c r="U1218" s="3">
        <v>82.87</v>
      </c>
      <c r="V1218" s="3">
        <v>81.94</v>
      </c>
      <c r="W1218" s="3">
        <v>59.74</v>
      </c>
      <c r="X1218" s="3">
        <v>58.79</v>
      </c>
      <c r="Y1218" s="3">
        <v>58.09</v>
      </c>
      <c r="Z1218" s="3">
        <v>57.82</v>
      </c>
      <c r="AA1218" s="3">
        <v>58.1</v>
      </c>
      <c r="AB1218" s="3">
        <v>59.31</v>
      </c>
      <c r="AC1218" s="3">
        <v>64.540000000000006</v>
      </c>
      <c r="AD1218" s="3">
        <v>67.67</v>
      </c>
      <c r="AE1218" s="3">
        <v>68.12</v>
      </c>
      <c r="AF1218" s="3">
        <v>68.91</v>
      </c>
      <c r="AG1218" s="3">
        <v>68.73</v>
      </c>
      <c r="AH1218" s="3">
        <v>67.930000000000007</v>
      </c>
      <c r="AI1218" s="3">
        <v>55.56</v>
      </c>
      <c r="AJ1218" s="3">
        <v>54.75</v>
      </c>
      <c r="AK1218" s="3">
        <v>54.49</v>
      </c>
      <c r="AL1218" s="3">
        <v>54.76</v>
      </c>
      <c r="AM1218" s="3">
        <v>55.89</v>
      </c>
      <c r="AN1218" s="3">
        <v>57.04</v>
      </c>
      <c r="AO1218" s="3">
        <v>61.07</v>
      </c>
      <c r="AP1218" s="3">
        <v>63.94</v>
      </c>
      <c r="AQ1218" s="3">
        <v>64.39</v>
      </c>
      <c r="AR1218" s="3">
        <v>65.180000000000007</v>
      </c>
      <c r="AS1218" s="3">
        <v>64.73</v>
      </c>
      <c r="AT1218" s="3">
        <v>63.6</v>
      </c>
      <c r="AU1218" s="3">
        <v>56.47</v>
      </c>
      <c r="AV1218" s="3">
        <v>55.66</v>
      </c>
      <c r="AW1218" s="3">
        <v>55.4</v>
      </c>
      <c r="AX1218" s="3">
        <v>55.67</v>
      </c>
      <c r="AY1218" s="3">
        <v>56.8</v>
      </c>
    </row>
    <row r="1219" spans="1:51" x14ac:dyDescent="0.35">
      <c r="A1219" s="5">
        <f t="shared" si="19"/>
        <v>44432</v>
      </c>
      <c r="B1219" t="s">
        <v>1364</v>
      </c>
      <c r="C1219" s="2">
        <v>44432</v>
      </c>
      <c r="D1219" s="3">
        <v>107.91</v>
      </c>
      <c r="E1219" s="3">
        <v>111.48</v>
      </c>
      <c r="F1219" s="3">
        <v>115.25</v>
      </c>
      <c r="G1219" s="3">
        <v>116.14</v>
      </c>
      <c r="H1219" s="3">
        <v>112.87</v>
      </c>
      <c r="I1219" s="3">
        <v>112.97</v>
      </c>
      <c r="J1219" s="3">
        <v>111.91</v>
      </c>
      <c r="K1219" s="3">
        <v>79.819999999999993</v>
      </c>
      <c r="L1219" s="3">
        <v>78.569999999999993</v>
      </c>
      <c r="M1219" s="3">
        <v>78.349999999999994</v>
      </c>
      <c r="N1219" s="3">
        <v>76.39</v>
      </c>
      <c r="O1219" s="3">
        <v>76.81</v>
      </c>
      <c r="P1219" s="3">
        <v>77.81</v>
      </c>
      <c r="Q1219" s="3">
        <v>79.37</v>
      </c>
      <c r="R1219" s="3">
        <v>82.44</v>
      </c>
      <c r="S1219" s="3">
        <v>82.89</v>
      </c>
      <c r="T1219" s="3">
        <v>83.75</v>
      </c>
      <c r="U1219" s="3">
        <v>83.81</v>
      </c>
      <c r="V1219" s="3">
        <v>82.88</v>
      </c>
      <c r="W1219" s="3">
        <v>60.78</v>
      </c>
      <c r="X1219" s="3">
        <v>59.83</v>
      </c>
      <c r="Y1219" s="3">
        <v>59.13</v>
      </c>
      <c r="Z1219" s="3">
        <v>58.86</v>
      </c>
      <c r="AA1219" s="3">
        <v>59.14</v>
      </c>
      <c r="AB1219" s="3">
        <v>60.35</v>
      </c>
      <c r="AC1219" s="3">
        <v>64.98</v>
      </c>
      <c r="AD1219" s="3">
        <v>68.11</v>
      </c>
      <c r="AE1219" s="3">
        <v>68.56</v>
      </c>
      <c r="AF1219" s="3">
        <v>69.349999999999994</v>
      </c>
      <c r="AG1219" s="3">
        <v>69.17</v>
      </c>
      <c r="AH1219" s="3">
        <v>68.37</v>
      </c>
      <c r="AI1219" s="3">
        <v>56.02</v>
      </c>
      <c r="AJ1219" s="3">
        <v>55.21</v>
      </c>
      <c r="AK1219" s="3">
        <v>54.95</v>
      </c>
      <c r="AL1219" s="3">
        <v>55.22</v>
      </c>
      <c r="AM1219" s="3">
        <v>56.35</v>
      </c>
      <c r="AN1219" s="3">
        <v>57.5</v>
      </c>
      <c r="AO1219" s="3">
        <v>61.51</v>
      </c>
      <c r="AP1219" s="3">
        <v>64.38</v>
      </c>
      <c r="AQ1219" s="3">
        <v>64.83</v>
      </c>
      <c r="AR1219" s="3">
        <v>65.62</v>
      </c>
      <c r="AS1219" s="3">
        <v>65.17</v>
      </c>
      <c r="AT1219" s="3">
        <v>64.040000000000006</v>
      </c>
      <c r="AU1219" s="3">
        <v>56.93</v>
      </c>
      <c r="AV1219" s="3">
        <v>56.12</v>
      </c>
      <c r="AW1219" s="3">
        <v>55.86</v>
      </c>
      <c r="AX1219" s="3">
        <v>56.13</v>
      </c>
      <c r="AY1219" s="3">
        <v>57.26</v>
      </c>
    </row>
    <row r="1220" spans="1:51" x14ac:dyDescent="0.35">
      <c r="A1220" s="5">
        <f t="shared" si="19"/>
        <v>44433</v>
      </c>
      <c r="B1220" t="s">
        <v>1365</v>
      </c>
      <c r="C1220" s="2">
        <v>44433</v>
      </c>
      <c r="D1220" s="3">
        <v>108.69</v>
      </c>
      <c r="E1220" s="3">
        <v>111.69</v>
      </c>
      <c r="F1220" s="3">
        <v>115.43</v>
      </c>
      <c r="G1220" s="3">
        <v>116.92</v>
      </c>
      <c r="H1220" s="3">
        <v>113.4</v>
      </c>
      <c r="I1220" s="3">
        <v>113.5</v>
      </c>
      <c r="J1220" s="3">
        <v>112.44</v>
      </c>
      <c r="K1220" s="3">
        <v>80</v>
      </c>
      <c r="L1220" s="3">
        <v>78.75</v>
      </c>
      <c r="M1220" s="3">
        <v>78.53</v>
      </c>
      <c r="N1220" s="3">
        <v>76.290000000000006</v>
      </c>
      <c r="O1220" s="3">
        <v>76.709999999999994</v>
      </c>
      <c r="P1220" s="3">
        <v>77.709999999999994</v>
      </c>
      <c r="Q1220" s="3">
        <v>79.44</v>
      </c>
      <c r="R1220" s="3">
        <v>82.51</v>
      </c>
      <c r="S1220" s="3">
        <v>82.96</v>
      </c>
      <c r="T1220" s="3">
        <v>83.82</v>
      </c>
      <c r="U1220" s="3">
        <v>83.88</v>
      </c>
      <c r="V1220" s="3">
        <v>82.95</v>
      </c>
      <c r="W1220" s="3">
        <v>60.73</v>
      </c>
      <c r="X1220" s="3">
        <v>59.78</v>
      </c>
      <c r="Y1220" s="3">
        <v>59.08</v>
      </c>
      <c r="Z1220" s="3">
        <v>58.81</v>
      </c>
      <c r="AA1220" s="3">
        <v>59.09</v>
      </c>
      <c r="AB1220" s="3">
        <v>60.3</v>
      </c>
      <c r="AC1220" s="3">
        <v>64.77</v>
      </c>
      <c r="AD1220" s="3">
        <v>67.900000000000006</v>
      </c>
      <c r="AE1220" s="3">
        <v>68.349999999999994</v>
      </c>
      <c r="AF1220" s="3">
        <v>69.14</v>
      </c>
      <c r="AG1220" s="3">
        <v>68.959999999999994</v>
      </c>
      <c r="AH1220" s="3">
        <v>68.16</v>
      </c>
      <c r="AI1220" s="3">
        <v>55.47</v>
      </c>
      <c r="AJ1220" s="3">
        <v>54.66</v>
      </c>
      <c r="AK1220" s="3">
        <v>54.4</v>
      </c>
      <c r="AL1220" s="3">
        <v>54.67</v>
      </c>
      <c r="AM1220" s="3">
        <v>55.8</v>
      </c>
      <c r="AN1220" s="3">
        <v>56.95</v>
      </c>
      <c r="AO1220" s="3">
        <v>61.01</v>
      </c>
      <c r="AP1220" s="3">
        <v>63.88</v>
      </c>
      <c r="AQ1220" s="3">
        <v>64.33</v>
      </c>
      <c r="AR1220" s="3">
        <v>65.12</v>
      </c>
      <c r="AS1220" s="3">
        <v>64.67</v>
      </c>
      <c r="AT1220" s="3">
        <v>63.54</v>
      </c>
      <c r="AU1220" s="3">
        <v>56.38</v>
      </c>
      <c r="AV1220" s="3">
        <v>55.57</v>
      </c>
      <c r="AW1220" s="3">
        <v>55.31</v>
      </c>
      <c r="AX1220" s="3">
        <v>55.58</v>
      </c>
      <c r="AY1220" s="3">
        <v>56.71</v>
      </c>
    </row>
    <row r="1221" spans="1:51" x14ac:dyDescent="0.35">
      <c r="A1221" s="5">
        <f t="shared" si="19"/>
        <v>44434</v>
      </c>
      <c r="B1221" t="s">
        <v>1366</v>
      </c>
      <c r="C1221" s="2">
        <v>44434</v>
      </c>
      <c r="D1221" s="3">
        <v>110.45</v>
      </c>
      <c r="E1221" s="3">
        <v>112.78</v>
      </c>
      <c r="F1221" s="3">
        <v>117.96</v>
      </c>
      <c r="G1221" s="3">
        <v>117.01</v>
      </c>
      <c r="H1221" s="3">
        <v>114.32</v>
      </c>
      <c r="I1221" s="3">
        <v>114.26</v>
      </c>
      <c r="J1221" s="3">
        <v>113.2</v>
      </c>
      <c r="K1221" s="3">
        <v>80.069999999999993</v>
      </c>
      <c r="L1221" s="3">
        <v>78.819999999999993</v>
      </c>
      <c r="M1221" s="3">
        <v>78.599999999999994</v>
      </c>
      <c r="N1221" s="3">
        <v>76.349999999999994</v>
      </c>
      <c r="O1221" s="3">
        <v>76.77</v>
      </c>
      <c r="P1221" s="3">
        <v>77.77</v>
      </c>
      <c r="Q1221" s="3">
        <v>79.83</v>
      </c>
      <c r="R1221" s="3">
        <v>82.9</v>
      </c>
      <c r="S1221" s="3">
        <v>83.35</v>
      </c>
      <c r="T1221" s="3">
        <v>84.21</v>
      </c>
      <c r="U1221" s="3">
        <v>84.27</v>
      </c>
      <c r="V1221" s="3">
        <v>83.34</v>
      </c>
      <c r="W1221" s="3">
        <v>61.28</v>
      </c>
      <c r="X1221" s="3">
        <v>60.33</v>
      </c>
      <c r="Y1221" s="3">
        <v>59.63</v>
      </c>
      <c r="Z1221" s="3">
        <v>59.36</v>
      </c>
      <c r="AA1221" s="3">
        <v>59.64</v>
      </c>
      <c r="AB1221" s="3">
        <v>60.85</v>
      </c>
      <c r="AC1221" s="3">
        <v>64.95</v>
      </c>
      <c r="AD1221" s="3">
        <v>68.08</v>
      </c>
      <c r="AE1221" s="3">
        <v>68.53</v>
      </c>
      <c r="AF1221" s="3">
        <v>69.319999999999993</v>
      </c>
      <c r="AG1221" s="3">
        <v>69.14</v>
      </c>
      <c r="AH1221" s="3">
        <v>68.34</v>
      </c>
      <c r="AI1221" s="3">
        <v>55.49</v>
      </c>
      <c r="AJ1221" s="3">
        <v>54.68</v>
      </c>
      <c r="AK1221" s="3">
        <v>54.42</v>
      </c>
      <c r="AL1221" s="3">
        <v>54.69</v>
      </c>
      <c r="AM1221" s="3">
        <v>55.82</v>
      </c>
      <c r="AN1221" s="3">
        <v>56.97</v>
      </c>
      <c r="AO1221" s="3">
        <v>61.2</v>
      </c>
      <c r="AP1221" s="3">
        <v>64.069999999999993</v>
      </c>
      <c r="AQ1221" s="3">
        <v>64.52</v>
      </c>
      <c r="AR1221" s="3">
        <v>65.31</v>
      </c>
      <c r="AS1221" s="3">
        <v>64.86</v>
      </c>
      <c r="AT1221" s="3">
        <v>63.73</v>
      </c>
      <c r="AU1221" s="3">
        <v>56.4</v>
      </c>
      <c r="AV1221" s="3">
        <v>55.59</v>
      </c>
      <c r="AW1221" s="3">
        <v>55.33</v>
      </c>
      <c r="AX1221" s="3">
        <v>55.6</v>
      </c>
      <c r="AY1221" s="3">
        <v>56.73</v>
      </c>
    </row>
    <row r="1222" spans="1:51" x14ac:dyDescent="0.35">
      <c r="A1222" s="5">
        <f t="shared" si="19"/>
        <v>44435</v>
      </c>
      <c r="B1222" t="s">
        <v>1367</v>
      </c>
      <c r="C1222" s="2">
        <v>44435</v>
      </c>
      <c r="D1222" s="3">
        <v>114.37</v>
      </c>
      <c r="E1222" s="3">
        <v>116.79</v>
      </c>
      <c r="F1222" s="3">
        <v>122.08</v>
      </c>
      <c r="G1222" s="3">
        <v>120.63</v>
      </c>
      <c r="H1222" s="3">
        <v>117.92</v>
      </c>
      <c r="I1222" s="3">
        <v>117.86</v>
      </c>
      <c r="J1222" s="3">
        <v>116.8</v>
      </c>
      <c r="K1222" s="3">
        <v>81.430000000000007</v>
      </c>
      <c r="L1222" s="3">
        <v>80.180000000000007</v>
      </c>
      <c r="M1222" s="3">
        <v>79.959999999999994</v>
      </c>
      <c r="N1222" s="3">
        <v>77.69</v>
      </c>
      <c r="O1222" s="3">
        <v>78.11</v>
      </c>
      <c r="P1222" s="3">
        <v>79.11</v>
      </c>
      <c r="Q1222" s="3">
        <v>80.53</v>
      </c>
      <c r="R1222" s="3">
        <v>83.6</v>
      </c>
      <c r="S1222" s="3">
        <v>84.05</v>
      </c>
      <c r="T1222" s="3">
        <v>84.91</v>
      </c>
      <c r="U1222" s="3">
        <v>84.97</v>
      </c>
      <c r="V1222" s="3">
        <v>84.04</v>
      </c>
      <c r="W1222" s="3">
        <v>62.32</v>
      </c>
      <c r="X1222" s="3">
        <v>61.37</v>
      </c>
      <c r="Y1222" s="3">
        <v>60.67</v>
      </c>
      <c r="Z1222" s="3">
        <v>60.4</v>
      </c>
      <c r="AA1222" s="3">
        <v>60.68</v>
      </c>
      <c r="AB1222" s="3">
        <v>61.89</v>
      </c>
      <c r="AC1222" s="3">
        <v>65.22</v>
      </c>
      <c r="AD1222" s="3">
        <v>68.349999999999994</v>
      </c>
      <c r="AE1222" s="3">
        <v>68.8</v>
      </c>
      <c r="AF1222" s="3">
        <v>69.59</v>
      </c>
      <c r="AG1222" s="3">
        <v>69.41</v>
      </c>
      <c r="AH1222" s="3">
        <v>68.61</v>
      </c>
      <c r="AI1222" s="3">
        <v>55.92</v>
      </c>
      <c r="AJ1222" s="3">
        <v>55.11</v>
      </c>
      <c r="AK1222" s="3">
        <v>54.85</v>
      </c>
      <c r="AL1222" s="3">
        <v>55.12</v>
      </c>
      <c r="AM1222" s="3">
        <v>56.25</v>
      </c>
      <c r="AN1222" s="3">
        <v>57.4</v>
      </c>
      <c r="AO1222" s="3">
        <v>61</v>
      </c>
      <c r="AP1222" s="3">
        <v>63.87</v>
      </c>
      <c r="AQ1222" s="3">
        <v>64.319999999999993</v>
      </c>
      <c r="AR1222" s="3">
        <v>65.11</v>
      </c>
      <c r="AS1222" s="3">
        <v>64.66</v>
      </c>
      <c r="AT1222" s="3">
        <v>63.53</v>
      </c>
      <c r="AU1222" s="3">
        <v>56.83</v>
      </c>
      <c r="AV1222" s="3">
        <v>56.02</v>
      </c>
      <c r="AW1222" s="3">
        <v>55.76</v>
      </c>
      <c r="AX1222" s="3">
        <v>56.03</v>
      </c>
      <c r="AY1222" s="3">
        <v>57.16</v>
      </c>
    </row>
    <row r="1223" spans="1:51" x14ac:dyDescent="0.35">
      <c r="A1223" s="5">
        <f t="shared" si="19"/>
        <v>44438</v>
      </c>
      <c r="B1223" t="s">
        <v>1368</v>
      </c>
      <c r="C1223" s="2">
        <v>44438</v>
      </c>
      <c r="D1223" s="3">
        <v>116.79</v>
      </c>
      <c r="E1223" s="3">
        <v>122.08</v>
      </c>
      <c r="F1223" s="3">
        <v>120.63</v>
      </c>
      <c r="G1223" s="3">
        <v>117.92</v>
      </c>
      <c r="H1223" s="3">
        <v>117.86</v>
      </c>
      <c r="I1223" s="3">
        <v>116.8</v>
      </c>
      <c r="J1223" s="3">
        <v>81.430000000000007</v>
      </c>
      <c r="K1223" s="3">
        <v>80.180000000000007</v>
      </c>
      <c r="L1223" s="3">
        <v>79.959999999999994</v>
      </c>
      <c r="M1223" s="3">
        <v>77.69</v>
      </c>
      <c r="N1223" s="3">
        <v>78.11</v>
      </c>
      <c r="O1223" s="3">
        <v>79.11</v>
      </c>
      <c r="P1223" s="3">
        <v>80.53</v>
      </c>
      <c r="Q1223" s="3">
        <v>83.6</v>
      </c>
      <c r="R1223" s="3">
        <v>84.05</v>
      </c>
      <c r="S1223" s="3">
        <v>84.91</v>
      </c>
      <c r="T1223" s="3">
        <v>84.97</v>
      </c>
      <c r="U1223" s="3">
        <v>84.04</v>
      </c>
      <c r="V1223" s="3">
        <v>62.32</v>
      </c>
      <c r="W1223" s="3">
        <v>61.37</v>
      </c>
      <c r="X1223" s="3">
        <v>60.67</v>
      </c>
      <c r="Y1223" s="3">
        <v>60.4</v>
      </c>
      <c r="Z1223" s="3">
        <v>60.68</v>
      </c>
      <c r="AA1223" s="3">
        <v>61.89</v>
      </c>
      <c r="AB1223" s="3">
        <v>65.22</v>
      </c>
      <c r="AC1223" s="3">
        <v>68.349999999999994</v>
      </c>
      <c r="AD1223" s="3">
        <v>68.8</v>
      </c>
      <c r="AE1223" s="3">
        <v>69.59</v>
      </c>
      <c r="AF1223" s="3">
        <v>69.41</v>
      </c>
      <c r="AG1223" s="3">
        <v>68.61</v>
      </c>
      <c r="AH1223" s="3">
        <v>55.92</v>
      </c>
      <c r="AI1223" s="3">
        <v>55.11</v>
      </c>
      <c r="AJ1223" s="3">
        <v>54.85</v>
      </c>
      <c r="AK1223" s="3">
        <v>55.12</v>
      </c>
      <c r="AL1223" s="3">
        <v>56.25</v>
      </c>
      <c r="AM1223" s="3">
        <v>57.4</v>
      </c>
      <c r="AN1223" s="3">
        <v>61</v>
      </c>
      <c r="AO1223" s="3">
        <v>63.87</v>
      </c>
      <c r="AP1223" s="3">
        <v>64.319999999999993</v>
      </c>
      <c r="AQ1223" s="3">
        <v>65.11</v>
      </c>
      <c r="AR1223" s="3">
        <v>64.66</v>
      </c>
      <c r="AS1223" s="3">
        <v>63.53</v>
      </c>
      <c r="AT1223" s="3">
        <v>56.83</v>
      </c>
      <c r="AU1223" s="3">
        <v>56.02</v>
      </c>
      <c r="AV1223" s="3">
        <v>55.76</v>
      </c>
      <c r="AW1223" s="3">
        <v>56.03</v>
      </c>
      <c r="AX1223" s="3">
        <v>57.16</v>
      </c>
      <c r="AY1223" s="3">
        <v>58.5</v>
      </c>
    </row>
    <row r="1224" spans="1:51" x14ac:dyDescent="0.35">
      <c r="A1224" s="5">
        <f t="shared" si="19"/>
        <v>44439</v>
      </c>
      <c r="B1224" t="s">
        <v>1369</v>
      </c>
      <c r="C1224" s="2">
        <v>44439</v>
      </c>
      <c r="D1224" s="3">
        <v>121.58</v>
      </c>
      <c r="E1224" s="3">
        <v>127.16</v>
      </c>
      <c r="F1224" s="3">
        <v>125.23</v>
      </c>
      <c r="G1224" s="3">
        <v>123.17</v>
      </c>
      <c r="H1224" s="3">
        <v>123.11</v>
      </c>
      <c r="I1224" s="3">
        <v>122.05</v>
      </c>
      <c r="J1224" s="3">
        <v>82.63</v>
      </c>
      <c r="K1224" s="3">
        <v>81.38</v>
      </c>
      <c r="L1224" s="3">
        <v>81.16</v>
      </c>
      <c r="M1224" s="3">
        <v>78.91</v>
      </c>
      <c r="N1224" s="3">
        <v>79.33</v>
      </c>
      <c r="O1224" s="3">
        <v>80.33</v>
      </c>
      <c r="P1224" s="3">
        <v>82.11</v>
      </c>
      <c r="Q1224" s="3">
        <v>85.18</v>
      </c>
      <c r="R1224" s="3">
        <v>85.63</v>
      </c>
      <c r="S1224" s="3">
        <v>86.49</v>
      </c>
      <c r="T1224" s="3">
        <v>86.55</v>
      </c>
      <c r="U1224" s="3">
        <v>85.62</v>
      </c>
      <c r="V1224" s="3">
        <v>63.27</v>
      </c>
      <c r="W1224" s="3">
        <v>62.32</v>
      </c>
      <c r="X1224" s="3">
        <v>61.62</v>
      </c>
      <c r="Y1224" s="3">
        <v>61.35</v>
      </c>
      <c r="Z1224" s="3">
        <v>61.63</v>
      </c>
      <c r="AA1224" s="3">
        <v>62.84</v>
      </c>
      <c r="AB1224" s="3">
        <v>66.73</v>
      </c>
      <c r="AC1224" s="3">
        <v>69.86</v>
      </c>
      <c r="AD1224" s="3">
        <v>70.31</v>
      </c>
      <c r="AE1224" s="3">
        <v>71.099999999999994</v>
      </c>
      <c r="AF1224" s="3">
        <v>70.92</v>
      </c>
      <c r="AG1224" s="3">
        <v>70.12</v>
      </c>
      <c r="AH1224" s="3">
        <v>57.78</v>
      </c>
      <c r="AI1224" s="3">
        <v>56.97</v>
      </c>
      <c r="AJ1224" s="3">
        <v>56.71</v>
      </c>
      <c r="AK1224" s="3">
        <v>56.98</v>
      </c>
      <c r="AL1224" s="3">
        <v>58.11</v>
      </c>
      <c r="AM1224" s="3">
        <v>59.26</v>
      </c>
      <c r="AN1224" s="3">
        <v>62.51</v>
      </c>
      <c r="AO1224" s="3">
        <v>65.38</v>
      </c>
      <c r="AP1224" s="3">
        <v>65.83</v>
      </c>
      <c r="AQ1224" s="3">
        <v>66.62</v>
      </c>
      <c r="AR1224" s="3">
        <v>66.17</v>
      </c>
      <c r="AS1224" s="3">
        <v>65.040000000000006</v>
      </c>
      <c r="AT1224" s="3">
        <v>58.69</v>
      </c>
      <c r="AU1224" s="3">
        <v>57.88</v>
      </c>
      <c r="AV1224" s="3">
        <v>57.62</v>
      </c>
      <c r="AW1224" s="3">
        <v>57.89</v>
      </c>
      <c r="AX1224" s="3">
        <v>59.02</v>
      </c>
      <c r="AY1224" s="3">
        <v>60.36</v>
      </c>
    </row>
    <row r="1225" spans="1:51" x14ac:dyDescent="0.35">
      <c r="A1225" s="5">
        <f t="shared" si="19"/>
        <v>44440</v>
      </c>
      <c r="B1225" t="s">
        <v>1370</v>
      </c>
      <c r="C1225" s="2">
        <v>44440</v>
      </c>
      <c r="D1225" s="3">
        <v>120.09</v>
      </c>
      <c r="E1225" s="3">
        <v>125.5</v>
      </c>
      <c r="F1225" s="3">
        <v>124.3</v>
      </c>
      <c r="G1225" s="3">
        <v>121.94</v>
      </c>
      <c r="H1225" s="3">
        <v>121.88</v>
      </c>
      <c r="I1225" s="3">
        <v>120.82</v>
      </c>
      <c r="J1225" s="3">
        <v>82.02</v>
      </c>
      <c r="K1225" s="3">
        <v>80.77</v>
      </c>
      <c r="L1225" s="3">
        <v>80.55</v>
      </c>
      <c r="M1225" s="3">
        <v>78.3</v>
      </c>
      <c r="N1225" s="3">
        <v>78.72</v>
      </c>
      <c r="O1225" s="3">
        <v>79.72</v>
      </c>
      <c r="P1225" s="3">
        <v>81.72</v>
      </c>
      <c r="Q1225" s="3">
        <v>84.79</v>
      </c>
      <c r="R1225" s="3">
        <v>85.24</v>
      </c>
      <c r="S1225" s="3">
        <v>86.1</v>
      </c>
      <c r="T1225" s="3">
        <v>86.16</v>
      </c>
      <c r="U1225" s="3">
        <v>85.23</v>
      </c>
      <c r="V1225" s="3">
        <v>63.45</v>
      </c>
      <c r="W1225" s="3">
        <v>62.5</v>
      </c>
      <c r="X1225" s="3">
        <v>61.8</v>
      </c>
      <c r="Y1225" s="3">
        <v>61.53</v>
      </c>
      <c r="Z1225" s="3">
        <v>61.81</v>
      </c>
      <c r="AA1225" s="3">
        <v>63.02</v>
      </c>
      <c r="AB1225" s="3">
        <v>67.25</v>
      </c>
      <c r="AC1225" s="3">
        <v>70.38</v>
      </c>
      <c r="AD1225" s="3">
        <v>70.83</v>
      </c>
      <c r="AE1225" s="3">
        <v>71.62</v>
      </c>
      <c r="AF1225" s="3">
        <v>71.44</v>
      </c>
      <c r="AG1225" s="3">
        <v>70.64</v>
      </c>
      <c r="AH1225" s="3">
        <v>57.66</v>
      </c>
      <c r="AI1225" s="3">
        <v>56.85</v>
      </c>
      <c r="AJ1225" s="3">
        <v>56.59</v>
      </c>
      <c r="AK1225" s="3">
        <v>56.86</v>
      </c>
      <c r="AL1225" s="3">
        <v>57.99</v>
      </c>
      <c r="AM1225" s="3">
        <v>59.14</v>
      </c>
      <c r="AN1225" s="3">
        <v>63.03</v>
      </c>
      <c r="AO1225" s="3">
        <v>65.900000000000006</v>
      </c>
      <c r="AP1225" s="3">
        <v>66.349999999999994</v>
      </c>
      <c r="AQ1225" s="3">
        <v>67.14</v>
      </c>
      <c r="AR1225" s="3">
        <v>66.69</v>
      </c>
      <c r="AS1225" s="3">
        <v>65.56</v>
      </c>
      <c r="AT1225" s="3">
        <v>58.57</v>
      </c>
      <c r="AU1225" s="3">
        <v>57.76</v>
      </c>
      <c r="AV1225" s="3">
        <v>57.5</v>
      </c>
      <c r="AW1225" s="3">
        <v>57.77</v>
      </c>
      <c r="AX1225" s="3">
        <v>58.9</v>
      </c>
      <c r="AY1225" s="3">
        <v>60.24</v>
      </c>
    </row>
    <row r="1226" spans="1:51" x14ac:dyDescent="0.35">
      <c r="A1226" s="5">
        <f t="shared" si="19"/>
        <v>44441</v>
      </c>
      <c r="B1226" t="s">
        <v>1371</v>
      </c>
      <c r="C1226" s="2">
        <v>44441</v>
      </c>
      <c r="D1226" s="3">
        <v>124.33</v>
      </c>
      <c r="E1226" s="3">
        <v>129.81</v>
      </c>
      <c r="F1226" s="3">
        <v>127.99</v>
      </c>
      <c r="G1226" s="3">
        <v>126.27</v>
      </c>
      <c r="H1226" s="3">
        <v>126.21</v>
      </c>
      <c r="I1226" s="3">
        <v>125.15</v>
      </c>
      <c r="J1226" s="3">
        <v>83.87</v>
      </c>
      <c r="K1226" s="3">
        <v>82.62</v>
      </c>
      <c r="L1226" s="3">
        <v>82.4</v>
      </c>
      <c r="M1226" s="3">
        <v>80.040000000000006</v>
      </c>
      <c r="N1226" s="3">
        <v>80.459999999999994</v>
      </c>
      <c r="O1226" s="3">
        <v>81.459999999999994</v>
      </c>
      <c r="P1226" s="3">
        <v>83.38</v>
      </c>
      <c r="Q1226" s="3">
        <v>86.45</v>
      </c>
      <c r="R1226" s="3">
        <v>86.9</v>
      </c>
      <c r="S1226" s="3">
        <v>87.76</v>
      </c>
      <c r="T1226" s="3">
        <v>87.82</v>
      </c>
      <c r="U1226" s="3">
        <v>86.89</v>
      </c>
      <c r="V1226" s="3">
        <v>64.540000000000006</v>
      </c>
      <c r="W1226" s="3">
        <v>63.59</v>
      </c>
      <c r="X1226" s="3">
        <v>62.89</v>
      </c>
      <c r="Y1226" s="3">
        <v>62.62</v>
      </c>
      <c r="Z1226" s="3">
        <v>62.9</v>
      </c>
      <c r="AA1226" s="3">
        <v>64.11</v>
      </c>
      <c r="AB1226" s="3">
        <v>67.930000000000007</v>
      </c>
      <c r="AC1226" s="3">
        <v>71.06</v>
      </c>
      <c r="AD1226" s="3">
        <v>71.510000000000005</v>
      </c>
      <c r="AE1226" s="3">
        <v>72.3</v>
      </c>
      <c r="AF1226" s="3">
        <v>72.12</v>
      </c>
      <c r="AG1226" s="3">
        <v>71.319999999999993</v>
      </c>
      <c r="AH1226" s="3">
        <v>57.93</v>
      </c>
      <c r="AI1226" s="3">
        <v>57.12</v>
      </c>
      <c r="AJ1226" s="3">
        <v>56.86</v>
      </c>
      <c r="AK1226" s="3">
        <v>57.13</v>
      </c>
      <c r="AL1226" s="3">
        <v>58.26</v>
      </c>
      <c r="AM1226" s="3">
        <v>59.41</v>
      </c>
      <c r="AN1226" s="3">
        <v>65.55</v>
      </c>
      <c r="AO1226" s="3">
        <v>68.42</v>
      </c>
      <c r="AP1226" s="3">
        <v>68.87</v>
      </c>
      <c r="AQ1226" s="3">
        <v>69.66</v>
      </c>
      <c r="AR1226" s="3">
        <v>69.209999999999994</v>
      </c>
      <c r="AS1226" s="3">
        <v>68.08</v>
      </c>
      <c r="AT1226" s="3">
        <v>58.84</v>
      </c>
      <c r="AU1226" s="3">
        <v>58.03</v>
      </c>
      <c r="AV1226" s="3">
        <v>57.77</v>
      </c>
      <c r="AW1226" s="3">
        <v>58.04</v>
      </c>
      <c r="AX1226" s="3">
        <v>59.17</v>
      </c>
      <c r="AY1226" s="3">
        <v>60.51</v>
      </c>
    </row>
    <row r="1227" spans="1:51" x14ac:dyDescent="0.35">
      <c r="A1227" s="5">
        <f t="shared" si="19"/>
        <v>44442</v>
      </c>
      <c r="B1227" t="s">
        <v>1372</v>
      </c>
      <c r="C1227" s="2">
        <v>44442</v>
      </c>
      <c r="D1227" s="3">
        <v>123.97</v>
      </c>
      <c r="E1227" s="3">
        <v>129.43</v>
      </c>
      <c r="F1227" s="3">
        <v>129.38</v>
      </c>
      <c r="G1227" s="3">
        <v>125.9</v>
      </c>
      <c r="H1227" s="3">
        <v>125.84</v>
      </c>
      <c r="I1227" s="3">
        <v>124.78</v>
      </c>
      <c r="J1227" s="3">
        <v>83.94</v>
      </c>
      <c r="K1227" s="3">
        <v>82.69</v>
      </c>
      <c r="L1227" s="3">
        <v>82.47</v>
      </c>
      <c r="M1227" s="3">
        <v>80.099999999999994</v>
      </c>
      <c r="N1227" s="3">
        <v>80.52</v>
      </c>
      <c r="O1227" s="3">
        <v>81.52</v>
      </c>
      <c r="P1227" s="3">
        <v>83.42</v>
      </c>
      <c r="Q1227" s="3">
        <v>86.49</v>
      </c>
      <c r="R1227" s="3">
        <v>86.94</v>
      </c>
      <c r="S1227" s="3">
        <v>87.8</v>
      </c>
      <c r="T1227" s="3">
        <v>87.86</v>
      </c>
      <c r="U1227" s="3">
        <v>86.93</v>
      </c>
      <c r="V1227" s="3">
        <v>64.73</v>
      </c>
      <c r="W1227" s="3">
        <v>63.78</v>
      </c>
      <c r="X1227" s="3">
        <v>63.08</v>
      </c>
      <c r="Y1227" s="3">
        <v>62.81</v>
      </c>
      <c r="Z1227" s="3">
        <v>63.09</v>
      </c>
      <c r="AA1227" s="3">
        <v>64.3</v>
      </c>
      <c r="AB1227" s="3">
        <v>68.599999999999994</v>
      </c>
      <c r="AC1227" s="3">
        <v>71.73</v>
      </c>
      <c r="AD1227" s="3">
        <v>72.180000000000007</v>
      </c>
      <c r="AE1227" s="3">
        <v>72.97</v>
      </c>
      <c r="AF1227" s="3">
        <v>72.790000000000006</v>
      </c>
      <c r="AG1227" s="3">
        <v>71.989999999999995</v>
      </c>
      <c r="AH1227" s="3">
        <v>58.43</v>
      </c>
      <c r="AI1227" s="3">
        <v>57.62</v>
      </c>
      <c r="AJ1227" s="3">
        <v>57.36</v>
      </c>
      <c r="AK1227" s="3">
        <v>57.63</v>
      </c>
      <c r="AL1227" s="3">
        <v>58.76</v>
      </c>
      <c r="AM1227" s="3">
        <v>59.91</v>
      </c>
      <c r="AN1227" s="3">
        <v>64.5</v>
      </c>
      <c r="AO1227" s="3">
        <v>67.37</v>
      </c>
      <c r="AP1227" s="3">
        <v>67.819999999999993</v>
      </c>
      <c r="AQ1227" s="3">
        <v>68.61</v>
      </c>
      <c r="AR1227" s="3">
        <v>68.16</v>
      </c>
      <c r="AS1227" s="3">
        <v>67.03</v>
      </c>
      <c r="AT1227" s="3">
        <v>59.34</v>
      </c>
      <c r="AU1227" s="3">
        <v>58.53</v>
      </c>
      <c r="AV1227" s="3">
        <v>58.27</v>
      </c>
      <c r="AW1227" s="3">
        <v>58.54</v>
      </c>
      <c r="AX1227" s="3">
        <v>59.67</v>
      </c>
      <c r="AY1227" s="3">
        <v>61.01</v>
      </c>
    </row>
    <row r="1228" spans="1:51" x14ac:dyDescent="0.35">
      <c r="A1228" s="5">
        <f t="shared" si="19"/>
        <v>44445</v>
      </c>
      <c r="B1228" t="s">
        <v>1373</v>
      </c>
      <c r="C1228" s="2">
        <v>44445</v>
      </c>
      <c r="D1228" s="3">
        <v>126.41</v>
      </c>
      <c r="E1228" s="3">
        <v>131.38999999999999</v>
      </c>
      <c r="F1228" s="3">
        <v>131.69999999999999</v>
      </c>
      <c r="G1228" s="3">
        <v>128.13</v>
      </c>
      <c r="H1228" s="3">
        <v>128.07</v>
      </c>
      <c r="I1228" s="3">
        <v>127.01</v>
      </c>
      <c r="J1228" s="3">
        <v>85.16</v>
      </c>
      <c r="K1228" s="3">
        <v>83.91</v>
      </c>
      <c r="L1228" s="3">
        <v>83.69</v>
      </c>
      <c r="M1228" s="3">
        <v>81.41</v>
      </c>
      <c r="N1228" s="3">
        <v>81.83</v>
      </c>
      <c r="O1228" s="3">
        <v>82.83</v>
      </c>
      <c r="P1228" s="3">
        <v>84.82</v>
      </c>
      <c r="Q1228" s="3">
        <v>87.89</v>
      </c>
      <c r="R1228" s="3">
        <v>88.34</v>
      </c>
      <c r="S1228" s="3">
        <v>89.2</v>
      </c>
      <c r="T1228" s="3">
        <v>89.26</v>
      </c>
      <c r="U1228" s="3">
        <v>88.33</v>
      </c>
      <c r="V1228" s="3">
        <v>65.91</v>
      </c>
      <c r="W1228" s="3">
        <v>64.959999999999994</v>
      </c>
      <c r="X1228" s="3">
        <v>64.260000000000005</v>
      </c>
      <c r="Y1228" s="3">
        <v>63.99</v>
      </c>
      <c r="Z1228" s="3">
        <v>64.27</v>
      </c>
      <c r="AA1228" s="3">
        <v>65.48</v>
      </c>
      <c r="AB1228" s="3">
        <v>69.75</v>
      </c>
      <c r="AC1228" s="3">
        <v>72.88</v>
      </c>
      <c r="AD1228" s="3">
        <v>73.33</v>
      </c>
      <c r="AE1228" s="3">
        <v>74.12</v>
      </c>
      <c r="AF1228" s="3">
        <v>73.94</v>
      </c>
      <c r="AG1228" s="3">
        <v>73.14</v>
      </c>
      <c r="AH1228" s="3">
        <v>59.46</v>
      </c>
      <c r="AI1228" s="3">
        <v>58.65</v>
      </c>
      <c r="AJ1228" s="3">
        <v>58.39</v>
      </c>
      <c r="AK1228" s="3">
        <v>58.66</v>
      </c>
      <c r="AL1228" s="3">
        <v>59.79</v>
      </c>
      <c r="AM1228" s="3">
        <v>60.94</v>
      </c>
      <c r="AN1228" s="3">
        <v>65.650000000000006</v>
      </c>
      <c r="AO1228" s="3">
        <v>68.52</v>
      </c>
      <c r="AP1228" s="3">
        <v>68.97</v>
      </c>
      <c r="AQ1228" s="3">
        <v>69.760000000000005</v>
      </c>
      <c r="AR1228" s="3">
        <v>69.31</v>
      </c>
      <c r="AS1228" s="3">
        <v>68.180000000000007</v>
      </c>
      <c r="AT1228" s="3">
        <v>60.37</v>
      </c>
      <c r="AU1228" s="3">
        <v>59.56</v>
      </c>
      <c r="AV1228" s="3">
        <v>59.3</v>
      </c>
      <c r="AW1228" s="3">
        <v>59.57</v>
      </c>
      <c r="AX1228" s="3">
        <v>60.7</v>
      </c>
      <c r="AY1228" s="3">
        <v>62.04</v>
      </c>
    </row>
    <row r="1229" spans="1:51" x14ac:dyDescent="0.35">
      <c r="A1229" s="5">
        <f t="shared" si="19"/>
        <v>44446</v>
      </c>
      <c r="B1229" t="s">
        <v>1374</v>
      </c>
      <c r="C1229" s="2">
        <v>44446</v>
      </c>
      <c r="D1229" s="3">
        <v>128.44</v>
      </c>
      <c r="E1229" s="3">
        <v>133.97</v>
      </c>
      <c r="F1229" s="3">
        <v>134.31</v>
      </c>
      <c r="G1229" s="3">
        <v>130.91</v>
      </c>
      <c r="H1229" s="3">
        <v>130.85</v>
      </c>
      <c r="I1229" s="3">
        <v>129.79</v>
      </c>
      <c r="J1229" s="3">
        <v>85.65</v>
      </c>
      <c r="K1229" s="3">
        <v>84.4</v>
      </c>
      <c r="L1229" s="3">
        <v>84.18</v>
      </c>
      <c r="M1229" s="3">
        <v>81.92</v>
      </c>
      <c r="N1229" s="3">
        <v>82.34</v>
      </c>
      <c r="O1229" s="3">
        <v>83.34</v>
      </c>
      <c r="P1229" s="3">
        <v>85.33</v>
      </c>
      <c r="Q1229" s="3">
        <v>88.4</v>
      </c>
      <c r="R1229" s="3">
        <v>88.85</v>
      </c>
      <c r="S1229" s="3">
        <v>89.71</v>
      </c>
      <c r="T1229" s="3">
        <v>89.77</v>
      </c>
      <c r="U1229" s="3">
        <v>88.84</v>
      </c>
      <c r="V1229" s="3">
        <v>65.97</v>
      </c>
      <c r="W1229" s="3">
        <v>65.02</v>
      </c>
      <c r="X1229" s="3">
        <v>64.319999999999993</v>
      </c>
      <c r="Y1229" s="3">
        <v>64.05</v>
      </c>
      <c r="Z1229" s="3">
        <v>64.33</v>
      </c>
      <c r="AA1229" s="3">
        <v>65.540000000000006</v>
      </c>
      <c r="AB1229" s="3">
        <v>70.05</v>
      </c>
      <c r="AC1229" s="3">
        <v>73.180000000000007</v>
      </c>
      <c r="AD1229" s="3">
        <v>73.63</v>
      </c>
      <c r="AE1229" s="3">
        <v>74.42</v>
      </c>
      <c r="AF1229" s="3">
        <v>74.239999999999995</v>
      </c>
      <c r="AG1229" s="3">
        <v>73.44</v>
      </c>
      <c r="AH1229" s="3">
        <v>59.59</v>
      </c>
      <c r="AI1229" s="3">
        <v>58.78</v>
      </c>
      <c r="AJ1229" s="3">
        <v>58.52</v>
      </c>
      <c r="AK1229" s="3">
        <v>58.79</v>
      </c>
      <c r="AL1229" s="3">
        <v>59.92</v>
      </c>
      <c r="AM1229" s="3">
        <v>61.07</v>
      </c>
      <c r="AN1229" s="3">
        <v>65.849999999999994</v>
      </c>
      <c r="AO1229" s="3">
        <v>68.72</v>
      </c>
      <c r="AP1229" s="3">
        <v>69.17</v>
      </c>
      <c r="AQ1229" s="3">
        <v>69.959999999999994</v>
      </c>
      <c r="AR1229" s="3">
        <v>69.510000000000005</v>
      </c>
      <c r="AS1229" s="3">
        <v>68.38</v>
      </c>
      <c r="AT1229" s="3">
        <v>60.5</v>
      </c>
      <c r="AU1229" s="3">
        <v>59.69</v>
      </c>
      <c r="AV1229" s="3">
        <v>59.43</v>
      </c>
      <c r="AW1229" s="3">
        <v>59.7</v>
      </c>
      <c r="AX1229" s="3">
        <v>60.83</v>
      </c>
      <c r="AY1229" s="3">
        <v>62.17</v>
      </c>
    </row>
    <row r="1230" spans="1:51" x14ac:dyDescent="0.35">
      <c r="A1230" s="5">
        <f t="shared" ref="A1230:A1293" si="20">+A1225+7</f>
        <v>44447</v>
      </c>
      <c r="B1230" t="s">
        <v>1375</v>
      </c>
      <c r="C1230" s="2">
        <v>44447</v>
      </c>
      <c r="D1230" s="3">
        <v>131.88999999999999</v>
      </c>
      <c r="E1230" s="3">
        <v>138.28</v>
      </c>
      <c r="F1230" s="3">
        <v>138.25</v>
      </c>
      <c r="G1230" s="3">
        <v>134.4</v>
      </c>
      <c r="H1230" s="3">
        <v>134.34</v>
      </c>
      <c r="I1230" s="3">
        <v>133.28</v>
      </c>
      <c r="J1230" s="3">
        <v>88.16</v>
      </c>
      <c r="K1230" s="3">
        <v>86.91</v>
      </c>
      <c r="L1230" s="3">
        <v>86.69</v>
      </c>
      <c r="M1230" s="3">
        <v>84.43</v>
      </c>
      <c r="N1230" s="3">
        <v>84.85</v>
      </c>
      <c r="O1230" s="3">
        <v>85.85</v>
      </c>
      <c r="P1230" s="3">
        <v>88.34</v>
      </c>
      <c r="Q1230" s="3">
        <v>91.41</v>
      </c>
      <c r="R1230" s="3">
        <v>91.86</v>
      </c>
      <c r="S1230" s="3">
        <v>92.72</v>
      </c>
      <c r="T1230" s="3">
        <v>92.78</v>
      </c>
      <c r="U1230" s="3">
        <v>91.85</v>
      </c>
      <c r="V1230" s="3">
        <v>66.83</v>
      </c>
      <c r="W1230" s="3">
        <v>65.88</v>
      </c>
      <c r="X1230" s="3">
        <v>65.180000000000007</v>
      </c>
      <c r="Y1230" s="3">
        <v>64.91</v>
      </c>
      <c r="Z1230" s="3">
        <v>65.19</v>
      </c>
      <c r="AA1230" s="3">
        <v>66.400000000000006</v>
      </c>
      <c r="AB1230" s="3">
        <v>70.87</v>
      </c>
      <c r="AC1230" s="3">
        <v>74</v>
      </c>
      <c r="AD1230" s="3">
        <v>74.45</v>
      </c>
      <c r="AE1230" s="3">
        <v>75.239999999999995</v>
      </c>
      <c r="AF1230" s="3">
        <v>75.06</v>
      </c>
      <c r="AG1230" s="3">
        <v>74.260000000000005</v>
      </c>
      <c r="AH1230" s="3">
        <v>60.17</v>
      </c>
      <c r="AI1230" s="3">
        <v>59.36</v>
      </c>
      <c r="AJ1230" s="3">
        <v>59.1</v>
      </c>
      <c r="AK1230" s="3">
        <v>59.37</v>
      </c>
      <c r="AL1230" s="3">
        <v>60.5</v>
      </c>
      <c r="AM1230" s="3">
        <v>61.65</v>
      </c>
      <c r="AN1230" s="3">
        <v>66.09</v>
      </c>
      <c r="AO1230" s="3">
        <v>68.959999999999994</v>
      </c>
      <c r="AP1230" s="3">
        <v>69.41</v>
      </c>
      <c r="AQ1230" s="3">
        <v>70.2</v>
      </c>
      <c r="AR1230" s="3">
        <v>69.75</v>
      </c>
      <c r="AS1230" s="3">
        <v>68.62</v>
      </c>
      <c r="AT1230" s="3">
        <v>61.08</v>
      </c>
      <c r="AU1230" s="3">
        <v>60.27</v>
      </c>
      <c r="AV1230" s="3">
        <v>60.01</v>
      </c>
      <c r="AW1230" s="3">
        <v>60.28</v>
      </c>
      <c r="AX1230" s="3">
        <v>61.41</v>
      </c>
      <c r="AY1230" s="3">
        <v>62.75</v>
      </c>
    </row>
    <row r="1231" spans="1:51" x14ac:dyDescent="0.35">
      <c r="A1231" s="5">
        <f t="shared" si="20"/>
        <v>44448</v>
      </c>
      <c r="B1231" t="s">
        <v>1376</v>
      </c>
      <c r="C1231" s="2">
        <v>44448</v>
      </c>
      <c r="D1231" s="3">
        <v>133.72999999999999</v>
      </c>
      <c r="E1231" s="3">
        <v>141.12</v>
      </c>
      <c r="F1231" s="3">
        <v>141.49</v>
      </c>
      <c r="G1231" s="3">
        <v>137.25</v>
      </c>
      <c r="H1231" s="3">
        <v>137.19</v>
      </c>
      <c r="I1231" s="3">
        <v>136.13</v>
      </c>
      <c r="J1231" s="3">
        <v>89.57</v>
      </c>
      <c r="K1231" s="3">
        <v>88.32</v>
      </c>
      <c r="L1231" s="3">
        <v>88.1</v>
      </c>
      <c r="M1231" s="3">
        <v>85.8</v>
      </c>
      <c r="N1231" s="3">
        <v>86.22</v>
      </c>
      <c r="O1231" s="3">
        <v>87.22</v>
      </c>
      <c r="P1231" s="3">
        <v>89.23</v>
      </c>
      <c r="Q1231" s="3">
        <v>92.3</v>
      </c>
      <c r="R1231" s="3">
        <v>92.75</v>
      </c>
      <c r="S1231" s="3">
        <v>93.61</v>
      </c>
      <c r="T1231" s="3">
        <v>93.67</v>
      </c>
      <c r="U1231" s="3">
        <v>92.74</v>
      </c>
      <c r="V1231" s="3">
        <v>67.13</v>
      </c>
      <c r="W1231" s="3">
        <v>66.180000000000007</v>
      </c>
      <c r="X1231" s="3">
        <v>65.48</v>
      </c>
      <c r="Y1231" s="3">
        <v>65.2</v>
      </c>
      <c r="Z1231" s="3">
        <v>65.48</v>
      </c>
      <c r="AA1231" s="3">
        <v>66.69</v>
      </c>
      <c r="AB1231" s="3">
        <v>71.23</v>
      </c>
      <c r="AC1231" s="3">
        <v>74.36</v>
      </c>
      <c r="AD1231" s="3">
        <v>74.81</v>
      </c>
      <c r="AE1231" s="3">
        <v>75.599999999999994</v>
      </c>
      <c r="AF1231" s="3">
        <v>75.42</v>
      </c>
      <c r="AG1231" s="3">
        <v>74.62</v>
      </c>
      <c r="AH1231" s="3">
        <v>60.48</v>
      </c>
      <c r="AI1231" s="3">
        <v>59.67</v>
      </c>
      <c r="AJ1231" s="3">
        <v>59.41</v>
      </c>
      <c r="AK1231" s="3">
        <v>59.68</v>
      </c>
      <c r="AL1231" s="3">
        <v>60.81</v>
      </c>
      <c r="AM1231" s="3">
        <v>61.96</v>
      </c>
      <c r="AN1231" s="3">
        <v>66.45</v>
      </c>
      <c r="AO1231" s="3">
        <v>69.319999999999993</v>
      </c>
      <c r="AP1231" s="3">
        <v>69.77</v>
      </c>
      <c r="AQ1231" s="3">
        <v>70.56</v>
      </c>
      <c r="AR1231" s="3">
        <v>70.11</v>
      </c>
      <c r="AS1231" s="3">
        <v>68.98</v>
      </c>
      <c r="AT1231" s="3">
        <v>61.39</v>
      </c>
      <c r="AU1231" s="3">
        <v>60.58</v>
      </c>
      <c r="AV1231" s="3">
        <v>60.32</v>
      </c>
      <c r="AW1231" s="3">
        <v>60.59</v>
      </c>
      <c r="AX1231" s="3">
        <v>61.72</v>
      </c>
      <c r="AY1231" s="3">
        <v>63.06</v>
      </c>
    </row>
    <row r="1232" spans="1:51" x14ac:dyDescent="0.35">
      <c r="A1232" s="5">
        <f t="shared" si="20"/>
        <v>44449</v>
      </c>
      <c r="B1232" t="s">
        <v>1377</v>
      </c>
      <c r="C1232" s="2">
        <v>44449</v>
      </c>
      <c r="D1232" s="3">
        <v>136.43</v>
      </c>
      <c r="E1232" s="3">
        <v>143.66</v>
      </c>
      <c r="F1232" s="3">
        <v>143.9</v>
      </c>
      <c r="G1232" s="3">
        <v>139.57</v>
      </c>
      <c r="H1232" s="3">
        <v>139.51</v>
      </c>
      <c r="I1232" s="3">
        <v>138.44999999999999</v>
      </c>
      <c r="J1232" s="3">
        <v>88.72</v>
      </c>
      <c r="K1232" s="3">
        <v>87.47</v>
      </c>
      <c r="L1232" s="3">
        <v>87.25</v>
      </c>
      <c r="M1232" s="3">
        <v>85.06</v>
      </c>
      <c r="N1232" s="3">
        <v>85.48</v>
      </c>
      <c r="O1232" s="3">
        <v>86.48</v>
      </c>
      <c r="P1232" s="3">
        <v>88.45</v>
      </c>
      <c r="Q1232" s="3">
        <v>91.52</v>
      </c>
      <c r="R1232" s="3">
        <v>91.97</v>
      </c>
      <c r="S1232" s="3">
        <v>92.83</v>
      </c>
      <c r="T1232" s="3">
        <v>92.89</v>
      </c>
      <c r="U1232" s="3">
        <v>91.96</v>
      </c>
      <c r="V1232" s="3">
        <v>66.58</v>
      </c>
      <c r="W1232" s="3">
        <v>65.63</v>
      </c>
      <c r="X1232" s="3">
        <v>64.930000000000007</v>
      </c>
      <c r="Y1232" s="3">
        <v>64.650000000000006</v>
      </c>
      <c r="Z1232" s="3">
        <v>64.930000000000007</v>
      </c>
      <c r="AA1232" s="3">
        <v>66.14</v>
      </c>
      <c r="AB1232" s="3">
        <v>70.569999999999993</v>
      </c>
      <c r="AC1232" s="3">
        <v>73.7</v>
      </c>
      <c r="AD1232" s="3">
        <v>74.150000000000006</v>
      </c>
      <c r="AE1232" s="3">
        <v>74.94</v>
      </c>
      <c r="AF1232" s="3">
        <v>74.760000000000005</v>
      </c>
      <c r="AG1232" s="3">
        <v>73.959999999999994</v>
      </c>
      <c r="AH1232" s="3">
        <v>60.25</v>
      </c>
      <c r="AI1232" s="3">
        <v>59.44</v>
      </c>
      <c r="AJ1232" s="3">
        <v>59.18</v>
      </c>
      <c r="AK1232" s="3">
        <v>59.45</v>
      </c>
      <c r="AL1232" s="3">
        <v>60.58</v>
      </c>
      <c r="AM1232" s="3">
        <v>61.73</v>
      </c>
      <c r="AN1232" s="3">
        <v>66.12</v>
      </c>
      <c r="AO1232" s="3">
        <v>68.989999999999995</v>
      </c>
      <c r="AP1232" s="3">
        <v>69.44</v>
      </c>
      <c r="AQ1232" s="3">
        <v>70.23</v>
      </c>
      <c r="AR1232" s="3">
        <v>69.78</v>
      </c>
      <c r="AS1232" s="3">
        <v>68.650000000000006</v>
      </c>
      <c r="AT1232" s="3">
        <v>61.28</v>
      </c>
      <c r="AU1232" s="3">
        <v>60.47</v>
      </c>
      <c r="AV1232" s="3">
        <v>60.21</v>
      </c>
      <c r="AW1232" s="3">
        <v>60.48</v>
      </c>
      <c r="AX1232" s="3">
        <v>61.61</v>
      </c>
      <c r="AY1232" s="3">
        <v>62.95</v>
      </c>
    </row>
    <row r="1233" spans="1:51" x14ac:dyDescent="0.35">
      <c r="A1233" s="5">
        <f t="shared" si="20"/>
        <v>44452</v>
      </c>
      <c r="B1233" t="s">
        <v>1378</v>
      </c>
      <c r="C1233" s="2">
        <v>44452</v>
      </c>
      <c r="D1233" s="3">
        <v>146.09</v>
      </c>
      <c r="E1233" s="3">
        <v>154.49</v>
      </c>
      <c r="F1233" s="3">
        <v>154.74</v>
      </c>
      <c r="G1233" s="3">
        <v>149.97</v>
      </c>
      <c r="H1233" s="3">
        <v>149.13</v>
      </c>
      <c r="I1233" s="3">
        <v>145.62</v>
      </c>
      <c r="J1233" s="3">
        <v>90.26</v>
      </c>
      <c r="K1233" s="3">
        <v>89.01</v>
      </c>
      <c r="L1233" s="3">
        <v>88.79</v>
      </c>
      <c r="M1233" s="3">
        <v>86.57</v>
      </c>
      <c r="N1233" s="3">
        <v>86.99</v>
      </c>
      <c r="O1233" s="3">
        <v>87.99</v>
      </c>
      <c r="P1233" s="3">
        <v>90.16</v>
      </c>
      <c r="Q1233" s="3">
        <v>93.23</v>
      </c>
      <c r="R1233" s="3">
        <v>93.68</v>
      </c>
      <c r="S1233" s="3">
        <v>94.54</v>
      </c>
      <c r="T1233" s="3">
        <v>94.6</v>
      </c>
      <c r="U1233" s="3">
        <v>93.67</v>
      </c>
      <c r="V1233" s="3">
        <v>68.05</v>
      </c>
      <c r="W1233" s="3">
        <v>67.099999999999994</v>
      </c>
      <c r="X1233" s="3">
        <v>66.400000000000006</v>
      </c>
      <c r="Y1233" s="3">
        <v>66.12</v>
      </c>
      <c r="Z1233" s="3">
        <v>66.400000000000006</v>
      </c>
      <c r="AA1233" s="3">
        <v>67.61</v>
      </c>
      <c r="AB1233" s="3">
        <v>71.73</v>
      </c>
      <c r="AC1233" s="3">
        <v>74.86</v>
      </c>
      <c r="AD1233" s="3">
        <v>75.31</v>
      </c>
      <c r="AE1233" s="3">
        <v>76.099999999999994</v>
      </c>
      <c r="AF1233" s="3">
        <v>75.92</v>
      </c>
      <c r="AG1233" s="3">
        <v>75.12</v>
      </c>
      <c r="AH1233" s="3">
        <v>60.71</v>
      </c>
      <c r="AI1233" s="3">
        <v>59.9</v>
      </c>
      <c r="AJ1233" s="3">
        <v>59.64</v>
      </c>
      <c r="AK1233" s="3">
        <v>59.91</v>
      </c>
      <c r="AL1233" s="3">
        <v>61.04</v>
      </c>
      <c r="AM1233" s="3">
        <v>62.19</v>
      </c>
      <c r="AN1233" s="3">
        <v>67.28</v>
      </c>
      <c r="AO1233" s="3">
        <v>70.150000000000006</v>
      </c>
      <c r="AP1233" s="3">
        <v>70.599999999999994</v>
      </c>
      <c r="AQ1233" s="3">
        <v>71.39</v>
      </c>
      <c r="AR1233" s="3">
        <v>70.94</v>
      </c>
      <c r="AS1233" s="3">
        <v>69.81</v>
      </c>
      <c r="AT1233" s="3">
        <v>61.74</v>
      </c>
      <c r="AU1233" s="3">
        <v>60.93</v>
      </c>
      <c r="AV1233" s="3">
        <v>60.67</v>
      </c>
      <c r="AW1233" s="3">
        <v>60.94</v>
      </c>
      <c r="AX1233" s="3">
        <v>62.07</v>
      </c>
      <c r="AY1233" s="3">
        <v>63.41</v>
      </c>
    </row>
    <row r="1234" spans="1:51" x14ac:dyDescent="0.35">
      <c r="A1234" s="5">
        <f t="shared" si="20"/>
        <v>44453</v>
      </c>
      <c r="B1234" t="s">
        <v>1379</v>
      </c>
      <c r="C1234" s="2">
        <v>44453</v>
      </c>
      <c r="D1234" s="3">
        <v>158.81</v>
      </c>
      <c r="E1234" s="3">
        <v>162.76</v>
      </c>
      <c r="F1234" s="3">
        <v>162.28</v>
      </c>
      <c r="G1234" s="3">
        <v>160.71</v>
      </c>
      <c r="H1234" s="3">
        <v>158.97</v>
      </c>
      <c r="I1234" s="3">
        <v>153.82</v>
      </c>
      <c r="J1234" s="3">
        <v>90.72</v>
      </c>
      <c r="K1234" s="3">
        <v>89.47</v>
      </c>
      <c r="L1234" s="3">
        <v>89.25</v>
      </c>
      <c r="M1234" s="3">
        <v>86.96</v>
      </c>
      <c r="N1234" s="3">
        <v>87.38</v>
      </c>
      <c r="O1234" s="3">
        <v>88.38</v>
      </c>
      <c r="P1234" s="3">
        <v>90.81</v>
      </c>
      <c r="Q1234" s="3">
        <v>93.88</v>
      </c>
      <c r="R1234" s="3">
        <v>94.33</v>
      </c>
      <c r="S1234" s="3">
        <v>95.19</v>
      </c>
      <c r="T1234" s="3">
        <v>95.25</v>
      </c>
      <c r="U1234" s="3">
        <v>94.32</v>
      </c>
      <c r="V1234" s="3">
        <v>68.290000000000006</v>
      </c>
      <c r="W1234" s="3">
        <v>67.34</v>
      </c>
      <c r="X1234" s="3">
        <v>66.64</v>
      </c>
      <c r="Y1234" s="3">
        <v>66.36</v>
      </c>
      <c r="Z1234" s="3">
        <v>66.64</v>
      </c>
      <c r="AA1234" s="3">
        <v>67.849999999999994</v>
      </c>
      <c r="AB1234" s="3">
        <v>72.260000000000005</v>
      </c>
      <c r="AC1234" s="3">
        <v>75.39</v>
      </c>
      <c r="AD1234" s="3">
        <v>75.84</v>
      </c>
      <c r="AE1234" s="3">
        <v>76.63</v>
      </c>
      <c r="AF1234" s="3">
        <v>76.45</v>
      </c>
      <c r="AG1234" s="3">
        <v>75.650000000000006</v>
      </c>
      <c r="AH1234" s="3">
        <v>61.21</v>
      </c>
      <c r="AI1234" s="3">
        <v>60.4</v>
      </c>
      <c r="AJ1234" s="3">
        <v>60.14</v>
      </c>
      <c r="AK1234" s="3">
        <v>60.41</v>
      </c>
      <c r="AL1234" s="3">
        <v>61.54</v>
      </c>
      <c r="AM1234" s="3">
        <v>62.69</v>
      </c>
      <c r="AN1234" s="3">
        <v>67.66</v>
      </c>
      <c r="AO1234" s="3">
        <v>70.53</v>
      </c>
      <c r="AP1234" s="3">
        <v>70.98</v>
      </c>
      <c r="AQ1234" s="3">
        <v>71.77</v>
      </c>
      <c r="AR1234" s="3">
        <v>71.319999999999993</v>
      </c>
      <c r="AS1234" s="3">
        <v>70.19</v>
      </c>
      <c r="AT1234" s="3">
        <v>62.24</v>
      </c>
      <c r="AU1234" s="3">
        <v>61.43</v>
      </c>
      <c r="AV1234" s="3">
        <v>61.17</v>
      </c>
      <c r="AW1234" s="3">
        <v>61.44</v>
      </c>
      <c r="AX1234" s="3">
        <v>62.57</v>
      </c>
      <c r="AY1234" s="3">
        <v>63.91</v>
      </c>
    </row>
    <row r="1235" spans="1:51" x14ac:dyDescent="0.35">
      <c r="A1235" s="5">
        <f t="shared" si="20"/>
        <v>44454</v>
      </c>
      <c r="B1235" t="s">
        <v>1380</v>
      </c>
      <c r="C1235" s="2">
        <v>44454</v>
      </c>
      <c r="D1235" s="3">
        <v>180.95</v>
      </c>
      <c r="E1235" s="3">
        <v>186.2</v>
      </c>
      <c r="F1235" s="3">
        <v>178.88</v>
      </c>
      <c r="G1235" s="3">
        <v>180.64</v>
      </c>
      <c r="H1235" s="3">
        <v>175.06</v>
      </c>
      <c r="I1235" s="3">
        <v>167.16</v>
      </c>
      <c r="J1235" s="3">
        <v>92.47</v>
      </c>
      <c r="K1235" s="3">
        <v>91.22</v>
      </c>
      <c r="L1235" s="3">
        <v>91</v>
      </c>
      <c r="M1235" s="3">
        <v>88.74</v>
      </c>
      <c r="N1235" s="3">
        <v>89.16</v>
      </c>
      <c r="O1235" s="3">
        <v>90.16</v>
      </c>
      <c r="P1235" s="3">
        <v>92.5</v>
      </c>
      <c r="Q1235" s="3">
        <v>95.57</v>
      </c>
      <c r="R1235" s="3">
        <v>96.02</v>
      </c>
      <c r="S1235" s="3">
        <v>96.88</v>
      </c>
      <c r="T1235" s="3">
        <v>96.94</v>
      </c>
      <c r="U1235" s="3">
        <v>96.01</v>
      </c>
      <c r="V1235" s="3">
        <v>69.53</v>
      </c>
      <c r="W1235" s="3">
        <v>68.58</v>
      </c>
      <c r="X1235" s="3">
        <v>67.88</v>
      </c>
      <c r="Y1235" s="3">
        <v>67.599999999999994</v>
      </c>
      <c r="Z1235" s="3">
        <v>67.88</v>
      </c>
      <c r="AA1235" s="3">
        <v>69.09</v>
      </c>
      <c r="AB1235" s="3">
        <v>72.5</v>
      </c>
      <c r="AC1235" s="3">
        <v>75.63</v>
      </c>
      <c r="AD1235" s="3">
        <v>76.08</v>
      </c>
      <c r="AE1235" s="3">
        <v>76.87</v>
      </c>
      <c r="AF1235" s="3">
        <v>76.69</v>
      </c>
      <c r="AG1235" s="3">
        <v>75.89</v>
      </c>
      <c r="AH1235" s="3">
        <v>61.91</v>
      </c>
      <c r="AI1235" s="3">
        <v>61.1</v>
      </c>
      <c r="AJ1235" s="3">
        <v>60.84</v>
      </c>
      <c r="AK1235" s="3">
        <v>61.11</v>
      </c>
      <c r="AL1235" s="3">
        <v>62.24</v>
      </c>
      <c r="AM1235" s="3">
        <v>63.39</v>
      </c>
      <c r="AN1235" s="3">
        <v>67.73</v>
      </c>
      <c r="AO1235" s="3">
        <v>70.599999999999994</v>
      </c>
      <c r="AP1235" s="3">
        <v>71.05</v>
      </c>
      <c r="AQ1235" s="3">
        <v>71.84</v>
      </c>
      <c r="AR1235" s="3">
        <v>71.39</v>
      </c>
      <c r="AS1235" s="3">
        <v>70.260000000000005</v>
      </c>
      <c r="AT1235" s="3">
        <v>62.94</v>
      </c>
      <c r="AU1235" s="3">
        <v>62.13</v>
      </c>
      <c r="AV1235" s="3">
        <v>61.87</v>
      </c>
      <c r="AW1235" s="3">
        <v>62.14</v>
      </c>
      <c r="AX1235" s="3">
        <v>63.27</v>
      </c>
      <c r="AY1235" s="3">
        <v>64.61</v>
      </c>
    </row>
    <row r="1236" spans="1:51" x14ac:dyDescent="0.35">
      <c r="A1236" s="5">
        <f t="shared" si="20"/>
        <v>44455</v>
      </c>
      <c r="B1236" t="s">
        <v>1381</v>
      </c>
      <c r="C1236" s="2">
        <v>44455</v>
      </c>
      <c r="D1236" s="3">
        <v>159.43</v>
      </c>
      <c r="E1236" s="3">
        <v>164.17</v>
      </c>
      <c r="F1236" s="3">
        <v>160.03</v>
      </c>
      <c r="G1236" s="3">
        <v>164.08</v>
      </c>
      <c r="H1236" s="3">
        <v>156.25</v>
      </c>
      <c r="I1236" s="3">
        <v>147.9</v>
      </c>
      <c r="J1236" s="3">
        <v>90.25</v>
      </c>
      <c r="K1236" s="3">
        <v>89</v>
      </c>
      <c r="L1236" s="3">
        <v>88.78</v>
      </c>
      <c r="M1236" s="3">
        <v>86.55</v>
      </c>
      <c r="N1236" s="3">
        <v>86.97</v>
      </c>
      <c r="O1236" s="3">
        <v>87.97</v>
      </c>
      <c r="P1236" s="3">
        <v>90.48</v>
      </c>
      <c r="Q1236" s="3">
        <v>93.55</v>
      </c>
      <c r="R1236" s="3">
        <v>94</v>
      </c>
      <c r="S1236" s="3">
        <v>94.86</v>
      </c>
      <c r="T1236" s="3">
        <v>94.92</v>
      </c>
      <c r="U1236" s="3">
        <v>93.99</v>
      </c>
      <c r="V1236" s="3">
        <v>68.89</v>
      </c>
      <c r="W1236" s="3">
        <v>67.94</v>
      </c>
      <c r="X1236" s="3">
        <v>67.239999999999995</v>
      </c>
      <c r="Y1236" s="3">
        <v>66.959999999999994</v>
      </c>
      <c r="Z1236" s="3">
        <v>67.239999999999995</v>
      </c>
      <c r="AA1236" s="3">
        <v>68.45</v>
      </c>
      <c r="AB1236" s="3">
        <v>71.239999999999995</v>
      </c>
      <c r="AC1236" s="3">
        <v>74.37</v>
      </c>
      <c r="AD1236" s="3">
        <v>74.819999999999993</v>
      </c>
      <c r="AE1236" s="3">
        <v>75.61</v>
      </c>
      <c r="AF1236" s="3">
        <v>75.430000000000007</v>
      </c>
      <c r="AG1236" s="3">
        <v>74.63</v>
      </c>
      <c r="AH1236" s="3">
        <v>61.47</v>
      </c>
      <c r="AI1236" s="3">
        <v>60.66</v>
      </c>
      <c r="AJ1236" s="3">
        <v>60.4</v>
      </c>
      <c r="AK1236" s="3">
        <v>60.67</v>
      </c>
      <c r="AL1236" s="3">
        <v>61.8</v>
      </c>
      <c r="AM1236" s="3">
        <v>62.95</v>
      </c>
      <c r="AN1236" s="3">
        <v>66.61</v>
      </c>
      <c r="AO1236" s="3">
        <v>69.48</v>
      </c>
      <c r="AP1236" s="3">
        <v>69.930000000000007</v>
      </c>
      <c r="AQ1236" s="3">
        <v>70.72</v>
      </c>
      <c r="AR1236" s="3">
        <v>70.27</v>
      </c>
      <c r="AS1236" s="3">
        <v>69.14</v>
      </c>
      <c r="AT1236" s="3">
        <v>62.5</v>
      </c>
      <c r="AU1236" s="3">
        <v>61.69</v>
      </c>
      <c r="AV1236" s="3">
        <v>61.43</v>
      </c>
      <c r="AW1236" s="3">
        <v>61.7</v>
      </c>
      <c r="AX1236" s="3">
        <v>62.83</v>
      </c>
      <c r="AY1236" s="3">
        <v>64.17</v>
      </c>
    </row>
    <row r="1237" spans="1:51" x14ac:dyDescent="0.35">
      <c r="A1237" s="5">
        <f t="shared" si="20"/>
        <v>44456</v>
      </c>
      <c r="B1237" t="s">
        <v>1382</v>
      </c>
      <c r="C1237" s="2">
        <v>44456</v>
      </c>
      <c r="D1237" s="3">
        <v>163.59</v>
      </c>
      <c r="E1237" s="3">
        <v>168.43</v>
      </c>
      <c r="F1237" s="3">
        <v>165.14</v>
      </c>
      <c r="G1237" s="3">
        <v>167.19</v>
      </c>
      <c r="H1237" s="3">
        <v>159.36000000000001</v>
      </c>
      <c r="I1237" s="3">
        <v>151.01</v>
      </c>
      <c r="J1237" s="3">
        <v>91.26</v>
      </c>
      <c r="K1237" s="3">
        <v>90.01</v>
      </c>
      <c r="L1237" s="3">
        <v>89.79</v>
      </c>
      <c r="M1237" s="3">
        <v>87.63</v>
      </c>
      <c r="N1237" s="3">
        <v>88.05</v>
      </c>
      <c r="O1237" s="3">
        <v>89.05</v>
      </c>
      <c r="P1237" s="3">
        <v>90.83</v>
      </c>
      <c r="Q1237" s="3">
        <v>93.9</v>
      </c>
      <c r="R1237" s="3">
        <v>94.35</v>
      </c>
      <c r="S1237" s="3">
        <v>95.21</v>
      </c>
      <c r="T1237" s="3">
        <v>95.27</v>
      </c>
      <c r="U1237" s="3">
        <v>94.34</v>
      </c>
      <c r="V1237" s="3">
        <v>69.45</v>
      </c>
      <c r="W1237" s="3">
        <v>68.5</v>
      </c>
      <c r="X1237" s="3">
        <v>67.8</v>
      </c>
      <c r="Y1237" s="3">
        <v>67.52</v>
      </c>
      <c r="Z1237" s="3">
        <v>67.8</v>
      </c>
      <c r="AA1237" s="3">
        <v>69.010000000000005</v>
      </c>
      <c r="AB1237" s="3">
        <v>71.42</v>
      </c>
      <c r="AC1237" s="3">
        <v>74.55</v>
      </c>
      <c r="AD1237" s="3">
        <v>75</v>
      </c>
      <c r="AE1237" s="3">
        <v>75.790000000000006</v>
      </c>
      <c r="AF1237" s="3">
        <v>75.61</v>
      </c>
      <c r="AG1237" s="3">
        <v>74.81</v>
      </c>
      <c r="AH1237" s="3">
        <v>62.03</v>
      </c>
      <c r="AI1237" s="3">
        <v>61.22</v>
      </c>
      <c r="AJ1237" s="3">
        <v>60.96</v>
      </c>
      <c r="AK1237" s="3">
        <v>61.23</v>
      </c>
      <c r="AL1237" s="3">
        <v>62.36</v>
      </c>
      <c r="AM1237" s="3">
        <v>63.51</v>
      </c>
      <c r="AN1237" s="3">
        <v>66.790000000000006</v>
      </c>
      <c r="AO1237" s="3">
        <v>69.66</v>
      </c>
      <c r="AP1237" s="3">
        <v>70.11</v>
      </c>
      <c r="AQ1237" s="3">
        <v>70.900000000000006</v>
      </c>
      <c r="AR1237" s="3">
        <v>70.45</v>
      </c>
      <c r="AS1237" s="3">
        <v>69.319999999999993</v>
      </c>
      <c r="AT1237" s="3">
        <v>63.06</v>
      </c>
      <c r="AU1237" s="3">
        <v>62.25</v>
      </c>
      <c r="AV1237" s="3">
        <v>61.99</v>
      </c>
      <c r="AW1237" s="3">
        <v>62.26</v>
      </c>
      <c r="AX1237" s="3">
        <v>63.39</v>
      </c>
      <c r="AY1237" s="3">
        <v>64.73</v>
      </c>
    </row>
    <row r="1238" spans="1:51" x14ac:dyDescent="0.35">
      <c r="A1238" s="5">
        <f t="shared" si="20"/>
        <v>44459</v>
      </c>
      <c r="B1238" t="s">
        <v>1383</v>
      </c>
      <c r="C1238" s="2">
        <v>44459</v>
      </c>
      <c r="D1238" s="3">
        <v>176.47</v>
      </c>
      <c r="E1238" s="3">
        <v>183.34</v>
      </c>
      <c r="F1238" s="3">
        <v>180.84</v>
      </c>
      <c r="G1238" s="3">
        <v>182.98</v>
      </c>
      <c r="H1238" s="3">
        <v>175.15</v>
      </c>
      <c r="I1238" s="3">
        <v>166.8</v>
      </c>
      <c r="J1238" s="3">
        <v>93.35</v>
      </c>
      <c r="K1238" s="3">
        <v>92.1</v>
      </c>
      <c r="L1238" s="3">
        <v>91.88</v>
      </c>
      <c r="M1238" s="3">
        <v>89.45</v>
      </c>
      <c r="N1238" s="3">
        <v>89.87</v>
      </c>
      <c r="O1238" s="3">
        <v>90.87</v>
      </c>
      <c r="P1238" s="3">
        <v>92.46</v>
      </c>
      <c r="Q1238" s="3">
        <v>95.53</v>
      </c>
      <c r="R1238" s="3">
        <v>95.98</v>
      </c>
      <c r="S1238" s="3">
        <v>96.84</v>
      </c>
      <c r="T1238" s="3">
        <v>96.9</v>
      </c>
      <c r="U1238" s="3">
        <v>95.97</v>
      </c>
      <c r="V1238" s="3">
        <v>70.47</v>
      </c>
      <c r="W1238" s="3">
        <v>69.52</v>
      </c>
      <c r="X1238" s="3">
        <v>68.819999999999993</v>
      </c>
      <c r="Y1238" s="3">
        <v>68.540000000000006</v>
      </c>
      <c r="Z1238" s="3">
        <v>68.819999999999993</v>
      </c>
      <c r="AA1238" s="3">
        <v>70.03</v>
      </c>
      <c r="AB1238" s="3">
        <v>73.09</v>
      </c>
      <c r="AC1238" s="3">
        <v>76.22</v>
      </c>
      <c r="AD1238" s="3">
        <v>76.67</v>
      </c>
      <c r="AE1238" s="3">
        <v>77.459999999999994</v>
      </c>
      <c r="AF1238" s="3">
        <v>77.28</v>
      </c>
      <c r="AG1238" s="3">
        <v>76.48</v>
      </c>
      <c r="AH1238" s="3">
        <v>62.55</v>
      </c>
      <c r="AI1238" s="3">
        <v>61.74</v>
      </c>
      <c r="AJ1238" s="3">
        <v>61.48</v>
      </c>
      <c r="AK1238" s="3">
        <v>61.75</v>
      </c>
      <c r="AL1238" s="3">
        <v>62.88</v>
      </c>
      <c r="AM1238" s="3">
        <v>64.03</v>
      </c>
      <c r="AN1238" s="3">
        <v>68.599999999999994</v>
      </c>
      <c r="AO1238" s="3">
        <v>71.47</v>
      </c>
      <c r="AP1238" s="3">
        <v>71.92</v>
      </c>
      <c r="AQ1238" s="3">
        <v>72.709999999999994</v>
      </c>
      <c r="AR1238" s="3">
        <v>72.260000000000005</v>
      </c>
      <c r="AS1238" s="3">
        <v>71.13</v>
      </c>
      <c r="AT1238" s="3">
        <v>63.58</v>
      </c>
      <c r="AU1238" s="3">
        <v>62.77</v>
      </c>
      <c r="AV1238" s="3">
        <v>62.51</v>
      </c>
      <c r="AW1238" s="3">
        <v>62.78</v>
      </c>
      <c r="AX1238" s="3">
        <v>63.91</v>
      </c>
      <c r="AY1238" s="3">
        <v>65.25</v>
      </c>
    </row>
    <row r="1239" spans="1:51" x14ac:dyDescent="0.35">
      <c r="A1239" s="5">
        <f t="shared" si="20"/>
        <v>44460</v>
      </c>
      <c r="B1239" t="s">
        <v>1384</v>
      </c>
      <c r="C1239" s="2">
        <v>44460</v>
      </c>
      <c r="D1239" s="3">
        <v>181.86</v>
      </c>
      <c r="E1239" s="3">
        <v>187.95</v>
      </c>
      <c r="F1239" s="3">
        <v>182.74</v>
      </c>
      <c r="G1239" s="3">
        <v>180.56</v>
      </c>
      <c r="H1239" s="3">
        <v>172.73</v>
      </c>
      <c r="I1239" s="3">
        <v>164.38</v>
      </c>
      <c r="J1239" s="3">
        <v>92.9</v>
      </c>
      <c r="K1239" s="3">
        <v>91.65</v>
      </c>
      <c r="L1239" s="3">
        <v>91.43</v>
      </c>
      <c r="M1239" s="3">
        <v>88.9</v>
      </c>
      <c r="N1239" s="3">
        <v>89.32</v>
      </c>
      <c r="O1239" s="3">
        <v>90.32</v>
      </c>
      <c r="P1239" s="3">
        <v>91.98</v>
      </c>
      <c r="Q1239" s="3">
        <v>95.05</v>
      </c>
      <c r="R1239" s="3">
        <v>95.5</v>
      </c>
      <c r="S1239" s="3">
        <v>96.36</v>
      </c>
      <c r="T1239" s="3">
        <v>96.42</v>
      </c>
      <c r="U1239" s="3">
        <v>95.49</v>
      </c>
      <c r="V1239" s="3">
        <v>70.47</v>
      </c>
      <c r="W1239" s="3">
        <v>69.52</v>
      </c>
      <c r="X1239" s="3">
        <v>68.819999999999993</v>
      </c>
      <c r="Y1239" s="3">
        <v>68.540000000000006</v>
      </c>
      <c r="Z1239" s="3">
        <v>68.819999999999993</v>
      </c>
      <c r="AA1239" s="3">
        <v>70.03</v>
      </c>
      <c r="AB1239" s="3">
        <v>73.010000000000005</v>
      </c>
      <c r="AC1239" s="3">
        <v>76.14</v>
      </c>
      <c r="AD1239" s="3">
        <v>76.59</v>
      </c>
      <c r="AE1239" s="3">
        <v>77.38</v>
      </c>
      <c r="AF1239" s="3">
        <v>77.2</v>
      </c>
      <c r="AG1239" s="3">
        <v>76.400000000000006</v>
      </c>
      <c r="AH1239" s="3">
        <v>62.31</v>
      </c>
      <c r="AI1239" s="3">
        <v>61.5</v>
      </c>
      <c r="AJ1239" s="3">
        <v>61.24</v>
      </c>
      <c r="AK1239" s="3">
        <v>61.51</v>
      </c>
      <c r="AL1239" s="3">
        <v>62.64</v>
      </c>
      <c r="AM1239" s="3">
        <v>63.79</v>
      </c>
      <c r="AN1239" s="3">
        <v>68.52</v>
      </c>
      <c r="AO1239" s="3">
        <v>71.39</v>
      </c>
      <c r="AP1239" s="3">
        <v>71.84</v>
      </c>
      <c r="AQ1239" s="3">
        <v>72.63</v>
      </c>
      <c r="AR1239" s="3">
        <v>72.180000000000007</v>
      </c>
      <c r="AS1239" s="3">
        <v>71.05</v>
      </c>
      <c r="AT1239" s="3">
        <v>63.34</v>
      </c>
      <c r="AU1239" s="3">
        <v>62.53</v>
      </c>
      <c r="AV1239" s="3">
        <v>62.27</v>
      </c>
      <c r="AW1239" s="3">
        <v>62.54</v>
      </c>
      <c r="AX1239" s="3">
        <v>63.67</v>
      </c>
      <c r="AY1239" s="3">
        <v>65.010000000000005</v>
      </c>
    </row>
    <row r="1240" spans="1:51" x14ac:dyDescent="0.35">
      <c r="A1240" s="5">
        <f t="shared" si="20"/>
        <v>44461</v>
      </c>
      <c r="B1240" t="s">
        <v>1385</v>
      </c>
      <c r="C1240" s="2">
        <v>44461</v>
      </c>
      <c r="D1240" s="3">
        <v>184.38</v>
      </c>
      <c r="E1240" s="3">
        <v>191.7</v>
      </c>
      <c r="F1240" s="3">
        <v>183.56</v>
      </c>
      <c r="G1240" s="3">
        <v>180.09</v>
      </c>
      <c r="H1240" s="3">
        <v>172.26</v>
      </c>
      <c r="I1240" s="3">
        <v>163.91</v>
      </c>
      <c r="J1240" s="3">
        <v>94.37</v>
      </c>
      <c r="K1240" s="3">
        <v>93.12</v>
      </c>
      <c r="L1240" s="3">
        <v>92.9</v>
      </c>
      <c r="M1240" s="3">
        <v>90.23</v>
      </c>
      <c r="N1240" s="3">
        <v>90.65</v>
      </c>
      <c r="O1240" s="3">
        <v>91.65</v>
      </c>
      <c r="P1240" s="3">
        <v>92.58</v>
      </c>
      <c r="Q1240" s="3">
        <v>95.65</v>
      </c>
      <c r="R1240" s="3">
        <v>96.1</v>
      </c>
      <c r="S1240" s="3">
        <v>96.96</v>
      </c>
      <c r="T1240" s="3">
        <v>97.02</v>
      </c>
      <c r="U1240" s="3">
        <v>96.09</v>
      </c>
      <c r="V1240" s="3">
        <v>70.44</v>
      </c>
      <c r="W1240" s="3">
        <v>69.489999999999995</v>
      </c>
      <c r="X1240" s="3">
        <v>68.790000000000006</v>
      </c>
      <c r="Y1240" s="3">
        <v>68.510000000000005</v>
      </c>
      <c r="Z1240" s="3">
        <v>68.790000000000006</v>
      </c>
      <c r="AA1240" s="3">
        <v>70</v>
      </c>
      <c r="AB1240" s="3">
        <v>73.150000000000006</v>
      </c>
      <c r="AC1240" s="3">
        <v>76.28</v>
      </c>
      <c r="AD1240" s="3">
        <v>76.73</v>
      </c>
      <c r="AE1240" s="3">
        <v>77.52</v>
      </c>
      <c r="AF1240" s="3">
        <v>77.34</v>
      </c>
      <c r="AG1240" s="3">
        <v>76.540000000000006</v>
      </c>
      <c r="AH1240" s="3">
        <v>62.78</v>
      </c>
      <c r="AI1240" s="3">
        <v>61.97</v>
      </c>
      <c r="AJ1240" s="3">
        <v>61.71</v>
      </c>
      <c r="AK1240" s="3">
        <v>61.98</v>
      </c>
      <c r="AL1240" s="3">
        <v>63.11</v>
      </c>
      <c r="AM1240" s="3">
        <v>64.260000000000005</v>
      </c>
      <c r="AN1240" s="3">
        <v>68.66</v>
      </c>
      <c r="AO1240" s="3">
        <v>71.53</v>
      </c>
      <c r="AP1240" s="3">
        <v>71.98</v>
      </c>
      <c r="AQ1240" s="3">
        <v>72.77</v>
      </c>
      <c r="AR1240" s="3">
        <v>72.319999999999993</v>
      </c>
      <c r="AS1240" s="3">
        <v>71.19</v>
      </c>
      <c r="AT1240" s="3">
        <v>61.34</v>
      </c>
      <c r="AU1240" s="3">
        <v>60.53</v>
      </c>
      <c r="AV1240" s="3">
        <v>60.27</v>
      </c>
      <c r="AW1240" s="3">
        <v>60.54</v>
      </c>
      <c r="AX1240" s="3">
        <v>61.67</v>
      </c>
      <c r="AY1240" s="3">
        <v>63.01</v>
      </c>
    </row>
    <row r="1241" spans="1:51" x14ac:dyDescent="0.35">
      <c r="A1241" s="5">
        <f t="shared" si="20"/>
        <v>44462</v>
      </c>
      <c r="B1241" t="s">
        <v>1386</v>
      </c>
      <c r="C1241" s="2">
        <v>44462</v>
      </c>
      <c r="D1241" s="3">
        <v>181.01</v>
      </c>
      <c r="E1241" s="3">
        <v>191.5</v>
      </c>
      <c r="F1241" s="3">
        <v>179.42</v>
      </c>
      <c r="G1241" s="3">
        <v>180.6</v>
      </c>
      <c r="H1241" s="3">
        <v>172.77</v>
      </c>
      <c r="I1241" s="3">
        <v>164.42</v>
      </c>
      <c r="J1241" s="3">
        <v>96.94</v>
      </c>
      <c r="K1241" s="3">
        <v>95.69</v>
      </c>
      <c r="L1241" s="3">
        <v>95.47</v>
      </c>
      <c r="M1241" s="3">
        <v>92.77</v>
      </c>
      <c r="N1241" s="3">
        <v>93.19</v>
      </c>
      <c r="O1241" s="3">
        <v>94.19</v>
      </c>
      <c r="P1241" s="3">
        <v>95.18</v>
      </c>
      <c r="Q1241" s="3">
        <v>98.25</v>
      </c>
      <c r="R1241" s="3">
        <v>98.7</v>
      </c>
      <c r="S1241" s="3">
        <v>99.56</v>
      </c>
      <c r="T1241" s="3">
        <v>99.62</v>
      </c>
      <c r="U1241" s="3">
        <v>98.69</v>
      </c>
      <c r="V1241" s="3">
        <v>72.41</v>
      </c>
      <c r="W1241" s="3">
        <v>71.459999999999994</v>
      </c>
      <c r="X1241" s="3">
        <v>70.760000000000005</v>
      </c>
      <c r="Y1241" s="3">
        <v>70.48</v>
      </c>
      <c r="Z1241" s="3">
        <v>70.760000000000005</v>
      </c>
      <c r="AA1241" s="3">
        <v>71.97</v>
      </c>
      <c r="AB1241" s="3">
        <v>75.430000000000007</v>
      </c>
      <c r="AC1241" s="3">
        <v>78.56</v>
      </c>
      <c r="AD1241" s="3">
        <v>79.010000000000005</v>
      </c>
      <c r="AE1241" s="3">
        <v>79.8</v>
      </c>
      <c r="AF1241" s="3">
        <v>79.62</v>
      </c>
      <c r="AG1241" s="3">
        <v>78.819999999999993</v>
      </c>
      <c r="AH1241" s="3">
        <v>65.819999999999993</v>
      </c>
      <c r="AI1241" s="3">
        <v>65.010000000000005</v>
      </c>
      <c r="AJ1241" s="3">
        <v>64.75</v>
      </c>
      <c r="AK1241" s="3">
        <v>65.02</v>
      </c>
      <c r="AL1241" s="3">
        <v>66.150000000000006</v>
      </c>
      <c r="AM1241" s="3">
        <v>67.3</v>
      </c>
      <c r="AN1241" s="3">
        <v>69.66</v>
      </c>
      <c r="AO1241" s="3">
        <v>72.53</v>
      </c>
      <c r="AP1241" s="3">
        <v>72.98</v>
      </c>
      <c r="AQ1241" s="3">
        <v>73.77</v>
      </c>
      <c r="AR1241" s="3">
        <v>73.319999999999993</v>
      </c>
      <c r="AS1241" s="3">
        <v>72.19</v>
      </c>
      <c r="AT1241" s="3">
        <v>62.34</v>
      </c>
      <c r="AU1241" s="3">
        <v>61.53</v>
      </c>
      <c r="AV1241" s="3">
        <v>61.27</v>
      </c>
      <c r="AW1241" s="3">
        <v>61.54</v>
      </c>
      <c r="AX1241" s="3">
        <v>62.67</v>
      </c>
      <c r="AY1241" s="3">
        <v>64.010000000000005</v>
      </c>
    </row>
    <row r="1242" spans="1:51" x14ac:dyDescent="0.35">
      <c r="A1242" s="5">
        <f t="shared" si="20"/>
        <v>44463</v>
      </c>
      <c r="B1242" t="s">
        <v>1387</v>
      </c>
      <c r="C1242" s="2">
        <v>44463</v>
      </c>
      <c r="D1242" s="3">
        <v>188.94</v>
      </c>
      <c r="E1242" s="3">
        <v>199.3</v>
      </c>
      <c r="F1242" s="3">
        <v>188.01</v>
      </c>
      <c r="G1242" s="3">
        <v>189.53</v>
      </c>
      <c r="H1242" s="3">
        <v>181.7</v>
      </c>
      <c r="I1242" s="3">
        <v>173.35</v>
      </c>
      <c r="J1242" s="3">
        <v>103.7</v>
      </c>
      <c r="K1242" s="3">
        <v>102.45</v>
      </c>
      <c r="L1242" s="3">
        <v>102.23</v>
      </c>
      <c r="M1242" s="3">
        <v>99.09</v>
      </c>
      <c r="N1242" s="3">
        <v>99.51</v>
      </c>
      <c r="O1242" s="3">
        <v>100.51</v>
      </c>
      <c r="P1242" s="3">
        <v>101.76</v>
      </c>
      <c r="Q1242" s="3">
        <v>104.83</v>
      </c>
      <c r="R1242" s="3">
        <v>105.28</v>
      </c>
      <c r="S1242" s="3">
        <v>106.14</v>
      </c>
      <c r="T1242" s="3">
        <v>106.2</v>
      </c>
      <c r="U1242" s="3">
        <v>105.27</v>
      </c>
      <c r="V1242" s="3">
        <v>76.88</v>
      </c>
      <c r="W1242" s="3">
        <v>75.930000000000007</v>
      </c>
      <c r="X1242" s="3">
        <v>75.23</v>
      </c>
      <c r="Y1242" s="3">
        <v>74.95</v>
      </c>
      <c r="Z1242" s="3">
        <v>75.23</v>
      </c>
      <c r="AA1242" s="3">
        <v>76.44</v>
      </c>
      <c r="AB1242" s="3">
        <v>79.17</v>
      </c>
      <c r="AC1242" s="3">
        <v>82.3</v>
      </c>
      <c r="AD1242" s="3">
        <v>82.75</v>
      </c>
      <c r="AE1242" s="3">
        <v>83.54</v>
      </c>
      <c r="AF1242" s="3">
        <v>83.36</v>
      </c>
      <c r="AG1242" s="3">
        <v>82.56</v>
      </c>
      <c r="AH1242" s="3">
        <v>69.02</v>
      </c>
      <c r="AI1242" s="3">
        <v>68.209999999999994</v>
      </c>
      <c r="AJ1242" s="3">
        <v>67.95</v>
      </c>
      <c r="AK1242" s="3">
        <v>68.22</v>
      </c>
      <c r="AL1242" s="3">
        <v>69.349999999999994</v>
      </c>
      <c r="AM1242" s="3">
        <v>70.5</v>
      </c>
      <c r="AN1242" s="3">
        <v>73.13</v>
      </c>
      <c r="AO1242" s="3">
        <v>76</v>
      </c>
      <c r="AP1242" s="3">
        <v>76.45</v>
      </c>
      <c r="AQ1242" s="3">
        <v>77.239999999999995</v>
      </c>
      <c r="AR1242" s="3">
        <v>76.790000000000006</v>
      </c>
      <c r="AS1242" s="3">
        <v>75.66</v>
      </c>
      <c r="AT1242" s="3">
        <v>65.81</v>
      </c>
      <c r="AU1242" s="3">
        <v>65</v>
      </c>
      <c r="AV1242" s="3">
        <v>64.739999999999995</v>
      </c>
      <c r="AW1242" s="3">
        <v>65.010000000000005</v>
      </c>
      <c r="AX1242" s="3">
        <v>66.14</v>
      </c>
      <c r="AY1242" s="3">
        <v>67.48</v>
      </c>
    </row>
    <row r="1243" spans="1:51" x14ac:dyDescent="0.35">
      <c r="A1243" s="5">
        <f t="shared" si="20"/>
        <v>44466</v>
      </c>
      <c r="B1243" t="s">
        <v>1388</v>
      </c>
      <c r="C1243" s="2">
        <v>44466</v>
      </c>
      <c r="D1243" s="3">
        <v>201.26</v>
      </c>
      <c r="E1243" s="3">
        <v>212.67</v>
      </c>
      <c r="F1243" s="3">
        <v>199.47</v>
      </c>
      <c r="G1243" s="3">
        <v>197.4</v>
      </c>
      <c r="H1243" s="3">
        <v>189.57</v>
      </c>
      <c r="I1243" s="3">
        <v>181.22</v>
      </c>
      <c r="J1243" s="3">
        <v>110</v>
      </c>
      <c r="K1243" s="3">
        <v>108.75</v>
      </c>
      <c r="L1243" s="3">
        <v>108.53</v>
      </c>
      <c r="M1243" s="3">
        <v>105.55</v>
      </c>
      <c r="N1243" s="3">
        <v>105.97</v>
      </c>
      <c r="O1243" s="3">
        <v>106.97</v>
      </c>
      <c r="P1243" s="3">
        <v>107.68</v>
      </c>
      <c r="Q1243" s="3">
        <v>110.75</v>
      </c>
      <c r="R1243" s="3">
        <v>111.2</v>
      </c>
      <c r="S1243" s="3">
        <v>112.06</v>
      </c>
      <c r="T1243" s="3">
        <v>112.12</v>
      </c>
      <c r="U1243" s="3">
        <v>111.19</v>
      </c>
      <c r="V1243" s="3">
        <v>80.900000000000006</v>
      </c>
      <c r="W1243" s="3">
        <v>79.95</v>
      </c>
      <c r="X1243" s="3">
        <v>79.25</v>
      </c>
      <c r="Y1243" s="3">
        <v>78.97</v>
      </c>
      <c r="Z1243" s="3">
        <v>79.25</v>
      </c>
      <c r="AA1243" s="3">
        <v>80.459999999999994</v>
      </c>
      <c r="AB1243" s="3">
        <v>83.55</v>
      </c>
      <c r="AC1243" s="3">
        <v>86.68</v>
      </c>
      <c r="AD1243" s="3">
        <v>87.13</v>
      </c>
      <c r="AE1243" s="3">
        <v>87.92</v>
      </c>
      <c r="AF1243" s="3">
        <v>87.74</v>
      </c>
      <c r="AG1243" s="3">
        <v>86.94</v>
      </c>
      <c r="AH1243" s="3">
        <v>71.650000000000006</v>
      </c>
      <c r="AI1243" s="3">
        <v>70.84</v>
      </c>
      <c r="AJ1243" s="3">
        <v>70.58</v>
      </c>
      <c r="AK1243" s="3">
        <v>70.849999999999994</v>
      </c>
      <c r="AL1243" s="3">
        <v>71.98</v>
      </c>
      <c r="AM1243" s="3">
        <v>73.13</v>
      </c>
      <c r="AN1243" s="3">
        <v>73.63</v>
      </c>
      <c r="AO1243" s="3">
        <v>76.5</v>
      </c>
      <c r="AP1243" s="3">
        <v>76.95</v>
      </c>
      <c r="AQ1243" s="3">
        <v>77.739999999999995</v>
      </c>
      <c r="AR1243" s="3">
        <v>77.290000000000006</v>
      </c>
      <c r="AS1243" s="3">
        <v>76.16</v>
      </c>
      <c r="AT1243" s="3">
        <v>67.13</v>
      </c>
      <c r="AU1243" s="3">
        <v>66.319999999999993</v>
      </c>
      <c r="AV1243" s="3">
        <v>66.06</v>
      </c>
      <c r="AW1243" s="3">
        <v>66.33</v>
      </c>
      <c r="AX1243" s="3">
        <v>67.459999999999994</v>
      </c>
      <c r="AY1243" s="3">
        <v>68.8</v>
      </c>
    </row>
    <row r="1244" spans="1:51" x14ac:dyDescent="0.35">
      <c r="A1244" s="5">
        <f t="shared" si="20"/>
        <v>44467</v>
      </c>
      <c r="B1244" t="s">
        <v>1389</v>
      </c>
      <c r="C1244" s="2">
        <v>44467</v>
      </c>
      <c r="D1244" s="3">
        <v>210.52</v>
      </c>
      <c r="E1244" s="3">
        <v>222.04</v>
      </c>
      <c r="F1244" s="3">
        <v>207.09</v>
      </c>
      <c r="G1244" s="3">
        <v>207.12</v>
      </c>
      <c r="H1244" s="3">
        <v>199.29</v>
      </c>
      <c r="I1244" s="3">
        <v>190.94</v>
      </c>
      <c r="J1244" s="3">
        <v>111.11</v>
      </c>
      <c r="K1244" s="3">
        <v>109.86</v>
      </c>
      <c r="L1244" s="3">
        <v>109.64</v>
      </c>
      <c r="M1244" s="3">
        <v>106.75</v>
      </c>
      <c r="N1244" s="3">
        <v>107.17</v>
      </c>
      <c r="O1244" s="3">
        <v>108.17</v>
      </c>
      <c r="P1244" s="3">
        <v>110.01</v>
      </c>
      <c r="Q1244" s="3">
        <v>113.08</v>
      </c>
      <c r="R1244" s="3">
        <v>113.53</v>
      </c>
      <c r="S1244" s="3">
        <v>114.39</v>
      </c>
      <c r="T1244" s="3">
        <v>114.45</v>
      </c>
      <c r="U1244" s="3">
        <v>113.52</v>
      </c>
      <c r="V1244" s="3">
        <v>83.14</v>
      </c>
      <c r="W1244" s="3">
        <v>82.19</v>
      </c>
      <c r="X1244" s="3">
        <v>81.489999999999995</v>
      </c>
      <c r="Y1244" s="3">
        <v>81.209999999999994</v>
      </c>
      <c r="Z1244" s="3">
        <v>81.489999999999995</v>
      </c>
      <c r="AA1244" s="3">
        <v>82.7</v>
      </c>
      <c r="AB1244" s="3">
        <v>85.73</v>
      </c>
      <c r="AC1244" s="3">
        <v>88.86</v>
      </c>
      <c r="AD1244" s="3">
        <v>89.31</v>
      </c>
      <c r="AE1244" s="3">
        <v>90.1</v>
      </c>
      <c r="AF1244" s="3">
        <v>89.92</v>
      </c>
      <c r="AG1244" s="3">
        <v>89.12</v>
      </c>
      <c r="AH1244" s="3">
        <v>71.84</v>
      </c>
      <c r="AI1244" s="3">
        <v>71.03</v>
      </c>
      <c r="AJ1244" s="3">
        <v>70.77</v>
      </c>
      <c r="AK1244" s="3">
        <v>71.040000000000006</v>
      </c>
      <c r="AL1244" s="3">
        <v>72.17</v>
      </c>
      <c r="AM1244" s="3">
        <v>73.319999999999993</v>
      </c>
      <c r="AN1244" s="3">
        <v>74.72</v>
      </c>
      <c r="AO1244" s="3">
        <v>77.59</v>
      </c>
      <c r="AP1244" s="3">
        <v>78.040000000000006</v>
      </c>
      <c r="AQ1244" s="3">
        <v>78.83</v>
      </c>
      <c r="AR1244" s="3">
        <v>78.38</v>
      </c>
      <c r="AS1244" s="3">
        <v>77.25</v>
      </c>
      <c r="AT1244" s="3">
        <v>67.23</v>
      </c>
      <c r="AU1244" s="3">
        <v>66.42</v>
      </c>
      <c r="AV1244" s="3">
        <v>66.16</v>
      </c>
      <c r="AW1244" s="3">
        <v>66.430000000000007</v>
      </c>
      <c r="AX1244" s="3">
        <v>67.56</v>
      </c>
      <c r="AY1244" s="3">
        <v>68.900000000000006</v>
      </c>
    </row>
    <row r="1245" spans="1:51" x14ac:dyDescent="0.35">
      <c r="A1245" s="5">
        <f t="shared" si="20"/>
        <v>44468</v>
      </c>
      <c r="B1245" t="s">
        <v>1390</v>
      </c>
      <c r="C1245" s="2">
        <v>44468</v>
      </c>
      <c r="D1245" s="3">
        <v>229.4</v>
      </c>
      <c r="E1245" s="3">
        <v>239.63</v>
      </c>
      <c r="F1245" s="3">
        <v>228.49</v>
      </c>
      <c r="G1245" s="3">
        <v>234.43</v>
      </c>
      <c r="H1245" s="3">
        <v>226.6</v>
      </c>
      <c r="I1245" s="3">
        <v>218.25</v>
      </c>
      <c r="J1245" s="3">
        <v>116</v>
      </c>
      <c r="K1245" s="3">
        <v>114.75</v>
      </c>
      <c r="L1245" s="3">
        <v>114.53</v>
      </c>
      <c r="M1245" s="3">
        <v>111.66</v>
      </c>
      <c r="N1245" s="3">
        <v>112.08</v>
      </c>
      <c r="O1245" s="3">
        <v>113.08</v>
      </c>
      <c r="P1245" s="3">
        <v>114.3</v>
      </c>
      <c r="Q1245" s="3">
        <v>117.37</v>
      </c>
      <c r="R1245" s="3">
        <v>117.82</v>
      </c>
      <c r="S1245" s="3">
        <v>118.68</v>
      </c>
      <c r="T1245" s="3">
        <v>118.74</v>
      </c>
      <c r="U1245" s="3">
        <v>117.81</v>
      </c>
      <c r="V1245" s="3">
        <v>84.15</v>
      </c>
      <c r="W1245" s="3">
        <v>83.2</v>
      </c>
      <c r="X1245" s="3">
        <v>82.5</v>
      </c>
      <c r="Y1245" s="3">
        <v>82.22</v>
      </c>
      <c r="Z1245" s="3">
        <v>82.5</v>
      </c>
      <c r="AA1245" s="3">
        <v>83.71</v>
      </c>
      <c r="AB1245" s="3">
        <v>88.97</v>
      </c>
      <c r="AC1245" s="3">
        <v>92.1</v>
      </c>
      <c r="AD1245" s="3">
        <v>92.55</v>
      </c>
      <c r="AE1245" s="3">
        <v>93.34</v>
      </c>
      <c r="AF1245" s="3">
        <v>93.16</v>
      </c>
      <c r="AG1245" s="3">
        <v>92.36</v>
      </c>
      <c r="AH1245" s="3">
        <v>72.75</v>
      </c>
      <c r="AI1245" s="3">
        <v>71.94</v>
      </c>
      <c r="AJ1245" s="3">
        <v>71.680000000000007</v>
      </c>
      <c r="AK1245" s="3">
        <v>71.95</v>
      </c>
      <c r="AL1245" s="3">
        <v>73.08</v>
      </c>
      <c r="AM1245" s="3">
        <v>74.23</v>
      </c>
      <c r="AN1245" s="3">
        <v>69.75</v>
      </c>
      <c r="AO1245" s="3">
        <v>72.62</v>
      </c>
      <c r="AP1245" s="3">
        <v>73.069999999999993</v>
      </c>
      <c r="AQ1245" s="3">
        <v>73.86</v>
      </c>
      <c r="AR1245" s="3">
        <v>73.41</v>
      </c>
      <c r="AS1245" s="3">
        <v>72.28</v>
      </c>
      <c r="AT1245" s="3">
        <v>68.14</v>
      </c>
      <c r="AU1245" s="3">
        <v>67.33</v>
      </c>
      <c r="AV1245" s="3">
        <v>67.069999999999993</v>
      </c>
      <c r="AW1245" s="3">
        <v>67.34</v>
      </c>
      <c r="AX1245" s="3">
        <v>68.47</v>
      </c>
      <c r="AY1245" s="3">
        <v>69.81</v>
      </c>
    </row>
    <row r="1246" spans="1:51" x14ac:dyDescent="0.35">
      <c r="A1246" s="5">
        <f t="shared" si="20"/>
        <v>44469</v>
      </c>
      <c r="B1246" t="s">
        <v>1391</v>
      </c>
      <c r="C1246" s="2">
        <v>44469</v>
      </c>
      <c r="D1246" s="3">
        <v>242.73</v>
      </c>
      <c r="E1246" s="3">
        <v>235.03</v>
      </c>
      <c r="F1246" s="3">
        <v>236.58</v>
      </c>
      <c r="G1246" s="3">
        <v>228.75</v>
      </c>
      <c r="H1246" s="3">
        <v>220.4</v>
      </c>
      <c r="I1246" s="3">
        <v>120.6</v>
      </c>
      <c r="J1246" s="3">
        <v>119.35</v>
      </c>
      <c r="K1246" s="3">
        <v>119.13</v>
      </c>
      <c r="L1246" s="3">
        <v>116.07</v>
      </c>
      <c r="M1246" s="3">
        <v>116.49</v>
      </c>
      <c r="N1246" s="3">
        <v>117.49</v>
      </c>
      <c r="O1246" s="3">
        <v>118.24</v>
      </c>
      <c r="P1246" s="3">
        <v>121.31</v>
      </c>
      <c r="Q1246" s="3">
        <v>121.76</v>
      </c>
      <c r="R1246" s="3">
        <v>122.62</v>
      </c>
      <c r="S1246" s="3">
        <v>122.68</v>
      </c>
      <c r="T1246" s="3">
        <v>121.75</v>
      </c>
      <c r="U1246" s="3">
        <v>85.39</v>
      </c>
      <c r="V1246" s="3">
        <v>84.44</v>
      </c>
      <c r="W1246" s="3">
        <v>83.74</v>
      </c>
      <c r="X1246" s="3">
        <v>83.46</v>
      </c>
      <c r="Y1246" s="3">
        <v>83.74</v>
      </c>
      <c r="Z1246" s="3">
        <v>84.95</v>
      </c>
      <c r="AA1246" s="3">
        <v>89.93</v>
      </c>
      <c r="AB1246" s="3">
        <v>93.06</v>
      </c>
      <c r="AC1246" s="3">
        <v>93.51</v>
      </c>
      <c r="AD1246" s="3">
        <v>94.3</v>
      </c>
      <c r="AE1246" s="3">
        <v>94.12</v>
      </c>
      <c r="AF1246" s="3">
        <v>93.32</v>
      </c>
      <c r="AG1246" s="3">
        <v>73</v>
      </c>
      <c r="AH1246" s="3">
        <v>72.19</v>
      </c>
      <c r="AI1246" s="3">
        <v>71.930000000000007</v>
      </c>
      <c r="AJ1246" s="3">
        <v>72.2</v>
      </c>
      <c r="AK1246" s="3">
        <v>73.33</v>
      </c>
      <c r="AL1246" s="3">
        <v>74.48</v>
      </c>
      <c r="AM1246" s="3">
        <v>70.23</v>
      </c>
      <c r="AN1246" s="3">
        <v>73.099999999999994</v>
      </c>
      <c r="AO1246" s="3">
        <v>73.55</v>
      </c>
      <c r="AP1246" s="3">
        <v>74.34</v>
      </c>
      <c r="AQ1246" s="3">
        <v>73.89</v>
      </c>
      <c r="AR1246" s="3">
        <v>72.760000000000005</v>
      </c>
      <c r="AS1246" s="3">
        <v>68.39</v>
      </c>
      <c r="AT1246" s="3">
        <v>67.58</v>
      </c>
      <c r="AU1246" s="3">
        <v>67.319999999999993</v>
      </c>
      <c r="AV1246" s="3">
        <v>67.59</v>
      </c>
      <c r="AW1246" s="3">
        <v>68.72</v>
      </c>
      <c r="AX1246" s="3">
        <v>70.06</v>
      </c>
      <c r="AY1246" s="3">
        <v>76.47</v>
      </c>
    </row>
    <row r="1247" spans="1:51" x14ac:dyDescent="0.35">
      <c r="A1247" s="5">
        <f t="shared" si="20"/>
        <v>44470</v>
      </c>
      <c r="B1247" t="s">
        <v>1392</v>
      </c>
      <c r="C1247" s="2">
        <v>44470</v>
      </c>
      <c r="D1247" s="3">
        <v>244.48</v>
      </c>
      <c r="E1247" s="3">
        <v>239.39</v>
      </c>
      <c r="F1247" s="3">
        <v>241.25</v>
      </c>
      <c r="G1247" s="3">
        <v>233.42</v>
      </c>
      <c r="H1247" s="3">
        <v>225.07</v>
      </c>
      <c r="I1247" s="3">
        <v>122.15</v>
      </c>
      <c r="J1247" s="3">
        <v>120.9</v>
      </c>
      <c r="K1247" s="3">
        <v>120.68</v>
      </c>
      <c r="L1247" s="3">
        <v>117.29</v>
      </c>
      <c r="M1247" s="3">
        <v>117.71</v>
      </c>
      <c r="N1247" s="3">
        <v>118.71</v>
      </c>
      <c r="O1247" s="3">
        <v>118.87</v>
      </c>
      <c r="P1247" s="3">
        <v>121.94</v>
      </c>
      <c r="Q1247" s="3">
        <v>122.39</v>
      </c>
      <c r="R1247" s="3">
        <v>123.86</v>
      </c>
      <c r="S1247" s="3">
        <v>123.92</v>
      </c>
      <c r="T1247" s="3">
        <v>122.99</v>
      </c>
      <c r="U1247" s="3">
        <v>86.01</v>
      </c>
      <c r="V1247" s="3">
        <v>85.06</v>
      </c>
      <c r="W1247" s="3">
        <v>84.36</v>
      </c>
      <c r="X1247" s="3">
        <v>84.08</v>
      </c>
      <c r="Y1247" s="3">
        <v>84.36</v>
      </c>
      <c r="Z1247" s="3">
        <v>85.57</v>
      </c>
      <c r="AA1247" s="3">
        <v>90.56</v>
      </c>
      <c r="AB1247" s="3">
        <v>93.69</v>
      </c>
      <c r="AC1247" s="3">
        <v>94.14</v>
      </c>
      <c r="AD1247" s="3">
        <v>94.57</v>
      </c>
      <c r="AE1247" s="3">
        <v>94.39</v>
      </c>
      <c r="AF1247" s="3">
        <v>93.59</v>
      </c>
      <c r="AG1247" s="3">
        <v>72.84</v>
      </c>
      <c r="AH1247" s="3">
        <v>72.03</v>
      </c>
      <c r="AI1247" s="3">
        <v>71.77</v>
      </c>
      <c r="AJ1247" s="3">
        <v>72.040000000000006</v>
      </c>
      <c r="AK1247" s="3">
        <v>73.17</v>
      </c>
      <c r="AL1247" s="3">
        <v>74.319999999999993</v>
      </c>
      <c r="AM1247" s="3">
        <v>72.599999999999994</v>
      </c>
      <c r="AN1247" s="3">
        <v>75.47</v>
      </c>
      <c r="AO1247" s="3">
        <v>75.92</v>
      </c>
      <c r="AP1247" s="3">
        <v>76.59</v>
      </c>
      <c r="AQ1247" s="3">
        <v>76.14</v>
      </c>
      <c r="AR1247" s="3">
        <v>75.010000000000005</v>
      </c>
      <c r="AS1247" s="3">
        <v>68.23</v>
      </c>
      <c r="AT1247" s="3">
        <v>67.42</v>
      </c>
      <c r="AU1247" s="3">
        <v>67.16</v>
      </c>
      <c r="AV1247" s="3">
        <v>67.430000000000007</v>
      </c>
      <c r="AW1247" s="3">
        <v>68.56</v>
      </c>
      <c r="AX1247" s="3">
        <v>69.900000000000006</v>
      </c>
      <c r="AY1247" s="3">
        <v>77.66</v>
      </c>
    </row>
    <row r="1248" spans="1:51" x14ac:dyDescent="0.35">
      <c r="A1248" s="5">
        <f t="shared" si="20"/>
        <v>44473</v>
      </c>
      <c r="B1248" t="s">
        <v>1393</v>
      </c>
      <c r="C1248" s="2">
        <v>44473</v>
      </c>
      <c r="D1248" s="3">
        <v>248.04</v>
      </c>
      <c r="E1248" s="3">
        <v>247.53</v>
      </c>
      <c r="F1248" s="3">
        <v>245.98</v>
      </c>
      <c r="G1248" s="3">
        <v>238.15</v>
      </c>
      <c r="H1248" s="3">
        <v>229.8</v>
      </c>
      <c r="I1248" s="3">
        <v>123.8</v>
      </c>
      <c r="J1248" s="3">
        <v>122.55</v>
      </c>
      <c r="K1248" s="3">
        <v>122.33</v>
      </c>
      <c r="L1248" s="3">
        <v>119.02</v>
      </c>
      <c r="M1248" s="3">
        <v>119.44</v>
      </c>
      <c r="N1248" s="3">
        <v>120.44</v>
      </c>
      <c r="O1248" s="3">
        <v>120.75</v>
      </c>
      <c r="P1248" s="3">
        <v>123.82</v>
      </c>
      <c r="Q1248" s="3">
        <v>124.27</v>
      </c>
      <c r="R1248" s="3">
        <v>126.28</v>
      </c>
      <c r="S1248" s="3">
        <v>126.34</v>
      </c>
      <c r="T1248" s="3">
        <v>125.41</v>
      </c>
      <c r="U1248" s="3">
        <v>86.53</v>
      </c>
      <c r="V1248" s="3">
        <v>85.58</v>
      </c>
      <c r="W1248" s="3">
        <v>84.88</v>
      </c>
      <c r="X1248" s="3">
        <v>84.6</v>
      </c>
      <c r="Y1248" s="3">
        <v>84.88</v>
      </c>
      <c r="Z1248" s="3">
        <v>86.09</v>
      </c>
      <c r="AA1248" s="3">
        <v>88.29</v>
      </c>
      <c r="AB1248" s="3">
        <v>91.42</v>
      </c>
      <c r="AC1248" s="3">
        <v>91.87</v>
      </c>
      <c r="AD1248" s="3">
        <v>92.3</v>
      </c>
      <c r="AE1248" s="3">
        <v>92.12</v>
      </c>
      <c r="AF1248" s="3">
        <v>91.32</v>
      </c>
      <c r="AG1248" s="3">
        <v>73.239999999999995</v>
      </c>
      <c r="AH1248" s="3">
        <v>72.430000000000007</v>
      </c>
      <c r="AI1248" s="3">
        <v>72.17</v>
      </c>
      <c r="AJ1248" s="3">
        <v>72.44</v>
      </c>
      <c r="AK1248" s="3">
        <v>73.569999999999993</v>
      </c>
      <c r="AL1248" s="3">
        <v>74.72</v>
      </c>
      <c r="AM1248" s="3">
        <v>76.27</v>
      </c>
      <c r="AN1248" s="3">
        <v>79.14</v>
      </c>
      <c r="AO1248" s="3">
        <v>79.59</v>
      </c>
      <c r="AP1248" s="3">
        <v>80.260000000000005</v>
      </c>
      <c r="AQ1248" s="3">
        <v>79.81</v>
      </c>
      <c r="AR1248" s="3">
        <v>78.680000000000007</v>
      </c>
      <c r="AS1248" s="3">
        <v>66.42</v>
      </c>
      <c r="AT1248" s="3">
        <v>65.61</v>
      </c>
      <c r="AU1248" s="3">
        <v>65.349999999999994</v>
      </c>
      <c r="AV1248" s="3">
        <v>65.62</v>
      </c>
      <c r="AW1248" s="3">
        <v>66.75</v>
      </c>
      <c r="AX1248" s="3">
        <v>68.09</v>
      </c>
      <c r="AY1248" s="3">
        <v>81.33</v>
      </c>
    </row>
    <row r="1249" spans="1:51" x14ac:dyDescent="0.35">
      <c r="A1249" s="5">
        <f t="shared" si="20"/>
        <v>44474</v>
      </c>
      <c r="B1249" t="s">
        <v>1394</v>
      </c>
      <c r="C1249" s="2">
        <v>44474</v>
      </c>
      <c r="D1249" s="3">
        <v>283.95999999999998</v>
      </c>
      <c r="E1249" s="3">
        <v>278.92</v>
      </c>
      <c r="F1249" s="3">
        <v>285.14</v>
      </c>
      <c r="G1249" s="3">
        <v>277.98</v>
      </c>
      <c r="H1249" s="3">
        <v>262.89999999999998</v>
      </c>
      <c r="I1249" s="3">
        <v>130.19999999999999</v>
      </c>
      <c r="J1249" s="3">
        <v>128.94999999999999</v>
      </c>
      <c r="K1249" s="3">
        <v>128.72999999999999</v>
      </c>
      <c r="L1249" s="3">
        <v>124.44</v>
      </c>
      <c r="M1249" s="3">
        <v>124.86</v>
      </c>
      <c r="N1249" s="3">
        <v>125.86</v>
      </c>
      <c r="O1249" s="3">
        <v>124.98</v>
      </c>
      <c r="P1249" s="3">
        <v>128.05000000000001</v>
      </c>
      <c r="Q1249" s="3">
        <v>128.5</v>
      </c>
      <c r="R1249" s="3">
        <v>130.91999999999999</v>
      </c>
      <c r="S1249" s="3">
        <v>130.97999999999999</v>
      </c>
      <c r="T1249" s="3">
        <v>130.05000000000001</v>
      </c>
      <c r="U1249" s="3">
        <v>87.51</v>
      </c>
      <c r="V1249" s="3">
        <v>86.56</v>
      </c>
      <c r="W1249" s="3">
        <v>85.86</v>
      </c>
      <c r="X1249" s="3">
        <v>85.58</v>
      </c>
      <c r="Y1249" s="3">
        <v>85.86</v>
      </c>
      <c r="Z1249" s="3">
        <v>87.07</v>
      </c>
      <c r="AA1249" s="3">
        <v>89.78</v>
      </c>
      <c r="AB1249" s="3">
        <v>92.91</v>
      </c>
      <c r="AC1249" s="3">
        <v>93.36</v>
      </c>
      <c r="AD1249" s="3">
        <v>93.79</v>
      </c>
      <c r="AE1249" s="3">
        <v>93.61</v>
      </c>
      <c r="AF1249" s="3">
        <v>92.81</v>
      </c>
      <c r="AG1249" s="3">
        <v>74.25</v>
      </c>
      <c r="AH1249" s="3">
        <v>73.44</v>
      </c>
      <c r="AI1249" s="3">
        <v>73.180000000000007</v>
      </c>
      <c r="AJ1249" s="3">
        <v>73.45</v>
      </c>
      <c r="AK1249" s="3">
        <v>74.58</v>
      </c>
      <c r="AL1249" s="3">
        <v>75.73</v>
      </c>
      <c r="AM1249" s="3">
        <v>77.47</v>
      </c>
      <c r="AN1249" s="3">
        <v>80.34</v>
      </c>
      <c r="AO1249" s="3">
        <v>80.790000000000006</v>
      </c>
      <c r="AP1249" s="3">
        <v>81.459999999999994</v>
      </c>
      <c r="AQ1249" s="3">
        <v>81.010000000000005</v>
      </c>
      <c r="AR1249" s="3">
        <v>79.88</v>
      </c>
      <c r="AS1249" s="3">
        <v>66.819999999999993</v>
      </c>
      <c r="AT1249" s="3">
        <v>66.010000000000005</v>
      </c>
      <c r="AU1249" s="3">
        <v>65.75</v>
      </c>
      <c r="AV1249" s="3">
        <v>66.02</v>
      </c>
      <c r="AW1249" s="3">
        <v>67.150000000000006</v>
      </c>
      <c r="AX1249" s="3">
        <v>68.489999999999995</v>
      </c>
      <c r="AY1249" s="3">
        <v>82.53</v>
      </c>
    </row>
    <row r="1250" spans="1:51" x14ac:dyDescent="0.35">
      <c r="A1250" s="5">
        <f t="shared" si="20"/>
        <v>44475</v>
      </c>
      <c r="B1250" t="s">
        <v>1395</v>
      </c>
      <c r="C1250" s="2">
        <v>44475</v>
      </c>
      <c r="D1250" s="3">
        <v>264.89</v>
      </c>
      <c r="E1250" s="3">
        <v>263.92</v>
      </c>
      <c r="F1250" s="3">
        <v>274.51</v>
      </c>
      <c r="G1250" s="3">
        <v>266.70999999999998</v>
      </c>
      <c r="H1250" s="3">
        <v>247.01</v>
      </c>
      <c r="I1250" s="3">
        <v>114.59</v>
      </c>
      <c r="J1250" s="3">
        <v>113.34</v>
      </c>
      <c r="K1250" s="3">
        <v>113.12</v>
      </c>
      <c r="L1250" s="3">
        <v>108.28</v>
      </c>
      <c r="M1250" s="3">
        <v>108.7</v>
      </c>
      <c r="N1250" s="3">
        <v>109.7</v>
      </c>
      <c r="O1250" s="3">
        <v>109.57</v>
      </c>
      <c r="P1250" s="3">
        <v>112.64</v>
      </c>
      <c r="Q1250" s="3">
        <v>113.09</v>
      </c>
      <c r="R1250" s="3">
        <v>115.72</v>
      </c>
      <c r="S1250" s="3">
        <v>115.78</v>
      </c>
      <c r="T1250" s="3">
        <v>114.85</v>
      </c>
      <c r="U1250" s="3">
        <v>82.84</v>
      </c>
      <c r="V1250" s="3">
        <v>81.89</v>
      </c>
      <c r="W1250" s="3">
        <v>81.19</v>
      </c>
      <c r="X1250" s="3">
        <v>80.91</v>
      </c>
      <c r="Y1250" s="3">
        <v>81.19</v>
      </c>
      <c r="Z1250" s="3">
        <v>82.4</v>
      </c>
      <c r="AA1250" s="3">
        <v>85.52</v>
      </c>
      <c r="AB1250" s="3">
        <v>88.65</v>
      </c>
      <c r="AC1250" s="3">
        <v>89.1</v>
      </c>
      <c r="AD1250" s="3">
        <v>89.53</v>
      </c>
      <c r="AE1250" s="3">
        <v>89.35</v>
      </c>
      <c r="AF1250" s="3">
        <v>88.55</v>
      </c>
      <c r="AG1250" s="3">
        <v>69.73</v>
      </c>
      <c r="AH1250" s="3">
        <v>68.92</v>
      </c>
      <c r="AI1250" s="3">
        <v>68.66</v>
      </c>
      <c r="AJ1250" s="3">
        <v>68.930000000000007</v>
      </c>
      <c r="AK1250" s="3">
        <v>70.06</v>
      </c>
      <c r="AL1250" s="3">
        <v>71.209999999999994</v>
      </c>
      <c r="AM1250" s="3">
        <v>78.13</v>
      </c>
      <c r="AN1250" s="3">
        <v>81</v>
      </c>
      <c r="AO1250" s="3">
        <v>81.45</v>
      </c>
      <c r="AP1250" s="3">
        <v>82.12</v>
      </c>
      <c r="AQ1250" s="3">
        <v>81.67</v>
      </c>
      <c r="AR1250" s="3">
        <v>80.540000000000006</v>
      </c>
      <c r="AS1250" s="3">
        <v>63.46</v>
      </c>
      <c r="AT1250" s="3">
        <v>62.65</v>
      </c>
      <c r="AU1250" s="3">
        <v>62.39</v>
      </c>
      <c r="AV1250" s="3">
        <v>62.66</v>
      </c>
      <c r="AW1250" s="3">
        <v>63.79</v>
      </c>
      <c r="AX1250" s="3">
        <v>65.13</v>
      </c>
      <c r="AY1250" s="3">
        <v>83.19</v>
      </c>
    </row>
    <row r="1251" spans="1:51" x14ac:dyDescent="0.35">
      <c r="A1251" s="5">
        <f t="shared" si="20"/>
        <v>44476</v>
      </c>
      <c r="B1251" t="s">
        <v>1396</v>
      </c>
      <c r="C1251" s="2">
        <v>44476</v>
      </c>
      <c r="D1251" s="3">
        <v>251.7</v>
      </c>
      <c r="E1251" s="3">
        <v>247.65</v>
      </c>
      <c r="F1251" s="3">
        <v>258.86</v>
      </c>
      <c r="G1251" s="3">
        <v>252.76</v>
      </c>
      <c r="H1251" s="3">
        <v>229.65</v>
      </c>
      <c r="I1251" s="3">
        <v>109.82</v>
      </c>
      <c r="J1251" s="3">
        <v>108.57</v>
      </c>
      <c r="K1251" s="3">
        <v>108.35</v>
      </c>
      <c r="L1251" s="3">
        <v>103.55</v>
      </c>
      <c r="M1251" s="3">
        <v>103.97</v>
      </c>
      <c r="N1251" s="3">
        <v>104.97</v>
      </c>
      <c r="O1251" s="3">
        <v>106.07</v>
      </c>
      <c r="P1251" s="3">
        <v>109.14</v>
      </c>
      <c r="Q1251" s="3">
        <v>109.59</v>
      </c>
      <c r="R1251" s="3">
        <v>112.26</v>
      </c>
      <c r="S1251" s="3">
        <v>112.32</v>
      </c>
      <c r="T1251" s="3">
        <v>111.39</v>
      </c>
      <c r="U1251" s="3">
        <v>81.91</v>
      </c>
      <c r="V1251" s="3">
        <v>80.959999999999994</v>
      </c>
      <c r="W1251" s="3">
        <v>80.260000000000005</v>
      </c>
      <c r="X1251" s="3">
        <v>79.98</v>
      </c>
      <c r="Y1251" s="3">
        <v>80.260000000000005</v>
      </c>
      <c r="Z1251" s="3">
        <v>81.47</v>
      </c>
      <c r="AA1251" s="3">
        <v>83.79</v>
      </c>
      <c r="AB1251" s="3">
        <v>86.92</v>
      </c>
      <c r="AC1251" s="3">
        <v>87.37</v>
      </c>
      <c r="AD1251" s="3">
        <v>87.8</v>
      </c>
      <c r="AE1251" s="3">
        <v>87.62</v>
      </c>
      <c r="AF1251" s="3">
        <v>86.82</v>
      </c>
      <c r="AG1251" s="3">
        <v>69.06</v>
      </c>
      <c r="AH1251" s="3">
        <v>68.25</v>
      </c>
      <c r="AI1251" s="3">
        <v>67.989999999999995</v>
      </c>
      <c r="AJ1251" s="3">
        <v>68.260000000000005</v>
      </c>
      <c r="AK1251" s="3">
        <v>69.39</v>
      </c>
      <c r="AL1251" s="3">
        <v>70.540000000000006</v>
      </c>
      <c r="AM1251" s="3">
        <v>76.41</v>
      </c>
      <c r="AN1251" s="3">
        <v>79.28</v>
      </c>
      <c r="AO1251" s="3">
        <v>79.73</v>
      </c>
      <c r="AP1251" s="3">
        <v>80.400000000000006</v>
      </c>
      <c r="AQ1251" s="3">
        <v>79.95</v>
      </c>
      <c r="AR1251" s="3">
        <v>78.819999999999993</v>
      </c>
      <c r="AS1251" s="3">
        <v>62.79</v>
      </c>
      <c r="AT1251" s="3">
        <v>61.98</v>
      </c>
      <c r="AU1251" s="3">
        <v>61.72</v>
      </c>
      <c r="AV1251" s="3">
        <v>61.99</v>
      </c>
      <c r="AW1251" s="3">
        <v>63.12</v>
      </c>
      <c r="AX1251" s="3">
        <v>64.459999999999994</v>
      </c>
      <c r="AY1251" s="3">
        <v>81.47</v>
      </c>
    </row>
    <row r="1252" spans="1:51" x14ac:dyDescent="0.35">
      <c r="A1252" s="5">
        <f t="shared" si="20"/>
        <v>44477</v>
      </c>
      <c r="B1252" t="s">
        <v>1397</v>
      </c>
      <c r="C1252" s="2">
        <v>44477</v>
      </c>
      <c r="D1252" s="3">
        <v>230.03</v>
      </c>
      <c r="E1252" s="3">
        <v>225.69</v>
      </c>
      <c r="F1252" s="3">
        <v>240.41</v>
      </c>
      <c r="G1252" s="3">
        <v>233.1</v>
      </c>
      <c r="H1252" s="3">
        <v>208.25</v>
      </c>
      <c r="I1252" s="3">
        <v>106.3</v>
      </c>
      <c r="J1252" s="3">
        <v>105.05</v>
      </c>
      <c r="K1252" s="3">
        <v>104.83</v>
      </c>
      <c r="L1252" s="3">
        <v>100.79</v>
      </c>
      <c r="M1252" s="3">
        <v>101.21</v>
      </c>
      <c r="N1252" s="3">
        <v>102.21</v>
      </c>
      <c r="O1252" s="3">
        <v>102.84</v>
      </c>
      <c r="P1252" s="3">
        <v>105.91</v>
      </c>
      <c r="Q1252" s="3">
        <v>106.36</v>
      </c>
      <c r="R1252" s="3">
        <v>109.08</v>
      </c>
      <c r="S1252" s="3">
        <v>109.14</v>
      </c>
      <c r="T1252" s="3">
        <v>108.21</v>
      </c>
      <c r="U1252" s="3">
        <v>81.87</v>
      </c>
      <c r="V1252" s="3">
        <v>80.92</v>
      </c>
      <c r="W1252" s="3">
        <v>80.22</v>
      </c>
      <c r="X1252" s="3">
        <v>79.94</v>
      </c>
      <c r="Y1252" s="3">
        <v>80.22</v>
      </c>
      <c r="Z1252" s="3">
        <v>81.430000000000007</v>
      </c>
      <c r="AA1252" s="3">
        <v>82.47</v>
      </c>
      <c r="AB1252" s="3">
        <v>85.6</v>
      </c>
      <c r="AC1252" s="3">
        <v>86.05</v>
      </c>
      <c r="AD1252" s="3">
        <v>86.48</v>
      </c>
      <c r="AE1252" s="3">
        <v>86.3</v>
      </c>
      <c r="AF1252" s="3">
        <v>85.5</v>
      </c>
      <c r="AG1252" s="3">
        <v>68.25</v>
      </c>
      <c r="AH1252" s="3">
        <v>67.44</v>
      </c>
      <c r="AI1252" s="3">
        <v>67.180000000000007</v>
      </c>
      <c r="AJ1252" s="3">
        <v>67.45</v>
      </c>
      <c r="AK1252" s="3">
        <v>68.58</v>
      </c>
      <c r="AL1252" s="3">
        <v>69.73</v>
      </c>
      <c r="AM1252" s="3">
        <v>74.11</v>
      </c>
      <c r="AN1252" s="3">
        <v>76.98</v>
      </c>
      <c r="AO1252" s="3">
        <v>77.430000000000007</v>
      </c>
      <c r="AP1252" s="3">
        <v>78.099999999999994</v>
      </c>
      <c r="AQ1252" s="3">
        <v>77.650000000000006</v>
      </c>
      <c r="AR1252" s="3">
        <v>76.52</v>
      </c>
      <c r="AS1252" s="3">
        <v>62.26</v>
      </c>
      <c r="AT1252" s="3">
        <v>61.45</v>
      </c>
      <c r="AU1252" s="3">
        <v>61.19</v>
      </c>
      <c r="AV1252" s="3">
        <v>61.46</v>
      </c>
      <c r="AW1252" s="3">
        <v>62.59</v>
      </c>
      <c r="AX1252" s="3">
        <v>63.93</v>
      </c>
      <c r="AY1252" s="3">
        <v>79.17</v>
      </c>
    </row>
    <row r="1253" spans="1:51" x14ac:dyDescent="0.35">
      <c r="A1253" s="5">
        <f t="shared" si="20"/>
        <v>44480</v>
      </c>
      <c r="B1253" t="s">
        <v>1398</v>
      </c>
      <c r="C1253" s="2">
        <v>44480</v>
      </c>
      <c r="D1253" s="3">
        <v>228.98</v>
      </c>
      <c r="E1253" s="3">
        <v>226.08</v>
      </c>
      <c r="F1253" s="3">
        <v>241.34</v>
      </c>
      <c r="G1253" s="3">
        <v>230.05</v>
      </c>
      <c r="H1253" s="3">
        <v>201.6</v>
      </c>
      <c r="I1253" s="3">
        <v>108.67</v>
      </c>
      <c r="J1253" s="3">
        <v>107.42</v>
      </c>
      <c r="K1253" s="3">
        <v>107.2</v>
      </c>
      <c r="L1253" s="3">
        <v>101.68</v>
      </c>
      <c r="M1253" s="3">
        <v>102.1</v>
      </c>
      <c r="N1253" s="3">
        <v>103.1</v>
      </c>
      <c r="O1253" s="3">
        <v>104.81</v>
      </c>
      <c r="P1253" s="3">
        <v>107.88</v>
      </c>
      <c r="Q1253" s="3">
        <v>108.33</v>
      </c>
      <c r="R1253" s="3">
        <v>111.17</v>
      </c>
      <c r="S1253" s="3">
        <v>111.23</v>
      </c>
      <c r="T1253" s="3">
        <v>110.3</v>
      </c>
      <c r="U1253" s="3">
        <v>82.67</v>
      </c>
      <c r="V1253" s="3">
        <v>81.72</v>
      </c>
      <c r="W1253" s="3">
        <v>81.02</v>
      </c>
      <c r="X1253" s="3">
        <v>80.739999999999995</v>
      </c>
      <c r="Y1253" s="3">
        <v>81.02</v>
      </c>
      <c r="Z1253" s="3">
        <v>82.23</v>
      </c>
      <c r="AA1253" s="3">
        <v>84.04</v>
      </c>
      <c r="AB1253" s="3">
        <v>87.17</v>
      </c>
      <c r="AC1253" s="3">
        <v>87.62</v>
      </c>
      <c r="AD1253" s="3">
        <v>88.05</v>
      </c>
      <c r="AE1253" s="3">
        <v>87.87</v>
      </c>
      <c r="AF1253" s="3">
        <v>87.07</v>
      </c>
      <c r="AG1253" s="3">
        <v>70.75</v>
      </c>
      <c r="AH1253" s="3">
        <v>69.94</v>
      </c>
      <c r="AI1253" s="3">
        <v>69.680000000000007</v>
      </c>
      <c r="AJ1253" s="3">
        <v>69.95</v>
      </c>
      <c r="AK1253" s="3">
        <v>71.08</v>
      </c>
      <c r="AL1253" s="3">
        <v>72.23</v>
      </c>
      <c r="AM1253" s="3">
        <v>74.48</v>
      </c>
      <c r="AN1253" s="3">
        <v>77.349999999999994</v>
      </c>
      <c r="AO1253" s="3">
        <v>77.8</v>
      </c>
      <c r="AP1253" s="3">
        <v>78.47</v>
      </c>
      <c r="AQ1253" s="3">
        <v>78.02</v>
      </c>
      <c r="AR1253" s="3">
        <v>76.89</v>
      </c>
      <c r="AS1253" s="3">
        <v>64.760000000000005</v>
      </c>
      <c r="AT1253" s="3">
        <v>63.95</v>
      </c>
      <c r="AU1253" s="3">
        <v>63.69</v>
      </c>
      <c r="AV1253" s="3">
        <v>63.96</v>
      </c>
      <c r="AW1253" s="3">
        <v>65.09</v>
      </c>
      <c r="AX1253" s="3">
        <v>66.430000000000007</v>
      </c>
      <c r="AY1253" s="3">
        <v>79.540000000000006</v>
      </c>
    </row>
    <row r="1254" spans="1:51" x14ac:dyDescent="0.35">
      <c r="A1254" s="5">
        <f t="shared" si="20"/>
        <v>44481</v>
      </c>
      <c r="B1254" t="s">
        <v>1399</v>
      </c>
      <c r="C1254" s="2">
        <v>44481</v>
      </c>
      <c r="D1254" s="3">
        <v>230.23</v>
      </c>
      <c r="E1254" s="3">
        <v>227.67</v>
      </c>
      <c r="F1254" s="3">
        <v>241.84</v>
      </c>
      <c r="G1254" s="3">
        <v>230.55</v>
      </c>
      <c r="H1254" s="3">
        <v>202.1</v>
      </c>
      <c r="I1254" s="3">
        <v>111.51</v>
      </c>
      <c r="J1254" s="3">
        <v>110.26</v>
      </c>
      <c r="K1254" s="3">
        <v>110.04</v>
      </c>
      <c r="L1254" s="3">
        <v>104.34</v>
      </c>
      <c r="M1254" s="3">
        <v>104.76</v>
      </c>
      <c r="N1254" s="3">
        <v>105.76</v>
      </c>
      <c r="O1254" s="3">
        <v>106.91</v>
      </c>
      <c r="P1254" s="3">
        <v>109.98</v>
      </c>
      <c r="Q1254" s="3">
        <v>110.43</v>
      </c>
      <c r="R1254" s="3">
        <v>113.3</v>
      </c>
      <c r="S1254" s="3">
        <v>113.36</v>
      </c>
      <c r="T1254" s="3">
        <v>112.43</v>
      </c>
      <c r="U1254" s="3">
        <v>82.41</v>
      </c>
      <c r="V1254" s="3">
        <v>81.459999999999994</v>
      </c>
      <c r="W1254" s="3">
        <v>80.760000000000005</v>
      </c>
      <c r="X1254" s="3">
        <v>80.48</v>
      </c>
      <c r="Y1254" s="3">
        <v>80.760000000000005</v>
      </c>
      <c r="Z1254" s="3">
        <v>81.97</v>
      </c>
      <c r="AA1254" s="3">
        <v>83.92</v>
      </c>
      <c r="AB1254" s="3">
        <v>87.05</v>
      </c>
      <c r="AC1254" s="3">
        <v>87.5</v>
      </c>
      <c r="AD1254" s="3">
        <v>87.93</v>
      </c>
      <c r="AE1254" s="3">
        <v>87.75</v>
      </c>
      <c r="AF1254" s="3">
        <v>86.95</v>
      </c>
      <c r="AG1254" s="3">
        <v>68.94</v>
      </c>
      <c r="AH1254" s="3">
        <v>68.13</v>
      </c>
      <c r="AI1254" s="3">
        <v>67.87</v>
      </c>
      <c r="AJ1254" s="3">
        <v>68.14</v>
      </c>
      <c r="AK1254" s="3">
        <v>69.27</v>
      </c>
      <c r="AL1254" s="3">
        <v>70.42</v>
      </c>
      <c r="AM1254" s="3">
        <v>72.97</v>
      </c>
      <c r="AN1254" s="3">
        <v>75.84</v>
      </c>
      <c r="AO1254" s="3">
        <v>76.290000000000006</v>
      </c>
      <c r="AP1254" s="3">
        <v>76.959999999999994</v>
      </c>
      <c r="AQ1254" s="3">
        <v>76.510000000000005</v>
      </c>
      <c r="AR1254" s="3">
        <v>75.38</v>
      </c>
      <c r="AS1254" s="3">
        <v>62.95</v>
      </c>
      <c r="AT1254" s="3">
        <v>62.14</v>
      </c>
      <c r="AU1254" s="3">
        <v>61.88</v>
      </c>
      <c r="AV1254" s="3">
        <v>62.15</v>
      </c>
      <c r="AW1254" s="3">
        <v>63.28</v>
      </c>
      <c r="AX1254" s="3">
        <v>64.62</v>
      </c>
      <c r="AY1254" s="3">
        <v>78.03</v>
      </c>
    </row>
    <row r="1255" spans="1:51" x14ac:dyDescent="0.35">
      <c r="A1255" s="5">
        <f t="shared" si="20"/>
        <v>44482</v>
      </c>
      <c r="B1255" t="s">
        <v>1400</v>
      </c>
      <c r="C1255" s="2">
        <v>44482</v>
      </c>
      <c r="D1255" s="3">
        <v>240.59</v>
      </c>
      <c r="E1255" s="3">
        <v>238.13</v>
      </c>
      <c r="F1255" s="3">
        <v>252.27</v>
      </c>
      <c r="G1255" s="3">
        <v>240.98</v>
      </c>
      <c r="H1255" s="3">
        <v>212.53</v>
      </c>
      <c r="I1255" s="3">
        <v>112.89</v>
      </c>
      <c r="J1255" s="3">
        <v>111.64</v>
      </c>
      <c r="K1255" s="3">
        <v>111.42</v>
      </c>
      <c r="L1255" s="3">
        <v>104.96</v>
      </c>
      <c r="M1255" s="3">
        <v>105.38</v>
      </c>
      <c r="N1255" s="3">
        <v>106.38</v>
      </c>
      <c r="O1255" s="3">
        <v>108.1</v>
      </c>
      <c r="P1255" s="3">
        <v>111.17</v>
      </c>
      <c r="Q1255" s="3">
        <v>111.62</v>
      </c>
      <c r="R1255" s="3">
        <v>114.51</v>
      </c>
      <c r="S1255" s="3">
        <v>114.57</v>
      </c>
      <c r="T1255" s="3">
        <v>113.64</v>
      </c>
      <c r="U1255" s="3">
        <v>83.06</v>
      </c>
      <c r="V1255" s="3">
        <v>82.11</v>
      </c>
      <c r="W1255" s="3">
        <v>81.41</v>
      </c>
      <c r="X1255" s="3">
        <v>81.13</v>
      </c>
      <c r="Y1255" s="3">
        <v>81.41</v>
      </c>
      <c r="Z1255" s="3">
        <v>82.62</v>
      </c>
      <c r="AA1255" s="3">
        <v>84.92</v>
      </c>
      <c r="AB1255" s="3">
        <v>88.05</v>
      </c>
      <c r="AC1255" s="3">
        <v>88.5</v>
      </c>
      <c r="AD1255" s="3">
        <v>88.93</v>
      </c>
      <c r="AE1255" s="3">
        <v>88.75</v>
      </c>
      <c r="AF1255" s="3">
        <v>87.95</v>
      </c>
      <c r="AG1255" s="3">
        <v>67.95</v>
      </c>
      <c r="AH1255" s="3">
        <v>67.14</v>
      </c>
      <c r="AI1255" s="3">
        <v>66.88</v>
      </c>
      <c r="AJ1255" s="3">
        <v>67.150000000000006</v>
      </c>
      <c r="AK1255" s="3">
        <v>68.28</v>
      </c>
      <c r="AL1255" s="3">
        <v>69.430000000000007</v>
      </c>
      <c r="AM1255" s="3">
        <v>73.489999999999995</v>
      </c>
      <c r="AN1255" s="3">
        <v>76.36</v>
      </c>
      <c r="AO1255" s="3">
        <v>76.81</v>
      </c>
      <c r="AP1255" s="3">
        <v>77.48</v>
      </c>
      <c r="AQ1255" s="3">
        <v>77.03</v>
      </c>
      <c r="AR1255" s="3">
        <v>75.900000000000006</v>
      </c>
      <c r="AS1255" s="3">
        <v>61.96</v>
      </c>
      <c r="AT1255" s="3">
        <v>61.15</v>
      </c>
      <c r="AU1255" s="3">
        <v>60.89</v>
      </c>
      <c r="AV1255" s="3">
        <v>61.16</v>
      </c>
      <c r="AW1255" s="3">
        <v>62.29</v>
      </c>
      <c r="AX1255" s="3">
        <v>63.63</v>
      </c>
      <c r="AY1255" s="3">
        <v>78.55</v>
      </c>
    </row>
    <row r="1256" spans="1:51" x14ac:dyDescent="0.35">
      <c r="A1256" s="5">
        <f t="shared" si="20"/>
        <v>44483</v>
      </c>
      <c r="B1256" t="s">
        <v>1401</v>
      </c>
      <c r="C1256" s="2">
        <v>44483</v>
      </c>
      <c r="D1256" s="3">
        <v>255.73</v>
      </c>
      <c r="E1256" s="3">
        <v>252.67</v>
      </c>
      <c r="F1256" s="3">
        <v>266.3</v>
      </c>
      <c r="G1256" s="3">
        <v>255.01</v>
      </c>
      <c r="H1256" s="3">
        <v>226.56</v>
      </c>
      <c r="I1256" s="3">
        <v>118.59</v>
      </c>
      <c r="J1256" s="3">
        <v>117.34</v>
      </c>
      <c r="K1256" s="3">
        <v>117.12</v>
      </c>
      <c r="L1256" s="3">
        <v>110.77</v>
      </c>
      <c r="M1256" s="3">
        <v>111.19</v>
      </c>
      <c r="N1256" s="3">
        <v>112.19</v>
      </c>
      <c r="O1256" s="3">
        <v>112.68</v>
      </c>
      <c r="P1256" s="3">
        <v>115.75</v>
      </c>
      <c r="Q1256" s="3">
        <v>116.2</v>
      </c>
      <c r="R1256" s="3">
        <v>119.13</v>
      </c>
      <c r="S1256" s="3">
        <v>119.19</v>
      </c>
      <c r="T1256" s="3">
        <v>118.26</v>
      </c>
      <c r="U1256" s="3">
        <v>84.55</v>
      </c>
      <c r="V1256" s="3">
        <v>83.6</v>
      </c>
      <c r="W1256" s="3">
        <v>82.9</v>
      </c>
      <c r="X1256" s="3">
        <v>82.62</v>
      </c>
      <c r="Y1256" s="3">
        <v>82.9</v>
      </c>
      <c r="Z1256" s="3">
        <v>84.11</v>
      </c>
      <c r="AA1256" s="3">
        <v>86.16</v>
      </c>
      <c r="AB1256" s="3">
        <v>89.29</v>
      </c>
      <c r="AC1256" s="3">
        <v>89.74</v>
      </c>
      <c r="AD1256" s="3">
        <v>90.17</v>
      </c>
      <c r="AE1256" s="3">
        <v>89.99</v>
      </c>
      <c r="AF1256" s="3">
        <v>89.19</v>
      </c>
      <c r="AG1256" s="3">
        <v>70.12</v>
      </c>
      <c r="AH1256" s="3">
        <v>69.31</v>
      </c>
      <c r="AI1256" s="3">
        <v>69.05</v>
      </c>
      <c r="AJ1256" s="3">
        <v>69.319999999999993</v>
      </c>
      <c r="AK1256" s="3">
        <v>70.45</v>
      </c>
      <c r="AL1256" s="3">
        <v>71.599999999999994</v>
      </c>
      <c r="AM1256" s="3">
        <v>74.849999999999994</v>
      </c>
      <c r="AN1256" s="3">
        <v>77.72</v>
      </c>
      <c r="AO1256" s="3">
        <v>78.17</v>
      </c>
      <c r="AP1256" s="3">
        <v>78.84</v>
      </c>
      <c r="AQ1256" s="3">
        <v>78.39</v>
      </c>
      <c r="AR1256" s="3">
        <v>77.260000000000005</v>
      </c>
      <c r="AS1256" s="3">
        <v>64.13</v>
      </c>
      <c r="AT1256" s="3">
        <v>63.32</v>
      </c>
      <c r="AU1256" s="3">
        <v>63.06</v>
      </c>
      <c r="AV1256" s="3">
        <v>63.33</v>
      </c>
      <c r="AW1256" s="3">
        <v>64.459999999999994</v>
      </c>
      <c r="AX1256" s="3">
        <v>65.8</v>
      </c>
      <c r="AY1256" s="3">
        <v>79.91</v>
      </c>
    </row>
    <row r="1257" spans="1:51" x14ac:dyDescent="0.35">
      <c r="A1257" s="5">
        <f t="shared" si="20"/>
        <v>44484</v>
      </c>
      <c r="B1257" t="s">
        <v>1402</v>
      </c>
      <c r="C1257" s="2">
        <v>44484</v>
      </c>
      <c r="D1257" s="3">
        <v>242.82</v>
      </c>
      <c r="E1257" s="3">
        <v>241.11</v>
      </c>
      <c r="F1257" s="3">
        <v>255.42</v>
      </c>
      <c r="G1257" s="3">
        <v>244.13</v>
      </c>
      <c r="H1257" s="3">
        <v>215.68</v>
      </c>
      <c r="I1257" s="3">
        <v>117.03</v>
      </c>
      <c r="J1257" s="3">
        <v>115.78</v>
      </c>
      <c r="K1257" s="3">
        <v>115.56</v>
      </c>
      <c r="L1257" s="3">
        <v>110.1</v>
      </c>
      <c r="M1257" s="3">
        <v>110.52</v>
      </c>
      <c r="N1257" s="3">
        <v>111.52</v>
      </c>
      <c r="O1257" s="3">
        <v>112.47</v>
      </c>
      <c r="P1257" s="3">
        <v>115.54</v>
      </c>
      <c r="Q1257" s="3">
        <v>115.99</v>
      </c>
      <c r="R1257" s="3">
        <v>119</v>
      </c>
      <c r="S1257" s="3">
        <v>119.06</v>
      </c>
      <c r="T1257" s="3">
        <v>118.13</v>
      </c>
      <c r="U1257" s="3">
        <v>84.09</v>
      </c>
      <c r="V1257" s="3">
        <v>83.14</v>
      </c>
      <c r="W1257" s="3">
        <v>82.44</v>
      </c>
      <c r="X1257" s="3">
        <v>82.16</v>
      </c>
      <c r="Y1257" s="3">
        <v>82.44</v>
      </c>
      <c r="Z1257" s="3">
        <v>83.65</v>
      </c>
      <c r="AA1257" s="3">
        <v>85.61</v>
      </c>
      <c r="AB1257" s="3">
        <v>88.74</v>
      </c>
      <c r="AC1257" s="3">
        <v>89.19</v>
      </c>
      <c r="AD1257" s="3">
        <v>89.62</v>
      </c>
      <c r="AE1257" s="3">
        <v>89.44</v>
      </c>
      <c r="AF1257" s="3">
        <v>88.64</v>
      </c>
      <c r="AG1257" s="3">
        <v>69.819999999999993</v>
      </c>
      <c r="AH1257" s="3">
        <v>69.010000000000005</v>
      </c>
      <c r="AI1257" s="3">
        <v>68.75</v>
      </c>
      <c r="AJ1257" s="3">
        <v>69.02</v>
      </c>
      <c r="AK1257" s="3">
        <v>70.150000000000006</v>
      </c>
      <c r="AL1257" s="3">
        <v>71.3</v>
      </c>
      <c r="AM1257" s="3">
        <v>73.849999999999994</v>
      </c>
      <c r="AN1257" s="3">
        <v>76.72</v>
      </c>
      <c r="AO1257" s="3">
        <v>77.17</v>
      </c>
      <c r="AP1257" s="3">
        <v>77.84</v>
      </c>
      <c r="AQ1257" s="3">
        <v>77.39</v>
      </c>
      <c r="AR1257" s="3">
        <v>76.260000000000005</v>
      </c>
      <c r="AS1257" s="3">
        <v>63.16</v>
      </c>
      <c r="AT1257" s="3">
        <v>62.35</v>
      </c>
      <c r="AU1257" s="3">
        <v>62.09</v>
      </c>
      <c r="AV1257" s="3">
        <v>62.36</v>
      </c>
      <c r="AW1257" s="3">
        <v>63.49</v>
      </c>
      <c r="AX1257" s="3">
        <v>64.83</v>
      </c>
      <c r="AY1257" s="3">
        <v>78.91</v>
      </c>
    </row>
    <row r="1258" spans="1:51" x14ac:dyDescent="0.35">
      <c r="A1258" s="5">
        <f t="shared" si="20"/>
        <v>44487</v>
      </c>
      <c r="B1258" t="s">
        <v>1403</v>
      </c>
      <c r="C1258" s="2">
        <v>44487</v>
      </c>
      <c r="D1258" s="3">
        <v>233.4</v>
      </c>
      <c r="E1258" s="3">
        <v>234.25</v>
      </c>
      <c r="F1258" s="3">
        <v>250.43</v>
      </c>
      <c r="G1258" s="3">
        <v>239.14</v>
      </c>
      <c r="H1258" s="3">
        <v>210.69</v>
      </c>
      <c r="I1258" s="3">
        <v>117.63</v>
      </c>
      <c r="J1258" s="3">
        <v>116.38</v>
      </c>
      <c r="K1258" s="3">
        <v>116.16</v>
      </c>
      <c r="L1258" s="3">
        <v>110.66</v>
      </c>
      <c r="M1258" s="3">
        <v>111.08</v>
      </c>
      <c r="N1258" s="3">
        <v>112.08</v>
      </c>
      <c r="O1258" s="3">
        <v>112.11</v>
      </c>
      <c r="P1258" s="3">
        <v>115.18</v>
      </c>
      <c r="Q1258" s="3">
        <v>115.63</v>
      </c>
      <c r="R1258" s="3">
        <v>118.69</v>
      </c>
      <c r="S1258" s="3">
        <v>118.75</v>
      </c>
      <c r="T1258" s="3">
        <v>117.82</v>
      </c>
      <c r="U1258" s="3">
        <v>83.38</v>
      </c>
      <c r="V1258" s="3">
        <v>82.43</v>
      </c>
      <c r="W1258" s="3">
        <v>81.73</v>
      </c>
      <c r="X1258" s="3">
        <v>81.45</v>
      </c>
      <c r="Y1258" s="3">
        <v>81.73</v>
      </c>
      <c r="Z1258" s="3">
        <v>82.94</v>
      </c>
      <c r="AA1258" s="3">
        <v>85.24</v>
      </c>
      <c r="AB1258" s="3">
        <v>88.37</v>
      </c>
      <c r="AC1258" s="3">
        <v>88.82</v>
      </c>
      <c r="AD1258" s="3">
        <v>89.25</v>
      </c>
      <c r="AE1258" s="3">
        <v>89.07</v>
      </c>
      <c r="AF1258" s="3">
        <v>88.27</v>
      </c>
      <c r="AG1258" s="3">
        <v>69.31</v>
      </c>
      <c r="AH1258" s="3">
        <v>68.5</v>
      </c>
      <c r="AI1258" s="3">
        <v>68.239999999999995</v>
      </c>
      <c r="AJ1258" s="3">
        <v>68.510000000000005</v>
      </c>
      <c r="AK1258" s="3">
        <v>69.64</v>
      </c>
      <c r="AL1258" s="3">
        <v>70.790000000000006</v>
      </c>
      <c r="AM1258" s="3">
        <v>73.34</v>
      </c>
      <c r="AN1258" s="3">
        <v>76.209999999999994</v>
      </c>
      <c r="AO1258" s="3">
        <v>76.66</v>
      </c>
      <c r="AP1258" s="3">
        <v>77.33</v>
      </c>
      <c r="AQ1258" s="3">
        <v>76.88</v>
      </c>
      <c r="AR1258" s="3">
        <v>75.75</v>
      </c>
      <c r="AS1258" s="3">
        <v>62.33</v>
      </c>
      <c r="AT1258" s="3">
        <v>61.52</v>
      </c>
      <c r="AU1258" s="3">
        <v>61.26</v>
      </c>
      <c r="AV1258" s="3">
        <v>61.53</v>
      </c>
      <c r="AW1258" s="3">
        <v>62.66</v>
      </c>
      <c r="AX1258" s="3">
        <v>64</v>
      </c>
      <c r="AY1258" s="3">
        <v>78.400000000000006</v>
      </c>
    </row>
    <row r="1259" spans="1:51" x14ac:dyDescent="0.35">
      <c r="A1259" s="5">
        <f t="shared" si="20"/>
        <v>44488</v>
      </c>
      <c r="B1259" t="s">
        <v>1404</v>
      </c>
      <c r="C1259" s="2">
        <v>44488</v>
      </c>
      <c r="D1259" s="3">
        <v>212.74</v>
      </c>
      <c r="E1259" s="3">
        <v>221.31</v>
      </c>
      <c r="F1259" s="3">
        <v>237.43</v>
      </c>
      <c r="G1259" s="3">
        <v>226.14</v>
      </c>
      <c r="H1259" s="3">
        <v>197.69</v>
      </c>
      <c r="I1259" s="3">
        <v>115.52</v>
      </c>
      <c r="J1259" s="3">
        <v>114.27</v>
      </c>
      <c r="K1259" s="3">
        <v>114.05</v>
      </c>
      <c r="L1259" s="3">
        <v>107.75</v>
      </c>
      <c r="M1259" s="3">
        <v>108.17</v>
      </c>
      <c r="N1259" s="3">
        <v>109.17</v>
      </c>
      <c r="O1259" s="3">
        <v>110.43</v>
      </c>
      <c r="P1259" s="3">
        <v>113.5</v>
      </c>
      <c r="Q1259" s="3">
        <v>113.95</v>
      </c>
      <c r="R1259" s="3">
        <v>117.01</v>
      </c>
      <c r="S1259" s="3">
        <v>117.07</v>
      </c>
      <c r="T1259" s="3">
        <v>116.14</v>
      </c>
      <c r="U1259" s="3">
        <v>81.569999999999993</v>
      </c>
      <c r="V1259" s="3">
        <v>80.62</v>
      </c>
      <c r="W1259" s="3">
        <v>79.92</v>
      </c>
      <c r="X1259" s="3">
        <v>79.64</v>
      </c>
      <c r="Y1259" s="3">
        <v>79.92</v>
      </c>
      <c r="Z1259" s="3">
        <v>81.13</v>
      </c>
      <c r="AA1259" s="3">
        <v>82.56</v>
      </c>
      <c r="AB1259" s="3">
        <v>85.69</v>
      </c>
      <c r="AC1259" s="3">
        <v>86.14</v>
      </c>
      <c r="AD1259" s="3">
        <v>86.57</v>
      </c>
      <c r="AE1259" s="3">
        <v>86.39</v>
      </c>
      <c r="AF1259" s="3">
        <v>85.59</v>
      </c>
      <c r="AG1259" s="3">
        <v>67.069999999999993</v>
      </c>
      <c r="AH1259" s="3">
        <v>66.260000000000005</v>
      </c>
      <c r="AI1259" s="3">
        <v>66</v>
      </c>
      <c r="AJ1259" s="3">
        <v>66.27</v>
      </c>
      <c r="AK1259" s="3">
        <v>67.400000000000006</v>
      </c>
      <c r="AL1259" s="3">
        <v>68.55</v>
      </c>
      <c r="AM1259" s="3">
        <v>71.239999999999995</v>
      </c>
      <c r="AN1259" s="3">
        <v>74.11</v>
      </c>
      <c r="AO1259" s="3">
        <v>74.56</v>
      </c>
      <c r="AP1259" s="3">
        <v>75.23</v>
      </c>
      <c r="AQ1259" s="3">
        <v>74.78</v>
      </c>
      <c r="AR1259" s="3">
        <v>73.650000000000006</v>
      </c>
      <c r="AS1259" s="3">
        <v>60.09</v>
      </c>
      <c r="AT1259" s="3">
        <v>59.28</v>
      </c>
      <c r="AU1259" s="3">
        <v>59.02</v>
      </c>
      <c r="AV1259" s="3">
        <v>59.29</v>
      </c>
      <c r="AW1259" s="3">
        <v>60.42</v>
      </c>
      <c r="AX1259" s="3">
        <v>61.76</v>
      </c>
      <c r="AY1259" s="3">
        <v>76.3</v>
      </c>
    </row>
    <row r="1260" spans="1:51" x14ac:dyDescent="0.35">
      <c r="A1260" s="5">
        <f t="shared" si="20"/>
        <v>44489</v>
      </c>
      <c r="B1260" t="s">
        <v>1405</v>
      </c>
      <c r="C1260" s="2">
        <v>44489</v>
      </c>
      <c r="D1260" s="3">
        <v>221.27</v>
      </c>
      <c r="E1260" s="3">
        <v>227.55</v>
      </c>
      <c r="F1260" s="3">
        <v>243.93</v>
      </c>
      <c r="G1260" s="3">
        <v>232.64</v>
      </c>
      <c r="H1260" s="3">
        <v>204.19</v>
      </c>
      <c r="I1260" s="3">
        <v>116.43</v>
      </c>
      <c r="J1260" s="3">
        <v>115.18</v>
      </c>
      <c r="K1260" s="3">
        <v>114.96</v>
      </c>
      <c r="L1260" s="3">
        <v>109.43</v>
      </c>
      <c r="M1260" s="3">
        <v>109.85</v>
      </c>
      <c r="N1260" s="3">
        <v>110.85</v>
      </c>
      <c r="O1260" s="3">
        <v>111.91</v>
      </c>
      <c r="P1260" s="3">
        <v>114.98</v>
      </c>
      <c r="Q1260" s="3">
        <v>115.43</v>
      </c>
      <c r="R1260" s="3">
        <v>118.58</v>
      </c>
      <c r="S1260" s="3">
        <v>118.64</v>
      </c>
      <c r="T1260" s="3">
        <v>117.71</v>
      </c>
      <c r="U1260" s="3">
        <v>82.37</v>
      </c>
      <c r="V1260" s="3">
        <v>81.42</v>
      </c>
      <c r="W1260" s="3">
        <v>80.72</v>
      </c>
      <c r="X1260" s="3">
        <v>80.44</v>
      </c>
      <c r="Y1260" s="3">
        <v>80.72</v>
      </c>
      <c r="Z1260" s="3">
        <v>81.93</v>
      </c>
      <c r="AA1260" s="3">
        <v>82.59</v>
      </c>
      <c r="AB1260" s="3">
        <v>85.72</v>
      </c>
      <c r="AC1260" s="3">
        <v>86.17</v>
      </c>
      <c r="AD1260" s="3">
        <v>86.6</v>
      </c>
      <c r="AE1260" s="3">
        <v>86.42</v>
      </c>
      <c r="AF1260" s="3">
        <v>85.62</v>
      </c>
      <c r="AG1260" s="3">
        <v>67.819999999999993</v>
      </c>
      <c r="AH1260" s="3">
        <v>67.010000000000005</v>
      </c>
      <c r="AI1260" s="3">
        <v>66.75</v>
      </c>
      <c r="AJ1260" s="3">
        <v>67.02</v>
      </c>
      <c r="AK1260" s="3">
        <v>68.150000000000006</v>
      </c>
      <c r="AL1260" s="3">
        <v>69.3</v>
      </c>
      <c r="AM1260" s="3">
        <v>71.63</v>
      </c>
      <c r="AN1260" s="3">
        <v>74.5</v>
      </c>
      <c r="AO1260" s="3">
        <v>74.95</v>
      </c>
      <c r="AP1260" s="3">
        <v>75.62</v>
      </c>
      <c r="AQ1260" s="3">
        <v>75.17</v>
      </c>
      <c r="AR1260" s="3">
        <v>74.040000000000006</v>
      </c>
      <c r="AS1260" s="3">
        <v>60.73</v>
      </c>
      <c r="AT1260" s="3">
        <v>59.92</v>
      </c>
      <c r="AU1260" s="3">
        <v>59.66</v>
      </c>
      <c r="AV1260" s="3">
        <v>59.93</v>
      </c>
      <c r="AW1260" s="3">
        <v>61.06</v>
      </c>
      <c r="AX1260" s="3">
        <v>62.4</v>
      </c>
      <c r="AY1260" s="3">
        <v>76.69</v>
      </c>
    </row>
    <row r="1261" spans="1:51" x14ac:dyDescent="0.35">
      <c r="A1261" s="5">
        <f t="shared" si="20"/>
        <v>44490</v>
      </c>
      <c r="B1261" t="s">
        <v>1406</v>
      </c>
      <c r="C1261" s="2">
        <v>44490</v>
      </c>
      <c r="D1261" s="3">
        <v>211.01</v>
      </c>
      <c r="E1261" s="3">
        <v>217.82</v>
      </c>
      <c r="F1261" s="3">
        <v>234.79</v>
      </c>
      <c r="G1261" s="3">
        <v>223.5</v>
      </c>
      <c r="H1261" s="3">
        <v>195.05</v>
      </c>
      <c r="I1261" s="3">
        <v>114.52</v>
      </c>
      <c r="J1261" s="3">
        <v>113.27</v>
      </c>
      <c r="K1261" s="3">
        <v>113.05</v>
      </c>
      <c r="L1261" s="3">
        <v>107.23</v>
      </c>
      <c r="M1261" s="3">
        <v>107.65</v>
      </c>
      <c r="N1261" s="3">
        <v>108.65</v>
      </c>
      <c r="O1261" s="3">
        <v>109.95</v>
      </c>
      <c r="P1261" s="3">
        <v>113.02</v>
      </c>
      <c r="Q1261" s="3">
        <v>113.47</v>
      </c>
      <c r="R1261" s="3">
        <v>116.79</v>
      </c>
      <c r="S1261" s="3">
        <v>116.85</v>
      </c>
      <c r="T1261" s="3">
        <v>115.92</v>
      </c>
      <c r="U1261" s="3">
        <v>81.5</v>
      </c>
      <c r="V1261" s="3">
        <v>80.55</v>
      </c>
      <c r="W1261" s="3">
        <v>79.849999999999994</v>
      </c>
      <c r="X1261" s="3">
        <v>79.569999999999993</v>
      </c>
      <c r="Y1261" s="3">
        <v>79.849999999999994</v>
      </c>
      <c r="Z1261" s="3">
        <v>81.06</v>
      </c>
      <c r="AA1261" s="3">
        <v>82.72</v>
      </c>
      <c r="AB1261" s="3">
        <v>85.85</v>
      </c>
      <c r="AC1261" s="3">
        <v>86.3</v>
      </c>
      <c r="AD1261" s="3">
        <v>86.73</v>
      </c>
      <c r="AE1261" s="3">
        <v>86.55</v>
      </c>
      <c r="AF1261" s="3">
        <v>85.75</v>
      </c>
      <c r="AG1261" s="3">
        <v>67.459999999999994</v>
      </c>
      <c r="AH1261" s="3">
        <v>66.650000000000006</v>
      </c>
      <c r="AI1261" s="3">
        <v>66.39</v>
      </c>
      <c r="AJ1261" s="3">
        <v>66.66</v>
      </c>
      <c r="AK1261" s="3">
        <v>67.790000000000006</v>
      </c>
      <c r="AL1261" s="3">
        <v>68.94</v>
      </c>
      <c r="AM1261" s="3">
        <v>71.75</v>
      </c>
      <c r="AN1261" s="3">
        <v>74.62</v>
      </c>
      <c r="AO1261" s="3">
        <v>75.069999999999993</v>
      </c>
      <c r="AP1261" s="3">
        <v>75.739999999999995</v>
      </c>
      <c r="AQ1261" s="3">
        <v>75.290000000000006</v>
      </c>
      <c r="AR1261" s="3">
        <v>74.16</v>
      </c>
      <c r="AS1261" s="3">
        <v>60.49</v>
      </c>
      <c r="AT1261" s="3">
        <v>59.68</v>
      </c>
      <c r="AU1261" s="3">
        <v>59.42</v>
      </c>
      <c r="AV1261" s="3">
        <v>59.69</v>
      </c>
      <c r="AW1261" s="3">
        <v>60.82</v>
      </c>
      <c r="AX1261" s="3">
        <v>62.16</v>
      </c>
      <c r="AY1261" s="3">
        <v>76.81</v>
      </c>
    </row>
    <row r="1262" spans="1:51" x14ac:dyDescent="0.35">
      <c r="A1262" s="5">
        <f t="shared" si="20"/>
        <v>44491</v>
      </c>
      <c r="B1262" t="s">
        <v>1407</v>
      </c>
      <c r="C1262" s="2">
        <v>44491</v>
      </c>
      <c r="D1262" s="3">
        <v>209.85</v>
      </c>
      <c r="E1262" s="3">
        <v>216.38</v>
      </c>
      <c r="F1262" s="3">
        <v>232.04</v>
      </c>
      <c r="G1262" s="3">
        <v>220.85</v>
      </c>
      <c r="H1262" s="3">
        <v>192.46</v>
      </c>
      <c r="I1262" s="3">
        <v>115.22</v>
      </c>
      <c r="J1262" s="3">
        <v>113.97</v>
      </c>
      <c r="K1262" s="3">
        <v>113.75</v>
      </c>
      <c r="L1262" s="3">
        <v>108.12</v>
      </c>
      <c r="M1262" s="3">
        <v>108.54</v>
      </c>
      <c r="N1262" s="3">
        <v>109.54</v>
      </c>
      <c r="O1262" s="3">
        <v>110.53</v>
      </c>
      <c r="P1262" s="3">
        <v>113.6</v>
      </c>
      <c r="Q1262" s="3">
        <v>114.05</v>
      </c>
      <c r="R1262" s="3">
        <v>117.45</v>
      </c>
      <c r="S1262" s="3">
        <v>117.51</v>
      </c>
      <c r="T1262" s="3">
        <v>116.58</v>
      </c>
      <c r="U1262" s="3">
        <v>81.44</v>
      </c>
      <c r="V1262" s="3">
        <v>80.489999999999995</v>
      </c>
      <c r="W1262" s="3">
        <v>79.790000000000006</v>
      </c>
      <c r="X1262" s="3">
        <v>79.510000000000005</v>
      </c>
      <c r="Y1262" s="3">
        <v>79.790000000000006</v>
      </c>
      <c r="Z1262" s="3">
        <v>81</v>
      </c>
      <c r="AA1262" s="3">
        <v>82.68</v>
      </c>
      <c r="AB1262" s="3">
        <v>85.81</v>
      </c>
      <c r="AC1262" s="3">
        <v>86.26</v>
      </c>
      <c r="AD1262" s="3">
        <v>86.69</v>
      </c>
      <c r="AE1262" s="3">
        <v>86.51</v>
      </c>
      <c r="AF1262" s="3">
        <v>85.71</v>
      </c>
      <c r="AG1262" s="3">
        <v>67.650000000000006</v>
      </c>
      <c r="AH1262" s="3">
        <v>66.84</v>
      </c>
      <c r="AI1262" s="3">
        <v>66.58</v>
      </c>
      <c r="AJ1262" s="3">
        <v>66.849999999999994</v>
      </c>
      <c r="AK1262" s="3">
        <v>67.98</v>
      </c>
      <c r="AL1262" s="3">
        <v>69.13</v>
      </c>
      <c r="AM1262" s="3">
        <v>72.58</v>
      </c>
      <c r="AN1262" s="3">
        <v>75.45</v>
      </c>
      <c r="AO1262" s="3">
        <v>75.900000000000006</v>
      </c>
      <c r="AP1262" s="3">
        <v>76.569999999999993</v>
      </c>
      <c r="AQ1262" s="3">
        <v>76.12</v>
      </c>
      <c r="AR1262" s="3">
        <v>74.989999999999995</v>
      </c>
      <c r="AS1262" s="3">
        <v>61</v>
      </c>
      <c r="AT1262" s="3">
        <v>60.19</v>
      </c>
      <c r="AU1262" s="3">
        <v>59.93</v>
      </c>
      <c r="AV1262" s="3">
        <v>60.2</v>
      </c>
      <c r="AW1262" s="3">
        <v>61.33</v>
      </c>
      <c r="AX1262" s="3">
        <v>62.67</v>
      </c>
      <c r="AY1262" s="3">
        <v>77.319999999999993</v>
      </c>
    </row>
    <row r="1263" spans="1:51" x14ac:dyDescent="0.35">
      <c r="A1263" s="5">
        <f t="shared" si="20"/>
        <v>44494</v>
      </c>
      <c r="B1263" t="s">
        <v>1408</v>
      </c>
      <c r="C1263" s="2">
        <v>44494</v>
      </c>
      <c r="D1263" s="3">
        <v>214.95</v>
      </c>
      <c r="E1263" s="3">
        <v>222.45</v>
      </c>
      <c r="F1263" s="3">
        <v>235.36</v>
      </c>
      <c r="G1263" s="3">
        <v>220.44</v>
      </c>
      <c r="H1263" s="3">
        <v>193.01</v>
      </c>
      <c r="I1263" s="3">
        <v>117.08</v>
      </c>
      <c r="J1263" s="3">
        <v>115.83</v>
      </c>
      <c r="K1263" s="3">
        <v>115.61</v>
      </c>
      <c r="L1263" s="3">
        <v>110.19</v>
      </c>
      <c r="M1263" s="3">
        <v>110.61</v>
      </c>
      <c r="N1263" s="3">
        <v>111.61</v>
      </c>
      <c r="O1263" s="3">
        <v>111.52</v>
      </c>
      <c r="P1263" s="3">
        <v>114.59</v>
      </c>
      <c r="Q1263" s="3">
        <v>115.04</v>
      </c>
      <c r="R1263" s="3">
        <v>118.39</v>
      </c>
      <c r="S1263" s="3">
        <v>118.45</v>
      </c>
      <c r="T1263" s="3">
        <v>117.52</v>
      </c>
      <c r="U1263" s="3">
        <v>82</v>
      </c>
      <c r="V1263" s="3">
        <v>81.05</v>
      </c>
      <c r="W1263" s="3">
        <v>80.349999999999994</v>
      </c>
      <c r="X1263" s="3">
        <v>80.069999999999993</v>
      </c>
      <c r="Y1263" s="3">
        <v>80.349999999999994</v>
      </c>
      <c r="Z1263" s="3">
        <v>81.56</v>
      </c>
      <c r="AA1263" s="3">
        <v>82.99</v>
      </c>
      <c r="AB1263" s="3">
        <v>86.12</v>
      </c>
      <c r="AC1263" s="3">
        <v>86.57</v>
      </c>
      <c r="AD1263" s="3">
        <v>87</v>
      </c>
      <c r="AE1263" s="3">
        <v>86.82</v>
      </c>
      <c r="AF1263" s="3">
        <v>86.02</v>
      </c>
      <c r="AG1263" s="3">
        <v>68.010000000000005</v>
      </c>
      <c r="AH1263" s="3">
        <v>67.2</v>
      </c>
      <c r="AI1263" s="3">
        <v>66.94</v>
      </c>
      <c r="AJ1263" s="3">
        <v>67.209999999999994</v>
      </c>
      <c r="AK1263" s="3">
        <v>68.34</v>
      </c>
      <c r="AL1263" s="3">
        <v>69.489999999999995</v>
      </c>
      <c r="AM1263" s="3">
        <v>72.8</v>
      </c>
      <c r="AN1263" s="3">
        <v>75.67</v>
      </c>
      <c r="AO1263" s="3">
        <v>76.12</v>
      </c>
      <c r="AP1263" s="3">
        <v>76.790000000000006</v>
      </c>
      <c r="AQ1263" s="3">
        <v>76.34</v>
      </c>
      <c r="AR1263" s="3">
        <v>75.209999999999994</v>
      </c>
      <c r="AS1263" s="3">
        <v>60.86</v>
      </c>
      <c r="AT1263" s="3">
        <v>60.05</v>
      </c>
      <c r="AU1263" s="3">
        <v>59.79</v>
      </c>
      <c r="AV1263" s="3">
        <v>60.06</v>
      </c>
      <c r="AW1263" s="3">
        <v>61.19</v>
      </c>
      <c r="AX1263" s="3">
        <v>62.53</v>
      </c>
      <c r="AY1263" s="3">
        <v>77.540000000000006</v>
      </c>
    </row>
    <row r="1264" spans="1:51" x14ac:dyDescent="0.35">
      <c r="A1264" s="5">
        <f t="shared" si="20"/>
        <v>44495</v>
      </c>
      <c r="B1264" t="s">
        <v>1409</v>
      </c>
      <c r="C1264" s="2">
        <v>44495</v>
      </c>
      <c r="D1264" s="3">
        <v>215.38</v>
      </c>
      <c r="E1264" s="3">
        <v>220.82</v>
      </c>
      <c r="F1264" s="3">
        <v>232.21</v>
      </c>
      <c r="G1264" s="3">
        <v>217.29</v>
      </c>
      <c r="H1264" s="3">
        <v>189.86</v>
      </c>
      <c r="I1264" s="3">
        <v>117.44</v>
      </c>
      <c r="J1264" s="3">
        <v>116.19</v>
      </c>
      <c r="K1264" s="3">
        <v>115.97</v>
      </c>
      <c r="L1264" s="3">
        <v>109.54</v>
      </c>
      <c r="M1264" s="3">
        <v>109.96</v>
      </c>
      <c r="N1264" s="3">
        <v>110.96</v>
      </c>
      <c r="O1264" s="3">
        <v>111.37</v>
      </c>
      <c r="P1264" s="3">
        <v>114.44</v>
      </c>
      <c r="Q1264" s="3">
        <v>114.89</v>
      </c>
      <c r="R1264" s="3">
        <v>118.2</v>
      </c>
      <c r="S1264" s="3">
        <v>118.26</v>
      </c>
      <c r="T1264" s="3">
        <v>117.33</v>
      </c>
      <c r="U1264" s="3">
        <v>81.48</v>
      </c>
      <c r="V1264" s="3">
        <v>80.53</v>
      </c>
      <c r="W1264" s="3">
        <v>79.83</v>
      </c>
      <c r="X1264" s="3">
        <v>79.55</v>
      </c>
      <c r="Y1264" s="3">
        <v>79.83</v>
      </c>
      <c r="Z1264" s="3">
        <v>81.040000000000006</v>
      </c>
      <c r="AA1264" s="3">
        <v>82.46</v>
      </c>
      <c r="AB1264" s="3">
        <v>85.59</v>
      </c>
      <c r="AC1264" s="3">
        <v>86.04</v>
      </c>
      <c r="AD1264" s="3">
        <v>86.47</v>
      </c>
      <c r="AE1264" s="3">
        <v>86.29</v>
      </c>
      <c r="AF1264" s="3">
        <v>85.49</v>
      </c>
      <c r="AG1264" s="3">
        <v>65.97</v>
      </c>
      <c r="AH1264" s="3">
        <v>65.16</v>
      </c>
      <c r="AI1264" s="3">
        <v>64.900000000000006</v>
      </c>
      <c r="AJ1264" s="3">
        <v>65.17</v>
      </c>
      <c r="AK1264" s="3">
        <v>66.3</v>
      </c>
      <c r="AL1264" s="3">
        <v>67.45</v>
      </c>
      <c r="AM1264" s="3">
        <v>72.05</v>
      </c>
      <c r="AN1264" s="3">
        <v>74.92</v>
      </c>
      <c r="AO1264" s="3">
        <v>75.37</v>
      </c>
      <c r="AP1264" s="3">
        <v>76.040000000000006</v>
      </c>
      <c r="AQ1264" s="3">
        <v>75.59</v>
      </c>
      <c r="AR1264" s="3">
        <v>74.459999999999994</v>
      </c>
      <c r="AS1264" s="3">
        <v>58.82</v>
      </c>
      <c r="AT1264" s="3">
        <v>58.01</v>
      </c>
      <c r="AU1264" s="3">
        <v>57.75</v>
      </c>
      <c r="AV1264" s="3">
        <v>58.02</v>
      </c>
      <c r="AW1264" s="3">
        <v>59.15</v>
      </c>
      <c r="AX1264" s="3">
        <v>60.49</v>
      </c>
      <c r="AY1264" s="3">
        <v>76.790000000000006</v>
      </c>
    </row>
    <row r="1265" spans="1:51" x14ac:dyDescent="0.35">
      <c r="A1265" s="5">
        <f t="shared" si="20"/>
        <v>44496</v>
      </c>
      <c r="B1265" t="s">
        <v>1410</v>
      </c>
      <c r="C1265" s="2">
        <v>44496</v>
      </c>
      <c r="D1265" s="3">
        <v>206.26</v>
      </c>
      <c r="E1265" s="3">
        <v>215.06</v>
      </c>
      <c r="F1265" s="3">
        <v>224.92</v>
      </c>
      <c r="G1265" s="3">
        <v>210</v>
      </c>
      <c r="H1265" s="3">
        <v>182.57</v>
      </c>
      <c r="I1265" s="3">
        <v>116.87</v>
      </c>
      <c r="J1265" s="3">
        <v>115.62</v>
      </c>
      <c r="K1265" s="3">
        <v>115.4</v>
      </c>
      <c r="L1265" s="3">
        <v>108.9</v>
      </c>
      <c r="M1265" s="3">
        <v>109.32</v>
      </c>
      <c r="N1265" s="3">
        <v>110.32</v>
      </c>
      <c r="O1265" s="3">
        <v>110.86</v>
      </c>
      <c r="P1265" s="3">
        <v>113.93</v>
      </c>
      <c r="Q1265" s="3">
        <v>114.38</v>
      </c>
      <c r="R1265" s="3">
        <v>117.67</v>
      </c>
      <c r="S1265" s="3">
        <v>117.73</v>
      </c>
      <c r="T1265" s="3">
        <v>116.8</v>
      </c>
      <c r="U1265" s="3">
        <v>80.78</v>
      </c>
      <c r="V1265" s="3">
        <v>79.83</v>
      </c>
      <c r="W1265" s="3">
        <v>79.13</v>
      </c>
      <c r="X1265" s="3">
        <v>78.849999999999994</v>
      </c>
      <c r="Y1265" s="3">
        <v>79.13</v>
      </c>
      <c r="Z1265" s="3">
        <v>80.34</v>
      </c>
      <c r="AA1265" s="3">
        <v>81.13</v>
      </c>
      <c r="AB1265" s="3">
        <v>84.26</v>
      </c>
      <c r="AC1265" s="3">
        <v>84.71</v>
      </c>
      <c r="AD1265" s="3">
        <v>85.14</v>
      </c>
      <c r="AE1265" s="3">
        <v>84.96</v>
      </c>
      <c r="AF1265" s="3">
        <v>84.16</v>
      </c>
      <c r="AG1265" s="3">
        <v>64.569999999999993</v>
      </c>
      <c r="AH1265" s="3">
        <v>63.76</v>
      </c>
      <c r="AI1265" s="3">
        <v>63.5</v>
      </c>
      <c r="AJ1265" s="3">
        <v>63.77</v>
      </c>
      <c r="AK1265" s="3">
        <v>64.900000000000006</v>
      </c>
      <c r="AL1265" s="3">
        <v>66.05</v>
      </c>
      <c r="AM1265" s="3">
        <v>70.010000000000005</v>
      </c>
      <c r="AN1265" s="3">
        <v>72.88</v>
      </c>
      <c r="AO1265" s="3">
        <v>73.33</v>
      </c>
      <c r="AP1265" s="3">
        <v>74</v>
      </c>
      <c r="AQ1265" s="3">
        <v>73.55</v>
      </c>
      <c r="AR1265" s="3">
        <v>72.42</v>
      </c>
      <c r="AS1265" s="3">
        <v>57.42</v>
      </c>
      <c r="AT1265" s="3">
        <v>56.61</v>
      </c>
      <c r="AU1265" s="3">
        <v>56.35</v>
      </c>
      <c r="AV1265" s="3">
        <v>56.62</v>
      </c>
      <c r="AW1265" s="3">
        <v>57.75</v>
      </c>
      <c r="AX1265" s="3">
        <v>59.09</v>
      </c>
      <c r="AY1265" s="3">
        <v>74.75</v>
      </c>
    </row>
    <row r="1266" spans="1:51" x14ac:dyDescent="0.35">
      <c r="A1266" s="5">
        <f t="shared" si="20"/>
        <v>44497</v>
      </c>
      <c r="B1266" t="s">
        <v>1411</v>
      </c>
      <c r="C1266" s="2">
        <v>44497</v>
      </c>
      <c r="D1266" s="3">
        <v>191.36</v>
      </c>
      <c r="E1266" s="3">
        <v>198.27</v>
      </c>
      <c r="F1266" s="3">
        <v>199.11</v>
      </c>
      <c r="G1266" s="3">
        <v>184.19</v>
      </c>
      <c r="H1266" s="3">
        <v>156.76</v>
      </c>
      <c r="I1266" s="3">
        <v>111.63</v>
      </c>
      <c r="J1266" s="3">
        <v>110.38</v>
      </c>
      <c r="K1266" s="3">
        <v>110.16</v>
      </c>
      <c r="L1266" s="3">
        <v>102.68</v>
      </c>
      <c r="M1266" s="3">
        <v>103.1</v>
      </c>
      <c r="N1266" s="3">
        <v>104.1</v>
      </c>
      <c r="O1266" s="3">
        <v>106.08</v>
      </c>
      <c r="P1266" s="3">
        <v>109.15</v>
      </c>
      <c r="Q1266" s="3">
        <v>109.6</v>
      </c>
      <c r="R1266" s="3">
        <v>112.89</v>
      </c>
      <c r="S1266" s="3">
        <v>112.95</v>
      </c>
      <c r="T1266" s="3">
        <v>112.02</v>
      </c>
      <c r="U1266" s="3">
        <v>77.33</v>
      </c>
      <c r="V1266" s="3">
        <v>76.38</v>
      </c>
      <c r="W1266" s="3">
        <v>75.680000000000007</v>
      </c>
      <c r="X1266" s="3">
        <v>75.400000000000006</v>
      </c>
      <c r="Y1266" s="3">
        <v>75.680000000000007</v>
      </c>
      <c r="Z1266" s="3">
        <v>76.89</v>
      </c>
      <c r="AA1266" s="3">
        <v>77.459999999999994</v>
      </c>
      <c r="AB1266" s="3">
        <v>80.59</v>
      </c>
      <c r="AC1266" s="3">
        <v>81.040000000000006</v>
      </c>
      <c r="AD1266" s="3">
        <v>81.47</v>
      </c>
      <c r="AE1266" s="3">
        <v>81.290000000000006</v>
      </c>
      <c r="AF1266" s="3">
        <v>80.489999999999995</v>
      </c>
      <c r="AG1266" s="3">
        <v>61.19</v>
      </c>
      <c r="AH1266" s="3">
        <v>60.38</v>
      </c>
      <c r="AI1266" s="3">
        <v>60.12</v>
      </c>
      <c r="AJ1266" s="3">
        <v>60.39</v>
      </c>
      <c r="AK1266" s="3">
        <v>61.52</v>
      </c>
      <c r="AL1266" s="3">
        <v>62.67</v>
      </c>
      <c r="AM1266" s="3">
        <v>66.03</v>
      </c>
      <c r="AN1266" s="3">
        <v>68.900000000000006</v>
      </c>
      <c r="AO1266" s="3">
        <v>69.349999999999994</v>
      </c>
      <c r="AP1266" s="3">
        <v>70.02</v>
      </c>
      <c r="AQ1266" s="3">
        <v>69.569999999999993</v>
      </c>
      <c r="AR1266" s="3">
        <v>68.44</v>
      </c>
      <c r="AS1266" s="3">
        <v>54.04</v>
      </c>
      <c r="AT1266" s="3">
        <v>53.23</v>
      </c>
      <c r="AU1266" s="3">
        <v>52.97</v>
      </c>
      <c r="AV1266" s="3">
        <v>53.24</v>
      </c>
      <c r="AW1266" s="3">
        <v>54.37</v>
      </c>
      <c r="AX1266" s="3">
        <v>55.71</v>
      </c>
      <c r="AY1266" s="3">
        <v>70.77</v>
      </c>
    </row>
    <row r="1267" spans="1:51" x14ac:dyDescent="0.35">
      <c r="A1267" s="5">
        <f t="shared" si="20"/>
        <v>44498</v>
      </c>
      <c r="B1267" t="s">
        <v>1412</v>
      </c>
      <c r="C1267" s="2">
        <v>44498</v>
      </c>
      <c r="D1267" s="3">
        <v>174.81</v>
      </c>
      <c r="E1267" s="3">
        <v>183.23</v>
      </c>
      <c r="F1267" s="3">
        <v>168.31</v>
      </c>
      <c r="G1267" s="3">
        <v>140.88</v>
      </c>
      <c r="H1267" s="3">
        <v>106.82</v>
      </c>
      <c r="I1267" s="3">
        <v>105.57</v>
      </c>
      <c r="J1267" s="3">
        <v>105.35</v>
      </c>
      <c r="K1267" s="3">
        <v>97.57</v>
      </c>
      <c r="L1267" s="3">
        <v>97.99</v>
      </c>
      <c r="M1267" s="3">
        <v>98.99</v>
      </c>
      <c r="N1267" s="3">
        <v>102.2</v>
      </c>
      <c r="O1267" s="3">
        <v>105.27</v>
      </c>
      <c r="P1267" s="3">
        <v>105.72</v>
      </c>
      <c r="Q1267" s="3">
        <v>109.01</v>
      </c>
      <c r="R1267" s="3">
        <v>109.07</v>
      </c>
      <c r="S1267" s="3">
        <v>108.14</v>
      </c>
      <c r="T1267" s="3">
        <v>76.66</v>
      </c>
      <c r="U1267" s="3">
        <v>75.709999999999994</v>
      </c>
      <c r="V1267" s="3">
        <v>75.010000000000005</v>
      </c>
      <c r="W1267" s="3">
        <v>74.73</v>
      </c>
      <c r="X1267" s="3">
        <v>75.010000000000005</v>
      </c>
      <c r="Y1267" s="3">
        <v>76.22</v>
      </c>
      <c r="Z1267" s="3">
        <v>76.400000000000006</v>
      </c>
      <c r="AA1267" s="3">
        <v>79.53</v>
      </c>
      <c r="AB1267" s="3">
        <v>79.98</v>
      </c>
      <c r="AC1267" s="3">
        <v>80.41</v>
      </c>
      <c r="AD1267" s="3">
        <v>80.23</v>
      </c>
      <c r="AE1267" s="3">
        <v>79.430000000000007</v>
      </c>
      <c r="AF1267" s="3">
        <v>60.9</v>
      </c>
      <c r="AG1267" s="3">
        <v>60.09</v>
      </c>
      <c r="AH1267" s="3">
        <v>59.83</v>
      </c>
      <c r="AI1267" s="3">
        <v>60.1</v>
      </c>
      <c r="AJ1267" s="3">
        <v>61.23</v>
      </c>
      <c r="AK1267" s="3">
        <v>62.38</v>
      </c>
      <c r="AL1267" s="3">
        <v>63.38</v>
      </c>
      <c r="AM1267" s="3">
        <v>66.25</v>
      </c>
      <c r="AN1267" s="3">
        <v>66.7</v>
      </c>
      <c r="AO1267" s="3">
        <v>67.37</v>
      </c>
      <c r="AP1267" s="3">
        <v>66.92</v>
      </c>
      <c r="AQ1267" s="3">
        <v>65.790000000000006</v>
      </c>
      <c r="AR1267" s="3">
        <v>53.75</v>
      </c>
      <c r="AS1267" s="3">
        <v>52.94</v>
      </c>
      <c r="AT1267" s="3">
        <v>52.68</v>
      </c>
      <c r="AU1267" s="3">
        <v>52.95</v>
      </c>
      <c r="AV1267" s="3">
        <v>54.08</v>
      </c>
      <c r="AW1267" s="3">
        <v>55.42</v>
      </c>
      <c r="AX1267" s="3">
        <v>68.12</v>
      </c>
      <c r="AY1267" s="3">
        <v>71.25</v>
      </c>
    </row>
    <row r="1268" spans="1:51" x14ac:dyDescent="0.35">
      <c r="A1268" s="5">
        <f t="shared" si="20"/>
        <v>44501</v>
      </c>
      <c r="B1268" t="s">
        <v>1413</v>
      </c>
      <c r="C1268" s="2">
        <v>44501</v>
      </c>
      <c r="D1268" s="3">
        <v>171.8</v>
      </c>
      <c r="E1268" s="3">
        <v>193.31</v>
      </c>
      <c r="F1268" s="3">
        <v>160.91999999999999</v>
      </c>
      <c r="G1268" s="3">
        <v>135.08000000000001</v>
      </c>
      <c r="H1268" s="3">
        <v>106.43</v>
      </c>
      <c r="I1268" s="3">
        <v>102.78</v>
      </c>
      <c r="J1268" s="3">
        <v>102.56</v>
      </c>
      <c r="K1268" s="3">
        <v>96.32</v>
      </c>
      <c r="L1268" s="3">
        <v>96.74</v>
      </c>
      <c r="M1268" s="3">
        <v>97.74</v>
      </c>
      <c r="N1268" s="3">
        <v>98.05</v>
      </c>
      <c r="O1268" s="3">
        <v>101.12</v>
      </c>
      <c r="P1268" s="3">
        <v>101.57</v>
      </c>
      <c r="Q1268" s="3">
        <v>104.82</v>
      </c>
      <c r="R1268" s="3">
        <v>104.88</v>
      </c>
      <c r="S1268" s="3">
        <v>103.95</v>
      </c>
      <c r="T1268" s="3">
        <v>76.180000000000007</v>
      </c>
      <c r="U1268" s="3">
        <v>75.23</v>
      </c>
      <c r="V1268" s="3">
        <v>74.53</v>
      </c>
      <c r="W1268" s="3">
        <v>74.25</v>
      </c>
      <c r="X1268" s="3">
        <v>74.53</v>
      </c>
      <c r="Y1268" s="3">
        <v>75.739999999999995</v>
      </c>
      <c r="Z1268" s="3">
        <v>75.97</v>
      </c>
      <c r="AA1268" s="3">
        <v>79.099999999999994</v>
      </c>
      <c r="AB1268" s="3">
        <v>79.55</v>
      </c>
      <c r="AC1268" s="3">
        <v>79.98</v>
      </c>
      <c r="AD1268" s="3">
        <v>79.8</v>
      </c>
      <c r="AE1268" s="3">
        <v>79</v>
      </c>
      <c r="AF1268" s="3">
        <v>60.26</v>
      </c>
      <c r="AG1268" s="3">
        <v>59.45</v>
      </c>
      <c r="AH1268" s="3">
        <v>59.19</v>
      </c>
      <c r="AI1268" s="3">
        <v>59.46</v>
      </c>
      <c r="AJ1268" s="3">
        <v>60.59</v>
      </c>
      <c r="AK1268" s="3">
        <v>61.74</v>
      </c>
      <c r="AL1268" s="3">
        <v>64.06</v>
      </c>
      <c r="AM1268" s="3">
        <v>66.930000000000007</v>
      </c>
      <c r="AN1268" s="3">
        <v>67.38</v>
      </c>
      <c r="AO1268" s="3">
        <v>68.05</v>
      </c>
      <c r="AP1268" s="3">
        <v>67.599999999999994</v>
      </c>
      <c r="AQ1268" s="3">
        <v>66.47</v>
      </c>
      <c r="AR1268" s="3">
        <v>55.61</v>
      </c>
      <c r="AS1268" s="3">
        <v>54.8</v>
      </c>
      <c r="AT1268" s="3">
        <v>54.54</v>
      </c>
      <c r="AU1268" s="3">
        <v>54.81</v>
      </c>
      <c r="AV1268" s="3">
        <v>55.94</v>
      </c>
      <c r="AW1268" s="3">
        <v>57.28</v>
      </c>
      <c r="AX1268" s="3">
        <v>68.8</v>
      </c>
      <c r="AY1268" s="3">
        <v>71.930000000000007</v>
      </c>
    </row>
    <row r="1269" spans="1:51" x14ac:dyDescent="0.35">
      <c r="A1269" s="5">
        <f t="shared" si="20"/>
        <v>44502</v>
      </c>
      <c r="B1269" t="s">
        <v>1414</v>
      </c>
      <c r="C1269" s="2">
        <v>44502</v>
      </c>
      <c r="D1269" s="3">
        <v>175.65</v>
      </c>
      <c r="E1269" s="3">
        <v>195.98</v>
      </c>
      <c r="F1269" s="3">
        <v>167.06</v>
      </c>
      <c r="G1269" s="3">
        <v>139.6</v>
      </c>
      <c r="H1269" s="3">
        <v>107.52</v>
      </c>
      <c r="I1269" s="3">
        <v>103.87</v>
      </c>
      <c r="J1269" s="3">
        <v>103.65</v>
      </c>
      <c r="K1269" s="3">
        <v>98.55</v>
      </c>
      <c r="L1269" s="3">
        <v>98.97</v>
      </c>
      <c r="M1269" s="3">
        <v>99.97</v>
      </c>
      <c r="N1269" s="3">
        <v>100.5</v>
      </c>
      <c r="O1269" s="3">
        <v>103.57</v>
      </c>
      <c r="P1269" s="3">
        <v>104.02</v>
      </c>
      <c r="Q1269" s="3">
        <v>107.36</v>
      </c>
      <c r="R1269" s="3">
        <v>107.42</v>
      </c>
      <c r="S1269" s="3">
        <v>106.49</v>
      </c>
      <c r="T1269" s="3">
        <v>76.83</v>
      </c>
      <c r="U1269" s="3">
        <v>75.88</v>
      </c>
      <c r="V1269" s="3">
        <v>75.180000000000007</v>
      </c>
      <c r="W1269" s="3">
        <v>74.900000000000006</v>
      </c>
      <c r="X1269" s="3">
        <v>75.180000000000007</v>
      </c>
      <c r="Y1269" s="3">
        <v>76.39</v>
      </c>
      <c r="Z1269" s="3">
        <v>77.040000000000006</v>
      </c>
      <c r="AA1269" s="3">
        <v>80.17</v>
      </c>
      <c r="AB1269" s="3">
        <v>80.62</v>
      </c>
      <c r="AC1269" s="3">
        <v>81.05</v>
      </c>
      <c r="AD1269" s="3">
        <v>80.87</v>
      </c>
      <c r="AE1269" s="3">
        <v>80.069999999999993</v>
      </c>
      <c r="AF1269" s="3">
        <v>60.52</v>
      </c>
      <c r="AG1269" s="3">
        <v>59.71</v>
      </c>
      <c r="AH1269" s="3">
        <v>59.45</v>
      </c>
      <c r="AI1269" s="3">
        <v>59.72</v>
      </c>
      <c r="AJ1269" s="3">
        <v>60.85</v>
      </c>
      <c r="AK1269" s="3">
        <v>62</v>
      </c>
      <c r="AL1269" s="3">
        <v>64.790000000000006</v>
      </c>
      <c r="AM1269" s="3">
        <v>67.66</v>
      </c>
      <c r="AN1269" s="3">
        <v>68.11</v>
      </c>
      <c r="AO1269" s="3">
        <v>68.78</v>
      </c>
      <c r="AP1269" s="3">
        <v>68.33</v>
      </c>
      <c r="AQ1269" s="3">
        <v>67.2</v>
      </c>
      <c r="AR1269" s="3">
        <v>56.87</v>
      </c>
      <c r="AS1269" s="3">
        <v>56.06</v>
      </c>
      <c r="AT1269" s="3">
        <v>55.8</v>
      </c>
      <c r="AU1269" s="3">
        <v>56.07</v>
      </c>
      <c r="AV1269" s="3">
        <v>57.2</v>
      </c>
      <c r="AW1269" s="3">
        <v>58.54</v>
      </c>
      <c r="AX1269" s="3">
        <v>69.53</v>
      </c>
      <c r="AY1269" s="3">
        <v>72.66</v>
      </c>
    </row>
    <row r="1270" spans="1:51" x14ac:dyDescent="0.35">
      <c r="A1270" s="5">
        <f t="shared" si="20"/>
        <v>44503</v>
      </c>
      <c r="B1270" t="s">
        <v>1415</v>
      </c>
      <c r="C1270" s="2">
        <v>44503</v>
      </c>
      <c r="D1270" s="3">
        <v>189</v>
      </c>
      <c r="E1270" s="3">
        <v>212.7</v>
      </c>
      <c r="F1270" s="3">
        <v>184.45</v>
      </c>
      <c r="G1270" s="3">
        <v>155.91999999999999</v>
      </c>
      <c r="H1270" s="3">
        <v>114.08</v>
      </c>
      <c r="I1270" s="3">
        <v>108.7</v>
      </c>
      <c r="J1270" s="3">
        <v>108.48</v>
      </c>
      <c r="K1270" s="3">
        <v>102.6</v>
      </c>
      <c r="L1270" s="3">
        <v>103.02</v>
      </c>
      <c r="M1270" s="3">
        <v>104.02</v>
      </c>
      <c r="N1270" s="3">
        <v>104.65</v>
      </c>
      <c r="O1270" s="3">
        <v>107.72</v>
      </c>
      <c r="P1270" s="3">
        <v>108.17</v>
      </c>
      <c r="Q1270" s="3">
        <v>111.66</v>
      </c>
      <c r="R1270" s="3">
        <v>111.72</v>
      </c>
      <c r="S1270" s="3">
        <v>110.79</v>
      </c>
      <c r="T1270" s="3">
        <v>77.5</v>
      </c>
      <c r="U1270" s="3">
        <v>76.55</v>
      </c>
      <c r="V1270" s="3">
        <v>75.849999999999994</v>
      </c>
      <c r="W1270" s="3">
        <v>75.569999999999993</v>
      </c>
      <c r="X1270" s="3">
        <v>75.849999999999994</v>
      </c>
      <c r="Y1270" s="3">
        <v>77.06</v>
      </c>
      <c r="Z1270" s="3">
        <v>78.540000000000006</v>
      </c>
      <c r="AA1270" s="3">
        <v>81.67</v>
      </c>
      <c r="AB1270" s="3">
        <v>82.12</v>
      </c>
      <c r="AC1270" s="3">
        <v>82.55</v>
      </c>
      <c r="AD1270" s="3">
        <v>82.37</v>
      </c>
      <c r="AE1270" s="3">
        <v>81.569999999999993</v>
      </c>
      <c r="AF1270" s="3">
        <v>61.53</v>
      </c>
      <c r="AG1270" s="3">
        <v>60.72</v>
      </c>
      <c r="AH1270" s="3">
        <v>60.46</v>
      </c>
      <c r="AI1270" s="3">
        <v>60.73</v>
      </c>
      <c r="AJ1270" s="3">
        <v>61.86</v>
      </c>
      <c r="AK1270" s="3">
        <v>63.01</v>
      </c>
      <c r="AL1270" s="3">
        <v>65.87</v>
      </c>
      <c r="AM1270" s="3">
        <v>68.739999999999995</v>
      </c>
      <c r="AN1270" s="3">
        <v>69.19</v>
      </c>
      <c r="AO1270" s="3">
        <v>69.86</v>
      </c>
      <c r="AP1270" s="3">
        <v>69.41</v>
      </c>
      <c r="AQ1270" s="3">
        <v>68.28</v>
      </c>
      <c r="AR1270" s="3">
        <v>57.88</v>
      </c>
      <c r="AS1270" s="3">
        <v>57.07</v>
      </c>
      <c r="AT1270" s="3">
        <v>56.81</v>
      </c>
      <c r="AU1270" s="3">
        <v>57.08</v>
      </c>
      <c r="AV1270" s="3">
        <v>58.21</v>
      </c>
      <c r="AW1270" s="3">
        <v>59.55</v>
      </c>
      <c r="AX1270" s="3">
        <v>70.61</v>
      </c>
      <c r="AY1270" s="3">
        <v>73.739999999999995</v>
      </c>
    </row>
    <row r="1271" spans="1:51" x14ac:dyDescent="0.35">
      <c r="A1271" s="5">
        <f t="shared" si="20"/>
        <v>44504</v>
      </c>
      <c r="B1271" t="s">
        <v>1416</v>
      </c>
      <c r="C1271" s="2">
        <v>44504</v>
      </c>
      <c r="D1271" s="3">
        <v>179.29</v>
      </c>
      <c r="E1271" s="3">
        <v>204.23</v>
      </c>
      <c r="F1271" s="3">
        <v>180.6</v>
      </c>
      <c r="G1271" s="3">
        <v>150.26</v>
      </c>
      <c r="H1271" s="3">
        <v>113.64</v>
      </c>
      <c r="I1271" s="3">
        <v>106.49</v>
      </c>
      <c r="J1271" s="3">
        <v>106.27</v>
      </c>
      <c r="K1271" s="3">
        <v>101.15</v>
      </c>
      <c r="L1271" s="3">
        <v>101.57</v>
      </c>
      <c r="M1271" s="3">
        <v>102.57</v>
      </c>
      <c r="N1271" s="3">
        <v>102.92</v>
      </c>
      <c r="O1271" s="3">
        <v>105.99</v>
      </c>
      <c r="P1271" s="3">
        <v>106.44</v>
      </c>
      <c r="Q1271" s="3">
        <v>109.9</v>
      </c>
      <c r="R1271" s="3">
        <v>109.96</v>
      </c>
      <c r="S1271" s="3">
        <v>109.03</v>
      </c>
      <c r="T1271" s="3">
        <v>76.22</v>
      </c>
      <c r="U1271" s="3">
        <v>75.27</v>
      </c>
      <c r="V1271" s="3">
        <v>74.569999999999993</v>
      </c>
      <c r="W1271" s="3">
        <v>74.290000000000006</v>
      </c>
      <c r="X1271" s="3">
        <v>74.569999999999993</v>
      </c>
      <c r="Y1271" s="3">
        <v>75.78</v>
      </c>
      <c r="Z1271" s="3">
        <v>78.45</v>
      </c>
      <c r="AA1271" s="3">
        <v>81.58</v>
      </c>
      <c r="AB1271" s="3">
        <v>82.03</v>
      </c>
      <c r="AC1271" s="3">
        <v>82.46</v>
      </c>
      <c r="AD1271" s="3">
        <v>82.28</v>
      </c>
      <c r="AE1271" s="3">
        <v>81.48</v>
      </c>
      <c r="AF1271" s="3">
        <v>61.11</v>
      </c>
      <c r="AG1271" s="3">
        <v>60.3</v>
      </c>
      <c r="AH1271" s="3">
        <v>60.04</v>
      </c>
      <c r="AI1271" s="3">
        <v>60.31</v>
      </c>
      <c r="AJ1271" s="3">
        <v>61.44</v>
      </c>
      <c r="AK1271" s="3">
        <v>62.59</v>
      </c>
      <c r="AL1271" s="3">
        <v>66.27</v>
      </c>
      <c r="AM1271" s="3">
        <v>69.14</v>
      </c>
      <c r="AN1271" s="3">
        <v>69.59</v>
      </c>
      <c r="AO1271" s="3">
        <v>70.260000000000005</v>
      </c>
      <c r="AP1271" s="3">
        <v>69.81</v>
      </c>
      <c r="AQ1271" s="3">
        <v>68.680000000000007</v>
      </c>
      <c r="AR1271" s="3">
        <v>59.36</v>
      </c>
      <c r="AS1271" s="3">
        <v>58.55</v>
      </c>
      <c r="AT1271" s="3">
        <v>58.29</v>
      </c>
      <c r="AU1271" s="3">
        <v>58.56</v>
      </c>
      <c r="AV1271" s="3">
        <v>59.69</v>
      </c>
      <c r="AW1271" s="3">
        <v>61.03</v>
      </c>
      <c r="AX1271" s="3">
        <v>71.010000000000005</v>
      </c>
      <c r="AY1271" s="3">
        <v>74.14</v>
      </c>
    </row>
    <row r="1272" spans="1:51" x14ac:dyDescent="0.35">
      <c r="A1272" s="5">
        <f t="shared" si="20"/>
        <v>44505</v>
      </c>
      <c r="B1272" t="s">
        <v>1417</v>
      </c>
      <c r="C1272" s="2">
        <v>44505</v>
      </c>
      <c r="D1272" s="3">
        <v>181.29</v>
      </c>
      <c r="E1272" s="3">
        <v>205.37</v>
      </c>
      <c r="F1272" s="3">
        <v>179.98</v>
      </c>
      <c r="G1272" s="3">
        <v>150.13</v>
      </c>
      <c r="H1272" s="3">
        <v>115.92</v>
      </c>
      <c r="I1272" s="3">
        <v>104.52</v>
      </c>
      <c r="J1272" s="3">
        <v>104.3</v>
      </c>
      <c r="K1272" s="3">
        <v>99.01</v>
      </c>
      <c r="L1272" s="3">
        <v>99.43</v>
      </c>
      <c r="M1272" s="3">
        <v>100.43</v>
      </c>
      <c r="N1272" s="3">
        <v>101.94</v>
      </c>
      <c r="O1272" s="3">
        <v>105.01</v>
      </c>
      <c r="P1272" s="3">
        <v>105.46</v>
      </c>
      <c r="Q1272" s="3">
        <v>108.84</v>
      </c>
      <c r="R1272" s="3">
        <v>108.9</v>
      </c>
      <c r="S1272" s="3">
        <v>107.97</v>
      </c>
      <c r="T1272" s="3">
        <v>75.63</v>
      </c>
      <c r="U1272" s="3">
        <v>74.680000000000007</v>
      </c>
      <c r="V1272" s="3">
        <v>73.98</v>
      </c>
      <c r="W1272" s="3">
        <v>73.7</v>
      </c>
      <c r="X1272" s="3">
        <v>73.98</v>
      </c>
      <c r="Y1272" s="3">
        <v>75.19</v>
      </c>
      <c r="Z1272" s="3">
        <v>77.06</v>
      </c>
      <c r="AA1272" s="3">
        <v>80.19</v>
      </c>
      <c r="AB1272" s="3">
        <v>80.64</v>
      </c>
      <c r="AC1272" s="3">
        <v>81.069999999999993</v>
      </c>
      <c r="AD1272" s="3">
        <v>80.89</v>
      </c>
      <c r="AE1272" s="3">
        <v>80.09</v>
      </c>
      <c r="AF1272" s="3">
        <v>59.86</v>
      </c>
      <c r="AG1272" s="3">
        <v>59.05</v>
      </c>
      <c r="AH1272" s="3">
        <v>58.79</v>
      </c>
      <c r="AI1272" s="3">
        <v>59.06</v>
      </c>
      <c r="AJ1272" s="3">
        <v>60.19</v>
      </c>
      <c r="AK1272" s="3">
        <v>61.34</v>
      </c>
      <c r="AL1272" s="3">
        <v>66.52</v>
      </c>
      <c r="AM1272" s="3">
        <v>69.39</v>
      </c>
      <c r="AN1272" s="3">
        <v>69.84</v>
      </c>
      <c r="AO1272" s="3">
        <v>70.510000000000005</v>
      </c>
      <c r="AP1272" s="3">
        <v>70.06</v>
      </c>
      <c r="AQ1272" s="3">
        <v>68.930000000000007</v>
      </c>
      <c r="AR1272" s="3">
        <v>58.11</v>
      </c>
      <c r="AS1272" s="3">
        <v>57.3</v>
      </c>
      <c r="AT1272" s="3">
        <v>57.04</v>
      </c>
      <c r="AU1272" s="3">
        <v>57.31</v>
      </c>
      <c r="AV1272" s="3">
        <v>58.44</v>
      </c>
      <c r="AW1272" s="3">
        <v>59.78</v>
      </c>
      <c r="AX1272" s="3">
        <v>71.260000000000005</v>
      </c>
      <c r="AY1272" s="3">
        <v>74.39</v>
      </c>
    </row>
    <row r="1273" spans="1:51" x14ac:dyDescent="0.35">
      <c r="A1273" s="5">
        <f t="shared" si="20"/>
        <v>44508</v>
      </c>
      <c r="B1273" t="s">
        <v>1418</v>
      </c>
      <c r="C1273" s="2">
        <v>44508</v>
      </c>
      <c r="D1273" s="3">
        <v>188.48</v>
      </c>
      <c r="E1273" s="3">
        <v>211.33</v>
      </c>
      <c r="F1273" s="3">
        <v>187.29</v>
      </c>
      <c r="G1273" s="3">
        <v>157.69</v>
      </c>
      <c r="H1273" s="3">
        <v>118.41</v>
      </c>
      <c r="I1273" s="3">
        <v>106.22</v>
      </c>
      <c r="J1273" s="3">
        <v>106</v>
      </c>
      <c r="K1273" s="3">
        <v>101.1</v>
      </c>
      <c r="L1273" s="3">
        <v>101.52</v>
      </c>
      <c r="M1273" s="3">
        <v>102.52</v>
      </c>
      <c r="N1273" s="3">
        <v>104.49</v>
      </c>
      <c r="O1273" s="3">
        <v>107.56</v>
      </c>
      <c r="P1273" s="3">
        <v>108.01</v>
      </c>
      <c r="Q1273" s="3">
        <v>111.42</v>
      </c>
      <c r="R1273" s="3">
        <v>111.48</v>
      </c>
      <c r="S1273" s="3">
        <v>110.55</v>
      </c>
      <c r="T1273" s="3">
        <v>76.790000000000006</v>
      </c>
      <c r="U1273" s="3">
        <v>75.84</v>
      </c>
      <c r="V1273" s="3">
        <v>75.14</v>
      </c>
      <c r="W1273" s="3">
        <v>74.86</v>
      </c>
      <c r="X1273" s="3">
        <v>75.14</v>
      </c>
      <c r="Y1273" s="3">
        <v>76.349999999999994</v>
      </c>
      <c r="Z1273" s="3">
        <v>77.900000000000006</v>
      </c>
      <c r="AA1273" s="3">
        <v>81.03</v>
      </c>
      <c r="AB1273" s="3">
        <v>81.48</v>
      </c>
      <c r="AC1273" s="3">
        <v>81.91</v>
      </c>
      <c r="AD1273" s="3">
        <v>81.73</v>
      </c>
      <c r="AE1273" s="3">
        <v>80.930000000000007</v>
      </c>
      <c r="AF1273" s="3">
        <v>60.43</v>
      </c>
      <c r="AG1273" s="3">
        <v>59.62</v>
      </c>
      <c r="AH1273" s="3">
        <v>59.36</v>
      </c>
      <c r="AI1273" s="3">
        <v>59.63</v>
      </c>
      <c r="AJ1273" s="3">
        <v>60.76</v>
      </c>
      <c r="AK1273" s="3">
        <v>61.91</v>
      </c>
      <c r="AL1273" s="3">
        <v>66.78</v>
      </c>
      <c r="AM1273" s="3">
        <v>69.650000000000006</v>
      </c>
      <c r="AN1273" s="3">
        <v>70.099999999999994</v>
      </c>
      <c r="AO1273" s="3">
        <v>70.77</v>
      </c>
      <c r="AP1273" s="3">
        <v>70.319999999999993</v>
      </c>
      <c r="AQ1273" s="3">
        <v>69.19</v>
      </c>
      <c r="AR1273" s="3">
        <v>58.37</v>
      </c>
      <c r="AS1273" s="3">
        <v>57.56</v>
      </c>
      <c r="AT1273" s="3">
        <v>57.3</v>
      </c>
      <c r="AU1273" s="3">
        <v>57.57</v>
      </c>
      <c r="AV1273" s="3">
        <v>58.7</v>
      </c>
      <c r="AW1273" s="3">
        <v>60.04</v>
      </c>
      <c r="AX1273" s="3">
        <v>71.52</v>
      </c>
      <c r="AY1273" s="3">
        <v>74.650000000000006</v>
      </c>
    </row>
    <row r="1274" spans="1:51" x14ac:dyDescent="0.35">
      <c r="A1274" s="5">
        <f t="shared" si="20"/>
        <v>44509</v>
      </c>
      <c r="B1274" t="s">
        <v>1419</v>
      </c>
      <c r="C1274" s="2">
        <v>44509</v>
      </c>
      <c r="D1274" s="3">
        <v>177.95</v>
      </c>
      <c r="E1274" s="3">
        <v>200.26</v>
      </c>
      <c r="F1274" s="3">
        <v>177.19</v>
      </c>
      <c r="G1274" s="3">
        <v>147.04</v>
      </c>
      <c r="H1274" s="3">
        <v>114.38</v>
      </c>
      <c r="I1274" s="3">
        <v>101.58</v>
      </c>
      <c r="J1274" s="3">
        <v>101.36</v>
      </c>
      <c r="K1274" s="3">
        <v>96.81</v>
      </c>
      <c r="L1274" s="3">
        <v>97.23</v>
      </c>
      <c r="M1274" s="3">
        <v>98.23</v>
      </c>
      <c r="N1274" s="3">
        <v>100.09</v>
      </c>
      <c r="O1274" s="3">
        <v>103.16</v>
      </c>
      <c r="P1274" s="3">
        <v>103.61</v>
      </c>
      <c r="Q1274" s="3">
        <v>106.95</v>
      </c>
      <c r="R1274" s="3">
        <v>107.01</v>
      </c>
      <c r="S1274" s="3">
        <v>106.08</v>
      </c>
      <c r="T1274" s="3">
        <v>75.92</v>
      </c>
      <c r="U1274" s="3">
        <v>74.97</v>
      </c>
      <c r="V1274" s="3">
        <v>74.27</v>
      </c>
      <c r="W1274" s="3">
        <v>73.989999999999995</v>
      </c>
      <c r="X1274" s="3">
        <v>74.27</v>
      </c>
      <c r="Y1274" s="3">
        <v>75.48</v>
      </c>
      <c r="Z1274" s="3">
        <v>77.319999999999993</v>
      </c>
      <c r="AA1274" s="3">
        <v>80.45</v>
      </c>
      <c r="AB1274" s="3">
        <v>80.900000000000006</v>
      </c>
      <c r="AC1274" s="3">
        <v>81.33</v>
      </c>
      <c r="AD1274" s="3">
        <v>81.150000000000006</v>
      </c>
      <c r="AE1274" s="3">
        <v>80.349999999999994</v>
      </c>
      <c r="AF1274" s="3">
        <v>59.85</v>
      </c>
      <c r="AG1274" s="3">
        <v>59.04</v>
      </c>
      <c r="AH1274" s="3">
        <v>58.78</v>
      </c>
      <c r="AI1274" s="3">
        <v>59.05</v>
      </c>
      <c r="AJ1274" s="3">
        <v>60.18</v>
      </c>
      <c r="AK1274" s="3">
        <v>61.33</v>
      </c>
      <c r="AL1274" s="3">
        <v>66.19</v>
      </c>
      <c r="AM1274" s="3">
        <v>69.06</v>
      </c>
      <c r="AN1274" s="3">
        <v>69.510000000000005</v>
      </c>
      <c r="AO1274" s="3">
        <v>70.180000000000007</v>
      </c>
      <c r="AP1274" s="3">
        <v>69.73</v>
      </c>
      <c r="AQ1274" s="3">
        <v>68.599999999999994</v>
      </c>
      <c r="AR1274" s="3">
        <v>57.78</v>
      </c>
      <c r="AS1274" s="3">
        <v>56.97</v>
      </c>
      <c r="AT1274" s="3">
        <v>56.71</v>
      </c>
      <c r="AU1274" s="3">
        <v>56.98</v>
      </c>
      <c r="AV1274" s="3">
        <v>58.11</v>
      </c>
      <c r="AW1274" s="3">
        <v>59.45</v>
      </c>
      <c r="AX1274" s="3">
        <v>70.930000000000007</v>
      </c>
      <c r="AY1274" s="3">
        <v>74.06</v>
      </c>
    </row>
    <row r="1275" spans="1:51" x14ac:dyDescent="0.35">
      <c r="A1275" s="5">
        <f t="shared" si="20"/>
        <v>44510</v>
      </c>
      <c r="B1275" t="s">
        <v>1420</v>
      </c>
      <c r="C1275" s="2">
        <v>44510</v>
      </c>
      <c r="D1275" s="3">
        <v>177.79</v>
      </c>
      <c r="E1275" s="3">
        <v>197.52</v>
      </c>
      <c r="F1275" s="3">
        <v>175.16</v>
      </c>
      <c r="G1275" s="3">
        <v>144.59</v>
      </c>
      <c r="H1275" s="3">
        <v>115.67</v>
      </c>
      <c r="I1275" s="3">
        <v>102.32</v>
      </c>
      <c r="J1275" s="3">
        <v>102.1</v>
      </c>
      <c r="K1275" s="3">
        <v>97.87</v>
      </c>
      <c r="L1275" s="3">
        <v>98.29</v>
      </c>
      <c r="M1275" s="3">
        <v>99.29</v>
      </c>
      <c r="N1275" s="3">
        <v>101.26</v>
      </c>
      <c r="O1275" s="3">
        <v>104.33</v>
      </c>
      <c r="P1275" s="3">
        <v>104.78</v>
      </c>
      <c r="Q1275" s="3">
        <v>108.39</v>
      </c>
      <c r="R1275" s="3">
        <v>108.45</v>
      </c>
      <c r="S1275" s="3">
        <v>107.52</v>
      </c>
      <c r="T1275" s="3">
        <v>76.52</v>
      </c>
      <c r="U1275" s="3">
        <v>75.569999999999993</v>
      </c>
      <c r="V1275" s="3">
        <v>74.87</v>
      </c>
      <c r="W1275" s="3">
        <v>74.59</v>
      </c>
      <c r="X1275" s="3">
        <v>74.87</v>
      </c>
      <c r="Y1275" s="3">
        <v>76.08</v>
      </c>
      <c r="Z1275" s="3">
        <v>76.349999999999994</v>
      </c>
      <c r="AA1275" s="3">
        <v>79.48</v>
      </c>
      <c r="AB1275" s="3">
        <v>79.930000000000007</v>
      </c>
      <c r="AC1275" s="3">
        <v>80.36</v>
      </c>
      <c r="AD1275" s="3">
        <v>80.180000000000007</v>
      </c>
      <c r="AE1275" s="3">
        <v>79.38</v>
      </c>
      <c r="AF1275" s="3">
        <v>61.1</v>
      </c>
      <c r="AG1275" s="3">
        <v>60.29</v>
      </c>
      <c r="AH1275" s="3">
        <v>60.03</v>
      </c>
      <c r="AI1275" s="3">
        <v>60.3</v>
      </c>
      <c r="AJ1275" s="3">
        <v>61.43</v>
      </c>
      <c r="AK1275" s="3">
        <v>62.58</v>
      </c>
      <c r="AL1275" s="3">
        <v>67.209999999999994</v>
      </c>
      <c r="AM1275" s="3">
        <v>70.08</v>
      </c>
      <c r="AN1275" s="3">
        <v>70.53</v>
      </c>
      <c r="AO1275" s="3">
        <v>71.2</v>
      </c>
      <c r="AP1275" s="3">
        <v>70.75</v>
      </c>
      <c r="AQ1275" s="3">
        <v>69.62</v>
      </c>
      <c r="AR1275" s="3">
        <v>58.8</v>
      </c>
      <c r="AS1275" s="3">
        <v>57.99</v>
      </c>
      <c r="AT1275" s="3">
        <v>57.73</v>
      </c>
      <c r="AU1275" s="3">
        <v>58</v>
      </c>
      <c r="AV1275" s="3">
        <v>59.13</v>
      </c>
      <c r="AW1275" s="3">
        <v>60.47</v>
      </c>
      <c r="AX1275" s="3">
        <v>71.95</v>
      </c>
      <c r="AY1275" s="3">
        <v>75.08</v>
      </c>
    </row>
    <row r="1276" spans="1:51" x14ac:dyDescent="0.35">
      <c r="A1276" s="5">
        <f t="shared" si="20"/>
        <v>44511</v>
      </c>
      <c r="B1276" t="s">
        <v>1421</v>
      </c>
      <c r="C1276" s="2">
        <v>44511</v>
      </c>
      <c r="D1276" s="3">
        <v>184.02</v>
      </c>
      <c r="E1276" s="3">
        <v>205.42</v>
      </c>
      <c r="F1276" s="3">
        <v>183.16</v>
      </c>
      <c r="G1276" s="3">
        <v>152.44999999999999</v>
      </c>
      <c r="H1276" s="3">
        <v>116.4</v>
      </c>
      <c r="I1276" s="3">
        <v>103.05</v>
      </c>
      <c r="J1276" s="3">
        <v>102.83</v>
      </c>
      <c r="K1276" s="3">
        <v>98.5</v>
      </c>
      <c r="L1276" s="3">
        <v>98.92</v>
      </c>
      <c r="M1276" s="3">
        <v>99.92</v>
      </c>
      <c r="N1276" s="3">
        <v>101.78</v>
      </c>
      <c r="O1276" s="3">
        <v>104.85</v>
      </c>
      <c r="P1276" s="3">
        <v>105.3</v>
      </c>
      <c r="Q1276" s="3">
        <v>108.88</v>
      </c>
      <c r="R1276" s="3">
        <v>108.94</v>
      </c>
      <c r="S1276" s="3">
        <v>108.01</v>
      </c>
      <c r="T1276" s="3">
        <v>76.349999999999994</v>
      </c>
      <c r="U1276" s="3">
        <v>75.400000000000006</v>
      </c>
      <c r="V1276" s="3">
        <v>74.7</v>
      </c>
      <c r="W1276" s="3">
        <v>74.42</v>
      </c>
      <c r="X1276" s="3">
        <v>74.7</v>
      </c>
      <c r="Y1276" s="3">
        <v>75.91</v>
      </c>
      <c r="Z1276" s="3">
        <v>76.13</v>
      </c>
      <c r="AA1276" s="3">
        <v>79.260000000000005</v>
      </c>
      <c r="AB1276" s="3">
        <v>79.709999999999994</v>
      </c>
      <c r="AC1276" s="3">
        <v>80.14</v>
      </c>
      <c r="AD1276" s="3">
        <v>79.959999999999994</v>
      </c>
      <c r="AE1276" s="3">
        <v>79.16</v>
      </c>
      <c r="AF1276" s="3">
        <v>60.71</v>
      </c>
      <c r="AG1276" s="3">
        <v>59.9</v>
      </c>
      <c r="AH1276" s="3">
        <v>59.64</v>
      </c>
      <c r="AI1276" s="3">
        <v>59.91</v>
      </c>
      <c r="AJ1276" s="3">
        <v>61.04</v>
      </c>
      <c r="AK1276" s="3">
        <v>62.19</v>
      </c>
      <c r="AL1276" s="3">
        <v>66.900000000000006</v>
      </c>
      <c r="AM1276" s="3">
        <v>69.77</v>
      </c>
      <c r="AN1276" s="3">
        <v>70.22</v>
      </c>
      <c r="AO1276" s="3">
        <v>70.89</v>
      </c>
      <c r="AP1276" s="3">
        <v>70.44</v>
      </c>
      <c r="AQ1276" s="3">
        <v>69.31</v>
      </c>
      <c r="AR1276" s="3">
        <v>58.41</v>
      </c>
      <c r="AS1276" s="3">
        <v>57.6</v>
      </c>
      <c r="AT1276" s="3">
        <v>57.34</v>
      </c>
      <c r="AU1276" s="3">
        <v>57.61</v>
      </c>
      <c r="AV1276" s="3">
        <v>58.74</v>
      </c>
      <c r="AW1276" s="3">
        <v>60.08</v>
      </c>
      <c r="AX1276" s="3">
        <v>71.64</v>
      </c>
      <c r="AY1276" s="3">
        <v>74.77</v>
      </c>
    </row>
    <row r="1277" spans="1:51" x14ac:dyDescent="0.35">
      <c r="A1277" s="5">
        <f t="shared" si="20"/>
        <v>44512</v>
      </c>
      <c r="B1277" t="s">
        <v>1422</v>
      </c>
      <c r="C1277" s="2">
        <v>44512</v>
      </c>
      <c r="D1277" s="3">
        <v>184.52</v>
      </c>
      <c r="E1277" s="3">
        <v>205.41</v>
      </c>
      <c r="F1277" s="3">
        <v>184.52</v>
      </c>
      <c r="G1277" s="3">
        <v>153.68</v>
      </c>
      <c r="H1277" s="3">
        <v>116.77</v>
      </c>
      <c r="I1277" s="3">
        <v>102.99</v>
      </c>
      <c r="J1277" s="3">
        <v>102.77</v>
      </c>
      <c r="K1277" s="3">
        <v>98.67</v>
      </c>
      <c r="L1277" s="3">
        <v>99.09</v>
      </c>
      <c r="M1277" s="3">
        <v>100.09</v>
      </c>
      <c r="N1277" s="3">
        <v>101.74</v>
      </c>
      <c r="O1277" s="3">
        <v>104.81</v>
      </c>
      <c r="P1277" s="3">
        <v>105.26</v>
      </c>
      <c r="Q1277" s="3">
        <v>108.89</v>
      </c>
      <c r="R1277" s="3">
        <v>108.95</v>
      </c>
      <c r="S1277" s="3">
        <v>108.02</v>
      </c>
      <c r="T1277" s="3">
        <v>76.92</v>
      </c>
      <c r="U1277" s="3">
        <v>75.97</v>
      </c>
      <c r="V1277" s="3">
        <v>75.27</v>
      </c>
      <c r="W1277" s="3">
        <v>74.989999999999995</v>
      </c>
      <c r="X1277" s="3">
        <v>75.27</v>
      </c>
      <c r="Y1277" s="3">
        <v>76.48</v>
      </c>
      <c r="Z1277" s="3">
        <v>77.58</v>
      </c>
      <c r="AA1277" s="3">
        <v>80.709999999999994</v>
      </c>
      <c r="AB1277" s="3">
        <v>81.16</v>
      </c>
      <c r="AC1277" s="3">
        <v>81.59</v>
      </c>
      <c r="AD1277" s="3">
        <v>81.41</v>
      </c>
      <c r="AE1277" s="3">
        <v>80.61</v>
      </c>
      <c r="AF1277" s="3">
        <v>60.83</v>
      </c>
      <c r="AG1277" s="3">
        <v>60.02</v>
      </c>
      <c r="AH1277" s="3">
        <v>59.76</v>
      </c>
      <c r="AI1277" s="3">
        <v>60.03</v>
      </c>
      <c r="AJ1277" s="3">
        <v>61.16</v>
      </c>
      <c r="AK1277" s="3">
        <v>62.31</v>
      </c>
      <c r="AL1277" s="3">
        <v>67.86</v>
      </c>
      <c r="AM1277" s="3">
        <v>70.73</v>
      </c>
      <c r="AN1277" s="3">
        <v>71.180000000000007</v>
      </c>
      <c r="AO1277" s="3">
        <v>71.849999999999994</v>
      </c>
      <c r="AP1277" s="3">
        <v>71.400000000000006</v>
      </c>
      <c r="AQ1277" s="3">
        <v>70.27</v>
      </c>
      <c r="AR1277" s="3">
        <v>58.98</v>
      </c>
      <c r="AS1277" s="3">
        <v>58.17</v>
      </c>
      <c r="AT1277" s="3">
        <v>57.91</v>
      </c>
      <c r="AU1277" s="3">
        <v>58.18</v>
      </c>
      <c r="AV1277" s="3">
        <v>59.31</v>
      </c>
      <c r="AW1277" s="3">
        <v>60.65</v>
      </c>
      <c r="AX1277" s="3">
        <v>72.209999999999994</v>
      </c>
      <c r="AY1277" s="3">
        <v>75.34</v>
      </c>
    </row>
    <row r="1278" spans="1:51" x14ac:dyDescent="0.35">
      <c r="A1278" s="5">
        <f t="shared" si="20"/>
        <v>44515</v>
      </c>
      <c r="B1278" t="s">
        <v>1423</v>
      </c>
      <c r="C1278" s="2">
        <v>44515</v>
      </c>
      <c r="D1278" s="3">
        <v>196.02</v>
      </c>
      <c r="E1278" s="3">
        <v>219.93</v>
      </c>
      <c r="F1278" s="3">
        <v>197.82</v>
      </c>
      <c r="G1278" s="3">
        <v>166.77</v>
      </c>
      <c r="H1278" s="3">
        <v>118.44</v>
      </c>
      <c r="I1278" s="3">
        <v>104.66</v>
      </c>
      <c r="J1278" s="3">
        <v>104.44</v>
      </c>
      <c r="K1278" s="3">
        <v>100.56</v>
      </c>
      <c r="L1278" s="3">
        <v>100.98</v>
      </c>
      <c r="M1278" s="3">
        <v>101.98</v>
      </c>
      <c r="N1278" s="3">
        <v>103.52</v>
      </c>
      <c r="O1278" s="3">
        <v>106.59</v>
      </c>
      <c r="P1278" s="3">
        <v>107.04</v>
      </c>
      <c r="Q1278" s="3">
        <v>111.06</v>
      </c>
      <c r="R1278" s="3">
        <v>111.12</v>
      </c>
      <c r="S1278" s="3">
        <v>110.19</v>
      </c>
      <c r="T1278" s="3">
        <v>78.36</v>
      </c>
      <c r="U1278" s="3">
        <v>77.41</v>
      </c>
      <c r="V1278" s="3">
        <v>76.709999999999994</v>
      </c>
      <c r="W1278" s="3">
        <v>76.430000000000007</v>
      </c>
      <c r="X1278" s="3">
        <v>76.709999999999994</v>
      </c>
      <c r="Y1278" s="3">
        <v>77.92</v>
      </c>
      <c r="Z1278" s="3">
        <v>78.88</v>
      </c>
      <c r="AA1278" s="3">
        <v>82.01</v>
      </c>
      <c r="AB1278" s="3">
        <v>82.46</v>
      </c>
      <c r="AC1278" s="3">
        <v>82.89</v>
      </c>
      <c r="AD1278" s="3">
        <v>82.71</v>
      </c>
      <c r="AE1278" s="3">
        <v>81.91</v>
      </c>
      <c r="AF1278" s="3">
        <v>61.37</v>
      </c>
      <c r="AG1278" s="3">
        <v>60.56</v>
      </c>
      <c r="AH1278" s="3">
        <v>60.3</v>
      </c>
      <c r="AI1278" s="3">
        <v>60.57</v>
      </c>
      <c r="AJ1278" s="3">
        <v>61.7</v>
      </c>
      <c r="AK1278" s="3">
        <v>62.85</v>
      </c>
      <c r="AL1278" s="3">
        <v>68.180000000000007</v>
      </c>
      <c r="AM1278" s="3">
        <v>71.05</v>
      </c>
      <c r="AN1278" s="3">
        <v>71.5</v>
      </c>
      <c r="AO1278" s="3">
        <v>72.17</v>
      </c>
      <c r="AP1278" s="3">
        <v>71.72</v>
      </c>
      <c r="AQ1278" s="3">
        <v>70.91</v>
      </c>
      <c r="AR1278" s="3">
        <v>59.52</v>
      </c>
      <c r="AS1278" s="3">
        <v>58.71</v>
      </c>
      <c r="AT1278" s="3">
        <v>58.45</v>
      </c>
      <c r="AU1278" s="3">
        <v>58.72</v>
      </c>
      <c r="AV1278" s="3">
        <v>59.85</v>
      </c>
      <c r="AW1278" s="3">
        <v>61.19</v>
      </c>
      <c r="AX1278" s="3">
        <v>72.53</v>
      </c>
      <c r="AY1278" s="3">
        <v>75.66</v>
      </c>
    </row>
    <row r="1279" spans="1:51" x14ac:dyDescent="0.35">
      <c r="A1279" s="5">
        <f t="shared" si="20"/>
        <v>44516</v>
      </c>
      <c r="B1279" t="s">
        <v>1424</v>
      </c>
      <c r="C1279" s="2">
        <v>44516</v>
      </c>
      <c r="D1279" s="3">
        <v>225.48</v>
      </c>
      <c r="E1279" s="3">
        <v>243.59</v>
      </c>
      <c r="F1279" s="3">
        <v>221.73</v>
      </c>
      <c r="G1279" s="3">
        <v>189.53</v>
      </c>
      <c r="H1279" s="3">
        <v>123.05</v>
      </c>
      <c r="I1279" s="3">
        <v>109.27</v>
      </c>
      <c r="J1279" s="3">
        <v>109.05</v>
      </c>
      <c r="K1279" s="3">
        <v>105.42</v>
      </c>
      <c r="L1279" s="3">
        <v>105.84</v>
      </c>
      <c r="M1279" s="3">
        <v>106.84</v>
      </c>
      <c r="N1279" s="3">
        <v>108.66</v>
      </c>
      <c r="O1279" s="3">
        <v>111.73</v>
      </c>
      <c r="P1279" s="3">
        <v>112.18</v>
      </c>
      <c r="Q1279" s="3">
        <v>116.22</v>
      </c>
      <c r="R1279" s="3">
        <v>116.28</v>
      </c>
      <c r="S1279" s="3">
        <v>115.35</v>
      </c>
      <c r="T1279" s="3">
        <v>79.87</v>
      </c>
      <c r="U1279" s="3">
        <v>78.92</v>
      </c>
      <c r="V1279" s="3">
        <v>78.22</v>
      </c>
      <c r="W1279" s="3">
        <v>77.94</v>
      </c>
      <c r="X1279" s="3">
        <v>78.22</v>
      </c>
      <c r="Y1279" s="3">
        <v>79.430000000000007</v>
      </c>
      <c r="Z1279" s="3">
        <v>79.72</v>
      </c>
      <c r="AA1279" s="3">
        <v>82.85</v>
      </c>
      <c r="AB1279" s="3">
        <v>83.3</v>
      </c>
      <c r="AC1279" s="3">
        <v>83.73</v>
      </c>
      <c r="AD1279" s="3">
        <v>83.55</v>
      </c>
      <c r="AE1279" s="3">
        <v>82.75</v>
      </c>
      <c r="AF1279" s="3">
        <v>62.24</v>
      </c>
      <c r="AG1279" s="3">
        <v>61.43</v>
      </c>
      <c r="AH1279" s="3">
        <v>61.17</v>
      </c>
      <c r="AI1279" s="3">
        <v>61.44</v>
      </c>
      <c r="AJ1279" s="3">
        <v>62.57</v>
      </c>
      <c r="AK1279" s="3">
        <v>63.72</v>
      </c>
      <c r="AL1279" s="3">
        <v>68.75</v>
      </c>
      <c r="AM1279" s="3">
        <v>71.62</v>
      </c>
      <c r="AN1279" s="3">
        <v>72.069999999999993</v>
      </c>
      <c r="AO1279" s="3">
        <v>72.739999999999995</v>
      </c>
      <c r="AP1279" s="3">
        <v>72.290000000000006</v>
      </c>
      <c r="AQ1279" s="3">
        <v>71.569999999999993</v>
      </c>
      <c r="AR1279" s="3">
        <v>60.39</v>
      </c>
      <c r="AS1279" s="3">
        <v>59.58</v>
      </c>
      <c r="AT1279" s="3">
        <v>59.32</v>
      </c>
      <c r="AU1279" s="3">
        <v>59.59</v>
      </c>
      <c r="AV1279" s="3">
        <v>60.72</v>
      </c>
      <c r="AW1279" s="3">
        <v>62.06</v>
      </c>
      <c r="AX1279" s="3">
        <v>73.099999999999994</v>
      </c>
      <c r="AY1279" s="3">
        <v>76.23</v>
      </c>
    </row>
    <row r="1280" spans="1:51" x14ac:dyDescent="0.35">
      <c r="A1280" s="5">
        <f t="shared" si="20"/>
        <v>44517</v>
      </c>
      <c r="B1280" t="s">
        <v>1425</v>
      </c>
      <c r="C1280" s="2">
        <v>44517</v>
      </c>
      <c r="D1280" s="3">
        <v>230.3</v>
      </c>
      <c r="E1280" s="3">
        <v>251.99</v>
      </c>
      <c r="F1280" s="3">
        <v>230.13</v>
      </c>
      <c r="G1280" s="3">
        <v>197.93</v>
      </c>
      <c r="H1280" s="3">
        <v>123.11</v>
      </c>
      <c r="I1280" s="3">
        <v>109.33</v>
      </c>
      <c r="J1280" s="3">
        <v>109.11</v>
      </c>
      <c r="K1280" s="3">
        <v>105.52</v>
      </c>
      <c r="L1280" s="3">
        <v>105.94</v>
      </c>
      <c r="M1280" s="3">
        <v>106.94</v>
      </c>
      <c r="N1280" s="3">
        <v>108.76</v>
      </c>
      <c r="O1280" s="3">
        <v>111.83</v>
      </c>
      <c r="P1280" s="3">
        <v>112.28</v>
      </c>
      <c r="Q1280" s="3">
        <v>116.13</v>
      </c>
      <c r="R1280" s="3">
        <v>116.19</v>
      </c>
      <c r="S1280" s="3">
        <v>115.26</v>
      </c>
      <c r="T1280" s="3">
        <v>81.36</v>
      </c>
      <c r="U1280" s="3">
        <v>80.41</v>
      </c>
      <c r="V1280" s="3">
        <v>79.709999999999994</v>
      </c>
      <c r="W1280" s="3">
        <v>79.430000000000007</v>
      </c>
      <c r="X1280" s="3">
        <v>79.709999999999994</v>
      </c>
      <c r="Y1280" s="3">
        <v>80.92</v>
      </c>
      <c r="Z1280" s="3">
        <v>80.87</v>
      </c>
      <c r="AA1280" s="3">
        <v>84</v>
      </c>
      <c r="AB1280" s="3">
        <v>84.45</v>
      </c>
      <c r="AC1280" s="3">
        <v>84.88</v>
      </c>
      <c r="AD1280" s="3">
        <v>84.7</v>
      </c>
      <c r="AE1280" s="3">
        <v>83.9</v>
      </c>
      <c r="AF1280" s="3">
        <v>62.84</v>
      </c>
      <c r="AG1280" s="3">
        <v>62.03</v>
      </c>
      <c r="AH1280" s="3">
        <v>61.77</v>
      </c>
      <c r="AI1280" s="3">
        <v>62.04</v>
      </c>
      <c r="AJ1280" s="3">
        <v>63.17</v>
      </c>
      <c r="AK1280" s="3">
        <v>64.319999999999993</v>
      </c>
      <c r="AL1280" s="3">
        <v>69.98</v>
      </c>
      <c r="AM1280" s="3">
        <v>72.849999999999994</v>
      </c>
      <c r="AN1280" s="3">
        <v>73.3</v>
      </c>
      <c r="AO1280" s="3">
        <v>73.97</v>
      </c>
      <c r="AP1280" s="3">
        <v>73.52</v>
      </c>
      <c r="AQ1280" s="3">
        <v>72.78</v>
      </c>
      <c r="AR1280" s="3">
        <v>61.48</v>
      </c>
      <c r="AS1280" s="3">
        <v>60.67</v>
      </c>
      <c r="AT1280" s="3">
        <v>60.41</v>
      </c>
      <c r="AU1280" s="3">
        <v>60.68</v>
      </c>
      <c r="AV1280" s="3">
        <v>61.81</v>
      </c>
      <c r="AW1280" s="3">
        <v>63.15</v>
      </c>
      <c r="AX1280" s="3">
        <v>74.33</v>
      </c>
      <c r="AY1280" s="3">
        <v>77.459999999999994</v>
      </c>
    </row>
    <row r="1281" spans="1:51" x14ac:dyDescent="0.35">
      <c r="A1281" s="5">
        <f t="shared" si="20"/>
        <v>44518</v>
      </c>
      <c r="B1281" t="s">
        <v>1426</v>
      </c>
      <c r="C1281" s="2">
        <v>44518</v>
      </c>
      <c r="D1281" s="3">
        <v>232.68</v>
      </c>
      <c r="E1281" s="3">
        <v>256.91000000000003</v>
      </c>
      <c r="F1281" s="3">
        <v>235.84</v>
      </c>
      <c r="G1281" s="3">
        <v>199.22</v>
      </c>
      <c r="H1281" s="3">
        <v>126.04</v>
      </c>
      <c r="I1281" s="3">
        <v>111.57</v>
      </c>
      <c r="J1281" s="3">
        <v>111.35</v>
      </c>
      <c r="K1281" s="3">
        <v>107.79</v>
      </c>
      <c r="L1281" s="3">
        <v>108.21</v>
      </c>
      <c r="M1281" s="3">
        <v>109.21</v>
      </c>
      <c r="N1281" s="3">
        <v>110.87</v>
      </c>
      <c r="O1281" s="3">
        <v>113.94</v>
      </c>
      <c r="P1281" s="3">
        <v>114.39</v>
      </c>
      <c r="Q1281" s="3">
        <v>118.28</v>
      </c>
      <c r="R1281" s="3">
        <v>118.34</v>
      </c>
      <c r="S1281" s="3">
        <v>117.41</v>
      </c>
      <c r="T1281" s="3">
        <v>82.14</v>
      </c>
      <c r="U1281" s="3">
        <v>81.19</v>
      </c>
      <c r="V1281" s="3">
        <v>80.489999999999995</v>
      </c>
      <c r="W1281" s="3">
        <v>80.209999999999994</v>
      </c>
      <c r="X1281" s="3">
        <v>80.489999999999995</v>
      </c>
      <c r="Y1281" s="3">
        <v>81.7</v>
      </c>
      <c r="Z1281" s="3">
        <v>81.510000000000005</v>
      </c>
      <c r="AA1281" s="3">
        <v>84.64</v>
      </c>
      <c r="AB1281" s="3">
        <v>85.09</v>
      </c>
      <c r="AC1281" s="3">
        <v>85.52</v>
      </c>
      <c r="AD1281" s="3">
        <v>85.34</v>
      </c>
      <c r="AE1281" s="3">
        <v>84.54</v>
      </c>
      <c r="AF1281" s="3">
        <v>63.25</v>
      </c>
      <c r="AG1281" s="3">
        <v>62.44</v>
      </c>
      <c r="AH1281" s="3">
        <v>62.18</v>
      </c>
      <c r="AI1281" s="3">
        <v>62.45</v>
      </c>
      <c r="AJ1281" s="3">
        <v>63.58</v>
      </c>
      <c r="AK1281" s="3">
        <v>64.73</v>
      </c>
      <c r="AL1281" s="3">
        <v>70.55</v>
      </c>
      <c r="AM1281" s="3">
        <v>73.42</v>
      </c>
      <c r="AN1281" s="3">
        <v>73.87</v>
      </c>
      <c r="AO1281" s="3">
        <v>74.540000000000006</v>
      </c>
      <c r="AP1281" s="3">
        <v>74.09</v>
      </c>
      <c r="AQ1281" s="3">
        <v>73.37</v>
      </c>
      <c r="AR1281" s="3">
        <v>61.89</v>
      </c>
      <c r="AS1281" s="3">
        <v>61.08</v>
      </c>
      <c r="AT1281" s="3">
        <v>60.82</v>
      </c>
      <c r="AU1281" s="3">
        <v>61.09</v>
      </c>
      <c r="AV1281" s="3">
        <v>62.22</v>
      </c>
      <c r="AW1281" s="3">
        <v>63.56</v>
      </c>
      <c r="AX1281" s="3">
        <v>74.900000000000006</v>
      </c>
      <c r="AY1281" s="3">
        <v>78.03</v>
      </c>
    </row>
    <row r="1282" spans="1:51" x14ac:dyDescent="0.35">
      <c r="A1282" s="5">
        <f t="shared" si="20"/>
        <v>44519</v>
      </c>
      <c r="B1282" t="s">
        <v>1427</v>
      </c>
      <c r="C1282" s="2">
        <v>44519</v>
      </c>
      <c r="D1282" s="3">
        <v>223.78</v>
      </c>
      <c r="E1282" s="3">
        <v>245.63</v>
      </c>
      <c r="F1282" s="3">
        <v>228.85</v>
      </c>
      <c r="G1282" s="3">
        <v>189.07</v>
      </c>
      <c r="H1282" s="3">
        <v>122.88</v>
      </c>
      <c r="I1282" s="3">
        <v>109.1</v>
      </c>
      <c r="J1282" s="3">
        <v>108.86</v>
      </c>
      <c r="K1282" s="3">
        <v>105.33</v>
      </c>
      <c r="L1282" s="3">
        <v>105.75</v>
      </c>
      <c r="M1282" s="3">
        <v>106.75</v>
      </c>
      <c r="N1282" s="3">
        <v>108.24</v>
      </c>
      <c r="O1282" s="3">
        <v>111.31</v>
      </c>
      <c r="P1282" s="3">
        <v>111.76</v>
      </c>
      <c r="Q1282" s="3">
        <v>115.71</v>
      </c>
      <c r="R1282" s="3">
        <v>115.77</v>
      </c>
      <c r="S1282" s="3">
        <v>114.84</v>
      </c>
      <c r="T1282" s="3">
        <v>81.02</v>
      </c>
      <c r="U1282" s="3">
        <v>80.069999999999993</v>
      </c>
      <c r="V1282" s="3">
        <v>79.37</v>
      </c>
      <c r="W1282" s="3">
        <v>79.09</v>
      </c>
      <c r="X1282" s="3">
        <v>79.37</v>
      </c>
      <c r="Y1282" s="3">
        <v>80.58</v>
      </c>
      <c r="Z1282" s="3">
        <v>80.540000000000006</v>
      </c>
      <c r="AA1282" s="3">
        <v>83.67</v>
      </c>
      <c r="AB1282" s="3">
        <v>84.12</v>
      </c>
      <c r="AC1282" s="3">
        <v>84.55</v>
      </c>
      <c r="AD1282" s="3">
        <v>84.37</v>
      </c>
      <c r="AE1282" s="3">
        <v>83.57</v>
      </c>
      <c r="AF1282" s="3">
        <v>62.64</v>
      </c>
      <c r="AG1282" s="3">
        <v>61.83</v>
      </c>
      <c r="AH1282" s="3">
        <v>61.57</v>
      </c>
      <c r="AI1282" s="3">
        <v>61.84</v>
      </c>
      <c r="AJ1282" s="3">
        <v>62.97</v>
      </c>
      <c r="AK1282" s="3">
        <v>64.12</v>
      </c>
      <c r="AL1282" s="3">
        <v>70.010000000000005</v>
      </c>
      <c r="AM1282" s="3">
        <v>72.88</v>
      </c>
      <c r="AN1282" s="3">
        <v>73.33</v>
      </c>
      <c r="AO1282" s="3">
        <v>74</v>
      </c>
      <c r="AP1282" s="3">
        <v>73.55</v>
      </c>
      <c r="AQ1282" s="3">
        <v>72.72</v>
      </c>
      <c r="AR1282" s="3">
        <v>61.42</v>
      </c>
      <c r="AS1282" s="3">
        <v>60.61</v>
      </c>
      <c r="AT1282" s="3">
        <v>60.35</v>
      </c>
      <c r="AU1282" s="3">
        <v>60.62</v>
      </c>
      <c r="AV1282" s="3">
        <v>61.75</v>
      </c>
      <c r="AW1282" s="3">
        <v>63.09</v>
      </c>
      <c r="AX1282" s="3">
        <v>74.36</v>
      </c>
      <c r="AY1282" s="3">
        <v>77.489999999999995</v>
      </c>
    </row>
    <row r="1283" spans="1:51" x14ac:dyDescent="0.35">
      <c r="A1283" s="5">
        <f t="shared" si="20"/>
        <v>44522</v>
      </c>
      <c r="B1283" t="s">
        <v>1428</v>
      </c>
      <c r="C1283" s="2">
        <v>44522</v>
      </c>
      <c r="D1283" s="3">
        <v>220.34</v>
      </c>
      <c r="E1283" s="3">
        <v>245.93</v>
      </c>
      <c r="F1283" s="3">
        <v>231.79</v>
      </c>
      <c r="G1283" s="3">
        <v>187.27</v>
      </c>
      <c r="H1283" s="3">
        <v>123.37</v>
      </c>
      <c r="I1283" s="3">
        <v>109</v>
      </c>
      <c r="J1283" s="3">
        <v>108.76</v>
      </c>
      <c r="K1283" s="3">
        <v>105.46</v>
      </c>
      <c r="L1283" s="3">
        <v>105.88</v>
      </c>
      <c r="M1283" s="3">
        <v>106.88</v>
      </c>
      <c r="N1283" s="3">
        <v>108.44</v>
      </c>
      <c r="O1283" s="3">
        <v>111.51</v>
      </c>
      <c r="P1283" s="3">
        <v>111.96</v>
      </c>
      <c r="Q1283" s="3">
        <v>115.79</v>
      </c>
      <c r="R1283" s="3">
        <v>115.85</v>
      </c>
      <c r="S1283" s="3">
        <v>114.92</v>
      </c>
      <c r="T1283" s="3">
        <v>81.150000000000006</v>
      </c>
      <c r="U1283" s="3">
        <v>80.2</v>
      </c>
      <c r="V1283" s="3">
        <v>79.5</v>
      </c>
      <c r="W1283" s="3">
        <v>79.22</v>
      </c>
      <c r="X1283" s="3">
        <v>79.5</v>
      </c>
      <c r="Y1283" s="3">
        <v>80.709999999999994</v>
      </c>
      <c r="Z1283" s="3">
        <v>81.36</v>
      </c>
      <c r="AA1283" s="3">
        <v>84.49</v>
      </c>
      <c r="AB1283" s="3">
        <v>84.94</v>
      </c>
      <c r="AC1283" s="3">
        <v>85.37</v>
      </c>
      <c r="AD1283" s="3">
        <v>85.19</v>
      </c>
      <c r="AE1283" s="3">
        <v>84.39</v>
      </c>
      <c r="AF1283" s="3">
        <v>63.68</v>
      </c>
      <c r="AG1283" s="3">
        <v>62.87</v>
      </c>
      <c r="AH1283" s="3">
        <v>62.61</v>
      </c>
      <c r="AI1283" s="3">
        <v>62.88</v>
      </c>
      <c r="AJ1283" s="3">
        <v>64.010000000000005</v>
      </c>
      <c r="AK1283" s="3">
        <v>65.16</v>
      </c>
      <c r="AL1283" s="3">
        <v>70.91</v>
      </c>
      <c r="AM1283" s="3">
        <v>73.78</v>
      </c>
      <c r="AN1283" s="3">
        <v>74.23</v>
      </c>
      <c r="AO1283" s="3">
        <v>74.900000000000006</v>
      </c>
      <c r="AP1283" s="3">
        <v>74.45</v>
      </c>
      <c r="AQ1283" s="3">
        <v>73.62</v>
      </c>
      <c r="AR1283" s="3">
        <v>62.46</v>
      </c>
      <c r="AS1283" s="3">
        <v>61.65</v>
      </c>
      <c r="AT1283" s="3">
        <v>61.39</v>
      </c>
      <c r="AU1283" s="3">
        <v>61.66</v>
      </c>
      <c r="AV1283" s="3">
        <v>62.79</v>
      </c>
      <c r="AW1283" s="3">
        <v>64.13</v>
      </c>
      <c r="AX1283" s="3">
        <v>75.260000000000005</v>
      </c>
      <c r="AY1283" s="3">
        <v>78.39</v>
      </c>
    </row>
    <row r="1284" spans="1:51" x14ac:dyDescent="0.35">
      <c r="A1284" s="5">
        <f t="shared" si="20"/>
        <v>44523</v>
      </c>
      <c r="B1284" t="s">
        <v>1429</v>
      </c>
      <c r="C1284" s="2">
        <v>44523</v>
      </c>
      <c r="D1284" s="3">
        <v>230.94</v>
      </c>
      <c r="E1284" s="3">
        <v>256.95999999999998</v>
      </c>
      <c r="F1284" s="3">
        <v>244.08</v>
      </c>
      <c r="G1284" s="3">
        <v>196.09</v>
      </c>
      <c r="H1284" s="3">
        <v>126.67</v>
      </c>
      <c r="I1284" s="3">
        <v>111.8</v>
      </c>
      <c r="J1284" s="3">
        <v>111.56</v>
      </c>
      <c r="K1284" s="3">
        <v>108.47</v>
      </c>
      <c r="L1284" s="3">
        <v>108.89</v>
      </c>
      <c r="M1284" s="3">
        <v>109.89</v>
      </c>
      <c r="N1284" s="3">
        <v>112.43</v>
      </c>
      <c r="O1284" s="3">
        <v>115.5</v>
      </c>
      <c r="P1284" s="3">
        <v>115.95</v>
      </c>
      <c r="Q1284" s="3">
        <v>119.72</v>
      </c>
      <c r="R1284" s="3">
        <v>119.78</v>
      </c>
      <c r="S1284" s="3">
        <v>118.85</v>
      </c>
      <c r="T1284" s="3">
        <v>82.3</v>
      </c>
      <c r="U1284" s="3">
        <v>81.349999999999994</v>
      </c>
      <c r="V1284" s="3">
        <v>80.650000000000006</v>
      </c>
      <c r="W1284" s="3">
        <v>80.37</v>
      </c>
      <c r="X1284" s="3">
        <v>80.650000000000006</v>
      </c>
      <c r="Y1284" s="3">
        <v>81.86</v>
      </c>
      <c r="Z1284" s="3">
        <v>83.64</v>
      </c>
      <c r="AA1284" s="3">
        <v>86.77</v>
      </c>
      <c r="AB1284" s="3">
        <v>87.22</v>
      </c>
      <c r="AC1284" s="3">
        <v>87.65</v>
      </c>
      <c r="AD1284" s="3">
        <v>87.47</v>
      </c>
      <c r="AE1284" s="3">
        <v>86.67</v>
      </c>
      <c r="AF1284" s="3">
        <v>63.96</v>
      </c>
      <c r="AG1284" s="3">
        <v>63.15</v>
      </c>
      <c r="AH1284" s="3">
        <v>62.89</v>
      </c>
      <c r="AI1284" s="3">
        <v>63.16</v>
      </c>
      <c r="AJ1284" s="3">
        <v>64.290000000000006</v>
      </c>
      <c r="AK1284" s="3">
        <v>65.44</v>
      </c>
      <c r="AL1284" s="3">
        <v>71.37</v>
      </c>
      <c r="AM1284" s="3">
        <v>74.239999999999995</v>
      </c>
      <c r="AN1284" s="3">
        <v>74.69</v>
      </c>
      <c r="AO1284" s="3">
        <v>75.36</v>
      </c>
      <c r="AP1284" s="3">
        <v>74.91</v>
      </c>
      <c r="AQ1284" s="3">
        <v>74.08</v>
      </c>
      <c r="AR1284" s="3">
        <v>62.74</v>
      </c>
      <c r="AS1284" s="3">
        <v>61.93</v>
      </c>
      <c r="AT1284" s="3">
        <v>61.67</v>
      </c>
      <c r="AU1284" s="3">
        <v>61.94</v>
      </c>
      <c r="AV1284" s="3">
        <v>63.07</v>
      </c>
      <c r="AW1284" s="3">
        <v>64.41</v>
      </c>
      <c r="AX1284" s="3">
        <v>75.72</v>
      </c>
      <c r="AY1284" s="3">
        <v>78.849999999999994</v>
      </c>
    </row>
    <row r="1285" spans="1:51" x14ac:dyDescent="0.35">
      <c r="A1285" s="5">
        <f t="shared" si="20"/>
        <v>44524</v>
      </c>
      <c r="B1285" t="s">
        <v>1430</v>
      </c>
      <c r="C1285" s="2">
        <v>44524</v>
      </c>
      <c r="D1285" s="3">
        <v>236.37</v>
      </c>
      <c r="E1285" s="3">
        <v>268.7</v>
      </c>
      <c r="F1285" s="3">
        <v>255.04</v>
      </c>
      <c r="G1285" s="3">
        <v>205.48</v>
      </c>
      <c r="H1285" s="3">
        <v>129.51</v>
      </c>
      <c r="I1285" s="3">
        <v>114.3</v>
      </c>
      <c r="J1285" s="3">
        <v>114.06</v>
      </c>
      <c r="K1285" s="3">
        <v>111.2</v>
      </c>
      <c r="L1285" s="3">
        <v>111.62</v>
      </c>
      <c r="M1285" s="3">
        <v>112.62</v>
      </c>
      <c r="N1285" s="3">
        <v>114.33</v>
      </c>
      <c r="O1285" s="3">
        <v>117.4</v>
      </c>
      <c r="P1285" s="3">
        <v>117.85</v>
      </c>
      <c r="Q1285" s="3">
        <v>121.59</v>
      </c>
      <c r="R1285" s="3">
        <v>121.65</v>
      </c>
      <c r="S1285" s="3">
        <v>120.72</v>
      </c>
      <c r="T1285" s="3">
        <v>83.05</v>
      </c>
      <c r="U1285" s="3">
        <v>82.1</v>
      </c>
      <c r="V1285" s="3">
        <v>81.400000000000006</v>
      </c>
      <c r="W1285" s="3">
        <v>81.12</v>
      </c>
      <c r="X1285" s="3">
        <v>81.400000000000006</v>
      </c>
      <c r="Y1285" s="3">
        <v>82.61</v>
      </c>
      <c r="Z1285" s="3">
        <v>85.15</v>
      </c>
      <c r="AA1285" s="3">
        <v>88.28</v>
      </c>
      <c r="AB1285" s="3">
        <v>88.73</v>
      </c>
      <c r="AC1285" s="3">
        <v>89.16</v>
      </c>
      <c r="AD1285" s="3">
        <v>88.98</v>
      </c>
      <c r="AE1285" s="3">
        <v>88.18</v>
      </c>
      <c r="AF1285" s="3">
        <v>65.3</v>
      </c>
      <c r="AG1285" s="3">
        <v>64.489999999999995</v>
      </c>
      <c r="AH1285" s="3">
        <v>64.23</v>
      </c>
      <c r="AI1285" s="3">
        <v>64.5</v>
      </c>
      <c r="AJ1285" s="3">
        <v>65.63</v>
      </c>
      <c r="AK1285" s="3">
        <v>66.78</v>
      </c>
      <c r="AL1285" s="3">
        <v>72.760000000000005</v>
      </c>
      <c r="AM1285" s="3">
        <v>75.63</v>
      </c>
      <c r="AN1285" s="3">
        <v>76.08</v>
      </c>
      <c r="AO1285" s="3">
        <v>76.75</v>
      </c>
      <c r="AP1285" s="3">
        <v>76.3</v>
      </c>
      <c r="AQ1285" s="3">
        <v>75.47</v>
      </c>
      <c r="AR1285" s="3">
        <v>64.08</v>
      </c>
      <c r="AS1285" s="3">
        <v>63.27</v>
      </c>
      <c r="AT1285" s="3">
        <v>63.01</v>
      </c>
      <c r="AU1285" s="3">
        <v>63.28</v>
      </c>
      <c r="AV1285" s="3">
        <v>64.41</v>
      </c>
      <c r="AW1285" s="3">
        <v>65.75</v>
      </c>
      <c r="AX1285" s="3">
        <v>77.11</v>
      </c>
      <c r="AY1285" s="3">
        <v>80.239999999999995</v>
      </c>
    </row>
    <row r="1286" spans="1:51" x14ac:dyDescent="0.35">
      <c r="A1286" s="5">
        <f t="shared" si="20"/>
        <v>44525</v>
      </c>
      <c r="B1286" t="s">
        <v>1431</v>
      </c>
      <c r="C1286" s="2">
        <v>44525</v>
      </c>
      <c r="D1286" s="3">
        <v>242.32</v>
      </c>
      <c r="E1286" s="3">
        <v>287.10000000000002</v>
      </c>
      <c r="F1286" s="3">
        <v>264.73</v>
      </c>
      <c r="G1286" s="3">
        <v>207.2</v>
      </c>
      <c r="H1286" s="3">
        <v>131.16999999999999</v>
      </c>
      <c r="I1286" s="3">
        <v>116.3</v>
      </c>
      <c r="J1286" s="3">
        <v>116.06</v>
      </c>
      <c r="K1286" s="3">
        <v>113.36</v>
      </c>
      <c r="L1286" s="3">
        <v>113.78</v>
      </c>
      <c r="M1286" s="3">
        <v>114.78</v>
      </c>
      <c r="N1286" s="3">
        <v>117.01</v>
      </c>
      <c r="O1286" s="3">
        <v>120.08</v>
      </c>
      <c r="P1286" s="3">
        <v>120.53</v>
      </c>
      <c r="Q1286" s="3">
        <v>124.27</v>
      </c>
      <c r="R1286" s="3">
        <v>124.33</v>
      </c>
      <c r="S1286" s="3">
        <v>123.4</v>
      </c>
      <c r="T1286" s="3">
        <v>86.94</v>
      </c>
      <c r="U1286" s="3">
        <v>85.99</v>
      </c>
      <c r="V1286" s="3">
        <v>85.29</v>
      </c>
      <c r="W1286" s="3">
        <v>85.01</v>
      </c>
      <c r="X1286" s="3">
        <v>85.29</v>
      </c>
      <c r="Y1286" s="3">
        <v>86.5</v>
      </c>
      <c r="Z1286" s="3">
        <v>87.84</v>
      </c>
      <c r="AA1286" s="3">
        <v>90.97</v>
      </c>
      <c r="AB1286" s="3">
        <v>91.42</v>
      </c>
      <c r="AC1286" s="3">
        <v>91.85</v>
      </c>
      <c r="AD1286" s="3">
        <v>91.67</v>
      </c>
      <c r="AE1286" s="3">
        <v>90.87</v>
      </c>
      <c r="AF1286" s="3">
        <v>65.17</v>
      </c>
      <c r="AG1286" s="3">
        <v>64.36</v>
      </c>
      <c r="AH1286" s="3">
        <v>64.099999999999994</v>
      </c>
      <c r="AI1286" s="3">
        <v>64.37</v>
      </c>
      <c r="AJ1286" s="3">
        <v>65.5</v>
      </c>
      <c r="AK1286" s="3">
        <v>66.650000000000006</v>
      </c>
      <c r="AL1286" s="3">
        <v>73.41</v>
      </c>
      <c r="AM1286" s="3">
        <v>76.28</v>
      </c>
      <c r="AN1286" s="3">
        <v>76.73</v>
      </c>
      <c r="AO1286" s="3">
        <v>77.400000000000006</v>
      </c>
      <c r="AP1286" s="3">
        <v>76.95</v>
      </c>
      <c r="AQ1286" s="3">
        <v>76.12</v>
      </c>
      <c r="AR1286" s="3">
        <v>63.95</v>
      </c>
      <c r="AS1286" s="3">
        <v>63.14</v>
      </c>
      <c r="AT1286" s="3">
        <v>62.88</v>
      </c>
      <c r="AU1286" s="3">
        <v>63.15</v>
      </c>
      <c r="AV1286" s="3">
        <v>64.28</v>
      </c>
      <c r="AW1286" s="3">
        <v>65.62</v>
      </c>
      <c r="AX1286" s="3">
        <v>77.760000000000005</v>
      </c>
      <c r="AY1286" s="3">
        <v>80.89</v>
      </c>
    </row>
    <row r="1287" spans="1:51" x14ac:dyDescent="0.35">
      <c r="A1287" s="5">
        <f t="shared" si="20"/>
        <v>44526</v>
      </c>
      <c r="B1287" t="s">
        <v>1432</v>
      </c>
      <c r="C1287" s="2">
        <v>44526</v>
      </c>
      <c r="D1287" s="3">
        <v>245.15</v>
      </c>
      <c r="E1287" s="3">
        <v>287.98</v>
      </c>
      <c r="F1287" s="3">
        <v>260.3</v>
      </c>
      <c r="G1287" s="3">
        <v>196.65</v>
      </c>
      <c r="H1287" s="3">
        <v>126.71</v>
      </c>
      <c r="I1287" s="3">
        <v>112.39</v>
      </c>
      <c r="J1287" s="3">
        <v>112.15</v>
      </c>
      <c r="K1287" s="3">
        <v>109.52</v>
      </c>
      <c r="L1287" s="3">
        <v>109.94</v>
      </c>
      <c r="M1287" s="3">
        <v>110.94</v>
      </c>
      <c r="N1287" s="3">
        <v>115.02</v>
      </c>
      <c r="O1287" s="3">
        <v>118.09</v>
      </c>
      <c r="P1287" s="3">
        <v>118.54</v>
      </c>
      <c r="Q1287" s="3">
        <v>122.27</v>
      </c>
      <c r="R1287" s="3">
        <v>122.33</v>
      </c>
      <c r="S1287" s="3">
        <v>121.4</v>
      </c>
      <c r="T1287" s="3">
        <v>85.48</v>
      </c>
      <c r="U1287" s="3">
        <v>84.53</v>
      </c>
      <c r="V1287" s="3">
        <v>83.83</v>
      </c>
      <c r="W1287" s="3">
        <v>83.55</v>
      </c>
      <c r="X1287" s="3">
        <v>83.83</v>
      </c>
      <c r="Y1287" s="3">
        <v>85.04</v>
      </c>
      <c r="Z1287" s="3">
        <v>87.6</v>
      </c>
      <c r="AA1287" s="3">
        <v>90.73</v>
      </c>
      <c r="AB1287" s="3">
        <v>91.18</v>
      </c>
      <c r="AC1287" s="3">
        <v>91.61</v>
      </c>
      <c r="AD1287" s="3">
        <v>91.43</v>
      </c>
      <c r="AE1287" s="3">
        <v>90.63</v>
      </c>
      <c r="AF1287" s="3">
        <v>64.459999999999994</v>
      </c>
      <c r="AG1287" s="3">
        <v>63.65</v>
      </c>
      <c r="AH1287" s="3">
        <v>63.39</v>
      </c>
      <c r="AI1287" s="3">
        <v>63.66</v>
      </c>
      <c r="AJ1287" s="3">
        <v>64.790000000000006</v>
      </c>
      <c r="AK1287" s="3">
        <v>65.94</v>
      </c>
      <c r="AL1287" s="3">
        <v>71.44</v>
      </c>
      <c r="AM1287" s="3">
        <v>74.31</v>
      </c>
      <c r="AN1287" s="3">
        <v>74.760000000000005</v>
      </c>
      <c r="AO1287" s="3">
        <v>75.430000000000007</v>
      </c>
      <c r="AP1287" s="3">
        <v>74.98</v>
      </c>
      <c r="AQ1287" s="3">
        <v>74.150000000000006</v>
      </c>
      <c r="AR1287" s="3">
        <v>63.24</v>
      </c>
      <c r="AS1287" s="3">
        <v>62.43</v>
      </c>
      <c r="AT1287" s="3">
        <v>62.17</v>
      </c>
      <c r="AU1287" s="3">
        <v>62.44</v>
      </c>
      <c r="AV1287" s="3">
        <v>63.57</v>
      </c>
      <c r="AW1287" s="3">
        <v>64.91</v>
      </c>
      <c r="AX1287" s="3">
        <v>75.790000000000006</v>
      </c>
      <c r="AY1287" s="3">
        <v>78.92</v>
      </c>
    </row>
    <row r="1288" spans="1:51" x14ac:dyDescent="0.35">
      <c r="A1288" s="5">
        <f t="shared" si="20"/>
        <v>44529</v>
      </c>
      <c r="B1288" t="s">
        <v>1433</v>
      </c>
      <c r="C1288" s="2">
        <v>44529</v>
      </c>
      <c r="D1288" s="3">
        <v>259.24</v>
      </c>
      <c r="E1288" s="3">
        <v>296.08</v>
      </c>
      <c r="F1288" s="3">
        <v>268.39999999999998</v>
      </c>
      <c r="G1288" s="3">
        <v>204.75</v>
      </c>
      <c r="H1288" s="3">
        <v>129.52000000000001</v>
      </c>
      <c r="I1288" s="3">
        <v>115.2</v>
      </c>
      <c r="J1288" s="3">
        <v>114.96</v>
      </c>
      <c r="K1288" s="3">
        <v>112.26</v>
      </c>
      <c r="L1288" s="3">
        <v>112.68</v>
      </c>
      <c r="M1288" s="3">
        <v>113.68</v>
      </c>
      <c r="N1288" s="3">
        <v>117.3</v>
      </c>
      <c r="O1288" s="3">
        <v>120.37</v>
      </c>
      <c r="P1288" s="3">
        <v>120.82</v>
      </c>
      <c r="Q1288" s="3">
        <v>124.55</v>
      </c>
      <c r="R1288" s="3">
        <v>124.61</v>
      </c>
      <c r="S1288" s="3">
        <v>123.68</v>
      </c>
      <c r="T1288" s="3">
        <v>87.51</v>
      </c>
      <c r="U1288" s="3">
        <v>86.56</v>
      </c>
      <c r="V1288" s="3">
        <v>85.86</v>
      </c>
      <c r="W1288" s="3">
        <v>85.58</v>
      </c>
      <c r="X1288" s="3">
        <v>85.86</v>
      </c>
      <c r="Y1288" s="3">
        <v>87.07</v>
      </c>
      <c r="Z1288" s="3">
        <v>88.28</v>
      </c>
      <c r="AA1288" s="3">
        <v>91.41</v>
      </c>
      <c r="AB1288" s="3">
        <v>91.86</v>
      </c>
      <c r="AC1288" s="3">
        <v>92.29</v>
      </c>
      <c r="AD1288" s="3">
        <v>92.11</v>
      </c>
      <c r="AE1288" s="3">
        <v>91.31</v>
      </c>
      <c r="AF1288" s="3">
        <v>65.989999999999995</v>
      </c>
      <c r="AG1288" s="3">
        <v>65.180000000000007</v>
      </c>
      <c r="AH1288" s="3">
        <v>64.92</v>
      </c>
      <c r="AI1288" s="3">
        <v>65.19</v>
      </c>
      <c r="AJ1288" s="3">
        <v>66.319999999999993</v>
      </c>
      <c r="AK1288" s="3">
        <v>67.47</v>
      </c>
      <c r="AL1288" s="3">
        <v>72.23</v>
      </c>
      <c r="AM1288" s="3">
        <v>75.099999999999994</v>
      </c>
      <c r="AN1288" s="3">
        <v>75.55</v>
      </c>
      <c r="AO1288" s="3">
        <v>76.22</v>
      </c>
      <c r="AP1288" s="3">
        <v>75.77</v>
      </c>
      <c r="AQ1288" s="3">
        <v>74.94</v>
      </c>
      <c r="AR1288" s="3">
        <v>64.77</v>
      </c>
      <c r="AS1288" s="3">
        <v>63.96</v>
      </c>
      <c r="AT1288" s="3">
        <v>63.7</v>
      </c>
      <c r="AU1288" s="3">
        <v>63.97</v>
      </c>
      <c r="AV1288" s="3">
        <v>65.099999999999994</v>
      </c>
      <c r="AW1288" s="3">
        <v>66.44</v>
      </c>
      <c r="AX1288" s="3">
        <v>76.58</v>
      </c>
      <c r="AY1288" s="3">
        <v>79.709999999999994</v>
      </c>
    </row>
    <row r="1289" spans="1:51" x14ac:dyDescent="0.35">
      <c r="A1289" s="5">
        <f t="shared" si="20"/>
        <v>44530</v>
      </c>
      <c r="B1289" t="s">
        <v>1434</v>
      </c>
      <c r="C1289" s="2">
        <v>44530</v>
      </c>
      <c r="D1289" s="3">
        <v>297.76</v>
      </c>
      <c r="E1289" s="3">
        <v>265.29000000000002</v>
      </c>
      <c r="F1289" s="3">
        <v>206.2</v>
      </c>
      <c r="G1289" s="3">
        <v>129.57</v>
      </c>
      <c r="H1289" s="3">
        <v>116.09</v>
      </c>
      <c r="I1289" s="3">
        <v>115.85</v>
      </c>
      <c r="J1289" s="3">
        <v>113.04</v>
      </c>
      <c r="K1289" s="3">
        <v>113.46</v>
      </c>
      <c r="L1289" s="3">
        <v>114.46</v>
      </c>
      <c r="M1289" s="3">
        <v>117.86</v>
      </c>
      <c r="N1289" s="3">
        <v>120.93</v>
      </c>
      <c r="O1289" s="3">
        <v>121.38</v>
      </c>
      <c r="P1289" s="3">
        <v>125.11</v>
      </c>
      <c r="Q1289" s="3">
        <v>125.17</v>
      </c>
      <c r="R1289" s="3">
        <v>124.24</v>
      </c>
      <c r="S1289" s="3">
        <v>88.38</v>
      </c>
      <c r="T1289" s="3">
        <v>87.43</v>
      </c>
      <c r="U1289" s="3">
        <v>86.73</v>
      </c>
      <c r="V1289" s="3">
        <v>86.45</v>
      </c>
      <c r="W1289" s="3">
        <v>86.73</v>
      </c>
      <c r="X1289" s="3">
        <v>87.94</v>
      </c>
      <c r="Y1289" s="3">
        <v>88.84</v>
      </c>
      <c r="Z1289" s="3">
        <v>91.97</v>
      </c>
      <c r="AA1289" s="3">
        <v>92.42</v>
      </c>
      <c r="AB1289" s="3">
        <v>92.85</v>
      </c>
      <c r="AC1289" s="3">
        <v>92.67</v>
      </c>
      <c r="AD1289" s="3">
        <v>91.87</v>
      </c>
      <c r="AE1289" s="3">
        <v>66.31</v>
      </c>
      <c r="AF1289" s="3">
        <v>65.5</v>
      </c>
      <c r="AG1289" s="3">
        <v>65.239999999999995</v>
      </c>
      <c r="AH1289" s="3">
        <v>65.510000000000005</v>
      </c>
      <c r="AI1289" s="3">
        <v>66.64</v>
      </c>
      <c r="AJ1289" s="3">
        <v>67.790000000000006</v>
      </c>
      <c r="AK1289" s="3">
        <v>72.790000000000006</v>
      </c>
      <c r="AL1289" s="3">
        <v>75.66</v>
      </c>
      <c r="AM1289" s="3">
        <v>76.11</v>
      </c>
      <c r="AN1289" s="3">
        <v>76.78</v>
      </c>
      <c r="AO1289" s="3">
        <v>76.33</v>
      </c>
      <c r="AP1289" s="3">
        <v>75.5</v>
      </c>
      <c r="AQ1289" s="3">
        <v>65.09</v>
      </c>
      <c r="AR1289" s="3">
        <v>64.28</v>
      </c>
      <c r="AS1289" s="3">
        <v>64.02</v>
      </c>
      <c r="AT1289" s="3">
        <v>64.290000000000006</v>
      </c>
      <c r="AU1289" s="3">
        <v>65.42</v>
      </c>
      <c r="AV1289" s="3">
        <v>66.760000000000005</v>
      </c>
      <c r="AW1289" s="3">
        <v>77.14</v>
      </c>
      <c r="AX1289" s="3">
        <v>80.27</v>
      </c>
      <c r="AY1289" s="3">
        <v>82.44</v>
      </c>
    </row>
    <row r="1290" spans="1:51" x14ac:dyDescent="0.35">
      <c r="A1290" s="5">
        <f t="shared" si="20"/>
        <v>44531</v>
      </c>
      <c r="B1290" t="s">
        <v>1435</v>
      </c>
      <c r="C1290" s="2">
        <v>44531</v>
      </c>
      <c r="D1290" s="3">
        <v>303.01</v>
      </c>
      <c r="E1290" s="3">
        <v>268.7</v>
      </c>
      <c r="F1290" s="3">
        <v>208.9</v>
      </c>
      <c r="G1290" s="3">
        <v>130.27000000000001</v>
      </c>
      <c r="H1290" s="3">
        <v>116.73</v>
      </c>
      <c r="I1290" s="3">
        <v>115.99</v>
      </c>
      <c r="J1290" s="3">
        <v>113.54</v>
      </c>
      <c r="K1290" s="3">
        <v>113.96</v>
      </c>
      <c r="L1290" s="3">
        <v>114.96</v>
      </c>
      <c r="M1290" s="3">
        <v>118.26</v>
      </c>
      <c r="N1290" s="3">
        <v>121.33</v>
      </c>
      <c r="O1290" s="3">
        <v>121.78</v>
      </c>
      <c r="P1290" s="3">
        <v>124.95</v>
      </c>
      <c r="Q1290" s="3">
        <v>125.01</v>
      </c>
      <c r="R1290" s="3">
        <v>124.08</v>
      </c>
      <c r="S1290" s="3">
        <v>88.62</v>
      </c>
      <c r="T1290" s="3">
        <v>87.67</v>
      </c>
      <c r="U1290" s="3">
        <v>86.97</v>
      </c>
      <c r="V1290" s="3">
        <v>86.69</v>
      </c>
      <c r="W1290" s="3">
        <v>86.97</v>
      </c>
      <c r="X1290" s="3">
        <v>88.18</v>
      </c>
      <c r="Y1290" s="3">
        <v>88.98</v>
      </c>
      <c r="Z1290" s="3">
        <v>92.11</v>
      </c>
      <c r="AA1290" s="3">
        <v>92.56</v>
      </c>
      <c r="AB1290" s="3">
        <v>92.99</v>
      </c>
      <c r="AC1290" s="3">
        <v>92.81</v>
      </c>
      <c r="AD1290" s="3">
        <v>92.01</v>
      </c>
      <c r="AE1290" s="3">
        <v>66.05</v>
      </c>
      <c r="AF1290" s="3">
        <v>65.239999999999995</v>
      </c>
      <c r="AG1290" s="3">
        <v>64.98</v>
      </c>
      <c r="AH1290" s="3">
        <v>65.25</v>
      </c>
      <c r="AI1290" s="3">
        <v>66.38</v>
      </c>
      <c r="AJ1290" s="3">
        <v>67.53</v>
      </c>
      <c r="AK1290" s="3">
        <v>72.84</v>
      </c>
      <c r="AL1290" s="3">
        <v>75.709999999999994</v>
      </c>
      <c r="AM1290" s="3">
        <v>76.16</v>
      </c>
      <c r="AN1290" s="3">
        <v>76.83</v>
      </c>
      <c r="AO1290" s="3">
        <v>76.38</v>
      </c>
      <c r="AP1290" s="3">
        <v>75.55</v>
      </c>
      <c r="AQ1290" s="3">
        <v>64.83</v>
      </c>
      <c r="AR1290" s="3">
        <v>64.02</v>
      </c>
      <c r="AS1290" s="3">
        <v>63.76</v>
      </c>
      <c r="AT1290" s="3">
        <v>64.03</v>
      </c>
      <c r="AU1290" s="3">
        <v>65.16</v>
      </c>
      <c r="AV1290" s="3">
        <v>66.5</v>
      </c>
      <c r="AW1290" s="3">
        <v>77.19</v>
      </c>
      <c r="AX1290" s="3">
        <v>80.319999999999993</v>
      </c>
      <c r="AY1290" s="3">
        <v>82.49</v>
      </c>
    </row>
    <row r="1291" spans="1:51" x14ac:dyDescent="0.35">
      <c r="A1291" s="5">
        <f t="shared" si="20"/>
        <v>44532</v>
      </c>
      <c r="B1291" t="s">
        <v>1436</v>
      </c>
      <c r="C1291" s="2">
        <v>44532</v>
      </c>
      <c r="D1291" s="3">
        <v>303.98</v>
      </c>
      <c r="E1291" s="3">
        <v>269.77999999999997</v>
      </c>
      <c r="F1291" s="3">
        <v>206.78</v>
      </c>
      <c r="G1291" s="3">
        <v>130.88</v>
      </c>
      <c r="H1291" s="3">
        <v>117.99</v>
      </c>
      <c r="I1291" s="3">
        <v>117.25</v>
      </c>
      <c r="J1291" s="3">
        <v>114.58</v>
      </c>
      <c r="K1291" s="3">
        <v>115</v>
      </c>
      <c r="L1291" s="3">
        <v>116</v>
      </c>
      <c r="M1291" s="3">
        <v>119.11</v>
      </c>
      <c r="N1291" s="3">
        <v>122.18</v>
      </c>
      <c r="O1291" s="3">
        <v>122.63</v>
      </c>
      <c r="P1291" s="3">
        <v>125.05</v>
      </c>
      <c r="Q1291" s="3">
        <v>125.11</v>
      </c>
      <c r="R1291" s="3">
        <v>124.18</v>
      </c>
      <c r="S1291" s="3">
        <v>88.43</v>
      </c>
      <c r="T1291" s="3">
        <v>87.48</v>
      </c>
      <c r="U1291" s="3">
        <v>86.78</v>
      </c>
      <c r="V1291" s="3">
        <v>86.5</v>
      </c>
      <c r="W1291" s="3">
        <v>86.78</v>
      </c>
      <c r="X1291" s="3">
        <v>87.99</v>
      </c>
      <c r="Y1291" s="3">
        <v>89.17</v>
      </c>
      <c r="Z1291" s="3">
        <v>92.3</v>
      </c>
      <c r="AA1291" s="3">
        <v>92.75</v>
      </c>
      <c r="AB1291" s="3">
        <v>93.18</v>
      </c>
      <c r="AC1291" s="3">
        <v>93</v>
      </c>
      <c r="AD1291" s="3">
        <v>92.2</v>
      </c>
      <c r="AE1291" s="3">
        <v>65.98</v>
      </c>
      <c r="AF1291" s="3">
        <v>65.17</v>
      </c>
      <c r="AG1291" s="3">
        <v>64.91</v>
      </c>
      <c r="AH1291" s="3">
        <v>65.180000000000007</v>
      </c>
      <c r="AI1291" s="3">
        <v>66.31</v>
      </c>
      <c r="AJ1291" s="3">
        <v>67.459999999999994</v>
      </c>
      <c r="AK1291" s="3">
        <v>73.06</v>
      </c>
      <c r="AL1291" s="3">
        <v>75.930000000000007</v>
      </c>
      <c r="AM1291" s="3">
        <v>76.38</v>
      </c>
      <c r="AN1291" s="3">
        <v>77.05</v>
      </c>
      <c r="AO1291" s="3">
        <v>76.599999999999994</v>
      </c>
      <c r="AP1291" s="3">
        <v>75.77</v>
      </c>
      <c r="AQ1291" s="3">
        <v>64.16</v>
      </c>
      <c r="AR1291" s="3">
        <v>63.35</v>
      </c>
      <c r="AS1291" s="3">
        <v>63.09</v>
      </c>
      <c r="AT1291" s="3">
        <v>63.36</v>
      </c>
      <c r="AU1291" s="3">
        <v>64.489999999999995</v>
      </c>
      <c r="AV1291" s="3">
        <v>65.83</v>
      </c>
      <c r="AW1291" s="3">
        <v>77.41</v>
      </c>
      <c r="AX1291" s="3">
        <v>80.540000000000006</v>
      </c>
      <c r="AY1291" s="3">
        <v>82.71</v>
      </c>
    </row>
    <row r="1292" spans="1:51" x14ac:dyDescent="0.35">
      <c r="A1292" s="5">
        <f t="shared" si="20"/>
        <v>44533</v>
      </c>
      <c r="B1292" t="s">
        <v>1437</v>
      </c>
      <c r="C1292" s="2">
        <v>44533</v>
      </c>
      <c r="D1292" s="3">
        <v>295.77999999999997</v>
      </c>
      <c r="E1292" s="3">
        <v>261.58</v>
      </c>
      <c r="F1292" s="3">
        <v>198.58</v>
      </c>
      <c r="G1292" s="3">
        <v>134.16</v>
      </c>
      <c r="H1292" s="3">
        <v>121.27</v>
      </c>
      <c r="I1292" s="3">
        <v>120.53</v>
      </c>
      <c r="J1292" s="3">
        <v>117.16</v>
      </c>
      <c r="K1292" s="3">
        <v>117.58</v>
      </c>
      <c r="L1292" s="3">
        <v>118.58</v>
      </c>
      <c r="M1292" s="3">
        <v>122.62</v>
      </c>
      <c r="N1292" s="3">
        <v>125.69</v>
      </c>
      <c r="O1292" s="3">
        <v>126.14</v>
      </c>
      <c r="P1292" s="3">
        <v>128.91</v>
      </c>
      <c r="Q1292" s="3">
        <v>128.97</v>
      </c>
      <c r="R1292" s="3">
        <v>128.04</v>
      </c>
      <c r="S1292" s="3">
        <v>89.33</v>
      </c>
      <c r="T1292" s="3">
        <v>88.38</v>
      </c>
      <c r="U1292" s="3">
        <v>87.68</v>
      </c>
      <c r="V1292" s="3">
        <v>87.4</v>
      </c>
      <c r="W1292" s="3">
        <v>87.68</v>
      </c>
      <c r="X1292" s="3">
        <v>88.89</v>
      </c>
      <c r="Y1292" s="3">
        <v>90.61</v>
      </c>
      <c r="Z1292" s="3">
        <v>93.74</v>
      </c>
      <c r="AA1292" s="3">
        <v>94.19</v>
      </c>
      <c r="AB1292" s="3">
        <v>94.62</v>
      </c>
      <c r="AC1292" s="3">
        <v>94.44</v>
      </c>
      <c r="AD1292" s="3">
        <v>93.64</v>
      </c>
      <c r="AE1292" s="3">
        <v>67.3</v>
      </c>
      <c r="AF1292" s="3">
        <v>66.489999999999995</v>
      </c>
      <c r="AG1292" s="3">
        <v>66.23</v>
      </c>
      <c r="AH1292" s="3">
        <v>66.5</v>
      </c>
      <c r="AI1292" s="3">
        <v>67.63</v>
      </c>
      <c r="AJ1292" s="3">
        <v>68.78</v>
      </c>
      <c r="AK1292" s="3">
        <v>75.66</v>
      </c>
      <c r="AL1292" s="3">
        <v>78.53</v>
      </c>
      <c r="AM1292" s="3">
        <v>78.98</v>
      </c>
      <c r="AN1292" s="3">
        <v>79.650000000000006</v>
      </c>
      <c r="AO1292" s="3">
        <v>79.2</v>
      </c>
      <c r="AP1292" s="3">
        <v>78.37</v>
      </c>
      <c r="AQ1292" s="3">
        <v>65.48</v>
      </c>
      <c r="AR1292" s="3">
        <v>64.67</v>
      </c>
      <c r="AS1292" s="3">
        <v>64.41</v>
      </c>
      <c r="AT1292" s="3">
        <v>64.680000000000007</v>
      </c>
      <c r="AU1292" s="3">
        <v>65.81</v>
      </c>
      <c r="AV1292" s="3">
        <v>67.150000000000006</v>
      </c>
      <c r="AW1292" s="3">
        <v>80.010000000000005</v>
      </c>
      <c r="AX1292" s="3">
        <v>83.14</v>
      </c>
      <c r="AY1292" s="3">
        <v>85.31</v>
      </c>
    </row>
    <row r="1293" spans="1:51" x14ac:dyDescent="0.35">
      <c r="A1293" s="5">
        <f t="shared" si="20"/>
        <v>44536</v>
      </c>
      <c r="B1293" t="s">
        <v>1438</v>
      </c>
      <c r="C1293" s="2">
        <v>44536</v>
      </c>
      <c r="D1293" s="3">
        <v>300.91000000000003</v>
      </c>
      <c r="E1293" s="3">
        <v>267.45999999999998</v>
      </c>
      <c r="F1293" s="3">
        <v>200.02</v>
      </c>
      <c r="G1293" s="3">
        <v>139.18</v>
      </c>
      <c r="H1293" s="3">
        <v>127.59</v>
      </c>
      <c r="I1293" s="3">
        <v>126.57</v>
      </c>
      <c r="J1293" s="3">
        <v>122.07</v>
      </c>
      <c r="K1293" s="3">
        <v>122.49</v>
      </c>
      <c r="L1293" s="3">
        <v>123.49</v>
      </c>
      <c r="M1293" s="3">
        <v>128.09</v>
      </c>
      <c r="N1293" s="3">
        <v>131.16</v>
      </c>
      <c r="O1293" s="3">
        <v>131.61000000000001</v>
      </c>
      <c r="P1293" s="3">
        <v>134.77000000000001</v>
      </c>
      <c r="Q1293" s="3">
        <v>134.83000000000001</v>
      </c>
      <c r="R1293" s="3">
        <v>133.9</v>
      </c>
      <c r="S1293" s="3">
        <v>90.6</v>
      </c>
      <c r="T1293" s="3">
        <v>89.65</v>
      </c>
      <c r="U1293" s="3">
        <v>88.95</v>
      </c>
      <c r="V1293" s="3">
        <v>88.67</v>
      </c>
      <c r="W1293" s="3">
        <v>88.95</v>
      </c>
      <c r="X1293" s="3">
        <v>90.16</v>
      </c>
      <c r="Y1293" s="3">
        <v>91.52</v>
      </c>
      <c r="Z1293" s="3">
        <v>94.65</v>
      </c>
      <c r="AA1293" s="3">
        <v>95.1</v>
      </c>
      <c r="AB1293" s="3">
        <v>95.53</v>
      </c>
      <c r="AC1293" s="3">
        <v>95.35</v>
      </c>
      <c r="AD1293" s="3">
        <v>94.55</v>
      </c>
      <c r="AE1293" s="3">
        <v>68.91</v>
      </c>
      <c r="AF1293" s="3">
        <v>68.37</v>
      </c>
      <c r="AG1293" s="3">
        <v>68.19</v>
      </c>
      <c r="AH1293" s="3">
        <v>68.37</v>
      </c>
      <c r="AI1293" s="3">
        <v>69.63</v>
      </c>
      <c r="AJ1293" s="3">
        <v>70.58</v>
      </c>
      <c r="AK1293" s="3">
        <v>76.13</v>
      </c>
      <c r="AL1293" s="3">
        <v>79</v>
      </c>
      <c r="AM1293" s="3">
        <v>79.45</v>
      </c>
      <c r="AN1293" s="3">
        <v>80.12</v>
      </c>
      <c r="AO1293" s="3">
        <v>79.67</v>
      </c>
      <c r="AP1293" s="3">
        <v>78.989999999999995</v>
      </c>
      <c r="AQ1293" s="3">
        <v>66.790000000000006</v>
      </c>
      <c r="AR1293" s="3">
        <v>65.98</v>
      </c>
      <c r="AS1293" s="3">
        <v>65.72</v>
      </c>
      <c r="AT1293" s="3">
        <v>65.989999999999995</v>
      </c>
      <c r="AU1293" s="3">
        <v>67.12</v>
      </c>
      <c r="AV1293" s="3">
        <v>68.459999999999994</v>
      </c>
      <c r="AW1293" s="3">
        <v>80.48</v>
      </c>
      <c r="AX1293" s="3">
        <v>83.61</v>
      </c>
      <c r="AY1293" s="3">
        <v>85.78</v>
      </c>
    </row>
    <row r="1294" spans="1:51" x14ac:dyDescent="0.35">
      <c r="A1294" s="5">
        <f t="shared" ref="A1294:A1357" si="21">+A1289+7</f>
        <v>44537</v>
      </c>
      <c r="B1294" t="s">
        <v>1439</v>
      </c>
      <c r="C1294" s="2">
        <v>44537</v>
      </c>
      <c r="D1294" s="3">
        <v>313.66000000000003</v>
      </c>
      <c r="E1294" s="3">
        <v>276.91000000000003</v>
      </c>
      <c r="F1294" s="3">
        <v>209.5</v>
      </c>
      <c r="G1294" s="3">
        <v>149.68</v>
      </c>
      <c r="H1294" s="3">
        <v>138.68</v>
      </c>
      <c r="I1294" s="3">
        <v>137.63</v>
      </c>
      <c r="J1294" s="3">
        <v>134.16</v>
      </c>
      <c r="K1294" s="3">
        <v>134.58000000000001</v>
      </c>
      <c r="L1294" s="3">
        <v>135.58000000000001</v>
      </c>
      <c r="M1294" s="3">
        <v>139.61000000000001</v>
      </c>
      <c r="N1294" s="3">
        <v>142.68</v>
      </c>
      <c r="O1294" s="3">
        <v>143.13</v>
      </c>
      <c r="P1294" s="3">
        <v>146.63999999999999</v>
      </c>
      <c r="Q1294" s="3">
        <v>146.69999999999999</v>
      </c>
      <c r="R1294" s="3">
        <v>145.77000000000001</v>
      </c>
      <c r="S1294" s="3">
        <v>93.54</v>
      </c>
      <c r="T1294" s="3">
        <v>92.59</v>
      </c>
      <c r="U1294" s="3">
        <v>91.89</v>
      </c>
      <c r="V1294" s="3">
        <v>91.61</v>
      </c>
      <c r="W1294" s="3">
        <v>91.89</v>
      </c>
      <c r="X1294" s="3">
        <v>93.1</v>
      </c>
      <c r="Y1294" s="3">
        <v>94.54</v>
      </c>
      <c r="Z1294" s="3">
        <v>97.67</v>
      </c>
      <c r="AA1294" s="3">
        <v>98.12</v>
      </c>
      <c r="AB1294" s="3">
        <v>98.55</v>
      </c>
      <c r="AC1294" s="3">
        <v>98.37</v>
      </c>
      <c r="AD1294" s="3">
        <v>97.57</v>
      </c>
      <c r="AE1294" s="3">
        <v>71.12</v>
      </c>
      <c r="AF1294" s="3">
        <v>70.58</v>
      </c>
      <c r="AG1294" s="3">
        <v>70.400000000000006</v>
      </c>
      <c r="AH1294" s="3">
        <v>70.58</v>
      </c>
      <c r="AI1294" s="3">
        <v>71.84</v>
      </c>
      <c r="AJ1294" s="3">
        <v>72.790000000000006</v>
      </c>
      <c r="AK1294" s="3">
        <v>78.48</v>
      </c>
      <c r="AL1294" s="3">
        <v>81.349999999999994</v>
      </c>
      <c r="AM1294" s="3">
        <v>81.8</v>
      </c>
      <c r="AN1294" s="3">
        <v>82.47</v>
      </c>
      <c r="AO1294" s="3">
        <v>82.02</v>
      </c>
      <c r="AP1294" s="3">
        <v>81.56</v>
      </c>
      <c r="AQ1294" s="3">
        <v>69</v>
      </c>
      <c r="AR1294" s="3">
        <v>68.19</v>
      </c>
      <c r="AS1294" s="3">
        <v>67.930000000000007</v>
      </c>
      <c r="AT1294" s="3">
        <v>68.2</v>
      </c>
      <c r="AU1294" s="3">
        <v>69.33</v>
      </c>
      <c r="AV1294" s="3">
        <v>70.67</v>
      </c>
      <c r="AW1294" s="3">
        <v>82.83</v>
      </c>
      <c r="AX1294" s="3">
        <v>85.96</v>
      </c>
      <c r="AY1294" s="3">
        <v>88.13</v>
      </c>
    </row>
    <row r="1295" spans="1:51" x14ac:dyDescent="0.35">
      <c r="A1295" s="5">
        <f t="shared" si="21"/>
        <v>44538</v>
      </c>
      <c r="B1295" t="s">
        <v>1440</v>
      </c>
      <c r="C1295" s="2">
        <v>44538</v>
      </c>
      <c r="D1295" s="3">
        <v>330.08</v>
      </c>
      <c r="E1295" s="3">
        <v>288.43</v>
      </c>
      <c r="F1295" s="3">
        <v>220.06</v>
      </c>
      <c r="G1295" s="3">
        <v>168.02</v>
      </c>
      <c r="H1295" s="3">
        <v>157.35</v>
      </c>
      <c r="I1295" s="3">
        <v>156.28</v>
      </c>
      <c r="J1295" s="3">
        <v>152.12</v>
      </c>
      <c r="K1295" s="3">
        <v>152.54</v>
      </c>
      <c r="L1295" s="3">
        <v>153.54</v>
      </c>
      <c r="M1295" s="3">
        <v>149.09</v>
      </c>
      <c r="N1295" s="3">
        <v>152.16</v>
      </c>
      <c r="O1295" s="3">
        <v>152.61000000000001</v>
      </c>
      <c r="P1295" s="3">
        <v>157.38</v>
      </c>
      <c r="Q1295" s="3">
        <v>157.44</v>
      </c>
      <c r="R1295" s="3">
        <v>156.51</v>
      </c>
      <c r="S1295" s="3">
        <v>98.44</v>
      </c>
      <c r="T1295" s="3">
        <v>97.49</v>
      </c>
      <c r="U1295" s="3">
        <v>96.79</v>
      </c>
      <c r="V1295" s="3">
        <v>96.51</v>
      </c>
      <c r="W1295" s="3">
        <v>96.79</v>
      </c>
      <c r="X1295" s="3">
        <v>98</v>
      </c>
      <c r="Y1295" s="3">
        <v>99.06</v>
      </c>
      <c r="Z1295" s="3">
        <v>102.19</v>
      </c>
      <c r="AA1295" s="3">
        <v>102.64</v>
      </c>
      <c r="AB1295" s="3">
        <v>103.07</v>
      </c>
      <c r="AC1295" s="3">
        <v>102.89</v>
      </c>
      <c r="AD1295" s="3">
        <v>102.09</v>
      </c>
      <c r="AE1295" s="3">
        <v>74.13</v>
      </c>
      <c r="AF1295" s="3">
        <v>73.59</v>
      </c>
      <c r="AG1295" s="3">
        <v>73.41</v>
      </c>
      <c r="AH1295" s="3">
        <v>73.59</v>
      </c>
      <c r="AI1295" s="3">
        <v>74.849999999999994</v>
      </c>
      <c r="AJ1295" s="3">
        <v>75.8</v>
      </c>
      <c r="AK1295" s="3">
        <v>81.31</v>
      </c>
      <c r="AL1295" s="3">
        <v>84.18</v>
      </c>
      <c r="AM1295" s="3">
        <v>84.63</v>
      </c>
      <c r="AN1295" s="3">
        <v>85.3</v>
      </c>
      <c r="AO1295" s="3">
        <v>84.85</v>
      </c>
      <c r="AP1295" s="3">
        <v>84.95</v>
      </c>
      <c r="AQ1295" s="3">
        <v>72</v>
      </c>
      <c r="AR1295" s="3">
        <v>71.19</v>
      </c>
      <c r="AS1295" s="3">
        <v>70.930000000000007</v>
      </c>
      <c r="AT1295" s="3">
        <v>71.2</v>
      </c>
      <c r="AU1295" s="3">
        <v>72.33</v>
      </c>
      <c r="AV1295" s="3">
        <v>73.67</v>
      </c>
      <c r="AW1295" s="3">
        <v>85.66</v>
      </c>
      <c r="AX1295" s="3">
        <v>88.79</v>
      </c>
      <c r="AY1295" s="3">
        <v>90.96</v>
      </c>
    </row>
    <row r="1296" spans="1:51" x14ac:dyDescent="0.35">
      <c r="A1296" s="5">
        <f t="shared" si="21"/>
        <v>44539</v>
      </c>
      <c r="B1296" t="s">
        <v>1441</v>
      </c>
      <c r="C1296" s="2">
        <v>44539</v>
      </c>
      <c r="D1296" s="3">
        <v>324.52999999999997</v>
      </c>
      <c r="E1296" s="3">
        <v>289.83</v>
      </c>
      <c r="F1296" s="3">
        <v>218.21</v>
      </c>
      <c r="G1296" s="3">
        <v>162.76</v>
      </c>
      <c r="H1296" s="3">
        <v>151.53</v>
      </c>
      <c r="I1296" s="3">
        <v>150.47999999999999</v>
      </c>
      <c r="J1296" s="3">
        <v>147.18</v>
      </c>
      <c r="K1296" s="3">
        <v>147.6</v>
      </c>
      <c r="L1296" s="3">
        <v>148.6</v>
      </c>
      <c r="M1296" s="3">
        <v>151.28</v>
      </c>
      <c r="N1296" s="3">
        <v>154.35</v>
      </c>
      <c r="O1296" s="3">
        <v>154.80000000000001</v>
      </c>
      <c r="P1296" s="3">
        <v>161.02000000000001</v>
      </c>
      <c r="Q1296" s="3">
        <v>161.08000000000001</v>
      </c>
      <c r="R1296" s="3">
        <v>160.15</v>
      </c>
      <c r="S1296" s="3">
        <v>95.4</v>
      </c>
      <c r="T1296" s="3">
        <v>94.45</v>
      </c>
      <c r="U1296" s="3">
        <v>93.75</v>
      </c>
      <c r="V1296" s="3">
        <v>93.47</v>
      </c>
      <c r="W1296" s="3">
        <v>93.75</v>
      </c>
      <c r="X1296" s="3">
        <v>94.96</v>
      </c>
      <c r="Y1296" s="3">
        <v>97.4</v>
      </c>
      <c r="Z1296" s="3">
        <v>100.53</v>
      </c>
      <c r="AA1296" s="3">
        <v>100.98</v>
      </c>
      <c r="AB1296" s="3">
        <v>101.41</v>
      </c>
      <c r="AC1296" s="3">
        <v>101.23</v>
      </c>
      <c r="AD1296" s="3">
        <v>100.43</v>
      </c>
      <c r="AE1296" s="3">
        <v>72.78</v>
      </c>
      <c r="AF1296" s="3">
        <v>72.239999999999995</v>
      </c>
      <c r="AG1296" s="3">
        <v>72.06</v>
      </c>
      <c r="AH1296" s="3">
        <v>72.239999999999995</v>
      </c>
      <c r="AI1296" s="3">
        <v>73.5</v>
      </c>
      <c r="AJ1296" s="3">
        <v>74.45</v>
      </c>
      <c r="AK1296" s="3">
        <v>80.53</v>
      </c>
      <c r="AL1296" s="3">
        <v>83.4</v>
      </c>
      <c r="AM1296" s="3">
        <v>83.85</v>
      </c>
      <c r="AN1296" s="3">
        <v>84.52</v>
      </c>
      <c r="AO1296" s="3">
        <v>84.07</v>
      </c>
      <c r="AP1296" s="3">
        <v>83.95</v>
      </c>
      <c r="AQ1296" s="3">
        <v>70.63</v>
      </c>
      <c r="AR1296" s="3">
        <v>69.819999999999993</v>
      </c>
      <c r="AS1296" s="3">
        <v>69.56</v>
      </c>
      <c r="AT1296" s="3">
        <v>69.83</v>
      </c>
      <c r="AU1296" s="3">
        <v>70.959999999999994</v>
      </c>
      <c r="AV1296" s="3">
        <v>72.3</v>
      </c>
      <c r="AW1296" s="3">
        <v>84.88</v>
      </c>
      <c r="AX1296" s="3">
        <v>88.01</v>
      </c>
      <c r="AY1296" s="3">
        <v>90.18</v>
      </c>
    </row>
    <row r="1297" spans="1:51" x14ac:dyDescent="0.35">
      <c r="A1297" s="5">
        <f t="shared" si="21"/>
        <v>44540</v>
      </c>
      <c r="B1297" t="s">
        <v>1442</v>
      </c>
      <c r="C1297" s="2">
        <v>44540</v>
      </c>
      <c r="D1297" s="3">
        <v>329.64</v>
      </c>
      <c r="E1297" s="3">
        <v>302.48</v>
      </c>
      <c r="F1297" s="3">
        <v>224.73</v>
      </c>
      <c r="G1297" s="3">
        <v>171.84</v>
      </c>
      <c r="H1297" s="3">
        <v>160.51</v>
      </c>
      <c r="I1297" s="3">
        <v>159.41999999999999</v>
      </c>
      <c r="J1297" s="3">
        <v>157.05000000000001</v>
      </c>
      <c r="K1297" s="3">
        <v>157.47</v>
      </c>
      <c r="L1297" s="3">
        <v>158.47</v>
      </c>
      <c r="M1297" s="3">
        <v>163.29</v>
      </c>
      <c r="N1297" s="3">
        <v>166.36</v>
      </c>
      <c r="O1297" s="3">
        <v>166.81</v>
      </c>
      <c r="P1297" s="3">
        <v>172.84</v>
      </c>
      <c r="Q1297" s="3">
        <v>172.9</v>
      </c>
      <c r="R1297" s="3">
        <v>171.97</v>
      </c>
      <c r="S1297" s="3">
        <v>95.8</v>
      </c>
      <c r="T1297" s="3">
        <v>94.85</v>
      </c>
      <c r="U1297" s="3">
        <v>94.15</v>
      </c>
      <c r="V1297" s="3">
        <v>93.87</v>
      </c>
      <c r="W1297" s="3">
        <v>94.15</v>
      </c>
      <c r="X1297" s="3">
        <v>95.36</v>
      </c>
      <c r="Y1297" s="3">
        <v>97.96</v>
      </c>
      <c r="Z1297" s="3">
        <v>101.09</v>
      </c>
      <c r="AA1297" s="3">
        <v>101.54</v>
      </c>
      <c r="AB1297" s="3">
        <v>101.97</v>
      </c>
      <c r="AC1297" s="3">
        <v>101.79</v>
      </c>
      <c r="AD1297" s="3">
        <v>100.99</v>
      </c>
      <c r="AE1297" s="3">
        <v>73.319999999999993</v>
      </c>
      <c r="AF1297" s="3">
        <v>72.78</v>
      </c>
      <c r="AG1297" s="3">
        <v>72.599999999999994</v>
      </c>
      <c r="AH1297" s="3">
        <v>72.78</v>
      </c>
      <c r="AI1297" s="3">
        <v>74.040000000000006</v>
      </c>
      <c r="AJ1297" s="3">
        <v>74.989999999999995</v>
      </c>
      <c r="AK1297" s="3">
        <v>81.31</v>
      </c>
      <c r="AL1297" s="3">
        <v>84.18</v>
      </c>
      <c r="AM1297" s="3">
        <v>84.63</v>
      </c>
      <c r="AN1297" s="3">
        <v>85.3</v>
      </c>
      <c r="AO1297" s="3">
        <v>84.85</v>
      </c>
      <c r="AP1297" s="3">
        <v>84.66</v>
      </c>
      <c r="AQ1297" s="3">
        <v>73.12</v>
      </c>
      <c r="AR1297" s="3">
        <v>72.31</v>
      </c>
      <c r="AS1297" s="3">
        <v>72.05</v>
      </c>
      <c r="AT1297" s="3">
        <v>72.319999999999993</v>
      </c>
      <c r="AU1297" s="3">
        <v>73.45</v>
      </c>
      <c r="AV1297" s="3">
        <v>74.790000000000006</v>
      </c>
      <c r="AW1297" s="3">
        <v>85.66</v>
      </c>
      <c r="AX1297" s="3">
        <v>88.79</v>
      </c>
      <c r="AY1297" s="3">
        <v>90.96</v>
      </c>
    </row>
    <row r="1298" spans="1:51" x14ac:dyDescent="0.35">
      <c r="A1298" s="5">
        <f t="shared" si="21"/>
        <v>44543</v>
      </c>
      <c r="B1298" t="s">
        <v>1443</v>
      </c>
      <c r="C1298" s="2">
        <v>44543</v>
      </c>
      <c r="D1298" s="3">
        <v>351.55</v>
      </c>
      <c r="E1298" s="3">
        <v>324.39</v>
      </c>
      <c r="F1298" s="3">
        <v>246.64</v>
      </c>
      <c r="G1298" s="3">
        <v>179.14</v>
      </c>
      <c r="H1298" s="3">
        <v>167.81</v>
      </c>
      <c r="I1298" s="3">
        <v>166.72</v>
      </c>
      <c r="J1298" s="3">
        <v>164.6</v>
      </c>
      <c r="K1298" s="3">
        <v>165.02</v>
      </c>
      <c r="L1298" s="3">
        <v>166.02</v>
      </c>
      <c r="M1298" s="3">
        <v>171.29</v>
      </c>
      <c r="N1298" s="3">
        <v>174.36</v>
      </c>
      <c r="O1298" s="3">
        <v>174.81</v>
      </c>
      <c r="P1298" s="3">
        <v>180.31</v>
      </c>
      <c r="Q1298" s="3">
        <v>180.37</v>
      </c>
      <c r="R1298" s="3">
        <v>179.44</v>
      </c>
      <c r="S1298" s="3">
        <v>97.99</v>
      </c>
      <c r="T1298" s="3">
        <v>97.04</v>
      </c>
      <c r="U1298" s="3">
        <v>96.34</v>
      </c>
      <c r="V1298" s="3">
        <v>96.06</v>
      </c>
      <c r="W1298" s="3">
        <v>96.34</v>
      </c>
      <c r="X1298" s="3">
        <v>97.55</v>
      </c>
      <c r="Y1298" s="3">
        <v>101.03</v>
      </c>
      <c r="Z1298" s="3">
        <v>104.16</v>
      </c>
      <c r="AA1298" s="3">
        <v>104.61</v>
      </c>
      <c r="AB1298" s="3">
        <v>105.04</v>
      </c>
      <c r="AC1298" s="3">
        <v>104.86</v>
      </c>
      <c r="AD1298" s="3">
        <v>104.06</v>
      </c>
      <c r="AE1298" s="3">
        <v>75.010000000000005</v>
      </c>
      <c r="AF1298" s="3">
        <v>74.47</v>
      </c>
      <c r="AG1298" s="3">
        <v>74.290000000000006</v>
      </c>
      <c r="AH1298" s="3">
        <v>74.47</v>
      </c>
      <c r="AI1298" s="3">
        <v>75.73</v>
      </c>
      <c r="AJ1298" s="3">
        <v>76.680000000000007</v>
      </c>
      <c r="AK1298" s="3">
        <v>83</v>
      </c>
      <c r="AL1298" s="3">
        <v>85.87</v>
      </c>
      <c r="AM1298" s="3">
        <v>86.32</v>
      </c>
      <c r="AN1298" s="3">
        <v>86.99</v>
      </c>
      <c r="AO1298" s="3">
        <v>86.54</v>
      </c>
      <c r="AP1298" s="3">
        <v>86.35</v>
      </c>
      <c r="AQ1298" s="3">
        <v>74.81</v>
      </c>
      <c r="AR1298" s="3">
        <v>74</v>
      </c>
      <c r="AS1298" s="3">
        <v>73.739999999999995</v>
      </c>
      <c r="AT1298" s="3">
        <v>74.010000000000005</v>
      </c>
      <c r="AU1298" s="3">
        <v>75.14</v>
      </c>
      <c r="AV1298" s="3">
        <v>76.48</v>
      </c>
      <c r="AW1298" s="3">
        <v>87.35</v>
      </c>
      <c r="AX1298" s="3">
        <v>90.48</v>
      </c>
      <c r="AY1298" s="3">
        <v>92.65</v>
      </c>
    </row>
    <row r="1299" spans="1:51" x14ac:dyDescent="0.35">
      <c r="A1299" s="5">
        <f t="shared" si="21"/>
        <v>44544</v>
      </c>
      <c r="B1299" t="s">
        <v>1444</v>
      </c>
      <c r="C1299" s="2">
        <v>44544</v>
      </c>
      <c r="D1299" s="3">
        <v>352.71</v>
      </c>
      <c r="E1299" s="3">
        <v>338.02</v>
      </c>
      <c r="F1299" s="3">
        <v>250.46</v>
      </c>
      <c r="G1299" s="3">
        <v>178.51</v>
      </c>
      <c r="H1299" s="3">
        <v>166.59</v>
      </c>
      <c r="I1299" s="3">
        <v>165.25</v>
      </c>
      <c r="J1299" s="3">
        <v>163.25</v>
      </c>
      <c r="K1299" s="3">
        <v>163.66999999999999</v>
      </c>
      <c r="L1299" s="3">
        <v>164.67</v>
      </c>
      <c r="M1299" s="3">
        <v>169.71</v>
      </c>
      <c r="N1299" s="3">
        <v>172.78</v>
      </c>
      <c r="O1299" s="3">
        <v>173.23</v>
      </c>
      <c r="P1299" s="3">
        <v>177.98</v>
      </c>
      <c r="Q1299" s="3">
        <v>178.04</v>
      </c>
      <c r="R1299" s="3">
        <v>177.11</v>
      </c>
      <c r="S1299" s="3">
        <v>96.67</v>
      </c>
      <c r="T1299" s="3">
        <v>95.72</v>
      </c>
      <c r="U1299" s="3">
        <v>95.02</v>
      </c>
      <c r="V1299" s="3">
        <v>94.74</v>
      </c>
      <c r="W1299" s="3">
        <v>95.02</v>
      </c>
      <c r="X1299" s="3">
        <v>96.23</v>
      </c>
      <c r="Y1299" s="3">
        <v>98.66</v>
      </c>
      <c r="Z1299" s="3">
        <v>101.79</v>
      </c>
      <c r="AA1299" s="3">
        <v>102.24</v>
      </c>
      <c r="AB1299" s="3">
        <v>102.67</v>
      </c>
      <c r="AC1299" s="3">
        <v>102.49</v>
      </c>
      <c r="AD1299" s="3">
        <v>101.69</v>
      </c>
      <c r="AE1299" s="3">
        <v>74.78</v>
      </c>
      <c r="AF1299" s="3">
        <v>74.239999999999995</v>
      </c>
      <c r="AG1299" s="3">
        <v>74.06</v>
      </c>
      <c r="AH1299" s="3">
        <v>74.239999999999995</v>
      </c>
      <c r="AI1299" s="3">
        <v>75.5</v>
      </c>
      <c r="AJ1299" s="3">
        <v>76.45</v>
      </c>
      <c r="AK1299" s="3">
        <v>83.26</v>
      </c>
      <c r="AL1299" s="3">
        <v>86.13</v>
      </c>
      <c r="AM1299" s="3">
        <v>86.58</v>
      </c>
      <c r="AN1299" s="3">
        <v>87.25</v>
      </c>
      <c r="AO1299" s="3">
        <v>86.8</v>
      </c>
      <c r="AP1299" s="3">
        <v>86.61</v>
      </c>
      <c r="AQ1299" s="3">
        <v>73.91</v>
      </c>
      <c r="AR1299" s="3">
        <v>73.099999999999994</v>
      </c>
      <c r="AS1299" s="3">
        <v>72.84</v>
      </c>
      <c r="AT1299" s="3">
        <v>73.11</v>
      </c>
      <c r="AU1299" s="3">
        <v>74.239999999999995</v>
      </c>
      <c r="AV1299" s="3">
        <v>75.58</v>
      </c>
      <c r="AW1299" s="3">
        <v>87.61</v>
      </c>
      <c r="AX1299" s="3">
        <v>90.74</v>
      </c>
      <c r="AY1299" s="3">
        <v>92.91</v>
      </c>
    </row>
    <row r="1300" spans="1:51" x14ac:dyDescent="0.35">
      <c r="A1300" s="5">
        <f t="shared" si="21"/>
        <v>44545</v>
      </c>
      <c r="B1300" t="s">
        <v>1445</v>
      </c>
      <c r="C1300" s="2">
        <v>44545</v>
      </c>
      <c r="D1300" s="3">
        <v>357.89</v>
      </c>
      <c r="E1300" s="3">
        <v>346.51</v>
      </c>
      <c r="F1300" s="3">
        <v>258.98</v>
      </c>
      <c r="G1300" s="3">
        <v>176.32</v>
      </c>
      <c r="H1300" s="3">
        <v>162.18</v>
      </c>
      <c r="I1300" s="3">
        <v>160.69999999999999</v>
      </c>
      <c r="J1300" s="3">
        <v>159.76</v>
      </c>
      <c r="K1300" s="3">
        <v>160.18</v>
      </c>
      <c r="L1300" s="3">
        <v>161.18</v>
      </c>
      <c r="M1300" s="3">
        <v>166.56</v>
      </c>
      <c r="N1300" s="3">
        <v>169.63</v>
      </c>
      <c r="O1300" s="3">
        <v>170.08</v>
      </c>
      <c r="P1300" s="3">
        <v>174.27</v>
      </c>
      <c r="Q1300" s="3">
        <v>174.33</v>
      </c>
      <c r="R1300" s="3">
        <v>173.4</v>
      </c>
      <c r="S1300" s="3">
        <v>96.22</v>
      </c>
      <c r="T1300" s="3">
        <v>95.27</v>
      </c>
      <c r="U1300" s="3">
        <v>94.57</v>
      </c>
      <c r="V1300" s="3">
        <v>94.29</v>
      </c>
      <c r="W1300" s="3">
        <v>94.57</v>
      </c>
      <c r="X1300" s="3">
        <v>95.78</v>
      </c>
      <c r="Y1300" s="3">
        <v>98.64</v>
      </c>
      <c r="Z1300" s="3">
        <v>101.77</v>
      </c>
      <c r="AA1300" s="3">
        <v>102.22</v>
      </c>
      <c r="AB1300" s="3">
        <v>102.65</v>
      </c>
      <c r="AC1300" s="3">
        <v>102.47</v>
      </c>
      <c r="AD1300" s="3">
        <v>101.67</v>
      </c>
      <c r="AE1300" s="3">
        <v>75.86</v>
      </c>
      <c r="AF1300" s="3">
        <v>75.319999999999993</v>
      </c>
      <c r="AG1300" s="3">
        <v>75.14</v>
      </c>
      <c r="AH1300" s="3">
        <v>75.319999999999993</v>
      </c>
      <c r="AI1300" s="3">
        <v>76.58</v>
      </c>
      <c r="AJ1300" s="3">
        <v>77.53</v>
      </c>
      <c r="AK1300" s="3">
        <v>85.61</v>
      </c>
      <c r="AL1300" s="3">
        <v>88.48</v>
      </c>
      <c r="AM1300" s="3">
        <v>88.93</v>
      </c>
      <c r="AN1300" s="3">
        <v>89.6</v>
      </c>
      <c r="AO1300" s="3">
        <v>89.15</v>
      </c>
      <c r="AP1300" s="3">
        <v>88.96</v>
      </c>
      <c r="AQ1300" s="3">
        <v>74.23</v>
      </c>
      <c r="AR1300" s="3">
        <v>73.42</v>
      </c>
      <c r="AS1300" s="3">
        <v>73.16</v>
      </c>
      <c r="AT1300" s="3">
        <v>73.430000000000007</v>
      </c>
      <c r="AU1300" s="3">
        <v>74.56</v>
      </c>
      <c r="AV1300" s="3">
        <v>75.900000000000006</v>
      </c>
      <c r="AW1300" s="3">
        <v>89.96</v>
      </c>
      <c r="AX1300" s="3">
        <v>93.09</v>
      </c>
      <c r="AY1300" s="3">
        <v>95.26</v>
      </c>
    </row>
    <row r="1301" spans="1:51" x14ac:dyDescent="0.35">
      <c r="A1301" s="5">
        <f t="shared" si="21"/>
        <v>44546</v>
      </c>
      <c r="B1301" t="s">
        <v>1446</v>
      </c>
      <c r="C1301" s="2">
        <v>44546</v>
      </c>
      <c r="D1301" s="3">
        <v>481.24</v>
      </c>
      <c r="E1301" s="3">
        <v>426.93</v>
      </c>
      <c r="F1301" s="3">
        <v>280.22000000000003</v>
      </c>
      <c r="G1301" s="3">
        <v>188.05</v>
      </c>
      <c r="H1301" s="3">
        <v>176.16</v>
      </c>
      <c r="I1301" s="3">
        <v>174.2</v>
      </c>
      <c r="J1301" s="3">
        <v>173.4</v>
      </c>
      <c r="K1301" s="3">
        <v>173.82</v>
      </c>
      <c r="L1301" s="3">
        <v>174.82</v>
      </c>
      <c r="M1301" s="3">
        <v>183.06</v>
      </c>
      <c r="N1301" s="3">
        <v>186.13</v>
      </c>
      <c r="O1301" s="3">
        <v>186.58</v>
      </c>
      <c r="P1301" s="3">
        <v>190.44</v>
      </c>
      <c r="Q1301" s="3">
        <v>190.5</v>
      </c>
      <c r="R1301" s="3">
        <v>189.57</v>
      </c>
      <c r="S1301" s="3">
        <v>99.25</v>
      </c>
      <c r="T1301" s="3">
        <v>98.3</v>
      </c>
      <c r="U1301" s="3">
        <v>97.6</v>
      </c>
      <c r="V1301" s="3">
        <v>97.32</v>
      </c>
      <c r="W1301" s="3">
        <v>97.6</v>
      </c>
      <c r="X1301" s="3">
        <v>98.81</v>
      </c>
      <c r="Y1301" s="3">
        <v>102.9</v>
      </c>
      <c r="Z1301" s="3">
        <v>106.03</v>
      </c>
      <c r="AA1301" s="3">
        <v>106.48</v>
      </c>
      <c r="AB1301" s="3">
        <v>106.91</v>
      </c>
      <c r="AC1301" s="3">
        <v>106.73</v>
      </c>
      <c r="AD1301" s="3">
        <v>105.93</v>
      </c>
      <c r="AE1301" s="3">
        <v>79.290000000000006</v>
      </c>
      <c r="AF1301" s="3">
        <v>78.75</v>
      </c>
      <c r="AG1301" s="3">
        <v>78.569999999999993</v>
      </c>
      <c r="AH1301" s="3">
        <v>78.75</v>
      </c>
      <c r="AI1301" s="3">
        <v>80.010000000000005</v>
      </c>
      <c r="AJ1301" s="3">
        <v>80.959999999999994</v>
      </c>
      <c r="AK1301" s="3">
        <v>88.7</v>
      </c>
      <c r="AL1301" s="3">
        <v>91.57</v>
      </c>
      <c r="AM1301" s="3">
        <v>92.02</v>
      </c>
      <c r="AN1301" s="3">
        <v>92.69</v>
      </c>
      <c r="AO1301" s="3">
        <v>92.24</v>
      </c>
      <c r="AP1301" s="3">
        <v>92.05</v>
      </c>
      <c r="AQ1301" s="3">
        <v>75.89</v>
      </c>
      <c r="AR1301" s="3">
        <v>75.08</v>
      </c>
      <c r="AS1301" s="3">
        <v>74.819999999999993</v>
      </c>
      <c r="AT1301" s="3">
        <v>75.09</v>
      </c>
      <c r="AU1301" s="3">
        <v>76.22</v>
      </c>
      <c r="AV1301" s="3">
        <v>77.56</v>
      </c>
      <c r="AW1301" s="3">
        <v>93.05</v>
      </c>
      <c r="AX1301" s="3">
        <v>96.18</v>
      </c>
      <c r="AY1301" s="3">
        <v>98.35</v>
      </c>
    </row>
    <row r="1302" spans="1:51" x14ac:dyDescent="0.35">
      <c r="A1302" s="5">
        <f t="shared" si="21"/>
        <v>44547</v>
      </c>
      <c r="B1302" t="s">
        <v>1447</v>
      </c>
      <c r="C1302" s="2">
        <v>44547</v>
      </c>
      <c r="D1302" s="3">
        <v>465.31</v>
      </c>
      <c r="E1302" s="3">
        <v>435.35</v>
      </c>
      <c r="F1302" s="3">
        <v>284.08</v>
      </c>
      <c r="G1302" s="3">
        <v>195.24</v>
      </c>
      <c r="H1302" s="3">
        <v>184.28</v>
      </c>
      <c r="I1302" s="3">
        <v>182.15</v>
      </c>
      <c r="J1302" s="3">
        <v>181.1</v>
      </c>
      <c r="K1302" s="3">
        <v>181.52</v>
      </c>
      <c r="L1302" s="3">
        <v>182.52</v>
      </c>
      <c r="M1302" s="3">
        <v>189.1</v>
      </c>
      <c r="N1302" s="3">
        <v>192.17</v>
      </c>
      <c r="O1302" s="3">
        <v>192.62</v>
      </c>
      <c r="P1302" s="3">
        <v>196.3</v>
      </c>
      <c r="Q1302" s="3">
        <v>196.36</v>
      </c>
      <c r="R1302" s="3">
        <v>195.43</v>
      </c>
      <c r="S1302" s="3">
        <v>99.82</v>
      </c>
      <c r="T1302" s="3">
        <v>98.87</v>
      </c>
      <c r="U1302" s="3">
        <v>98.17</v>
      </c>
      <c r="V1302" s="3">
        <v>97.89</v>
      </c>
      <c r="W1302" s="3">
        <v>98.17</v>
      </c>
      <c r="X1302" s="3">
        <v>99.38</v>
      </c>
      <c r="Y1302" s="3">
        <v>102.86</v>
      </c>
      <c r="Z1302" s="3">
        <v>105.99</v>
      </c>
      <c r="AA1302" s="3">
        <v>106.44</v>
      </c>
      <c r="AB1302" s="3">
        <v>106.87</v>
      </c>
      <c r="AC1302" s="3">
        <v>106.69</v>
      </c>
      <c r="AD1302" s="3">
        <v>105.89</v>
      </c>
      <c r="AE1302" s="3">
        <v>80.069999999999993</v>
      </c>
      <c r="AF1302" s="3">
        <v>79.53</v>
      </c>
      <c r="AG1302" s="3">
        <v>79.349999999999994</v>
      </c>
      <c r="AH1302" s="3">
        <v>79.53</v>
      </c>
      <c r="AI1302" s="3">
        <v>80.790000000000006</v>
      </c>
      <c r="AJ1302" s="3">
        <v>81.739999999999995</v>
      </c>
      <c r="AK1302" s="3">
        <v>88.29</v>
      </c>
      <c r="AL1302" s="3">
        <v>91.16</v>
      </c>
      <c r="AM1302" s="3">
        <v>91.61</v>
      </c>
      <c r="AN1302" s="3">
        <v>92.28</v>
      </c>
      <c r="AO1302" s="3">
        <v>91.83</v>
      </c>
      <c r="AP1302" s="3">
        <v>91.64</v>
      </c>
      <c r="AQ1302" s="3">
        <v>75.760000000000005</v>
      </c>
      <c r="AR1302" s="3">
        <v>74.95</v>
      </c>
      <c r="AS1302" s="3">
        <v>74.69</v>
      </c>
      <c r="AT1302" s="3">
        <v>74.959999999999994</v>
      </c>
      <c r="AU1302" s="3">
        <v>76.09</v>
      </c>
      <c r="AV1302" s="3">
        <v>77.430000000000007</v>
      </c>
      <c r="AW1302" s="3">
        <v>92.64</v>
      </c>
      <c r="AX1302" s="3">
        <v>95.77</v>
      </c>
      <c r="AY1302" s="3">
        <v>97.94</v>
      </c>
    </row>
    <row r="1303" spans="1:51" x14ac:dyDescent="0.35">
      <c r="A1303" s="5">
        <f t="shared" si="21"/>
        <v>44550</v>
      </c>
      <c r="B1303" t="s">
        <v>1448</v>
      </c>
      <c r="C1303" s="2">
        <v>44550</v>
      </c>
      <c r="D1303" s="3">
        <v>490.28</v>
      </c>
      <c r="E1303" s="3">
        <v>475.58</v>
      </c>
      <c r="F1303" s="3">
        <v>326.23</v>
      </c>
      <c r="G1303" s="3">
        <v>215.43</v>
      </c>
      <c r="H1303" s="3">
        <v>205.2</v>
      </c>
      <c r="I1303" s="3">
        <v>203.17</v>
      </c>
      <c r="J1303" s="3">
        <v>201.94</v>
      </c>
      <c r="K1303" s="3">
        <v>202.36</v>
      </c>
      <c r="L1303" s="3">
        <v>203.36</v>
      </c>
      <c r="M1303" s="3">
        <v>209.89</v>
      </c>
      <c r="N1303" s="3">
        <v>212.96</v>
      </c>
      <c r="O1303" s="3">
        <v>213.41</v>
      </c>
      <c r="P1303" s="3">
        <v>217.11</v>
      </c>
      <c r="Q1303" s="3">
        <v>217.17</v>
      </c>
      <c r="R1303" s="3">
        <v>216.24</v>
      </c>
      <c r="S1303" s="3">
        <v>104</v>
      </c>
      <c r="T1303" s="3">
        <v>103.05</v>
      </c>
      <c r="U1303" s="3">
        <v>102.35</v>
      </c>
      <c r="V1303" s="3">
        <v>102.07</v>
      </c>
      <c r="W1303" s="3">
        <v>102.35</v>
      </c>
      <c r="X1303" s="3">
        <v>103.56</v>
      </c>
      <c r="Y1303" s="3">
        <v>105.97</v>
      </c>
      <c r="Z1303" s="3">
        <v>109.1</v>
      </c>
      <c r="AA1303" s="3">
        <v>109.55</v>
      </c>
      <c r="AB1303" s="3">
        <v>109.98</v>
      </c>
      <c r="AC1303" s="3">
        <v>109.8</v>
      </c>
      <c r="AD1303" s="3">
        <v>109</v>
      </c>
      <c r="AE1303" s="3">
        <v>84.65</v>
      </c>
      <c r="AF1303" s="3">
        <v>84.11</v>
      </c>
      <c r="AG1303" s="3">
        <v>83.93</v>
      </c>
      <c r="AH1303" s="3">
        <v>84.11</v>
      </c>
      <c r="AI1303" s="3">
        <v>85.37</v>
      </c>
      <c r="AJ1303" s="3">
        <v>86.32</v>
      </c>
      <c r="AK1303" s="3">
        <v>91.98</v>
      </c>
      <c r="AL1303" s="3">
        <v>94.85</v>
      </c>
      <c r="AM1303" s="3">
        <v>95.3</v>
      </c>
      <c r="AN1303" s="3">
        <v>95.97</v>
      </c>
      <c r="AO1303" s="3">
        <v>95.52</v>
      </c>
      <c r="AP1303" s="3">
        <v>95.33</v>
      </c>
      <c r="AQ1303" s="3">
        <v>78.06</v>
      </c>
      <c r="AR1303" s="3">
        <v>77.25</v>
      </c>
      <c r="AS1303" s="3">
        <v>76.989999999999995</v>
      </c>
      <c r="AT1303" s="3">
        <v>77.260000000000005</v>
      </c>
      <c r="AU1303" s="3">
        <v>78.39</v>
      </c>
      <c r="AV1303" s="3">
        <v>79.73</v>
      </c>
      <c r="AW1303" s="3">
        <v>96.33</v>
      </c>
      <c r="AX1303" s="3">
        <v>99.46</v>
      </c>
      <c r="AY1303" s="3">
        <v>101.63</v>
      </c>
    </row>
    <row r="1304" spans="1:51" x14ac:dyDescent="0.35">
      <c r="A1304" s="5">
        <f t="shared" si="21"/>
        <v>44551</v>
      </c>
      <c r="B1304" t="s">
        <v>1449</v>
      </c>
      <c r="C1304" s="2">
        <v>44551</v>
      </c>
      <c r="D1304" s="3">
        <v>549.57000000000005</v>
      </c>
      <c r="E1304" s="3">
        <v>534.58000000000004</v>
      </c>
      <c r="F1304" s="3">
        <v>379.36</v>
      </c>
      <c r="G1304" s="3">
        <v>272.27999999999997</v>
      </c>
      <c r="H1304" s="3">
        <v>262.37</v>
      </c>
      <c r="I1304" s="3">
        <v>260.33999999999997</v>
      </c>
      <c r="J1304" s="3">
        <v>259.29000000000002</v>
      </c>
      <c r="K1304" s="3">
        <v>259.70999999999998</v>
      </c>
      <c r="L1304" s="3">
        <v>260.70999999999998</v>
      </c>
      <c r="M1304" s="3">
        <v>267.88</v>
      </c>
      <c r="N1304" s="3">
        <v>270.95</v>
      </c>
      <c r="O1304" s="3">
        <v>271.39999999999998</v>
      </c>
      <c r="P1304" s="3">
        <v>275.72000000000003</v>
      </c>
      <c r="Q1304" s="3">
        <v>275.77999999999997</v>
      </c>
      <c r="R1304" s="3">
        <v>274.85000000000002</v>
      </c>
      <c r="S1304" s="3">
        <v>111.33</v>
      </c>
      <c r="T1304" s="3">
        <v>110.38</v>
      </c>
      <c r="U1304" s="3">
        <v>109.68</v>
      </c>
      <c r="V1304" s="3">
        <v>109.4</v>
      </c>
      <c r="W1304" s="3">
        <v>109.68</v>
      </c>
      <c r="X1304" s="3">
        <v>110.89</v>
      </c>
      <c r="Y1304" s="3">
        <v>112.86</v>
      </c>
      <c r="Z1304" s="3">
        <v>115.99</v>
      </c>
      <c r="AA1304" s="3">
        <v>116.44</v>
      </c>
      <c r="AB1304" s="3">
        <v>116.87</v>
      </c>
      <c r="AC1304" s="3">
        <v>116.69</v>
      </c>
      <c r="AD1304" s="3">
        <v>115.89</v>
      </c>
      <c r="AE1304" s="3">
        <v>86.77</v>
      </c>
      <c r="AF1304" s="3">
        <v>86.23</v>
      </c>
      <c r="AG1304" s="3">
        <v>86.05</v>
      </c>
      <c r="AH1304" s="3">
        <v>86.23</v>
      </c>
      <c r="AI1304" s="3">
        <v>87.49</v>
      </c>
      <c r="AJ1304" s="3">
        <v>88.44</v>
      </c>
      <c r="AK1304" s="3">
        <v>89.51</v>
      </c>
      <c r="AL1304" s="3">
        <v>92.38</v>
      </c>
      <c r="AM1304" s="3">
        <v>92.83</v>
      </c>
      <c r="AN1304" s="3">
        <v>93.5</v>
      </c>
      <c r="AO1304" s="3">
        <v>93.05</v>
      </c>
      <c r="AP1304" s="3">
        <v>92.86</v>
      </c>
      <c r="AQ1304" s="3">
        <v>80.180000000000007</v>
      </c>
      <c r="AR1304" s="3">
        <v>79.37</v>
      </c>
      <c r="AS1304" s="3">
        <v>79.11</v>
      </c>
      <c r="AT1304" s="3">
        <v>79.38</v>
      </c>
      <c r="AU1304" s="3">
        <v>80.510000000000005</v>
      </c>
      <c r="AV1304" s="3">
        <v>81.849999999999994</v>
      </c>
      <c r="AW1304" s="3">
        <v>93.86</v>
      </c>
      <c r="AX1304" s="3">
        <v>96.99</v>
      </c>
      <c r="AY1304" s="3">
        <v>99.16</v>
      </c>
    </row>
    <row r="1305" spans="1:51" x14ac:dyDescent="0.35">
      <c r="A1305" s="5">
        <f t="shared" si="21"/>
        <v>44552</v>
      </c>
      <c r="B1305" t="s">
        <v>1450</v>
      </c>
      <c r="C1305" s="2">
        <v>44552</v>
      </c>
      <c r="D1305" s="3">
        <v>537.54999999999995</v>
      </c>
      <c r="E1305" s="3">
        <v>573.38</v>
      </c>
      <c r="F1305" s="3">
        <v>375.04</v>
      </c>
      <c r="G1305" s="3">
        <v>274.27</v>
      </c>
      <c r="H1305" s="3">
        <v>264.67</v>
      </c>
      <c r="I1305" s="3">
        <v>266.19</v>
      </c>
      <c r="J1305" s="3">
        <v>265</v>
      </c>
      <c r="K1305" s="3">
        <v>265.42</v>
      </c>
      <c r="L1305" s="3">
        <v>266.42</v>
      </c>
      <c r="M1305" s="3">
        <v>271.72000000000003</v>
      </c>
      <c r="N1305" s="3">
        <v>274.79000000000002</v>
      </c>
      <c r="O1305" s="3">
        <v>275.24</v>
      </c>
      <c r="P1305" s="3">
        <v>279.77999999999997</v>
      </c>
      <c r="Q1305" s="3">
        <v>279.83999999999997</v>
      </c>
      <c r="R1305" s="3">
        <v>278.91000000000003</v>
      </c>
      <c r="S1305" s="3">
        <v>111.64</v>
      </c>
      <c r="T1305" s="3">
        <v>110.69</v>
      </c>
      <c r="U1305" s="3">
        <v>109.99</v>
      </c>
      <c r="V1305" s="3">
        <v>109.71</v>
      </c>
      <c r="W1305" s="3">
        <v>109.99</v>
      </c>
      <c r="X1305" s="3">
        <v>111.2</v>
      </c>
      <c r="Y1305" s="3">
        <v>109.96</v>
      </c>
      <c r="Z1305" s="3">
        <v>113.09</v>
      </c>
      <c r="AA1305" s="3">
        <v>113.54</v>
      </c>
      <c r="AB1305" s="3">
        <v>113.97</v>
      </c>
      <c r="AC1305" s="3">
        <v>113.79</v>
      </c>
      <c r="AD1305" s="3">
        <v>112.99</v>
      </c>
      <c r="AE1305" s="3">
        <v>83.18</v>
      </c>
      <c r="AF1305" s="3">
        <v>82.64</v>
      </c>
      <c r="AG1305" s="3">
        <v>82.46</v>
      </c>
      <c r="AH1305" s="3">
        <v>82.64</v>
      </c>
      <c r="AI1305" s="3">
        <v>83.9</v>
      </c>
      <c r="AJ1305" s="3">
        <v>84.85</v>
      </c>
      <c r="AK1305" s="3">
        <v>85.53</v>
      </c>
      <c r="AL1305" s="3">
        <v>88.4</v>
      </c>
      <c r="AM1305" s="3">
        <v>88.85</v>
      </c>
      <c r="AN1305" s="3">
        <v>89.52</v>
      </c>
      <c r="AO1305" s="3">
        <v>89.07</v>
      </c>
      <c r="AP1305" s="3">
        <v>88.88</v>
      </c>
      <c r="AQ1305" s="3">
        <v>76.459999999999994</v>
      </c>
      <c r="AR1305" s="3">
        <v>75.650000000000006</v>
      </c>
      <c r="AS1305" s="3">
        <v>75.39</v>
      </c>
      <c r="AT1305" s="3">
        <v>75.66</v>
      </c>
      <c r="AU1305" s="3">
        <v>76.790000000000006</v>
      </c>
      <c r="AV1305" s="3">
        <v>78.13</v>
      </c>
      <c r="AW1305" s="3">
        <v>90.14</v>
      </c>
      <c r="AX1305" s="3">
        <v>93.27</v>
      </c>
      <c r="AY1305" s="3">
        <v>95.44</v>
      </c>
    </row>
    <row r="1306" spans="1:51" x14ac:dyDescent="0.35">
      <c r="A1306" s="5">
        <f t="shared" si="21"/>
        <v>44553</v>
      </c>
      <c r="B1306" t="s">
        <v>1451</v>
      </c>
      <c r="C1306" s="2">
        <v>44553</v>
      </c>
      <c r="D1306" s="3">
        <v>344.39</v>
      </c>
      <c r="E1306" s="3">
        <v>486.99</v>
      </c>
      <c r="F1306" s="3">
        <v>293.04000000000002</v>
      </c>
      <c r="G1306" s="3">
        <v>227.54</v>
      </c>
      <c r="H1306" s="3">
        <v>221.51</v>
      </c>
      <c r="I1306" s="3">
        <v>225.62</v>
      </c>
      <c r="J1306" s="3">
        <v>222.86</v>
      </c>
      <c r="K1306" s="3">
        <v>223.28</v>
      </c>
      <c r="L1306" s="3">
        <v>224.28</v>
      </c>
      <c r="M1306" s="3">
        <v>229.31</v>
      </c>
      <c r="N1306" s="3">
        <v>232.38</v>
      </c>
      <c r="O1306" s="3">
        <v>232.83</v>
      </c>
      <c r="P1306" s="3">
        <v>237.95</v>
      </c>
      <c r="Q1306" s="3">
        <v>238.01</v>
      </c>
      <c r="R1306" s="3">
        <v>237.08</v>
      </c>
      <c r="S1306" s="3">
        <v>103.48</v>
      </c>
      <c r="T1306" s="3">
        <v>102.53</v>
      </c>
      <c r="U1306" s="3">
        <v>101.83</v>
      </c>
      <c r="V1306" s="3">
        <v>101.55</v>
      </c>
      <c r="W1306" s="3">
        <v>101.83</v>
      </c>
      <c r="X1306" s="3">
        <v>103.04</v>
      </c>
      <c r="Y1306" s="3">
        <v>104.06</v>
      </c>
      <c r="Z1306" s="3">
        <v>107.19</v>
      </c>
      <c r="AA1306" s="3">
        <v>107.64</v>
      </c>
      <c r="AB1306" s="3">
        <v>108.07</v>
      </c>
      <c r="AC1306" s="3">
        <v>107.89</v>
      </c>
      <c r="AD1306" s="3">
        <v>107.09</v>
      </c>
      <c r="AE1306" s="3">
        <v>80.27</v>
      </c>
      <c r="AF1306" s="3">
        <v>79.73</v>
      </c>
      <c r="AG1306" s="3">
        <v>79.55</v>
      </c>
      <c r="AH1306" s="3">
        <v>79.73</v>
      </c>
      <c r="AI1306" s="3">
        <v>80.989999999999995</v>
      </c>
      <c r="AJ1306" s="3">
        <v>81.94</v>
      </c>
      <c r="AK1306" s="3">
        <v>84.26</v>
      </c>
      <c r="AL1306" s="3">
        <v>87.13</v>
      </c>
      <c r="AM1306" s="3">
        <v>87.58</v>
      </c>
      <c r="AN1306" s="3">
        <v>88.25</v>
      </c>
      <c r="AO1306" s="3">
        <v>87.8</v>
      </c>
      <c r="AP1306" s="3">
        <v>87.61</v>
      </c>
      <c r="AQ1306" s="3">
        <v>74.37</v>
      </c>
      <c r="AR1306" s="3">
        <v>73.56</v>
      </c>
      <c r="AS1306" s="3">
        <v>73.3</v>
      </c>
      <c r="AT1306" s="3">
        <v>73.569999999999993</v>
      </c>
      <c r="AU1306" s="3">
        <v>74.7</v>
      </c>
      <c r="AV1306" s="3">
        <v>76.040000000000006</v>
      </c>
      <c r="AW1306" s="3">
        <v>88.05</v>
      </c>
      <c r="AX1306" s="3">
        <v>91.18</v>
      </c>
      <c r="AY1306" s="3">
        <v>93.35</v>
      </c>
    </row>
    <row r="1307" spans="1:51" x14ac:dyDescent="0.35">
      <c r="A1307" s="5">
        <f t="shared" si="21"/>
        <v>44554</v>
      </c>
      <c r="B1307" t="s">
        <v>1452</v>
      </c>
      <c r="C1307" s="2">
        <v>44554</v>
      </c>
      <c r="D1307" s="3">
        <v>308.3</v>
      </c>
      <c r="E1307" s="3">
        <v>450.9</v>
      </c>
      <c r="F1307" s="3">
        <v>256.95</v>
      </c>
      <c r="G1307" s="3">
        <v>209.83</v>
      </c>
      <c r="H1307" s="3">
        <v>203.8</v>
      </c>
      <c r="I1307" s="3">
        <v>207.91</v>
      </c>
      <c r="J1307" s="3">
        <v>201.07</v>
      </c>
      <c r="K1307" s="3">
        <v>201.49</v>
      </c>
      <c r="L1307" s="3">
        <v>202.49</v>
      </c>
      <c r="M1307" s="3">
        <v>208.92</v>
      </c>
      <c r="N1307" s="3">
        <v>211.99</v>
      </c>
      <c r="O1307" s="3">
        <v>212.44</v>
      </c>
      <c r="P1307" s="3">
        <v>217.01</v>
      </c>
      <c r="Q1307" s="3">
        <v>217.07</v>
      </c>
      <c r="R1307" s="3">
        <v>216.14</v>
      </c>
      <c r="S1307" s="3">
        <v>96.62</v>
      </c>
      <c r="T1307" s="3">
        <v>100.35</v>
      </c>
      <c r="U1307" s="3">
        <v>99.65</v>
      </c>
      <c r="V1307" s="3">
        <v>99.37</v>
      </c>
      <c r="W1307" s="3">
        <v>99.65</v>
      </c>
      <c r="X1307" s="3">
        <v>100.86</v>
      </c>
      <c r="Y1307" s="3">
        <v>104.11</v>
      </c>
      <c r="Z1307" s="3">
        <v>107.24</v>
      </c>
      <c r="AA1307" s="3">
        <v>107.69</v>
      </c>
      <c r="AB1307" s="3">
        <v>108.12</v>
      </c>
      <c r="AC1307" s="3">
        <v>107.94</v>
      </c>
      <c r="AD1307" s="3">
        <v>107.14</v>
      </c>
      <c r="AE1307" s="3">
        <v>79.209999999999994</v>
      </c>
      <c r="AF1307" s="3">
        <v>78.67</v>
      </c>
      <c r="AG1307" s="3">
        <v>78.489999999999995</v>
      </c>
      <c r="AH1307" s="3">
        <v>78.67</v>
      </c>
      <c r="AI1307" s="3">
        <v>79.930000000000007</v>
      </c>
      <c r="AJ1307" s="3">
        <v>80.88</v>
      </c>
      <c r="AK1307" s="3">
        <v>82.93</v>
      </c>
      <c r="AL1307" s="3">
        <v>85.8</v>
      </c>
      <c r="AM1307" s="3">
        <v>86.25</v>
      </c>
      <c r="AN1307" s="3">
        <v>86.92</v>
      </c>
      <c r="AO1307" s="3">
        <v>86.47</v>
      </c>
      <c r="AP1307" s="3">
        <v>86.28</v>
      </c>
      <c r="AQ1307" s="3">
        <v>73.31</v>
      </c>
      <c r="AR1307" s="3">
        <v>72.5</v>
      </c>
      <c r="AS1307" s="3">
        <v>72.239999999999995</v>
      </c>
      <c r="AT1307" s="3">
        <v>72.510000000000005</v>
      </c>
      <c r="AU1307" s="3">
        <v>73.64</v>
      </c>
      <c r="AV1307" s="3">
        <v>74.98</v>
      </c>
      <c r="AW1307" s="3">
        <v>86.72</v>
      </c>
      <c r="AX1307" s="3">
        <v>89.85</v>
      </c>
      <c r="AY1307" s="3">
        <v>92.02</v>
      </c>
    </row>
    <row r="1308" spans="1:51" x14ac:dyDescent="0.35">
      <c r="A1308" s="5">
        <f t="shared" si="21"/>
        <v>44557</v>
      </c>
      <c r="B1308" t="s">
        <v>1453</v>
      </c>
      <c r="C1308" s="2">
        <v>44557</v>
      </c>
      <c r="D1308" s="3">
        <v>308.3</v>
      </c>
      <c r="E1308" s="3">
        <v>450.9</v>
      </c>
      <c r="F1308" s="3">
        <v>256.95</v>
      </c>
      <c r="G1308" s="3">
        <v>209.83</v>
      </c>
      <c r="H1308" s="3">
        <v>203.8</v>
      </c>
      <c r="I1308" s="3">
        <v>207.91</v>
      </c>
      <c r="J1308" s="3">
        <v>201.07</v>
      </c>
      <c r="K1308" s="3">
        <v>201.49</v>
      </c>
      <c r="L1308" s="3">
        <v>202.49</v>
      </c>
      <c r="M1308" s="3">
        <v>208.92</v>
      </c>
      <c r="N1308" s="3">
        <v>211.99</v>
      </c>
      <c r="O1308" s="3">
        <v>212.44</v>
      </c>
      <c r="P1308" s="3">
        <v>217.01</v>
      </c>
      <c r="Q1308" s="3">
        <v>217.07</v>
      </c>
      <c r="R1308" s="3">
        <v>216.14</v>
      </c>
      <c r="S1308" s="3">
        <v>96.62</v>
      </c>
      <c r="T1308" s="3">
        <v>100.35</v>
      </c>
      <c r="U1308" s="3">
        <v>99.65</v>
      </c>
      <c r="V1308" s="3">
        <v>99.37</v>
      </c>
      <c r="W1308" s="3">
        <v>99.65</v>
      </c>
      <c r="X1308" s="3">
        <v>100.86</v>
      </c>
      <c r="Y1308" s="3">
        <v>104.11</v>
      </c>
      <c r="Z1308" s="3">
        <v>107.24</v>
      </c>
      <c r="AA1308" s="3">
        <v>107.69</v>
      </c>
      <c r="AB1308" s="3">
        <v>108.12</v>
      </c>
      <c r="AC1308" s="3">
        <v>107.94</v>
      </c>
      <c r="AD1308" s="3">
        <v>107.14</v>
      </c>
      <c r="AE1308" s="3">
        <v>79.209999999999994</v>
      </c>
      <c r="AF1308" s="3">
        <v>78.67</v>
      </c>
      <c r="AG1308" s="3">
        <v>78.489999999999995</v>
      </c>
      <c r="AH1308" s="3">
        <v>78.67</v>
      </c>
      <c r="AI1308" s="3">
        <v>79.930000000000007</v>
      </c>
      <c r="AJ1308" s="3">
        <v>80.88</v>
      </c>
      <c r="AK1308" s="3">
        <v>82.93</v>
      </c>
      <c r="AL1308" s="3">
        <v>85.8</v>
      </c>
      <c r="AM1308" s="3">
        <v>86.25</v>
      </c>
      <c r="AN1308" s="3">
        <v>86.92</v>
      </c>
      <c r="AO1308" s="3">
        <v>86.47</v>
      </c>
      <c r="AP1308" s="3">
        <v>86.28</v>
      </c>
      <c r="AQ1308" s="3">
        <v>73.31</v>
      </c>
      <c r="AR1308" s="3">
        <v>72.5</v>
      </c>
      <c r="AS1308" s="3">
        <v>72.239999999999995</v>
      </c>
      <c r="AT1308" s="3">
        <v>72.510000000000005</v>
      </c>
      <c r="AU1308" s="3">
        <v>73.64</v>
      </c>
      <c r="AV1308" s="3">
        <v>74.98</v>
      </c>
      <c r="AW1308" s="3">
        <v>86.72</v>
      </c>
      <c r="AX1308" s="3">
        <v>89.85</v>
      </c>
      <c r="AY1308" s="3">
        <v>92.02</v>
      </c>
    </row>
    <row r="1309" spans="1:51" x14ac:dyDescent="0.35">
      <c r="A1309" s="5">
        <f t="shared" si="21"/>
        <v>44558</v>
      </c>
      <c r="B1309" t="s">
        <v>1454</v>
      </c>
      <c r="C1309" s="2">
        <v>44558</v>
      </c>
      <c r="D1309" s="3">
        <v>308.3</v>
      </c>
      <c r="E1309" s="3">
        <v>450.9</v>
      </c>
      <c r="F1309" s="3">
        <v>256.95</v>
      </c>
      <c r="G1309" s="3">
        <v>209.83</v>
      </c>
      <c r="H1309" s="3">
        <v>203.8</v>
      </c>
      <c r="I1309" s="3">
        <v>207.91</v>
      </c>
      <c r="J1309" s="3">
        <v>201.07</v>
      </c>
      <c r="K1309" s="3">
        <v>201.49</v>
      </c>
      <c r="L1309" s="3">
        <v>202.49</v>
      </c>
      <c r="M1309" s="3">
        <v>208.92</v>
      </c>
      <c r="N1309" s="3">
        <v>211.99</v>
      </c>
      <c r="O1309" s="3">
        <v>212.44</v>
      </c>
      <c r="P1309" s="3">
        <v>217.01</v>
      </c>
      <c r="Q1309" s="3">
        <v>217.07</v>
      </c>
      <c r="R1309" s="3">
        <v>216.14</v>
      </c>
      <c r="S1309" s="3">
        <v>96.62</v>
      </c>
      <c r="T1309" s="3">
        <v>100.35</v>
      </c>
      <c r="U1309" s="3">
        <v>99.65</v>
      </c>
      <c r="V1309" s="3">
        <v>99.37</v>
      </c>
      <c r="W1309" s="3">
        <v>99.65</v>
      </c>
      <c r="X1309" s="3">
        <v>100.86</v>
      </c>
      <c r="Y1309" s="3">
        <v>104.11</v>
      </c>
      <c r="Z1309" s="3">
        <v>107.24</v>
      </c>
      <c r="AA1309" s="3">
        <v>107.69</v>
      </c>
      <c r="AB1309" s="3">
        <v>108.12</v>
      </c>
      <c r="AC1309" s="3">
        <v>107.94</v>
      </c>
      <c r="AD1309" s="3">
        <v>107.14</v>
      </c>
      <c r="AE1309" s="3">
        <v>79.209999999999994</v>
      </c>
      <c r="AF1309" s="3">
        <v>78.67</v>
      </c>
      <c r="AG1309" s="3">
        <v>78.489999999999995</v>
      </c>
      <c r="AH1309" s="3">
        <v>78.67</v>
      </c>
      <c r="AI1309" s="3">
        <v>79.930000000000007</v>
      </c>
      <c r="AJ1309" s="3">
        <v>80.88</v>
      </c>
      <c r="AK1309" s="3">
        <v>82.93</v>
      </c>
      <c r="AL1309" s="3">
        <v>85.8</v>
      </c>
      <c r="AM1309" s="3">
        <v>86.25</v>
      </c>
      <c r="AN1309" s="3">
        <v>86.92</v>
      </c>
      <c r="AO1309" s="3">
        <v>86.47</v>
      </c>
      <c r="AP1309" s="3">
        <v>86.28</v>
      </c>
      <c r="AQ1309" s="3">
        <v>73.31</v>
      </c>
      <c r="AR1309" s="3">
        <v>72.5</v>
      </c>
      <c r="AS1309" s="3">
        <v>72.239999999999995</v>
      </c>
      <c r="AT1309" s="3">
        <v>72.510000000000005</v>
      </c>
      <c r="AU1309" s="3">
        <v>73.64</v>
      </c>
      <c r="AV1309" s="3">
        <v>74.98</v>
      </c>
      <c r="AW1309" s="3">
        <v>86.72</v>
      </c>
      <c r="AX1309" s="3">
        <v>89.85</v>
      </c>
      <c r="AY1309" s="3">
        <v>92.02</v>
      </c>
    </row>
    <row r="1310" spans="1:51" x14ac:dyDescent="0.35">
      <c r="A1310" s="5">
        <f t="shared" si="21"/>
        <v>44559</v>
      </c>
      <c r="B1310" t="s">
        <v>1455</v>
      </c>
      <c r="C1310" s="2">
        <v>44559</v>
      </c>
      <c r="D1310" s="3">
        <v>265.17</v>
      </c>
      <c r="E1310" s="3">
        <v>347.42</v>
      </c>
      <c r="F1310" s="3">
        <v>214.97</v>
      </c>
      <c r="G1310" s="3">
        <v>194.84</v>
      </c>
      <c r="H1310" s="3">
        <v>191.14</v>
      </c>
      <c r="I1310" s="3">
        <v>198.75</v>
      </c>
      <c r="J1310" s="3">
        <v>192.71</v>
      </c>
      <c r="K1310" s="3">
        <v>193.13</v>
      </c>
      <c r="L1310" s="3">
        <v>194.13</v>
      </c>
      <c r="M1310" s="3">
        <v>196.37</v>
      </c>
      <c r="N1310" s="3">
        <v>199.44</v>
      </c>
      <c r="O1310" s="3">
        <v>199.89</v>
      </c>
      <c r="P1310" s="3">
        <v>204.84</v>
      </c>
      <c r="Q1310" s="3">
        <v>204.9</v>
      </c>
      <c r="R1310" s="3">
        <v>203.97</v>
      </c>
      <c r="S1310" s="3">
        <v>95.99</v>
      </c>
      <c r="T1310" s="3">
        <v>99.72</v>
      </c>
      <c r="U1310" s="3">
        <v>99.02</v>
      </c>
      <c r="V1310" s="3">
        <v>98.74</v>
      </c>
      <c r="W1310" s="3">
        <v>99.02</v>
      </c>
      <c r="X1310" s="3">
        <v>100.23</v>
      </c>
      <c r="Y1310" s="3">
        <v>101.29</v>
      </c>
      <c r="Z1310" s="3">
        <v>104.42</v>
      </c>
      <c r="AA1310" s="3">
        <v>104.87</v>
      </c>
      <c r="AB1310" s="3">
        <v>105.3</v>
      </c>
      <c r="AC1310" s="3">
        <v>105.12</v>
      </c>
      <c r="AD1310" s="3">
        <v>104.32</v>
      </c>
      <c r="AE1310" s="3">
        <v>75.25</v>
      </c>
      <c r="AF1310" s="3">
        <v>74.709999999999994</v>
      </c>
      <c r="AG1310" s="3">
        <v>74.53</v>
      </c>
      <c r="AH1310" s="3">
        <v>74.709999999999994</v>
      </c>
      <c r="AI1310" s="3">
        <v>75.97</v>
      </c>
      <c r="AJ1310" s="3">
        <v>76.92</v>
      </c>
      <c r="AK1310" s="3">
        <v>82.19</v>
      </c>
      <c r="AL1310" s="3">
        <v>85.06</v>
      </c>
      <c r="AM1310" s="3">
        <v>85.51</v>
      </c>
      <c r="AN1310" s="3">
        <v>86.18</v>
      </c>
      <c r="AO1310" s="3">
        <v>85.73</v>
      </c>
      <c r="AP1310" s="3">
        <v>85.02</v>
      </c>
      <c r="AQ1310" s="3">
        <v>70.180000000000007</v>
      </c>
      <c r="AR1310" s="3">
        <v>69.37</v>
      </c>
      <c r="AS1310" s="3">
        <v>69.11</v>
      </c>
      <c r="AT1310" s="3">
        <v>69.38</v>
      </c>
      <c r="AU1310" s="3">
        <v>70.510000000000005</v>
      </c>
      <c r="AV1310" s="3">
        <v>71.849999999999994</v>
      </c>
      <c r="AW1310" s="3">
        <v>85.98</v>
      </c>
      <c r="AX1310" s="3">
        <v>89.11</v>
      </c>
      <c r="AY1310" s="3">
        <v>91.28</v>
      </c>
    </row>
    <row r="1311" spans="1:51" x14ac:dyDescent="0.35">
      <c r="A1311" s="5">
        <f t="shared" si="21"/>
        <v>44560</v>
      </c>
      <c r="B1311" t="s">
        <v>1456</v>
      </c>
      <c r="C1311" s="2">
        <v>44560</v>
      </c>
      <c r="D1311" s="3">
        <v>236.04</v>
      </c>
      <c r="E1311" s="3">
        <v>309.93</v>
      </c>
      <c r="F1311" s="3">
        <v>197.24</v>
      </c>
      <c r="G1311" s="3">
        <v>173.18</v>
      </c>
      <c r="H1311" s="3">
        <v>167.61</v>
      </c>
      <c r="I1311" s="3">
        <v>179.75</v>
      </c>
      <c r="J1311" s="3">
        <v>173.57</v>
      </c>
      <c r="K1311" s="3">
        <v>173.99</v>
      </c>
      <c r="L1311" s="3">
        <v>174.99</v>
      </c>
      <c r="M1311" s="3">
        <v>177.96</v>
      </c>
      <c r="N1311" s="3">
        <v>181.03</v>
      </c>
      <c r="O1311" s="3">
        <v>181.48</v>
      </c>
      <c r="P1311" s="3">
        <v>185.88</v>
      </c>
      <c r="Q1311" s="3">
        <v>185.94</v>
      </c>
      <c r="R1311" s="3">
        <v>185.01</v>
      </c>
      <c r="S1311" s="3">
        <v>91.91</v>
      </c>
      <c r="T1311" s="3">
        <v>95.64</v>
      </c>
      <c r="U1311" s="3">
        <v>94.94</v>
      </c>
      <c r="V1311" s="3">
        <v>94.66</v>
      </c>
      <c r="W1311" s="3">
        <v>94.94</v>
      </c>
      <c r="X1311" s="3">
        <v>96.15</v>
      </c>
      <c r="Y1311" s="3">
        <v>99.32</v>
      </c>
      <c r="Z1311" s="3">
        <v>102.45</v>
      </c>
      <c r="AA1311" s="3">
        <v>102.9</v>
      </c>
      <c r="AB1311" s="3">
        <v>103.33</v>
      </c>
      <c r="AC1311" s="3">
        <v>103.15</v>
      </c>
      <c r="AD1311" s="3">
        <v>102.35</v>
      </c>
      <c r="AE1311" s="3">
        <v>69.41</v>
      </c>
      <c r="AF1311" s="3">
        <v>68.87</v>
      </c>
      <c r="AG1311" s="3">
        <v>68.69</v>
      </c>
      <c r="AH1311" s="3">
        <v>68.87</v>
      </c>
      <c r="AI1311" s="3">
        <v>70.13</v>
      </c>
      <c r="AJ1311" s="3">
        <v>71.08</v>
      </c>
      <c r="AK1311" s="3">
        <v>79.67</v>
      </c>
      <c r="AL1311" s="3">
        <v>82.54</v>
      </c>
      <c r="AM1311" s="3">
        <v>82.99</v>
      </c>
      <c r="AN1311" s="3">
        <v>83.66</v>
      </c>
      <c r="AO1311" s="3">
        <v>83.21</v>
      </c>
      <c r="AP1311" s="3">
        <v>82.64</v>
      </c>
      <c r="AQ1311" s="3">
        <v>68.28</v>
      </c>
      <c r="AR1311" s="3">
        <v>67.47</v>
      </c>
      <c r="AS1311" s="3">
        <v>67.209999999999994</v>
      </c>
      <c r="AT1311" s="3">
        <v>67.48</v>
      </c>
      <c r="AU1311" s="3">
        <v>68.61</v>
      </c>
      <c r="AV1311" s="3">
        <v>69.95</v>
      </c>
      <c r="AW1311" s="3">
        <v>83.46</v>
      </c>
      <c r="AX1311" s="3">
        <v>86.59</v>
      </c>
      <c r="AY1311" s="3">
        <v>88.76</v>
      </c>
    </row>
    <row r="1312" spans="1:51" x14ac:dyDescent="0.35">
      <c r="A1312" s="5">
        <f t="shared" si="21"/>
        <v>44561</v>
      </c>
      <c r="B1312" t="s">
        <v>1457</v>
      </c>
      <c r="C1312" s="2">
        <v>44561</v>
      </c>
      <c r="D1312" s="3">
        <v>268.49</v>
      </c>
      <c r="E1312" s="3">
        <v>173.98</v>
      </c>
      <c r="F1312" s="3">
        <v>150.82</v>
      </c>
      <c r="G1312" s="3">
        <v>143.58000000000001</v>
      </c>
      <c r="H1312" s="3">
        <v>154.21</v>
      </c>
      <c r="I1312" s="3">
        <v>146.30000000000001</v>
      </c>
      <c r="J1312" s="3">
        <v>146.72</v>
      </c>
      <c r="K1312" s="3">
        <v>147.72</v>
      </c>
      <c r="L1312" s="3">
        <v>156.71</v>
      </c>
      <c r="M1312" s="3">
        <v>159.78</v>
      </c>
      <c r="N1312" s="3">
        <v>160.22999999999999</v>
      </c>
      <c r="O1312" s="3">
        <v>164.17</v>
      </c>
      <c r="P1312" s="3">
        <v>164.23</v>
      </c>
      <c r="Q1312" s="3">
        <v>163.30000000000001</v>
      </c>
      <c r="R1312" s="3">
        <v>86.07</v>
      </c>
      <c r="S1312" s="3">
        <v>89.8</v>
      </c>
      <c r="T1312" s="3">
        <v>89.1</v>
      </c>
      <c r="U1312" s="3">
        <v>88.82</v>
      </c>
      <c r="V1312" s="3">
        <v>89.1</v>
      </c>
      <c r="W1312" s="3">
        <v>90.31</v>
      </c>
      <c r="X1312" s="3">
        <v>93.63</v>
      </c>
      <c r="Y1312" s="3">
        <v>96.76</v>
      </c>
      <c r="Z1312" s="3">
        <v>97.21</v>
      </c>
      <c r="AA1312" s="3">
        <v>97.64</v>
      </c>
      <c r="AB1312" s="3">
        <v>97.46</v>
      </c>
      <c r="AC1312" s="3">
        <v>93.46</v>
      </c>
      <c r="AD1312" s="3">
        <v>67</v>
      </c>
      <c r="AE1312" s="3">
        <v>66.459999999999994</v>
      </c>
      <c r="AF1312" s="3">
        <v>66.28</v>
      </c>
      <c r="AG1312" s="3">
        <v>66.459999999999994</v>
      </c>
      <c r="AH1312" s="3">
        <v>67.72</v>
      </c>
      <c r="AI1312" s="3">
        <v>68.67</v>
      </c>
      <c r="AJ1312" s="3">
        <v>73.16</v>
      </c>
      <c r="AK1312" s="3">
        <v>76.03</v>
      </c>
      <c r="AL1312" s="3">
        <v>76.48</v>
      </c>
      <c r="AM1312" s="3">
        <v>77.150000000000006</v>
      </c>
      <c r="AN1312" s="3">
        <v>76.7</v>
      </c>
      <c r="AO1312" s="3">
        <v>75.33</v>
      </c>
      <c r="AP1312" s="3">
        <v>65.87</v>
      </c>
      <c r="AQ1312" s="3">
        <v>65.06</v>
      </c>
      <c r="AR1312" s="3">
        <v>64.8</v>
      </c>
      <c r="AS1312" s="3">
        <v>65.069999999999993</v>
      </c>
      <c r="AT1312" s="3">
        <v>66.2</v>
      </c>
      <c r="AU1312" s="3">
        <v>67.540000000000006</v>
      </c>
      <c r="AV1312" s="3">
        <v>76.95</v>
      </c>
      <c r="AW1312" s="3">
        <v>80.08</v>
      </c>
      <c r="AX1312" s="3">
        <v>82.25</v>
      </c>
      <c r="AY1312" s="3">
        <v>82.98</v>
      </c>
    </row>
    <row r="1313" spans="1:51" x14ac:dyDescent="0.35">
      <c r="A1313" s="5">
        <f t="shared" si="21"/>
        <v>44564</v>
      </c>
      <c r="B1313" t="s">
        <v>1458</v>
      </c>
      <c r="C1313" s="2">
        <v>44564</v>
      </c>
      <c r="D1313" s="3">
        <v>268.49</v>
      </c>
      <c r="E1313" s="3">
        <v>173.98</v>
      </c>
      <c r="F1313" s="3">
        <v>150.82</v>
      </c>
      <c r="G1313" s="3">
        <v>143.58000000000001</v>
      </c>
      <c r="H1313" s="3">
        <v>154.21</v>
      </c>
      <c r="I1313" s="3">
        <v>146.30000000000001</v>
      </c>
      <c r="J1313" s="3">
        <v>146.72</v>
      </c>
      <c r="K1313" s="3">
        <v>147.72</v>
      </c>
      <c r="L1313" s="3">
        <v>156.71</v>
      </c>
      <c r="M1313" s="3">
        <v>159.78</v>
      </c>
      <c r="N1313" s="3">
        <v>160.22999999999999</v>
      </c>
      <c r="O1313" s="3">
        <v>164.17</v>
      </c>
      <c r="P1313" s="3">
        <v>164.23</v>
      </c>
      <c r="Q1313" s="3">
        <v>163.30000000000001</v>
      </c>
      <c r="R1313" s="3">
        <v>86.07</v>
      </c>
      <c r="S1313" s="3">
        <v>89.8</v>
      </c>
      <c r="T1313" s="3">
        <v>89.1</v>
      </c>
      <c r="U1313" s="3">
        <v>88.82</v>
      </c>
      <c r="V1313" s="3">
        <v>89.1</v>
      </c>
      <c r="W1313" s="3">
        <v>90.31</v>
      </c>
      <c r="X1313" s="3">
        <v>93.63</v>
      </c>
      <c r="Y1313" s="3">
        <v>96.76</v>
      </c>
      <c r="Z1313" s="3">
        <v>97.21</v>
      </c>
      <c r="AA1313" s="3">
        <v>97.64</v>
      </c>
      <c r="AB1313" s="3">
        <v>97.46</v>
      </c>
      <c r="AC1313" s="3">
        <v>93.46</v>
      </c>
      <c r="AD1313" s="3">
        <v>67</v>
      </c>
      <c r="AE1313" s="3">
        <v>66.459999999999994</v>
      </c>
      <c r="AF1313" s="3">
        <v>66.28</v>
      </c>
      <c r="AG1313" s="3">
        <v>66.459999999999994</v>
      </c>
      <c r="AH1313" s="3">
        <v>67.72</v>
      </c>
      <c r="AI1313" s="3">
        <v>68.67</v>
      </c>
      <c r="AJ1313" s="3">
        <v>73.16</v>
      </c>
      <c r="AK1313" s="3">
        <v>76.03</v>
      </c>
      <c r="AL1313" s="3">
        <v>76.48</v>
      </c>
      <c r="AM1313" s="3">
        <v>77.150000000000006</v>
      </c>
      <c r="AN1313" s="3">
        <v>76.7</v>
      </c>
      <c r="AO1313" s="3">
        <v>75.33</v>
      </c>
      <c r="AP1313" s="3">
        <v>65.87</v>
      </c>
      <c r="AQ1313" s="3">
        <v>65.06</v>
      </c>
      <c r="AR1313" s="3">
        <v>64.8</v>
      </c>
      <c r="AS1313" s="3">
        <v>65.069999999999993</v>
      </c>
      <c r="AT1313" s="3">
        <v>66.2</v>
      </c>
      <c r="AU1313" s="3">
        <v>67.540000000000006</v>
      </c>
      <c r="AV1313" s="3">
        <v>76.95</v>
      </c>
      <c r="AW1313" s="3">
        <v>80.08</v>
      </c>
      <c r="AX1313" s="3">
        <v>82.25</v>
      </c>
      <c r="AY1313" s="3">
        <v>82.98</v>
      </c>
    </row>
    <row r="1314" spans="1:51" x14ac:dyDescent="0.35">
      <c r="A1314" s="5">
        <f t="shared" si="21"/>
        <v>44565</v>
      </c>
      <c r="B1314" t="s">
        <v>1459</v>
      </c>
      <c r="C1314" s="2">
        <v>44565</v>
      </c>
      <c r="D1314" s="3">
        <v>276.45</v>
      </c>
      <c r="E1314" s="3">
        <v>201.26</v>
      </c>
      <c r="F1314" s="3">
        <v>183.09</v>
      </c>
      <c r="G1314" s="3">
        <v>176.63</v>
      </c>
      <c r="H1314" s="3">
        <v>181.65</v>
      </c>
      <c r="I1314" s="3">
        <v>175.14</v>
      </c>
      <c r="J1314" s="3">
        <v>175.56</v>
      </c>
      <c r="K1314" s="3">
        <v>176.56</v>
      </c>
      <c r="L1314" s="3">
        <v>183.58</v>
      </c>
      <c r="M1314" s="3">
        <v>186.65</v>
      </c>
      <c r="N1314" s="3">
        <v>187.1</v>
      </c>
      <c r="O1314" s="3">
        <v>191.42</v>
      </c>
      <c r="P1314" s="3">
        <v>191.48</v>
      </c>
      <c r="Q1314" s="3">
        <v>190.55</v>
      </c>
      <c r="R1314" s="3">
        <v>93.4</v>
      </c>
      <c r="S1314" s="3">
        <v>97.13</v>
      </c>
      <c r="T1314" s="3">
        <v>96.43</v>
      </c>
      <c r="U1314" s="3">
        <v>96.15</v>
      </c>
      <c r="V1314" s="3">
        <v>96.43</v>
      </c>
      <c r="W1314" s="3">
        <v>97.64</v>
      </c>
      <c r="X1314" s="3">
        <v>96.28</v>
      </c>
      <c r="Y1314" s="3">
        <v>99.41</v>
      </c>
      <c r="Z1314" s="3">
        <v>99.86</v>
      </c>
      <c r="AA1314" s="3">
        <v>100.29</v>
      </c>
      <c r="AB1314" s="3">
        <v>100.11</v>
      </c>
      <c r="AC1314" s="3">
        <v>96.11</v>
      </c>
      <c r="AD1314" s="3">
        <v>75.77</v>
      </c>
      <c r="AE1314" s="3">
        <v>75.23</v>
      </c>
      <c r="AF1314" s="3">
        <v>75.05</v>
      </c>
      <c r="AG1314" s="3">
        <v>75.23</v>
      </c>
      <c r="AH1314" s="3">
        <v>76.489999999999995</v>
      </c>
      <c r="AI1314" s="3">
        <v>77.44</v>
      </c>
      <c r="AJ1314" s="3">
        <v>86.38</v>
      </c>
      <c r="AK1314" s="3">
        <v>89.25</v>
      </c>
      <c r="AL1314" s="3">
        <v>89.7</v>
      </c>
      <c r="AM1314" s="3">
        <v>90.37</v>
      </c>
      <c r="AN1314" s="3">
        <v>89.92</v>
      </c>
      <c r="AO1314" s="3">
        <v>88.55</v>
      </c>
      <c r="AP1314" s="3">
        <v>74.64</v>
      </c>
      <c r="AQ1314" s="3">
        <v>73.83</v>
      </c>
      <c r="AR1314" s="3">
        <v>73.569999999999993</v>
      </c>
      <c r="AS1314" s="3">
        <v>73.84</v>
      </c>
      <c r="AT1314" s="3">
        <v>74.97</v>
      </c>
      <c r="AU1314" s="3">
        <v>76.31</v>
      </c>
      <c r="AV1314" s="3">
        <v>90.17</v>
      </c>
      <c r="AW1314" s="3">
        <v>93.3</v>
      </c>
      <c r="AX1314" s="3">
        <v>95.47</v>
      </c>
      <c r="AY1314" s="3">
        <v>96.2</v>
      </c>
    </row>
    <row r="1315" spans="1:51" x14ac:dyDescent="0.35">
      <c r="A1315" s="5">
        <f t="shared" si="21"/>
        <v>44566</v>
      </c>
      <c r="B1315" t="s">
        <v>1460</v>
      </c>
      <c r="C1315" s="2">
        <v>44566</v>
      </c>
      <c r="D1315" s="3">
        <v>285.5</v>
      </c>
      <c r="E1315" s="3">
        <v>209.8</v>
      </c>
      <c r="F1315" s="3">
        <v>189.56</v>
      </c>
      <c r="G1315" s="3">
        <v>182.85</v>
      </c>
      <c r="H1315" s="3">
        <v>184.18</v>
      </c>
      <c r="I1315" s="3">
        <v>183.59</v>
      </c>
      <c r="J1315" s="3">
        <v>184.01</v>
      </c>
      <c r="K1315" s="3">
        <v>185.01</v>
      </c>
      <c r="L1315" s="3">
        <v>190.41</v>
      </c>
      <c r="M1315" s="3">
        <v>193.48</v>
      </c>
      <c r="N1315" s="3">
        <v>193.93</v>
      </c>
      <c r="O1315" s="3">
        <v>198.74</v>
      </c>
      <c r="P1315" s="3">
        <v>198.8</v>
      </c>
      <c r="Q1315" s="3">
        <v>197.87</v>
      </c>
      <c r="R1315" s="3">
        <v>96.23</v>
      </c>
      <c r="S1315" s="3">
        <v>99.96</v>
      </c>
      <c r="T1315" s="3">
        <v>99.26</v>
      </c>
      <c r="U1315" s="3">
        <v>98.98</v>
      </c>
      <c r="V1315" s="3">
        <v>99.26</v>
      </c>
      <c r="W1315" s="3">
        <v>100.47</v>
      </c>
      <c r="X1315" s="3">
        <v>103.86</v>
      </c>
      <c r="Y1315" s="3">
        <v>106.99</v>
      </c>
      <c r="Z1315" s="3">
        <v>107.44</v>
      </c>
      <c r="AA1315" s="3">
        <v>107.87</v>
      </c>
      <c r="AB1315" s="3">
        <v>107.69</v>
      </c>
      <c r="AC1315" s="3">
        <v>103.69</v>
      </c>
      <c r="AD1315" s="3">
        <v>75.84</v>
      </c>
      <c r="AE1315" s="3">
        <v>75.3</v>
      </c>
      <c r="AF1315" s="3">
        <v>75.12</v>
      </c>
      <c r="AG1315" s="3">
        <v>75.3</v>
      </c>
      <c r="AH1315" s="3">
        <v>76.56</v>
      </c>
      <c r="AI1315" s="3">
        <v>77.510000000000005</v>
      </c>
      <c r="AJ1315" s="3">
        <v>86.18</v>
      </c>
      <c r="AK1315" s="3">
        <v>89.05</v>
      </c>
      <c r="AL1315" s="3">
        <v>89.5</v>
      </c>
      <c r="AM1315" s="3">
        <v>90.17</v>
      </c>
      <c r="AN1315" s="3">
        <v>89.72</v>
      </c>
      <c r="AO1315" s="3">
        <v>88.35</v>
      </c>
      <c r="AP1315" s="3">
        <v>74.709999999999994</v>
      </c>
      <c r="AQ1315" s="3">
        <v>73.900000000000006</v>
      </c>
      <c r="AR1315" s="3">
        <v>73.64</v>
      </c>
      <c r="AS1315" s="3">
        <v>73.91</v>
      </c>
      <c r="AT1315" s="3">
        <v>75.040000000000006</v>
      </c>
      <c r="AU1315" s="3">
        <v>76.38</v>
      </c>
      <c r="AV1315" s="3">
        <v>89.97</v>
      </c>
      <c r="AW1315" s="3">
        <v>93.1</v>
      </c>
      <c r="AX1315" s="3">
        <v>95.27</v>
      </c>
      <c r="AY1315" s="3">
        <v>96</v>
      </c>
    </row>
    <row r="1316" spans="1:51" x14ac:dyDescent="0.35">
      <c r="A1316" s="5">
        <f t="shared" si="21"/>
        <v>44567</v>
      </c>
      <c r="B1316" t="s">
        <v>1461</v>
      </c>
      <c r="C1316" s="2">
        <v>44567</v>
      </c>
      <c r="D1316" s="3">
        <v>281.52</v>
      </c>
      <c r="E1316" s="3">
        <v>212.59</v>
      </c>
      <c r="F1316" s="3">
        <v>192.19</v>
      </c>
      <c r="G1316" s="3">
        <v>185.32</v>
      </c>
      <c r="H1316" s="3">
        <v>185.08</v>
      </c>
      <c r="I1316" s="3">
        <v>185.61</v>
      </c>
      <c r="J1316" s="3">
        <v>186.03</v>
      </c>
      <c r="K1316" s="3">
        <v>187.03</v>
      </c>
      <c r="L1316" s="3">
        <v>191.83</v>
      </c>
      <c r="M1316" s="3">
        <v>194.9</v>
      </c>
      <c r="N1316" s="3">
        <v>195.35</v>
      </c>
      <c r="O1316" s="3">
        <v>200.42</v>
      </c>
      <c r="P1316" s="3">
        <v>200.48</v>
      </c>
      <c r="Q1316" s="3">
        <v>199.55</v>
      </c>
      <c r="R1316" s="3">
        <v>96.29</v>
      </c>
      <c r="S1316" s="3">
        <v>100.02</v>
      </c>
      <c r="T1316" s="3">
        <v>99.32</v>
      </c>
      <c r="U1316" s="3">
        <v>99.04</v>
      </c>
      <c r="V1316" s="3">
        <v>99.32</v>
      </c>
      <c r="W1316" s="3">
        <v>100.53</v>
      </c>
      <c r="X1316" s="3">
        <v>103.61</v>
      </c>
      <c r="Y1316" s="3">
        <v>106.74</v>
      </c>
      <c r="Z1316" s="3">
        <v>107.19</v>
      </c>
      <c r="AA1316" s="3">
        <v>107.62</v>
      </c>
      <c r="AB1316" s="3">
        <v>107.44</v>
      </c>
      <c r="AC1316" s="3">
        <v>103.44</v>
      </c>
      <c r="AD1316" s="3">
        <v>74.98</v>
      </c>
      <c r="AE1316" s="3">
        <v>74.44</v>
      </c>
      <c r="AF1316" s="3">
        <v>74.260000000000005</v>
      </c>
      <c r="AG1316" s="3">
        <v>74.44</v>
      </c>
      <c r="AH1316" s="3">
        <v>75.7</v>
      </c>
      <c r="AI1316" s="3">
        <v>76.650000000000006</v>
      </c>
      <c r="AJ1316" s="3">
        <v>84.04</v>
      </c>
      <c r="AK1316" s="3">
        <v>86.91</v>
      </c>
      <c r="AL1316" s="3">
        <v>87.36</v>
      </c>
      <c r="AM1316" s="3">
        <v>88.03</v>
      </c>
      <c r="AN1316" s="3">
        <v>87.58</v>
      </c>
      <c r="AO1316" s="3">
        <v>86.21</v>
      </c>
      <c r="AP1316" s="3">
        <v>73.849999999999994</v>
      </c>
      <c r="AQ1316" s="3">
        <v>73.040000000000006</v>
      </c>
      <c r="AR1316" s="3">
        <v>72.78</v>
      </c>
      <c r="AS1316" s="3">
        <v>73.05</v>
      </c>
      <c r="AT1316" s="3">
        <v>74.180000000000007</v>
      </c>
      <c r="AU1316" s="3">
        <v>75.52</v>
      </c>
      <c r="AV1316" s="3">
        <v>87.83</v>
      </c>
      <c r="AW1316" s="3">
        <v>90.96</v>
      </c>
      <c r="AX1316" s="3">
        <v>93.13</v>
      </c>
      <c r="AY1316" s="3">
        <v>93.86</v>
      </c>
    </row>
    <row r="1317" spans="1:51" x14ac:dyDescent="0.35">
      <c r="A1317" s="5">
        <f t="shared" si="21"/>
        <v>44568</v>
      </c>
      <c r="B1317" t="s">
        <v>1462</v>
      </c>
      <c r="C1317" s="2">
        <v>44568</v>
      </c>
      <c r="D1317" s="3">
        <v>246.5</v>
      </c>
      <c r="E1317" s="3">
        <v>199.44</v>
      </c>
      <c r="F1317" s="3">
        <v>184.68</v>
      </c>
      <c r="G1317" s="3">
        <v>177.66</v>
      </c>
      <c r="H1317" s="3">
        <v>176.95</v>
      </c>
      <c r="I1317" s="3">
        <v>174.29</v>
      </c>
      <c r="J1317" s="3">
        <v>174.71</v>
      </c>
      <c r="K1317" s="3">
        <v>175.71</v>
      </c>
      <c r="L1317" s="3">
        <v>183.75</v>
      </c>
      <c r="M1317" s="3">
        <v>186.82</v>
      </c>
      <c r="N1317" s="3">
        <v>187.27</v>
      </c>
      <c r="O1317" s="3">
        <v>192.48</v>
      </c>
      <c r="P1317" s="3">
        <v>192.54</v>
      </c>
      <c r="Q1317" s="3">
        <v>191.61</v>
      </c>
      <c r="R1317" s="3">
        <v>96.96</v>
      </c>
      <c r="S1317" s="3">
        <v>100.69</v>
      </c>
      <c r="T1317" s="3">
        <v>99.99</v>
      </c>
      <c r="U1317" s="3">
        <v>99.71</v>
      </c>
      <c r="V1317" s="3">
        <v>99.99</v>
      </c>
      <c r="W1317" s="3">
        <v>101.2</v>
      </c>
      <c r="X1317" s="3">
        <v>102.64</v>
      </c>
      <c r="Y1317" s="3">
        <v>105.77</v>
      </c>
      <c r="Z1317" s="3">
        <v>106.22</v>
      </c>
      <c r="AA1317" s="3">
        <v>106.65</v>
      </c>
      <c r="AB1317" s="3">
        <v>106.47</v>
      </c>
      <c r="AC1317" s="3">
        <v>102.47</v>
      </c>
      <c r="AD1317" s="3">
        <v>71.900000000000006</v>
      </c>
      <c r="AE1317" s="3">
        <v>71.36</v>
      </c>
      <c r="AF1317" s="3">
        <v>71.180000000000007</v>
      </c>
      <c r="AG1317" s="3">
        <v>71.36</v>
      </c>
      <c r="AH1317" s="3">
        <v>72.62</v>
      </c>
      <c r="AI1317" s="3">
        <v>73.569999999999993</v>
      </c>
      <c r="AJ1317" s="3">
        <v>80.61</v>
      </c>
      <c r="AK1317" s="3">
        <v>83.48</v>
      </c>
      <c r="AL1317" s="3">
        <v>83.93</v>
      </c>
      <c r="AM1317" s="3">
        <v>84.6</v>
      </c>
      <c r="AN1317" s="3">
        <v>84.15</v>
      </c>
      <c r="AO1317" s="3">
        <v>82.78</v>
      </c>
      <c r="AP1317" s="3">
        <v>70.77</v>
      </c>
      <c r="AQ1317" s="3">
        <v>69.959999999999994</v>
      </c>
      <c r="AR1317" s="3">
        <v>69.7</v>
      </c>
      <c r="AS1317" s="3">
        <v>69.97</v>
      </c>
      <c r="AT1317" s="3">
        <v>71.099999999999994</v>
      </c>
      <c r="AU1317" s="3">
        <v>72.44</v>
      </c>
      <c r="AV1317" s="3">
        <v>84.4</v>
      </c>
      <c r="AW1317" s="3">
        <v>87.53</v>
      </c>
      <c r="AX1317" s="3">
        <v>89.7</v>
      </c>
      <c r="AY1317" s="3">
        <v>90.43</v>
      </c>
    </row>
    <row r="1318" spans="1:51" x14ac:dyDescent="0.35">
      <c r="A1318" s="5">
        <f t="shared" si="21"/>
        <v>44571</v>
      </c>
      <c r="B1318" t="s">
        <v>1463</v>
      </c>
      <c r="C1318" s="2">
        <v>44571</v>
      </c>
      <c r="D1318" s="3">
        <v>236.75</v>
      </c>
      <c r="E1318" s="3">
        <v>192.49</v>
      </c>
      <c r="F1318" s="3">
        <v>180.47</v>
      </c>
      <c r="G1318" s="3">
        <v>173.56</v>
      </c>
      <c r="H1318" s="3">
        <v>172.56</v>
      </c>
      <c r="I1318" s="3">
        <v>169.28</v>
      </c>
      <c r="J1318" s="3">
        <v>169.7</v>
      </c>
      <c r="K1318" s="3">
        <v>170.7</v>
      </c>
      <c r="L1318" s="3">
        <v>178.17</v>
      </c>
      <c r="M1318" s="3">
        <v>181.24</v>
      </c>
      <c r="N1318" s="3">
        <v>181.69</v>
      </c>
      <c r="O1318" s="3">
        <v>187.14</v>
      </c>
      <c r="P1318" s="3">
        <v>187.2</v>
      </c>
      <c r="Q1318" s="3">
        <v>186.27</v>
      </c>
      <c r="R1318" s="3">
        <v>96.24</v>
      </c>
      <c r="S1318" s="3">
        <v>99.97</v>
      </c>
      <c r="T1318" s="3">
        <v>99.27</v>
      </c>
      <c r="U1318" s="3">
        <v>98.99</v>
      </c>
      <c r="V1318" s="3">
        <v>99.27</v>
      </c>
      <c r="W1318" s="3">
        <v>100.48</v>
      </c>
      <c r="X1318" s="3">
        <v>102.26</v>
      </c>
      <c r="Y1318" s="3">
        <v>105.39</v>
      </c>
      <c r="Z1318" s="3">
        <v>105.84</v>
      </c>
      <c r="AA1318" s="3">
        <v>106.27</v>
      </c>
      <c r="AB1318" s="3">
        <v>106.09</v>
      </c>
      <c r="AC1318" s="3">
        <v>102.09</v>
      </c>
      <c r="AD1318" s="3">
        <v>71.52</v>
      </c>
      <c r="AE1318" s="3">
        <v>70.98</v>
      </c>
      <c r="AF1318" s="3">
        <v>70.8</v>
      </c>
      <c r="AG1318" s="3">
        <v>70.98</v>
      </c>
      <c r="AH1318" s="3">
        <v>72.239999999999995</v>
      </c>
      <c r="AI1318" s="3">
        <v>73.19</v>
      </c>
      <c r="AJ1318" s="3">
        <v>80.23</v>
      </c>
      <c r="AK1318" s="3">
        <v>83.1</v>
      </c>
      <c r="AL1318" s="3">
        <v>83.55</v>
      </c>
      <c r="AM1318" s="3">
        <v>84.22</v>
      </c>
      <c r="AN1318" s="3">
        <v>83.77</v>
      </c>
      <c r="AO1318" s="3">
        <v>82.4</v>
      </c>
      <c r="AP1318" s="3">
        <v>70.39</v>
      </c>
      <c r="AQ1318" s="3">
        <v>69.58</v>
      </c>
      <c r="AR1318" s="3">
        <v>69.319999999999993</v>
      </c>
      <c r="AS1318" s="3">
        <v>69.59</v>
      </c>
      <c r="AT1318" s="3">
        <v>70.72</v>
      </c>
      <c r="AU1318" s="3">
        <v>72.06</v>
      </c>
      <c r="AV1318" s="3">
        <v>84.02</v>
      </c>
      <c r="AW1318" s="3">
        <v>87.15</v>
      </c>
      <c r="AX1318" s="3">
        <v>89.32</v>
      </c>
      <c r="AY1318" s="3">
        <v>90.05</v>
      </c>
    </row>
    <row r="1319" spans="1:51" x14ac:dyDescent="0.35">
      <c r="A1319" s="5">
        <f t="shared" si="21"/>
        <v>44572</v>
      </c>
      <c r="B1319" t="s">
        <v>1464</v>
      </c>
      <c r="C1319" s="2">
        <v>44572</v>
      </c>
      <c r="D1319" s="3">
        <v>208.85</v>
      </c>
      <c r="E1319" s="3">
        <v>176.82</v>
      </c>
      <c r="F1319" s="3">
        <v>169.2</v>
      </c>
      <c r="G1319" s="3">
        <v>162.72999999999999</v>
      </c>
      <c r="H1319" s="3">
        <v>162.12</v>
      </c>
      <c r="I1319" s="3">
        <v>157.77000000000001</v>
      </c>
      <c r="J1319" s="3">
        <v>158.19</v>
      </c>
      <c r="K1319" s="3">
        <v>159.19</v>
      </c>
      <c r="L1319" s="3">
        <v>167.88</v>
      </c>
      <c r="M1319" s="3">
        <v>170.95</v>
      </c>
      <c r="N1319" s="3">
        <v>171.4</v>
      </c>
      <c r="O1319" s="3">
        <v>175.6</v>
      </c>
      <c r="P1319" s="3">
        <v>175.66</v>
      </c>
      <c r="Q1319" s="3">
        <v>174.73</v>
      </c>
      <c r="R1319" s="3">
        <v>94.74</v>
      </c>
      <c r="S1319" s="3">
        <v>98.47</v>
      </c>
      <c r="T1319" s="3">
        <v>97.77</v>
      </c>
      <c r="U1319" s="3">
        <v>97.49</v>
      </c>
      <c r="V1319" s="3">
        <v>97.77</v>
      </c>
      <c r="W1319" s="3">
        <v>98.98</v>
      </c>
      <c r="X1319" s="3">
        <v>100.2</v>
      </c>
      <c r="Y1319" s="3">
        <v>103.33</v>
      </c>
      <c r="Z1319" s="3">
        <v>103.78</v>
      </c>
      <c r="AA1319" s="3">
        <v>104.21</v>
      </c>
      <c r="AB1319" s="3">
        <v>104.03</v>
      </c>
      <c r="AC1319" s="3">
        <v>100.03</v>
      </c>
      <c r="AD1319" s="3">
        <v>73.02</v>
      </c>
      <c r="AE1319" s="3">
        <v>72.48</v>
      </c>
      <c r="AF1319" s="3">
        <v>72.3</v>
      </c>
      <c r="AG1319" s="3">
        <v>72.48</v>
      </c>
      <c r="AH1319" s="3">
        <v>73.739999999999995</v>
      </c>
      <c r="AI1319" s="3">
        <v>74.69</v>
      </c>
      <c r="AJ1319" s="3">
        <v>79.430000000000007</v>
      </c>
      <c r="AK1319" s="3">
        <v>82.3</v>
      </c>
      <c r="AL1319" s="3">
        <v>82.75</v>
      </c>
      <c r="AM1319" s="3">
        <v>83.42</v>
      </c>
      <c r="AN1319" s="3">
        <v>82.97</v>
      </c>
      <c r="AO1319" s="3">
        <v>81.599999999999994</v>
      </c>
      <c r="AP1319" s="3">
        <v>71.89</v>
      </c>
      <c r="AQ1319" s="3">
        <v>71.08</v>
      </c>
      <c r="AR1319" s="3">
        <v>70.819999999999993</v>
      </c>
      <c r="AS1319" s="3">
        <v>71.09</v>
      </c>
      <c r="AT1319" s="3">
        <v>72.22</v>
      </c>
      <c r="AU1319" s="3">
        <v>73.56</v>
      </c>
      <c r="AV1319" s="3">
        <v>83.22</v>
      </c>
      <c r="AW1319" s="3">
        <v>86.35</v>
      </c>
      <c r="AX1319" s="3">
        <v>88.52</v>
      </c>
      <c r="AY1319" s="3">
        <v>89.25</v>
      </c>
    </row>
    <row r="1320" spans="1:51" x14ac:dyDescent="0.35">
      <c r="A1320" s="5">
        <f t="shared" si="21"/>
        <v>44573</v>
      </c>
      <c r="B1320" t="s">
        <v>1465</v>
      </c>
      <c r="C1320" s="2">
        <v>44573</v>
      </c>
      <c r="D1320" s="3">
        <v>193.61</v>
      </c>
      <c r="E1320" s="3">
        <v>170.13</v>
      </c>
      <c r="F1320" s="3">
        <v>159.02000000000001</v>
      </c>
      <c r="G1320" s="3">
        <v>151.41</v>
      </c>
      <c r="H1320" s="3">
        <v>150.79</v>
      </c>
      <c r="I1320" s="3">
        <v>145.46</v>
      </c>
      <c r="J1320" s="3">
        <v>145.88</v>
      </c>
      <c r="K1320" s="3">
        <v>146.88</v>
      </c>
      <c r="L1320" s="3">
        <v>154.35</v>
      </c>
      <c r="M1320" s="3">
        <v>157.41999999999999</v>
      </c>
      <c r="N1320" s="3">
        <v>157.87</v>
      </c>
      <c r="O1320" s="3">
        <v>161.59</v>
      </c>
      <c r="P1320" s="3">
        <v>161.65</v>
      </c>
      <c r="Q1320" s="3">
        <v>160.72</v>
      </c>
      <c r="R1320" s="3">
        <v>92.28</v>
      </c>
      <c r="S1320" s="3">
        <v>96.01</v>
      </c>
      <c r="T1320" s="3">
        <v>95.31</v>
      </c>
      <c r="U1320" s="3">
        <v>95.03</v>
      </c>
      <c r="V1320" s="3">
        <v>95.31</v>
      </c>
      <c r="W1320" s="3">
        <v>96.52</v>
      </c>
      <c r="X1320" s="3">
        <v>96.83</v>
      </c>
      <c r="Y1320" s="3">
        <v>99.96</v>
      </c>
      <c r="Z1320" s="3">
        <v>100.41</v>
      </c>
      <c r="AA1320" s="3">
        <v>100.84</v>
      </c>
      <c r="AB1320" s="3">
        <v>100.66</v>
      </c>
      <c r="AC1320" s="3">
        <v>96.66</v>
      </c>
      <c r="AD1320" s="3">
        <v>70.989999999999995</v>
      </c>
      <c r="AE1320" s="3">
        <v>70.45</v>
      </c>
      <c r="AF1320" s="3">
        <v>70.27</v>
      </c>
      <c r="AG1320" s="3">
        <v>70.45</v>
      </c>
      <c r="AH1320" s="3">
        <v>71.709999999999994</v>
      </c>
      <c r="AI1320" s="3">
        <v>72.66</v>
      </c>
      <c r="AJ1320" s="3">
        <v>78.099999999999994</v>
      </c>
      <c r="AK1320" s="3">
        <v>80.97</v>
      </c>
      <c r="AL1320" s="3">
        <v>81.42</v>
      </c>
      <c r="AM1320" s="3">
        <v>82.09</v>
      </c>
      <c r="AN1320" s="3">
        <v>81.64</v>
      </c>
      <c r="AO1320" s="3">
        <v>79.760000000000005</v>
      </c>
      <c r="AP1320" s="3">
        <v>71.209999999999994</v>
      </c>
      <c r="AQ1320" s="3">
        <v>70.400000000000006</v>
      </c>
      <c r="AR1320" s="3">
        <v>70.14</v>
      </c>
      <c r="AS1320" s="3">
        <v>70.41</v>
      </c>
      <c r="AT1320" s="3">
        <v>71.540000000000006</v>
      </c>
      <c r="AU1320" s="3">
        <v>72.88</v>
      </c>
      <c r="AV1320" s="3">
        <v>81.89</v>
      </c>
      <c r="AW1320" s="3">
        <v>85.02</v>
      </c>
      <c r="AX1320" s="3">
        <v>87.19</v>
      </c>
      <c r="AY1320" s="3">
        <v>87.92</v>
      </c>
    </row>
    <row r="1321" spans="1:51" x14ac:dyDescent="0.35">
      <c r="A1321" s="5">
        <f t="shared" si="21"/>
        <v>44574</v>
      </c>
      <c r="B1321" t="s">
        <v>1466</v>
      </c>
      <c r="C1321" s="2">
        <v>44574</v>
      </c>
      <c r="D1321" s="3">
        <v>200.21</v>
      </c>
      <c r="E1321" s="3">
        <v>186.86</v>
      </c>
      <c r="F1321" s="3">
        <v>156.85</v>
      </c>
      <c r="G1321" s="3">
        <v>147.57</v>
      </c>
      <c r="H1321" s="3">
        <v>145.63999999999999</v>
      </c>
      <c r="I1321" s="3">
        <v>143.65</v>
      </c>
      <c r="J1321" s="3">
        <v>144.07</v>
      </c>
      <c r="K1321" s="3">
        <v>145.07</v>
      </c>
      <c r="L1321" s="3">
        <v>152.4</v>
      </c>
      <c r="M1321" s="3">
        <v>155.47</v>
      </c>
      <c r="N1321" s="3">
        <v>155.91999999999999</v>
      </c>
      <c r="O1321" s="3">
        <v>159.41</v>
      </c>
      <c r="P1321" s="3">
        <v>159.47</v>
      </c>
      <c r="Q1321" s="3">
        <v>158.54</v>
      </c>
      <c r="R1321" s="3">
        <v>92.17</v>
      </c>
      <c r="S1321" s="3">
        <v>95.9</v>
      </c>
      <c r="T1321" s="3">
        <v>95.2</v>
      </c>
      <c r="U1321" s="3">
        <v>94.92</v>
      </c>
      <c r="V1321" s="3">
        <v>95.2</v>
      </c>
      <c r="W1321" s="3">
        <v>96.41</v>
      </c>
      <c r="X1321" s="3">
        <v>98.97</v>
      </c>
      <c r="Y1321" s="3">
        <v>102.1</v>
      </c>
      <c r="Z1321" s="3">
        <v>102.55</v>
      </c>
      <c r="AA1321" s="3">
        <v>102.98</v>
      </c>
      <c r="AB1321" s="3">
        <v>102.8</v>
      </c>
      <c r="AC1321" s="3">
        <v>98.8</v>
      </c>
      <c r="AD1321" s="3">
        <v>72.069999999999993</v>
      </c>
      <c r="AE1321" s="3">
        <v>71.53</v>
      </c>
      <c r="AF1321" s="3">
        <v>71.349999999999994</v>
      </c>
      <c r="AG1321" s="3">
        <v>71.53</v>
      </c>
      <c r="AH1321" s="3">
        <v>72.790000000000006</v>
      </c>
      <c r="AI1321" s="3">
        <v>73.739999999999995</v>
      </c>
      <c r="AJ1321" s="3">
        <v>82.3</v>
      </c>
      <c r="AK1321" s="3">
        <v>85.17</v>
      </c>
      <c r="AL1321" s="3">
        <v>85.62</v>
      </c>
      <c r="AM1321" s="3">
        <v>86.29</v>
      </c>
      <c r="AN1321" s="3">
        <v>85.84</v>
      </c>
      <c r="AO1321" s="3">
        <v>83.96</v>
      </c>
      <c r="AP1321" s="3">
        <v>72.290000000000006</v>
      </c>
      <c r="AQ1321" s="3">
        <v>71.48</v>
      </c>
      <c r="AR1321" s="3">
        <v>71.22</v>
      </c>
      <c r="AS1321" s="3">
        <v>71.489999999999995</v>
      </c>
      <c r="AT1321" s="3">
        <v>72.62</v>
      </c>
      <c r="AU1321" s="3">
        <v>73.959999999999994</v>
      </c>
      <c r="AV1321" s="3">
        <v>86.09</v>
      </c>
      <c r="AW1321" s="3">
        <v>89.22</v>
      </c>
      <c r="AX1321" s="3">
        <v>91.39</v>
      </c>
      <c r="AY1321" s="3">
        <v>92.12</v>
      </c>
    </row>
    <row r="1322" spans="1:51" x14ac:dyDescent="0.35">
      <c r="A1322" s="5">
        <f t="shared" si="21"/>
        <v>44575</v>
      </c>
      <c r="B1322" t="s">
        <v>1467</v>
      </c>
      <c r="C1322" s="2">
        <v>44575</v>
      </c>
      <c r="D1322" s="3">
        <v>218.16</v>
      </c>
      <c r="E1322" s="3">
        <v>195.24</v>
      </c>
      <c r="F1322" s="3">
        <v>164.7</v>
      </c>
      <c r="G1322" s="3">
        <v>157.35</v>
      </c>
      <c r="H1322" s="3">
        <v>154.52000000000001</v>
      </c>
      <c r="I1322" s="3">
        <v>146.96</v>
      </c>
      <c r="J1322" s="3">
        <v>147.38</v>
      </c>
      <c r="K1322" s="3">
        <v>148.38</v>
      </c>
      <c r="L1322" s="3">
        <v>158.65</v>
      </c>
      <c r="M1322" s="3">
        <v>161.72</v>
      </c>
      <c r="N1322" s="3">
        <v>162.16999999999999</v>
      </c>
      <c r="O1322" s="3">
        <v>166.72</v>
      </c>
      <c r="P1322" s="3">
        <v>166.78</v>
      </c>
      <c r="Q1322" s="3">
        <v>165.85</v>
      </c>
      <c r="R1322" s="3">
        <v>93.45</v>
      </c>
      <c r="S1322" s="3">
        <v>97.18</v>
      </c>
      <c r="T1322" s="3">
        <v>96.48</v>
      </c>
      <c r="U1322" s="3">
        <v>96.2</v>
      </c>
      <c r="V1322" s="3">
        <v>96.48</v>
      </c>
      <c r="W1322" s="3">
        <v>97.69</v>
      </c>
      <c r="X1322" s="3">
        <v>98.86</v>
      </c>
      <c r="Y1322" s="3">
        <v>101.99</v>
      </c>
      <c r="Z1322" s="3">
        <v>102.44</v>
      </c>
      <c r="AA1322" s="3">
        <v>102.87</v>
      </c>
      <c r="AB1322" s="3">
        <v>102.69</v>
      </c>
      <c r="AC1322" s="3">
        <v>98.69</v>
      </c>
      <c r="AD1322" s="3">
        <v>73.13</v>
      </c>
      <c r="AE1322" s="3">
        <v>72.59</v>
      </c>
      <c r="AF1322" s="3">
        <v>72.41</v>
      </c>
      <c r="AG1322" s="3">
        <v>72.59</v>
      </c>
      <c r="AH1322" s="3">
        <v>73.849999999999994</v>
      </c>
      <c r="AI1322" s="3">
        <v>74.8</v>
      </c>
      <c r="AJ1322" s="3">
        <v>82.16</v>
      </c>
      <c r="AK1322" s="3">
        <v>85.03</v>
      </c>
      <c r="AL1322" s="3">
        <v>85.48</v>
      </c>
      <c r="AM1322" s="3">
        <v>86.15</v>
      </c>
      <c r="AN1322" s="3">
        <v>85.7</v>
      </c>
      <c r="AO1322" s="3">
        <v>83.82</v>
      </c>
      <c r="AP1322" s="3">
        <v>73.349999999999994</v>
      </c>
      <c r="AQ1322" s="3">
        <v>72.540000000000006</v>
      </c>
      <c r="AR1322" s="3">
        <v>72.28</v>
      </c>
      <c r="AS1322" s="3">
        <v>72.55</v>
      </c>
      <c r="AT1322" s="3">
        <v>73.680000000000007</v>
      </c>
      <c r="AU1322" s="3">
        <v>75.02</v>
      </c>
      <c r="AV1322" s="3">
        <v>85.95</v>
      </c>
      <c r="AW1322" s="3">
        <v>89.08</v>
      </c>
      <c r="AX1322" s="3">
        <v>91.25</v>
      </c>
      <c r="AY1322" s="3">
        <v>91.98</v>
      </c>
    </row>
    <row r="1323" spans="1:51" x14ac:dyDescent="0.35">
      <c r="A1323" s="5">
        <f t="shared" si="21"/>
        <v>44578</v>
      </c>
      <c r="B1323" t="s">
        <v>1468</v>
      </c>
      <c r="C1323" s="2">
        <v>44578</v>
      </c>
      <c r="D1323" s="3">
        <v>200.42</v>
      </c>
      <c r="E1323" s="3">
        <v>180.53</v>
      </c>
      <c r="F1323" s="3">
        <v>157.01</v>
      </c>
      <c r="G1323" s="3">
        <v>150.63</v>
      </c>
      <c r="H1323" s="3">
        <v>147.24</v>
      </c>
      <c r="I1323" s="3">
        <v>144.44</v>
      </c>
      <c r="J1323" s="3">
        <v>144.86000000000001</v>
      </c>
      <c r="K1323" s="3">
        <v>145.86000000000001</v>
      </c>
      <c r="L1323" s="3">
        <v>154.47</v>
      </c>
      <c r="M1323" s="3">
        <v>157.53</v>
      </c>
      <c r="N1323" s="3">
        <v>157.85</v>
      </c>
      <c r="O1323" s="3">
        <v>161.74</v>
      </c>
      <c r="P1323" s="3">
        <v>161.80000000000001</v>
      </c>
      <c r="Q1323" s="3">
        <v>160.87</v>
      </c>
      <c r="R1323" s="3">
        <v>92.37</v>
      </c>
      <c r="S1323" s="3">
        <v>96.1</v>
      </c>
      <c r="T1323" s="3">
        <v>95.4</v>
      </c>
      <c r="U1323" s="3">
        <v>95.12</v>
      </c>
      <c r="V1323" s="3">
        <v>95.4</v>
      </c>
      <c r="W1323" s="3">
        <v>96.61</v>
      </c>
      <c r="X1323" s="3">
        <v>96.94</v>
      </c>
      <c r="Y1323" s="3">
        <v>100.16</v>
      </c>
      <c r="Z1323" s="3">
        <v>100.72</v>
      </c>
      <c r="AA1323" s="3">
        <v>101.2</v>
      </c>
      <c r="AB1323" s="3">
        <v>101.06</v>
      </c>
      <c r="AC1323" s="3">
        <v>97.06</v>
      </c>
      <c r="AD1323" s="3">
        <v>72.959999999999994</v>
      </c>
      <c r="AE1323" s="3">
        <v>72.42</v>
      </c>
      <c r="AF1323" s="3">
        <v>72.239999999999995</v>
      </c>
      <c r="AG1323" s="3">
        <v>72.42</v>
      </c>
      <c r="AH1323" s="3">
        <v>73.680000000000007</v>
      </c>
      <c r="AI1323" s="3">
        <v>74.63</v>
      </c>
      <c r="AJ1323" s="3">
        <v>81.89</v>
      </c>
      <c r="AK1323" s="3">
        <v>84.76</v>
      </c>
      <c r="AL1323" s="3">
        <v>85.21</v>
      </c>
      <c r="AM1323" s="3">
        <v>85.88</v>
      </c>
      <c r="AN1323" s="3">
        <v>85.43</v>
      </c>
      <c r="AO1323" s="3">
        <v>83.21</v>
      </c>
      <c r="AP1323" s="3">
        <v>72.52</v>
      </c>
      <c r="AQ1323" s="3">
        <v>71.709999999999994</v>
      </c>
      <c r="AR1323" s="3">
        <v>71.45</v>
      </c>
      <c r="AS1323" s="3">
        <v>71.72</v>
      </c>
      <c r="AT1323" s="3">
        <v>72.849999999999994</v>
      </c>
      <c r="AU1323" s="3">
        <v>74.19</v>
      </c>
      <c r="AV1323" s="3">
        <v>85.68</v>
      </c>
      <c r="AW1323" s="3">
        <v>88.81</v>
      </c>
      <c r="AX1323" s="3">
        <v>90.98</v>
      </c>
      <c r="AY1323" s="3">
        <v>91.71</v>
      </c>
    </row>
    <row r="1324" spans="1:51" x14ac:dyDescent="0.35">
      <c r="A1324" s="5">
        <f t="shared" si="21"/>
        <v>44579</v>
      </c>
      <c r="B1324" t="s">
        <v>1469</v>
      </c>
      <c r="C1324" s="2">
        <v>44579</v>
      </c>
      <c r="D1324" s="3">
        <v>202.15</v>
      </c>
      <c r="E1324" s="3">
        <v>183.22</v>
      </c>
      <c r="F1324" s="3">
        <v>157.28</v>
      </c>
      <c r="G1324" s="3">
        <v>151.44999999999999</v>
      </c>
      <c r="H1324" s="3">
        <v>148.11000000000001</v>
      </c>
      <c r="I1324" s="3">
        <v>146.59</v>
      </c>
      <c r="J1324" s="3">
        <v>147.01</v>
      </c>
      <c r="K1324" s="3">
        <v>148.01</v>
      </c>
      <c r="L1324" s="3">
        <v>155.25</v>
      </c>
      <c r="M1324" s="3">
        <v>158.31</v>
      </c>
      <c r="N1324" s="3">
        <v>158.63</v>
      </c>
      <c r="O1324" s="3">
        <v>162.38</v>
      </c>
      <c r="P1324" s="3">
        <v>162.44</v>
      </c>
      <c r="Q1324" s="3">
        <v>161.51</v>
      </c>
      <c r="R1324" s="3">
        <v>92.19</v>
      </c>
      <c r="S1324" s="3">
        <v>95.98</v>
      </c>
      <c r="T1324" s="3">
        <v>95.28</v>
      </c>
      <c r="U1324" s="3">
        <v>95</v>
      </c>
      <c r="V1324" s="3">
        <v>95.28</v>
      </c>
      <c r="W1324" s="3">
        <v>96.23</v>
      </c>
      <c r="X1324" s="3">
        <v>97.17</v>
      </c>
      <c r="Y1324" s="3">
        <v>100.26</v>
      </c>
      <c r="Z1324" s="3">
        <v>100.91</v>
      </c>
      <c r="AA1324" s="3">
        <v>101.29</v>
      </c>
      <c r="AB1324" s="3">
        <v>101.18</v>
      </c>
      <c r="AC1324" s="3">
        <v>97.18</v>
      </c>
      <c r="AD1324" s="3">
        <v>73.739999999999995</v>
      </c>
      <c r="AE1324" s="3">
        <v>73.2</v>
      </c>
      <c r="AF1324" s="3">
        <v>73.02</v>
      </c>
      <c r="AG1324" s="3">
        <v>73.2</v>
      </c>
      <c r="AH1324" s="3">
        <v>74.459999999999994</v>
      </c>
      <c r="AI1324" s="3">
        <v>75.41</v>
      </c>
      <c r="AJ1324" s="3">
        <v>83</v>
      </c>
      <c r="AK1324" s="3">
        <v>85.87</v>
      </c>
      <c r="AL1324" s="3">
        <v>86.32</v>
      </c>
      <c r="AM1324" s="3">
        <v>86.99</v>
      </c>
      <c r="AN1324" s="3">
        <v>86.54</v>
      </c>
      <c r="AO1324" s="3">
        <v>84.32</v>
      </c>
      <c r="AP1324" s="3">
        <v>72.61</v>
      </c>
      <c r="AQ1324" s="3">
        <v>71.8</v>
      </c>
      <c r="AR1324" s="3">
        <v>71.540000000000006</v>
      </c>
      <c r="AS1324" s="3">
        <v>71.81</v>
      </c>
      <c r="AT1324" s="3">
        <v>72.94</v>
      </c>
      <c r="AU1324" s="3">
        <v>74.63</v>
      </c>
      <c r="AV1324" s="3">
        <v>86.79</v>
      </c>
      <c r="AW1324" s="3">
        <v>89.92</v>
      </c>
      <c r="AX1324" s="3">
        <v>92.09</v>
      </c>
      <c r="AY1324" s="3">
        <v>92.82</v>
      </c>
    </row>
    <row r="1325" spans="1:51" x14ac:dyDescent="0.35">
      <c r="A1325" s="5">
        <f t="shared" si="21"/>
        <v>44580</v>
      </c>
      <c r="B1325" t="s">
        <v>1470</v>
      </c>
      <c r="C1325" s="2">
        <v>44580</v>
      </c>
      <c r="D1325" s="3">
        <v>196.39</v>
      </c>
      <c r="E1325" s="3">
        <v>176.16</v>
      </c>
      <c r="F1325" s="3">
        <v>152.63</v>
      </c>
      <c r="G1325" s="3">
        <v>147.18</v>
      </c>
      <c r="H1325" s="3">
        <v>144.04</v>
      </c>
      <c r="I1325" s="3">
        <v>142.21</v>
      </c>
      <c r="J1325" s="3">
        <v>142.63</v>
      </c>
      <c r="K1325" s="3">
        <v>143.63</v>
      </c>
      <c r="L1325" s="3">
        <v>149.86000000000001</v>
      </c>
      <c r="M1325" s="3">
        <v>152.91999999999999</v>
      </c>
      <c r="N1325" s="3">
        <v>153.24</v>
      </c>
      <c r="O1325" s="3">
        <v>156.87</v>
      </c>
      <c r="P1325" s="3">
        <v>156.93</v>
      </c>
      <c r="Q1325" s="3">
        <v>156</v>
      </c>
      <c r="R1325" s="3">
        <v>90.28</v>
      </c>
      <c r="S1325" s="3">
        <v>94.07</v>
      </c>
      <c r="T1325" s="3">
        <v>93.37</v>
      </c>
      <c r="U1325" s="3">
        <v>93.09</v>
      </c>
      <c r="V1325" s="3">
        <v>93.37</v>
      </c>
      <c r="W1325" s="3">
        <v>94.32</v>
      </c>
      <c r="X1325" s="3">
        <v>96.66</v>
      </c>
      <c r="Y1325" s="3">
        <v>99.75</v>
      </c>
      <c r="Z1325" s="3">
        <v>100.4</v>
      </c>
      <c r="AA1325" s="3">
        <v>100.78</v>
      </c>
      <c r="AB1325" s="3">
        <v>100.67</v>
      </c>
      <c r="AC1325" s="3">
        <v>96.67</v>
      </c>
      <c r="AD1325" s="3">
        <v>73.180000000000007</v>
      </c>
      <c r="AE1325" s="3">
        <v>72.64</v>
      </c>
      <c r="AF1325" s="3">
        <v>72.459999999999994</v>
      </c>
      <c r="AG1325" s="3">
        <v>72.64</v>
      </c>
      <c r="AH1325" s="3">
        <v>73.900000000000006</v>
      </c>
      <c r="AI1325" s="3">
        <v>74.849999999999994</v>
      </c>
      <c r="AJ1325" s="3">
        <v>82.84</v>
      </c>
      <c r="AK1325" s="3">
        <v>85.71</v>
      </c>
      <c r="AL1325" s="3">
        <v>86.16</v>
      </c>
      <c r="AM1325" s="3">
        <v>86.83</v>
      </c>
      <c r="AN1325" s="3">
        <v>86.38</v>
      </c>
      <c r="AO1325" s="3">
        <v>84.16</v>
      </c>
      <c r="AP1325" s="3">
        <v>71.92</v>
      </c>
      <c r="AQ1325" s="3">
        <v>71.11</v>
      </c>
      <c r="AR1325" s="3">
        <v>70.849999999999994</v>
      </c>
      <c r="AS1325" s="3">
        <v>71.12</v>
      </c>
      <c r="AT1325" s="3">
        <v>72.25</v>
      </c>
      <c r="AU1325" s="3">
        <v>73.94</v>
      </c>
      <c r="AV1325" s="3">
        <v>86.63</v>
      </c>
      <c r="AW1325" s="3">
        <v>89.76</v>
      </c>
      <c r="AX1325" s="3">
        <v>91.93</v>
      </c>
      <c r="AY1325" s="3">
        <v>92.66</v>
      </c>
    </row>
    <row r="1326" spans="1:51" x14ac:dyDescent="0.35">
      <c r="A1326" s="5">
        <f t="shared" si="21"/>
        <v>44581</v>
      </c>
      <c r="B1326" t="s">
        <v>1471</v>
      </c>
      <c r="C1326" s="2">
        <v>44581</v>
      </c>
      <c r="D1326" s="3">
        <v>194.67</v>
      </c>
      <c r="E1326" s="3">
        <v>176.84</v>
      </c>
      <c r="F1326" s="3">
        <v>158.05000000000001</v>
      </c>
      <c r="G1326" s="3">
        <v>152.16999999999999</v>
      </c>
      <c r="H1326" s="3">
        <v>149.25</v>
      </c>
      <c r="I1326" s="3">
        <v>148.44</v>
      </c>
      <c r="J1326" s="3">
        <v>148.86000000000001</v>
      </c>
      <c r="K1326" s="3">
        <v>149.86000000000001</v>
      </c>
      <c r="L1326" s="3">
        <v>156.08000000000001</v>
      </c>
      <c r="M1326" s="3">
        <v>159.13999999999999</v>
      </c>
      <c r="N1326" s="3">
        <v>159.46</v>
      </c>
      <c r="O1326" s="3">
        <v>163.85</v>
      </c>
      <c r="P1326" s="3">
        <v>163.91</v>
      </c>
      <c r="Q1326" s="3">
        <v>162.97999999999999</v>
      </c>
      <c r="R1326" s="3">
        <v>91.98</v>
      </c>
      <c r="S1326" s="3">
        <v>95.77</v>
      </c>
      <c r="T1326" s="3">
        <v>95.07</v>
      </c>
      <c r="U1326" s="3">
        <v>94.79</v>
      </c>
      <c r="V1326" s="3">
        <v>95.07</v>
      </c>
      <c r="W1326" s="3">
        <v>96.02</v>
      </c>
      <c r="X1326" s="3">
        <v>99.33</v>
      </c>
      <c r="Y1326" s="3">
        <v>102.42</v>
      </c>
      <c r="Z1326" s="3">
        <v>103.07</v>
      </c>
      <c r="AA1326" s="3">
        <v>103.45</v>
      </c>
      <c r="AB1326" s="3">
        <v>103.34</v>
      </c>
      <c r="AC1326" s="3">
        <v>99.34</v>
      </c>
      <c r="AD1326" s="3">
        <v>74.569999999999993</v>
      </c>
      <c r="AE1326" s="3">
        <v>74.03</v>
      </c>
      <c r="AF1326" s="3">
        <v>73.849999999999994</v>
      </c>
      <c r="AG1326" s="3">
        <v>74.03</v>
      </c>
      <c r="AH1326" s="3">
        <v>75.290000000000006</v>
      </c>
      <c r="AI1326" s="3">
        <v>76.239999999999995</v>
      </c>
      <c r="AJ1326" s="3">
        <v>83.62</v>
      </c>
      <c r="AK1326" s="3">
        <v>86.49</v>
      </c>
      <c r="AL1326" s="3">
        <v>86.94</v>
      </c>
      <c r="AM1326" s="3">
        <v>87.61</v>
      </c>
      <c r="AN1326" s="3">
        <v>87.16</v>
      </c>
      <c r="AO1326" s="3">
        <v>85.45</v>
      </c>
      <c r="AP1326" s="3">
        <v>73.44</v>
      </c>
      <c r="AQ1326" s="3">
        <v>72.63</v>
      </c>
      <c r="AR1326" s="3">
        <v>72.37</v>
      </c>
      <c r="AS1326" s="3">
        <v>72.64</v>
      </c>
      <c r="AT1326" s="3">
        <v>73.77</v>
      </c>
      <c r="AU1326" s="3">
        <v>75.459999999999994</v>
      </c>
      <c r="AV1326" s="3">
        <v>87.4</v>
      </c>
      <c r="AW1326" s="3">
        <v>90.53</v>
      </c>
      <c r="AX1326" s="3">
        <v>92.7</v>
      </c>
      <c r="AY1326" s="3">
        <v>93.43</v>
      </c>
    </row>
    <row r="1327" spans="1:51" x14ac:dyDescent="0.35">
      <c r="A1327" s="5">
        <f t="shared" si="21"/>
        <v>44582</v>
      </c>
      <c r="B1327" t="s">
        <v>1472</v>
      </c>
      <c r="C1327" s="2">
        <v>44582</v>
      </c>
      <c r="D1327" s="3">
        <v>197.45</v>
      </c>
      <c r="E1327" s="3">
        <v>183.92</v>
      </c>
      <c r="F1327" s="3">
        <v>167.69</v>
      </c>
      <c r="G1327" s="3">
        <v>161.66999999999999</v>
      </c>
      <c r="H1327" s="3">
        <v>158.46</v>
      </c>
      <c r="I1327" s="3">
        <v>157.99</v>
      </c>
      <c r="J1327" s="3">
        <v>158.41</v>
      </c>
      <c r="K1327" s="3">
        <v>159.41</v>
      </c>
      <c r="L1327" s="3">
        <v>164.93</v>
      </c>
      <c r="M1327" s="3">
        <v>167.99</v>
      </c>
      <c r="N1327" s="3">
        <v>168.31</v>
      </c>
      <c r="O1327" s="3">
        <v>173.06</v>
      </c>
      <c r="P1327" s="3">
        <v>173.12</v>
      </c>
      <c r="Q1327" s="3">
        <v>172.19</v>
      </c>
      <c r="R1327" s="3">
        <v>93.9</v>
      </c>
      <c r="S1327" s="3">
        <v>97.69</v>
      </c>
      <c r="T1327" s="3">
        <v>96.99</v>
      </c>
      <c r="U1327" s="3">
        <v>96.71</v>
      </c>
      <c r="V1327" s="3">
        <v>96.99</v>
      </c>
      <c r="W1327" s="3">
        <v>97.94</v>
      </c>
      <c r="X1327" s="3">
        <v>100.68</v>
      </c>
      <c r="Y1327" s="3">
        <v>103.77</v>
      </c>
      <c r="Z1327" s="3">
        <v>104.42</v>
      </c>
      <c r="AA1327" s="3">
        <v>104.8</v>
      </c>
      <c r="AB1327" s="3">
        <v>104.69</v>
      </c>
      <c r="AC1327" s="3">
        <v>100.69</v>
      </c>
      <c r="AD1327" s="3">
        <v>75.81</v>
      </c>
      <c r="AE1327" s="3">
        <v>75.27</v>
      </c>
      <c r="AF1327" s="3">
        <v>75.09</v>
      </c>
      <c r="AG1327" s="3">
        <v>75.27</v>
      </c>
      <c r="AH1327" s="3">
        <v>76.53</v>
      </c>
      <c r="AI1327" s="3">
        <v>77.48</v>
      </c>
      <c r="AJ1327" s="3">
        <v>83.77</v>
      </c>
      <c r="AK1327" s="3">
        <v>86.64</v>
      </c>
      <c r="AL1327" s="3">
        <v>87.09</v>
      </c>
      <c r="AM1327" s="3">
        <v>87.76</v>
      </c>
      <c r="AN1327" s="3">
        <v>87.31</v>
      </c>
      <c r="AO1327" s="3">
        <v>85.6</v>
      </c>
      <c r="AP1327" s="3">
        <v>74.05</v>
      </c>
      <c r="AQ1327" s="3">
        <v>73.239999999999995</v>
      </c>
      <c r="AR1327" s="3">
        <v>72.98</v>
      </c>
      <c r="AS1327" s="3">
        <v>73.25</v>
      </c>
      <c r="AT1327" s="3">
        <v>74.38</v>
      </c>
      <c r="AU1327" s="3">
        <v>76.069999999999993</v>
      </c>
      <c r="AV1327" s="3">
        <v>88.01</v>
      </c>
      <c r="AW1327" s="3">
        <v>91.14</v>
      </c>
      <c r="AX1327" s="3">
        <v>93.31</v>
      </c>
      <c r="AY1327" s="3">
        <v>94.04</v>
      </c>
    </row>
    <row r="1328" spans="1:51" x14ac:dyDescent="0.35">
      <c r="A1328" s="5">
        <f t="shared" si="21"/>
        <v>44585</v>
      </c>
      <c r="B1328" t="s">
        <v>1473</v>
      </c>
      <c r="C1328" s="2">
        <v>44585</v>
      </c>
      <c r="D1328" s="3">
        <v>220.11</v>
      </c>
      <c r="E1328" s="3">
        <v>208.19</v>
      </c>
      <c r="F1328" s="3">
        <v>186.22</v>
      </c>
      <c r="G1328" s="3">
        <v>183.07</v>
      </c>
      <c r="H1328" s="3">
        <v>179.81</v>
      </c>
      <c r="I1328" s="3">
        <v>179.06</v>
      </c>
      <c r="J1328" s="3">
        <v>179.48</v>
      </c>
      <c r="K1328" s="3">
        <v>180.48</v>
      </c>
      <c r="L1328" s="3">
        <v>185.69</v>
      </c>
      <c r="M1328" s="3">
        <v>188.75</v>
      </c>
      <c r="N1328" s="3">
        <v>189.07</v>
      </c>
      <c r="O1328" s="3">
        <v>194.17</v>
      </c>
      <c r="P1328" s="3">
        <v>194.23</v>
      </c>
      <c r="Q1328" s="3">
        <v>193.3</v>
      </c>
      <c r="R1328" s="3">
        <v>98.48</v>
      </c>
      <c r="S1328" s="3">
        <v>102.27</v>
      </c>
      <c r="T1328" s="3">
        <v>101.57</v>
      </c>
      <c r="U1328" s="3">
        <v>101.29</v>
      </c>
      <c r="V1328" s="3">
        <v>101.57</v>
      </c>
      <c r="W1328" s="3">
        <v>102.52</v>
      </c>
      <c r="X1328" s="3">
        <v>106.09</v>
      </c>
      <c r="Y1328" s="3">
        <v>109.18</v>
      </c>
      <c r="Z1328" s="3">
        <v>109.83</v>
      </c>
      <c r="AA1328" s="3">
        <v>110.21</v>
      </c>
      <c r="AB1328" s="3">
        <v>110.1</v>
      </c>
      <c r="AC1328" s="3">
        <v>106.1</v>
      </c>
      <c r="AD1328" s="3">
        <v>78.23</v>
      </c>
      <c r="AE1328" s="3">
        <v>77.69</v>
      </c>
      <c r="AF1328" s="3">
        <v>77.510000000000005</v>
      </c>
      <c r="AG1328" s="3">
        <v>77.69</v>
      </c>
      <c r="AH1328" s="3">
        <v>78.95</v>
      </c>
      <c r="AI1328" s="3">
        <v>79.900000000000006</v>
      </c>
      <c r="AJ1328" s="3">
        <v>86.05</v>
      </c>
      <c r="AK1328" s="3">
        <v>88.92</v>
      </c>
      <c r="AL1328" s="3">
        <v>89.37</v>
      </c>
      <c r="AM1328" s="3">
        <v>90.04</v>
      </c>
      <c r="AN1328" s="3">
        <v>89.59</v>
      </c>
      <c r="AO1328" s="3">
        <v>87.88</v>
      </c>
      <c r="AP1328" s="3">
        <v>76.010000000000005</v>
      </c>
      <c r="AQ1328" s="3">
        <v>75.2</v>
      </c>
      <c r="AR1328" s="3">
        <v>74.94</v>
      </c>
      <c r="AS1328" s="3">
        <v>75.209999999999994</v>
      </c>
      <c r="AT1328" s="3">
        <v>76.34</v>
      </c>
      <c r="AU1328" s="3">
        <v>78.03</v>
      </c>
      <c r="AV1328" s="3">
        <v>90.29</v>
      </c>
      <c r="AW1328" s="3">
        <v>93.42</v>
      </c>
      <c r="AX1328" s="3">
        <v>95.59</v>
      </c>
      <c r="AY1328" s="3">
        <v>96.32</v>
      </c>
    </row>
    <row r="1329" spans="1:51" x14ac:dyDescent="0.35">
      <c r="A1329" s="5">
        <f t="shared" si="21"/>
        <v>44586</v>
      </c>
      <c r="B1329" t="s">
        <v>1474</v>
      </c>
      <c r="C1329" s="2">
        <v>44586</v>
      </c>
      <c r="D1329" s="3">
        <v>223.39</v>
      </c>
      <c r="E1329" s="3">
        <v>211.83</v>
      </c>
      <c r="F1329" s="3">
        <v>193.2</v>
      </c>
      <c r="G1329" s="3">
        <v>187.5</v>
      </c>
      <c r="H1329" s="3">
        <v>184.5</v>
      </c>
      <c r="I1329" s="3">
        <v>183.25</v>
      </c>
      <c r="J1329" s="3">
        <v>183.67</v>
      </c>
      <c r="K1329" s="3">
        <v>184.67</v>
      </c>
      <c r="L1329" s="3">
        <v>189.92</v>
      </c>
      <c r="M1329" s="3">
        <v>192.98</v>
      </c>
      <c r="N1329" s="3">
        <v>193.3</v>
      </c>
      <c r="O1329" s="3">
        <v>198.58</v>
      </c>
      <c r="P1329" s="3">
        <v>198.64</v>
      </c>
      <c r="Q1329" s="3">
        <v>197.71</v>
      </c>
      <c r="R1329" s="3">
        <v>99.86</v>
      </c>
      <c r="S1329" s="3">
        <v>103.65</v>
      </c>
      <c r="T1329" s="3">
        <v>102.95</v>
      </c>
      <c r="U1329" s="3">
        <v>102.67</v>
      </c>
      <c r="V1329" s="3">
        <v>102.95</v>
      </c>
      <c r="W1329" s="3">
        <v>103.9</v>
      </c>
      <c r="X1329" s="3">
        <v>107.47</v>
      </c>
      <c r="Y1329" s="3">
        <v>110.56</v>
      </c>
      <c r="Z1329" s="3">
        <v>111.21</v>
      </c>
      <c r="AA1329" s="3">
        <v>111.59</v>
      </c>
      <c r="AB1329" s="3">
        <v>111.48</v>
      </c>
      <c r="AC1329" s="3">
        <v>107.48</v>
      </c>
      <c r="AD1329" s="3">
        <v>79.25</v>
      </c>
      <c r="AE1329" s="3">
        <v>78.709999999999994</v>
      </c>
      <c r="AF1329" s="3">
        <v>78.53</v>
      </c>
      <c r="AG1329" s="3">
        <v>78.709999999999994</v>
      </c>
      <c r="AH1329" s="3">
        <v>79.97</v>
      </c>
      <c r="AI1329" s="3">
        <v>80.92</v>
      </c>
      <c r="AJ1329" s="3">
        <v>87.27</v>
      </c>
      <c r="AK1329" s="3">
        <v>90.14</v>
      </c>
      <c r="AL1329" s="3">
        <v>90.59</v>
      </c>
      <c r="AM1329" s="3">
        <v>91.26</v>
      </c>
      <c r="AN1329" s="3">
        <v>90.81</v>
      </c>
      <c r="AO1329" s="3">
        <v>89.1</v>
      </c>
      <c r="AP1329" s="3">
        <v>76.540000000000006</v>
      </c>
      <c r="AQ1329" s="3">
        <v>75.73</v>
      </c>
      <c r="AR1329" s="3">
        <v>75.47</v>
      </c>
      <c r="AS1329" s="3">
        <v>75.739999999999995</v>
      </c>
      <c r="AT1329" s="3">
        <v>76.87</v>
      </c>
      <c r="AU1329" s="3">
        <v>78.56</v>
      </c>
      <c r="AV1329" s="3">
        <v>91.51</v>
      </c>
      <c r="AW1329" s="3">
        <v>94.64</v>
      </c>
      <c r="AX1329" s="3">
        <v>96.81</v>
      </c>
      <c r="AY1329" s="3">
        <v>97.54</v>
      </c>
    </row>
    <row r="1330" spans="1:51" x14ac:dyDescent="0.35">
      <c r="A1330" s="5">
        <f t="shared" si="21"/>
        <v>44587</v>
      </c>
      <c r="B1330" t="s">
        <v>1475</v>
      </c>
      <c r="C1330" s="2">
        <v>44587</v>
      </c>
      <c r="D1330" s="3">
        <v>218.8</v>
      </c>
      <c r="E1330" s="3">
        <v>206.94</v>
      </c>
      <c r="F1330" s="3">
        <v>196.68</v>
      </c>
      <c r="G1330" s="3">
        <v>190.2</v>
      </c>
      <c r="H1330" s="3">
        <v>186.9</v>
      </c>
      <c r="I1330" s="3">
        <v>186.91</v>
      </c>
      <c r="J1330" s="3">
        <v>187.33</v>
      </c>
      <c r="K1330" s="3">
        <v>188.33</v>
      </c>
      <c r="L1330" s="3">
        <v>193.55</v>
      </c>
      <c r="M1330" s="3">
        <v>196.61</v>
      </c>
      <c r="N1330" s="3">
        <v>196.93</v>
      </c>
      <c r="O1330" s="3">
        <v>202.4</v>
      </c>
      <c r="P1330" s="3">
        <v>202.46</v>
      </c>
      <c r="Q1330" s="3">
        <v>201.53</v>
      </c>
      <c r="R1330" s="3">
        <v>102.9</v>
      </c>
      <c r="S1330" s="3">
        <v>106.69</v>
      </c>
      <c r="T1330" s="3">
        <v>105.99</v>
      </c>
      <c r="U1330" s="3">
        <v>105.71</v>
      </c>
      <c r="V1330" s="3">
        <v>105.99</v>
      </c>
      <c r="W1330" s="3">
        <v>106.94</v>
      </c>
      <c r="X1330" s="3">
        <v>109.83</v>
      </c>
      <c r="Y1330" s="3">
        <v>112.92</v>
      </c>
      <c r="Z1330" s="3">
        <v>113.57</v>
      </c>
      <c r="AA1330" s="3">
        <v>113.95</v>
      </c>
      <c r="AB1330" s="3">
        <v>113.84</v>
      </c>
      <c r="AC1330" s="3">
        <v>109.84</v>
      </c>
      <c r="AD1330" s="3">
        <v>82.53</v>
      </c>
      <c r="AE1330" s="3">
        <v>81.99</v>
      </c>
      <c r="AF1330" s="3">
        <v>81.81</v>
      </c>
      <c r="AG1330" s="3">
        <v>81.99</v>
      </c>
      <c r="AH1330" s="3">
        <v>83.25</v>
      </c>
      <c r="AI1330" s="3">
        <v>84.2</v>
      </c>
      <c r="AJ1330" s="3">
        <v>90.56</v>
      </c>
      <c r="AK1330" s="3">
        <v>93.43</v>
      </c>
      <c r="AL1330" s="3">
        <v>93.88</v>
      </c>
      <c r="AM1330" s="3">
        <v>94.55</v>
      </c>
      <c r="AN1330" s="3">
        <v>94.1</v>
      </c>
      <c r="AO1330" s="3">
        <v>92.39</v>
      </c>
      <c r="AP1330" s="3">
        <v>79.819999999999993</v>
      </c>
      <c r="AQ1330" s="3">
        <v>79.010000000000005</v>
      </c>
      <c r="AR1330" s="3">
        <v>78.75</v>
      </c>
      <c r="AS1330" s="3">
        <v>79.02</v>
      </c>
      <c r="AT1330" s="3">
        <v>80.150000000000006</v>
      </c>
      <c r="AU1330" s="3">
        <v>81.84</v>
      </c>
      <c r="AV1330" s="3">
        <v>94.8</v>
      </c>
      <c r="AW1330" s="3">
        <v>97.93</v>
      </c>
      <c r="AX1330" s="3">
        <v>100.1</v>
      </c>
      <c r="AY1330" s="3">
        <v>100.83</v>
      </c>
    </row>
    <row r="1331" spans="1:51" x14ac:dyDescent="0.35">
      <c r="A1331" s="5">
        <f t="shared" si="21"/>
        <v>44588</v>
      </c>
      <c r="B1331" t="s">
        <v>1476</v>
      </c>
      <c r="C1331" s="2">
        <v>44588</v>
      </c>
      <c r="D1331" s="3">
        <v>218.16</v>
      </c>
      <c r="E1331" s="3">
        <v>207.76</v>
      </c>
      <c r="F1331" s="3">
        <v>200.28</v>
      </c>
      <c r="G1331" s="3">
        <v>192.4</v>
      </c>
      <c r="H1331" s="3">
        <v>188.78</v>
      </c>
      <c r="I1331" s="3">
        <v>190.52</v>
      </c>
      <c r="J1331" s="3">
        <v>190.94</v>
      </c>
      <c r="K1331" s="3">
        <v>191.94</v>
      </c>
      <c r="L1331" s="3">
        <v>196.69</v>
      </c>
      <c r="M1331" s="3">
        <v>199.75</v>
      </c>
      <c r="N1331" s="3">
        <v>200.07</v>
      </c>
      <c r="O1331" s="3">
        <v>205.59</v>
      </c>
      <c r="P1331" s="3">
        <v>205.65</v>
      </c>
      <c r="Q1331" s="3">
        <v>204.72</v>
      </c>
      <c r="R1331" s="3">
        <v>105.04</v>
      </c>
      <c r="S1331" s="3">
        <v>108.83</v>
      </c>
      <c r="T1331" s="3">
        <v>108.13</v>
      </c>
      <c r="U1331" s="3">
        <v>107.85</v>
      </c>
      <c r="V1331" s="3">
        <v>108.13</v>
      </c>
      <c r="W1331" s="3">
        <v>109.08</v>
      </c>
      <c r="X1331" s="3">
        <v>111.29</v>
      </c>
      <c r="Y1331" s="3">
        <v>114.38</v>
      </c>
      <c r="Z1331" s="3">
        <v>115.03</v>
      </c>
      <c r="AA1331" s="3">
        <v>115.41</v>
      </c>
      <c r="AB1331" s="3">
        <v>115.3</v>
      </c>
      <c r="AC1331" s="3">
        <v>111.3</v>
      </c>
      <c r="AD1331" s="3">
        <v>83.02</v>
      </c>
      <c r="AE1331" s="3">
        <v>82.48</v>
      </c>
      <c r="AF1331" s="3">
        <v>82.3</v>
      </c>
      <c r="AG1331" s="3">
        <v>82.48</v>
      </c>
      <c r="AH1331" s="3">
        <v>83.74</v>
      </c>
      <c r="AI1331" s="3">
        <v>84.69</v>
      </c>
      <c r="AJ1331" s="3">
        <v>90.91</v>
      </c>
      <c r="AK1331" s="3">
        <v>93.78</v>
      </c>
      <c r="AL1331" s="3">
        <v>94.23</v>
      </c>
      <c r="AM1331" s="3">
        <v>94.9</v>
      </c>
      <c r="AN1331" s="3">
        <v>94.45</v>
      </c>
      <c r="AO1331" s="3">
        <v>92.74</v>
      </c>
      <c r="AP1331" s="3">
        <v>78.88</v>
      </c>
      <c r="AQ1331" s="3">
        <v>78.069999999999993</v>
      </c>
      <c r="AR1331" s="3">
        <v>77.81</v>
      </c>
      <c r="AS1331" s="3">
        <v>78.08</v>
      </c>
      <c r="AT1331" s="3">
        <v>79.209999999999994</v>
      </c>
      <c r="AU1331" s="3">
        <v>80.900000000000006</v>
      </c>
      <c r="AV1331" s="3">
        <v>95.15</v>
      </c>
      <c r="AW1331" s="3">
        <v>98.28</v>
      </c>
      <c r="AX1331" s="3">
        <v>100.45</v>
      </c>
      <c r="AY1331" s="3">
        <v>101.18</v>
      </c>
    </row>
    <row r="1332" spans="1:51" x14ac:dyDescent="0.35">
      <c r="A1332" s="5">
        <f t="shared" si="21"/>
        <v>44589</v>
      </c>
      <c r="B1332" t="s">
        <v>1477</v>
      </c>
      <c r="C1332" s="2">
        <v>44589</v>
      </c>
      <c r="D1332" s="3">
        <v>214.58</v>
      </c>
      <c r="E1332" s="3">
        <v>207.64</v>
      </c>
      <c r="F1332" s="3">
        <v>203.38</v>
      </c>
      <c r="G1332" s="3">
        <v>196.45</v>
      </c>
      <c r="H1332" s="3">
        <v>192.48</v>
      </c>
      <c r="I1332" s="3">
        <v>192.66</v>
      </c>
      <c r="J1332" s="3">
        <v>193.08</v>
      </c>
      <c r="K1332" s="3">
        <v>194.08</v>
      </c>
      <c r="L1332" s="3">
        <v>199.06</v>
      </c>
      <c r="M1332" s="3">
        <v>202.12</v>
      </c>
      <c r="N1332" s="3">
        <v>202.44</v>
      </c>
      <c r="O1332" s="3">
        <v>208.06</v>
      </c>
      <c r="P1332" s="3">
        <v>208.12</v>
      </c>
      <c r="Q1332" s="3">
        <v>207.19</v>
      </c>
      <c r="R1332" s="3">
        <v>111.56</v>
      </c>
      <c r="S1332" s="3">
        <v>115.35</v>
      </c>
      <c r="T1332" s="3">
        <v>114.65</v>
      </c>
      <c r="U1332" s="3">
        <v>114.37</v>
      </c>
      <c r="V1332" s="3">
        <v>114.65</v>
      </c>
      <c r="W1332" s="3">
        <v>115.6</v>
      </c>
      <c r="X1332" s="3">
        <v>116.91</v>
      </c>
      <c r="Y1332" s="3">
        <v>120</v>
      </c>
      <c r="Z1332" s="3">
        <v>120.65</v>
      </c>
      <c r="AA1332" s="3">
        <v>121.03</v>
      </c>
      <c r="AB1332" s="3">
        <v>120.92</v>
      </c>
      <c r="AC1332" s="3">
        <v>116.92</v>
      </c>
      <c r="AD1332" s="3">
        <v>88.03</v>
      </c>
      <c r="AE1332" s="3">
        <v>87.49</v>
      </c>
      <c r="AF1332" s="3">
        <v>87.31</v>
      </c>
      <c r="AG1332" s="3">
        <v>87.49</v>
      </c>
      <c r="AH1332" s="3">
        <v>88.75</v>
      </c>
      <c r="AI1332" s="3">
        <v>89.7</v>
      </c>
      <c r="AJ1332" s="3">
        <v>92.54</v>
      </c>
      <c r="AK1332" s="3">
        <v>95.41</v>
      </c>
      <c r="AL1332" s="3">
        <v>95.86</v>
      </c>
      <c r="AM1332" s="3">
        <v>96.53</v>
      </c>
      <c r="AN1332" s="3">
        <v>96.08</v>
      </c>
      <c r="AO1332" s="3">
        <v>94.37</v>
      </c>
      <c r="AP1332" s="3">
        <v>83.89</v>
      </c>
      <c r="AQ1332" s="3">
        <v>83.08</v>
      </c>
      <c r="AR1332" s="3">
        <v>82.82</v>
      </c>
      <c r="AS1332" s="3">
        <v>83.09</v>
      </c>
      <c r="AT1332" s="3">
        <v>84.22</v>
      </c>
      <c r="AU1332" s="3">
        <v>85.91</v>
      </c>
      <c r="AV1332" s="3">
        <v>96.78</v>
      </c>
      <c r="AW1332" s="3">
        <v>99.91</v>
      </c>
      <c r="AX1332" s="3">
        <v>102.08</v>
      </c>
      <c r="AY1332" s="3">
        <v>102.81</v>
      </c>
    </row>
    <row r="1333" spans="1:51" x14ac:dyDescent="0.35">
      <c r="A1333" s="5">
        <f t="shared" si="21"/>
        <v>44592</v>
      </c>
      <c r="B1333" t="s">
        <v>1478</v>
      </c>
      <c r="C1333" s="2">
        <v>44592</v>
      </c>
      <c r="D1333" s="3">
        <v>191.24</v>
      </c>
      <c r="E1333" s="3">
        <v>190.52</v>
      </c>
      <c r="F1333" s="3">
        <v>184.37</v>
      </c>
      <c r="G1333" s="3">
        <v>180.52</v>
      </c>
      <c r="H1333" s="3">
        <v>181.24</v>
      </c>
      <c r="I1333" s="3">
        <v>181.66</v>
      </c>
      <c r="J1333" s="3">
        <v>182.66</v>
      </c>
      <c r="K1333" s="3">
        <v>188.97</v>
      </c>
      <c r="L1333" s="3">
        <v>192.03</v>
      </c>
      <c r="M1333" s="3">
        <v>192.35</v>
      </c>
      <c r="N1333" s="3">
        <v>197.42</v>
      </c>
      <c r="O1333" s="3">
        <v>197.48</v>
      </c>
      <c r="P1333" s="3">
        <v>196.55</v>
      </c>
      <c r="Q1333" s="3">
        <v>109.58</v>
      </c>
      <c r="R1333" s="3">
        <v>113.37</v>
      </c>
      <c r="S1333" s="3">
        <v>112.67</v>
      </c>
      <c r="T1333" s="3">
        <v>112.39</v>
      </c>
      <c r="U1333" s="3">
        <v>112.67</v>
      </c>
      <c r="V1333" s="3">
        <v>113.62</v>
      </c>
      <c r="W1333" s="3">
        <v>117.31</v>
      </c>
      <c r="X1333" s="3">
        <v>120.4</v>
      </c>
      <c r="Y1333" s="3">
        <v>121.05</v>
      </c>
      <c r="Z1333" s="3">
        <v>121.43</v>
      </c>
      <c r="AA1333" s="3">
        <v>121.32</v>
      </c>
      <c r="AB1333" s="3">
        <v>117.32</v>
      </c>
      <c r="AC1333" s="3">
        <v>89.47</v>
      </c>
      <c r="AD1333" s="3">
        <v>88.93</v>
      </c>
      <c r="AE1333" s="3">
        <v>88.75</v>
      </c>
      <c r="AF1333" s="3">
        <v>88.93</v>
      </c>
      <c r="AG1333" s="3">
        <v>90.19</v>
      </c>
      <c r="AH1333" s="3">
        <v>91.14</v>
      </c>
      <c r="AI1333" s="3">
        <v>93.15</v>
      </c>
      <c r="AJ1333" s="3">
        <v>96.02</v>
      </c>
      <c r="AK1333" s="3">
        <v>96.47</v>
      </c>
      <c r="AL1333" s="3">
        <v>97.14</v>
      </c>
      <c r="AM1333" s="3">
        <v>96.69</v>
      </c>
      <c r="AN1333" s="3">
        <v>94.98</v>
      </c>
      <c r="AO1333" s="3">
        <v>83.17</v>
      </c>
      <c r="AP1333" s="3">
        <v>82.36</v>
      </c>
      <c r="AQ1333" s="3">
        <v>82.1</v>
      </c>
      <c r="AR1333" s="3">
        <v>82.37</v>
      </c>
      <c r="AS1333" s="3">
        <v>83.5</v>
      </c>
      <c r="AT1333" s="3">
        <v>85.19</v>
      </c>
      <c r="AU1333" s="3">
        <v>97.39</v>
      </c>
      <c r="AV1333" s="3">
        <v>100.52</v>
      </c>
      <c r="AW1333" s="3">
        <v>102.69</v>
      </c>
      <c r="AX1333" s="3">
        <v>103.42</v>
      </c>
      <c r="AY1333" s="3">
        <v>102.77</v>
      </c>
    </row>
    <row r="1334" spans="1:51" x14ac:dyDescent="0.35">
      <c r="A1334" s="5">
        <f t="shared" si="21"/>
        <v>44593</v>
      </c>
      <c r="B1334" t="s">
        <v>1479</v>
      </c>
      <c r="C1334" s="2">
        <v>44593</v>
      </c>
      <c r="D1334" s="3">
        <v>173.35</v>
      </c>
      <c r="E1334" s="3">
        <v>170.34</v>
      </c>
      <c r="F1334" s="3">
        <v>168</v>
      </c>
      <c r="G1334" s="3">
        <v>164</v>
      </c>
      <c r="H1334" s="3">
        <v>165</v>
      </c>
      <c r="I1334" s="3">
        <v>166</v>
      </c>
      <c r="J1334" s="3">
        <v>167</v>
      </c>
      <c r="K1334" s="3">
        <v>170.96</v>
      </c>
      <c r="L1334" s="3">
        <v>174.02</v>
      </c>
      <c r="M1334" s="3">
        <v>174.34</v>
      </c>
      <c r="N1334" s="3">
        <v>179.74</v>
      </c>
      <c r="O1334" s="3">
        <v>179.8</v>
      </c>
      <c r="P1334" s="3">
        <v>178.87</v>
      </c>
      <c r="Q1334" s="3">
        <v>105.34</v>
      </c>
      <c r="R1334" s="3">
        <v>109.13</v>
      </c>
      <c r="S1334" s="3">
        <v>108.43</v>
      </c>
      <c r="T1334" s="3">
        <v>108.15</v>
      </c>
      <c r="U1334" s="3">
        <v>108.43</v>
      </c>
      <c r="V1334" s="3">
        <v>109.38</v>
      </c>
      <c r="W1334" s="3">
        <v>112.06</v>
      </c>
      <c r="X1334" s="3">
        <v>115.15</v>
      </c>
      <c r="Y1334" s="3">
        <v>115.8</v>
      </c>
      <c r="Z1334" s="3">
        <v>116.18</v>
      </c>
      <c r="AA1334" s="3">
        <v>116.07</v>
      </c>
      <c r="AB1334" s="3">
        <v>112.07</v>
      </c>
      <c r="AC1334" s="3">
        <v>86.34</v>
      </c>
      <c r="AD1334" s="3">
        <v>85.8</v>
      </c>
      <c r="AE1334" s="3">
        <v>85.62</v>
      </c>
      <c r="AF1334" s="3">
        <v>85.8</v>
      </c>
      <c r="AG1334" s="3">
        <v>87.06</v>
      </c>
      <c r="AH1334" s="3">
        <v>88.01</v>
      </c>
      <c r="AI1334" s="3">
        <v>91.28</v>
      </c>
      <c r="AJ1334" s="3">
        <v>94.15</v>
      </c>
      <c r="AK1334" s="3">
        <v>94.6</v>
      </c>
      <c r="AL1334" s="3">
        <v>95.27</v>
      </c>
      <c r="AM1334" s="3">
        <v>94.82</v>
      </c>
      <c r="AN1334" s="3">
        <v>93.11</v>
      </c>
      <c r="AO1334" s="3">
        <v>80.040000000000006</v>
      </c>
      <c r="AP1334" s="3">
        <v>79.23</v>
      </c>
      <c r="AQ1334" s="3">
        <v>78.97</v>
      </c>
      <c r="AR1334" s="3">
        <v>79.239999999999995</v>
      </c>
      <c r="AS1334" s="3">
        <v>80.37</v>
      </c>
      <c r="AT1334" s="3">
        <v>82.06</v>
      </c>
      <c r="AU1334" s="3">
        <v>95.52</v>
      </c>
      <c r="AV1334" s="3">
        <v>98.65</v>
      </c>
      <c r="AW1334" s="3">
        <v>100.82</v>
      </c>
      <c r="AX1334" s="3">
        <v>101.55</v>
      </c>
      <c r="AY1334" s="3">
        <v>100.9</v>
      </c>
    </row>
    <row r="1335" spans="1:51" x14ac:dyDescent="0.35">
      <c r="A1335" s="5">
        <f t="shared" si="21"/>
        <v>44594</v>
      </c>
      <c r="B1335" t="s">
        <v>1480</v>
      </c>
      <c r="C1335" s="2">
        <v>44594</v>
      </c>
      <c r="D1335" s="3">
        <v>177.33</v>
      </c>
      <c r="E1335" s="3">
        <v>176.85</v>
      </c>
      <c r="F1335" s="3">
        <v>174.44</v>
      </c>
      <c r="G1335" s="3">
        <v>170.97</v>
      </c>
      <c r="H1335" s="3">
        <v>170.6</v>
      </c>
      <c r="I1335" s="3">
        <v>172.01</v>
      </c>
      <c r="J1335" s="3">
        <v>173.01</v>
      </c>
      <c r="K1335" s="3">
        <v>177.14</v>
      </c>
      <c r="L1335" s="3">
        <v>180.2</v>
      </c>
      <c r="M1335" s="3">
        <v>180.52</v>
      </c>
      <c r="N1335" s="3">
        <v>186.32</v>
      </c>
      <c r="O1335" s="3">
        <v>186.38</v>
      </c>
      <c r="P1335" s="3">
        <v>185.45</v>
      </c>
      <c r="Q1335" s="3">
        <v>108.37</v>
      </c>
      <c r="R1335" s="3">
        <v>112.16</v>
      </c>
      <c r="S1335" s="3">
        <v>111.46</v>
      </c>
      <c r="T1335" s="3">
        <v>111.18</v>
      </c>
      <c r="U1335" s="3">
        <v>111.46</v>
      </c>
      <c r="V1335" s="3">
        <v>112.41</v>
      </c>
      <c r="W1335" s="3">
        <v>115.07</v>
      </c>
      <c r="X1335" s="3">
        <v>118.16</v>
      </c>
      <c r="Y1335" s="3">
        <v>118.81</v>
      </c>
      <c r="Z1335" s="3">
        <v>119.19</v>
      </c>
      <c r="AA1335" s="3">
        <v>119.08</v>
      </c>
      <c r="AB1335" s="3">
        <v>115.08</v>
      </c>
      <c r="AC1335" s="3">
        <v>88.91</v>
      </c>
      <c r="AD1335" s="3">
        <v>88.37</v>
      </c>
      <c r="AE1335" s="3">
        <v>88.19</v>
      </c>
      <c r="AF1335" s="3">
        <v>88.37</v>
      </c>
      <c r="AG1335" s="3">
        <v>89.63</v>
      </c>
      <c r="AH1335" s="3">
        <v>90.58</v>
      </c>
      <c r="AI1335" s="3">
        <v>92.58</v>
      </c>
      <c r="AJ1335" s="3">
        <v>95.45</v>
      </c>
      <c r="AK1335" s="3">
        <v>95.9</v>
      </c>
      <c r="AL1335" s="3">
        <v>96.57</v>
      </c>
      <c r="AM1335" s="3">
        <v>96.12</v>
      </c>
      <c r="AN1335" s="3">
        <v>94.41</v>
      </c>
      <c r="AO1335" s="3">
        <v>82.61</v>
      </c>
      <c r="AP1335" s="3">
        <v>81.8</v>
      </c>
      <c r="AQ1335" s="3">
        <v>81.540000000000006</v>
      </c>
      <c r="AR1335" s="3">
        <v>81.81</v>
      </c>
      <c r="AS1335" s="3">
        <v>82.94</v>
      </c>
      <c r="AT1335" s="3">
        <v>84.63</v>
      </c>
      <c r="AU1335" s="3">
        <v>96.82</v>
      </c>
      <c r="AV1335" s="3">
        <v>99.95</v>
      </c>
      <c r="AW1335" s="3">
        <v>102.12</v>
      </c>
      <c r="AX1335" s="3">
        <v>102.85</v>
      </c>
      <c r="AY1335" s="3">
        <v>102.2</v>
      </c>
    </row>
    <row r="1336" spans="1:51" x14ac:dyDescent="0.35">
      <c r="A1336" s="5">
        <f t="shared" si="21"/>
        <v>44595</v>
      </c>
      <c r="B1336" t="s">
        <v>1481</v>
      </c>
      <c r="C1336" s="2">
        <v>44595</v>
      </c>
      <c r="D1336" s="3">
        <v>179</v>
      </c>
      <c r="E1336" s="3">
        <v>182.73</v>
      </c>
      <c r="F1336" s="3">
        <v>180.04</v>
      </c>
      <c r="G1336" s="3">
        <v>177.68</v>
      </c>
      <c r="H1336" s="3">
        <v>176.29</v>
      </c>
      <c r="I1336" s="3">
        <v>178.23</v>
      </c>
      <c r="J1336" s="3">
        <v>179.23</v>
      </c>
      <c r="K1336" s="3">
        <v>183.05</v>
      </c>
      <c r="L1336" s="3">
        <v>186.11</v>
      </c>
      <c r="M1336" s="3">
        <v>186.43</v>
      </c>
      <c r="N1336" s="3">
        <v>192.24</v>
      </c>
      <c r="O1336" s="3">
        <v>192.3</v>
      </c>
      <c r="P1336" s="3">
        <v>191.37</v>
      </c>
      <c r="Q1336" s="3">
        <v>110.32</v>
      </c>
      <c r="R1336" s="3">
        <v>114.11</v>
      </c>
      <c r="S1336" s="3">
        <v>113.41</v>
      </c>
      <c r="T1336" s="3">
        <v>113.13</v>
      </c>
      <c r="U1336" s="3">
        <v>113.41</v>
      </c>
      <c r="V1336" s="3">
        <v>114.36</v>
      </c>
      <c r="W1336" s="3">
        <v>118.77</v>
      </c>
      <c r="X1336" s="3">
        <v>121.86</v>
      </c>
      <c r="Y1336" s="3">
        <v>122.51</v>
      </c>
      <c r="Z1336" s="3">
        <v>122.89</v>
      </c>
      <c r="AA1336" s="3">
        <v>122.78</v>
      </c>
      <c r="AB1336" s="3">
        <v>118.78</v>
      </c>
      <c r="AC1336" s="3">
        <v>91.65</v>
      </c>
      <c r="AD1336" s="3">
        <v>91.11</v>
      </c>
      <c r="AE1336" s="3">
        <v>90.93</v>
      </c>
      <c r="AF1336" s="3">
        <v>91.11</v>
      </c>
      <c r="AG1336" s="3">
        <v>92.37</v>
      </c>
      <c r="AH1336" s="3">
        <v>93.32</v>
      </c>
      <c r="AI1336" s="3">
        <v>95.68</v>
      </c>
      <c r="AJ1336" s="3">
        <v>98.55</v>
      </c>
      <c r="AK1336" s="3">
        <v>99</v>
      </c>
      <c r="AL1336" s="3">
        <v>99.67</v>
      </c>
      <c r="AM1336" s="3">
        <v>99.22</v>
      </c>
      <c r="AN1336" s="3">
        <v>97.51</v>
      </c>
      <c r="AO1336" s="3">
        <v>83.75</v>
      </c>
      <c r="AP1336" s="3">
        <v>82.94</v>
      </c>
      <c r="AQ1336" s="3">
        <v>82.68</v>
      </c>
      <c r="AR1336" s="3">
        <v>82.95</v>
      </c>
      <c r="AS1336" s="3">
        <v>84.08</v>
      </c>
      <c r="AT1336" s="3">
        <v>85.77</v>
      </c>
      <c r="AU1336" s="3">
        <v>99.92</v>
      </c>
      <c r="AV1336" s="3">
        <v>103.05</v>
      </c>
      <c r="AW1336" s="3">
        <v>105.22</v>
      </c>
      <c r="AX1336" s="3">
        <v>105.95</v>
      </c>
      <c r="AY1336" s="3">
        <v>105.3</v>
      </c>
    </row>
    <row r="1337" spans="1:51" x14ac:dyDescent="0.35">
      <c r="A1337" s="5">
        <f t="shared" si="21"/>
        <v>44596</v>
      </c>
      <c r="B1337" t="s">
        <v>1482</v>
      </c>
      <c r="C1337" s="2">
        <v>44596</v>
      </c>
      <c r="D1337" s="3">
        <v>185.42</v>
      </c>
      <c r="E1337" s="3">
        <v>187.42</v>
      </c>
      <c r="F1337" s="3">
        <v>185.12</v>
      </c>
      <c r="G1337" s="3">
        <v>183.35</v>
      </c>
      <c r="H1337" s="3">
        <v>182</v>
      </c>
      <c r="I1337" s="3">
        <v>184.34</v>
      </c>
      <c r="J1337" s="3">
        <v>185.34</v>
      </c>
      <c r="K1337" s="3">
        <v>189.61</v>
      </c>
      <c r="L1337" s="3">
        <v>192.67</v>
      </c>
      <c r="M1337" s="3">
        <v>192.99</v>
      </c>
      <c r="N1337" s="3">
        <v>198.44</v>
      </c>
      <c r="O1337" s="3">
        <v>198.5</v>
      </c>
      <c r="P1337" s="3">
        <v>197.57</v>
      </c>
      <c r="Q1337" s="3">
        <v>114.36</v>
      </c>
      <c r="R1337" s="3">
        <v>118.15</v>
      </c>
      <c r="S1337" s="3">
        <v>117.45</v>
      </c>
      <c r="T1337" s="3">
        <v>117.17</v>
      </c>
      <c r="U1337" s="3">
        <v>117.45</v>
      </c>
      <c r="V1337" s="3">
        <v>118.4</v>
      </c>
      <c r="W1337" s="3">
        <v>120.72</v>
      </c>
      <c r="X1337" s="3">
        <v>123.81</v>
      </c>
      <c r="Y1337" s="3">
        <v>124.46</v>
      </c>
      <c r="Z1337" s="3">
        <v>124.84</v>
      </c>
      <c r="AA1337" s="3">
        <v>124.73</v>
      </c>
      <c r="AB1337" s="3">
        <v>120.73</v>
      </c>
      <c r="AC1337" s="3">
        <v>94.95</v>
      </c>
      <c r="AD1337" s="3">
        <v>94.41</v>
      </c>
      <c r="AE1337" s="3">
        <v>94.23</v>
      </c>
      <c r="AF1337" s="3">
        <v>94.41</v>
      </c>
      <c r="AG1337" s="3">
        <v>95.67</v>
      </c>
      <c r="AH1337" s="3">
        <v>96.62</v>
      </c>
      <c r="AI1337" s="3">
        <v>94.83</v>
      </c>
      <c r="AJ1337" s="3">
        <v>97.7</v>
      </c>
      <c r="AK1337" s="3">
        <v>98.15</v>
      </c>
      <c r="AL1337" s="3">
        <v>98.82</v>
      </c>
      <c r="AM1337" s="3">
        <v>98.37</v>
      </c>
      <c r="AN1337" s="3">
        <v>96.66</v>
      </c>
      <c r="AO1337" s="3">
        <v>82.55</v>
      </c>
      <c r="AP1337" s="3">
        <v>81.739999999999995</v>
      </c>
      <c r="AQ1337" s="3">
        <v>81.48</v>
      </c>
      <c r="AR1337" s="3">
        <v>81.75</v>
      </c>
      <c r="AS1337" s="3">
        <v>82.88</v>
      </c>
      <c r="AT1337" s="3">
        <v>84.57</v>
      </c>
      <c r="AU1337" s="3">
        <v>99.07</v>
      </c>
      <c r="AV1337" s="3">
        <v>102.2</v>
      </c>
      <c r="AW1337" s="3">
        <v>104.37</v>
      </c>
      <c r="AX1337" s="3">
        <v>105.1</v>
      </c>
      <c r="AY1337" s="3">
        <v>104.45</v>
      </c>
    </row>
    <row r="1338" spans="1:51" x14ac:dyDescent="0.35">
      <c r="A1338" s="5">
        <f t="shared" si="21"/>
        <v>44599</v>
      </c>
      <c r="B1338" t="s">
        <v>1483</v>
      </c>
      <c r="C1338" s="2">
        <v>44599</v>
      </c>
      <c r="D1338" s="3">
        <v>179.17</v>
      </c>
      <c r="E1338" s="3">
        <v>181.2</v>
      </c>
      <c r="F1338" s="3">
        <v>179.63</v>
      </c>
      <c r="G1338" s="3">
        <v>179.22</v>
      </c>
      <c r="H1338" s="3">
        <v>176.53</v>
      </c>
      <c r="I1338" s="3">
        <v>179.12</v>
      </c>
      <c r="J1338" s="3">
        <v>180.12</v>
      </c>
      <c r="K1338" s="3">
        <v>185.7</v>
      </c>
      <c r="L1338" s="3">
        <v>188.76</v>
      </c>
      <c r="M1338" s="3">
        <v>189.08</v>
      </c>
      <c r="N1338" s="3">
        <v>194.4</v>
      </c>
      <c r="O1338" s="3">
        <v>194.46</v>
      </c>
      <c r="P1338" s="3">
        <v>193.53</v>
      </c>
      <c r="Q1338" s="3">
        <v>117.05</v>
      </c>
      <c r="R1338" s="3">
        <v>120.84</v>
      </c>
      <c r="S1338" s="3">
        <v>120.14</v>
      </c>
      <c r="T1338" s="3">
        <v>119.86</v>
      </c>
      <c r="U1338" s="3">
        <v>120.14</v>
      </c>
      <c r="V1338" s="3">
        <v>121.09</v>
      </c>
      <c r="W1338" s="3">
        <v>122.67</v>
      </c>
      <c r="X1338" s="3">
        <v>125.76</v>
      </c>
      <c r="Y1338" s="3">
        <v>126.41</v>
      </c>
      <c r="Z1338" s="3">
        <v>126.79</v>
      </c>
      <c r="AA1338" s="3">
        <v>126.68</v>
      </c>
      <c r="AB1338" s="3">
        <v>122.68</v>
      </c>
      <c r="AC1338" s="3">
        <v>94.74</v>
      </c>
      <c r="AD1338" s="3">
        <v>94.2</v>
      </c>
      <c r="AE1338" s="3">
        <v>94.02</v>
      </c>
      <c r="AF1338" s="3">
        <v>94.2</v>
      </c>
      <c r="AG1338" s="3">
        <v>95.46</v>
      </c>
      <c r="AH1338" s="3">
        <v>96.41</v>
      </c>
      <c r="AI1338" s="3">
        <v>95.4</v>
      </c>
      <c r="AJ1338" s="3">
        <v>98.27</v>
      </c>
      <c r="AK1338" s="3">
        <v>98.72</v>
      </c>
      <c r="AL1338" s="3">
        <v>99.39</v>
      </c>
      <c r="AM1338" s="3">
        <v>98.94</v>
      </c>
      <c r="AN1338" s="3">
        <v>97.23</v>
      </c>
      <c r="AO1338" s="3">
        <v>82.45</v>
      </c>
      <c r="AP1338" s="3">
        <v>81.64</v>
      </c>
      <c r="AQ1338" s="3">
        <v>81.38</v>
      </c>
      <c r="AR1338" s="3">
        <v>81.650000000000006</v>
      </c>
      <c r="AS1338" s="3">
        <v>82.78</v>
      </c>
      <c r="AT1338" s="3">
        <v>84.47</v>
      </c>
      <c r="AU1338" s="3">
        <v>99.63</v>
      </c>
      <c r="AV1338" s="3">
        <v>102.76</v>
      </c>
      <c r="AW1338" s="3">
        <v>104.93</v>
      </c>
      <c r="AX1338" s="3">
        <v>105.66</v>
      </c>
      <c r="AY1338" s="3">
        <v>105.01</v>
      </c>
    </row>
    <row r="1339" spans="1:51" x14ac:dyDescent="0.35">
      <c r="A1339" s="5">
        <f t="shared" si="21"/>
        <v>44600</v>
      </c>
      <c r="B1339" t="s">
        <v>1484</v>
      </c>
      <c r="C1339" s="2">
        <v>44600</v>
      </c>
      <c r="D1339" s="3">
        <v>176.34</v>
      </c>
      <c r="E1339" s="3">
        <v>178.66</v>
      </c>
      <c r="F1339" s="3">
        <v>176.29</v>
      </c>
      <c r="G1339" s="3">
        <v>175.96</v>
      </c>
      <c r="H1339" s="3">
        <v>174.29</v>
      </c>
      <c r="I1339" s="3">
        <v>177</v>
      </c>
      <c r="J1339" s="3">
        <v>178</v>
      </c>
      <c r="K1339" s="3">
        <v>183.13</v>
      </c>
      <c r="L1339" s="3">
        <v>185.92</v>
      </c>
      <c r="M1339" s="3">
        <v>187.26</v>
      </c>
      <c r="N1339" s="3">
        <v>191.88</v>
      </c>
      <c r="O1339" s="3">
        <v>191.92</v>
      </c>
      <c r="P1339" s="3">
        <v>190.97</v>
      </c>
      <c r="Q1339" s="3">
        <v>115.23</v>
      </c>
      <c r="R1339" s="3">
        <v>119.02</v>
      </c>
      <c r="S1339" s="3">
        <v>118.32</v>
      </c>
      <c r="T1339" s="3">
        <v>118.04</v>
      </c>
      <c r="U1339" s="3">
        <v>118.32</v>
      </c>
      <c r="V1339" s="3">
        <v>119.27</v>
      </c>
      <c r="W1339" s="3">
        <v>121.85</v>
      </c>
      <c r="X1339" s="3">
        <v>124.94</v>
      </c>
      <c r="Y1339" s="3">
        <v>125.59</v>
      </c>
      <c r="Z1339" s="3">
        <v>125.97</v>
      </c>
      <c r="AA1339" s="3">
        <v>125.86</v>
      </c>
      <c r="AB1339" s="3">
        <v>121.86</v>
      </c>
      <c r="AC1339" s="3">
        <v>93.79</v>
      </c>
      <c r="AD1339" s="3">
        <v>93.25</v>
      </c>
      <c r="AE1339" s="3">
        <v>93.07</v>
      </c>
      <c r="AF1339" s="3">
        <v>93.25</v>
      </c>
      <c r="AG1339" s="3">
        <v>94.51</v>
      </c>
      <c r="AH1339" s="3">
        <v>95.46</v>
      </c>
      <c r="AI1339" s="3">
        <v>94.76</v>
      </c>
      <c r="AJ1339" s="3">
        <v>97.63</v>
      </c>
      <c r="AK1339" s="3">
        <v>98.08</v>
      </c>
      <c r="AL1339" s="3">
        <v>98.75</v>
      </c>
      <c r="AM1339" s="3">
        <v>98.3</v>
      </c>
      <c r="AN1339" s="3">
        <v>96.59</v>
      </c>
      <c r="AO1339" s="3">
        <v>82.35</v>
      </c>
      <c r="AP1339" s="3">
        <v>81.540000000000006</v>
      </c>
      <c r="AQ1339" s="3">
        <v>81.28</v>
      </c>
      <c r="AR1339" s="3">
        <v>81.55</v>
      </c>
      <c r="AS1339" s="3">
        <v>82.68</v>
      </c>
      <c r="AT1339" s="3">
        <v>84.37</v>
      </c>
      <c r="AU1339" s="3">
        <v>98.99</v>
      </c>
      <c r="AV1339" s="3">
        <v>102.12</v>
      </c>
      <c r="AW1339" s="3">
        <v>104.29</v>
      </c>
      <c r="AX1339" s="3">
        <v>105.02</v>
      </c>
      <c r="AY1339" s="3">
        <v>104.37</v>
      </c>
    </row>
    <row r="1340" spans="1:51" x14ac:dyDescent="0.35">
      <c r="A1340" s="5">
        <f t="shared" si="21"/>
        <v>44601</v>
      </c>
      <c r="B1340" t="s">
        <v>1485</v>
      </c>
      <c r="C1340" s="2">
        <v>44601</v>
      </c>
      <c r="D1340" s="3">
        <v>170.98</v>
      </c>
      <c r="E1340" s="3">
        <v>171.86</v>
      </c>
      <c r="F1340" s="3">
        <v>170.41</v>
      </c>
      <c r="G1340" s="3">
        <v>168.93</v>
      </c>
      <c r="H1340" s="3">
        <v>168.37</v>
      </c>
      <c r="I1340" s="3">
        <v>170.43</v>
      </c>
      <c r="J1340" s="3">
        <v>171.43</v>
      </c>
      <c r="K1340" s="3">
        <v>176.03</v>
      </c>
      <c r="L1340" s="3">
        <v>179.09</v>
      </c>
      <c r="M1340" s="3">
        <v>179.41</v>
      </c>
      <c r="N1340" s="3">
        <v>184.64</v>
      </c>
      <c r="O1340" s="3">
        <v>184.7</v>
      </c>
      <c r="P1340" s="3">
        <v>183.77</v>
      </c>
      <c r="Q1340" s="3">
        <v>113.27</v>
      </c>
      <c r="R1340" s="3">
        <v>117.1</v>
      </c>
      <c r="S1340" s="3">
        <v>116.54</v>
      </c>
      <c r="T1340" s="3">
        <v>115.92</v>
      </c>
      <c r="U1340" s="3">
        <v>116.34</v>
      </c>
      <c r="V1340" s="3">
        <v>116.9</v>
      </c>
      <c r="W1340" s="3">
        <v>118.18</v>
      </c>
      <c r="X1340" s="3">
        <v>121.27</v>
      </c>
      <c r="Y1340" s="3">
        <v>121.92</v>
      </c>
      <c r="Z1340" s="3">
        <v>122.3</v>
      </c>
      <c r="AA1340" s="3">
        <v>122.19</v>
      </c>
      <c r="AB1340" s="3">
        <v>118.19</v>
      </c>
      <c r="AC1340" s="3">
        <v>92.79</v>
      </c>
      <c r="AD1340" s="3">
        <v>92.25</v>
      </c>
      <c r="AE1340" s="3">
        <v>92.07</v>
      </c>
      <c r="AF1340" s="3">
        <v>92.25</v>
      </c>
      <c r="AG1340" s="3">
        <v>93.51</v>
      </c>
      <c r="AH1340" s="3">
        <v>94.46</v>
      </c>
      <c r="AI1340" s="3">
        <v>94.35</v>
      </c>
      <c r="AJ1340" s="3">
        <v>97.22</v>
      </c>
      <c r="AK1340" s="3">
        <v>97.67</v>
      </c>
      <c r="AL1340" s="3">
        <v>98.34</v>
      </c>
      <c r="AM1340" s="3">
        <v>97.89</v>
      </c>
      <c r="AN1340" s="3">
        <v>96.18</v>
      </c>
      <c r="AO1340" s="3">
        <v>81.98</v>
      </c>
      <c r="AP1340" s="3">
        <v>81.17</v>
      </c>
      <c r="AQ1340" s="3">
        <v>80.91</v>
      </c>
      <c r="AR1340" s="3">
        <v>81.180000000000007</v>
      </c>
      <c r="AS1340" s="3">
        <v>82.31</v>
      </c>
      <c r="AT1340" s="3">
        <v>84</v>
      </c>
      <c r="AU1340" s="3">
        <v>98.58</v>
      </c>
      <c r="AV1340" s="3">
        <v>101.71</v>
      </c>
      <c r="AW1340" s="3">
        <v>103.88</v>
      </c>
      <c r="AX1340" s="3">
        <v>104.61</v>
      </c>
      <c r="AY1340" s="3">
        <v>103.96</v>
      </c>
    </row>
    <row r="1341" spans="1:51" x14ac:dyDescent="0.35">
      <c r="A1341" s="5">
        <f t="shared" si="21"/>
        <v>44602</v>
      </c>
      <c r="B1341" t="s">
        <v>1486</v>
      </c>
      <c r="C1341" s="2">
        <v>44602</v>
      </c>
      <c r="D1341" s="3">
        <v>169.19</v>
      </c>
      <c r="E1341" s="3">
        <v>170.52</v>
      </c>
      <c r="F1341" s="3">
        <v>169.15</v>
      </c>
      <c r="G1341" s="3">
        <v>167.91</v>
      </c>
      <c r="H1341" s="3">
        <v>167.42</v>
      </c>
      <c r="I1341" s="3">
        <v>168.99</v>
      </c>
      <c r="J1341" s="3">
        <v>169.99</v>
      </c>
      <c r="K1341" s="3">
        <v>175.01</v>
      </c>
      <c r="L1341" s="3">
        <v>178.07</v>
      </c>
      <c r="M1341" s="3">
        <v>178.39</v>
      </c>
      <c r="N1341" s="3">
        <v>183.91</v>
      </c>
      <c r="O1341" s="3">
        <v>183.97</v>
      </c>
      <c r="P1341" s="3">
        <v>183.04</v>
      </c>
      <c r="Q1341" s="3">
        <v>112.16</v>
      </c>
      <c r="R1341" s="3">
        <v>115.99</v>
      </c>
      <c r="S1341" s="3">
        <v>115.43</v>
      </c>
      <c r="T1341" s="3">
        <v>114.81</v>
      </c>
      <c r="U1341" s="3">
        <v>115.23</v>
      </c>
      <c r="V1341" s="3">
        <v>115.79</v>
      </c>
      <c r="W1341" s="3">
        <v>119.84</v>
      </c>
      <c r="X1341" s="3">
        <v>122.93</v>
      </c>
      <c r="Y1341" s="3">
        <v>123.58</v>
      </c>
      <c r="Z1341" s="3">
        <v>123.96</v>
      </c>
      <c r="AA1341" s="3">
        <v>123.85</v>
      </c>
      <c r="AB1341" s="3">
        <v>119.85</v>
      </c>
      <c r="AC1341" s="3">
        <v>93.23</v>
      </c>
      <c r="AD1341" s="3">
        <v>92.69</v>
      </c>
      <c r="AE1341" s="3">
        <v>92.51</v>
      </c>
      <c r="AF1341" s="3">
        <v>92.69</v>
      </c>
      <c r="AG1341" s="3">
        <v>93.95</v>
      </c>
      <c r="AH1341" s="3">
        <v>94.9</v>
      </c>
      <c r="AI1341" s="3">
        <v>93.5</v>
      </c>
      <c r="AJ1341" s="3">
        <v>96.37</v>
      </c>
      <c r="AK1341" s="3">
        <v>96.82</v>
      </c>
      <c r="AL1341" s="3">
        <v>97.49</v>
      </c>
      <c r="AM1341" s="3">
        <v>97.04</v>
      </c>
      <c r="AN1341" s="3">
        <v>95.33</v>
      </c>
      <c r="AO1341" s="3">
        <v>82.42</v>
      </c>
      <c r="AP1341" s="3">
        <v>81.61</v>
      </c>
      <c r="AQ1341" s="3">
        <v>81.349999999999994</v>
      </c>
      <c r="AR1341" s="3">
        <v>81.62</v>
      </c>
      <c r="AS1341" s="3">
        <v>82.75</v>
      </c>
      <c r="AT1341" s="3">
        <v>84.44</v>
      </c>
      <c r="AU1341" s="3">
        <v>97.73</v>
      </c>
      <c r="AV1341" s="3">
        <v>100.86</v>
      </c>
      <c r="AW1341" s="3">
        <v>103.03</v>
      </c>
      <c r="AX1341" s="3">
        <v>103.76</v>
      </c>
      <c r="AY1341" s="3">
        <v>103.11</v>
      </c>
    </row>
    <row r="1342" spans="1:51" x14ac:dyDescent="0.35">
      <c r="A1342" s="5">
        <f t="shared" si="21"/>
        <v>44603</v>
      </c>
      <c r="B1342" t="s">
        <v>1487</v>
      </c>
      <c r="C1342" s="2">
        <v>44603</v>
      </c>
      <c r="D1342" s="3">
        <v>173.38</v>
      </c>
      <c r="E1342" s="3">
        <v>174.13</v>
      </c>
      <c r="F1342" s="3">
        <v>173.42</v>
      </c>
      <c r="G1342" s="3">
        <v>172.06</v>
      </c>
      <c r="H1342" s="3">
        <v>172.1</v>
      </c>
      <c r="I1342" s="3">
        <v>173.38</v>
      </c>
      <c r="J1342" s="3">
        <v>174.38</v>
      </c>
      <c r="K1342" s="3">
        <v>178.84</v>
      </c>
      <c r="L1342" s="3">
        <v>181.9</v>
      </c>
      <c r="M1342" s="3">
        <v>182.22</v>
      </c>
      <c r="N1342" s="3">
        <v>187.76</v>
      </c>
      <c r="O1342" s="3">
        <v>187.82</v>
      </c>
      <c r="P1342" s="3">
        <v>186.89</v>
      </c>
      <c r="Q1342" s="3">
        <v>115.08</v>
      </c>
      <c r="R1342" s="3">
        <v>118.91</v>
      </c>
      <c r="S1342" s="3">
        <v>118.35</v>
      </c>
      <c r="T1342" s="3">
        <v>117.73</v>
      </c>
      <c r="U1342" s="3">
        <v>118.15</v>
      </c>
      <c r="V1342" s="3">
        <v>118.71</v>
      </c>
      <c r="W1342" s="3">
        <v>123</v>
      </c>
      <c r="X1342" s="3">
        <v>126.09</v>
      </c>
      <c r="Y1342" s="3">
        <v>126.74</v>
      </c>
      <c r="Z1342" s="3">
        <v>127.12</v>
      </c>
      <c r="AA1342" s="3">
        <v>127.01</v>
      </c>
      <c r="AB1342" s="3">
        <v>123.01</v>
      </c>
      <c r="AC1342" s="3">
        <v>96.71</v>
      </c>
      <c r="AD1342" s="3">
        <v>96.17</v>
      </c>
      <c r="AE1342" s="3">
        <v>95.99</v>
      </c>
      <c r="AF1342" s="3">
        <v>96.17</v>
      </c>
      <c r="AG1342" s="3">
        <v>97.43</v>
      </c>
      <c r="AH1342" s="3">
        <v>98.38</v>
      </c>
      <c r="AI1342" s="3">
        <v>97.92</v>
      </c>
      <c r="AJ1342" s="3">
        <v>100.79</v>
      </c>
      <c r="AK1342" s="3">
        <v>101.24</v>
      </c>
      <c r="AL1342" s="3">
        <v>101.91</v>
      </c>
      <c r="AM1342" s="3">
        <v>101.46</v>
      </c>
      <c r="AN1342" s="3">
        <v>99.44</v>
      </c>
      <c r="AO1342" s="3">
        <v>83.1</v>
      </c>
      <c r="AP1342" s="3">
        <v>82.29</v>
      </c>
      <c r="AQ1342" s="3">
        <v>82.03</v>
      </c>
      <c r="AR1342" s="3">
        <v>82.3</v>
      </c>
      <c r="AS1342" s="3">
        <v>83.43</v>
      </c>
      <c r="AT1342" s="3">
        <v>85.12</v>
      </c>
      <c r="AU1342" s="3">
        <v>99.94</v>
      </c>
      <c r="AV1342" s="3">
        <v>103.07</v>
      </c>
      <c r="AW1342" s="3">
        <v>105.24</v>
      </c>
      <c r="AX1342" s="3">
        <v>105.97</v>
      </c>
      <c r="AY1342" s="3">
        <v>105.32</v>
      </c>
    </row>
    <row r="1343" spans="1:51" x14ac:dyDescent="0.35">
      <c r="A1343" s="5">
        <f t="shared" si="21"/>
        <v>44606</v>
      </c>
      <c r="B1343" t="s">
        <v>1488</v>
      </c>
      <c r="C1343" s="2">
        <v>44606</v>
      </c>
      <c r="D1343" s="3">
        <v>179.47</v>
      </c>
      <c r="E1343" s="3">
        <v>179.06</v>
      </c>
      <c r="F1343" s="3">
        <v>178.27</v>
      </c>
      <c r="G1343" s="3">
        <v>176.81</v>
      </c>
      <c r="H1343" s="3">
        <v>177.16</v>
      </c>
      <c r="I1343" s="3">
        <v>178.12</v>
      </c>
      <c r="J1343" s="3">
        <v>179.12</v>
      </c>
      <c r="K1343" s="3">
        <v>185.37</v>
      </c>
      <c r="L1343" s="3">
        <v>188.43</v>
      </c>
      <c r="M1343" s="3">
        <v>188.75</v>
      </c>
      <c r="N1343" s="3">
        <v>194.44</v>
      </c>
      <c r="O1343" s="3">
        <v>194.5</v>
      </c>
      <c r="P1343" s="3">
        <v>193.57</v>
      </c>
      <c r="Q1343" s="3">
        <v>116.75</v>
      </c>
      <c r="R1343" s="3">
        <v>120.58</v>
      </c>
      <c r="S1343" s="3">
        <v>120.02</v>
      </c>
      <c r="T1343" s="3">
        <v>119.4</v>
      </c>
      <c r="U1343" s="3">
        <v>119.82</v>
      </c>
      <c r="V1343" s="3">
        <v>120.38</v>
      </c>
      <c r="W1343" s="3">
        <v>124.68</v>
      </c>
      <c r="X1343" s="3">
        <v>127.77</v>
      </c>
      <c r="Y1343" s="3">
        <v>128.41999999999999</v>
      </c>
      <c r="Z1343" s="3">
        <v>128.80000000000001</v>
      </c>
      <c r="AA1343" s="3">
        <v>128.69</v>
      </c>
      <c r="AB1343" s="3">
        <v>124.69</v>
      </c>
      <c r="AC1343" s="3">
        <v>95.5</v>
      </c>
      <c r="AD1343" s="3">
        <v>94.96</v>
      </c>
      <c r="AE1343" s="3">
        <v>94.78</v>
      </c>
      <c r="AF1343" s="3">
        <v>94.96</v>
      </c>
      <c r="AG1343" s="3">
        <v>96.22</v>
      </c>
      <c r="AH1343" s="3">
        <v>97.17</v>
      </c>
      <c r="AI1343" s="3">
        <v>100.09</v>
      </c>
      <c r="AJ1343" s="3">
        <v>102.96</v>
      </c>
      <c r="AK1343" s="3">
        <v>103.41</v>
      </c>
      <c r="AL1343" s="3">
        <v>104.08</v>
      </c>
      <c r="AM1343" s="3">
        <v>103.63</v>
      </c>
      <c r="AN1343" s="3">
        <v>101.61</v>
      </c>
      <c r="AO1343" s="3">
        <v>82.57</v>
      </c>
      <c r="AP1343" s="3">
        <v>81.760000000000005</v>
      </c>
      <c r="AQ1343" s="3">
        <v>81.5</v>
      </c>
      <c r="AR1343" s="3">
        <v>81.77</v>
      </c>
      <c r="AS1343" s="3">
        <v>82.9</v>
      </c>
      <c r="AT1343" s="3">
        <v>84.59</v>
      </c>
      <c r="AU1343" s="3">
        <v>102.11</v>
      </c>
      <c r="AV1343" s="3">
        <v>105.24</v>
      </c>
      <c r="AW1343" s="3">
        <v>107.41</v>
      </c>
      <c r="AX1343" s="3">
        <v>108.14</v>
      </c>
      <c r="AY1343" s="3">
        <v>107.49</v>
      </c>
    </row>
    <row r="1344" spans="1:51" x14ac:dyDescent="0.35">
      <c r="A1344" s="5">
        <f t="shared" si="21"/>
        <v>44607</v>
      </c>
      <c r="B1344" t="s">
        <v>1489</v>
      </c>
      <c r="C1344" s="2">
        <v>44607</v>
      </c>
      <c r="D1344" s="3">
        <v>160.38999999999999</v>
      </c>
      <c r="E1344" s="3">
        <v>160.38</v>
      </c>
      <c r="F1344" s="3">
        <v>160.07</v>
      </c>
      <c r="G1344" s="3">
        <v>158.66999999999999</v>
      </c>
      <c r="H1344" s="3">
        <v>158.79</v>
      </c>
      <c r="I1344" s="3">
        <v>159.49</v>
      </c>
      <c r="J1344" s="3">
        <v>160.49</v>
      </c>
      <c r="K1344" s="3">
        <v>165.63</v>
      </c>
      <c r="L1344" s="3">
        <v>168.69</v>
      </c>
      <c r="M1344" s="3">
        <v>169.01</v>
      </c>
      <c r="N1344" s="3">
        <v>174.56</v>
      </c>
      <c r="O1344" s="3">
        <v>174.62</v>
      </c>
      <c r="P1344" s="3">
        <v>173.69</v>
      </c>
      <c r="Q1344" s="3">
        <v>112.19</v>
      </c>
      <c r="R1344" s="3">
        <v>116.02</v>
      </c>
      <c r="S1344" s="3">
        <v>115.46</v>
      </c>
      <c r="T1344" s="3">
        <v>114.84</v>
      </c>
      <c r="U1344" s="3">
        <v>115.26</v>
      </c>
      <c r="V1344" s="3">
        <v>115.82</v>
      </c>
      <c r="W1344" s="3">
        <v>121.82</v>
      </c>
      <c r="X1344" s="3">
        <v>124.91</v>
      </c>
      <c r="Y1344" s="3">
        <v>125.56</v>
      </c>
      <c r="Z1344" s="3">
        <v>125.94</v>
      </c>
      <c r="AA1344" s="3">
        <v>125.83</v>
      </c>
      <c r="AB1344" s="3">
        <v>121.83</v>
      </c>
      <c r="AC1344" s="3">
        <v>92.55</v>
      </c>
      <c r="AD1344" s="3">
        <v>92.01</v>
      </c>
      <c r="AE1344" s="3">
        <v>91.83</v>
      </c>
      <c r="AF1344" s="3">
        <v>92.01</v>
      </c>
      <c r="AG1344" s="3">
        <v>93.27</v>
      </c>
      <c r="AH1344" s="3">
        <v>94.22</v>
      </c>
      <c r="AI1344" s="3">
        <v>98.55</v>
      </c>
      <c r="AJ1344" s="3">
        <v>101.42</v>
      </c>
      <c r="AK1344" s="3">
        <v>101.87</v>
      </c>
      <c r="AL1344" s="3">
        <v>102.54</v>
      </c>
      <c r="AM1344" s="3">
        <v>102.09</v>
      </c>
      <c r="AN1344" s="3">
        <v>100.07</v>
      </c>
      <c r="AO1344" s="3">
        <v>80.28</v>
      </c>
      <c r="AP1344" s="3">
        <v>79.47</v>
      </c>
      <c r="AQ1344" s="3">
        <v>79.209999999999994</v>
      </c>
      <c r="AR1344" s="3">
        <v>79.48</v>
      </c>
      <c r="AS1344" s="3">
        <v>80.61</v>
      </c>
      <c r="AT1344" s="3">
        <v>82.3</v>
      </c>
      <c r="AU1344" s="3">
        <v>99.82</v>
      </c>
      <c r="AV1344" s="3">
        <v>102.95</v>
      </c>
      <c r="AW1344" s="3">
        <v>105.12</v>
      </c>
      <c r="AX1344" s="3">
        <v>105.85</v>
      </c>
      <c r="AY1344" s="3">
        <v>105.2</v>
      </c>
    </row>
    <row r="1345" spans="1:51" x14ac:dyDescent="0.35">
      <c r="A1345" s="5">
        <f t="shared" si="21"/>
        <v>44608</v>
      </c>
      <c r="B1345" t="s">
        <v>1490</v>
      </c>
      <c r="C1345" s="2">
        <v>44608</v>
      </c>
      <c r="D1345" s="3">
        <v>161.19999999999999</v>
      </c>
      <c r="E1345" s="3">
        <v>162.87</v>
      </c>
      <c r="F1345" s="3">
        <v>161.38</v>
      </c>
      <c r="G1345" s="3">
        <v>160.6</v>
      </c>
      <c r="H1345" s="3">
        <v>159.75</v>
      </c>
      <c r="I1345" s="3">
        <v>161.83000000000001</v>
      </c>
      <c r="J1345" s="3">
        <v>162.83000000000001</v>
      </c>
      <c r="K1345" s="3">
        <v>168.33</v>
      </c>
      <c r="L1345" s="3">
        <v>171.12</v>
      </c>
      <c r="M1345" s="3">
        <v>172.46</v>
      </c>
      <c r="N1345" s="3">
        <v>177.32</v>
      </c>
      <c r="O1345" s="3">
        <v>177.36</v>
      </c>
      <c r="P1345" s="3">
        <v>176.41</v>
      </c>
      <c r="Q1345" s="3">
        <v>111.55</v>
      </c>
      <c r="R1345" s="3">
        <v>115.34</v>
      </c>
      <c r="S1345" s="3">
        <v>114.64</v>
      </c>
      <c r="T1345" s="3">
        <v>114.36</v>
      </c>
      <c r="U1345" s="3">
        <v>114.64</v>
      </c>
      <c r="V1345" s="3">
        <v>115.59</v>
      </c>
      <c r="W1345" s="3">
        <v>120.9</v>
      </c>
      <c r="X1345" s="3">
        <v>123.99</v>
      </c>
      <c r="Y1345" s="3">
        <v>124.64</v>
      </c>
      <c r="Z1345" s="3">
        <v>125.02</v>
      </c>
      <c r="AA1345" s="3">
        <v>124.91</v>
      </c>
      <c r="AB1345" s="3">
        <v>120.91</v>
      </c>
      <c r="AC1345" s="3">
        <v>93.15</v>
      </c>
      <c r="AD1345" s="3">
        <v>92.61</v>
      </c>
      <c r="AE1345" s="3">
        <v>92.43</v>
      </c>
      <c r="AF1345" s="3">
        <v>92.61</v>
      </c>
      <c r="AG1345" s="3">
        <v>93.87</v>
      </c>
      <c r="AH1345" s="3">
        <v>94.82</v>
      </c>
      <c r="AI1345" s="3">
        <v>99.41</v>
      </c>
      <c r="AJ1345" s="3">
        <v>102.28</v>
      </c>
      <c r="AK1345" s="3">
        <v>102.73</v>
      </c>
      <c r="AL1345" s="3">
        <v>103.4</v>
      </c>
      <c r="AM1345" s="3">
        <v>102.95</v>
      </c>
      <c r="AN1345" s="3">
        <v>101.24</v>
      </c>
      <c r="AO1345" s="3">
        <v>80.88</v>
      </c>
      <c r="AP1345" s="3">
        <v>80.069999999999993</v>
      </c>
      <c r="AQ1345" s="3">
        <v>79.81</v>
      </c>
      <c r="AR1345" s="3">
        <v>80.08</v>
      </c>
      <c r="AS1345" s="3">
        <v>81.209999999999994</v>
      </c>
      <c r="AT1345" s="3">
        <v>82.9</v>
      </c>
      <c r="AU1345" s="3">
        <v>100.68</v>
      </c>
      <c r="AV1345" s="3">
        <v>103.81</v>
      </c>
      <c r="AW1345" s="3">
        <v>105.98</v>
      </c>
      <c r="AX1345" s="3">
        <v>106.71</v>
      </c>
      <c r="AY1345" s="3">
        <v>106.06</v>
      </c>
    </row>
    <row r="1346" spans="1:51" x14ac:dyDescent="0.35">
      <c r="A1346" s="5">
        <f t="shared" si="21"/>
        <v>44609</v>
      </c>
      <c r="B1346" t="s">
        <v>1491</v>
      </c>
      <c r="C1346" s="2">
        <v>44609</v>
      </c>
      <c r="D1346" s="3">
        <v>169.6</v>
      </c>
      <c r="E1346" s="3">
        <v>169.12</v>
      </c>
      <c r="F1346" s="3">
        <v>175.22</v>
      </c>
      <c r="G1346" s="3">
        <v>174.39</v>
      </c>
      <c r="H1346" s="3">
        <v>168.96</v>
      </c>
      <c r="I1346" s="3">
        <v>170.34</v>
      </c>
      <c r="J1346" s="3">
        <v>171.34</v>
      </c>
      <c r="K1346" s="3">
        <v>175.54</v>
      </c>
      <c r="L1346" s="3">
        <v>178.33</v>
      </c>
      <c r="M1346" s="3">
        <v>179.67</v>
      </c>
      <c r="N1346" s="3">
        <v>185.19</v>
      </c>
      <c r="O1346" s="3">
        <v>185.23</v>
      </c>
      <c r="P1346" s="3">
        <v>184.28</v>
      </c>
      <c r="Q1346" s="3">
        <v>112.73</v>
      </c>
      <c r="R1346" s="3">
        <v>116.52</v>
      </c>
      <c r="S1346" s="3">
        <v>115.82</v>
      </c>
      <c r="T1346" s="3">
        <v>115.54</v>
      </c>
      <c r="U1346" s="3">
        <v>115.82</v>
      </c>
      <c r="V1346" s="3">
        <v>116.77</v>
      </c>
      <c r="W1346" s="3">
        <v>119.79</v>
      </c>
      <c r="X1346" s="3">
        <v>122.88</v>
      </c>
      <c r="Y1346" s="3">
        <v>123.53</v>
      </c>
      <c r="Z1346" s="3">
        <v>123.91</v>
      </c>
      <c r="AA1346" s="3">
        <v>123.8</v>
      </c>
      <c r="AB1346" s="3">
        <v>119.8</v>
      </c>
      <c r="AC1346" s="3">
        <v>92.6</v>
      </c>
      <c r="AD1346" s="3">
        <v>92.06</v>
      </c>
      <c r="AE1346" s="3">
        <v>91.88</v>
      </c>
      <c r="AF1346" s="3">
        <v>92.06</v>
      </c>
      <c r="AG1346" s="3">
        <v>93.32</v>
      </c>
      <c r="AH1346" s="3">
        <v>94.27</v>
      </c>
      <c r="AI1346" s="3">
        <v>99.15</v>
      </c>
      <c r="AJ1346" s="3">
        <v>102.02</v>
      </c>
      <c r="AK1346" s="3">
        <v>102.47</v>
      </c>
      <c r="AL1346" s="3">
        <v>103.14</v>
      </c>
      <c r="AM1346" s="3">
        <v>102.69</v>
      </c>
      <c r="AN1346" s="3">
        <v>100.98</v>
      </c>
      <c r="AO1346" s="3">
        <v>80.33</v>
      </c>
      <c r="AP1346" s="3">
        <v>79.52</v>
      </c>
      <c r="AQ1346" s="3">
        <v>79.260000000000005</v>
      </c>
      <c r="AR1346" s="3">
        <v>79.53</v>
      </c>
      <c r="AS1346" s="3">
        <v>80.66</v>
      </c>
      <c r="AT1346" s="3">
        <v>82.35</v>
      </c>
      <c r="AU1346" s="3">
        <v>100.42</v>
      </c>
      <c r="AV1346" s="3">
        <v>103.55</v>
      </c>
      <c r="AW1346" s="3">
        <v>105.72</v>
      </c>
      <c r="AX1346" s="3">
        <v>106.45</v>
      </c>
      <c r="AY1346" s="3">
        <v>105.8</v>
      </c>
    </row>
    <row r="1347" spans="1:51" x14ac:dyDescent="0.35">
      <c r="A1347" s="5">
        <f t="shared" si="21"/>
        <v>44610</v>
      </c>
      <c r="B1347" t="s">
        <v>1492</v>
      </c>
      <c r="C1347" s="2">
        <v>44610</v>
      </c>
      <c r="D1347" s="3">
        <v>169.39</v>
      </c>
      <c r="E1347" s="3">
        <v>170.65</v>
      </c>
      <c r="F1347" s="3">
        <v>169.5</v>
      </c>
      <c r="G1347" s="3">
        <v>168.24</v>
      </c>
      <c r="H1347" s="3">
        <v>166.58</v>
      </c>
      <c r="I1347" s="3">
        <v>167.63</v>
      </c>
      <c r="J1347" s="3">
        <v>168.63</v>
      </c>
      <c r="K1347" s="3">
        <v>174.62</v>
      </c>
      <c r="L1347" s="3">
        <v>177.41</v>
      </c>
      <c r="M1347" s="3">
        <v>178.75</v>
      </c>
      <c r="N1347" s="3">
        <v>184.79</v>
      </c>
      <c r="O1347" s="3">
        <v>184.83</v>
      </c>
      <c r="P1347" s="3">
        <v>183.88</v>
      </c>
      <c r="Q1347" s="3">
        <v>113.22</v>
      </c>
      <c r="R1347" s="3">
        <v>117.01</v>
      </c>
      <c r="S1347" s="3">
        <v>116.31</v>
      </c>
      <c r="T1347" s="3">
        <v>116.03</v>
      </c>
      <c r="U1347" s="3">
        <v>116.31</v>
      </c>
      <c r="V1347" s="3">
        <v>117.26</v>
      </c>
      <c r="W1347" s="3">
        <v>119.04</v>
      </c>
      <c r="X1347" s="3">
        <v>122.13</v>
      </c>
      <c r="Y1347" s="3">
        <v>122.78</v>
      </c>
      <c r="Z1347" s="3">
        <v>123.16</v>
      </c>
      <c r="AA1347" s="3">
        <v>123.05</v>
      </c>
      <c r="AB1347" s="3">
        <v>119.05</v>
      </c>
      <c r="AC1347" s="3">
        <v>93.17</v>
      </c>
      <c r="AD1347" s="3">
        <v>92.63</v>
      </c>
      <c r="AE1347" s="3">
        <v>92.45</v>
      </c>
      <c r="AF1347" s="3">
        <v>92.63</v>
      </c>
      <c r="AG1347" s="3">
        <v>93.89</v>
      </c>
      <c r="AH1347" s="3">
        <v>94.84</v>
      </c>
      <c r="AI1347" s="3">
        <v>99.7</v>
      </c>
      <c r="AJ1347" s="3">
        <v>102.57</v>
      </c>
      <c r="AK1347" s="3">
        <v>103.02</v>
      </c>
      <c r="AL1347" s="3">
        <v>103.69</v>
      </c>
      <c r="AM1347" s="3">
        <v>103.24</v>
      </c>
      <c r="AN1347" s="3">
        <v>101.53</v>
      </c>
      <c r="AO1347" s="3">
        <v>80.900000000000006</v>
      </c>
      <c r="AP1347" s="3">
        <v>80.09</v>
      </c>
      <c r="AQ1347" s="3">
        <v>79.83</v>
      </c>
      <c r="AR1347" s="3">
        <v>80.099999999999994</v>
      </c>
      <c r="AS1347" s="3">
        <v>81.23</v>
      </c>
      <c r="AT1347" s="3">
        <v>82.92</v>
      </c>
      <c r="AU1347" s="3">
        <v>100.97</v>
      </c>
      <c r="AV1347" s="3">
        <v>104.1</v>
      </c>
      <c r="AW1347" s="3">
        <v>106.27</v>
      </c>
      <c r="AX1347" s="3">
        <v>107</v>
      </c>
      <c r="AY1347" s="3">
        <v>106.35</v>
      </c>
    </row>
    <row r="1348" spans="1:51" x14ac:dyDescent="0.35">
      <c r="A1348" s="5">
        <f t="shared" si="21"/>
        <v>44613</v>
      </c>
      <c r="B1348" t="s">
        <v>1493</v>
      </c>
      <c r="C1348" s="2">
        <v>44613</v>
      </c>
      <c r="D1348" s="3">
        <v>169.11</v>
      </c>
      <c r="E1348" s="3">
        <v>169.66</v>
      </c>
      <c r="F1348" s="3">
        <v>167.98</v>
      </c>
      <c r="G1348" s="3">
        <v>167.23</v>
      </c>
      <c r="H1348" s="3">
        <v>165.77</v>
      </c>
      <c r="I1348" s="3">
        <v>166.62</v>
      </c>
      <c r="J1348" s="3">
        <v>167.62</v>
      </c>
      <c r="K1348" s="3">
        <v>173.51</v>
      </c>
      <c r="L1348" s="3">
        <v>176.3</v>
      </c>
      <c r="M1348" s="3">
        <v>177.64</v>
      </c>
      <c r="N1348" s="3">
        <v>184.49</v>
      </c>
      <c r="O1348" s="3">
        <v>184.53</v>
      </c>
      <c r="P1348" s="3">
        <v>183.58</v>
      </c>
      <c r="Q1348" s="3">
        <v>113.4</v>
      </c>
      <c r="R1348" s="3">
        <v>117.19</v>
      </c>
      <c r="S1348" s="3">
        <v>116.49</v>
      </c>
      <c r="T1348" s="3">
        <v>116.21</v>
      </c>
      <c r="U1348" s="3">
        <v>116.49</v>
      </c>
      <c r="V1348" s="3">
        <v>117.44</v>
      </c>
      <c r="W1348" s="3">
        <v>119.55</v>
      </c>
      <c r="X1348" s="3">
        <v>122.64</v>
      </c>
      <c r="Y1348" s="3">
        <v>123.29</v>
      </c>
      <c r="Z1348" s="3">
        <v>123.67</v>
      </c>
      <c r="AA1348" s="3">
        <v>123.56</v>
      </c>
      <c r="AB1348" s="3">
        <v>119.56</v>
      </c>
      <c r="AC1348" s="3">
        <v>92.51</v>
      </c>
      <c r="AD1348" s="3">
        <v>91.97</v>
      </c>
      <c r="AE1348" s="3">
        <v>91.79</v>
      </c>
      <c r="AF1348" s="3">
        <v>91.97</v>
      </c>
      <c r="AG1348" s="3">
        <v>93.23</v>
      </c>
      <c r="AH1348" s="3">
        <v>94.18</v>
      </c>
      <c r="AI1348" s="3">
        <v>99.46</v>
      </c>
      <c r="AJ1348" s="3">
        <v>102.33</v>
      </c>
      <c r="AK1348" s="3">
        <v>102.78</v>
      </c>
      <c r="AL1348" s="3">
        <v>103.45</v>
      </c>
      <c r="AM1348" s="3">
        <v>103</v>
      </c>
      <c r="AN1348" s="3">
        <v>101.29</v>
      </c>
      <c r="AO1348" s="3">
        <v>83.3</v>
      </c>
      <c r="AP1348" s="3">
        <v>82.49</v>
      </c>
      <c r="AQ1348" s="3">
        <v>82.23</v>
      </c>
      <c r="AR1348" s="3">
        <v>82.5</v>
      </c>
      <c r="AS1348" s="3">
        <v>83.63</v>
      </c>
      <c r="AT1348" s="3">
        <v>85.32</v>
      </c>
      <c r="AU1348" s="3">
        <v>100.73</v>
      </c>
      <c r="AV1348" s="3">
        <v>103.86</v>
      </c>
      <c r="AW1348" s="3">
        <v>106.03</v>
      </c>
      <c r="AX1348" s="3">
        <v>106.76</v>
      </c>
      <c r="AY1348" s="3">
        <v>106.11</v>
      </c>
    </row>
    <row r="1349" spans="1:51" x14ac:dyDescent="0.35">
      <c r="A1349" s="5">
        <f t="shared" si="21"/>
        <v>44614</v>
      </c>
      <c r="B1349" t="s">
        <v>1494</v>
      </c>
      <c r="C1349" s="2">
        <v>44614</v>
      </c>
      <c r="D1349" s="3">
        <v>180.4</v>
      </c>
      <c r="E1349" s="3">
        <v>181.33</v>
      </c>
      <c r="F1349" s="3">
        <v>179.88</v>
      </c>
      <c r="G1349" s="3">
        <v>179.51</v>
      </c>
      <c r="H1349" s="3">
        <v>177.87</v>
      </c>
      <c r="I1349" s="3">
        <v>178.64</v>
      </c>
      <c r="J1349" s="3">
        <v>179.64</v>
      </c>
      <c r="K1349" s="3">
        <v>184.54</v>
      </c>
      <c r="L1349" s="3">
        <v>187.33</v>
      </c>
      <c r="M1349" s="3">
        <v>188.67</v>
      </c>
      <c r="N1349" s="3">
        <v>195.91</v>
      </c>
      <c r="O1349" s="3">
        <v>195.95</v>
      </c>
      <c r="P1349" s="3">
        <v>195</v>
      </c>
      <c r="Q1349" s="3">
        <v>120.25</v>
      </c>
      <c r="R1349" s="3">
        <v>124.04</v>
      </c>
      <c r="S1349" s="3">
        <v>123.34</v>
      </c>
      <c r="T1349" s="3">
        <v>123.06</v>
      </c>
      <c r="U1349" s="3">
        <v>123.34</v>
      </c>
      <c r="V1349" s="3">
        <v>124.29</v>
      </c>
      <c r="W1349" s="3">
        <v>127.94</v>
      </c>
      <c r="X1349" s="3">
        <v>131.03</v>
      </c>
      <c r="Y1349" s="3">
        <v>131.68</v>
      </c>
      <c r="Z1349" s="3">
        <v>132.06</v>
      </c>
      <c r="AA1349" s="3">
        <v>131.94999999999999</v>
      </c>
      <c r="AB1349" s="3">
        <v>127.95</v>
      </c>
      <c r="AC1349" s="3">
        <v>94.35</v>
      </c>
      <c r="AD1349" s="3">
        <v>93.81</v>
      </c>
      <c r="AE1349" s="3">
        <v>93.63</v>
      </c>
      <c r="AF1349" s="3">
        <v>93.81</v>
      </c>
      <c r="AG1349" s="3">
        <v>95.07</v>
      </c>
      <c r="AH1349" s="3">
        <v>96.02</v>
      </c>
      <c r="AI1349" s="3">
        <v>103.15</v>
      </c>
      <c r="AJ1349" s="3">
        <v>106.02</v>
      </c>
      <c r="AK1349" s="3">
        <v>106.47</v>
      </c>
      <c r="AL1349" s="3">
        <v>107.14</v>
      </c>
      <c r="AM1349" s="3">
        <v>106.69</v>
      </c>
      <c r="AN1349" s="3">
        <v>104.98</v>
      </c>
      <c r="AO1349" s="3">
        <v>88.3</v>
      </c>
      <c r="AP1349" s="3">
        <v>87.49</v>
      </c>
      <c r="AQ1349" s="3">
        <v>87.23</v>
      </c>
      <c r="AR1349" s="3">
        <v>87.5</v>
      </c>
      <c r="AS1349" s="3">
        <v>88.63</v>
      </c>
      <c r="AT1349" s="3">
        <v>90.32</v>
      </c>
      <c r="AU1349" s="3">
        <v>104.42</v>
      </c>
      <c r="AV1349" s="3">
        <v>107.55</v>
      </c>
      <c r="AW1349" s="3">
        <v>109.72</v>
      </c>
      <c r="AX1349" s="3">
        <v>110.45</v>
      </c>
      <c r="AY1349" s="3">
        <v>109.8</v>
      </c>
    </row>
    <row r="1350" spans="1:51" x14ac:dyDescent="0.35">
      <c r="A1350" s="5">
        <f t="shared" si="21"/>
        <v>44615</v>
      </c>
      <c r="B1350" t="s">
        <v>1495</v>
      </c>
      <c r="C1350" s="2">
        <v>44615</v>
      </c>
      <c r="D1350" s="3">
        <v>197.79</v>
      </c>
      <c r="E1350" s="3">
        <v>198.82</v>
      </c>
      <c r="F1350" s="3">
        <v>197.06</v>
      </c>
      <c r="G1350" s="3">
        <v>196.94</v>
      </c>
      <c r="H1350" s="3">
        <v>195.01</v>
      </c>
      <c r="I1350" s="3">
        <v>195.77</v>
      </c>
      <c r="J1350" s="3">
        <v>196.77</v>
      </c>
      <c r="K1350" s="3">
        <v>202.58</v>
      </c>
      <c r="L1350" s="3">
        <v>205.37</v>
      </c>
      <c r="M1350" s="3">
        <v>206.71</v>
      </c>
      <c r="N1350" s="3">
        <v>213.95</v>
      </c>
      <c r="O1350" s="3">
        <v>213.99</v>
      </c>
      <c r="P1350" s="3">
        <v>213.04</v>
      </c>
      <c r="Q1350" s="3">
        <v>129.97999999999999</v>
      </c>
      <c r="R1350" s="3">
        <v>133.77000000000001</v>
      </c>
      <c r="S1350" s="3">
        <v>133.07</v>
      </c>
      <c r="T1350" s="3">
        <v>132.79</v>
      </c>
      <c r="U1350" s="3">
        <v>133.07</v>
      </c>
      <c r="V1350" s="3">
        <v>134.02000000000001</v>
      </c>
      <c r="W1350" s="3">
        <v>137</v>
      </c>
      <c r="X1350" s="3">
        <v>140.09</v>
      </c>
      <c r="Y1350" s="3">
        <v>140.74</v>
      </c>
      <c r="Z1350" s="3">
        <v>141.12</v>
      </c>
      <c r="AA1350" s="3">
        <v>141.01</v>
      </c>
      <c r="AB1350" s="3">
        <v>137.01</v>
      </c>
      <c r="AC1350" s="3">
        <v>103.75</v>
      </c>
      <c r="AD1350" s="3">
        <v>103.21</v>
      </c>
      <c r="AE1350" s="3">
        <v>103.03</v>
      </c>
      <c r="AF1350" s="3">
        <v>103.21</v>
      </c>
      <c r="AG1350" s="3">
        <v>104.47</v>
      </c>
      <c r="AH1350" s="3">
        <v>105.42</v>
      </c>
      <c r="AI1350" s="3">
        <v>111.17</v>
      </c>
      <c r="AJ1350" s="3">
        <v>114.04</v>
      </c>
      <c r="AK1350" s="3">
        <v>114.49</v>
      </c>
      <c r="AL1350" s="3">
        <v>115.16</v>
      </c>
      <c r="AM1350" s="3">
        <v>114.71</v>
      </c>
      <c r="AN1350" s="3">
        <v>113.26</v>
      </c>
      <c r="AO1350" s="3">
        <v>91.63</v>
      </c>
      <c r="AP1350" s="3">
        <v>90.82</v>
      </c>
      <c r="AQ1350" s="3">
        <v>90.56</v>
      </c>
      <c r="AR1350" s="3">
        <v>90.83</v>
      </c>
      <c r="AS1350" s="3">
        <v>91.96</v>
      </c>
      <c r="AT1350" s="3">
        <v>93.65</v>
      </c>
      <c r="AU1350" s="3">
        <v>108.43</v>
      </c>
      <c r="AV1350" s="3">
        <v>111.56</v>
      </c>
      <c r="AW1350" s="3">
        <v>113.73</v>
      </c>
      <c r="AX1350" s="3">
        <v>114.46</v>
      </c>
      <c r="AY1350" s="3">
        <v>113.81</v>
      </c>
    </row>
    <row r="1351" spans="1:51" x14ac:dyDescent="0.35">
      <c r="A1351" s="5">
        <f t="shared" si="21"/>
        <v>44616</v>
      </c>
      <c r="B1351" t="s">
        <v>1496</v>
      </c>
      <c r="C1351" s="2">
        <v>44616</v>
      </c>
      <c r="D1351" s="3">
        <v>258.2</v>
      </c>
      <c r="E1351" s="3">
        <v>255.18</v>
      </c>
      <c r="F1351" s="3">
        <v>250.43</v>
      </c>
      <c r="G1351" s="3">
        <v>250.02</v>
      </c>
      <c r="H1351" s="3">
        <v>248.07</v>
      </c>
      <c r="I1351" s="3">
        <v>248.72</v>
      </c>
      <c r="J1351" s="3">
        <v>249.72</v>
      </c>
      <c r="K1351" s="3">
        <v>255.99</v>
      </c>
      <c r="L1351" s="3">
        <v>258.77999999999997</v>
      </c>
      <c r="M1351" s="3">
        <v>260.12</v>
      </c>
      <c r="N1351" s="3">
        <v>267.33</v>
      </c>
      <c r="O1351" s="3">
        <v>267.37</v>
      </c>
      <c r="P1351" s="3">
        <v>266.42</v>
      </c>
      <c r="Q1351" s="3">
        <v>140.94</v>
      </c>
      <c r="R1351" s="3">
        <v>144.72999999999999</v>
      </c>
      <c r="S1351" s="3">
        <v>144.03</v>
      </c>
      <c r="T1351" s="3">
        <v>143.75</v>
      </c>
      <c r="U1351" s="3">
        <v>144.03</v>
      </c>
      <c r="V1351" s="3">
        <v>144.97999999999999</v>
      </c>
      <c r="W1351" s="3">
        <v>148.61000000000001</v>
      </c>
      <c r="X1351" s="3">
        <v>151.69999999999999</v>
      </c>
      <c r="Y1351" s="3">
        <v>152.35</v>
      </c>
      <c r="Z1351" s="3">
        <v>152.72999999999999</v>
      </c>
      <c r="AA1351" s="3">
        <v>152.62</v>
      </c>
      <c r="AB1351" s="3">
        <v>148.62</v>
      </c>
      <c r="AC1351" s="3">
        <v>108.71</v>
      </c>
      <c r="AD1351" s="3">
        <v>108.17</v>
      </c>
      <c r="AE1351" s="3">
        <v>107.99</v>
      </c>
      <c r="AF1351" s="3">
        <v>108.17</v>
      </c>
      <c r="AG1351" s="3">
        <v>109.43</v>
      </c>
      <c r="AH1351" s="3">
        <v>110.38</v>
      </c>
      <c r="AI1351" s="3">
        <v>113.43</v>
      </c>
      <c r="AJ1351" s="3">
        <v>116.3</v>
      </c>
      <c r="AK1351" s="3">
        <v>116.75</v>
      </c>
      <c r="AL1351" s="3">
        <v>117.42</v>
      </c>
      <c r="AM1351" s="3">
        <v>116.97</v>
      </c>
      <c r="AN1351" s="3">
        <v>115.26</v>
      </c>
      <c r="AO1351" s="3">
        <v>102.66</v>
      </c>
      <c r="AP1351" s="3">
        <v>101.85</v>
      </c>
      <c r="AQ1351" s="3">
        <v>101.59</v>
      </c>
      <c r="AR1351" s="3">
        <v>101.86</v>
      </c>
      <c r="AS1351" s="3">
        <v>102.99</v>
      </c>
      <c r="AT1351" s="3">
        <v>104.68</v>
      </c>
      <c r="AU1351" s="3">
        <v>114.7</v>
      </c>
      <c r="AV1351" s="3">
        <v>117.83</v>
      </c>
      <c r="AW1351" s="3">
        <v>120</v>
      </c>
      <c r="AX1351" s="3">
        <v>120.73</v>
      </c>
      <c r="AY1351" s="3">
        <v>120.08</v>
      </c>
    </row>
    <row r="1352" spans="1:51" x14ac:dyDescent="0.35">
      <c r="A1352" s="5">
        <f t="shared" si="21"/>
        <v>44617</v>
      </c>
      <c r="B1352" t="s">
        <v>1497</v>
      </c>
      <c r="C1352" s="2">
        <v>44617</v>
      </c>
      <c r="D1352" s="3">
        <v>205.88</v>
      </c>
      <c r="E1352" s="3">
        <v>199.55</v>
      </c>
      <c r="F1352" s="3">
        <v>198.51</v>
      </c>
      <c r="G1352" s="3">
        <v>197.73</v>
      </c>
      <c r="H1352" s="3">
        <v>197.22</v>
      </c>
      <c r="I1352" s="3">
        <v>197.63</v>
      </c>
      <c r="J1352" s="3">
        <v>198.63</v>
      </c>
      <c r="K1352" s="3">
        <v>202.4</v>
      </c>
      <c r="L1352" s="3">
        <v>205.19</v>
      </c>
      <c r="M1352" s="3">
        <v>206.53</v>
      </c>
      <c r="N1352" s="3">
        <v>213.12</v>
      </c>
      <c r="O1352" s="3">
        <v>213.16</v>
      </c>
      <c r="P1352" s="3">
        <v>212.21</v>
      </c>
      <c r="Q1352" s="3">
        <v>120.92</v>
      </c>
      <c r="R1352" s="3">
        <v>124.71</v>
      </c>
      <c r="S1352" s="3">
        <v>124.01</v>
      </c>
      <c r="T1352" s="3">
        <v>123.73</v>
      </c>
      <c r="U1352" s="3">
        <v>124.01</v>
      </c>
      <c r="V1352" s="3">
        <v>124.96</v>
      </c>
      <c r="W1352" s="3">
        <v>128.44</v>
      </c>
      <c r="X1352" s="3">
        <v>131.53</v>
      </c>
      <c r="Y1352" s="3">
        <v>132.18</v>
      </c>
      <c r="Z1352" s="3">
        <v>132.56</v>
      </c>
      <c r="AA1352" s="3">
        <v>132.44999999999999</v>
      </c>
      <c r="AB1352" s="3">
        <v>128.44999999999999</v>
      </c>
      <c r="AC1352" s="3">
        <v>99.55</v>
      </c>
      <c r="AD1352" s="3">
        <v>99.01</v>
      </c>
      <c r="AE1352" s="3">
        <v>98.83</v>
      </c>
      <c r="AF1352" s="3">
        <v>99.01</v>
      </c>
      <c r="AG1352" s="3">
        <v>100.27</v>
      </c>
      <c r="AH1352" s="3">
        <v>101.22</v>
      </c>
      <c r="AI1352" s="3">
        <v>103.45</v>
      </c>
      <c r="AJ1352" s="3">
        <v>106.32</v>
      </c>
      <c r="AK1352" s="3">
        <v>106.77</v>
      </c>
      <c r="AL1352" s="3">
        <v>107.44</v>
      </c>
      <c r="AM1352" s="3">
        <v>106.99</v>
      </c>
      <c r="AN1352" s="3">
        <v>105.28</v>
      </c>
      <c r="AO1352" s="3">
        <v>93.5</v>
      </c>
      <c r="AP1352" s="3">
        <v>92.69</v>
      </c>
      <c r="AQ1352" s="3">
        <v>92.43</v>
      </c>
      <c r="AR1352" s="3">
        <v>92.7</v>
      </c>
      <c r="AS1352" s="3">
        <v>93.83</v>
      </c>
      <c r="AT1352" s="3">
        <v>95.52</v>
      </c>
      <c r="AU1352" s="3">
        <v>104.72</v>
      </c>
      <c r="AV1352" s="3">
        <v>107.85</v>
      </c>
      <c r="AW1352" s="3">
        <v>110.02</v>
      </c>
      <c r="AX1352" s="3">
        <v>110.75</v>
      </c>
      <c r="AY1352" s="3">
        <v>110.1</v>
      </c>
    </row>
    <row r="1353" spans="1:51" x14ac:dyDescent="0.35">
      <c r="A1353" s="5">
        <f t="shared" si="21"/>
        <v>44620</v>
      </c>
      <c r="B1353" t="s">
        <v>1498</v>
      </c>
      <c r="C1353" s="2">
        <v>44620</v>
      </c>
      <c r="D1353" s="3">
        <v>211.09</v>
      </c>
      <c r="E1353" s="3">
        <v>208.42</v>
      </c>
      <c r="F1353" s="3">
        <v>207.98</v>
      </c>
      <c r="G1353" s="3">
        <v>207.15</v>
      </c>
      <c r="H1353" s="3">
        <v>207.52</v>
      </c>
      <c r="I1353" s="3">
        <v>208.52</v>
      </c>
      <c r="J1353" s="3">
        <v>212.3</v>
      </c>
      <c r="K1353" s="3">
        <v>215.09</v>
      </c>
      <c r="L1353" s="3">
        <v>216.43</v>
      </c>
      <c r="M1353" s="3">
        <v>222.43</v>
      </c>
      <c r="N1353" s="3">
        <v>222.47</v>
      </c>
      <c r="O1353" s="3">
        <v>221.52</v>
      </c>
      <c r="P1353" s="3">
        <v>121.27</v>
      </c>
      <c r="Q1353" s="3">
        <v>125.06</v>
      </c>
      <c r="R1353" s="3">
        <v>124.36</v>
      </c>
      <c r="S1353" s="3">
        <v>124.08</v>
      </c>
      <c r="T1353" s="3">
        <v>124.36</v>
      </c>
      <c r="U1353" s="3">
        <v>125.31</v>
      </c>
      <c r="V1353" s="3">
        <v>128.53</v>
      </c>
      <c r="W1353" s="3">
        <v>131.62</v>
      </c>
      <c r="X1353" s="3">
        <v>132.27000000000001</v>
      </c>
      <c r="Y1353" s="3">
        <v>132.65</v>
      </c>
      <c r="Z1353" s="3">
        <v>132.54</v>
      </c>
      <c r="AA1353" s="3">
        <v>128.54</v>
      </c>
      <c r="AB1353" s="3">
        <v>94.9</v>
      </c>
      <c r="AC1353" s="3">
        <v>94.36</v>
      </c>
      <c r="AD1353" s="3">
        <v>94.18</v>
      </c>
      <c r="AE1353" s="3">
        <v>94.36</v>
      </c>
      <c r="AF1353" s="3">
        <v>95.62</v>
      </c>
      <c r="AG1353" s="3">
        <v>96.57</v>
      </c>
      <c r="AH1353" s="3">
        <v>99.78</v>
      </c>
      <c r="AI1353" s="3">
        <v>102.65</v>
      </c>
      <c r="AJ1353" s="3">
        <v>103.1</v>
      </c>
      <c r="AK1353" s="3">
        <v>103.77</v>
      </c>
      <c r="AL1353" s="3">
        <v>103.32</v>
      </c>
      <c r="AM1353" s="3">
        <v>101.61</v>
      </c>
      <c r="AN1353" s="3">
        <v>85.85</v>
      </c>
      <c r="AO1353" s="3">
        <v>85.04</v>
      </c>
      <c r="AP1353" s="3">
        <v>84.78</v>
      </c>
      <c r="AQ1353" s="3">
        <v>85.05</v>
      </c>
      <c r="AR1353" s="3">
        <v>86.18</v>
      </c>
      <c r="AS1353" s="3">
        <v>87.87</v>
      </c>
      <c r="AT1353" s="3">
        <v>101.05</v>
      </c>
      <c r="AU1353" s="3">
        <v>104.18</v>
      </c>
      <c r="AV1353" s="3">
        <v>106.35</v>
      </c>
      <c r="AW1353" s="3">
        <v>107.08</v>
      </c>
      <c r="AX1353" s="3">
        <v>106.43</v>
      </c>
      <c r="AY1353" s="3">
        <v>105.09</v>
      </c>
    </row>
    <row r="1354" spans="1:51" x14ac:dyDescent="0.35">
      <c r="A1354" s="5">
        <f t="shared" si="21"/>
        <v>44621</v>
      </c>
      <c r="B1354" t="s">
        <v>1499</v>
      </c>
      <c r="C1354" s="2">
        <v>44621</v>
      </c>
      <c r="D1354" s="3">
        <v>249.76</v>
      </c>
      <c r="E1354" s="3">
        <v>244.63</v>
      </c>
      <c r="F1354" s="3">
        <v>242.86</v>
      </c>
      <c r="G1354" s="3">
        <v>244.06</v>
      </c>
      <c r="H1354" s="3">
        <v>243.67</v>
      </c>
      <c r="I1354" s="3">
        <v>244.86</v>
      </c>
      <c r="J1354" s="3">
        <v>247.11</v>
      </c>
      <c r="K1354" s="3">
        <v>249.9</v>
      </c>
      <c r="L1354" s="3">
        <v>251.24</v>
      </c>
      <c r="M1354" s="3">
        <v>253.17</v>
      </c>
      <c r="N1354" s="3">
        <v>253.21</v>
      </c>
      <c r="O1354" s="3">
        <v>252.26</v>
      </c>
      <c r="P1354" s="3">
        <v>124.32</v>
      </c>
      <c r="Q1354" s="3">
        <v>128.11000000000001</v>
      </c>
      <c r="R1354" s="3">
        <v>127.41</v>
      </c>
      <c r="S1354" s="3">
        <v>127.13</v>
      </c>
      <c r="T1354" s="3">
        <v>127.41</v>
      </c>
      <c r="U1354" s="3">
        <v>128.36000000000001</v>
      </c>
      <c r="V1354" s="3">
        <v>130.75</v>
      </c>
      <c r="W1354" s="3">
        <v>133.84</v>
      </c>
      <c r="X1354" s="3">
        <v>134.49</v>
      </c>
      <c r="Y1354" s="3">
        <v>134.87</v>
      </c>
      <c r="Z1354" s="3">
        <v>134.76</v>
      </c>
      <c r="AA1354" s="3">
        <v>130.76</v>
      </c>
      <c r="AB1354" s="3">
        <v>98.64</v>
      </c>
      <c r="AC1354" s="3">
        <v>98.1</v>
      </c>
      <c r="AD1354" s="3">
        <v>97.92</v>
      </c>
      <c r="AE1354" s="3">
        <v>98.1</v>
      </c>
      <c r="AF1354" s="3">
        <v>99.36</v>
      </c>
      <c r="AG1354" s="3">
        <v>100.31</v>
      </c>
      <c r="AH1354" s="3">
        <v>103.81</v>
      </c>
      <c r="AI1354" s="3">
        <v>106.68</v>
      </c>
      <c r="AJ1354" s="3">
        <v>107.13</v>
      </c>
      <c r="AK1354" s="3">
        <v>107.8</v>
      </c>
      <c r="AL1354" s="3">
        <v>107.35</v>
      </c>
      <c r="AM1354" s="3">
        <v>105.04</v>
      </c>
      <c r="AN1354" s="3">
        <v>88.95</v>
      </c>
      <c r="AO1354" s="3">
        <v>88.14</v>
      </c>
      <c r="AP1354" s="3">
        <v>87.88</v>
      </c>
      <c r="AQ1354" s="3">
        <v>88.15</v>
      </c>
      <c r="AR1354" s="3">
        <v>89.28</v>
      </c>
      <c r="AS1354" s="3">
        <v>90.97</v>
      </c>
      <c r="AT1354" s="3">
        <v>105.08</v>
      </c>
      <c r="AU1354" s="3">
        <v>108.21</v>
      </c>
      <c r="AV1354" s="3">
        <v>110.38</v>
      </c>
      <c r="AW1354" s="3">
        <v>111.11</v>
      </c>
      <c r="AX1354" s="3">
        <v>110.46</v>
      </c>
      <c r="AY1354" s="3">
        <v>108.52</v>
      </c>
    </row>
    <row r="1355" spans="1:51" x14ac:dyDescent="0.35">
      <c r="A1355" s="5">
        <f t="shared" si="21"/>
        <v>44622</v>
      </c>
      <c r="B1355" t="s">
        <v>1500</v>
      </c>
      <c r="C1355" s="2">
        <v>44622</v>
      </c>
      <c r="D1355" s="3">
        <v>323.33</v>
      </c>
      <c r="E1355" s="3">
        <v>317.45</v>
      </c>
      <c r="F1355" s="3">
        <v>310.13</v>
      </c>
      <c r="G1355" s="3">
        <v>308.55</v>
      </c>
      <c r="H1355" s="3">
        <v>308.2</v>
      </c>
      <c r="I1355" s="3">
        <v>308.95999999999998</v>
      </c>
      <c r="J1355" s="3">
        <v>307.3</v>
      </c>
      <c r="K1355" s="3">
        <v>310.08999999999997</v>
      </c>
      <c r="L1355" s="3">
        <v>311.43</v>
      </c>
      <c r="M1355" s="3">
        <v>308.16000000000003</v>
      </c>
      <c r="N1355" s="3">
        <v>308.2</v>
      </c>
      <c r="O1355" s="3">
        <v>307.25</v>
      </c>
      <c r="P1355" s="3">
        <v>134.94</v>
      </c>
      <c r="Q1355" s="3">
        <v>138.72999999999999</v>
      </c>
      <c r="R1355" s="3">
        <v>138.03</v>
      </c>
      <c r="S1355" s="3">
        <v>137.75</v>
      </c>
      <c r="T1355" s="3">
        <v>138.03</v>
      </c>
      <c r="U1355" s="3">
        <v>138.97999999999999</v>
      </c>
      <c r="V1355" s="3">
        <v>136.05000000000001</v>
      </c>
      <c r="W1355" s="3">
        <v>139.13999999999999</v>
      </c>
      <c r="X1355" s="3">
        <v>139.79</v>
      </c>
      <c r="Y1355" s="3">
        <v>140.16999999999999</v>
      </c>
      <c r="Z1355" s="3">
        <v>140.06</v>
      </c>
      <c r="AA1355" s="3">
        <v>136.06</v>
      </c>
      <c r="AB1355" s="3">
        <v>103.97</v>
      </c>
      <c r="AC1355" s="3">
        <v>103.43</v>
      </c>
      <c r="AD1355" s="3">
        <v>103.25</v>
      </c>
      <c r="AE1355" s="3">
        <v>103.43</v>
      </c>
      <c r="AF1355" s="3">
        <v>104.69</v>
      </c>
      <c r="AG1355" s="3">
        <v>105.64</v>
      </c>
      <c r="AH1355" s="3">
        <v>109.15</v>
      </c>
      <c r="AI1355" s="3">
        <v>112.02</v>
      </c>
      <c r="AJ1355" s="3">
        <v>112.47</v>
      </c>
      <c r="AK1355" s="3">
        <v>113.14</v>
      </c>
      <c r="AL1355" s="3">
        <v>112.69</v>
      </c>
      <c r="AM1355" s="3">
        <v>110.38</v>
      </c>
      <c r="AN1355" s="3">
        <v>94.29</v>
      </c>
      <c r="AO1355" s="3">
        <v>93.48</v>
      </c>
      <c r="AP1355" s="3">
        <v>93.22</v>
      </c>
      <c r="AQ1355" s="3">
        <v>93.49</v>
      </c>
      <c r="AR1355" s="3">
        <v>94.62</v>
      </c>
      <c r="AS1355" s="3">
        <v>96.31</v>
      </c>
      <c r="AT1355" s="3">
        <v>110.42</v>
      </c>
      <c r="AU1355" s="3">
        <v>113.55</v>
      </c>
      <c r="AV1355" s="3">
        <v>115.72</v>
      </c>
      <c r="AW1355" s="3">
        <v>116.45</v>
      </c>
      <c r="AX1355" s="3">
        <v>115.8</v>
      </c>
      <c r="AY1355" s="3">
        <v>113.86</v>
      </c>
    </row>
    <row r="1356" spans="1:51" x14ac:dyDescent="0.35">
      <c r="A1356" s="5">
        <f t="shared" si="21"/>
        <v>44623</v>
      </c>
      <c r="B1356" t="s">
        <v>1501</v>
      </c>
      <c r="C1356" s="2">
        <v>44623</v>
      </c>
      <c r="D1356" s="3">
        <v>300.39</v>
      </c>
      <c r="E1356" s="3">
        <v>293.54000000000002</v>
      </c>
      <c r="F1356" s="3">
        <v>287.77999999999997</v>
      </c>
      <c r="G1356" s="3">
        <v>293.33</v>
      </c>
      <c r="H1356" s="3">
        <v>292.2</v>
      </c>
      <c r="I1356" s="3">
        <v>293.13</v>
      </c>
      <c r="J1356" s="3">
        <v>305.81</v>
      </c>
      <c r="K1356" s="3">
        <v>308.60000000000002</v>
      </c>
      <c r="L1356" s="3">
        <v>309.94</v>
      </c>
      <c r="M1356" s="3">
        <v>302.29000000000002</v>
      </c>
      <c r="N1356" s="3">
        <v>302.33</v>
      </c>
      <c r="O1356" s="3">
        <v>301.38</v>
      </c>
      <c r="P1356" s="3">
        <v>133.74</v>
      </c>
      <c r="Q1356" s="3">
        <v>137.53</v>
      </c>
      <c r="R1356" s="3">
        <v>136.83000000000001</v>
      </c>
      <c r="S1356" s="3">
        <v>136.55000000000001</v>
      </c>
      <c r="T1356" s="3">
        <v>136.83000000000001</v>
      </c>
      <c r="U1356" s="3">
        <v>137.78</v>
      </c>
      <c r="V1356" s="3">
        <v>136.78</v>
      </c>
      <c r="W1356" s="3">
        <v>139.87</v>
      </c>
      <c r="X1356" s="3">
        <v>140.52000000000001</v>
      </c>
      <c r="Y1356" s="3">
        <v>140.9</v>
      </c>
      <c r="Z1356" s="3">
        <v>140.79</v>
      </c>
      <c r="AA1356" s="3">
        <v>136.79</v>
      </c>
      <c r="AB1356" s="3">
        <v>105.07</v>
      </c>
      <c r="AC1356" s="3">
        <v>104.53</v>
      </c>
      <c r="AD1356" s="3">
        <v>104.35</v>
      </c>
      <c r="AE1356" s="3">
        <v>104.53</v>
      </c>
      <c r="AF1356" s="3">
        <v>105.79</v>
      </c>
      <c r="AG1356" s="3">
        <v>106.74</v>
      </c>
      <c r="AH1356" s="3">
        <v>109</v>
      </c>
      <c r="AI1356" s="3">
        <v>111.87</v>
      </c>
      <c r="AJ1356" s="3">
        <v>112.32</v>
      </c>
      <c r="AK1356" s="3">
        <v>112.99</v>
      </c>
      <c r="AL1356" s="3">
        <v>112.54</v>
      </c>
      <c r="AM1356" s="3">
        <v>110.23</v>
      </c>
      <c r="AN1356" s="3">
        <v>95.39</v>
      </c>
      <c r="AO1356" s="3">
        <v>94.58</v>
      </c>
      <c r="AP1356" s="3">
        <v>94.32</v>
      </c>
      <c r="AQ1356" s="3">
        <v>94.59</v>
      </c>
      <c r="AR1356" s="3">
        <v>95.72</v>
      </c>
      <c r="AS1356" s="3">
        <v>97.41</v>
      </c>
      <c r="AT1356" s="3">
        <v>110.27</v>
      </c>
      <c r="AU1356" s="3">
        <v>113.4</v>
      </c>
      <c r="AV1356" s="3">
        <v>115.57</v>
      </c>
      <c r="AW1356" s="3">
        <v>116.3</v>
      </c>
      <c r="AX1356" s="3">
        <v>115.65</v>
      </c>
      <c r="AY1356" s="3">
        <v>113.71</v>
      </c>
    </row>
    <row r="1357" spans="1:51" x14ac:dyDescent="0.35">
      <c r="A1357" s="5">
        <f t="shared" si="21"/>
        <v>44624</v>
      </c>
      <c r="B1357" t="s">
        <v>1502</v>
      </c>
      <c r="C1357" s="2">
        <v>44624</v>
      </c>
      <c r="D1357" s="3">
        <v>369.98</v>
      </c>
      <c r="E1357" s="3">
        <v>351.13</v>
      </c>
      <c r="F1357" s="3">
        <v>349.1</v>
      </c>
      <c r="G1357" s="3">
        <v>346.53</v>
      </c>
      <c r="H1357" s="3">
        <v>342.01</v>
      </c>
      <c r="I1357" s="3">
        <v>343.8</v>
      </c>
      <c r="J1357" s="3">
        <v>295</v>
      </c>
      <c r="K1357" s="3">
        <v>297.79000000000002</v>
      </c>
      <c r="L1357" s="3">
        <v>299.13</v>
      </c>
      <c r="M1357" s="3">
        <v>261.18</v>
      </c>
      <c r="N1357" s="3">
        <v>261.22000000000003</v>
      </c>
      <c r="O1357" s="3">
        <v>260.27</v>
      </c>
      <c r="P1357" s="3">
        <v>147.19999999999999</v>
      </c>
      <c r="Q1357" s="3">
        <v>150.99</v>
      </c>
      <c r="R1357" s="3">
        <v>150.29</v>
      </c>
      <c r="S1357" s="3">
        <v>150.01</v>
      </c>
      <c r="T1357" s="3">
        <v>150.29</v>
      </c>
      <c r="U1357" s="3">
        <v>151.24</v>
      </c>
      <c r="V1357" s="3">
        <v>142.19999999999999</v>
      </c>
      <c r="W1357" s="3">
        <v>145.29</v>
      </c>
      <c r="X1357" s="3">
        <v>145.94</v>
      </c>
      <c r="Y1357" s="3">
        <v>146.32</v>
      </c>
      <c r="Z1357" s="3">
        <v>146.21</v>
      </c>
      <c r="AA1357" s="3">
        <v>142.21</v>
      </c>
      <c r="AB1357" s="3">
        <v>109.84</v>
      </c>
      <c r="AC1357" s="3">
        <v>109.3</v>
      </c>
      <c r="AD1357" s="3">
        <v>109.12</v>
      </c>
      <c r="AE1357" s="3">
        <v>109.3</v>
      </c>
      <c r="AF1357" s="3">
        <v>110.56</v>
      </c>
      <c r="AG1357" s="3">
        <v>111.51</v>
      </c>
      <c r="AH1357" s="3">
        <v>113.86</v>
      </c>
      <c r="AI1357" s="3">
        <v>116.73</v>
      </c>
      <c r="AJ1357" s="3">
        <v>117.18</v>
      </c>
      <c r="AK1357" s="3">
        <v>117.85</v>
      </c>
      <c r="AL1357" s="3">
        <v>117.4</v>
      </c>
      <c r="AM1357" s="3">
        <v>115.09</v>
      </c>
      <c r="AN1357" s="3">
        <v>100.16</v>
      </c>
      <c r="AO1357" s="3">
        <v>99.35</v>
      </c>
      <c r="AP1357" s="3">
        <v>99.09</v>
      </c>
      <c r="AQ1357" s="3">
        <v>99.36</v>
      </c>
      <c r="AR1357" s="3">
        <v>100.49</v>
      </c>
      <c r="AS1357" s="3">
        <v>102.18</v>
      </c>
      <c r="AT1357" s="3">
        <v>115.13</v>
      </c>
      <c r="AU1357" s="3">
        <v>118.26</v>
      </c>
      <c r="AV1357" s="3">
        <v>120.43</v>
      </c>
      <c r="AW1357" s="3">
        <v>121.16</v>
      </c>
      <c r="AX1357" s="3">
        <v>120.51</v>
      </c>
      <c r="AY1357" s="3">
        <v>118.57</v>
      </c>
    </row>
    <row r="1358" spans="1:51" x14ac:dyDescent="0.35">
      <c r="A1358" s="5">
        <f t="shared" ref="A1358:A1421" si="22">+A1353+7</f>
        <v>44627</v>
      </c>
      <c r="B1358" t="s">
        <v>1503</v>
      </c>
      <c r="C1358" s="2">
        <v>44627</v>
      </c>
      <c r="D1358" s="3">
        <v>407.71</v>
      </c>
      <c r="E1358" s="3">
        <v>389.1</v>
      </c>
      <c r="F1358" s="3">
        <v>383.48</v>
      </c>
      <c r="G1358" s="3">
        <v>374.75</v>
      </c>
      <c r="H1358" s="3">
        <v>370.8</v>
      </c>
      <c r="I1358" s="3">
        <v>371.94</v>
      </c>
      <c r="J1358" s="3">
        <v>323.58</v>
      </c>
      <c r="K1358" s="3">
        <v>326.37</v>
      </c>
      <c r="L1358" s="3">
        <v>327.71</v>
      </c>
      <c r="M1358" s="3">
        <v>274.7</v>
      </c>
      <c r="N1358" s="3">
        <v>274.74</v>
      </c>
      <c r="O1358" s="3">
        <v>273.79000000000002</v>
      </c>
      <c r="P1358" s="3">
        <v>158.4</v>
      </c>
      <c r="Q1358" s="3">
        <v>162.19</v>
      </c>
      <c r="R1358" s="3">
        <v>161.49</v>
      </c>
      <c r="S1358" s="3">
        <v>161.21</v>
      </c>
      <c r="T1358" s="3">
        <v>161.49</v>
      </c>
      <c r="U1358" s="3">
        <v>162.44</v>
      </c>
      <c r="V1358" s="3">
        <v>157.05000000000001</v>
      </c>
      <c r="W1358" s="3">
        <v>160.13999999999999</v>
      </c>
      <c r="X1358" s="3">
        <v>160.79</v>
      </c>
      <c r="Y1358" s="3">
        <v>161.16999999999999</v>
      </c>
      <c r="Z1358" s="3">
        <v>161.06</v>
      </c>
      <c r="AA1358" s="3">
        <v>157.06</v>
      </c>
      <c r="AB1358" s="3">
        <v>129.86000000000001</v>
      </c>
      <c r="AC1358" s="3">
        <v>129.32</v>
      </c>
      <c r="AD1358" s="3">
        <v>129.13999999999999</v>
      </c>
      <c r="AE1358" s="3">
        <v>129.32</v>
      </c>
      <c r="AF1358" s="3">
        <v>130.58000000000001</v>
      </c>
      <c r="AG1358" s="3">
        <v>131.53</v>
      </c>
      <c r="AH1358" s="3">
        <v>106.98</v>
      </c>
      <c r="AI1358" s="3">
        <v>109.85</v>
      </c>
      <c r="AJ1358" s="3">
        <v>110.3</v>
      </c>
      <c r="AK1358" s="3">
        <v>110.97</v>
      </c>
      <c r="AL1358" s="3">
        <v>110.52</v>
      </c>
      <c r="AM1358" s="3">
        <v>108.21</v>
      </c>
      <c r="AN1358" s="3">
        <v>90.05</v>
      </c>
      <c r="AO1358" s="3">
        <v>89.24</v>
      </c>
      <c r="AP1358" s="3">
        <v>88.98</v>
      </c>
      <c r="AQ1358" s="3">
        <v>89.25</v>
      </c>
      <c r="AR1358" s="3">
        <v>90.38</v>
      </c>
      <c r="AS1358" s="3">
        <v>92.07</v>
      </c>
      <c r="AT1358" s="3">
        <v>108.25</v>
      </c>
      <c r="AU1358" s="3">
        <v>111.38</v>
      </c>
      <c r="AV1358" s="3">
        <v>113.55</v>
      </c>
      <c r="AW1358" s="3">
        <v>114.28</v>
      </c>
      <c r="AX1358" s="3">
        <v>113.63</v>
      </c>
      <c r="AY1358" s="3">
        <v>111.69</v>
      </c>
    </row>
    <row r="1359" spans="1:51" x14ac:dyDescent="0.35">
      <c r="A1359" s="5">
        <f t="shared" si="22"/>
        <v>44628</v>
      </c>
      <c r="B1359" t="s">
        <v>1504</v>
      </c>
      <c r="C1359" s="2">
        <v>44628</v>
      </c>
      <c r="D1359" s="3">
        <v>395.52</v>
      </c>
      <c r="E1359" s="3">
        <v>380.38</v>
      </c>
      <c r="F1359" s="3">
        <v>371.25</v>
      </c>
      <c r="G1359" s="3">
        <v>364.82</v>
      </c>
      <c r="H1359" s="3">
        <v>360.76</v>
      </c>
      <c r="I1359" s="3">
        <v>361.78</v>
      </c>
      <c r="J1359" s="3">
        <v>323.91000000000003</v>
      </c>
      <c r="K1359" s="3">
        <v>326.7</v>
      </c>
      <c r="L1359" s="3">
        <v>328.04</v>
      </c>
      <c r="M1359" s="3">
        <v>270.16000000000003</v>
      </c>
      <c r="N1359" s="3">
        <v>270.2</v>
      </c>
      <c r="O1359" s="3">
        <v>269.25</v>
      </c>
      <c r="P1359" s="3">
        <v>147.33000000000001</v>
      </c>
      <c r="Q1359" s="3">
        <v>151.12</v>
      </c>
      <c r="R1359" s="3">
        <v>150.41999999999999</v>
      </c>
      <c r="S1359" s="3">
        <v>150.13999999999999</v>
      </c>
      <c r="T1359" s="3">
        <v>150.41999999999999</v>
      </c>
      <c r="U1359" s="3">
        <v>151.37</v>
      </c>
      <c r="V1359" s="3">
        <v>145.1</v>
      </c>
      <c r="W1359" s="3">
        <v>148.19</v>
      </c>
      <c r="X1359" s="3">
        <v>148.84</v>
      </c>
      <c r="Y1359" s="3">
        <v>149.22</v>
      </c>
      <c r="Z1359" s="3">
        <v>149.11000000000001</v>
      </c>
      <c r="AA1359" s="3">
        <v>145.11000000000001</v>
      </c>
      <c r="AB1359" s="3">
        <v>116.83</v>
      </c>
      <c r="AC1359" s="3">
        <v>116.29</v>
      </c>
      <c r="AD1359" s="3">
        <v>116.11</v>
      </c>
      <c r="AE1359" s="3">
        <v>116.29</v>
      </c>
      <c r="AF1359" s="3">
        <v>117.55</v>
      </c>
      <c r="AG1359" s="3">
        <v>118.5</v>
      </c>
      <c r="AH1359" s="3">
        <v>105.71</v>
      </c>
      <c r="AI1359" s="3">
        <v>108.58</v>
      </c>
      <c r="AJ1359" s="3">
        <v>109.03</v>
      </c>
      <c r="AK1359" s="3">
        <v>109.7</v>
      </c>
      <c r="AL1359" s="3">
        <v>109.25</v>
      </c>
      <c r="AM1359" s="3">
        <v>106.94</v>
      </c>
      <c r="AN1359" s="3">
        <v>91.3</v>
      </c>
      <c r="AO1359" s="3">
        <v>90.49</v>
      </c>
      <c r="AP1359" s="3">
        <v>90.23</v>
      </c>
      <c r="AQ1359" s="3">
        <v>90.5</v>
      </c>
      <c r="AR1359" s="3">
        <v>91.63</v>
      </c>
      <c r="AS1359" s="3">
        <v>93.32</v>
      </c>
      <c r="AT1359" s="3">
        <v>106.98</v>
      </c>
      <c r="AU1359" s="3">
        <v>110.11</v>
      </c>
      <c r="AV1359" s="3">
        <v>112.28</v>
      </c>
      <c r="AW1359" s="3">
        <v>113.01</v>
      </c>
      <c r="AX1359" s="3">
        <v>112.36</v>
      </c>
      <c r="AY1359" s="3">
        <v>110.42</v>
      </c>
    </row>
    <row r="1360" spans="1:51" x14ac:dyDescent="0.35">
      <c r="A1360" s="5">
        <f t="shared" si="22"/>
        <v>44629</v>
      </c>
      <c r="B1360" t="s">
        <v>1505</v>
      </c>
      <c r="C1360" s="2">
        <v>44629</v>
      </c>
      <c r="D1360" s="3">
        <v>302.33</v>
      </c>
      <c r="E1360" s="3">
        <v>287.42</v>
      </c>
      <c r="F1360" s="3">
        <v>281.63</v>
      </c>
      <c r="G1360" s="3">
        <v>274.05</v>
      </c>
      <c r="H1360" s="3">
        <v>269.11</v>
      </c>
      <c r="I1360" s="3">
        <v>270.13</v>
      </c>
      <c r="J1360" s="3">
        <v>278.31</v>
      </c>
      <c r="K1360" s="3">
        <v>281.10000000000002</v>
      </c>
      <c r="L1360" s="3">
        <v>282.44</v>
      </c>
      <c r="M1360" s="3">
        <v>252.71</v>
      </c>
      <c r="N1360" s="3">
        <v>252.75</v>
      </c>
      <c r="O1360" s="3">
        <v>251.8</v>
      </c>
      <c r="P1360" s="3">
        <v>132.11000000000001</v>
      </c>
      <c r="Q1360" s="3">
        <v>135.9</v>
      </c>
      <c r="R1360" s="3">
        <v>135.19999999999999</v>
      </c>
      <c r="S1360" s="3">
        <v>134.91999999999999</v>
      </c>
      <c r="T1360" s="3">
        <v>135.19999999999999</v>
      </c>
      <c r="U1360" s="3">
        <v>136.15</v>
      </c>
      <c r="V1360" s="3">
        <v>139.07</v>
      </c>
      <c r="W1360" s="3">
        <v>142.16</v>
      </c>
      <c r="X1360" s="3">
        <v>142.81</v>
      </c>
      <c r="Y1360" s="3">
        <v>143.19</v>
      </c>
      <c r="Z1360" s="3">
        <v>143.08000000000001</v>
      </c>
      <c r="AA1360" s="3">
        <v>139.08000000000001</v>
      </c>
      <c r="AB1360" s="3">
        <v>102.31</v>
      </c>
      <c r="AC1360" s="3">
        <v>101.77</v>
      </c>
      <c r="AD1360" s="3">
        <v>101.59</v>
      </c>
      <c r="AE1360" s="3">
        <v>101.77</v>
      </c>
      <c r="AF1360" s="3">
        <v>103.03</v>
      </c>
      <c r="AG1360" s="3">
        <v>103.98</v>
      </c>
      <c r="AH1360" s="3">
        <v>103.6</v>
      </c>
      <c r="AI1360" s="3">
        <v>106.47</v>
      </c>
      <c r="AJ1360" s="3">
        <v>106.92</v>
      </c>
      <c r="AK1360" s="3">
        <v>107.59</v>
      </c>
      <c r="AL1360" s="3">
        <v>107.14</v>
      </c>
      <c r="AM1360" s="3">
        <v>104.83</v>
      </c>
      <c r="AN1360" s="3">
        <v>90.05</v>
      </c>
      <c r="AO1360" s="3">
        <v>89.24</v>
      </c>
      <c r="AP1360" s="3">
        <v>88.98</v>
      </c>
      <c r="AQ1360" s="3">
        <v>89.25</v>
      </c>
      <c r="AR1360" s="3">
        <v>90.38</v>
      </c>
      <c r="AS1360" s="3">
        <v>92.07</v>
      </c>
      <c r="AT1360" s="3">
        <v>104.87</v>
      </c>
      <c r="AU1360" s="3">
        <v>108</v>
      </c>
      <c r="AV1360" s="3">
        <v>110.17</v>
      </c>
      <c r="AW1360" s="3">
        <v>110.9</v>
      </c>
      <c r="AX1360" s="3">
        <v>110.25</v>
      </c>
      <c r="AY1360" s="3">
        <v>108.31</v>
      </c>
    </row>
    <row r="1361" spans="1:51" x14ac:dyDescent="0.35">
      <c r="A1361" s="5">
        <f t="shared" si="22"/>
        <v>44630</v>
      </c>
      <c r="B1361" t="s">
        <v>1506</v>
      </c>
      <c r="C1361" s="2">
        <v>44630</v>
      </c>
      <c r="D1361" s="3">
        <v>258.91000000000003</v>
      </c>
      <c r="E1361" s="3">
        <v>256.55</v>
      </c>
      <c r="F1361" s="3">
        <v>249.69</v>
      </c>
      <c r="G1361" s="3">
        <v>245.79</v>
      </c>
      <c r="H1361" s="3">
        <v>240.86</v>
      </c>
      <c r="I1361" s="3">
        <v>242.12</v>
      </c>
      <c r="J1361" s="3">
        <v>246.17</v>
      </c>
      <c r="K1361" s="3">
        <v>248.96</v>
      </c>
      <c r="L1361" s="3">
        <v>250.3</v>
      </c>
      <c r="M1361" s="3">
        <v>230.87</v>
      </c>
      <c r="N1361" s="3">
        <v>230.91</v>
      </c>
      <c r="O1361" s="3">
        <v>229.96</v>
      </c>
      <c r="P1361" s="3">
        <v>127.19</v>
      </c>
      <c r="Q1361" s="3">
        <v>130.97999999999999</v>
      </c>
      <c r="R1361" s="3">
        <v>130.28</v>
      </c>
      <c r="S1361" s="3">
        <v>130</v>
      </c>
      <c r="T1361" s="3">
        <v>130.28</v>
      </c>
      <c r="U1361" s="3">
        <v>131.22999999999999</v>
      </c>
      <c r="V1361" s="3">
        <v>132.07</v>
      </c>
      <c r="W1361" s="3">
        <v>135.16</v>
      </c>
      <c r="X1361" s="3">
        <v>135.81</v>
      </c>
      <c r="Y1361" s="3">
        <v>136.19</v>
      </c>
      <c r="Z1361" s="3">
        <v>136.08000000000001</v>
      </c>
      <c r="AA1361" s="3">
        <v>132.08000000000001</v>
      </c>
      <c r="AB1361" s="3">
        <v>99.93</v>
      </c>
      <c r="AC1361" s="3">
        <v>99.39</v>
      </c>
      <c r="AD1361" s="3">
        <v>99.21</v>
      </c>
      <c r="AE1361" s="3">
        <v>99.39</v>
      </c>
      <c r="AF1361" s="3">
        <v>100.65</v>
      </c>
      <c r="AG1361" s="3">
        <v>101.6</v>
      </c>
      <c r="AH1361" s="3">
        <v>101.47</v>
      </c>
      <c r="AI1361" s="3">
        <v>104.34</v>
      </c>
      <c r="AJ1361" s="3">
        <v>104.79</v>
      </c>
      <c r="AK1361" s="3">
        <v>105.46</v>
      </c>
      <c r="AL1361" s="3">
        <v>105.01</v>
      </c>
      <c r="AM1361" s="3">
        <v>102.7</v>
      </c>
      <c r="AN1361" s="3">
        <v>84.55</v>
      </c>
      <c r="AO1361" s="3">
        <v>83.74</v>
      </c>
      <c r="AP1361" s="3">
        <v>83.48</v>
      </c>
      <c r="AQ1361" s="3">
        <v>83.75</v>
      </c>
      <c r="AR1361" s="3">
        <v>84.88</v>
      </c>
      <c r="AS1361" s="3">
        <v>86.57</v>
      </c>
      <c r="AT1361" s="3">
        <v>102.74</v>
      </c>
      <c r="AU1361" s="3">
        <v>105.87</v>
      </c>
      <c r="AV1361" s="3">
        <v>108.04</v>
      </c>
      <c r="AW1361" s="3">
        <v>108.77</v>
      </c>
      <c r="AX1361" s="3">
        <v>108.12</v>
      </c>
      <c r="AY1361" s="3">
        <v>106.18</v>
      </c>
    </row>
    <row r="1362" spans="1:51" x14ac:dyDescent="0.35">
      <c r="A1362" s="5">
        <f t="shared" si="22"/>
        <v>44631</v>
      </c>
      <c r="B1362" t="s">
        <v>1507</v>
      </c>
      <c r="C1362" s="2">
        <v>44631</v>
      </c>
      <c r="D1362" s="3">
        <v>270.24</v>
      </c>
      <c r="E1362" s="3">
        <v>266.64999999999998</v>
      </c>
      <c r="F1362" s="3">
        <v>261.64999999999998</v>
      </c>
      <c r="G1362" s="3">
        <v>257.44</v>
      </c>
      <c r="H1362" s="3">
        <v>252.6</v>
      </c>
      <c r="I1362" s="3">
        <v>254.26</v>
      </c>
      <c r="J1362" s="3">
        <v>257.89</v>
      </c>
      <c r="K1362" s="3">
        <v>260.68</v>
      </c>
      <c r="L1362" s="3">
        <v>262.02</v>
      </c>
      <c r="M1362" s="3">
        <v>244.44</v>
      </c>
      <c r="N1362" s="3">
        <v>244.48</v>
      </c>
      <c r="O1362" s="3">
        <v>243.53</v>
      </c>
      <c r="P1362" s="3">
        <v>132.83000000000001</v>
      </c>
      <c r="Q1362" s="3">
        <v>136.62</v>
      </c>
      <c r="R1362" s="3">
        <v>135.91999999999999</v>
      </c>
      <c r="S1362" s="3">
        <v>135.63999999999999</v>
      </c>
      <c r="T1362" s="3">
        <v>135.91999999999999</v>
      </c>
      <c r="U1362" s="3">
        <v>136.87</v>
      </c>
      <c r="V1362" s="3">
        <v>138.38999999999999</v>
      </c>
      <c r="W1362" s="3">
        <v>141.47999999999999</v>
      </c>
      <c r="X1362" s="3">
        <v>142.13</v>
      </c>
      <c r="Y1362" s="3">
        <v>142.51</v>
      </c>
      <c r="Z1362" s="3">
        <v>142.4</v>
      </c>
      <c r="AA1362" s="3">
        <v>138.4</v>
      </c>
      <c r="AB1362" s="3">
        <v>104.47</v>
      </c>
      <c r="AC1362" s="3">
        <v>103.93</v>
      </c>
      <c r="AD1362" s="3">
        <v>103.75</v>
      </c>
      <c r="AE1362" s="3">
        <v>103.93</v>
      </c>
      <c r="AF1362" s="3">
        <v>105.19</v>
      </c>
      <c r="AG1362" s="3">
        <v>106.14</v>
      </c>
      <c r="AH1362" s="3">
        <v>104.54</v>
      </c>
      <c r="AI1362" s="3">
        <v>107.41</v>
      </c>
      <c r="AJ1362" s="3">
        <v>107.86</v>
      </c>
      <c r="AK1362" s="3">
        <v>108.53</v>
      </c>
      <c r="AL1362" s="3">
        <v>108.08</v>
      </c>
      <c r="AM1362" s="3">
        <v>105.77</v>
      </c>
      <c r="AN1362" s="3">
        <v>89.09</v>
      </c>
      <c r="AO1362" s="3">
        <v>88.28</v>
      </c>
      <c r="AP1362" s="3">
        <v>88.02</v>
      </c>
      <c r="AQ1362" s="3">
        <v>88.29</v>
      </c>
      <c r="AR1362" s="3">
        <v>89.42</v>
      </c>
      <c r="AS1362" s="3">
        <v>91.11</v>
      </c>
      <c r="AT1362" s="3">
        <v>105.81</v>
      </c>
      <c r="AU1362" s="3">
        <v>108.94</v>
      </c>
      <c r="AV1362" s="3">
        <v>111.11</v>
      </c>
      <c r="AW1362" s="3">
        <v>111.84</v>
      </c>
      <c r="AX1362" s="3">
        <v>111.19</v>
      </c>
      <c r="AY1362" s="3">
        <v>109.25</v>
      </c>
    </row>
    <row r="1363" spans="1:51" x14ac:dyDescent="0.35">
      <c r="A1363" s="5">
        <f t="shared" si="22"/>
        <v>44634</v>
      </c>
      <c r="B1363" t="s">
        <v>1508</v>
      </c>
      <c r="C1363" s="2">
        <v>44634</v>
      </c>
      <c r="D1363" s="3">
        <v>239.34</v>
      </c>
      <c r="E1363" s="3">
        <v>236.64</v>
      </c>
      <c r="F1363" s="3">
        <v>234.01</v>
      </c>
      <c r="G1363" s="3">
        <v>233.36</v>
      </c>
      <c r="H1363" s="3">
        <v>229.38</v>
      </c>
      <c r="I1363" s="3">
        <v>231.3</v>
      </c>
      <c r="J1363" s="3">
        <v>231.29</v>
      </c>
      <c r="K1363" s="3">
        <v>234.08</v>
      </c>
      <c r="L1363" s="3">
        <v>235.42</v>
      </c>
      <c r="M1363" s="3">
        <v>219.6</v>
      </c>
      <c r="N1363" s="3">
        <v>219.64</v>
      </c>
      <c r="O1363" s="3">
        <v>218.69</v>
      </c>
      <c r="P1363" s="3">
        <v>129.13999999999999</v>
      </c>
      <c r="Q1363" s="3">
        <v>132.93</v>
      </c>
      <c r="R1363" s="3">
        <v>132.22999999999999</v>
      </c>
      <c r="S1363" s="3">
        <v>131.94999999999999</v>
      </c>
      <c r="T1363" s="3">
        <v>132.22999999999999</v>
      </c>
      <c r="U1363" s="3">
        <v>133.18</v>
      </c>
      <c r="V1363" s="3">
        <v>131.47999999999999</v>
      </c>
      <c r="W1363" s="3">
        <v>134.57</v>
      </c>
      <c r="X1363" s="3">
        <v>135.22</v>
      </c>
      <c r="Y1363" s="3">
        <v>135.6</v>
      </c>
      <c r="Z1363" s="3">
        <v>135.49</v>
      </c>
      <c r="AA1363" s="3">
        <v>131.49</v>
      </c>
      <c r="AB1363" s="3">
        <v>102.02</v>
      </c>
      <c r="AC1363" s="3">
        <v>101.48</v>
      </c>
      <c r="AD1363" s="3">
        <v>101.3</v>
      </c>
      <c r="AE1363" s="3">
        <v>101.48</v>
      </c>
      <c r="AF1363" s="3">
        <v>102.74</v>
      </c>
      <c r="AG1363" s="3">
        <v>103.69</v>
      </c>
      <c r="AH1363" s="3">
        <v>103.93</v>
      </c>
      <c r="AI1363" s="3">
        <v>106.8</v>
      </c>
      <c r="AJ1363" s="3">
        <v>107.25</v>
      </c>
      <c r="AK1363" s="3">
        <v>107.92</v>
      </c>
      <c r="AL1363" s="3">
        <v>107.47</v>
      </c>
      <c r="AM1363" s="3">
        <v>105.16</v>
      </c>
      <c r="AN1363" s="3">
        <v>86.85</v>
      </c>
      <c r="AO1363" s="3">
        <v>86.04</v>
      </c>
      <c r="AP1363" s="3">
        <v>85.78</v>
      </c>
      <c r="AQ1363" s="3">
        <v>86.05</v>
      </c>
      <c r="AR1363" s="3">
        <v>87.18</v>
      </c>
      <c r="AS1363" s="3">
        <v>88.87</v>
      </c>
      <c r="AT1363" s="3">
        <v>105.2</v>
      </c>
      <c r="AU1363" s="3">
        <v>108.33</v>
      </c>
      <c r="AV1363" s="3">
        <v>110.5</v>
      </c>
      <c r="AW1363" s="3">
        <v>111.23</v>
      </c>
      <c r="AX1363" s="3">
        <v>110.58</v>
      </c>
      <c r="AY1363" s="3">
        <v>108.64</v>
      </c>
    </row>
    <row r="1364" spans="1:51" x14ac:dyDescent="0.35">
      <c r="A1364" s="5">
        <f t="shared" si="22"/>
        <v>44635</v>
      </c>
      <c r="B1364" t="s">
        <v>1509</v>
      </c>
      <c r="C1364" s="2">
        <v>44635</v>
      </c>
      <c r="D1364" s="3">
        <v>240.89</v>
      </c>
      <c r="E1364" s="3">
        <v>240.41</v>
      </c>
      <c r="F1364" s="3">
        <v>239.71</v>
      </c>
      <c r="G1364" s="3">
        <v>237.48</v>
      </c>
      <c r="H1364" s="3">
        <v>233.58</v>
      </c>
      <c r="I1364" s="3">
        <v>235.92</v>
      </c>
      <c r="J1364" s="3">
        <v>229.18</v>
      </c>
      <c r="K1364" s="3">
        <v>231.97</v>
      </c>
      <c r="L1364" s="3">
        <v>233.31</v>
      </c>
      <c r="M1364" s="3">
        <v>218.07</v>
      </c>
      <c r="N1364" s="3">
        <v>218.11</v>
      </c>
      <c r="O1364" s="3">
        <v>217.16</v>
      </c>
      <c r="P1364" s="3">
        <v>129.07</v>
      </c>
      <c r="Q1364" s="3">
        <v>132.86000000000001</v>
      </c>
      <c r="R1364" s="3">
        <v>132.16</v>
      </c>
      <c r="S1364" s="3">
        <v>131.88</v>
      </c>
      <c r="T1364" s="3">
        <v>132.16</v>
      </c>
      <c r="U1364" s="3">
        <v>133.11000000000001</v>
      </c>
      <c r="V1364" s="3">
        <v>133.94</v>
      </c>
      <c r="W1364" s="3">
        <v>137.03</v>
      </c>
      <c r="X1364" s="3">
        <v>137.68</v>
      </c>
      <c r="Y1364" s="3">
        <v>138.06</v>
      </c>
      <c r="Z1364" s="3">
        <v>137.94999999999999</v>
      </c>
      <c r="AA1364" s="3">
        <v>133.94999999999999</v>
      </c>
      <c r="AB1364" s="3">
        <v>102.15</v>
      </c>
      <c r="AC1364" s="3">
        <v>101.61</v>
      </c>
      <c r="AD1364" s="3">
        <v>101.43</v>
      </c>
      <c r="AE1364" s="3">
        <v>101.61</v>
      </c>
      <c r="AF1364" s="3">
        <v>102.87</v>
      </c>
      <c r="AG1364" s="3">
        <v>103.82</v>
      </c>
      <c r="AH1364" s="3">
        <v>104.84</v>
      </c>
      <c r="AI1364" s="3">
        <v>107.71</v>
      </c>
      <c r="AJ1364" s="3">
        <v>108.16</v>
      </c>
      <c r="AK1364" s="3">
        <v>108.83</v>
      </c>
      <c r="AL1364" s="3">
        <v>108.38</v>
      </c>
      <c r="AM1364" s="3">
        <v>106.07</v>
      </c>
      <c r="AN1364" s="3">
        <v>87.77</v>
      </c>
      <c r="AO1364" s="3">
        <v>86.96</v>
      </c>
      <c r="AP1364" s="3">
        <v>86.7</v>
      </c>
      <c r="AQ1364" s="3">
        <v>86.97</v>
      </c>
      <c r="AR1364" s="3">
        <v>88.1</v>
      </c>
      <c r="AS1364" s="3">
        <v>89.79</v>
      </c>
      <c r="AT1364" s="3">
        <v>106.11</v>
      </c>
      <c r="AU1364" s="3">
        <v>109.24</v>
      </c>
      <c r="AV1364" s="3">
        <v>111.41</v>
      </c>
      <c r="AW1364" s="3">
        <v>112.14</v>
      </c>
      <c r="AX1364" s="3">
        <v>111.49</v>
      </c>
      <c r="AY1364" s="3">
        <v>109.55</v>
      </c>
    </row>
    <row r="1365" spans="1:51" x14ac:dyDescent="0.35">
      <c r="A1365" s="5">
        <f t="shared" si="22"/>
        <v>44636</v>
      </c>
      <c r="B1365" t="s">
        <v>1510</v>
      </c>
      <c r="C1365" s="2">
        <v>44636</v>
      </c>
      <c r="D1365" s="3">
        <v>219.12</v>
      </c>
      <c r="E1365" s="3">
        <v>218.82</v>
      </c>
      <c r="F1365" s="3">
        <v>218.55</v>
      </c>
      <c r="G1365" s="3">
        <v>218.57</v>
      </c>
      <c r="H1365" s="3">
        <v>214.69</v>
      </c>
      <c r="I1365" s="3">
        <v>217.59</v>
      </c>
      <c r="J1365" s="3">
        <v>216.85</v>
      </c>
      <c r="K1365" s="3">
        <v>219.64</v>
      </c>
      <c r="L1365" s="3">
        <v>220.98</v>
      </c>
      <c r="M1365" s="3">
        <v>206.68</v>
      </c>
      <c r="N1365" s="3">
        <v>206.72</v>
      </c>
      <c r="O1365" s="3">
        <v>205.77</v>
      </c>
      <c r="P1365" s="3">
        <v>122.36</v>
      </c>
      <c r="Q1365" s="3">
        <v>126.15</v>
      </c>
      <c r="R1365" s="3">
        <v>125.45</v>
      </c>
      <c r="S1365" s="3">
        <v>125.17</v>
      </c>
      <c r="T1365" s="3">
        <v>125.45</v>
      </c>
      <c r="U1365" s="3">
        <v>126.4</v>
      </c>
      <c r="V1365" s="3">
        <v>127.23</v>
      </c>
      <c r="W1365" s="3">
        <v>130.32</v>
      </c>
      <c r="X1365" s="3">
        <v>130.97</v>
      </c>
      <c r="Y1365" s="3">
        <v>131.35</v>
      </c>
      <c r="Z1365" s="3">
        <v>131.24</v>
      </c>
      <c r="AA1365" s="3">
        <v>127.24</v>
      </c>
      <c r="AB1365" s="3">
        <v>98.36</v>
      </c>
      <c r="AC1365" s="3">
        <v>97.82</v>
      </c>
      <c r="AD1365" s="3">
        <v>97.64</v>
      </c>
      <c r="AE1365" s="3">
        <v>97.82</v>
      </c>
      <c r="AF1365" s="3">
        <v>99.08</v>
      </c>
      <c r="AG1365" s="3">
        <v>100.03</v>
      </c>
      <c r="AH1365" s="3">
        <v>102.91</v>
      </c>
      <c r="AI1365" s="3">
        <v>105.78</v>
      </c>
      <c r="AJ1365" s="3">
        <v>106.23</v>
      </c>
      <c r="AK1365" s="3">
        <v>106.9</v>
      </c>
      <c r="AL1365" s="3">
        <v>106.45</v>
      </c>
      <c r="AM1365" s="3">
        <v>104.14</v>
      </c>
      <c r="AN1365" s="3">
        <v>84.35</v>
      </c>
      <c r="AO1365" s="3">
        <v>83.54</v>
      </c>
      <c r="AP1365" s="3">
        <v>83.28</v>
      </c>
      <c r="AQ1365" s="3">
        <v>83.55</v>
      </c>
      <c r="AR1365" s="3">
        <v>84.68</v>
      </c>
      <c r="AS1365" s="3">
        <v>86.37</v>
      </c>
      <c r="AT1365" s="3">
        <v>104.18</v>
      </c>
      <c r="AU1365" s="3">
        <v>107.31</v>
      </c>
      <c r="AV1365" s="3">
        <v>109.48</v>
      </c>
      <c r="AW1365" s="3">
        <v>110.21</v>
      </c>
      <c r="AX1365" s="3">
        <v>109.56</v>
      </c>
      <c r="AY1365" s="3">
        <v>107.62</v>
      </c>
    </row>
    <row r="1366" spans="1:51" x14ac:dyDescent="0.35">
      <c r="A1366" s="5">
        <f t="shared" si="22"/>
        <v>44637</v>
      </c>
      <c r="B1366" t="s">
        <v>1511</v>
      </c>
      <c r="C1366" s="2">
        <v>44637</v>
      </c>
      <c r="D1366" s="3">
        <v>226.08</v>
      </c>
      <c r="E1366" s="3">
        <v>223.86</v>
      </c>
      <c r="F1366" s="3">
        <v>223.31</v>
      </c>
      <c r="G1366" s="3">
        <v>228.04</v>
      </c>
      <c r="H1366" s="3">
        <v>224.22</v>
      </c>
      <c r="I1366" s="3">
        <v>227.93</v>
      </c>
      <c r="J1366" s="3">
        <v>227.74</v>
      </c>
      <c r="K1366" s="3">
        <v>230.53</v>
      </c>
      <c r="L1366" s="3">
        <v>231.87</v>
      </c>
      <c r="M1366" s="3">
        <v>219.07</v>
      </c>
      <c r="N1366" s="3">
        <v>219.11</v>
      </c>
      <c r="O1366" s="3">
        <v>218.16</v>
      </c>
      <c r="P1366" s="3">
        <v>125.83</v>
      </c>
      <c r="Q1366" s="3">
        <v>129.62</v>
      </c>
      <c r="R1366" s="3">
        <v>128.91999999999999</v>
      </c>
      <c r="S1366" s="3">
        <v>128.63999999999999</v>
      </c>
      <c r="T1366" s="3">
        <v>128.91999999999999</v>
      </c>
      <c r="U1366" s="3">
        <v>129.87</v>
      </c>
      <c r="V1366" s="3">
        <v>130.09</v>
      </c>
      <c r="W1366" s="3">
        <v>133.18</v>
      </c>
      <c r="X1366" s="3">
        <v>133.83000000000001</v>
      </c>
      <c r="Y1366" s="3">
        <v>134.21</v>
      </c>
      <c r="Z1366" s="3">
        <v>134.1</v>
      </c>
      <c r="AA1366" s="3">
        <v>130.1</v>
      </c>
      <c r="AB1366" s="3">
        <v>102.14</v>
      </c>
      <c r="AC1366" s="3">
        <v>101.6</v>
      </c>
      <c r="AD1366" s="3">
        <v>101.42</v>
      </c>
      <c r="AE1366" s="3">
        <v>101.6</v>
      </c>
      <c r="AF1366" s="3">
        <v>102.86</v>
      </c>
      <c r="AG1366" s="3">
        <v>103.81</v>
      </c>
      <c r="AH1366" s="3">
        <v>104.72</v>
      </c>
      <c r="AI1366" s="3">
        <v>107.59</v>
      </c>
      <c r="AJ1366" s="3">
        <v>108.04</v>
      </c>
      <c r="AK1366" s="3">
        <v>108.71</v>
      </c>
      <c r="AL1366" s="3">
        <v>108.26</v>
      </c>
      <c r="AM1366" s="3">
        <v>105.95</v>
      </c>
      <c r="AN1366" s="3">
        <v>88.35</v>
      </c>
      <c r="AO1366" s="3">
        <v>87.54</v>
      </c>
      <c r="AP1366" s="3">
        <v>87.28</v>
      </c>
      <c r="AQ1366" s="3">
        <v>87.55</v>
      </c>
      <c r="AR1366" s="3">
        <v>88.68</v>
      </c>
      <c r="AS1366" s="3">
        <v>90.37</v>
      </c>
      <c r="AT1366" s="3">
        <v>105.99</v>
      </c>
      <c r="AU1366" s="3">
        <v>109.12</v>
      </c>
      <c r="AV1366" s="3">
        <v>111.29</v>
      </c>
      <c r="AW1366" s="3">
        <v>112.02</v>
      </c>
      <c r="AX1366" s="3">
        <v>111.37</v>
      </c>
      <c r="AY1366" s="3">
        <v>109.43</v>
      </c>
    </row>
    <row r="1367" spans="1:51" x14ac:dyDescent="0.35">
      <c r="A1367" s="5">
        <f t="shared" si="22"/>
        <v>44638</v>
      </c>
      <c r="B1367" t="s">
        <v>1512</v>
      </c>
      <c r="C1367" s="2">
        <v>44638</v>
      </c>
      <c r="D1367" s="3">
        <v>221.89</v>
      </c>
      <c r="E1367" s="3">
        <v>218.86</v>
      </c>
      <c r="F1367" s="3">
        <v>218.39</v>
      </c>
      <c r="G1367" s="3">
        <v>218.92</v>
      </c>
      <c r="H1367" s="3">
        <v>217.77</v>
      </c>
      <c r="I1367" s="3">
        <v>222.27</v>
      </c>
      <c r="J1367" s="3">
        <v>222.75</v>
      </c>
      <c r="K1367" s="3">
        <v>225.54</v>
      </c>
      <c r="L1367" s="3">
        <v>226.88</v>
      </c>
      <c r="M1367" s="3">
        <v>215.36</v>
      </c>
      <c r="N1367" s="3">
        <v>215.4</v>
      </c>
      <c r="O1367" s="3">
        <v>214.45</v>
      </c>
      <c r="P1367" s="3">
        <v>124.05</v>
      </c>
      <c r="Q1367" s="3">
        <v>127.84</v>
      </c>
      <c r="R1367" s="3">
        <v>127.14</v>
      </c>
      <c r="S1367" s="3">
        <v>126.86</v>
      </c>
      <c r="T1367" s="3">
        <v>127.14</v>
      </c>
      <c r="U1367" s="3">
        <v>128.09</v>
      </c>
      <c r="V1367" s="3">
        <v>129.81</v>
      </c>
      <c r="W1367" s="3">
        <v>132.9</v>
      </c>
      <c r="X1367" s="3">
        <v>133.55000000000001</v>
      </c>
      <c r="Y1367" s="3">
        <v>133.93</v>
      </c>
      <c r="Z1367" s="3">
        <v>133.82</v>
      </c>
      <c r="AA1367" s="3">
        <v>129.82</v>
      </c>
      <c r="AB1367" s="3">
        <v>101.86</v>
      </c>
      <c r="AC1367" s="3">
        <v>101.32</v>
      </c>
      <c r="AD1367" s="3">
        <v>101.14</v>
      </c>
      <c r="AE1367" s="3">
        <v>101.32</v>
      </c>
      <c r="AF1367" s="3">
        <v>102.58</v>
      </c>
      <c r="AG1367" s="3">
        <v>103.53</v>
      </c>
      <c r="AH1367" s="3">
        <v>104.44</v>
      </c>
      <c r="AI1367" s="3">
        <v>107.31</v>
      </c>
      <c r="AJ1367" s="3">
        <v>107.76</v>
      </c>
      <c r="AK1367" s="3">
        <v>108.43</v>
      </c>
      <c r="AL1367" s="3">
        <v>107.98</v>
      </c>
      <c r="AM1367" s="3">
        <v>105.67</v>
      </c>
      <c r="AN1367" s="3">
        <v>88.07</v>
      </c>
      <c r="AO1367" s="3">
        <v>87.26</v>
      </c>
      <c r="AP1367" s="3">
        <v>87</v>
      </c>
      <c r="AQ1367" s="3">
        <v>87.27</v>
      </c>
      <c r="AR1367" s="3">
        <v>88.4</v>
      </c>
      <c r="AS1367" s="3">
        <v>90.09</v>
      </c>
      <c r="AT1367" s="3">
        <v>105.71</v>
      </c>
      <c r="AU1367" s="3">
        <v>108.84</v>
      </c>
      <c r="AV1367" s="3">
        <v>111.01</v>
      </c>
      <c r="AW1367" s="3">
        <v>111.74</v>
      </c>
      <c r="AX1367" s="3">
        <v>111.09</v>
      </c>
      <c r="AY1367" s="3">
        <v>109.15</v>
      </c>
    </row>
    <row r="1368" spans="1:51" x14ac:dyDescent="0.35">
      <c r="A1368" s="5">
        <f t="shared" si="22"/>
        <v>44641</v>
      </c>
      <c r="B1368" t="s">
        <v>1513</v>
      </c>
      <c r="C1368" s="2">
        <v>44641</v>
      </c>
      <c r="D1368" s="3">
        <v>218.93</v>
      </c>
      <c r="E1368" s="3">
        <v>215.51</v>
      </c>
      <c r="F1368" s="3">
        <v>209.03</v>
      </c>
      <c r="G1368" s="3">
        <v>207.3</v>
      </c>
      <c r="H1368" s="3">
        <v>209.3</v>
      </c>
      <c r="I1368" s="3">
        <v>214.13</v>
      </c>
      <c r="J1368" s="3">
        <v>214.85</v>
      </c>
      <c r="K1368" s="3">
        <v>217.64</v>
      </c>
      <c r="L1368" s="3">
        <v>218.98</v>
      </c>
      <c r="M1368" s="3">
        <v>210.03</v>
      </c>
      <c r="N1368" s="3">
        <v>210.07</v>
      </c>
      <c r="O1368" s="3">
        <v>209.12</v>
      </c>
      <c r="P1368" s="3">
        <v>123.43</v>
      </c>
      <c r="Q1368" s="3">
        <v>127.22</v>
      </c>
      <c r="R1368" s="3">
        <v>126.52</v>
      </c>
      <c r="S1368" s="3">
        <v>126.24</v>
      </c>
      <c r="T1368" s="3">
        <v>126.52</v>
      </c>
      <c r="U1368" s="3">
        <v>127.47</v>
      </c>
      <c r="V1368" s="3">
        <v>129.35</v>
      </c>
      <c r="W1368" s="3">
        <v>132.44</v>
      </c>
      <c r="X1368" s="3">
        <v>133.09</v>
      </c>
      <c r="Y1368" s="3">
        <v>133.47</v>
      </c>
      <c r="Z1368" s="3">
        <v>133.36000000000001</v>
      </c>
      <c r="AA1368" s="3">
        <v>129.36000000000001</v>
      </c>
      <c r="AB1368" s="3">
        <v>101.92</v>
      </c>
      <c r="AC1368" s="3">
        <v>101.38</v>
      </c>
      <c r="AD1368" s="3">
        <v>101.2</v>
      </c>
      <c r="AE1368" s="3">
        <v>101.38</v>
      </c>
      <c r="AF1368" s="3">
        <v>102.64</v>
      </c>
      <c r="AG1368" s="3">
        <v>103.59</v>
      </c>
      <c r="AH1368" s="3">
        <v>104.95</v>
      </c>
      <c r="AI1368" s="3">
        <v>107.82</v>
      </c>
      <c r="AJ1368" s="3">
        <v>108.27</v>
      </c>
      <c r="AK1368" s="3">
        <v>108.94</v>
      </c>
      <c r="AL1368" s="3">
        <v>108.49</v>
      </c>
      <c r="AM1368" s="3">
        <v>107.12</v>
      </c>
      <c r="AN1368" s="3">
        <v>88.13</v>
      </c>
      <c r="AO1368" s="3">
        <v>87.32</v>
      </c>
      <c r="AP1368" s="3">
        <v>87.06</v>
      </c>
      <c r="AQ1368" s="3">
        <v>87.33</v>
      </c>
      <c r="AR1368" s="3">
        <v>88.46</v>
      </c>
      <c r="AS1368" s="3">
        <v>90.15</v>
      </c>
      <c r="AT1368" s="3">
        <v>106.21</v>
      </c>
      <c r="AU1368" s="3">
        <v>109.34</v>
      </c>
      <c r="AV1368" s="3">
        <v>111.51</v>
      </c>
      <c r="AW1368" s="3">
        <v>112.24</v>
      </c>
      <c r="AX1368" s="3">
        <v>111.59</v>
      </c>
      <c r="AY1368" s="3">
        <v>110.6</v>
      </c>
    </row>
    <row r="1369" spans="1:51" x14ac:dyDescent="0.35">
      <c r="A1369" s="5">
        <f t="shared" si="22"/>
        <v>44642</v>
      </c>
      <c r="B1369" t="s">
        <v>1514</v>
      </c>
      <c r="C1369" s="2">
        <v>44642</v>
      </c>
      <c r="D1369" s="3">
        <v>212.74</v>
      </c>
      <c r="E1369" s="3">
        <v>212.4</v>
      </c>
      <c r="F1369" s="3">
        <v>212.62</v>
      </c>
      <c r="G1369" s="3">
        <v>212.12</v>
      </c>
      <c r="H1369" s="3">
        <v>214.3</v>
      </c>
      <c r="I1369" s="3">
        <v>219.9</v>
      </c>
      <c r="J1369" s="3">
        <v>217.86</v>
      </c>
      <c r="K1369" s="3">
        <v>220.65</v>
      </c>
      <c r="L1369" s="3">
        <v>221.99</v>
      </c>
      <c r="M1369" s="3">
        <v>213.58</v>
      </c>
      <c r="N1369" s="3">
        <v>213.62</v>
      </c>
      <c r="O1369" s="3">
        <v>212.67</v>
      </c>
      <c r="P1369" s="3">
        <v>123.53</v>
      </c>
      <c r="Q1369" s="3">
        <v>127.32</v>
      </c>
      <c r="R1369" s="3">
        <v>126.62</v>
      </c>
      <c r="S1369" s="3">
        <v>126.34</v>
      </c>
      <c r="T1369" s="3">
        <v>126.62</v>
      </c>
      <c r="U1369" s="3">
        <v>127.57</v>
      </c>
      <c r="V1369" s="3">
        <v>131.5</v>
      </c>
      <c r="W1369" s="3">
        <v>134.04</v>
      </c>
      <c r="X1369" s="3">
        <v>134.62</v>
      </c>
      <c r="Y1369" s="3">
        <v>133.12</v>
      </c>
      <c r="Z1369" s="3">
        <v>133.01</v>
      </c>
      <c r="AA1369" s="3">
        <v>129.01</v>
      </c>
      <c r="AB1369" s="3">
        <v>102.13</v>
      </c>
      <c r="AC1369" s="3">
        <v>101.59</v>
      </c>
      <c r="AD1369" s="3">
        <v>101.41</v>
      </c>
      <c r="AE1369" s="3">
        <v>101.59</v>
      </c>
      <c r="AF1369" s="3">
        <v>102.85</v>
      </c>
      <c r="AG1369" s="3">
        <v>103.8</v>
      </c>
      <c r="AH1369" s="3">
        <v>104.08</v>
      </c>
      <c r="AI1369" s="3">
        <v>106.95</v>
      </c>
      <c r="AJ1369" s="3">
        <v>107.4</v>
      </c>
      <c r="AK1369" s="3">
        <v>108.07</v>
      </c>
      <c r="AL1369" s="3">
        <v>107.62</v>
      </c>
      <c r="AM1369" s="3">
        <v>106.51</v>
      </c>
      <c r="AN1369" s="3">
        <v>88.34</v>
      </c>
      <c r="AO1369" s="3">
        <v>87.53</v>
      </c>
      <c r="AP1369" s="3">
        <v>87.27</v>
      </c>
      <c r="AQ1369" s="3">
        <v>87.54</v>
      </c>
      <c r="AR1369" s="3">
        <v>88.67</v>
      </c>
      <c r="AS1369" s="3">
        <v>90.36</v>
      </c>
      <c r="AT1369" s="3">
        <v>105.34</v>
      </c>
      <c r="AU1369" s="3">
        <v>108.47</v>
      </c>
      <c r="AV1369" s="3">
        <v>110.64</v>
      </c>
      <c r="AW1369" s="3">
        <v>111.37</v>
      </c>
      <c r="AX1369" s="3">
        <v>110.72</v>
      </c>
      <c r="AY1369" s="3">
        <v>109.99</v>
      </c>
    </row>
    <row r="1370" spans="1:51" x14ac:dyDescent="0.35">
      <c r="A1370" s="5">
        <f t="shared" si="22"/>
        <v>44643</v>
      </c>
      <c r="B1370" t="s">
        <v>1515</v>
      </c>
      <c r="C1370" s="2">
        <v>44643</v>
      </c>
      <c r="D1370" s="3">
        <v>236.41</v>
      </c>
      <c r="E1370" s="3">
        <v>238</v>
      </c>
      <c r="F1370" s="3">
        <v>237.79</v>
      </c>
      <c r="G1370" s="3">
        <v>241.77</v>
      </c>
      <c r="H1370" s="3">
        <v>242.73</v>
      </c>
      <c r="I1370" s="3">
        <v>248.98</v>
      </c>
      <c r="J1370" s="3">
        <v>242.38</v>
      </c>
      <c r="K1370" s="3">
        <v>245.17</v>
      </c>
      <c r="L1370" s="3">
        <v>246.51</v>
      </c>
      <c r="M1370" s="3">
        <v>236.23</v>
      </c>
      <c r="N1370" s="3">
        <v>236.27</v>
      </c>
      <c r="O1370" s="3">
        <v>235.32</v>
      </c>
      <c r="P1370" s="3">
        <v>131.55000000000001</v>
      </c>
      <c r="Q1370" s="3">
        <v>135.34</v>
      </c>
      <c r="R1370" s="3">
        <v>134.63999999999999</v>
      </c>
      <c r="S1370" s="3">
        <v>134.36000000000001</v>
      </c>
      <c r="T1370" s="3">
        <v>134.63999999999999</v>
      </c>
      <c r="U1370" s="3">
        <v>135.59</v>
      </c>
      <c r="V1370" s="3">
        <v>137.37</v>
      </c>
      <c r="W1370" s="3">
        <v>139.91</v>
      </c>
      <c r="X1370" s="3">
        <v>140.49</v>
      </c>
      <c r="Y1370" s="3">
        <v>138.99</v>
      </c>
      <c r="Z1370" s="3">
        <v>138.88</v>
      </c>
      <c r="AA1370" s="3">
        <v>134.88</v>
      </c>
      <c r="AB1370" s="3">
        <v>108.43</v>
      </c>
      <c r="AC1370" s="3">
        <v>107.89</v>
      </c>
      <c r="AD1370" s="3">
        <v>107.71</v>
      </c>
      <c r="AE1370" s="3">
        <v>107.89</v>
      </c>
      <c r="AF1370" s="3">
        <v>109.15</v>
      </c>
      <c r="AG1370" s="3">
        <v>110.1</v>
      </c>
      <c r="AH1370" s="3">
        <v>113.76</v>
      </c>
      <c r="AI1370" s="3">
        <v>116.32</v>
      </c>
      <c r="AJ1370" s="3">
        <v>116.7</v>
      </c>
      <c r="AK1370" s="3">
        <v>117.43</v>
      </c>
      <c r="AL1370" s="3">
        <v>116.91</v>
      </c>
      <c r="AM1370" s="3">
        <v>115.85</v>
      </c>
      <c r="AN1370" s="3">
        <v>92.99</v>
      </c>
      <c r="AO1370" s="3">
        <v>92.18</v>
      </c>
      <c r="AP1370" s="3">
        <v>91.92</v>
      </c>
      <c r="AQ1370" s="3">
        <v>92.19</v>
      </c>
      <c r="AR1370" s="3">
        <v>93.32</v>
      </c>
      <c r="AS1370" s="3">
        <v>95.01</v>
      </c>
      <c r="AT1370" s="3">
        <v>115.02</v>
      </c>
      <c r="AU1370" s="3">
        <v>117.84</v>
      </c>
      <c r="AV1370" s="3">
        <v>119.94</v>
      </c>
      <c r="AW1370" s="3">
        <v>120.73</v>
      </c>
      <c r="AX1370" s="3">
        <v>120.01</v>
      </c>
      <c r="AY1370" s="3">
        <v>119.33</v>
      </c>
    </row>
    <row r="1371" spans="1:51" x14ac:dyDescent="0.35">
      <c r="A1371" s="5">
        <f t="shared" si="22"/>
        <v>44644</v>
      </c>
      <c r="B1371" t="s">
        <v>1516</v>
      </c>
      <c r="C1371" s="2">
        <v>44644</v>
      </c>
      <c r="D1371" s="3">
        <v>228.88</v>
      </c>
      <c r="E1371" s="3">
        <v>231.33</v>
      </c>
      <c r="F1371" s="3">
        <v>228.15</v>
      </c>
      <c r="G1371" s="3">
        <v>231.13</v>
      </c>
      <c r="H1371" s="3">
        <v>232.95</v>
      </c>
      <c r="I1371" s="3">
        <v>239.17</v>
      </c>
      <c r="J1371" s="3">
        <v>232.59</v>
      </c>
      <c r="K1371" s="3">
        <v>235.38</v>
      </c>
      <c r="L1371" s="3">
        <v>236.72</v>
      </c>
      <c r="M1371" s="3">
        <v>226.51</v>
      </c>
      <c r="N1371" s="3">
        <v>226.55</v>
      </c>
      <c r="O1371" s="3">
        <v>225.6</v>
      </c>
      <c r="P1371" s="3">
        <v>132.01</v>
      </c>
      <c r="Q1371" s="3">
        <v>135.80000000000001</v>
      </c>
      <c r="R1371" s="3">
        <v>135.1</v>
      </c>
      <c r="S1371" s="3">
        <v>134.82</v>
      </c>
      <c r="T1371" s="3">
        <v>135.1</v>
      </c>
      <c r="U1371" s="3">
        <v>136.05000000000001</v>
      </c>
      <c r="V1371" s="3">
        <v>137.22</v>
      </c>
      <c r="W1371" s="3">
        <v>139.76</v>
      </c>
      <c r="X1371" s="3">
        <v>140.34</v>
      </c>
      <c r="Y1371" s="3">
        <v>138.84</v>
      </c>
      <c r="Z1371" s="3">
        <v>138.72999999999999</v>
      </c>
      <c r="AA1371" s="3">
        <v>134.72999999999999</v>
      </c>
      <c r="AB1371" s="3">
        <v>105.19</v>
      </c>
      <c r="AC1371" s="3">
        <v>104.65</v>
      </c>
      <c r="AD1371" s="3">
        <v>104.47</v>
      </c>
      <c r="AE1371" s="3">
        <v>104.65</v>
      </c>
      <c r="AF1371" s="3">
        <v>105.91</v>
      </c>
      <c r="AG1371" s="3">
        <v>106.86</v>
      </c>
      <c r="AH1371" s="3">
        <v>107.02</v>
      </c>
      <c r="AI1371" s="3">
        <v>109.58</v>
      </c>
      <c r="AJ1371" s="3">
        <v>109.96</v>
      </c>
      <c r="AK1371" s="3">
        <v>110.69</v>
      </c>
      <c r="AL1371" s="3">
        <v>110.17</v>
      </c>
      <c r="AM1371" s="3">
        <v>110.76</v>
      </c>
      <c r="AN1371" s="3">
        <v>88.65</v>
      </c>
      <c r="AO1371" s="3">
        <v>87.84</v>
      </c>
      <c r="AP1371" s="3">
        <v>87.58</v>
      </c>
      <c r="AQ1371" s="3">
        <v>87.85</v>
      </c>
      <c r="AR1371" s="3">
        <v>88.98</v>
      </c>
      <c r="AS1371" s="3">
        <v>90.67</v>
      </c>
      <c r="AT1371" s="3">
        <v>108.28</v>
      </c>
      <c r="AU1371" s="3">
        <v>111.1</v>
      </c>
      <c r="AV1371" s="3">
        <v>113.2</v>
      </c>
      <c r="AW1371" s="3">
        <v>113.99</v>
      </c>
      <c r="AX1371" s="3">
        <v>113.27</v>
      </c>
      <c r="AY1371" s="3">
        <v>114.24</v>
      </c>
    </row>
    <row r="1372" spans="1:51" x14ac:dyDescent="0.35">
      <c r="A1372" s="5">
        <f t="shared" si="22"/>
        <v>44645</v>
      </c>
      <c r="B1372" t="s">
        <v>1517</v>
      </c>
      <c r="C1372" s="2">
        <v>44645</v>
      </c>
      <c r="D1372" s="3">
        <v>210.13</v>
      </c>
      <c r="E1372" s="3">
        <v>209.77</v>
      </c>
      <c r="F1372" s="3">
        <v>212.19</v>
      </c>
      <c r="G1372" s="3">
        <v>214.13</v>
      </c>
      <c r="H1372" s="3">
        <v>215.09</v>
      </c>
      <c r="I1372" s="3">
        <v>221.4</v>
      </c>
      <c r="J1372" s="3">
        <v>217.51</v>
      </c>
      <c r="K1372" s="3">
        <v>220.3</v>
      </c>
      <c r="L1372" s="3">
        <v>221.64</v>
      </c>
      <c r="M1372" s="3">
        <v>212.02</v>
      </c>
      <c r="N1372" s="3">
        <v>212.06</v>
      </c>
      <c r="O1372" s="3">
        <v>211.11</v>
      </c>
      <c r="P1372" s="3">
        <v>127.49</v>
      </c>
      <c r="Q1372" s="3">
        <v>131.28</v>
      </c>
      <c r="R1372" s="3">
        <v>130.58000000000001</v>
      </c>
      <c r="S1372" s="3">
        <v>130.30000000000001</v>
      </c>
      <c r="T1372" s="3">
        <v>130.58000000000001</v>
      </c>
      <c r="U1372" s="3">
        <v>131.53</v>
      </c>
      <c r="V1372" s="3">
        <v>133.18</v>
      </c>
      <c r="W1372" s="3">
        <v>135.72</v>
      </c>
      <c r="X1372" s="3">
        <v>136.30000000000001</v>
      </c>
      <c r="Y1372" s="3">
        <v>134.80000000000001</v>
      </c>
      <c r="Z1372" s="3">
        <v>134.69</v>
      </c>
      <c r="AA1372" s="3">
        <v>130.69</v>
      </c>
      <c r="AB1372" s="3">
        <v>103.61</v>
      </c>
      <c r="AC1372" s="3">
        <v>103.07</v>
      </c>
      <c r="AD1372" s="3">
        <v>102.89</v>
      </c>
      <c r="AE1372" s="3">
        <v>103.07</v>
      </c>
      <c r="AF1372" s="3">
        <v>104.33</v>
      </c>
      <c r="AG1372" s="3">
        <v>105.28</v>
      </c>
      <c r="AH1372" s="3">
        <v>107.31</v>
      </c>
      <c r="AI1372" s="3">
        <v>109.87</v>
      </c>
      <c r="AJ1372" s="3">
        <v>110.25</v>
      </c>
      <c r="AK1372" s="3">
        <v>110.98</v>
      </c>
      <c r="AL1372" s="3">
        <v>110.46</v>
      </c>
      <c r="AM1372" s="3">
        <v>111.05</v>
      </c>
      <c r="AN1372" s="3">
        <v>88</v>
      </c>
      <c r="AO1372" s="3">
        <v>87.19</v>
      </c>
      <c r="AP1372" s="3">
        <v>86.93</v>
      </c>
      <c r="AQ1372" s="3">
        <v>87.2</v>
      </c>
      <c r="AR1372" s="3">
        <v>88.33</v>
      </c>
      <c r="AS1372" s="3">
        <v>90.02</v>
      </c>
      <c r="AT1372" s="3">
        <v>107.63</v>
      </c>
      <c r="AU1372" s="3">
        <v>110.45</v>
      </c>
      <c r="AV1372" s="3">
        <v>112.55</v>
      </c>
      <c r="AW1372" s="3">
        <v>113.34</v>
      </c>
      <c r="AX1372" s="3">
        <v>112.62</v>
      </c>
      <c r="AY1372" s="3">
        <v>113.59</v>
      </c>
    </row>
    <row r="1373" spans="1:51" x14ac:dyDescent="0.35">
      <c r="A1373" s="5">
        <f t="shared" si="22"/>
        <v>44648</v>
      </c>
      <c r="B1373" t="s">
        <v>1518</v>
      </c>
      <c r="C1373" s="2">
        <v>44648</v>
      </c>
      <c r="D1373" s="3">
        <v>220.4</v>
      </c>
      <c r="E1373" s="3">
        <v>220.11</v>
      </c>
      <c r="F1373" s="3">
        <v>221.16</v>
      </c>
      <c r="G1373" s="3">
        <v>219.41</v>
      </c>
      <c r="H1373" s="3">
        <v>220.61</v>
      </c>
      <c r="I1373" s="3">
        <v>226.94</v>
      </c>
      <c r="J1373" s="3">
        <v>224.47</v>
      </c>
      <c r="K1373" s="3">
        <v>227.26</v>
      </c>
      <c r="L1373" s="3">
        <v>228.6</v>
      </c>
      <c r="M1373" s="3">
        <v>219.63</v>
      </c>
      <c r="N1373" s="3">
        <v>219.67</v>
      </c>
      <c r="O1373" s="3">
        <v>218.72</v>
      </c>
      <c r="P1373" s="3">
        <v>128.80000000000001</v>
      </c>
      <c r="Q1373" s="3">
        <v>132.59</v>
      </c>
      <c r="R1373" s="3">
        <v>131.88999999999999</v>
      </c>
      <c r="S1373" s="3">
        <v>131.61000000000001</v>
      </c>
      <c r="T1373" s="3">
        <v>131.88999999999999</v>
      </c>
      <c r="U1373" s="3">
        <v>132.84</v>
      </c>
      <c r="V1373" s="3">
        <v>131.86000000000001</v>
      </c>
      <c r="W1373" s="3">
        <v>134.4</v>
      </c>
      <c r="X1373" s="3">
        <v>134.97999999999999</v>
      </c>
      <c r="Y1373" s="3">
        <v>133.47999999999999</v>
      </c>
      <c r="Z1373" s="3">
        <v>133.37</v>
      </c>
      <c r="AA1373" s="3">
        <v>129.37</v>
      </c>
      <c r="AB1373" s="3">
        <v>105.58</v>
      </c>
      <c r="AC1373" s="3">
        <v>105.04</v>
      </c>
      <c r="AD1373" s="3">
        <v>104.86</v>
      </c>
      <c r="AE1373" s="3">
        <v>105.04</v>
      </c>
      <c r="AF1373" s="3">
        <v>106.3</v>
      </c>
      <c r="AG1373" s="3">
        <v>107.25</v>
      </c>
      <c r="AH1373" s="3">
        <v>107.4</v>
      </c>
      <c r="AI1373" s="3">
        <v>109.96</v>
      </c>
      <c r="AJ1373" s="3">
        <v>110.34</v>
      </c>
      <c r="AK1373" s="3">
        <v>111.07</v>
      </c>
      <c r="AL1373" s="3">
        <v>110.55</v>
      </c>
      <c r="AM1373" s="3">
        <v>111.14</v>
      </c>
      <c r="AN1373" s="3">
        <v>87.99</v>
      </c>
      <c r="AO1373" s="3">
        <v>87.18</v>
      </c>
      <c r="AP1373" s="3">
        <v>86.92</v>
      </c>
      <c r="AQ1373" s="3">
        <v>87.19</v>
      </c>
      <c r="AR1373" s="3">
        <v>88.32</v>
      </c>
      <c r="AS1373" s="3">
        <v>90.01</v>
      </c>
      <c r="AT1373" s="3">
        <v>107.72</v>
      </c>
      <c r="AU1373" s="3">
        <v>110.54</v>
      </c>
      <c r="AV1373" s="3">
        <v>112.64</v>
      </c>
      <c r="AW1373" s="3">
        <v>113.43</v>
      </c>
      <c r="AX1373" s="3">
        <v>112.71</v>
      </c>
      <c r="AY1373" s="3">
        <v>113.68</v>
      </c>
    </row>
    <row r="1374" spans="1:51" x14ac:dyDescent="0.35">
      <c r="A1374" s="5">
        <f t="shared" si="22"/>
        <v>44649</v>
      </c>
      <c r="B1374" t="s">
        <v>1519</v>
      </c>
      <c r="C1374" s="2">
        <v>44649</v>
      </c>
      <c r="D1374" s="3">
        <v>229.34</v>
      </c>
      <c r="E1374" s="3">
        <v>228.92</v>
      </c>
      <c r="F1374" s="3">
        <v>229.89</v>
      </c>
      <c r="G1374" s="3">
        <v>230.55</v>
      </c>
      <c r="H1374" s="3">
        <v>231.53</v>
      </c>
      <c r="I1374" s="3">
        <v>237.87</v>
      </c>
      <c r="J1374" s="3">
        <v>233.97</v>
      </c>
      <c r="K1374" s="3">
        <v>236.76</v>
      </c>
      <c r="L1374" s="3">
        <v>238.1</v>
      </c>
      <c r="M1374" s="3">
        <v>229.58</v>
      </c>
      <c r="N1374" s="3">
        <v>229.62</v>
      </c>
      <c r="O1374" s="3">
        <v>228.67</v>
      </c>
      <c r="P1374" s="3">
        <v>129.66999999999999</v>
      </c>
      <c r="Q1374" s="3">
        <v>133.46</v>
      </c>
      <c r="R1374" s="3">
        <v>132.76</v>
      </c>
      <c r="S1374" s="3">
        <v>132.47999999999999</v>
      </c>
      <c r="T1374" s="3">
        <v>132.76</v>
      </c>
      <c r="U1374" s="3">
        <v>133.71</v>
      </c>
      <c r="V1374" s="3">
        <v>132.08000000000001</v>
      </c>
      <c r="W1374" s="3">
        <v>134.62</v>
      </c>
      <c r="X1374" s="3">
        <v>135.19999999999999</v>
      </c>
      <c r="Y1374" s="3">
        <v>133.69999999999999</v>
      </c>
      <c r="Z1374" s="3">
        <v>133.59</v>
      </c>
      <c r="AA1374" s="3">
        <v>129.59</v>
      </c>
      <c r="AB1374" s="3">
        <v>104.49</v>
      </c>
      <c r="AC1374" s="3">
        <v>103.95</v>
      </c>
      <c r="AD1374" s="3">
        <v>103.77</v>
      </c>
      <c r="AE1374" s="3">
        <v>103.95</v>
      </c>
      <c r="AF1374" s="3">
        <v>105.21</v>
      </c>
      <c r="AG1374" s="3">
        <v>106.16</v>
      </c>
      <c r="AH1374" s="3">
        <v>105.86</v>
      </c>
      <c r="AI1374" s="3">
        <v>108.42</v>
      </c>
      <c r="AJ1374" s="3">
        <v>108.8</v>
      </c>
      <c r="AK1374" s="3">
        <v>109.53</v>
      </c>
      <c r="AL1374" s="3">
        <v>109.01</v>
      </c>
      <c r="AM1374" s="3">
        <v>109.6</v>
      </c>
      <c r="AN1374" s="3">
        <v>86.9</v>
      </c>
      <c r="AO1374" s="3">
        <v>86.09</v>
      </c>
      <c r="AP1374" s="3">
        <v>85.83</v>
      </c>
      <c r="AQ1374" s="3">
        <v>86.1</v>
      </c>
      <c r="AR1374" s="3">
        <v>87.23</v>
      </c>
      <c r="AS1374" s="3">
        <v>88.92</v>
      </c>
      <c r="AT1374" s="3">
        <v>106.18</v>
      </c>
      <c r="AU1374" s="3">
        <v>109</v>
      </c>
      <c r="AV1374" s="3">
        <v>111.1</v>
      </c>
      <c r="AW1374" s="3">
        <v>111.89</v>
      </c>
      <c r="AX1374" s="3">
        <v>111.17</v>
      </c>
      <c r="AY1374" s="3">
        <v>112.14</v>
      </c>
    </row>
    <row r="1375" spans="1:51" x14ac:dyDescent="0.35">
      <c r="A1375" s="5">
        <f t="shared" si="22"/>
        <v>44650</v>
      </c>
      <c r="B1375" t="s">
        <v>1520</v>
      </c>
      <c r="C1375" s="2">
        <v>44650</v>
      </c>
      <c r="D1375" s="3">
        <v>244.67</v>
      </c>
      <c r="E1375" s="3">
        <v>242.88</v>
      </c>
      <c r="F1375" s="3">
        <v>245.46</v>
      </c>
      <c r="G1375" s="3">
        <v>246.06</v>
      </c>
      <c r="H1375" s="3">
        <v>246.65</v>
      </c>
      <c r="I1375" s="3">
        <v>253.1</v>
      </c>
      <c r="J1375" s="3">
        <v>247.52</v>
      </c>
      <c r="K1375" s="3">
        <v>250.31</v>
      </c>
      <c r="L1375" s="3">
        <v>251.65</v>
      </c>
      <c r="M1375" s="3">
        <v>243.89</v>
      </c>
      <c r="N1375" s="3">
        <v>243.93</v>
      </c>
      <c r="O1375" s="3">
        <v>242.98</v>
      </c>
      <c r="P1375" s="3">
        <v>130.27000000000001</v>
      </c>
      <c r="Q1375" s="3">
        <v>134.06</v>
      </c>
      <c r="R1375" s="3">
        <v>133.36000000000001</v>
      </c>
      <c r="S1375" s="3">
        <v>133.08000000000001</v>
      </c>
      <c r="T1375" s="3">
        <v>133.36000000000001</v>
      </c>
      <c r="U1375" s="3">
        <v>134.31</v>
      </c>
      <c r="V1375" s="3">
        <v>132.74</v>
      </c>
      <c r="W1375" s="3">
        <v>135.28</v>
      </c>
      <c r="X1375" s="3">
        <v>135.86000000000001</v>
      </c>
      <c r="Y1375" s="3">
        <v>134.36000000000001</v>
      </c>
      <c r="Z1375" s="3">
        <v>134.25</v>
      </c>
      <c r="AA1375" s="3">
        <v>130.25</v>
      </c>
      <c r="AB1375" s="3">
        <v>103.77</v>
      </c>
      <c r="AC1375" s="3">
        <v>103.23</v>
      </c>
      <c r="AD1375" s="3">
        <v>103.05</v>
      </c>
      <c r="AE1375" s="3">
        <v>103.23</v>
      </c>
      <c r="AF1375" s="3">
        <v>104.49</v>
      </c>
      <c r="AG1375" s="3">
        <v>105.44</v>
      </c>
      <c r="AH1375" s="3">
        <v>106.25</v>
      </c>
      <c r="AI1375" s="3">
        <v>108.81</v>
      </c>
      <c r="AJ1375" s="3">
        <v>109.19</v>
      </c>
      <c r="AK1375" s="3">
        <v>109.92</v>
      </c>
      <c r="AL1375" s="3">
        <v>109.4</v>
      </c>
      <c r="AM1375" s="3">
        <v>109.99</v>
      </c>
      <c r="AN1375" s="3">
        <v>86.52</v>
      </c>
      <c r="AO1375" s="3">
        <v>85.71</v>
      </c>
      <c r="AP1375" s="3">
        <v>85.45</v>
      </c>
      <c r="AQ1375" s="3">
        <v>85.72</v>
      </c>
      <c r="AR1375" s="3">
        <v>86.85</v>
      </c>
      <c r="AS1375" s="3">
        <v>88.54</v>
      </c>
      <c r="AT1375" s="3">
        <v>106.57</v>
      </c>
      <c r="AU1375" s="3">
        <v>109.39</v>
      </c>
      <c r="AV1375" s="3">
        <v>111.49</v>
      </c>
      <c r="AW1375" s="3">
        <v>112.28</v>
      </c>
      <c r="AX1375" s="3">
        <v>111.56</v>
      </c>
      <c r="AY1375" s="3">
        <v>112.53</v>
      </c>
    </row>
    <row r="1376" spans="1:51" x14ac:dyDescent="0.35">
      <c r="A1376" s="5">
        <f t="shared" si="22"/>
        <v>44651</v>
      </c>
      <c r="B1376" t="s">
        <v>1521</v>
      </c>
      <c r="C1376" s="2">
        <v>44651</v>
      </c>
      <c r="D1376" s="3">
        <v>249.71</v>
      </c>
      <c r="E1376" s="3">
        <v>252.02</v>
      </c>
      <c r="F1376" s="3">
        <v>252.72</v>
      </c>
      <c r="G1376" s="3">
        <v>254.34</v>
      </c>
      <c r="H1376" s="3">
        <v>259.91000000000003</v>
      </c>
      <c r="I1376" s="3">
        <v>250.14</v>
      </c>
      <c r="J1376" s="3">
        <v>252.93</v>
      </c>
      <c r="K1376" s="3">
        <v>254.27</v>
      </c>
      <c r="L1376" s="3">
        <v>247.83</v>
      </c>
      <c r="M1376" s="3">
        <v>247.87</v>
      </c>
      <c r="N1376" s="3">
        <v>246.92</v>
      </c>
      <c r="O1376" s="3">
        <v>130.31</v>
      </c>
      <c r="P1376" s="3">
        <v>134.1</v>
      </c>
      <c r="Q1376" s="3">
        <v>133.4</v>
      </c>
      <c r="R1376" s="3">
        <v>133.12</v>
      </c>
      <c r="S1376" s="3">
        <v>133.4</v>
      </c>
      <c r="T1376" s="3">
        <v>134.35</v>
      </c>
      <c r="U1376" s="3">
        <v>132.62</v>
      </c>
      <c r="V1376" s="3">
        <v>135.16</v>
      </c>
      <c r="W1376" s="3">
        <v>135.74</v>
      </c>
      <c r="X1376" s="3">
        <v>134.24</v>
      </c>
      <c r="Y1376" s="3">
        <v>134.13</v>
      </c>
      <c r="Z1376" s="3">
        <v>130.13</v>
      </c>
      <c r="AA1376" s="3">
        <v>103.16</v>
      </c>
      <c r="AB1376" s="3">
        <v>102.62</v>
      </c>
      <c r="AC1376" s="3">
        <v>102.44</v>
      </c>
      <c r="AD1376" s="3">
        <v>102.62</v>
      </c>
      <c r="AE1376" s="3">
        <v>103.88</v>
      </c>
      <c r="AF1376" s="3">
        <v>104.83</v>
      </c>
      <c r="AG1376" s="3">
        <v>105.86</v>
      </c>
      <c r="AH1376" s="3">
        <v>108.42</v>
      </c>
      <c r="AI1376" s="3">
        <v>108.8</v>
      </c>
      <c r="AJ1376" s="3">
        <v>109.53</v>
      </c>
      <c r="AK1376" s="3">
        <v>109.01</v>
      </c>
      <c r="AL1376" s="3">
        <v>109.6</v>
      </c>
      <c r="AM1376" s="3">
        <v>85.91</v>
      </c>
      <c r="AN1376" s="3">
        <v>85.1</v>
      </c>
      <c r="AO1376" s="3">
        <v>84.84</v>
      </c>
      <c r="AP1376" s="3">
        <v>85.11</v>
      </c>
      <c r="AQ1376" s="3">
        <v>86.24</v>
      </c>
      <c r="AR1376" s="3">
        <v>87.93</v>
      </c>
      <c r="AS1376" s="3">
        <v>106.18</v>
      </c>
      <c r="AT1376" s="3">
        <v>109</v>
      </c>
      <c r="AU1376" s="3">
        <v>111.1</v>
      </c>
      <c r="AV1376" s="3">
        <v>111.89</v>
      </c>
      <c r="AW1376" s="3">
        <v>111.17</v>
      </c>
      <c r="AX1376" s="3">
        <v>112.14</v>
      </c>
      <c r="AY1376" s="3">
        <v>85.68</v>
      </c>
    </row>
    <row r="1377" spans="1:51" x14ac:dyDescent="0.35">
      <c r="A1377" s="5">
        <f t="shared" si="22"/>
        <v>44652</v>
      </c>
      <c r="B1377" t="s">
        <v>1522</v>
      </c>
      <c r="C1377" s="2">
        <v>44652</v>
      </c>
      <c r="D1377" s="3">
        <v>220.7</v>
      </c>
      <c r="E1377" s="3">
        <v>223.04</v>
      </c>
      <c r="F1377" s="3">
        <v>227.35</v>
      </c>
      <c r="G1377" s="3">
        <v>229.18</v>
      </c>
      <c r="H1377" s="3">
        <v>235.81</v>
      </c>
      <c r="I1377" s="3">
        <v>242.85</v>
      </c>
      <c r="J1377" s="3">
        <v>245.64</v>
      </c>
      <c r="K1377" s="3">
        <v>246.98</v>
      </c>
      <c r="L1377" s="3">
        <v>240.54</v>
      </c>
      <c r="M1377" s="3">
        <v>240.58</v>
      </c>
      <c r="N1377" s="3">
        <v>239.63</v>
      </c>
      <c r="O1377" s="3">
        <v>130.91999999999999</v>
      </c>
      <c r="P1377" s="3">
        <v>134.71</v>
      </c>
      <c r="Q1377" s="3">
        <v>134.01</v>
      </c>
      <c r="R1377" s="3">
        <v>132.6</v>
      </c>
      <c r="S1377" s="3">
        <v>132.88</v>
      </c>
      <c r="T1377" s="3">
        <v>133.83000000000001</v>
      </c>
      <c r="U1377" s="3">
        <v>132.72</v>
      </c>
      <c r="V1377" s="3">
        <v>135.26</v>
      </c>
      <c r="W1377" s="3">
        <v>135.84</v>
      </c>
      <c r="X1377" s="3">
        <v>134.34</v>
      </c>
      <c r="Y1377" s="3">
        <v>134.22999999999999</v>
      </c>
      <c r="Z1377" s="3">
        <v>130.22999999999999</v>
      </c>
      <c r="AA1377" s="3">
        <v>104.75</v>
      </c>
      <c r="AB1377" s="3">
        <v>104.21</v>
      </c>
      <c r="AC1377" s="3">
        <v>104.03</v>
      </c>
      <c r="AD1377" s="3">
        <v>103.51</v>
      </c>
      <c r="AE1377" s="3">
        <v>104.77</v>
      </c>
      <c r="AF1377" s="3">
        <v>105.72</v>
      </c>
      <c r="AG1377" s="3">
        <v>106.27</v>
      </c>
      <c r="AH1377" s="3">
        <v>108.83</v>
      </c>
      <c r="AI1377" s="3">
        <v>109.21</v>
      </c>
      <c r="AJ1377" s="3">
        <v>109.94</v>
      </c>
      <c r="AK1377" s="3">
        <v>109.42</v>
      </c>
      <c r="AL1377" s="3">
        <v>110.01</v>
      </c>
      <c r="AM1377" s="3">
        <v>87.72</v>
      </c>
      <c r="AN1377" s="3">
        <v>86.91</v>
      </c>
      <c r="AO1377" s="3">
        <v>86.65</v>
      </c>
      <c r="AP1377" s="3">
        <v>86.57</v>
      </c>
      <c r="AQ1377" s="3">
        <v>87.7</v>
      </c>
      <c r="AR1377" s="3">
        <v>89.39</v>
      </c>
      <c r="AS1377" s="3">
        <v>106.59</v>
      </c>
      <c r="AT1377" s="3">
        <v>109.41</v>
      </c>
      <c r="AU1377" s="3">
        <v>111.51</v>
      </c>
      <c r="AV1377" s="3">
        <v>112.3</v>
      </c>
      <c r="AW1377" s="3">
        <v>111.58</v>
      </c>
      <c r="AX1377" s="3">
        <v>112.55</v>
      </c>
      <c r="AY1377" s="3">
        <v>87.49</v>
      </c>
    </row>
    <row r="1378" spans="1:51" x14ac:dyDescent="0.35">
      <c r="A1378" s="5">
        <f t="shared" si="22"/>
        <v>44655</v>
      </c>
      <c r="B1378" t="s">
        <v>1523</v>
      </c>
      <c r="C1378" s="2">
        <v>44655</v>
      </c>
      <c r="D1378" s="3">
        <v>213.98</v>
      </c>
      <c r="E1378" s="3">
        <v>217.63</v>
      </c>
      <c r="F1378" s="3">
        <v>223.04</v>
      </c>
      <c r="G1378" s="3">
        <v>225.29</v>
      </c>
      <c r="H1378" s="3">
        <v>233.46</v>
      </c>
      <c r="I1378" s="3">
        <v>230.43</v>
      </c>
      <c r="J1378" s="3">
        <v>233.22</v>
      </c>
      <c r="K1378" s="3">
        <v>234.56</v>
      </c>
      <c r="L1378" s="3">
        <v>227.3</v>
      </c>
      <c r="M1378" s="3">
        <v>227.34</v>
      </c>
      <c r="N1378" s="3">
        <v>226.39</v>
      </c>
      <c r="O1378" s="3">
        <v>134.03</v>
      </c>
      <c r="P1378" s="3">
        <v>137.82</v>
      </c>
      <c r="Q1378" s="3">
        <v>137.12</v>
      </c>
      <c r="R1378" s="3">
        <v>134.71</v>
      </c>
      <c r="S1378" s="3">
        <v>134.99</v>
      </c>
      <c r="T1378" s="3">
        <v>135.94</v>
      </c>
      <c r="U1378" s="3">
        <v>134.46</v>
      </c>
      <c r="V1378" s="3">
        <v>137</v>
      </c>
      <c r="W1378" s="3">
        <v>137.58000000000001</v>
      </c>
      <c r="X1378" s="3">
        <v>136.08000000000001</v>
      </c>
      <c r="Y1378" s="3">
        <v>135.97</v>
      </c>
      <c r="Z1378" s="3">
        <v>131.97</v>
      </c>
      <c r="AA1378" s="3">
        <v>104.39</v>
      </c>
      <c r="AB1378" s="3">
        <v>103.85</v>
      </c>
      <c r="AC1378" s="3">
        <v>103.67</v>
      </c>
      <c r="AD1378" s="3">
        <v>103.15</v>
      </c>
      <c r="AE1378" s="3">
        <v>104.41</v>
      </c>
      <c r="AF1378" s="3">
        <v>105.36</v>
      </c>
      <c r="AG1378" s="3">
        <v>105.97</v>
      </c>
      <c r="AH1378" s="3">
        <v>108.53</v>
      </c>
      <c r="AI1378" s="3">
        <v>108.91</v>
      </c>
      <c r="AJ1378" s="3">
        <v>109.64</v>
      </c>
      <c r="AK1378" s="3">
        <v>109.12</v>
      </c>
      <c r="AL1378" s="3">
        <v>109.71</v>
      </c>
      <c r="AM1378" s="3">
        <v>88.14</v>
      </c>
      <c r="AN1378" s="3">
        <v>87.33</v>
      </c>
      <c r="AO1378" s="3">
        <v>87.07</v>
      </c>
      <c r="AP1378" s="3">
        <v>86.99</v>
      </c>
      <c r="AQ1378" s="3">
        <v>88.12</v>
      </c>
      <c r="AR1378" s="3">
        <v>89.81</v>
      </c>
      <c r="AS1378" s="3">
        <v>106.29</v>
      </c>
      <c r="AT1378" s="3">
        <v>109.11</v>
      </c>
      <c r="AU1378" s="3">
        <v>111.21</v>
      </c>
      <c r="AV1378" s="3">
        <v>112</v>
      </c>
      <c r="AW1378" s="3">
        <v>111.28</v>
      </c>
      <c r="AX1378" s="3">
        <v>112.25</v>
      </c>
      <c r="AY1378" s="3">
        <v>87.91</v>
      </c>
    </row>
    <row r="1379" spans="1:51" x14ac:dyDescent="0.35">
      <c r="A1379" s="5">
        <f t="shared" si="22"/>
        <v>44656</v>
      </c>
      <c r="B1379" t="s">
        <v>1524</v>
      </c>
      <c r="C1379" s="2">
        <v>44656</v>
      </c>
      <c r="D1379" s="3">
        <v>211.48</v>
      </c>
      <c r="E1379" s="3">
        <v>215.21</v>
      </c>
      <c r="F1379" s="3">
        <v>221.82</v>
      </c>
      <c r="G1379" s="3">
        <v>223.66</v>
      </c>
      <c r="H1379" s="3">
        <v>231.78</v>
      </c>
      <c r="I1379" s="3">
        <v>233.83</v>
      </c>
      <c r="J1379" s="3">
        <v>236.62</v>
      </c>
      <c r="K1379" s="3">
        <v>237.96</v>
      </c>
      <c r="L1379" s="3">
        <v>229.76</v>
      </c>
      <c r="M1379" s="3">
        <v>229.8</v>
      </c>
      <c r="N1379" s="3">
        <v>228.85</v>
      </c>
      <c r="O1379" s="3">
        <v>140.44999999999999</v>
      </c>
      <c r="P1379" s="3">
        <v>144.24</v>
      </c>
      <c r="Q1379" s="3">
        <v>143.54</v>
      </c>
      <c r="R1379" s="3">
        <v>140.46</v>
      </c>
      <c r="S1379" s="3">
        <v>140.74</v>
      </c>
      <c r="T1379" s="3">
        <v>141.69</v>
      </c>
      <c r="U1379" s="3">
        <v>140.19999999999999</v>
      </c>
      <c r="V1379" s="3">
        <v>142.74</v>
      </c>
      <c r="W1379" s="3">
        <v>143.32</v>
      </c>
      <c r="X1379" s="3">
        <v>141.82</v>
      </c>
      <c r="Y1379" s="3">
        <v>141.71</v>
      </c>
      <c r="Z1379" s="3">
        <v>137.71</v>
      </c>
      <c r="AA1379" s="3">
        <v>107</v>
      </c>
      <c r="AB1379" s="3">
        <v>106.46</v>
      </c>
      <c r="AC1379" s="3">
        <v>106.28</v>
      </c>
      <c r="AD1379" s="3">
        <v>105.76</v>
      </c>
      <c r="AE1379" s="3">
        <v>107.02</v>
      </c>
      <c r="AF1379" s="3">
        <v>107.97</v>
      </c>
      <c r="AG1379" s="3">
        <v>111.27</v>
      </c>
      <c r="AH1379" s="3">
        <v>113.83</v>
      </c>
      <c r="AI1379" s="3">
        <v>114.21</v>
      </c>
      <c r="AJ1379" s="3">
        <v>114.94</v>
      </c>
      <c r="AK1379" s="3">
        <v>114.42</v>
      </c>
      <c r="AL1379" s="3">
        <v>115.01</v>
      </c>
      <c r="AM1379" s="3">
        <v>90.34</v>
      </c>
      <c r="AN1379" s="3">
        <v>89.53</v>
      </c>
      <c r="AO1379" s="3">
        <v>89.27</v>
      </c>
      <c r="AP1379" s="3">
        <v>89.19</v>
      </c>
      <c r="AQ1379" s="3">
        <v>90.32</v>
      </c>
      <c r="AR1379" s="3">
        <v>92.01</v>
      </c>
      <c r="AS1379" s="3">
        <v>108.49</v>
      </c>
      <c r="AT1379" s="3">
        <v>111.31</v>
      </c>
      <c r="AU1379" s="3">
        <v>113.41</v>
      </c>
      <c r="AV1379" s="3">
        <v>114.2</v>
      </c>
      <c r="AW1379" s="3">
        <v>113.48</v>
      </c>
      <c r="AX1379" s="3">
        <v>114.45</v>
      </c>
      <c r="AY1379" s="3">
        <v>90.11</v>
      </c>
    </row>
    <row r="1380" spans="1:51" x14ac:dyDescent="0.35">
      <c r="A1380" s="5">
        <f t="shared" si="22"/>
        <v>44657</v>
      </c>
      <c r="B1380" t="s">
        <v>1525</v>
      </c>
      <c r="C1380" s="2">
        <v>44657</v>
      </c>
      <c r="D1380" s="3">
        <v>210.99</v>
      </c>
      <c r="E1380" s="3">
        <v>217.45</v>
      </c>
      <c r="F1380" s="3">
        <v>220.74</v>
      </c>
      <c r="G1380" s="3">
        <v>222.78</v>
      </c>
      <c r="H1380" s="3">
        <v>232.24</v>
      </c>
      <c r="I1380" s="3">
        <v>233.9</v>
      </c>
      <c r="J1380" s="3">
        <v>236.69</v>
      </c>
      <c r="K1380" s="3">
        <v>238.03</v>
      </c>
      <c r="L1380" s="3">
        <v>230.11</v>
      </c>
      <c r="M1380" s="3">
        <v>230.15</v>
      </c>
      <c r="N1380" s="3">
        <v>229.2</v>
      </c>
      <c r="O1380" s="3">
        <v>143.36000000000001</v>
      </c>
      <c r="P1380" s="3">
        <v>147.15</v>
      </c>
      <c r="Q1380" s="3">
        <v>146.44999999999999</v>
      </c>
      <c r="R1380" s="3">
        <v>143.02000000000001</v>
      </c>
      <c r="S1380" s="3">
        <v>143.30000000000001</v>
      </c>
      <c r="T1380" s="3">
        <v>144.25</v>
      </c>
      <c r="U1380" s="3">
        <v>145.62</v>
      </c>
      <c r="V1380" s="3">
        <v>148.16</v>
      </c>
      <c r="W1380" s="3">
        <v>148.74</v>
      </c>
      <c r="X1380" s="3">
        <v>147.24</v>
      </c>
      <c r="Y1380" s="3">
        <v>147.13</v>
      </c>
      <c r="Z1380" s="3">
        <v>143.13</v>
      </c>
      <c r="AA1380" s="3">
        <v>112.6</v>
      </c>
      <c r="AB1380" s="3">
        <v>112.06</v>
      </c>
      <c r="AC1380" s="3">
        <v>111.88</v>
      </c>
      <c r="AD1380" s="3">
        <v>111.36</v>
      </c>
      <c r="AE1380" s="3">
        <v>112.62</v>
      </c>
      <c r="AF1380" s="3">
        <v>113.57</v>
      </c>
      <c r="AG1380" s="3">
        <v>115.19</v>
      </c>
      <c r="AH1380" s="3">
        <v>117.75</v>
      </c>
      <c r="AI1380" s="3">
        <v>118.13</v>
      </c>
      <c r="AJ1380" s="3">
        <v>118.86</v>
      </c>
      <c r="AK1380" s="3">
        <v>118.34</v>
      </c>
      <c r="AL1380" s="3">
        <v>118.93</v>
      </c>
      <c r="AM1380" s="3">
        <v>94.27</v>
      </c>
      <c r="AN1380" s="3">
        <v>93.46</v>
      </c>
      <c r="AO1380" s="3">
        <v>93.2</v>
      </c>
      <c r="AP1380" s="3">
        <v>93.12</v>
      </c>
      <c r="AQ1380" s="3">
        <v>94.25</v>
      </c>
      <c r="AR1380" s="3">
        <v>96.77</v>
      </c>
      <c r="AS1380" s="3">
        <v>112.41</v>
      </c>
      <c r="AT1380" s="3">
        <v>115.23</v>
      </c>
      <c r="AU1380" s="3">
        <v>117.33</v>
      </c>
      <c r="AV1380" s="3">
        <v>118.12</v>
      </c>
      <c r="AW1380" s="3">
        <v>117.4</v>
      </c>
      <c r="AX1380" s="3">
        <v>118.37</v>
      </c>
      <c r="AY1380" s="3">
        <v>94.04</v>
      </c>
    </row>
    <row r="1381" spans="1:51" x14ac:dyDescent="0.35">
      <c r="A1381" s="5">
        <f t="shared" si="22"/>
        <v>44658</v>
      </c>
      <c r="B1381" t="s">
        <v>1526</v>
      </c>
      <c r="C1381" s="2">
        <v>44658</v>
      </c>
      <c r="D1381" s="3">
        <v>206.67</v>
      </c>
      <c r="E1381" s="3">
        <v>215.78</v>
      </c>
      <c r="F1381" s="3">
        <v>217.86</v>
      </c>
      <c r="G1381" s="3">
        <v>219.35</v>
      </c>
      <c r="H1381" s="3">
        <v>228.58</v>
      </c>
      <c r="I1381" s="3">
        <v>232.47</v>
      </c>
      <c r="J1381" s="3">
        <v>235.26</v>
      </c>
      <c r="K1381" s="3">
        <v>236.6</v>
      </c>
      <c r="L1381" s="3">
        <v>228.26</v>
      </c>
      <c r="M1381" s="3">
        <v>228.3</v>
      </c>
      <c r="N1381" s="3">
        <v>227.35</v>
      </c>
      <c r="O1381" s="3">
        <v>144.57</v>
      </c>
      <c r="P1381" s="3">
        <v>148.36000000000001</v>
      </c>
      <c r="Q1381" s="3">
        <v>147.66</v>
      </c>
      <c r="R1381" s="3">
        <v>143.79</v>
      </c>
      <c r="S1381" s="3">
        <v>144.07</v>
      </c>
      <c r="T1381" s="3">
        <v>145.02000000000001</v>
      </c>
      <c r="U1381" s="3">
        <v>148.36000000000001</v>
      </c>
      <c r="V1381" s="3">
        <v>150.9</v>
      </c>
      <c r="W1381" s="3">
        <v>151.47999999999999</v>
      </c>
      <c r="X1381" s="3">
        <v>149.97999999999999</v>
      </c>
      <c r="Y1381" s="3">
        <v>149.87</v>
      </c>
      <c r="Z1381" s="3">
        <v>145.87</v>
      </c>
      <c r="AA1381" s="3">
        <v>113.42</v>
      </c>
      <c r="AB1381" s="3">
        <v>112.88</v>
      </c>
      <c r="AC1381" s="3">
        <v>112.7</v>
      </c>
      <c r="AD1381" s="3">
        <v>112.18</v>
      </c>
      <c r="AE1381" s="3">
        <v>113.44</v>
      </c>
      <c r="AF1381" s="3">
        <v>114.39</v>
      </c>
      <c r="AG1381" s="3">
        <v>116.73</v>
      </c>
      <c r="AH1381" s="3">
        <v>119.29</v>
      </c>
      <c r="AI1381" s="3">
        <v>119.67</v>
      </c>
      <c r="AJ1381" s="3">
        <v>120.4</v>
      </c>
      <c r="AK1381" s="3">
        <v>119.88</v>
      </c>
      <c r="AL1381" s="3">
        <v>120.47</v>
      </c>
      <c r="AM1381" s="3">
        <v>94.5</v>
      </c>
      <c r="AN1381" s="3">
        <v>93.69</v>
      </c>
      <c r="AO1381" s="3">
        <v>93.43</v>
      </c>
      <c r="AP1381" s="3">
        <v>93.35</v>
      </c>
      <c r="AQ1381" s="3">
        <v>94.48</v>
      </c>
      <c r="AR1381" s="3">
        <v>97</v>
      </c>
      <c r="AS1381" s="3">
        <v>112.64</v>
      </c>
      <c r="AT1381" s="3">
        <v>115.46</v>
      </c>
      <c r="AU1381" s="3">
        <v>117.56</v>
      </c>
      <c r="AV1381" s="3">
        <v>118.35</v>
      </c>
      <c r="AW1381" s="3">
        <v>117.63</v>
      </c>
      <c r="AX1381" s="3">
        <v>118.6</v>
      </c>
      <c r="AY1381" s="3">
        <v>94.27</v>
      </c>
    </row>
    <row r="1382" spans="1:51" x14ac:dyDescent="0.35">
      <c r="A1382" s="5">
        <f t="shared" si="22"/>
        <v>44659</v>
      </c>
      <c r="B1382" t="s">
        <v>1527</v>
      </c>
      <c r="C1382" s="2">
        <v>44659</v>
      </c>
      <c r="D1382" s="3">
        <v>201.29</v>
      </c>
      <c r="E1382" s="3">
        <v>210.87</v>
      </c>
      <c r="F1382" s="3">
        <v>219.99</v>
      </c>
      <c r="G1382" s="3">
        <v>221.32</v>
      </c>
      <c r="H1382" s="3">
        <v>230.06</v>
      </c>
      <c r="I1382" s="3">
        <v>232.94</v>
      </c>
      <c r="J1382" s="3">
        <v>235.73</v>
      </c>
      <c r="K1382" s="3">
        <v>237.07</v>
      </c>
      <c r="L1382" s="3">
        <v>229.08</v>
      </c>
      <c r="M1382" s="3">
        <v>229.12</v>
      </c>
      <c r="N1382" s="3">
        <v>228.17</v>
      </c>
      <c r="O1382" s="3">
        <v>151.80000000000001</v>
      </c>
      <c r="P1382" s="3">
        <v>155.59</v>
      </c>
      <c r="Q1382" s="3">
        <v>154.88999999999999</v>
      </c>
      <c r="R1382" s="3">
        <v>150.71</v>
      </c>
      <c r="S1382" s="3">
        <v>150.99</v>
      </c>
      <c r="T1382" s="3">
        <v>151.94</v>
      </c>
      <c r="U1382" s="3">
        <v>153.81</v>
      </c>
      <c r="V1382" s="3">
        <v>156.35</v>
      </c>
      <c r="W1382" s="3">
        <v>156.93</v>
      </c>
      <c r="X1382" s="3">
        <v>155.43</v>
      </c>
      <c r="Y1382" s="3">
        <v>155.32</v>
      </c>
      <c r="Z1382" s="3">
        <v>151.32</v>
      </c>
      <c r="AA1382" s="3">
        <v>115.62</v>
      </c>
      <c r="AB1382" s="3">
        <v>115.08</v>
      </c>
      <c r="AC1382" s="3">
        <v>114.9</v>
      </c>
      <c r="AD1382" s="3">
        <v>114.38</v>
      </c>
      <c r="AE1382" s="3">
        <v>115.64</v>
      </c>
      <c r="AF1382" s="3">
        <v>116.59</v>
      </c>
      <c r="AG1382" s="3">
        <v>118.43</v>
      </c>
      <c r="AH1382" s="3">
        <v>120.99</v>
      </c>
      <c r="AI1382" s="3">
        <v>121.37</v>
      </c>
      <c r="AJ1382" s="3">
        <v>122.1</v>
      </c>
      <c r="AK1382" s="3">
        <v>121.58</v>
      </c>
      <c r="AL1382" s="3">
        <v>122.17</v>
      </c>
      <c r="AM1382" s="3">
        <v>95.12</v>
      </c>
      <c r="AN1382" s="3">
        <v>94.31</v>
      </c>
      <c r="AO1382" s="3">
        <v>94.05</v>
      </c>
      <c r="AP1382" s="3">
        <v>93.97</v>
      </c>
      <c r="AQ1382" s="3">
        <v>95.1</v>
      </c>
      <c r="AR1382" s="3">
        <v>97.62</v>
      </c>
      <c r="AS1382" s="3">
        <v>114.34</v>
      </c>
      <c r="AT1382" s="3">
        <v>117.16</v>
      </c>
      <c r="AU1382" s="3">
        <v>119.26</v>
      </c>
      <c r="AV1382" s="3">
        <v>120.05</v>
      </c>
      <c r="AW1382" s="3">
        <v>119.33</v>
      </c>
      <c r="AX1382" s="3">
        <v>120.3</v>
      </c>
      <c r="AY1382" s="3">
        <v>94.89</v>
      </c>
    </row>
    <row r="1383" spans="1:51" x14ac:dyDescent="0.35">
      <c r="A1383" s="5">
        <f t="shared" si="22"/>
        <v>44662</v>
      </c>
      <c r="B1383" t="s">
        <v>1528</v>
      </c>
      <c r="C1383" s="2">
        <v>44662</v>
      </c>
      <c r="D1383" s="3">
        <v>193.12</v>
      </c>
      <c r="E1383" s="3">
        <v>206.39</v>
      </c>
      <c r="F1383" s="3">
        <v>210.53</v>
      </c>
      <c r="G1383" s="3">
        <v>212.78</v>
      </c>
      <c r="H1383" s="3">
        <v>221.71</v>
      </c>
      <c r="I1383" s="3">
        <v>230.4</v>
      </c>
      <c r="J1383" s="3">
        <v>232.74</v>
      </c>
      <c r="K1383" s="3">
        <v>234.25</v>
      </c>
      <c r="L1383" s="3">
        <v>225.95</v>
      </c>
      <c r="M1383" s="3">
        <v>225.85</v>
      </c>
      <c r="N1383" s="3">
        <v>224.89</v>
      </c>
      <c r="O1383" s="3">
        <v>156.36000000000001</v>
      </c>
      <c r="P1383" s="3">
        <v>160.15</v>
      </c>
      <c r="Q1383" s="3">
        <v>159.44999999999999</v>
      </c>
      <c r="R1383" s="3">
        <v>155.05000000000001</v>
      </c>
      <c r="S1383" s="3">
        <v>155.33000000000001</v>
      </c>
      <c r="T1383" s="3">
        <v>156.28</v>
      </c>
      <c r="U1383" s="3">
        <v>157.37</v>
      </c>
      <c r="V1383" s="3">
        <v>160.06</v>
      </c>
      <c r="W1383" s="3">
        <v>160.63999999999999</v>
      </c>
      <c r="X1383" s="3">
        <v>159.13999999999999</v>
      </c>
      <c r="Y1383" s="3">
        <v>159.03</v>
      </c>
      <c r="Z1383" s="3">
        <v>155.03</v>
      </c>
      <c r="AA1383" s="3">
        <v>119.39</v>
      </c>
      <c r="AB1383" s="3">
        <v>118.85</v>
      </c>
      <c r="AC1383" s="3">
        <v>118.67</v>
      </c>
      <c r="AD1383" s="3">
        <v>118.15</v>
      </c>
      <c r="AE1383" s="3">
        <v>119.41</v>
      </c>
      <c r="AF1383" s="3">
        <v>120.36</v>
      </c>
      <c r="AG1383" s="3">
        <v>123.01</v>
      </c>
      <c r="AH1383" s="3">
        <v>125.57</v>
      </c>
      <c r="AI1383" s="3">
        <v>125.95</v>
      </c>
      <c r="AJ1383" s="3">
        <v>126.68</v>
      </c>
      <c r="AK1383" s="3">
        <v>126.16</v>
      </c>
      <c r="AL1383" s="3">
        <v>126.75</v>
      </c>
      <c r="AM1383" s="3">
        <v>98.02</v>
      </c>
      <c r="AN1383" s="3">
        <v>97.21</v>
      </c>
      <c r="AO1383" s="3">
        <v>96.95</v>
      </c>
      <c r="AP1383" s="3">
        <v>96.87</v>
      </c>
      <c r="AQ1383" s="3">
        <v>98</v>
      </c>
      <c r="AR1383" s="3">
        <v>100.81</v>
      </c>
      <c r="AS1383" s="3">
        <v>118.92</v>
      </c>
      <c r="AT1383" s="3">
        <v>121.74</v>
      </c>
      <c r="AU1383" s="3">
        <v>123.84</v>
      </c>
      <c r="AV1383" s="3">
        <v>124.63</v>
      </c>
      <c r="AW1383" s="3">
        <v>123.91</v>
      </c>
      <c r="AX1383" s="3">
        <v>124.88</v>
      </c>
      <c r="AY1383" s="3">
        <v>97.79</v>
      </c>
    </row>
    <row r="1384" spans="1:51" x14ac:dyDescent="0.35">
      <c r="A1384" s="5">
        <f t="shared" si="22"/>
        <v>44663</v>
      </c>
      <c r="B1384" t="s">
        <v>1529</v>
      </c>
      <c r="C1384" s="2">
        <v>44663</v>
      </c>
      <c r="D1384" s="3">
        <v>192.78</v>
      </c>
      <c r="E1384" s="3">
        <v>206.1</v>
      </c>
      <c r="F1384" s="3">
        <v>213.65</v>
      </c>
      <c r="G1384" s="3">
        <v>217.32</v>
      </c>
      <c r="H1384" s="3">
        <v>226.9</v>
      </c>
      <c r="I1384" s="3">
        <v>230.77</v>
      </c>
      <c r="J1384" s="3">
        <v>233.11</v>
      </c>
      <c r="K1384" s="3">
        <v>234.62</v>
      </c>
      <c r="L1384" s="3">
        <v>227.06</v>
      </c>
      <c r="M1384" s="3">
        <v>226.96</v>
      </c>
      <c r="N1384" s="3">
        <v>226</v>
      </c>
      <c r="O1384" s="3">
        <v>160.26</v>
      </c>
      <c r="P1384" s="3">
        <v>164.32</v>
      </c>
      <c r="Q1384" s="3">
        <v>163.25</v>
      </c>
      <c r="R1384" s="3">
        <v>158.97999999999999</v>
      </c>
      <c r="S1384" s="3">
        <v>159.28</v>
      </c>
      <c r="T1384" s="3">
        <v>159.93</v>
      </c>
      <c r="U1384" s="3">
        <v>161.11000000000001</v>
      </c>
      <c r="V1384" s="3">
        <v>163.80000000000001</v>
      </c>
      <c r="W1384" s="3">
        <v>164.38</v>
      </c>
      <c r="X1384" s="3">
        <v>162.88</v>
      </c>
      <c r="Y1384" s="3">
        <v>162.77000000000001</v>
      </c>
      <c r="Z1384" s="3">
        <v>158.77000000000001</v>
      </c>
      <c r="AA1384" s="3">
        <v>121.11</v>
      </c>
      <c r="AB1384" s="3">
        <v>120.57</v>
      </c>
      <c r="AC1384" s="3">
        <v>120.39</v>
      </c>
      <c r="AD1384" s="3">
        <v>119.87</v>
      </c>
      <c r="AE1384" s="3">
        <v>121.13</v>
      </c>
      <c r="AF1384" s="3">
        <v>122.08</v>
      </c>
      <c r="AG1384" s="3">
        <v>125.04</v>
      </c>
      <c r="AH1384" s="3">
        <v>127.6</v>
      </c>
      <c r="AI1384" s="3">
        <v>127.98</v>
      </c>
      <c r="AJ1384" s="3">
        <v>128.71</v>
      </c>
      <c r="AK1384" s="3">
        <v>128.19</v>
      </c>
      <c r="AL1384" s="3">
        <v>128.78</v>
      </c>
      <c r="AM1384" s="3">
        <v>100.02</v>
      </c>
      <c r="AN1384" s="3">
        <v>99.21</v>
      </c>
      <c r="AO1384" s="3">
        <v>98.95</v>
      </c>
      <c r="AP1384" s="3">
        <v>98.87</v>
      </c>
      <c r="AQ1384" s="3">
        <v>100</v>
      </c>
      <c r="AR1384" s="3">
        <v>102.72</v>
      </c>
      <c r="AS1384" s="3">
        <v>120.95</v>
      </c>
      <c r="AT1384" s="3">
        <v>123.77</v>
      </c>
      <c r="AU1384" s="3">
        <v>125.87</v>
      </c>
      <c r="AV1384" s="3">
        <v>126.66</v>
      </c>
      <c r="AW1384" s="3">
        <v>125.94</v>
      </c>
      <c r="AX1384" s="3">
        <v>126.91</v>
      </c>
      <c r="AY1384" s="3">
        <v>99.79</v>
      </c>
    </row>
    <row r="1385" spans="1:51" x14ac:dyDescent="0.35">
      <c r="A1385" s="5">
        <f t="shared" si="22"/>
        <v>44664</v>
      </c>
      <c r="B1385" t="s">
        <v>1530</v>
      </c>
      <c r="C1385" s="2">
        <v>44664</v>
      </c>
      <c r="D1385" s="3">
        <v>193.53</v>
      </c>
      <c r="E1385" s="3">
        <v>206.25</v>
      </c>
      <c r="F1385" s="3">
        <v>214.1</v>
      </c>
      <c r="G1385" s="3">
        <v>217.75</v>
      </c>
      <c r="H1385" s="3">
        <v>227.61</v>
      </c>
      <c r="I1385" s="3">
        <v>233.02</v>
      </c>
      <c r="J1385" s="3">
        <v>235.36</v>
      </c>
      <c r="K1385" s="3">
        <v>236.87</v>
      </c>
      <c r="L1385" s="3">
        <v>229.58</v>
      </c>
      <c r="M1385" s="3">
        <v>229.48</v>
      </c>
      <c r="N1385" s="3">
        <v>228.52</v>
      </c>
      <c r="O1385" s="3">
        <v>162.46</v>
      </c>
      <c r="P1385" s="3">
        <v>165.79</v>
      </c>
      <c r="Q1385" s="3">
        <v>164.72</v>
      </c>
      <c r="R1385" s="3">
        <v>160.44999999999999</v>
      </c>
      <c r="S1385" s="3">
        <v>161.47999999999999</v>
      </c>
      <c r="T1385" s="3">
        <v>162.13</v>
      </c>
      <c r="U1385" s="3">
        <v>167.73</v>
      </c>
      <c r="V1385" s="3">
        <v>170.75</v>
      </c>
      <c r="W1385" s="3">
        <v>171.18</v>
      </c>
      <c r="X1385" s="3">
        <v>169.52</v>
      </c>
      <c r="Y1385" s="3">
        <v>169.44</v>
      </c>
      <c r="Z1385" s="3">
        <v>165.19</v>
      </c>
      <c r="AA1385" s="3">
        <v>127.7</v>
      </c>
      <c r="AB1385" s="3">
        <v>127.16</v>
      </c>
      <c r="AC1385" s="3">
        <v>126.98</v>
      </c>
      <c r="AD1385" s="3">
        <v>126.46</v>
      </c>
      <c r="AE1385" s="3">
        <v>127.72</v>
      </c>
      <c r="AF1385" s="3">
        <v>128.66999999999999</v>
      </c>
      <c r="AG1385" s="3">
        <v>129.38</v>
      </c>
      <c r="AH1385" s="3">
        <v>131.94</v>
      </c>
      <c r="AI1385" s="3">
        <v>132.32</v>
      </c>
      <c r="AJ1385" s="3">
        <v>133.05000000000001</v>
      </c>
      <c r="AK1385" s="3">
        <v>132.53</v>
      </c>
      <c r="AL1385" s="3">
        <v>133.12</v>
      </c>
      <c r="AM1385" s="3">
        <v>102.46</v>
      </c>
      <c r="AN1385" s="3">
        <v>101.65</v>
      </c>
      <c r="AO1385" s="3">
        <v>101.39</v>
      </c>
      <c r="AP1385" s="3">
        <v>101.31</v>
      </c>
      <c r="AQ1385" s="3">
        <v>102.44</v>
      </c>
      <c r="AR1385" s="3">
        <v>106.2</v>
      </c>
      <c r="AS1385" s="3">
        <v>123.12</v>
      </c>
      <c r="AT1385" s="3">
        <v>125.94</v>
      </c>
      <c r="AU1385" s="3">
        <v>128.04</v>
      </c>
      <c r="AV1385" s="3">
        <v>128.83000000000001</v>
      </c>
      <c r="AW1385" s="3">
        <v>128.11000000000001</v>
      </c>
      <c r="AX1385" s="3">
        <v>129.08000000000001</v>
      </c>
      <c r="AY1385" s="3">
        <v>101.01</v>
      </c>
    </row>
    <row r="1386" spans="1:51" x14ac:dyDescent="0.35">
      <c r="A1386" s="5">
        <f t="shared" si="22"/>
        <v>44665</v>
      </c>
      <c r="B1386" t="s">
        <v>1531</v>
      </c>
      <c r="C1386" s="2">
        <v>44665</v>
      </c>
      <c r="D1386" s="3">
        <v>170.5</v>
      </c>
      <c r="E1386" s="3">
        <v>185</v>
      </c>
      <c r="F1386" s="3">
        <v>192.69</v>
      </c>
      <c r="G1386" s="3">
        <v>199.01</v>
      </c>
      <c r="H1386" s="3">
        <v>208.74</v>
      </c>
      <c r="I1386" s="3">
        <v>223.34</v>
      </c>
      <c r="J1386" s="3">
        <v>225.68</v>
      </c>
      <c r="K1386" s="3">
        <v>227.19</v>
      </c>
      <c r="L1386" s="3">
        <v>220.94</v>
      </c>
      <c r="M1386" s="3">
        <v>220.84</v>
      </c>
      <c r="N1386" s="3">
        <v>219.88</v>
      </c>
      <c r="O1386" s="3">
        <v>159.35</v>
      </c>
      <c r="P1386" s="3">
        <v>162.68</v>
      </c>
      <c r="Q1386" s="3">
        <v>161.61000000000001</v>
      </c>
      <c r="R1386" s="3">
        <v>157.22999999999999</v>
      </c>
      <c r="S1386" s="3">
        <v>158.26</v>
      </c>
      <c r="T1386" s="3">
        <v>158.91</v>
      </c>
      <c r="U1386" s="3">
        <v>165.45</v>
      </c>
      <c r="V1386" s="3">
        <v>168.47</v>
      </c>
      <c r="W1386" s="3">
        <v>168.9</v>
      </c>
      <c r="X1386" s="3">
        <v>167.24</v>
      </c>
      <c r="Y1386" s="3">
        <v>167.16</v>
      </c>
      <c r="Z1386" s="3">
        <v>162.91</v>
      </c>
      <c r="AA1386" s="3">
        <v>128.47</v>
      </c>
      <c r="AB1386" s="3">
        <v>127.93</v>
      </c>
      <c r="AC1386" s="3">
        <v>127.75</v>
      </c>
      <c r="AD1386" s="3">
        <v>127.2</v>
      </c>
      <c r="AE1386" s="3">
        <v>128.46</v>
      </c>
      <c r="AF1386" s="3">
        <v>129.41</v>
      </c>
      <c r="AG1386" s="3">
        <v>129.04</v>
      </c>
      <c r="AH1386" s="3">
        <v>131.6</v>
      </c>
      <c r="AI1386" s="3">
        <v>131.97999999999999</v>
      </c>
      <c r="AJ1386" s="3">
        <v>132.71</v>
      </c>
      <c r="AK1386" s="3">
        <v>132.19</v>
      </c>
      <c r="AL1386" s="3">
        <v>132.78</v>
      </c>
      <c r="AM1386" s="3">
        <v>103.96</v>
      </c>
      <c r="AN1386" s="3">
        <v>103.15</v>
      </c>
      <c r="AO1386" s="3">
        <v>102.89</v>
      </c>
      <c r="AP1386" s="3">
        <v>102.8</v>
      </c>
      <c r="AQ1386" s="3">
        <v>103.93</v>
      </c>
      <c r="AR1386" s="3">
        <v>107.69</v>
      </c>
      <c r="AS1386" s="3">
        <v>122.78</v>
      </c>
      <c r="AT1386" s="3">
        <v>125.6</v>
      </c>
      <c r="AU1386" s="3">
        <v>127.7</v>
      </c>
      <c r="AV1386" s="3">
        <v>128.49</v>
      </c>
      <c r="AW1386" s="3">
        <v>127.77</v>
      </c>
      <c r="AX1386" s="3">
        <v>128.74</v>
      </c>
      <c r="AY1386" s="3">
        <v>102.51</v>
      </c>
    </row>
    <row r="1387" spans="1:51" x14ac:dyDescent="0.35">
      <c r="A1387" s="5">
        <f t="shared" si="22"/>
        <v>44666</v>
      </c>
      <c r="B1387" t="s">
        <v>1532</v>
      </c>
      <c r="C1387" s="2">
        <v>44666</v>
      </c>
      <c r="D1387" s="3" t="e">
        <v>#N/A</v>
      </c>
      <c r="E1387" s="3" t="e">
        <v>#N/A</v>
      </c>
      <c r="F1387" s="3" t="e">
        <v>#N/A</v>
      </c>
      <c r="G1387" s="3" t="e">
        <v>#N/A</v>
      </c>
      <c r="H1387" s="3" t="e">
        <v>#N/A</v>
      </c>
      <c r="I1387" s="3" t="e">
        <v>#N/A</v>
      </c>
      <c r="J1387" s="3" t="e">
        <v>#N/A</v>
      </c>
      <c r="K1387" s="3" t="e">
        <v>#N/A</v>
      </c>
      <c r="L1387" s="3" t="e">
        <v>#N/A</v>
      </c>
      <c r="M1387" s="3" t="e">
        <v>#N/A</v>
      </c>
      <c r="N1387" s="3" t="e">
        <v>#N/A</v>
      </c>
      <c r="O1387" s="3" t="e">
        <v>#N/A</v>
      </c>
      <c r="P1387" s="3" t="e">
        <v>#N/A</v>
      </c>
      <c r="Q1387" s="3" t="e">
        <v>#N/A</v>
      </c>
      <c r="R1387" s="3" t="e">
        <v>#N/A</v>
      </c>
      <c r="S1387" s="3" t="e">
        <v>#N/A</v>
      </c>
      <c r="T1387" s="3" t="e">
        <v>#N/A</v>
      </c>
      <c r="U1387" s="3" t="e">
        <v>#N/A</v>
      </c>
      <c r="V1387" s="3" t="e">
        <v>#N/A</v>
      </c>
      <c r="W1387" s="3" t="e">
        <v>#N/A</v>
      </c>
      <c r="X1387" s="3" t="e">
        <v>#N/A</v>
      </c>
      <c r="Y1387" s="3" t="e">
        <v>#N/A</v>
      </c>
      <c r="Z1387" s="3" t="e">
        <v>#N/A</v>
      </c>
      <c r="AA1387" s="3" t="e">
        <v>#N/A</v>
      </c>
      <c r="AB1387" s="3" t="e">
        <v>#N/A</v>
      </c>
      <c r="AC1387" s="3" t="e">
        <v>#N/A</v>
      </c>
      <c r="AD1387" s="3" t="e">
        <v>#N/A</v>
      </c>
      <c r="AE1387" s="3" t="e">
        <v>#N/A</v>
      </c>
      <c r="AF1387" s="3" t="e">
        <v>#N/A</v>
      </c>
      <c r="AG1387" s="3" t="e">
        <v>#N/A</v>
      </c>
      <c r="AH1387" s="3" t="e">
        <v>#N/A</v>
      </c>
      <c r="AI1387" s="3" t="e">
        <v>#N/A</v>
      </c>
      <c r="AJ1387" s="3" t="e">
        <v>#N/A</v>
      </c>
      <c r="AK1387" s="3" t="e">
        <v>#N/A</v>
      </c>
      <c r="AL1387" s="3" t="e">
        <v>#N/A</v>
      </c>
      <c r="AM1387" s="3" t="e">
        <v>#N/A</v>
      </c>
      <c r="AN1387" s="3" t="e">
        <v>#N/A</v>
      </c>
      <c r="AO1387" s="3" t="e">
        <v>#N/A</v>
      </c>
      <c r="AP1387" s="3" t="e">
        <v>#N/A</v>
      </c>
      <c r="AQ1387" s="3" t="e">
        <v>#N/A</v>
      </c>
      <c r="AR1387" s="3" t="e">
        <v>#N/A</v>
      </c>
      <c r="AS1387" s="3" t="e">
        <v>#N/A</v>
      </c>
      <c r="AT1387" s="3" t="e">
        <v>#N/A</v>
      </c>
      <c r="AU1387" s="3" t="e">
        <v>#N/A</v>
      </c>
      <c r="AV1387" s="3" t="e">
        <v>#N/A</v>
      </c>
      <c r="AW1387" s="3" t="e">
        <v>#N/A</v>
      </c>
      <c r="AX1387" s="3" t="e">
        <v>#N/A</v>
      </c>
      <c r="AY1387" s="3" t="e">
        <v>#N/A</v>
      </c>
    </row>
    <row r="1388" spans="1:51" x14ac:dyDescent="0.35">
      <c r="A1388" s="5">
        <f t="shared" si="22"/>
        <v>44669</v>
      </c>
      <c r="B1388" t="s">
        <v>1533</v>
      </c>
      <c r="C1388" s="2">
        <v>44669</v>
      </c>
      <c r="D1388" s="3">
        <v>170.5</v>
      </c>
      <c r="E1388" s="3">
        <v>185</v>
      </c>
      <c r="F1388" s="3">
        <v>192.69</v>
      </c>
      <c r="G1388" s="3">
        <v>199.01</v>
      </c>
      <c r="H1388" s="3">
        <v>208.74</v>
      </c>
      <c r="I1388" s="3">
        <v>223.34</v>
      </c>
      <c r="J1388" s="3">
        <v>225.68</v>
      </c>
      <c r="K1388" s="3">
        <v>227.19</v>
      </c>
      <c r="L1388" s="3">
        <v>220.94</v>
      </c>
      <c r="M1388" s="3">
        <v>220.84</v>
      </c>
      <c r="N1388" s="3">
        <v>219.88</v>
      </c>
      <c r="O1388" s="3">
        <v>159.35</v>
      </c>
      <c r="P1388" s="3">
        <v>162.68</v>
      </c>
      <c r="Q1388" s="3">
        <v>161.61000000000001</v>
      </c>
      <c r="R1388" s="3">
        <v>157.22999999999999</v>
      </c>
      <c r="S1388" s="3">
        <v>158.26</v>
      </c>
      <c r="T1388" s="3">
        <v>158.91</v>
      </c>
      <c r="U1388" s="3">
        <v>165.45</v>
      </c>
      <c r="V1388" s="3">
        <v>168.47</v>
      </c>
      <c r="W1388" s="3">
        <v>168.9</v>
      </c>
      <c r="X1388" s="3">
        <v>167.24</v>
      </c>
      <c r="Y1388" s="3">
        <v>167.16</v>
      </c>
      <c r="Z1388" s="3">
        <v>162.91</v>
      </c>
      <c r="AA1388" s="3">
        <v>128.47</v>
      </c>
      <c r="AB1388" s="3">
        <v>127.93</v>
      </c>
      <c r="AC1388" s="3">
        <v>127.75</v>
      </c>
      <c r="AD1388" s="3">
        <v>127.2</v>
      </c>
      <c r="AE1388" s="3">
        <v>128.46</v>
      </c>
      <c r="AF1388" s="3">
        <v>129.41</v>
      </c>
      <c r="AG1388" s="3">
        <v>129.04</v>
      </c>
      <c r="AH1388" s="3">
        <v>131.6</v>
      </c>
      <c r="AI1388" s="3">
        <v>131.97999999999999</v>
      </c>
      <c r="AJ1388" s="3">
        <v>132.71</v>
      </c>
      <c r="AK1388" s="3">
        <v>132.19</v>
      </c>
      <c r="AL1388" s="3">
        <v>132.78</v>
      </c>
      <c r="AM1388" s="3">
        <v>103.96</v>
      </c>
      <c r="AN1388" s="3">
        <v>103.15</v>
      </c>
      <c r="AO1388" s="3">
        <v>102.89</v>
      </c>
      <c r="AP1388" s="3">
        <v>102.8</v>
      </c>
      <c r="AQ1388" s="3">
        <v>103.93</v>
      </c>
      <c r="AR1388" s="3">
        <v>107.69</v>
      </c>
      <c r="AS1388" s="3">
        <v>122.78</v>
      </c>
      <c r="AT1388" s="3">
        <v>125.6</v>
      </c>
      <c r="AU1388" s="3">
        <v>127.7</v>
      </c>
      <c r="AV1388" s="3">
        <v>128.49</v>
      </c>
      <c r="AW1388" s="3">
        <v>127.77</v>
      </c>
      <c r="AX1388" s="3">
        <v>128.74</v>
      </c>
      <c r="AY1388" s="3">
        <v>102.51</v>
      </c>
    </row>
    <row r="1389" spans="1:51" x14ac:dyDescent="0.35">
      <c r="A1389" s="5">
        <f t="shared" si="22"/>
        <v>44670</v>
      </c>
      <c r="B1389" t="s">
        <v>1534</v>
      </c>
      <c r="C1389" s="2">
        <v>44670</v>
      </c>
      <c r="D1389" s="3">
        <v>169.29</v>
      </c>
      <c r="E1389" s="3">
        <v>188.68</v>
      </c>
      <c r="F1389" s="3">
        <v>194.55</v>
      </c>
      <c r="G1389" s="3">
        <v>201.81</v>
      </c>
      <c r="H1389" s="3">
        <v>212.66</v>
      </c>
      <c r="I1389" s="3">
        <v>217.21</v>
      </c>
      <c r="J1389" s="3">
        <v>219.55</v>
      </c>
      <c r="K1389" s="3">
        <v>221.06</v>
      </c>
      <c r="L1389" s="3">
        <v>215.68</v>
      </c>
      <c r="M1389" s="3">
        <v>215.58</v>
      </c>
      <c r="N1389" s="3">
        <v>214.62</v>
      </c>
      <c r="O1389" s="3">
        <v>161.22999999999999</v>
      </c>
      <c r="P1389" s="3">
        <v>164.56</v>
      </c>
      <c r="Q1389" s="3">
        <v>163.49</v>
      </c>
      <c r="R1389" s="3">
        <v>159.04</v>
      </c>
      <c r="S1389" s="3">
        <v>160.07</v>
      </c>
      <c r="T1389" s="3">
        <v>160.72</v>
      </c>
      <c r="U1389" s="3">
        <v>163.72999999999999</v>
      </c>
      <c r="V1389" s="3">
        <v>166.75</v>
      </c>
      <c r="W1389" s="3">
        <v>167.18</v>
      </c>
      <c r="X1389" s="3">
        <v>165.52</v>
      </c>
      <c r="Y1389" s="3">
        <v>165.44</v>
      </c>
      <c r="Z1389" s="3">
        <v>161.19</v>
      </c>
      <c r="AA1389" s="3">
        <v>129.01</v>
      </c>
      <c r="AB1389" s="3">
        <v>128.47</v>
      </c>
      <c r="AC1389" s="3">
        <v>128.29</v>
      </c>
      <c r="AD1389" s="3">
        <v>127.74</v>
      </c>
      <c r="AE1389" s="3">
        <v>129</v>
      </c>
      <c r="AF1389" s="3">
        <v>129.94999999999999</v>
      </c>
      <c r="AG1389" s="3">
        <v>128.87</v>
      </c>
      <c r="AH1389" s="3">
        <v>131.43</v>
      </c>
      <c r="AI1389" s="3">
        <v>131.81</v>
      </c>
      <c r="AJ1389" s="3">
        <v>132.54</v>
      </c>
      <c r="AK1389" s="3">
        <v>132.02000000000001</v>
      </c>
      <c r="AL1389" s="3">
        <v>132.61000000000001</v>
      </c>
      <c r="AM1389" s="3">
        <v>102.13</v>
      </c>
      <c r="AN1389" s="3">
        <v>101.32</v>
      </c>
      <c r="AO1389" s="3">
        <v>101.06</v>
      </c>
      <c r="AP1389" s="3">
        <v>100.97</v>
      </c>
      <c r="AQ1389" s="3">
        <v>102.1</v>
      </c>
      <c r="AR1389" s="3">
        <v>105.86</v>
      </c>
      <c r="AS1389" s="3">
        <v>115.15</v>
      </c>
      <c r="AT1389" s="3">
        <v>117.97</v>
      </c>
      <c r="AU1389" s="3">
        <v>120.07</v>
      </c>
      <c r="AV1389" s="3">
        <v>120.86</v>
      </c>
      <c r="AW1389" s="3">
        <v>120.14</v>
      </c>
      <c r="AX1389" s="3">
        <v>121.11</v>
      </c>
      <c r="AY1389" s="3">
        <v>100.68</v>
      </c>
    </row>
    <row r="1390" spans="1:51" x14ac:dyDescent="0.35">
      <c r="A1390" s="5">
        <f t="shared" si="22"/>
        <v>44671</v>
      </c>
      <c r="B1390" t="s">
        <v>1535</v>
      </c>
      <c r="C1390" s="2">
        <v>44671</v>
      </c>
      <c r="D1390" s="3">
        <v>169.62</v>
      </c>
      <c r="E1390" s="3">
        <v>187</v>
      </c>
      <c r="F1390" s="3">
        <v>192.43</v>
      </c>
      <c r="G1390" s="3">
        <v>199.44</v>
      </c>
      <c r="H1390" s="3">
        <v>211.51</v>
      </c>
      <c r="I1390" s="3">
        <v>217.6</v>
      </c>
      <c r="J1390" s="3">
        <v>219.94</v>
      </c>
      <c r="K1390" s="3">
        <v>221.45</v>
      </c>
      <c r="L1390" s="3">
        <v>217.15</v>
      </c>
      <c r="M1390" s="3">
        <v>217.05</v>
      </c>
      <c r="N1390" s="3">
        <v>216.09</v>
      </c>
      <c r="O1390" s="3">
        <v>166.07</v>
      </c>
      <c r="P1390" s="3">
        <v>169.4</v>
      </c>
      <c r="Q1390" s="3">
        <v>168.33</v>
      </c>
      <c r="R1390" s="3">
        <v>163.96</v>
      </c>
      <c r="S1390" s="3">
        <v>164.99</v>
      </c>
      <c r="T1390" s="3">
        <v>165.64</v>
      </c>
      <c r="U1390" s="3">
        <v>169.56</v>
      </c>
      <c r="V1390" s="3">
        <v>172.58</v>
      </c>
      <c r="W1390" s="3">
        <v>173.01</v>
      </c>
      <c r="X1390" s="3">
        <v>171.35</v>
      </c>
      <c r="Y1390" s="3">
        <v>171.27</v>
      </c>
      <c r="Z1390" s="3">
        <v>167.02</v>
      </c>
      <c r="AA1390" s="3">
        <v>135.84</v>
      </c>
      <c r="AB1390" s="3">
        <v>135.30000000000001</v>
      </c>
      <c r="AC1390" s="3">
        <v>135.12</v>
      </c>
      <c r="AD1390" s="3">
        <v>134.57</v>
      </c>
      <c r="AE1390" s="3">
        <v>135.83000000000001</v>
      </c>
      <c r="AF1390" s="3">
        <v>136.78</v>
      </c>
      <c r="AG1390" s="3">
        <v>137.99</v>
      </c>
      <c r="AH1390" s="3">
        <v>140.55000000000001</v>
      </c>
      <c r="AI1390" s="3">
        <v>140.93</v>
      </c>
      <c r="AJ1390" s="3">
        <v>141.66</v>
      </c>
      <c r="AK1390" s="3">
        <v>141.13999999999999</v>
      </c>
      <c r="AL1390" s="3">
        <v>141.72999999999999</v>
      </c>
      <c r="AM1390" s="3">
        <v>109.97</v>
      </c>
      <c r="AN1390" s="3">
        <v>109.16</v>
      </c>
      <c r="AO1390" s="3">
        <v>108.9</v>
      </c>
      <c r="AP1390" s="3">
        <v>108.81</v>
      </c>
      <c r="AQ1390" s="3">
        <v>109.94</v>
      </c>
      <c r="AR1390" s="3">
        <v>113.7</v>
      </c>
      <c r="AS1390" s="3">
        <v>124.27</v>
      </c>
      <c r="AT1390" s="3">
        <v>127.09</v>
      </c>
      <c r="AU1390" s="3">
        <v>129.19</v>
      </c>
      <c r="AV1390" s="3">
        <v>129.97999999999999</v>
      </c>
      <c r="AW1390" s="3">
        <v>129.26</v>
      </c>
      <c r="AX1390" s="3">
        <v>130.22999999999999</v>
      </c>
      <c r="AY1390" s="3">
        <v>108.52</v>
      </c>
    </row>
    <row r="1391" spans="1:51" x14ac:dyDescent="0.35">
      <c r="A1391" s="5">
        <f t="shared" si="22"/>
        <v>44672</v>
      </c>
      <c r="B1391" t="s">
        <v>1536</v>
      </c>
      <c r="C1391" s="2">
        <v>44672</v>
      </c>
      <c r="D1391" s="3">
        <v>182.18</v>
      </c>
      <c r="E1391" s="3">
        <v>200.82</v>
      </c>
      <c r="F1391" s="3">
        <v>203.22</v>
      </c>
      <c r="G1391" s="3">
        <v>210.1</v>
      </c>
      <c r="H1391" s="3">
        <v>221.55</v>
      </c>
      <c r="I1391" s="3">
        <v>227.14</v>
      </c>
      <c r="J1391" s="3">
        <v>229.48</v>
      </c>
      <c r="K1391" s="3">
        <v>230.99</v>
      </c>
      <c r="L1391" s="3">
        <v>227.42</v>
      </c>
      <c r="M1391" s="3">
        <v>227.32</v>
      </c>
      <c r="N1391" s="3">
        <v>226.36</v>
      </c>
      <c r="O1391" s="3">
        <v>174.37</v>
      </c>
      <c r="P1391" s="3">
        <v>177.7</v>
      </c>
      <c r="Q1391" s="3">
        <v>176.63</v>
      </c>
      <c r="R1391" s="3">
        <v>172.13</v>
      </c>
      <c r="S1391" s="3">
        <v>173.16</v>
      </c>
      <c r="T1391" s="3">
        <v>173.81</v>
      </c>
      <c r="U1391" s="3">
        <v>176.02</v>
      </c>
      <c r="V1391" s="3">
        <v>179.04</v>
      </c>
      <c r="W1391" s="3">
        <v>179.47</v>
      </c>
      <c r="X1391" s="3">
        <v>177.81</v>
      </c>
      <c r="Y1391" s="3">
        <v>177.73</v>
      </c>
      <c r="Z1391" s="3">
        <v>173.48</v>
      </c>
      <c r="AA1391" s="3">
        <v>140.75</v>
      </c>
      <c r="AB1391" s="3">
        <v>140.21</v>
      </c>
      <c r="AC1391" s="3">
        <v>140.03</v>
      </c>
      <c r="AD1391" s="3">
        <v>139.47999999999999</v>
      </c>
      <c r="AE1391" s="3">
        <v>140.74</v>
      </c>
      <c r="AF1391" s="3">
        <v>141.69</v>
      </c>
      <c r="AG1391" s="3">
        <v>142.52000000000001</v>
      </c>
      <c r="AH1391" s="3">
        <v>145.08000000000001</v>
      </c>
      <c r="AI1391" s="3">
        <v>145.46</v>
      </c>
      <c r="AJ1391" s="3">
        <v>146.19</v>
      </c>
      <c r="AK1391" s="3">
        <v>145.66999999999999</v>
      </c>
      <c r="AL1391" s="3">
        <v>146.26</v>
      </c>
      <c r="AM1391" s="3">
        <v>112.88</v>
      </c>
      <c r="AN1391" s="3">
        <v>112.07</v>
      </c>
      <c r="AO1391" s="3">
        <v>111.81</v>
      </c>
      <c r="AP1391" s="3">
        <v>111.72</v>
      </c>
      <c r="AQ1391" s="3">
        <v>112.85</v>
      </c>
      <c r="AR1391" s="3">
        <v>116.61</v>
      </c>
      <c r="AS1391" s="3">
        <v>123.28</v>
      </c>
      <c r="AT1391" s="3">
        <v>126.1</v>
      </c>
      <c r="AU1391" s="3">
        <v>128.19999999999999</v>
      </c>
      <c r="AV1391" s="3">
        <v>128.99</v>
      </c>
      <c r="AW1391" s="3">
        <v>128.27000000000001</v>
      </c>
      <c r="AX1391" s="3">
        <v>126.48</v>
      </c>
      <c r="AY1391" s="3">
        <v>111.43</v>
      </c>
    </row>
    <row r="1392" spans="1:51" x14ac:dyDescent="0.35">
      <c r="A1392" s="5">
        <f t="shared" si="22"/>
        <v>44673</v>
      </c>
      <c r="B1392" t="s">
        <v>1537</v>
      </c>
      <c r="C1392" s="2">
        <v>44673</v>
      </c>
      <c r="D1392" s="3">
        <v>168.49</v>
      </c>
      <c r="E1392" s="3">
        <v>185.55</v>
      </c>
      <c r="F1392" s="3">
        <v>192.44</v>
      </c>
      <c r="G1392" s="3">
        <v>199.1</v>
      </c>
      <c r="H1392" s="3">
        <v>210.84</v>
      </c>
      <c r="I1392" s="3">
        <v>222.45</v>
      </c>
      <c r="J1392" s="3">
        <v>224.79</v>
      </c>
      <c r="K1392" s="3">
        <v>226.3</v>
      </c>
      <c r="L1392" s="3">
        <v>218.66</v>
      </c>
      <c r="M1392" s="3">
        <v>218.56</v>
      </c>
      <c r="N1392" s="3">
        <v>217.6</v>
      </c>
      <c r="O1392" s="3">
        <v>171.79</v>
      </c>
      <c r="P1392" s="3">
        <v>175.12</v>
      </c>
      <c r="Q1392" s="3">
        <v>174.05</v>
      </c>
      <c r="R1392" s="3">
        <v>169.48</v>
      </c>
      <c r="S1392" s="3">
        <v>170.51</v>
      </c>
      <c r="T1392" s="3">
        <v>171.16</v>
      </c>
      <c r="U1392" s="3">
        <v>176.92</v>
      </c>
      <c r="V1392" s="3">
        <v>179.94</v>
      </c>
      <c r="W1392" s="3">
        <v>180.37</v>
      </c>
      <c r="X1392" s="3">
        <v>178.71</v>
      </c>
      <c r="Y1392" s="3">
        <v>178.63</v>
      </c>
      <c r="Z1392" s="3">
        <v>174.38</v>
      </c>
      <c r="AA1392" s="3">
        <v>139.41</v>
      </c>
      <c r="AB1392" s="3">
        <v>138.87</v>
      </c>
      <c r="AC1392" s="3">
        <v>138.69</v>
      </c>
      <c r="AD1392" s="3">
        <v>138.13999999999999</v>
      </c>
      <c r="AE1392" s="3">
        <v>139.4</v>
      </c>
      <c r="AF1392" s="3">
        <v>140.35</v>
      </c>
      <c r="AG1392" s="3">
        <v>142.22</v>
      </c>
      <c r="AH1392" s="3">
        <v>144.78</v>
      </c>
      <c r="AI1392" s="3">
        <v>145.16</v>
      </c>
      <c r="AJ1392" s="3">
        <v>145.88999999999999</v>
      </c>
      <c r="AK1392" s="3">
        <v>145.37</v>
      </c>
      <c r="AL1392" s="3">
        <v>145.96</v>
      </c>
      <c r="AM1392" s="3">
        <v>113.69</v>
      </c>
      <c r="AN1392" s="3">
        <v>112.88</v>
      </c>
      <c r="AO1392" s="3">
        <v>112.62</v>
      </c>
      <c r="AP1392" s="3">
        <v>112.53</v>
      </c>
      <c r="AQ1392" s="3">
        <v>113.66</v>
      </c>
      <c r="AR1392" s="3">
        <v>117.42</v>
      </c>
      <c r="AS1392" s="3">
        <v>118.76</v>
      </c>
      <c r="AT1392" s="3">
        <v>121.58</v>
      </c>
      <c r="AU1392" s="3">
        <v>123.68</v>
      </c>
      <c r="AV1392" s="3">
        <v>124.47</v>
      </c>
      <c r="AW1392" s="3">
        <v>123.75</v>
      </c>
      <c r="AX1392" s="3">
        <v>121.96</v>
      </c>
      <c r="AY1392" s="3">
        <v>112.24</v>
      </c>
    </row>
    <row r="1393" spans="1:51" x14ac:dyDescent="0.35">
      <c r="A1393" s="5">
        <f t="shared" si="22"/>
        <v>44676</v>
      </c>
      <c r="B1393" t="s">
        <v>1538</v>
      </c>
      <c r="C1393" s="2">
        <v>44676</v>
      </c>
      <c r="D1393" s="3">
        <v>161.87</v>
      </c>
      <c r="E1393" s="3">
        <v>181.07</v>
      </c>
      <c r="F1393" s="3">
        <v>188.63</v>
      </c>
      <c r="G1393" s="3">
        <v>195.24</v>
      </c>
      <c r="H1393" s="3">
        <v>207.19</v>
      </c>
      <c r="I1393" s="3">
        <v>217.78</v>
      </c>
      <c r="J1393" s="3">
        <v>220.12</v>
      </c>
      <c r="K1393" s="3">
        <v>221.63</v>
      </c>
      <c r="L1393" s="3">
        <v>214.93</v>
      </c>
      <c r="M1393" s="3">
        <v>214.83</v>
      </c>
      <c r="N1393" s="3">
        <v>213.87</v>
      </c>
      <c r="O1393" s="3">
        <v>168.72</v>
      </c>
      <c r="P1393" s="3">
        <v>172.05</v>
      </c>
      <c r="Q1393" s="3">
        <v>170.98</v>
      </c>
      <c r="R1393" s="3">
        <v>166.4</v>
      </c>
      <c r="S1393" s="3">
        <v>167.43</v>
      </c>
      <c r="T1393" s="3">
        <v>168.08</v>
      </c>
      <c r="U1393" s="3">
        <v>173.78</v>
      </c>
      <c r="V1393" s="3">
        <v>176.8</v>
      </c>
      <c r="W1393" s="3">
        <v>177.23</v>
      </c>
      <c r="X1393" s="3">
        <v>175.57</v>
      </c>
      <c r="Y1393" s="3">
        <v>175.49</v>
      </c>
      <c r="Z1393" s="3">
        <v>171.24</v>
      </c>
      <c r="AA1393" s="3">
        <v>137.44</v>
      </c>
      <c r="AB1393" s="3">
        <v>136.9</v>
      </c>
      <c r="AC1393" s="3">
        <v>136.72</v>
      </c>
      <c r="AD1393" s="3">
        <v>136.16999999999999</v>
      </c>
      <c r="AE1393" s="3">
        <v>137.43</v>
      </c>
      <c r="AF1393" s="3">
        <v>138.38</v>
      </c>
      <c r="AG1393" s="3">
        <v>140.07</v>
      </c>
      <c r="AH1393" s="3">
        <v>142.63</v>
      </c>
      <c r="AI1393" s="3">
        <v>143.01</v>
      </c>
      <c r="AJ1393" s="3">
        <v>143.74</v>
      </c>
      <c r="AK1393" s="3">
        <v>143.22</v>
      </c>
      <c r="AL1393" s="3">
        <v>143.81</v>
      </c>
      <c r="AM1393" s="3">
        <v>112.33</v>
      </c>
      <c r="AN1393" s="3">
        <v>111.52</v>
      </c>
      <c r="AO1393" s="3">
        <v>111.26</v>
      </c>
      <c r="AP1393" s="3">
        <v>111.17</v>
      </c>
      <c r="AQ1393" s="3">
        <v>112.3</v>
      </c>
      <c r="AR1393" s="3">
        <v>116.06</v>
      </c>
      <c r="AS1393" s="3">
        <v>116.61</v>
      </c>
      <c r="AT1393" s="3">
        <v>119.43</v>
      </c>
      <c r="AU1393" s="3">
        <v>121.53</v>
      </c>
      <c r="AV1393" s="3">
        <v>122.32</v>
      </c>
      <c r="AW1393" s="3">
        <v>121.6</v>
      </c>
      <c r="AX1393" s="3">
        <v>119.81</v>
      </c>
      <c r="AY1393" s="3">
        <v>110.88</v>
      </c>
    </row>
    <row r="1394" spans="1:51" x14ac:dyDescent="0.35">
      <c r="A1394" s="5">
        <f t="shared" si="22"/>
        <v>44677</v>
      </c>
      <c r="B1394" t="s">
        <v>1539</v>
      </c>
      <c r="C1394" s="2">
        <v>44677</v>
      </c>
      <c r="D1394" s="3">
        <v>163.68</v>
      </c>
      <c r="E1394" s="3">
        <v>185.29</v>
      </c>
      <c r="F1394" s="3">
        <v>189.35</v>
      </c>
      <c r="G1394" s="3">
        <v>196.54</v>
      </c>
      <c r="H1394" s="3">
        <v>211.88</v>
      </c>
      <c r="I1394" s="3">
        <v>229.01</v>
      </c>
      <c r="J1394" s="3">
        <v>231.35</v>
      </c>
      <c r="K1394" s="3">
        <v>232.86</v>
      </c>
      <c r="L1394" s="3">
        <v>220.65</v>
      </c>
      <c r="M1394" s="3">
        <v>220.55</v>
      </c>
      <c r="N1394" s="3">
        <v>219.59</v>
      </c>
      <c r="O1394" s="3">
        <v>160.66</v>
      </c>
      <c r="P1394" s="3">
        <v>163.99</v>
      </c>
      <c r="Q1394" s="3">
        <v>162.91999999999999</v>
      </c>
      <c r="R1394" s="3">
        <v>158.35</v>
      </c>
      <c r="S1394" s="3">
        <v>159.38</v>
      </c>
      <c r="T1394" s="3">
        <v>160.03</v>
      </c>
      <c r="U1394" s="3">
        <v>163.92</v>
      </c>
      <c r="V1394" s="3">
        <v>166.94</v>
      </c>
      <c r="W1394" s="3">
        <v>167.37</v>
      </c>
      <c r="X1394" s="3">
        <v>165.71</v>
      </c>
      <c r="Y1394" s="3">
        <v>165.63</v>
      </c>
      <c r="Z1394" s="3">
        <v>161.38</v>
      </c>
      <c r="AA1394" s="3">
        <v>130.54</v>
      </c>
      <c r="AB1394" s="3">
        <v>130</v>
      </c>
      <c r="AC1394" s="3">
        <v>129.82</v>
      </c>
      <c r="AD1394" s="3">
        <v>129.27000000000001</v>
      </c>
      <c r="AE1394" s="3">
        <v>130.53</v>
      </c>
      <c r="AF1394" s="3">
        <v>131.47999999999999</v>
      </c>
      <c r="AG1394" s="3">
        <v>135.41</v>
      </c>
      <c r="AH1394" s="3">
        <v>137.97</v>
      </c>
      <c r="AI1394" s="3">
        <v>138.35</v>
      </c>
      <c r="AJ1394" s="3">
        <v>139.08000000000001</v>
      </c>
      <c r="AK1394" s="3">
        <v>138.56</v>
      </c>
      <c r="AL1394" s="3">
        <v>139.15</v>
      </c>
      <c r="AM1394" s="3">
        <v>102.99</v>
      </c>
      <c r="AN1394" s="3">
        <v>102.18</v>
      </c>
      <c r="AO1394" s="3">
        <v>101.92</v>
      </c>
      <c r="AP1394" s="3">
        <v>101.83</v>
      </c>
      <c r="AQ1394" s="3">
        <v>102.96</v>
      </c>
      <c r="AR1394" s="3">
        <v>106.72</v>
      </c>
      <c r="AS1394" s="3">
        <v>110.55</v>
      </c>
      <c r="AT1394" s="3">
        <v>113.37</v>
      </c>
      <c r="AU1394" s="3">
        <v>115.47</v>
      </c>
      <c r="AV1394" s="3">
        <v>116.26</v>
      </c>
      <c r="AW1394" s="3">
        <v>115.54</v>
      </c>
      <c r="AX1394" s="3">
        <v>113.75</v>
      </c>
      <c r="AY1394" s="3">
        <v>101.54</v>
      </c>
    </row>
    <row r="1395" spans="1:51" x14ac:dyDescent="0.35">
      <c r="A1395" s="5">
        <f t="shared" si="22"/>
        <v>44678</v>
      </c>
      <c r="B1395" t="s">
        <v>1540</v>
      </c>
      <c r="C1395" s="2">
        <v>44678</v>
      </c>
      <c r="D1395" s="3">
        <v>171.5</v>
      </c>
      <c r="E1395" s="3">
        <v>196.91</v>
      </c>
      <c r="F1395" s="3">
        <v>204.89</v>
      </c>
      <c r="G1395" s="3">
        <v>210.75</v>
      </c>
      <c r="H1395" s="3">
        <v>228.29</v>
      </c>
      <c r="I1395" s="3">
        <v>244.36</v>
      </c>
      <c r="J1395" s="3">
        <v>246.7</v>
      </c>
      <c r="K1395" s="3">
        <v>248.21</v>
      </c>
      <c r="L1395" s="3">
        <v>237.73</v>
      </c>
      <c r="M1395" s="3">
        <v>237.63</v>
      </c>
      <c r="N1395" s="3">
        <v>236.67</v>
      </c>
      <c r="O1395" s="3">
        <v>162.59</v>
      </c>
      <c r="P1395" s="3">
        <v>165.61</v>
      </c>
      <c r="Q1395" s="3">
        <v>164.64</v>
      </c>
      <c r="R1395" s="3">
        <v>159.85</v>
      </c>
      <c r="S1395" s="3">
        <v>160.88</v>
      </c>
      <c r="T1395" s="3">
        <v>161.53</v>
      </c>
      <c r="U1395" s="3">
        <v>167.42</v>
      </c>
      <c r="V1395" s="3">
        <v>170.44</v>
      </c>
      <c r="W1395" s="3">
        <v>170.87</v>
      </c>
      <c r="X1395" s="3">
        <v>169.21</v>
      </c>
      <c r="Y1395" s="3">
        <v>169.13</v>
      </c>
      <c r="Z1395" s="3">
        <v>164.88</v>
      </c>
      <c r="AA1395" s="3">
        <v>133.47</v>
      </c>
      <c r="AB1395" s="3">
        <v>132.93</v>
      </c>
      <c r="AC1395" s="3">
        <v>132.75</v>
      </c>
      <c r="AD1395" s="3">
        <v>132.19999999999999</v>
      </c>
      <c r="AE1395" s="3">
        <v>133.46</v>
      </c>
      <c r="AF1395" s="3">
        <v>134.41</v>
      </c>
      <c r="AG1395" s="3">
        <v>137.05000000000001</v>
      </c>
      <c r="AH1395" s="3">
        <v>139.61000000000001</v>
      </c>
      <c r="AI1395" s="3">
        <v>139.99</v>
      </c>
      <c r="AJ1395" s="3">
        <v>140.72</v>
      </c>
      <c r="AK1395" s="3">
        <v>140.19999999999999</v>
      </c>
      <c r="AL1395" s="3">
        <v>140.79</v>
      </c>
      <c r="AM1395" s="3">
        <v>107.37</v>
      </c>
      <c r="AN1395" s="3">
        <v>106.56</v>
      </c>
      <c r="AO1395" s="3">
        <v>106.3</v>
      </c>
      <c r="AP1395" s="3">
        <v>106.21</v>
      </c>
      <c r="AQ1395" s="3">
        <v>107.34</v>
      </c>
      <c r="AR1395" s="3">
        <v>110.62</v>
      </c>
      <c r="AS1395" s="3">
        <v>114.54</v>
      </c>
      <c r="AT1395" s="3">
        <v>117.36</v>
      </c>
      <c r="AU1395" s="3">
        <v>119.46</v>
      </c>
      <c r="AV1395" s="3">
        <v>120.25</v>
      </c>
      <c r="AW1395" s="3">
        <v>119.53</v>
      </c>
      <c r="AX1395" s="3">
        <v>117.74</v>
      </c>
      <c r="AY1395" s="3">
        <v>105.92</v>
      </c>
    </row>
    <row r="1396" spans="1:51" x14ac:dyDescent="0.35">
      <c r="A1396" s="5">
        <f t="shared" si="22"/>
        <v>44679</v>
      </c>
      <c r="B1396" t="s">
        <v>1541</v>
      </c>
      <c r="C1396" s="2">
        <v>44679</v>
      </c>
      <c r="D1396" s="3">
        <v>153.47</v>
      </c>
      <c r="E1396" s="3">
        <v>171.64</v>
      </c>
      <c r="F1396" s="3">
        <v>182.52</v>
      </c>
      <c r="G1396" s="3">
        <v>190.08</v>
      </c>
      <c r="H1396" s="3">
        <v>210.64</v>
      </c>
      <c r="I1396" s="3">
        <v>232.33</v>
      </c>
      <c r="J1396" s="3">
        <v>234.67</v>
      </c>
      <c r="K1396" s="3">
        <v>236.18</v>
      </c>
      <c r="L1396" s="3">
        <v>226.03</v>
      </c>
      <c r="M1396" s="3">
        <v>225.93</v>
      </c>
      <c r="N1396" s="3">
        <v>224.97</v>
      </c>
      <c r="O1396" s="3">
        <v>160.55000000000001</v>
      </c>
      <c r="P1396" s="3">
        <v>163.57</v>
      </c>
      <c r="Q1396" s="3">
        <v>162.6</v>
      </c>
      <c r="R1396" s="3">
        <v>157.91</v>
      </c>
      <c r="S1396" s="3">
        <v>158.94</v>
      </c>
      <c r="T1396" s="3">
        <v>159.59</v>
      </c>
      <c r="U1396" s="3">
        <v>170.63</v>
      </c>
      <c r="V1396" s="3">
        <v>173.65</v>
      </c>
      <c r="W1396" s="3">
        <v>174.08</v>
      </c>
      <c r="X1396" s="3">
        <v>172.42</v>
      </c>
      <c r="Y1396" s="3">
        <v>172.34</v>
      </c>
      <c r="Z1396" s="3">
        <v>168.09</v>
      </c>
      <c r="AA1396" s="3">
        <v>135.57</v>
      </c>
      <c r="AB1396" s="3">
        <v>135.03</v>
      </c>
      <c r="AC1396" s="3">
        <v>134.85</v>
      </c>
      <c r="AD1396" s="3">
        <v>134.30000000000001</v>
      </c>
      <c r="AE1396" s="3">
        <v>135.56</v>
      </c>
      <c r="AF1396" s="3">
        <v>136.51</v>
      </c>
      <c r="AG1396" s="3">
        <v>138.58000000000001</v>
      </c>
      <c r="AH1396" s="3">
        <v>141.13999999999999</v>
      </c>
      <c r="AI1396" s="3">
        <v>141.52000000000001</v>
      </c>
      <c r="AJ1396" s="3">
        <v>142.25</v>
      </c>
      <c r="AK1396" s="3">
        <v>141.72999999999999</v>
      </c>
      <c r="AL1396" s="3">
        <v>142.32</v>
      </c>
      <c r="AM1396" s="3">
        <v>109.47</v>
      </c>
      <c r="AN1396" s="3">
        <v>108.66</v>
      </c>
      <c r="AO1396" s="3">
        <v>108.4</v>
      </c>
      <c r="AP1396" s="3">
        <v>108.31</v>
      </c>
      <c r="AQ1396" s="3">
        <v>109.44</v>
      </c>
      <c r="AR1396" s="3">
        <v>112.72</v>
      </c>
      <c r="AS1396" s="3">
        <v>113.89</v>
      </c>
      <c r="AT1396" s="3">
        <v>116.71</v>
      </c>
      <c r="AU1396" s="3">
        <v>118.81</v>
      </c>
      <c r="AV1396" s="3">
        <v>119.6</v>
      </c>
      <c r="AW1396" s="3">
        <v>118.88</v>
      </c>
      <c r="AX1396" s="3">
        <v>117.09</v>
      </c>
      <c r="AY1396" s="3">
        <v>108.02</v>
      </c>
    </row>
    <row r="1397" spans="1:51" x14ac:dyDescent="0.35">
      <c r="A1397" s="5">
        <f t="shared" si="22"/>
        <v>44680</v>
      </c>
      <c r="B1397" t="s">
        <v>1542</v>
      </c>
      <c r="C1397" s="2">
        <v>44680</v>
      </c>
      <c r="D1397" s="3">
        <v>172.21</v>
      </c>
      <c r="E1397" s="3">
        <v>182.02</v>
      </c>
      <c r="F1397" s="3">
        <v>189.74</v>
      </c>
      <c r="G1397" s="3">
        <v>211.7</v>
      </c>
      <c r="H1397" s="3">
        <v>227.74</v>
      </c>
      <c r="I1397" s="3">
        <v>230.11</v>
      </c>
      <c r="J1397" s="3">
        <v>231.21</v>
      </c>
      <c r="K1397" s="3">
        <v>221.46</v>
      </c>
      <c r="L1397" s="3">
        <v>221.43</v>
      </c>
      <c r="M1397" s="3">
        <v>220.37</v>
      </c>
      <c r="N1397" s="3">
        <v>157.85</v>
      </c>
      <c r="O1397" s="3">
        <v>161.22999999999999</v>
      </c>
      <c r="P1397" s="3">
        <v>160.49</v>
      </c>
      <c r="Q1397" s="3">
        <v>156.15</v>
      </c>
      <c r="R1397" s="3">
        <v>156.99</v>
      </c>
      <c r="S1397" s="3">
        <v>156.59</v>
      </c>
      <c r="T1397" s="3">
        <v>166.65</v>
      </c>
      <c r="U1397" s="3">
        <v>169.54</v>
      </c>
      <c r="V1397" s="3">
        <v>169.99</v>
      </c>
      <c r="W1397" s="3">
        <v>169.28</v>
      </c>
      <c r="X1397" s="3">
        <v>169.2</v>
      </c>
      <c r="Y1397" s="3">
        <v>166</v>
      </c>
      <c r="Z1397" s="3">
        <v>135.06</v>
      </c>
      <c r="AA1397" s="3">
        <v>134.58000000000001</v>
      </c>
      <c r="AB1397" s="3">
        <v>134.37</v>
      </c>
      <c r="AC1397" s="3">
        <v>133.84</v>
      </c>
      <c r="AD1397" s="3">
        <v>135.16</v>
      </c>
      <c r="AE1397" s="3">
        <v>135.88</v>
      </c>
      <c r="AF1397" s="3">
        <v>138.55000000000001</v>
      </c>
      <c r="AG1397" s="3">
        <v>140.81</v>
      </c>
      <c r="AH1397" s="3">
        <v>141.44</v>
      </c>
      <c r="AI1397" s="3">
        <v>142.57</v>
      </c>
      <c r="AJ1397" s="3">
        <v>142.22999999999999</v>
      </c>
      <c r="AK1397" s="3">
        <v>143.76</v>
      </c>
      <c r="AL1397" s="3">
        <v>109.63</v>
      </c>
      <c r="AM1397" s="3">
        <v>109.14</v>
      </c>
      <c r="AN1397" s="3">
        <v>108.88</v>
      </c>
      <c r="AO1397" s="3">
        <v>108.85</v>
      </c>
      <c r="AP1397" s="3">
        <v>110.26</v>
      </c>
      <c r="AQ1397" s="3">
        <v>112.39</v>
      </c>
      <c r="AR1397" s="3">
        <v>114.29</v>
      </c>
      <c r="AS1397" s="3">
        <v>117.11</v>
      </c>
      <c r="AT1397" s="3">
        <v>119.21</v>
      </c>
      <c r="AU1397" s="3">
        <v>120</v>
      </c>
      <c r="AV1397" s="3">
        <v>119.28</v>
      </c>
      <c r="AW1397" s="3">
        <v>117.49</v>
      </c>
      <c r="AX1397" s="3">
        <v>108.18</v>
      </c>
      <c r="AY1397" s="3">
        <v>107.79</v>
      </c>
    </row>
    <row r="1398" spans="1:51" x14ac:dyDescent="0.35">
      <c r="A1398" s="5">
        <f t="shared" si="22"/>
        <v>44683</v>
      </c>
      <c r="B1398" t="s">
        <v>1543</v>
      </c>
      <c r="C1398" s="2">
        <v>44683</v>
      </c>
      <c r="D1398" s="3">
        <v>172.21</v>
      </c>
      <c r="E1398" s="3">
        <v>182.02</v>
      </c>
      <c r="F1398" s="3">
        <v>189.74</v>
      </c>
      <c r="G1398" s="3">
        <v>211.7</v>
      </c>
      <c r="H1398" s="3">
        <v>227.74</v>
      </c>
      <c r="I1398" s="3">
        <v>230.11</v>
      </c>
      <c r="J1398" s="3">
        <v>231.21</v>
      </c>
      <c r="K1398" s="3">
        <v>221.46</v>
      </c>
      <c r="L1398" s="3">
        <v>221.43</v>
      </c>
      <c r="M1398" s="3">
        <v>220.37</v>
      </c>
      <c r="N1398" s="3">
        <v>157.85</v>
      </c>
      <c r="O1398" s="3">
        <v>161.22999999999999</v>
      </c>
      <c r="P1398" s="3">
        <v>160.49</v>
      </c>
      <c r="Q1398" s="3">
        <v>156.15</v>
      </c>
      <c r="R1398" s="3">
        <v>156.99</v>
      </c>
      <c r="S1398" s="3">
        <v>156.59</v>
      </c>
      <c r="T1398" s="3">
        <v>166.65</v>
      </c>
      <c r="U1398" s="3">
        <v>169.54</v>
      </c>
      <c r="V1398" s="3">
        <v>169.99</v>
      </c>
      <c r="W1398" s="3">
        <v>169.28</v>
      </c>
      <c r="X1398" s="3">
        <v>169.2</v>
      </c>
      <c r="Y1398" s="3">
        <v>166</v>
      </c>
      <c r="Z1398" s="3">
        <v>135.06</v>
      </c>
      <c r="AA1398" s="3">
        <v>134.58000000000001</v>
      </c>
      <c r="AB1398" s="3">
        <v>134.37</v>
      </c>
      <c r="AC1398" s="3">
        <v>133.84</v>
      </c>
      <c r="AD1398" s="3">
        <v>135.16</v>
      </c>
      <c r="AE1398" s="3">
        <v>135.88</v>
      </c>
      <c r="AF1398" s="3">
        <v>138.55000000000001</v>
      </c>
      <c r="AG1398" s="3">
        <v>140.81</v>
      </c>
      <c r="AH1398" s="3">
        <v>141.44</v>
      </c>
      <c r="AI1398" s="3">
        <v>142.57</v>
      </c>
      <c r="AJ1398" s="3">
        <v>142.22999999999999</v>
      </c>
      <c r="AK1398" s="3">
        <v>143.76</v>
      </c>
      <c r="AL1398" s="3">
        <v>109.63</v>
      </c>
      <c r="AM1398" s="3">
        <v>109.14</v>
      </c>
      <c r="AN1398" s="3">
        <v>108.88</v>
      </c>
      <c r="AO1398" s="3">
        <v>108.85</v>
      </c>
      <c r="AP1398" s="3">
        <v>110.26</v>
      </c>
      <c r="AQ1398" s="3">
        <v>112.39</v>
      </c>
      <c r="AR1398" s="3">
        <v>114.29</v>
      </c>
      <c r="AS1398" s="3">
        <v>117.11</v>
      </c>
      <c r="AT1398" s="3">
        <v>119.21</v>
      </c>
      <c r="AU1398" s="3">
        <v>120</v>
      </c>
      <c r="AV1398" s="3">
        <v>119.28</v>
      </c>
      <c r="AW1398" s="3">
        <v>117.49</v>
      </c>
      <c r="AX1398" s="3">
        <v>108.18</v>
      </c>
      <c r="AY1398" s="3">
        <v>107.79</v>
      </c>
    </row>
    <row r="1399" spans="1:51" x14ac:dyDescent="0.35">
      <c r="A1399" s="5">
        <f t="shared" si="22"/>
        <v>44684</v>
      </c>
      <c r="B1399" t="s">
        <v>1544</v>
      </c>
      <c r="C1399" s="2">
        <v>44684</v>
      </c>
      <c r="D1399" s="3">
        <v>168.94</v>
      </c>
      <c r="E1399" s="3">
        <v>186.27</v>
      </c>
      <c r="F1399" s="3">
        <v>189.54</v>
      </c>
      <c r="G1399" s="3">
        <v>212.37</v>
      </c>
      <c r="H1399" s="3">
        <v>225.86</v>
      </c>
      <c r="I1399" s="3">
        <v>229.92</v>
      </c>
      <c r="J1399" s="3">
        <v>231.02</v>
      </c>
      <c r="K1399" s="3">
        <v>220.44</v>
      </c>
      <c r="L1399" s="3">
        <v>220.41</v>
      </c>
      <c r="M1399" s="3">
        <v>219.51</v>
      </c>
      <c r="N1399" s="3">
        <v>154.22999999999999</v>
      </c>
      <c r="O1399" s="3">
        <v>157.63999999999999</v>
      </c>
      <c r="P1399" s="3">
        <v>156.9</v>
      </c>
      <c r="Q1399" s="3">
        <v>152.65</v>
      </c>
      <c r="R1399" s="3">
        <v>153.53</v>
      </c>
      <c r="S1399" s="3">
        <v>153.1</v>
      </c>
      <c r="T1399" s="3">
        <v>167.76</v>
      </c>
      <c r="U1399" s="3">
        <v>170.68</v>
      </c>
      <c r="V1399" s="3">
        <v>171.14</v>
      </c>
      <c r="W1399" s="3">
        <v>170.43</v>
      </c>
      <c r="X1399" s="3">
        <v>170.42</v>
      </c>
      <c r="Y1399" s="3">
        <v>167.15</v>
      </c>
      <c r="Z1399" s="3">
        <v>136.25</v>
      </c>
      <c r="AA1399" s="3">
        <v>135.77000000000001</v>
      </c>
      <c r="AB1399" s="3">
        <v>135.56</v>
      </c>
      <c r="AC1399" s="3">
        <v>135.03</v>
      </c>
      <c r="AD1399" s="3">
        <v>136.35</v>
      </c>
      <c r="AE1399" s="3">
        <v>137.07</v>
      </c>
      <c r="AF1399" s="3">
        <v>139.55000000000001</v>
      </c>
      <c r="AG1399" s="3">
        <v>141.82</v>
      </c>
      <c r="AH1399" s="3">
        <v>142.44999999999999</v>
      </c>
      <c r="AI1399" s="3">
        <v>143.58000000000001</v>
      </c>
      <c r="AJ1399" s="3">
        <v>143.26</v>
      </c>
      <c r="AK1399" s="3">
        <v>144.77000000000001</v>
      </c>
      <c r="AL1399" s="3">
        <v>110.46</v>
      </c>
      <c r="AM1399" s="3">
        <v>109.97</v>
      </c>
      <c r="AN1399" s="3">
        <v>109.71</v>
      </c>
      <c r="AO1399" s="3">
        <v>109.68</v>
      </c>
      <c r="AP1399" s="3">
        <v>111.09</v>
      </c>
      <c r="AQ1399" s="3">
        <v>113.22</v>
      </c>
      <c r="AR1399" s="3">
        <v>115.02</v>
      </c>
      <c r="AS1399" s="3">
        <v>117.84</v>
      </c>
      <c r="AT1399" s="3">
        <v>119.94</v>
      </c>
      <c r="AU1399" s="3">
        <v>120.73</v>
      </c>
      <c r="AV1399" s="3">
        <v>120.02</v>
      </c>
      <c r="AW1399" s="3">
        <v>118.22</v>
      </c>
      <c r="AX1399" s="3">
        <v>109.01</v>
      </c>
      <c r="AY1399" s="3">
        <v>108.62</v>
      </c>
    </row>
    <row r="1400" spans="1:51" x14ac:dyDescent="0.35">
      <c r="A1400" s="5">
        <f t="shared" si="22"/>
        <v>44685</v>
      </c>
      <c r="B1400" t="s">
        <v>1545</v>
      </c>
      <c r="C1400" s="2">
        <v>44685</v>
      </c>
      <c r="D1400" s="3">
        <v>174.11</v>
      </c>
      <c r="E1400" s="3">
        <v>193.83</v>
      </c>
      <c r="F1400" s="3">
        <v>199.11</v>
      </c>
      <c r="G1400" s="3">
        <v>222.5</v>
      </c>
      <c r="H1400" s="3">
        <v>233.18</v>
      </c>
      <c r="I1400" s="3">
        <v>239.19</v>
      </c>
      <c r="J1400" s="3">
        <v>240.29</v>
      </c>
      <c r="K1400" s="3">
        <v>229.66</v>
      </c>
      <c r="L1400" s="3">
        <v>229.63</v>
      </c>
      <c r="M1400" s="3">
        <v>228.73</v>
      </c>
      <c r="N1400" s="3">
        <v>163.28</v>
      </c>
      <c r="O1400" s="3">
        <v>166.69</v>
      </c>
      <c r="P1400" s="3">
        <v>165.95</v>
      </c>
      <c r="Q1400" s="3">
        <v>161.69999999999999</v>
      </c>
      <c r="R1400" s="3">
        <v>162.58000000000001</v>
      </c>
      <c r="S1400" s="3">
        <v>162.15</v>
      </c>
      <c r="T1400" s="3">
        <v>174.89</v>
      </c>
      <c r="U1400" s="3">
        <v>177.81</v>
      </c>
      <c r="V1400" s="3">
        <v>178.27</v>
      </c>
      <c r="W1400" s="3">
        <v>177.56</v>
      </c>
      <c r="X1400" s="3">
        <v>177.55</v>
      </c>
      <c r="Y1400" s="3">
        <v>174.28</v>
      </c>
      <c r="Z1400" s="3">
        <v>139.30000000000001</v>
      </c>
      <c r="AA1400" s="3">
        <v>138.82</v>
      </c>
      <c r="AB1400" s="3">
        <v>138.61000000000001</v>
      </c>
      <c r="AC1400" s="3">
        <v>138.08000000000001</v>
      </c>
      <c r="AD1400" s="3">
        <v>139.4</v>
      </c>
      <c r="AE1400" s="3">
        <v>140.12</v>
      </c>
      <c r="AF1400" s="3">
        <v>141.41999999999999</v>
      </c>
      <c r="AG1400" s="3">
        <v>143.69</v>
      </c>
      <c r="AH1400" s="3">
        <v>144.32</v>
      </c>
      <c r="AI1400" s="3">
        <v>145.44999999999999</v>
      </c>
      <c r="AJ1400" s="3">
        <v>145.13</v>
      </c>
      <c r="AK1400" s="3">
        <v>146.63999999999999</v>
      </c>
      <c r="AL1400" s="3">
        <v>113.13</v>
      </c>
      <c r="AM1400" s="3">
        <v>112.64</v>
      </c>
      <c r="AN1400" s="3">
        <v>112.38</v>
      </c>
      <c r="AO1400" s="3">
        <v>112.35</v>
      </c>
      <c r="AP1400" s="3">
        <v>113.76</v>
      </c>
      <c r="AQ1400" s="3">
        <v>115.89</v>
      </c>
      <c r="AR1400" s="3">
        <v>117.34</v>
      </c>
      <c r="AS1400" s="3">
        <v>120.16</v>
      </c>
      <c r="AT1400" s="3">
        <v>122.26</v>
      </c>
      <c r="AU1400" s="3">
        <v>123.05</v>
      </c>
      <c r="AV1400" s="3">
        <v>122.34</v>
      </c>
      <c r="AW1400" s="3">
        <v>120.54</v>
      </c>
      <c r="AX1400" s="3">
        <v>111.68</v>
      </c>
      <c r="AY1400" s="3">
        <v>111.29</v>
      </c>
    </row>
    <row r="1401" spans="1:51" x14ac:dyDescent="0.35">
      <c r="A1401" s="5">
        <f t="shared" si="22"/>
        <v>44686</v>
      </c>
      <c r="B1401" t="s">
        <v>1546</v>
      </c>
      <c r="C1401" s="2">
        <v>44686</v>
      </c>
      <c r="D1401" s="3">
        <v>177.85</v>
      </c>
      <c r="E1401" s="3">
        <v>200.24</v>
      </c>
      <c r="F1401" s="3">
        <v>208.09</v>
      </c>
      <c r="G1401" s="3">
        <v>232.74</v>
      </c>
      <c r="H1401" s="3">
        <v>237.52</v>
      </c>
      <c r="I1401" s="3">
        <v>246.55</v>
      </c>
      <c r="J1401" s="3">
        <v>247.65</v>
      </c>
      <c r="K1401" s="3">
        <v>236.81</v>
      </c>
      <c r="L1401" s="3">
        <v>236.78</v>
      </c>
      <c r="M1401" s="3">
        <v>235.88</v>
      </c>
      <c r="N1401" s="3">
        <v>170.49</v>
      </c>
      <c r="O1401" s="3">
        <v>173.9</v>
      </c>
      <c r="P1401" s="3">
        <v>173.16</v>
      </c>
      <c r="Q1401" s="3">
        <v>168.87</v>
      </c>
      <c r="R1401" s="3">
        <v>169.75</v>
      </c>
      <c r="S1401" s="3">
        <v>169.32</v>
      </c>
      <c r="T1401" s="3">
        <v>183.41</v>
      </c>
      <c r="U1401" s="3">
        <v>186.33</v>
      </c>
      <c r="V1401" s="3">
        <v>186.79</v>
      </c>
      <c r="W1401" s="3">
        <v>186.08</v>
      </c>
      <c r="X1401" s="3">
        <v>186.07</v>
      </c>
      <c r="Y1401" s="3">
        <v>182.8</v>
      </c>
      <c r="Z1401" s="3">
        <v>143.29</v>
      </c>
      <c r="AA1401" s="3">
        <v>142.81</v>
      </c>
      <c r="AB1401" s="3">
        <v>142.6</v>
      </c>
      <c r="AC1401" s="3">
        <v>142.07</v>
      </c>
      <c r="AD1401" s="3">
        <v>143.38999999999999</v>
      </c>
      <c r="AE1401" s="3">
        <v>144.11000000000001</v>
      </c>
      <c r="AF1401" s="3">
        <v>145.72999999999999</v>
      </c>
      <c r="AG1401" s="3">
        <v>148</v>
      </c>
      <c r="AH1401" s="3">
        <v>148.63</v>
      </c>
      <c r="AI1401" s="3">
        <v>149.76</v>
      </c>
      <c r="AJ1401" s="3">
        <v>149.44</v>
      </c>
      <c r="AK1401" s="3">
        <v>150.94999999999999</v>
      </c>
      <c r="AL1401" s="3">
        <v>115.19</v>
      </c>
      <c r="AM1401" s="3">
        <v>114.7</v>
      </c>
      <c r="AN1401" s="3">
        <v>114.44</v>
      </c>
      <c r="AO1401" s="3">
        <v>114.41</v>
      </c>
      <c r="AP1401" s="3">
        <v>115.82</v>
      </c>
      <c r="AQ1401" s="3">
        <v>117.95</v>
      </c>
      <c r="AR1401" s="3">
        <v>120.52</v>
      </c>
      <c r="AS1401" s="3">
        <v>123.34</v>
      </c>
      <c r="AT1401" s="3">
        <v>125.44</v>
      </c>
      <c r="AU1401" s="3">
        <v>126.23</v>
      </c>
      <c r="AV1401" s="3">
        <v>125.52</v>
      </c>
      <c r="AW1401" s="3">
        <v>123.72</v>
      </c>
      <c r="AX1401" s="3">
        <v>113.74</v>
      </c>
      <c r="AY1401" s="3">
        <v>113.35</v>
      </c>
    </row>
    <row r="1402" spans="1:51" x14ac:dyDescent="0.35">
      <c r="A1402" s="5">
        <f t="shared" si="22"/>
        <v>44687</v>
      </c>
      <c r="B1402" t="s">
        <v>1547</v>
      </c>
      <c r="C1402" s="2">
        <v>44687</v>
      </c>
      <c r="D1402" s="3">
        <v>158.79</v>
      </c>
      <c r="E1402" s="3">
        <v>187.29</v>
      </c>
      <c r="F1402" s="3">
        <v>197.36</v>
      </c>
      <c r="G1402" s="3">
        <v>223.64</v>
      </c>
      <c r="H1402" s="3">
        <v>230.27</v>
      </c>
      <c r="I1402" s="3">
        <v>243.08</v>
      </c>
      <c r="J1402" s="3">
        <v>244.18</v>
      </c>
      <c r="K1402" s="3">
        <v>235.97</v>
      </c>
      <c r="L1402" s="3">
        <v>235.94</v>
      </c>
      <c r="M1402" s="3">
        <v>235.04</v>
      </c>
      <c r="N1402" s="3">
        <v>170.63</v>
      </c>
      <c r="O1402" s="3">
        <v>174.04</v>
      </c>
      <c r="P1402" s="3">
        <v>173.3</v>
      </c>
      <c r="Q1402" s="3">
        <v>168.99</v>
      </c>
      <c r="R1402" s="3">
        <v>169.87</v>
      </c>
      <c r="S1402" s="3">
        <v>169.44</v>
      </c>
      <c r="T1402" s="3">
        <v>182.04</v>
      </c>
      <c r="U1402" s="3">
        <v>184.96</v>
      </c>
      <c r="V1402" s="3">
        <v>185.42</v>
      </c>
      <c r="W1402" s="3">
        <v>184.71</v>
      </c>
      <c r="X1402" s="3">
        <v>184.7</v>
      </c>
      <c r="Y1402" s="3">
        <v>181.43</v>
      </c>
      <c r="Z1402" s="3">
        <v>142.24</v>
      </c>
      <c r="AA1402" s="3">
        <v>141.76</v>
      </c>
      <c r="AB1402" s="3">
        <v>141.55000000000001</v>
      </c>
      <c r="AC1402" s="3">
        <v>141.02000000000001</v>
      </c>
      <c r="AD1402" s="3">
        <v>142.34</v>
      </c>
      <c r="AE1402" s="3">
        <v>143.06</v>
      </c>
      <c r="AF1402" s="3">
        <v>146.24</v>
      </c>
      <c r="AG1402" s="3">
        <v>148.51</v>
      </c>
      <c r="AH1402" s="3">
        <v>149.13999999999999</v>
      </c>
      <c r="AI1402" s="3">
        <v>150.27000000000001</v>
      </c>
      <c r="AJ1402" s="3">
        <v>149.94999999999999</v>
      </c>
      <c r="AK1402" s="3">
        <v>151.46</v>
      </c>
      <c r="AL1402" s="3">
        <v>116.64</v>
      </c>
      <c r="AM1402" s="3">
        <v>116.15</v>
      </c>
      <c r="AN1402" s="3">
        <v>115.89</v>
      </c>
      <c r="AO1402" s="3">
        <v>115.86</v>
      </c>
      <c r="AP1402" s="3">
        <v>117.27</v>
      </c>
      <c r="AQ1402" s="3">
        <v>119.4</v>
      </c>
      <c r="AR1402" s="3">
        <v>121.03</v>
      </c>
      <c r="AS1402" s="3">
        <v>123.85</v>
      </c>
      <c r="AT1402" s="3">
        <v>125.95</v>
      </c>
      <c r="AU1402" s="3">
        <v>126.74</v>
      </c>
      <c r="AV1402" s="3">
        <v>126.03</v>
      </c>
      <c r="AW1402" s="3">
        <v>124.23</v>
      </c>
      <c r="AX1402" s="3">
        <v>115.19</v>
      </c>
      <c r="AY1402" s="3">
        <v>114.8</v>
      </c>
    </row>
    <row r="1403" spans="1:51" x14ac:dyDescent="0.35">
      <c r="A1403" s="5">
        <f t="shared" si="22"/>
        <v>44690</v>
      </c>
      <c r="B1403" t="s">
        <v>1548</v>
      </c>
      <c r="C1403" s="2">
        <v>44690</v>
      </c>
      <c r="D1403" s="3">
        <v>155.44999999999999</v>
      </c>
      <c r="E1403" s="3">
        <v>177.71</v>
      </c>
      <c r="F1403" s="3">
        <v>188.34</v>
      </c>
      <c r="G1403" s="3">
        <v>215.5</v>
      </c>
      <c r="H1403" s="3">
        <v>225.64</v>
      </c>
      <c r="I1403" s="3">
        <v>236.75</v>
      </c>
      <c r="J1403" s="3">
        <v>238.02</v>
      </c>
      <c r="K1403" s="3">
        <v>229.81</v>
      </c>
      <c r="L1403" s="3">
        <v>229.78</v>
      </c>
      <c r="M1403" s="3">
        <v>228.88</v>
      </c>
      <c r="N1403" s="3">
        <v>163.97</v>
      </c>
      <c r="O1403" s="3">
        <v>167.38</v>
      </c>
      <c r="P1403" s="3">
        <v>166.64</v>
      </c>
      <c r="Q1403" s="3">
        <v>162.31</v>
      </c>
      <c r="R1403" s="3">
        <v>163.19</v>
      </c>
      <c r="S1403" s="3">
        <v>162.76</v>
      </c>
      <c r="T1403" s="3">
        <v>176.17</v>
      </c>
      <c r="U1403" s="3">
        <v>179.51</v>
      </c>
      <c r="V1403" s="3">
        <v>179.97</v>
      </c>
      <c r="W1403" s="3">
        <v>179.26</v>
      </c>
      <c r="X1403" s="3">
        <v>179.25</v>
      </c>
      <c r="Y1403" s="3">
        <v>175.98</v>
      </c>
      <c r="Z1403" s="3">
        <v>140.16999999999999</v>
      </c>
      <c r="AA1403" s="3">
        <v>139.69</v>
      </c>
      <c r="AB1403" s="3">
        <v>139.47999999999999</v>
      </c>
      <c r="AC1403" s="3">
        <v>139.16999999999999</v>
      </c>
      <c r="AD1403" s="3">
        <v>140.49</v>
      </c>
      <c r="AE1403" s="3">
        <v>141.21</v>
      </c>
      <c r="AF1403" s="3">
        <v>144.56</v>
      </c>
      <c r="AG1403" s="3">
        <v>146.83000000000001</v>
      </c>
      <c r="AH1403" s="3">
        <v>147.46</v>
      </c>
      <c r="AI1403" s="3">
        <v>148.59</v>
      </c>
      <c r="AJ1403" s="3">
        <v>148.27000000000001</v>
      </c>
      <c r="AK1403" s="3">
        <v>149.78</v>
      </c>
      <c r="AL1403" s="3">
        <v>114.98</v>
      </c>
      <c r="AM1403" s="3">
        <v>114.49</v>
      </c>
      <c r="AN1403" s="3">
        <v>114.23</v>
      </c>
      <c r="AO1403" s="3">
        <v>114.2</v>
      </c>
      <c r="AP1403" s="3">
        <v>115.61</v>
      </c>
      <c r="AQ1403" s="3">
        <v>117.74</v>
      </c>
      <c r="AR1403" s="3">
        <v>119.69</v>
      </c>
      <c r="AS1403" s="3">
        <v>122.51</v>
      </c>
      <c r="AT1403" s="3">
        <v>124.61</v>
      </c>
      <c r="AU1403" s="3">
        <v>125.4</v>
      </c>
      <c r="AV1403" s="3">
        <v>124.69</v>
      </c>
      <c r="AW1403" s="3">
        <v>122.89</v>
      </c>
      <c r="AX1403" s="3">
        <v>113.53</v>
      </c>
      <c r="AY1403" s="3">
        <v>113.14</v>
      </c>
    </row>
    <row r="1404" spans="1:51" x14ac:dyDescent="0.35">
      <c r="A1404" s="5">
        <f t="shared" si="22"/>
        <v>44691</v>
      </c>
      <c r="B1404" t="s">
        <v>1549</v>
      </c>
      <c r="C1404" s="2">
        <v>44691</v>
      </c>
      <c r="D1404" s="3">
        <v>164.4</v>
      </c>
      <c r="E1404" s="3">
        <v>183.28</v>
      </c>
      <c r="F1404" s="3">
        <v>193.67</v>
      </c>
      <c r="G1404" s="3">
        <v>223.65</v>
      </c>
      <c r="H1404" s="3">
        <v>227.73</v>
      </c>
      <c r="I1404" s="3">
        <v>243.4</v>
      </c>
      <c r="J1404" s="3">
        <v>244.67</v>
      </c>
      <c r="K1404" s="3">
        <v>235.07</v>
      </c>
      <c r="L1404" s="3">
        <v>235.04</v>
      </c>
      <c r="M1404" s="3">
        <v>234.14</v>
      </c>
      <c r="N1404" s="3">
        <v>164.86</v>
      </c>
      <c r="O1404" s="3">
        <v>168.27</v>
      </c>
      <c r="P1404" s="3">
        <v>167.53</v>
      </c>
      <c r="Q1404" s="3">
        <v>163.18</v>
      </c>
      <c r="R1404" s="3">
        <v>164.06</v>
      </c>
      <c r="S1404" s="3">
        <v>163.63</v>
      </c>
      <c r="T1404" s="3">
        <v>174.99</v>
      </c>
      <c r="U1404" s="3">
        <v>178.33</v>
      </c>
      <c r="V1404" s="3">
        <v>178.79</v>
      </c>
      <c r="W1404" s="3">
        <v>178.08</v>
      </c>
      <c r="X1404" s="3">
        <v>178.07</v>
      </c>
      <c r="Y1404" s="3">
        <v>174.8</v>
      </c>
      <c r="Z1404" s="3">
        <v>139.49</v>
      </c>
      <c r="AA1404" s="3">
        <v>139.01</v>
      </c>
      <c r="AB1404" s="3">
        <v>138.80000000000001</v>
      </c>
      <c r="AC1404" s="3">
        <v>138.49</v>
      </c>
      <c r="AD1404" s="3">
        <v>139.81</v>
      </c>
      <c r="AE1404" s="3">
        <v>140.53</v>
      </c>
      <c r="AF1404" s="3">
        <v>144.68</v>
      </c>
      <c r="AG1404" s="3">
        <v>146.94999999999999</v>
      </c>
      <c r="AH1404" s="3">
        <v>147.58000000000001</v>
      </c>
      <c r="AI1404" s="3">
        <v>148.71</v>
      </c>
      <c r="AJ1404" s="3">
        <v>148.38999999999999</v>
      </c>
      <c r="AK1404" s="3">
        <v>149.9</v>
      </c>
      <c r="AL1404" s="3">
        <v>113.29</v>
      </c>
      <c r="AM1404" s="3">
        <v>112.8</v>
      </c>
      <c r="AN1404" s="3">
        <v>112.54</v>
      </c>
      <c r="AO1404" s="3">
        <v>112.51</v>
      </c>
      <c r="AP1404" s="3">
        <v>113.92</v>
      </c>
      <c r="AQ1404" s="3">
        <v>116.05</v>
      </c>
      <c r="AR1404" s="3">
        <v>120.24</v>
      </c>
      <c r="AS1404" s="3">
        <v>123.06</v>
      </c>
      <c r="AT1404" s="3">
        <v>125.16</v>
      </c>
      <c r="AU1404" s="3">
        <v>125.95</v>
      </c>
      <c r="AV1404" s="3">
        <v>125.24</v>
      </c>
      <c r="AW1404" s="3">
        <v>123.44</v>
      </c>
      <c r="AX1404" s="3">
        <v>111.84</v>
      </c>
      <c r="AY1404" s="3">
        <v>111.45</v>
      </c>
    </row>
    <row r="1405" spans="1:51" x14ac:dyDescent="0.35">
      <c r="A1405" s="5">
        <f t="shared" si="22"/>
        <v>44692</v>
      </c>
      <c r="B1405" t="s">
        <v>1550</v>
      </c>
      <c r="C1405" s="2">
        <v>44692</v>
      </c>
      <c r="D1405" s="3">
        <v>164.55</v>
      </c>
      <c r="E1405" s="3">
        <v>182.13</v>
      </c>
      <c r="F1405" s="3">
        <v>192.58</v>
      </c>
      <c r="G1405" s="3">
        <v>222.36</v>
      </c>
      <c r="H1405" s="3">
        <v>224.11</v>
      </c>
      <c r="I1405" s="3">
        <v>243.73</v>
      </c>
      <c r="J1405" s="3">
        <v>245</v>
      </c>
      <c r="K1405" s="3">
        <v>234.62</v>
      </c>
      <c r="L1405" s="3">
        <v>234.59</v>
      </c>
      <c r="M1405" s="3">
        <v>233.69</v>
      </c>
      <c r="N1405" s="3">
        <v>165.8</v>
      </c>
      <c r="O1405" s="3">
        <v>169.21</v>
      </c>
      <c r="P1405" s="3">
        <v>168.47</v>
      </c>
      <c r="Q1405" s="3">
        <v>164.12</v>
      </c>
      <c r="R1405" s="3">
        <v>165</v>
      </c>
      <c r="S1405" s="3">
        <v>164.57</v>
      </c>
      <c r="T1405" s="3">
        <v>175.19</v>
      </c>
      <c r="U1405" s="3">
        <v>178.53</v>
      </c>
      <c r="V1405" s="3">
        <v>178.99</v>
      </c>
      <c r="W1405" s="3">
        <v>178.28</v>
      </c>
      <c r="X1405" s="3">
        <v>178.27</v>
      </c>
      <c r="Y1405" s="3">
        <v>175</v>
      </c>
      <c r="Z1405" s="3">
        <v>138.22</v>
      </c>
      <c r="AA1405" s="3">
        <v>137.74</v>
      </c>
      <c r="AB1405" s="3">
        <v>137.53</v>
      </c>
      <c r="AC1405" s="3">
        <v>137.22</v>
      </c>
      <c r="AD1405" s="3">
        <v>138.54</v>
      </c>
      <c r="AE1405" s="3">
        <v>139.26</v>
      </c>
      <c r="AF1405" s="3">
        <v>145.94</v>
      </c>
      <c r="AG1405" s="3">
        <v>148.21</v>
      </c>
      <c r="AH1405" s="3">
        <v>148.84</v>
      </c>
      <c r="AI1405" s="3">
        <v>149.97</v>
      </c>
      <c r="AJ1405" s="3">
        <v>149.65</v>
      </c>
      <c r="AK1405" s="3">
        <v>151.16</v>
      </c>
      <c r="AL1405" s="3">
        <v>112.68</v>
      </c>
      <c r="AM1405" s="3">
        <v>112.19</v>
      </c>
      <c r="AN1405" s="3">
        <v>111.93</v>
      </c>
      <c r="AO1405" s="3">
        <v>111.9</v>
      </c>
      <c r="AP1405" s="3">
        <v>113.31</v>
      </c>
      <c r="AQ1405" s="3">
        <v>115.44</v>
      </c>
      <c r="AR1405" s="3">
        <v>119.69</v>
      </c>
      <c r="AS1405" s="3">
        <v>122.51</v>
      </c>
      <c r="AT1405" s="3">
        <v>124.61</v>
      </c>
      <c r="AU1405" s="3">
        <v>125.4</v>
      </c>
      <c r="AV1405" s="3">
        <v>124.69</v>
      </c>
      <c r="AW1405" s="3">
        <v>122.89</v>
      </c>
      <c r="AX1405" s="3">
        <v>111.23</v>
      </c>
      <c r="AY1405" s="3">
        <v>110.84</v>
      </c>
    </row>
    <row r="1406" spans="1:51" x14ac:dyDescent="0.35">
      <c r="A1406" s="5">
        <f t="shared" si="22"/>
        <v>44693</v>
      </c>
      <c r="B1406" t="s">
        <v>1551</v>
      </c>
      <c r="C1406" s="2">
        <v>44693</v>
      </c>
      <c r="D1406" s="3">
        <v>175.34</v>
      </c>
      <c r="E1406" s="3">
        <v>193.04</v>
      </c>
      <c r="F1406" s="3">
        <v>204.94</v>
      </c>
      <c r="G1406" s="3">
        <v>235.67</v>
      </c>
      <c r="H1406" s="3">
        <v>240.76</v>
      </c>
      <c r="I1406" s="3">
        <v>263.20999999999998</v>
      </c>
      <c r="J1406" s="3">
        <v>264.48</v>
      </c>
      <c r="K1406" s="3">
        <v>252.73</v>
      </c>
      <c r="L1406" s="3">
        <v>252.7</v>
      </c>
      <c r="M1406" s="3">
        <v>251.8</v>
      </c>
      <c r="N1406" s="3">
        <v>170.16</v>
      </c>
      <c r="O1406" s="3">
        <v>173.57</v>
      </c>
      <c r="P1406" s="3">
        <v>172.83</v>
      </c>
      <c r="Q1406" s="3">
        <v>168.46</v>
      </c>
      <c r="R1406" s="3">
        <v>169.34</v>
      </c>
      <c r="S1406" s="3">
        <v>168.91</v>
      </c>
      <c r="T1406" s="3">
        <v>178.56</v>
      </c>
      <c r="U1406" s="3">
        <v>181.9</v>
      </c>
      <c r="V1406" s="3">
        <v>182.36</v>
      </c>
      <c r="W1406" s="3">
        <v>181.65</v>
      </c>
      <c r="X1406" s="3">
        <v>181.64</v>
      </c>
      <c r="Y1406" s="3">
        <v>178.37</v>
      </c>
      <c r="Z1406" s="3">
        <v>140.94</v>
      </c>
      <c r="AA1406" s="3">
        <v>140.46</v>
      </c>
      <c r="AB1406" s="3">
        <v>140.25</v>
      </c>
      <c r="AC1406" s="3">
        <v>139.94</v>
      </c>
      <c r="AD1406" s="3">
        <v>141.26</v>
      </c>
      <c r="AE1406" s="3">
        <v>141.97999999999999</v>
      </c>
      <c r="AF1406" s="3">
        <v>149.38</v>
      </c>
      <c r="AG1406" s="3">
        <v>151.65</v>
      </c>
      <c r="AH1406" s="3">
        <v>152.28</v>
      </c>
      <c r="AI1406" s="3">
        <v>153.41</v>
      </c>
      <c r="AJ1406" s="3">
        <v>153.09</v>
      </c>
      <c r="AK1406" s="3">
        <v>154.6</v>
      </c>
      <c r="AL1406" s="3">
        <v>116.46</v>
      </c>
      <c r="AM1406" s="3">
        <v>115.97</v>
      </c>
      <c r="AN1406" s="3">
        <v>115.71</v>
      </c>
      <c r="AO1406" s="3">
        <v>115.68</v>
      </c>
      <c r="AP1406" s="3">
        <v>117.09</v>
      </c>
      <c r="AQ1406" s="3">
        <v>119.22</v>
      </c>
      <c r="AR1406" s="3">
        <v>123.13</v>
      </c>
      <c r="AS1406" s="3">
        <v>125.95</v>
      </c>
      <c r="AT1406" s="3">
        <v>128.05000000000001</v>
      </c>
      <c r="AU1406" s="3">
        <v>128.84</v>
      </c>
      <c r="AV1406" s="3">
        <v>128.13</v>
      </c>
      <c r="AW1406" s="3">
        <v>126.33</v>
      </c>
      <c r="AX1406" s="3">
        <v>115.01</v>
      </c>
      <c r="AY1406" s="3">
        <v>114.62</v>
      </c>
    </row>
    <row r="1407" spans="1:51" x14ac:dyDescent="0.35">
      <c r="A1407" s="5">
        <f t="shared" si="22"/>
        <v>44694</v>
      </c>
      <c r="B1407" t="s">
        <v>1552</v>
      </c>
      <c r="C1407" s="2">
        <v>44694</v>
      </c>
      <c r="D1407" s="3">
        <v>167.29</v>
      </c>
      <c r="E1407" s="3">
        <v>186.27</v>
      </c>
      <c r="F1407" s="3">
        <v>195.93</v>
      </c>
      <c r="G1407" s="3">
        <v>227.45</v>
      </c>
      <c r="H1407" s="3">
        <v>229.48</v>
      </c>
      <c r="I1407" s="3">
        <v>254.01</v>
      </c>
      <c r="J1407" s="3">
        <v>255.28</v>
      </c>
      <c r="K1407" s="3">
        <v>242.61</v>
      </c>
      <c r="L1407" s="3">
        <v>242.58</v>
      </c>
      <c r="M1407" s="3">
        <v>241.68</v>
      </c>
      <c r="N1407" s="3">
        <v>163.38999999999999</v>
      </c>
      <c r="O1407" s="3">
        <v>166.8</v>
      </c>
      <c r="P1407" s="3">
        <v>166.06</v>
      </c>
      <c r="Q1407" s="3">
        <v>161.69999999999999</v>
      </c>
      <c r="R1407" s="3">
        <v>162.58000000000001</v>
      </c>
      <c r="S1407" s="3">
        <v>162.15</v>
      </c>
      <c r="T1407" s="3">
        <v>172.78</v>
      </c>
      <c r="U1407" s="3">
        <v>176.12</v>
      </c>
      <c r="V1407" s="3">
        <v>176.58</v>
      </c>
      <c r="W1407" s="3">
        <v>175.87</v>
      </c>
      <c r="X1407" s="3">
        <v>175.86</v>
      </c>
      <c r="Y1407" s="3">
        <v>172.59</v>
      </c>
      <c r="Z1407" s="3">
        <v>137</v>
      </c>
      <c r="AA1407" s="3">
        <v>136.52000000000001</v>
      </c>
      <c r="AB1407" s="3">
        <v>136.31</v>
      </c>
      <c r="AC1407" s="3">
        <v>136</v>
      </c>
      <c r="AD1407" s="3">
        <v>137.32</v>
      </c>
      <c r="AE1407" s="3">
        <v>138.04</v>
      </c>
      <c r="AF1407" s="3">
        <v>143.53</v>
      </c>
      <c r="AG1407" s="3">
        <v>145.80000000000001</v>
      </c>
      <c r="AH1407" s="3">
        <v>146.43</v>
      </c>
      <c r="AI1407" s="3">
        <v>147.56</v>
      </c>
      <c r="AJ1407" s="3">
        <v>147.24</v>
      </c>
      <c r="AK1407" s="3">
        <v>148.75</v>
      </c>
      <c r="AL1407" s="3">
        <v>110.54</v>
      </c>
      <c r="AM1407" s="3">
        <v>110.05</v>
      </c>
      <c r="AN1407" s="3">
        <v>109.79</v>
      </c>
      <c r="AO1407" s="3">
        <v>109.76</v>
      </c>
      <c r="AP1407" s="3">
        <v>111.17</v>
      </c>
      <c r="AQ1407" s="3">
        <v>113.3</v>
      </c>
      <c r="AR1407" s="3">
        <v>120.14</v>
      </c>
      <c r="AS1407" s="3">
        <v>122.96</v>
      </c>
      <c r="AT1407" s="3">
        <v>125.06</v>
      </c>
      <c r="AU1407" s="3">
        <v>125.85</v>
      </c>
      <c r="AV1407" s="3">
        <v>125.14</v>
      </c>
      <c r="AW1407" s="3">
        <v>123.34</v>
      </c>
      <c r="AX1407" s="3">
        <v>109.09</v>
      </c>
      <c r="AY1407" s="3">
        <v>108.7</v>
      </c>
    </row>
    <row r="1408" spans="1:51" x14ac:dyDescent="0.35">
      <c r="A1408" s="5">
        <f t="shared" si="22"/>
        <v>44697</v>
      </c>
      <c r="B1408" t="s">
        <v>1553</v>
      </c>
      <c r="C1408" s="2">
        <v>44697</v>
      </c>
      <c r="D1408" s="3">
        <v>179.48</v>
      </c>
      <c r="E1408" s="3">
        <v>190.32</v>
      </c>
      <c r="F1408" s="3">
        <v>195.1</v>
      </c>
      <c r="G1408" s="3">
        <v>222.56</v>
      </c>
      <c r="H1408" s="3">
        <v>218.6</v>
      </c>
      <c r="I1408" s="3">
        <v>245.44</v>
      </c>
      <c r="J1408" s="3">
        <v>246.71</v>
      </c>
      <c r="K1408" s="3">
        <v>232.62</v>
      </c>
      <c r="L1408" s="3">
        <v>232.59</v>
      </c>
      <c r="M1408" s="3">
        <v>231.69</v>
      </c>
      <c r="N1408" s="3">
        <v>162.41999999999999</v>
      </c>
      <c r="O1408" s="3">
        <v>165.83</v>
      </c>
      <c r="P1408" s="3">
        <v>165.09</v>
      </c>
      <c r="Q1408" s="3">
        <v>160.85</v>
      </c>
      <c r="R1408" s="3">
        <v>161.72999999999999</v>
      </c>
      <c r="S1408" s="3">
        <v>161.30000000000001</v>
      </c>
      <c r="T1408" s="3">
        <v>171.85</v>
      </c>
      <c r="U1408" s="3">
        <v>175.19</v>
      </c>
      <c r="V1408" s="3">
        <v>175.65</v>
      </c>
      <c r="W1408" s="3">
        <v>174.94</v>
      </c>
      <c r="X1408" s="3">
        <v>174.93</v>
      </c>
      <c r="Y1408" s="3">
        <v>171.66</v>
      </c>
      <c r="Z1408" s="3">
        <v>136.38999999999999</v>
      </c>
      <c r="AA1408" s="3">
        <v>135.91</v>
      </c>
      <c r="AB1408" s="3">
        <v>135.69999999999999</v>
      </c>
      <c r="AC1408" s="3">
        <v>135.38999999999999</v>
      </c>
      <c r="AD1408" s="3">
        <v>136.71</v>
      </c>
      <c r="AE1408" s="3">
        <v>137.43</v>
      </c>
      <c r="AF1408" s="3">
        <v>141.99</v>
      </c>
      <c r="AG1408" s="3">
        <v>144.26</v>
      </c>
      <c r="AH1408" s="3">
        <v>144.88999999999999</v>
      </c>
      <c r="AI1408" s="3">
        <v>146.02000000000001</v>
      </c>
      <c r="AJ1408" s="3">
        <v>145.69999999999999</v>
      </c>
      <c r="AK1408" s="3">
        <v>147.21</v>
      </c>
      <c r="AL1408" s="3">
        <v>105.04</v>
      </c>
      <c r="AM1408" s="3">
        <v>104.55</v>
      </c>
      <c r="AN1408" s="3">
        <v>104.29</v>
      </c>
      <c r="AO1408" s="3">
        <v>104.26</v>
      </c>
      <c r="AP1408" s="3">
        <v>105.67</v>
      </c>
      <c r="AQ1408" s="3">
        <v>107.8</v>
      </c>
      <c r="AR1408" s="3">
        <v>118.6</v>
      </c>
      <c r="AS1408" s="3">
        <v>121.42</v>
      </c>
      <c r="AT1408" s="3">
        <v>123.52</v>
      </c>
      <c r="AU1408" s="3">
        <v>124.31</v>
      </c>
      <c r="AV1408" s="3">
        <v>123.6</v>
      </c>
      <c r="AW1408" s="3">
        <v>121.8</v>
      </c>
      <c r="AX1408" s="3">
        <v>103.59</v>
      </c>
      <c r="AY1408" s="3">
        <v>103.2</v>
      </c>
    </row>
    <row r="1409" spans="1:51" x14ac:dyDescent="0.35">
      <c r="A1409" s="5">
        <f t="shared" si="22"/>
        <v>44698</v>
      </c>
      <c r="B1409" t="s">
        <v>1554</v>
      </c>
      <c r="C1409" s="2">
        <v>44698</v>
      </c>
      <c r="D1409" s="3">
        <v>181</v>
      </c>
      <c r="E1409" s="3">
        <v>194.24</v>
      </c>
      <c r="F1409" s="3">
        <v>200.24</v>
      </c>
      <c r="G1409" s="3">
        <v>223.7</v>
      </c>
      <c r="H1409" s="3">
        <v>225.16</v>
      </c>
      <c r="I1409" s="3">
        <v>254.01</v>
      </c>
      <c r="J1409" s="3">
        <v>255.28</v>
      </c>
      <c r="K1409" s="3">
        <v>242.5</v>
      </c>
      <c r="L1409" s="3">
        <v>242.47</v>
      </c>
      <c r="M1409" s="3">
        <v>241.57</v>
      </c>
      <c r="N1409" s="3">
        <v>163.38999999999999</v>
      </c>
      <c r="O1409" s="3">
        <v>166.8</v>
      </c>
      <c r="P1409" s="3">
        <v>166.06</v>
      </c>
      <c r="Q1409" s="3">
        <v>161.87</v>
      </c>
      <c r="R1409" s="3">
        <v>162.75</v>
      </c>
      <c r="S1409" s="3">
        <v>162.32</v>
      </c>
      <c r="T1409" s="3">
        <v>173.18</v>
      </c>
      <c r="U1409" s="3">
        <v>176.52</v>
      </c>
      <c r="V1409" s="3">
        <v>176.98</v>
      </c>
      <c r="W1409" s="3">
        <v>176.27</v>
      </c>
      <c r="X1409" s="3">
        <v>176.26</v>
      </c>
      <c r="Y1409" s="3">
        <v>172.99</v>
      </c>
      <c r="Z1409" s="3">
        <v>137.1</v>
      </c>
      <c r="AA1409" s="3">
        <v>136.62</v>
      </c>
      <c r="AB1409" s="3">
        <v>136.41</v>
      </c>
      <c r="AC1409" s="3">
        <v>136.1</v>
      </c>
      <c r="AD1409" s="3">
        <v>137.41999999999999</v>
      </c>
      <c r="AE1409" s="3">
        <v>138.13999999999999</v>
      </c>
      <c r="AF1409" s="3">
        <v>143.01</v>
      </c>
      <c r="AG1409" s="3">
        <v>145.28</v>
      </c>
      <c r="AH1409" s="3">
        <v>145.91</v>
      </c>
      <c r="AI1409" s="3">
        <v>147.04</v>
      </c>
      <c r="AJ1409" s="3">
        <v>146.72</v>
      </c>
      <c r="AK1409" s="3">
        <v>148.22999999999999</v>
      </c>
      <c r="AL1409" s="3">
        <v>107.29</v>
      </c>
      <c r="AM1409" s="3">
        <v>106.8</v>
      </c>
      <c r="AN1409" s="3">
        <v>106.54</v>
      </c>
      <c r="AO1409" s="3">
        <v>106.51</v>
      </c>
      <c r="AP1409" s="3">
        <v>107.92</v>
      </c>
      <c r="AQ1409" s="3">
        <v>110.05</v>
      </c>
      <c r="AR1409" s="3">
        <v>119.62</v>
      </c>
      <c r="AS1409" s="3">
        <v>122.44</v>
      </c>
      <c r="AT1409" s="3">
        <v>124.54</v>
      </c>
      <c r="AU1409" s="3">
        <v>125.33</v>
      </c>
      <c r="AV1409" s="3">
        <v>124.62</v>
      </c>
      <c r="AW1409" s="3">
        <v>122.82</v>
      </c>
      <c r="AX1409" s="3">
        <v>105.84</v>
      </c>
      <c r="AY1409" s="3">
        <v>105.45</v>
      </c>
    </row>
    <row r="1410" spans="1:51" x14ac:dyDescent="0.35">
      <c r="A1410" s="5">
        <f t="shared" si="22"/>
        <v>44699</v>
      </c>
      <c r="B1410" t="s">
        <v>1555</v>
      </c>
      <c r="C1410" s="2">
        <v>44699</v>
      </c>
      <c r="D1410" s="3">
        <v>176.74</v>
      </c>
      <c r="E1410" s="3">
        <v>190.75</v>
      </c>
      <c r="F1410" s="3">
        <v>197.6</v>
      </c>
      <c r="G1410" s="3">
        <v>224.45</v>
      </c>
      <c r="H1410" s="3">
        <v>223.2</v>
      </c>
      <c r="I1410" s="3">
        <v>253.63</v>
      </c>
      <c r="J1410" s="3">
        <v>254.9</v>
      </c>
      <c r="K1410" s="3">
        <v>240.23</v>
      </c>
      <c r="L1410" s="3">
        <v>240.2</v>
      </c>
      <c r="M1410" s="3">
        <v>239.3</v>
      </c>
      <c r="N1410" s="3">
        <v>156.97</v>
      </c>
      <c r="O1410" s="3">
        <v>160.38</v>
      </c>
      <c r="P1410" s="3">
        <v>159.63999999999999</v>
      </c>
      <c r="Q1410" s="3">
        <v>155.5</v>
      </c>
      <c r="R1410" s="3">
        <v>156.38</v>
      </c>
      <c r="S1410" s="3">
        <v>155.94999999999999</v>
      </c>
      <c r="T1410" s="3">
        <v>167.26</v>
      </c>
      <c r="U1410" s="3">
        <v>170.6</v>
      </c>
      <c r="V1410" s="3">
        <v>171.06</v>
      </c>
      <c r="W1410" s="3">
        <v>170.35</v>
      </c>
      <c r="X1410" s="3">
        <v>170.34</v>
      </c>
      <c r="Y1410" s="3">
        <v>167.07</v>
      </c>
      <c r="Z1410" s="3">
        <v>134.81</v>
      </c>
      <c r="AA1410" s="3">
        <v>134.33000000000001</v>
      </c>
      <c r="AB1410" s="3">
        <v>134.12</v>
      </c>
      <c r="AC1410" s="3">
        <v>133.81</v>
      </c>
      <c r="AD1410" s="3">
        <v>135.13</v>
      </c>
      <c r="AE1410" s="3">
        <v>135.85</v>
      </c>
      <c r="AF1410" s="3">
        <v>143.9</v>
      </c>
      <c r="AG1410" s="3">
        <v>146.16999999999999</v>
      </c>
      <c r="AH1410" s="3">
        <v>146.80000000000001</v>
      </c>
      <c r="AI1410" s="3">
        <v>147.93</v>
      </c>
      <c r="AJ1410" s="3">
        <v>147.61000000000001</v>
      </c>
      <c r="AK1410" s="3">
        <v>149.12</v>
      </c>
      <c r="AL1410" s="3">
        <v>104.35</v>
      </c>
      <c r="AM1410" s="3">
        <v>103.86</v>
      </c>
      <c r="AN1410" s="3">
        <v>103.6</v>
      </c>
      <c r="AO1410" s="3">
        <v>103.57</v>
      </c>
      <c r="AP1410" s="3">
        <v>104.98</v>
      </c>
      <c r="AQ1410" s="3">
        <v>107.11</v>
      </c>
      <c r="AR1410" s="3">
        <v>120.51</v>
      </c>
      <c r="AS1410" s="3">
        <v>123.33</v>
      </c>
      <c r="AT1410" s="3">
        <v>125.43</v>
      </c>
      <c r="AU1410" s="3">
        <v>126.22</v>
      </c>
      <c r="AV1410" s="3">
        <v>125.51</v>
      </c>
      <c r="AW1410" s="3">
        <v>123.71</v>
      </c>
      <c r="AX1410" s="3">
        <v>102.9</v>
      </c>
      <c r="AY1410" s="3">
        <v>102.51</v>
      </c>
    </row>
    <row r="1411" spans="1:51" x14ac:dyDescent="0.35">
      <c r="A1411" s="5">
        <f t="shared" si="22"/>
        <v>44700</v>
      </c>
      <c r="B1411" t="s">
        <v>1556</v>
      </c>
      <c r="C1411" s="2">
        <v>44700</v>
      </c>
      <c r="D1411" s="3">
        <v>167.28</v>
      </c>
      <c r="E1411" s="3">
        <v>181.99</v>
      </c>
      <c r="F1411" s="3">
        <v>189.94</v>
      </c>
      <c r="G1411" s="3">
        <v>219.39</v>
      </c>
      <c r="H1411" s="3">
        <v>217.17</v>
      </c>
      <c r="I1411" s="3">
        <v>249.1</v>
      </c>
      <c r="J1411" s="3">
        <v>250.37</v>
      </c>
      <c r="K1411" s="3">
        <v>235.16</v>
      </c>
      <c r="L1411" s="3">
        <v>235.13</v>
      </c>
      <c r="M1411" s="3">
        <v>234.23</v>
      </c>
      <c r="N1411" s="3">
        <v>158.46</v>
      </c>
      <c r="O1411" s="3">
        <v>161.87</v>
      </c>
      <c r="P1411" s="3">
        <v>161.13</v>
      </c>
      <c r="Q1411" s="3">
        <v>157.02000000000001</v>
      </c>
      <c r="R1411" s="3">
        <v>157.9</v>
      </c>
      <c r="S1411" s="3">
        <v>157.47</v>
      </c>
      <c r="T1411" s="3">
        <v>167.42</v>
      </c>
      <c r="U1411" s="3">
        <v>170.76</v>
      </c>
      <c r="V1411" s="3">
        <v>171.22</v>
      </c>
      <c r="W1411" s="3">
        <v>170.51</v>
      </c>
      <c r="X1411" s="3">
        <v>170.5</v>
      </c>
      <c r="Y1411" s="3">
        <v>167.23</v>
      </c>
      <c r="Z1411" s="3">
        <v>134.78</v>
      </c>
      <c r="AA1411" s="3">
        <v>134.30000000000001</v>
      </c>
      <c r="AB1411" s="3">
        <v>134.09</v>
      </c>
      <c r="AC1411" s="3">
        <v>133.78</v>
      </c>
      <c r="AD1411" s="3">
        <v>135.1</v>
      </c>
      <c r="AE1411" s="3">
        <v>135.82</v>
      </c>
      <c r="AF1411" s="3">
        <v>143.49</v>
      </c>
      <c r="AG1411" s="3">
        <v>145.76</v>
      </c>
      <c r="AH1411" s="3">
        <v>146.38999999999999</v>
      </c>
      <c r="AI1411" s="3">
        <v>147.52000000000001</v>
      </c>
      <c r="AJ1411" s="3">
        <v>147.19999999999999</v>
      </c>
      <c r="AK1411" s="3">
        <v>148.71</v>
      </c>
      <c r="AL1411" s="3">
        <v>104.5</v>
      </c>
      <c r="AM1411" s="3">
        <v>104.01</v>
      </c>
      <c r="AN1411" s="3">
        <v>103.75</v>
      </c>
      <c r="AO1411" s="3">
        <v>103.72</v>
      </c>
      <c r="AP1411" s="3">
        <v>105.13</v>
      </c>
      <c r="AQ1411" s="3">
        <v>107.26</v>
      </c>
      <c r="AR1411" s="3">
        <v>120.1</v>
      </c>
      <c r="AS1411" s="3">
        <v>122.92</v>
      </c>
      <c r="AT1411" s="3">
        <v>125.02</v>
      </c>
      <c r="AU1411" s="3">
        <v>125.81</v>
      </c>
      <c r="AV1411" s="3">
        <v>125.1</v>
      </c>
      <c r="AW1411" s="3">
        <v>123.3</v>
      </c>
      <c r="AX1411" s="3">
        <v>103.05</v>
      </c>
      <c r="AY1411" s="3">
        <v>102.66</v>
      </c>
    </row>
    <row r="1412" spans="1:51" x14ac:dyDescent="0.35">
      <c r="A1412" s="5">
        <f t="shared" si="22"/>
        <v>44701</v>
      </c>
      <c r="B1412" t="s">
        <v>1557</v>
      </c>
      <c r="C1412" s="2">
        <v>44701</v>
      </c>
      <c r="D1412" s="3">
        <v>157.21</v>
      </c>
      <c r="E1412" s="3">
        <v>173.55</v>
      </c>
      <c r="F1412" s="3">
        <v>181.53</v>
      </c>
      <c r="G1412" s="3">
        <v>214.57</v>
      </c>
      <c r="H1412" s="3">
        <v>210.87</v>
      </c>
      <c r="I1412" s="3">
        <v>243.89</v>
      </c>
      <c r="J1412" s="3">
        <v>245.16</v>
      </c>
      <c r="K1412" s="3">
        <v>229.95</v>
      </c>
      <c r="L1412" s="3">
        <v>229.92</v>
      </c>
      <c r="M1412" s="3">
        <v>229.02</v>
      </c>
      <c r="N1412" s="3">
        <v>157.4</v>
      </c>
      <c r="O1412" s="3">
        <v>160.81</v>
      </c>
      <c r="P1412" s="3">
        <v>160.07</v>
      </c>
      <c r="Q1412" s="3">
        <v>155.97999999999999</v>
      </c>
      <c r="R1412" s="3">
        <v>156.86000000000001</v>
      </c>
      <c r="S1412" s="3">
        <v>156.43</v>
      </c>
      <c r="T1412" s="3">
        <v>169.93</v>
      </c>
      <c r="U1412" s="3">
        <v>173.27</v>
      </c>
      <c r="V1412" s="3">
        <v>173.73</v>
      </c>
      <c r="W1412" s="3">
        <v>173.02</v>
      </c>
      <c r="X1412" s="3">
        <v>173.01</v>
      </c>
      <c r="Y1412" s="3">
        <v>169.74</v>
      </c>
      <c r="Z1412" s="3">
        <v>135.83000000000001</v>
      </c>
      <c r="AA1412" s="3">
        <v>135.35</v>
      </c>
      <c r="AB1412" s="3">
        <v>135.13999999999999</v>
      </c>
      <c r="AC1412" s="3">
        <v>134.83000000000001</v>
      </c>
      <c r="AD1412" s="3">
        <v>136.15</v>
      </c>
      <c r="AE1412" s="3">
        <v>136.87</v>
      </c>
      <c r="AF1412" s="3">
        <v>145.28</v>
      </c>
      <c r="AG1412" s="3">
        <v>147.55000000000001</v>
      </c>
      <c r="AH1412" s="3">
        <v>148.18</v>
      </c>
      <c r="AI1412" s="3">
        <v>149.31</v>
      </c>
      <c r="AJ1412" s="3">
        <v>148.99</v>
      </c>
      <c r="AK1412" s="3">
        <v>150.5</v>
      </c>
      <c r="AL1412" s="3">
        <v>106.27</v>
      </c>
      <c r="AM1412" s="3">
        <v>105.78</v>
      </c>
      <c r="AN1412" s="3">
        <v>105.52</v>
      </c>
      <c r="AO1412" s="3">
        <v>105.49</v>
      </c>
      <c r="AP1412" s="3">
        <v>106.9</v>
      </c>
      <c r="AQ1412" s="3">
        <v>109.03</v>
      </c>
      <c r="AR1412" s="3">
        <v>121.89</v>
      </c>
      <c r="AS1412" s="3">
        <v>124.71</v>
      </c>
      <c r="AT1412" s="3">
        <v>126.81</v>
      </c>
      <c r="AU1412" s="3">
        <v>127.6</v>
      </c>
      <c r="AV1412" s="3">
        <v>126.89</v>
      </c>
      <c r="AW1412" s="3">
        <v>125.09</v>
      </c>
      <c r="AX1412" s="3">
        <v>104.82</v>
      </c>
      <c r="AY1412" s="3">
        <v>104.43</v>
      </c>
    </row>
    <row r="1413" spans="1:51" x14ac:dyDescent="0.35">
      <c r="A1413" s="5">
        <f t="shared" si="22"/>
        <v>44704</v>
      </c>
      <c r="B1413" t="s">
        <v>1558</v>
      </c>
      <c r="C1413" s="2">
        <v>44704</v>
      </c>
      <c r="D1413" s="3">
        <v>150.58000000000001</v>
      </c>
      <c r="E1413" s="3">
        <v>165.4</v>
      </c>
      <c r="F1413" s="3">
        <v>175.18</v>
      </c>
      <c r="G1413" s="3">
        <v>209.13</v>
      </c>
      <c r="H1413" s="3">
        <v>204.98</v>
      </c>
      <c r="I1413" s="3">
        <v>239.52</v>
      </c>
      <c r="J1413" s="3">
        <v>240.79</v>
      </c>
      <c r="K1413" s="3">
        <v>224.66</v>
      </c>
      <c r="L1413" s="3">
        <v>224.63</v>
      </c>
      <c r="M1413" s="3">
        <v>223.73</v>
      </c>
      <c r="N1413" s="3">
        <v>152.11000000000001</v>
      </c>
      <c r="O1413" s="3">
        <v>155.52000000000001</v>
      </c>
      <c r="P1413" s="3">
        <v>154.78</v>
      </c>
      <c r="Q1413" s="3">
        <v>150.71</v>
      </c>
      <c r="R1413" s="3">
        <v>151.59</v>
      </c>
      <c r="S1413" s="3">
        <v>151.16</v>
      </c>
      <c r="T1413" s="3">
        <v>169.28</v>
      </c>
      <c r="U1413" s="3">
        <v>172.62</v>
      </c>
      <c r="V1413" s="3">
        <v>173.08</v>
      </c>
      <c r="W1413" s="3">
        <v>172.37</v>
      </c>
      <c r="X1413" s="3">
        <v>172.36</v>
      </c>
      <c r="Y1413" s="3">
        <v>169.09</v>
      </c>
      <c r="Z1413" s="3">
        <v>135.94</v>
      </c>
      <c r="AA1413" s="3">
        <v>135.46</v>
      </c>
      <c r="AB1413" s="3">
        <v>135.25</v>
      </c>
      <c r="AC1413" s="3">
        <v>134.94</v>
      </c>
      <c r="AD1413" s="3">
        <v>136.26</v>
      </c>
      <c r="AE1413" s="3">
        <v>136.97999999999999</v>
      </c>
      <c r="AF1413" s="3">
        <v>140.88</v>
      </c>
      <c r="AG1413" s="3">
        <v>143.15</v>
      </c>
      <c r="AH1413" s="3">
        <v>143.78</v>
      </c>
      <c r="AI1413" s="3">
        <v>144.91</v>
      </c>
      <c r="AJ1413" s="3">
        <v>144.59</v>
      </c>
      <c r="AK1413" s="3">
        <v>146.1</v>
      </c>
      <c r="AL1413" s="3">
        <v>105.72</v>
      </c>
      <c r="AM1413" s="3">
        <v>105.23</v>
      </c>
      <c r="AN1413" s="3">
        <v>104.97</v>
      </c>
      <c r="AO1413" s="3">
        <v>104.94</v>
      </c>
      <c r="AP1413" s="3">
        <v>106.35</v>
      </c>
      <c r="AQ1413" s="3">
        <v>108.48</v>
      </c>
      <c r="AR1413" s="3">
        <v>117.49</v>
      </c>
      <c r="AS1413" s="3">
        <v>120.31</v>
      </c>
      <c r="AT1413" s="3">
        <v>122.41</v>
      </c>
      <c r="AU1413" s="3">
        <v>123.2</v>
      </c>
      <c r="AV1413" s="3">
        <v>122.49</v>
      </c>
      <c r="AW1413" s="3">
        <v>120.69</v>
      </c>
      <c r="AX1413" s="3">
        <v>104.27</v>
      </c>
      <c r="AY1413" s="3">
        <v>103.88</v>
      </c>
    </row>
    <row r="1414" spans="1:51" x14ac:dyDescent="0.35">
      <c r="A1414" s="5">
        <f t="shared" si="22"/>
        <v>44705</v>
      </c>
      <c r="B1414" t="s">
        <v>1559</v>
      </c>
      <c r="C1414" s="2">
        <v>44705</v>
      </c>
      <c r="D1414" s="3">
        <v>152.21</v>
      </c>
      <c r="E1414" s="3">
        <v>168.88</v>
      </c>
      <c r="F1414" s="3">
        <v>178.34</v>
      </c>
      <c r="G1414" s="3">
        <v>211.09</v>
      </c>
      <c r="H1414" s="3">
        <v>209.43</v>
      </c>
      <c r="I1414" s="3">
        <v>246.34</v>
      </c>
      <c r="J1414" s="3">
        <v>247.61</v>
      </c>
      <c r="K1414" s="3">
        <v>231.71</v>
      </c>
      <c r="L1414" s="3">
        <v>231.68</v>
      </c>
      <c r="M1414" s="3">
        <v>230.78</v>
      </c>
      <c r="N1414" s="3">
        <v>154.15</v>
      </c>
      <c r="O1414" s="3">
        <v>157.56</v>
      </c>
      <c r="P1414" s="3">
        <v>156.82</v>
      </c>
      <c r="Q1414" s="3">
        <v>152.78</v>
      </c>
      <c r="R1414" s="3">
        <v>153.66</v>
      </c>
      <c r="S1414" s="3">
        <v>153.22999999999999</v>
      </c>
      <c r="T1414" s="3">
        <v>174.56</v>
      </c>
      <c r="U1414" s="3">
        <v>177.9</v>
      </c>
      <c r="V1414" s="3">
        <v>178.36</v>
      </c>
      <c r="W1414" s="3">
        <v>177.65</v>
      </c>
      <c r="X1414" s="3">
        <v>177.64</v>
      </c>
      <c r="Y1414" s="3">
        <v>174.37</v>
      </c>
      <c r="Z1414" s="3">
        <v>137.27000000000001</v>
      </c>
      <c r="AA1414" s="3">
        <v>136.79</v>
      </c>
      <c r="AB1414" s="3">
        <v>136.58000000000001</v>
      </c>
      <c r="AC1414" s="3">
        <v>136.27000000000001</v>
      </c>
      <c r="AD1414" s="3">
        <v>137.59</v>
      </c>
      <c r="AE1414" s="3">
        <v>138.31</v>
      </c>
      <c r="AF1414" s="3">
        <v>143.91</v>
      </c>
      <c r="AG1414" s="3">
        <v>146.18</v>
      </c>
      <c r="AH1414" s="3">
        <v>146.81</v>
      </c>
      <c r="AI1414" s="3">
        <v>147.94</v>
      </c>
      <c r="AJ1414" s="3">
        <v>147.62</v>
      </c>
      <c r="AK1414" s="3">
        <v>149.13</v>
      </c>
      <c r="AL1414" s="3">
        <v>107.21</v>
      </c>
      <c r="AM1414" s="3">
        <v>106.72</v>
      </c>
      <c r="AN1414" s="3">
        <v>106.46</v>
      </c>
      <c r="AO1414" s="3">
        <v>106.43</v>
      </c>
      <c r="AP1414" s="3">
        <v>107.84</v>
      </c>
      <c r="AQ1414" s="3">
        <v>109.97</v>
      </c>
      <c r="AR1414" s="3">
        <v>120.52</v>
      </c>
      <c r="AS1414" s="3">
        <v>123.34</v>
      </c>
      <c r="AT1414" s="3">
        <v>125.44</v>
      </c>
      <c r="AU1414" s="3">
        <v>126.23</v>
      </c>
      <c r="AV1414" s="3">
        <v>125.52</v>
      </c>
      <c r="AW1414" s="3">
        <v>123.72</v>
      </c>
      <c r="AX1414" s="3">
        <v>105.76</v>
      </c>
      <c r="AY1414" s="3">
        <v>105.37</v>
      </c>
    </row>
    <row r="1415" spans="1:51" x14ac:dyDescent="0.35">
      <c r="A1415" s="5">
        <f t="shared" si="22"/>
        <v>44706</v>
      </c>
      <c r="B1415" t="s">
        <v>1560</v>
      </c>
      <c r="C1415" s="2">
        <v>44706</v>
      </c>
      <c r="D1415" s="3">
        <v>157.59</v>
      </c>
      <c r="E1415" s="3">
        <v>175.75</v>
      </c>
      <c r="F1415" s="3">
        <v>185.71</v>
      </c>
      <c r="G1415" s="3">
        <v>218.2</v>
      </c>
      <c r="H1415" s="3">
        <v>213.8</v>
      </c>
      <c r="I1415" s="3">
        <v>252.06</v>
      </c>
      <c r="J1415" s="3">
        <v>253.33</v>
      </c>
      <c r="K1415" s="3">
        <v>237.4</v>
      </c>
      <c r="L1415" s="3">
        <v>237.37</v>
      </c>
      <c r="M1415" s="3">
        <v>236.47</v>
      </c>
      <c r="N1415" s="3">
        <v>157.61000000000001</v>
      </c>
      <c r="O1415" s="3">
        <v>161.02000000000001</v>
      </c>
      <c r="P1415" s="3">
        <v>160.28</v>
      </c>
      <c r="Q1415" s="3">
        <v>156.22999999999999</v>
      </c>
      <c r="R1415" s="3">
        <v>157.11000000000001</v>
      </c>
      <c r="S1415" s="3">
        <v>156.68</v>
      </c>
      <c r="T1415" s="3">
        <v>178.22</v>
      </c>
      <c r="U1415" s="3">
        <v>181.56</v>
      </c>
      <c r="V1415" s="3">
        <v>182.02</v>
      </c>
      <c r="W1415" s="3">
        <v>181.31</v>
      </c>
      <c r="X1415" s="3">
        <v>181.3</v>
      </c>
      <c r="Y1415" s="3">
        <v>178.03</v>
      </c>
      <c r="Z1415" s="3">
        <v>136.27000000000001</v>
      </c>
      <c r="AA1415" s="3">
        <v>135.79</v>
      </c>
      <c r="AB1415" s="3">
        <v>135.58000000000001</v>
      </c>
      <c r="AC1415" s="3">
        <v>135.27000000000001</v>
      </c>
      <c r="AD1415" s="3">
        <v>136.59</v>
      </c>
      <c r="AE1415" s="3">
        <v>137.31</v>
      </c>
      <c r="AF1415" s="3">
        <v>144.30000000000001</v>
      </c>
      <c r="AG1415" s="3">
        <v>146.57</v>
      </c>
      <c r="AH1415" s="3">
        <v>147.19999999999999</v>
      </c>
      <c r="AI1415" s="3">
        <v>148.33000000000001</v>
      </c>
      <c r="AJ1415" s="3">
        <v>148.01</v>
      </c>
      <c r="AK1415" s="3">
        <v>149.52000000000001</v>
      </c>
      <c r="AL1415" s="3">
        <v>108.62</v>
      </c>
      <c r="AM1415" s="3">
        <v>108.13</v>
      </c>
      <c r="AN1415" s="3">
        <v>107.87</v>
      </c>
      <c r="AO1415" s="3">
        <v>107.84</v>
      </c>
      <c r="AP1415" s="3">
        <v>109.25</v>
      </c>
      <c r="AQ1415" s="3">
        <v>111.38</v>
      </c>
      <c r="AR1415" s="3">
        <v>123.49</v>
      </c>
      <c r="AS1415" s="3">
        <v>126.31</v>
      </c>
      <c r="AT1415" s="3">
        <v>128.41</v>
      </c>
      <c r="AU1415" s="3">
        <v>129.19999999999999</v>
      </c>
      <c r="AV1415" s="3">
        <v>128.49</v>
      </c>
      <c r="AW1415" s="3">
        <v>126.69</v>
      </c>
      <c r="AX1415" s="3">
        <v>107.17</v>
      </c>
      <c r="AY1415" s="3">
        <v>106.78</v>
      </c>
    </row>
    <row r="1416" spans="1:51" x14ac:dyDescent="0.35">
      <c r="A1416" s="5">
        <f t="shared" si="22"/>
        <v>44707</v>
      </c>
      <c r="B1416" t="s">
        <v>1561</v>
      </c>
      <c r="C1416" s="2">
        <v>44707</v>
      </c>
      <c r="D1416" s="3">
        <v>157.26</v>
      </c>
      <c r="E1416" s="3">
        <v>174.33</v>
      </c>
      <c r="F1416" s="3">
        <v>184.54</v>
      </c>
      <c r="G1416" s="3">
        <v>217.78</v>
      </c>
      <c r="H1416" s="3">
        <v>212.82</v>
      </c>
      <c r="I1416" s="3">
        <v>252</v>
      </c>
      <c r="J1416" s="3">
        <v>253.27</v>
      </c>
      <c r="K1416" s="3">
        <v>237.43</v>
      </c>
      <c r="L1416" s="3">
        <v>237.4</v>
      </c>
      <c r="M1416" s="3">
        <v>236.5</v>
      </c>
      <c r="N1416" s="3">
        <v>159.69999999999999</v>
      </c>
      <c r="O1416" s="3">
        <v>163.11000000000001</v>
      </c>
      <c r="P1416" s="3">
        <v>162.37</v>
      </c>
      <c r="Q1416" s="3">
        <v>158.31</v>
      </c>
      <c r="R1416" s="3">
        <v>159.19</v>
      </c>
      <c r="S1416" s="3">
        <v>158.76</v>
      </c>
      <c r="T1416" s="3">
        <v>178.63</v>
      </c>
      <c r="U1416" s="3">
        <v>181.97</v>
      </c>
      <c r="V1416" s="3">
        <v>182.43</v>
      </c>
      <c r="W1416" s="3">
        <v>181.72</v>
      </c>
      <c r="X1416" s="3">
        <v>181.71</v>
      </c>
      <c r="Y1416" s="3">
        <v>178.44</v>
      </c>
      <c r="Z1416" s="3">
        <v>136.91</v>
      </c>
      <c r="AA1416" s="3">
        <v>136.43</v>
      </c>
      <c r="AB1416" s="3">
        <v>136.22</v>
      </c>
      <c r="AC1416" s="3">
        <v>135.91</v>
      </c>
      <c r="AD1416" s="3">
        <v>137.22999999999999</v>
      </c>
      <c r="AE1416" s="3">
        <v>137.94999999999999</v>
      </c>
      <c r="AF1416" s="3">
        <v>143.85</v>
      </c>
      <c r="AG1416" s="3">
        <v>146.12</v>
      </c>
      <c r="AH1416" s="3">
        <v>146.75</v>
      </c>
      <c r="AI1416" s="3">
        <v>147.88</v>
      </c>
      <c r="AJ1416" s="3">
        <v>147.56</v>
      </c>
      <c r="AK1416" s="3">
        <v>149.07</v>
      </c>
      <c r="AL1416" s="3">
        <v>111.27</v>
      </c>
      <c r="AM1416" s="3">
        <v>110.78</v>
      </c>
      <c r="AN1416" s="3">
        <v>110.52</v>
      </c>
      <c r="AO1416" s="3">
        <v>110.49</v>
      </c>
      <c r="AP1416" s="3">
        <v>111.9</v>
      </c>
      <c r="AQ1416" s="3">
        <v>114.03</v>
      </c>
      <c r="AR1416" s="3">
        <v>123.04</v>
      </c>
      <c r="AS1416" s="3">
        <v>125.86</v>
      </c>
      <c r="AT1416" s="3">
        <v>127.96</v>
      </c>
      <c r="AU1416" s="3">
        <v>128.75</v>
      </c>
      <c r="AV1416" s="3">
        <v>128.04</v>
      </c>
      <c r="AW1416" s="3">
        <v>126.24</v>
      </c>
      <c r="AX1416" s="3">
        <v>109.82</v>
      </c>
      <c r="AY1416" s="3">
        <v>109.43</v>
      </c>
    </row>
    <row r="1417" spans="1:51" x14ac:dyDescent="0.35">
      <c r="A1417" s="5">
        <f t="shared" si="22"/>
        <v>44708</v>
      </c>
      <c r="B1417" t="s">
        <v>1562</v>
      </c>
      <c r="C1417" s="2">
        <v>44708</v>
      </c>
      <c r="D1417" s="3">
        <v>165.61</v>
      </c>
      <c r="E1417" s="3">
        <v>178.94</v>
      </c>
      <c r="F1417" s="3">
        <v>187.54</v>
      </c>
      <c r="G1417" s="3">
        <v>221.31</v>
      </c>
      <c r="H1417" s="3">
        <v>219.13</v>
      </c>
      <c r="I1417" s="3">
        <v>259.43</v>
      </c>
      <c r="J1417" s="3">
        <v>260.7</v>
      </c>
      <c r="K1417" s="3">
        <v>245.24</v>
      </c>
      <c r="L1417" s="3">
        <v>245.21</v>
      </c>
      <c r="M1417" s="3">
        <v>244.31</v>
      </c>
      <c r="N1417" s="3">
        <v>162.96</v>
      </c>
      <c r="O1417" s="3">
        <v>166.37</v>
      </c>
      <c r="P1417" s="3">
        <v>165.63</v>
      </c>
      <c r="Q1417" s="3">
        <v>161.56</v>
      </c>
      <c r="R1417" s="3">
        <v>162.44</v>
      </c>
      <c r="S1417" s="3">
        <v>162.01</v>
      </c>
      <c r="T1417" s="3">
        <v>179.41</v>
      </c>
      <c r="U1417" s="3">
        <v>182.75</v>
      </c>
      <c r="V1417" s="3">
        <v>183.21</v>
      </c>
      <c r="W1417" s="3">
        <v>182.5</v>
      </c>
      <c r="X1417" s="3">
        <v>182.49</v>
      </c>
      <c r="Y1417" s="3">
        <v>179.22</v>
      </c>
      <c r="Z1417" s="3">
        <v>138.93</v>
      </c>
      <c r="AA1417" s="3">
        <v>138.44999999999999</v>
      </c>
      <c r="AB1417" s="3">
        <v>138.24</v>
      </c>
      <c r="AC1417" s="3">
        <v>137.93</v>
      </c>
      <c r="AD1417" s="3">
        <v>139.25</v>
      </c>
      <c r="AE1417" s="3">
        <v>139.97</v>
      </c>
      <c r="AF1417" s="3">
        <v>146.36000000000001</v>
      </c>
      <c r="AG1417" s="3">
        <v>148.63</v>
      </c>
      <c r="AH1417" s="3">
        <v>149.26</v>
      </c>
      <c r="AI1417" s="3">
        <v>150.38999999999999</v>
      </c>
      <c r="AJ1417" s="3">
        <v>150.07</v>
      </c>
      <c r="AK1417" s="3">
        <v>151.58000000000001</v>
      </c>
      <c r="AL1417" s="3">
        <v>109.22</v>
      </c>
      <c r="AM1417" s="3">
        <v>108.73</v>
      </c>
      <c r="AN1417" s="3">
        <v>108.47</v>
      </c>
      <c r="AO1417" s="3">
        <v>108.44</v>
      </c>
      <c r="AP1417" s="3">
        <v>109.85</v>
      </c>
      <c r="AQ1417" s="3">
        <v>111.98</v>
      </c>
      <c r="AR1417" s="3">
        <v>124.09</v>
      </c>
      <c r="AS1417" s="3">
        <v>126.91</v>
      </c>
      <c r="AT1417" s="3">
        <v>129.01</v>
      </c>
      <c r="AU1417" s="3">
        <v>129.80000000000001</v>
      </c>
      <c r="AV1417" s="3">
        <v>129.09</v>
      </c>
      <c r="AW1417" s="3">
        <v>127.29</v>
      </c>
      <c r="AX1417" s="3">
        <v>107.77</v>
      </c>
      <c r="AY1417" s="3">
        <v>107.38</v>
      </c>
    </row>
    <row r="1418" spans="1:51" x14ac:dyDescent="0.35">
      <c r="A1418" s="5">
        <f t="shared" si="22"/>
        <v>44711</v>
      </c>
      <c r="B1418" t="s">
        <v>1563</v>
      </c>
      <c r="C1418" s="2">
        <v>44711</v>
      </c>
      <c r="D1418" s="3">
        <v>170.69</v>
      </c>
      <c r="E1418" s="3">
        <v>182.98</v>
      </c>
      <c r="F1418" s="3">
        <v>188.41</v>
      </c>
      <c r="G1418" s="3">
        <v>223.99</v>
      </c>
      <c r="H1418" s="3">
        <v>218.88</v>
      </c>
      <c r="I1418" s="3">
        <v>259.99</v>
      </c>
      <c r="J1418" s="3">
        <v>261.26</v>
      </c>
      <c r="K1418" s="3">
        <v>245.07</v>
      </c>
      <c r="L1418" s="3">
        <v>245.04</v>
      </c>
      <c r="M1418" s="3">
        <v>244.14</v>
      </c>
      <c r="N1418" s="3">
        <v>163.24</v>
      </c>
      <c r="O1418" s="3">
        <v>166.65</v>
      </c>
      <c r="P1418" s="3">
        <v>165.91</v>
      </c>
      <c r="Q1418" s="3">
        <v>161.69999999999999</v>
      </c>
      <c r="R1418" s="3">
        <v>162.58000000000001</v>
      </c>
      <c r="S1418" s="3">
        <v>162.15</v>
      </c>
      <c r="T1418" s="3">
        <v>180.05</v>
      </c>
      <c r="U1418" s="3">
        <v>183.39</v>
      </c>
      <c r="V1418" s="3">
        <v>183.85</v>
      </c>
      <c r="W1418" s="3">
        <v>183.14</v>
      </c>
      <c r="X1418" s="3">
        <v>183.13</v>
      </c>
      <c r="Y1418" s="3">
        <v>179.86</v>
      </c>
      <c r="Z1418" s="3">
        <v>137.57</v>
      </c>
      <c r="AA1418" s="3">
        <v>137.09</v>
      </c>
      <c r="AB1418" s="3">
        <v>136.88</v>
      </c>
      <c r="AC1418" s="3">
        <v>136.57</v>
      </c>
      <c r="AD1418" s="3">
        <v>137.88999999999999</v>
      </c>
      <c r="AE1418" s="3">
        <v>138.61000000000001</v>
      </c>
      <c r="AF1418" s="3">
        <v>143.22</v>
      </c>
      <c r="AG1418" s="3">
        <v>145.49</v>
      </c>
      <c r="AH1418" s="3">
        <v>146.12</v>
      </c>
      <c r="AI1418" s="3">
        <v>147.25</v>
      </c>
      <c r="AJ1418" s="3">
        <v>146.93</v>
      </c>
      <c r="AK1418" s="3">
        <v>148.44</v>
      </c>
      <c r="AL1418" s="3">
        <v>108.61</v>
      </c>
      <c r="AM1418" s="3">
        <v>108.12</v>
      </c>
      <c r="AN1418" s="3">
        <v>107.86</v>
      </c>
      <c r="AO1418" s="3">
        <v>107.83</v>
      </c>
      <c r="AP1418" s="3">
        <v>109.24</v>
      </c>
      <c r="AQ1418" s="3">
        <v>111.37</v>
      </c>
      <c r="AR1418" s="3">
        <v>120.95</v>
      </c>
      <c r="AS1418" s="3">
        <v>123.77</v>
      </c>
      <c r="AT1418" s="3">
        <v>125.87</v>
      </c>
      <c r="AU1418" s="3">
        <v>126.66</v>
      </c>
      <c r="AV1418" s="3">
        <v>125.95</v>
      </c>
      <c r="AW1418" s="3">
        <v>124.15</v>
      </c>
      <c r="AX1418" s="3">
        <v>107.16</v>
      </c>
      <c r="AY1418" s="3">
        <v>106.77</v>
      </c>
    </row>
    <row r="1419" spans="1:51" x14ac:dyDescent="0.35">
      <c r="A1419" s="5">
        <f t="shared" si="22"/>
        <v>44712</v>
      </c>
      <c r="B1419" t="s">
        <v>1564</v>
      </c>
      <c r="C1419" s="2">
        <v>44712</v>
      </c>
      <c r="D1419" s="3">
        <v>184.73</v>
      </c>
      <c r="E1419" s="3">
        <v>189.65</v>
      </c>
      <c r="F1419" s="3">
        <v>225.66</v>
      </c>
      <c r="G1419" s="3">
        <v>220.87</v>
      </c>
      <c r="H1419" s="3">
        <v>262.76</v>
      </c>
      <c r="I1419" s="3">
        <v>264.02999999999997</v>
      </c>
      <c r="J1419" s="3">
        <v>248.27</v>
      </c>
      <c r="K1419" s="3">
        <v>248.24</v>
      </c>
      <c r="L1419" s="3">
        <v>247.34</v>
      </c>
      <c r="M1419" s="3">
        <v>167.98</v>
      </c>
      <c r="N1419" s="3">
        <v>171.39</v>
      </c>
      <c r="O1419" s="3">
        <v>170.65</v>
      </c>
      <c r="P1419" s="3">
        <v>166.34</v>
      </c>
      <c r="Q1419" s="3">
        <v>167.22</v>
      </c>
      <c r="R1419" s="3">
        <v>166.79</v>
      </c>
      <c r="S1419" s="3">
        <v>184.62</v>
      </c>
      <c r="T1419" s="3">
        <v>187.96</v>
      </c>
      <c r="U1419" s="3">
        <v>188.42</v>
      </c>
      <c r="V1419" s="3">
        <v>187.71</v>
      </c>
      <c r="W1419" s="3">
        <v>187.7</v>
      </c>
      <c r="X1419" s="3">
        <v>184.43</v>
      </c>
      <c r="Y1419" s="3">
        <v>140.78</v>
      </c>
      <c r="Z1419" s="3">
        <v>140.30000000000001</v>
      </c>
      <c r="AA1419" s="3">
        <v>140.09</v>
      </c>
      <c r="AB1419" s="3">
        <v>139.78</v>
      </c>
      <c r="AC1419" s="3">
        <v>141.1</v>
      </c>
      <c r="AD1419" s="3">
        <v>141.82</v>
      </c>
      <c r="AE1419" s="3">
        <v>145.66999999999999</v>
      </c>
      <c r="AF1419" s="3">
        <v>147.94</v>
      </c>
      <c r="AG1419" s="3">
        <v>148.57</v>
      </c>
      <c r="AH1419" s="3">
        <v>149.69999999999999</v>
      </c>
      <c r="AI1419" s="3">
        <v>149.38</v>
      </c>
      <c r="AJ1419" s="3">
        <v>150.88999999999999</v>
      </c>
      <c r="AK1419" s="3">
        <v>112.16</v>
      </c>
      <c r="AL1419" s="3">
        <v>111.67</v>
      </c>
      <c r="AM1419" s="3">
        <v>111.41</v>
      </c>
      <c r="AN1419" s="3">
        <v>111.38</v>
      </c>
      <c r="AO1419" s="3">
        <v>112.79</v>
      </c>
      <c r="AP1419" s="3">
        <v>114.92</v>
      </c>
      <c r="AQ1419" s="3">
        <v>123.4</v>
      </c>
      <c r="AR1419" s="3">
        <v>126.22</v>
      </c>
      <c r="AS1419" s="3">
        <v>128.32</v>
      </c>
      <c r="AT1419" s="3">
        <v>129.11000000000001</v>
      </c>
      <c r="AU1419" s="3">
        <v>128.4</v>
      </c>
      <c r="AV1419" s="3">
        <v>126.6</v>
      </c>
      <c r="AW1419" s="3">
        <v>110.71</v>
      </c>
      <c r="AX1419" s="3">
        <v>110.32</v>
      </c>
      <c r="AY1419" s="3">
        <v>110.06</v>
      </c>
    </row>
    <row r="1420" spans="1:51" x14ac:dyDescent="0.35">
      <c r="A1420" s="5">
        <f t="shared" si="22"/>
        <v>44713</v>
      </c>
      <c r="B1420" t="s">
        <v>1565</v>
      </c>
      <c r="C1420" s="2">
        <v>44713</v>
      </c>
      <c r="D1420" s="3">
        <v>168</v>
      </c>
      <c r="E1420" s="3">
        <v>177.86</v>
      </c>
      <c r="F1420" s="3">
        <v>215.05</v>
      </c>
      <c r="G1420" s="3">
        <v>213.85</v>
      </c>
      <c r="H1420" s="3">
        <v>255.99</v>
      </c>
      <c r="I1420" s="3">
        <v>258.08</v>
      </c>
      <c r="J1420" s="3">
        <v>243.62</v>
      </c>
      <c r="K1420" s="3">
        <v>243.59</v>
      </c>
      <c r="L1420" s="3">
        <v>242.69</v>
      </c>
      <c r="M1420" s="3">
        <v>166.99</v>
      </c>
      <c r="N1420" s="3">
        <v>170.4</v>
      </c>
      <c r="O1420" s="3">
        <v>169.66</v>
      </c>
      <c r="P1420" s="3">
        <v>165.38</v>
      </c>
      <c r="Q1420" s="3">
        <v>166.26</v>
      </c>
      <c r="R1420" s="3">
        <v>165.83</v>
      </c>
      <c r="S1420" s="3">
        <v>185.1</v>
      </c>
      <c r="T1420" s="3">
        <v>188.44</v>
      </c>
      <c r="U1420" s="3">
        <v>188.9</v>
      </c>
      <c r="V1420" s="3">
        <v>188.19</v>
      </c>
      <c r="W1420" s="3">
        <v>188.18</v>
      </c>
      <c r="X1420" s="3">
        <v>184.91</v>
      </c>
      <c r="Y1420" s="3">
        <v>141.5</v>
      </c>
      <c r="Z1420" s="3">
        <v>141.02000000000001</v>
      </c>
      <c r="AA1420" s="3">
        <v>140.81</v>
      </c>
      <c r="AB1420" s="3">
        <v>140.5</v>
      </c>
      <c r="AC1420" s="3">
        <v>141.82</v>
      </c>
      <c r="AD1420" s="3">
        <v>142.54</v>
      </c>
      <c r="AE1420" s="3">
        <v>146.52000000000001</v>
      </c>
      <c r="AF1420" s="3">
        <v>148.79</v>
      </c>
      <c r="AG1420" s="3">
        <v>149.41999999999999</v>
      </c>
      <c r="AH1420" s="3">
        <v>150.55000000000001</v>
      </c>
      <c r="AI1420" s="3">
        <v>150.22999999999999</v>
      </c>
      <c r="AJ1420" s="3">
        <v>151.74</v>
      </c>
      <c r="AK1420" s="3">
        <v>113.02</v>
      </c>
      <c r="AL1420" s="3">
        <v>112.53</v>
      </c>
      <c r="AM1420" s="3">
        <v>112.27</v>
      </c>
      <c r="AN1420" s="3">
        <v>112.24</v>
      </c>
      <c r="AO1420" s="3">
        <v>113.65</v>
      </c>
      <c r="AP1420" s="3">
        <v>115.78</v>
      </c>
      <c r="AQ1420" s="3">
        <v>124.25</v>
      </c>
      <c r="AR1420" s="3">
        <v>127.07</v>
      </c>
      <c r="AS1420" s="3">
        <v>129.16999999999999</v>
      </c>
      <c r="AT1420" s="3">
        <v>129.96</v>
      </c>
      <c r="AU1420" s="3">
        <v>129.25</v>
      </c>
      <c r="AV1420" s="3">
        <v>127.45</v>
      </c>
      <c r="AW1420" s="3">
        <v>111.57</v>
      </c>
      <c r="AX1420" s="3">
        <v>111.18</v>
      </c>
      <c r="AY1420" s="3">
        <v>110.92</v>
      </c>
    </row>
    <row r="1421" spans="1:51" x14ac:dyDescent="0.35">
      <c r="A1421" s="5">
        <f t="shared" si="22"/>
        <v>44714</v>
      </c>
      <c r="B1421" t="s">
        <v>1566</v>
      </c>
      <c r="C1421" s="2">
        <v>44714</v>
      </c>
      <c r="D1421" s="3">
        <v>168</v>
      </c>
      <c r="E1421" s="3">
        <v>177.86</v>
      </c>
      <c r="F1421" s="3">
        <v>215.05</v>
      </c>
      <c r="G1421" s="3">
        <v>213.85</v>
      </c>
      <c r="H1421" s="3">
        <v>255.99</v>
      </c>
      <c r="I1421" s="3">
        <v>258.08</v>
      </c>
      <c r="J1421" s="3">
        <v>243.62</v>
      </c>
      <c r="K1421" s="3">
        <v>243.59</v>
      </c>
      <c r="L1421" s="3">
        <v>242.69</v>
      </c>
      <c r="M1421" s="3">
        <v>166.99</v>
      </c>
      <c r="N1421" s="3">
        <v>170.4</v>
      </c>
      <c r="O1421" s="3">
        <v>169.66</v>
      </c>
      <c r="P1421" s="3">
        <v>165.38</v>
      </c>
      <c r="Q1421" s="3">
        <v>166.26</v>
      </c>
      <c r="R1421" s="3">
        <v>165.83</v>
      </c>
      <c r="S1421" s="3">
        <v>185.1</v>
      </c>
      <c r="T1421" s="3">
        <v>188.44</v>
      </c>
      <c r="U1421" s="3">
        <v>188.9</v>
      </c>
      <c r="V1421" s="3">
        <v>188.19</v>
      </c>
      <c r="W1421" s="3">
        <v>188.18</v>
      </c>
      <c r="X1421" s="3">
        <v>184.91</v>
      </c>
      <c r="Y1421" s="3">
        <v>141.5</v>
      </c>
      <c r="Z1421" s="3">
        <v>141.02000000000001</v>
      </c>
      <c r="AA1421" s="3">
        <v>140.81</v>
      </c>
      <c r="AB1421" s="3">
        <v>140.5</v>
      </c>
      <c r="AC1421" s="3">
        <v>141.82</v>
      </c>
      <c r="AD1421" s="3">
        <v>142.54</v>
      </c>
      <c r="AE1421" s="3">
        <v>146.52000000000001</v>
      </c>
      <c r="AF1421" s="3">
        <v>148.79</v>
      </c>
      <c r="AG1421" s="3">
        <v>149.41999999999999</v>
      </c>
      <c r="AH1421" s="3">
        <v>150.55000000000001</v>
      </c>
      <c r="AI1421" s="3">
        <v>150.22999999999999</v>
      </c>
      <c r="AJ1421" s="3">
        <v>151.74</v>
      </c>
      <c r="AK1421" s="3">
        <v>113.02</v>
      </c>
      <c r="AL1421" s="3">
        <v>112.53</v>
      </c>
      <c r="AM1421" s="3">
        <v>112.27</v>
      </c>
      <c r="AN1421" s="3">
        <v>112.24</v>
      </c>
      <c r="AO1421" s="3">
        <v>113.65</v>
      </c>
      <c r="AP1421" s="3">
        <v>115.78</v>
      </c>
      <c r="AQ1421" s="3">
        <v>124.25</v>
      </c>
      <c r="AR1421" s="3">
        <v>127.07</v>
      </c>
      <c r="AS1421" s="3">
        <v>129.16999999999999</v>
      </c>
      <c r="AT1421" s="3">
        <v>129.96</v>
      </c>
      <c r="AU1421" s="3">
        <v>129.25</v>
      </c>
      <c r="AV1421" s="3">
        <v>127.45</v>
      </c>
      <c r="AW1421" s="3">
        <v>111.57</v>
      </c>
      <c r="AX1421" s="3">
        <v>111.18</v>
      </c>
      <c r="AY1421" s="3">
        <v>110.92</v>
      </c>
    </row>
    <row r="1422" spans="1:51" x14ac:dyDescent="0.35">
      <c r="A1422" s="5">
        <f t="shared" ref="A1422:A1486" si="23">+A1417+7</f>
        <v>44715</v>
      </c>
      <c r="B1422" t="s">
        <v>1567</v>
      </c>
      <c r="C1422" s="2">
        <v>44715</v>
      </c>
      <c r="D1422" s="3">
        <v>168</v>
      </c>
      <c r="E1422" s="3">
        <v>177.86</v>
      </c>
      <c r="F1422" s="3">
        <v>215.05</v>
      </c>
      <c r="G1422" s="3">
        <v>213.85</v>
      </c>
      <c r="H1422" s="3">
        <v>255.99</v>
      </c>
      <c r="I1422" s="3">
        <v>258.08</v>
      </c>
      <c r="J1422" s="3">
        <v>243.62</v>
      </c>
      <c r="K1422" s="3">
        <v>243.59</v>
      </c>
      <c r="L1422" s="3">
        <v>242.69</v>
      </c>
      <c r="M1422" s="3">
        <v>166.99</v>
      </c>
      <c r="N1422" s="3">
        <v>170.4</v>
      </c>
      <c r="O1422" s="3">
        <v>169.66</v>
      </c>
      <c r="P1422" s="3">
        <v>165.38</v>
      </c>
      <c r="Q1422" s="3">
        <v>166.26</v>
      </c>
      <c r="R1422" s="3">
        <v>165.83</v>
      </c>
      <c r="S1422" s="3">
        <v>185.1</v>
      </c>
      <c r="T1422" s="3">
        <v>188.44</v>
      </c>
      <c r="U1422" s="3">
        <v>188.9</v>
      </c>
      <c r="V1422" s="3">
        <v>188.19</v>
      </c>
      <c r="W1422" s="3">
        <v>188.18</v>
      </c>
      <c r="X1422" s="3">
        <v>184.91</v>
      </c>
      <c r="Y1422" s="3">
        <v>141.5</v>
      </c>
      <c r="Z1422" s="3">
        <v>141.02000000000001</v>
      </c>
      <c r="AA1422" s="3">
        <v>140.81</v>
      </c>
      <c r="AB1422" s="3">
        <v>140.5</v>
      </c>
      <c r="AC1422" s="3">
        <v>141.82</v>
      </c>
      <c r="AD1422" s="3">
        <v>142.54</v>
      </c>
      <c r="AE1422" s="3">
        <v>146.52000000000001</v>
      </c>
      <c r="AF1422" s="3">
        <v>148.79</v>
      </c>
      <c r="AG1422" s="3">
        <v>149.41999999999999</v>
      </c>
      <c r="AH1422" s="3">
        <v>150.55000000000001</v>
      </c>
      <c r="AI1422" s="3">
        <v>150.22999999999999</v>
      </c>
      <c r="AJ1422" s="3">
        <v>151.74</v>
      </c>
      <c r="AK1422" s="3">
        <v>113.02</v>
      </c>
      <c r="AL1422" s="3">
        <v>112.53</v>
      </c>
      <c r="AM1422" s="3">
        <v>112.27</v>
      </c>
      <c r="AN1422" s="3">
        <v>112.24</v>
      </c>
      <c r="AO1422" s="3">
        <v>113.65</v>
      </c>
      <c r="AP1422" s="3">
        <v>115.78</v>
      </c>
      <c r="AQ1422" s="3">
        <v>124.25</v>
      </c>
      <c r="AR1422" s="3">
        <v>127.07</v>
      </c>
      <c r="AS1422" s="3">
        <v>129.16999999999999</v>
      </c>
      <c r="AT1422" s="3">
        <v>129.96</v>
      </c>
      <c r="AU1422" s="3">
        <v>129.25</v>
      </c>
      <c r="AV1422" s="3">
        <v>127.45</v>
      </c>
      <c r="AW1422" s="3">
        <v>111.57</v>
      </c>
      <c r="AX1422" s="3">
        <v>111.18</v>
      </c>
      <c r="AY1422" s="3">
        <v>110.92</v>
      </c>
    </row>
    <row r="1423" spans="1:51" x14ac:dyDescent="0.35">
      <c r="A1423" s="5">
        <f t="shared" si="23"/>
        <v>44718</v>
      </c>
      <c r="B1423" t="s">
        <v>1568</v>
      </c>
      <c r="C1423" s="2">
        <v>44718</v>
      </c>
      <c r="D1423" s="3">
        <v>164.64</v>
      </c>
      <c r="E1423" s="3">
        <v>173.6</v>
      </c>
      <c r="F1423" s="3">
        <v>211.69</v>
      </c>
      <c r="G1423" s="3">
        <v>211.9</v>
      </c>
      <c r="H1423" s="3">
        <v>254.2</v>
      </c>
      <c r="I1423" s="3">
        <v>257.14</v>
      </c>
      <c r="J1423" s="3">
        <v>243.4</v>
      </c>
      <c r="K1423" s="3">
        <v>243.37</v>
      </c>
      <c r="L1423" s="3">
        <v>242.47</v>
      </c>
      <c r="M1423" s="3">
        <v>171.35</v>
      </c>
      <c r="N1423" s="3">
        <v>174.76</v>
      </c>
      <c r="O1423" s="3">
        <v>174.02</v>
      </c>
      <c r="P1423" s="3">
        <v>169.77</v>
      </c>
      <c r="Q1423" s="3">
        <v>170.65</v>
      </c>
      <c r="R1423" s="3">
        <v>170.22</v>
      </c>
      <c r="S1423" s="3">
        <v>188.43</v>
      </c>
      <c r="T1423" s="3">
        <v>191.77</v>
      </c>
      <c r="U1423" s="3">
        <v>192.23</v>
      </c>
      <c r="V1423" s="3">
        <v>191.52</v>
      </c>
      <c r="W1423" s="3">
        <v>191.51</v>
      </c>
      <c r="X1423" s="3">
        <v>188.24</v>
      </c>
      <c r="Y1423" s="3">
        <v>144.43</v>
      </c>
      <c r="Z1423" s="3">
        <v>143.94999999999999</v>
      </c>
      <c r="AA1423" s="3">
        <v>143.74</v>
      </c>
      <c r="AB1423" s="3">
        <v>143.43</v>
      </c>
      <c r="AC1423" s="3">
        <v>144.75</v>
      </c>
      <c r="AD1423" s="3">
        <v>145.47</v>
      </c>
      <c r="AE1423" s="3">
        <v>150</v>
      </c>
      <c r="AF1423" s="3">
        <v>152.27000000000001</v>
      </c>
      <c r="AG1423" s="3">
        <v>152.9</v>
      </c>
      <c r="AH1423" s="3">
        <v>154.03</v>
      </c>
      <c r="AI1423" s="3">
        <v>153.71</v>
      </c>
      <c r="AJ1423" s="3">
        <v>155.22</v>
      </c>
      <c r="AK1423" s="3">
        <v>116.22</v>
      </c>
      <c r="AL1423" s="3">
        <v>115.73</v>
      </c>
      <c r="AM1423" s="3">
        <v>115.47</v>
      </c>
      <c r="AN1423" s="3">
        <v>115.44</v>
      </c>
      <c r="AO1423" s="3">
        <v>116.85</v>
      </c>
      <c r="AP1423" s="3">
        <v>118.98</v>
      </c>
      <c r="AQ1423" s="3">
        <v>127.73</v>
      </c>
      <c r="AR1423" s="3">
        <v>130.55000000000001</v>
      </c>
      <c r="AS1423" s="3">
        <v>132.65</v>
      </c>
      <c r="AT1423" s="3">
        <v>133.44</v>
      </c>
      <c r="AU1423" s="3">
        <v>132.72999999999999</v>
      </c>
      <c r="AV1423" s="3">
        <v>130.93</v>
      </c>
      <c r="AW1423" s="3">
        <v>114.77</v>
      </c>
      <c r="AX1423" s="3">
        <v>114.38</v>
      </c>
      <c r="AY1423" s="3">
        <v>114.12</v>
      </c>
    </row>
    <row r="1424" spans="1:51" x14ac:dyDescent="0.35">
      <c r="A1424" s="5">
        <f t="shared" si="23"/>
        <v>44719</v>
      </c>
      <c r="B1424" t="s">
        <v>1569</v>
      </c>
      <c r="C1424" s="2">
        <v>44719</v>
      </c>
      <c r="D1424" s="3">
        <v>154.66</v>
      </c>
      <c r="E1424" s="3">
        <v>166.6</v>
      </c>
      <c r="F1424" s="3">
        <v>206.26</v>
      </c>
      <c r="G1424" s="3">
        <v>206.93</v>
      </c>
      <c r="H1424" s="3">
        <v>250.32</v>
      </c>
      <c r="I1424" s="3">
        <v>254.06</v>
      </c>
      <c r="J1424" s="3">
        <v>239.69</v>
      </c>
      <c r="K1424" s="3">
        <v>239.66</v>
      </c>
      <c r="L1424" s="3">
        <v>238.76</v>
      </c>
      <c r="M1424" s="3">
        <v>169.27</v>
      </c>
      <c r="N1424" s="3">
        <v>172.68</v>
      </c>
      <c r="O1424" s="3">
        <v>171.94</v>
      </c>
      <c r="P1424" s="3">
        <v>167.61</v>
      </c>
      <c r="Q1424" s="3">
        <v>168.49</v>
      </c>
      <c r="R1424" s="3">
        <v>168.06</v>
      </c>
      <c r="S1424" s="3">
        <v>185.25</v>
      </c>
      <c r="T1424" s="3">
        <v>188.59</v>
      </c>
      <c r="U1424" s="3">
        <v>189.05</v>
      </c>
      <c r="V1424" s="3">
        <v>188.34</v>
      </c>
      <c r="W1424" s="3">
        <v>188.33</v>
      </c>
      <c r="X1424" s="3">
        <v>185.06</v>
      </c>
      <c r="Y1424" s="3">
        <v>142.79</v>
      </c>
      <c r="Z1424" s="3">
        <v>142.31</v>
      </c>
      <c r="AA1424" s="3">
        <v>142.1</v>
      </c>
      <c r="AB1424" s="3">
        <v>141.79</v>
      </c>
      <c r="AC1424" s="3">
        <v>143.11000000000001</v>
      </c>
      <c r="AD1424" s="3">
        <v>143.83000000000001</v>
      </c>
      <c r="AE1424" s="3">
        <v>150.04</v>
      </c>
      <c r="AF1424" s="3">
        <v>152.31</v>
      </c>
      <c r="AG1424" s="3">
        <v>152.94</v>
      </c>
      <c r="AH1424" s="3">
        <v>154.07</v>
      </c>
      <c r="AI1424" s="3">
        <v>153.75</v>
      </c>
      <c r="AJ1424" s="3">
        <v>155.26</v>
      </c>
      <c r="AK1424" s="3">
        <v>114.73</v>
      </c>
      <c r="AL1424" s="3">
        <v>114.24</v>
      </c>
      <c r="AM1424" s="3">
        <v>113.98</v>
      </c>
      <c r="AN1424" s="3">
        <v>113.95</v>
      </c>
      <c r="AO1424" s="3">
        <v>115.36</v>
      </c>
      <c r="AP1424" s="3">
        <v>117.49</v>
      </c>
      <c r="AQ1424" s="3">
        <v>127.77</v>
      </c>
      <c r="AR1424" s="3">
        <v>130.59</v>
      </c>
      <c r="AS1424" s="3">
        <v>132.69</v>
      </c>
      <c r="AT1424" s="3">
        <v>133.47999999999999</v>
      </c>
      <c r="AU1424" s="3">
        <v>132.77000000000001</v>
      </c>
      <c r="AV1424" s="3">
        <v>130.97</v>
      </c>
      <c r="AW1424" s="3">
        <v>113.28</v>
      </c>
      <c r="AX1424" s="3">
        <v>112.89</v>
      </c>
      <c r="AY1424" s="3">
        <v>112.63</v>
      </c>
    </row>
    <row r="1425" spans="1:51" x14ac:dyDescent="0.35">
      <c r="A1425" s="5">
        <f t="shared" si="23"/>
        <v>44720</v>
      </c>
      <c r="B1425" t="s">
        <v>1570</v>
      </c>
      <c r="C1425" s="2">
        <v>44720</v>
      </c>
      <c r="D1425" s="3">
        <v>152.4</v>
      </c>
      <c r="E1425" s="3">
        <v>163.29</v>
      </c>
      <c r="F1425" s="3">
        <v>205.24</v>
      </c>
      <c r="G1425" s="3">
        <v>205.27</v>
      </c>
      <c r="H1425" s="3">
        <v>248.29</v>
      </c>
      <c r="I1425" s="3">
        <v>253.47</v>
      </c>
      <c r="J1425" s="3">
        <v>239.54</v>
      </c>
      <c r="K1425" s="3">
        <v>239.51</v>
      </c>
      <c r="L1425" s="3">
        <v>238.61</v>
      </c>
      <c r="M1425" s="3">
        <v>168.76</v>
      </c>
      <c r="N1425" s="3">
        <v>172.17</v>
      </c>
      <c r="O1425" s="3">
        <v>171.43</v>
      </c>
      <c r="P1425" s="3">
        <v>167.13</v>
      </c>
      <c r="Q1425" s="3">
        <v>168.01</v>
      </c>
      <c r="R1425" s="3">
        <v>167.58</v>
      </c>
      <c r="S1425" s="3">
        <v>185.07</v>
      </c>
      <c r="T1425" s="3">
        <v>188.41</v>
      </c>
      <c r="U1425" s="3">
        <v>188.87</v>
      </c>
      <c r="V1425" s="3">
        <v>188.16</v>
      </c>
      <c r="W1425" s="3">
        <v>188.15</v>
      </c>
      <c r="X1425" s="3">
        <v>184.88</v>
      </c>
      <c r="Y1425" s="3">
        <v>142.94</v>
      </c>
      <c r="Z1425" s="3">
        <v>142.46</v>
      </c>
      <c r="AA1425" s="3">
        <v>142.25</v>
      </c>
      <c r="AB1425" s="3">
        <v>141.94</v>
      </c>
      <c r="AC1425" s="3">
        <v>143.26</v>
      </c>
      <c r="AD1425" s="3">
        <v>143.97999999999999</v>
      </c>
      <c r="AE1425" s="3">
        <v>150.19999999999999</v>
      </c>
      <c r="AF1425" s="3">
        <v>152.47</v>
      </c>
      <c r="AG1425" s="3">
        <v>153.1</v>
      </c>
      <c r="AH1425" s="3">
        <v>154.22999999999999</v>
      </c>
      <c r="AI1425" s="3">
        <v>153.91</v>
      </c>
      <c r="AJ1425" s="3">
        <v>155.41999999999999</v>
      </c>
      <c r="AK1425" s="3">
        <v>114.88</v>
      </c>
      <c r="AL1425" s="3">
        <v>114.39</v>
      </c>
      <c r="AM1425" s="3">
        <v>114.13</v>
      </c>
      <c r="AN1425" s="3">
        <v>114.1</v>
      </c>
      <c r="AO1425" s="3">
        <v>115.51</v>
      </c>
      <c r="AP1425" s="3">
        <v>117.64</v>
      </c>
      <c r="AQ1425" s="3">
        <v>127.93</v>
      </c>
      <c r="AR1425" s="3">
        <v>130.75</v>
      </c>
      <c r="AS1425" s="3">
        <v>132.85</v>
      </c>
      <c r="AT1425" s="3">
        <v>133.63999999999999</v>
      </c>
      <c r="AU1425" s="3">
        <v>132.93</v>
      </c>
      <c r="AV1425" s="3">
        <v>131.13</v>
      </c>
      <c r="AW1425" s="3">
        <v>113.43</v>
      </c>
      <c r="AX1425" s="3">
        <v>113.04</v>
      </c>
      <c r="AY1425" s="3">
        <v>112.78</v>
      </c>
    </row>
    <row r="1426" spans="1:51" x14ac:dyDescent="0.35">
      <c r="A1426" s="5">
        <f t="shared" si="23"/>
        <v>44721</v>
      </c>
      <c r="B1426" t="s">
        <v>1571</v>
      </c>
      <c r="C1426" s="2">
        <v>44721</v>
      </c>
      <c r="D1426" s="3">
        <v>161.69999999999999</v>
      </c>
      <c r="E1426" s="3">
        <v>171.01</v>
      </c>
      <c r="F1426" s="3">
        <v>213.44</v>
      </c>
      <c r="G1426" s="3">
        <v>211.23</v>
      </c>
      <c r="H1426" s="3">
        <v>253.9</v>
      </c>
      <c r="I1426" s="3">
        <v>260.27999999999997</v>
      </c>
      <c r="J1426" s="3">
        <v>245.95</v>
      </c>
      <c r="K1426" s="3">
        <v>245.92</v>
      </c>
      <c r="L1426" s="3">
        <v>245.02</v>
      </c>
      <c r="M1426" s="3">
        <v>168.05</v>
      </c>
      <c r="N1426" s="3">
        <v>171.46</v>
      </c>
      <c r="O1426" s="3">
        <v>170.72</v>
      </c>
      <c r="P1426" s="3">
        <v>166.41</v>
      </c>
      <c r="Q1426" s="3">
        <v>167.29</v>
      </c>
      <c r="R1426" s="3">
        <v>166.86</v>
      </c>
      <c r="S1426" s="3">
        <v>185.92</v>
      </c>
      <c r="T1426" s="3">
        <v>189.26</v>
      </c>
      <c r="U1426" s="3">
        <v>189.72</v>
      </c>
      <c r="V1426" s="3">
        <v>189.01</v>
      </c>
      <c r="W1426" s="3">
        <v>189</v>
      </c>
      <c r="X1426" s="3">
        <v>185.73</v>
      </c>
      <c r="Y1426" s="3">
        <v>144.31</v>
      </c>
      <c r="Z1426" s="3">
        <v>143.83000000000001</v>
      </c>
      <c r="AA1426" s="3">
        <v>143.62</v>
      </c>
      <c r="AB1426" s="3">
        <v>143.31</v>
      </c>
      <c r="AC1426" s="3">
        <v>144.63</v>
      </c>
      <c r="AD1426" s="3">
        <v>145.35</v>
      </c>
      <c r="AE1426" s="3">
        <v>150.88999999999999</v>
      </c>
      <c r="AF1426" s="3">
        <v>153.16</v>
      </c>
      <c r="AG1426" s="3">
        <v>153.79</v>
      </c>
      <c r="AH1426" s="3">
        <v>154.91999999999999</v>
      </c>
      <c r="AI1426" s="3">
        <v>154.6</v>
      </c>
      <c r="AJ1426" s="3">
        <v>156.11000000000001</v>
      </c>
      <c r="AK1426" s="3">
        <v>115.57</v>
      </c>
      <c r="AL1426" s="3">
        <v>115.08</v>
      </c>
      <c r="AM1426" s="3">
        <v>114.82</v>
      </c>
      <c r="AN1426" s="3">
        <v>114.79</v>
      </c>
      <c r="AO1426" s="3">
        <v>116.2</v>
      </c>
      <c r="AP1426" s="3">
        <v>118.33</v>
      </c>
      <c r="AQ1426" s="3">
        <v>128.62</v>
      </c>
      <c r="AR1426" s="3">
        <v>131.44</v>
      </c>
      <c r="AS1426" s="3">
        <v>133.54</v>
      </c>
      <c r="AT1426" s="3">
        <v>134.33000000000001</v>
      </c>
      <c r="AU1426" s="3">
        <v>133.62</v>
      </c>
      <c r="AV1426" s="3">
        <v>131.82</v>
      </c>
      <c r="AW1426" s="3">
        <v>114.12</v>
      </c>
      <c r="AX1426" s="3">
        <v>113.73</v>
      </c>
      <c r="AY1426" s="3">
        <v>113.47</v>
      </c>
    </row>
    <row r="1427" spans="1:51" x14ac:dyDescent="0.35">
      <c r="A1427" s="5">
        <f t="shared" si="23"/>
        <v>44722</v>
      </c>
      <c r="B1427" t="s">
        <v>1572</v>
      </c>
      <c r="C1427" s="2">
        <v>44722</v>
      </c>
      <c r="D1427" s="3">
        <v>159.13</v>
      </c>
      <c r="E1427" s="3">
        <v>170.14</v>
      </c>
      <c r="F1427" s="3">
        <v>212.76</v>
      </c>
      <c r="G1427" s="3">
        <v>212</v>
      </c>
      <c r="H1427" s="3">
        <v>253.64</v>
      </c>
      <c r="I1427" s="3">
        <v>260.89999999999998</v>
      </c>
      <c r="J1427" s="3">
        <v>245.93</v>
      </c>
      <c r="K1427" s="3">
        <v>245.9</v>
      </c>
      <c r="L1427" s="3">
        <v>245</v>
      </c>
      <c r="M1427" s="3">
        <v>168.25</v>
      </c>
      <c r="N1427" s="3">
        <v>171.66</v>
      </c>
      <c r="O1427" s="3">
        <v>170.92</v>
      </c>
      <c r="P1427" s="3">
        <v>166.58</v>
      </c>
      <c r="Q1427" s="3">
        <v>167.46</v>
      </c>
      <c r="R1427" s="3">
        <v>167.03</v>
      </c>
      <c r="S1427" s="3">
        <v>186.85</v>
      </c>
      <c r="T1427" s="3">
        <v>190.19</v>
      </c>
      <c r="U1427" s="3">
        <v>190.65</v>
      </c>
      <c r="V1427" s="3">
        <v>189.94</v>
      </c>
      <c r="W1427" s="3">
        <v>189.93</v>
      </c>
      <c r="X1427" s="3">
        <v>186.66</v>
      </c>
      <c r="Y1427" s="3">
        <v>144.35</v>
      </c>
      <c r="Z1427" s="3">
        <v>143.87</v>
      </c>
      <c r="AA1427" s="3">
        <v>143.66</v>
      </c>
      <c r="AB1427" s="3">
        <v>143.34</v>
      </c>
      <c r="AC1427" s="3">
        <v>144.66</v>
      </c>
      <c r="AD1427" s="3">
        <v>145.38</v>
      </c>
      <c r="AE1427" s="3">
        <v>151.19999999999999</v>
      </c>
      <c r="AF1427" s="3">
        <v>153.47</v>
      </c>
      <c r="AG1427" s="3">
        <v>154.1</v>
      </c>
      <c r="AH1427" s="3">
        <v>155.22999999999999</v>
      </c>
      <c r="AI1427" s="3">
        <v>154.91</v>
      </c>
      <c r="AJ1427" s="3">
        <v>156.41999999999999</v>
      </c>
      <c r="AK1427" s="3">
        <v>115.81</v>
      </c>
      <c r="AL1427" s="3">
        <v>115.32</v>
      </c>
      <c r="AM1427" s="3">
        <v>115.06</v>
      </c>
      <c r="AN1427" s="3">
        <v>115.03</v>
      </c>
      <c r="AO1427" s="3">
        <v>116.44</v>
      </c>
      <c r="AP1427" s="3">
        <v>118.57</v>
      </c>
      <c r="AQ1427" s="3">
        <v>128.93</v>
      </c>
      <c r="AR1427" s="3">
        <v>131.75</v>
      </c>
      <c r="AS1427" s="3">
        <v>133.85</v>
      </c>
      <c r="AT1427" s="3">
        <v>134.63999999999999</v>
      </c>
      <c r="AU1427" s="3">
        <v>133.93</v>
      </c>
      <c r="AV1427" s="3">
        <v>132.13</v>
      </c>
      <c r="AW1427" s="3">
        <v>114.36</v>
      </c>
      <c r="AX1427" s="3">
        <v>113.97</v>
      </c>
      <c r="AY1427" s="3">
        <v>113.71</v>
      </c>
    </row>
    <row r="1428" spans="1:51" x14ac:dyDescent="0.35">
      <c r="A1428" s="5">
        <f t="shared" si="23"/>
        <v>44725</v>
      </c>
      <c r="B1428" t="s">
        <v>1573</v>
      </c>
      <c r="C1428" s="2">
        <v>44725</v>
      </c>
      <c r="D1428" s="3">
        <v>162.62</v>
      </c>
      <c r="E1428" s="3">
        <v>172.73</v>
      </c>
      <c r="F1428" s="3">
        <v>214.86</v>
      </c>
      <c r="G1428" s="3">
        <v>213.34</v>
      </c>
      <c r="H1428" s="3">
        <v>254.24</v>
      </c>
      <c r="I1428" s="3">
        <v>262.18</v>
      </c>
      <c r="J1428" s="3">
        <v>245.41</v>
      </c>
      <c r="K1428" s="3">
        <v>245.38</v>
      </c>
      <c r="L1428" s="3">
        <v>244.48</v>
      </c>
      <c r="M1428" s="3">
        <v>169.34</v>
      </c>
      <c r="N1428" s="3">
        <v>172.75</v>
      </c>
      <c r="O1428" s="3">
        <v>172.01</v>
      </c>
      <c r="P1428" s="3">
        <v>167.56</v>
      </c>
      <c r="Q1428" s="3">
        <v>168.44</v>
      </c>
      <c r="R1428" s="3">
        <v>168.01</v>
      </c>
      <c r="S1428" s="3">
        <v>186.14</v>
      </c>
      <c r="T1428" s="3">
        <v>189.48</v>
      </c>
      <c r="U1428" s="3">
        <v>189.94</v>
      </c>
      <c r="V1428" s="3">
        <v>189.23</v>
      </c>
      <c r="W1428" s="3">
        <v>189.22</v>
      </c>
      <c r="X1428" s="3">
        <v>185.95</v>
      </c>
      <c r="Y1428" s="3">
        <v>145.37</v>
      </c>
      <c r="Z1428" s="3">
        <v>144.88999999999999</v>
      </c>
      <c r="AA1428" s="3">
        <v>144.68</v>
      </c>
      <c r="AB1428" s="3">
        <v>144.36000000000001</v>
      </c>
      <c r="AC1428" s="3">
        <v>145.68</v>
      </c>
      <c r="AD1428" s="3">
        <v>146.4</v>
      </c>
      <c r="AE1428" s="3">
        <v>152.88999999999999</v>
      </c>
      <c r="AF1428" s="3">
        <v>155.16</v>
      </c>
      <c r="AG1428" s="3">
        <v>155.79</v>
      </c>
      <c r="AH1428" s="3">
        <v>156.91999999999999</v>
      </c>
      <c r="AI1428" s="3">
        <v>156.6</v>
      </c>
      <c r="AJ1428" s="3">
        <v>158.11000000000001</v>
      </c>
      <c r="AK1428" s="3">
        <v>115.29</v>
      </c>
      <c r="AL1428" s="3">
        <v>114.8</v>
      </c>
      <c r="AM1428" s="3">
        <v>114.54</v>
      </c>
      <c r="AN1428" s="3">
        <v>114.51</v>
      </c>
      <c r="AO1428" s="3">
        <v>115.92</v>
      </c>
      <c r="AP1428" s="3">
        <v>118.05</v>
      </c>
      <c r="AQ1428" s="3">
        <v>130.62</v>
      </c>
      <c r="AR1428" s="3">
        <v>133.44</v>
      </c>
      <c r="AS1428" s="3">
        <v>135.54</v>
      </c>
      <c r="AT1428" s="3">
        <v>136.33000000000001</v>
      </c>
      <c r="AU1428" s="3">
        <v>135.62</v>
      </c>
      <c r="AV1428" s="3">
        <v>133.82</v>
      </c>
      <c r="AW1428" s="3">
        <v>113.84</v>
      </c>
      <c r="AX1428" s="3">
        <v>113.45</v>
      </c>
      <c r="AY1428" s="3">
        <v>113.19</v>
      </c>
    </row>
    <row r="1429" spans="1:51" x14ac:dyDescent="0.35">
      <c r="A1429" s="5">
        <f t="shared" si="23"/>
        <v>44726</v>
      </c>
      <c r="B1429" t="s">
        <v>1574</v>
      </c>
      <c r="C1429" s="2">
        <v>44726</v>
      </c>
      <c r="D1429" s="3">
        <v>190.44</v>
      </c>
      <c r="E1429" s="3">
        <v>199.56</v>
      </c>
      <c r="F1429" s="3">
        <v>238.69</v>
      </c>
      <c r="G1429" s="3">
        <v>231.34</v>
      </c>
      <c r="H1429" s="3">
        <v>271.49</v>
      </c>
      <c r="I1429" s="3">
        <v>280</v>
      </c>
      <c r="J1429" s="3">
        <v>263.67</v>
      </c>
      <c r="K1429" s="3">
        <v>263.64</v>
      </c>
      <c r="L1429" s="3">
        <v>262.74</v>
      </c>
      <c r="M1429" s="3">
        <v>171.65</v>
      </c>
      <c r="N1429" s="3">
        <v>175.06</v>
      </c>
      <c r="O1429" s="3">
        <v>174.32</v>
      </c>
      <c r="P1429" s="3">
        <v>169.78</v>
      </c>
      <c r="Q1429" s="3">
        <v>170.66</v>
      </c>
      <c r="R1429" s="3">
        <v>170.23</v>
      </c>
      <c r="S1429" s="3">
        <v>189.56</v>
      </c>
      <c r="T1429" s="3">
        <v>192.9</v>
      </c>
      <c r="U1429" s="3">
        <v>193.36</v>
      </c>
      <c r="V1429" s="3">
        <v>192.65</v>
      </c>
      <c r="W1429" s="3">
        <v>192.64</v>
      </c>
      <c r="X1429" s="3">
        <v>189.37</v>
      </c>
      <c r="Y1429" s="3">
        <v>146.07</v>
      </c>
      <c r="Z1429" s="3">
        <v>145.59</v>
      </c>
      <c r="AA1429" s="3">
        <v>145.38</v>
      </c>
      <c r="AB1429" s="3">
        <v>145.06</v>
      </c>
      <c r="AC1429" s="3">
        <v>146.38</v>
      </c>
      <c r="AD1429" s="3">
        <v>147.1</v>
      </c>
      <c r="AE1429" s="3">
        <v>154.02000000000001</v>
      </c>
      <c r="AF1429" s="3">
        <v>156.29</v>
      </c>
      <c r="AG1429" s="3">
        <v>156.91999999999999</v>
      </c>
      <c r="AH1429" s="3">
        <v>158.05000000000001</v>
      </c>
      <c r="AI1429" s="3">
        <v>157.72999999999999</v>
      </c>
      <c r="AJ1429" s="3">
        <v>159.24</v>
      </c>
      <c r="AK1429" s="3">
        <v>116.06</v>
      </c>
      <c r="AL1429" s="3">
        <v>115.33</v>
      </c>
      <c r="AM1429" s="3">
        <v>115.34</v>
      </c>
      <c r="AN1429" s="3">
        <v>115.31</v>
      </c>
      <c r="AO1429" s="3">
        <v>116.72</v>
      </c>
      <c r="AP1429" s="3">
        <v>118.81</v>
      </c>
      <c r="AQ1429" s="3">
        <v>131.75</v>
      </c>
      <c r="AR1429" s="3">
        <v>134.57</v>
      </c>
      <c r="AS1429" s="3">
        <v>136.66999999999999</v>
      </c>
      <c r="AT1429" s="3">
        <v>137.46</v>
      </c>
      <c r="AU1429" s="3">
        <v>136.75</v>
      </c>
      <c r="AV1429" s="3">
        <v>134.94999999999999</v>
      </c>
      <c r="AW1429" s="3">
        <v>114.61</v>
      </c>
      <c r="AX1429" s="3">
        <v>113.98</v>
      </c>
      <c r="AY1429" s="3">
        <v>113.99</v>
      </c>
    </row>
    <row r="1430" spans="1:51" x14ac:dyDescent="0.35">
      <c r="A1430" s="5">
        <f t="shared" si="23"/>
        <v>44727</v>
      </c>
      <c r="B1430" t="s">
        <v>1575</v>
      </c>
      <c r="C1430" s="2">
        <v>44727</v>
      </c>
      <c r="D1430" s="3">
        <v>223.96</v>
      </c>
      <c r="E1430" s="3">
        <v>230</v>
      </c>
      <c r="F1430" s="3">
        <v>262.58999999999997</v>
      </c>
      <c r="G1430" s="3">
        <v>257.7</v>
      </c>
      <c r="H1430" s="3">
        <v>296.57</v>
      </c>
      <c r="I1430" s="3">
        <v>305.83999999999997</v>
      </c>
      <c r="J1430" s="3">
        <v>288.72000000000003</v>
      </c>
      <c r="K1430" s="3">
        <v>288.69</v>
      </c>
      <c r="L1430" s="3">
        <v>287.79000000000002</v>
      </c>
      <c r="M1430" s="3">
        <v>178.78</v>
      </c>
      <c r="N1430" s="3">
        <v>182.19</v>
      </c>
      <c r="O1430" s="3">
        <v>181.45</v>
      </c>
      <c r="P1430" s="3">
        <v>176.83</v>
      </c>
      <c r="Q1430" s="3">
        <v>177.71</v>
      </c>
      <c r="R1430" s="3">
        <v>177.28</v>
      </c>
      <c r="S1430" s="3">
        <v>193.3</v>
      </c>
      <c r="T1430" s="3">
        <v>196.64</v>
      </c>
      <c r="U1430" s="3">
        <v>197.1</v>
      </c>
      <c r="V1430" s="3">
        <v>196.39</v>
      </c>
      <c r="W1430" s="3">
        <v>196.38</v>
      </c>
      <c r="X1430" s="3">
        <v>193.11</v>
      </c>
      <c r="Y1430" s="3">
        <v>148.22999999999999</v>
      </c>
      <c r="Z1430" s="3">
        <v>147.75</v>
      </c>
      <c r="AA1430" s="3">
        <v>147.54</v>
      </c>
      <c r="AB1430" s="3">
        <v>147.22</v>
      </c>
      <c r="AC1430" s="3">
        <v>148.54</v>
      </c>
      <c r="AD1430" s="3">
        <v>149.26</v>
      </c>
      <c r="AE1430" s="3">
        <v>160.18</v>
      </c>
      <c r="AF1430" s="3">
        <v>162.44999999999999</v>
      </c>
      <c r="AG1430" s="3">
        <v>163.08000000000001</v>
      </c>
      <c r="AH1430" s="3">
        <v>164.21</v>
      </c>
      <c r="AI1430" s="3">
        <v>163.89</v>
      </c>
      <c r="AJ1430" s="3">
        <v>165.4</v>
      </c>
      <c r="AK1430" s="3">
        <v>121.46</v>
      </c>
      <c r="AL1430" s="3">
        <v>120.73</v>
      </c>
      <c r="AM1430" s="3">
        <v>120.74</v>
      </c>
      <c r="AN1430" s="3">
        <v>120.71</v>
      </c>
      <c r="AO1430" s="3">
        <v>122.12</v>
      </c>
      <c r="AP1430" s="3">
        <v>124.21</v>
      </c>
      <c r="AQ1430" s="3">
        <v>137.91</v>
      </c>
      <c r="AR1430" s="3">
        <v>140.72999999999999</v>
      </c>
      <c r="AS1430" s="3">
        <v>142.83000000000001</v>
      </c>
      <c r="AT1430" s="3">
        <v>143.62</v>
      </c>
      <c r="AU1430" s="3">
        <v>142.91</v>
      </c>
      <c r="AV1430" s="3">
        <v>141.11000000000001</v>
      </c>
      <c r="AW1430" s="3">
        <v>120.01</v>
      </c>
      <c r="AX1430" s="3">
        <v>119.38</v>
      </c>
      <c r="AY1430" s="3">
        <v>119.39</v>
      </c>
    </row>
    <row r="1431" spans="1:51" x14ac:dyDescent="0.35">
      <c r="A1431" s="5">
        <f t="shared" si="23"/>
        <v>44728</v>
      </c>
      <c r="B1431" t="s">
        <v>1576</v>
      </c>
      <c r="C1431" s="2">
        <v>44728</v>
      </c>
      <c r="D1431" s="3">
        <v>209.59</v>
      </c>
      <c r="E1431" s="3">
        <v>222.9</v>
      </c>
      <c r="F1431" s="3">
        <v>265.52</v>
      </c>
      <c r="G1431" s="3">
        <v>263.7</v>
      </c>
      <c r="H1431" s="3">
        <v>294.93</v>
      </c>
      <c r="I1431" s="3">
        <v>304.89999999999998</v>
      </c>
      <c r="J1431" s="3">
        <v>285.52999999999997</v>
      </c>
      <c r="K1431" s="3">
        <v>285.5</v>
      </c>
      <c r="L1431" s="3">
        <v>284.60000000000002</v>
      </c>
      <c r="M1431" s="3">
        <v>178.87</v>
      </c>
      <c r="N1431" s="3">
        <v>182.28</v>
      </c>
      <c r="O1431" s="3">
        <v>181.54</v>
      </c>
      <c r="P1431" s="3">
        <v>176.52</v>
      </c>
      <c r="Q1431" s="3">
        <v>177.4</v>
      </c>
      <c r="R1431" s="3">
        <v>176.97</v>
      </c>
      <c r="S1431" s="3">
        <v>192.69</v>
      </c>
      <c r="T1431" s="3">
        <v>196.03</v>
      </c>
      <c r="U1431" s="3">
        <v>196.49</v>
      </c>
      <c r="V1431" s="3">
        <v>195.78</v>
      </c>
      <c r="W1431" s="3">
        <v>195.77</v>
      </c>
      <c r="X1431" s="3">
        <v>192.5</v>
      </c>
      <c r="Y1431" s="3">
        <v>148.83000000000001</v>
      </c>
      <c r="Z1431" s="3">
        <v>148.35</v>
      </c>
      <c r="AA1431" s="3">
        <v>148.13999999999999</v>
      </c>
      <c r="AB1431" s="3">
        <v>147.82</v>
      </c>
      <c r="AC1431" s="3">
        <v>149.13999999999999</v>
      </c>
      <c r="AD1431" s="3">
        <v>149.86000000000001</v>
      </c>
      <c r="AE1431" s="3">
        <v>155.16999999999999</v>
      </c>
      <c r="AF1431" s="3">
        <v>157.44</v>
      </c>
      <c r="AG1431" s="3">
        <v>158.07</v>
      </c>
      <c r="AH1431" s="3">
        <v>159.19999999999999</v>
      </c>
      <c r="AI1431" s="3">
        <v>158.88</v>
      </c>
      <c r="AJ1431" s="3">
        <v>160.38999999999999</v>
      </c>
      <c r="AK1431" s="3">
        <v>117.86</v>
      </c>
      <c r="AL1431" s="3">
        <v>117.13</v>
      </c>
      <c r="AM1431" s="3">
        <v>117.14</v>
      </c>
      <c r="AN1431" s="3">
        <v>117.11</v>
      </c>
      <c r="AO1431" s="3">
        <v>118.52</v>
      </c>
      <c r="AP1431" s="3">
        <v>120.61</v>
      </c>
      <c r="AQ1431" s="3">
        <v>132.9</v>
      </c>
      <c r="AR1431" s="3">
        <v>135.72</v>
      </c>
      <c r="AS1431" s="3">
        <v>137.82</v>
      </c>
      <c r="AT1431" s="3">
        <v>138.61000000000001</v>
      </c>
      <c r="AU1431" s="3">
        <v>137.9</v>
      </c>
      <c r="AV1431" s="3">
        <v>136.1</v>
      </c>
      <c r="AW1431" s="3">
        <v>116.41</v>
      </c>
      <c r="AX1431" s="3">
        <v>115.78</v>
      </c>
      <c r="AY1431" s="3">
        <v>115.79</v>
      </c>
    </row>
    <row r="1432" spans="1:51" x14ac:dyDescent="0.35">
      <c r="A1432" s="5">
        <f t="shared" si="23"/>
        <v>44729</v>
      </c>
      <c r="B1432" t="s">
        <v>1577</v>
      </c>
      <c r="C1432" s="2">
        <v>44729</v>
      </c>
      <c r="D1432" s="3">
        <v>198.4</v>
      </c>
      <c r="E1432" s="3">
        <v>217.59</v>
      </c>
      <c r="F1432" s="3">
        <v>261.67</v>
      </c>
      <c r="G1432" s="3">
        <v>257.48</v>
      </c>
      <c r="H1432" s="3">
        <v>288.02999999999997</v>
      </c>
      <c r="I1432" s="3">
        <v>297.79000000000002</v>
      </c>
      <c r="J1432" s="3">
        <v>277.83</v>
      </c>
      <c r="K1432" s="3">
        <v>277.8</v>
      </c>
      <c r="L1432" s="3">
        <v>276.89999999999998</v>
      </c>
      <c r="M1432" s="3">
        <v>174.4</v>
      </c>
      <c r="N1432" s="3">
        <v>177.81</v>
      </c>
      <c r="O1432" s="3">
        <v>177.07</v>
      </c>
      <c r="P1432" s="3">
        <v>171.86</v>
      </c>
      <c r="Q1432" s="3">
        <v>172.74</v>
      </c>
      <c r="R1432" s="3">
        <v>172.31</v>
      </c>
      <c r="S1432" s="3">
        <v>189.54</v>
      </c>
      <c r="T1432" s="3">
        <v>192.88</v>
      </c>
      <c r="U1432" s="3">
        <v>193.34</v>
      </c>
      <c r="V1432" s="3">
        <v>192.63</v>
      </c>
      <c r="W1432" s="3">
        <v>192.62</v>
      </c>
      <c r="X1432" s="3">
        <v>189.35</v>
      </c>
      <c r="Y1432" s="3">
        <v>145.77000000000001</v>
      </c>
      <c r="Z1432" s="3">
        <v>145.29</v>
      </c>
      <c r="AA1432" s="3">
        <v>145.08000000000001</v>
      </c>
      <c r="AB1432" s="3">
        <v>144.76</v>
      </c>
      <c r="AC1432" s="3">
        <v>146.08000000000001</v>
      </c>
      <c r="AD1432" s="3">
        <v>146.80000000000001</v>
      </c>
      <c r="AE1432" s="3">
        <v>151.75</v>
      </c>
      <c r="AF1432" s="3">
        <v>154.02000000000001</v>
      </c>
      <c r="AG1432" s="3">
        <v>154.65</v>
      </c>
      <c r="AH1432" s="3">
        <v>155.78</v>
      </c>
      <c r="AI1432" s="3">
        <v>155.46</v>
      </c>
      <c r="AJ1432" s="3">
        <v>156.97</v>
      </c>
      <c r="AK1432" s="3">
        <v>111.65</v>
      </c>
      <c r="AL1432" s="3">
        <v>110.92</v>
      </c>
      <c r="AM1432" s="3">
        <v>110.93</v>
      </c>
      <c r="AN1432" s="3">
        <v>110.9</v>
      </c>
      <c r="AO1432" s="3">
        <v>112.31</v>
      </c>
      <c r="AP1432" s="3">
        <v>114.4</v>
      </c>
      <c r="AQ1432" s="3">
        <v>125.89</v>
      </c>
      <c r="AR1432" s="3">
        <v>128.71</v>
      </c>
      <c r="AS1432" s="3">
        <v>130.81</v>
      </c>
      <c r="AT1432" s="3">
        <v>131.6</v>
      </c>
      <c r="AU1432" s="3">
        <v>130.88999999999999</v>
      </c>
      <c r="AV1432" s="3">
        <v>129.09</v>
      </c>
      <c r="AW1432" s="3">
        <v>109.4</v>
      </c>
      <c r="AX1432" s="3">
        <v>108.77</v>
      </c>
      <c r="AY1432" s="3">
        <v>108.78</v>
      </c>
    </row>
    <row r="1433" spans="1:51" x14ac:dyDescent="0.35">
      <c r="A1433" s="5">
        <f t="shared" si="23"/>
        <v>44732</v>
      </c>
      <c r="B1433" t="s">
        <v>1578</v>
      </c>
      <c r="C1433" s="2">
        <v>44732</v>
      </c>
      <c r="D1433" s="3">
        <v>203.06</v>
      </c>
      <c r="E1433" s="3">
        <v>217.58</v>
      </c>
      <c r="F1433" s="3">
        <v>264.02</v>
      </c>
      <c r="G1433" s="3">
        <v>262.72000000000003</v>
      </c>
      <c r="H1433" s="3">
        <v>293.2</v>
      </c>
      <c r="I1433" s="3">
        <v>302.7</v>
      </c>
      <c r="J1433" s="3">
        <v>280.58999999999997</v>
      </c>
      <c r="K1433" s="3">
        <v>280.56</v>
      </c>
      <c r="L1433" s="3">
        <v>279.66000000000003</v>
      </c>
      <c r="M1433" s="3">
        <v>175.47</v>
      </c>
      <c r="N1433" s="3">
        <v>178.88</v>
      </c>
      <c r="O1433" s="3">
        <v>178.14</v>
      </c>
      <c r="P1433" s="3">
        <v>172.8</v>
      </c>
      <c r="Q1433" s="3">
        <v>173.68</v>
      </c>
      <c r="R1433" s="3">
        <v>173.25</v>
      </c>
      <c r="S1433" s="3">
        <v>188.78</v>
      </c>
      <c r="T1433" s="3">
        <v>192.12</v>
      </c>
      <c r="U1433" s="3">
        <v>192.58</v>
      </c>
      <c r="V1433" s="3">
        <v>191.87</v>
      </c>
      <c r="W1433" s="3">
        <v>191.86</v>
      </c>
      <c r="X1433" s="3">
        <v>188.59</v>
      </c>
      <c r="Y1433" s="3">
        <v>145.61000000000001</v>
      </c>
      <c r="Z1433" s="3">
        <v>145.13</v>
      </c>
      <c r="AA1433" s="3">
        <v>144.91999999999999</v>
      </c>
      <c r="AB1433" s="3">
        <v>144.6</v>
      </c>
      <c r="AC1433" s="3">
        <v>145.91999999999999</v>
      </c>
      <c r="AD1433" s="3">
        <v>146.63999999999999</v>
      </c>
      <c r="AE1433" s="3">
        <v>152.65</v>
      </c>
      <c r="AF1433" s="3">
        <v>154.91999999999999</v>
      </c>
      <c r="AG1433" s="3">
        <v>155.55000000000001</v>
      </c>
      <c r="AH1433" s="3">
        <v>156.68</v>
      </c>
      <c r="AI1433" s="3">
        <v>156.36000000000001</v>
      </c>
      <c r="AJ1433" s="3">
        <v>157.87</v>
      </c>
      <c r="AK1433" s="3">
        <v>113</v>
      </c>
      <c r="AL1433" s="3">
        <v>112.27</v>
      </c>
      <c r="AM1433" s="3">
        <v>112.28</v>
      </c>
      <c r="AN1433" s="3">
        <v>112.25</v>
      </c>
      <c r="AO1433" s="3">
        <v>113.66</v>
      </c>
      <c r="AP1433" s="3">
        <v>115.75</v>
      </c>
      <c r="AQ1433" s="3">
        <v>126.79</v>
      </c>
      <c r="AR1433" s="3">
        <v>129.61000000000001</v>
      </c>
      <c r="AS1433" s="3">
        <v>131.71</v>
      </c>
      <c r="AT1433" s="3">
        <v>132.5</v>
      </c>
      <c r="AU1433" s="3">
        <v>131.79</v>
      </c>
      <c r="AV1433" s="3">
        <v>129.99</v>
      </c>
      <c r="AW1433" s="3">
        <v>110.75</v>
      </c>
      <c r="AX1433" s="3">
        <v>110.12</v>
      </c>
      <c r="AY1433" s="3">
        <v>110.13</v>
      </c>
    </row>
    <row r="1434" spans="1:51" x14ac:dyDescent="0.35">
      <c r="A1434" s="5">
        <f t="shared" si="23"/>
        <v>44733</v>
      </c>
      <c r="B1434" t="s">
        <v>1579</v>
      </c>
      <c r="C1434" s="2">
        <v>44733</v>
      </c>
      <c r="D1434" s="3">
        <v>207.42</v>
      </c>
      <c r="E1434" s="3">
        <v>223.21</v>
      </c>
      <c r="F1434" s="3">
        <v>273.61</v>
      </c>
      <c r="G1434" s="3">
        <v>273.87</v>
      </c>
      <c r="H1434" s="3">
        <v>304.01</v>
      </c>
      <c r="I1434" s="3">
        <v>313.29000000000002</v>
      </c>
      <c r="J1434" s="3">
        <v>290.22000000000003</v>
      </c>
      <c r="K1434" s="3">
        <v>290.19</v>
      </c>
      <c r="L1434" s="3">
        <v>289.29000000000002</v>
      </c>
      <c r="M1434" s="3">
        <v>181.18</v>
      </c>
      <c r="N1434" s="3">
        <v>184.59</v>
      </c>
      <c r="O1434" s="3">
        <v>183.85</v>
      </c>
      <c r="P1434" s="3">
        <v>178.41</v>
      </c>
      <c r="Q1434" s="3">
        <v>179.29</v>
      </c>
      <c r="R1434" s="3">
        <v>178.86</v>
      </c>
      <c r="S1434" s="3">
        <v>193.8</v>
      </c>
      <c r="T1434" s="3">
        <v>197.14</v>
      </c>
      <c r="U1434" s="3">
        <v>197.6</v>
      </c>
      <c r="V1434" s="3">
        <v>196.89</v>
      </c>
      <c r="W1434" s="3">
        <v>196.88</v>
      </c>
      <c r="X1434" s="3">
        <v>193.61</v>
      </c>
      <c r="Y1434" s="3">
        <v>146.25</v>
      </c>
      <c r="Z1434" s="3">
        <v>145.77000000000001</v>
      </c>
      <c r="AA1434" s="3">
        <v>145.56</v>
      </c>
      <c r="AB1434" s="3">
        <v>145.24</v>
      </c>
      <c r="AC1434" s="3">
        <v>146.56</v>
      </c>
      <c r="AD1434" s="3">
        <v>147.28</v>
      </c>
      <c r="AE1434" s="3">
        <v>154.1</v>
      </c>
      <c r="AF1434" s="3">
        <v>156.37</v>
      </c>
      <c r="AG1434" s="3">
        <v>157</v>
      </c>
      <c r="AH1434" s="3">
        <v>158.13</v>
      </c>
      <c r="AI1434" s="3">
        <v>157.81</v>
      </c>
      <c r="AJ1434" s="3">
        <v>159.32</v>
      </c>
      <c r="AK1434" s="3">
        <v>116.74</v>
      </c>
      <c r="AL1434" s="3">
        <v>116.01</v>
      </c>
      <c r="AM1434" s="3">
        <v>116.02</v>
      </c>
      <c r="AN1434" s="3">
        <v>115.99</v>
      </c>
      <c r="AO1434" s="3">
        <v>117.4</v>
      </c>
      <c r="AP1434" s="3">
        <v>119.49</v>
      </c>
      <c r="AQ1434" s="3">
        <v>128.24</v>
      </c>
      <c r="AR1434" s="3">
        <v>131.06</v>
      </c>
      <c r="AS1434" s="3">
        <v>133.16</v>
      </c>
      <c r="AT1434" s="3">
        <v>133.94999999999999</v>
      </c>
      <c r="AU1434" s="3">
        <v>133.24</v>
      </c>
      <c r="AV1434" s="3">
        <v>131.44</v>
      </c>
      <c r="AW1434" s="3">
        <v>114.49</v>
      </c>
      <c r="AX1434" s="3">
        <v>113.86</v>
      </c>
      <c r="AY1434" s="3">
        <v>113.87</v>
      </c>
    </row>
    <row r="1435" spans="1:51" x14ac:dyDescent="0.35">
      <c r="A1435" s="5">
        <f t="shared" si="23"/>
        <v>44734</v>
      </c>
      <c r="B1435" t="s">
        <v>1580</v>
      </c>
      <c r="C1435" s="2">
        <v>44734</v>
      </c>
      <c r="D1435" s="3">
        <v>198.68</v>
      </c>
      <c r="E1435" s="3">
        <v>216.56</v>
      </c>
      <c r="F1435" s="3">
        <v>270.29000000000002</v>
      </c>
      <c r="G1435" s="3">
        <v>279.02</v>
      </c>
      <c r="H1435" s="3">
        <v>313.22000000000003</v>
      </c>
      <c r="I1435" s="3">
        <v>321.43</v>
      </c>
      <c r="J1435" s="3">
        <v>298.58</v>
      </c>
      <c r="K1435" s="3">
        <v>298.55</v>
      </c>
      <c r="L1435" s="3">
        <v>297.64999999999998</v>
      </c>
      <c r="M1435" s="3">
        <v>182.78</v>
      </c>
      <c r="N1435" s="3">
        <v>186.19</v>
      </c>
      <c r="O1435" s="3">
        <v>185.45</v>
      </c>
      <c r="P1435" s="3">
        <v>179.93</v>
      </c>
      <c r="Q1435" s="3">
        <v>180.81</v>
      </c>
      <c r="R1435" s="3">
        <v>180.38</v>
      </c>
      <c r="S1435" s="3">
        <v>193.05</v>
      </c>
      <c r="T1435" s="3">
        <v>196.39</v>
      </c>
      <c r="U1435" s="3">
        <v>196.85</v>
      </c>
      <c r="V1435" s="3">
        <v>196.14</v>
      </c>
      <c r="W1435" s="3">
        <v>196.13</v>
      </c>
      <c r="X1435" s="3">
        <v>192.86</v>
      </c>
      <c r="Y1435" s="3">
        <v>146.32</v>
      </c>
      <c r="Z1435" s="3">
        <v>145.84</v>
      </c>
      <c r="AA1435" s="3">
        <v>145.63</v>
      </c>
      <c r="AB1435" s="3">
        <v>145.31</v>
      </c>
      <c r="AC1435" s="3">
        <v>146.63</v>
      </c>
      <c r="AD1435" s="3">
        <v>147.35</v>
      </c>
      <c r="AE1435" s="3">
        <v>153.38999999999999</v>
      </c>
      <c r="AF1435" s="3">
        <v>155.66</v>
      </c>
      <c r="AG1435" s="3">
        <v>156.29</v>
      </c>
      <c r="AH1435" s="3">
        <v>157.41999999999999</v>
      </c>
      <c r="AI1435" s="3">
        <v>157.1</v>
      </c>
      <c r="AJ1435" s="3">
        <v>158.61000000000001</v>
      </c>
      <c r="AK1435" s="3">
        <v>116.26</v>
      </c>
      <c r="AL1435" s="3">
        <v>115.53</v>
      </c>
      <c r="AM1435" s="3">
        <v>115.54</v>
      </c>
      <c r="AN1435" s="3">
        <v>115.51</v>
      </c>
      <c r="AO1435" s="3">
        <v>116.92</v>
      </c>
      <c r="AP1435" s="3">
        <v>119.01</v>
      </c>
      <c r="AQ1435" s="3">
        <v>127.53</v>
      </c>
      <c r="AR1435" s="3">
        <v>130.35</v>
      </c>
      <c r="AS1435" s="3">
        <v>132.44999999999999</v>
      </c>
      <c r="AT1435" s="3">
        <v>133.24</v>
      </c>
      <c r="AU1435" s="3">
        <v>132.53</v>
      </c>
      <c r="AV1435" s="3">
        <v>130.72999999999999</v>
      </c>
      <c r="AW1435" s="3">
        <v>114.01</v>
      </c>
      <c r="AX1435" s="3">
        <v>113.38</v>
      </c>
      <c r="AY1435" s="3">
        <v>113.39</v>
      </c>
    </row>
    <row r="1436" spans="1:51" x14ac:dyDescent="0.35">
      <c r="A1436" s="5">
        <f t="shared" si="23"/>
        <v>44735</v>
      </c>
      <c r="B1436" t="s">
        <v>1581</v>
      </c>
      <c r="C1436" s="2">
        <v>44735</v>
      </c>
      <c r="D1436" s="3">
        <v>207</v>
      </c>
      <c r="E1436" s="3">
        <v>230.32</v>
      </c>
      <c r="F1436" s="3">
        <v>281.89</v>
      </c>
      <c r="G1436" s="3">
        <v>292.37</v>
      </c>
      <c r="H1436" s="3">
        <v>327.78</v>
      </c>
      <c r="I1436" s="3">
        <v>335.39</v>
      </c>
      <c r="J1436" s="3">
        <v>310.37</v>
      </c>
      <c r="K1436" s="3">
        <v>310.33999999999997</v>
      </c>
      <c r="L1436" s="3">
        <v>309.44</v>
      </c>
      <c r="M1436" s="3">
        <v>187.6</v>
      </c>
      <c r="N1436" s="3">
        <v>191.01</v>
      </c>
      <c r="O1436" s="3">
        <v>190.27</v>
      </c>
      <c r="P1436" s="3">
        <v>184.67</v>
      </c>
      <c r="Q1436" s="3">
        <v>185.55</v>
      </c>
      <c r="R1436" s="3">
        <v>185.12</v>
      </c>
      <c r="S1436" s="3">
        <v>196.38</v>
      </c>
      <c r="T1436" s="3">
        <v>199.72</v>
      </c>
      <c r="U1436" s="3">
        <v>200.18</v>
      </c>
      <c r="V1436" s="3">
        <v>199.47</v>
      </c>
      <c r="W1436" s="3">
        <v>199.46</v>
      </c>
      <c r="X1436" s="3">
        <v>196.19</v>
      </c>
      <c r="Y1436" s="3">
        <v>146.41</v>
      </c>
      <c r="Z1436" s="3">
        <v>145.93</v>
      </c>
      <c r="AA1436" s="3">
        <v>145.72</v>
      </c>
      <c r="AB1436" s="3">
        <v>145.4</v>
      </c>
      <c r="AC1436" s="3">
        <v>146.72</v>
      </c>
      <c r="AD1436" s="3">
        <v>147.44</v>
      </c>
      <c r="AE1436" s="3">
        <v>153.18</v>
      </c>
      <c r="AF1436" s="3">
        <v>155.44999999999999</v>
      </c>
      <c r="AG1436" s="3">
        <v>156.08000000000001</v>
      </c>
      <c r="AH1436" s="3">
        <v>157.21</v>
      </c>
      <c r="AI1436" s="3">
        <v>156.88999999999999</v>
      </c>
      <c r="AJ1436" s="3">
        <v>158.4</v>
      </c>
      <c r="AK1436" s="3">
        <v>114.89</v>
      </c>
      <c r="AL1436" s="3">
        <v>114.16</v>
      </c>
      <c r="AM1436" s="3">
        <v>114.17</v>
      </c>
      <c r="AN1436" s="3">
        <v>114.14</v>
      </c>
      <c r="AO1436" s="3">
        <v>115.55</v>
      </c>
      <c r="AP1436" s="3">
        <v>117.64</v>
      </c>
      <c r="AQ1436" s="3">
        <v>127.32</v>
      </c>
      <c r="AR1436" s="3">
        <v>130.13999999999999</v>
      </c>
      <c r="AS1436" s="3">
        <v>132.24</v>
      </c>
      <c r="AT1436" s="3">
        <v>133.03</v>
      </c>
      <c r="AU1436" s="3">
        <v>132.32</v>
      </c>
      <c r="AV1436" s="3">
        <v>130.52000000000001</v>
      </c>
      <c r="AW1436" s="3">
        <v>112.64</v>
      </c>
      <c r="AX1436" s="3">
        <v>112.01</v>
      </c>
      <c r="AY1436" s="3">
        <v>112.02</v>
      </c>
    </row>
    <row r="1437" spans="1:51" x14ac:dyDescent="0.35">
      <c r="A1437" s="5">
        <f t="shared" si="23"/>
        <v>44736</v>
      </c>
      <c r="B1437" t="s">
        <v>1582</v>
      </c>
      <c r="C1437" s="2">
        <v>44736</v>
      </c>
      <c r="D1437" s="3">
        <v>192.57</v>
      </c>
      <c r="E1437" s="3">
        <v>216.33</v>
      </c>
      <c r="F1437" s="3">
        <v>272.7</v>
      </c>
      <c r="G1437" s="3">
        <v>289.20999999999998</v>
      </c>
      <c r="H1437" s="3">
        <v>325.43</v>
      </c>
      <c r="I1437" s="3">
        <v>332.72</v>
      </c>
      <c r="J1437" s="3">
        <v>308.57</v>
      </c>
      <c r="K1437" s="3">
        <v>308.54000000000002</v>
      </c>
      <c r="L1437" s="3">
        <v>307.64</v>
      </c>
      <c r="M1437" s="3">
        <v>183.83</v>
      </c>
      <c r="N1437" s="3">
        <v>187.24</v>
      </c>
      <c r="O1437" s="3">
        <v>186.5</v>
      </c>
      <c r="P1437" s="3">
        <v>180.2</v>
      </c>
      <c r="Q1437" s="3">
        <v>181.08</v>
      </c>
      <c r="R1437" s="3">
        <v>180.65</v>
      </c>
      <c r="S1437" s="3">
        <v>195.02</v>
      </c>
      <c r="T1437" s="3">
        <v>198.36</v>
      </c>
      <c r="U1437" s="3">
        <v>198.82</v>
      </c>
      <c r="V1437" s="3">
        <v>198.11</v>
      </c>
      <c r="W1437" s="3">
        <v>198.1</v>
      </c>
      <c r="X1437" s="3">
        <v>194.83</v>
      </c>
      <c r="Y1437" s="3">
        <v>145.19</v>
      </c>
      <c r="Z1437" s="3">
        <v>144.71</v>
      </c>
      <c r="AA1437" s="3">
        <v>144.5</v>
      </c>
      <c r="AB1437" s="3">
        <v>144.18</v>
      </c>
      <c r="AC1437" s="3">
        <v>145.5</v>
      </c>
      <c r="AD1437" s="3">
        <v>146.22</v>
      </c>
      <c r="AE1437" s="3">
        <v>152.63</v>
      </c>
      <c r="AF1437" s="3">
        <v>154.9</v>
      </c>
      <c r="AG1437" s="3">
        <v>155.53</v>
      </c>
      <c r="AH1437" s="3">
        <v>156.66</v>
      </c>
      <c r="AI1437" s="3">
        <v>156.34</v>
      </c>
      <c r="AJ1437" s="3">
        <v>157.85</v>
      </c>
      <c r="AK1437" s="3">
        <v>113.75</v>
      </c>
      <c r="AL1437" s="3">
        <v>113.02</v>
      </c>
      <c r="AM1437" s="3">
        <v>113.03</v>
      </c>
      <c r="AN1437" s="3">
        <v>113</v>
      </c>
      <c r="AO1437" s="3">
        <v>114.41</v>
      </c>
      <c r="AP1437" s="3">
        <v>116.5</v>
      </c>
      <c r="AQ1437" s="3">
        <v>126.77</v>
      </c>
      <c r="AR1437" s="3">
        <v>129.59</v>
      </c>
      <c r="AS1437" s="3">
        <v>131.69</v>
      </c>
      <c r="AT1437" s="3">
        <v>132.47999999999999</v>
      </c>
      <c r="AU1437" s="3">
        <v>131.77000000000001</v>
      </c>
      <c r="AV1437" s="3">
        <v>129.97</v>
      </c>
      <c r="AW1437" s="3">
        <v>111.5</v>
      </c>
      <c r="AX1437" s="3">
        <v>110.87</v>
      </c>
      <c r="AY1437" s="3">
        <v>110.88</v>
      </c>
    </row>
    <row r="1438" spans="1:51" x14ac:dyDescent="0.35">
      <c r="A1438" s="5">
        <f t="shared" si="23"/>
        <v>44739</v>
      </c>
      <c r="B1438" t="s">
        <v>1583</v>
      </c>
      <c r="C1438" s="2">
        <v>44739</v>
      </c>
      <c r="D1438" s="3">
        <v>195.16</v>
      </c>
      <c r="E1438" s="3">
        <v>212.75</v>
      </c>
      <c r="F1438" s="3">
        <v>272.83</v>
      </c>
      <c r="G1438" s="3">
        <v>290.47000000000003</v>
      </c>
      <c r="H1438" s="3">
        <v>329.65</v>
      </c>
      <c r="I1438" s="3">
        <v>336.41</v>
      </c>
      <c r="J1438" s="3">
        <v>310.43</v>
      </c>
      <c r="K1438" s="3">
        <v>310.39999999999998</v>
      </c>
      <c r="L1438" s="3">
        <v>309.5</v>
      </c>
      <c r="M1438" s="3">
        <v>184.26</v>
      </c>
      <c r="N1438" s="3">
        <v>187.67</v>
      </c>
      <c r="O1438" s="3">
        <v>186.93</v>
      </c>
      <c r="P1438" s="3">
        <v>179.92</v>
      </c>
      <c r="Q1438" s="3">
        <v>180.8</v>
      </c>
      <c r="R1438" s="3">
        <v>180.37</v>
      </c>
      <c r="S1438" s="3">
        <v>194.43</v>
      </c>
      <c r="T1438" s="3">
        <v>197.77</v>
      </c>
      <c r="U1438" s="3">
        <v>198.23</v>
      </c>
      <c r="V1438" s="3">
        <v>197.52</v>
      </c>
      <c r="W1438" s="3">
        <v>197.51</v>
      </c>
      <c r="X1438" s="3">
        <v>194.24</v>
      </c>
      <c r="Y1438" s="3">
        <v>142.82</v>
      </c>
      <c r="Z1438" s="3">
        <v>142.34</v>
      </c>
      <c r="AA1438" s="3">
        <v>142.13</v>
      </c>
      <c r="AB1438" s="3">
        <v>141.81</v>
      </c>
      <c r="AC1438" s="3">
        <v>143.13</v>
      </c>
      <c r="AD1438" s="3">
        <v>143.85</v>
      </c>
      <c r="AE1438" s="3">
        <v>149.33000000000001</v>
      </c>
      <c r="AF1438" s="3">
        <v>151.6</v>
      </c>
      <c r="AG1438" s="3">
        <v>152.22999999999999</v>
      </c>
      <c r="AH1438" s="3">
        <v>153.36000000000001</v>
      </c>
      <c r="AI1438" s="3">
        <v>153.04</v>
      </c>
      <c r="AJ1438" s="3">
        <v>154.55000000000001</v>
      </c>
      <c r="AK1438" s="3">
        <v>108.31</v>
      </c>
      <c r="AL1438" s="3">
        <v>107.58</v>
      </c>
      <c r="AM1438" s="3">
        <v>107.59</v>
      </c>
      <c r="AN1438" s="3">
        <v>107.56</v>
      </c>
      <c r="AO1438" s="3">
        <v>108.97</v>
      </c>
      <c r="AP1438" s="3">
        <v>111.06</v>
      </c>
      <c r="AQ1438" s="3">
        <v>123.47</v>
      </c>
      <c r="AR1438" s="3">
        <v>126.29</v>
      </c>
      <c r="AS1438" s="3">
        <v>128.38999999999999</v>
      </c>
      <c r="AT1438" s="3">
        <v>129.18</v>
      </c>
      <c r="AU1438" s="3">
        <v>128.47</v>
      </c>
      <c r="AV1438" s="3">
        <v>126.67</v>
      </c>
      <c r="AW1438" s="3">
        <v>106.06</v>
      </c>
      <c r="AX1438" s="3">
        <v>105.43</v>
      </c>
      <c r="AY1438" s="3">
        <v>105.44</v>
      </c>
    </row>
    <row r="1439" spans="1:51" x14ac:dyDescent="0.35">
      <c r="A1439" s="5">
        <f t="shared" si="23"/>
        <v>44740</v>
      </c>
      <c r="B1439" t="s">
        <v>1584</v>
      </c>
      <c r="C1439" s="2">
        <v>44740</v>
      </c>
      <c r="D1439" s="3">
        <v>202.75</v>
      </c>
      <c r="E1439" s="3">
        <v>221.72</v>
      </c>
      <c r="F1439" s="3">
        <v>277.33999999999997</v>
      </c>
      <c r="G1439" s="3">
        <v>291.37</v>
      </c>
      <c r="H1439" s="3">
        <v>332.15</v>
      </c>
      <c r="I1439" s="3">
        <v>338.31</v>
      </c>
      <c r="J1439" s="3">
        <v>310.60000000000002</v>
      </c>
      <c r="K1439" s="3">
        <v>310.57</v>
      </c>
      <c r="L1439" s="3">
        <v>309.67</v>
      </c>
      <c r="M1439" s="3">
        <v>185.07</v>
      </c>
      <c r="N1439" s="3">
        <v>188.48</v>
      </c>
      <c r="O1439" s="3">
        <v>187.74</v>
      </c>
      <c r="P1439" s="3">
        <v>180.39</v>
      </c>
      <c r="Q1439" s="3">
        <v>181.27</v>
      </c>
      <c r="R1439" s="3">
        <v>180.84</v>
      </c>
      <c r="S1439" s="3">
        <v>194.35</v>
      </c>
      <c r="T1439" s="3">
        <v>197.69</v>
      </c>
      <c r="U1439" s="3">
        <v>198.15</v>
      </c>
      <c r="V1439" s="3">
        <v>197.44</v>
      </c>
      <c r="W1439" s="3">
        <v>197.43</v>
      </c>
      <c r="X1439" s="3">
        <v>194.16</v>
      </c>
      <c r="Y1439" s="3">
        <v>142.86000000000001</v>
      </c>
      <c r="Z1439" s="3">
        <v>142.38</v>
      </c>
      <c r="AA1439" s="3">
        <v>142.16999999999999</v>
      </c>
      <c r="AB1439" s="3">
        <v>141.85</v>
      </c>
      <c r="AC1439" s="3">
        <v>143.16999999999999</v>
      </c>
      <c r="AD1439" s="3">
        <v>143.88999999999999</v>
      </c>
      <c r="AE1439" s="3">
        <v>151.5</v>
      </c>
      <c r="AF1439" s="3">
        <v>153.77000000000001</v>
      </c>
      <c r="AG1439" s="3">
        <v>154.4</v>
      </c>
      <c r="AH1439" s="3">
        <v>155.53</v>
      </c>
      <c r="AI1439" s="3">
        <v>155.21</v>
      </c>
      <c r="AJ1439" s="3">
        <v>156.72</v>
      </c>
      <c r="AK1439" s="3">
        <v>108.25</v>
      </c>
      <c r="AL1439" s="3">
        <v>107.52</v>
      </c>
      <c r="AM1439" s="3">
        <v>107.53</v>
      </c>
      <c r="AN1439" s="3">
        <v>107.5</v>
      </c>
      <c r="AO1439" s="3">
        <v>108.91</v>
      </c>
      <c r="AP1439" s="3">
        <v>111</v>
      </c>
      <c r="AQ1439" s="3">
        <v>125.64</v>
      </c>
      <c r="AR1439" s="3">
        <v>128.46</v>
      </c>
      <c r="AS1439" s="3">
        <v>130.56</v>
      </c>
      <c r="AT1439" s="3">
        <v>131.35</v>
      </c>
      <c r="AU1439" s="3">
        <v>130.63999999999999</v>
      </c>
      <c r="AV1439" s="3">
        <v>128.84</v>
      </c>
      <c r="AW1439" s="3">
        <v>106</v>
      </c>
      <c r="AX1439" s="3">
        <v>105.37</v>
      </c>
      <c r="AY1439" s="3">
        <v>105.38</v>
      </c>
    </row>
    <row r="1440" spans="1:51" x14ac:dyDescent="0.35">
      <c r="A1440" s="5">
        <f t="shared" si="23"/>
        <v>44741</v>
      </c>
      <c r="B1440" t="s">
        <v>1585</v>
      </c>
      <c r="C1440" s="2">
        <v>44741</v>
      </c>
      <c r="D1440" s="3">
        <v>211.33</v>
      </c>
      <c r="E1440" s="3">
        <v>231.81</v>
      </c>
      <c r="F1440" s="3">
        <v>291.44</v>
      </c>
      <c r="G1440" s="3">
        <v>304.94</v>
      </c>
      <c r="H1440" s="3">
        <v>348.4</v>
      </c>
      <c r="I1440" s="3">
        <v>354.16</v>
      </c>
      <c r="J1440" s="3">
        <v>326.17</v>
      </c>
      <c r="K1440" s="3">
        <v>326.14</v>
      </c>
      <c r="L1440" s="3">
        <v>325.24</v>
      </c>
      <c r="M1440" s="3">
        <v>193.51</v>
      </c>
      <c r="N1440" s="3">
        <v>196.92</v>
      </c>
      <c r="O1440" s="3">
        <v>196.18</v>
      </c>
      <c r="P1440" s="3">
        <v>188.4</v>
      </c>
      <c r="Q1440" s="3">
        <v>189.28</v>
      </c>
      <c r="R1440" s="3">
        <v>188.85</v>
      </c>
      <c r="S1440" s="3">
        <v>201.59</v>
      </c>
      <c r="T1440" s="3">
        <v>204.93</v>
      </c>
      <c r="U1440" s="3">
        <v>205.39</v>
      </c>
      <c r="V1440" s="3">
        <v>204.68</v>
      </c>
      <c r="W1440" s="3">
        <v>204.67</v>
      </c>
      <c r="X1440" s="3">
        <v>201.4</v>
      </c>
      <c r="Y1440" s="3">
        <v>143.06</v>
      </c>
      <c r="Z1440" s="3">
        <v>142.58000000000001</v>
      </c>
      <c r="AA1440" s="3">
        <v>142.37</v>
      </c>
      <c r="AB1440" s="3">
        <v>142.05000000000001</v>
      </c>
      <c r="AC1440" s="3">
        <v>143.37</v>
      </c>
      <c r="AD1440" s="3">
        <v>144.09</v>
      </c>
      <c r="AE1440" s="3">
        <v>156.97999999999999</v>
      </c>
      <c r="AF1440" s="3">
        <v>159.25</v>
      </c>
      <c r="AG1440" s="3">
        <v>159.88</v>
      </c>
      <c r="AH1440" s="3">
        <v>161.01</v>
      </c>
      <c r="AI1440" s="3">
        <v>160.69</v>
      </c>
      <c r="AJ1440" s="3">
        <v>162.19999999999999</v>
      </c>
      <c r="AK1440" s="3">
        <v>117.36</v>
      </c>
      <c r="AL1440" s="3">
        <v>116.63</v>
      </c>
      <c r="AM1440" s="3">
        <v>116.64</v>
      </c>
      <c r="AN1440" s="3">
        <v>116.61</v>
      </c>
      <c r="AO1440" s="3">
        <v>118.02</v>
      </c>
      <c r="AP1440" s="3">
        <v>120.11</v>
      </c>
      <c r="AQ1440" s="3">
        <v>132.93</v>
      </c>
      <c r="AR1440" s="3">
        <v>135.75</v>
      </c>
      <c r="AS1440" s="3">
        <v>137.85</v>
      </c>
      <c r="AT1440" s="3">
        <v>138.63999999999999</v>
      </c>
      <c r="AU1440" s="3">
        <v>137.93</v>
      </c>
      <c r="AV1440" s="3">
        <v>136.13</v>
      </c>
      <c r="AW1440" s="3">
        <v>113.29</v>
      </c>
      <c r="AX1440" s="3">
        <v>112.66</v>
      </c>
      <c r="AY1440" s="3">
        <v>112.67</v>
      </c>
    </row>
    <row r="1441" spans="1:51" x14ac:dyDescent="0.35">
      <c r="A1441" s="5">
        <f t="shared" si="23"/>
        <v>44742</v>
      </c>
      <c r="B1441" t="s">
        <v>1586</v>
      </c>
      <c r="C1441" s="2">
        <v>44742</v>
      </c>
      <c r="D1441" s="3">
        <v>236.5</v>
      </c>
      <c r="E1441" s="3">
        <v>297.49</v>
      </c>
      <c r="F1441" s="3">
        <v>314.58999999999997</v>
      </c>
      <c r="G1441" s="3">
        <v>360.78</v>
      </c>
      <c r="H1441" s="3">
        <v>367.32</v>
      </c>
      <c r="I1441" s="3">
        <v>337.66</v>
      </c>
      <c r="J1441" s="3">
        <v>337.63</v>
      </c>
      <c r="K1441" s="3">
        <v>336.73</v>
      </c>
      <c r="L1441" s="3">
        <v>199.57</v>
      </c>
      <c r="M1441" s="3">
        <v>202.98</v>
      </c>
      <c r="N1441" s="3">
        <v>202.24</v>
      </c>
      <c r="O1441" s="3">
        <v>194.1</v>
      </c>
      <c r="P1441" s="3">
        <v>194.98</v>
      </c>
      <c r="Q1441" s="3">
        <v>194.55</v>
      </c>
      <c r="R1441" s="3">
        <v>208.59</v>
      </c>
      <c r="S1441" s="3">
        <v>211.93</v>
      </c>
      <c r="T1441" s="3">
        <v>212.39</v>
      </c>
      <c r="U1441" s="3">
        <v>211.68</v>
      </c>
      <c r="V1441" s="3">
        <v>211.67</v>
      </c>
      <c r="W1441" s="3">
        <v>208.4</v>
      </c>
      <c r="X1441" s="3">
        <v>144.91</v>
      </c>
      <c r="Y1441" s="3">
        <v>144.43</v>
      </c>
      <c r="Z1441" s="3">
        <v>144.22</v>
      </c>
      <c r="AA1441" s="3">
        <v>143.9</v>
      </c>
      <c r="AB1441" s="3">
        <v>145.22</v>
      </c>
      <c r="AC1441" s="3">
        <v>145.94</v>
      </c>
      <c r="AD1441" s="3">
        <v>166.37</v>
      </c>
      <c r="AE1441" s="3">
        <v>168.64</v>
      </c>
      <c r="AF1441" s="3">
        <v>169.27</v>
      </c>
      <c r="AG1441" s="3">
        <v>170.4</v>
      </c>
      <c r="AH1441" s="3">
        <v>170.08</v>
      </c>
      <c r="AI1441" s="3">
        <v>171.59</v>
      </c>
      <c r="AJ1441" s="3">
        <v>119.76</v>
      </c>
      <c r="AK1441" s="3">
        <v>119.03</v>
      </c>
      <c r="AL1441" s="3">
        <v>119.04</v>
      </c>
      <c r="AM1441" s="3">
        <v>119.01</v>
      </c>
      <c r="AN1441" s="3">
        <v>120.42</v>
      </c>
      <c r="AO1441" s="3">
        <v>122.51</v>
      </c>
      <c r="AP1441" s="3">
        <v>138.83000000000001</v>
      </c>
      <c r="AQ1441" s="3">
        <v>141.65</v>
      </c>
      <c r="AR1441" s="3">
        <v>143.75</v>
      </c>
      <c r="AS1441" s="3">
        <v>144.54</v>
      </c>
      <c r="AT1441" s="3">
        <v>143.83000000000001</v>
      </c>
      <c r="AU1441" s="3">
        <v>142.03</v>
      </c>
      <c r="AV1441" s="3">
        <v>119.19</v>
      </c>
      <c r="AW1441" s="3">
        <v>118.56</v>
      </c>
      <c r="AX1441" s="3">
        <v>118.57</v>
      </c>
      <c r="AY1441" s="3">
        <v>118.54</v>
      </c>
    </row>
    <row r="1442" spans="1:51" x14ac:dyDescent="0.35">
      <c r="A1442" s="5">
        <f t="shared" si="23"/>
        <v>44743</v>
      </c>
      <c r="B1442" t="s">
        <v>1590</v>
      </c>
      <c r="C1442" s="2">
        <v>44743</v>
      </c>
      <c r="D1442" s="3">
        <v>232.53</v>
      </c>
      <c r="E1442" s="3">
        <v>301.39999999999998</v>
      </c>
      <c r="F1442" s="3">
        <v>319.64999999999998</v>
      </c>
      <c r="G1442" s="3">
        <v>370.36</v>
      </c>
      <c r="H1442" s="3">
        <v>376.66</v>
      </c>
      <c r="I1442" s="3">
        <v>344.81</v>
      </c>
      <c r="J1442" s="3">
        <v>344.78</v>
      </c>
      <c r="K1442" s="3">
        <v>343.88</v>
      </c>
      <c r="L1442" s="3">
        <v>206.5</v>
      </c>
      <c r="M1442" s="3">
        <v>209.91</v>
      </c>
      <c r="N1442" s="3">
        <v>209.17</v>
      </c>
      <c r="O1442" s="3">
        <v>200.44</v>
      </c>
      <c r="P1442" s="3">
        <v>201.32</v>
      </c>
      <c r="Q1442" s="3">
        <v>200.89</v>
      </c>
      <c r="R1442" s="3">
        <v>208.96</v>
      </c>
      <c r="S1442" s="3">
        <v>212.3</v>
      </c>
      <c r="T1442" s="3">
        <v>212.76</v>
      </c>
      <c r="U1442" s="3">
        <v>212.05</v>
      </c>
      <c r="V1442" s="3">
        <v>212.04</v>
      </c>
      <c r="W1442" s="3">
        <v>208.77</v>
      </c>
      <c r="X1442" s="3">
        <v>145.19999999999999</v>
      </c>
      <c r="Y1442" s="3">
        <v>144.72</v>
      </c>
      <c r="Z1442" s="3">
        <v>144.51</v>
      </c>
      <c r="AA1442" s="3">
        <v>144.19</v>
      </c>
      <c r="AB1442" s="3">
        <v>145.51</v>
      </c>
      <c r="AC1442" s="3">
        <v>146.22999999999999</v>
      </c>
      <c r="AD1442" s="3">
        <v>166.57</v>
      </c>
      <c r="AE1442" s="3">
        <v>168.84</v>
      </c>
      <c r="AF1442" s="3">
        <v>169.47</v>
      </c>
      <c r="AG1442" s="3">
        <v>170.6</v>
      </c>
      <c r="AH1442" s="3">
        <v>170.28</v>
      </c>
      <c r="AI1442" s="3">
        <v>171.79</v>
      </c>
      <c r="AJ1442" s="3">
        <v>120.05</v>
      </c>
      <c r="AK1442" s="3">
        <v>119.32</v>
      </c>
      <c r="AL1442" s="3">
        <v>119.33</v>
      </c>
      <c r="AM1442" s="3">
        <v>119.3</v>
      </c>
      <c r="AN1442" s="3">
        <v>120.71</v>
      </c>
      <c r="AO1442" s="3">
        <v>122.8</v>
      </c>
      <c r="AP1442" s="3">
        <v>139.03</v>
      </c>
      <c r="AQ1442" s="3">
        <v>141.85</v>
      </c>
      <c r="AR1442" s="3">
        <v>143.94999999999999</v>
      </c>
      <c r="AS1442" s="3">
        <v>144.74</v>
      </c>
      <c r="AT1442" s="3">
        <v>144.03</v>
      </c>
      <c r="AU1442" s="3">
        <v>142.22999999999999</v>
      </c>
      <c r="AV1442" s="3">
        <v>119.48</v>
      </c>
      <c r="AW1442" s="3">
        <v>118.85</v>
      </c>
      <c r="AX1442" s="3">
        <v>118.86</v>
      </c>
      <c r="AY1442" s="3">
        <v>118.83</v>
      </c>
    </row>
    <row r="1443" spans="1:51" x14ac:dyDescent="0.35">
      <c r="A1443" s="5">
        <f t="shared" si="23"/>
        <v>44746</v>
      </c>
      <c r="B1443" t="s">
        <v>1704</v>
      </c>
      <c r="C1443" s="2">
        <v>44746</v>
      </c>
      <c r="D1443" s="3">
        <v>262.55</v>
      </c>
      <c r="E1443" s="3">
        <v>329.13</v>
      </c>
      <c r="F1443" s="3">
        <v>341.83</v>
      </c>
      <c r="G1443" s="3">
        <v>397.13</v>
      </c>
      <c r="H1443" s="3">
        <v>406.59</v>
      </c>
      <c r="I1443" s="3">
        <v>370.76</v>
      </c>
      <c r="J1443" s="3">
        <v>370.73</v>
      </c>
      <c r="K1443" s="3">
        <v>369.83</v>
      </c>
      <c r="L1443" s="3">
        <v>222.85</v>
      </c>
      <c r="M1443" s="3">
        <v>226.26</v>
      </c>
      <c r="N1443" s="3">
        <v>225.52</v>
      </c>
      <c r="O1443" s="3">
        <v>214.57</v>
      </c>
      <c r="P1443" s="3">
        <v>215.45</v>
      </c>
      <c r="Q1443" s="3">
        <v>215.02</v>
      </c>
      <c r="R1443" s="3">
        <v>224.71</v>
      </c>
      <c r="S1443" s="3">
        <v>228.05</v>
      </c>
      <c r="T1443" s="3">
        <v>228.51</v>
      </c>
      <c r="U1443" s="3">
        <v>227.87</v>
      </c>
      <c r="V1443" s="3">
        <v>227.86</v>
      </c>
      <c r="W1443" s="3">
        <v>224.59</v>
      </c>
      <c r="X1443" s="3">
        <v>153.13999999999999</v>
      </c>
      <c r="Y1443" s="3">
        <v>152.66</v>
      </c>
      <c r="Z1443" s="3">
        <v>152.44999999999999</v>
      </c>
      <c r="AA1443" s="3">
        <v>152.13</v>
      </c>
      <c r="AB1443" s="3">
        <v>153.44999999999999</v>
      </c>
      <c r="AC1443" s="3">
        <v>154.16999999999999</v>
      </c>
      <c r="AD1443" s="3">
        <v>176.64</v>
      </c>
      <c r="AE1443" s="3">
        <v>178.91</v>
      </c>
      <c r="AF1443" s="3">
        <v>179.54</v>
      </c>
      <c r="AG1443" s="3">
        <v>180.67</v>
      </c>
      <c r="AH1443" s="3">
        <v>180.35</v>
      </c>
      <c r="AI1443" s="3">
        <v>181.86</v>
      </c>
      <c r="AJ1443" s="3">
        <v>129.94</v>
      </c>
      <c r="AK1443" s="3">
        <v>129.21</v>
      </c>
      <c r="AL1443" s="3">
        <v>129.22</v>
      </c>
      <c r="AM1443" s="3">
        <v>129.19</v>
      </c>
      <c r="AN1443" s="3">
        <v>130.6</v>
      </c>
      <c r="AO1443" s="3">
        <v>132.69</v>
      </c>
      <c r="AP1443" s="3">
        <v>142.47</v>
      </c>
      <c r="AQ1443" s="3">
        <v>145.29</v>
      </c>
      <c r="AR1443" s="3">
        <v>147.38999999999999</v>
      </c>
      <c r="AS1443" s="3">
        <v>148.18</v>
      </c>
      <c r="AT1443" s="3">
        <v>147.47</v>
      </c>
      <c r="AU1443" s="3">
        <v>145.66999999999999</v>
      </c>
      <c r="AV1443" s="3">
        <v>129.37</v>
      </c>
      <c r="AW1443" s="3">
        <v>128.74</v>
      </c>
      <c r="AX1443" s="3">
        <v>128.75</v>
      </c>
      <c r="AY1443" s="3">
        <v>128.72</v>
      </c>
    </row>
    <row r="1444" spans="1:51" x14ac:dyDescent="0.35">
      <c r="A1444" s="5">
        <f t="shared" si="23"/>
        <v>44747</v>
      </c>
      <c r="B1444" t="s">
        <v>2252</v>
      </c>
      <c r="C1444" s="2">
        <v>44747</v>
      </c>
      <c r="D1444" s="3">
        <v>265.17</v>
      </c>
      <c r="E1444" s="3">
        <v>335.44</v>
      </c>
      <c r="F1444" s="3">
        <v>337.6</v>
      </c>
      <c r="G1444" s="3">
        <v>403.33</v>
      </c>
      <c r="H1444" s="3">
        <v>414.86</v>
      </c>
      <c r="I1444" s="3">
        <v>371.98</v>
      </c>
      <c r="J1444" s="3">
        <v>371.95</v>
      </c>
      <c r="K1444" s="3">
        <v>371.05</v>
      </c>
      <c r="L1444" s="3">
        <v>226.26</v>
      </c>
      <c r="M1444" s="3">
        <v>229.67</v>
      </c>
      <c r="N1444" s="3">
        <v>228.93</v>
      </c>
      <c r="O1444" s="3">
        <v>217.88</v>
      </c>
      <c r="P1444" s="3">
        <v>218.76</v>
      </c>
      <c r="Q1444" s="3">
        <v>218.33</v>
      </c>
      <c r="R1444" s="3">
        <v>234.49</v>
      </c>
      <c r="S1444" s="3">
        <v>237.83</v>
      </c>
      <c r="T1444" s="3">
        <v>238.29</v>
      </c>
      <c r="U1444" s="3">
        <v>237.71</v>
      </c>
      <c r="V1444" s="3">
        <v>237.7</v>
      </c>
      <c r="W1444" s="3">
        <v>234.43</v>
      </c>
      <c r="X1444" s="3">
        <v>149.72999999999999</v>
      </c>
      <c r="Y1444" s="3">
        <v>149.25</v>
      </c>
      <c r="Z1444" s="3">
        <v>149.04</v>
      </c>
      <c r="AA1444" s="3">
        <v>148.72</v>
      </c>
      <c r="AB1444" s="3">
        <v>150.04</v>
      </c>
      <c r="AC1444" s="3">
        <v>150.76</v>
      </c>
      <c r="AD1444" s="3">
        <v>167.56</v>
      </c>
      <c r="AE1444" s="3">
        <v>169.83</v>
      </c>
      <c r="AF1444" s="3">
        <v>170.46</v>
      </c>
      <c r="AG1444" s="3">
        <v>171.59</v>
      </c>
      <c r="AH1444" s="3">
        <v>171.27</v>
      </c>
      <c r="AI1444" s="3">
        <v>172.78</v>
      </c>
      <c r="AJ1444" s="3">
        <v>121.1</v>
      </c>
      <c r="AK1444" s="3">
        <v>120.37</v>
      </c>
      <c r="AL1444" s="3">
        <v>120.38</v>
      </c>
      <c r="AM1444" s="3">
        <v>120.35</v>
      </c>
      <c r="AN1444" s="3">
        <v>121.76</v>
      </c>
      <c r="AO1444" s="3">
        <v>123.85</v>
      </c>
      <c r="AP1444" s="3">
        <v>126.39</v>
      </c>
      <c r="AQ1444" s="3">
        <v>129.21</v>
      </c>
      <c r="AR1444" s="3">
        <v>131.31</v>
      </c>
      <c r="AS1444" s="3">
        <v>132.1</v>
      </c>
      <c r="AT1444" s="3">
        <v>131.38999999999999</v>
      </c>
      <c r="AU1444" s="3">
        <v>129.59</v>
      </c>
      <c r="AV1444" s="3">
        <v>119.86</v>
      </c>
      <c r="AW1444" s="3">
        <v>119.23</v>
      </c>
      <c r="AX1444" s="3">
        <v>119.24</v>
      </c>
      <c r="AY1444" s="3">
        <v>119.21</v>
      </c>
    </row>
    <row r="1445" spans="1:51" x14ac:dyDescent="0.35">
      <c r="A1445" s="5">
        <f t="shared" si="23"/>
        <v>44748</v>
      </c>
      <c r="B1445" t="s">
        <v>2253</v>
      </c>
      <c r="C1445" s="2">
        <v>44748</v>
      </c>
      <c r="D1445" s="3">
        <v>266.60000000000002</v>
      </c>
      <c r="E1445" s="3">
        <v>329.21</v>
      </c>
      <c r="F1445" s="3">
        <v>342.2</v>
      </c>
      <c r="G1445" s="3">
        <v>419.79</v>
      </c>
      <c r="H1445" s="3">
        <v>429.55</v>
      </c>
      <c r="I1445" s="3">
        <v>382.67</v>
      </c>
      <c r="J1445" s="3">
        <v>382.64</v>
      </c>
      <c r="K1445" s="3">
        <v>381.74</v>
      </c>
      <c r="L1445" s="3">
        <v>244.68</v>
      </c>
      <c r="M1445" s="3">
        <v>248.09</v>
      </c>
      <c r="N1445" s="3">
        <v>247.35</v>
      </c>
      <c r="O1445" s="3">
        <v>235.44</v>
      </c>
      <c r="P1445" s="3">
        <v>236.32</v>
      </c>
      <c r="Q1445" s="3">
        <v>235.89</v>
      </c>
      <c r="R1445" s="3">
        <v>247.29</v>
      </c>
      <c r="S1445" s="3">
        <v>250.63</v>
      </c>
      <c r="T1445" s="3">
        <v>251.09</v>
      </c>
      <c r="U1445" s="3">
        <v>250.55</v>
      </c>
      <c r="V1445" s="3">
        <v>250.54</v>
      </c>
      <c r="W1445" s="3">
        <v>247.27</v>
      </c>
      <c r="X1445" s="3">
        <v>158.19999999999999</v>
      </c>
      <c r="Y1445" s="3">
        <v>157.72</v>
      </c>
      <c r="Z1445" s="3">
        <v>157.51</v>
      </c>
      <c r="AA1445" s="3">
        <v>157.19</v>
      </c>
      <c r="AB1445" s="3">
        <v>158.51</v>
      </c>
      <c r="AC1445" s="3">
        <v>159.22999999999999</v>
      </c>
      <c r="AD1445" s="3">
        <v>169.11</v>
      </c>
      <c r="AE1445" s="3">
        <v>171.38</v>
      </c>
      <c r="AF1445" s="3">
        <v>172.01</v>
      </c>
      <c r="AG1445" s="3">
        <v>173.14</v>
      </c>
      <c r="AH1445" s="3">
        <v>172.82</v>
      </c>
      <c r="AI1445" s="3">
        <v>174.33</v>
      </c>
      <c r="AJ1445" s="3">
        <v>126.33</v>
      </c>
      <c r="AK1445" s="3">
        <v>125.6</v>
      </c>
      <c r="AL1445" s="3">
        <v>125.61</v>
      </c>
      <c r="AM1445" s="3">
        <v>125.58</v>
      </c>
      <c r="AN1445" s="3">
        <v>126.99</v>
      </c>
      <c r="AO1445" s="3">
        <v>129.08000000000001</v>
      </c>
      <c r="AP1445" s="3">
        <v>127.94</v>
      </c>
      <c r="AQ1445" s="3">
        <v>130.76</v>
      </c>
      <c r="AR1445" s="3">
        <v>132.86000000000001</v>
      </c>
      <c r="AS1445" s="3">
        <v>133.65</v>
      </c>
      <c r="AT1445" s="3">
        <v>132.94</v>
      </c>
      <c r="AU1445" s="3">
        <v>131.13999999999999</v>
      </c>
      <c r="AV1445" s="3">
        <v>125.09</v>
      </c>
      <c r="AW1445" s="3">
        <v>124.46</v>
      </c>
      <c r="AX1445" s="3">
        <v>124.47</v>
      </c>
      <c r="AY1445" s="3">
        <v>124.44</v>
      </c>
    </row>
    <row r="1446" spans="1:51" x14ac:dyDescent="0.35">
      <c r="A1446" s="5">
        <f t="shared" si="23"/>
        <v>44749</v>
      </c>
      <c r="B1446" t="s">
        <v>2254</v>
      </c>
      <c r="C1446" s="2">
        <v>44749</v>
      </c>
      <c r="D1446" s="3">
        <v>298.54000000000002</v>
      </c>
      <c r="E1446" s="3">
        <v>351.47</v>
      </c>
      <c r="F1446" s="3">
        <v>368.44</v>
      </c>
      <c r="G1446" s="3">
        <v>453</v>
      </c>
      <c r="H1446" s="3">
        <v>460.22</v>
      </c>
      <c r="I1446" s="3">
        <v>406.85</v>
      </c>
      <c r="J1446" s="3">
        <v>406.82</v>
      </c>
      <c r="K1446" s="3">
        <v>405.92</v>
      </c>
      <c r="L1446" s="3">
        <v>267.75</v>
      </c>
      <c r="M1446" s="3">
        <v>271.16000000000003</v>
      </c>
      <c r="N1446" s="3">
        <v>270.42</v>
      </c>
      <c r="O1446" s="3">
        <v>249.29</v>
      </c>
      <c r="P1446" s="3">
        <v>250.17</v>
      </c>
      <c r="Q1446" s="3">
        <v>249.74</v>
      </c>
      <c r="R1446" s="3">
        <v>267.31</v>
      </c>
      <c r="S1446" s="3">
        <v>270.64999999999998</v>
      </c>
      <c r="T1446" s="3">
        <v>271.11</v>
      </c>
      <c r="U1446" s="3">
        <v>270.61</v>
      </c>
      <c r="V1446" s="3">
        <v>270.60000000000002</v>
      </c>
      <c r="W1446" s="3">
        <v>267.33</v>
      </c>
      <c r="X1446" s="3">
        <v>169.65</v>
      </c>
      <c r="Y1446" s="3">
        <v>169.17</v>
      </c>
      <c r="Z1446" s="3">
        <v>168.96</v>
      </c>
      <c r="AA1446" s="3">
        <v>168.64</v>
      </c>
      <c r="AB1446" s="3">
        <v>169.96</v>
      </c>
      <c r="AC1446" s="3">
        <v>170.68</v>
      </c>
      <c r="AD1446" s="3">
        <v>176.13</v>
      </c>
      <c r="AE1446" s="3">
        <v>178.4</v>
      </c>
      <c r="AF1446" s="3">
        <v>179.03</v>
      </c>
      <c r="AG1446" s="3">
        <v>180.16</v>
      </c>
      <c r="AH1446" s="3">
        <v>179.84</v>
      </c>
      <c r="AI1446" s="3">
        <v>181.35</v>
      </c>
      <c r="AJ1446" s="3">
        <v>125.36</v>
      </c>
      <c r="AK1446" s="3">
        <v>124.63</v>
      </c>
      <c r="AL1446" s="3">
        <v>124.64</v>
      </c>
      <c r="AM1446" s="3">
        <v>124.61</v>
      </c>
      <c r="AN1446" s="3">
        <v>126.02</v>
      </c>
      <c r="AO1446" s="3">
        <v>128.11000000000001</v>
      </c>
      <c r="AP1446" s="3">
        <v>130.63999999999999</v>
      </c>
      <c r="AQ1446" s="3">
        <v>133.46</v>
      </c>
      <c r="AR1446" s="3">
        <v>135.56</v>
      </c>
      <c r="AS1446" s="3">
        <v>136.35</v>
      </c>
      <c r="AT1446" s="3">
        <v>135.63999999999999</v>
      </c>
      <c r="AU1446" s="3">
        <v>133.84</v>
      </c>
      <c r="AV1446" s="3">
        <v>124.12</v>
      </c>
      <c r="AW1446" s="3">
        <v>123.49</v>
      </c>
      <c r="AX1446" s="3">
        <v>123.5</v>
      </c>
      <c r="AY1446" s="3">
        <v>123.47</v>
      </c>
    </row>
    <row r="1447" spans="1:51" x14ac:dyDescent="0.35">
      <c r="A1447" s="5">
        <f t="shared" si="23"/>
        <v>44750</v>
      </c>
      <c r="B1447" t="s">
        <v>2255</v>
      </c>
      <c r="C1447" s="2">
        <v>44750</v>
      </c>
      <c r="D1447" s="3">
        <v>248.39</v>
      </c>
      <c r="E1447" s="3">
        <v>323.83999999999997</v>
      </c>
      <c r="F1447" s="3">
        <v>354.54</v>
      </c>
      <c r="G1447" s="3">
        <v>455.86</v>
      </c>
      <c r="H1447" s="3">
        <v>461.66</v>
      </c>
      <c r="I1447" s="3">
        <v>402.15</v>
      </c>
      <c r="J1447" s="3">
        <v>402.12</v>
      </c>
      <c r="K1447" s="3">
        <v>401.22</v>
      </c>
      <c r="L1447" s="3">
        <v>257.97000000000003</v>
      </c>
      <c r="M1447" s="3">
        <v>261.38</v>
      </c>
      <c r="N1447" s="3">
        <v>260.64</v>
      </c>
      <c r="O1447" s="3">
        <v>245.62</v>
      </c>
      <c r="P1447" s="3">
        <v>246.5</v>
      </c>
      <c r="Q1447" s="3">
        <v>246.07</v>
      </c>
      <c r="R1447" s="3">
        <v>264.24</v>
      </c>
      <c r="S1447" s="3">
        <v>267.58</v>
      </c>
      <c r="T1447" s="3">
        <v>268.04000000000002</v>
      </c>
      <c r="U1447" s="3">
        <v>267.57</v>
      </c>
      <c r="V1447" s="3">
        <v>267.56</v>
      </c>
      <c r="W1447" s="3">
        <v>264.29000000000002</v>
      </c>
      <c r="X1447" s="3">
        <v>166.67</v>
      </c>
      <c r="Y1447" s="3">
        <v>166.19</v>
      </c>
      <c r="Z1447" s="3">
        <v>165.98</v>
      </c>
      <c r="AA1447" s="3">
        <v>165.66</v>
      </c>
      <c r="AB1447" s="3">
        <v>166.98</v>
      </c>
      <c r="AC1447" s="3">
        <v>167.7</v>
      </c>
      <c r="AD1447" s="3">
        <v>169.2</v>
      </c>
      <c r="AE1447" s="3">
        <v>171.47</v>
      </c>
      <c r="AF1447" s="3">
        <v>172.1</v>
      </c>
      <c r="AG1447" s="3">
        <v>173.23</v>
      </c>
      <c r="AH1447" s="3">
        <v>172.91</v>
      </c>
      <c r="AI1447" s="3">
        <v>174.42</v>
      </c>
      <c r="AJ1447" s="3">
        <v>121.59</v>
      </c>
      <c r="AK1447" s="3">
        <v>120.86</v>
      </c>
      <c r="AL1447" s="3">
        <v>120.87</v>
      </c>
      <c r="AM1447" s="3">
        <v>120.84</v>
      </c>
      <c r="AN1447" s="3">
        <v>122.25</v>
      </c>
      <c r="AO1447" s="3">
        <v>124.34</v>
      </c>
      <c r="AP1447" s="3">
        <v>129.09</v>
      </c>
      <c r="AQ1447" s="3">
        <v>131.91</v>
      </c>
      <c r="AR1447" s="3">
        <v>134.01</v>
      </c>
      <c r="AS1447" s="3">
        <v>134.80000000000001</v>
      </c>
      <c r="AT1447" s="3">
        <v>134.09</v>
      </c>
      <c r="AU1447" s="3">
        <v>132.29</v>
      </c>
      <c r="AV1447" s="3">
        <v>124.35</v>
      </c>
      <c r="AW1447" s="3">
        <v>123.72</v>
      </c>
      <c r="AX1447" s="3">
        <v>123.73</v>
      </c>
      <c r="AY1447" s="3">
        <v>123.7</v>
      </c>
    </row>
    <row r="1448" spans="1:51" x14ac:dyDescent="0.35">
      <c r="A1448" s="5">
        <f t="shared" si="23"/>
        <v>44753</v>
      </c>
      <c r="B1448" t="s">
        <v>2259</v>
      </c>
      <c r="C1448" s="2">
        <v>44753</v>
      </c>
      <c r="D1448" s="3">
        <v>251.37</v>
      </c>
      <c r="E1448" s="3">
        <v>328.4</v>
      </c>
      <c r="F1448" s="3">
        <v>345.68</v>
      </c>
      <c r="G1448" s="3">
        <v>460.37</v>
      </c>
      <c r="H1448" s="3">
        <v>465.38</v>
      </c>
      <c r="I1448" s="3">
        <v>400.2</v>
      </c>
      <c r="J1448" s="3">
        <v>400.17</v>
      </c>
      <c r="K1448" s="3">
        <v>399.27</v>
      </c>
      <c r="L1448" s="3">
        <v>256.11</v>
      </c>
      <c r="M1448" s="3">
        <v>259.52</v>
      </c>
      <c r="N1448" s="3">
        <v>258.77999999999997</v>
      </c>
      <c r="O1448" s="3">
        <v>241.09</v>
      </c>
      <c r="P1448" s="3">
        <v>241.97</v>
      </c>
      <c r="Q1448" s="3">
        <v>241.54</v>
      </c>
      <c r="R1448" s="3">
        <v>260.85000000000002</v>
      </c>
      <c r="S1448" s="3">
        <v>264.19</v>
      </c>
      <c r="T1448" s="3">
        <v>264.64999999999998</v>
      </c>
      <c r="U1448" s="3">
        <v>264.20999999999998</v>
      </c>
      <c r="V1448" s="3">
        <v>264.2</v>
      </c>
      <c r="W1448" s="3">
        <v>260.93</v>
      </c>
      <c r="X1448" s="3">
        <v>160.97</v>
      </c>
      <c r="Y1448" s="3">
        <v>160.49</v>
      </c>
      <c r="Z1448" s="3">
        <v>160.28</v>
      </c>
      <c r="AA1448" s="3">
        <v>159.96</v>
      </c>
      <c r="AB1448" s="3">
        <v>161.28</v>
      </c>
      <c r="AC1448" s="3">
        <v>162</v>
      </c>
      <c r="AD1448" s="3">
        <v>166.98</v>
      </c>
      <c r="AE1448" s="3">
        <v>169.25</v>
      </c>
      <c r="AF1448" s="3">
        <v>169.88</v>
      </c>
      <c r="AG1448" s="3">
        <v>171.01</v>
      </c>
      <c r="AH1448" s="3">
        <v>170.69</v>
      </c>
      <c r="AI1448" s="3">
        <v>172.2</v>
      </c>
      <c r="AJ1448" s="3">
        <v>121.2</v>
      </c>
      <c r="AK1448" s="3">
        <v>120.47</v>
      </c>
      <c r="AL1448" s="3">
        <v>120.48</v>
      </c>
      <c r="AM1448" s="3">
        <v>120.45</v>
      </c>
      <c r="AN1448" s="3">
        <v>121.86</v>
      </c>
      <c r="AO1448" s="3">
        <v>123.95</v>
      </c>
      <c r="AP1448" s="3">
        <v>126.87</v>
      </c>
      <c r="AQ1448" s="3">
        <v>129.69</v>
      </c>
      <c r="AR1448" s="3">
        <v>131.79</v>
      </c>
      <c r="AS1448" s="3">
        <v>132.58000000000001</v>
      </c>
      <c r="AT1448" s="3">
        <v>131.87</v>
      </c>
      <c r="AU1448" s="3">
        <v>130.07</v>
      </c>
      <c r="AV1448" s="3">
        <v>123.96</v>
      </c>
      <c r="AW1448" s="3">
        <v>123.33</v>
      </c>
      <c r="AX1448" s="3">
        <v>123.34</v>
      </c>
      <c r="AY1448" s="3">
        <v>123.31</v>
      </c>
    </row>
    <row r="1449" spans="1:51" x14ac:dyDescent="0.35">
      <c r="A1449" s="5">
        <f t="shared" si="23"/>
        <v>44754</v>
      </c>
      <c r="B1449" t="s">
        <v>2260</v>
      </c>
      <c r="C1449" s="2">
        <v>44754</v>
      </c>
      <c r="D1449" s="3">
        <v>261.51</v>
      </c>
      <c r="E1449" s="3">
        <v>328.84</v>
      </c>
      <c r="F1449" s="3">
        <v>360.13</v>
      </c>
      <c r="G1449" s="3">
        <v>485.28</v>
      </c>
      <c r="H1449" s="3">
        <v>490.07</v>
      </c>
      <c r="I1449" s="3">
        <v>418.21</v>
      </c>
      <c r="J1449" s="3">
        <v>418.18</v>
      </c>
      <c r="K1449" s="3">
        <v>417.28</v>
      </c>
      <c r="L1449" s="3">
        <v>261.47000000000003</v>
      </c>
      <c r="M1449" s="3">
        <v>264.88</v>
      </c>
      <c r="N1449" s="3">
        <v>264.14</v>
      </c>
      <c r="O1449" s="3">
        <v>245.34</v>
      </c>
      <c r="P1449" s="3">
        <v>246.22</v>
      </c>
      <c r="Q1449" s="3">
        <v>245.79</v>
      </c>
      <c r="R1449" s="3">
        <v>263.69</v>
      </c>
      <c r="S1449" s="3">
        <v>267.02999999999997</v>
      </c>
      <c r="T1449" s="3">
        <v>267.49</v>
      </c>
      <c r="U1449" s="3">
        <v>267.07</v>
      </c>
      <c r="V1449" s="3">
        <v>267.06</v>
      </c>
      <c r="W1449" s="3">
        <v>263.79000000000002</v>
      </c>
      <c r="X1449" s="3">
        <v>164.64</v>
      </c>
      <c r="Y1449" s="3">
        <v>164.16</v>
      </c>
      <c r="Z1449" s="3">
        <v>163.95</v>
      </c>
      <c r="AA1449" s="3">
        <v>163.63</v>
      </c>
      <c r="AB1449" s="3">
        <v>164.95</v>
      </c>
      <c r="AC1449" s="3">
        <v>165.67</v>
      </c>
      <c r="AD1449" s="3">
        <v>178.38</v>
      </c>
      <c r="AE1449" s="3">
        <v>180.65</v>
      </c>
      <c r="AF1449" s="3">
        <v>181.28</v>
      </c>
      <c r="AG1449" s="3">
        <v>182.41</v>
      </c>
      <c r="AH1449" s="3">
        <v>182.09</v>
      </c>
      <c r="AI1449" s="3">
        <v>183.6</v>
      </c>
      <c r="AJ1449" s="3">
        <v>128.31</v>
      </c>
      <c r="AK1449" s="3">
        <v>127.58</v>
      </c>
      <c r="AL1449" s="3">
        <v>127.59</v>
      </c>
      <c r="AM1449" s="3">
        <v>127.56</v>
      </c>
      <c r="AN1449" s="3">
        <v>128.97</v>
      </c>
      <c r="AO1449" s="3">
        <v>131.06</v>
      </c>
      <c r="AP1449" s="3">
        <v>138.27000000000001</v>
      </c>
      <c r="AQ1449" s="3">
        <v>141.09</v>
      </c>
      <c r="AR1449" s="3">
        <v>143.19</v>
      </c>
      <c r="AS1449" s="3">
        <v>143.97999999999999</v>
      </c>
      <c r="AT1449" s="3">
        <v>143.27000000000001</v>
      </c>
      <c r="AU1449" s="3">
        <v>141.47</v>
      </c>
      <c r="AV1449" s="3">
        <v>131.07</v>
      </c>
      <c r="AW1449" s="3">
        <v>130.44</v>
      </c>
      <c r="AX1449" s="3">
        <v>130.44999999999999</v>
      </c>
      <c r="AY1449" s="3">
        <v>130.41999999999999</v>
      </c>
    </row>
    <row r="1450" spans="1:51" x14ac:dyDescent="0.35">
      <c r="A1450" s="5">
        <f t="shared" si="23"/>
        <v>44755</v>
      </c>
      <c r="B1450" t="s">
        <v>2261</v>
      </c>
      <c r="C1450" s="2">
        <v>44755</v>
      </c>
      <c r="D1450" s="3">
        <v>273.33</v>
      </c>
      <c r="E1450" s="3">
        <v>339.93</v>
      </c>
      <c r="F1450" s="3">
        <v>368.79</v>
      </c>
      <c r="G1450" s="3">
        <v>504.99</v>
      </c>
      <c r="H1450" s="3">
        <v>510.48</v>
      </c>
      <c r="I1450" s="3">
        <v>436.96</v>
      </c>
      <c r="J1450" s="3">
        <v>436.93</v>
      </c>
      <c r="K1450" s="3">
        <v>436.03</v>
      </c>
      <c r="L1450" s="3">
        <v>264.37</v>
      </c>
      <c r="M1450" s="3">
        <v>267.77999999999997</v>
      </c>
      <c r="N1450" s="3">
        <v>267.04000000000002</v>
      </c>
      <c r="O1450" s="3">
        <v>247.81</v>
      </c>
      <c r="P1450" s="3">
        <v>248.69</v>
      </c>
      <c r="Q1450" s="3">
        <v>248.26</v>
      </c>
      <c r="R1450" s="3">
        <v>269.38</v>
      </c>
      <c r="S1450" s="3">
        <v>272.72000000000003</v>
      </c>
      <c r="T1450" s="3">
        <v>273.18</v>
      </c>
      <c r="U1450" s="3">
        <v>272.77999999999997</v>
      </c>
      <c r="V1450" s="3">
        <v>272.77</v>
      </c>
      <c r="W1450" s="3">
        <v>269.5</v>
      </c>
      <c r="X1450" s="3">
        <v>167.72</v>
      </c>
      <c r="Y1450" s="3">
        <v>167.24</v>
      </c>
      <c r="Z1450" s="3">
        <v>167.03</v>
      </c>
      <c r="AA1450" s="3">
        <v>166.71</v>
      </c>
      <c r="AB1450" s="3">
        <v>168.03</v>
      </c>
      <c r="AC1450" s="3">
        <v>168.75</v>
      </c>
      <c r="AD1450" s="3">
        <v>180.48</v>
      </c>
      <c r="AE1450" s="3">
        <v>182.75</v>
      </c>
      <c r="AF1450" s="3">
        <v>183.38</v>
      </c>
      <c r="AG1450" s="3">
        <v>184.51</v>
      </c>
      <c r="AH1450" s="3">
        <v>184.19</v>
      </c>
      <c r="AI1450" s="3">
        <v>185.7</v>
      </c>
      <c r="AJ1450" s="3">
        <v>128.78</v>
      </c>
      <c r="AK1450" s="3">
        <v>128.05000000000001</v>
      </c>
      <c r="AL1450" s="3">
        <v>128.06</v>
      </c>
      <c r="AM1450" s="3">
        <v>128.03</v>
      </c>
      <c r="AN1450" s="3">
        <v>129.44</v>
      </c>
      <c r="AO1450" s="3">
        <v>131.53</v>
      </c>
      <c r="AP1450" s="3">
        <v>140.37</v>
      </c>
      <c r="AQ1450" s="3">
        <v>143.19</v>
      </c>
      <c r="AR1450" s="3">
        <v>145.29</v>
      </c>
      <c r="AS1450" s="3">
        <v>146.08000000000001</v>
      </c>
      <c r="AT1450" s="3">
        <v>145.37</v>
      </c>
      <c r="AU1450" s="3">
        <v>143.57</v>
      </c>
      <c r="AV1450" s="3">
        <v>131.54</v>
      </c>
      <c r="AW1450" s="3">
        <v>130.91</v>
      </c>
      <c r="AX1450" s="3">
        <v>130.91999999999999</v>
      </c>
      <c r="AY1450" s="3">
        <v>130.88999999999999</v>
      </c>
    </row>
    <row r="1451" spans="1:51" x14ac:dyDescent="0.35">
      <c r="A1451" s="5">
        <f t="shared" si="23"/>
        <v>44756</v>
      </c>
      <c r="B1451" t="s">
        <v>2262</v>
      </c>
      <c r="C1451" s="2">
        <v>44756</v>
      </c>
      <c r="D1451" s="3">
        <v>255.5</v>
      </c>
      <c r="E1451" s="3">
        <v>322.77999999999997</v>
      </c>
      <c r="F1451" s="3">
        <v>357.78</v>
      </c>
      <c r="G1451" s="3">
        <v>506.62</v>
      </c>
      <c r="H1451" s="3">
        <v>510.73</v>
      </c>
      <c r="I1451" s="3">
        <v>431.42</v>
      </c>
      <c r="J1451" s="3">
        <v>431.39</v>
      </c>
      <c r="K1451" s="3">
        <v>430.49</v>
      </c>
      <c r="L1451" s="3">
        <v>255.51</v>
      </c>
      <c r="M1451" s="3">
        <v>258.92</v>
      </c>
      <c r="N1451" s="3">
        <v>258.18</v>
      </c>
      <c r="O1451" s="3">
        <v>238.84</v>
      </c>
      <c r="P1451" s="3">
        <v>239.72</v>
      </c>
      <c r="Q1451" s="3">
        <v>239.29</v>
      </c>
      <c r="R1451" s="3">
        <v>262.77</v>
      </c>
      <c r="S1451" s="3">
        <v>266.11</v>
      </c>
      <c r="T1451" s="3">
        <v>266.57</v>
      </c>
      <c r="U1451" s="3">
        <v>266.19</v>
      </c>
      <c r="V1451" s="3">
        <v>266.18</v>
      </c>
      <c r="W1451" s="3">
        <v>262.91000000000003</v>
      </c>
      <c r="X1451" s="3">
        <v>167.87</v>
      </c>
      <c r="Y1451" s="3">
        <v>167.39</v>
      </c>
      <c r="Z1451" s="3">
        <v>167.18</v>
      </c>
      <c r="AA1451" s="3">
        <v>166.86</v>
      </c>
      <c r="AB1451" s="3">
        <v>168.18</v>
      </c>
      <c r="AC1451" s="3">
        <v>168.9</v>
      </c>
      <c r="AD1451" s="3">
        <v>179.26</v>
      </c>
      <c r="AE1451" s="3">
        <v>181.53</v>
      </c>
      <c r="AF1451" s="3">
        <v>182.16</v>
      </c>
      <c r="AG1451" s="3">
        <v>183.29</v>
      </c>
      <c r="AH1451" s="3">
        <v>182.97</v>
      </c>
      <c r="AI1451" s="3">
        <v>184.48</v>
      </c>
      <c r="AJ1451" s="3">
        <v>125.1</v>
      </c>
      <c r="AK1451" s="3">
        <v>124.37</v>
      </c>
      <c r="AL1451" s="3">
        <v>124.38</v>
      </c>
      <c r="AM1451" s="3">
        <v>124.35</v>
      </c>
      <c r="AN1451" s="3">
        <v>125.76</v>
      </c>
      <c r="AO1451" s="3">
        <v>127.85</v>
      </c>
      <c r="AP1451" s="3">
        <v>139.15</v>
      </c>
      <c r="AQ1451" s="3">
        <v>141.97</v>
      </c>
      <c r="AR1451" s="3">
        <v>144.07</v>
      </c>
      <c r="AS1451" s="3">
        <v>144.86000000000001</v>
      </c>
      <c r="AT1451" s="3">
        <v>144.15</v>
      </c>
      <c r="AU1451" s="3">
        <v>142.35</v>
      </c>
      <c r="AV1451" s="3">
        <v>127.86</v>
      </c>
      <c r="AW1451" s="3">
        <v>127.23</v>
      </c>
      <c r="AX1451" s="3">
        <v>127.24</v>
      </c>
      <c r="AY1451" s="3">
        <v>127.21</v>
      </c>
    </row>
    <row r="1452" spans="1:51" x14ac:dyDescent="0.35">
      <c r="A1452" s="5">
        <f t="shared" si="23"/>
        <v>44757</v>
      </c>
      <c r="B1452" t="s">
        <v>2263</v>
      </c>
      <c r="C1452" s="2">
        <v>44757</v>
      </c>
      <c r="D1452" s="3">
        <v>227.7</v>
      </c>
      <c r="E1452" s="3">
        <v>303.52999999999997</v>
      </c>
      <c r="F1452" s="3">
        <v>333.75</v>
      </c>
      <c r="G1452" s="3">
        <v>504.66</v>
      </c>
      <c r="H1452" s="3">
        <v>508.34</v>
      </c>
      <c r="I1452" s="3">
        <v>408.61</v>
      </c>
      <c r="J1452" s="3">
        <v>408.58</v>
      </c>
      <c r="K1452" s="3">
        <v>407.68</v>
      </c>
      <c r="L1452" s="3">
        <v>241.18</v>
      </c>
      <c r="M1452" s="3">
        <v>244.59</v>
      </c>
      <c r="N1452" s="3">
        <v>243.85</v>
      </c>
      <c r="O1452" s="3">
        <v>224.8</v>
      </c>
      <c r="P1452" s="3">
        <v>225.68</v>
      </c>
      <c r="Q1452" s="3">
        <v>225.25</v>
      </c>
      <c r="R1452" s="3">
        <v>250.51</v>
      </c>
      <c r="S1452" s="3">
        <v>253.85</v>
      </c>
      <c r="T1452" s="3">
        <v>254.31</v>
      </c>
      <c r="U1452" s="3">
        <v>253.94</v>
      </c>
      <c r="V1452" s="3">
        <v>253.93</v>
      </c>
      <c r="W1452" s="3">
        <v>250.66</v>
      </c>
      <c r="X1452" s="3">
        <v>162.91</v>
      </c>
      <c r="Y1452" s="3">
        <v>162.43</v>
      </c>
      <c r="Z1452" s="3">
        <v>162.22</v>
      </c>
      <c r="AA1452" s="3">
        <v>161.9</v>
      </c>
      <c r="AB1452" s="3">
        <v>163.22</v>
      </c>
      <c r="AC1452" s="3">
        <v>163.94</v>
      </c>
      <c r="AD1452" s="3">
        <v>178.37</v>
      </c>
      <c r="AE1452" s="3">
        <v>180.64</v>
      </c>
      <c r="AF1452" s="3">
        <v>181.27</v>
      </c>
      <c r="AG1452" s="3">
        <v>182.4</v>
      </c>
      <c r="AH1452" s="3">
        <v>182.08</v>
      </c>
      <c r="AI1452" s="3">
        <v>183.59</v>
      </c>
      <c r="AJ1452" s="3">
        <v>118.34</v>
      </c>
      <c r="AK1452" s="3">
        <v>117.61</v>
      </c>
      <c r="AL1452" s="3">
        <v>117.62</v>
      </c>
      <c r="AM1452" s="3">
        <v>117.59</v>
      </c>
      <c r="AN1452" s="3">
        <v>119</v>
      </c>
      <c r="AO1452" s="3">
        <v>121.09</v>
      </c>
      <c r="AP1452" s="3">
        <v>130.26</v>
      </c>
      <c r="AQ1452" s="3">
        <v>133.08000000000001</v>
      </c>
      <c r="AR1452" s="3">
        <v>135.18</v>
      </c>
      <c r="AS1452" s="3">
        <v>135.97</v>
      </c>
      <c r="AT1452" s="3">
        <v>135.26</v>
      </c>
      <c r="AU1452" s="3">
        <v>133.46</v>
      </c>
      <c r="AV1452" s="3">
        <v>112.86</v>
      </c>
      <c r="AW1452" s="3">
        <v>112.23</v>
      </c>
      <c r="AX1452" s="3">
        <v>112.24</v>
      </c>
      <c r="AY1452" s="3">
        <v>112.21</v>
      </c>
    </row>
    <row r="1453" spans="1:51" x14ac:dyDescent="0.35">
      <c r="A1453" s="5">
        <f t="shared" si="23"/>
        <v>44760</v>
      </c>
      <c r="B1453" t="s">
        <v>2264</v>
      </c>
      <c r="C1453" s="2">
        <v>44760</v>
      </c>
      <c r="D1453" s="3">
        <v>226.03</v>
      </c>
      <c r="E1453" s="3">
        <v>299.54000000000002</v>
      </c>
      <c r="F1453" s="3">
        <v>340.68</v>
      </c>
      <c r="G1453" s="3">
        <v>528.41</v>
      </c>
      <c r="H1453" s="3">
        <v>546.99</v>
      </c>
      <c r="I1453" s="3">
        <v>436.47</v>
      </c>
      <c r="J1453" s="3">
        <v>436.44</v>
      </c>
      <c r="K1453" s="3">
        <v>435.54</v>
      </c>
      <c r="L1453" s="3">
        <v>240.92</v>
      </c>
      <c r="M1453" s="3">
        <v>244.33</v>
      </c>
      <c r="N1453" s="3">
        <v>243.59</v>
      </c>
      <c r="O1453" s="3">
        <v>225.71</v>
      </c>
      <c r="P1453" s="3">
        <v>226.59</v>
      </c>
      <c r="Q1453" s="3">
        <v>226.16</v>
      </c>
      <c r="R1453" s="3">
        <v>253.76</v>
      </c>
      <c r="S1453" s="3">
        <v>257.10000000000002</v>
      </c>
      <c r="T1453" s="3">
        <v>257.56</v>
      </c>
      <c r="U1453" s="3">
        <v>257.2</v>
      </c>
      <c r="V1453" s="3">
        <v>257.19</v>
      </c>
      <c r="W1453" s="3">
        <v>253.92</v>
      </c>
      <c r="X1453" s="3">
        <v>165.65</v>
      </c>
      <c r="Y1453" s="3">
        <v>165.17</v>
      </c>
      <c r="Z1453" s="3">
        <v>164.96</v>
      </c>
      <c r="AA1453" s="3">
        <v>164.64</v>
      </c>
      <c r="AB1453" s="3">
        <v>165.96</v>
      </c>
      <c r="AC1453" s="3">
        <v>166.68</v>
      </c>
      <c r="AD1453" s="3">
        <v>177.7</v>
      </c>
      <c r="AE1453" s="3">
        <v>179.97</v>
      </c>
      <c r="AF1453" s="3">
        <v>180.6</v>
      </c>
      <c r="AG1453" s="3">
        <v>181.74</v>
      </c>
      <c r="AH1453" s="3">
        <v>181.42</v>
      </c>
      <c r="AI1453" s="3">
        <v>182.93</v>
      </c>
      <c r="AJ1453" s="3">
        <v>117.59</v>
      </c>
      <c r="AK1453" s="3">
        <v>116.86</v>
      </c>
      <c r="AL1453" s="3">
        <v>116.87</v>
      </c>
      <c r="AM1453" s="3">
        <v>116.84</v>
      </c>
      <c r="AN1453" s="3">
        <v>118.25</v>
      </c>
      <c r="AO1453" s="3">
        <v>120.34</v>
      </c>
      <c r="AP1453" s="3">
        <v>125.48</v>
      </c>
      <c r="AQ1453" s="3">
        <v>128.30000000000001</v>
      </c>
      <c r="AR1453" s="3">
        <v>130.4</v>
      </c>
      <c r="AS1453" s="3">
        <v>131.19</v>
      </c>
      <c r="AT1453" s="3">
        <v>130.47999999999999</v>
      </c>
      <c r="AU1453" s="3">
        <v>128.68</v>
      </c>
      <c r="AV1453" s="3">
        <v>104.86</v>
      </c>
      <c r="AW1453" s="3">
        <v>104.23</v>
      </c>
      <c r="AX1453" s="3">
        <v>104.24</v>
      </c>
      <c r="AY1453" s="3">
        <v>104.21</v>
      </c>
    </row>
    <row r="1454" spans="1:51" x14ac:dyDescent="0.35">
      <c r="A1454" s="5">
        <f t="shared" si="23"/>
        <v>44761</v>
      </c>
      <c r="B1454" t="s">
        <v>2265</v>
      </c>
      <c r="C1454" s="2">
        <v>44761</v>
      </c>
      <c r="D1454" s="3">
        <v>241.66</v>
      </c>
      <c r="E1454" s="3">
        <v>310.41000000000003</v>
      </c>
      <c r="F1454" s="3">
        <v>342.29</v>
      </c>
      <c r="G1454" s="3">
        <v>535.17999999999995</v>
      </c>
      <c r="H1454" s="3">
        <v>549.48</v>
      </c>
      <c r="I1454" s="3">
        <v>436.78</v>
      </c>
      <c r="J1454" s="3">
        <v>436.75</v>
      </c>
      <c r="K1454" s="3">
        <v>435.85</v>
      </c>
      <c r="L1454" s="3">
        <v>242.55</v>
      </c>
      <c r="M1454" s="3">
        <v>245.96</v>
      </c>
      <c r="N1454" s="3">
        <v>245.22</v>
      </c>
      <c r="O1454" s="3">
        <v>232</v>
      </c>
      <c r="P1454" s="3">
        <v>232.88</v>
      </c>
      <c r="Q1454" s="3">
        <v>232.45</v>
      </c>
      <c r="R1454" s="3">
        <v>254.44</v>
      </c>
      <c r="S1454" s="3">
        <v>257.77999999999997</v>
      </c>
      <c r="T1454" s="3">
        <v>258.24</v>
      </c>
      <c r="U1454" s="3">
        <v>257.89</v>
      </c>
      <c r="V1454" s="3">
        <v>257.88</v>
      </c>
      <c r="W1454" s="3">
        <v>254.61</v>
      </c>
      <c r="X1454" s="3">
        <v>180.01</v>
      </c>
      <c r="Y1454" s="3">
        <v>179.52</v>
      </c>
      <c r="Z1454" s="3">
        <v>179.29</v>
      </c>
      <c r="AA1454" s="3">
        <v>178.97</v>
      </c>
      <c r="AB1454" s="3">
        <v>180.26</v>
      </c>
      <c r="AC1454" s="3">
        <v>180.98</v>
      </c>
      <c r="AD1454" s="3">
        <v>182.28</v>
      </c>
      <c r="AE1454" s="3">
        <v>184.55</v>
      </c>
      <c r="AF1454" s="3">
        <v>185.18</v>
      </c>
      <c r="AG1454" s="3">
        <v>186.32</v>
      </c>
      <c r="AH1454" s="3">
        <v>186</v>
      </c>
      <c r="AI1454" s="3">
        <v>187.51</v>
      </c>
      <c r="AJ1454" s="3">
        <v>124.28</v>
      </c>
      <c r="AK1454" s="3">
        <v>123.55</v>
      </c>
      <c r="AL1454" s="3">
        <v>123.56</v>
      </c>
      <c r="AM1454" s="3">
        <v>123.53</v>
      </c>
      <c r="AN1454" s="3">
        <v>124.94</v>
      </c>
      <c r="AO1454" s="3">
        <v>127.03</v>
      </c>
      <c r="AP1454" s="3">
        <v>120.68</v>
      </c>
      <c r="AQ1454" s="3">
        <v>123.5</v>
      </c>
      <c r="AR1454" s="3">
        <v>125.6</v>
      </c>
      <c r="AS1454" s="3">
        <v>126.39</v>
      </c>
      <c r="AT1454" s="3">
        <v>125.68</v>
      </c>
      <c r="AU1454" s="3">
        <v>123.88</v>
      </c>
      <c r="AV1454" s="3">
        <v>103.86</v>
      </c>
      <c r="AW1454" s="3">
        <v>103.23</v>
      </c>
      <c r="AX1454" s="3">
        <v>103.24</v>
      </c>
      <c r="AY1454" s="3">
        <v>103.21</v>
      </c>
    </row>
    <row r="1455" spans="1:51" x14ac:dyDescent="0.35">
      <c r="A1455" s="5">
        <f t="shared" si="23"/>
        <v>44762</v>
      </c>
      <c r="B1455" t="s">
        <v>2266</v>
      </c>
      <c r="C1455" s="2">
        <v>44762</v>
      </c>
      <c r="D1455" s="3">
        <v>263.42</v>
      </c>
      <c r="E1455" s="3">
        <v>331.71</v>
      </c>
      <c r="F1455" s="3">
        <v>349.84</v>
      </c>
      <c r="G1455" s="3">
        <v>540</v>
      </c>
      <c r="H1455" s="3">
        <v>558.17999999999995</v>
      </c>
      <c r="I1455" s="3">
        <v>443.06</v>
      </c>
      <c r="J1455" s="3">
        <v>443.03</v>
      </c>
      <c r="K1455" s="3">
        <v>442.13</v>
      </c>
      <c r="L1455" s="3">
        <v>247.09</v>
      </c>
      <c r="M1455" s="3">
        <v>250.5</v>
      </c>
      <c r="N1455" s="3">
        <v>249.76</v>
      </c>
      <c r="O1455" s="3">
        <v>237.38</v>
      </c>
      <c r="P1455" s="3">
        <v>238.26</v>
      </c>
      <c r="Q1455" s="3">
        <v>237.83</v>
      </c>
      <c r="R1455" s="3">
        <v>260.56</v>
      </c>
      <c r="S1455" s="3">
        <v>263.89999999999998</v>
      </c>
      <c r="T1455" s="3">
        <v>264.36</v>
      </c>
      <c r="U1455" s="3">
        <v>264.01</v>
      </c>
      <c r="V1455" s="3">
        <v>264</v>
      </c>
      <c r="W1455" s="3">
        <v>260.73</v>
      </c>
      <c r="X1455" s="3">
        <v>176.32</v>
      </c>
      <c r="Y1455" s="3">
        <v>175.83</v>
      </c>
      <c r="Z1455" s="3">
        <v>175.6</v>
      </c>
      <c r="AA1455" s="3">
        <v>175.28</v>
      </c>
      <c r="AB1455" s="3">
        <v>176.57</v>
      </c>
      <c r="AC1455" s="3">
        <v>177.29</v>
      </c>
      <c r="AD1455" s="3">
        <v>183.44</v>
      </c>
      <c r="AE1455" s="3">
        <v>185.71</v>
      </c>
      <c r="AF1455" s="3">
        <v>186.34</v>
      </c>
      <c r="AG1455" s="3">
        <v>187.48</v>
      </c>
      <c r="AH1455" s="3">
        <v>187.16</v>
      </c>
      <c r="AI1455" s="3">
        <v>188.67</v>
      </c>
      <c r="AJ1455" s="3">
        <v>126.99</v>
      </c>
      <c r="AK1455" s="3">
        <v>126.26</v>
      </c>
      <c r="AL1455" s="3">
        <v>126.27</v>
      </c>
      <c r="AM1455" s="3">
        <v>126.24</v>
      </c>
      <c r="AN1455" s="3">
        <v>127.65</v>
      </c>
      <c r="AO1455" s="3">
        <v>129.74</v>
      </c>
      <c r="AP1455" s="3">
        <v>121.84</v>
      </c>
      <c r="AQ1455" s="3">
        <v>124.66</v>
      </c>
      <c r="AR1455" s="3">
        <v>126.76</v>
      </c>
      <c r="AS1455" s="3">
        <v>127.55</v>
      </c>
      <c r="AT1455" s="3">
        <v>126.84</v>
      </c>
      <c r="AU1455" s="3">
        <v>125.04</v>
      </c>
      <c r="AV1455" s="3">
        <v>106.57</v>
      </c>
      <c r="AW1455" s="3">
        <v>105.94</v>
      </c>
      <c r="AX1455" s="3">
        <v>105.95</v>
      </c>
      <c r="AY1455" s="3">
        <v>105.92</v>
      </c>
    </row>
    <row r="1456" spans="1:51" x14ac:dyDescent="0.35">
      <c r="A1456" s="5">
        <f t="shared" si="23"/>
        <v>44763</v>
      </c>
      <c r="B1456" t="s">
        <v>2267</v>
      </c>
      <c r="C1456" s="2">
        <v>44763</v>
      </c>
      <c r="D1456" s="3">
        <v>284.2</v>
      </c>
      <c r="E1456" s="3">
        <v>335.03</v>
      </c>
      <c r="F1456" s="3">
        <v>344.4</v>
      </c>
      <c r="G1456" s="3">
        <v>510.24</v>
      </c>
      <c r="H1456" s="3">
        <v>541.87</v>
      </c>
      <c r="I1456" s="3">
        <v>437.76</v>
      </c>
      <c r="J1456" s="3">
        <v>437.73</v>
      </c>
      <c r="K1456" s="3">
        <v>436.83</v>
      </c>
      <c r="L1456" s="3">
        <v>243.72</v>
      </c>
      <c r="M1456" s="3">
        <v>247.13</v>
      </c>
      <c r="N1456" s="3">
        <v>246.39</v>
      </c>
      <c r="O1456" s="3">
        <v>237.46</v>
      </c>
      <c r="P1456" s="3">
        <v>238.34</v>
      </c>
      <c r="Q1456" s="3">
        <v>237.91</v>
      </c>
      <c r="R1456" s="3">
        <v>264.13</v>
      </c>
      <c r="S1456" s="3">
        <v>267.47000000000003</v>
      </c>
      <c r="T1456" s="3">
        <v>267.93</v>
      </c>
      <c r="U1456" s="3">
        <v>267.58</v>
      </c>
      <c r="V1456" s="3">
        <v>267.57</v>
      </c>
      <c r="W1456" s="3">
        <v>264.3</v>
      </c>
      <c r="X1456" s="3">
        <v>176.83</v>
      </c>
      <c r="Y1456" s="3">
        <v>176.34</v>
      </c>
      <c r="Z1456" s="3">
        <v>176.11</v>
      </c>
      <c r="AA1456" s="3">
        <v>175.79</v>
      </c>
      <c r="AB1456" s="3">
        <v>177.08</v>
      </c>
      <c r="AC1456" s="3">
        <v>177.8</v>
      </c>
      <c r="AD1456" s="3">
        <v>182.2</v>
      </c>
      <c r="AE1456" s="3">
        <v>184.47</v>
      </c>
      <c r="AF1456" s="3">
        <v>185.1</v>
      </c>
      <c r="AG1456" s="3">
        <v>186.24</v>
      </c>
      <c r="AH1456" s="3">
        <v>185.92</v>
      </c>
      <c r="AI1456" s="3">
        <v>187.43</v>
      </c>
      <c r="AJ1456" s="3">
        <v>127.13</v>
      </c>
      <c r="AK1456" s="3">
        <v>126.4</v>
      </c>
      <c r="AL1456" s="3">
        <v>126.41</v>
      </c>
      <c r="AM1456" s="3">
        <v>126.38</v>
      </c>
      <c r="AN1456" s="3">
        <v>127.79</v>
      </c>
      <c r="AO1456" s="3">
        <v>130</v>
      </c>
      <c r="AP1456" s="3">
        <v>121.99</v>
      </c>
      <c r="AQ1456" s="3">
        <v>124.81</v>
      </c>
      <c r="AR1456" s="3">
        <v>126.91</v>
      </c>
      <c r="AS1456" s="3">
        <v>127.7</v>
      </c>
      <c r="AT1456" s="3">
        <v>126.99</v>
      </c>
      <c r="AU1456" s="3">
        <v>125.19</v>
      </c>
      <c r="AV1456" s="3">
        <v>106.71</v>
      </c>
      <c r="AW1456" s="3">
        <v>106.08</v>
      </c>
      <c r="AX1456" s="3">
        <v>106.09</v>
      </c>
      <c r="AY1456" s="3">
        <v>106.06</v>
      </c>
    </row>
    <row r="1457" spans="1:51" x14ac:dyDescent="0.35">
      <c r="A1457" s="5">
        <f t="shared" si="23"/>
        <v>44764</v>
      </c>
      <c r="B1457" t="s">
        <v>2268</v>
      </c>
      <c r="C1457" s="2">
        <v>44764</v>
      </c>
      <c r="D1457" s="3">
        <v>286.63</v>
      </c>
      <c r="E1457" s="3">
        <v>334.47</v>
      </c>
      <c r="F1457" s="3">
        <v>349.3</v>
      </c>
      <c r="G1457" s="3">
        <v>513.91999999999996</v>
      </c>
      <c r="H1457" s="3">
        <v>546.77</v>
      </c>
      <c r="I1457" s="3">
        <v>446.59</v>
      </c>
      <c r="J1457" s="3">
        <v>446.56</v>
      </c>
      <c r="K1457" s="3">
        <v>445.66</v>
      </c>
      <c r="L1457" s="3">
        <v>249.56</v>
      </c>
      <c r="M1457" s="3">
        <v>252.97</v>
      </c>
      <c r="N1457" s="3">
        <v>252.23</v>
      </c>
      <c r="O1457" s="3">
        <v>241.97</v>
      </c>
      <c r="P1457" s="3">
        <v>242.85</v>
      </c>
      <c r="Q1457" s="3">
        <v>242.42</v>
      </c>
      <c r="R1457" s="3">
        <v>265.91000000000003</v>
      </c>
      <c r="S1457" s="3">
        <v>269.25</v>
      </c>
      <c r="T1457" s="3">
        <v>269.70999999999998</v>
      </c>
      <c r="U1457" s="3">
        <v>269.36</v>
      </c>
      <c r="V1457" s="3">
        <v>269.35000000000002</v>
      </c>
      <c r="W1457" s="3">
        <v>266.08</v>
      </c>
      <c r="X1457" s="3">
        <v>179.11</v>
      </c>
      <c r="Y1457" s="3">
        <v>178.62</v>
      </c>
      <c r="Z1457" s="3">
        <v>178.39</v>
      </c>
      <c r="AA1457" s="3">
        <v>178.07</v>
      </c>
      <c r="AB1457" s="3">
        <v>179.36</v>
      </c>
      <c r="AC1457" s="3">
        <v>180.08</v>
      </c>
      <c r="AD1457" s="3">
        <v>187.4</v>
      </c>
      <c r="AE1457" s="3">
        <v>189.67</v>
      </c>
      <c r="AF1457" s="3">
        <v>190.3</v>
      </c>
      <c r="AG1457" s="3">
        <v>191.44</v>
      </c>
      <c r="AH1457" s="3">
        <v>191.12</v>
      </c>
      <c r="AI1457" s="3">
        <v>192.63</v>
      </c>
      <c r="AJ1457" s="3">
        <v>132.16</v>
      </c>
      <c r="AK1457" s="3">
        <v>131.43</v>
      </c>
      <c r="AL1457" s="3">
        <v>131.44</v>
      </c>
      <c r="AM1457" s="3">
        <v>131.41</v>
      </c>
      <c r="AN1457" s="3">
        <v>132.82</v>
      </c>
      <c r="AO1457" s="3">
        <v>133.66</v>
      </c>
      <c r="AP1457" s="3">
        <v>127.19</v>
      </c>
      <c r="AQ1457" s="3">
        <v>130.01</v>
      </c>
      <c r="AR1457" s="3">
        <v>132.11000000000001</v>
      </c>
      <c r="AS1457" s="3">
        <v>132.9</v>
      </c>
      <c r="AT1457" s="3">
        <v>132.19</v>
      </c>
      <c r="AU1457" s="3">
        <v>130.38999999999999</v>
      </c>
      <c r="AV1457" s="3">
        <v>111.74</v>
      </c>
      <c r="AW1457" s="3">
        <v>111.11</v>
      </c>
      <c r="AX1457" s="3">
        <v>111.12</v>
      </c>
      <c r="AY1457" s="3">
        <v>111.09</v>
      </c>
    </row>
    <row r="1458" spans="1:51" x14ac:dyDescent="0.35">
      <c r="A1458" s="5">
        <f t="shared" si="23"/>
        <v>44767</v>
      </c>
      <c r="B1458" t="s">
        <v>2269</v>
      </c>
      <c r="C1458" s="2">
        <v>44767</v>
      </c>
      <c r="D1458" s="3">
        <v>286.7</v>
      </c>
      <c r="E1458" s="3">
        <v>342.79</v>
      </c>
      <c r="F1458" s="3">
        <v>373.76</v>
      </c>
      <c r="G1458" s="3">
        <v>540.61</v>
      </c>
      <c r="H1458" s="3">
        <v>574.55999999999995</v>
      </c>
      <c r="I1458" s="3">
        <v>474.21</v>
      </c>
      <c r="J1458" s="3">
        <v>474.18</v>
      </c>
      <c r="K1458" s="3">
        <v>473.28</v>
      </c>
      <c r="L1458" s="3">
        <v>258.58</v>
      </c>
      <c r="M1458" s="3">
        <v>261.99</v>
      </c>
      <c r="N1458" s="3">
        <v>261.25</v>
      </c>
      <c r="O1458" s="3">
        <v>250.19</v>
      </c>
      <c r="P1458" s="3">
        <v>251.07</v>
      </c>
      <c r="Q1458" s="3">
        <v>250.64</v>
      </c>
      <c r="R1458" s="3">
        <v>272.81</v>
      </c>
      <c r="S1458" s="3">
        <v>276.14999999999998</v>
      </c>
      <c r="T1458" s="3">
        <v>276.61</v>
      </c>
      <c r="U1458" s="3">
        <v>276.33999999999997</v>
      </c>
      <c r="V1458" s="3">
        <v>276.33</v>
      </c>
      <c r="W1458" s="3">
        <v>273.06</v>
      </c>
      <c r="X1458" s="3">
        <v>179.28</v>
      </c>
      <c r="Y1458" s="3">
        <v>178.79</v>
      </c>
      <c r="Z1458" s="3">
        <v>178.56</v>
      </c>
      <c r="AA1458" s="3">
        <v>178.24</v>
      </c>
      <c r="AB1458" s="3">
        <v>179.53</v>
      </c>
      <c r="AC1458" s="3">
        <v>180.25</v>
      </c>
      <c r="AD1458" s="3">
        <v>186.76</v>
      </c>
      <c r="AE1458" s="3">
        <v>189.03</v>
      </c>
      <c r="AF1458" s="3">
        <v>189.66</v>
      </c>
      <c r="AG1458" s="3">
        <v>190.8</v>
      </c>
      <c r="AH1458" s="3">
        <v>190.48</v>
      </c>
      <c r="AI1458" s="3">
        <v>191.99</v>
      </c>
      <c r="AJ1458" s="3">
        <v>132.33000000000001</v>
      </c>
      <c r="AK1458" s="3">
        <v>131.6</v>
      </c>
      <c r="AL1458" s="3">
        <v>131.61000000000001</v>
      </c>
      <c r="AM1458" s="3">
        <v>131.58000000000001</v>
      </c>
      <c r="AN1458" s="3">
        <v>132.99</v>
      </c>
      <c r="AO1458" s="3">
        <v>133.83000000000001</v>
      </c>
      <c r="AP1458" s="3">
        <v>127.72</v>
      </c>
      <c r="AQ1458" s="3">
        <v>130.54</v>
      </c>
      <c r="AR1458" s="3">
        <v>132.63999999999999</v>
      </c>
      <c r="AS1458" s="3">
        <v>133.43</v>
      </c>
      <c r="AT1458" s="3">
        <v>132.72</v>
      </c>
      <c r="AU1458" s="3">
        <v>130.91999999999999</v>
      </c>
      <c r="AV1458" s="3">
        <v>111.91</v>
      </c>
      <c r="AW1458" s="3">
        <v>111.28</v>
      </c>
      <c r="AX1458" s="3">
        <v>111.29</v>
      </c>
      <c r="AY1458" s="3">
        <v>111.26</v>
      </c>
    </row>
    <row r="1459" spans="1:51" x14ac:dyDescent="0.35">
      <c r="A1459" s="5">
        <f t="shared" si="23"/>
        <v>44768</v>
      </c>
      <c r="B1459" t="s">
        <v>2270</v>
      </c>
      <c r="C1459" s="2">
        <v>44768</v>
      </c>
      <c r="D1459" s="3">
        <v>311.25</v>
      </c>
      <c r="E1459" s="3">
        <v>372</v>
      </c>
      <c r="F1459" s="3">
        <v>413.66</v>
      </c>
      <c r="G1459" s="3">
        <v>595.5</v>
      </c>
      <c r="H1459" s="3">
        <v>631.35</v>
      </c>
      <c r="I1459" s="3">
        <v>512.24</v>
      </c>
      <c r="J1459" s="3">
        <v>512.21</v>
      </c>
      <c r="K1459" s="3">
        <v>511.31</v>
      </c>
      <c r="L1459" s="3">
        <v>281.39</v>
      </c>
      <c r="M1459" s="3">
        <v>284.8</v>
      </c>
      <c r="N1459" s="3">
        <v>284.06</v>
      </c>
      <c r="O1459" s="3">
        <v>270.82</v>
      </c>
      <c r="P1459" s="3">
        <v>271.7</v>
      </c>
      <c r="Q1459" s="3">
        <v>271.27</v>
      </c>
      <c r="R1459" s="3">
        <v>281.05</v>
      </c>
      <c r="S1459" s="3">
        <v>284.39</v>
      </c>
      <c r="T1459" s="3">
        <v>284.85000000000002</v>
      </c>
      <c r="U1459" s="3">
        <v>284.57</v>
      </c>
      <c r="V1459" s="3">
        <v>284.56</v>
      </c>
      <c r="W1459" s="3">
        <v>281.29000000000002</v>
      </c>
      <c r="X1459" s="3">
        <v>189.75</v>
      </c>
      <c r="Y1459" s="3">
        <v>189.26</v>
      </c>
      <c r="Z1459" s="3">
        <v>189.03</v>
      </c>
      <c r="AA1459" s="3">
        <v>188.71</v>
      </c>
      <c r="AB1459" s="3">
        <v>190</v>
      </c>
      <c r="AC1459" s="3">
        <v>190.72</v>
      </c>
      <c r="AD1459" s="3">
        <v>196.74</v>
      </c>
      <c r="AE1459" s="3">
        <v>199.01</v>
      </c>
      <c r="AF1459" s="3">
        <v>199.64</v>
      </c>
      <c r="AG1459" s="3">
        <v>200.78</v>
      </c>
      <c r="AH1459" s="3">
        <v>200.46</v>
      </c>
      <c r="AI1459" s="3">
        <v>201.97</v>
      </c>
      <c r="AJ1459" s="3">
        <v>130.44999999999999</v>
      </c>
      <c r="AK1459" s="3">
        <v>129.72</v>
      </c>
      <c r="AL1459" s="3">
        <v>129.72999999999999</v>
      </c>
      <c r="AM1459" s="3">
        <v>129.69999999999999</v>
      </c>
      <c r="AN1459" s="3">
        <v>131.11000000000001</v>
      </c>
      <c r="AO1459" s="3">
        <v>131.94999999999999</v>
      </c>
      <c r="AP1459" s="3">
        <v>139.34</v>
      </c>
      <c r="AQ1459" s="3">
        <v>142.16</v>
      </c>
      <c r="AR1459" s="3">
        <v>144.26</v>
      </c>
      <c r="AS1459" s="3">
        <v>145.05000000000001</v>
      </c>
      <c r="AT1459" s="3">
        <v>144.34</v>
      </c>
      <c r="AU1459" s="3">
        <v>142.54</v>
      </c>
      <c r="AV1459" s="3">
        <v>110.03</v>
      </c>
      <c r="AW1459" s="3">
        <v>109.4</v>
      </c>
      <c r="AX1459" s="3">
        <v>109.41</v>
      </c>
      <c r="AY1459" s="3">
        <v>109.38</v>
      </c>
    </row>
    <row r="1460" spans="1:51" x14ac:dyDescent="0.35">
      <c r="A1460" s="5">
        <f t="shared" si="23"/>
        <v>44769</v>
      </c>
      <c r="B1460" t="s">
        <v>2271</v>
      </c>
      <c r="C1460" s="2">
        <v>44769</v>
      </c>
      <c r="D1460" s="3">
        <v>328.39</v>
      </c>
      <c r="E1460" s="3">
        <v>383.53</v>
      </c>
      <c r="F1460" s="3">
        <v>421.82</v>
      </c>
      <c r="G1460" s="3">
        <v>607.16</v>
      </c>
      <c r="H1460" s="3">
        <v>643.62</v>
      </c>
      <c r="I1460" s="3">
        <v>523.94000000000005</v>
      </c>
      <c r="J1460" s="3">
        <v>523.91</v>
      </c>
      <c r="K1460" s="3">
        <v>523.01</v>
      </c>
      <c r="L1460" s="3">
        <v>279.26</v>
      </c>
      <c r="M1460" s="3">
        <v>282.67</v>
      </c>
      <c r="N1460" s="3">
        <v>281.93</v>
      </c>
      <c r="O1460" s="3">
        <v>268.55</v>
      </c>
      <c r="P1460" s="3">
        <v>269.43</v>
      </c>
      <c r="Q1460" s="3">
        <v>269</v>
      </c>
      <c r="R1460" s="3">
        <v>282.63</v>
      </c>
      <c r="S1460" s="3">
        <v>285.97000000000003</v>
      </c>
      <c r="T1460" s="3">
        <v>286.43</v>
      </c>
      <c r="U1460" s="3">
        <v>286.14999999999998</v>
      </c>
      <c r="V1460" s="3">
        <v>286.14</v>
      </c>
      <c r="W1460" s="3">
        <v>282.87</v>
      </c>
      <c r="X1460" s="3">
        <v>192.58</v>
      </c>
      <c r="Y1460" s="3">
        <v>192.09</v>
      </c>
      <c r="Z1460" s="3">
        <v>191.86</v>
      </c>
      <c r="AA1460" s="3">
        <v>191.54</v>
      </c>
      <c r="AB1460" s="3">
        <v>192.83</v>
      </c>
      <c r="AC1460" s="3">
        <v>193.55</v>
      </c>
      <c r="AD1460" s="3">
        <v>199.37</v>
      </c>
      <c r="AE1460" s="3">
        <v>201.64</v>
      </c>
      <c r="AF1460" s="3">
        <v>202.27</v>
      </c>
      <c r="AG1460" s="3">
        <v>203.41</v>
      </c>
      <c r="AH1460" s="3">
        <v>203.09</v>
      </c>
      <c r="AI1460" s="3">
        <v>204.6</v>
      </c>
      <c r="AJ1460" s="3">
        <v>133.51</v>
      </c>
      <c r="AK1460" s="3">
        <v>132.78</v>
      </c>
      <c r="AL1460" s="3">
        <v>132.79</v>
      </c>
      <c r="AM1460" s="3">
        <v>132.76</v>
      </c>
      <c r="AN1460" s="3">
        <v>134.16999999999999</v>
      </c>
      <c r="AO1460" s="3">
        <v>135.01</v>
      </c>
      <c r="AP1460" s="3">
        <v>139.88999999999999</v>
      </c>
      <c r="AQ1460" s="3">
        <v>142.71</v>
      </c>
      <c r="AR1460" s="3">
        <v>144.81</v>
      </c>
      <c r="AS1460" s="3">
        <v>145.6</v>
      </c>
      <c r="AT1460" s="3">
        <v>144.88999999999999</v>
      </c>
      <c r="AU1460" s="3">
        <v>143.09</v>
      </c>
      <c r="AV1460" s="3">
        <v>113.09</v>
      </c>
      <c r="AW1460" s="3">
        <v>112.46</v>
      </c>
      <c r="AX1460" s="3">
        <v>112.47</v>
      </c>
      <c r="AY1460" s="3">
        <v>112.44</v>
      </c>
    </row>
    <row r="1461" spans="1:51" x14ac:dyDescent="0.35">
      <c r="A1461" s="5">
        <f t="shared" si="23"/>
        <v>44770</v>
      </c>
      <c r="B1461" t="s">
        <v>2272</v>
      </c>
      <c r="C1461" s="2">
        <v>44770</v>
      </c>
      <c r="D1461" s="3">
        <v>296.27999999999997</v>
      </c>
      <c r="E1461" s="3">
        <v>355.55</v>
      </c>
      <c r="F1461" s="3">
        <v>405.67</v>
      </c>
      <c r="G1461" s="3">
        <v>609.77</v>
      </c>
      <c r="H1461" s="3">
        <v>647.6</v>
      </c>
      <c r="I1461" s="3">
        <v>522.66</v>
      </c>
      <c r="J1461" s="3">
        <v>522.63</v>
      </c>
      <c r="K1461" s="3">
        <v>521.73</v>
      </c>
      <c r="L1461" s="3">
        <v>276.87</v>
      </c>
      <c r="M1461" s="3">
        <v>280.27999999999997</v>
      </c>
      <c r="N1461" s="3">
        <v>279.54000000000002</v>
      </c>
      <c r="O1461" s="3">
        <v>266.82</v>
      </c>
      <c r="P1461" s="3">
        <v>267.7</v>
      </c>
      <c r="Q1461" s="3">
        <v>267.27</v>
      </c>
      <c r="R1461" s="3">
        <v>285.07</v>
      </c>
      <c r="S1461" s="3">
        <v>288.41000000000003</v>
      </c>
      <c r="T1461" s="3">
        <v>288.87</v>
      </c>
      <c r="U1461" s="3">
        <v>288.58</v>
      </c>
      <c r="V1461" s="3">
        <v>288.57</v>
      </c>
      <c r="W1461" s="3">
        <v>285.3</v>
      </c>
      <c r="X1461" s="3">
        <v>193.96</v>
      </c>
      <c r="Y1461" s="3">
        <v>193.47</v>
      </c>
      <c r="Z1461" s="3">
        <v>193.24</v>
      </c>
      <c r="AA1461" s="3">
        <v>192.92</v>
      </c>
      <c r="AB1461" s="3">
        <v>194.21</v>
      </c>
      <c r="AC1461" s="3">
        <v>194.93</v>
      </c>
      <c r="AD1461" s="3">
        <v>204.23</v>
      </c>
      <c r="AE1461" s="3">
        <v>206.5</v>
      </c>
      <c r="AF1461" s="3">
        <v>207.13</v>
      </c>
      <c r="AG1461" s="3">
        <v>208.27</v>
      </c>
      <c r="AH1461" s="3">
        <v>207.95</v>
      </c>
      <c r="AI1461" s="3">
        <v>209.46</v>
      </c>
      <c r="AJ1461" s="3">
        <v>137.55000000000001</v>
      </c>
      <c r="AK1461" s="3">
        <v>136.82</v>
      </c>
      <c r="AL1461" s="3">
        <v>136.83000000000001</v>
      </c>
      <c r="AM1461" s="3">
        <v>136.80000000000001</v>
      </c>
      <c r="AN1461" s="3">
        <v>138.21</v>
      </c>
      <c r="AO1461" s="3">
        <v>139.05000000000001</v>
      </c>
      <c r="AP1461" s="3">
        <v>142.34</v>
      </c>
      <c r="AQ1461" s="3">
        <v>145.16</v>
      </c>
      <c r="AR1461" s="3">
        <v>147.26</v>
      </c>
      <c r="AS1461" s="3">
        <v>148.05000000000001</v>
      </c>
      <c r="AT1461" s="3">
        <v>147.34</v>
      </c>
      <c r="AU1461" s="3">
        <v>145.54</v>
      </c>
      <c r="AV1461" s="3">
        <v>117.13</v>
      </c>
      <c r="AW1461" s="3">
        <v>116.5</v>
      </c>
      <c r="AX1461" s="3">
        <v>116.51</v>
      </c>
      <c r="AY1461" s="3">
        <v>116.48</v>
      </c>
    </row>
    <row r="1462" spans="1:51" x14ac:dyDescent="0.35">
      <c r="A1462" s="5">
        <f t="shared" si="23"/>
        <v>44771</v>
      </c>
      <c r="B1462" t="s">
        <v>2273</v>
      </c>
      <c r="C1462" s="2">
        <v>44771</v>
      </c>
      <c r="D1462" s="3">
        <v>337.96</v>
      </c>
      <c r="E1462" s="3">
        <v>381.5</v>
      </c>
      <c r="F1462" s="3">
        <v>599.6</v>
      </c>
      <c r="G1462" s="3">
        <v>633.49</v>
      </c>
      <c r="H1462" s="3">
        <v>508.28</v>
      </c>
      <c r="I1462" s="3">
        <v>508.25</v>
      </c>
      <c r="J1462" s="3">
        <v>507.35</v>
      </c>
      <c r="K1462" s="3">
        <v>276.55</v>
      </c>
      <c r="L1462" s="3">
        <v>281.14999999999998</v>
      </c>
      <c r="M1462" s="3">
        <v>280.41000000000003</v>
      </c>
      <c r="N1462" s="3">
        <v>268.98</v>
      </c>
      <c r="O1462" s="3">
        <v>269.86</v>
      </c>
      <c r="P1462" s="3">
        <v>269.43</v>
      </c>
      <c r="Q1462" s="3">
        <v>287.62</v>
      </c>
      <c r="R1462" s="3">
        <v>290.86</v>
      </c>
      <c r="S1462" s="3">
        <v>291.32</v>
      </c>
      <c r="T1462" s="3">
        <v>291</v>
      </c>
      <c r="U1462" s="3">
        <v>291</v>
      </c>
      <c r="V1462" s="3">
        <v>287.75</v>
      </c>
      <c r="W1462" s="3">
        <v>197.47</v>
      </c>
      <c r="X1462" s="3">
        <v>196.98</v>
      </c>
      <c r="Y1462" s="3">
        <v>196.75</v>
      </c>
      <c r="Z1462" s="3">
        <v>196.43</v>
      </c>
      <c r="AA1462" s="3">
        <v>197.72</v>
      </c>
      <c r="AB1462" s="3">
        <v>198.44</v>
      </c>
      <c r="AC1462" s="3">
        <v>206.13</v>
      </c>
      <c r="AD1462" s="3">
        <v>208.4</v>
      </c>
      <c r="AE1462" s="3">
        <v>209.03</v>
      </c>
      <c r="AF1462" s="3">
        <v>210.17</v>
      </c>
      <c r="AG1462" s="3">
        <v>209.85</v>
      </c>
      <c r="AH1462" s="3">
        <v>211.36</v>
      </c>
      <c r="AI1462" s="3">
        <v>137.36000000000001</v>
      </c>
      <c r="AJ1462" s="3">
        <v>136.63</v>
      </c>
      <c r="AK1462" s="3">
        <v>136.63999999999999</v>
      </c>
      <c r="AL1462" s="3">
        <v>136.61000000000001</v>
      </c>
      <c r="AM1462" s="3">
        <v>138.02000000000001</v>
      </c>
      <c r="AN1462" s="3">
        <v>138.86000000000001</v>
      </c>
      <c r="AO1462" s="3">
        <v>143.74</v>
      </c>
      <c r="AP1462" s="3">
        <v>146.56</v>
      </c>
      <c r="AQ1462" s="3">
        <v>148.66</v>
      </c>
      <c r="AR1462" s="3">
        <v>149.44999999999999</v>
      </c>
      <c r="AS1462" s="3">
        <v>148.74</v>
      </c>
      <c r="AT1462" s="3">
        <v>146.94</v>
      </c>
      <c r="AU1462" s="3">
        <v>116.94</v>
      </c>
      <c r="AV1462" s="3">
        <v>116.31</v>
      </c>
      <c r="AW1462" s="3">
        <v>116.32</v>
      </c>
      <c r="AX1462" s="3">
        <v>116.29</v>
      </c>
      <c r="AY1462" s="3">
        <v>117.69</v>
      </c>
    </row>
    <row r="1463" spans="1:51" x14ac:dyDescent="0.35">
      <c r="A1463" s="5">
        <f t="shared" si="23"/>
        <v>44774</v>
      </c>
      <c r="B1463" t="s">
        <v>2275</v>
      </c>
      <c r="C1463" s="2">
        <v>44774</v>
      </c>
      <c r="D1463" s="3">
        <v>338.59</v>
      </c>
      <c r="E1463" s="3">
        <v>389.7</v>
      </c>
      <c r="F1463" s="3">
        <v>609.54999999999995</v>
      </c>
      <c r="G1463" s="3">
        <v>645.51</v>
      </c>
      <c r="H1463" s="3">
        <v>521.62</v>
      </c>
      <c r="I1463" s="3">
        <v>521.59</v>
      </c>
      <c r="J1463" s="3">
        <v>520.69000000000005</v>
      </c>
      <c r="K1463" s="3">
        <v>283.95</v>
      </c>
      <c r="L1463" s="3">
        <v>288.55</v>
      </c>
      <c r="M1463" s="3">
        <v>287.81</v>
      </c>
      <c r="N1463" s="3">
        <v>278.25</v>
      </c>
      <c r="O1463" s="3">
        <v>279.13</v>
      </c>
      <c r="P1463" s="3">
        <v>278.7</v>
      </c>
      <c r="Q1463" s="3">
        <v>292.81</v>
      </c>
      <c r="R1463" s="3">
        <v>296.05</v>
      </c>
      <c r="S1463" s="3">
        <v>296.51</v>
      </c>
      <c r="T1463" s="3">
        <v>296.19</v>
      </c>
      <c r="U1463" s="3">
        <v>296.19</v>
      </c>
      <c r="V1463" s="3">
        <v>292.94</v>
      </c>
      <c r="W1463" s="3">
        <v>207.49</v>
      </c>
      <c r="X1463" s="3">
        <v>207</v>
      </c>
      <c r="Y1463" s="3">
        <v>206.77</v>
      </c>
      <c r="Z1463" s="3">
        <v>206.45</v>
      </c>
      <c r="AA1463" s="3">
        <v>207.74</v>
      </c>
      <c r="AB1463" s="3">
        <v>208.46</v>
      </c>
      <c r="AC1463" s="3">
        <v>211.05</v>
      </c>
      <c r="AD1463" s="3">
        <v>213.32</v>
      </c>
      <c r="AE1463" s="3">
        <v>213.95</v>
      </c>
      <c r="AF1463" s="3">
        <v>215.09</v>
      </c>
      <c r="AG1463" s="3">
        <v>214.77</v>
      </c>
      <c r="AH1463" s="3">
        <v>216.28</v>
      </c>
      <c r="AI1463" s="3">
        <v>143.35</v>
      </c>
      <c r="AJ1463" s="3">
        <v>142.62</v>
      </c>
      <c r="AK1463" s="3">
        <v>142.63</v>
      </c>
      <c r="AL1463" s="3">
        <v>142.6</v>
      </c>
      <c r="AM1463" s="3">
        <v>144.01</v>
      </c>
      <c r="AN1463" s="3">
        <v>144.85</v>
      </c>
      <c r="AO1463" s="3">
        <v>148.66</v>
      </c>
      <c r="AP1463" s="3">
        <v>151.47999999999999</v>
      </c>
      <c r="AQ1463" s="3">
        <v>153.58000000000001</v>
      </c>
      <c r="AR1463" s="3">
        <v>154.37</v>
      </c>
      <c r="AS1463" s="3">
        <v>153.66</v>
      </c>
      <c r="AT1463" s="3">
        <v>151.86000000000001</v>
      </c>
      <c r="AU1463" s="3">
        <v>122.93</v>
      </c>
      <c r="AV1463" s="3">
        <v>122.3</v>
      </c>
      <c r="AW1463" s="3">
        <v>122.31</v>
      </c>
      <c r="AX1463" s="3">
        <v>122.28</v>
      </c>
      <c r="AY1463" s="3">
        <v>123.68</v>
      </c>
    </row>
    <row r="1464" spans="1:51" x14ac:dyDescent="0.35">
      <c r="A1464" s="5">
        <f t="shared" si="23"/>
        <v>44775</v>
      </c>
      <c r="B1464" t="s">
        <v>2276</v>
      </c>
      <c r="C1464" s="2">
        <v>44775</v>
      </c>
      <c r="D1464" s="3">
        <v>351.99</v>
      </c>
      <c r="E1464" s="3">
        <v>402</v>
      </c>
      <c r="F1464" s="3">
        <v>631.85</v>
      </c>
      <c r="G1464" s="3">
        <v>653.32000000000005</v>
      </c>
      <c r="H1464" s="3">
        <v>538.21</v>
      </c>
      <c r="I1464" s="3">
        <v>538.17999999999995</v>
      </c>
      <c r="J1464" s="3">
        <v>537.28</v>
      </c>
      <c r="K1464" s="3">
        <v>293.11</v>
      </c>
      <c r="L1464" s="3">
        <v>297.70999999999998</v>
      </c>
      <c r="M1464" s="3">
        <v>296.97000000000003</v>
      </c>
      <c r="N1464" s="3">
        <v>288.87</v>
      </c>
      <c r="O1464" s="3">
        <v>289.75</v>
      </c>
      <c r="P1464" s="3">
        <v>289.32</v>
      </c>
      <c r="Q1464" s="3">
        <v>302</v>
      </c>
      <c r="R1464" s="3">
        <v>305.24</v>
      </c>
      <c r="S1464" s="3">
        <v>305.7</v>
      </c>
      <c r="T1464" s="3">
        <v>305.38</v>
      </c>
      <c r="U1464" s="3">
        <v>305.38</v>
      </c>
      <c r="V1464" s="3">
        <v>302.13</v>
      </c>
      <c r="W1464" s="3">
        <v>209.56</v>
      </c>
      <c r="X1464" s="3">
        <v>209.07</v>
      </c>
      <c r="Y1464" s="3">
        <v>208.84</v>
      </c>
      <c r="Z1464" s="3">
        <v>208.52</v>
      </c>
      <c r="AA1464" s="3">
        <v>209.81</v>
      </c>
      <c r="AB1464" s="3">
        <v>210.53</v>
      </c>
      <c r="AC1464" s="3">
        <v>217.14</v>
      </c>
      <c r="AD1464" s="3">
        <v>219.41</v>
      </c>
      <c r="AE1464" s="3">
        <v>220.04</v>
      </c>
      <c r="AF1464" s="3">
        <v>221.18</v>
      </c>
      <c r="AG1464" s="3">
        <v>220.86</v>
      </c>
      <c r="AH1464" s="3">
        <v>222.37</v>
      </c>
      <c r="AI1464" s="3">
        <v>139.88</v>
      </c>
      <c r="AJ1464" s="3">
        <v>139.15</v>
      </c>
      <c r="AK1464" s="3">
        <v>139.16</v>
      </c>
      <c r="AL1464" s="3">
        <v>139.13</v>
      </c>
      <c r="AM1464" s="3">
        <v>140.54</v>
      </c>
      <c r="AN1464" s="3">
        <v>141.38</v>
      </c>
      <c r="AO1464" s="3">
        <v>154.75</v>
      </c>
      <c r="AP1464" s="3">
        <v>157.57</v>
      </c>
      <c r="AQ1464" s="3">
        <v>159.66999999999999</v>
      </c>
      <c r="AR1464" s="3">
        <v>160.46</v>
      </c>
      <c r="AS1464" s="3">
        <v>159.75</v>
      </c>
      <c r="AT1464" s="3">
        <v>157.94999999999999</v>
      </c>
      <c r="AU1464" s="3">
        <v>119.46</v>
      </c>
      <c r="AV1464" s="3">
        <v>118.83</v>
      </c>
      <c r="AW1464" s="3">
        <v>118.84</v>
      </c>
      <c r="AX1464" s="3">
        <v>118.81</v>
      </c>
      <c r="AY1464" s="3">
        <v>120.21</v>
      </c>
    </row>
    <row r="1465" spans="1:51" x14ac:dyDescent="0.35">
      <c r="A1465" s="5">
        <f t="shared" si="23"/>
        <v>44776</v>
      </c>
      <c r="B1465" t="s">
        <v>2277</v>
      </c>
      <c r="C1465" s="2">
        <v>44776</v>
      </c>
      <c r="D1465" s="3">
        <v>353.16</v>
      </c>
      <c r="E1465" s="3">
        <v>406.95</v>
      </c>
      <c r="F1465" s="3">
        <v>631.97</v>
      </c>
      <c r="G1465" s="3">
        <v>643.79999999999995</v>
      </c>
      <c r="H1465" s="3">
        <v>534.05999999999995</v>
      </c>
      <c r="I1465" s="3">
        <v>534.03</v>
      </c>
      <c r="J1465" s="3">
        <v>533.13</v>
      </c>
      <c r="K1465" s="3">
        <v>296.81</v>
      </c>
      <c r="L1465" s="3">
        <v>301.41000000000003</v>
      </c>
      <c r="M1465" s="3">
        <v>300.67</v>
      </c>
      <c r="N1465" s="3">
        <v>296.43</v>
      </c>
      <c r="O1465" s="3">
        <v>297.31</v>
      </c>
      <c r="P1465" s="3">
        <v>296.88</v>
      </c>
      <c r="Q1465" s="3">
        <v>307.63</v>
      </c>
      <c r="R1465" s="3">
        <v>310.87</v>
      </c>
      <c r="S1465" s="3">
        <v>311.33</v>
      </c>
      <c r="T1465" s="3">
        <v>311.01</v>
      </c>
      <c r="U1465" s="3">
        <v>311.01</v>
      </c>
      <c r="V1465" s="3">
        <v>307.76</v>
      </c>
      <c r="W1465" s="3">
        <v>211.78</v>
      </c>
      <c r="X1465" s="3">
        <v>211.29</v>
      </c>
      <c r="Y1465" s="3">
        <v>211.06</v>
      </c>
      <c r="Z1465" s="3">
        <v>210.74</v>
      </c>
      <c r="AA1465" s="3">
        <v>212.03</v>
      </c>
      <c r="AB1465" s="3">
        <v>212.75</v>
      </c>
      <c r="AC1465" s="3">
        <v>220.34</v>
      </c>
      <c r="AD1465" s="3">
        <v>222.61</v>
      </c>
      <c r="AE1465" s="3">
        <v>223.24</v>
      </c>
      <c r="AF1465" s="3">
        <v>224.38</v>
      </c>
      <c r="AG1465" s="3">
        <v>224.06</v>
      </c>
      <c r="AH1465" s="3">
        <v>225.57</v>
      </c>
      <c r="AI1465" s="3">
        <v>142.06</v>
      </c>
      <c r="AJ1465" s="3">
        <v>141.33000000000001</v>
      </c>
      <c r="AK1465" s="3">
        <v>141.34</v>
      </c>
      <c r="AL1465" s="3">
        <v>141.31</v>
      </c>
      <c r="AM1465" s="3">
        <v>142.72</v>
      </c>
      <c r="AN1465" s="3">
        <v>143.56</v>
      </c>
      <c r="AO1465" s="3">
        <v>149.88999999999999</v>
      </c>
      <c r="AP1465" s="3">
        <v>152.71</v>
      </c>
      <c r="AQ1465" s="3">
        <v>154.81</v>
      </c>
      <c r="AR1465" s="3">
        <v>155.6</v>
      </c>
      <c r="AS1465" s="3">
        <v>154.88999999999999</v>
      </c>
      <c r="AT1465" s="3">
        <v>153.09</v>
      </c>
      <c r="AU1465" s="3">
        <v>121.64</v>
      </c>
      <c r="AV1465" s="3">
        <v>121.01</v>
      </c>
      <c r="AW1465" s="3">
        <v>121.02</v>
      </c>
      <c r="AX1465" s="3">
        <v>120.99</v>
      </c>
      <c r="AY1465" s="3">
        <v>122.39</v>
      </c>
    </row>
    <row r="1466" spans="1:51" x14ac:dyDescent="0.35">
      <c r="A1466" s="5">
        <f t="shared" si="23"/>
        <v>44777</v>
      </c>
      <c r="B1466" t="s">
        <v>2278</v>
      </c>
      <c r="C1466" s="2">
        <v>44777</v>
      </c>
      <c r="D1466" s="3">
        <v>360.71</v>
      </c>
      <c r="E1466" s="3">
        <v>428.45</v>
      </c>
      <c r="F1466" s="3">
        <v>673.87</v>
      </c>
      <c r="G1466" s="3">
        <v>679.31</v>
      </c>
      <c r="H1466" s="3">
        <v>563.61</v>
      </c>
      <c r="I1466" s="3">
        <v>563.58000000000004</v>
      </c>
      <c r="J1466" s="3">
        <v>562.67999999999995</v>
      </c>
      <c r="K1466" s="3">
        <v>307.10000000000002</v>
      </c>
      <c r="L1466" s="3">
        <v>311.7</v>
      </c>
      <c r="M1466" s="3">
        <v>310.95999999999998</v>
      </c>
      <c r="N1466" s="3">
        <v>308.26</v>
      </c>
      <c r="O1466" s="3">
        <v>309.14</v>
      </c>
      <c r="P1466" s="3">
        <v>308.70999999999998</v>
      </c>
      <c r="Q1466" s="3">
        <v>313.98</v>
      </c>
      <c r="R1466" s="3">
        <v>317.22000000000003</v>
      </c>
      <c r="S1466" s="3">
        <v>317.68</v>
      </c>
      <c r="T1466" s="3">
        <v>317.36</v>
      </c>
      <c r="U1466" s="3">
        <v>317.36</v>
      </c>
      <c r="V1466" s="3">
        <v>314.39</v>
      </c>
      <c r="W1466" s="3">
        <v>220.98</v>
      </c>
      <c r="X1466" s="3">
        <v>220.49</v>
      </c>
      <c r="Y1466" s="3">
        <v>220.26</v>
      </c>
      <c r="Z1466" s="3">
        <v>219.94</v>
      </c>
      <c r="AA1466" s="3">
        <v>221.23</v>
      </c>
      <c r="AB1466" s="3">
        <v>221.95</v>
      </c>
      <c r="AC1466" s="3">
        <v>229.57</v>
      </c>
      <c r="AD1466" s="3">
        <v>231.84</v>
      </c>
      <c r="AE1466" s="3">
        <v>232.47</v>
      </c>
      <c r="AF1466" s="3">
        <v>233.61</v>
      </c>
      <c r="AG1466" s="3">
        <v>233.29</v>
      </c>
      <c r="AH1466" s="3">
        <v>234.8</v>
      </c>
      <c r="AI1466" s="3">
        <v>143.66999999999999</v>
      </c>
      <c r="AJ1466" s="3">
        <v>142.94</v>
      </c>
      <c r="AK1466" s="3">
        <v>142.94999999999999</v>
      </c>
      <c r="AL1466" s="3">
        <v>142.91999999999999</v>
      </c>
      <c r="AM1466" s="3">
        <v>144.33000000000001</v>
      </c>
      <c r="AN1466" s="3">
        <v>145.16999999999999</v>
      </c>
      <c r="AO1466" s="3">
        <v>159.12</v>
      </c>
      <c r="AP1466" s="3">
        <v>161.94</v>
      </c>
      <c r="AQ1466" s="3">
        <v>164.04</v>
      </c>
      <c r="AR1466" s="3">
        <v>164.83</v>
      </c>
      <c r="AS1466" s="3">
        <v>164.12</v>
      </c>
      <c r="AT1466" s="3">
        <v>162.32</v>
      </c>
      <c r="AU1466" s="3">
        <v>123.25</v>
      </c>
      <c r="AV1466" s="3">
        <v>122.62</v>
      </c>
      <c r="AW1466" s="3">
        <v>122.63</v>
      </c>
      <c r="AX1466" s="3">
        <v>122.6</v>
      </c>
      <c r="AY1466" s="3">
        <v>124</v>
      </c>
    </row>
    <row r="1467" spans="1:51" x14ac:dyDescent="0.35">
      <c r="A1467" s="5">
        <f t="shared" si="23"/>
        <v>44778</v>
      </c>
      <c r="B1467" t="s">
        <v>2279</v>
      </c>
      <c r="C1467" s="2">
        <v>44778</v>
      </c>
      <c r="D1467" s="3">
        <v>357.1</v>
      </c>
      <c r="E1467" s="3">
        <v>418.1</v>
      </c>
      <c r="F1467" s="3">
        <v>674.81</v>
      </c>
      <c r="G1467" s="3">
        <v>678.38</v>
      </c>
      <c r="H1467" s="3">
        <v>557.78</v>
      </c>
      <c r="I1467" s="3">
        <v>557.75</v>
      </c>
      <c r="J1467" s="3">
        <v>556.85</v>
      </c>
      <c r="K1467" s="3">
        <v>310.36</v>
      </c>
      <c r="L1467" s="3">
        <v>314.95999999999998</v>
      </c>
      <c r="M1467" s="3">
        <v>314.22000000000003</v>
      </c>
      <c r="N1467" s="3">
        <v>312.62</v>
      </c>
      <c r="O1467" s="3">
        <v>313.5</v>
      </c>
      <c r="P1467" s="3">
        <v>313.07</v>
      </c>
      <c r="Q1467" s="3">
        <v>318.77999999999997</v>
      </c>
      <c r="R1467" s="3">
        <v>322.02</v>
      </c>
      <c r="S1467" s="3">
        <v>322.48</v>
      </c>
      <c r="T1467" s="3">
        <v>322.14</v>
      </c>
      <c r="U1467" s="3">
        <v>322.14</v>
      </c>
      <c r="V1467" s="3">
        <v>319.17</v>
      </c>
      <c r="W1467" s="3">
        <v>224.36</v>
      </c>
      <c r="X1467" s="3">
        <v>223.87</v>
      </c>
      <c r="Y1467" s="3">
        <v>223.64</v>
      </c>
      <c r="Z1467" s="3">
        <v>223.32</v>
      </c>
      <c r="AA1467" s="3">
        <v>224.61</v>
      </c>
      <c r="AB1467" s="3">
        <v>225.33</v>
      </c>
      <c r="AC1467" s="3">
        <v>228.77</v>
      </c>
      <c r="AD1467" s="3">
        <v>231.04</v>
      </c>
      <c r="AE1467" s="3">
        <v>231.67</v>
      </c>
      <c r="AF1467" s="3">
        <v>232.81</v>
      </c>
      <c r="AG1467" s="3">
        <v>232.49</v>
      </c>
      <c r="AH1467" s="3">
        <v>234</v>
      </c>
      <c r="AI1467" s="3">
        <v>143.22999999999999</v>
      </c>
      <c r="AJ1467" s="3">
        <v>142.5</v>
      </c>
      <c r="AK1467" s="3">
        <v>142.51</v>
      </c>
      <c r="AL1467" s="3">
        <v>142.47999999999999</v>
      </c>
      <c r="AM1467" s="3">
        <v>143.88999999999999</v>
      </c>
      <c r="AN1467" s="3">
        <v>144.72999999999999</v>
      </c>
      <c r="AO1467" s="3">
        <v>153.88999999999999</v>
      </c>
      <c r="AP1467" s="3">
        <v>156.71</v>
      </c>
      <c r="AQ1467" s="3">
        <v>158.81</v>
      </c>
      <c r="AR1467" s="3">
        <v>159.6</v>
      </c>
      <c r="AS1467" s="3">
        <v>158.88999999999999</v>
      </c>
      <c r="AT1467" s="3">
        <v>157.09</v>
      </c>
      <c r="AU1467" s="3">
        <v>122.81</v>
      </c>
      <c r="AV1467" s="3">
        <v>122.18</v>
      </c>
      <c r="AW1467" s="3">
        <v>122.19</v>
      </c>
      <c r="AX1467" s="3">
        <v>122.16</v>
      </c>
      <c r="AY1467" s="3">
        <v>123.56</v>
      </c>
    </row>
    <row r="1468" spans="1:51" x14ac:dyDescent="0.35">
      <c r="A1468" s="5">
        <f t="shared" si="23"/>
        <v>44781</v>
      </c>
      <c r="B1468" t="s">
        <v>2280</v>
      </c>
      <c r="C1468" s="2">
        <v>44781</v>
      </c>
      <c r="D1468" s="3">
        <v>339.47</v>
      </c>
      <c r="E1468" s="3">
        <v>399.63</v>
      </c>
      <c r="F1468" s="3">
        <v>672.62</v>
      </c>
      <c r="G1468" s="3">
        <v>671.5</v>
      </c>
      <c r="H1468" s="3">
        <v>557.75</v>
      </c>
      <c r="I1468" s="3">
        <v>557.72</v>
      </c>
      <c r="J1468" s="3">
        <v>556.82000000000005</v>
      </c>
      <c r="K1468" s="3">
        <v>311.36</v>
      </c>
      <c r="L1468" s="3">
        <v>315.95999999999998</v>
      </c>
      <c r="M1468" s="3">
        <v>315.22000000000003</v>
      </c>
      <c r="N1468" s="3">
        <v>316.35000000000002</v>
      </c>
      <c r="O1468" s="3">
        <v>317.23</v>
      </c>
      <c r="P1468" s="3">
        <v>316.8</v>
      </c>
      <c r="Q1468" s="3">
        <v>316.48</v>
      </c>
      <c r="R1468" s="3">
        <v>319.72000000000003</v>
      </c>
      <c r="S1468" s="3">
        <v>320.18</v>
      </c>
      <c r="T1468" s="3">
        <v>324.08</v>
      </c>
      <c r="U1468" s="3">
        <v>324.08</v>
      </c>
      <c r="V1468" s="3">
        <v>321.11</v>
      </c>
      <c r="W1468" s="3">
        <v>226.68</v>
      </c>
      <c r="X1468" s="3">
        <v>226.19</v>
      </c>
      <c r="Y1468" s="3">
        <v>225.96</v>
      </c>
      <c r="Z1468" s="3">
        <v>225.64</v>
      </c>
      <c r="AA1468" s="3">
        <v>226.93</v>
      </c>
      <c r="AB1468" s="3">
        <v>227.65</v>
      </c>
      <c r="AC1468" s="3">
        <v>235.09</v>
      </c>
      <c r="AD1468" s="3">
        <v>237.36</v>
      </c>
      <c r="AE1468" s="3">
        <v>237.99</v>
      </c>
      <c r="AF1468" s="3">
        <v>239.13</v>
      </c>
      <c r="AG1468" s="3">
        <v>238.81</v>
      </c>
      <c r="AH1468" s="3">
        <v>240.32</v>
      </c>
      <c r="AI1468" s="3">
        <v>145.28</v>
      </c>
      <c r="AJ1468" s="3">
        <v>144.55000000000001</v>
      </c>
      <c r="AK1468" s="3">
        <v>144.56</v>
      </c>
      <c r="AL1468" s="3">
        <v>144.53</v>
      </c>
      <c r="AM1468" s="3">
        <v>145.94</v>
      </c>
      <c r="AN1468" s="3">
        <v>146.78</v>
      </c>
      <c r="AO1468" s="3">
        <v>152.80000000000001</v>
      </c>
      <c r="AP1468" s="3">
        <v>155.62</v>
      </c>
      <c r="AQ1468" s="3">
        <v>157.72</v>
      </c>
      <c r="AR1468" s="3">
        <v>158.51</v>
      </c>
      <c r="AS1468" s="3">
        <v>157.80000000000001</v>
      </c>
      <c r="AT1468" s="3">
        <v>156</v>
      </c>
      <c r="AU1468" s="3">
        <v>124.86</v>
      </c>
      <c r="AV1468" s="3">
        <v>124.23</v>
      </c>
      <c r="AW1468" s="3">
        <v>124.24</v>
      </c>
      <c r="AX1468" s="3">
        <v>124.21</v>
      </c>
      <c r="AY1468" s="3">
        <v>125.61</v>
      </c>
    </row>
    <row r="1469" spans="1:51" x14ac:dyDescent="0.35">
      <c r="A1469" s="5">
        <f t="shared" si="23"/>
        <v>44782</v>
      </c>
      <c r="B1469" t="s">
        <v>2281</v>
      </c>
      <c r="C1469" s="2">
        <v>44782</v>
      </c>
      <c r="D1469" s="3">
        <v>339.35</v>
      </c>
      <c r="E1469" s="3">
        <v>403.39</v>
      </c>
      <c r="F1469" s="3">
        <v>664.53</v>
      </c>
      <c r="G1469" s="3">
        <v>661.16</v>
      </c>
      <c r="H1469" s="3">
        <v>555.20000000000005</v>
      </c>
      <c r="I1469" s="3">
        <v>555.16999999999996</v>
      </c>
      <c r="J1469" s="3">
        <v>554.27</v>
      </c>
      <c r="K1469" s="3">
        <v>318.56</v>
      </c>
      <c r="L1469" s="3">
        <v>323.16000000000003</v>
      </c>
      <c r="M1469" s="3">
        <v>322.42</v>
      </c>
      <c r="N1469" s="3">
        <v>324.22000000000003</v>
      </c>
      <c r="O1469" s="3">
        <v>325.10000000000002</v>
      </c>
      <c r="P1469" s="3">
        <v>324.67</v>
      </c>
      <c r="Q1469" s="3">
        <v>325.33</v>
      </c>
      <c r="R1469" s="3">
        <v>328.57</v>
      </c>
      <c r="S1469" s="3">
        <v>329.03</v>
      </c>
      <c r="T1469" s="3">
        <v>336.38</v>
      </c>
      <c r="U1469" s="3">
        <v>336.38</v>
      </c>
      <c r="V1469" s="3">
        <v>333.41</v>
      </c>
      <c r="W1469" s="3">
        <v>237.73</v>
      </c>
      <c r="X1469" s="3">
        <v>237.24</v>
      </c>
      <c r="Y1469" s="3">
        <v>237.01</v>
      </c>
      <c r="Z1469" s="3">
        <v>236.69</v>
      </c>
      <c r="AA1469" s="3">
        <v>237.98</v>
      </c>
      <c r="AB1469" s="3">
        <v>238.7</v>
      </c>
      <c r="AC1469" s="3">
        <v>251.13</v>
      </c>
      <c r="AD1469" s="3">
        <v>253.4</v>
      </c>
      <c r="AE1469" s="3">
        <v>254.03</v>
      </c>
      <c r="AF1469" s="3">
        <v>255.17</v>
      </c>
      <c r="AG1469" s="3">
        <v>254.85</v>
      </c>
      <c r="AH1469" s="3">
        <v>256.36</v>
      </c>
      <c r="AI1469" s="3">
        <v>149.9</v>
      </c>
      <c r="AJ1469" s="3">
        <v>149.16999999999999</v>
      </c>
      <c r="AK1469" s="3">
        <v>149.18</v>
      </c>
      <c r="AL1469" s="3">
        <v>149.15</v>
      </c>
      <c r="AM1469" s="3">
        <v>150.56</v>
      </c>
      <c r="AN1469" s="3">
        <v>151.4</v>
      </c>
      <c r="AO1469" s="3">
        <v>160.29</v>
      </c>
      <c r="AP1469" s="3">
        <v>163.11000000000001</v>
      </c>
      <c r="AQ1469" s="3">
        <v>165.21</v>
      </c>
      <c r="AR1469" s="3">
        <v>166</v>
      </c>
      <c r="AS1469" s="3">
        <v>165.29</v>
      </c>
      <c r="AT1469" s="3">
        <v>163.49</v>
      </c>
      <c r="AU1469" s="3">
        <v>127.17</v>
      </c>
      <c r="AV1469" s="3">
        <v>126.54</v>
      </c>
      <c r="AW1469" s="3">
        <v>126.55</v>
      </c>
      <c r="AX1469" s="3">
        <v>126.52</v>
      </c>
      <c r="AY1469" s="3">
        <v>127.92</v>
      </c>
    </row>
    <row r="1470" spans="1:51" x14ac:dyDescent="0.35">
      <c r="A1470" s="5">
        <f t="shared" si="23"/>
        <v>44783</v>
      </c>
      <c r="B1470" t="s">
        <v>2282</v>
      </c>
      <c r="C1470" s="2">
        <v>44783</v>
      </c>
      <c r="D1470" s="3">
        <v>357.74</v>
      </c>
      <c r="E1470" s="3">
        <v>425.55</v>
      </c>
      <c r="F1470" s="3">
        <v>691.75</v>
      </c>
      <c r="G1470" s="3">
        <v>679.96</v>
      </c>
      <c r="H1470" s="3">
        <v>570.76</v>
      </c>
      <c r="I1470" s="3">
        <v>570.73</v>
      </c>
      <c r="J1470" s="3">
        <v>569.83000000000004</v>
      </c>
      <c r="K1470" s="3">
        <v>337.67</v>
      </c>
      <c r="L1470" s="3">
        <v>342.27</v>
      </c>
      <c r="M1470" s="3">
        <v>341.53</v>
      </c>
      <c r="N1470" s="3">
        <v>344.41</v>
      </c>
      <c r="O1470" s="3">
        <v>345.29</v>
      </c>
      <c r="P1470" s="3">
        <v>344.86</v>
      </c>
      <c r="Q1470" s="3">
        <v>344.56</v>
      </c>
      <c r="R1470" s="3">
        <v>347.8</v>
      </c>
      <c r="S1470" s="3">
        <v>348.26</v>
      </c>
      <c r="T1470" s="3">
        <v>359.92</v>
      </c>
      <c r="U1470" s="3">
        <v>359.92</v>
      </c>
      <c r="V1470" s="3">
        <v>356.95</v>
      </c>
      <c r="W1470" s="3">
        <v>252.61</v>
      </c>
      <c r="X1470" s="3">
        <v>252.12</v>
      </c>
      <c r="Y1470" s="3">
        <v>251.89</v>
      </c>
      <c r="Z1470" s="3">
        <v>251.57</v>
      </c>
      <c r="AA1470" s="3">
        <v>252.86</v>
      </c>
      <c r="AB1470" s="3">
        <v>253.58</v>
      </c>
      <c r="AC1470" s="3">
        <v>267.63</v>
      </c>
      <c r="AD1470" s="3">
        <v>269.89999999999998</v>
      </c>
      <c r="AE1470" s="3">
        <v>270.52999999999997</v>
      </c>
      <c r="AF1470" s="3">
        <v>271.67</v>
      </c>
      <c r="AG1470" s="3">
        <v>271.35000000000002</v>
      </c>
      <c r="AH1470" s="3">
        <v>272.86</v>
      </c>
      <c r="AI1470" s="3">
        <v>156.22</v>
      </c>
      <c r="AJ1470" s="3">
        <v>155.49</v>
      </c>
      <c r="AK1470" s="3">
        <v>155.5</v>
      </c>
      <c r="AL1470" s="3">
        <v>155.47</v>
      </c>
      <c r="AM1470" s="3">
        <v>156.88</v>
      </c>
      <c r="AN1470" s="3">
        <v>157.72</v>
      </c>
      <c r="AO1470" s="3">
        <v>167.89</v>
      </c>
      <c r="AP1470" s="3">
        <v>170.71</v>
      </c>
      <c r="AQ1470" s="3">
        <v>172.81</v>
      </c>
      <c r="AR1470" s="3">
        <v>173.6</v>
      </c>
      <c r="AS1470" s="3">
        <v>172.89</v>
      </c>
      <c r="AT1470" s="3">
        <v>171.09</v>
      </c>
      <c r="AU1470" s="3">
        <v>130.33000000000001</v>
      </c>
      <c r="AV1470" s="3">
        <v>129.69999999999999</v>
      </c>
      <c r="AW1470" s="3">
        <v>129.71</v>
      </c>
      <c r="AX1470" s="3">
        <v>129.68</v>
      </c>
      <c r="AY1470" s="3">
        <v>131.08000000000001</v>
      </c>
    </row>
    <row r="1471" spans="1:51" x14ac:dyDescent="0.35">
      <c r="A1471" s="5">
        <f t="shared" si="23"/>
        <v>44784</v>
      </c>
      <c r="B1471" t="s">
        <v>2283</v>
      </c>
      <c r="C1471" s="2">
        <v>44784</v>
      </c>
      <c r="D1471" s="3">
        <v>365.66</v>
      </c>
      <c r="E1471" s="3">
        <v>433.18</v>
      </c>
      <c r="F1471" s="3">
        <v>705.64</v>
      </c>
      <c r="G1471" s="3">
        <v>680.51</v>
      </c>
      <c r="H1471" s="3">
        <v>586.75</v>
      </c>
      <c r="I1471" s="3">
        <v>586.72</v>
      </c>
      <c r="J1471" s="3">
        <v>585.82000000000005</v>
      </c>
      <c r="K1471" s="3">
        <v>367.53</v>
      </c>
      <c r="L1471" s="3">
        <v>372.13</v>
      </c>
      <c r="M1471" s="3">
        <v>371.39</v>
      </c>
      <c r="N1471" s="3">
        <v>375.54</v>
      </c>
      <c r="O1471" s="3">
        <v>376.42</v>
      </c>
      <c r="P1471" s="3">
        <v>375.99</v>
      </c>
      <c r="Q1471" s="3">
        <v>373.63</v>
      </c>
      <c r="R1471" s="3">
        <v>376.87</v>
      </c>
      <c r="S1471" s="3">
        <v>377.33</v>
      </c>
      <c r="T1471" s="3">
        <v>391.15</v>
      </c>
      <c r="U1471" s="3">
        <v>391.15</v>
      </c>
      <c r="V1471" s="3">
        <v>388.18</v>
      </c>
      <c r="W1471" s="3">
        <v>275.16000000000003</v>
      </c>
      <c r="X1471" s="3">
        <v>274.67</v>
      </c>
      <c r="Y1471" s="3">
        <v>274.44</v>
      </c>
      <c r="Z1471" s="3">
        <v>274.12</v>
      </c>
      <c r="AA1471" s="3">
        <v>275.41000000000003</v>
      </c>
      <c r="AB1471" s="3">
        <v>276.13</v>
      </c>
      <c r="AC1471" s="3">
        <v>280.31</v>
      </c>
      <c r="AD1471" s="3">
        <v>282.58</v>
      </c>
      <c r="AE1471" s="3">
        <v>283.20999999999998</v>
      </c>
      <c r="AF1471" s="3">
        <v>284.35000000000002</v>
      </c>
      <c r="AG1471" s="3">
        <v>284.02999999999997</v>
      </c>
      <c r="AH1471" s="3">
        <v>285.54000000000002</v>
      </c>
      <c r="AI1471" s="3">
        <v>165.75</v>
      </c>
      <c r="AJ1471" s="3">
        <v>165.02</v>
      </c>
      <c r="AK1471" s="3">
        <v>165.03</v>
      </c>
      <c r="AL1471" s="3">
        <v>165</v>
      </c>
      <c r="AM1471" s="3">
        <v>166.41</v>
      </c>
      <c r="AN1471" s="3">
        <v>167.25</v>
      </c>
      <c r="AO1471" s="3">
        <v>180.57</v>
      </c>
      <c r="AP1471" s="3">
        <v>183.39</v>
      </c>
      <c r="AQ1471" s="3">
        <v>185.49</v>
      </c>
      <c r="AR1471" s="3">
        <v>186.28</v>
      </c>
      <c r="AS1471" s="3">
        <v>185.57</v>
      </c>
      <c r="AT1471" s="3">
        <v>183.77</v>
      </c>
      <c r="AU1471" s="3">
        <v>139.86000000000001</v>
      </c>
      <c r="AV1471" s="3">
        <v>139.22999999999999</v>
      </c>
      <c r="AW1471" s="3">
        <v>139.24</v>
      </c>
      <c r="AX1471" s="3">
        <v>139.21</v>
      </c>
      <c r="AY1471" s="3">
        <v>140.61000000000001</v>
      </c>
    </row>
    <row r="1472" spans="1:51" x14ac:dyDescent="0.35">
      <c r="A1472" s="5">
        <f t="shared" si="23"/>
        <v>44785</v>
      </c>
      <c r="B1472" t="s">
        <v>2284</v>
      </c>
      <c r="C1472" s="2">
        <v>44785</v>
      </c>
      <c r="D1472" s="3">
        <v>363.24</v>
      </c>
      <c r="E1472" s="3">
        <v>440.18</v>
      </c>
      <c r="F1472" s="3">
        <v>686.5</v>
      </c>
      <c r="G1472" s="3">
        <v>670.25</v>
      </c>
      <c r="H1472" s="3">
        <v>582.34</v>
      </c>
      <c r="I1472" s="3">
        <v>582.30999999999995</v>
      </c>
      <c r="J1472" s="3">
        <v>581.41</v>
      </c>
      <c r="K1472" s="3">
        <v>366.27</v>
      </c>
      <c r="L1472" s="3">
        <v>370.87</v>
      </c>
      <c r="M1472" s="3">
        <v>370.13</v>
      </c>
      <c r="N1472" s="3">
        <v>376.58</v>
      </c>
      <c r="O1472" s="3">
        <v>377.46</v>
      </c>
      <c r="P1472" s="3">
        <v>377.03</v>
      </c>
      <c r="Q1472" s="3">
        <v>376.81</v>
      </c>
      <c r="R1472" s="3">
        <v>380.05</v>
      </c>
      <c r="S1472" s="3">
        <v>380.51</v>
      </c>
      <c r="T1472" s="3">
        <v>396.21</v>
      </c>
      <c r="U1472" s="3">
        <v>396.21</v>
      </c>
      <c r="V1472" s="3">
        <v>393.24</v>
      </c>
      <c r="W1472" s="3">
        <v>280.47000000000003</v>
      </c>
      <c r="X1472" s="3">
        <v>279.98</v>
      </c>
      <c r="Y1472" s="3">
        <v>279.75</v>
      </c>
      <c r="Z1472" s="3">
        <v>279.43</v>
      </c>
      <c r="AA1472" s="3">
        <v>280.72000000000003</v>
      </c>
      <c r="AB1472" s="3">
        <v>281.44</v>
      </c>
      <c r="AC1472" s="3">
        <v>287.22000000000003</v>
      </c>
      <c r="AD1472" s="3">
        <v>289.49</v>
      </c>
      <c r="AE1472" s="3">
        <v>290.12</v>
      </c>
      <c r="AF1472" s="3">
        <v>291.26</v>
      </c>
      <c r="AG1472" s="3">
        <v>290.94</v>
      </c>
      <c r="AH1472" s="3">
        <v>292.45</v>
      </c>
      <c r="AI1472" s="3">
        <v>170.47</v>
      </c>
      <c r="AJ1472" s="3">
        <v>169.74</v>
      </c>
      <c r="AK1472" s="3">
        <v>169.75</v>
      </c>
      <c r="AL1472" s="3">
        <v>169.72</v>
      </c>
      <c r="AM1472" s="3">
        <v>171.13</v>
      </c>
      <c r="AN1472" s="3">
        <v>171.97</v>
      </c>
      <c r="AO1472" s="3">
        <v>184.03</v>
      </c>
      <c r="AP1472" s="3">
        <v>186.85</v>
      </c>
      <c r="AQ1472" s="3">
        <v>188.95</v>
      </c>
      <c r="AR1472" s="3">
        <v>189.74</v>
      </c>
      <c r="AS1472" s="3">
        <v>189.03</v>
      </c>
      <c r="AT1472" s="3">
        <v>187.23</v>
      </c>
      <c r="AU1472" s="3">
        <v>142.22</v>
      </c>
      <c r="AV1472" s="3">
        <v>141.59</v>
      </c>
      <c r="AW1472" s="3">
        <v>141.6</v>
      </c>
      <c r="AX1472" s="3">
        <v>141.57</v>
      </c>
      <c r="AY1472" s="3">
        <v>142.97</v>
      </c>
    </row>
    <row r="1473" spans="1:51" x14ac:dyDescent="0.35">
      <c r="A1473" s="5">
        <f t="shared" si="23"/>
        <v>44788</v>
      </c>
      <c r="B1473" t="s">
        <v>2285</v>
      </c>
      <c r="C1473" s="2">
        <v>44788</v>
      </c>
      <c r="D1473" s="3">
        <v>377.21</v>
      </c>
      <c r="E1473" s="3">
        <v>461.08</v>
      </c>
      <c r="F1473" s="3">
        <v>709.9</v>
      </c>
      <c r="G1473" s="3">
        <v>696.6</v>
      </c>
      <c r="H1473" s="3">
        <v>606.20000000000005</v>
      </c>
      <c r="I1473" s="3">
        <v>606.16999999999996</v>
      </c>
      <c r="J1473" s="3">
        <v>605.27</v>
      </c>
      <c r="K1473" s="3">
        <v>381.43</v>
      </c>
      <c r="L1473" s="3">
        <v>386.03</v>
      </c>
      <c r="M1473" s="3">
        <v>385.29</v>
      </c>
      <c r="N1473" s="3">
        <v>391.23</v>
      </c>
      <c r="O1473" s="3">
        <v>392.11</v>
      </c>
      <c r="P1473" s="3">
        <v>391.68</v>
      </c>
      <c r="Q1473" s="3">
        <v>391.21</v>
      </c>
      <c r="R1473" s="3">
        <v>394.45</v>
      </c>
      <c r="S1473" s="3">
        <v>394.91</v>
      </c>
      <c r="T1473" s="3">
        <v>410.61</v>
      </c>
      <c r="U1473" s="3">
        <v>410.61</v>
      </c>
      <c r="V1473" s="3">
        <v>407.64</v>
      </c>
      <c r="W1473" s="3">
        <v>286.89</v>
      </c>
      <c r="X1473" s="3">
        <v>286.39999999999998</v>
      </c>
      <c r="Y1473" s="3">
        <v>286.17</v>
      </c>
      <c r="Z1473" s="3">
        <v>285.85000000000002</v>
      </c>
      <c r="AA1473" s="3">
        <v>287.14</v>
      </c>
      <c r="AB1473" s="3">
        <v>287.86</v>
      </c>
      <c r="AC1473" s="3">
        <v>296.02999999999997</v>
      </c>
      <c r="AD1473" s="3">
        <v>298.3</v>
      </c>
      <c r="AE1473" s="3">
        <v>298.93</v>
      </c>
      <c r="AF1473" s="3">
        <v>300.07</v>
      </c>
      <c r="AG1473" s="3">
        <v>299.75</v>
      </c>
      <c r="AH1473" s="3">
        <v>301.26</v>
      </c>
      <c r="AI1473" s="3">
        <v>178.2</v>
      </c>
      <c r="AJ1473" s="3">
        <v>177.47</v>
      </c>
      <c r="AK1473" s="3">
        <v>177.48</v>
      </c>
      <c r="AL1473" s="3">
        <v>177.45</v>
      </c>
      <c r="AM1473" s="3">
        <v>178.86</v>
      </c>
      <c r="AN1473" s="3">
        <v>179.7</v>
      </c>
      <c r="AO1473" s="3">
        <v>192.84</v>
      </c>
      <c r="AP1473" s="3">
        <v>195.66</v>
      </c>
      <c r="AQ1473" s="3">
        <v>197.76</v>
      </c>
      <c r="AR1473" s="3">
        <v>198.55</v>
      </c>
      <c r="AS1473" s="3">
        <v>197.84</v>
      </c>
      <c r="AT1473" s="3">
        <v>196.04</v>
      </c>
      <c r="AU1473" s="3">
        <v>149.94999999999999</v>
      </c>
      <c r="AV1473" s="3">
        <v>149.32</v>
      </c>
      <c r="AW1473" s="3">
        <v>149.33000000000001</v>
      </c>
      <c r="AX1473" s="3">
        <v>149.30000000000001</v>
      </c>
      <c r="AY1473" s="3">
        <v>150.69999999999999</v>
      </c>
    </row>
    <row r="1474" spans="1:51" x14ac:dyDescent="0.35">
      <c r="A1474" s="5">
        <f t="shared" si="23"/>
        <v>44789</v>
      </c>
      <c r="B1474" t="s">
        <v>2286</v>
      </c>
      <c r="C1474" s="2">
        <v>44789</v>
      </c>
      <c r="D1474" s="3">
        <v>397.06</v>
      </c>
      <c r="E1474" s="3">
        <v>465.58</v>
      </c>
      <c r="F1474" s="3">
        <v>721.01</v>
      </c>
      <c r="G1474" s="3">
        <v>710.37</v>
      </c>
      <c r="H1474" s="3">
        <v>617.14</v>
      </c>
      <c r="I1474" s="3">
        <v>617.11</v>
      </c>
      <c r="J1474" s="3">
        <v>616.21</v>
      </c>
      <c r="K1474" s="3">
        <v>398.85</v>
      </c>
      <c r="L1474" s="3">
        <v>403.45</v>
      </c>
      <c r="M1474" s="3">
        <v>402.71</v>
      </c>
      <c r="N1474" s="3">
        <v>408.77</v>
      </c>
      <c r="O1474" s="3">
        <v>409.65</v>
      </c>
      <c r="P1474" s="3">
        <v>409.22</v>
      </c>
      <c r="Q1474" s="3">
        <v>409.88</v>
      </c>
      <c r="R1474" s="3">
        <v>413.12</v>
      </c>
      <c r="S1474" s="3">
        <v>413.58</v>
      </c>
      <c r="T1474" s="3">
        <v>430.76</v>
      </c>
      <c r="U1474" s="3">
        <v>430.76</v>
      </c>
      <c r="V1474" s="3">
        <v>427.79</v>
      </c>
      <c r="W1474" s="3">
        <v>295.17</v>
      </c>
      <c r="X1474" s="3">
        <v>294.68</v>
      </c>
      <c r="Y1474" s="3">
        <v>294.45</v>
      </c>
      <c r="Z1474" s="3">
        <v>294.13</v>
      </c>
      <c r="AA1474" s="3">
        <v>295.42</v>
      </c>
      <c r="AB1474" s="3">
        <v>296.14</v>
      </c>
      <c r="AC1474" s="3">
        <v>306.07</v>
      </c>
      <c r="AD1474" s="3">
        <v>308.33999999999997</v>
      </c>
      <c r="AE1474" s="3">
        <v>308.97000000000003</v>
      </c>
      <c r="AF1474" s="3">
        <v>310.11</v>
      </c>
      <c r="AG1474" s="3">
        <v>309.79000000000002</v>
      </c>
      <c r="AH1474" s="3">
        <v>311.3</v>
      </c>
      <c r="AI1474" s="3">
        <v>182.71</v>
      </c>
      <c r="AJ1474" s="3">
        <v>181.98</v>
      </c>
      <c r="AK1474" s="3">
        <v>181.99</v>
      </c>
      <c r="AL1474" s="3">
        <v>181.96</v>
      </c>
      <c r="AM1474" s="3">
        <v>183.37</v>
      </c>
      <c r="AN1474" s="3">
        <v>184.21</v>
      </c>
      <c r="AO1474" s="3">
        <v>179.89</v>
      </c>
      <c r="AP1474" s="3">
        <v>182.71</v>
      </c>
      <c r="AQ1474" s="3">
        <v>184.81</v>
      </c>
      <c r="AR1474" s="3">
        <v>185.6</v>
      </c>
      <c r="AS1474" s="3">
        <v>184.89</v>
      </c>
      <c r="AT1474" s="3">
        <v>183.09</v>
      </c>
      <c r="AU1474" s="3">
        <v>154.46</v>
      </c>
      <c r="AV1474" s="3">
        <v>153.83000000000001</v>
      </c>
      <c r="AW1474" s="3">
        <v>153.84</v>
      </c>
      <c r="AX1474" s="3">
        <v>153.81</v>
      </c>
      <c r="AY1474" s="3">
        <v>155.21</v>
      </c>
    </row>
    <row r="1475" spans="1:51" x14ac:dyDescent="0.35">
      <c r="A1475" s="5">
        <f t="shared" si="23"/>
        <v>44790</v>
      </c>
      <c r="B1475" t="s">
        <v>2324</v>
      </c>
      <c r="C1475" s="2">
        <v>44790</v>
      </c>
      <c r="D1475" s="3">
        <v>400.27</v>
      </c>
      <c r="E1475" s="3">
        <v>466.25</v>
      </c>
      <c r="F1475" s="3">
        <v>718.5</v>
      </c>
      <c r="G1475" s="3">
        <v>705.73</v>
      </c>
      <c r="H1475" s="3">
        <v>623.29</v>
      </c>
      <c r="I1475" s="3">
        <v>623.26</v>
      </c>
      <c r="J1475" s="3">
        <v>622.36</v>
      </c>
      <c r="K1475" s="3">
        <v>404.85</v>
      </c>
      <c r="L1475" s="3">
        <v>409.45</v>
      </c>
      <c r="M1475" s="3">
        <v>408.71</v>
      </c>
      <c r="N1475" s="3">
        <v>406.66</v>
      </c>
      <c r="O1475" s="3">
        <v>407.54</v>
      </c>
      <c r="P1475" s="3">
        <v>407.11</v>
      </c>
      <c r="Q1475" s="3">
        <v>414.86</v>
      </c>
      <c r="R1475" s="3">
        <v>418.1</v>
      </c>
      <c r="S1475" s="3">
        <v>418.56</v>
      </c>
      <c r="T1475" s="3">
        <v>436.48</v>
      </c>
      <c r="U1475" s="3">
        <v>436.48</v>
      </c>
      <c r="V1475" s="3">
        <v>433.51</v>
      </c>
      <c r="W1475" s="3">
        <v>301.87</v>
      </c>
      <c r="X1475" s="3">
        <v>301.38</v>
      </c>
      <c r="Y1475" s="3">
        <v>301.14999999999998</v>
      </c>
      <c r="Z1475" s="3">
        <v>300.83</v>
      </c>
      <c r="AA1475" s="3">
        <v>302.12</v>
      </c>
      <c r="AB1475" s="3">
        <v>302.83999999999997</v>
      </c>
      <c r="AC1475" s="3">
        <v>309.62</v>
      </c>
      <c r="AD1475" s="3">
        <v>311.89</v>
      </c>
      <c r="AE1475" s="3">
        <v>312.52</v>
      </c>
      <c r="AF1475" s="3">
        <v>313.66000000000003</v>
      </c>
      <c r="AG1475" s="3">
        <v>313.33999999999997</v>
      </c>
      <c r="AH1475" s="3">
        <v>314.85000000000002</v>
      </c>
      <c r="AI1475" s="3">
        <v>188.5</v>
      </c>
      <c r="AJ1475" s="3">
        <v>187.77</v>
      </c>
      <c r="AK1475" s="3">
        <v>187.78</v>
      </c>
      <c r="AL1475" s="3">
        <v>187.75</v>
      </c>
      <c r="AM1475" s="3">
        <v>189.16</v>
      </c>
      <c r="AN1475" s="3">
        <v>190</v>
      </c>
      <c r="AO1475" s="3">
        <v>174.89</v>
      </c>
      <c r="AP1475" s="3">
        <v>177.71</v>
      </c>
      <c r="AQ1475" s="3">
        <v>179.81</v>
      </c>
      <c r="AR1475" s="3">
        <v>180.6</v>
      </c>
      <c r="AS1475" s="3">
        <v>179.89</v>
      </c>
      <c r="AT1475" s="3">
        <v>178.09</v>
      </c>
      <c r="AU1475" s="3">
        <v>149.46</v>
      </c>
      <c r="AV1475" s="3">
        <v>148.83000000000001</v>
      </c>
      <c r="AW1475" s="3">
        <v>148.84</v>
      </c>
      <c r="AX1475" s="3">
        <v>148.81</v>
      </c>
      <c r="AY1475" s="3">
        <v>150.21</v>
      </c>
    </row>
    <row r="1476" spans="1:51" x14ac:dyDescent="0.35">
      <c r="A1476" s="5">
        <f t="shared" si="23"/>
        <v>44791</v>
      </c>
      <c r="B1476" t="s">
        <v>2325</v>
      </c>
      <c r="C1476" s="2">
        <v>44791</v>
      </c>
      <c r="D1476" s="3">
        <v>411.07</v>
      </c>
      <c r="E1476" s="3">
        <v>474.43</v>
      </c>
      <c r="F1476" s="3">
        <v>718.77</v>
      </c>
      <c r="G1476" s="3">
        <v>707.11</v>
      </c>
      <c r="H1476" s="3">
        <v>632.13</v>
      </c>
      <c r="I1476" s="3">
        <v>632.1</v>
      </c>
      <c r="J1476" s="3">
        <v>631.20000000000005</v>
      </c>
      <c r="K1476" s="3">
        <v>420.67</v>
      </c>
      <c r="L1476" s="3">
        <v>425.27</v>
      </c>
      <c r="M1476" s="3">
        <v>424.53</v>
      </c>
      <c r="N1476" s="3">
        <v>429.98</v>
      </c>
      <c r="O1476" s="3">
        <v>430.86</v>
      </c>
      <c r="P1476" s="3">
        <v>430.43</v>
      </c>
      <c r="Q1476" s="3">
        <v>436.79</v>
      </c>
      <c r="R1476" s="3">
        <v>440.03</v>
      </c>
      <c r="S1476" s="3">
        <v>440.49</v>
      </c>
      <c r="T1476" s="3">
        <v>459.03</v>
      </c>
      <c r="U1476" s="3">
        <v>459.03</v>
      </c>
      <c r="V1476" s="3">
        <v>456.06</v>
      </c>
      <c r="W1476" s="3">
        <v>318</v>
      </c>
      <c r="X1476" s="3">
        <v>317.51</v>
      </c>
      <c r="Y1476" s="3">
        <v>317.27999999999997</v>
      </c>
      <c r="Z1476" s="3">
        <v>316.95999999999998</v>
      </c>
      <c r="AA1476" s="3">
        <v>318.25</v>
      </c>
      <c r="AB1476" s="3">
        <v>318.97000000000003</v>
      </c>
      <c r="AC1476" s="3">
        <v>331.07</v>
      </c>
      <c r="AD1476" s="3">
        <v>333.34</v>
      </c>
      <c r="AE1476" s="3">
        <v>333.97</v>
      </c>
      <c r="AF1476" s="3">
        <v>335.11</v>
      </c>
      <c r="AG1476" s="3">
        <v>334.79</v>
      </c>
      <c r="AH1476" s="3">
        <v>336.3</v>
      </c>
      <c r="AI1476" s="3">
        <v>198.56</v>
      </c>
      <c r="AJ1476" s="3">
        <v>197.83</v>
      </c>
      <c r="AK1476" s="3">
        <v>197.84</v>
      </c>
      <c r="AL1476" s="3">
        <v>197.81</v>
      </c>
      <c r="AM1476" s="3">
        <v>199.22</v>
      </c>
      <c r="AN1476" s="3">
        <v>200.06</v>
      </c>
      <c r="AO1476" s="3">
        <v>196.34</v>
      </c>
      <c r="AP1476" s="3">
        <v>199.16</v>
      </c>
      <c r="AQ1476" s="3">
        <v>201.26</v>
      </c>
      <c r="AR1476" s="3">
        <v>202.05</v>
      </c>
      <c r="AS1476" s="3">
        <v>201.34</v>
      </c>
      <c r="AT1476" s="3">
        <v>199.54</v>
      </c>
      <c r="AU1476" s="3">
        <v>144.46</v>
      </c>
      <c r="AV1476" s="3">
        <v>143.83000000000001</v>
      </c>
      <c r="AW1476" s="3">
        <v>143.84</v>
      </c>
      <c r="AX1476" s="3">
        <v>143.81</v>
      </c>
      <c r="AY1476" s="3">
        <v>145.21</v>
      </c>
    </row>
    <row r="1477" spans="1:51" x14ac:dyDescent="0.35">
      <c r="A1477" s="5">
        <f t="shared" si="23"/>
        <v>44792</v>
      </c>
      <c r="B1477" t="s">
        <v>2326</v>
      </c>
      <c r="C1477" s="2">
        <v>44792</v>
      </c>
      <c r="D1477" s="3">
        <v>421.32</v>
      </c>
      <c r="E1477" s="3">
        <v>489.2</v>
      </c>
      <c r="F1477" s="3">
        <v>733.78</v>
      </c>
      <c r="G1477" s="3">
        <v>724.96</v>
      </c>
      <c r="H1477" s="3">
        <v>662.98</v>
      </c>
      <c r="I1477" s="3">
        <v>662.95</v>
      </c>
      <c r="J1477" s="3">
        <v>662.05</v>
      </c>
      <c r="K1477" s="3">
        <v>443.06</v>
      </c>
      <c r="L1477" s="3">
        <v>447.66</v>
      </c>
      <c r="M1477" s="3">
        <v>446.92</v>
      </c>
      <c r="N1477" s="3">
        <v>454.43</v>
      </c>
      <c r="O1477" s="3">
        <v>455.31</v>
      </c>
      <c r="P1477" s="3">
        <v>454.88</v>
      </c>
      <c r="Q1477" s="3">
        <v>459.94</v>
      </c>
      <c r="R1477" s="3">
        <v>463.18</v>
      </c>
      <c r="S1477" s="3">
        <v>463.64</v>
      </c>
      <c r="T1477" s="3">
        <v>486.06</v>
      </c>
      <c r="U1477" s="3">
        <v>486.06</v>
      </c>
      <c r="V1477" s="3">
        <v>483.09</v>
      </c>
      <c r="W1477" s="3">
        <v>339.94</v>
      </c>
      <c r="X1477" s="3">
        <v>339.45</v>
      </c>
      <c r="Y1477" s="3">
        <v>339.22</v>
      </c>
      <c r="Z1477" s="3">
        <v>338.9</v>
      </c>
      <c r="AA1477" s="3">
        <v>340.19</v>
      </c>
      <c r="AB1477" s="3">
        <v>340.91</v>
      </c>
      <c r="AC1477" s="3">
        <v>355.88</v>
      </c>
      <c r="AD1477" s="3">
        <v>358.15</v>
      </c>
      <c r="AE1477" s="3">
        <v>358.78</v>
      </c>
      <c r="AF1477" s="3">
        <v>359.92</v>
      </c>
      <c r="AG1477" s="3">
        <v>359.6</v>
      </c>
      <c r="AH1477" s="3">
        <v>361.11</v>
      </c>
      <c r="AI1477" s="3">
        <v>206.05</v>
      </c>
      <c r="AJ1477" s="3">
        <v>205.32</v>
      </c>
      <c r="AK1477" s="3">
        <v>205.33</v>
      </c>
      <c r="AL1477" s="3">
        <v>205.3</v>
      </c>
      <c r="AM1477" s="3">
        <v>206.71</v>
      </c>
      <c r="AN1477" s="3">
        <v>207.55</v>
      </c>
      <c r="AO1477" s="3">
        <v>211.19</v>
      </c>
      <c r="AP1477" s="3">
        <v>214.01</v>
      </c>
      <c r="AQ1477" s="3">
        <v>216.11</v>
      </c>
      <c r="AR1477" s="3">
        <v>216.9</v>
      </c>
      <c r="AS1477" s="3">
        <v>216.19</v>
      </c>
      <c r="AT1477" s="3">
        <v>214.39</v>
      </c>
      <c r="AU1477" s="3">
        <v>151.94999999999999</v>
      </c>
      <c r="AV1477" s="3">
        <v>151.32</v>
      </c>
      <c r="AW1477" s="3">
        <v>151.33000000000001</v>
      </c>
      <c r="AX1477" s="3">
        <v>151.30000000000001</v>
      </c>
      <c r="AY1477" s="3">
        <v>152.69999999999999</v>
      </c>
    </row>
    <row r="1478" spans="1:51" x14ac:dyDescent="0.35">
      <c r="A1478" s="5">
        <f t="shared" si="23"/>
        <v>44795</v>
      </c>
      <c r="B1478" t="s">
        <v>2327</v>
      </c>
      <c r="C1478" s="2">
        <v>44795</v>
      </c>
      <c r="D1478" s="3">
        <v>480.3</v>
      </c>
      <c r="E1478" s="3">
        <v>540.67999999999995</v>
      </c>
      <c r="F1478" s="3">
        <v>793.67</v>
      </c>
      <c r="G1478" s="3">
        <v>786.73</v>
      </c>
      <c r="H1478" s="3">
        <v>724.09</v>
      </c>
      <c r="I1478" s="3">
        <v>724.06</v>
      </c>
      <c r="J1478" s="3">
        <v>723.16</v>
      </c>
      <c r="K1478" s="3">
        <v>483.13</v>
      </c>
      <c r="L1478" s="3">
        <v>487.73</v>
      </c>
      <c r="M1478" s="3">
        <v>486.99</v>
      </c>
      <c r="N1478" s="3">
        <v>498.53</v>
      </c>
      <c r="O1478" s="3">
        <v>499.41</v>
      </c>
      <c r="P1478" s="3">
        <v>498.98</v>
      </c>
      <c r="Q1478" s="3">
        <v>495.63</v>
      </c>
      <c r="R1478" s="3">
        <v>498.87</v>
      </c>
      <c r="S1478" s="3">
        <v>499.33</v>
      </c>
      <c r="T1478" s="3">
        <v>527.6</v>
      </c>
      <c r="U1478" s="3">
        <v>527.6</v>
      </c>
      <c r="V1478" s="3">
        <v>524.63</v>
      </c>
      <c r="W1478" s="3">
        <v>373.3</v>
      </c>
      <c r="X1478" s="3">
        <v>372.81</v>
      </c>
      <c r="Y1478" s="3">
        <v>372.58</v>
      </c>
      <c r="Z1478" s="3">
        <v>372.26</v>
      </c>
      <c r="AA1478" s="3">
        <v>373.55</v>
      </c>
      <c r="AB1478" s="3">
        <v>374.27</v>
      </c>
      <c r="AC1478" s="3">
        <v>379.78</v>
      </c>
      <c r="AD1478" s="3">
        <v>382.05</v>
      </c>
      <c r="AE1478" s="3">
        <v>382.68</v>
      </c>
      <c r="AF1478" s="3">
        <v>383.82</v>
      </c>
      <c r="AG1478" s="3">
        <v>383.5</v>
      </c>
      <c r="AH1478" s="3">
        <v>385.01</v>
      </c>
      <c r="AI1478" s="3">
        <v>219.77</v>
      </c>
      <c r="AJ1478" s="3">
        <v>219.04</v>
      </c>
      <c r="AK1478" s="3">
        <v>219.05</v>
      </c>
      <c r="AL1478" s="3">
        <v>219.02</v>
      </c>
      <c r="AM1478" s="3">
        <v>220.43</v>
      </c>
      <c r="AN1478" s="3">
        <v>221.27</v>
      </c>
      <c r="AO1478" s="3">
        <v>213.89</v>
      </c>
      <c r="AP1478" s="3">
        <v>216.71</v>
      </c>
      <c r="AQ1478" s="3">
        <v>218.81</v>
      </c>
      <c r="AR1478" s="3">
        <v>219.6</v>
      </c>
      <c r="AS1478" s="3">
        <v>218.89</v>
      </c>
      <c r="AT1478" s="3">
        <v>217.09</v>
      </c>
      <c r="AU1478" s="3">
        <v>165.67</v>
      </c>
      <c r="AV1478" s="3">
        <v>165.04</v>
      </c>
      <c r="AW1478" s="3">
        <v>165.05</v>
      </c>
      <c r="AX1478" s="3">
        <v>165.02</v>
      </c>
      <c r="AY1478" s="3">
        <v>166.42</v>
      </c>
    </row>
    <row r="1479" spans="1:51" x14ac:dyDescent="0.35">
      <c r="A1479" s="5">
        <f t="shared" si="23"/>
        <v>44796</v>
      </c>
      <c r="B1479" t="s">
        <v>2332</v>
      </c>
      <c r="C1479" s="2">
        <v>44796</v>
      </c>
      <c r="D1479" s="3">
        <v>449.07</v>
      </c>
      <c r="E1479" s="3">
        <v>503.11</v>
      </c>
      <c r="F1479" s="3">
        <v>763.63</v>
      </c>
      <c r="G1479" s="3">
        <v>782.81</v>
      </c>
      <c r="H1479" s="3">
        <v>710.49</v>
      </c>
      <c r="I1479" s="3">
        <v>710.46</v>
      </c>
      <c r="J1479" s="3">
        <v>709.56</v>
      </c>
      <c r="K1479" s="3">
        <v>470.65</v>
      </c>
      <c r="L1479" s="3">
        <v>475.25</v>
      </c>
      <c r="M1479" s="3">
        <v>474.51</v>
      </c>
      <c r="N1479" s="3">
        <v>486.5</v>
      </c>
      <c r="O1479" s="3">
        <v>487.38</v>
      </c>
      <c r="P1479" s="3">
        <v>486.95</v>
      </c>
      <c r="Q1479" s="3">
        <v>479.74</v>
      </c>
      <c r="R1479" s="3">
        <v>482.98</v>
      </c>
      <c r="S1479" s="3">
        <v>483.44</v>
      </c>
      <c r="T1479" s="3">
        <v>511.71</v>
      </c>
      <c r="U1479" s="3">
        <v>511.71</v>
      </c>
      <c r="V1479" s="3">
        <v>508.74</v>
      </c>
      <c r="W1479" s="3">
        <v>354.98</v>
      </c>
      <c r="X1479" s="3">
        <v>354.49</v>
      </c>
      <c r="Y1479" s="3">
        <v>354.26</v>
      </c>
      <c r="Z1479" s="3">
        <v>353.94</v>
      </c>
      <c r="AA1479" s="3">
        <v>355.23</v>
      </c>
      <c r="AB1479" s="3">
        <v>355.95</v>
      </c>
      <c r="AC1479" s="3">
        <v>371.1</v>
      </c>
      <c r="AD1479" s="3">
        <v>373.37</v>
      </c>
      <c r="AE1479" s="3">
        <v>374</v>
      </c>
      <c r="AF1479" s="3">
        <v>375.14</v>
      </c>
      <c r="AG1479" s="3">
        <v>374.82</v>
      </c>
      <c r="AH1479" s="3">
        <v>376.33</v>
      </c>
      <c r="AI1479" s="3">
        <v>221.71</v>
      </c>
      <c r="AJ1479" s="3">
        <v>220.98</v>
      </c>
      <c r="AK1479" s="3">
        <v>220.99</v>
      </c>
      <c r="AL1479" s="3">
        <v>220.96</v>
      </c>
      <c r="AM1479" s="3">
        <v>222.37</v>
      </c>
      <c r="AN1479" s="3">
        <v>223.21</v>
      </c>
      <c r="AO1479" s="3">
        <v>205.21</v>
      </c>
      <c r="AP1479" s="3">
        <v>208.03</v>
      </c>
      <c r="AQ1479" s="3">
        <v>210.13</v>
      </c>
      <c r="AR1479" s="3">
        <v>210.92</v>
      </c>
      <c r="AS1479" s="3">
        <v>210.21</v>
      </c>
      <c r="AT1479" s="3">
        <v>208.41</v>
      </c>
      <c r="AU1479" s="3">
        <v>167.61</v>
      </c>
      <c r="AV1479" s="3">
        <v>166.98</v>
      </c>
      <c r="AW1479" s="3">
        <v>166.99</v>
      </c>
      <c r="AX1479" s="3">
        <v>166.96</v>
      </c>
      <c r="AY1479" s="3">
        <v>168.36</v>
      </c>
    </row>
    <row r="1480" spans="1:51" x14ac:dyDescent="0.35">
      <c r="A1480" s="5">
        <f t="shared" si="23"/>
        <v>44797</v>
      </c>
      <c r="B1480" t="s">
        <v>2333</v>
      </c>
      <c r="C1480" s="2">
        <v>44797</v>
      </c>
      <c r="D1480" s="3">
        <v>496.06</v>
      </c>
      <c r="E1480" s="3">
        <v>550.04999999999995</v>
      </c>
      <c r="F1480" s="3">
        <v>817.1</v>
      </c>
      <c r="G1480" s="3">
        <v>828.25</v>
      </c>
      <c r="H1480" s="3">
        <v>754.88</v>
      </c>
      <c r="I1480" s="3">
        <v>754.85</v>
      </c>
      <c r="J1480" s="3">
        <v>753.95</v>
      </c>
      <c r="K1480" s="3">
        <v>503.78</v>
      </c>
      <c r="L1480" s="3">
        <v>508.38</v>
      </c>
      <c r="M1480" s="3">
        <v>507.64</v>
      </c>
      <c r="N1480" s="3">
        <v>519.85</v>
      </c>
      <c r="O1480" s="3">
        <v>520.73</v>
      </c>
      <c r="P1480" s="3">
        <v>520.29999999999995</v>
      </c>
      <c r="Q1480" s="3">
        <v>502.16</v>
      </c>
      <c r="R1480" s="3">
        <v>505.4</v>
      </c>
      <c r="S1480" s="3">
        <v>505.86</v>
      </c>
      <c r="T1480" s="3">
        <v>534.13</v>
      </c>
      <c r="U1480" s="3">
        <v>534.13</v>
      </c>
      <c r="V1480" s="3">
        <v>531.16</v>
      </c>
      <c r="W1480" s="3">
        <v>364.37</v>
      </c>
      <c r="X1480" s="3">
        <v>363.88</v>
      </c>
      <c r="Y1480" s="3">
        <v>363.65</v>
      </c>
      <c r="Z1480" s="3">
        <v>363.33</v>
      </c>
      <c r="AA1480" s="3">
        <v>364.62</v>
      </c>
      <c r="AB1480" s="3">
        <v>365.34</v>
      </c>
      <c r="AC1480" s="3">
        <v>375.82</v>
      </c>
      <c r="AD1480" s="3">
        <v>378.09</v>
      </c>
      <c r="AE1480" s="3">
        <v>378.72</v>
      </c>
      <c r="AF1480" s="3">
        <v>379.86</v>
      </c>
      <c r="AG1480" s="3">
        <v>379.54</v>
      </c>
      <c r="AH1480" s="3">
        <v>381.05</v>
      </c>
      <c r="AI1480" s="3">
        <v>230.03</v>
      </c>
      <c r="AJ1480" s="3">
        <v>229.3</v>
      </c>
      <c r="AK1480" s="3">
        <v>229.31</v>
      </c>
      <c r="AL1480" s="3">
        <v>229.28</v>
      </c>
      <c r="AM1480" s="3">
        <v>230.69</v>
      </c>
      <c r="AN1480" s="3">
        <v>231.53</v>
      </c>
      <c r="AO1480" s="3">
        <v>209.93</v>
      </c>
      <c r="AP1480" s="3">
        <v>212.75</v>
      </c>
      <c r="AQ1480" s="3">
        <v>214.85</v>
      </c>
      <c r="AR1480" s="3">
        <v>215.64</v>
      </c>
      <c r="AS1480" s="3">
        <v>214.93</v>
      </c>
      <c r="AT1480" s="3">
        <v>213.13</v>
      </c>
      <c r="AU1480" s="3">
        <v>175.93</v>
      </c>
      <c r="AV1480" s="3">
        <v>175.3</v>
      </c>
      <c r="AW1480" s="3">
        <v>175.31</v>
      </c>
      <c r="AX1480" s="3">
        <v>175.28</v>
      </c>
      <c r="AY1480" s="3">
        <v>176.68</v>
      </c>
    </row>
    <row r="1481" spans="1:51" x14ac:dyDescent="0.35">
      <c r="A1481" s="5">
        <f t="shared" si="23"/>
        <v>44798</v>
      </c>
      <c r="B1481" t="s">
        <v>2335</v>
      </c>
      <c r="C1481" s="2">
        <v>44798</v>
      </c>
      <c r="D1481" s="3">
        <v>520.29999999999995</v>
      </c>
      <c r="E1481" s="3">
        <v>595.25</v>
      </c>
      <c r="F1481" s="3">
        <v>865.17</v>
      </c>
      <c r="G1481" s="3">
        <v>853.57</v>
      </c>
      <c r="H1481" s="3">
        <v>805.3</v>
      </c>
      <c r="I1481" s="3">
        <v>805.27</v>
      </c>
      <c r="J1481" s="3">
        <v>804.37</v>
      </c>
      <c r="K1481" s="3">
        <v>534.37</v>
      </c>
      <c r="L1481" s="3">
        <v>538.97</v>
      </c>
      <c r="M1481" s="3">
        <v>538.23</v>
      </c>
      <c r="N1481" s="3">
        <v>542.65</v>
      </c>
      <c r="O1481" s="3">
        <v>543.53</v>
      </c>
      <c r="P1481" s="3">
        <v>543.1</v>
      </c>
      <c r="Q1481" s="3">
        <v>527.76</v>
      </c>
      <c r="R1481" s="3">
        <v>531</v>
      </c>
      <c r="S1481" s="3">
        <v>531.46</v>
      </c>
      <c r="T1481" s="3">
        <v>563.63</v>
      </c>
      <c r="U1481" s="3">
        <v>563.63</v>
      </c>
      <c r="V1481" s="3">
        <v>560.66</v>
      </c>
      <c r="W1481" s="3">
        <v>380.35</v>
      </c>
      <c r="X1481" s="3">
        <v>379.86</v>
      </c>
      <c r="Y1481" s="3">
        <v>379.63</v>
      </c>
      <c r="Z1481" s="3">
        <v>379.31</v>
      </c>
      <c r="AA1481" s="3">
        <v>380.6</v>
      </c>
      <c r="AB1481" s="3">
        <v>381.32</v>
      </c>
      <c r="AC1481" s="3">
        <v>387.79</v>
      </c>
      <c r="AD1481" s="3">
        <v>390.06</v>
      </c>
      <c r="AE1481" s="3">
        <v>390.69</v>
      </c>
      <c r="AF1481" s="3">
        <v>391.83</v>
      </c>
      <c r="AG1481" s="3">
        <v>391.51</v>
      </c>
      <c r="AH1481" s="3">
        <v>393.02</v>
      </c>
      <c r="AI1481" s="3">
        <v>238.33</v>
      </c>
      <c r="AJ1481" s="3">
        <v>237.6</v>
      </c>
      <c r="AK1481" s="3">
        <v>237.61</v>
      </c>
      <c r="AL1481" s="3">
        <v>237.58</v>
      </c>
      <c r="AM1481" s="3">
        <v>238.99</v>
      </c>
      <c r="AN1481" s="3">
        <v>239.83</v>
      </c>
      <c r="AO1481" s="3">
        <v>224.56</v>
      </c>
      <c r="AP1481" s="3">
        <v>227.38</v>
      </c>
      <c r="AQ1481" s="3">
        <v>229.48</v>
      </c>
      <c r="AR1481" s="3">
        <v>230.27</v>
      </c>
      <c r="AS1481" s="3">
        <v>229.56</v>
      </c>
      <c r="AT1481" s="3">
        <v>227.76</v>
      </c>
      <c r="AU1481" s="3">
        <v>184.23</v>
      </c>
      <c r="AV1481" s="3">
        <v>183.6</v>
      </c>
      <c r="AW1481" s="3">
        <v>183.61</v>
      </c>
      <c r="AX1481" s="3">
        <v>183.58</v>
      </c>
      <c r="AY1481" s="3">
        <v>184.98</v>
      </c>
    </row>
    <row r="1482" spans="1:51" x14ac:dyDescent="0.35">
      <c r="A1482" s="5">
        <f t="shared" si="23"/>
        <v>44799</v>
      </c>
      <c r="B1482" t="s">
        <v>2337</v>
      </c>
      <c r="C1482" s="2">
        <v>44799</v>
      </c>
      <c r="D1482" s="3">
        <v>562.27</v>
      </c>
      <c r="E1482" s="3">
        <v>641.07000000000005</v>
      </c>
      <c r="F1482" s="3">
        <v>927.39</v>
      </c>
      <c r="G1482" s="3">
        <v>940.53</v>
      </c>
      <c r="H1482" s="3">
        <v>869.07</v>
      </c>
      <c r="I1482" s="3">
        <v>869.04</v>
      </c>
      <c r="J1482" s="3">
        <v>868.14</v>
      </c>
      <c r="K1482" s="3">
        <v>577.42999999999995</v>
      </c>
      <c r="L1482" s="3">
        <v>582.03</v>
      </c>
      <c r="M1482" s="3">
        <v>581.29</v>
      </c>
      <c r="N1482" s="3">
        <v>584.22</v>
      </c>
      <c r="O1482" s="3">
        <v>585.1</v>
      </c>
      <c r="P1482" s="3">
        <v>584.66999999999996</v>
      </c>
      <c r="Q1482" s="3">
        <v>564.08000000000004</v>
      </c>
      <c r="R1482" s="3">
        <v>567.32000000000005</v>
      </c>
      <c r="S1482" s="3">
        <v>567.78</v>
      </c>
      <c r="T1482" s="3">
        <v>601.26</v>
      </c>
      <c r="U1482" s="3">
        <v>601.26</v>
      </c>
      <c r="V1482" s="3">
        <v>598.29</v>
      </c>
      <c r="W1482" s="3">
        <v>394.05</v>
      </c>
      <c r="X1482" s="3">
        <v>393.56</v>
      </c>
      <c r="Y1482" s="3">
        <v>393.33</v>
      </c>
      <c r="Z1482" s="3">
        <v>393.01</v>
      </c>
      <c r="AA1482" s="3">
        <v>394.3</v>
      </c>
      <c r="AB1482" s="3">
        <v>395.02</v>
      </c>
      <c r="AC1482" s="3">
        <v>404.68</v>
      </c>
      <c r="AD1482" s="3">
        <v>406.95</v>
      </c>
      <c r="AE1482" s="3">
        <v>407.58</v>
      </c>
      <c r="AF1482" s="3">
        <v>408.72</v>
      </c>
      <c r="AG1482" s="3">
        <v>408.4</v>
      </c>
      <c r="AH1482" s="3">
        <v>409.91</v>
      </c>
      <c r="AI1482" s="3">
        <v>257.18</v>
      </c>
      <c r="AJ1482" s="3">
        <v>256.45</v>
      </c>
      <c r="AK1482" s="3">
        <v>256.45999999999998</v>
      </c>
      <c r="AL1482" s="3">
        <v>256.43</v>
      </c>
      <c r="AM1482" s="3">
        <v>257.83999999999997</v>
      </c>
      <c r="AN1482" s="3">
        <v>258.68</v>
      </c>
      <c r="AO1482" s="3">
        <v>238.79</v>
      </c>
      <c r="AP1482" s="3">
        <v>241.61</v>
      </c>
      <c r="AQ1482" s="3">
        <v>243.71</v>
      </c>
      <c r="AR1482" s="3">
        <v>244.5</v>
      </c>
      <c r="AS1482" s="3">
        <v>243.79</v>
      </c>
      <c r="AT1482" s="3">
        <v>241.99</v>
      </c>
      <c r="AU1482" s="3">
        <v>203.08</v>
      </c>
      <c r="AV1482" s="3">
        <v>202.45</v>
      </c>
      <c r="AW1482" s="3">
        <v>202.46</v>
      </c>
      <c r="AX1482" s="3">
        <v>202.43</v>
      </c>
      <c r="AY1482" s="3">
        <v>203.83</v>
      </c>
    </row>
    <row r="1483" spans="1:51" x14ac:dyDescent="0.35">
      <c r="A1483" s="5">
        <f t="shared" si="23"/>
        <v>44802</v>
      </c>
      <c r="B1483" t="s">
        <v>2338</v>
      </c>
      <c r="C1483" s="2">
        <v>44802</v>
      </c>
      <c r="D1483" s="3">
        <v>562.27</v>
      </c>
      <c r="E1483" s="3">
        <v>641.07000000000005</v>
      </c>
      <c r="F1483" s="3">
        <v>927.39</v>
      </c>
      <c r="G1483" s="3">
        <v>940.53</v>
      </c>
      <c r="H1483" s="3">
        <v>869.07</v>
      </c>
      <c r="I1483" s="3">
        <v>869.04</v>
      </c>
      <c r="J1483" s="3">
        <v>868.14</v>
      </c>
      <c r="K1483" s="3">
        <v>577.42999999999995</v>
      </c>
      <c r="L1483" s="3">
        <v>582.03</v>
      </c>
      <c r="M1483" s="3">
        <v>581.29</v>
      </c>
      <c r="N1483" s="3">
        <v>584.22</v>
      </c>
      <c r="O1483" s="3">
        <v>585.1</v>
      </c>
      <c r="P1483" s="3">
        <v>584.66999999999996</v>
      </c>
      <c r="Q1483" s="3">
        <v>564.08000000000004</v>
      </c>
      <c r="R1483" s="3">
        <v>567.32000000000005</v>
      </c>
      <c r="S1483" s="3">
        <v>567.78</v>
      </c>
      <c r="T1483" s="3">
        <v>601.26</v>
      </c>
      <c r="U1483" s="3">
        <v>601.26</v>
      </c>
      <c r="V1483" s="3">
        <v>598.29</v>
      </c>
      <c r="W1483" s="3">
        <v>394.05</v>
      </c>
      <c r="X1483" s="3">
        <v>393.56</v>
      </c>
      <c r="Y1483" s="3">
        <v>393.33</v>
      </c>
      <c r="Z1483" s="3">
        <v>393.01</v>
      </c>
      <c r="AA1483" s="3">
        <v>394.3</v>
      </c>
      <c r="AB1483" s="3">
        <v>395.02</v>
      </c>
      <c r="AC1483" s="3">
        <v>404.68</v>
      </c>
      <c r="AD1483" s="3">
        <v>406.95</v>
      </c>
      <c r="AE1483" s="3">
        <v>407.58</v>
      </c>
      <c r="AF1483" s="3">
        <v>408.72</v>
      </c>
      <c r="AG1483" s="3">
        <v>408.4</v>
      </c>
      <c r="AH1483" s="3">
        <v>409.91</v>
      </c>
      <c r="AI1483" s="3">
        <v>257.18</v>
      </c>
      <c r="AJ1483" s="3">
        <v>256.45</v>
      </c>
      <c r="AK1483" s="3">
        <v>256.45999999999998</v>
      </c>
      <c r="AL1483" s="3">
        <v>256.43</v>
      </c>
      <c r="AM1483" s="3">
        <v>257.83999999999997</v>
      </c>
      <c r="AN1483" s="3">
        <v>258.68</v>
      </c>
      <c r="AO1483" s="3">
        <v>238.79</v>
      </c>
      <c r="AP1483" s="3">
        <v>241.61</v>
      </c>
      <c r="AQ1483" s="3">
        <v>243.71</v>
      </c>
      <c r="AR1483" s="3">
        <v>244.5</v>
      </c>
      <c r="AS1483" s="3">
        <v>243.79</v>
      </c>
      <c r="AT1483" s="3">
        <v>241.99</v>
      </c>
      <c r="AU1483" s="3">
        <v>203.08</v>
      </c>
      <c r="AV1483" s="3">
        <v>202.45</v>
      </c>
      <c r="AW1483" s="3">
        <v>202.46</v>
      </c>
      <c r="AX1483" s="3">
        <v>202.43</v>
      </c>
      <c r="AY1483" s="3">
        <v>203.83</v>
      </c>
    </row>
    <row r="1484" spans="1:51" x14ac:dyDescent="0.35">
      <c r="A1484" s="5">
        <f t="shared" si="23"/>
        <v>44803</v>
      </c>
      <c r="B1484" t="s">
        <v>2339</v>
      </c>
      <c r="C1484" s="2">
        <v>44803</v>
      </c>
      <c r="D1484" s="3">
        <v>430.01</v>
      </c>
      <c r="E1484" s="3">
        <v>518.08000000000004</v>
      </c>
      <c r="F1484" s="3">
        <v>837.68</v>
      </c>
      <c r="G1484" s="3">
        <v>837.54</v>
      </c>
      <c r="H1484" s="3">
        <v>757.27</v>
      </c>
      <c r="I1484" s="3">
        <v>757.24</v>
      </c>
      <c r="J1484" s="3">
        <v>756.34</v>
      </c>
      <c r="K1484" s="3">
        <v>464.2</v>
      </c>
      <c r="L1484" s="3">
        <v>468.8</v>
      </c>
      <c r="M1484" s="3">
        <v>468.06</v>
      </c>
      <c r="N1484" s="3">
        <v>437.04</v>
      </c>
      <c r="O1484" s="3">
        <v>437.92</v>
      </c>
      <c r="P1484" s="3">
        <v>437.49</v>
      </c>
      <c r="Q1484" s="3">
        <v>435.71</v>
      </c>
      <c r="R1484" s="3">
        <v>438.95</v>
      </c>
      <c r="S1484" s="3">
        <v>439.41</v>
      </c>
      <c r="T1484" s="3">
        <v>477.22</v>
      </c>
      <c r="U1484" s="3">
        <v>477.22</v>
      </c>
      <c r="V1484" s="3">
        <v>474.25</v>
      </c>
      <c r="W1484" s="3">
        <v>331.32</v>
      </c>
      <c r="X1484" s="3">
        <v>330.83</v>
      </c>
      <c r="Y1484" s="3">
        <v>330.6</v>
      </c>
      <c r="Z1484" s="3">
        <v>330.28</v>
      </c>
      <c r="AA1484" s="3">
        <v>331.57</v>
      </c>
      <c r="AB1484" s="3">
        <v>332.29</v>
      </c>
      <c r="AC1484" s="3">
        <v>331.02</v>
      </c>
      <c r="AD1484" s="3">
        <v>333.29</v>
      </c>
      <c r="AE1484" s="3">
        <v>333.92</v>
      </c>
      <c r="AF1484" s="3">
        <v>335.06</v>
      </c>
      <c r="AG1484" s="3">
        <v>334.74</v>
      </c>
      <c r="AH1484" s="3">
        <v>336.25</v>
      </c>
      <c r="AI1484" s="3">
        <v>219.64</v>
      </c>
      <c r="AJ1484" s="3">
        <v>218.91</v>
      </c>
      <c r="AK1484" s="3">
        <v>218.92</v>
      </c>
      <c r="AL1484" s="3">
        <v>218.89</v>
      </c>
      <c r="AM1484" s="3">
        <v>220.3</v>
      </c>
      <c r="AN1484" s="3">
        <v>221.14</v>
      </c>
      <c r="AO1484" s="3">
        <v>216.64</v>
      </c>
      <c r="AP1484" s="3">
        <v>219.46</v>
      </c>
      <c r="AQ1484" s="3">
        <v>221.56</v>
      </c>
      <c r="AR1484" s="3">
        <v>222.35</v>
      </c>
      <c r="AS1484" s="3">
        <v>221.64</v>
      </c>
      <c r="AT1484" s="3">
        <v>219.84</v>
      </c>
      <c r="AU1484" s="3">
        <v>165.54</v>
      </c>
      <c r="AV1484" s="3">
        <v>164.91</v>
      </c>
      <c r="AW1484" s="3">
        <v>164.92</v>
      </c>
      <c r="AX1484" s="3">
        <v>164.89</v>
      </c>
      <c r="AY1484" s="3">
        <v>166.29</v>
      </c>
    </row>
    <row r="1485" spans="1:51" x14ac:dyDescent="0.35">
      <c r="A1485" s="5">
        <f t="shared" si="23"/>
        <v>44804</v>
      </c>
      <c r="B1485" t="s">
        <v>2340</v>
      </c>
      <c r="C1485" s="2">
        <v>44804</v>
      </c>
      <c r="D1485" s="3">
        <v>481.38</v>
      </c>
      <c r="E1485" s="3">
        <v>761.33</v>
      </c>
      <c r="F1485" s="3">
        <v>762.46</v>
      </c>
      <c r="G1485" s="3">
        <v>685.32</v>
      </c>
      <c r="H1485" s="3">
        <v>685.29</v>
      </c>
      <c r="I1485" s="3">
        <v>684.39</v>
      </c>
      <c r="J1485" s="3">
        <v>384.55</v>
      </c>
      <c r="K1485" s="3">
        <v>389.15</v>
      </c>
      <c r="L1485" s="3">
        <v>388.41</v>
      </c>
      <c r="M1485" s="3">
        <v>358.47</v>
      </c>
      <c r="N1485" s="3">
        <v>359.35</v>
      </c>
      <c r="O1485" s="3">
        <v>358.92</v>
      </c>
      <c r="P1485" s="3">
        <v>368.07</v>
      </c>
      <c r="Q1485" s="3">
        <v>371.31</v>
      </c>
      <c r="R1485" s="3">
        <v>371.77</v>
      </c>
      <c r="S1485" s="3">
        <v>413.19</v>
      </c>
      <c r="T1485" s="3">
        <v>413.19</v>
      </c>
      <c r="U1485" s="3">
        <v>410.22</v>
      </c>
      <c r="V1485" s="3">
        <v>299.20999999999998</v>
      </c>
      <c r="W1485" s="3">
        <v>298.72000000000003</v>
      </c>
      <c r="X1485" s="3">
        <v>298.49</v>
      </c>
      <c r="Y1485" s="3">
        <v>298.17</v>
      </c>
      <c r="Z1485" s="3">
        <v>299.45999999999998</v>
      </c>
      <c r="AA1485" s="3">
        <v>300.18</v>
      </c>
      <c r="AB1485" s="3">
        <v>300.13</v>
      </c>
      <c r="AC1485" s="3">
        <v>302.39999999999998</v>
      </c>
      <c r="AD1485" s="3">
        <v>303.02999999999997</v>
      </c>
      <c r="AE1485" s="3">
        <v>304.17</v>
      </c>
      <c r="AF1485" s="3">
        <v>303.85000000000002</v>
      </c>
      <c r="AG1485" s="3">
        <v>305.36</v>
      </c>
      <c r="AH1485" s="3">
        <v>207.92</v>
      </c>
      <c r="AI1485" s="3">
        <v>207.19</v>
      </c>
      <c r="AJ1485" s="3">
        <v>207.2</v>
      </c>
      <c r="AK1485" s="3">
        <v>207.17</v>
      </c>
      <c r="AL1485" s="3">
        <v>208.58</v>
      </c>
      <c r="AM1485" s="3">
        <v>209.42</v>
      </c>
      <c r="AN1485" s="3">
        <v>181.64</v>
      </c>
      <c r="AO1485" s="3">
        <v>184.46</v>
      </c>
      <c r="AP1485" s="3">
        <v>186.56</v>
      </c>
      <c r="AQ1485" s="3">
        <v>187.35</v>
      </c>
      <c r="AR1485" s="3">
        <v>186.64</v>
      </c>
      <c r="AS1485" s="3">
        <v>184.84</v>
      </c>
      <c r="AT1485" s="3">
        <v>153.82</v>
      </c>
      <c r="AU1485" s="3">
        <v>153.19</v>
      </c>
      <c r="AV1485" s="3">
        <v>153.19999999999999</v>
      </c>
      <c r="AW1485" s="3">
        <v>153.16999999999999</v>
      </c>
      <c r="AX1485" s="3">
        <v>154.57</v>
      </c>
      <c r="AY1485" s="3">
        <v>154.56</v>
      </c>
    </row>
    <row r="1486" spans="1:51" x14ac:dyDescent="0.35">
      <c r="A1486" s="5">
        <f t="shared" si="23"/>
        <v>44805</v>
      </c>
      <c r="B1486" t="s">
        <v>2342</v>
      </c>
      <c r="C1486" s="2">
        <v>44805</v>
      </c>
      <c r="D1486" s="3">
        <v>483.6</v>
      </c>
      <c r="E1486" s="3">
        <v>750.34</v>
      </c>
      <c r="F1486" s="3">
        <v>761.5</v>
      </c>
      <c r="G1486" s="3">
        <v>689.66</v>
      </c>
      <c r="H1486" s="3">
        <v>689.63</v>
      </c>
      <c r="I1486" s="3">
        <v>688.73</v>
      </c>
      <c r="J1486" s="3">
        <v>379.04</v>
      </c>
      <c r="K1486" s="3">
        <v>383.64</v>
      </c>
      <c r="L1486" s="3">
        <v>382.9</v>
      </c>
      <c r="M1486" s="3">
        <v>356.98</v>
      </c>
      <c r="N1486" s="3">
        <v>357.86</v>
      </c>
      <c r="O1486" s="3">
        <v>357.43</v>
      </c>
      <c r="P1486" s="3">
        <v>355.73</v>
      </c>
      <c r="Q1486" s="3">
        <v>358.97</v>
      </c>
      <c r="R1486" s="3">
        <v>359.43</v>
      </c>
      <c r="S1486" s="3">
        <v>410.78</v>
      </c>
      <c r="T1486" s="3">
        <v>410.78</v>
      </c>
      <c r="U1486" s="3">
        <v>407.81</v>
      </c>
      <c r="V1486" s="3">
        <v>273.32</v>
      </c>
      <c r="W1486" s="3">
        <v>272.83</v>
      </c>
      <c r="X1486" s="3">
        <v>272.60000000000002</v>
      </c>
      <c r="Y1486" s="3">
        <v>272.27999999999997</v>
      </c>
      <c r="Z1486" s="3">
        <v>273.57</v>
      </c>
      <c r="AA1486" s="3">
        <v>274.29000000000002</v>
      </c>
      <c r="AB1486" s="3">
        <v>290.63</v>
      </c>
      <c r="AC1486" s="3">
        <v>292.89999999999998</v>
      </c>
      <c r="AD1486" s="3">
        <v>293.52999999999997</v>
      </c>
      <c r="AE1486" s="3">
        <v>294.67</v>
      </c>
      <c r="AF1486" s="3">
        <v>294.35000000000002</v>
      </c>
      <c r="AG1486" s="3">
        <v>295.86</v>
      </c>
      <c r="AH1486" s="3">
        <v>200.4</v>
      </c>
      <c r="AI1486" s="3">
        <v>199.67</v>
      </c>
      <c r="AJ1486" s="3">
        <v>199.68</v>
      </c>
      <c r="AK1486" s="3">
        <v>199.65</v>
      </c>
      <c r="AL1486" s="3">
        <v>201.06</v>
      </c>
      <c r="AM1486" s="3">
        <v>201.9</v>
      </c>
      <c r="AN1486" s="3">
        <v>168.39</v>
      </c>
      <c r="AO1486" s="3">
        <v>171.21</v>
      </c>
      <c r="AP1486" s="3">
        <v>173.31</v>
      </c>
      <c r="AQ1486" s="3">
        <v>174.1</v>
      </c>
      <c r="AR1486" s="3">
        <v>173.39</v>
      </c>
      <c r="AS1486" s="3">
        <v>171.59</v>
      </c>
      <c r="AT1486" s="3">
        <v>146.30000000000001</v>
      </c>
      <c r="AU1486" s="3">
        <v>145.66999999999999</v>
      </c>
      <c r="AV1486" s="3">
        <v>145.68</v>
      </c>
      <c r="AW1486" s="3">
        <v>145.65</v>
      </c>
      <c r="AX1486" s="3">
        <v>147.05000000000001</v>
      </c>
      <c r="AY1486" s="3">
        <v>147.04</v>
      </c>
    </row>
    <row r="1487" spans="1:51" x14ac:dyDescent="0.35">
      <c r="A1487" s="5">
        <f t="shared" ref="A1487:A1550" si="24">+A1482+7</f>
        <v>44806</v>
      </c>
      <c r="B1487" t="s">
        <v>2344</v>
      </c>
      <c r="C1487" s="2">
        <v>44806</v>
      </c>
      <c r="D1487" s="3">
        <v>410.02</v>
      </c>
      <c r="E1487" s="3">
        <v>747.79</v>
      </c>
      <c r="F1487" s="3">
        <v>693.3</v>
      </c>
      <c r="G1487" s="3">
        <v>645.9</v>
      </c>
      <c r="H1487" s="3">
        <v>645.87</v>
      </c>
      <c r="I1487" s="3">
        <v>644.97</v>
      </c>
      <c r="J1487" s="3">
        <v>355.09</v>
      </c>
      <c r="K1487" s="3">
        <v>359.44</v>
      </c>
      <c r="L1487" s="3">
        <v>358.92</v>
      </c>
      <c r="M1487" s="3">
        <v>318.52</v>
      </c>
      <c r="N1487" s="3">
        <v>319.87</v>
      </c>
      <c r="O1487" s="3">
        <v>318.39999999999998</v>
      </c>
      <c r="P1487" s="3">
        <v>333.4</v>
      </c>
      <c r="Q1487" s="3">
        <v>336.64</v>
      </c>
      <c r="R1487" s="3">
        <v>337.1</v>
      </c>
      <c r="S1487" s="3">
        <v>388.45</v>
      </c>
      <c r="T1487" s="3">
        <v>388.45</v>
      </c>
      <c r="U1487" s="3">
        <v>385.48</v>
      </c>
      <c r="V1487" s="3">
        <v>248.91</v>
      </c>
      <c r="W1487" s="3">
        <v>248.42</v>
      </c>
      <c r="X1487" s="3">
        <v>248.19</v>
      </c>
      <c r="Y1487" s="3">
        <v>247.87</v>
      </c>
      <c r="Z1487" s="3">
        <v>249.16</v>
      </c>
      <c r="AA1487" s="3">
        <v>249.88</v>
      </c>
      <c r="AB1487" s="3">
        <v>258.19</v>
      </c>
      <c r="AC1487" s="3">
        <v>260.45999999999998</v>
      </c>
      <c r="AD1487" s="3">
        <v>261.08999999999997</v>
      </c>
      <c r="AE1487" s="3">
        <v>262.23</v>
      </c>
      <c r="AF1487" s="3">
        <v>261.91000000000003</v>
      </c>
      <c r="AG1487" s="3">
        <v>263.42</v>
      </c>
      <c r="AH1487" s="3">
        <v>186.04</v>
      </c>
      <c r="AI1487" s="3">
        <v>185.31</v>
      </c>
      <c r="AJ1487" s="3">
        <v>185.32</v>
      </c>
      <c r="AK1487" s="3">
        <v>185.29</v>
      </c>
      <c r="AL1487" s="3">
        <v>186.7</v>
      </c>
      <c r="AM1487" s="3">
        <v>187.54</v>
      </c>
      <c r="AN1487" s="3">
        <v>135.94999999999999</v>
      </c>
      <c r="AO1487" s="3">
        <v>138.77000000000001</v>
      </c>
      <c r="AP1487" s="3">
        <v>140.87</v>
      </c>
      <c r="AQ1487" s="3">
        <v>141.66</v>
      </c>
      <c r="AR1487" s="3">
        <v>140.94999999999999</v>
      </c>
      <c r="AS1487" s="3">
        <v>139.15</v>
      </c>
      <c r="AT1487" s="3">
        <v>131.94</v>
      </c>
      <c r="AU1487" s="3">
        <v>131.31</v>
      </c>
      <c r="AV1487" s="3">
        <v>131.32</v>
      </c>
      <c r="AW1487" s="3">
        <v>131.29</v>
      </c>
      <c r="AX1487" s="3">
        <v>132.69</v>
      </c>
      <c r="AY1487" s="3">
        <v>132.68</v>
      </c>
    </row>
    <row r="1488" spans="1:51" x14ac:dyDescent="0.35">
      <c r="A1488" s="5">
        <f t="shared" si="24"/>
        <v>44809</v>
      </c>
      <c r="B1488" t="s">
        <v>2345</v>
      </c>
      <c r="C1488" s="2">
        <v>44809</v>
      </c>
      <c r="D1488" s="3">
        <v>465</v>
      </c>
      <c r="E1488" s="3">
        <v>773</v>
      </c>
      <c r="F1488" s="3">
        <v>723.88</v>
      </c>
      <c r="G1488" s="3">
        <v>664.47</v>
      </c>
      <c r="H1488" s="3">
        <v>664.46</v>
      </c>
      <c r="I1488" s="3">
        <v>663.57</v>
      </c>
      <c r="J1488" s="3">
        <v>373.33</v>
      </c>
      <c r="K1488" s="3">
        <v>377.68</v>
      </c>
      <c r="L1488" s="3">
        <v>377.16</v>
      </c>
      <c r="M1488" s="3">
        <v>334.54</v>
      </c>
      <c r="N1488" s="3">
        <v>335.89</v>
      </c>
      <c r="O1488" s="3">
        <v>334.42</v>
      </c>
      <c r="P1488" s="3">
        <v>349.41</v>
      </c>
      <c r="Q1488" s="3">
        <v>352.65</v>
      </c>
      <c r="R1488" s="3">
        <v>353.11</v>
      </c>
      <c r="S1488" s="3">
        <v>404.46</v>
      </c>
      <c r="T1488" s="3">
        <v>404.46</v>
      </c>
      <c r="U1488" s="3">
        <v>401.49</v>
      </c>
      <c r="V1488" s="3">
        <v>255.71</v>
      </c>
      <c r="W1488" s="3">
        <v>255.22</v>
      </c>
      <c r="X1488" s="3">
        <v>254.99</v>
      </c>
      <c r="Y1488" s="3">
        <v>254.67</v>
      </c>
      <c r="Z1488" s="3">
        <v>255.96</v>
      </c>
      <c r="AA1488" s="3">
        <v>256.68</v>
      </c>
      <c r="AB1488" s="3">
        <v>263.11</v>
      </c>
      <c r="AC1488" s="3">
        <v>265.38</v>
      </c>
      <c r="AD1488" s="3">
        <v>266.01</v>
      </c>
      <c r="AE1488" s="3">
        <v>267.14999999999998</v>
      </c>
      <c r="AF1488" s="3">
        <v>266.83</v>
      </c>
      <c r="AG1488" s="3">
        <v>268.33999999999997</v>
      </c>
      <c r="AH1488" s="3">
        <v>188.83</v>
      </c>
      <c r="AI1488" s="3">
        <v>188.1</v>
      </c>
      <c r="AJ1488" s="3">
        <v>188.11</v>
      </c>
      <c r="AK1488" s="3">
        <v>188.08</v>
      </c>
      <c r="AL1488" s="3">
        <v>189.49</v>
      </c>
      <c r="AM1488" s="3">
        <v>190.33</v>
      </c>
      <c r="AN1488" s="3">
        <v>140.87</v>
      </c>
      <c r="AO1488" s="3">
        <v>143.69</v>
      </c>
      <c r="AP1488" s="3">
        <v>145.79</v>
      </c>
      <c r="AQ1488" s="3">
        <v>146.58000000000001</v>
      </c>
      <c r="AR1488" s="3">
        <v>145.87</v>
      </c>
      <c r="AS1488" s="3">
        <v>144.07</v>
      </c>
      <c r="AT1488" s="3">
        <v>134.72999999999999</v>
      </c>
      <c r="AU1488" s="3">
        <v>134.1</v>
      </c>
      <c r="AV1488" s="3">
        <v>134.11000000000001</v>
      </c>
      <c r="AW1488" s="3">
        <v>134.08000000000001</v>
      </c>
      <c r="AX1488" s="3">
        <v>135.47999999999999</v>
      </c>
      <c r="AY1488" s="3">
        <v>135.47</v>
      </c>
    </row>
    <row r="1489" spans="1:51" x14ac:dyDescent="0.35">
      <c r="A1489" s="5">
        <f t="shared" si="24"/>
        <v>44810</v>
      </c>
      <c r="B1489" t="s">
        <v>2346</v>
      </c>
      <c r="C1489" s="2">
        <v>44810</v>
      </c>
      <c r="D1489" s="3">
        <v>410.46</v>
      </c>
      <c r="E1489" s="3">
        <v>750.41</v>
      </c>
      <c r="F1489" s="3">
        <v>715.47</v>
      </c>
      <c r="G1489" s="3">
        <v>663.33</v>
      </c>
      <c r="H1489" s="3">
        <v>663.32</v>
      </c>
      <c r="I1489" s="3">
        <v>662.43</v>
      </c>
      <c r="J1489" s="3">
        <v>394.37</v>
      </c>
      <c r="K1489" s="3">
        <v>398.72</v>
      </c>
      <c r="L1489" s="3">
        <v>398.2</v>
      </c>
      <c r="M1489" s="3">
        <v>356.44</v>
      </c>
      <c r="N1489" s="3">
        <v>357.79</v>
      </c>
      <c r="O1489" s="3">
        <v>356.32</v>
      </c>
      <c r="P1489" s="3">
        <v>386.01</v>
      </c>
      <c r="Q1489" s="3">
        <v>389.25</v>
      </c>
      <c r="R1489" s="3">
        <v>389.71</v>
      </c>
      <c r="S1489" s="3">
        <v>434.65</v>
      </c>
      <c r="T1489" s="3">
        <v>434.65</v>
      </c>
      <c r="U1489" s="3">
        <v>431.68</v>
      </c>
      <c r="V1489" s="3">
        <v>270.19</v>
      </c>
      <c r="W1489" s="3">
        <v>269.7</v>
      </c>
      <c r="X1489" s="3">
        <v>269.47000000000003</v>
      </c>
      <c r="Y1489" s="3">
        <v>269.14999999999998</v>
      </c>
      <c r="Z1489" s="3">
        <v>270.44</v>
      </c>
      <c r="AA1489" s="3">
        <v>271.16000000000003</v>
      </c>
      <c r="AB1489" s="3">
        <v>286.57</v>
      </c>
      <c r="AC1489" s="3">
        <v>288.83999999999997</v>
      </c>
      <c r="AD1489" s="3">
        <v>289.47000000000003</v>
      </c>
      <c r="AE1489" s="3">
        <v>290.61</v>
      </c>
      <c r="AF1489" s="3">
        <v>290.29000000000002</v>
      </c>
      <c r="AG1489" s="3">
        <v>291.8</v>
      </c>
      <c r="AH1489" s="3">
        <v>202.89</v>
      </c>
      <c r="AI1489" s="3">
        <v>202.16</v>
      </c>
      <c r="AJ1489" s="3">
        <v>202.17</v>
      </c>
      <c r="AK1489" s="3">
        <v>202.14</v>
      </c>
      <c r="AL1489" s="3">
        <v>203.55</v>
      </c>
      <c r="AM1489" s="3">
        <v>204.39</v>
      </c>
      <c r="AN1489" s="3">
        <v>164.33</v>
      </c>
      <c r="AO1489" s="3">
        <v>167.15</v>
      </c>
      <c r="AP1489" s="3">
        <v>169.25</v>
      </c>
      <c r="AQ1489" s="3">
        <v>170.04</v>
      </c>
      <c r="AR1489" s="3">
        <v>169.33</v>
      </c>
      <c r="AS1489" s="3">
        <v>167.53</v>
      </c>
      <c r="AT1489" s="3">
        <v>148.79</v>
      </c>
      <c r="AU1489" s="3">
        <v>148.16</v>
      </c>
      <c r="AV1489" s="3">
        <v>148.16999999999999</v>
      </c>
      <c r="AW1489" s="3">
        <v>148.13999999999999</v>
      </c>
      <c r="AX1489" s="3">
        <v>149.54</v>
      </c>
      <c r="AY1489" s="3">
        <v>149.53</v>
      </c>
    </row>
    <row r="1490" spans="1:51" x14ac:dyDescent="0.35">
      <c r="A1490" s="5">
        <f t="shared" si="24"/>
        <v>44811</v>
      </c>
      <c r="B1490" t="s">
        <v>2349</v>
      </c>
      <c r="C1490" s="2">
        <v>44811</v>
      </c>
      <c r="D1490" s="3">
        <v>392.24</v>
      </c>
      <c r="E1490" s="3">
        <v>702.24</v>
      </c>
      <c r="F1490" s="3">
        <v>662.64</v>
      </c>
      <c r="G1490" s="3">
        <v>615.24</v>
      </c>
      <c r="H1490" s="3">
        <v>615.23</v>
      </c>
      <c r="I1490" s="3">
        <v>614.34</v>
      </c>
      <c r="J1490" s="3">
        <v>381.88</v>
      </c>
      <c r="K1490" s="3">
        <v>386.23</v>
      </c>
      <c r="L1490" s="3">
        <v>385.71</v>
      </c>
      <c r="M1490" s="3">
        <v>350.08</v>
      </c>
      <c r="N1490" s="3">
        <v>351.43</v>
      </c>
      <c r="O1490" s="3">
        <v>349.96</v>
      </c>
      <c r="P1490" s="3">
        <v>386.95</v>
      </c>
      <c r="Q1490" s="3">
        <v>390.19</v>
      </c>
      <c r="R1490" s="3">
        <v>390.65</v>
      </c>
      <c r="S1490" s="3">
        <v>428.03</v>
      </c>
      <c r="T1490" s="3">
        <v>428.03</v>
      </c>
      <c r="U1490" s="3">
        <v>425.06</v>
      </c>
      <c r="V1490" s="3">
        <v>248.63</v>
      </c>
      <c r="W1490" s="3">
        <v>248.14</v>
      </c>
      <c r="X1490" s="3">
        <v>247.91</v>
      </c>
      <c r="Y1490" s="3">
        <v>247.59</v>
      </c>
      <c r="Z1490" s="3">
        <v>248.88</v>
      </c>
      <c r="AA1490" s="3">
        <v>249.6</v>
      </c>
      <c r="AB1490" s="3">
        <v>280.48</v>
      </c>
      <c r="AC1490" s="3">
        <v>282.75</v>
      </c>
      <c r="AD1490" s="3">
        <v>283.38</v>
      </c>
      <c r="AE1490" s="3">
        <v>284.52</v>
      </c>
      <c r="AF1490" s="3">
        <v>284.2</v>
      </c>
      <c r="AG1490" s="3">
        <v>285.70999999999998</v>
      </c>
      <c r="AH1490" s="3">
        <v>201.16</v>
      </c>
      <c r="AI1490" s="3">
        <v>200.43</v>
      </c>
      <c r="AJ1490" s="3">
        <v>200.44</v>
      </c>
      <c r="AK1490" s="3">
        <v>200.41</v>
      </c>
      <c r="AL1490" s="3">
        <v>201.82</v>
      </c>
      <c r="AM1490" s="3">
        <v>202.66</v>
      </c>
      <c r="AN1490" s="3">
        <v>174.54</v>
      </c>
      <c r="AO1490" s="3">
        <v>177.36</v>
      </c>
      <c r="AP1490" s="3">
        <v>179.46</v>
      </c>
      <c r="AQ1490" s="3">
        <v>180.25</v>
      </c>
      <c r="AR1490" s="3">
        <v>179.54</v>
      </c>
      <c r="AS1490" s="3">
        <v>177.74</v>
      </c>
      <c r="AT1490" s="3">
        <v>147.06</v>
      </c>
      <c r="AU1490" s="3">
        <v>146.43</v>
      </c>
      <c r="AV1490" s="3">
        <v>146.44</v>
      </c>
      <c r="AW1490" s="3">
        <v>146.41</v>
      </c>
      <c r="AX1490" s="3">
        <v>147.81</v>
      </c>
      <c r="AY1490" s="3">
        <v>147.80000000000001</v>
      </c>
    </row>
    <row r="1491" spans="1:51" x14ac:dyDescent="0.35">
      <c r="A1491" s="5">
        <f t="shared" si="24"/>
        <v>44812</v>
      </c>
      <c r="B1491" t="s">
        <v>2350</v>
      </c>
      <c r="C1491" s="2">
        <v>44812</v>
      </c>
      <c r="D1491" s="3">
        <v>372.82</v>
      </c>
      <c r="E1491" s="3">
        <v>657.39</v>
      </c>
      <c r="F1491" s="3">
        <v>669.71</v>
      </c>
      <c r="G1491" s="3">
        <v>590.79</v>
      </c>
      <c r="H1491" s="3">
        <v>590.78</v>
      </c>
      <c r="I1491" s="3">
        <v>589.89</v>
      </c>
      <c r="J1491" s="3">
        <v>377.14</v>
      </c>
      <c r="K1491" s="3">
        <v>381.49</v>
      </c>
      <c r="L1491" s="3">
        <v>380.97</v>
      </c>
      <c r="M1491" s="3">
        <v>346.48</v>
      </c>
      <c r="N1491" s="3">
        <v>347.83</v>
      </c>
      <c r="O1491" s="3">
        <v>346.36</v>
      </c>
      <c r="P1491" s="3">
        <v>383.99</v>
      </c>
      <c r="Q1491" s="3">
        <v>387.23</v>
      </c>
      <c r="R1491" s="3">
        <v>387.69</v>
      </c>
      <c r="S1491" s="3">
        <v>418.78</v>
      </c>
      <c r="T1491" s="3">
        <v>418.78</v>
      </c>
      <c r="U1491" s="3">
        <v>415.81</v>
      </c>
      <c r="V1491" s="3">
        <v>250.14</v>
      </c>
      <c r="W1491" s="3">
        <v>249.65</v>
      </c>
      <c r="X1491" s="3">
        <v>249.42</v>
      </c>
      <c r="Y1491" s="3">
        <v>249.1</v>
      </c>
      <c r="Z1491" s="3">
        <v>250.39</v>
      </c>
      <c r="AA1491" s="3">
        <v>251.11</v>
      </c>
      <c r="AB1491" s="3">
        <v>277.72000000000003</v>
      </c>
      <c r="AC1491" s="3">
        <v>279.99</v>
      </c>
      <c r="AD1491" s="3">
        <v>280.62</v>
      </c>
      <c r="AE1491" s="3">
        <v>281.76</v>
      </c>
      <c r="AF1491" s="3">
        <v>281.44</v>
      </c>
      <c r="AG1491" s="3">
        <v>282.95</v>
      </c>
      <c r="AH1491" s="3">
        <v>200.9</v>
      </c>
      <c r="AI1491" s="3">
        <v>200.17</v>
      </c>
      <c r="AJ1491" s="3">
        <v>200.18</v>
      </c>
      <c r="AK1491" s="3">
        <v>200.15</v>
      </c>
      <c r="AL1491" s="3">
        <v>201.56</v>
      </c>
      <c r="AM1491" s="3">
        <v>202.4</v>
      </c>
      <c r="AN1491" s="3">
        <v>174.29</v>
      </c>
      <c r="AO1491" s="3">
        <v>177.11</v>
      </c>
      <c r="AP1491" s="3">
        <v>179.21</v>
      </c>
      <c r="AQ1491" s="3">
        <v>180</v>
      </c>
      <c r="AR1491" s="3">
        <v>179.29</v>
      </c>
      <c r="AS1491" s="3">
        <v>177.49</v>
      </c>
      <c r="AT1491" s="3">
        <v>146.80000000000001</v>
      </c>
      <c r="AU1491" s="3">
        <v>146.16999999999999</v>
      </c>
      <c r="AV1491" s="3">
        <v>146.18</v>
      </c>
      <c r="AW1491" s="3">
        <v>146.15</v>
      </c>
      <c r="AX1491" s="3">
        <v>147.55000000000001</v>
      </c>
      <c r="AY1491" s="3">
        <v>147.54</v>
      </c>
    </row>
    <row r="1492" spans="1:51" x14ac:dyDescent="0.35">
      <c r="A1492" s="5">
        <f t="shared" si="24"/>
        <v>44813</v>
      </c>
      <c r="B1492" t="s">
        <v>2351</v>
      </c>
      <c r="C1492" s="2">
        <v>44813</v>
      </c>
      <c r="D1492" s="3">
        <v>337.2</v>
      </c>
      <c r="E1492" s="3">
        <v>571.52</v>
      </c>
      <c r="F1492" s="3">
        <v>565.88</v>
      </c>
      <c r="G1492" s="3">
        <v>521.39</v>
      </c>
      <c r="H1492" s="3">
        <v>521.38</v>
      </c>
      <c r="I1492" s="3">
        <v>520.49</v>
      </c>
      <c r="J1492" s="3">
        <v>347.93</v>
      </c>
      <c r="K1492" s="3">
        <v>352.28</v>
      </c>
      <c r="L1492" s="3">
        <v>351.76</v>
      </c>
      <c r="M1492" s="3">
        <v>317.45</v>
      </c>
      <c r="N1492" s="3">
        <v>318.8</v>
      </c>
      <c r="O1492" s="3">
        <v>317.33</v>
      </c>
      <c r="P1492" s="3">
        <v>362.22</v>
      </c>
      <c r="Q1492" s="3">
        <v>365.46</v>
      </c>
      <c r="R1492" s="3">
        <v>365.92</v>
      </c>
      <c r="S1492" s="3">
        <v>391.76</v>
      </c>
      <c r="T1492" s="3">
        <v>391.76</v>
      </c>
      <c r="U1492" s="3">
        <v>388.79</v>
      </c>
      <c r="V1492" s="3">
        <v>226.2</v>
      </c>
      <c r="W1492" s="3">
        <v>225.71</v>
      </c>
      <c r="X1492" s="3">
        <v>225.48</v>
      </c>
      <c r="Y1492" s="3">
        <v>225.16</v>
      </c>
      <c r="Z1492" s="3">
        <v>226.45</v>
      </c>
      <c r="AA1492" s="3">
        <v>227.17</v>
      </c>
      <c r="AB1492" s="3">
        <v>260.23</v>
      </c>
      <c r="AC1492" s="3">
        <v>262.5</v>
      </c>
      <c r="AD1492" s="3">
        <v>263.13</v>
      </c>
      <c r="AE1492" s="3">
        <v>264.27</v>
      </c>
      <c r="AF1492" s="3">
        <v>263.95</v>
      </c>
      <c r="AG1492" s="3">
        <v>265.45999999999998</v>
      </c>
      <c r="AH1492" s="3">
        <v>196.66</v>
      </c>
      <c r="AI1492" s="3">
        <v>195.93</v>
      </c>
      <c r="AJ1492" s="3">
        <v>195.94</v>
      </c>
      <c r="AK1492" s="3">
        <v>195.91</v>
      </c>
      <c r="AL1492" s="3">
        <v>197.32</v>
      </c>
      <c r="AM1492" s="3">
        <v>198.16</v>
      </c>
      <c r="AN1492" s="3">
        <v>156.80000000000001</v>
      </c>
      <c r="AO1492" s="3">
        <v>159.62</v>
      </c>
      <c r="AP1492" s="3">
        <v>161.72</v>
      </c>
      <c r="AQ1492" s="3">
        <v>162.51</v>
      </c>
      <c r="AR1492" s="3">
        <v>161.80000000000001</v>
      </c>
      <c r="AS1492" s="3">
        <v>160</v>
      </c>
      <c r="AT1492" s="3">
        <v>142.56</v>
      </c>
      <c r="AU1492" s="3">
        <v>141.93</v>
      </c>
      <c r="AV1492" s="3">
        <v>141.94</v>
      </c>
      <c r="AW1492" s="3">
        <v>141.91</v>
      </c>
      <c r="AX1492" s="3">
        <v>143.31</v>
      </c>
      <c r="AY1492" s="3">
        <v>143.30000000000001</v>
      </c>
    </row>
    <row r="1493" spans="1:51" x14ac:dyDescent="0.35">
      <c r="A1493" s="5">
        <f t="shared" si="24"/>
        <v>44816</v>
      </c>
      <c r="B1493" t="s">
        <v>2352</v>
      </c>
      <c r="C1493" s="2">
        <v>44816</v>
      </c>
      <c r="D1493" s="3">
        <v>322.39</v>
      </c>
      <c r="E1493" s="3">
        <v>520.59</v>
      </c>
      <c r="F1493" s="3">
        <v>522.34</v>
      </c>
      <c r="G1493" s="3">
        <v>493.93</v>
      </c>
      <c r="H1493" s="3">
        <v>493.92</v>
      </c>
      <c r="I1493" s="3">
        <v>493.03</v>
      </c>
      <c r="J1493" s="3">
        <v>325.70999999999998</v>
      </c>
      <c r="K1493" s="3">
        <v>330.06</v>
      </c>
      <c r="L1493" s="3">
        <v>329.54</v>
      </c>
      <c r="M1493" s="3">
        <v>295.29000000000002</v>
      </c>
      <c r="N1493" s="3">
        <v>296.64</v>
      </c>
      <c r="O1493" s="3">
        <v>295.17</v>
      </c>
      <c r="P1493" s="3">
        <v>339.55</v>
      </c>
      <c r="Q1493" s="3">
        <v>342.79</v>
      </c>
      <c r="R1493" s="3">
        <v>343.25</v>
      </c>
      <c r="S1493" s="3">
        <v>364.72</v>
      </c>
      <c r="T1493" s="3">
        <v>364.72</v>
      </c>
      <c r="U1493" s="3">
        <v>361.75</v>
      </c>
      <c r="V1493" s="3">
        <v>217.2</v>
      </c>
      <c r="W1493" s="3">
        <v>216.71</v>
      </c>
      <c r="X1493" s="3">
        <v>216.48</v>
      </c>
      <c r="Y1493" s="3">
        <v>216.16</v>
      </c>
      <c r="Z1493" s="3">
        <v>217.45</v>
      </c>
      <c r="AA1493" s="3">
        <v>218.17</v>
      </c>
      <c r="AB1493" s="3">
        <v>248.62</v>
      </c>
      <c r="AC1493" s="3">
        <v>250.89</v>
      </c>
      <c r="AD1493" s="3">
        <v>251.52</v>
      </c>
      <c r="AE1493" s="3">
        <v>252.66</v>
      </c>
      <c r="AF1493" s="3">
        <v>252.34</v>
      </c>
      <c r="AG1493" s="3">
        <v>253.85</v>
      </c>
      <c r="AH1493" s="3">
        <v>197.6</v>
      </c>
      <c r="AI1493" s="3">
        <v>196.87</v>
      </c>
      <c r="AJ1493" s="3">
        <v>196.88</v>
      </c>
      <c r="AK1493" s="3">
        <v>196.85</v>
      </c>
      <c r="AL1493" s="3">
        <v>198.26</v>
      </c>
      <c r="AM1493" s="3">
        <v>199.1</v>
      </c>
      <c r="AN1493" s="3">
        <v>145.19</v>
      </c>
      <c r="AO1493" s="3">
        <v>148.01</v>
      </c>
      <c r="AP1493" s="3">
        <v>150.11000000000001</v>
      </c>
      <c r="AQ1493" s="3">
        <v>150.9</v>
      </c>
      <c r="AR1493" s="3">
        <v>150.19</v>
      </c>
      <c r="AS1493" s="3">
        <v>148.38999999999999</v>
      </c>
      <c r="AT1493" s="3">
        <v>143.5</v>
      </c>
      <c r="AU1493" s="3">
        <v>142.87</v>
      </c>
      <c r="AV1493" s="3">
        <v>142.88</v>
      </c>
      <c r="AW1493" s="3">
        <v>142.85</v>
      </c>
      <c r="AX1493" s="3">
        <v>144.25</v>
      </c>
      <c r="AY1493" s="3">
        <v>144.24</v>
      </c>
    </row>
    <row r="1494" spans="1:51" x14ac:dyDescent="0.35">
      <c r="A1494" s="5">
        <f t="shared" si="24"/>
        <v>44817</v>
      </c>
      <c r="B1494" t="s">
        <v>2353</v>
      </c>
      <c r="C1494" s="2">
        <v>44817</v>
      </c>
      <c r="D1494" s="3">
        <v>343.66</v>
      </c>
      <c r="E1494" s="3">
        <v>557.15</v>
      </c>
      <c r="F1494" s="3">
        <v>530.08000000000004</v>
      </c>
      <c r="G1494" s="3">
        <v>511.99</v>
      </c>
      <c r="H1494" s="3">
        <v>511.98</v>
      </c>
      <c r="I1494" s="3">
        <v>511.09</v>
      </c>
      <c r="J1494" s="3">
        <v>331.66</v>
      </c>
      <c r="K1494" s="3">
        <v>336.01</v>
      </c>
      <c r="L1494" s="3">
        <v>335.49</v>
      </c>
      <c r="M1494" s="3">
        <v>301.25</v>
      </c>
      <c r="N1494" s="3">
        <v>302.60000000000002</v>
      </c>
      <c r="O1494" s="3">
        <v>301.13</v>
      </c>
      <c r="P1494" s="3">
        <v>345.45</v>
      </c>
      <c r="Q1494" s="3">
        <v>348.69</v>
      </c>
      <c r="R1494" s="3">
        <v>349.15</v>
      </c>
      <c r="S1494" s="3">
        <v>366.97</v>
      </c>
      <c r="T1494" s="3">
        <v>366.97</v>
      </c>
      <c r="U1494" s="3">
        <v>364</v>
      </c>
      <c r="V1494" s="3">
        <v>218.3</v>
      </c>
      <c r="W1494" s="3">
        <v>217.81</v>
      </c>
      <c r="X1494" s="3">
        <v>217.58</v>
      </c>
      <c r="Y1494" s="3">
        <v>217.26</v>
      </c>
      <c r="Z1494" s="3">
        <v>218.55</v>
      </c>
      <c r="AA1494" s="3">
        <v>219.27</v>
      </c>
      <c r="AB1494" s="3">
        <v>248.4</v>
      </c>
      <c r="AC1494" s="3">
        <v>250.67</v>
      </c>
      <c r="AD1494" s="3">
        <v>251.3</v>
      </c>
      <c r="AE1494" s="3">
        <v>252.44</v>
      </c>
      <c r="AF1494" s="3">
        <v>252.12</v>
      </c>
      <c r="AG1494" s="3">
        <v>253.63</v>
      </c>
      <c r="AH1494" s="3">
        <v>199.32</v>
      </c>
      <c r="AI1494" s="3">
        <v>198.59</v>
      </c>
      <c r="AJ1494" s="3">
        <v>198.6</v>
      </c>
      <c r="AK1494" s="3">
        <v>198.57</v>
      </c>
      <c r="AL1494" s="3">
        <v>199.98</v>
      </c>
      <c r="AM1494" s="3">
        <v>200.82</v>
      </c>
      <c r="AN1494" s="3">
        <v>144.97</v>
      </c>
      <c r="AO1494" s="3">
        <v>147.79</v>
      </c>
      <c r="AP1494" s="3">
        <v>149.88999999999999</v>
      </c>
      <c r="AQ1494" s="3">
        <v>150.68</v>
      </c>
      <c r="AR1494" s="3">
        <v>149.97</v>
      </c>
      <c r="AS1494" s="3">
        <v>148.16999999999999</v>
      </c>
      <c r="AT1494" s="3">
        <v>145.22</v>
      </c>
      <c r="AU1494" s="3">
        <v>144.59</v>
      </c>
      <c r="AV1494" s="3">
        <v>144.6</v>
      </c>
      <c r="AW1494" s="3">
        <v>144.57</v>
      </c>
      <c r="AX1494" s="3">
        <v>145.97</v>
      </c>
      <c r="AY1494" s="3">
        <v>145.96</v>
      </c>
    </row>
    <row r="1495" spans="1:51" x14ac:dyDescent="0.35">
      <c r="A1495" s="5">
        <f t="shared" si="24"/>
        <v>44818</v>
      </c>
      <c r="B1495" t="s">
        <v>2354</v>
      </c>
      <c r="C1495" s="2">
        <v>44818</v>
      </c>
      <c r="D1495" s="3">
        <v>378.93</v>
      </c>
      <c r="E1495" s="3">
        <v>601.51</v>
      </c>
      <c r="F1495" s="3">
        <v>578.96</v>
      </c>
      <c r="G1495" s="3">
        <v>555.26</v>
      </c>
      <c r="H1495" s="3">
        <v>555.25</v>
      </c>
      <c r="I1495" s="3">
        <v>554.36</v>
      </c>
      <c r="J1495" s="3">
        <v>368.13</v>
      </c>
      <c r="K1495" s="3">
        <v>372.48</v>
      </c>
      <c r="L1495" s="3">
        <v>371.96</v>
      </c>
      <c r="M1495" s="3">
        <v>337.66</v>
      </c>
      <c r="N1495" s="3">
        <v>339.01</v>
      </c>
      <c r="O1495" s="3">
        <v>337.54</v>
      </c>
      <c r="P1495" s="3">
        <v>366.65</v>
      </c>
      <c r="Q1495" s="3">
        <v>369.89</v>
      </c>
      <c r="R1495" s="3">
        <v>370.35</v>
      </c>
      <c r="S1495" s="3">
        <v>383.74</v>
      </c>
      <c r="T1495" s="3">
        <v>383.74</v>
      </c>
      <c r="U1495" s="3">
        <v>380.77</v>
      </c>
      <c r="V1495" s="3">
        <v>216.05</v>
      </c>
      <c r="W1495" s="3">
        <v>215.56</v>
      </c>
      <c r="X1495" s="3">
        <v>215.33</v>
      </c>
      <c r="Y1495" s="3">
        <v>215.01</v>
      </c>
      <c r="Z1495" s="3">
        <v>216.3</v>
      </c>
      <c r="AA1495" s="3">
        <v>217.02</v>
      </c>
      <c r="AB1495" s="3">
        <v>234.44</v>
      </c>
      <c r="AC1495" s="3">
        <v>236.71</v>
      </c>
      <c r="AD1495" s="3">
        <v>237.34</v>
      </c>
      <c r="AE1495" s="3">
        <v>238.48</v>
      </c>
      <c r="AF1495" s="3">
        <v>238.16</v>
      </c>
      <c r="AG1495" s="3">
        <v>239.67</v>
      </c>
      <c r="AH1495" s="3">
        <v>191.11</v>
      </c>
      <c r="AI1495" s="3">
        <v>190.38</v>
      </c>
      <c r="AJ1495" s="3">
        <v>190.39</v>
      </c>
      <c r="AK1495" s="3">
        <v>190.36</v>
      </c>
      <c r="AL1495" s="3">
        <v>191.77</v>
      </c>
      <c r="AM1495" s="3">
        <v>192.61</v>
      </c>
      <c r="AN1495" s="3">
        <v>131.01</v>
      </c>
      <c r="AO1495" s="3">
        <v>133.83000000000001</v>
      </c>
      <c r="AP1495" s="3">
        <v>135.93</v>
      </c>
      <c r="AQ1495" s="3">
        <v>136.72</v>
      </c>
      <c r="AR1495" s="3">
        <v>136.01</v>
      </c>
      <c r="AS1495" s="3">
        <v>134.21</v>
      </c>
      <c r="AT1495" s="3">
        <v>137.01</v>
      </c>
      <c r="AU1495" s="3">
        <v>136.38</v>
      </c>
      <c r="AV1495" s="3">
        <v>136.38999999999999</v>
      </c>
      <c r="AW1495" s="3">
        <v>136.36000000000001</v>
      </c>
      <c r="AX1495" s="3">
        <v>137.76</v>
      </c>
      <c r="AY1495" s="3">
        <v>137.75</v>
      </c>
    </row>
    <row r="1496" spans="1:51" x14ac:dyDescent="0.35">
      <c r="A1496" s="5">
        <f t="shared" si="24"/>
        <v>44819</v>
      </c>
      <c r="B1496" t="s">
        <v>2355</v>
      </c>
      <c r="C1496" s="2">
        <v>44819</v>
      </c>
      <c r="D1496" s="3">
        <v>357.79</v>
      </c>
      <c r="E1496" s="3">
        <v>586.96</v>
      </c>
      <c r="F1496" s="3">
        <v>577.95000000000005</v>
      </c>
      <c r="G1496" s="3">
        <v>558.62</v>
      </c>
      <c r="H1496" s="3">
        <v>558.61</v>
      </c>
      <c r="I1496" s="3">
        <v>557.72</v>
      </c>
      <c r="J1496" s="3">
        <v>373.57</v>
      </c>
      <c r="K1496" s="3">
        <v>377.92</v>
      </c>
      <c r="L1496" s="3">
        <v>377.4</v>
      </c>
      <c r="M1496" s="3">
        <v>343.09</v>
      </c>
      <c r="N1496" s="3">
        <v>344.44</v>
      </c>
      <c r="O1496" s="3">
        <v>342.97</v>
      </c>
      <c r="P1496" s="3">
        <v>381.86</v>
      </c>
      <c r="Q1496" s="3">
        <v>385.1</v>
      </c>
      <c r="R1496" s="3">
        <v>385.56</v>
      </c>
      <c r="S1496" s="3">
        <v>394.88</v>
      </c>
      <c r="T1496" s="3">
        <v>394.88</v>
      </c>
      <c r="U1496" s="3">
        <v>391.91</v>
      </c>
      <c r="V1496" s="3">
        <v>213.33</v>
      </c>
      <c r="W1496" s="3">
        <v>212.84</v>
      </c>
      <c r="X1496" s="3">
        <v>212.61</v>
      </c>
      <c r="Y1496" s="3">
        <v>212.29</v>
      </c>
      <c r="Z1496" s="3">
        <v>213.58</v>
      </c>
      <c r="AA1496" s="3">
        <v>214.3</v>
      </c>
      <c r="AB1496" s="3">
        <v>237.1</v>
      </c>
      <c r="AC1496" s="3">
        <v>239.37</v>
      </c>
      <c r="AD1496" s="3">
        <v>240</v>
      </c>
      <c r="AE1496" s="3">
        <v>241.14</v>
      </c>
      <c r="AF1496" s="3">
        <v>240.82</v>
      </c>
      <c r="AG1496" s="3">
        <v>242.33</v>
      </c>
      <c r="AH1496" s="3">
        <v>192.96</v>
      </c>
      <c r="AI1496" s="3">
        <v>192.23</v>
      </c>
      <c r="AJ1496" s="3">
        <v>192.24</v>
      </c>
      <c r="AK1496" s="3">
        <v>192.21</v>
      </c>
      <c r="AL1496" s="3">
        <v>193.62</v>
      </c>
      <c r="AM1496" s="3">
        <v>194.46</v>
      </c>
      <c r="AN1496" s="3">
        <v>133.66999999999999</v>
      </c>
      <c r="AO1496" s="3">
        <v>136.49</v>
      </c>
      <c r="AP1496" s="3">
        <v>138.59</v>
      </c>
      <c r="AQ1496" s="3">
        <v>139.38</v>
      </c>
      <c r="AR1496" s="3">
        <v>138.66999999999999</v>
      </c>
      <c r="AS1496" s="3">
        <v>136.87</v>
      </c>
      <c r="AT1496" s="3">
        <v>138.86000000000001</v>
      </c>
      <c r="AU1496" s="3">
        <v>138.22999999999999</v>
      </c>
      <c r="AV1496" s="3">
        <v>138.24</v>
      </c>
      <c r="AW1496" s="3">
        <v>138.21</v>
      </c>
      <c r="AX1496" s="3">
        <v>139.61000000000001</v>
      </c>
      <c r="AY1496" s="3">
        <v>139.6</v>
      </c>
    </row>
    <row r="1497" spans="1:51" x14ac:dyDescent="0.35">
      <c r="A1497" s="5">
        <f t="shared" si="24"/>
        <v>44820</v>
      </c>
      <c r="B1497" t="s">
        <v>2356</v>
      </c>
      <c r="C1497" s="2">
        <v>44820</v>
      </c>
      <c r="D1497" s="3">
        <v>305.49</v>
      </c>
      <c r="E1497" s="3">
        <v>546.49</v>
      </c>
      <c r="F1497" s="3">
        <v>536.54</v>
      </c>
      <c r="G1497" s="3">
        <v>514.38</v>
      </c>
      <c r="H1497" s="3">
        <v>514.37</v>
      </c>
      <c r="I1497" s="3">
        <v>513.48</v>
      </c>
      <c r="J1497" s="3">
        <v>337.8</v>
      </c>
      <c r="K1497" s="3">
        <v>342.15</v>
      </c>
      <c r="L1497" s="3">
        <v>341.63</v>
      </c>
      <c r="M1497" s="3">
        <v>308.32</v>
      </c>
      <c r="N1497" s="3">
        <v>309.67</v>
      </c>
      <c r="O1497" s="3">
        <v>308.2</v>
      </c>
      <c r="P1497" s="3">
        <v>349.38</v>
      </c>
      <c r="Q1497" s="3">
        <v>352.62</v>
      </c>
      <c r="R1497" s="3">
        <v>353.08</v>
      </c>
      <c r="S1497" s="3">
        <v>359.22</v>
      </c>
      <c r="T1497" s="3">
        <v>359.22</v>
      </c>
      <c r="U1497" s="3">
        <v>356.25</v>
      </c>
      <c r="V1497" s="3">
        <v>209.18</v>
      </c>
      <c r="W1497" s="3">
        <v>208.69</v>
      </c>
      <c r="X1497" s="3">
        <v>208.46</v>
      </c>
      <c r="Y1497" s="3">
        <v>208.14</v>
      </c>
      <c r="Z1497" s="3">
        <v>209.43</v>
      </c>
      <c r="AA1497" s="3">
        <v>210.15</v>
      </c>
      <c r="AB1497" s="3">
        <v>231.45</v>
      </c>
      <c r="AC1497" s="3">
        <v>233.72</v>
      </c>
      <c r="AD1497" s="3">
        <v>234.35</v>
      </c>
      <c r="AE1497" s="3">
        <v>235.49</v>
      </c>
      <c r="AF1497" s="3">
        <v>235.17</v>
      </c>
      <c r="AG1497" s="3">
        <v>236.68</v>
      </c>
      <c r="AH1497" s="3">
        <v>187.3</v>
      </c>
      <c r="AI1497" s="3">
        <v>186.57</v>
      </c>
      <c r="AJ1497" s="3">
        <v>186.58</v>
      </c>
      <c r="AK1497" s="3">
        <v>186.55</v>
      </c>
      <c r="AL1497" s="3">
        <v>187.96</v>
      </c>
      <c r="AM1497" s="3">
        <v>188.8</v>
      </c>
      <c r="AN1497" s="3">
        <v>128.02000000000001</v>
      </c>
      <c r="AO1497" s="3">
        <v>130.84</v>
      </c>
      <c r="AP1497" s="3">
        <v>132.94</v>
      </c>
      <c r="AQ1497" s="3">
        <v>133.72999999999999</v>
      </c>
      <c r="AR1497" s="3">
        <v>133.02000000000001</v>
      </c>
      <c r="AS1497" s="3">
        <v>131.22</v>
      </c>
      <c r="AT1497" s="3">
        <v>133.19999999999999</v>
      </c>
      <c r="AU1497" s="3">
        <v>132.57</v>
      </c>
      <c r="AV1497" s="3">
        <v>132.58000000000001</v>
      </c>
      <c r="AW1497" s="3">
        <v>132.55000000000001</v>
      </c>
      <c r="AX1497" s="3">
        <v>133.94999999999999</v>
      </c>
      <c r="AY1497" s="3">
        <v>133.94</v>
      </c>
    </row>
    <row r="1498" spans="1:51" x14ac:dyDescent="0.35">
      <c r="A1498" s="5">
        <f t="shared" si="24"/>
        <v>44823</v>
      </c>
      <c r="B1498" t="s">
        <v>2357</v>
      </c>
      <c r="C1498" s="2">
        <v>44823</v>
      </c>
      <c r="D1498" s="3">
        <v>280.85000000000002</v>
      </c>
      <c r="E1498" s="3">
        <v>512.20000000000005</v>
      </c>
      <c r="F1498" s="3">
        <v>491.7</v>
      </c>
      <c r="G1498" s="3">
        <v>492.25</v>
      </c>
      <c r="H1498" s="3">
        <v>492.24</v>
      </c>
      <c r="I1498" s="3">
        <v>491.35</v>
      </c>
      <c r="J1498" s="3">
        <v>331.47</v>
      </c>
      <c r="K1498" s="3">
        <v>335.82</v>
      </c>
      <c r="L1498" s="3">
        <v>335.3</v>
      </c>
      <c r="M1498" s="3">
        <v>304.08999999999997</v>
      </c>
      <c r="N1498" s="3">
        <v>305.44</v>
      </c>
      <c r="O1498" s="3">
        <v>303.97000000000003</v>
      </c>
      <c r="P1498" s="3">
        <v>338.44</v>
      </c>
      <c r="Q1498" s="3">
        <v>341.68</v>
      </c>
      <c r="R1498" s="3">
        <v>342.14</v>
      </c>
      <c r="S1498" s="3">
        <v>343.51</v>
      </c>
      <c r="T1498" s="3">
        <v>343.51</v>
      </c>
      <c r="U1498" s="3">
        <v>340.54</v>
      </c>
      <c r="V1498" s="3">
        <v>202.02</v>
      </c>
      <c r="W1498" s="3">
        <v>201.53</v>
      </c>
      <c r="X1498" s="3">
        <v>201.3</v>
      </c>
      <c r="Y1498" s="3">
        <v>200.98</v>
      </c>
      <c r="Z1498" s="3">
        <v>202.27</v>
      </c>
      <c r="AA1498" s="3">
        <v>202.99</v>
      </c>
      <c r="AB1498" s="3">
        <v>225.37</v>
      </c>
      <c r="AC1498" s="3">
        <v>227.64</v>
      </c>
      <c r="AD1498" s="3">
        <v>228.27</v>
      </c>
      <c r="AE1498" s="3">
        <v>229.41</v>
      </c>
      <c r="AF1498" s="3">
        <v>229.09</v>
      </c>
      <c r="AG1498" s="3">
        <v>230.6</v>
      </c>
      <c r="AH1498" s="3">
        <v>185.41</v>
      </c>
      <c r="AI1498" s="3">
        <v>184.68</v>
      </c>
      <c r="AJ1498" s="3">
        <v>184.69</v>
      </c>
      <c r="AK1498" s="3">
        <v>184.66</v>
      </c>
      <c r="AL1498" s="3">
        <v>186.07</v>
      </c>
      <c r="AM1498" s="3">
        <v>186.91</v>
      </c>
      <c r="AN1498" s="3">
        <v>121.94</v>
      </c>
      <c r="AO1498" s="3">
        <v>124.76</v>
      </c>
      <c r="AP1498" s="3">
        <v>126.86</v>
      </c>
      <c r="AQ1498" s="3">
        <v>127.65</v>
      </c>
      <c r="AR1498" s="3">
        <v>126.94</v>
      </c>
      <c r="AS1498" s="3">
        <v>125.14</v>
      </c>
      <c r="AT1498" s="3">
        <v>131.31</v>
      </c>
      <c r="AU1498" s="3">
        <v>130.68</v>
      </c>
      <c r="AV1498" s="3">
        <v>130.69</v>
      </c>
      <c r="AW1498" s="3">
        <v>130.66</v>
      </c>
      <c r="AX1498" s="3">
        <v>132.06</v>
      </c>
      <c r="AY1498" s="3">
        <v>132.05000000000001</v>
      </c>
    </row>
    <row r="1499" spans="1:51" x14ac:dyDescent="0.35">
      <c r="A1499" s="5">
        <f t="shared" si="24"/>
        <v>44824</v>
      </c>
      <c r="B1499" t="s">
        <v>2358</v>
      </c>
      <c r="C1499" s="2">
        <v>44824</v>
      </c>
      <c r="D1499" s="3">
        <v>306.7</v>
      </c>
      <c r="E1499" s="3">
        <v>531.62</v>
      </c>
      <c r="F1499" s="3">
        <v>519.75</v>
      </c>
      <c r="G1499" s="3">
        <v>533.38</v>
      </c>
      <c r="H1499" s="3">
        <v>533.37</v>
      </c>
      <c r="I1499" s="3">
        <v>532.48</v>
      </c>
      <c r="J1499" s="3">
        <v>347.76</v>
      </c>
      <c r="K1499" s="3">
        <v>352.11</v>
      </c>
      <c r="L1499" s="3">
        <v>351.59</v>
      </c>
      <c r="M1499" s="3">
        <v>317.99</v>
      </c>
      <c r="N1499" s="3">
        <v>319.33999999999997</v>
      </c>
      <c r="O1499" s="3">
        <v>317.87</v>
      </c>
      <c r="P1499" s="3">
        <v>356.4</v>
      </c>
      <c r="Q1499" s="3">
        <v>359.64</v>
      </c>
      <c r="R1499" s="3">
        <v>360.1</v>
      </c>
      <c r="S1499" s="3">
        <v>360.25</v>
      </c>
      <c r="T1499" s="3">
        <v>360.25</v>
      </c>
      <c r="U1499" s="3">
        <v>357.28</v>
      </c>
      <c r="V1499" s="3">
        <v>211.67</v>
      </c>
      <c r="W1499" s="3">
        <v>211.18</v>
      </c>
      <c r="X1499" s="3">
        <v>210.95</v>
      </c>
      <c r="Y1499" s="3">
        <v>210.63</v>
      </c>
      <c r="Z1499" s="3">
        <v>211.92</v>
      </c>
      <c r="AA1499" s="3">
        <v>212.64</v>
      </c>
      <c r="AB1499" s="3">
        <v>231.21</v>
      </c>
      <c r="AC1499" s="3">
        <v>233.48</v>
      </c>
      <c r="AD1499" s="3">
        <v>234.11</v>
      </c>
      <c r="AE1499" s="3">
        <v>235.25</v>
      </c>
      <c r="AF1499" s="3">
        <v>234.93</v>
      </c>
      <c r="AG1499" s="3">
        <v>236.44</v>
      </c>
      <c r="AH1499" s="3">
        <v>186</v>
      </c>
      <c r="AI1499" s="3">
        <v>185.27</v>
      </c>
      <c r="AJ1499" s="3">
        <v>185.28</v>
      </c>
      <c r="AK1499" s="3">
        <v>185.25</v>
      </c>
      <c r="AL1499" s="3">
        <v>186.66</v>
      </c>
      <c r="AM1499" s="3">
        <v>187.5</v>
      </c>
      <c r="AN1499" s="3">
        <v>127.78</v>
      </c>
      <c r="AO1499" s="3">
        <v>130.6</v>
      </c>
      <c r="AP1499" s="3">
        <v>132.69999999999999</v>
      </c>
      <c r="AQ1499" s="3">
        <v>133.49</v>
      </c>
      <c r="AR1499" s="3">
        <v>132.78</v>
      </c>
      <c r="AS1499" s="3">
        <v>130.97999999999999</v>
      </c>
      <c r="AT1499" s="3">
        <v>131.9</v>
      </c>
      <c r="AU1499" s="3">
        <v>131.27000000000001</v>
      </c>
      <c r="AV1499" s="3">
        <v>131.28</v>
      </c>
      <c r="AW1499" s="3">
        <v>131.25</v>
      </c>
      <c r="AX1499" s="3">
        <v>132.65</v>
      </c>
      <c r="AY1499" s="3">
        <v>132.63999999999999</v>
      </c>
    </row>
    <row r="1500" spans="1:51" x14ac:dyDescent="0.35">
      <c r="A1500" s="5">
        <f t="shared" si="24"/>
        <v>44825</v>
      </c>
      <c r="B1500" t="s">
        <v>2359</v>
      </c>
      <c r="C1500" s="2">
        <v>44825</v>
      </c>
      <c r="D1500" s="3">
        <v>282.73</v>
      </c>
      <c r="E1500" s="3">
        <v>548.69000000000005</v>
      </c>
      <c r="F1500" s="3">
        <v>577.78</v>
      </c>
      <c r="G1500" s="3">
        <v>544.94000000000005</v>
      </c>
      <c r="H1500" s="3">
        <v>544.92999999999995</v>
      </c>
      <c r="I1500" s="3">
        <v>544.04</v>
      </c>
      <c r="J1500" s="3">
        <v>353.96</v>
      </c>
      <c r="K1500" s="3">
        <v>358.31</v>
      </c>
      <c r="L1500" s="3">
        <v>357.79</v>
      </c>
      <c r="M1500" s="3">
        <v>323.39999999999998</v>
      </c>
      <c r="N1500" s="3">
        <v>324.75</v>
      </c>
      <c r="O1500" s="3">
        <v>323.27999999999997</v>
      </c>
      <c r="P1500" s="3">
        <v>363.1</v>
      </c>
      <c r="Q1500" s="3">
        <v>366.34</v>
      </c>
      <c r="R1500" s="3">
        <v>366.8</v>
      </c>
      <c r="S1500" s="3">
        <v>366.14</v>
      </c>
      <c r="T1500" s="3">
        <v>366.14</v>
      </c>
      <c r="U1500" s="3">
        <v>363.17</v>
      </c>
      <c r="V1500" s="3">
        <v>205.46</v>
      </c>
      <c r="W1500" s="3">
        <v>204.97</v>
      </c>
      <c r="X1500" s="3">
        <v>204.74</v>
      </c>
      <c r="Y1500" s="3">
        <v>204.42</v>
      </c>
      <c r="Z1500" s="3">
        <v>205.71</v>
      </c>
      <c r="AA1500" s="3">
        <v>206.43</v>
      </c>
      <c r="AB1500" s="3">
        <v>229.1</v>
      </c>
      <c r="AC1500" s="3">
        <v>231.37</v>
      </c>
      <c r="AD1500" s="3">
        <v>232</v>
      </c>
      <c r="AE1500" s="3">
        <v>233.14</v>
      </c>
      <c r="AF1500" s="3">
        <v>232.82</v>
      </c>
      <c r="AG1500" s="3">
        <v>234.33</v>
      </c>
      <c r="AH1500" s="3">
        <v>183.25</v>
      </c>
      <c r="AI1500" s="3">
        <v>182.52</v>
      </c>
      <c r="AJ1500" s="3">
        <v>182.53</v>
      </c>
      <c r="AK1500" s="3">
        <v>182.5</v>
      </c>
      <c r="AL1500" s="3">
        <v>183.91</v>
      </c>
      <c r="AM1500" s="3">
        <v>184.75</v>
      </c>
      <c r="AN1500" s="3">
        <v>125.67</v>
      </c>
      <c r="AO1500" s="3">
        <v>128.49</v>
      </c>
      <c r="AP1500" s="3">
        <v>130.59</v>
      </c>
      <c r="AQ1500" s="3">
        <v>131.38</v>
      </c>
      <c r="AR1500" s="3">
        <v>130.66999999999999</v>
      </c>
      <c r="AS1500" s="3">
        <v>128.87</v>
      </c>
      <c r="AT1500" s="3">
        <v>129.15</v>
      </c>
      <c r="AU1500" s="3">
        <v>128.52000000000001</v>
      </c>
      <c r="AV1500" s="3">
        <v>128.53</v>
      </c>
      <c r="AW1500" s="3">
        <v>128.5</v>
      </c>
      <c r="AX1500" s="3">
        <v>129.9</v>
      </c>
      <c r="AY1500" s="3">
        <v>129.88999999999999</v>
      </c>
    </row>
    <row r="1501" spans="1:51" x14ac:dyDescent="0.35">
      <c r="A1501" s="5">
        <f t="shared" si="24"/>
        <v>44826</v>
      </c>
      <c r="B1501" t="s">
        <v>2360</v>
      </c>
      <c r="C1501" s="2">
        <v>44826</v>
      </c>
      <c r="D1501" s="3">
        <v>303.94</v>
      </c>
      <c r="E1501" s="3">
        <v>590.41</v>
      </c>
      <c r="F1501" s="3">
        <v>628.32000000000005</v>
      </c>
      <c r="G1501" s="3">
        <v>625.29</v>
      </c>
      <c r="H1501" s="3">
        <v>589.88</v>
      </c>
      <c r="I1501" s="3">
        <v>588.99</v>
      </c>
      <c r="J1501" s="3">
        <v>357.26</v>
      </c>
      <c r="K1501" s="3">
        <v>361.61</v>
      </c>
      <c r="L1501" s="3">
        <v>361.09</v>
      </c>
      <c r="M1501" s="3">
        <v>326</v>
      </c>
      <c r="N1501" s="3">
        <v>327.35000000000002</v>
      </c>
      <c r="O1501" s="3">
        <v>325.88</v>
      </c>
      <c r="P1501" s="3">
        <v>371.83</v>
      </c>
      <c r="Q1501" s="3">
        <v>375.07</v>
      </c>
      <c r="R1501" s="3">
        <v>375.53</v>
      </c>
      <c r="S1501" s="3">
        <v>374.11</v>
      </c>
      <c r="T1501" s="3">
        <v>374.11</v>
      </c>
      <c r="U1501" s="3">
        <v>371.14</v>
      </c>
      <c r="V1501" s="3">
        <v>214.04</v>
      </c>
      <c r="W1501" s="3">
        <v>213.55</v>
      </c>
      <c r="X1501" s="3">
        <v>213.32</v>
      </c>
      <c r="Y1501" s="3">
        <v>213</v>
      </c>
      <c r="Z1501" s="3">
        <v>214.29</v>
      </c>
      <c r="AA1501" s="3">
        <v>215.01</v>
      </c>
      <c r="AB1501" s="3">
        <v>237.18</v>
      </c>
      <c r="AC1501" s="3">
        <v>239.45</v>
      </c>
      <c r="AD1501" s="3">
        <v>240.08</v>
      </c>
      <c r="AE1501" s="3">
        <v>241.22</v>
      </c>
      <c r="AF1501" s="3">
        <v>240.9</v>
      </c>
      <c r="AG1501" s="3">
        <v>242.41</v>
      </c>
      <c r="AH1501" s="3">
        <v>189.53</v>
      </c>
      <c r="AI1501" s="3">
        <v>188.8</v>
      </c>
      <c r="AJ1501" s="3">
        <v>188.81</v>
      </c>
      <c r="AK1501" s="3">
        <v>188.78</v>
      </c>
      <c r="AL1501" s="3">
        <v>190.19</v>
      </c>
      <c r="AM1501" s="3">
        <v>191.03</v>
      </c>
      <c r="AN1501" s="3">
        <v>153.78</v>
      </c>
      <c r="AO1501" s="3">
        <v>156.6</v>
      </c>
      <c r="AP1501" s="3">
        <v>158.69999999999999</v>
      </c>
      <c r="AQ1501" s="3">
        <v>159.49</v>
      </c>
      <c r="AR1501" s="3">
        <v>158.78</v>
      </c>
      <c r="AS1501" s="3">
        <v>156.97999999999999</v>
      </c>
      <c r="AT1501" s="3">
        <v>135.43</v>
      </c>
      <c r="AU1501" s="3">
        <v>134.80000000000001</v>
      </c>
      <c r="AV1501" s="3">
        <v>134.81</v>
      </c>
      <c r="AW1501" s="3">
        <v>134.78</v>
      </c>
      <c r="AX1501" s="3">
        <v>136.18</v>
      </c>
      <c r="AY1501" s="3">
        <v>136.16999999999999</v>
      </c>
    </row>
    <row r="1502" spans="1:51" x14ac:dyDescent="0.35">
      <c r="A1502" s="5">
        <f t="shared" si="24"/>
        <v>44827</v>
      </c>
      <c r="B1502" t="s">
        <v>2361</v>
      </c>
      <c r="C1502" s="2">
        <v>44827</v>
      </c>
      <c r="D1502" s="3">
        <v>291.19</v>
      </c>
      <c r="E1502" s="3">
        <v>611.48</v>
      </c>
      <c r="F1502" s="3">
        <v>653.91</v>
      </c>
      <c r="G1502" s="3">
        <v>639.39</v>
      </c>
      <c r="H1502" s="3">
        <v>603.98</v>
      </c>
      <c r="I1502" s="3">
        <v>603.09</v>
      </c>
      <c r="J1502" s="3">
        <v>353.74</v>
      </c>
      <c r="K1502" s="3">
        <v>358.09</v>
      </c>
      <c r="L1502" s="3">
        <v>357.57</v>
      </c>
      <c r="M1502" s="3">
        <v>319.17</v>
      </c>
      <c r="N1502" s="3">
        <v>320.52</v>
      </c>
      <c r="O1502" s="3">
        <v>319.05</v>
      </c>
      <c r="P1502" s="3">
        <v>367.49</v>
      </c>
      <c r="Q1502" s="3">
        <v>370.73</v>
      </c>
      <c r="R1502" s="3">
        <v>371.19</v>
      </c>
      <c r="S1502" s="3">
        <v>369.77</v>
      </c>
      <c r="T1502" s="3">
        <v>369.77</v>
      </c>
      <c r="U1502" s="3">
        <v>366.8</v>
      </c>
      <c r="V1502" s="3">
        <v>220.03</v>
      </c>
      <c r="W1502" s="3">
        <v>219.54</v>
      </c>
      <c r="X1502" s="3">
        <v>219.31</v>
      </c>
      <c r="Y1502" s="3">
        <v>218.99</v>
      </c>
      <c r="Z1502" s="3">
        <v>220.28</v>
      </c>
      <c r="AA1502" s="3">
        <v>221</v>
      </c>
      <c r="AB1502" s="3">
        <v>238.21</v>
      </c>
      <c r="AC1502" s="3">
        <v>240.48</v>
      </c>
      <c r="AD1502" s="3">
        <v>241.11</v>
      </c>
      <c r="AE1502" s="3">
        <v>242.25</v>
      </c>
      <c r="AF1502" s="3">
        <v>241.93</v>
      </c>
      <c r="AG1502" s="3">
        <v>243.44</v>
      </c>
      <c r="AH1502" s="3">
        <v>191.93</v>
      </c>
      <c r="AI1502" s="3">
        <v>191.2</v>
      </c>
      <c r="AJ1502" s="3">
        <v>191.21</v>
      </c>
      <c r="AK1502" s="3">
        <v>191.18</v>
      </c>
      <c r="AL1502" s="3">
        <v>192.59</v>
      </c>
      <c r="AM1502" s="3">
        <v>193.43</v>
      </c>
      <c r="AN1502" s="3">
        <v>154.81</v>
      </c>
      <c r="AO1502" s="3">
        <v>157.63</v>
      </c>
      <c r="AP1502" s="3">
        <v>159.72999999999999</v>
      </c>
      <c r="AQ1502" s="3">
        <v>160.52000000000001</v>
      </c>
      <c r="AR1502" s="3">
        <v>159.81</v>
      </c>
      <c r="AS1502" s="3">
        <v>159.38</v>
      </c>
      <c r="AT1502" s="3">
        <v>137.83000000000001</v>
      </c>
      <c r="AU1502" s="3">
        <v>137.19999999999999</v>
      </c>
      <c r="AV1502" s="3">
        <v>137.21</v>
      </c>
      <c r="AW1502" s="3">
        <v>137.18</v>
      </c>
      <c r="AX1502" s="3">
        <v>138.58000000000001</v>
      </c>
      <c r="AY1502" s="3">
        <v>137.19999999999999</v>
      </c>
    </row>
    <row r="1503" spans="1:51" x14ac:dyDescent="0.35">
      <c r="A1503" s="5">
        <f t="shared" si="24"/>
        <v>44830</v>
      </c>
      <c r="B1503" t="s">
        <v>2362</v>
      </c>
      <c r="C1503" s="2">
        <v>44830</v>
      </c>
      <c r="D1503" s="3">
        <v>282</v>
      </c>
      <c r="E1503" s="3">
        <v>613.16999999999996</v>
      </c>
      <c r="F1503" s="3">
        <v>646.30999999999995</v>
      </c>
      <c r="G1503" s="3">
        <v>649.95000000000005</v>
      </c>
      <c r="H1503" s="3">
        <v>614.54</v>
      </c>
      <c r="I1503" s="3">
        <v>613.65</v>
      </c>
      <c r="J1503" s="3">
        <v>351.68</v>
      </c>
      <c r="K1503" s="3">
        <v>356.03</v>
      </c>
      <c r="L1503" s="3">
        <v>355.51</v>
      </c>
      <c r="M1503" s="3">
        <v>319.55</v>
      </c>
      <c r="N1503" s="3">
        <v>320.89999999999998</v>
      </c>
      <c r="O1503" s="3">
        <v>319.43</v>
      </c>
      <c r="P1503" s="3">
        <v>360.89</v>
      </c>
      <c r="Q1503" s="3">
        <v>364.13</v>
      </c>
      <c r="R1503" s="3">
        <v>364.59</v>
      </c>
      <c r="S1503" s="3">
        <v>362.17</v>
      </c>
      <c r="T1503" s="3">
        <v>362.17</v>
      </c>
      <c r="U1503" s="3">
        <v>359.2</v>
      </c>
      <c r="V1503" s="3">
        <v>221.62</v>
      </c>
      <c r="W1503" s="3">
        <v>221.13</v>
      </c>
      <c r="X1503" s="3">
        <v>220.9</v>
      </c>
      <c r="Y1503" s="3">
        <v>220.58</v>
      </c>
      <c r="Z1503" s="3">
        <v>221.87</v>
      </c>
      <c r="AA1503" s="3">
        <v>222.59</v>
      </c>
      <c r="AB1503" s="3">
        <v>239.86</v>
      </c>
      <c r="AC1503" s="3">
        <v>242.13</v>
      </c>
      <c r="AD1503" s="3">
        <v>242.76</v>
      </c>
      <c r="AE1503" s="3">
        <v>243.9</v>
      </c>
      <c r="AF1503" s="3">
        <v>243.58</v>
      </c>
      <c r="AG1503" s="3">
        <v>245.09</v>
      </c>
      <c r="AH1503" s="3">
        <v>196.02</v>
      </c>
      <c r="AI1503" s="3">
        <v>195.29</v>
      </c>
      <c r="AJ1503" s="3">
        <v>195.3</v>
      </c>
      <c r="AK1503" s="3">
        <v>195.27</v>
      </c>
      <c r="AL1503" s="3">
        <v>196.68</v>
      </c>
      <c r="AM1503" s="3">
        <v>197.52</v>
      </c>
      <c r="AN1503" s="3">
        <v>156.46</v>
      </c>
      <c r="AO1503" s="3">
        <v>159.28</v>
      </c>
      <c r="AP1503" s="3">
        <v>161.38</v>
      </c>
      <c r="AQ1503" s="3">
        <v>162.16999999999999</v>
      </c>
      <c r="AR1503" s="3">
        <v>161.46</v>
      </c>
      <c r="AS1503" s="3">
        <v>161.03</v>
      </c>
      <c r="AT1503" s="3">
        <v>139.88</v>
      </c>
      <c r="AU1503" s="3">
        <v>139.25</v>
      </c>
      <c r="AV1503" s="3">
        <v>139.26</v>
      </c>
      <c r="AW1503" s="3">
        <v>139.22999999999999</v>
      </c>
      <c r="AX1503" s="3">
        <v>140.63</v>
      </c>
      <c r="AY1503" s="3">
        <v>139.25</v>
      </c>
    </row>
    <row r="1504" spans="1:51" x14ac:dyDescent="0.35">
      <c r="A1504" s="5">
        <f t="shared" si="24"/>
        <v>44831</v>
      </c>
      <c r="B1504" t="s">
        <v>2363</v>
      </c>
      <c r="C1504" s="2">
        <v>44831</v>
      </c>
      <c r="D1504" s="3">
        <v>292.75</v>
      </c>
      <c r="E1504" s="3">
        <v>617.5</v>
      </c>
      <c r="F1504" s="3">
        <v>659.5</v>
      </c>
      <c r="G1504" s="3">
        <v>660.95</v>
      </c>
      <c r="H1504" s="3">
        <v>633.99</v>
      </c>
      <c r="I1504" s="3">
        <v>633.1</v>
      </c>
      <c r="J1504" s="3">
        <v>383.94</v>
      </c>
      <c r="K1504" s="3">
        <v>388.29</v>
      </c>
      <c r="L1504" s="3">
        <v>387.77</v>
      </c>
      <c r="M1504" s="3">
        <v>350.21</v>
      </c>
      <c r="N1504" s="3">
        <v>351.56</v>
      </c>
      <c r="O1504" s="3">
        <v>350.09</v>
      </c>
      <c r="P1504" s="3">
        <v>394.06</v>
      </c>
      <c r="Q1504" s="3">
        <v>397.3</v>
      </c>
      <c r="R1504" s="3">
        <v>397.76</v>
      </c>
      <c r="S1504" s="3">
        <v>394.47</v>
      </c>
      <c r="T1504" s="3">
        <v>394.47</v>
      </c>
      <c r="U1504" s="3">
        <v>391.5</v>
      </c>
      <c r="V1504" s="3">
        <v>240.67</v>
      </c>
      <c r="W1504" s="3">
        <v>240.18</v>
      </c>
      <c r="X1504" s="3">
        <v>239.95</v>
      </c>
      <c r="Y1504" s="3">
        <v>239.63</v>
      </c>
      <c r="Z1504" s="3">
        <v>240.92</v>
      </c>
      <c r="AA1504" s="3">
        <v>241.64</v>
      </c>
      <c r="AB1504" s="3">
        <v>275.08</v>
      </c>
      <c r="AC1504" s="3">
        <v>277.35000000000002</v>
      </c>
      <c r="AD1504" s="3">
        <v>277.98</v>
      </c>
      <c r="AE1504" s="3">
        <v>279.12</v>
      </c>
      <c r="AF1504" s="3">
        <v>278.8</v>
      </c>
      <c r="AG1504" s="3">
        <v>280.31</v>
      </c>
      <c r="AH1504" s="3">
        <v>215.44</v>
      </c>
      <c r="AI1504" s="3">
        <v>214.71</v>
      </c>
      <c r="AJ1504" s="3">
        <v>214.72</v>
      </c>
      <c r="AK1504" s="3">
        <v>214.69</v>
      </c>
      <c r="AL1504" s="3">
        <v>216.1</v>
      </c>
      <c r="AM1504" s="3">
        <v>216.94</v>
      </c>
      <c r="AN1504" s="3">
        <v>168.2</v>
      </c>
      <c r="AO1504" s="3">
        <v>171.02</v>
      </c>
      <c r="AP1504" s="3">
        <v>173.12</v>
      </c>
      <c r="AQ1504" s="3">
        <v>173.91</v>
      </c>
      <c r="AR1504" s="3">
        <v>173.2</v>
      </c>
      <c r="AS1504" s="3">
        <v>172.77</v>
      </c>
      <c r="AT1504" s="3">
        <v>159.30000000000001</v>
      </c>
      <c r="AU1504" s="3">
        <v>158.66999999999999</v>
      </c>
      <c r="AV1504" s="3">
        <v>158.68</v>
      </c>
      <c r="AW1504" s="3">
        <v>158.65</v>
      </c>
      <c r="AX1504" s="3">
        <v>160.05000000000001</v>
      </c>
      <c r="AY1504" s="3">
        <v>158.66999999999999</v>
      </c>
    </row>
    <row r="1505" spans="1:51" x14ac:dyDescent="0.35">
      <c r="A1505" s="5">
        <f t="shared" si="24"/>
        <v>44832</v>
      </c>
      <c r="B1505" t="s">
        <v>2364</v>
      </c>
      <c r="C1505" s="2">
        <v>44832</v>
      </c>
      <c r="D1505" s="3">
        <v>324</v>
      </c>
      <c r="E1505" s="3">
        <v>644</v>
      </c>
      <c r="F1505" s="3">
        <v>705</v>
      </c>
      <c r="G1505" s="3">
        <v>708</v>
      </c>
      <c r="H1505" s="3">
        <v>681.81</v>
      </c>
      <c r="I1505" s="3">
        <v>677.53</v>
      </c>
      <c r="J1505" s="3">
        <v>391.24</v>
      </c>
      <c r="K1505" s="3">
        <v>395.59</v>
      </c>
      <c r="L1505" s="3">
        <v>395.07</v>
      </c>
      <c r="M1505" s="3">
        <v>357.21</v>
      </c>
      <c r="N1505" s="3">
        <v>358.56</v>
      </c>
      <c r="O1505" s="3">
        <v>357.09</v>
      </c>
      <c r="P1505" s="3">
        <v>392.44</v>
      </c>
      <c r="Q1505" s="3">
        <v>394.42</v>
      </c>
      <c r="R1505" s="3">
        <v>394.88</v>
      </c>
      <c r="S1505" s="3">
        <v>390.94</v>
      </c>
      <c r="T1505" s="3">
        <v>390.94</v>
      </c>
      <c r="U1505" s="3">
        <v>387.97</v>
      </c>
      <c r="V1505" s="3">
        <v>244.97</v>
      </c>
      <c r="W1505" s="3">
        <v>244.48</v>
      </c>
      <c r="X1505" s="3">
        <v>244.25</v>
      </c>
      <c r="Y1505" s="3">
        <v>243.93</v>
      </c>
      <c r="Z1505" s="3">
        <v>245.22</v>
      </c>
      <c r="AA1505" s="3">
        <v>245.94</v>
      </c>
      <c r="AB1505" s="3">
        <v>260.32</v>
      </c>
      <c r="AC1505" s="3">
        <v>262.58999999999997</v>
      </c>
      <c r="AD1505" s="3">
        <v>263.22000000000003</v>
      </c>
      <c r="AE1505" s="3">
        <v>264.36</v>
      </c>
      <c r="AF1505" s="3">
        <v>264.04000000000002</v>
      </c>
      <c r="AG1505" s="3">
        <v>265.55</v>
      </c>
      <c r="AH1505" s="3">
        <v>207.05</v>
      </c>
      <c r="AI1505" s="3">
        <v>206.32</v>
      </c>
      <c r="AJ1505" s="3">
        <v>206.33</v>
      </c>
      <c r="AK1505" s="3">
        <v>206.3</v>
      </c>
      <c r="AL1505" s="3">
        <v>207.71</v>
      </c>
      <c r="AM1505" s="3">
        <v>208.55</v>
      </c>
      <c r="AN1505" s="3">
        <v>164.01</v>
      </c>
      <c r="AO1505" s="3">
        <v>166.83</v>
      </c>
      <c r="AP1505" s="3">
        <v>168.93</v>
      </c>
      <c r="AQ1505" s="3">
        <v>169.72</v>
      </c>
      <c r="AR1505" s="3">
        <v>169.01</v>
      </c>
      <c r="AS1505" s="3">
        <v>168.58</v>
      </c>
      <c r="AT1505" s="3">
        <v>155.11000000000001</v>
      </c>
      <c r="AU1505" s="3">
        <v>154.47999999999999</v>
      </c>
      <c r="AV1505" s="3">
        <v>154.49</v>
      </c>
      <c r="AW1505" s="3">
        <v>154.46</v>
      </c>
      <c r="AX1505" s="3">
        <v>155.86000000000001</v>
      </c>
      <c r="AY1505" s="3">
        <v>154.47999999999999</v>
      </c>
    </row>
    <row r="1506" spans="1:51" x14ac:dyDescent="0.35">
      <c r="A1506" s="5">
        <f t="shared" si="24"/>
        <v>44833</v>
      </c>
      <c r="B1506" t="s">
        <v>2365</v>
      </c>
      <c r="C1506" s="2">
        <v>44833</v>
      </c>
      <c r="D1506" s="3">
        <v>269.57</v>
      </c>
      <c r="E1506" s="3">
        <v>625.25</v>
      </c>
      <c r="F1506" s="3">
        <v>730.89</v>
      </c>
      <c r="G1506" s="3">
        <v>684.41</v>
      </c>
      <c r="H1506" s="3">
        <v>652.70000000000005</v>
      </c>
      <c r="I1506" s="3">
        <v>648.41999999999996</v>
      </c>
      <c r="J1506" s="3">
        <v>364.02</v>
      </c>
      <c r="K1506" s="3">
        <v>370.25</v>
      </c>
      <c r="L1506" s="3">
        <v>369.73</v>
      </c>
      <c r="M1506" s="3">
        <v>332.64</v>
      </c>
      <c r="N1506" s="3">
        <v>333.99</v>
      </c>
      <c r="O1506" s="3">
        <v>332.52</v>
      </c>
      <c r="P1506" s="3">
        <v>378.99</v>
      </c>
      <c r="Q1506" s="3">
        <v>380.97</v>
      </c>
      <c r="R1506" s="3">
        <v>381.43</v>
      </c>
      <c r="S1506" s="3">
        <v>377.27</v>
      </c>
      <c r="T1506" s="3">
        <v>377.27</v>
      </c>
      <c r="U1506" s="3">
        <v>374.3</v>
      </c>
      <c r="V1506" s="3">
        <v>236.53</v>
      </c>
      <c r="W1506" s="3">
        <v>236.04</v>
      </c>
      <c r="X1506" s="3">
        <v>235.81</v>
      </c>
      <c r="Y1506" s="3">
        <v>235.49</v>
      </c>
      <c r="Z1506" s="3">
        <v>236.78</v>
      </c>
      <c r="AA1506" s="3">
        <v>237.5</v>
      </c>
      <c r="AB1506" s="3">
        <v>251.13</v>
      </c>
      <c r="AC1506" s="3">
        <v>253.4</v>
      </c>
      <c r="AD1506" s="3">
        <v>254.03</v>
      </c>
      <c r="AE1506" s="3">
        <v>255.17</v>
      </c>
      <c r="AF1506" s="3">
        <v>254.85</v>
      </c>
      <c r="AG1506" s="3">
        <v>256.36</v>
      </c>
      <c r="AH1506" s="3">
        <v>199.34</v>
      </c>
      <c r="AI1506" s="3">
        <v>198.61</v>
      </c>
      <c r="AJ1506" s="3">
        <v>198.62</v>
      </c>
      <c r="AK1506" s="3">
        <v>198.59</v>
      </c>
      <c r="AL1506" s="3">
        <v>200</v>
      </c>
      <c r="AM1506" s="3">
        <v>200.84</v>
      </c>
      <c r="AN1506" s="3">
        <v>160.16</v>
      </c>
      <c r="AO1506" s="3">
        <v>162.97999999999999</v>
      </c>
      <c r="AP1506" s="3">
        <v>165.08</v>
      </c>
      <c r="AQ1506" s="3">
        <v>165.87</v>
      </c>
      <c r="AR1506" s="3">
        <v>165.16</v>
      </c>
      <c r="AS1506" s="3">
        <v>164.73</v>
      </c>
      <c r="AT1506" s="3">
        <v>151.26</v>
      </c>
      <c r="AU1506" s="3">
        <v>150.63</v>
      </c>
      <c r="AV1506" s="3">
        <v>150.63999999999999</v>
      </c>
      <c r="AW1506" s="3">
        <v>150.61000000000001</v>
      </c>
      <c r="AX1506" s="3">
        <v>152.01</v>
      </c>
      <c r="AY1506" s="3">
        <v>150.63</v>
      </c>
    </row>
    <row r="1507" spans="1:51" x14ac:dyDescent="0.35">
      <c r="A1507" s="5">
        <f t="shared" si="24"/>
        <v>44834</v>
      </c>
      <c r="B1507" t="s">
        <v>2366</v>
      </c>
      <c r="C1507" s="2">
        <v>44834</v>
      </c>
      <c r="D1507" s="3">
        <v>580.54999999999995</v>
      </c>
      <c r="E1507" s="3">
        <v>697.42</v>
      </c>
      <c r="F1507" s="3">
        <v>676.05</v>
      </c>
      <c r="G1507" s="3">
        <v>644.34</v>
      </c>
      <c r="H1507" s="3">
        <v>640.05999999999995</v>
      </c>
      <c r="I1507" s="3">
        <v>348.53</v>
      </c>
      <c r="J1507" s="3">
        <v>354.76</v>
      </c>
      <c r="K1507" s="3">
        <v>354.24</v>
      </c>
      <c r="L1507" s="3">
        <v>317.49</v>
      </c>
      <c r="M1507" s="3">
        <v>318.83999999999997</v>
      </c>
      <c r="N1507" s="3">
        <v>317.37</v>
      </c>
      <c r="O1507" s="3">
        <v>357.57</v>
      </c>
      <c r="P1507" s="3">
        <v>359.55</v>
      </c>
      <c r="Q1507" s="3">
        <v>360.01</v>
      </c>
      <c r="R1507" s="3">
        <v>355.71</v>
      </c>
      <c r="S1507" s="3">
        <v>355.71</v>
      </c>
      <c r="T1507" s="3">
        <v>352.74</v>
      </c>
      <c r="U1507" s="3">
        <v>223.01</v>
      </c>
      <c r="V1507" s="3">
        <v>222.52</v>
      </c>
      <c r="W1507" s="3">
        <v>222.29</v>
      </c>
      <c r="X1507" s="3">
        <v>221.97</v>
      </c>
      <c r="Y1507" s="3">
        <v>223.26</v>
      </c>
      <c r="Z1507" s="3">
        <v>223.98</v>
      </c>
      <c r="AA1507" s="3">
        <v>239.81</v>
      </c>
      <c r="AB1507" s="3">
        <v>242.08</v>
      </c>
      <c r="AC1507" s="3">
        <v>242.71</v>
      </c>
      <c r="AD1507" s="3">
        <v>243.85</v>
      </c>
      <c r="AE1507" s="3">
        <v>243.53</v>
      </c>
      <c r="AF1507" s="3">
        <v>245.04</v>
      </c>
      <c r="AG1507" s="3">
        <v>189.06</v>
      </c>
      <c r="AH1507" s="3">
        <v>188.33</v>
      </c>
      <c r="AI1507" s="3">
        <v>188.34</v>
      </c>
      <c r="AJ1507" s="3">
        <v>188.31</v>
      </c>
      <c r="AK1507" s="3">
        <v>189.72</v>
      </c>
      <c r="AL1507" s="3">
        <v>190.56</v>
      </c>
      <c r="AM1507" s="3">
        <v>155.02000000000001</v>
      </c>
      <c r="AN1507" s="3">
        <v>157.84</v>
      </c>
      <c r="AO1507" s="3">
        <v>159.94</v>
      </c>
      <c r="AP1507" s="3">
        <v>160.72999999999999</v>
      </c>
      <c r="AQ1507" s="3">
        <v>160.02000000000001</v>
      </c>
      <c r="AR1507" s="3">
        <v>159.59</v>
      </c>
      <c r="AS1507" s="3">
        <v>146.12</v>
      </c>
      <c r="AT1507" s="3">
        <v>145.49</v>
      </c>
      <c r="AU1507" s="3">
        <v>145.5</v>
      </c>
      <c r="AV1507" s="3">
        <v>145.47</v>
      </c>
      <c r="AW1507" s="3">
        <v>146.87</v>
      </c>
      <c r="AX1507" s="3">
        <v>145.49</v>
      </c>
      <c r="AY1507" s="3">
        <v>127.29</v>
      </c>
    </row>
    <row r="1508" spans="1:51" x14ac:dyDescent="0.35">
      <c r="A1508" s="5">
        <f t="shared" si="24"/>
        <v>44837</v>
      </c>
      <c r="B1508" t="s">
        <v>2368</v>
      </c>
      <c r="C1508" s="2">
        <v>44837</v>
      </c>
      <c r="D1508" s="3">
        <v>518.46</v>
      </c>
      <c r="E1508" s="3">
        <v>651.91999999999996</v>
      </c>
      <c r="F1508" s="3">
        <v>636.04</v>
      </c>
      <c r="G1508" s="3">
        <v>604.33000000000004</v>
      </c>
      <c r="H1508" s="3">
        <v>600.04999999999995</v>
      </c>
      <c r="I1508" s="3">
        <v>320.43</v>
      </c>
      <c r="J1508" s="3">
        <v>326.66000000000003</v>
      </c>
      <c r="K1508" s="3">
        <v>326.14</v>
      </c>
      <c r="L1508" s="3">
        <v>291.45</v>
      </c>
      <c r="M1508" s="3">
        <v>292.8</v>
      </c>
      <c r="N1508" s="3">
        <v>291.33</v>
      </c>
      <c r="O1508" s="3">
        <v>329.35</v>
      </c>
      <c r="P1508" s="3">
        <v>331.33</v>
      </c>
      <c r="Q1508" s="3">
        <v>331.79</v>
      </c>
      <c r="R1508" s="3">
        <v>328.14</v>
      </c>
      <c r="S1508" s="3">
        <v>328.14</v>
      </c>
      <c r="T1508" s="3">
        <v>325.17</v>
      </c>
      <c r="U1508" s="3">
        <v>215.31</v>
      </c>
      <c r="V1508" s="3">
        <v>214.82</v>
      </c>
      <c r="W1508" s="3">
        <v>214.59</v>
      </c>
      <c r="X1508" s="3">
        <v>214.27</v>
      </c>
      <c r="Y1508" s="3">
        <v>215.56</v>
      </c>
      <c r="Z1508" s="3">
        <v>216.28</v>
      </c>
      <c r="AA1508" s="3">
        <v>230.86</v>
      </c>
      <c r="AB1508" s="3">
        <v>233.13</v>
      </c>
      <c r="AC1508" s="3">
        <v>233.76</v>
      </c>
      <c r="AD1508" s="3">
        <v>234.9</v>
      </c>
      <c r="AE1508" s="3">
        <v>234.58</v>
      </c>
      <c r="AF1508" s="3">
        <v>236.09</v>
      </c>
      <c r="AG1508" s="3">
        <v>181.35</v>
      </c>
      <c r="AH1508" s="3">
        <v>180.62</v>
      </c>
      <c r="AI1508" s="3">
        <v>180.63</v>
      </c>
      <c r="AJ1508" s="3">
        <v>180.6</v>
      </c>
      <c r="AK1508" s="3">
        <v>182.01</v>
      </c>
      <c r="AL1508" s="3">
        <v>182.85</v>
      </c>
      <c r="AM1508" s="3">
        <v>146.07</v>
      </c>
      <c r="AN1508" s="3">
        <v>148.88999999999999</v>
      </c>
      <c r="AO1508" s="3">
        <v>150.99</v>
      </c>
      <c r="AP1508" s="3">
        <v>151.78</v>
      </c>
      <c r="AQ1508" s="3">
        <v>151.07</v>
      </c>
      <c r="AR1508" s="3">
        <v>150.63999999999999</v>
      </c>
      <c r="AS1508" s="3">
        <v>138.41</v>
      </c>
      <c r="AT1508" s="3">
        <v>137.78</v>
      </c>
      <c r="AU1508" s="3">
        <v>137.79</v>
      </c>
      <c r="AV1508" s="3">
        <v>137.76</v>
      </c>
      <c r="AW1508" s="3">
        <v>139.16</v>
      </c>
      <c r="AX1508" s="3">
        <v>137.78</v>
      </c>
      <c r="AY1508" s="3">
        <v>118.34</v>
      </c>
    </row>
    <row r="1509" spans="1:51" x14ac:dyDescent="0.35">
      <c r="A1509" s="5">
        <f t="shared" si="24"/>
        <v>44838</v>
      </c>
      <c r="B1509" t="s">
        <v>2369</v>
      </c>
      <c r="C1509" s="2">
        <v>44838</v>
      </c>
      <c r="D1509" s="3">
        <v>491.88</v>
      </c>
      <c r="E1509" s="3">
        <v>636.84</v>
      </c>
      <c r="F1509" s="3">
        <v>640.29999999999995</v>
      </c>
      <c r="G1509" s="3">
        <v>608.59</v>
      </c>
      <c r="H1509" s="3">
        <v>604.30999999999995</v>
      </c>
      <c r="I1509" s="3">
        <v>311.33999999999997</v>
      </c>
      <c r="J1509" s="3">
        <v>317.57</v>
      </c>
      <c r="K1509" s="3">
        <v>317.05</v>
      </c>
      <c r="L1509" s="3">
        <v>283.36</v>
      </c>
      <c r="M1509" s="3">
        <v>284.70999999999998</v>
      </c>
      <c r="N1509" s="3">
        <v>283.24</v>
      </c>
      <c r="O1509" s="3">
        <v>322.94</v>
      </c>
      <c r="P1509" s="3">
        <v>324.92</v>
      </c>
      <c r="Q1509" s="3">
        <v>325.38</v>
      </c>
      <c r="R1509" s="3">
        <v>322.24</v>
      </c>
      <c r="S1509" s="3">
        <v>322.24</v>
      </c>
      <c r="T1509" s="3">
        <v>319.27</v>
      </c>
      <c r="U1509" s="3">
        <v>208.42</v>
      </c>
      <c r="V1509" s="3">
        <v>208.09</v>
      </c>
      <c r="W1509" s="3">
        <v>207.94</v>
      </c>
      <c r="X1509" s="3">
        <v>207.73</v>
      </c>
      <c r="Y1509" s="3">
        <v>208.59</v>
      </c>
      <c r="Z1509" s="3">
        <v>209.07</v>
      </c>
      <c r="AA1509" s="3">
        <v>218.51</v>
      </c>
      <c r="AB1509" s="3">
        <v>220.78</v>
      </c>
      <c r="AC1509" s="3">
        <v>221.41</v>
      </c>
      <c r="AD1509" s="3">
        <v>222.55</v>
      </c>
      <c r="AE1509" s="3">
        <v>222.23</v>
      </c>
      <c r="AF1509" s="3">
        <v>223.74</v>
      </c>
      <c r="AG1509" s="3">
        <v>176.16</v>
      </c>
      <c r="AH1509" s="3">
        <v>175.43</v>
      </c>
      <c r="AI1509" s="3">
        <v>175.44</v>
      </c>
      <c r="AJ1509" s="3">
        <v>175.41</v>
      </c>
      <c r="AK1509" s="3">
        <v>176.82</v>
      </c>
      <c r="AL1509" s="3">
        <v>177.66</v>
      </c>
      <c r="AM1509" s="3">
        <v>159.07</v>
      </c>
      <c r="AN1509" s="3">
        <v>161.58000000000001</v>
      </c>
      <c r="AO1509" s="3">
        <v>163.44</v>
      </c>
      <c r="AP1509" s="3">
        <v>164.15</v>
      </c>
      <c r="AQ1509" s="3">
        <v>163.52000000000001</v>
      </c>
      <c r="AR1509" s="3">
        <v>163.13</v>
      </c>
      <c r="AS1509" s="3">
        <v>133.22</v>
      </c>
      <c r="AT1509" s="3">
        <v>132.59</v>
      </c>
      <c r="AU1509" s="3">
        <v>132.6</v>
      </c>
      <c r="AV1509" s="3">
        <v>132.57</v>
      </c>
      <c r="AW1509" s="3">
        <v>133.97</v>
      </c>
      <c r="AX1509" s="3">
        <v>132.59</v>
      </c>
      <c r="AY1509" s="3">
        <v>131.34</v>
      </c>
    </row>
    <row r="1510" spans="1:51" x14ac:dyDescent="0.35">
      <c r="A1510" s="5">
        <f t="shared" si="24"/>
        <v>44839</v>
      </c>
      <c r="B1510" t="s">
        <v>2370</v>
      </c>
      <c r="C1510" s="2">
        <v>44839</v>
      </c>
      <c r="D1510" s="3">
        <v>510.84</v>
      </c>
      <c r="E1510" s="3">
        <v>653.61</v>
      </c>
      <c r="F1510" s="3">
        <v>759.5</v>
      </c>
      <c r="G1510" s="3">
        <v>770.7</v>
      </c>
      <c r="H1510" s="3">
        <v>455</v>
      </c>
      <c r="I1510" s="3">
        <v>333.71</v>
      </c>
      <c r="J1510" s="3">
        <v>339.94</v>
      </c>
      <c r="K1510" s="3">
        <v>339.42</v>
      </c>
      <c r="L1510" s="3">
        <v>306.76</v>
      </c>
      <c r="M1510" s="3">
        <v>308.11</v>
      </c>
      <c r="N1510" s="3">
        <v>306.64</v>
      </c>
      <c r="O1510" s="3">
        <v>343.11</v>
      </c>
      <c r="P1510" s="3">
        <v>345.09</v>
      </c>
      <c r="Q1510" s="3">
        <v>345.55</v>
      </c>
      <c r="R1510" s="3">
        <v>342.37</v>
      </c>
      <c r="S1510" s="3">
        <v>342.37</v>
      </c>
      <c r="T1510" s="3">
        <v>339.4</v>
      </c>
      <c r="U1510" s="3">
        <v>220.59</v>
      </c>
      <c r="V1510" s="3">
        <v>220.26</v>
      </c>
      <c r="W1510" s="3">
        <v>220.11</v>
      </c>
      <c r="X1510" s="3">
        <v>219.9</v>
      </c>
      <c r="Y1510" s="3">
        <v>220.76</v>
      </c>
      <c r="Z1510" s="3">
        <v>221.24</v>
      </c>
      <c r="AA1510" s="3">
        <v>238.61</v>
      </c>
      <c r="AB1510" s="3">
        <v>240.88</v>
      </c>
      <c r="AC1510" s="3">
        <v>241.51</v>
      </c>
      <c r="AD1510" s="3">
        <v>242.65</v>
      </c>
      <c r="AE1510" s="3">
        <v>242.33</v>
      </c>
      <c r="AF1510" s="3">
        <v>243.84</v>
      </c>
      <c r="AG1510" s="3">
        <v>199.49</v>
      </c>
      <c r="AH1510" s="3">
        <v>198.76</v>
      </c>
      <c r="AI1510" s="3">
        <v>198.77</v>
      </c>
      <c r="AJ1510" s="3">
        <v>198.74</v>
      </c>
      <c r="AK1510" s="3">
        <v>200.15</v>
      </c>
      <c r="AL1510" s="3">
        <v>200.99</v>
      </c>
      <c r="AM1510" s="3">
        <v>202.7</v>
      </c>
      <c r="AN1510" s="3">
        <v>205.21</v>
      </c>
      <c r="AO1510" s="3">
        <v>207.07</v>
      </c>
      <c r="AP1510" s="3">
        <v>207.78</v>
      </c>
      <c r="AQ1510" s="3">
        <v>207.15</v>
      </c>
      <c r="AR1510" s="3">
        <v>206.76</v>
      </c>
      <c r="AS1510" s="3">
        <v>156.55000000000001</v>
      </c>
      <c r="AT1510" s="3">
        <v>155.91999999999999</v>
      </c>
      <c r="AU1510" s="3">
        <v>155.93</v>
      </c>
      <c r="AV1510" s="3">
        <v>155.9</v>
      </c>
      <c r="AW1510" s="3">
        <v>157.30000000000001</v>
      </c>
      <c r="AX1510" s="3">
        <v>155.91999999999999</v>
      </c>
      <c r="AY1510" s="3">
        <v>174.97</v>
      </c>
    </row>
    <row r="1511" spans="1:51" x14ac:dyDescent="0.35">
      <c r="A1511" s="5">
        <f t="shared" si="24"/>
        <v>44840</v>
      </c>
      <c r="B1511" t="s">
        <v>2371</v>
      </c>
      <c r="C1511" s="2">
        <v>44840</v>
      </c>
      <c r="D1511" s="3">
        <v>514.51</v>
      </c>
      <c r="E1511" s="3">
        <v>647.55999999999995</v>
      </c>
      <c r="F1511" s="3">
        <v>766.61</v>
      </c>
      <c r="G1511" s="3">
        <v>770.37</v>
      </c>
      <c r="H1511" s="3">
        <v>461</v>
      </c>
      <c r="I1511" s="3">
        <v>335.09</v>
      </c>
      <c r="J1511" s="3">
        <v>341.32</v>
      </c>
      <c r="K1511" s="3">
        <v>340.8</v>
      </c>
      <c r="L1511" s="3">
        <v>308.98</v>
      </c>
      <c r="M1511" s="3">
        <v>310.33</v>
      </c>
      <c r="N1511" s="3">
        <v>308.86</v>
      </c>
      <c r="O1511" s="3">
        <v>341.49</v>
      </c>
      <c r="P1511" s="3">
        <v>343.47</v>
      </c>
      <c r="Q1511" s="3">
        <v>343.93</v>
      </c>
      <c r="R1511" s="3">
        <v>339.69</v>
      </c>
      <c r="S1511" s="3">
        <v>339.69</v>
      </c>
      <c r="T1511" s="3">
        <v>336.72</v>
      </c>
      <c r="U1511" s="3">
        <v>226.85</v>
      </c>
      <c r="V1511" s="3">
        <v>226.52</v>
      </c>
      <c r="W1511" s="3">
        <v>226.37</v>
      </c>
      <c r="X1511" s="3">
        <v>226.16</v>
      </c>
      <c r="Y1511" s="3">
        <v>227.02</v>
      </c>
      <c r="Z1511" s="3">
        <v>227.5</v>
      </c>
      <c r="AA1511" s="3">
        <v>245.31</v>
      </c>
      <c r="AB1511" s="3">
        <v>247.58</v>
      </c>
      <c r="AC1511" s="3">
        <v>248.21</v>
      </c>
      <c r="AD1511" s="3">
        <v>249.35</v>
      </c>
      <c r="AE1511" s="3">
        <v>249.03</v>
      </c>
      <c r="AF1511" s="3">
        <v>250.54</v>
      </c>
      <c r="AG1511" s="3">
        <v>192.5</v>
      </c>
      <c r="AH1511" s="3">
        <v>191.77</v>
      </c>
      <c r="AI1511" s="3">
        <v>191.78</v>
      </c>
      <c r="AJ1511" s="3">
        <v>191.75</v>
      </c>
      <c r="AK1511" s="3">
        <v>193.16</v>
      </c>
      <c r="AL1511" s="3">
        <v>194</v>
      </c>
      <c r="AM1511" s="3">
        <v>202.71</v>
      </c>
      <c r="AN1511" s="3">
        <v>205.22</v>
      </c>
      <c r="AO1511" s="3">
        <v>207.08</v>
      </c>
      <c r="AP1511" s="3">
        <v>207.79</v>
      </c>
      <c r="AQ1511" s="3">
        <v>207.16</v>
      </c>
      <c r="AR1511" s="3">
        <v>206.77</v>
      </c>
      <c r="AS1511" s="3">
        <v>153.06</v>
      </c>
      <c r="AT1511" s="3">
        <v>152.43</v>
      </c>
      <c r="AU1511" s="3">
        <v>152.44</v>
      </c>
      <c r="AV1511" s="3">
        <v>152.41</v>
      </c>
      <c r="AW1511" s="3">
        <v>153.81</v>
      </c>
      <c r="AX1511" s="3">
        <v>152.43</v>
      </c>
      <c r="AY1511" s="3">
        <v>171.48</v>
      </c>
    </row>
    <row r="1512" spans="1:51" x14ac:dyDescent="0.35">
      <c r="A1512" s="5">
        <f t="shared" si="24"/>
        <v>44841</v>
      </c>
      <c r="B1512" t="s">
        <v>2372</v>
      </c>
      <c r="C1512" s="2">
        <v>44841</v>
      </c>
      <c r="D1512" s="3">
        <v>495.29</v>
      </c>
      <c r="E1512" s="3">
        <v>649.54999999999995</v>
      </c>
      <c r="F1512" s="3">
        <v>788.42</v>
      </c>
      <c r="G1512" s="3">
        <v>786.33</v>
      </c>
      <c r="H1512" s="3">
        <v>495.68</v>
      </c>
      <c r="I1512" s="3">
        <v>319.27</v>
      </c>
      <c r="J1512" s="3">
        <v>325.5</v>
      </c>
      <c r="K1512" s="3">
        <v>324.98</v>
      </c>
      <c r="L1512" s="3">
        <v>291.7</v>
      </c>
      <c r="M1512" s="3">
        <v>293.05</v>
      </c>
      <c r="N1512" s="3">
        <v>291.58</v>
      </c>
      <c r="O1512" s="3">
        <v>333.94</v>
      </c>
      <c r="P1512" s="3">
        <v>335.92</v>
      </c>
      <c r="Q1512" s="3">
        <v>336.38</v>
      </c>
      <c r="R1512" s="3">
        <v>331.82</v>
      </c>
      <c r="S1512" s="3">
        <v>331.82</v>
      </c>
      <c r="T1512" s="3">
        <v>328.85</v>
      </c>
      <c r="U1512" s="3">
        <v>223.77</v>
      </c>
      <c r="V1512" s="3">
        <v>223.44</v>
      </c>
      <c r="W1512" s="3">
        <v>223.29</v>
      </c>
      <c r="X1512" s="3">
        <v>223.08</v>
      </c>
      <c r="Y1512" s="3">
        <v>223.94</v>
      </c>
      <c r="Z1512" s="3">
        <v>224.42</v>
      </c>
      <c r="AA1512" s="3">
        <v>241.12</v>
      </c>
      <c r="AB1512" s="3">
        <v>243.39</v>
      </c>
      <c r="AC1512" s="3">
        <v>244.02</v>
      </c>
      <c r="AD1512" s="3">
        <v>245.16</v>
      </c>
      <c r="AE1512" s="3">
        <v>244.84</v>
      </c>
      <c r="AF1512" s="3">
        <v>246.35</v>
      </c>
      <c r="AG1512" s="3">
        <v>190.05</v>
      </c>
      <c r="AH1512" s="3">
        <v>189.32</v>
      </c>
      <c r="AI1512" s="3">
        <v>189.33</v>
      </c>
      <c r="AJ1512" s="3">
        <v>189.3</v>
      </c>
      <c r="AK1512" s="3">
        <v>190.71</v>
      </c>
      <c r="AL1512" s="3">
        <v>191.55</v>
      </c>
      <c r="AM1512" s="3">
        <v>197.79</v>
      </c>
      <c r="AN1512" s="3">
        <v>200.3</v>
      </c>
      <c r="AO1512" s="3">
        <v>202.16</v>
      </c>
      <c r="AP1512" s="3">
        <v>202.87</v>
      </c>
      <c r="AQ1512" s="3">
        <v>202.24</v>
      </c>
      <c r="AR1512" s="3">
        <v>201.85</v>
      </c>
      <c r="AS1512" s="3">
        <v>150.61000000000001</v>
      </c>
      <c r="AT1512" s="3">
        <v>149.97999999999999</v>
      </c>
      <c r="AU1512" s="3">
        <v>149.99</v>
      </c>
      <c r="AV1512" s="3">
        <v>149.96</v>
      </c>
      <c r="AW1512" s="3">
        <v>151.36000000000001</v>
      </c>
      <c r="AX1512" s="3">
        <v>149.97999999999999</v>
      </c>
      <c r="AY1512" s="3">
        <v>166.56</v>
      </c>
    </row>
    <row r="1513" spans="1:51" x14ac:dyDescent="0.35">
      <c r="A1513" s="5">
        <f t="shared" si="24"/>
        <v>44844</v>
      </c>
      <c r="B1513" t="s">
        <v>2373</v>
      </c>
      <c r="C1513" s="2">
        <v>44844</v>
      </c>
      <c r="D1513" s="3">
        <v>482.56</v>
      </c>
      <c r="E1513" s="3">
        <v>657.89</v>
      </c>
      <c r="F1513" s="3">
        <v>810.11</v>
      </c>
      <c r="G1513" s="3">
        <v>808.02</v>
      </c>
      <c r="H1513" s="3">
        <v>517.37</v>
      </c>
      <c r="I1513" s="3">
        <v>326.38</v>
      </c>
      <c r="J1513" s="3">
        <v>332.61</v>
      </c>
      <c r="K1513" s="3">
        <v>332.09</v>
      </c>
      <c r="L1513" s="3">
        <v>300.81</v>
      </c>
      <c r="M1513" s="3">
        <v>302.16000000000003</v>
      </c>
      <c r="N1513" s="3">
        <v>300.69</v>
      </c>
      <c r="O1513" s="3">
        <v>340.23</v>
      </c>
      <c r="P1513" s="3">
        <v>342.21</v>
      </c>
      <c r="Q1513" s="3">
        <v>342.67</v>
      </c>
      <c r="R1513" s="3">
        <v>338.75</v>
      </c>
      <c r="S1513" s="3">
        <v>338.75</v>
      </c>
      <c r="T1513" s="3">
        <v>335.78</v>
      </c>
      <c r="U1513" s="3">
        <v>226.9</v>
      </c>
      <c r="V1513" s="3">
        <v>226.57</v>
      </c>
      <c r="W1513" s="3">
        <v>226.42</v>
      </c>
      <c r="X1513" s="3">
        <v>226.21</v>
      </c>
      <c r="Y1513" s="3">
        <v>227.07</v>
      </c>
      <c r="Z1513" s="3">
        <v>227.55</v>
      </c>
      <c r="AA1513" s="3">
        <v>242.4</v>
      </c>
      <c r="AB1513" s="3">
        <v>244.67</v>
      </c>
      <c r="AC1513" s="3">
        <v>245.3</v>
      </c>
      <c r="AD1513" s="3">
        <v>246.44</v>
      </c>
      <c r="AE1513" s="3">
        <v>246.12</v>
      </c>
      <c r="AF1513" s="3">
        <v>247.63</v>
      </c>
      <c r="AG1513" s="3">
        <v>191.17</v>
      </c>
      <c r="AH1513" s="3">
        <v>190.44</v>
      </c>
      <c r="AI1513" s="3">
        <v>190.45</v>
      </c>
      <c r="AJ1513" s="3">
        <v>190.42</v>
      </c>
      <c r="AK1513" s="3">
        <v>191.83</v>
      </c>
      <c r="AL1513" s="3">
        <v>192.67</v>
      </c>
      <c r="AM1513" s="3">
        <v>198.59</v>
      </c>
      <c r="AN1513" s="3">
        <v>201.1</v>
      </c>
      <c r="AO1513" s="3">
        <v>202.96</v>
      </c>
      <c r="AP1513" s="3">
        <v>203.67</v>
      </c>
      <c r="AQ1513" s="3">
        <v>203.04</v>
      </c>
      <c r="AR1513" s="3">
        <v>202.65</v>
      </c>
      <c r="AS1513" s="3">
        <v>151.72999999999999</v>
      </c>
      <c r="AT1513" s="3">
        <v>151.1</v>
      </c>
      <c r="AU1513" s="3">
        <v>151.11000000000001</v>
      </c>
      <c r="AV1513" s="3">
        <v>151.08000000000001</v>
      </c>
      <c r="AW1513" s="3">
        <v>152.47999999999999</v>
      </c>
      <c r="AX1513" s="3">
        <v>151.1</v>
      </c>
      <c r="AY1513" s="3">
        <v>167.36</v>
      </c>
    </row>
    <row r="1514" spans="1:51" x14ac:dyDescent="0.35">
      <c r="A1514" s="5">
        <f t="shared" si="24"/>
        <v>44845</v>
      </c>
      <c r="B1514" t="s">
        <v>2374</v>
      </c>
      <c r="C1514" s="2">
        <v>44845</v>
      </c>
      <c r="D1514" s="3">
        <v>448.4</v>
      </c>
      <c r="E1514" s="3">
        <v>627.27</v>
      </c>
      <c r="F1514" s="3">
        <v>870.51</v>
      </c>
      <c r="G1514" s="3">
        <v>846.9</v>
      </c>
      <c r="H1514" s="3">
        <v>545.76</v>
      </c>
      <c r="I1514" s="3">
        <v>327.41000000000003</v>
      </c>
      <c r="J1514" s="3">
        <v>333.64</v>
      </c>
      <c r="K1514" s="3">
        <v>333.12</v>
      </c>
      <c r="L1514" s="3">
        <v>297.10000000000002</v>
      </c>
      <c r="M1514" s="3">
        <v>298.45</v>
      </c>
      <c r="N1514" s="3">
        <v>296.98</v>
      </c>
      <c r="O1514" s="3">
        <v>336.02</v>
      </c>
      <c r="P1514" s="3">
        <v>338</v>
      </c>
      <c r="Q1514" s="3">
        <v>338.46</v>
      </c>
      <c r="R1514" s="3">
        <v>334.54</v>
      </c>
      <c r="S1514" s="3">
        <v>334.54</v>
      </c>
      <c r="T1514" s="3">
        <v>331.57</v>
      </c>
      <c r="U1514" s="3">
        <v>231.62</v>
      </c>
      <c r="V1514" s="3">
        <v>231.29</v>
      </c>
      <c r="W1514" s="3">
        <v>231.14</v>
      </c>
      <c r="X1514" s="3">
        <v>230.93</v>
      </c>
      <c r="Y1514" s="3">
        <v>231.79</v>
      </c>
      <c r="Z1514" s="3">
        <v>232.27</v>
      </c>
      <c r="AA1514" s="3">
        <v>247.1</v>
      </c>
      <c r="AB1514" s="3">
        <v>249.37</v>
      </c>
      <c r="AC1514" s="3">
        <v>250</v>
      </c>
      <c r="AD1514" s="3">
        <v>251.14</v>
      </c>
      <c r="AE1514" s="3">
        <v>250.82</v>
      </c>
      <c r="AF1514" s="3">
        <v>252.33</v>
      </c>
      <c r="AG1514" s="3">
        <v>195.5</v>
      </c>
      <c r="AH1514" s="3">
        <v>194.77</v>
      </c>
      <c r="AI1514" s="3">
        <v>194.78</v>
      </c>
      <c r="AJ1514" s="3">
        <v>194.75</v>
      </c>
      <c r="AK1514" s="3">
        <v>196.16</v>
      </c>
      <c r="AL1514" s="3">
        <v>197</v>
      </c>
      <c r="AM1514" s="3">
        <v>202.84</v>
      </c>
      <c r="AN1514" s="3">
        <v>205.35</v>
      </c>
      <c r="AO1514" s="3">
        <v>207.21</v>
      </c>
      <c r="AP1514" s="3">
        <v>207.92</v>
      </c>
      <c r="AQ1514" s="3">
        <v>207.29</v>
      </c>
      <c r="AR1514" s="3">
        <v>206.9</v>
      </c>
      <c r="AS1514" s="3">
        <v>164.84</v>
      </c>
      <c r="AT1514" s="3">
        <v>164.21</v>
      </c>
      <c r="AU1514" s="3">
        <v>164.22</v>
      </c>
      <c r="AV1514" s="3">
        <v>164.19</v>
      </c>
      <c r="AW1514" s="3">
        <v>165.59</v>
      </c>
      <c r="AX1514" s="3">
        <v>164.21</v>
      </c>
      <c r="AY1514" s="3">
        <v>171.61</v>
      </c>
    </row>
    <row r="1515" spans="1:51" x14ac:dyDescent="0.35">
      <c r="A1515" s="5">
        <f t="shared" si="24"/>
        <v>44846</v>
      </c>
      <c r="B1515" t="s">
        <v>2375</v>
      </c>
      <c r="C1515" s="2">
        <v>44846</v>
      </c>
      <c r="D1515" s="3">
        <v>451</v>
      </c>
      <c r="E1515" s="3">
        <v>618</v>
      </c>
      <c r="F1515" s="3">
        <v>1015.58</v>
      </c>
      <c r="G1515" s="3">
        <v>898.08</v>
      </c>
      <c r="H1515" s="3">
        <v>519.21</v>
      </c>
      <c r="I1515" s="3">
        <v>325.01</v>
      </c>
      <c r="J1515" s="3">
        <v>331.24</v>
      </c>
      <c r="K1515" s="3">
        <v>330.72</v>
      </c>
      <c r="L1515" s="3">
        <v>291.7</v>
      </c>
      <c r="M1515" s="3">
        <v>293.05</v>
      </c>
      <c r="N1515" s="3">
        <v>291.58</v>
      </c>
      <c r="O1515" s="3">
        <v>338.12</v>
      </c>
      <c r="P1515" s="3">
        <v>340.1</v>
      </c>
      <c r="Q1515" s="3">
        <v>340.56</v>
      </c>
      <c r="R1515" s="3">
        <v>335.5</v>
      </c>
      <c r="S1515" s="3">
        <v>335.5</v>
      </c>
      <c r="T1515" s="3">
        <v>332.53</v>
      </c>
      <c r="U1515" s="3">
        <v>228.74</v>
      </c>
      <c r="V1515" s="3">
        <v>228.41</v>
      </c>
      <c r="W1515" s="3">
        <v>228.26</v>
      </c>
      <c r="X1515" s="3">
        <v>228.05</v>
      </c>
      <c r="Y1515" s="3">
        <v>228.91</v>
      </c>
      <c r="Z1515" s="3">
        <v>229.39</v>
      </c>
      <c r="AA1515" s="3">
        <v>249.48</v>
      </c>
      <c r="AB1515" s="3">
        <v>251.75</v>
      </c>
      <c r="AC1515" s="3">
        <v>252.38</v>
      </c>
      <c r="AD1515" s="3">
        <v>253.52</v>
      </c>
      <c r="AE1515" s="3">
        <v>253.2</v>
      </c>
      <c r="AF1515" s="3">
        <v>254.71</v>
      </c>
      <c r="AG1515" s="3">
        <v>192.72</v>
      </c>
      <c r="AH1515" s="3">
        <v>191.99</v>
      </c>
      <c r="AI1515" s="3">
        <v>192</v>
      </c>
      <c r="AJ1515" s="3">
        <v>191.97</v>
      </c>
      <c r="AK1515" s="3">
        <v>193.38</v>
      </c>
      <c r="AL1515" s="3">
        <v>194.22</v>
      </c>
      <c r="AM1515" s="3">
        <v>200.57</v>
      </c>
      <c r="AN1515" s="3">
        <v>203.08</v>
      </c>
      <c r="AO1515" s="3">
        <v>204.94</v>
      </c>
      <c r="AP1515" s="3">
        <v>205.65</v>
      </c>
      <c r="AQ1515" s="3">
        <v>205.02</v>
      </c>
      <c r="AR1515" s="3">
        <v>204.63</v>
      </c>
      <c r="AS1515" s="3">
        <v>162.06</v>
      </c>
      <c r="AT1515" s="3">
        <v>161.43</v>
      </c>
      <c r="AU1515" s="3">
        <v>161.44</v>
      </c>
      <c r="AV1515" s="3">
        <v>161.41</v>
      </c>
      <c r="AW1515" s="3">
        <v>162.81</v>
      </c>
      <c r="AX1515" s="3">
        <v>161.43</v>
      </c>
      <c r="AY1515" s="3">
        <v>169.34</v>
      </c>
    </row>
    <row r="1516" spans="1:51" x14ac:dyDescent="0.35">
      <c r="A1516" s="5">
        <f t="shared" si="24"/>
        <v>44847</v>
      </c>
      <c r="B1516" t="s">
        <v>2376</v>
      </c>
      <c r="C1516" s="2">
        <v>44847</v>
      </c>
      <c r="D1516" s="3">
        <v>412.24</v>
      </c>
      <c r="E1516" s="3">
        <v>596.54</v>
      </c>
      <c r="F1516" s="3">
        <v>913.03</v>
      </c>
      <c r="G1516" s="3">
        <v>808.33</v>
      </c>
      <c r="H1516" s="3">
        <v>433.42</v>
      </c>
      <c r="I1516" s="3">
        <v>314.13</v>
      </c>
      <c r="J1516" s="3">
        <v>320.36</v>
      </c>
      <c r="K1516" s="3">
        <v>319.83999999999997</v>
      </c>
      <c r="L1516" s="3">
        <v>276.20999999999998</v>
      </c>
      <c r="M1516" s="3">
        <v>277.56</v>
      </c>
      <c r="N1516" s="3">
        <v>276.08999999999997</v>
      </c>
      <c r="O1516" s="3">
        <v>326.72000000000003</v>
      </c>
      <c r="P1516" s="3">
        <v>328.7</v>
      </c>
      <c r="Q1516" s="3">
        <v>329.16</v>
      </c>
      <c r="R1516" s="3">
        <v>323.07</v>
      </c>
      <c r="S1516" s="3">
        <v>323.07</v>
      </c>
      <c r="T1516" s="3">
        <v>320.10000000000002</v>
      </c>
      <c r="U1516" s="3">
        <v>228.1</v>
      </c>
      <c r="V1516" s="3">
        <v>227.77</v>
      </c>
      <c r="W1516" s="3">
        <v>227.62</v>
      </c>
      <c r="X1516" s="3">
        <v>227.41</v>
      </c>
      <c r="Y1516" s="3">
        <v>228.27</v>
      </c>
      <c r="Z1516" s="3">
        <v>228.75</v>
      </c>
      <c r="AA1516" s="3">
        <v>246.66</v>
      </c>
      <c r="AB1516" s="3">
        <v>248.93</v>
      </c>
      <c r="AC1516" s="3">
        <v>249.56</v>
      </c>
      <c r="AD1516" s="3">
        <v>250.7</v>
      </c>
      <c r="AE1516" s="3">
        <v>250.38</v>
      </c>
      <c r="AF1516" s="3">
        <v>251.89</v>
      </c>
      <c r="AG1516" s="3">
        <v>188.96</v>
      </c>
      <c r="AH1516" s="3">
        <v>188.23</v>
      </c>
      <c r="AI1516" s="3">
        <v>188.24</v>
      </c>
      <c r="AJ1516" s="3">
        <v>188.21</v>
      </c>
      <c r="AK1516" s="3">
        <v>189.62</v>
      </c>
      <c r="AL1516" s="3">
        <v>190.46</v>
      </c>
      <c r="AM1516" s="3">
        <v>192.08</v>
      </c>
      <c r="AN1516" s="3">
        <v>194.59</v>
      </c>
      <c r="AO1516" s="3">
        <v>196.45</v>
      </c>
      <c r="AP1516" s="3">
        <v>197.16</v>
      </c>
      <c r="AQ1516" s="3">
        <v>196.53</v>
      </c>
      <c r="AR1516" s="3">
        <v>196.14</v>
      </c>
      <c r="AS1516" s="3">
        <v>158.30000000000001</v>
      </c>
      <c r="AT1516" s="3">
        <v>157.66999999999999</v>
      </c>
      <c r="AU1516" s="3">
        <v>157.68</v>
      </c>
      <c r="AV1516" s="3">
        <v>157.65</v>
      </c>
      <c r="AW1516" s="3">
        <v>159.05000000000001</v>
      </c>
      <c r="AX1516" s="3">
        <v>157.66999999999999</v>
      </c>
      <c r="AY1516" s="3">
        <v>160.85</v>
      </c>
    </row>
    <row r="1517" spans="1:51" x14ac:dyDescent="0.35">
      <c r="A1517" s="5">
        <f t="shared" si="24"/>
        <v>44848</v>
      </c>
      <c r="B1517" t="s">
        <v>2377</v>
      </c>
      <c r="C1517" s="2">
        <v>44848</v>
      </c>
      <c r="D1517" s="3">
        <v>373.33</v>
      </c>
      <c r="E1517" s="3">
        <v>545.98</v>
      </c>
      <c r="F1517" s="3">
        <v>887.29</v>
      </c>
      <c r="G1517" s="3">
        <v>841.99</v>
      </c>
      <c r="H1517" s="3">
        <v>472.99</v>
      </c>
      <c r="I1517" s="3">
        <v>310.93</v>
      </c>
      <c r="J1517" s="3">
        <v>317.16000000000003</v>
      </c>
      <c r="K1517" s="3">
        <v>316.64</v>
      </c>
      <c r="L1517" s="3">
        <v>273.10000000000002</v>
      </c>
      <c r="M1517" s="3">
        <v>274.45</v>
      </c>
      <c r="N1517" s="3">
        <v>272.98</v>
      </c>
      <c r="O1517" s="3">
        <v>326.29000000000002</v>
      </c>
      <c r="P1517" s="3">
        <v>328.27</v>
      </c>
      <c r="Q1517" s="3">
        <v>328.73</v>
      </c>
      <c r="R1517" s="3">
        <v>322.07</v>
      </c>
      <c r="S1517" s="3">
        <v>322.07</v>
      </c>
      <c r="T1517" s="3">
        <v>319.10000000000002</v>
      </c>
      <c r="U1517" s="3">
        <v>230.29</v>
      </c>
      <c r="V1517" s="3">
        <v>229.96</v>
      </c>
      <c r="W1517" s="3">
        <v>229.81</v>
      </c>
      <c r="X1517" s="3">
        <v>229.6</v>
      </c>
      <c r="Y1517" s="3">
        <v>230.46</v>
      </c>
      <c r="Z1517" s="3">
        <v>230.94</v>
      </c>
      <c r="AA1517" s="3">
        <v>246.08</v>
      </c>
      <c r="AB1517" s="3">
        <v>248.35</v>
      </c>
      <c r="AC1517" s="3">
        <v>248.98</v>
      </c>
      <c r="AD1517" s="3">
        <v>250.12</v>
      </c>
      <c r="AE1517" s="3">
        <v>249.8</v>
      </c>
      <c r="AF1517" s="3">
        <v>251.31</v>
      </c>
      <c r="AG1517" s="3">
        <v>189.45</v>
      </c>
      <c r="AH1517" s="3">
        <v>188.72</v>
      </c>
      <c r="AI1517" s="3">
        <v>188.73</v>
      </c>
      <c r="AJ1517" s="3">
        <v>188.7</v>
      </c>
      <c r="AK1517" s="3">
        <v>190.11</v>
      </c>
      <c r="AL1517" s="3">
        <v>190.95</v>
      </c>
      <c r="AM1517" s="3">
        <v>188.99</v>
      </c>
      <c r="AN1517" s="3">
        <v>191.5</v>
      </c>
      <c r="AO1517" s="3">
        <v>193.36</v>
      </c>
      <c r="AP1517" s="3">
        <v>194.07</v>
      </c>
      <c r="AQ1517" s="3">
        <v>193.44</v>
      </c>
      <c r="AR1517" s="3">
        <v>193.05</v>
      </c>
      <c r="AS1517" s="3">
        <v>158.79</v>
      </c>
      <c r="AT1517" s="3">
        <v>158.16</v>
      </c>
      <c r="AU1517" s="3">
        <v>158.16999999999999</v>
      </c>
      <c r="AV1517" s="3">
        <v>158.13999999999999</v>
      </c>
      <c r="AW1517" s="3">
        <v>159.54</v>
      </c>
      <c r="AX1517" s="3">
        <v>158.16</v>
      </c>
      <c r="AY1517" s="3">
        <v>157.76</v>
      </c>
    </row>
    <row r="1518" spans="1:51" x14ac:dyDescent="0.35">
      <c r="A1518" s="5">
        <f t="shared" si="24"/>
        <v>44851</v>
      </c>
      <c r="B1518" t="s">
        <v>2378</v>
      </c>
      <c r="C1518" s="2">
        <v>44851</v>
      </c>
      <c r="D1518" s="3">
        <v>331.12</v>
      </c>
      <c r="E1518" s="3">
        <v>515.80999999999995</v>
      </c>
      <c r="F1518" s="3">
        <v>904.71</v>
      </c>
      <c r="G1518" s="3">
        <v>897.09</v>
      </c>
      <c r="H1518" s="3">
        <v>486.43</v>
      </c>
      <c r="I1518" s="3">
        <v>304.72000000000003</v>
      </c>
      <c r="J1518" s="3">
        <v>310.95</v>
      </c>
      <c r="K1518" s="3">
        <v>310.43</v>
      </c>
      <c r="L1518" s="3">
        <v>269.39</v>
      </c>
      <c r="M1518" s="3">
        <v>270.74</v>
      </c>
      <c r="N1518" s="3">
        <v>269.27</v>
      </c>
      <c r="O1518" s="3">
        <v>327.47000000000003</v>
      </c>
      <c r="P1518" s="3">
        <v>329.45</v>
      </c>
      <c r="Q1518" s="3">
        <v>329.91</v>
      </c>
      <c r="R1518" s="3">
        <v>323.36</v>
      </c>
      <c r="S1518" s="3">
        <v>323.36</v>
      </c>
      <c r="T1518" s="3">
        <v>320.39</v>
      </c>
      <c r="U1518" s="3">
        <v>227.94</v>
      </c>
      <c r="V1518" s="3">
        <v>227.61</v>
      </c>
      <c r="W1518" s="3">
        <v>227.46</v>
      </c>
      <c r="X1518" s="3">
        <v>227.25</v>
      </c>
      <c r="Y1518" s="3">
        <v>228.11</v>
      </c>
      <c r="Z1518" s="3">
        <v>228.59</v>
      </c>
      <c r="AA1518" s="3">
        <v>245.52</v>
      </c>
      <c r="AB1518" s="3">
        <v>247.79</v>
      </c>
      <c r="AC1518" s="3">
        <v>248.42</v>
      </c>
      <c r="AD1518" s="3">
        <v>249.56</v>
      </c>
      <c r="AE1518" s="3">
        <v>249.24</v>
      </c>
      <c r="AF1518" s="3">
        <v>250.75</v>
      </c>
      <c r="AG1518" s="3">
        <v>183.55</v>
      </c>
      <c r="AH1518" s="3">
        <v>182.82</v>
      </c>
      <c r="AI1518" s="3">
        <v>182.83</v>
      </c>
      <c r="AJ1518" s="3">
        <v>182.8</v>
      </c>
      <c r="AK1518" s="3">
        <v>184.21</v>
      </c>
      <c r="AL1518" s="3">
        <v>185.05</v>
      </c>
      <c r="AM1518" s="3">
        <v>182.63</v>
      </c>
      <c r="AN1518" s="3">
        <v>185.14</v>
      </c>
      <c r="AO1518" s="3">
        <v>187</v>
      </c>
      <c r="AP1518" s="3">
        <v>187.71</v>
      </c>
      <c r="AQ1518" s="3">
        <v>187.08</v>
      </c>
      <c r="AR1518" s="3">
        <v>186.69</v>
      </c>
      <c r="AS1518" s="3">
        <v>152.88999999999999</v>
      </c>
      <c r="AT1518" s="3">
        <v>152.26</v>
      </c>
      <c r="AU1518" s="3">
        <v>152.27000000000001</v>
      </c>
      <c r="AV1518" s="3">
        <v>152.24</v>
      </c>
      <c r="AW1518" s="3">
        <v>153.63999999999999</v>
      </c>
      <c r="AX1518" s="3">
        <v>152.26</v>
      </c>
      <c r="AY1518" s="3">
        <v>151.4</v>
      </c>
    </row>
    <row r="1519" spans="1:51" x14ac:dyDescent="0.35">
      <c r="A1519" s="5">
        <f t="shared" si="24"/>
        <v>44852</v>
      </c>
      <c r="B1519" t="s">
        <v>2379</v>
      </c>
      <c r="C1519" s="2">
        <v>44852</v>
      </c>
      <c r="D1519" s="3">
        <v>277.13</v>
      </c>
      <c r="E1519" s="3">
        <v>469.76</v>
      </c>
      <c r="F1519" s="3">
        <v>861.46</v>
      </c>
      <c r="G1519" s="3">
        <v>835.3</v>
      </c>
      <c r="H1519" s="3">
        <v>430.62</v>
      </c>
      <c r="I1519" s="3">
        <v>288.98</v>
      </c>
      <c r="J1519" s="3">
        <v>295.20999999999998</v>
      </c>
      <c r="K1519" s="3">
        <v>294.69</v>
      </c>
      <c r="L1519" s="3">
        <v>255.91</v>
      </c>
      <c r="M1519" s="3">
        <v>257.26</v>
      </c>
      <c r="N1519" s="3">
        <v>255.79</v>
      </c>
      <c r="O1519" s="3">
        <v>309.73</v>
      </c>
      <c r="P1519" s="3">
        <v>311.70999999999998</v>
      </c>
      <c r="Q1519" s="3">
        <v>312.17</v>
      </c>
      <c r="R1519" s="3">
        <v>305.33999999999997</v>
      </c>
      <c r="S1519" s="3">
        <v>305.33999999999997</v>
      </c>
      <c r="T1519" s="3">
        <v>302.37</v>
      </c>
      <c r="U1519" s="3">
        <v>217.74</v>
      </c>
      <c r="V1519" s="3">
        <v>217.41</v>
      </c>
      <c r="W1519" s="3">
        <v>217.26</v>
      </c>
      <c r="X1519" s="3">
        <v>217.05</v>
      </c>
      <c r="Y1519" s="3">
        <v>217.91</v>
      </c>
      <c r="Z1519" s="3">
        <v>218.39</v>
      </c>
      <c r="AA1519" s="3">
        <v>236.49</v>
      </c>
      <c r="AB1519" s="3">
        <v>238.76</v>
      </c>
      <c r="AC1519" s="3">
        <v>239.39</v>
      </c>
      <c r="AD1519" s="3">
        <v>240.53</v>
      </c>
      <c r="AE1519" s="3">
        <v>240.21</v>
      </c>
      <c r="AF1519" s="3">
        <v>241.72</v>
      </c>
      <c r="AG1519" s="3">
        <v>177.97</v>
      </c>
      <c r="AH1519" s="3">
        <v>177.24</v>
      </c>
      <c r="AI1519" s="3">
        <v>177.25</v>
      </c>
      <c r="AJ1519" s="3">
        <v>177.22</v>
      </c>
      <c r="AK1519" s="3">
        <v>178.63</v>
      </c>
      <c r="AL1519" s="3">
        <v>179.47</v>
      </c>
      <c r="AM1519" s="3">
        <v>178.13</v>
      </c>
      <c r="AN1519" s="3">
        <v>180.64</v>
      </c>
      <c r="AO1519" s="3">
        <v>182.5</v>
      </c>
      <c r="AP1519" s="3">
        <v>183.21</v>
      </c>
      <c r="AQ1519" s="3">
        <v>182.58</v>
      </c>
      <c r="AR1519" s="3">
        <v>182.19</v>
      </c>
      <c r="AS1519" s="3">
        <v>147.31</v>
      </c>
      <c r="AT1519" s="3">
        <v>146.68</v>
      </c>
      <c r="AU1519" s="3">
        <v>146.69</v>
      </c>
      <c r="AV1519" s="3">
        <v>146.66</v>
      </c>
      <c r="AW1519" s="3">
        <v>148.06</v>
      </c>
      <c r="AX1519" s="3">
        <v>146.68</v>
      </c>
      <c r="AY1519" s="3">
        <v>146.9</v>
      </c>
    </row>
    <row r="1520" spans="1:51" x14ac:dyDescent="0.35">
      <c r="A1520" s="5">
        <f t="shared" si="24"/>
        <v>44853</v>
      </c>
      <c r="B1520" t="s">
        <v>2380</v>
      </c>
      <c r="C1520" s="2">
        <v>44853</v>
      </c>
      <c r="D1520" s="3">
        <v>259.41000000000003</v>
      </c>
      <c r="E1520" s="3">
        <v>461.49</v>
      </c>
      <c r="F1520" s="3">
        <v>799.37</v>
      </c>
      <c r="G1520" s="3">
        <v>783.1</v>
      </c>
      <c r="H1520" s="3">
        <v>375.56</v>
      </c>
      <c r="I1520" s="3">
        <v>287.26</v>
      </c>
      <c r="J1520" s="3">
        <v>293.49</v>
      </c>
      <c r="K1520" s="3">
        <v>292.97000000000003</v>
      </c>
      <c r="L1520" s="3">
        <v>253.88</v>
      </c>
      <c r="M1520" s="3">
        <v>255.23</v>
      </c>
      <c r="N1520" s="3">
        <v>253.76</v>
      </c>
      <c r="O1520" s="3">
        <v>305.63</v>
      </c>
      <c r="P1520" s="3">
        <v>307.61</v>
      </c>
      <c r="Q1520" s="3">
        <v>308.07</v>
      </c>
      <c r="R1520" s="3">
        <v>297.35000000000002</v>
      </c>
      <c r="S1520" s="3">
        <v>297.35000000000002</v>
      </c>
      <c r="T1520" s="3">
        <v>294.38</v>
      </c>
      <c r="U1520" s="3">
        <v>216.44</v>
      </c>
      <c r="V1520" s="3">
        <v>216.11</v>
      </c>
      <c r="W1520" s="3">
        <v>215.96</v>
      </c>
      <c r="X1520" s="3">
        <v>215.75</v>
      </c>
      <c r="Y1520" s="3">
        <v>216.61</v>
      </c>
      <c r="Z1520" s="3">
        <v>217.09</v>
      </c>
      <c r="AA1520" s="3">
        <v>234.07</v>
      </c>
      <c r="AB1520" s="3">
        <v>236.34</v>
      </c>
      <c r="AC1520" s="3">
        <v>236.97</v>
      </c>
      <c r="AD1520" s="3">
        <v>238.11</v>
      </c>
      <c r="AE1520" s="3">
        <v>237.79</v>
      </c>
      <c r="AF1520" s="3">
        <v>239.3</v>
      </c>
      <c r="AG1520" s="3">
        <v>175.92</v>
      </c>
      <c r="AH1520" s="3">
        <v>175.19</v>
      </c>
      <c r="AI1520" s="3">
        <v>175.2</v>
      </c>
      <c r="AJ1520" s="3">
        <v>175.17</v>
      </c>
      <c r="AK1520" s="3">
        <v>176.58</v>
      </c>
      <c r="AL1520" s="3">
        <v>177.42</v>
      </c>
      <c r="AM1520" s="3">
        <v>176.04</v>
      </c>
      <c r="AN1520" s="3">
        <v>178.55</v>
      </c>
      <c r="AO1520" s="3">
        <v>180.41</v>
      </c>
      <c r="AP1520" s="3">
        <v>181.12</v>
      </c>
      <c r="AQ1520" s="3">
        <v>180.49</v>
      </c>
      <c r="AR1520" s="3">
        <v>180.1</v>
      </c>
      <c r="AS1520" s="3">
        <v>156.94999999999999</v>
      </c>
      <c r="AT1520" s="3">
        <v>156.32</v>
      </c>
      <c r="AU1520" s="3">
        <v>156.33000000000001</v>
      </c>
      <c r="AV1520" s="3">
        <v>156.30000000000001</v>
      </c>
      <c r="AW1520" s="3">
        <v>157.69999999999999</v>
      </c>
      <c r="AX1520" s="3">
        <v>156.32</v>
      </c>
      <c r="AY1520" s="3">
        <v>144.81</v>
      </c>
    </row>
    <row r="1521" spans="1:51" x14ac:dyDescent="0.35">
      <c r="A1521" s="5">
        <f t="shared" si="24"/>
        <v>44854</v>
      </c>
      <c r="B1521" t="s">
        <v>2381</v>
      </c>
      <c r="C1521" s="2">
        <v>44854</v>
      </c>
      <c r="D1521" s="3">
        <v>278.41000000000003</v>
      </c>
      <c r="E1521" s="3">
        <v>450.74</v>
      </c>
      <c r="F1521" s="3">
        <v>796.57</v>
      </c>
      <c r="G1521" s="3">
        <v>775.59</v>
      </c>
      <c r="H1521" s="3">
        <v>395.68</v>
      </c>
      <c r="I1521" s="3">
        <v>313.77999999999997</v>
      </c>
      <c r="J1521" s="3">
        <v>320.07</v>
      </c>
      <c r="K1521" s="3">
        <v>319.56</v>
      </c>
      <c r="L1521" s="3">
        <v>280.06</v>
      </c>
      <c r="M1521" s="3">
        <v>281.39</v>
      </c>
      <c r="N1521" s="3">
        <v>279.91000000000003</v>
      </c>
      <c r="O1521" s="3">
        <v>326.19</v>
      </c>
      <c r="P1521" s="3">
        <v>328.17</v>
      </c>
      <c r="Q1521" s="3">
        <v>328.63</v>
      </c>
      <c r="R1521" s="3">
        <v>315.89999999999998</v>
      </c>
      <c r="S1521" s="3">
        <v>315.89999999999998</v>
      </c>
      <c r="T1521" s="3">
        <v>312.93</v>
      </c>
      <c r="U1521" s="3">
        <v>224.94</v>
      </c>
      <c r="V1521" s="3">
        <v>224.61</v>
      </c>
      <c r="W1521" s="3">
        <v>224.46</v>
      </c>
      <c r="X1521" s="3">
        <v>224.25</v>
      </c>
      <c r="Y1521" s="3">
        <v>225.11</v>
      </c>
      <c r="Z1521" s="3">
        <v>225.59</v>
      </c>
      <c r="AA1521" s="3">
        <v>243.17</v>
      </c>
      <c r="AB1521" s="3">
        <v>245.44</v>
      </c>
      <c r="AC1521" s="3">
        <v>246.07</v>
      </c>
      <c r="AD1521" s="3">
        <v>247.21</v>
      </c>
      <c r="AE1521" s="3">
        <v>246.89</v>
      </c>
      <c r="AF1521" s="3">
        <v>248.4</v>
      </c>
      <c r="AG1521" s="3">
        <v>183.11</v>
      </c>
      <c r="AH1521" s="3">
        <v>182.38</v>
      </c>
      <c r="AI1521" s="3">
        <v>182.39</v>
      </c>
      <c r="AJ1521" s="3">
        <v>182.36</v>
      </c>
      <c r="AK1521" s="3">
        <v>183.77</v>
      </c>
      <c r="AL1521" s="3">
        <v>184.61</v>
      </c>
      <c r="AM1521" s="3">
        <v>183.19</v>
      </c>
      <c r="AN1521" s="3">
        <v>185.7</v>
      </c>
      <c r="AO1521" s="3">
        <v>187.56</v>
      </c>
      <c r="AP1521" s="3">
        <v>188.27</v>
      </c>
      <c r="AQ1521" s="3">
        <v>187.64</v>
      </c>
      <c r="AR1521" s="3">
        <v>187.25</v>
      </c>
      <c r="AS1521" s="3">
        <v>164.14</v>
      </c>
      <c r="AT1521" s="3">
        <v>163.51</v>
      </c>
      <c r="AU1521" s="3">
        <v>163.52000000000001</v>
      </c>
      <c r="AV1521" s="3">
        <v>163.49</v>
      </c>
      <c r="AW1521" s="3">
        <v>164.89</v>
      </c>
      <c r="AX1521" s="3">
        <v>163.51</v>
      </c>
      <c r="AY1521" s="3">
        <v>151.96</v>
      </c>
    </row>
    <row r="1522" spans="1:51" x14ac:dyDescent="0.35">
      <c r="A1522" s="5">
        <f t="shared" si="24"/>
        <v>44855</v>
      </c>
      <c r="B1522" t="s">
        <v>2382</v>
      </c>
      <c r="C1522" s="2">
        <v>44855</v>
      </c>
      <c r="D1522" s="3">
        <v>250.63</v>
      </c>
      <c r="E1522" s="3">
        <v>410.84</v>
      </c>
      <c r="F1522" s="3">
        <v>782.12</v>
      </c>
      <c r="G1522" s="3">
        <v>761.14</v>
      </c>
      <c r="H1522" s="3">
        <v>381.23</v>
      </c>
      <c r="I1522" s="3">
        <v>303.19</v>
      </c>
      <c r="J1522" s="3">
        <v>309.48</v>
      </c>
      <c r="K1522" s="3">
        <v>308.97000000000003</v>
      </c>
      <c r="L1522" s="3">
        <v>272.5</v>
      </c>
      <c r="M1522" s="3">
        <v>273.83</v>
      </c>
      <c r="N1522" s="3">
        <v>272.35000000000002</v>
      </c>
      <c r="O1522" s="3">
        <v>322.52</v>
      </c>
      <c r="P1522" s="3">
        <v>324.5</v>
      </c>
      <c r="Q1522" s="3">
        <v>324.95999999999998</v>
      </c>
      <c r="R1522" s="3">
        <v>311.23</v>
      </c>
      <c r="S1522" s="3">
        <v>311.23</v>
      </c>
      <c r="T1522" s="3">
        <v>308.26</v>
      </c>
      <c r="U1522" s="3">
        <v>221.98</v>
      </c>
      <c r="V1522" s="3">
        <v>221.65</v>
      </c>
      <c r="W1522" s="3">
        <v>221.5</v>
      </c>
      <c r="X1522" s="3">
        <v>221.29</v>
      </c>
      <c r="Y1522" s="3">
        <v>222.15</v>
      </c>
      <c r="Z1522" s="3">
        <v>222.63</v>
      </c>
      <c r="AA1522" s="3">
        <v>240.24</v>
      </c>
      <c r="AB1522" s="3">
        <v>242.51</v>
      </c>
      <c r="AC1522" s="3">
        <v>243.14</v>
      </c>
      <c r="AD1522" s="3">
        <v>244.28</v>
      </c>
      <c r="AE1522" s="3">
        <v>243.96</v>
      </c>
      <c r="AF1522" s="3">
        <v>245.47</v>
      </c>
      <c r="AG1522" s="3">
        <v>180.41</v>
      </c>
      <c r="AH1522" s="3">
        <v>179.68</v>
      </c>
      <c r="AI1522" s="3">
        <v>179.69</v>
      </c>
      <c r="AJ1522" s="3">
        <v>179.66</v>
      </c>
      <c r="AK1522" s="3">
        <v>181.07</v>
      </c>
      <c r="AL1522" s="3">
        <v>181.91</v>
      </c>
      <c r="AM1522" s="3">
        <v>180.3</v>
      </c>
      <c r="AN1522" s="3">
        <v>182.81</v>
      </c>
      <c r="AO1522" s="3">
        <v>184.67</v>
      </c>
      <c r="AP1522" s="3">
        <v>185.38</v>
      </c>
      <c r="AQ1522" s="3">
        <v>184.75</v>
      </c>
      <c r="AR1522" s="3">
        <v>184.36</v>
      </c>
      <c r="AS1522" s="3">
        <v>161.25</v>
      </c>
      <c r="AT1522" s="3">
        <v>160.62</v>
      </c>
      <c r="AU1522" s="3">
        <v>160.63</v>
      </c>
      <c r="AV1522" s="3">
        <v>160.6</v>
      </c>
      <c r="AW1522" s="3">
        <v>162</v>
      </c>
      <c r="AX1522" s="3">
        <v>160.62</v>
      </c>
      <c r="AY1522" s="3">
        <v>149.07</v>
      </c>
    </row>
    <row r="1523" spans="1:51" x14ac:dyDescent="0.35">
      <c r="A1523" s="5">
        <f t="shared" si="24"/>
        <v>44858</v>
      </c>
      <c r="B1523" t="s">
        <v>2383</v>
      </c>
      <c r="C1523" s="2">
        <v>44858</v>
      </c>
      <c r="D1523" s="3">
        <v>224.73</v>
      </c>
      <c r="E1523" s="3">
        <v>360.77</v>
      </c>
      <c r="F1523" s="3">
        <v>755.92</v>
      </c>
      <c r="G1523" s="3">
        <v>734.94</v>
      </c>
      <c r="H1523" s="3">
        <v>355.03</v>
      </c>
      <c r="I1523" s="3">
        <v>289.2</v>
      </c>
      <c r="J1523" s="3">
        <v>295.49</v>
      </c>
      <c r="K1523" s="3">
        <v>294.98</v>
      </c>
      <c r="L1523" s="3">
        <v>258.52</v>
      </c>
      <c r="M1523" s="3">
        <v>259.85000000000002</v>
      </c>
      <c r="N1523" s="3">
        <v>258.37</v>
      </c>
      <c r="O1523" s="3">
        <v>309.51</v>
      </c>
      <c r="P1523" s="3">
        <v>311.49</v>
      </c>
      <c r="Q1523" s="3">
        <v>311.95</v>
      </c>
      <c r="R1523" s="3">
        <v>298.26</v>
      </c>
      <c r="S1523" s="3">
        <v>298.26</v>
      </c>
      <c r="T1523" s="3">
        <v>295.29000000000002</v>
      </c>
      <c r="U1523" s="3">
        <v>217.38</v>
      </c>
      <c r="V1523" s="3">
        <v>217.05</v>
      </c>
      <c r="W1523" s="3">
        <v>216.9</v>
      </c>
      <c r="X1523" s="3">
        <v>216.69</v>
      </c>
      <c r="Y1523" s="3">
        <v>217.55</v>
      </c>
      <c r="Z1523" s="3">
        <v>218.03</v>
      </c>
      <c r="AA1523" s="3">
        <v>236.27</v>
      </c>
      <c r="AB1523" s="3">
        <v>238.54</v>
      </c>
      <c r="AC1523" s="3">
        <v>239.17</v>
      </c>
      <c r="AD1523" s="3">
        <v>240.31</v>
      </c>
      <c r="AE1523" s="3">
        <v>239.99</v>
      </c>
      <c r="AF1523" s="3">
        <v>241.5</v>
      </c>
      <c r="AG1523" s="3">
        <v>179.27</v>
      </c>
      <c r="AH1523" s="3">
        <v>178.54</v>
      </c>
      <c r="AI1523" s="3">
        <v>178.55</v>
      </c>
      <c r="AJ1523" s="3">
        <v>178.52</v>
      </c>
      <c r="AK1523" s="3">
        <v>179.93</v>
      </c>
      <c r="AL1523" s="3">
        <v>180.77</v>
      </c>
      <c r="AM1523" s="3">
        <v>175.9</v>
      </c>
      <c r="AN1523" s="3">
        <v>178.41</v>
      </c>
      <c r="AO1523" s="3">
        <v>180.27</v>
      </c>
      <c r="AP1523" s="3">
        <v>180.98</v>
      </c>
      <c r="AQ1523" s="3">
        <v>180.35</v>
      </c>
      <c r="AR1523" s="3">
        <v>179.96</v>
      </c>
      <c r="AS1523" s="3">
        <v>160.11000000000001</v>
      </c>
      <c r="AT1523" s="3">
        <v>159.47999999999999</v>
      </c>
      <c r="AU1523" s="3">
        <v>159.49</v>
      </c>
      <c r="AV1523" s="3">
        <v>159.46</v>
      </c>
      <c r="AW1523" s="3">
        <v>160.86000000000001</v>
      </c>
      <c r="AX1523" s="3">
        <v>159.47999999999999</v>
      </c>
      <c r="AY1523" s="3">
        <v>147.93</v>
      </c>
    </row>
    <row r="1524" spans="1:51" x14ac:dyDescent="0.35">
      <c r="A1524" s="5">
        <f t="shared" si="24"/>
        <v>44859</v>
      </c>
      <c r="B1524" t="s">
        <v>2384</v>
      </c>
      <c r="C1524" s="2">
        <v>44859</v>
      </c>
      <c r="D1524" s="3">
        <v>227.06</v>
      </c>
      <c r="E1524" s="3">
        <v>359.07</v>
      </c>
      <c r="F1524" s="3">
        <v>788.31</v>
      </c>
      <c r="G1524" s="3">
        <v>750.02</v>
      </c>
      <c r="H1524" s="3">
        <v>367.84</v>
      </c>
      <c r="I1524" s="3">
        <v>291.22000000000003</v>
      </c>
      <c r="J1524" s="3">
        <v>297.51</v>
      </c>
      <c r="K1524" s="3">
        <v>297</v>
      </c>
      <c r="L1524" s="3">
        <v>261.70999999999998</v>
      </c>
      <c r="M1524" s="3">
        <v>263.04000000000002</v>
      </c>
      <c r="N1524" s="3">
        <v>261.56</v>
      </c>
      <c r="O1524" s="3">
        <v>309.31</v>
      </c>
      <c r="P1524" s="3">
        <v>311.29000000000002</v>
      </c>
      <c r="Q1524" s="3">
        <v>311.75</v>
      </c>
      <c r="R1524" s="3">
        <v>298.01</v>
      </c>
      <c r="S1524" s="3">
        <v>298.01</v>
      </c>
      <c r="T1524" s="3">
        <v>295.04000000000002</v>
      </c>
      <c r="U1524" s="3">
        <v>214.59</v>
      </c>
      <c r="V1524" s="3">
        <v>214.26</v>
      </c>
      <c r="W1524" s="3">
        <v>214.11</v>
      </c>
      <c r="X1524" s="3">
        <v>213.9</v>
      </c>
      <c r="Y1524" s="3">
        <v>214.76</v>
      </c>
      <c r="Z1524" s="3">
        <v>215.24</v>
      </c>
      <c r="AA1524" s="3">
        <v>232.31</v>
      </c>
      <c r="AB1524" s="3">
        <v>234.58</v>
      </c>
      <c r="AC1524" s="3">
        <v>235.21</v>
      </c>
      <c r="AD1524" s="3">
        <v>236.35</v>
      </c>
      <c r="AE1524" s="3">
        <v>236.03</v>
      </c>
      <c r="AF1524" s="3">
        <v>237.54</v>
      </c>
      <c r="AG1524" s="3">
        <v>174.59</v>
      </c>
      <c r="AH1524" s="3">
        <v>173.86</v>
      </c>
      <c r="AI1524" s="3">
        <v>173.87</v>
      </c>
      <c r="AJ1524" s="3">
        <v>173.84</v>
      </c>
      <c r="AK1524" s="3">
        <v>175.25</v>
      </c>
      <c r="AL1524" s="3">
        <v>176.09</v>
      </c>
      <c r="AM1524" s="3">
        <v>170.25</v>
      </c>
      <c r="AN1524" s="3">
        <v>172.76</v>
      </c>
      <c r="AO1524" s="3">
        <v>174.62</v>
      </c>
      <c r="AP1524" s="3">
        <v>175.33</v>
      </c>
      <c r="AQ1524" s="3">
        <v>174.7</v>
      </c>
      <c r="AR1524" s="3">
        <v>174.31</v>
      </c>
      <c r="AS1524" s="3">
        <v>155.43</v>
      </c>
      <c r="AT1524" s="3">
        <v>154.80000000000001</v>
      </c>
      <c r="AU1524" s="3">
        <v>154.81</v>
      </c>
      <c r="AV1524" s="3">
        <v>154.78</v>
      </c>
      <c r="AW1524" s="3">
        <v>156.18</v>
      </c>
      <c r="AX1524" s="3">
        <v>154.80000000000001</v>
      </c>
      <c r="AY1524" s="3">
        <v>142.28</v>
      </c>
    </row>
    <row r="1525" spans="1:51" x14ac:dyDescent="0.35">
      <c r="A1525" s="5">
        <f t="shared" si="24"/>
        <v>44860</v>
      </c>
      <c r="B1525" t="s">
        <v>2385</v>
      </c>
      <c r="C1525" s="2">
        <v>44860</v>
      </c>
      <c r="D1525" s="3">
        <v>226.88</v>
      </c>
      <c r="E1525" s="3">
        <v>352.57</v>
      </c>
      <c r="F1525" s="3">
        <v>752.36</v>
      </c>
      <c r="G1525" s="3">
        <v>714.07</v>
      </c>
      <c r="H1525" s="3">
        <v>331.89</v>
      </c>
      <c r="I1525" s="3">
        <v>284.29000000000002</v>
      </c>
      <c r="J1525" s="3">
        <v>290.58</v>
      </c>
      <c r="K1525" s="3">
        <v>290.07</v>
      </c>
      <c r="L1525" s="3">
        <v>255.05</v>
      </c>
      <c r="M1525" s="3">
        <v>256.38</v>
      </c>
      <c r="N1525" s="3">
        <v>254.9</v>
      </c>
      <c r="O1525" s="3">
        <v>305.76</v>
      </c>
      <c r="P1525" s="3">
        <v>307.74</v>
      </c>
      <c r="Q1525" s="3">
        <v>308.2</v>
      </c>
      <c r="R1525" s="3">
        <v>294.13</v>
      </c>
      <c r="S1525" s="3">
        <v>294.13</v>
      </c>
      <c r="T1525" s="3">
        <v>291.16000000000003</v>
      </c>
      <c r="U1525" s="3">
        <v>207.38</v>
      </c>
      <c r="V1525" s="3">
        <v>207.05</v>
      </c>
      <c r="W1525" s="3">
        <v>206.9</v>
      </c>
      <c r="X1525" s="3">
        <v>206.69</v>
      </c>
      <c r="Y1525" s="3">
        <v>207.55</v>
      </c>
      <c r="Z1525" s="3">
        <v>208.03</v>
      </c>
      <c r="AA1525" s="3">
        <v>228.22</v>
      </c>
      <c r="AB1525" s="3">
        <v>230.49</v>
      </c>
      <c r="AC1525" s="3">
        <v>231.12</v>
      </c>
      <c r="AD1525" s="3">
        <v>232.26</v>
      </c>
      <c r="AE1525" s="3">
        <v>231.94</v>
      </c>
      <c r="AF1525" s="3">
        <v>233.45</v>
      </c>
      <c r="AG1525" s="3">
        <v>170.82</v>
      </c>
      <c r="AH1525" s="3">
        <v>170.09</v>
      </c>
      <c r="AI1525" s="3">
        <v>170.1</v>
      </c>
      <c r="AJ1525" s="3">
        <v>170.07</v>
      </c>
      <c r="AK1525" s="3">
        <v>171.48</v>
      </c>
      <c r="AL1525" s="3">
        <v>172.32</v>
      </c>
      <c r="AM1525" s="3">
        <v>169.09</v>
      </c>
      <c r="AN1525" s="3">
        <v>171.6</v>
      </c>
      <c r="AO1525" s="3">
        <v>173.46</v>
      </c>
      <c r="AP1525" s="3">
        <v>174.17</v>
      </c>
      <c r="AQ1525" s="3">
        <v>173.54</v>
      </c>
      <c r="AR1525" s="3">
        <v>173.15</v>
      </c>
      <c r="AS1525" s="3">
        <v>154.27000000000001</v>
      </c>
      <c r="AT1525" s="3">
        <v>153.63999999999999</v>
      </c>
      <c r="AU1525" s="3">
        <v>153.65</v>
      </c>
      <c r="AV1525" s="3">
        <v>153.62</v>
      </c>
      <c r="AW1525" s="3">
        <v>155.02000000000001</v>
      </c>
      <c r="AX1525" s="3">
        <v>153.63999999999999</v>
      </c>
      <c r="AY1525" s="3">
        <v>141.12</v>
      </c>
    </row>
    <row r="1526" spans="1:51" x14ac:dyDescent="0.35">
      <c r="A1526" s="5">
        <f t="shared" si="24"/>
        <v>44861</v>
      </c>
      <c r="B1526" t="s">
        <v>2386</v>
      </c>
      <c r="C1526" s="2">
        <v>44861</v>
      </c>
      <c r="D1526" s="3">
        <v>241.76</v>
      </c>
      <c r="E1526" s="3">
        <v>350.33</v>
      </c>
      <c r="F1526" s="3">
        <v>719.38</v>
      </c>
      <c r="G1526" s="3">
        <v>681.09</v>
      </c>
      <c r="H1526" s="3">
        <v>298.91000000000003</v>
      </c>
      <c r="I1526" s="3">
        <v>288.8</v>
      </c>
      <c r="J1526" s="3">
        <v>295.08999999999997</v>
      </c>
      <c r="K1526" s="3">
        <v>294.58</v>
      </c>
      <c r="L1526" s="3">
        <v>263.20999999999998</v>
      </c>
      <c r="M1526" s="3">
        <v>264.54000000000002</v>
      </c>
      <c r="N1526" s="3">
        <v>263.06</v>
      </c>
      <c r="O1526" s="3">
        <v>307.74</v>
      </c>
      <c r="P1526" s="3">
        <v>309.72000000000003</v>
      </c>
      <c r="Q1526" s="3">
        <v>310.18</v>
      </c>
      <c r="R1526" s="3">
        <v>296.23</v>
      </c>
      <c r="S1526" s="3">
        <v>296.23</v>
      </c>
      <c r="T1526" s="3">
        <v>293.26</v>
      </c>
      <c r="U1526" s="3">
        <v>207.88</v>
      </c>
      <c r="V1526" s="3">
        <v>207.55</v>
      </c>
      <c r="W1526" s="3">
        <v>207.4</v>
      </c>
      <c r="X1526" s="3">
        <v>207.19</v>
      </c>
      <c r="Y1526" s="3">
        <v>208.05</v>
      </c>
      <c r="Z1526" s="3">
        <v>208.53</v>
      </c>
      <c r="AA1526" s="3">
        <v>230.37</v>
      </c>
      <c r="AB1526" s="3">
        <v>232.64</v>
      </c>
      <c r="AC1526" s="3">
        <v>233.27</v>
      </c>
      <c r="AD1526" s="3">
        <v>234.41</v>
      </c>
      <c r="AE1526" s="3">
        <v>234.09</v>
      </c>
      <c r="AF1526" s="3">
        <v>235.6</v>
      </c>
      <c r="AG1526" s="3">
        <v>172.11</v>
      </c>
      <c r="AH1526" s="3">
        <v>171.38</v>
      </c>
      <c r="AI1526" s="3">
        <v>171.39</v>
      </c>
      <c r="AJ1526" s="3">
        <v>171.36</v>
      </c>
      <c r="AK1526" s="3">
        <v>172.77</v>
      </c>
      <c r="AL1526" s="3">
        <v>173.61</v>
      </c>
      <c r="AM1526" s="3">
        <v>170.34</v>
      </c>
      <c r="AN1526" s="3">
        <v>172.85</v>
      </c>
      <c r="AO1526" s="3">
        <v>174.71</v>
      </c>
      <c r="AP1526" s="3">
        <v>175.42</v>
      </c>
      <c r="AQ1526" s="3">
        <v>174.79</v>
      </c>
      <c r="AR1526" s="3">
        <v>174.4</v>
      </c>
      <c r="AS1526" s="3">
        <v>155.56</v>
      </c>
      <c r="AT1526" s="3">
        <v>154.93</v>
      </c>
      <c r="AU1526" s="3">
        <v>154.94</v>
      </c>
      <c r="AV1526" s="3">
        <v>154.91</v>
      </c>
      <c r="AW1526" s="3">
        <v>156.31</v>
      </c>
      <c r="AX1526" s="3">
        <v>154.93</v>
      </c>
      <c r="AY1526" s="3">
        <v>142.37</v>
      </c>
    </row>
    <row r="1527" spans="1:51" x14ac:dyDescent="0.35">
      <c r="A1527" s="5">
        <f t="shared" si="24"/>
        <v>44862</v>
      </c>
      <c r="B1527" t="s">
        <v>2387</v>
      </c>
      <c r="C1527" s="2">
        <v>44862</v>
      </c>
      <c r="D1527" s="3">
        <v>271.86</v>
      </c>
      <c r="E1527" s="3">
        <v>365.12</v>
      </c>
      <c r="F1527" s="3">
        <v>727.96</v>
      </c>
      <c r="G1527" s="3">
        <v>689.67</v>
      </c>
      <c r="H1527" s="3">
        <v>307.49</v>
      </c>
      <c r="I1527" s="3">
        <v>290.77999999999997</v>
      </c>
      <c r="J1527" s="3">
        <v>297.07</v>
      </c>
      <c r="K1527" s="3">
        <v>296.56</v>
      </c>
      <c r="L1527" s="3">
        <v>266.83999999999997</v>
      </c>
      <c r="M1527" s="3">
        <v>268.17</v>
      </c>
      <c r="N1527" s="3">
        <v>266.69</v>
      </c>
      <c r="O1527" s="3">
        <v>319.58</v>
      </c>
      <c r="P1527" s="3">
        <v>321.56</v>
      </c>
      <c r="Q1527" s="3">
        <v>322.02</v>
      </c>
      <c r="R1527" s="3">
        <v>307.94</v>
      </c>
      <c r="S1527" s="3">
        <v>307.94</v>
      </c>
      <c r="T1527" s="3">
        <v>304.97000000000003</v>
      </c>
      <c r="U1527" s="3">
        <v>204.63</v>
      </c>
      <c r="V1527" s="3">
        <v>204.3</v>
      </c>
      <c r="W1527" s="3">
        <v>204.15</v>
      </c>
      <c r="X1527" s="3">
        <v>203.94</v>
      </c>
      <c r="Y1527" s="3">
        <v>204.8</v>
      </c>
      <c r="Z1527" s="3">
        <v>205.28</v>
      </c>
      <c r="AA1527" s="3">
        <v>229.36</v>
      </c>
      <c r="AB1527" s="3">
        <v>231.63</v>
      </c>
      <c r="AC1527" s="3">
        <v>232.26</v>
      </c>
      <c r="AD1527" s="3">
        <v>233.4</v>
      </c>
      <c r="AE1527" s="3">
        <v>233.08</v>
      </c>
      <c r="AF1527" s="3">
        <v>234.59</v>
      </c>
      <c r="AG1527" s="3">
        <v>173.69</v>
      </c>
      <c r="AH1527" s="3">
        <v>172.96</v>
      </c>
      <c r="AI1527" s="3">
        <v>172.97</v>
      </c>
      <c r="AJ1527" s="3">
        <v>172.94</v>
      </c>
      <c r="AK1527" s="3">
        <v>174.35</v>
      </c>
      <c r="AL1527" s="3">
        <v>175.19</v>
      </c>
      <c r="AM1527" s="3">
        <v>173.33</v>
      </c>
      <c r="AN1527" s="3">
        <v>175.84</v>
      </c>
      <c r="AO1527" s="3">
        <v>177.7</v>
      </c>
      <c r="AP1527" s="3">
        <v>178.41</v>
      </c>
      <c r="AQ1527" s="3">
        <v>177.78</v>
      </c>
      <c r="AR1527" s="3">
        <v>177.39</v>
      </c>
      <c r="AS1527" s="3">
        <v>157.13999999999999</v>
      </c>
      <c r="AT1527" s="3">
        <v>156.51</v>
      </c>
      <c r="AU1527" s="3">
        <v>156.52000000000001</v>
      </c>
      <c r="AV1527" s="3">
        <v>156.49</v>
      </c>
      <c r="AW1527" s="3">
        <v>157.88999999999999</v>
      </c>
      <c r="AX1527" s="3">
        <v>156.51</v>
      </c>
      <c r="AY1527" s="3">
        <v>145.36000000000001</v>
      </c>
    </row>
    <row r="1528" spans="1:51" x14ac:dyDescent="0.35">
      <c r="A1528" s="5">
        <f t="shared" si="24"/>
        <v>44865</v>
      </c>
      <c r="B1528" t="s">
        <v>2388</v>
      </c>
      <c r="C1528" s="2">
        <v>44865</v>
      </c>
      <c r="D1528" s="3">
        <v>323.16000000000003</v>
      </c>
      <c r="E1528" s="3">
        <v>673.92</v>
      </c>
      <c r="F1528" s="3">
        <v>635.63</v>
      </c>
      <c r="G1528" s="3">
        <v>253.45</v>
      </c>
      <c r="H1528" s="3">
        <v>276.31</v>
      </c>
      <c r="I1528" s="3">
        <v>282.60000000000002</v>
      </c>
      <c r="J1528" s="3">
        <v>282.08999999999997</v>
      </c>
      <c r="K1528" s="3">
        <v>245.1</v>
      </c>
      <c r="L1528" s="3">
        <v>246.43</v>
      </c>
      <c r="M1528" s="3">
        <v>244.95</v>
      </c>
      <c r="N1528" s="3">
        <v>300.77</v>
      </c>
      <c r="O1528" s="3">
        <v>302.75</v>
      </c>
      <c r="P1528" s="3">
        <v>303.20999999999998</v>
      </c>
      <c r="Q1528" s="3">
        <v>289</v>
      </c>
      <c r="R1528" s="3">
        <v>289</v>
      </c>
      <c r="S1528" s="3">
        <v>286.02999999999997</v>
      </c>
      <c r="T1528" s="3">
        <v>203.26</v>
      </c>
      <c r="U1528" s="3">
        <v>202.93</v>
      </c>
      <c r="V1528" s="3">
        <v>202.78</v>
      </c>
      <c r="W1528" s="3">
        <v>202.57</v>
      </c>
      <c r="X1528" s="3">
        <v>203.43</v>
      </c>
      <c r="Y1528" s="3">
        <v>203.91</v>
      </c>
      <c r="Z1528" s="3">
        <v>225.36</v>
      </c>
      <c r="AA1528" s="3">
        <v>227.63</v>
      </c>
      <c r="AB1528" s="3">
        <v>228.26</v>
      </c>
      <c r="AC1528" s="3">
        <v>229.4</v>
      </c>
      <c r="AD1528" s="3">
        <v>229.08</v>
      </c>
      <c r="AE1528" s="3">
        <v>230.59</v>
      </c>
      <c r="AF1528" s="3">
        <v>171.36</v>
      </c>
      <c r="AG1528" s="3">
        <v>170.63</v>
      </c>
      <c r="AH1528" s="3">
        <v>170.64</v>
      </c>
      <c r="AI1528" s="3">
        <v>170.61</v>
      </c>
      <c r="AJ1528" s="3">
        <v>172.02</v>
      </c>
      <c r="AK1528" s="3">
        <v>172.86</v>
      </c>
      <c r="AL1528" s="3">
        <v>172.27</v>
      </c>
      <c r="AM1528" s="3">
        <v>174.78</v>
      </c>
      <c r="AN1528" s="3">
        <v>176.64</v>
      </c>
      <c r="AO1528" s="3">
        <v>177.35</v>
      </c>
      <c r="AP1528" s="3">
        <v>176.72</v>
      </c>
      <c r="AQ1528" s="3">
        <v>176.33</v>
      </c>
      <c r="AR1528" s="3">
        <v>154.9</v>
      </c>
      <c r="AS1528" s="3">
        <v>154.27000000000001</v>
      </c>
      <c r="AT1528" s="3">
        <v>154.28</v>
      </c>
      <c r="AU1528" s="3">
        <v>154.25</v>
      </c>
      <c r="AV1528" s="3">
        <v>155.65</v>
      </c>
      <c r="AW1528" s="3">
        <v>154.27000000000001</v>
      </c>
      <c r="AX1528" s="3">
        <v>143.12</v>
      </c>
      <c r="AY1528" s="3">
        <v>145.63</v>
      </c>
    </row>
    <row r="1529" spans="1:51" x14ac:dyDescent="0.35">
      <c r="A1529" s="5">
        <f t="shared" si="24"/>
        <v>44866</v>
      </c>
      <c r="B1529" t="s">
        <v>2389</v>
      </c>
      <c r="C1529" s="2">
        <v>44866</v>
      </c>
      <c r="D1529" s="3">
        <v>299.32</v>
      </c>
      <c r="E1529" s="3">
        <v>629.11</v>
      </c>
      <c r="F1529" s="3">
        <v>582.25</v>
      </c>
      <c r="G1529" s="3">
        <v>275.81</v>
      </c>
      <c r="H1529" s="3">
        <v>267.17</v>
      </c>
      <c r="I1529" s="3">
        <v>272.31</v>
      </c>
      <c r="J1529" s="3">
        <v>271.8</v>
      </c>
      <c r="K1529" s="3">
        <v>234.62</v>
      </c>
      <c r="L1529" s="3">
        <v>235.95</v>
      </c>
      <c r="M1529" s="3">
        <v>234.47</v>
      </c>
      <c r="N1529" s="3">
        <v>280.61</v>
      </c>
      <c r="O1529" s="3">
        <v>282.58999999999997</v>
      </c>
      <c r="P1529" s="3">
        <v>283.05</v>
      </c>
      <c r="Q1529" s="3">
        <v>268.68</v>
      </c>
      <c r="R1529" s="3">
        <v>268.68</v>
      </c>
      <c r="S1529" s="3">
        <v>265.70999999999998</v>
      </c>
      <c r="T1529" s="3">
        <v>198.39</v>
      </c>
      <c r="U1529" s="3">
        <v>198.06</v>
      </c>
      <c r="V1529" s="3">
        <v>197.91</v>
      </c>
      <c r="W1529" s="3">
        <v>197.7</v>
      </c>
      <c r="X1529" s="3">
        <v>198.56</v>
      </c>
      <c r="Y1529" s="3">
        <v>199.04</v>
      </c>
      <c r="Z1529" s="3">
        <v>223.52</v>
      </c>
      <c r="AA1529" s="3">
        <v>225.79</v>
      </c>
      <c r="AB1529" s="3">
        <v>226.42</v>
      </c>
      <c r="AC1529" s="3">
        <v>227.56</v>
      </c>
      <c r="AD1529" s="3">
        <v>227.24</v>
      </c>
      <c r="AE1529" s="3">
        <v>228.75</v>
      </c>
      <c r="AF1529" s="3">
        <v>169.52</v>
      </c>
      <c r="AG1529" s="3">
        <v>168.79</v>
      </c>
      <c r="AH1529" s="3">
        <v>168.8</v>
      </c>
      <c r="AI1529" s="3">
        <v>168.77</v>
      </c>
      <c r="AJ1529" s="3">
        <v>170.18</v>
      </c>
      <c r="AK1529" s="3">
        <v>171.02</v>
      </c>
      <c r="AL1529" s="3">
        <v>172.36</v>
      </c>
      <c r="AM1529" s="3">
        <v>174.87</v>
      </c>
      <c r="AN1529" s="3">
        <v>176.73</v>
      </c>
      <c r="AO1529" s="3">
        <v>177.44</v>
      </c>
      <c r="AP1529" s="3">
        <v>176.81</v>
      </c>
      <c r="AQ1529" s="3">
        <v>176.42</v>
      </c>
      <c r="AR1529" s="3">
        <v>154.15</v>
      </c>
      <c r="AS1529" s="3">
        <v>153.52000000000001</v>
      </c>
      <c r="AT1529" s="3">
        <v>153.53</v>
      </c>
      <c r="AU1529" s="3">
        <v>153.5</v>
      </c>
      <c r="AV1529" s="3">
        <v>154.9</v>
      </c>
      <c r="AW1529" s="3">
        <v>153.52000000000001</v>
      </c>
      <c r="AX1529" s="3">
        <v>142.37</v>
      </c>
      <c r="AY1529" s="3">
        <v>144.88</v>
      </c>
    </row>
    <row r="1530" spans="1:51" x14ac:dyDescent="0.35">
      <c r="A1530" s="5">
        <f t="shared" si="24"/>
        <v>44867</v>
      </c>
      <c r="B1530" t="s">
        <v>2390</v>
      </c>
      <c r="C1530" s="2">
        <v>44867</v>
      </c>
      <c r="D1530" s="3">
        <v>327.26</v>
      </c>
      <c r="E1530" s="3">
        <v>648.80999999999995</v>
      </c>
      <c r="F1530" s="3">
        <v>608.54</v>
      </c>
      <c r="G1530" s="3">
        <v>309.63</v>
      </c>
      <c r="H1530" s="3">
        <v>289.02999999999997</v>
      </c>
      <c r="I1530" s="3">
        <v>288.3</v>
      </c>
      <c r="J1530" s="3">
        <v>287.79000000000002</v>
      </c>
      <c r="K1530" s="3">
        <v>249.43</v>
      </c>
      <c r="L1530" s="3">
        <v>250.76</v>
      </c>
      <c r="M1530" s="3">
        <v>249.28</v>
      </c>
      <c r="N1530" s="3">
        <v>296.68</v>
      </c>
      <c r="O1530" s="3">
        <v>298.66000000000003</v>
      </c>
      <c r="P1530" s="3">
        <v>299.12</v>
      </c>
      <c r="Q1530" s="3">
        <v>284.41000000000003</v>
      </c>
      <c r="R1530" s="3">
        <v>284.41000000000003</v>
      </c>
      <c r="S1530" s="3">
        <v>281.44</v>
      </c>
      <c r="T1530" s="3">
        <v>204.3</v>
      </c>
      <c r="U1530" s="3">
        <v>203.97</v>
      </c>
      <c r="V1530" s="3">
        <v>203.82</v>
      </c>
      <c r="W1530" s="3">
        <v>203.61</v>
      </c>
      <c r="X1530" s="3">
        <v>204.47</v>
      </c>
      <c r="Y1530" s="3">
        <v>204.95</v>
      </c>
      <c r="Z1530" s="3">
        <v>230.08</v>
      </c>
      <c r="AA1530" s="3">
        <v>232.35</v>
      </c>
      <c r="AB1530" s="3">
        <v>232.98</v>
      </c>
      <c r="AC1530" s="3">
        <v>234.12</v>
      </c>
      <c r="AD1530" s="3">
        <v>233.8</v>
      </c>
      <c r="AE1530" s="3">
        <v>235.31</v>
      </c>
      <c r="AF1530" s="3">
        <v>175.42</v>
      </c>
      <c r="AG1530" s="3">
        <v>174.69</v>
      </c>
      <c r="AH1530" s="3">
        <v>174.7</v>
      </c>
      <c r="AI1530" s="3">
        <v>174.67</v>
      </c>
      <c r="AJ1530" s="3">
        <v>176.08</v>
      </c>
      <c r="AK1530" s="3">
        <v>176.92</v>
      </c>
      <c r="AL1530" s="3">
        <v>175.6</v>
      </c>
      <c r="AM1530" s="3">
        <v>178.11</v>
      </c>
      <c r="AN1530" s="3">
        <v>179.97</v>
      </c>
      <c r="AO1530" s="3">
        <v>180.68</v>
      </c>
      <c r="AP1530" s="3">
        <v>180.05</v>
      </c>
      <c r="AQ1530" s="3">
        <v>179.66</v>
      </c>
      <c r="AR1530" s="3">
        <v>158.9</v>
      </c>
      <c r="AS1530" s="3">
        <v>158.27000000000001</v>
      </c>
      <c r="AT1530" s="3">
        <v>158.28</v>
      </c>
      <c r="AU1530" s="3">
        <v>158.25</v>
      </c>
      <c r="AV1530" s="3">
        <v>159.65</v>
      </c>
      <c r="AW1530" s="3">
        <v>158.27000000000001</v>
      </c>
      <c r="AX1530" s="3">
        <v>145.61000000000001</v>
      </c>
      <c r="AY1530" s="3">
        <v>148.12</v>
      </c>
    </row>
    <row r="1531" spans="1:51" x14ac:dyDescent="0.35">
      <c r="A1531" s="5">
        <f t="shared" si="24"/>
        <v>44868</v>
      </c>
      <c r="B1531" t="s">
        <v>2391</v>
      </c>
      <c r="C1531" s="2">
        <v>44868</v>
      </c>
      <c r="D1531" s="3">
        <v>331.84</v>
      </c>
      <c r="E1531" s="3">
        <v>640.79999999999995</v>
      </c>
      <c r="F1531" s="3">
        <v>603.05999999999995</v>
      </c>
      <c r="G1531" s="3">
        <v>314.12</v>
      </c>
      <c r="H1531" s="3">
        <v>293.81</v>
      </c>
      <c r="I1531" s="3">
        <v>288.27</v>
      </c>
      <c r="J1531" s="3">
        <v>287.76</v>
      </c>
      <c r="K1531" s="3">
        <v>251.56</v>
      </c>
      <c r="L1531" s="3">
        <v>252.89</v>
      </c>
      <c r="M1531" s="3">
        <v>251.41</v>
      </c>
      <c r="N1531" s="3">
        <v>301.68</v>
      </c>
      <c r="O1531" s="3">
        <v>303.66000000000003</v>
      </c>
      <c r="P1531" s="3">
        <v>304.12</v>
      </c>
      <c r="Q1531" s="3">
        <v>289.24</v>
      </c>
      <c r="R1531" s="3">
        <v>289.24</v>
      </c>
      <c r="S1531" s="3">
        <v>286.27</v>
      </c>
      <c r="T1531" s="3">
        <v>202.71</v>
      </c>
      <c r="U1531" s="3">
        <v>202.38</v>
      </c>
      <c r="V1531" s="3">
        <v>202.23</v>
      </c>
      <c r="W1531" s="3">
        <v>202.02</v>
      </c>
      <c r="X1531" s="3">
        <v>202.88</v>
      </c>
      <c r="Y1531" s="3">
        <v>203.36</v>
      </c>
      <c r="Z1531" s="3">
        <v>226.3</v>
      </c>
      <c r="AA1531" s="3">
        <v>228.57</v>
      </c>
      <c r="AB1531" s="3">
        <v>229.2</v>
      </c>
      <c r="AC1531" s="3">
        <v>230.34</v>
      </c>
      <c r="AD1531" s="3">
        <v>230.02</v>
      </c>
      <c r="AE1531" s="3">
        <v>231.53</v>
      </c>
      <c r="AF1531" s="3">
        <v>174.5</v>
      </c>
      <c r="AG1531" s="3">
        <v>173.77</v>
      </c>
      <c r="AH1531" s="3">
        <v>173.78</v>
      </c>
      <c r="AI1531" s="3">
        <v>173.75</v>
      </c>
      <c r="AJ1531" s="3">
        <v>175.16</v>
      </c>
      <c r="AK1531" s="3">
        <v>176</v>
      </c>
      <c r="AL1531" s="3">
        <v>180.22</v>
      </c>
      <c r="AM1531" s="3">
        <v>182.73</v>
      </c>
      <c r="AN1531" s="3">
        <v>184.59</v>
      </c>
      <c r="AO1531" s="3">
        <v>185.3</v>
      </c>
      <c r="AP1531" s="3">
        <v>184.67</v>
      </c>
      <c r="AQ1531" s="3">
        <v>184.28</v>
      </c>
      <c r="AR1531" s="3">
        <v>157.97999999999999</v>
      </c>
      <c r="AS1531" s="3">
        <v>157.35</v>
      </c>
      <c r="AT1531" s="3">
        <v>157.36000000000001</v>
      </c>
      <c r="AU1531" s="3">
        <v>157.33000000000001</v>
      </c>
      <c r="AV1531" s="3">
        <v>158.72999999999999</v>
      </c>
      <c r="AW1531" s="3">
        <v>157.35</v>
      </c>
      <c r="AX1531" s="3">
        <v>150.22999999999999</v>
      </c>
      <c r="AY1531" s="3">
        <v>152.74</v>
      </c>
    </row>
    <row r="1532" spans="1:51" x14ac:dyDescent="0.35">
      <c r="A1532" s="5">
        <f t="shared" si="24"/>
        <v>44869</v>
      </c>
      <c r="B1532" t="s">
        <v>2392</v>
      </c>
      <c r="C1532" s="2">
        <v>44869</v>
      </c>
      <c r="D1532" s="3">
        <v>310.36</v>
      </c>
      <c r="E1532" s="3">
        <v>664.08</v>
      </c>
      <c r="F1532" s="3">
        <v>620.22</v>
      </c>
      <c r="G1532" s="3">
        <v>321.74</v>
      </c>
      <c r="H1532" s="3">
        <v>285.83999999999997</v>
      </c>
      <c r="I1532" s="3">
        <v>276.56</v>
      </c>
      <c r="J1532" s="3">
        <v>276.05</v>
      </c>
      <c r="K1532" s="3">
        <v>245.16</v>
      </c>
      <c r="L1532" s="3">
        <v>246.49</v>
      </c>
      <c r="M1532" s="3">
        <v>245.01</v>
      </c>
      <c r="N1532" s="3">
        <v>295.25</v>
      </c>
      <c r="O1532" s="3">
        <v>297.23</v>
      </c>
      <c r="P1532" s="3">
        <v>297.69</v>
      </c>
      <c r="Q1532" s="3">
        <v>282.81</v>
      </c>
      <c r="R1532" s="3">
        <v>282.81</v>
      </c>
      <c r="S1532" s="3">
        <v>279.83999999999997</v>
      </c>
      <c r="T1532" s="3">
        <v>201.03</v>
      </c>
      <c r="U1532" s="3">
        <v>200.7</v>
      </c>
      <c r="V1532" s="3">
        <v>200.55</v>
      </c>
      <c r="W1532" s="3">
        <v>200.34</v>
      </c>
      <c r="X1532" s="3">
        <v>201.2</v>
      </c>
      <c r="Y1532" s="3">
        <v>201.68</v>
      </c>
      <c r="Z1532" s="3">
        <v>226.72</v>
      </c>
      <c r="AA1532" s="3">
        <v>228.99</v>
      </c>
      <c r="AB1532" s="3">
        <v>229.62</v>
      </c>
      <c r="AC1532" s="3">
        <v>230.76</v>
      </c>
      <c r="AD1532" s="3">
        <v>230.44</v>
      </c>
      <c r="AE1532" s="3">
        <v>231.95</v>
      </c>
      <c r="AF1532" s="3">
        <v>172</v>
      </c>
      <c r="AG1532" s="3">
        <v>171.27</v>
      </c>
      <c r="AH1532" s="3">
        <v>171.28</v>
      </c>
      <c r="AI1532" s="3">
        <v>171.25</v>
      </c>
      <c r="AJ1532" s="3">
        <v>172.66</v>
      </c>
      <c r="AK1532" s="3">
        <v>173.5</v>
      </c>
      <c r="AL1532" s="3">
        <v>173.6</v>
      </c>
      <c r="AM1532" s="3">
        <v>176.11</v>
      </c>
      <c r="AN1532" s="3">
        <v>177.97</v>
      </c>
      <c r="AO1532" s="3">
        <v>178.68</v>
      </c>
      <c r="AP1532" s="3">
        <v>178.05</v>
      </c>
      <c r="AQ1532" s="3">
        <v>177.66</v>
      </c>
      <c r="AR1532" s="3">
        <v>153.88999999999999</v>
      </c>
      <c r="AS1532" s="3">
        <v>153.26</v>
      </c>
      <c r="AT1532" s="3">
        <v>153.27000000000001</v>
      </c>
      <c r="AU1532" s="3">
        <v>153.24</v>
      </c>
      <c r="AV1532" s="3">
        <v>154.63999999999999</v>
      </c>
      <c r="AW1532" s="3">
        <v>153.26</v>
      </c>
      <c r="AX1532" s="3">
        <v>143.61000000000001</v>
      </c>
      <c r="AY1532" s="3">
        <v>146.12</v>
      </c>
    </row>
    <row r="1533" spans="1:51" x14ac:dyDescent="0.35">
      <c r="A1533" s="5">
        <f t="shared" si="24"/>
        <v>44872</v>
      </c>
      <c r="B1533" t="s">
        <v>2393</v>
      </c>
      <c r="C1533" s="2">
        <v>44872</v>
      </c>
      <c r="D1533" s="3">
        <v>292.72000000000003</v>
      </c>
      <c r="E1533" s="3">
        <v>617.21</v>
      </c>
      <c r="F1533" s="3">
        <v>574.46</v>
      </c>
      <c r="G1533" s="3">
        <v>280.20999999999998</v>
      </c>
      <c r="H1533" s="3">
        <v>276.77</v>
      </c>
      <c r="I1533" s="3">
        <v>265.7</v>
      </c>
      <c r="J1533" s="3">
        <v>265.19</v>
      </c>
      <c r="K1533" s="3">
        <v>237.73</v>
      </c>
      <c r="L1533" s="3">
        <v>239.06</v>
      </c>
      <c r="M1533" s="3">
        <v>237.58</v>
      </c>
      <c r="N1533" s="3">
        <v>289.11</v>
      </c>
      <c r="O1533" s="3">
        <v>291.08999999999997</v>
      </c>
      <c r="P1533" s="3">
        <v>291.55</v>
      </c>
      <c r="Q1533" s="3">
        <v>276.97000000000003</v>
      </c>
      <c r="R1533" s="3">
        <v>276.97000000000003</v>
      </c>
      <c r="S1533" s="3">
        <v>274</v>
      </c>
      <c r="T1533" s="3">
        <v>200.33</v>
      </c>
      <c r="U1533" s="3">
        <v>200</v>
      </c>
      <c r="V1533" s="3">
        <v>199.85</v>
      </c>
      <c r="W1533" s="3">
        <v>199.64</v>
      </c>
      <c r="X1533" s="3">
        <v>200.5</v>
      </c>
      <c r="Y1533" s="3">
        <v>200.98</v>
      </c>
      <c r="Z1533" s="3">
        <v>225.26</v>
      </c>
      <c r="AA1533" s="3">
        <v>227.53</v>
      </c>
      <c r="AB1533" s="3">
        <v>228.16</v>
      </c>
      <c r="AC1533" s="3">
        <v>229.3</v>
      </c>
      <c r="AD1533" s="3">
        <v>228.98</v>
      </c>
      <c r="AE1533" s="3">
        <v>230.49</v>
      </c>
      <c r="AF1533" s="3">
        <v>172.47</v>
      </c>
      <c r="AG1533" s="3">
        <v>171.74</v>
      </c>
      <c r="AH1533" s="3">
        <v>171.75</v>
      </c>
      <c r="AI1533" s="3">
        <v>171.72</v>
      </c>
      <c r="AJ1533" s="3">
        <v>173.13</v>
      </c>
      <c r="AK1533" s="3">
        <v>173.97</v>
      </c>
      <c r="AL1533" s="3">
        <v>171.93</v>
      </c>
      <c r="AM1533" s="3">
        <v>174.44</v>
      </c>
      <c r="AN1533" s="3">
        <v>176.3</v>
      </c>
      <c r="AO1533" s="3">
        <v>177.01</v>
      </c>
      <c r="AP1533" s="3">
        <v>176.38</v>
      </c>
      <c r="AQ1533" s="3">
        <v>175.99</v>
      </c>
      <c r="AR1533" s="3">
        <v>154.36000000000001</v>
      </c>
      <c r="AS1533" s="3">
        <v>153.72999999999999</v>
      </c>
      <c r="AT1533" s="3">
        <v>153.74</v>
      </c>
      <c r="AU1533" s="3">
        <v>153.71</v>
      </c>
      <c r="AV1533" s="3">
        <v>155.11000000000001</v>
      </c>
      <c r="AW1533" s="3">
        <v>153.72999999999999</v>
      </c>
      <c r="AX1533" s="3">
        <v>141.94</v>
      </c>
      <c r="AY1533" s="3">
        <v>144.44999999999999</v>
      </c>
    </row>
    <row r="1534" spans="1:51" x14ac:dyDescent="0.35">
      <c r="A1534" s="5">
        <f t="shared" si="24"/>
        <v>44873</v>
      </c>
      <c r="B1534" t="s">
        <v>2394</v>
      </c>
      <c r="C1534" s="2">
        <v>44873</v>
      </c>
      <c r="D1534" s="3">
        <v>293.5</v>
      </c>
      <c r="E1534" s="3">
        <v>605</v>
      </c>
      <c r="F1534" s="3">
        <v>500</v>
      </c>
      <c r="G1534" s="3">
        <v>293</v>
      </c>
      <c r="H1534" s="3">
        <v>283</v>
      </c>
      <c r="I1534" s="3">
        <v>266.7</v>
      </c>
      <c r="J1534" s="3">
        <v>266.19</v>
      </c>
      <c r="K1534" s="3">
        <v>242.14</v>
      </c>
      <c r="L1534" s="3">
        <v>243.47</v>
      </c>
      <c r="M1534" s="3">
        <v>242.99</v>
      </c>
      <c r="N1534" s="3">
        <v>289.86</v>
      </c>
      <c r="O1534" s="3">
        <v>291.83999999999997</v>
      </c>
      <c r="P1534" s="3">
        <v>292.3</v>
      </c>
      <c r="Q1534" s="3">
        <v>282.77</v>
      </c>
      <c r="R1534" s="3">
        <v>282.77</v>
      </c>
      <c r="S1534" s="3">
        <v>279.8</v>
      </c>
      <c r="T1534" s="3">
        <v>200.45</v>
      </c>
      <c r="U1534" s="3">
        <v>200.12</v>
      </c>
      <c r="V1534" s="3">
        <v>199.97</v>
      </c>
      <c r="W1534" s="3">
        <v>199.76</v>
      </c>
      <c r="X1534" s="3">
        <v>200.62</v>
      </c>
      <c r="Y1534" s="3">
        <v>201.1</v>
      </c>
      <c r="Z1534" s="3">
        <v>225.37</v>
      </c>
      <c r="AA1534" s="3">
        <v>227.64</v>
      </c>
      <c r="AB1534" s="3">
        <v>228.27</v>
      </c>
      <c r="AC1534" s="3">
        <v>229.41</v>
      </c>
      <c r="AD1534" s="3">
        <v>229.09</v>
      </c>
      <c r="AE1534" s="3">
        <v>230.6</v>
      </c>
      <c r="AF1534" s="3">
        <v>173.41</v>
      </c>
      <c r="AG1534" s="3">
        <v>172.68</v>
      </c>
      <c r="AH1534" s="3">
        <v>172.69</v>
      </c>
      <c r="AI1534" s="3">
        <v>172.66</v>
      </c>
      <c r="AJ1534" s="3">
        <v>174.07</v>
      </c>
      <c r="AK1534" s="3">
        <v>174.91</v>
      </c>
      <c r="AL1534" s="3">
        <v>169.51</v>
      </c>
      <c r="AM1534" s="3">
        <v>172.02</v>
      </c>
      <c r="AN1534" s="3">
        <v>173.88</v>
      </c>
      <c r="AO1534" s="3">
        <v>174.59</v>
      </c>
      <c r="AP1534" s="3">
        <v>173.96</v>
      </c>
      <c r="AQ1534" s="3">
        <v>173.57</v>
      </c>
      <c r="AR1534" s="3">
        <v>151.94</v>
      </c>
      <c r="AS1534" s="3">
        <v>151.31</v>
      </c>
      <c r="AT1534" s="3">
        <v>151.32</v>
      </c>
      <c r="AU1534" s="3">
        <v>151.29</v>
      </c>
      <c r="AV1534" s="3">
        <v>152.69</v>
      </c>
      <c r="AW1534" s="3">
        <v>151.31</v>
      </c>
      <c r="AX1534" s="3">
        <v>139.52000000000001</v>
      </c>
      <c r="AY1534" s="3">
        <v>142.03</v>
      </c>
    </row>
    <row r="1535" spans="1:51" x14ac:dyDescent="0.35">
      <c r="A1535" s="5">
        <f t="shared" si="24"/>
        <v>44874</v>
      </c>
      <c r="B1535" t="s">
        <v>2395</v>
      </c>
      <c r="C1535" s="2">
        <v>44874</v>
      </c>
      <c r="D1535" s="3">
        <v>271.22000000000003</v>
      </c>
      <c r="E1535" s="3">
        <v>542.14</v>
      </c>
      <c r="F1535" s="3">
        <v>485.32</v>
      </c>
      <c r="G1535" s="3">
        <v>274.55</v>
      </c>
      <c r="H1535" s="3">
        <v>274.83</v>
      </c>
      <c r="I1535" s="3">
        <v>258.24</v>
      </c>
      <c r="J1535" s="3">
        <v>257.73</v>
      </c>
      <c r="K1535" s="3">
        <v>234.6</v>
      </c>
      <c r="L1535" s="3">
        <v>235.93</v>
      </c>
      <c r="M1535" s="3">
        <v>235.45</v>
      </c>
      <c r="N1535" s="3">
        <v>284.95</v>
      </c>
      <c r="O1535" s="3">
        <v>286.93</v>
      </c>
      <c r="P1535" s="3">
        <v>287.39</v>
      </c>
      <c r="Q1535" s="3">
        <v>275.83999999999997</v>
      </c>
      <c r="R1535" s="3">
        <v>275.83999999999997</v>
      </c>
      <c r="S1535" s="3">
        <v>272.87</v>
      </c>
      <c r="T1535" s="3">
        <v>198.48</v>
      </c>
      <c r="U1535" s="3">
        <v>198.15</v>
      </c>
      <c r="V1535" s="3">
        <v>198</v>
      </c>
      <c r="W1535" s="3">
        <v>197.79</v>
      </c>
      <c r="X1535" s="3">
        <v>198.65</v>
      </c>
      <c r="Y1535" s="3">
        <v>199.13</v>
      </c>
      <c r="Z1535" s="3">
        <v>223.65</v>
      </c>
      <c r="AA1535" s="3">
        <v>225.92</v>
      </c>
      <c r="AB1535" s="3">
        <v>226.55</v>
      </c>
      <c r="AC1535" s="3">
        <v>227.69</v>
      </c>
      <c r="AD1535" s="3">
        <v>227.37</v>
      </c>
      <c r="AE1535" s="3">
        <v>228.88</v>
      </c>
      <c r="AF1535" s="3">
        <v>168.82</v>
      </c>
      <c r="AG1535" s="3">
        <v>168.09</v>
      </c>
      <c r="AH1535" s="3">
        <v>168.1</v>
      </c>
      <c r="AI1535" s="3">
        <v>168.07</v>
      </c>
      <c r="AJ1535" s="3">
        <v>169.48</v>
      </c>
      <c r="AK1535" s="3">
        <v>170.32</v>
      </c>
      <c r="AL1535" s="3">
        <v>170.16</v>
      </c>
      <c r="AM1535" s="3">
        <v>172.67</v>
      </c>
      <c r="AN1535" s="3">
        <v>174.53</v>
      </c>
      <c r="AO1535" s="3">
        <v>175.24</v>
      </c>
      <c r="AP1535" s="3">
        <v>174.61</v>
      </c>
      <c r="AQ1535" s="3">
        <v>174.22</v>
      </c>
      <c r="AR1535" s="3">
        <v>146.58000000000001</v>
      </c>
      <c r="AS1535" s="3">
        <v>145.94999999999999</v>
      </c>
      <c r="AT1535" s="3">
        <v>145.96</v>
      </c>
      <c r="AU1535" s="3">
        <v>145.93</v>
      </c>
      <c r="AV1535" s="3">
        <v>147.33000000000001</v>
      </c>
      <c r="AW1535" s="3">
        <v>145.94999999999999</v>
      </c>
      <c r="AX1535" s="3">
        <v>140.16999999999999</v>
      </c>
      <c r="AY1535" s="3">
        <v>142.68</v>
      </c>
    </row>
    <row r="1536" spans="1:51" x14ac:dyDescent="0.35">
      <c r="A1536" s="5">
        <f t="shared" si="24"/>
        <v>44875</v>
      </c>
      <c r="B1536" t="s">
        <v>2396</v>
      </c>
      <c r="C1536" s="2">
        <v>44875</v>
      </c>
      <c r="D1536" s="3">
        <v>264.11</v>
      </c>
      <c r="E1536" s="3">
        <v>506.05</v>
      </c>
      <c r="F1536" s="3">
        <v>475</v>
      </c>
      <c r="G1536" s="3">
        <v>274</v>
      </c>
      <c r="H1536" s="3">
        <v>273.11</v>
      </c>
      <c r="I1536" s="3">
        <v>256.52</v>
      </c>
      <c r="J1536" s="3">
        <v>256.01</v>
      </c>
      <c r="K1536" s="3">
        <v>231.8</v>
      </c>
      <c r="L1536" s="3">
        <v>233.13</v>
      </c>
      <c r="M1536" s="3">
        <v>232.65</v>
      </c>
      <c r="N1536" s="3">
        <v>281.51</v>
      </c>
      <c r="O1536" s="3">
        <v>283.49</v>
      </c>
      <c r="P1536" s="3">
        <v>283.95</v>
      </c>
      <c r="Q1536" s="3">
        <v>273.11</v>
      </c>
      <c r="R1536" s="3">
        <v>273.11</v>
      </c>
      <c r="S1536" s="3">
        <v>270.14</v>
      </c>
      <c r="T1536" s="3">
        <v>196.96</v>
      </c>
      <c r="U1536" s="3">
        <v>196.63</v>
      </c>
      <c r="V1536" s="3">
        <v>196.48</v>
      </c>
      <c r="W1536" s="3">
        <v>196.27</v>
      </c>
      <c r="X1536" s="3">
        <v>197.13</v>
      </c>
      <c r="Y1536" s="3">
        <v>197.61</v>
      </c>
      <c r="Z1536" s="3">
        <v>222.62</v>
      </c>
      <c r="AA1536" s="3">
        <v>224.89</v>
      </c>
      <c r="AB1536" s="3">
        <v>225.52</v>
      </c>
      <c r="AC1536" s="3">
        <v>226.66</v>
      </c>
      <c r="AD1536" s="3">
        <v>226.34</v>
      </c>
      <c r="AE1536" s="3">
        <v>227.85</v>
      </c>
      <c r="AF1536" s="3">
        <v>168.14</v>
      </c>
      <c r="AG1536" s="3">
        <v>167.41</v>
      </c>
      <c r="AH1536" s="3">
        <v>167.42</v>
      </c>
      <c r="AI1536" s="3">
        <v>167.39</v>
      </c>
      <c r="AJ1536" s="3">
        <v>168.8</v>
      </c>
      <c r="AK1536" s="3">
        <v>169.64</v>
      </c>
      <c r="AL1536" s="3">
        <v>168.63</v>
      </c>
      <c r="AM1536" s="3">
        <v>171.14</v>
      </c>
      <c r="AN1536" s="3">
        <v>173</v>
      </c>
      <c r="AO1536" s="3">
        <v>173.71</v>
      </c>
      <c r="AP1536" s="3">
        <v>173.08</v>
      </c>
      <c r="AQ1536" s="3">
        <v>172.69</v>
      </c>
      <c r="AR1536" s="3">
        <v>145.9</v>
      </c>
      <c r="AS1536" s="3">
        <v>145.27000000000001</v>
      </c>
      <c r="AT1536" s="3">
        <v>145.28</v>
      </c>
      <c r="AU1536" s="3">
        <v>145.25</v>
      </c>
      <c r="AV1536" s="3">
        <v>146.65</v>
      </c>
      <c r="AW1536" s="3">
        <v>145.27000000000001</v>
      </c>
      <c r="AX1536" s="3">
        <v>126.36</v>
      </c>
      <c r="AY1536" s="3">
        <v>128.87</v>
      </c>
    </row>
    <row r="1537" spans="1:51" x14ac:dyDescent="0.35">
      <c r="A1537" s="5">
        <f t="shared" si="24"/>
        <v>44876</v>
      </c>
      <c r="B1537" t="s">
        <v>2397</v>
      </c>
      <c r="C1537" s="2">
        <v>44876</v>
      </c>
      <c r="D1537" s="3">
        <v>250.83</v>
      </c>
      <c r="E1537" s="3">
        <v>488.59</v>
      </c>
      <c r="F1537" s="3">
        <v>432.27</v>
      </c>
      <c r="G1537" s="3">
        <v>251.58</v>
      </c>
      <c r="H1537" s="3">
        <v>255.86</v>
      </c>
      <c r="I1537" s="3">
        <v>239.27</v>
      </c>
      <c r="J1537" s="3">
        <v>238.76</v>
      </c>
      <c r="K1537" s="3">
        <v>209.44</v>
      </c>
      <c r="L1537" s="3">
        <v>210.77</v>
      </c>
      <c r="M1537" s="3">
        <v>210.29</v>
      </c>
      <c r="N1537" s="3">
        <v>273.56</v>
      </c>
      <c r="O1537" s="3">
        <v>275.54000000000002</v>
      </c>
      <c r="P1537" s="3">
        <v>276</v>
      </c>
      <c r="Q1537" s="3">
        <v>264.05</v>
      </c>
      <c r="R1537" s="3">
        <v>264.05</v>
      </c>
      <c r="S1537" s="3">
        <v>261.08</v>
      </c>
      <c r="T1537" s="3">
        <v>186.26</v>
      </c>
      <c r="U1537" s="3">
        <v>185.93</v>
      </c>
      <c r="V1537" s="3">
        <v>185.78</v>
      </c>
      <c r="W1537" s="3">
        <v>185.57</v>
      </c>
      <c r="X1537" s="3">
        <v>186.43</v>
      </c>
      <c r="Y1537" s="3">
        <v>186.91</v>
      </c>
      <c r="Z1537" s="3">
        <v>214.1</v>
      </c>
      <c r="AA1537" s="3">
        <v>216.37</v>
      </c>
      <c r="AB1537" s="3">
        <v>217</v>
      </c>
      <c r="AC1537" s="3">
        <v>218.14</v>
      </c>
      <c r="AD1537" s="3">
        <v>217.82</v>
      </c>
      <c r="AE1537" s="3">
        <v>219.33</v>
      </c>
      <c r="AF1537" s="3">
        <v>159.57</v>
      </c>
      <c r="AG1537" s="3">
        <v>158.84</v>
      </c>
      <c r="AH1537" s="3">
        <v>158.85</v>
      </c>
      <c r="AI1537" s="3">
        <v>158.82</v>
      </c>
      <c r="AJ1537" s="3">
        <v>160.22999999999999</v>
      </c>
      <c r="AK1537" s="3">
        <v>161.07</v>
      </c>
      <c r="AL1537" s="3">
        <v>166.47</v>
      </c>
      <c r="AM1537" s="3">
        <v>168.98</v>
      </c>
      <c r="AN1537" s="3">
        <v>170.84</v>
      </c>
      <c r="AO1537" s="3">
        <v>171.55</v>
      </c>
      <c r="AP1537" s="3">
        <v>170.92</v>
      </c>
      <c r="AQ1537" s="3">
        <v>170.53</v>
      </c>
      <c r="AR1537" s="3">
        <v>137.33000000000001</v>
      </c>
      <c r="AS1537" s="3">
        <v>136.69999999999999</v>
      </c>
      <c r="AT1537" s="3">
        <v>136.71</v>
      </c>
      <c r="AU1537" s="3">
        <v>136.68</v>
      </c>
      <c r="AV1537" s="3">
        <v>138.08000000000001</v>
      </c>
      <c r="AW1537" s="3">
        <v>136.69999999999999</v>
      </c>
      <c r="AX1537" s="3">
        <v>124.2</v>
      </c>
      <c r="AY1537" s="3">
        <v>126.71</v>
      </c>
    </row>
    <row r="1538" spans="1:51" x14ac:dyDescent="0.35">
      <c r="A1538" s="5">
        <f t="shared" si="24"/>
        <v>44879</v>
      </c>
      <c r="B1538" t="s">
        <v>2400</v>
      </c>
      <c r="C1538" s="2">
        <v>44879</v>
      </c>
      <c r="D1538" s="3">
        <v>280.85000000000002</v>
      </c>
      <c r="E1538" s="3">
        <v>481.83</v>
      </c>
      <c r="F1538" s="3">
        <v>425.51</v>
      </c>
      <c r="G1538" s="3">
        <v>244.82</v>
      </c>
      <c r="H1538" s="3">
        <v>276.56</v>
      </c>
      <c r="I1538" s="3">
        <v>259.97000000000003</v>
      </c>
      <c r="J1538" s="3">
        <v>259.45999999999998</v>
      </c>
      <c r="K1538" s="3">
        <v>230.86</v>
      </c>
      <c r="L1538" s="3">
        <v>232.19</v>
      </c>
      <c r="M1538" s="3">
        <v>231.71</v>
      </c>
      <c r="N1538" s="3">
        <v>281.83999999999997</v>
      </c>
      <c r="O1538" s="3">
        <v>283.82</v>
      </c>
      <c r="P1538" s="3">
        <v>284.27999999999997</v>
      </c>
      <c r="Q1538" s="3">
        <v>271.83</v>
      </c>
      <c r="R1538" s="3">
        <v>271.83</v>
      </c>
      <c r="S1538" s="3">
        <v>268.86</v>
      </c>
      <c r="T1538" s="3">
        <v>190.9</v>
      </c>
      <c r="U1538" s="3">
        <v>190.57</v>
      </c>
      <c r="V1538" s="3">
        <v>190.42</v>
      </c>
      <c r="W1538" s="3">
        <v>190.21</v>
      </c>
      <c r="X1538" s="3">
        <v>191.07</v>
      </c>
      <c r="Y1538" s="3">
        <v>191.55</v>
      </c>
      <c r="Z1538" s="3">
        <v>221.65</v>
      </c>
      <c r="AA1538" s="3">
        <v>223.92</v>
      </c>
      <c r="AB1538" s="3">
        <v>224.55</v>
      </c>
      <c r="AC1538" s="3">
        <v>225.69</v>
      </c>
      <c r="AD1538" s="3">
        <v>225.37</v>
      </c>
      <c r="AE1538" s="3">
        <v>226.88</v>
      </c>
      <c r="AF1538" s="3">
        <v>164.23</v>
      </c>
      <c r="AG1538" s="3">
        <v>163.5</v>
      </c>
      <c r="AH1538" s="3">
        <v>163.51</v>
      </c>
      <c r="AI1538" s="3">
        <v>163.47999999999999</v>
      </c>
      <c r="AJ1538" s="3">
        <v>164.89</v>
      </c>
      <c r="AK1538" s="3">
        <v>165.73</v>
      </c>
      <c r="AL1538" s="3">
        <v>171.59</v>
      </c>
      <c r="AM1538" s="3">
        <v>174.1</v>
      </c>
      <c r="AN1538" s="3">
        <v>175.96</v>
      </c>
      <c r="AO1538" s="3">
        <v>176.67</v>
      </c>
      <c r="AP1538" s="3">
        <v>176.04</v>
      </c>
      <c r="AQ1538" s="3">
        <v>175.65</v>
      </c>
      <c r="AR1538" s="3">
        <v>141.99</v>
      </c>
      <c r="AS1538" s="3">
        <v>141.36000000000001</v>
      </c>
      <c r="AT1538" s="3">
        <v>141.37</v>
      </c>
      <c r="AU1538" s="3">
        <v>141.34</v>
      </c>
      <c r="AV1538" s="3">
        <v>142.74</v>
      </c>
      <c r="AW1538" s="3">
        <v>141.36000000000001</v>
      </c>
      <c r="AX1538" s="3">
        <v>126.76</v>
      </c>
      <c r="AY1538" s="3">
        <v>129.27000000000001</v>
      </c>
    </row>
    <row r="1539" spans="1:51" x14ac:dyDescent="0.35">
      <c r="A1539" s="5">
        <f t="shared" si="24"/>
        <v>44880</v>
      </c>
      <c r="B1539" t="s">
        <v>2401</v>
      </c>
      <c r="C1539" s="2">
        <v>44880</v>
      </c>
      <c r="D1539" s="3">
        <v>292.66000000000003</v>
      </c>
      <c r="E1539" s="3">
        <v>500.65</v>
      </c>
      <c r="F1539" s="3">
        <v>444.33</v>
      </c>
      <c r="G1539" s="3">
        <v>263.64</v>
      </c>
      <c r="H1539" s="3">
        <v>284.10000000000002</v>
      </c>
      <c r="I1539" s="3">
        <v>267.51</v>
      </c>
      <c r="J1539" s="3">
        <v>267</v>
      </c>
      <c r="K1539" s="3">
        <v>238.4</v>
      </c>
      <c r="L1539" s="3">
        <v>239.73</v>
      </c>
      <c r="M1539" s="3">
        <v>239.25</v>
      </c>
      <c r="N1539" s="3">
        <v>287.82</v>
      </c>
      <c r="O1539" s="3">
        <v>289.8</v>
      </c>
      <c r="P1539" s="3">
        <v>290.26</v>
      </c>
      <c r="Q1539" s="3">
        <v>277.39999999999998</v>
      </c>
      <c r="R1539" s="3">
        <v>277.39999999999998</v>
      </c>
      <c r="S1539" s="3">
        <v>274.43</v>
      </c>
      <c r="T1539" s="3">
        <v>199.8</v>
      </c>
      <c r="U1539" s="3">
        <v>199.47</v>
      </c>
      <c r="V1539" s="3">
        <v>199.32</v>
      </c>
      <c r="W1539" s="3">
        <v>199.11</v>
      </c>
      <c r="X1539" s="3">
        <v>199.97</v>
      </c>
      <c r="Y1539" s="3">
        <v>200.45</v>
      </c>
      <c r="Z1539" s="3">
        <v>228.2</v>
      </c>
      <c r="AA1539" s="3">
        <v>230.47</v>
      </c>
      <c r="AB1539" s="3">
        <v>231.1</v>
      </c>
      <c r="AC1539" s="3">
        <v>232.24</v>
      </c>
      <c r="AD1539" s="3">
        <v>231.92</v>
      </c>
      <c r="AE1539" s="3">
        <v>233.43</v>
      </c>
      <c r="AF1539" s="3">
        <v>157.61000000000001</v>
      </c>
      <c r="AG1539" s="3">
        <v>156.88</v>
      </c>
      <c r="AH1539" s="3">
        <v>156.88999999999999</v>
      </c>
      <c r="AI1539" s="3">
        <v>156.86000000000001</v>
      </c>
      <c r="AJ1539" s="3">
        <v>158.27000000000001</v>
      </c>
      <c r="AK1539" s="3">
        <v>159.11000000000001</v>
      </c>
      <c r="AL1539" s="3">
        <v>165.82</v>
      </c>
      <c r="AM1539" s="3">
        <v>168.33</v>
      </c>
      <c r="AN1539" s="3">
        <v>170.19</v>
      </c>
      <c r="AO1539" s="3">
        <v>170.9</v>
      </c>
      <c r="AP1539" s="3">
        <v>170.27</v>
      </c>
      <c r="AQ1539" s="3">
        <v>169.88</v>
      </c>
      <c r="AR1539" s="3">
        <v>138.68</v>
      </c>
      <c r="AS1539" s="3">
        <v>138.05000000000001</v>
      </c>
      <c r="AT1539" s="3">
        <v>138.06</v>
      </c>
      <c r="AU1539" s="3">
        <v>138.03</v>
      </c>
      <c r="AV1539" s="3">
        <v>139.43</v>
      </c>
      <c r="AW1539" s="3">
        <v>138.05000000000001</v>
      </c>
      <c r="AX1539" s="3">
        <v>123.88</v>
      </c>
      <c r="AY1539" s="3">
        <v>126.39</v>
      </c>
    </row>
    <row r="1540" spans="1:51" x14ac:dyDescent="0.35">
      <c r="A1540" s="5">
        <f t="shared" si="24"/>
        <v>44881</v>
      </c>
      <c r="B1540" t="s">
        <v>2403</v>
      </c>
      <c r="C1540" s="2">
        <v>44881</v>
      </c>
      <c r="D1540" s="3">
        <v>267.32</v>
      </c>
      <c r="E1540" s="3">
        <v>464.88</v>
      </c>
      <c r="F1540" s="3">
        <v>388.88</v>
      </c>
      <c r="G1540" s="3">
        <v>269.31</v>
      </c>
      <c r="H1540" s="3">
        <v>277.73</v>
      </c>
      <c r="I1540" s="3">
        <v>261.39</v>
      </c>
      <c r="J1540" s="3">
        <v>260.88</v>
      </c>
      <c r="K1540" s="3">
        <v>232.32</v>
      </c>
      <c r="L1540" s="3">
        <v>233.65</v>
      </c>
      <c r="M1540" s="3">
        <v>233.17</v>
      </c>
      <c r="N1540" s="3">
        <v>282.12</v>
      </c>
      <c r="O1540" s="3">
        <v>284.10000000000002</v>
      </c>
      <c r="P1540" s="3">
        <v>284.56</v>
      </c>
      <c r="Q1540" s="3">
        <v>271.41000000000003</v>
      </c>
      <c r="R1540" s="3">
        <v>271.41000000000003</v>
      </c>
      <c r="S1540" s="3">
        <v>268.44</v>
      </c>
      <c r="T1540" s="3">
        <v>195.42</v>
      </c>
      <c r="U1540" s="3">
        <v>195.09</v>
      </c>
      <c r="V1540" s="3">
        <v>194.94</v>
      </c>
      <c r="W1540" s="3">
        <v>194.73</v>
      </c>
      <c r="X1540" s="3">
        <v>195.59</v>
      </c>
      <c r="Y1540" s="3">
        <v>196.07</v>
      </c>
      <c r="Z1540" s="3">
        <v>225.02</v>
      </c>
      <c r="AA1540" s="3">
        <v>227.29</v>
      </c>
      <c r="AB1540" s="3">
        <v>227.92</v>
      </c>
      <c r="AC1540" s="3">
        <v>229.06</v>
      </c>
      <c r="AD1540" s="3">
        <v>228.74</v>
      </c>
      <c r="AE1540" s="3">
        <v>230.25</v>
      </c>
      <c r="AF1540" s="3">
        <v>153.05000000000001</v>
      </c>
      <c r="AG1540" s="3">
        <v>152.32</v>
      </c>
      <c r="AH1540" s="3">
        <v>152.33000000000001</v>
      </c>
      <c r="AI1540" s="3">
        <v>152.30000000000001</v>
      </c>
      <c r="AJ1540" s="3">
        <v>153.71</v>
      </c>
      <c r="AK1540" s="3">
        <v>154.55000000000001</v>
      </c>
      <c r="AL1540" s="3">
        <v>161.66</v>
      </c>
      <c r="AM1540" s="3">
        <v>164.17</v>
      </c>
      <c r="AN1540" s="3">
        <v>166.03</v>
      </c>
      <c r="AO1540" s="3">
        <v>166.74</v>
      </c>
      <c r="AP1540" s="3">
        <v>166.11</v>
      </c>
      <c r="AQ1540" s="3">
        <v>165.72</v>
      </c>
      <c r="AR1540" s="3">
        <v>110.38</v>
      </c>
      <c r="AS1540" s="3">
        <v>109.75</v>
      </c>
      <c r="AT1540" s="3">
        <v>109.76</v>
      </c>
      <c r="AU1540" s="3">
        <v>109.73</v>
      </c>
      <c r="AV1540" s="3">
        <v>111.13</v>
      </c>
      <c r="AW1540" s="3">
        <v>109.75</v>
      </c>
      <c r="AX1540" s="3">
        <v>95.58</v>
      </c>
      <c r="AY1540" s="3">
        <v>98.09</v>
      </c>
    </row>
    <row r="1541" spans="1:51" x14ac:dyDescent="0.35">
      <c r="A1541" s="5">
        <f t="shared" si="24"/>
        <v>44882</v>
      </c>
      <c r="B1541" t="s">
        <v>2404</v>
      </c>
      <c r="C1541" s="2">
        <v>44882</v>
      </c>
      <c r="D1541" s="3">
        <v>275.37</v>
      </c>
      <c r="E1541" s="3">
        <v>463.21</v>
      </c>
      <c r="F1541" s="3">
        <v>378.99</v>
      </c>
      <c r="G1541" s="3">
        <v>278.89999999999998</v>
      </c>
      <c r="H1541" s="3">
        <v>282.02</v>
      </c>
      <c r="I1541" s="3">
        <v>265.88</v>
      </c>
      <c r="J1541" s="3">
        <v>265.37</v>
      </c>
      <c r="K1541" s="3">
        <v>229.77</v>
      </c>
      <c r="L1541" s="3">
        <v>231.1</v>
      </c>
      <c r="M1541" s="3">
        <v>230.62</v>
      </c>
      <c r="N1541" s="3">
        <v>290.88</v>
      </c>
      <c r="O1541" s="3">
        <v>292.86</v>
      </c>
      <c r="P1541" s="3">
        <v>293.32</v>
      </c>
      <c r="Q1541" s="3">
        <v>279.85000000000002</v>
      </c>
      <c r="R1541" s="3">
        <v>279.85000000000002</v>
      </c>
      <c r="S1541" s="3">
        <v>276.88</v>
      </c>
      <c r="T1541" s="3">
        <v>196.31</v>
      </c>
      <c r="U1541" s="3">
        <v>195.98</v>
      </c>
      <c r="V1541" s="3">
        <v>195.83</v>
      </c>
      <c r="W1541" s="3">
        <v>195.62</v>
      </c>
      <c r="X1541" s="3">
        <v>196.48</v>
      </c>
      <c r="Y1541" s="3">
        <v>196.96</v>
      </c>
      <c r="Z1541" s="3">
        <v>225.16</v>
      </c>
      <c r="AA1541" s="3">
        <v>227.43</v>
      </c>
      <c r="AB1541" s="3">
        <v>228.06</v>
      </c>
      <c r="AC1541" s="3">
        <v>229.2</v>
      </c>
      <c r="AD1541" s="3">
        <v>228.88</v>
      </c>
      <c r="AE1541" s="3">
        <v>230.39</v>
      </c>
      <c r="AF1541" s="3">
        <v>152.86000000000001</v>
      </c>
      <c r="AG1541" s="3">
        <v>152.13</v>
      </c>
      <c r="AH1541" s="3">
        <v>152.13999999999999</v>
      </c>
      <c r="AI1541" s="3">
        <v>152.11000000000001</v>
      </c>
      <c r="AJ1541" s="3">
        <v>153.52000000000001</v>
      </c>
      <c r="AK1541" s="3">
        <v>154.36000000000001</v>
      </c>
      <c r="AL1541" s="3">
        <v>161.55000000000001</v>
      </c>
      <c r="AM1541" s="3">
        <v>164.06</v>
      </c>
      <c r="AN1541" s="3">
        <v>165.92</v>
      </c>
      <c r="AO1541" s="3">
        <v>166.63</v>
      </c>
      <c r="AP1541" s="3">
        <v>166</v>
      </c>
      <c r="AQ1541" s="3">
        <v>165.61</v>
      </c>
      <c r="AR1541" s="3">
        <v>110.19</v>
      </c>
      <c r="AS1541" s="3">
        <v>109.56</v>
      </c>
      <c r="AT1541" s="3">
        <v>109.57</v>
      </c>
      <c r="AU1541" s="3">
        <v>109.54</v>
      </c>
      <c r="AV1541" s="3">
        <v>110.94</v>
      </c>
      <c r="AW1541" s="3">
        <v>109.56</v>
      </c>
      <c r="AX1541" s="3">
        <v>95.47</v>
      </c>
      <c r="AY1541" s="3">
        <v>97.98</v>
      </c>
    </row>
    <row r="1542" spans="1:51" x14ac:dyDescent="0.35">
      <c r="A1542" s="5">
        <f t="shared" si="24"/>
        <v>44883</v>
      </c>
      <c r="B1542" t="s">
        <v>2405</v>
      </c>
      <c r="C1542" s="2">
        <v>44883</v>
      </c>
      <c r="D1542" s="3">
        <v>267.10000000000002</v>
      </c>
      <c r="E1542" s="3">
        <v>418.36</v>
      </c>
      <c r="F1542" s="3">
        <v>359.25</v>
      </c>
      <c r="G1542" s="3">
        <v>271.55</v>
      </c>
      <c r="H1542" s="3">
        <v>284.95999999999998</v>
      </c>
      <c r="I1542" s="3">
        <v>269.02999999999997</v>
      </c>
      <c r="J1542" s="3">
        <v>268.52</v>
      </c>
      <c r="K1542" s="3">
        <v>235.01</v>
      </c>
      <c r="L1542" s="3">
        <v>236.34</v>
      </c>
      <c r="M1542" s="3">
        <v>235.86</v>
      </c>
      <c r="N1542" s="3">
        <v>291.54000000000002</v>
      </c>
      <c r="O1542" s="3">
        <v>293.52</v>
      </c>
      <c r="P1542" s="3">
        <v>293.98</v>
      </c>
      <c r="Q1542" s="3">
        <v>280.35000000000002</v>
      </c>
      <c r="R1542" s="3">
        <v>280.35000000000002</v>
      </c>
      <c r="S1542" s="3">
        <v>277.38</v>
      </c>
      <c r="T1542" s="3">
        <v>196.98</v>
      </c>
      <c r="U1542" s="3">
        <v>196.65</v>
      </c>
      <c r="V1542" s="3">
        <v>196.5</v>
      </c>
      <c r="W1542" s="3">
        <v>196.29</v>
      </c>
      <c r="X1542" s="3">
        <v>197.15</v>
      </c>
      <c r="Y1542" s="3">
        <v>197.63</v>
      </c>
      <c r="Z1542" s="3">
        <v>224.07</v>
      </c>
      <c r="AA1542" s="3">
        <v>226.34</v>
      </c>
      <c r="AB1542" s="3">
        <v>226.97</v>
      </c>
      <c r="AC1542" s="3">
        <v>228.11</v>
      </c>
      <c r="AD1542" s="3">
        <v>227.79</v>
      </c>
      <c r="AE1542" s="3">
        <v>229.3</v>
      </c>
      <c r="AF1542" s="3">
        <v>151.85</v>
      </c>
      <c r="AG1542" s="3">
        <v>151.12</v>
      </c>
      <c r="AH1542" s="3">
        <v>151.13</v>
      </c>
      <c r="AI1542" s="3">
        <v>151.1</v>
      </c>
      <c r="AJ1542" s="3">
        <v>152.51</v>
      </c>
      <c r="AK1542" s="3">
        <v>153.35</v>
      </c>
      <c r="AL1542" s="3">
        <v>160.82</v>
      </c>
      <c r="AM1542" s="3">
        <v>163.33000000000001</v>
      </c>
      <c r="AN1542" s="3">
        <v>165.19</v>
      </c>
      <c r="AO1542" s="3">
        <v>165.9</v>
      </c>
      <c r="AP1542" s="3">
        <v>165.27</v>
      </c>
      <c r="AQ1542" s="3">
        <v>164.88</v>
      </c>
      <c r="AR1542" s="3">
        <v>109.18</v>
      </c>
      <c r="AS1542" s="3">
        <v>108.55</v>
      </c>
      <c r="AT1542" s="3">
        <v>108.56</v>
      </c>
      <c r="AU1542" s="3">
        <v>108.53</v>
      </c>
      <c r="AV1542" s="3">
        <v>109.93</v>
      </c>
      <c r="AW1542" s="3">
        <v>108.55</v>
      </c>
      <c r="AX1542" s="3">
        <v>94.74</v>
      </c>
      <c r="AY1542" s="3">
        <v>97.25</v>
      </c>
    </row>
    <row r="1543" spans="1:51" x14ac:dyDescent="0.35">
      <c r="A1543" s="5">
        <f t="shared" si="24"/>
        <v>44886</v>
      </c>
      <c r="B1543" t="s">
        <v>2406</v>
      </c>
      <c r="C1543" s="2">
        <v>44886</v>
      </c>
      <c r="D1543" s="3">
        <v>269.11</v>
      </c>
      <c r="E1543" s="3">
        <v>416.35</v>
      </c>
      <c r="F1543" s="3">
        <v>369.38</v>
      </c>
      <c r="G1543" s="3">
        <v>287.29000000000002</v>
      </c>
      <c r="H1543" s="3">
        <v>289.54000000000002</v>
      </c>
      <c r="I1543" s="3">
        <v>275.3</v>
      </c>
      <c r="J1543" s="3">
        <v>274.79000000000002</v>
      </c>
      <c r="K1543" s="3">
        <v>241.66</v>
      </c>
      <c r="L1543" s="3">
        <v>242.99</v>
      </c>
      <c r="M1543" s="3">
        <v>242.51</v>
      </c>
      <c r="N1543" s="3">
        <v>295.83999999999997</v>
      </c>
      <c r="O1543" s="3">
        <v>297.82</v>
      </c>
      <c r="P1543" s="3">
        <v>298.27999999999997</v>
      </c>
      <c r="Q1543" s="3">
        <v>284.56</v>
      </c>
      <c r="R1543" s="3">
        <v>284.56</v>
      </c>
      <c r="S1543" s="3">
        <v>281.58999999999997</v>
      </c>
      <c r="T1543" s="3">
        <v>202.69</v>
      </c>
      <c r="U1543" s="3">
        <v>202.36</v>
      </c>
      <c r="V1543" s="3">
        <v>202.21</v>
      </c>
      <c r="W1543" s="3">
        <v>202</v>
      </c>
      <c r="X1543" s="3">
        <v>202.86</v>
      </c>
      <c r="Y1543" s="3">
        <v>203.34</v>
      </c>
      <c r="Z1543" s="3">
        <v>224.37</v>
      </c>
      <c r="AA1543" s="3">
        <v>226.64</v>
      </c>
      <c r="AB1543" s="3">
        <v>227.27</v>
      </c>
      <c r="AC1543" s="3">
        <v>228.41</v>
      </c>
      <c r="AD1543" s="3">
        <v>228.09</v>
      </c>
      <c r="AE1543" s="3">
        <v>229.6</v>
      </c>
      <c r="AF1543" s="3">
        <v>152.4</v>
      </c>
      <c r="AG1543" s="3">
        <v>151.66999999999999</v>
      </c>
      <c r="AH1543" s="3">
        <v>151.68</v>
      </c>
      <c r="AI1543" s="3">
        <v>151.65</v>
      </c>
      <c r="AJ1543" s="3">
        <v>153.06</v>
      </c>
      <c r="AK1543" s="3">
        <v>153.9</v>
      </c>
      <c r="AL1543" s="3">
        <v>161.72</v>
      </c>
      <c r="AM1543" s="3">
        <v>164.23</v>
      </c>
      <c r="AN1543" s="3">
        <v>166.09</v>
      </c>
      <c r="AO1543" s="3">
        <v>166.8</v>
      </c>
      <c r="AP1543" s="3">
        <v>166.17</v>
      </c>
      <c r="AQ1543" s="3">
        <v>165.78</v>
      </c>
      <c r="AR1543" s="3">
        <v>110.25</v>
      </c>
      <c r="AS1543" s="3">
        <v>109.62</v>
      </c>
      <c r="AT1543" s="3">
        <v>109.63</v>
      </c>
      <c r="AU1543" s="3">
        <v>109.6</v>
      </c>
      <c r="AV1543" s="3">
        <v>111</v>
      </c>
      <c r="AW1543" s="3">
        <v>109.62</v>
      </c>
      <c r="AX1543" s="3">
        <v>95.64</v>
      </c>
      <c r="AY1543" s="3">
        <v>98.15</v>
      </c>
    </row>
    <row r="1544" spans="1:51" x14ac:dyDescent="0.35">
      <c r="A1544" s="5">
        <f t="shared" si="24"/>
        <v>44887</v>
      </c>
      <c r="B1544" t="s">
        <v>2407</v>
      </c>
      <c r="C1544" s="2">
        <v>44887</v>
      </c>
      <c r="D1544" s="3">
        <v>283.43</v>
      </c>
      <c r="E1544" s="3">
        <v>427.79</v>
      </c>
      <c r="F1544" s="3">
        <v>392.28</v>
      </c>
      <c r="G1544" s="3">
        <v>312.75</v>
      </c>
      <c r="H1544" s="3">
        <v>299.8</v>
      </c>
      <c r="I1544" s="3">
        <v>286.77999999999997</v>
      </c>
      <c r="J1544" s="3">
        <v>286.27</v>
      </c>
      <c r="K1544" s="3">
        <v>251.81</v>
      </c>
      <c r="L1544" s="3">
        <v>253.14</v>
      </c>
      <c r="M1544" s="3">
        <v>252.66</v>
      </c>
      <c r="N1544" s="3">
        <v>304.81</v>
      </c>
      <c r="O1544" s="3">
        <v>306.79000000000002</v>
      </c>
      <c r="P1544" s="3">
        <v>307.25</v>
      </c>
      <c r="Q1544" s="3">
        <v>293.31</v>
      </c>
      <c r="R1544" s="3">
        <v>293.31</v>
      </c>
      <c r="S1544" s="3">
        <v>290.33999999999997</v>
      </c>
      <c r="T1544" s="3">
        <v>201.28</v>
      </c>
      <c r="U1544" s="3">
        <v>200.95</v>
      </c>
      <c r="V1544" s="3">
        <v>200.8</v>
      </c>
      <c r="W1544" s="3">
        <v>200.59</v>
      </c>
      <c r="X1544" s="3">
        <v>201.45</v>
      </c>
      <c r="Y1544" s="3">
        <v>201.93</v>
      </c>
      <c r="Z1544" s="3">
        <v>226.11</v>
      </c>
      <c r="AA1544" s="3">
        <v>228.38</v>
      </c>
      <c r="AB1544" s="3">
        <v>229.01</v>
      </c>
      <c r="AC1544" s="3">
        <v>230.15</v>
      </c>
      <c r="AD1544" s="3">
        <v>229.83</v>
      </c>
      <c r="AE1544" s="3">
        <v>231.34</v>
      </c>
      <c r="AF1544" s="3">
        <v>154.97</v>
      </c>
      <c r="AG1544" s="3">
        <v>154.24</v>
      </c>
      <c r="AH1544" s="3">
        <v>154.25</v>
      </c>
      <c r="AI1544" s="3">
        <v>154.22</v>
      </c>
      <c r="AJ1544" s="3">
        <v>155.63</v>
      </c>
      <c r="AK1544" s="3">
        <v>156.47</v>
      </c>
      <c r="AL1544" s="3">
        <v>161.80000000000001</v>
      </c>
      <c r="AM1544" s="3">
        <v>164.31</v>
      </c>
      <c r="AN1544" s="3">
        <v>166.17</v>
      </c>
      <c r="AO1544" s="3">
        <v>166.88</v>
      </c>
      <c r="AP1544" s="3">
        <v>166.25</v>
      </c>
      <c r="AQ1544" s="3">
        <v>165.86</v>
      </c>
      <c r="AR1544" s="3">
        <v>112.1</v>
      </c>
      <c r="AS1544" s="3">
        <v>111.47</v>
      </c>
      <c r="AT1544" s="3">
        <v>111.48</v>
      </c>
      <c r="AU1544" s="3">
        <v>111.45</v>
      </c>
      <c r="AV1544" s="3">
        <v>112.85</v>
      </c>
      <c r="AW1544" s="3">
        <v>111.47</v>
      </c>
      <c r="AX1544" s="3">
        <v>95.72</v>
      </c>
      <c r="AY1544" s="3">
        <v>98.23</v>
      </c>
    </row>
    <row r="1545" spans="1:51" x14ac:dyDescent="0.35">
      <c r="A1545" s="5">
        <f t="shared" si="24"/>
        <v>44888</v>
      </c>
      <c r="B1545" t="s">
        <v>2408</v>
      </c>
      <c r="C1545" s="2">
        <v>44888</v>
      </c>
      <c r="D1545" s="3">
        <v>304.94</v>
      </c>
      <c r="E1545" s="3">
        <v>455.69</v>
      </c>
      <c r="F1545" s="3">
        <v>412.25</v>
      </c>
      <c r="G1545" s="3">
        <v>326.39</v>
      </c>
      <c r="H1545" s="3">
        <v>304.94</v>
      </c>
      <c r="I1545" s="3">
        <v>292.18</v>
      </c>
      <c r="J1545" s="3">
        <v>291.67</v>
      </c>
      <c r="K1545" s="3">
        <v>257.20999999999998</v>
      </c>
      <c r="L1545" s="3">
        <v>258.54000000000002</v>
      </c>
      <c r="M1545" s="3">
        <v>258.06</v>
      </c>
      <c r="N1545" s="3">
        <v>313.37</v>
      </c>
      <c r="O1545" s="3">
        <v>315.35000000000002</v>
      </c>
      <c r="P1545" s="3">
        <v>315.81</v>
      </c>
      <c r="Q1545" s="3">
        <v>301.47000000000003</v>
      </c>
      <c r="R1545" s="3">
        <v>301.47000000000003</v>
      </c>
      <c r="S1545" s="3">
        <v>298.5</v>
      </c>
      <c r="T1545" s="3">
        <v>200.02</v>
      </c>
      <c r="U1545" s="3">
        <v>199.69</v>
      </c>
      <c r="V1545" s="3">
        <v>199.54</v>
      </c>
      <c r="W1545" s="3">
        <v>199.33</v>
      </c>
      <c r="X1545" s="3">
        <v>200.19</v>
      </c>
      <c r="Y1545" s="3">
        <v>200.67</v>
      </c>
      <c r="Z1545" s="3">
        <v>225.36</v>
      </c>
      <c r="AA1545" s="3">
        <v>227.63</v>
      </c>
      <c r="AB1545" s="3">
        <v>228.26</v>
      </c>
      <c r="AC1545" s="3">
        <v>229.4</v>
      </c>
      <c r="AD1545" s="3">
        <v>229.08</v>
      </c>
      <c r="AE1545" s="3">
        <v>230.59</v>
      </c>
      <c r="AF1545" s="3">
        <v>152.46</v>
      </c>
      <c r="AG1545" s="3">
        <v>151.72999999999999</v>
      </c>
      <c r="AH1545" s="3">
        <v>151.74</v>
      </c>
      <c r="AI1545" s="3">
        <v>151.71</v>
      </c>
      <c r="AJ1545" s="3">
        <v>153.12</v>
      </c>
      <c r="AK1545" s="3">
        <v>153.96</v>
      </c>
      <c r="AL1545" s="3">
        <v>163.97</v>
      </c>
      <c r="AM1545" s="3">
        <v>166.48</v>
      </c>
      <c r="AN1545" s="3">
        <v>168.34</v>
      </c>
      <c r="AO1545" s="3">
        <v>169.05</v>
      </c>
      <c r="AP1545" s="3">
        <v>168.42</v>
      </c>
      <c r="AQ1545" s="3">
        <v>168.03</v>
      </c>
      <c r="AR1545" s="3">
        <v>110.3</v>
      </c>
      <c r="AS1545" s="3">
        <v>109.67</v>
      </c>
      <c r="AT1545" s="3">
        <v>109.68</v>
      </c>
      <c r="AU1545" s="3">
        <v>109.65</v>
      </c>
      <c r="AV1545" s="3">
        <v>111.05</v>
      </c>
      <c r="AW1545" s="3">
        <v>109.67</v>
      </c>
      <c r="AX1545" s="3">
        <v>93.21</v>
      </c>
      <c r="AY1545" s="3">
        <v>95.72</v>
      </c>
    </row>
    <row r="1546" spans="1:51" x14ac:dyDescent="0.35">
      <c r="A1546" s="5">
        <f t="shared" si="24"/>
        <v>44889</v>
      </c>
      <c r="B1546" t="s">
        <v>2410</v>
      </c>
      <c r="C1546" s="2">
        <v>44889</v>
      </c>
      <c r="D1546" s="3">
        <v>298.72000000000003</v>
      </c>
      <c r="E1546" s="3">
        <v>451.92</v>
      </c>
      <c r="F1546" s="3">
        <v>454.18</v>
      </c>
      <c r="G1546" s="3">
        <v>317.33</v>
      </c>
      <c r="H1546" s="3">
        <v>298.26</v>
      </c>
      <c r="I1546" s="3">
        <v>285.77999999999997</v>
      </c>
      <c r="J1546" s="3">
        <v>285.27</v>
      </c>
      <c r="K1546" s="3">
        <v>252.78</v>
      </c>
      <c r="L1546" s="3">
        <v>254.11</v>
      </c>
      <c r="M1546" s="3">
        <v>253.63</v>
      </c>
      <c r="N1546" s="3">
        <v>308.18</v>
      </c>
      <c r="O1546" s="3">
        <v>310.16000000000003</v>
      </c>
      <c r="P1546" s="3">
        <v>310.62</v>
      </c>
      <c r="Q1546" s="3">
        <v>296.07</v>
      </c>
      <c r="R1546" s="3">
        <v>296.07</v>
      </c>
      <c r="S1546" s="3">
        <v>293.10000000000002</v>
      </c>
      <c r="T1546" s="3">
        <v>202.87</v>
      </c>
      <c r="U1546" s="3">
        <v>202.54</v>
      </c>
      <c r="V1546" s="3">
        <v>202.39</v>
      </c>
      <c r="W1546" s="3">
        <v>202.18</v>
      </c>
      <c r="X1546" s="3">
        <v>203.04</v>
      </c>
      <c r="Y1546" s="3">
        <v>203.52</v>
      </c>
      <c r="Z1546" s="3">
        <v>226.81</v>
      </c>
      <c r="AA1546" s="3">
        <v>229.08</v>
      </c>
      <c r="AB1546" s="3">
        <v>229.71</v>
      </c>
      <c r="AC1546" s="3">
        <v>230.85</v>
      </c>
      <c r="AD1546" s="3">
        <v>230.53</v>
      </c>
      <c r="AE1546" s="3">
        <v>232.04</v>
      </c>
      <c r="AF1546" s="3">
        <v>150.71</v>
      </c>
      <c r="AG1546" s="3">
        <v>149.97999999999999</v>
      </c>
      <c r="AH1546" s="3">
        <v>149.99</v>
      </c>
      <c r="AI1546" s="3">
        <v>149.96</v>
      </c>
      <c r="AJ1546" s="3">
        <v>151.37</v>
      </c>
      <c r="AK1546" s="3">
        <v>152.21</v>
      </c>
      <c r="AL1546" s="3">
        <v>169.5</v>
      </c>
      <c r="AM1546" s="3">
        <v>172.01</v>
      </c>
      <c r="AN1546" s="3">
        <v>173.87</v>
      </c>
      <c r="AO1546" s="3">
        <v>174.58</v>
      </c>
      <c r="AP1546" s="3">
        <v>173.95</v>
      </c>
      <c r="AQ1546" s="3">
        <v>173.56</v>
      </c>
      <c r="AR1546" s="3">
        <v>109.05</v>
      </c>
      <c r="AS1546" s="3">
        <v>108.42</v>
      </c>
      <c r="AT1546" s="3">
        <v>108.43</v>
      </c>
      <c r="AU1546" s="3">
        <v>108.4</v>
      </c>
      <c r="AV1546" s="3">
        <v>109.8</v>
      </c>
      <c r="AW1546" s="3">
        <v>108.42</v>
      </c>
      <c r="AX1546" s="3">
        <v>98.74</v>
      </c>
      <c r="AY1546" s="3">
        <v>101.25</v>
      </c>
    </row>
    <row r="1547" spans="1:51" x14ac:dyDescent="0.35">
      <c r="A1547" s="5">
        <f t="shared" si="24"/>
        <v>44890</v>
      </c>
      <c r="B1547" t="s">
        <v>2411</v>
      </c>
      <c r="C1547" s="2">
        <v>44890</v>
      </c>
      <c r="D1547" s="3">
        <v>306.94</v>
      </c>
      <c r="E1547" s="3">
        <v>439.98</v>
      </c>
      <c r="F1547" s="3">
        <v>456.22</v>
      </c>
      <c r="G1547" s="3">
        <v>326.93</v>
      </c>
      <c r="H1547" s="3">
        <v>301.92</v>
      </c>
      <c r="I1547" s="3">
        <v>290.33</v>
      </c>
      <c r="J1547" s="3">
        <v>289.82</v>
      </c>
      <c r="K1547" s="3">
        <v>258.12</v>
      </c>
      <c r="L1547" s="3">
        <v>259.45</v>
      </c>
      <c r="M1547" s="3">
        <v>258.97000000000003</v>
      </c>
      <c r="N1547" s="3">
        <v>312.56</v>
      </c>
      <c r="O1547" s="3">
        <v>314.54000000000002</v>
      </c>
      <c r="P1547" s="3">
        <v>315</v>
      </c>
      <c r="Q1547" s="3">
        <v>300.3</v>
      </c>
      <c r="R1547" s="3">
        <v>300.3</v>
      </c>
      <c r="S1547" s="3">
        <v>297.33</v>
      </c>
      <c r="T1547" s="3">
        <v>203.48</v>
      </c>
      <c r="U1547" s="3">
        <v>203.15</v>
      </c>
      <c r="V1547" s="3">
        <v>203</v>
      </c>
      <c r="W1547" s="3">
        <v>202.79</v>
      </c>
      <c r="X1547" s="3">
        <v>203.65</v>
      </c>
      <c r="Y1547" s="3">
        <v>204.13</v>
      </c>
      <c r="Z1547" s="3">
        <v>228.31</v>
      </c>
      <c r="AA1547" s="3">
        <v>230.58</v>
      </c>
      <c r="AB1547" s="3">
        <v>231.21</v>
      </c>
      <c r="AC1547" s="3">
        <v>232.35</v>
      </c>
      <c r="AD1547" s="3">
        <v>232.03</v>
      </c>
      <c r="AE1547" s="3">
        <v>233.54</v>
      </c>
      <c r="AF1547" s="3">
        <v>154.13999999999999</v>
      </c>
      <c r="AG1547" s="3">
        <v>153.41</v>
      </c>
      <c r="AH1547" s="3">
        <v>153.41999999999999</v>
      </c>
      <c r="AI1547" s="3">
        <v>153.38999999999999</v>
      </c>
      <c r="AJ1547" s="3">
        <v>154.80000000000001</v>
      </c>
      <c r="AK1547" s="3">
        <v>155.63999999999999</v>
      </c>
      <c r="AL1547" s="3">
        <v>171.75</v>
      </c>
      <c r="AM1547" s="3">
        <v>174.26</v>
      </c>
      <c r="AN1547" s="3">
        <v>176.12</v>
      </c>
      <c r="AO1547" s="3">
        <v>176.83</v>
      </c>
      <c r="AP1547" s="3">
        <v>176.2</v>
      </c>
      <c r="AQ1547" s="3">
        <v>175.81</v>
      </c>
      <c r="AR1547" s="3">
        <v>111.55</v>
      </c>
      <c r="AS1547" s="3">
        <v>110.92</v>
      </c>
      <c r="AT1547" s="3">
        <v>110.93</v>
      </c>
      <c r="AU1547" s="3">
        <v>110.9</v>
      </c>
      <c r="AV1547" s="3">
        <v>112.3</v>
      </c>
      <c r="AW1547" s="3">
        <v>110.92</v>
      </c>
      <c r="AX1547" s="3">
        <v>100.99</v>
      </c>
      <c r="AY1547" s="3">
        <v>103.5</v>
      </c>
    </row>
    <row r="1548" spans="1:51" x14ac:dyDescent="0.35">
      <c r="A1548" s="5">
        <f t="shared" si="24"/>
        <v>44893</v>
      </c>
      <c r="B1548" t="s">
        <v>2412</v>
      </c>
      <c r="C1548" s="2">
        <v>44893</v>
      </c>
      <c r="D1548" s="3">
        <v>298.08</v>
      </c>
      <c r="E1548" s="3">
        <v>446.9</v>
      </c>
      <c r="F1548" s="3">
        <v>444.74</v>
      </c>
      <c r="G1548" s="3">
        <v>326.11</v>
      </c>
      <c r="H1548" s="3">
        <v>302.35000000000002</v>
      </c>
      <c r="I1548" s="3">
        <v>292.16000000000003</v>
      </c>
      <c r="J1548" s="3">
        <v>291.64999999999998</v>
      </c>
      <c r="K1548" s="3">
        <v>258.56</v>
      </c>
      <c r="L1548" s="3">
        <v>259.89</v>
      </c>
      <c r="M1548" s="3">
        <v>259.41000000000003</v>
      </c>
      <c r="N1548" s="3">
        <v>315.63</v>
      </c>
      <c r="O1548" s="3">
        <v>317.61</v>
      </c>
      <c r="P1548" s="3">
        <v>318.07</v>
      </c>
      <c r="Q1548" s="3">
        <v>303.27999999999997</v>
      </c>
      <c r="R1548" s="3">
        <v>303.27999999999997</v>
      </c>
      <c r="S1548" s="3">
        <v>300.31</v>
      </c>
      <c r="T1548" s="3">
        <v>201.98</v>
      </c>
      <c r="U1548" s="3">
        <v>201.65</v>
      </c>
      <c r="V1548" s="3">
        <v>201.5</v>
      </c>
      <c r="W1548" s="3">
        <v>201.29</v>
      </c>
      <c r="X1548" s="3">
        <v>202.15</v>
      </c>
      <c r="Y1548" s="3">
        <v>202.63</v>
      </c>
      <c r="Z1548" s="3">
        <v>230.83</v>
      </c>
      <c r="AA1548" s="3">
        <v>233.1</v>
      </c>
      <c r="AB1548" s="3">
        <v>233.73</v>
      </c>
      <c r="AC1548" s="3">
        <v>234.87</v>
      </c>
      <c r="AD1548" s="3">
        <v>234.55</v>
      </c>
      <c r="AE1548" s="3">
        <v>236.06</v>
      </c>
      <c r="AF1548" s="3">
        <v>155.38999999999999</v>
      </c>
      <c r="AG1548" s="3">
        <v>154.66</v>
      </c>
      <c r="AH1548" s="3">
        <v>154.66999999999999</v>
      </c>
      <c r="AI1548" s="3">
        <v>154.63999999999999</v>
      </c>
      <c r="AJ1548" s="3">
        <v>156.05000000000001</v>
      </c>
      <c r="AK1548" s="3">
        <v>156.88999999999999</v>
      </c>
      <c r="AL1548" s="3">
        <v>170.54</v>
      </c>
      <c r="AM1548" s="3">
        <v>173.05</v>
      </c>
      <c r="AN1548" s="3">
        <v>174.91</v>
      </c>
      <c r="AO1548" s="3">
        <v>175.62</v>
      </c>
      <c r="AP1548" s="3">
        <v>174.99</v>
      </c>
      <c r="AQ1548" s="3">
        <v>174.6</v>
      </c>
      <c r="AR1548" s="3">
        <v>112.55</v>
      </c>
      <c r="AS1548" s="3">
        <v>111.92</v>
      </c>
      <c r="AT1548" s="3">
        <v>111.93</v>
      </c>
      <c r="AU1548" s="3">
        <v>111.9</v>
      </c>
      <c r="AV1548" s="3">
        <v>113.3</v>
      </c>
      <c r="AW1548" s="3">
        <v>111.92</v>
      </c>
      <c r="AX1548" s="3">
        <v>99.78</v>
      </c>
      <c r="AY1548" s="3">
        <v>102.29</v>
      </c>
    </row>
    <row r="1549" spans="1:51" x14ac:dyDescent="0.35">
      <c r="A1549" s="5">
        <f t="shared" si="24"/>
        <v>44894</v>
      </c>
      <c r="B1549" t="s">
        <v>2413</v>
      </c>
      <c r="C1549" s="2">
        <v>44894</v>
      </c>
      <c r="D1549" s="3">
        <v>325.64</v>
      </c>
      <c r="E1549" s="3">
        <v>496.63</v>
      </c>
      <c r="F1549" s="3">
        <v>481.52</v>
      </c>
      <c r="G1549" s="3">
        <v>362.55</v>
      </c>
      <c r="H1549" s="3">
        <v>314.63</v>
      </c>
      <c r="I1549" s="3">
        <v>305.51</v>
      </c>
      <c r="J1549" s="3">
        <v>305</v>
      </c>
      <c r="K1549" s="3">
        <v>271.12</v>
      </c>
      <c r="L1549" s="3">
        <v>272.45</v>
      </c>
      <c r="M1549" s="3">
        <v>271.97000000000003</v>
      </c>
      <c r="N1549" s="3">
        <v>321.83</v>
      </c>
      <c r="O1549" s="3">
        <v>323.81</v>
      </c>
      <c r="P1549" s="3">
        <v>324.27</v>
      </c>
      <c r="Q1549" s="3">
        <v>309.20999999999998</v>
      </c>
      <c r="R1549" s="3">
        <v>309.20999999999998</v>
      </c>
      <c r="S1549" s="3">
        <v>306.24</v>
      </c>
      <c r="T1549" s="3">
        <v>208.65</v>
      </c>
      <c r="U1549" s="3">
        <v>208.32</v>
      </c>
      <c r="V1549" s="3">
        <v>208.17</v>
      </c>
      <c r="W1549" s="3">
        <v>207.96</v>
      </c>
      <c r="X1549" s="3">
        <v>208.82</v>
      </c>
      <c r="Y1549" s="3">
        <v>209.3</v>
      </c>
      <c r="Z1549" s="3">
        <v>232.95</v>
      </c>
      <c r="AA1549" s="3">
        <v>235.22</v>
      </c>
      <c r="AB1549" s="3">
        <v>235.85</v>
      </c>
      <c r="AC1549" s="3">
        <v>236.99</v>
      </c>
      <c r="AD1549" s="3">
        <v>236.67</v>
      </c>
      <c r="AE1549" s="3">
        <v>238.18</v>
      </c>
      <c r="AF1549" s="3">
        <v>157.29</v>
      </c>
      <c r="AG1549" s="3">
        <v>156.56</v>
      </c>
      <c r="AH1549" s="3">
        <v>156.57</v>
      </c>
      <c r="AI1549" s="3">
        <v>156.54</v>
      </c>
      <c r="AJ1549" s="3">
        <v>157.94999999999999</v>
      </c>
      <c r="AK1549" s="3">
        <v>158.79</v>
      </c>
      <c r="AL1549" s="3">
        <v>174.43</v>
      </c>
      <c r="AM1549" s="3">
        <v>176.94</v>
      </c>
      <c r="AN1549" s="3">
        <v>178.8</v>
      </c>
      <c r="AO1549" s="3">
        <v>179.51</v>
      </c>
      <c r="AP1549" s="3">
        <v>178.88</v>
      </c>
      <c r="AQ1549" s="3">
        <v>178.49</v>
      </c>
      <c r="AR1549" s="3">
        <v>113.85</v>
      </c>
      <c r="AS1549" s="3">
        <v>113.22</v>
      </c>
      <c r="AT1549" s="3">
        <v>113.23</v>
      </c>
      <c r="AU1549" s="3">
        <v>113.2</v>
      </c>
      <c r="AV1549" s="3">
        <v>114.6</v>
      </c>
      <c r="AW1549" s="3">
        <v>113.22</v>
      </c>
      <c r="AX1549" s="3">
        <v>103.67</v>
      </c>
      <c r="AY1549" s="3">
        <v>106.18</v>
      </c>
    </row>
    <row r="1550" spans="1:51" x14ac:dyDescent="0.35">
      <c r="A1550" s="5">
        <f t="shared" si="24"/>
        <v>44895</v>
      </c>
      <c r="B1550" t="s">
        <v>2414</v>
      </c>
      <c r="C1550" s="2">
        <v>44895</v>
      </c>
      <c r="D1550" s="3">
        <v>547.74</v>
      </c>
      <c r="E1550" s="3">
        <v>532.16</v>
      </c>
      <c r="F1550" s="3">
        <v>391.56</v>
      </c>
      <c r="G1550" s="3">
        <v>334</v>
      </c>
      <c r="H1550" s="3">
        <v>325.70999999999998</v>
      </c>
      <c r="I1550" s="3">
        <v>325.2</v>
      </c>
      <c r="J1550" s="3">
        <v>290.04000000000002</v>
      </c>
      <c r="K1550" s="3">
        <v>291.37</v>
      </c>
      <c r="L1550" s="3">
        <v>290.89</v>
      </c>
      <c r="M1550" s="3">
        <v>341.86</v>
      </c>
      <c r="N1550" s="3">
        <v>343.84</v>
      </c>
      <c r="O1550" s="3">
        <v>344.3</v>
      </c>
      <c r="P1550" s="3">
        <v>328.54</v>
      </c>
      <c r="Q1550" s="3">
        <v>328.54</v>
      </c>
      <c r="R1550" s="3">
        <v>325.57</v>
      </c>
      <c r="S1550" s="3">
        <v>218.91</v>
      </c>
      <c r="T1550" s="3">
        <v>218.58</v>
      </c>
      <c r="U1550" s="3">
        <v>218.43</v>
      </c>
      <c r="V1550" s="3">
        <v>218.22</v>
      </c>
      <c r="W1550" s="3">
        <v>219.08</v>
      </c>
      <c r="X1550" s="3">
        <v>219.56</v>
      </c>
      <c r="Y1550" s="3">
        <v>237.61</v>
      </c>
      <c r="Z1550" s="3">
        <v>239.88</v>
      </c>
      <c r="AA1550" s="3">
        <v>240.51</v>
      </c>
      <c r="AB1550" s="3">
        <v>241.65</v>
      </c>
      <c r="AC1550" s="3">
        <v>241.33</v>
      </c>
      <c r="AD1550" s="3">
        <v>242.84</v>
      </c>
      <c r="AE1550" s="3">
        <v>165.07</v>
      </c>
      <c r="AF1550" s="3">
        <v>164.34</v>
      </c>
      <c r="AG1550" s="3">
        <v>164.35</v>
      </c>
      <c r="AH1550" s="3">
        <v>164.32</v>
      </c>
      <c r="AI1550" s="3">
        <v>165.73</v>
      </c>
      <c r="AJ1550" s="3">
        <v>166.57</v>
      </c>
      <c r="AK1550" s="3">
        <v>180.29</v>
      </c>
      <c r="AL1550" s="3">
        <v>182.8</v>
      </c>
      <c r="AM1550" s="3">
        <v>184.66</v>
      </c>
      <c r="AN1550" s="3">
        <v>185.37</v>
      </c>
      <c r="AO1550" s="3">
        <v>184.74</v>
      </c>
      <c r="AP1550" s="3">
        <v>184.35</v>
      </c>
      <c r="AQ1550" s="3">
        <v>119.25</v>
      </c>
      <c r="AR1550" s="3">
        <v>118.62</v>
      </c>
      <c r="AS1550" s="3">
        <v>118.63</v>
      </c>
      <c r="AT1550" s="3">
        <v>118.6</v>
      </c>
      <c r="AU1550" s="3">
        <v>120</v>
      </c>
      <c r="AV1550" s="3">
        <v>118.62</v>
      </c>
      <c r="AW1550" s="3">
        <v>109.53</v>
      </c>
      <c r="AX1550" s="3">
        <v>112.04</v>
      </c>
      <c r="AY1550" s="3">
        <v>113.9</v>
      </c>
    </row>
    <row r="1551" spans="1:51" x14ac:dyDescent="0.35">
      <c r="A1551" s="5">
        <f t="shared" ref="A1551:A1614" si="25">+A1546+7</f>
        <v>44896</v>
      </c>
      <c r="B1551" t="s">
        <v>2415</v>
      </c>
      <c r="C1551" s="2">
        <v>44896</v>
      </c>
      <c r="D1551" s="3">
        <v>542.20000000000005</v>
      </c>
      <c r="E1551" s="3">
        <v>524.5</v>
      </c>
      <c r="F1551" s="3">
        <v>368.47</v>
      </c>
      <c r="G1551" s="3">
        <v>326.11</v>
      </c>
      <c r="H1551" s="3">
        <v>322.26</v>
      </c>
      <c r="I1551" s="3">
        <v>319.55</v>
      </c>
      <c r="J1551" s="3">
        <v>283.23</v>
      </c>
      <c r="K1551" s="3">
        <v>284.56</v>
      </c>
      <c r="L1551" s="3">
        <v>284.08</v>
      </c>
      <c r="M1551" s="3">
        <v>341.06</v>
      </c>
      <c r="N1551" s="3">
        <v>343.04</v>
      </c>
      <c r="O1551" s="3">
        <v>343.5</v>
      </c>
      <c r="P1551" s="3">
        <v>326.79000000000002</v>
      </c>
      <c r="Q1551" s="3">
        <v>326.79000000000002</v>
      </c>
      <c r="R1551" s="3">
        <v>323.82</v>
      </c>
      <c r="S1551" s="3">
        <v>215.44</v>
      </c>
      <c r="T1551" s="3">
        <v>215.11</v>
      </c>
      <c r="U1551" s="3">
        <v>214.96</v>
      </c>
      <c r="V1551" s="3">
        <v>214.75</v>
      </c>
      <c r="W1551" s="3">
        <v>215.61</v>
      </c>
      <c r="X1551" s="3">
        <v>216.09</v>
      </c>
      <c r="Y1551" s="3">
        <v>237.68</v>
      </c>
      <c r="Z1551" s="3">
        <v>239.95</v>
      </c>
      <c r="AA1551" s="3">
        <v>240.58</v>
      </c>
      <c r="AB1551" s="3">
        <v>241.72</v>
      </c>
      <c r="AC1551" s="3">
        <v>241.4</v>
      </c>
      <c r="AD1551" s="3">
        <v>242.91</v>
      </c>
      <c r="AE1551" s="3">
        <v>167.86</v>
      </c>
      <c r="AF1551" s="3">
        <v>167.13</v>
      </c>
      <c r="AG1551" s="3">
        <v>167.14</v>
      </c>
      <c r="AH1551" s="3">
        <v>167.11</v>
      </c>
      <c r="AI1551" s="3">
        <v>168.52</v>
      </c>
      <c r="AJ1551" s="3">
        <v>169.36</v>
      </c>
      <c r="AK1551" s="3">
        <v>182.45</v>
      </c>
      <c r="AL1551" s="3">
        <v>184.96</v>
      </c>
      <c r="AM1551" s="3">
        <v>186.82</v>
      </c>
      <c r="AN1551" s="3">
        <v>187.53</v>
      </c>
      <c r="AO1551" s="3">
        <v>186.9</v>
      </c>
      <c r="AP1551" s="3">
        <v>186.51</v>
      </c>
      <c r="AQ1551" s="3">
        <v>121.45</v>
      </c>
      <c r="AR1551" s="3">
        <v>120.82</v>
      </c>
      <c r="AS1551" s="3">
        <v>120.83</v>
      </c>
      <c r="AT1551" s="3">
        <v>120.8</v>
      </c>
      <c r="AU1551" s="3">
        <v>122.2</v>
      </c>
      <c r="AV1551" s="3">
        <v>120.82</v>
      </c>
      <c r="AW1551" s="3">
        <v>111.69</v>
      </c>
      <c r="AX1551" s="3">
        <v>114.2</v>
      </c>
      <c r="AY1551" s="3">
        <v>116.06</v>
      </c>
    </row>
    <row r="1552" spans="1:51" x14ac:dyDescent="0.35">
      <c r="A1552" s="5">
        <f t="shared" si="25"/>
        <v>44897</v>
      </c>
      <c r="B1552" t="s">
        <v>2416</v>
      </c>
      <c r="C1552" s="2">
        <v>44897</v>
      </c>
      <c r="D1552" s="3">
        <v>532.32000000000005</v>
      </c>
      <c r="E1552" s="3">
        <v>522.23</v>
      </c>
      <c r="F1552" s="3">
        <v>361.97</v>
      </c>
      <c r="G1552" s="3">
        <v>325.44</v>
      </c>
      <c r="H1552" s="3">
        <v>322.3</v>
      </c>
      <c r="I1552" s="3">
        <v>319.5</v>
      </c>
      <c r="J1552" s="3">
        <v>281.56</v>
      </c>
      <c r="K1552" s="3">
        <v>282.89</v>
      </c>
      <c r="L1552" s="3">
        <v>282.41000000000003</v>
      </c>
      <c r="M1552" s="3">
        <v>339.46</v>
      </c>
      <c r="N1552" s="3">
        <v>341.44</v>
      </c>
      <c r="O1552" s="3">
        <v>341.9</v>
      </c>
      <c r="P1552" s="3">
        <v>330.55</v>
      </c>
      <c r="Q1552" s="3">
        <v>330.55</v>
      </c>
      <c r="R1552" s="3">
        <v>327.58</v>
      </c>
      <c r="S1552" s="3">
        <v>224.08</v>
      </c>
      <c r="T1552" s="3">
        <v>223.75</v>
      </c>
      <c r="U1552" s="3">
        <v>223.6</v>
      </c>
      <c r="V1552" s="3">
        <v>223.39</v>
      </c>
      <c r="W1552" s="3">
        <v>224.25</v>
      </c>
      <c r="X1552" s="3">
        <v>224.73</v>
      </c>
      <c r="Y1552" s="3">
        <v>239.03</v>
      </c>
      <c r="Z1552" s="3">
        <v>241.3</v>
      </c>
      <c r="AA1552" s="3">
        <v>241.93</v>
      </c>
      <c r="AB1552" s="3">
        <v>243.07</v>
      </c>
      <c r="AC1552" s="3">
        <v>242.75</v>
      </c>
      <c r="AD1552" s="3">
        <v>244.26</v>
      </c>
      <c r="AE1552" s="3">
        <v>161.66</v>
      </c>
      <c r="AF1552" s="3">
        <v>160.93</v>
      </c>
      <c r="AG1552" s="3">
        <v>160.94</v>
      </c>
      <c r="AH1552" s="3">
        <v>160.91</v>
      </c>
      <c r="AI1552" s="3">
        <v>162.32</v>
      </c>
      <c r="AJ1552" s="3">
        <v>163.16</v>
      </c>
      <c r="AK1552" s="3">
        <v>174.3</v>
      </c>
      <c r="AL1552" s="3">
        <v>176.81</v>
      </c>
      <c r="AM1552" s="3">
        <v>178.67</v>
      </c>
      <c r="AN1552" s="3">
        <v>179.38</v>
      </c>
      <c r="AO1552" s="3">
        <v>178.75</v>
      </c>
      <c r="AP1552" s="3">
        <v>178.36</v>
      </c>
      <c r="AQ1552" s="3">
        <v>115.25</v>
      </c>
      <c r="AR1552" s="3">
        <v>114.62</v>
      </c>
      <c r="AS1552" s="3">
        <v>114.63</v>
      </c>
      <c r="AT1552" s="3">
        <v>114.6</v>
      </c>
      <c r="AU1552" s="3">
        <v>116</v>
      </c>
      <c r="AV1552" s="3">
        <v>114.62</v>
      </c>
      <c r="AW1552" s="3">
        <v>103.54</v>
      </c>
      <c r="AX1552" s="3">
        <v>106.05</v>
      </c>
      <c r="AY1552" s="3">
        <v>107.91</v>
      </c>
    </row>
    <row r="1553" spans="1:51" x14ac:dyDescent="0.35">
      <c r="A1553" s="5">
        <f t="shared" si="25"/>
        <v>44900</v>
      </c>
      <c r="B1553" t="s">
        <v>2417</v>
      </c>
      <c r="C1553" s="2">
        <v>44900</v>
      </c>
      <c r="D1553" s="3">
        <v>515.54</v>
      </c>
      <c r="E1553" s="3">
        <v>511.87</v>
      </c>
      <c r="F1553" s="3">
        <v>339.33</v>
      </c>
      <c r="G1553" s="3">
        <v>321.83</v>
      </c>
      <c r="H1553" s="3">
        <v>320.29000000000002</v>
      </c>
      <c r="I1553" s="3">
        <v>317.48</v>
      </c>
      <c r="J1553" s="3">
        <v>280.8</v>
      </c>
      <c r="K1553" s="3">
        <v>282.13</v>
      </c>
      <c r="L1553" s="3">
        <v>281.64999999999998</v>
      </c>
      <c r="M1553" s="3">
        <v>333.24</v>
      </c>
      <c r="N1553" s="3">
        <v>335.22</v>
      </c>
      <c r="O1553" s="3">
        <v>335.68</v>
      </c>
      <c r="P1553" s="3">
        <v>331</v>
      </c>
      <c r="Q1553" s="3">
        <v>331</v>
      </c>
      <c r="R1553" s="3">
        <v>328.03</v>
      </c>
      <c r="S1553" s="3">
        <v>222.72</v>
      </c>
      <c r="T1553" s="3">
        <v>222.39</v>
      </c>
      <c r="U1553" s="3">
        <v>222.24</v>
      </c>
      <c r="V1553" s="3">
        <v>222.03</v>
      </c>
      <c r="W1553" s="3">
        <v>222.89</v>
      </c>
      <c r="X1553" s="3">
        <v>223.37</v>
      </c>
      <c r="Y1553" s="3">
        <v>237.85</v>
      </c>
      <c r="Z1553" s="3">
        <v>240.12</v>
      </c>
      <c r="AA1553" s="3">
        <v>240.75</v>
      </c>
      <c r="AB1553" s="3">
        <v>241.89</v>
      </c>
      <c r="AC1553" s="3">
        <v>241.57</v>
      </c>
      <c r="AD1553" s="3">
        <v>243.08</v>
      </c>
      <c r="AE1553" s="3">
        <v>160.31</v>
      </c>
      <c r="AF1553" s="3">
        <v>159.58000000000001</v>
      </c>
      <c r="AG1553" s="3">
        <v>159.59</v>
      </c>
      <c r="AH1553" s="3">
        <v>159.56</v>
      </c>
      <c r="AI1553" s="3">
        <v>160.97</v>
      </c>
      <c r="AJ1553" s="3">
        <v>161.81</v>
      </c>
      <c r="AK1553" s="3">
        <v>173.41</v>
      </c>
      <c r="AL1553" s="3">
        <v>175.92</v>
      </c>
      <c r="AM1553" s="3">
        <v>177.78</v>
      </c>
      <c r="AN1553" s="3">
        <v>178.49</v>
      </c>
      <c r="AO1553" s="3">
        <v>177.86</v>
      </c>
      <c r="AP1553" s="3">
        <v>177.47</v>
      </c>
      <c r="AQ1553" s="3">
        <v>109.35</v>
      </c>
      <c r="AR1553" s="3">
        <v>108.72</v>
      </c>
      <c r="AS1553" s="3">
        <v>108.73</v>
      </c>
      <c r="AT1553" s="3">
        <v>108.7</v>
      </c>
      <c r="AU1553" s="3">
        <v>110.1</v>
      </c>
      <c r="AV1553" s="3">
        <v>108.72</v>
      </c>
      <c r="AW1553" s="3">
        <v>102.65</v>
      </c>
      <c r="AX1553" s="3">
        <v>105.16</v>
      </c>
      <c r="AY1553" s="3">
        <v>107.02</v>
      </c>
    </row>
    <row r="1554" spans="1:51" x14ac:dyDescent="0.35">
      <c r="A1554" s="5">
        <f t="shared" si="25"/>
        <v>44901</v>
      </c>
      <c r="B1554" t="s">
        <v>2418</v>
      </c>
      <c r="C1554" s="2">
        <v>44901</v>
      </c>
      <c r="D1554" s="3">
        <v>493.04</v>
      </c>
      <c r="E1554" s="3">
        <v>497.24</v>
      </c>
      <c r="F1554" s="3">
        <v>330.53</v>
      </c>
      <c r="G1554" s="3">
        <v>328.49</v>
      </c>
      <c r="H1554" s="3">
        <v>327.66000000000003</v>
      </c>
      <c r="I1554" s="3">
        <v>325.02</v>
      </c>
      <c r="J1554" s="3">
        <v>287.36</v>
      </c>
      <c r="K1554" s="3">
        <v>288.69</v>
      </c>
      <c r="L1554" s="3">
        <v>288.20999999999998</v>
      </c>
      <c r="M1554" s="3">
        <v>337.61</v>
      </c>
      <c r="N1554" s="3">
        <v>339.59</v>
      </c>
      <c r="O1554" s="3">
        <v>340.05</v>
      </c>
      <c r="P1554" s="3">
        <v>335.08</v>
      </c>
      <c r="Q1554" s="3">
        <v>335.08</v>
      </c>
      <c r="R1554" s="3">
        <v>332.11</v>
      </c>
      <c r="S1554" s="3">
        <v>222.98</v>
      </c>
      <c r="T1554" s="3">
        <v>222.65</v>
      </c>
      <c r="U1554" s="3">
        <v>222.5</v>
      </c>
      <c r="V1554" s="3">
        <v>222.29</v>
      </c>
      <c r="W1554" s="3">
        <v>223.15</v>
      </c>
      <c r="X1554" s="3">
        <v>223.63</v>
      </c>
      <c r="Y1554" s="3">
        <v>240.52</v>
      </c>
      <c r="Z1554" s="3">
        <v>242.79</v>
      </c>
      <c r="AA1554" s="3">
        <v>243.42</v>
      </c>
      <c r="AB1554" s="3">
        <v>244.56</v>
      </c>
      <c r="AC1554" s="3">
        <v>244.24</v>
      </c>
      <c r="AD1554" s="3">
        <v>245.75</v>
      </c>
      <c r="AE1554" s="3">
        <v>159.44</v>
      </c>
      <c r="AF1554" s="3">
        <v>158.71</v>
      </c>
      <c r="AG1554" s="3">
        <v>158.72</v>
      </c>
      <c r="AH1554" s="3">
        <v>158.69</v>
      </c>
      <c r="AI1554" s="3">
        <v>160.1</v>
      </c>
      <c r="AJ1554" s="3">
        <v>160.94</v>
      </c>
      <c r="AK1554" s="3">
        <v>174.62</v>
      </c>
      <c r="AL1554" s="3">
        <v>177.13</v>
      </c>
      <c r="AM1554" s="3">
        <v>178.99</v>
      </c>
      <c r="AN1554" s="3">
        <v>179.7</v>
      </c>
      <c r="AO1554" s="3">
        <v>179.07</v>
      </c>
      <c r="AP1554" s="3">
        <v>178.68</v>
      </c>
      <c r="AQ1554" s="3">
        <v>109.05</v>
      </c>
      <c r="AR1554" s="3">
        <v>108.42</v>
      </c>
      <c r="AS1554" s="3">
        <v>108.43</v>
      </c>
      <c r="AT1554" s="3">
        <v>108.4</v>
      </c>
      <c r="AU1554" s="3">
        <v>109.8</v>
      </c>
      <c r="AV1554" s="3">
        <v>108.42</v>
      </c>
      <c r="AW1554" s="3">
        <v>103.86</v>
      </c>
      <c r="AX1554" s="3">
        <v>106.37</v>
      </c>
      <c r="AY1554" s="3">
        <v>108.23</v>
      </c>
    </row>
    <row r="1555" spans="1:51" x14ac:dyDescent="0.35">
      <c r="A1555" s="5">
        <f t="shared" si="25"/>
        <v>44902</v>
      </c>
      <c r="B1555" t="s">
        <v>2419</v>
      </c>
      <c r="C1555" s="2">
        <v>44902</v>
      </c>
      <c r="D1555" s="3">
        <v>507.08</v>
      </c>
      <c r="E1555" s="3">
        <v>503.41</v>
      </c>
      <c r="F1555" s="3">
        <v>330.87</v>
      </c>
      <c r="G1555" s="3">
        <v>342.33</v>
      </c>
      <c r="H1555" s="3">
        <v>340.79</v>
      </c>
      <c r="I1555" s="3">
        <v>337.98</v>
      </c>
      <c r="J1555" s="3">
        <v>302.54000000000002</v>
      </c>
      <c r="K1555" s="3">
        <v>303.87</v>
      </c>
      <c r="L1555" s="3">
        <v>303.39</v>
      </c>
      <c r="M1555" s="3">
        <v>350.28</v>
      </c>
      <c r="N1555" s="3">
        <v>352.26</v>
      </c>
      <c r="O1555" s="3">
        <v>352.72</v>
      </c>
      <c r="P1555" s="3">
        <v>349.77</v>
      </c>
      <c r="Q1555" s="3">
        <v>349.77</v>
      </c>
      <c r="R1555" s="3">
        <v>346.8</v>
      </c>
      <c r="S1555" s="3">
        <v>225.24</v>
      </c>
      <c r="T1555" s="3">
        <v>224.91</v>
      </c>
      <c r="U1555" s="3">
        <v>224.76</v>
      </c>
      <c r="V1555" s="3">
        <v>224.55</v>
      </c>
      <c r="W1555" s="3">
        <v>225.41</v>
      </c>
      <c r="X1555" s="3">
        <v>225.89</v>
      </c>
      <c r="Y1555" s="3">
        <v>251.97</v>
      </c>
      <c r="Z1555" s="3">
        <v>254.24</v>
      </c>
      <c r="AA1555" s="3">
        <v>254.87</v>
      </c>
      <c r="AB1555" s="3">
        <v>256.01</v>
      </c>
      <c r="AC1555" s="3">
        <v>255.69</v>
      </c>
      <c r="AD1555" s="3">
        <v>257.2</v>
      </c>
      <c r="AE1555" s="3">
        <v>160.96</v>
      </c>
      <c r="AF1555" s="3">
        <v>160.22999999999999</v>
      </c>
      <c r="AG1555" s="3">
        <v>160.24</v>
      </c>
      <c r="AH1555" s="3">
        <v>160.21</v>
      </c>
      <c r="AI1555" s="3">
        <v>161.62</v>
      </c>
      <c r="AJ1555" s="3">
        <v>162.46</v>
      </c>
      <c r="AK1555" s="3">
        <v>175.79</v>
      </c>
      <c r="AL1555" s="3">
        <v>178.3</v>
      </c>
      <c r="AM1555" s="3">
        <v>180.16</v>
      </c>
      <c r="AN1555" s="3">
        <v>180.87</v>
      </c>
      <c r="AO1555" s="3">
        <v>180.24</v>
      </c>
      <c r="AP1555" s="3">
        <v>179.85</v>
      </c>
      <c r="AQ1555" s="3">
        <v>109.9</v>
      </c>
      <c r="AR1555" s="3">
        <v>109.27</v>
      </c>
      <c r="AS1555" s="3">
        <v>109.28</v>
      </c>
      <c r="AT1555" s="3">
        <v>109.25</v>
      </c>
      <c r="AU1555" s="3">
        <v>110.65</v>
      </c>
      <c r="AV1555" s="3">
        <v>109.27</v>
      </c>
      <c r="AW1555" s="3">
        <v>105.03</v>
      </c>
      <c r="AX1555" s="3">
        <v>107.54</v>
      </c>
      <c r="AY1555" s="3">
        <v>109.4</v>
      </c>
    </row>
    <row r="1556" spans="1:51" x14ac:dyDescent="0.35">
      <c r="A1556" s="5">
        <f t="shared" si="25"/>
        <v>44903</v>
      </c>
      <c r="B1556" t="s">
        <v>2420</v>
      </c>
      <c r="C1556" s="2">
        <v>44903</v>
      </c>
      <c r="D1556" s="3">
        <v>487.18</v>
      </c>
      <c r="E1556" s="3">
        <v>486.85</v>
      </c>
      <c r="F1556" s="3">
        <v>311.14999999999998</v>
      </c>
      <c r="G1556" s="3">
        <v>326.72000000000003</v>
      </c>
      <c r="H1556" s="3">
        <v>325.18</v>
      </c>
      <c r="I1556" s="3">
        <v>322.37</v>
      </c>
      <c r="J1556" s="3">
        <v>284.95999999999998</v>
      </c>
      <c r="K1556" s="3">
        <v>286.29000000000002</v>
      </c>
      <c r="L1556" s="3">
        <v>285.81</v>
      </c>
      <c r="M1556" s="3">
        <v>335.01</v>
      </c>
      <c r="N1556" s="3">
        <v>336.99</v>
      </c>
      <c r="O1556" s="3">
        <v>337.45</v>
      </c>
      <c r="P1556" s="3">
        <v>334.5</v>
      </c>
      <c r="Q1556" s="3">
        <v>334.5</v>
      </c>
      <c r="R1556" s="3">
        <v>331.53</v>
      </c>
      <c r="S1556" s="3">
        <v>220.07</v>
      </c>
      <c r="T1556" s="3">
        <v>219.74</v>
      </c>
      <c r="U1556" s="3">
        <v>219.59</v>
      </c>
      <c r="V1556" s="3">
        <v>219.38</v>
      </c>
      <c r="W1556" s="3">
        <v>220.24</v>
      </c>
      <c r="X1556" s="3">
        <v>220.72</v>
      </c>
      <c r="Y1556" s="3">
        <v>249.12</v>
      </c>
      <c r="Z1556" s="3">
        <v>251.39</v>
      </c>
      <c r="AA1556" s="3">
        <v>252.02</v>
      </c>
      <c r="AB1556" s="3">
        <v>253.16</v>
      </c>
      <c r="AC1556" s="3">
        <v>252.84</v>
      </c>
      <c r="AD1556" s="3">
        <v>254.35</v>
      </c>
      <c r="AE1556" s="3">
        <v>157.22999999999999</v>
      </c>
      <c r="AF1556" s="3">
        <v>156.5</v>
      </c>
      <c r="AG1556" s="3">
        <v>156.51</v>
      </c>
      <c r="AH1556" s="3">
        <v>156.47999999999999</v>
      </c>
      <c r="AI1556" s="3">
        <v>157.88999999999999</v>
      </c>
      <c r="AJ1556" s="3">
        <v>158.72999999999999</v>
      </c>
      <c r="AK1556" s="3">
        <v>172.88</v>
      </c>
      <c r="AL1556" s="3">
        <v>175.39</v>
      </c>
      <c r="AM1556" s="3">
        <v>177.25</v>
      </c>
      <c r="AN1556" s="3">
        <v>177.96</v>
      </c>
      <c r="AO1556" s="3">
        <v>177.33</v>
      </c>
      <c r="AP1556" s="3">
        <v>176.94</v>
      </c>
      <c r="AQ1556" s="3">
        <v>106.17</v>
      </c>
      <c r="AR1556" s="3">
        <v>105.54</v>
      </c>
      <c r="AS1556" s="3">
        <v>105.55</v>
      </c>
      <c r="AT1556" s="3">
        <v>105.52</v>
      </c>
      <c r="AU1556" s="3">
        <v>106.92</v>
      </c>
      <c r="AV1556" s="3">
        <v>105.54</v>
      </c>
      <c r="AW1556" s="3">
        <v>102.12</v>
      </c>
      <c r="AX1556" s="3">
        <v>104.63</v>
      </c>
      <c r="AY1556" s="3">
        <v>106.49</v>
      </c>
    </row>
    <row r="1557" spans="1:51" x14ac:dyDescent="0.35">
      <c r="A1557" s="5">
        <f t="shared" si="25"/>
        <v>44904</v>
      </c>
      <c r="B1557" t="s">
        <v>2421</v>
      </c>
      <c r="C1557" s="2">
        <v>44904</v>
      </c>
      <c r="D1557" s="3">
        <v>451.89</v>
      </c>
      <c r="E1557" s="3">
        <v>450.64</v>
      </c>
      <c r="F1557" s="3">
        <v>311.54000000000002</v>
      </c>
      <c r="G1557" s="3">
        <v>328.68</v>
      </c>
      <c r="H1557" s="3">
        <v>326.7</v>
      </c>
      <c r="I1557" s="3">
        <v>324.26</v>
      </c>
      <c r="J1557" s="3">
        <v>288.87</v>
      </c>
      <c r="K1557" s="3">
        <v>290.2</v>
      </c>
      <c r="L1557" s="3">
        <v>289.72000000000003</v>
      </c>
      <c r="M1557" s="3">
        <v>336.81</v>
      </c>
      <c r="N1557" s="3">
        <v>338.79</v>
      </c>
      <c r="O1557" s="3">
        <v>339.25</v>
      </c>
      <c r="P1557" s="3">
        <v>337.95</v>
      </c>
      <c r="Q1557" s="3">
        <v>337.95</v>
      </c>
      <c r="R1557" s="3">
        <v>334.98</v>
      </c>
      <c r="S1557" s="3">
        <v>221.89</v>
      </c>
      <c r="T1557" s="3">
        <v>221.56</v>
      </c>
      <c r="U1557" s="3">
        <v>221.41</v>
      </c>
      <c r="V1557" s="3">
        <v>221.2</v>
      </c>
      <c r="W1557" s="3">
        <v>222.06</v>
      </c>
      <c r="X1557" s="3">
        <v>222.54</v>
      </c>
      <c r="Y1557" s="3">
        <v>247.87</v>
      </c>
      <c r="Z1557" s="3">
        <v>250.14</v>
      </c>
      <c r="AA1557" s="3">
        <v>250.77</v>
      </c>
      <c r="AB1557" s="3">
        <v>251.91</v>
      </c>
      <c r="AC1557" s="3">
        <v>251.59</v>
      </c>
      <c r="AD1557" s="3">
        <v>253.1</v>
      </c>
      <c r="AE1557" s="3">
        <v>153.68</v>
      </c>
      <c r="AF1557" s="3">
        <v>152.94999999999999</v>
      </c>
      <c r="AG1557" s="3">
        <v>152.96</v>
      </c>
      <c r="AH1557" s="3">
        <v>152.93</v>
      </c>
      <c r="AI1557" s="3">
        <v>154.34</v>
      </c>
      <c r="AJ1557" s="3">
        <v>155.18</v>
      </c>
      <c r="AK1557" s="3">
        <v>169.23</v>
      </c>
      <c r="AL1557" s="3">
        <v>171.74</v>
      </c>
      <c r="AM1557" s="3">
        <v>173.6</v>
      </c>
      <c r="AN1557" s="3">
        <v>174.31</v>
      </c>
      <c r="AO1557" s="3">
        <v>173.68</v>
      </c>
      <c r="AP1557" s="3">
        <v>173.29</v>
      </c>
      <c r="AQ1557" s="3">
        <v>102.62</v>
      </c>
      <c r="AR1557" s="3">
        <v>101.99</v>
      </c>
      <c r="AS1557" s="3">
        <v>102</v>
      </c>
      <c r="AT1557" s="3">
        <v>101.97</v>
      </c>
      <c r="AU1557" s="3">
        <v>103.37</v>
      </c>
      <c r="AV1557" s="3">
        <v>101.99</v>
      </c>
      <c r="AW1557" s="3">
        <v>98.47</v>
      </c>
      <c r="AX1557" s="3">
        <v>100.98</v>
      </c>
      <c r="AY1557" s="3">
        <v>102.84</v>
      </c>
    </row>
    <row r="1558" spans="1:51" x14ac:dyDescent="0.35">
      <c r="A1558" s="5">
        <f t="shared" si="25"/>
        <v>44907</v>
      </c>
      <c r="B1558" t="s">
        <v>2422</v>
      </c>
      <c r="C1558" s="2">
        <v>44907</v>
      </c>
      <c r="D1558" s="3">
        <v>401.24</v>
      </c>
      <c r="E1558" s="3">
        <v>401</v>
      </c>
      <c r="F1558" s="3">
        <v>286.33</v>
      </c>
      <c r="G1558" s="3">
        <v>318.99</v>
      </c>
      <c r="H1558" s="3">
        <v>316.97000000000003</v>
      </c>
      <c r="I1558" s="3">
        <v>314.66000000000003</v>
      </c>
      <c r="J1558" s="3">
        <v>281.19</v>
      </c>
      <c r="K1558" s="3">
        <v>282.52</v>
      </c>
      <c r="L1558" s="3">
        <v>282.04000000000002</v>
      </c>
      <c r="M1558" s="3">
        <v>331.48</v>
      </c>
      <c r="N1558" s="3">
        <v>333.46</v>
      </c>
      <c r="O1558" s="3">
        <v>333.92</v>
      </c>
      <c r="P1558" s="3">
        <v>333.43</v>
      </c>
      <c r="Q1558" s="3">
        <v>333.43</v>
      </c>
      <c r="R1558" s="3">
        <v>330.46</v>
      </c>
      <c r="S1558" s="3">
        <v>220.46</v>
      </c>
      <c r="T1558" s="3">
        <v>220.13</v>
      </c>
      <c r="U1558" s="3">
        <v>219.98</v>
      </c>
      <c r="V1558" s="3">
        <v>219.77</v>
      </c>
      <c r="W1558" s="3">
        <v>220.63</v>
      </c>
      <c r="X1558" s="3">
        <v>221.11</v>
      </c>
      <c r="Y1558" s="3">
        <v>249.41</v>
      </c>
      <c r="Z1558" s="3">
        <v>251.68</v>
      </c>
      <c r="AA1558" s="3">
        <v>252.31</v>
      </c>
      <c r="AB1558" s="3">
        <v>253.45</v>
      </c>
      <c r="AC1558" s="3">
        <v>253.13</v>
      </c>
      <c r="AD1558" s="3">
        <v>254.64</v>
      </c>
      <c r="AE1558" s="3">
        <v>156.34</v>
      </c>
      <c r="AF1558" s="3">
        <v>155.61000000000001</v>
      </c>
      <c r="AG1558" s="3">
        <v>155.62</v>
      </c>
      <c r="AH1558" s="3">
        <v>155.59</v>
      </c>
      <c r="AI1558" s="3">
        <v>157</v>
      </c>
      <c r="AJ1558" s="3">
        <v>157.84</v>
      </c>
      <c r="AK1558" s="3">
        <v>175.79</v>
      </c>
      <c r="AL1558" s="3">
        <v>178.3</v>
      </c>
      <c r="AM1558" s="3">
        <v>180.16</v>
      </c>
      <c r="AN1558" s="3">
        <v>180.87</v>
      </c>
      <c r="AO1558" s="3">
        <v>180.24</v>
      </c>
      <c r="AP1558" s="3">
        <v>179.85</v>
      </c>
      <c r="AQ1558" s="3">
        <v>105.28</v>
      </c>
      <c r="AR1558" s="3">
        <v>104.65</v>
      </c>
      <c r="AS1558" s="3">
        <v>104.66</v>
      </c>
      <c r="AT1558" s="3">
        <v>104.63</v>
      </c>
      <c r="AU1558" s="3">
        <v>106.03</v>
      </c>
      <c r="AV1558" s="3">
        <v>104.65</v>
      </c>
      <c r="AW1558" s="3">
        <v>105.03</v>
      </c>
      <c r="AX1558" s="3">
        <v>107.54</v>
      </c>
      <c r="AY1558" s="3">
        <v>109.4</v>
      </c>
    </row>
    <row r="1559" spans="1:51" x14ac:dyDescent="0.35">
      <c r="A1559" s="5">
        <f t="shared" si="25"/>
        <v>44908</v>
      </c>
      <c r="B1559" t="s">
        <v>2424</v>
      </c>
      <c r="C1559" s="2">
        <v>44908</v>
      </c>
      <c r="D1559" s="3">
        <v>357.32</v>
      </c>
      <c r="E1559" s="3">
        <v>358.03</v>
      </c>
      <c r="F1559" s="3">
        <v>289.95999999999998</v>
      </c>
      <c r="G1559" s="3">
        <v>320.69</v>
      </c>
      <c r="H1559" s="3">
        <v>318.63</v>
      </c>
      <c r="I1559" s="3">
        <v>316.49</v>
      </c>
      <c r="J1559" s="3">
        <v>283.25</v>
      </c>
      <c r="K1559" s="3">
        <v>284.58</v>
      </c>
      <c r="L1559" s="3">
        <v>284.10000000000002</v>
      </c>
      <c r="M1559" s="3">
        <v>330.5</v>
      </c>
      <c r="N1559" s="3">
        <v>332.48</v>
      </c>
      <c r="O1559" s="3">
        <v>332.94</v>
      </c>
      <c r="P1559" s="3">
        <v>333.46</v>
      </c>
      <c r="Q1559" s="3">
        <v>333.46</v>
      </c>
      <c r="R1559" s="3">
        <v>330.49</v>
      </c>
      <c r="S1559" s="3">
        <v>220.48</v>
      </c>
      <c r="T1559" s="3">
        <v>220.15</v>
      </c>
      <c r="U1559" s="3">
        <v>220</v>
      </c>
      <c r="V1559" s="3">
        <v>219.79</v>
      </c>
      <c r="W1559" s="3">
        <v>220.65</v>
      </c>
      <c r="X1559" s="3">
        <v>221.13</v>
      </c>
      <c r="Y1559" s="3">
        <v>254.02</v>
      </c>
      <c r="Z1559" s="3">
        <v>256.29000000000002</v>
      </c>
      <c r="AA1559" s="3">
        <v>256.92</v>
      </c>
      <c r="AB1559" s="3">
        <v>258.06</v>
      </c>
      <c r="AC1559" s="3">
        <v>257.74</v>
      </c>
      <c r="AD1559" s="3">
        <v>259.25</v>
      </c>
      <c r="AE1559" s="3">
        <v>156.88999999999999</v>
      </c>
      <c r="AF1559" s="3">
        <v>156.16</v>
      </c>
      <c r="AG1559" s="3">
        <v>156.16999999999999</v>
      </c>
      <c r="AH1559" s="3">
        <v>156.13999999999999</v>
      </c>
      <c r="AI1559" s="3">
        <v>157.55000000000001</v>
      </c>
      <c r="AJ1559" s="3">
        <v>158.38999999999999</v>
      </c>
      <c r="AK1559" s="3">
        <v>176.17</v>
      </c>
      <c r="AL1559" s="3">
        <v>178.68</v>
      </c>
      <c r="AM1559" s="3">
        <v>180.54</v>
      </c>
      <c r="AN1559" s="3">
        <v>181.25</v>
      </c>
      <c r="AO1559" s="3">
        <v>180.62</v>
      </c>
      <c r="AP1559" s="3">
        <v>180.23</v>
      </c>
      <c r="AQ1559" s="3">
        <v>105.83</v>
      </c>
      <c r="AR1559" s="3">
        <v>105.2</v>
      </c>
      <c r="AS1559" s="3">
        <v>105.21</v>
      </c>
      <c r="AT1559" s="3">
        <v>105.18</v>
      </c>
      <c r="AU1559" s="3">
        <v>106.58</v>
      </c>
      <c r="AV1559" s="3">
        <v>105.2</v>
      </c>
      <c r="AW1559" s="3">
        <v>105.41</v>
      </c>
      <c r="AX1559" s="3">
        <v>107.92</v>
      </c>
      <c r="AY1559" s="3">
        <v>109.78</v>
      </c>
    </row>
    <row r="1560" spans="1:51" x14ac:dyDescent="0.35">
      <c r="A1560" s="5">
        <f t="shared" si="25"/>
        <v>44909</v>
      </c>
      <c r="B1560" t="s">
        <v>2425</v>
      </c>
      <c r="C1560" s="2">
        <v>44909</v>
      </c>
      <c r="D1560" s="3">
        <v>340.84</v>
      </c>
      <c r="E1560" s="3">
        <v>342.78</v>
      </c>
      <c r="F1560" s="3">
        <v>282.66000000000003</v>
      </c>
      <c r="G1560" s="3">
        <v>304.05</v>
      </c>
      <c r="H1560" s="3">
        <v>301.93</v>
      </c>
      <c r="I1560" s="3">
        <v>299.89</v>
      </c>
      <c r="J1560" s="3">
        <v>270.54000000000002</v>
      </c>
      <c r="K1560" s="3">
        <v>271.87</v>
      </c>
      <c r="L1560" s="3">
        <v>271.39</v>
      </c>
      <c r="M1560" s="3">
        <v>314.32</v>
      </c>
      <c r="N1560" s="3">
        <v>316.3</v>
      </c>
      <c r="O1560" s="3">
        <v>316.76</v>
      </c>
      <c r="P1560" s="3">
        <v>318.08</v>
      </c>
      <c r="Q1560" s="3">
        <v>318.08</v>
      </c>
      <c r="R1560" s="3">
        <v>315.11</v>
      </c>
      <c r="S1560" s="3">
        <v>214.14</v>
      </c>
      <c r="T1560" s="3">
        <v>213.81</v>
      </c>
      <c r="U1560" s="3">
        <v>213.66</v>
      </c>
      <c r="V1560" s="3">
        <v>213.45</v>
      </c>
      <c r="W1560" s="3">
        <v>214.31</v>
      </c>
      <c r="X1560" s="3">
        <v>214.79</v>
      </c>
      <c r="Y1560" s="3">
        <v>247.84</v>
      </c>
      <c r="Z1560" s="3">
        <v>250.11</v>
      </c>
      <c r="AA1560" s="3">
        <v>250.74</v>
      </c>
      <c r="AB1560" s="3">
        <v>251.88</v>
      </c>
      <c r="AC1560" s="3">
        <v>251.56</v>
      </c>
      <c r="AD1560" s="3">
        <v>253.07</v>
      </c>
      <c r="AE1560" s="3">
        <v>159.68</v>
      </c>
      <c r="AF1560" s="3">
        <v>158.94999999999999</v>
      </c>
      <c r="AG1560" s="3">
        <v>158.96</v>
      </c>
      <c r="AH1560" s="3">
        <v>158.93</v>
      </c>
      <c r="AI1560" s="3">
        <v>160.34</v>
      </c>
      <c r="AJ1560" s="3">
        <v>161.18</v>
      </c>
      <c r="AK1560" s="3">
        <v>176.17</v>
      </c>
      <c r="AL1560" s="3">
        <v>178.68</v>
      </c>
      <c r="AM1560" s="3">
        <v>180.54</v>
      </c>
      <c r="AN1560" s="3">
        <v>181.25</v>
      </c>
      <c r="AO1560" s="3">
        <v>180.62</v>
      </c>
      <c r="AP1560" s="3">
        <v>180.23</v>
      </c>
      <c r="AQ1560" s="3">
        <v>108.62</v>
      </c>
      <c r="AR1560" s="3">
        <v>107.99</v>
      </c>
      <c r="AS1560" s="3">
        <v>108</v>
      </c>
      <c r="AT1560" s="3">
        <v>107.97</v>
      </c>
      <c r="AU1560" s="3">
        <v>109.37</v>
      </c>
      <c r="AV1560" s="3">
        <v>107.99</v>
      </c>
      <c r="AW1560" s="3">
        <v>105.41</v>
      </c>
      <c r="AX1560" s="3">
        <v>107.92</v>
      </c>
      <c r="AY1560" s="3">
        <v>109.78</v>
      </c>
    </row>
    <row r="1561" spans="1:51" x14ac:dyDescent="0.35">
      <c r="A1561" s="5">
        <f t="shared" si="25"/>
        <v>44910</v>
      </c>
      <c r="B1561" t="s">
        <v>2426</v>
      </c>
      <c r="C1561" s="2">
        <v>44910</v>
      </c>
      <c r="D1561" s="3">
        <v>341.6</v>
      </c>
      <c r="E1561" s="3">
        <v>344.65</v>
      </c>
      <c r="F1561" s="3">
        <v>295</v>
      </c>
      <c r="G1561" s="3">
        <v>304.72000000000003</v>
      </c>
      <c r="H1561" s="3">
        <v>304.64999999999998</v>
      </c>
      <c r="I1561" s="3">
        <v>302.61</v>
      </c>
      <c r="J1561" s="3">
        <v>275.10000000000002</v>
      </c>
      <c r="K1561" s="3">
        <v>276.43</v>
      </c>
      <c r="L1561" s="3">
        <v>275.95</v>
      </c>
      <c r="M1561" s="3">
        <v>323.26</v>
      </c>
      <c r="N1561" s="3">
        <v>325.24</v>
      </c>
      <c r="O1561" s="3">
        <v>325.7</v>
      </c>
      <c r="P1561" s="3">
        <v>313.37</v>
      </c>
      <c r="Q1561" s="3">
        <v>313.37</v>
      </c>
      <c r="R1561" s="3">
        <v>310.39999999999998</v>
      </c>
      <c r="S1561" s="3">
        <v>213.24</v>
      </c>
      <c r="T1561" s="3">
        <v>212.91</v>
      </c>
      <c r="U1561" s="3">
        <v>212.76</v>
      </c>
      <c r="V1561" s="3">
        <v>212.55</v>
      </c>
      <c r="W1561" s="3">
        <v>213.41</v>
      </c>
      <c r="X1561" s="3">
        <v>213.89</v>
      </c>
      <c r="Y1561" s="3">
        <v>249.1</v>
      </c>
      <c r="Z1561" s="3">
        <v>251.37</v>
      </c>
      <c r="AA1561" s="3">
        <v>252</v>
      </c>
      <c r="AB1561" s="3">
        <v>253.14</v>
      </c>
      <c r="AC1561" s="3">
        <v>252.82</v>
      </c>
      <c r="AD1561" s="3">
        <v>254.33</v>
      </c>
      <c r="AE1561" s="3">
        <v>161.01</v>
      </c>
      <c r="AF1561" s="3">
        <v>160.28</v>
      </c>
      <c r="AG1561" s="3">
        <v>160.29</v>
      </c>
      <c r="AH1561" s="3">
        <v>160.26</v>
      </c>
      <c r="AI1561" s="3">
        <v>161.66999999999999</v>
      </c>
      <c r="AJ1561" s="3">
        <v>162.51</v>
      </c>
      <c r="AK1561" s="3">
        <v>174.59</v>
      </c>
      <c r="AL1561" s="3">
        <v>177.1</v>
      </c>
      <c r="AM1561" s="3">
        <v>178.96</v>
      </c>
      <c r="AN1561" s="3">
        <v>179.67</v>
      </c>
      <c r="AO1561" s="3">
        <v>179.04</v>
      </c>
      <c r="AP1561" s="3">
        <v>178.65</v>
      </c>
      <c r="AQ1561" s="3">
        <v>110.3</v>
      </c>
      <c r="AR1561" s="3">
        <v>109.67</v>
      </c>
      <c r="AS1561" s="3">
        <v>109.68</v>
      </c>
      <c r="AT1561" s="3">
        <v>109.65</v>
      </c>
      <c r="AU1561" s="3">
        <v>111.05</v>
      </c>
      <c r="AV1561" s="3">
        <v>109.67</v>
      </c>
      <c r="AW1561" s="3">
        <v>107.09</v>
      </c>
      <c r="AX1561" s="3">
        <v>109.6</v>
      </c>
      <c r="AY1561" s="3">
        <v>111.46</v>
      </c>
    </row>
    <row r="1562" spans="1:51" x14ac:dyDescent="0.35">
      <c r="A1562" s="5">
        <f t="shared" si="25"/>
        <v>44911</v>
      </c>
      <c r="B1562" t="s">
        <v>2427</v>
      </c>
      <c r="C1562" s="2">
        <v>44911</v>
      </c>
      <c r="D1562" s="3">
        <v>309.38</v>
      </c>
      <c r="E1562" s="3">
        <v>318.26</v>
      </c>
      <c r="F1562" s="3">
        <v>269.92</v>
      </c>
      <c r="G1562" s="3">
        <v>278.49</v>
      </c>
      <c r="H1562" s="3">
        <v>276.57</v>
      </c>
      <c r="I1562" s="3">
        <v>277.61</v>
      </c>
      <c r="J1562" s="3">
        <v>249.1</v>
      </c>
      <c r="K1562" s="3">
        <v>250.43</v>
      </c>
      <c r="L1562" s="3">
        <v>249.95</v>
      </c>
      <c r="M1562" s="3">
        <v>299.26</v>
      </c>
      <c r="N1562" s="3">
        <v>301.24</v>
      </c>
      <c r="O1562" s="3">
        <v>301.7</v>
      </c>
      <c r="P1562" s="3">
        <v>282.37</v>
      </c>
      <c r="Q1562" s="3">
        <v>282.37</v>
      </c>
      <c r="R1562" s="3">
        <v>279.39999999999998</v>
      </c>
      <c r="S1562" s="3">
        <v>203.24</v>
      </c>
      <c r="T1562" s="3">
        <v>202.91</v>
      </c>
      <c r="U1562" s="3">
        <v>202.76</v>
      </c>
      <c r="V1562" s="3">
        <v>202.55</v>
      </c>
      <c r="W1562" s="3">
        <v>203.41</v>
      </c>
      <c r="X1562" s="3">
        <v>203.89</v>
      </c>
      <c r="Y1562" s="3">
        <v>237.1</v>
      </c>
      <c r="Z1562" s="3">
        <v>239.37</v>
      </c>
      <c r="AA1562" s="3">
        <v>240</v>
      </c>
      <c r="AB1562" s="3">
        <v>241.14</v>
      </c>
      <c r="AC1562" s="3">
        <v>240.82</v>
      </c>
      <c r="AD1562" s="3">
        <v>242.33</v>
      </c>
      <c r="AE1562" s="3">
        <v>149.66</v>
      </c>
      <c r="AF1562" s="3">
        <v>148.93</v>
      </c>
      <c r="AG1562" s="3">
        <v>148.94</v>
      </c>
      <c r="AH1562" s="3">
        <v>148.91</v>
      </c>
      <c r="AI1562" s="3">
        <v>150.32</v>
      </c>
      <c r="AJ1562" s="3">
        <v>151.16</v>
      </c>
      <c r="AK1562" s="3">
        <v>172.7</v>
      </c>
      <c r="AL1562" s="3">
        <v>175.21</v>
      </c>
      <c r="AM1562" s="3">
        <v>177.07</v>
      </c>
      <c r="AN1562" s="3">
        <v>177.78</v>
      </c>
      <c r="AO1562" s="3">
        <v>177.15</v>
      </c>
      <c r="AP1562" s="3">
        <v>176.76</v>
      </c>
      <c r="AQ1562" s="3">
        <v>108.41</v>
      </c>
      <c r="AR1562" s="3">
        <v>107.78</v>
      </c>
      <c r="AS1562" s="3">
        <v>107.79</v>
      </c>
      <c r="AT1562" s="3">
        <v>107.76</v>
      </c>
      <c r="AU1562" s="3">
        <v>109.16</v>
      </c>
      <c r="AV1562" s="3">
        <v>107.78</v>
      </c>
      <c r="AW1562" s="3">
        <v>105.2</v>
      </c>
      <c r="AX1562" s="3">
        <v>107.71</v>
      </c>
      <c r="AY1562" s="3">
        <v>109.57</v>
      </c>
    </row>
    <row r="1563" spans="1:51" x14ac:dyDescent="0.35">
      <c r="A1563" s="5">
        <f t="shared" si="25"/>
        <v>44914</v>
      </c>
      <c r="B1563" t="s">
        <v>2428</v>
      </c>
      <c r="C1563" s="2">
        <v>44914</v>
      </c>
      <c r="D1563" s="3">
        <v>292.45</v>
      </c>
      <c r="E1563" s="3">
        <v>295.47000000000003</v>
      </c>
      <c r="F1563" s="3">
        <v>256.94</v>
      </c>
      <c r="G1563" s="3">
        <v>264.95999999999998</v>
      </c>
      <c r="H1563" s="3">
        <v>262.57</v>
      </c>
      <c r="I1563" s="3">
        <v>263.25</v>
      </c>
      <c r="J1563" s="3">
        <v>235.74</v>
      </c>
      <c r="K1563" s="3">
        <v>237.07</v>
      </c>
      <c r="L1563" s="3">
        <v>236.59</v>
      </c>
      <c r="M1563" s="3">
        <v>281.27999999999997</v>
      </c>
      <c r="N1563" s="3">
        <v>283.26</v>
      </c>
      <c r="O1563" s="3">
        <v>283.72000000000003</v>
      </c>
      <c r="P1563" s="3">
        <v>266.89</v>
      </c>
      <c r="Q1563" s="3">
        <v>266.89</v>
      </c>
      <c r="R1563" s="3">
        <v>263.92</v>
      </c>
      <c r="S1563" s="3">
        <v>197.5</v>
      </c>
      <c r="T1563" s="3">
        <v>197.17</v>
      </c>
      <c r="U1563" s="3">
        <v>197.02</v>
      </c>
      <c r="V1563" s="3">
        <v>196.81</v>
      </c>
      <c r="W1563" s="3">
        <v>197.67</v>
      </c>
      <c r="X1563" s="3">
        <v>198.15</v>
      </c>
      <c r="Y1563" s="3">
        <v>226.83</v>
      </c>
      <c r="Z1563" s="3">
        <v>229.1</v>
      </c>
      <c r="AA1563" s="3">
        <v>229.73</v>
      </c>
      <c r="AB1563" s="3">
        <v>230.87</v>
      </c>
      <c r="AC1563" s="3">
        <v>230.55</v>
      </c>
      <c r="AD1563" s="3">
        <v>232.06</v>
      </c>
      <c r="AE1563" s="3">
        <v>149</v>
      </c>
      <c r="AF1563" s="3">
        <v>148.27000000000001</v>
      </c>
      <c r="AG1563" s="3">
        <v>148.28</v>
      </c>
      <c r="AH1563" s="3">
        <v>148.25</v>
      </c>
      <c r="AI1563" s="3">
        <v>149.66</v>
      </c>
      <c r="AJ1563" s="3">
        <v>150.5</v>
      </c>
      <c r="AK1563" s="3">
        <v>166.18</v>
      </c>
      <c r="AL1563" s="3">
        <v>168.69</v>
      </c>
      <c r="AM1563" s="3">
        <v>170.55</v>
      </c>
      <c r="AN1563" s="3">
        <v>171.26</v>
      </c>
      <c r="AO1563" s="3">
        <v>170.63</v>
      </c>
      <c r="AP1563" s="3">
        <v>170.24</v>
      </c>
      <c r="AQ1563" s="3">
        <v>107.75</v>
      </c>
      <c r="AR1563" s="3">
        <v>107.12</v>
      </c>
      <c r="AS1563" s="3">
        <v>107.13</v>
      </c>
      <c r="AT1563" s="3">
        <v>107.1</v>
      </c>
      <c r="AU1563" s="3">
        <v>108.5</v>
      </c>
      <c r="AV1563" s="3">
        <v>107.12</v>
      </c>
      <c r="AW1563" s="3">
        <v>98.68</v>
      </c>
      <c r="AX1563" s="3">
        <v>101.19</v>
      </c>
      <c r="AY1563" s="3">
        <v>103.05</v>
      </c>
    </row>
    <row r="1564" spans="1:51" x14ac:dyDescent="0.35">
      <c r="A1564" s="5">
        <f t="shared" si="25"/>
        <v>44915</v>
      </c>
      <c r="B1564" t="s">
        <v>2429</v>
      </c>
      <c r="C1564" s="2">
        <v>44915</v>
      </c>
      <c r="D1564" s="3">
        <v>287.99</v>
      </c>
      <c r="E1564" s="3">
        <v>285.2</v>
      </c>
      <c r="F1564" s="3">
        <v>253.6</v>
      </c>
      <c r="G1564" s="3">
        <v>257.97000000000003</v>
      </c>
      <c r="H1564" s="3">
        <v>255.55</v>
      </c>
      <c r="I1564" s="3">
        <v>255.82</v>
      </c>
      <c r="J1564" s="3">
        <v>232.88</v>
      </c>
      <c r="K1564" s="3">
        <v>234.21</v>
      </c>
      <c r="L1564" s="3">
        <v>233.73</v>
      </c>
      <c r="M1564" s="3">
        <v>280.43</v>
      </c>
      <c r="N1564" s="3">
        <v>282.41000000000003</v>
      </c>
      <c r="O1564" s="3">
        <v>282.87</v>
      </c>
      <c r="P1564" s="3">
        <v>262.99</v>
      </c>
      <c r="Q1564" s="3">
        <v>262.99</v>
      </c>
      <c r="R1564" s="3">
        <v>260.02</v>
      </c>
      <c r="S1564" s="3">
        <v>195.32</v>
      </c>
      <c r="T1564" s="3">
        <v>194.99</v>
      </c>
      <c r="U1564" s="3">
        <v>194.84</v>
      </c>
      <c r="V1564" s="3">
        <v>194.63</v>
      </c>
      <c r="W1564" s="3">
        <v>195.49</v>
      </c>
      <c r="X1564" s="3">
        <v>195.97</v>
      </c>
      <c r="Y1564" s="3">
        <v>223.87</v>
      </c>
      <c r="Z1564" s="3">
        <v>226.14</v>
      </c>
      <c r="AA1564" s="3">
        <v>226.77</v>
      </c>
      <c r="AB1564" s="3">
        <v>227.91</v>
      </c>
      <c r="AC1564" s="3">
        <v>227.59</v>
      </c>
      <c r="AD1564" s="3">
        <v>229.1</v>
      </c>
      <c r="AE1564" s="3">
        <v>148.19</v>
      </c>
      <c r="AF1564" s="3">
        <v>147.46</v>
      </c>
      <c r="AG1564" s="3">
        <v>147.47</v>
      </c>
      <c r="AH1564" s="3">
        <v>147.44</v>
      </c>
      <c r="AI1564" s="3">
        <v>148.85</v>
      </c>
      <c r="AJ1564" s="3">
        <v>149.69</v>
      </c>
      <c r="AK1564" s="3">
        <v>163.25</v>
      </c>
      <c r="AL1564" s="3">
        <v>165.76</v>
      </c>
      <c r="AM1564" s="3">
        <v>167.62</v>
      </c>
      <c r="AN1564" s="3">
        <v>168.33</v>
      </c>
      <c r="AO1564" s="3">
        <v>167.7</v>
      </c>
      <c r="AP1564" s="3">
        <v>167.31</v>
      </c>
      <c r="AQ1564" s="3">
        <v>106.94</v>
      </c>
      <c r="AR1564" s="3">
        <v>106.31</v>
      </c>
      <c r="AS1564" s="3">
        <v>106.32</v>
      </c>
      <c r="AT1564" s="3">
        <v>106.29</v>
      </c>
      <c r="AU1564" s="3">
        <v>107.69</v>
      </c>
      <c r="AV1564" s="3">
        <v>106.31</v>
      </c>
      <c r="AW1564" s="3">
        <v>95.75</v>
      </c>
      <c r="AX1564" s="3">
        <v>98.26</v>
      </c>
      <c r="AY1564" s="3">
        <v>100.12</v>
      </c>
    </row>
    <row r="1565" spans="1:51" x14ac:dyDescent="0.35">
      <c r="A1565" s="5">
        <f t="shared" si="25"/>
        <v>44916</v>
      </c>
      <c r="B1565" t="s">
        <v>2430</v>
      </c>
      <c r="C1565" s="2">
        <v>44916</v>
      </c>
      <c r="D1565" s="3">
        <v>265.39</v>
      </c>
      <c r="E1565" s="3">
        <v>267.74</v>
      </c>
      <c r="F1565" s="3">
        <v>235.65</v>
      </c>
      <c r="G1565" s="3">
        <v>238.58</v>
      </c>
      <c r="H1565" s="3">
        <v>236.4</v>
      </c>
      <c r="I1565" s="3">
        <v>236.31</v>
      </c>
      <c r="J1565" s="3">
        <v>217.54</v>
      </c>
      <c r="K1565" s="3">
        <v>218.87</v>
      </c>
      <c r="L1565" s="3">
        <v>218.39</v>
      </c>
      <c r="M1565" s="3">
        <v>270.74</v>
      </c>
      <c r="N1565" s="3">
        <v>272.72000000000003</v>
      </c>
      <c r="O1565" s="3">
        <v>273.18</v>
      </c>
      <c r="P1565" s="3">
        <v>251.4</v>
      </c>
      <c r="Q1565" s="3">
        <v>251.4</v>
      </c>
      <c r="R1565" s="3">
        <v>248.43</v>
      </c>
      <c r="S1565" s="3">
        <v>188.42</v>
      </c>
      <c r="T1565" s="3">
        <v>188.09</v>
      </c>
      <c r="U1565" s="3">
        <v>187.94</v>
      </c>
      <c r="V1565" s="3">
        <v>187.73</v>
      </c>
      <c r="W1565" s="3">
        <v>188.59</v>
      </c>
      <c r="X1565" s="3">
        <v>187.03</v>
      </c>
      <c r="Y1565" s="3">
        <v>214.03</v>
      </c>
      <c r="Z1565" s="3">
        <v>216.3</v>
      </c>
      <c r="AA1565" s="3">
        <v>216.93</v>
      </c>
      <c r="AB1565" s="3">
        <v>218.07</v>
      </c>
      <c r="AC1565" s="3">
        <v>217.75</v>
      </c>
      <c r="AD1565" s="3">
        <v>219.26</v>
      </c>
      <c r="AE1565" s="3">
        <v>146.25</v>
      </c>
      <c r="AF1565" s="3">
        <v>145.52000000000001</v>
      </c>
      <c r="AG1565" s="3">
        <v>145.53</v>
      </c>
      <c r="AH1565" s="3">
        <v>145.5</v>
      </c>
      <c r="AI1565" s="3">
        <v>146.91</v>
      </c>
      <c r="AJ1565" s="3">
        <v>147.75</v>
      </c>
      <c r="AK1565" s="3">
        <v>163.94</v>
      </c>
      <c r="AL1565" s="3">
        <v>166.45</v>
      </c>
      <c r="AM1565" s="3">
        <v>168.31</v>
      </c>
      <c r="AN1565" s="3">
        <v>169.02</v>
      </c>
      <c r="AO1565" s="3">
        <v>168.39</v>
      </c>
      <c r="AP1565" s="3">
        <v>168</v>
      </c>
      <c r="AQ1565" s="3">
        <v>105</v>
      </c>
      <c r="AR1565" s="3">
        <v>104.37</v>
      </c>
      <c r="AS1565" s="3">
        <v>104.38</v>
      </c>
      <c r="AT1565" s="3">
        <v>104.35</v>
      </c>
      <c r="AU1565" s="3">
        <v>105.75</v>
      </c>
      <c r="AV1565" s="3">
        <v>104.37</v>
      </c>
      <c r="AW1565" s="3">
        <v>96.44</v>
      </c>
      <c r="AX1565" s="3">
        <v>98.95</v>
      </c>
      <c r="AY1565" s="3">
        <v>100.81</v>
      </c>
    </row>
    <row r="1566" spans="1:51" x14ac:dyDescent="0.35">
      <c r="A1566" s="5">
        <f t="shared" si="25"/>
        <v>44917</v>
      </c>
      <c r="B1566" t="s">
        <v>2431</v>
      </c>
      <c r="C1566" s="2">
        <v>44917</v>
      </c>
      <c r="D1566" s="3">
        <v>253.22</v>
      </c>
      <c r="E1566" s="3">
        <v>260.44</v>
      </c>
      <c r="F1566" s="3">
        <v>223.85</v>
      </c>
      <c r="G1566" s="3">
        <v>230.57</v>
      </c>
      <c r="H1566" s="3">
        <v>228.81</v>
      </c>
      <c r="I1566" s="3">
        <v>228.43</v>
      </c>
      <c r="J1566" s="3">
        <v>211.98</v>
      </c>
      <c r="K1566" s="3">
        <v>213.31</v>
      </c>
      <c r="L1566" s="3">
        <v>212.83</v>
      </c>
      <c r="M1566" s="3">
        <v>261.76</v>
      </c>
      <c r="N1566" s="3">
        <v>263.74</v>
      </c>
      <c r="O1566" s="3">
        <v>264.2</v>
      </c>
      <c r="P1566" s="3">
        <v>241.64</v>
      </c>
      <c r="Q1566" s="3">
        <v>241.64</v>
      </c>
      <c r="R1566" s="3">
        <v>238.67</v>
      </c>
      <c r="S1566" s="3">
        <v>187.73</v>
      </c>
      <c r="T1566" s="3">
        <v>187.4</v>
      </c>
      <c r="U1566" s="3">
        <v>187.25</v>
      </c>
      <c r="V1566" s="3">
        <v>187.04</v>
      </c>
      <c r="W1566" s="3">
        <v>187.9</v>
      </c>
      <c r="X1566" s="3">
        <v>186.34</v>
      </c>
      <c r="Y1566" s="3">
        <v>216.87</v>
      </c>
      <c r="Z1566" s="3">
        <v>219.14</v>
      </c>
      <c r="AA1566" s="3">
        <v>219.77</v>
      </c>
      <c r="AB1566" s="3">
        <v>220.91</v>
      </c>
      <c r="AC1566" s="3">
        <v>220.59</v>
      </c>
      <c r="AD1566" s="3">
        <v>222.1</v>
      </c>
      <c r="AE1566" s="3">
        <v>149.41</v>
      </c>
      <c r="AF1566" s="3">
        <v>148.68</v>
      </c>
      <c r="AG1566" s="3">
        <v>148.69</v>
      </c>
      <c r="AH1566" s="3">
        <v>148.66</v>
      </c>
      <c r="AI1566" s="3">
        <v>150.07</v>
      </c>
      <c r="AJ1566" s="3">
        <v>150.91</v>
      </c>
      <c r="AK1566" s="3">
        <v>167.13</v>
      </c>
      <c r="AL1566" s="3">
        <v>169.64</v>
      </c>
      <c r="AM1566" s="3">
        <v>171.5</v>
      </c>
      <c r="AN1566" s="3">
        <v>172.21</v>
      </c>
      <c r="AO1566" s="3">
        <v>171.58</v>
      </c>
      <c r="AP1566" s="3">
        <v>171.19</v>
      </c>
      <c r="AQ1566" s="3">
        <v>101</v>
      </c>
      <c r="AR1566" s="3">
        <v>100.37</v>
      </c>
      <c r="AS1566" s="3">
        <v>100.38</v>
      </c>
      <c r="AT1566" s="3">
        <v>100.35</v>
      </c>
      <c r="AU1566" s="3">
        <v>101.75</v>
      </c>
      <c r="AV1566" s="3">
        <v>100.37</v>
      </c>
      <c r="AW1566" s="3">
        <v>99.63</v>
      </c>
      <c r="AX1566" s="3">
        <v>102.14</v>
      </c>
      <c r="AY1566" s="3">
        <v>104</v>
      </c>
    </row>
    <row r="1567" spans="1:51" x14ac:dyDescent="0.35">
      <c r="A1567" s="5">
        <f t="shared" si="25"/>
        <v>44918</v>
      </c>
      <c r="B1567" t="s">
        <v>2432</v>
      </c>
      <c r="C1567" s="2">
        <v>44918</v>
      </c>
      <c r="D1567" s="3">
        <v>237.73</v>
      </c>
      <c r="E1567" s="3">
        <v>247.22</v>
      </c>
      <c r="F1567" s="3">
        <v>206.48</v>
      </c>
      <c r="G1567" s="3">
        <v>223.53</v>
      </c>
      <c r="H1567" s="3">
        <v>222.3</v>
      </c>
      <c r="I1567" s="3">
        <v>221.55</v>
      </c>
      <c r="J1567" s="3">
        <v>205.04</v>
      </c>
      <c r="K1567" s="3">
        <v>206.37</v>
      </c>
      <c r="L1567" s="3">
        <v>205.89</v>
      </c>
      <c r="M1567" s="3">
        <v>253.76</v>
      </c>
      <c r="N1567" s="3">
        <v>255.74</v>
      </c>
      <c r="O1567" s="3">
        <v>256.2</v>
      </c>
      <c r="P1567" s="3">
        <v>234.41</v>
      </c>
      <c r="Q1567" s="3">
        <v>234.41</v>
      </c>
      <c r="R1567" s="3">
        <v>231.44</v>
      </c>
      <c r="S1567" s="3">
        <v>179.86</v>
      </c>
      <c r="T1567" s="3">
        <v>179.53</v>
      </c>
      <c r="U1567" s="3">
        <v>179.38</v>
      </c>
      <c r="V1567" s="3">
        <v>179.17</v>
      </c>
      <c r="W1567" s="3">
        <v>180.03</v>
      </c>
      <c r="X1567" s="3">
        <v>178.47</v>
      </c>
      <c r="Y1567" s="3">
        <v>211.68</v>
      </c>
      <c r="Z1567" s="3">
        <v>213.95</v>
      </c>
      <c r="AA1567" s="3">
        <v>214.58</v>
      </c>
      <c r="AB1567" s="3">
        <v>215.72</v>
      </c>
      <c r="AC1567" s="3">
        <v>215.4</v>
      </c>
      <c r="AD1567" s="3">
        <v>216.91</v>
      </c>
      <c r="AE1567" s="3">
        <v>148.43</v>
      </c>
      <c r="AF1567" s="3">
        <v>147.69999999999999</v>
      </c>
      <c r="AG1567" s="3">
        <v>147.71</v>
      </c>
      <c r="AH1567" s="3">
        <v>147.68</v>
      </c>
      <c r="AI1567" s="3">
        <v>149.09</v>
      </c>
      <c r="AJ1567" s="3">
        <v>149.93</v>
      </c>
      <c r="AK1567" s="3">
        <v>165.74</v>
      </c>
      <c r="AL1567" s="3">
        <v>168.25</v>
      </c>
      <c r="AM1567" s="3">
        <v>170.11</v>
      </c>
      <c r="AN1567" s="3">
        <v>170.82</v>
      </c>
      <c r="AO1567" s="3">
        <v>170.19</v>
      </c>
      <c r="AP1567" s="3">
        <v>169.8</v>
      </c>
      <c r="AQ1567" s="3">
        <v>98.15</v>
      </c>
      <c r="AR1567" s="3">
        <v>97.52</v>
      </c>
      <c r="AS1567" s="3">
        <v>97.53</v>
      </c>
      <c r="AT1567" s="3">
        <v>97.5</v>
      </c>
      <c r="AU1567" s="3">
        <v>98.9</v>
      </c>
      <c r="AV1567" s="3">
        <v>97.52</v>
      </c>
      <c r="AW1567" s="3">
        <v>98.24</v>
      </c>
      <c r="AX1567" s="3">
        <v>100.75</v>
      </c>
      <c r="AY1567" s="3">
        <v>102.61</v>
      </c>
    </row>
    <row r="1568" spans="1:51" x14ac:dyDescent="0.35">
      <c r="A1568" s="5">
        <f t="shared" si="25"/>
        <v>44921</v>
      </c>
      <c r="B1568" t="s">
        <v>2433</v>
      </c>
      <c r="C1568" s="2">
        <v>44921</v>
      </c>
      <c r="D1568" s="3" t="e">
        <v>#N/A</v>
      </c>
      <c r="E1568" s="3" t="e">
        <v>#N/A</v>
      </c>
      <c r="F1568" s="3" t="e">
        <v>#N/A</v>
      </c>
      <c r="G1568" s="3" t="e">
        <v>#N/A</v>
      </c>
      <c r="H1568" s="3" t="e">
        <v>#N/A</v>
      </c>
      <c r="I1568" s="3" t="e">
        <v>#N/A</v>
      </c>
      <c r="J1568" s="3" t="e">
        <v>#N/A</v>
      </c>
      <c r="K1568" s="3" t="e">
        <v>#N/A</v>
      </c>
      <c r="L1568" s="3" t="e">
        <v>#N/A</v>
      </c>
      <c r="M1568" s="3" t="e">
        <v>#N/A</v>
      </c>
      <c r="N1568" s="3" t="e">
        <v>#N/A</v>
      </c>
      <c r="O1568" s="3" t="e">
        <v>#N/A</v>
      </c>
      <c r="P1568" s="3" t="e">
        <v>#N/A</v>
      </c>
      <c r="Q1568" s="3" t="e">
        <v>#N/A</v>
      </c>
      <c r="R1568" s="3" t="e">
        <v>#N/A</v>
      </c>
      <c r="S1568" s="3" t="e">
        <v>#N/A</v>
      </c>
      <c r="T1568" s="3" t="e">
        <v>#N/A</v>
      </c>
      <c r="U1568" s="3" t="e">
        <v>#N/A</v>
      </c>
      <c r="V1568" s="3" t="e">
        <v>#N/A</v>
      </c>
      <c r="W1568" s="3" t="e">
        <v>#N/A</v>
      </c>
      <c r="X1568" s="3" t="e">
        <v>#N/A</v>
      </c>
      <c r="Y1568" s="3" t="e">
        <v>#N/A</v>
      </c>
      <c r="Z1568" s="3" t="e">
        <v>#N/A</v>
      </c>
      <c r="AA1568" s="3" t="e">
        <v>#N/A</v>
      </c>
      <c r="AB1568" s="3" t="e">
        <v>#N/A</v>
      </c>
      <c r="AC1568" s="3" t="e">
        <v>#N/A</v>
      </c>
      <c r="AD1568" s="3" t="e">
        <v>#N/A</v>
      </c>
      <c r="AE1568" s="3" t="e">
        <v>#N/A</v>
      </c>
      <c r="AF1568" s="3" t="e">
        <v>#N/A</v>
      </c>
      <c r="AG1568" s="3" t="e">
        <v>#N/A</v>
      </c>
      <c r="AH1568" s="3" t="e">
        <v>#N/A</v>
      </c>
      <c r="AI1568" s="3" t="e">
        <v>#N/A</v>
      </c>
      <c r="AJ1568" s="3" t="e">
        <v>#N/A</v>
      </c>
      <c r="AK1568" s="3" t="e">
        <v>#N/A</v>
      </c>
      <c r="AL1568" s="3" t="e">
        <v>#N/A</v>
      </c>
      <c r="AM1568" s="3" t="e">
        <v>#N/A</v>
      </c>
      <c r="AN1568" s="3" t="e">
        <v>#N/A</v>
      </c>
      <c r="AO1568" s="3" t="e">
        <v>#N/A</v>
      </c>
      <c r="AP1568" s="3" t="e">
        <v>#N/A</v>
      </c>
      <c r="AQ1568" s="3" t="e">
        <v>#N/A</v>
      </c>
      <c r="AR1568" s="3" t="e">
        <v>#N/A</v>
      </c>
      <c r="AS1568" s="3" t="e">
        <v>#N/A</v>
      </c>
      <c r="AT1568" s="3" t="e">
        <v>#N/A</v>
      </c>
      <c r="AU1568" s="3" t="e">
        <v>#N/A</v>
      </c>
      <c r="AV1568" s="3" t="e">
        <v>#N/A</v>
      </c>
      <c r="AW1568" s="3" t="e">
        <v>#N/A</v>
      </c>
      <c r="AX1568" s="3" t="e">
        <v>#N/A</v>
      </c>
      <c r="AY1568" s="3" t="e">
        <v>#N/A</v>
      </c>
    </row>
    <row r="1569" spans="1:51" x14ac:dyDescent="0.35">
      <c r="A1569" s="5">
        <f t="shared" si="25"/>
        <v>44922</v>
      </c>
      <c r="B1569" t="s">
        <v>2434</v>
      </c>
      <c r="C1569" s="2">
        <v>44922</v>
      </c>
      <c r="D1569" s="3">
        <v>237.73</v>
      </c>
      <c r="E1569" s="3">
        <v>247.22</v>
      </c>
      <c r="F1569" s="3">
        <v>206.48</v>
      </c>
      <c r="G1569" s="3">
        <v>223.53</v>
      </c>
      <c r="H1569" s="3">
        <v>222.3</v>
      </c>
      <c r="I1569" s="3">
        <v>221.55</v>
      </c>
      <c r="J1569" s="3">
        <v>205.04</v>
      </c>
      <c r="K1569" s="3">
        <v>206.37</v>
      </c>
      <c r="L1569" s="3">
        <v>205.89</v>
      </c>
      <c r="M1569" s="3">
        <v>253.76</v>
      </c>
      <c r="N1569" s="3">
        <v>255.74</v>
      </c>
      <c r="O1569" s="3">
        <v>256.2</v>
      </c>
      <c r="P1569" s="3">
        <v>234.41</v>
      </c>
      <c r="Q1569" s="3">
        <v>234.41</v>
      </c>
      <c r="R1569" s="3">
        <v>231.44</v>
      </c>
      <c r="S1569" s="3">
        <v>179.86</v>
      </c>
      <c r="T1569" s="3">
        <v>179.53</v>
      </c>
      <c r="U1569" s="3">
        <v>179.38</v>
      </c>
      <c r="V1569" s="3">
        <v>179.17</v>
      </c>
      <c r="W1569" s="3">
        <v>180.03</v>
      </c>
      <c r="X1569" s="3">
        <v>178.47</v>
      </c>
      <c r="Y1569" s="3">
        <v>211.68</v>
      </c>
      <c r="Z1569" s="3">
        <v>213.95</v>
      </c>
      <c r="AA1569" s="3">
        <v>214.58</v>
      </c>
      <c r="AB1569" s="3">
        <v>215.72</v>
      </c>
      <c r="AC1569" s="3">
        <v>215.4</v>
      </c>
      <c r="AD1569" s="3">
        <v>216.91</v>
      </c>
      <c r="AE1569" s="3">
        <v>148.43</v>
      </c>
      <c r="AF1569" s="3">
        <v>147.69999999999999</v>
      </c>
      <c r="AG1569" s="3">
        <v>147.71</v>
      </c>
      <c r="AH1569" s="3">
        <v>147.68</v>
      </c>
      <c r="AI1569" s="3">
        <v>149.09</v>
      </c>
      <c r="AJ1569" s="3">
        <v>149.93</v>
      </c>
      <c r="AK1569" s="3">
        <v>165.74</v>
      </c>
      <c r="AL1569" s="3">
        <v>168.25</v>
      </c>
      <c r="AM1569" s="3">
        <v>170.11</v>
      </c>
      <c r="AN1569" s="3">
        <v>170.82</v>
      </c>
      <c r="AO1569" s="3">
        <v>170.19</v>
      </c>
      <c r="AP1569" s="3">
        <v>169.8</v>
      </c>
      <c r="AQ1569" s="3">
        <v>98.15</v>
      </c>
      <c r="AR1569" s="3">
        <v>97.52</v>
      </c>
      <c r="AS1569" s="3">
        <v>97.53</v>
      </c>
      <c r="AT1569" s="3">
        <v>97.5</v>
      </c>
      <c r="AU1569" s="3">
        <v>98.9</v>
      </c>
      <c r="AV1569" s="3">
        <v>97.52</v>
      </c>
      <c r="AW1569" s="3">
        <v>98.24</v>
      </c>
      <c r="AX1569" s="3">
        <v>100.75</v>
      </c>
      <c r="AY1569" s="3">
        <v>102.61</v>
      </c>
    </row>
    <row r="1570" spans="1:51" x14ac:dyDescent="0.35">
      <c r="A1570" s="5">
        <f t="shared" si="25"/>
        <v>44923</v>
      </c>
      <c r="B1570" t="s">
        <v>2435</v>
      </c>
      <c r="C1570" s="2">
        <v>44923</v>
      </c>
      <c r="D1570" s="3">
        <v>216.99</v>
      </c>
      <c r="E1570" s="3">
        <v>229.18</v>
      </c>
      <c r="F1570" s="3">
        <v>193.31</v>
      </c>
      <c r="G1570" s="3">
        <v>217.47</v>
      </c>
      <c r="H1570" s="3">
        <v>216.67</v>
      </c>
      <c r="I1570" s="3">
        <v>215.65</v>
      </c>
      <c r="J1570" s="3">
        <v>202.03</v>
      </c>
      <c r="K1570" s="3">
        <v>203.36</v>
      </c>
      <c r="L1570" s="3">
        <v>202.88</v>
      </c>
      <c r="M1570" s="3">
        <v>250.47</v>
      </c>
      <c r="N1570" s="3">
        <v>252.45</v>
      </c>
      <c r="O1570" s="3">
        <v>252.91</v>
      </c>
      <c r="P1570" s="3">
        <v>230.79</v>
      </c>
      <c r="Q1570" s="3">
        <v>230.79</v>
      </c>
      <c r="R1570" s="3">
        <v>227.82</v>
      </c>
      <c r="S1570" s="3">
        <v>182.48</v>
      </c>
      <c r="T1570" s="3">
        <v>182.15</v>
      </c>
      <c r="U1570" s="3">
        <v>182</v>
      </c>
      <c r="V1570" s="3">
        <v>181.79</v>
      </c>
      <c r="W1570" s="3">
        <v>182.65</v>
      </c>
      <c r="X1570" s="3">
        <v>181.09</v>
      </c>
      <c r="Y1570" s="3">
        <v>211.17</v>
      </c>
      <c r="Z1570" s="3">
        <v>213.44</v>
      </c>
      <c r="AA1570" s="3">
        <v>214.07</v>
      </c>
      <c r="AB1570" s="3">
        <v>215.21</v>
      </c>
      <c r="AC1570" s="3">
        <v>214.89</v>
      </c>
      <c r="AD1570" s="3">
        <v>216.4</v>
      </c>
      <c r="AE1570" s="3">
        <v>148.16</v>
      </c>
      <c r="AF1570" s="3">
        <v>147.43</v>
      </c>
      <c r="AG1570" s="3">
        <v>147.44</v>
      </c>
      <c r="AH1570" s="3">
        <v>147.41</v>
      </c>
      <c r="AI1570" s="3">
        <v>148.82</v>
      </c>
      <c r="AJ1570" s="3">
        <v>149.66</v>
      </c>
      <c r="AK1570" s="3">
        <v>168.22</v>
      </c>
      <c r="AL1570" s="3">
        <v>170.73</v>
      </c>
      <c r="AM1570" s="3">
        <v>172.59</v>
      </c>
      <c r="AN1570" s="3">
        <v>173.3</v>
      </c>
      <c r="AO1570" s="3">
        <v>172.67</v>
      </c>
      <c r="AP1570" s="3">
        <v>172.28</v>
      </c>
      <c r="AQ1570" s="3">
        <v>100.15</v>
      </c>
      <c r="AR1570" s="3">
        <v>99.52</v>
      </c>
      <c r="AS1570" s="3">
        <v>99.53</v>
      </c>
      <c r="AT1570" s="3">
        <v>99.5</v>
      </c>
      <c r="AU1570" s="3">
        <v>100.9</v>
      </c>
      <c r="AV1570" s="3">
        <v>99.52</v>
      </c>
      <c r="AW1570" s="3">
        <v>100.24</v>
      </c>
      <c r="AX1570" s="3">
        <v>102.75</v>
      </c>
      <c r="AY1570" s="3">
        <v>104.61</v>
      </c>
    </row>
    <row r="1571" spans="1:51" x14ac:dyDescent="0.35">
      <c r="A1571" s="5">
        <f t="shared" si="25"/>
        <v>44924</v>
      </c>
      <c r="B1571" t="s">
        <v>2436</v>
      </c>
      <c r="C1571" s="2">
        <v>44924</v>
      </c>
      <c r="D1571" s="3">
        <v>210.85</v>
      </c>
      <c r="E1571" s="3">
        <v>226.97</v>
      </c>
      <c r="F1571" s="3">
        <v>195.22</v>
      </c>
      <c r="G1571" s="3">
        <v>218.36</v>
      </c>
      <c r="H1571" s="3">
        <v>217.54</v>
      </c>
      <c r="I1571" s="3">
        <v>216.42</v>
      </c>
      <c r="J1571" s="3">
        <v>202.13</v>
      </c>
      <c r="K1571" s="3">
        <v>203.46</v>
      </c>
      <c r="L1571" s="3">
        <v>202.98</v>
      </c>
      <c r="M1571" s="3">
        <v>252.09</v>
      </c>
      <c r="N1571" s="3">
        <v>254.07</v>
      </c>
      <c r="O1571" s="3">
        <v>254.53</v>
      </c>
      <c r="P1571" s="3">
        <v>232.11</v>
      </c>
      <c r="Q1571" s="3">
        <v>232.11</v>
      </c>
      <c r="R1571" s="3">
        <v>229.14</v>
      </c>
      <c r="S1571" s="3">
        <v>183.8</v>
      </c>
      <c r="T1571" s="3">
        <v>183.47</v>
      </c>
      <c r="U1571" s="3">
        <v>183.32</v>
      </c>
      <c r="V1571" s="3">
        <v>183.11</v>
      </c>
      <c r="W1571" s="3">
        <v>183.97</v>
      </c>
      <c r="X1571" s="3">
        <v>182.41</v>
      </c>
      <c r="Y1571" s="3">
        <v>210.73</v>
      </c>
      <c r="Z1571" s="3">
        <v>213</v>
      </c>
      <c r="AA1571" s="3">
        <v>213.63</v>
      </c>
      <c r="AB1571" s="3">
        <v>214.77</v>
      </c>
      <c r="AC1571" s="3">
        <v>214.45</v>
      </c>
      <c r="AD1571" s="3">
        <v>215.96</v>
      </c>
      <c r="AE1571" s="3">
        <v>152.19999999999999</v>
      </c>
      <c r="AF1571" s="3">
        <v>151.47</v>
      </c>
      <c r="AG1571" s="3">
        <v>151.47999999999999</v>
      </c>
      <c r="AH1571" s="3">
        <v>151.44999999999999</v>
      </c>
      <c r="AI1571" s="3">
        <v>152.86000000000001</v>
      </c>
      <c r="AJ1571" s="3">
        <v>153.69999999999999</v>
      </c>
      <c r="AK1571" s="3">
        <v>167</v>
      </c>
      <c r="AL1571" s="3">
        <v>169.51</v>
      </c>
      <c r="AM1571" s="3">
        <v>171.37</v>
      </c>
      <c r="AN1571" s="3">
        <v>172.08</v>
      </c>
      <c r="AO1571" s="3">
        <v>171.45</v>
      </c>
      <c r="AP1571" s="3">
        <v>171.06</v>
      </c>
      <c r="AQ1571" s="3">
        <v>102.8</v>
      </c>
      <c r="AR1571" s="3">
        <v>102.17</v>
      </c>
      <c r="AS1571" s="3">
        <v>102.18</v>
      </c>
      <c r="AT1571" s="3">
        <v>102.15</v>
      </c>
      <c r="AU1571" s="3">
        <v>103.55</v>
      </c>
      <c r="AV1571" s="3">
        <v>102.17</v>
      </c>
      <c r="AW1571" s="3">
        <v>102.89</v>
      </c>
      <c r="AX1571" s="3">
        <v>105.4</v>
      </c>
      <c r="AY1571" s="3">
        <v>107.26</v>
      </c>
    </row>
    <row r="1572" spans="1:51" x14ac:dyDescent="0.35">
      <c r="A1572" s="5">
        <f t="shared" si="25"/>
        <v>44925</v>
      </c>
      <c r="B1572" t="s">
        <v>2437</v>
      </c>
      <c r="C1572" s="2">
        <v>44925</v>
      </c>
      <c r="D1572" s="3">
        <v>203.07</v>
      </c>
      <c r="E1572" s="3">
        <v>179.42</v>
      </c>
      <c r="F1572" s="3">
        <v>209.35</v>
      </c>
      <c r="G1572" s="3">
        <v>208.65</v>
      </c>
      <c r="H1572" s="3">
        <v>207.46</v>
      </c>
      <c r="I1572" s="3">
        <v>193.07</v>
      </c>
      <c r="J1572" s="3">
        <v>194.4</v>
      </c>
      <c r="K1572" s="3">
        <v>193.92</v>
      </c>
      <c r="L1572" s="3">
        <v>243.68</v>
      </c>
      <c r="M1572" s="3">
        <v>245.66</v>
      </c>
      <c r="N1572" s="3">
        <v>246.12</v>
      </c>
      <c r="O1572" s="3">
        <v>223.81</v>
      </c>
      <c r="P1572" s="3">
        <v>223.81</v>
      </c>
      <c r="Q1572" s="3">
        <v>220.84</v>
      </c>
      <c r="R1572" s="3">
        <v>175.53</v>
      </c>
      <c r="S1572" s="3">
        <v>175.2</v>
      </c>
      <c r="T1572" s="3">
        <v>175.05</v>
      </c>
      <c r="U1572" s="3">
        <v>174.84</v>
      </c>
      <c r="V1572" s="3">
        <v>175.7</v>
      </c>
      <c r="W1572" s="3">
        <v>174.14</v>
      </c>
      <c r="X1572" s="3">
        <v>207.39</v>
      </c>
      <c r="Y1572" s="3">
        <v>209.66</v>
      </c>
      <c r="Z1572" s="3">
        <v>210.29</v>
      </c>
      <c r="AA1572" s="3">
        <v>211.43</v>
      </c>
      <c r="AB1572" s="3">
        <v>211.11</v>
      </c>
      <c r="AC1572" s="3">
        <v>212.62</v>
      </c>
      <c r="AD1572" s="3">
        <v>144.68</v>
      </c>
      <c r="AE1572" s="3">
        <v>143.94999999999999</v>
      </c>
      <c r="AF1572" s="3">
        <v>143.96</v>
      </c>
      <c r="AG1572" s="3">
        <v>143.93</v>
      </c>
      <c r="AH1572" s="3">
        <v>145.34</v>
      </c>
      <c r="AI1572" s="3">
        <v>146.18</v>
      </c>
      <c r="AJ1572" s="3">
        <v>156.47</v>
      </c>
      <c r="AK1572" s="3">
        <v>158.97999999999999</v>
      </c>
      <c r="AL1572" s="3">
        <v>160.84</v>
      </c>
      <c r="AM1572" s="3">
        <v>161.55000000000001</v>
      </c>
      <c r="AN1572" s="3">
        <v>160.91999999999999</v>
      </c>
      <c r="AO1572" s="3">
        <v>160.53</v>
      </c>
      <c r="AP1572" s="3">
        <v>95.28</v>
      </c>
      <c r="AQ1572" s="3">
        <v>94.65</v>
      </c>
      <c r="AR1572" s="3">
        <v>94.66</v>
      </c>
      <c r="AS1572" s="3">
        <v>94.63</v>
      </c>
      <c r="AT1572" s="3">
        <v>96.03</v>
      </c>
      <c r="AU1572" s="3">
        <v>94.65</v>
      </c>
      <c r="AV1572" s="3">
        <v>92.36</v>
      </c>
      <c r="AW1572" s="3">
        <v>94.87</v>
      </c>
      <c r="AX1572" s="3">
        <v>96.73</v>
      </c>
      <c r="AY1572" s="3">
        <v>97.44</v>
      </c>
    </row>
    <row r="1573" spans="1:51" x14ac:dyDescent="0.35">
      <c r="A1573" s="5">
        <f t="shared" si="25"/>
        <v>44928</v>
      </c>
      <c r="B1573" t="s">
        <v>2438</v>
      </c>
      <c r="C1573" s="2">
        <v>44928</v>
      </c>
      <c r="D1573" s="3" t="e">
        <v>#N/A</v>
      </c>
      <c r="E1573" s="3" t="e">
        <v>#N/A</v>
      </c>
      <c r="F1573" s="3" t="e">
        <v>#N/A</v>
      </c>
      <c r="G1573" s="3" t="e">
        <v>#N/A</v>
      </c>
      <c r="H1573" s="3" t="e">
        <v>#N/A</v>
      </c>
      <c r="I1573" s="3" t="e">
        <v>#N/A</v>
      </c>
      <c r="J1573" s="3" t="e">
        <v>#N/A</v>
      </c>
      <c r="K1573" s="3" t="e">
        <v>#N/A</v>
      </c>
      <c r="L1573" s="3" t="e">
        <v>#N/A</v>
      </c>
      <c r="M1573" s="3" t="e">
        <v>#N/A</v>
      </c>
      <c r="N1573" s="3" t="e">
        <v>#N/A</v>
      </c>
      <c r="O1573" s="3" t="e">
        <v>#N/A</v>
      </c>
      <c r="P1573" s="3" t="e">
        <v>#N/A</v>
      </c>
      <c r="Q1573" s="3" t="e">
        <v>#N/A</v>
      </c>
      <c r="R1573" s="3" t="e">
        <v>#N/A</v>
      </c>
      <c r="S1573" s="3" t="e">
        <v>#N/A</v>
      </c>
      <c r="T1573" s="3" t="e">
        <v>#N/A</v>
      </c>
      <c r="U1573" s="3" t="e">
        <v>#N/A</v>
      </c>
      <c r="V1573" s="3" t="e">
        <v>#N/A</v>
      </c>
      <c r="W1573" s="3" t="e">
        <v>#N/A</v>
      </c>
      <c r="X1573" s="3" t="e">
        <v>#N/A</v>
      </c>
      <c r="Y1573" s="3" t="e">
        <v>#N/A</v>
      </c>
      <c r="Z1573" s="3" t="e">
        <v>#N/A</v>
      </c>
      <c r="AA1573" s="3" t="e">
        <v>#N/A</v>
      </c>
      <c r="AB1573" s="3" t="e">
        <v>#N/A</v>
      </c>
      <c r="AC1573" s="3" t="e">
        <v>#N/A</v>
      </c>
      <c r="AD1573" s="3" t="e">
        <v>#N/A</v>
      </c>
      <c r="AE1573" s="3" t="e">
        <v>#N/A</v>
      </c>
      <c r="AF1573" s="3" t="e">
        <v>#N/A</v>
      </c>
      <c r="AG1573" s="3" t="e">
        <v>#N/A</v>
      </c>
      <c r="AH1573" s="3" t="e">
        <v>#N/A</v>
      </c>
      <c r="AI1573" s="3" t="e">
        <v>#N/A</v>
      </c>
      <c r="AJ1573" s="3" t="e">
        <v>#N/A</v>
      </c>
      <c r="AK1573" s="3" t="e">
        <v>#N/A</v>
      </c>
      <c r="AL1573" s="3" t="e">
        <v>#N/A</v>
      </c>
      <c r="AM1573" s="3" t="e">
        <v>#N/A</v>
      </c>
      <c r="AN1573" s="3" t="e">
        <v>#N/A</v>
      </c>
      <c r="AO1573" s="3" t="e">
        <v>#N/A</v>
      </c>
      <c r="AP1573" s="3" t="e">
        <v>#N/A</v>
      </c>
      <c r="AQ1573" s="3" t="e">
        <v>#N/A</v>
      </c>
      <c r="AR1573" s="3" t="e">
        <v>#N/A</v>
      </c>
      <c r="AS1573" s="3" t="e">
        <v>#N/A</v>
      </c>
      <c r="AT1573" s="3" t="e">
        <v>#N/A</v>
      </c>
      <c r="AU1573" s="3" t="e">
        <v>#N/A</v>
      </c>
      <c r="AV1573" s="3" t="e">
        <v>#N/A</v>
      </c>
      <c r="AW1573" s="3" t="e">
        <v>#N/A</v>
      </c>
      <c r="AX1573" s="3" t="e">
        <v>#N/A</v>
      </c>
      <c r="AY1573" s="3" t="e">
        <v>#N/A</v>
      </c>
    </row>
    <row r="1574" spans="1:51" x14ac:dyDescent="0.35">
      <c r="A1574" s="5">
        <f t="shared" si="25"/>
        <v>44929</v>
      </c>
      <c r="B1574" t="s">
        <v>2441</v>
      </c>
      <c r="C1574" s="2">
        <v>44929</v>
      </c>
      <c r="D1574" s="3">
        <v>186.23</v>
      </c>
      <c r="E1574" s="3">
        <v>171.72</v>
      </c>
      <c r="F1574" s="3">
        <v>197.86</v>
      </c>
      <c r="G1574" s="3">
        <v>197.16</v>
      </c>
      <c r="H1574" s="3">
        <v>195.97</v>
      </c>
      <c r="I1574" s="3">
        <v>185.01</v>
      </c>
      <c r="J1574" s="3">
        <v>186.34</v>
      </c>
      <c r="K1574" s="3">
        <v>185.86</v>
      </c>
      <c r="L1574" s="3">
        <v>232.97</v>
      </c>
      <c r="M1574" s="3">
        <v>234.95</v>
      </c>
      <c r="N1574" s="3">
        <v>235.41</v>
      </c>
      <c r="O1574" s="3">
        <v>212.58</v>
      </c>
      <c r="P1574" s="3">
        <v>212.58</v>
      </c>
      <c r="Q1574" s="3">
        <v>209.61</v>
      </c>
      <c r="R1574" s="3">
        <v>174.58</v>
      </c>
      <c r="S1574" s="3">
        <v>174.25</v>
      </c>
      <c r="T1574" s="3">
        <v>174.1</v>
      </c>
      <c r="U1574" s="3">
        <v>173.89</v>
      </c>
      <c r="V1574" s="3">
        <v>174.75</v>
      </c>
      <c r="W1574" s="3">
        <v>173.19</v>
      </c>
      <c r="X1574" s="3">
        <v>208.6</v>
      </c>
      <c r="Y1574" s="3">
        <v>210.87</v>
      </c>
      <c r="Z1574" s="3">
        <v>211.5</v>
      </c>
      <c r="AA1574" s="3">
        <v>212.64</v>
      </c>
      <c r="AB1574" s="3">
        <v>212.32</v>
      </c>
      <c r="AC1574" s="3">
        <v>213.83</v>
      </c>
      <c r="AD1574" s="3">
        <v>144.63999999999999</v>
      </c>
      <c r="AE1574" s="3">
        <v>143.91</v>
      </c>
      <c r="AF1574" s="3">
        <v>143.91999999999999</v>
      </c>
      <c r="AG1574" s="3">
        <v>143.88999999999999</v>
      </c>
      <c r="AH1574" s="3">
        <v>145.30000000000001</v>
      </c>
      <c r="AI1574" s="3">
        <v>146.13999999999999</v>
      </c>
      <c r="AJ1574" s="3">
        <v>156.96</v>
      </c>
      <c r="AK1574" s="3">
        <v>159.47</v>
      </c>
      <c r="AL1574" s="3">
        <v>161.33000000000001</v>
      </c>
      <c r="AM1574" s="3">
        <v>162.04</v>
      </c>
      <c r="AN1574" s="3">
        <v>161.41</v>
      </c>
      <c r="AO1574" s="3">
        <v>161.02000000000001</v>
      </c>
      <c r="AP1574" s="3">
        <v>95.24</v>
      </c>
      <c r="AQ1574" s="3">
        <v>94.61</v>
      </c>
      <c r="AR1574" s="3">
        <v>94.62</v>
      </c>
      <c r="AS1574" s="3">
        <v>94.59</v>
      </c>
      <c r="AT1574" s="3">
        <v>95.99</v>
      </c>
      <c r="AU1574" s="3">
        <v>94.61</v>
      </c>
      <c r="AV1574" s="3">
        <v>92.85</v>
      </c>
      <c r="AW1574" s="3">
        <v>95.36</v>
      </c>
      <c r="AX1574" s="3">
        <v>97.22</v>
      </c>
      <c r="AY1574" s="3">
        <v>97.93</v>
      </c>
    </row>
    <row r="1575" spans="1:51" x14ac:dyDescent="0.35">
      <c r="A1575" s="5">
        <f t="shared" si="25"/>
        <v>44930</v>
      </c>
      <c r="B1575" t="s">
        <v>2442</v>
      </c>
      <c r="C1575" s="2">
        <v>44930</v>
      </c>
      <c r="D1575" s="3">
        <v>168.63</v>
      </c>
      <c r="E1575" s="3">
        <v>158.99</v>
      </c>
      <c r="F1575" s="3">
        <v>172.23</v>
      </c>
      <c r="G1575" s="3">
        <v>173.66</v>
      </c>
      <c r="H1575" s="3">
        <v>173.2</v>
      </c>
      <c r="I1575" s="3">
        <v>166.67</v>
      </c>
      <c r="J1575" s="3">
        <v>168</v>
      </c>
      <c r="K1575" s="3">
        <v>167.52</v>
      </c>
      <c r="L1575" s="3">
        <v>218.73</v>
      </c>
      <c r="M1575" s="3">
        <v>220.71</v>
      </c>
      <c r="N1575" s="3">
        <v>221.17</v>
      </c>
      <c r="O1575" s="3">
        <v>198.02</v>
      </c>
      <c r="P1575" s="3">
        <v>198.02</v>
      </c>
      <c r="Q1575" s="3">
        <v>195.05</v>
      </c>
      <c r="R1575" s="3">
        <v>166.86</v>
      </c>
      <c r="S1575" s="3">
        <v>166.53</v>
      </c>
      <c r="T1575" s="3">
        <v>166.38</v>
      </c>
      <c r="U1575" s="3">
        <v>164.98</v>
      </c>
      <c r="V1575" s="3">
        <v>165.84</v>
      </c>
      <c r="W1575" s="3">
        <v>164.28</v>
      </c>
      <c r="X1575" s="3">
        <v>201.01</v>
      </c>
      <c r="Y1575" s="3">
        <v>203.28</v>
      </c>
      <c r="Z1575" s="3">
        <v>203.91</v>
      </c>
      <c r="AA1575" s="3">
        <v>205.05</v>
      </c>
      <c r="AB1575" s="3">
        <v>204.73</v>
      </c>
      <c r="AC1575" s="3">
        <v>206.24</v>
      </c>
      <c r="AD1575" s="3">
        <v>144.94999999999999</v>
      </c>
      <c r="AE1575" s="3">
        <v>144.22</v>
      </c>
      <c r="AF1575" s="3">
        <v>144.22999999999999</v>
      </c>
      <c r="AG1575" s="3">
        <v>144.19999999999999</v>
      </c>
      <c r="AH1575" s="3">
        <v>145.61000000000001</v>
      </c>
      <c r="AI1575" s="3">
        <v>146.44999999999999</v>
      </c>
      <c r="AJ1575" s="3">
        <v>153.86000000000001</v>
      </c>
      <c r="AK1575" s="3">
        <v>156.37</v>
      </c>
      <c r="AL1575" s="3">
        <v>158.22999999999999</v>
      </c>
      <c r="AM1575" s="3">
        <v>158.94</v>
      </c>
      <c r="AN1575" s="3">
        <v>158.31</v>
      </c>
      <c r="AO1575" s="3">
        <v>157.91999999999999</v>
      </c>
      <c r="AP1575" s="3">
        <v>95.55</v>
      </c>
      <c r="AQ1575" s="3">
        <v>94.92</v>
      </c>
      <c r="AR1575" s="3">
        <v>94.93</v>
      </c>
      <c r="AS1575" s="3">
        <v>94.9</v>
      </c>
      <c r="AT1575" s="3">
        <v>96.3</v>
      </c>
      <c r="AU1575" s="3">
        <v>94.92</v>
      </c>
      <c r="AV1575" s="3">
        <v>89.75</v>
      </c>
      <c r="AW1575" s="3">
        <v>92.26</v>
      </c>
      <c r="AX1575" s="3">
        <v>94.12</v>
      </c>
      <c r="AY1575" s="3">
        <v>94.83</v>
      </c>
    </row>
    <row r="1576" spans="1:51" x14ac:dyDescent="0.35">
      <c r="A1576" s="5">
        <f t="shared" si="25"/>
        <v>44931</v>
      </c>
      <c r="B1576" t="s">
        <v>2443</v>
      </c>
      <c r="C1576" s="2">
        <v>44931</v>
      </c>
      <c r="D1576" s="3">
        <v>181.58</v>
      </c>
      <c r="E1576" s="3">
        <v>171.89</v>
      </c>
      <c r="F1576" s="3">
        <v>178.44</v>
      </c>
      <c r="G1576" s="3">
        <v>180.23</v>
      </c>
      <c r="H1576" s="3">
        <v>180</v>
      </c>
      <c r="I1576" s="3">
        <v>175.26</v>
      </c>
      <c r="J1576" s="3">
        <v>176.59</v>
      </c>
      <c r="K1576" s="3">
        <v>176.11</v>
      </c>
      <c r="L1576" s="3">
        <v>224.17</v>
      </c>
      <c r="M1576" s="3">
        <v>226.15</v>
      </c>
      <c r="N1576" s="3">
        <v>226.61</v>
      </c>
      <c r="O1576" s="3">
        <v>205.46</v>
      </c>
      <c r="P1576" s="3">
        <v>205.46</v>
      </c>
      <c r="Q1576" s="3">
        <v>202.49</v>
      </c>
      <c r="R1576" s="3">
        <v>162.79</v>
      </c>
      <c r="S1576" s="3">
        <v>162.46</v>
      </c>
      <c r="T1576" s="3">
        <v>162.31</v>
      </c>
      <c r="U1576" s="3">
        <v>160.91</v>
      </c>
      <c r="V1576" s="3">
        <v>161.77000000000001</v>
      </c>
      <c r="W1576" s="3">
        <v>160.21</v>
      </c>
      <c r="X1576" s="3">
        <v>196.81</v>
      </c>
      <c r="Y1576" s="3">
        <v>199.08</v>
      </c>
      <c r="Z1576" s="3">
        <v>199.71</v>
      </c>
      <c r="AA1576" s="3">
        <v>200.85</v>
      </c>
      <c r="AB1576" s="3">
        <v>200.53</v>
      </c>
      <c r="AC1576" s="3">
        <v>202.04</v>
      </c>
      <c r="AD1576" s="3">
        <v>142.77000000000001</v>
      </c>
      <c r="AE1576" s="3">
        <v>142.04</v>
      </c>
      <c r="AF1576" s="3">
        <v>142.05000000000001</v>
      </c>
      <c r="AG1576" s="3">
        <v>142.02000000000001</v>
      </c>
      <c r="AH1576" s="3">
        <v>143.43</v>
      </c>
      <c r="AI1576" s="3">
        <v>144.27000000000001</v>
      </c>
      <c r="AJ1576" s="3">
        <v>152.55000000000001</v>
      </c>
      <c r="AK1576" s="3">
        <v>155.06</v>
      </c>
      <c r="AL1576" s="3">
        <v>156.91999999999999</v>
      </c>
      <c r="AM1576" s="3">
        <v>157.63</v>
      </c>
      <c r="AN1576" s="3">
        <v>157</v>
      </c>
      <c r="AO1576" s="3">
        <v>156.61000000000001</v>
      </c>
      <c r="AP1576" s="3">
        <v>93.37</v>
      </c>
      <c r="AQ1576" s="3">
        <v>92.74</v>
      </c>
      <c r="AR1576" s="3">
        <v>92.75</v>
      </c>
      <c r="AS1576" s="3">
        <v>92.72</v>
      </c>
      <c r="AT1576" s="3">
        <v>94.12</v>
      </c>
      <c r="AU1576" s="3">
        <v>92.74</v>
      </c>
      <c r="AV1576" s="3">
        <v>88.44</v>
      </c>
      <c r="AW1576" s="3">
        <v>90.95</v>
      </c>
      <c r="AX1576" s="3">
        <v>92.81</v>
      </c>
      <c r="AY1576" s="3">
        <v>93.52</v>
      </c>
    </row>
    <row r="1577" spans="1:51" x14ac:dyDescent="0.35">
      <c r="A1577" s="5">
        <f t="shared" si="25"/>
        <v>44932</v>
      </c>
      <c r="B1577" t="s">
        <v>2444</v>
      </c>
      <c r="C1577" s="2">
        <v>44932</v>
      </c>
      <c r="D1577" s="3">
        <v>180.14</v>
      </c>
      <c r="E1577" s="3">
        <v>169</v>
      </c>
      <c r="F1577" s="3">
        <v>178.87</v>
      </c>
      <c r="G1577" s="3">
        <v>180.88</v>
      </c>
      <c r="H1577" s="3">
        <v>180.61</v>
      </c>
      <c r="I1577" s="3">
        <v>174</v>
      </c>
      <c r="J1577" s="3">
        <v>175.33</v>
      </c>
      <c r="K1577" s="3">
        <v>174.85</v>
      </c>
      <c r="L1577" s="3">
        <v>220.11</v>
      </c>
      <c r="M1577" s="3">
        <v>222.09</v>
      </c>
      <c r="N1577" s="3">
        <v>222.55</v>
      </c>
      <c r="O1577" s="3">
        <v>201.4</v>
      </c>
      <c r="P1577" s="3">
        <v>201.4</v>
      </c>
      <c r="Q1577" s="3">
        <v>198.43</v>
      </c>
      <c r="R1577" s="3">
        <v>165.52</v>
      </c>
      <c r="S1577" s="3">
        <v>165.19</v>
      </c>
      <c r="T1577" s="3">
        <v>165.04</v>
      </c>
      <c r="U1577" s="3">
        <v>164.52</v>
      </c>
      <c r="V1577" s="3">
        <v>165.38</v>
      </c>
      <c r="W1577" s="3">
        <v>163.82</v>
      </c>
      <c r="X1577" s="3">
        <v>199.61</v>
      </c>
      <c r="Y1577" s="3">
        <v>201.88</v>
      </c>
      <c r="Z1577" s="3">
        <v>202.51</v>
      </c>
      <c r="AA1577" s="3">
        <v>203.65</v>
      </c>
      <c r="AB1577" s="3">
        <v>203.33</v>
      </c>
      <c r="AC1577" s="3">
        <v>204.84</v>
      </c>
      <c r="AD1577" s="3">
        <v>145.97999999999999</v>
      </c>
      <c r="AE1577" s="3">
        <v>145.25</v>
      </c>
      <c r="AF1577" s="3">
        <v>145.26</v>
      </c>
      <c r="AG1577" s="3">
        <v>145.22999999999999</v>
      </c>
      <c r="AH1577" s="3">
        <v>146.63999999999999</v>
      </c>
      <c r="AI1577" s="3">
        <v>147.47999999999999</v>
      </c>
      <c r="AJ1577" s="3">
        <v>151.25</v>
      </c>
      <c r="AK1577" s="3">
        <v>153.76</v>
      </c>
      <c r="AL1577" s="3">
        <v>155.62</v>
      </c>
      <c r="AM1577" s="3">
        <v>156.33000000000001</v>
      </c>
      <c r="AN1577" s="3">
        <v>155.69999999999999</v>
      </c>
      <c r="AO1577" s="3">
        <v>155.31</v>
      </c>
      <c r="AP1577" s="3">
        <v>96.58</v>
      </c>
      <c r="AQ1577" s="3">
        <v>95.95</v>
      </c>
      <c r="AR1577" s="3">
        <v>95.96</v>
      </c>
      <c r="AS1577" s="3">
        <v>95.93</v>
      </c>
      <c r="AT1577" s="3">
        <v>97.33</v>
      </c>
      <c r="AU1577" s="3">
        <v>95.95</v>
      </c>
      <c r="AV1577" s="3">
        <v>87.14</v>
      </c>
      <c r="AW1577" s="3">
        <v>89.65</v>
      </c>
      <c r="AX1577" s="3">
        <v>91.51</v>
      </c>
      <c r="AY1577" s="3">
        <v>92.22</v>
      </c>
    </row>
    <row r="1578" spans="1:51" x14ac:dyDescent="0.35">
      <c r="A1578" s="5">
        <f t="shared" si="25"/>
        <v>44935</v>
      </c>
      <c r="B1578" t="s">
        <v>2445</v>
      </c>
      <c r="C1578" s="2">
        <v>44935</v>
      </c>
      <c r="D1578" s="3">
        <v>187.33</v>
      </c>
      <c r="E1578" s="3">
        <v>180.09</v>
      </c>
      <c r="F1578" s="3">
        <v>182.74</v>
      </c>
      <c r="G1578" s="3">
        <v>184.96</v>
      </c>
      <c r="H1578" s="3">
        <v>185.14</v>
      </c>
      <c r="I1578" s="3">
        <v>180.37</v>
      </c>
      <c r="J1578" s="3">
        <v>181.7</v>
      </c>
      <c r="K1578" s="3">
        <v>181.22</v>
      </c>
      <c r="L1578" s="3">
        <v>225.15</v>
      </c>
      <c r="M1578" s="3">
        <v>227.13</v>
      </c>
      <c r="N1578" s="3">
        <v>226.55</v>
      </c>
      <c r="O1578" s="3">
        <v>210.08</v>
      </c>
      <c r="P1578" s="3">
        <v>207.99</v>
      </c>
      <c r="Q1578" s="3">
        <v>205.02</v>
      </c>
      <c r="R1578" s="3">
        <v>171.11</v>
      </c>
      <c r="S1578" s="3">
        <v>170.78</v>
      </c>
      <c r="T1578" s="3">
        <v>170.63</v>
      </c>
      <c r="U1578" s="3">
        <v>168.95</v>
      </c>
      <c r="V1578" s="3">
        <v>169.81</v>
      </c>
      <c r="W1578" s="3">
        <v>168.25</v>
      </c>
      <c r="X1578" s="3">
        <v>203.64</v>
      </c>
      <c r="Y1578" s="3">
        <v>205.91</v>
      </c>
      <c r="Z1578" s="3">
        <v>206.54</v>
      </c>
      <c r="AA1578" s="3">
        <v>207.68</v>
      </c>
      <c r="AB1578" s="3">
        <v>207.36</v>
      </c>
      <c r="AC1578" s="3">
        <v>208.87</v>
      </c>
      <c r="AD1578" s="3">
        <v>143.28</v>
      </c>
      <c r="AE1578" s="3">
        <v>142.55000000000001</v>
      </c>
      <c r="AF1578" s="3">
        <v>142.56</v>
      </c>
      <c r="AG1578" s="3">
        <v>142.53</v>
      </c>
      <c r="AH1578" s="3">
        <v>143.94</v>
      </c>
      <c r="AI1578" s="3">
        <v>144.78</v>
      </c>
      <c r="AJ1578" s="3">
        <v>154.97999999999999</v>
      </c>
      <c r="AK1578" s="3">
        <v>157.49</v>
      </c>
      <c r="AL1578" s="3">
        <v>159.35</v>
      </c>
      <c r="AM1578" s="3">
        <v>160.06</v>
      </c>
      <c r="AN1578" s="3">
        <v>159.43</v>
      </c>
      <c r="AO1578" s="3">
        <v>159.04</v>
      </c>
      <c r="AP1578" s="3">
        <v>99.09</v>
      </c>
      <c r="AQ1578" s="3">
        <v>98.46</v>
      </c>
      <c r="AR1578" s="3">
        <v>98.47</v>
      </c>
      <c r="AS1578" s="3">
        <v>98.44</v>
      </c>
      <c r="AT1578" s="3">
        <v>99.84</v>
      </c>
      <c r="AU1578" s="3">
        <v>98.46</v>
      </c>
      <c r="AV1578" s="3">
        <v>90.87</v>
      </c>
      <c r="AW1578" s="3">
        <v>93.38</v>
      </c>
      <c r="AX1578" s="3">
        <v>95.24</v>
      </c>
      <c r="AY1578" s="3">
        <v>95.95</v>
      </c>
    </row>
    <row r="1579" spans="1:51" x14ac:dyDescent="0.35">
      <c r="A1579" s="5">
        <f t="shared" si="25"/>
        <v>44936</v>
      </c>
      <c r="B1579" t="s">
        <v>2446</v>
      </c>
      <c r="C1579" s="2">
        <v>44936</v>
      </c>
      <c r="D1579" s="3">
        <v>175.13</v>
      </c>
      <c r="E1579" s="3">
        <v>169.55</v>
      </c>
      <c r="F1579" s="3">
        <v>172.31</v>
      </c>
      <c r="G1579" s="3">
        <v>173.74</v>
      </c>
      <c r="H1579" s="3">
        <v>173.97</v>
      </c>
      <c r="I1579" s="3">
        <v>170.83</v>
      </c>
      <c r="J1579" s="3">
        <v>172.16</v>
      </c>
      <c r="K1579" s="3">
        <v>171.68</v>
      </c>
      <c r="L1579" s="3">
        <v>215.51</v>
      </c>
      <c r="M1579" s="3">
        <v>217.49</v>
      </c>
      <c r="N1579" s="3">
        <v>216.45</v>
      </c>
      <c r="O1579" s="3">
        <v>201.2</v>
      </c>
      <c r="P1579" s="3">
        <v>198.67</v>
      </c>
      <c r="Q1579" s="3">
        <v>195.7</v>
      </c>
      <c r="R1579" s="3">
        <v>166.03</v>
      </c>
      <c r="S1579" s="3">
        <v>165.7</v>
      </c>
      <c r="T1579" s="3">
        <v>165.55</v>
      </c>
      <c r="U1579" s="3">
        <v>162.96</v>
      </c>
      <c r="V1579" s="3">
        <v>163.82</v>
      </c>
      <c r="W1579" s="3">
        <v>162.26</v>
      </c>
      <c r="X1579" s="3">
        <v>195.58</v>
      </c>
      <c r="Y1579" s="3">
        <v>197.85</v>
      </c>
      <c r="Z1579" s="3">
        <v>198.48</v>
      </c>
      <c r="AA1579" s="3">
        <v>199.62</v>
      </c>
      <c r="AB1579" s="3">
        <v>199.3</v>
      </c>
      <c r="AC1579" s="3">
        <v>200.81</v>
      </c>
      <c r="AD1579" s="3">
        <v>139.16</v>
      </c>
      <c r="AE1579" s="3">
        <v>138.43</v>
      </c>
      <c r="AF1579" s="3">
        <v>138.44</v>
      </c>
      <c r="AG1579" s="3">
        <v>138.41</v>
      </c>
      <c r="AH1579" s="3">
        <v>139.82</v>
      </c>
      <c r="AI1579" s="3">
        <v>140.66</v>
      </c>
      <c r="AJ1579" s="3">
        <v>148.49</v>
      </c>
      <c r="AK1579" s="3">
        <v>151</v>
      </c>
      <c r="AL1579" s="3">
        <v>152.86000000000001</v>
      </c>
      <c r="AM1579" s="3">
        <v>153.57</v>
      </c>
      <c r="AN1579" s="3">
        <v>152.94</v>
      </c>
      <c r="AO1579" s="3">
        <v>152.55000000000001</v>
      </c>
      <c r="AP1579" s="3">
        <v>99.9</v>
      </c>
      <c r="AQ1579" s="3">
        <v>99.27</v>
      </c>
      <c r="AR1579" s="3">
        <v>99.28</v>
      </c>
      <c r="AS1579" s="3">
        <v>99.25</v>
      </c>
      <c r="AT1579" s="3">
        <v>100.65</v>
      </c>
      <c r="AU1579" s="3">
        <v>99.27</v>
      </c>
      <c r="AV1579" s="3">
        <v>84.38</v>
      </c>
      <c r="AW1579" s="3">
        <v>86.89</v>
      </c>
      <c r="AX1579" s="3">
        <v>88.75</v>
      </c>
      <c r="AY1579" s="3">
        <v>89.46</v>
      </c>
    </row>
    <row r="1580" spans="1:51" x14ac:dyDescent="0.35">
      <c r="A1580" s="5">
        <f t="shared" si="25"/>
        <v>44937</v>
      </c>
      <c r="B1580" t="s">
        <v>2447</v>
      </c>
      <c r="C1580" s="2">
        <v>44937</v>
      </c>
      <c r="D1580" s="3">
        <v>162.05000000000001</v>
      </c>
      <c r="E1580" s="3">
        <v>161.59</v>
      </c>
      <c r="F1580" s="3">
        <v>163.74</v>
      </c>
      <c r="G1580" s="3">
        <v>164.84</v>
      </c>
      <c r="H1580" s="3">
        <v>164.99</v>
      </c>
      <c r="I1580" s="3">
        <v>162.53</v>
      </c>
      <c r="J1580" s="3">
        <v>163.86</v>
      </c>
      <c r="K1580" s="3">
        <v>163.38</v>
      </c>
      <c r="L1580" s="3">
        <v>205.09</v>
      </c>
      <c r="M1580" s="3">
        <v>207.07</v>
      </c>
      <c r="N1580" s="3">
        <v>206.03</v>
      </c>
      <c r="O1580" s="3">
        <v>191.09</v>
      </c>
      <c r="P1580" s="3">
        <v>188.56</v>
      </c>
      <c r="Q1580" s="3">
        <v>185.59</v>
      </c>
      <c r="R1580" s="3">
        <v>161.97</v>
      </c>
      <c r="S1580" s="3">
        <v>161.63999999999999</v>
      </c>
      <c r="T1580" s="3">
        <v>161.49</v>
      </c>
      <c r="U1580" s="3">
        <v>158.16999999999999</v>
      </c>
      <c r="V1580" s="3">
        <v>159.03</v>
      </c>
      <c r="W1580" s="3">
        <v>157.47</v>
      </c>
      <c r="X1580" s="3">
        <v>191.57</v>
      </c>
      <c r="Y1580" s="3">
        <v>193.84</v>
      </c>
      <c r="Z1580" s="3">
        <v>194.47</v>
      </c>
      <c r="AA1580" s="3">
        <v>195.61</v>
      </c>
      <c r="AB1580" s="3">
        <v>195.29</v>
      </c>
      <c r="AC1580" s="3">
        <v>196.8</v>
      </c>
      <c r="AD1580" s="3">
        <v>136.27000000000001</v>
      </c>
      <c r="AE1580" s="3">
        <v>135.54</v>
      </c>
      <c r="AF1580" s="3">
        <v>135.55000000000001</v>
      </c>
      <c r="AG1580" s="3">
        <v>135.52000000000001</v>
      </c>
      <c r="AH1580" s="3">
        <v>136.93</v>
      </c>
      <c r="AI1580" s="3">
        <v>137.77000000000001</v>
      </c>
      <c r="AJ1580" s="3">
        <v>146.9</v>
      </c>
      <c r="AK1580" s="3">
        <v>149.41</v>
      </c>
      <c r="AL1580" s="3">
        <v>151.27000000000001</v>
      </c>
      <c r="AM1580" s="3">
        <v>151.97999999999999</v>
      </c>
      <c r="AN1580" s="3">
        <v>151.35</v>
      </c>
      <c r="AO1580" s="3">
        <v>150.96</v>
      </c>
      <c r="AP1580" s="3">
        <v>97.03</v>
      </c>
      <c r="AQ1580" s="3">
        <v>96.4</v>
      </c>
      <c r="AR1580" s="3">
        <v>96.41</v>
      </c>
      <c r="AS1580" s="3">
        <v>96.38</v>
      </c>
      <c r="AT1580" s="3">
        <v>97.78</v>
      </c>
      <c r="AU1580" s="3">
        <v>96.4</v>
      </c>
      <c r="AV1580" s="3">
        <v>82.79</v>
      </c>
      <c r="AW1580" s="3">
        <v>85.3</v>
      </c>
      <c r="AX1580" s="3">
        <v>87.16</v>
      </c>
      <c r="AY1580" s="3">
        <v>87.87</v>
      </c>
    </row>
    <row r="1581" spans="1:51" x14ac:dyDescent="0.35">
      <c r="A1581" s="5">
        <f t="shared" si="25"/>
        <v>44938</v>
      </c>
      <c r="B1581" t="s">
        <v>2448</v>
      </c>
      <c r="C1581" s="2">
        <v>44938</v>
      </c>
      <c r="D1581" s="3">
        <v>169.58</v>
      </c>
      <c r="E1581" s="3">
        <v>167.61</v>
      </c>
      <c r="F1581" s="3">
        <v>166.77</v>
      </c>
      <c r="G1581" s="3">
        <v>167.34</v>
      </c>
      <c r="H1581" s="3">
        <v>167.33</v>
      </c>
      <c r="I1581" s="3">
        <v>165.39</v>
      </c>
      <c r="J1581" s="3">
        <v>166.72</v>
      </c>
      <c r="K1581" s="3">
        <v>166.24</v>
      </c>
      <c r="L1581" s="3">
        <v>205.18</v>
      </c>
      <c r="M1581" s="3">
        <v>207.16</v>
      </c>
      <c r="N1581" s="3">
        <v>206.12</v>
      </c>
      <c r="O1581" s="3">
        <v>196.18</v>
      </c>
      <c r="P1581" s="3">
        <v>193.65</v>
      </c>
      <c r="Q1581" s="3">
        <v>190.68</v>
      </c>
      <c r="R1581" s="3">
        <v>159.85</v>
      </c>
      <c r="S1581" s="3">
        <v>159.52000000000001</v>
      </c>
      <c r="T1581" s="3">
        <v>159.37</v>
      </c>
      <c r="U1581" s="3">
        <v>155.47</v>
      </c>
      <c r="V1581" s="3">
        <v>156.33000000000001</v>
      </c>
      <c r="W1581" s="3">
        <v>154.77000000000001</v>
      </c>
      <c r="X1581" s="3">
        <v>184.29</v>
      </c>
      <c r="Y1581" s="3">
        <v>186.56</v>
      </c>
      <c r="Z1581" s="3">
        <v>187.19</v>
      </c>
      <c r="AA1581" s="3">
        <v>188.33</v>
      </c>
      <c r="AB1581" s="3">
        <v>188.01</v>
      </c>
      <c r="AC1581" s="3">
        <v>189.52</v>
      </c>
      <c r="AD1581" s="3">
        <v>136.01</v>
      </c>
      <c r="AE1581" s="3">
        <v>135.28</v>
      </c>
      <c r="AF1581" s="3">
        <v>135.29</v>
      </c>
      <c r="AG1581" s="3">
        <v>135.26</v>
      </c>
      <c r="AH1581" s="3">
        <v>136.66999999999999</v>
      </c>
      <c r="AI1581" s="3">
        <v>137.51</v>
      </c>
      <c r="AJ1581" s="3">
        <v>145.97</v>
      </c>
      <c r="AK1581" s="3">
        <v>148.47999999999999</v>
      </c>
      <c r="AL1581" s="3">
        <v>150.34</v>
      </c>
      <c r="AM1581" s="3">
        <v>151.05000000000001</v>
      </c>
      <c r="AN1581" s="3">
        <v>150.41999999999999</v>
      </c>
      <c r="AO1581" s="3">
        <v>150.03</v>
      </c>
      <c r="AP1581" s="3">
        <v>94.84</v>
      </c>
      <c r="AQ1581" s="3">
        <v>94.21</v>
      </c>
      <c r="AR1581" s="3">
        <v>94.22</v>
      </c>
      <c r="AS1581" s="3">
        <v>94.19</v>
      </c>
      <c r="AT1581" s="3">
        <v>95.59</v>
      </c>
      <c r="AU1581" s="3">
        <v>94.21</v>
      </c>
      <c r="AV1581" s="3">
        <v>81.86</v>
      </c>
      <c r="AW1581" s="3">
        <v>84.37</v>
      </c>
      <c r="AX1581" s="3">
        <v>86.23</v>
      </c>
      <c r="AY1581" s="3">
        <v>86.94</v>
      </c>
    </row>
    <row r="1582" spans="1:51" x14ac:dyDescent="0.35">
      <c r="A1582" s="5">
        <f t="shared" si="25"/>
        <v>44939</v>
      </c>
      <c r="B1582" t="s">
        <v>2450</v>
      </c>
      <c r="C1582" s="2">
        <v>44939</v>
      </c>
      <c r="D1582" s="3">
        <v>162.74</v>
      </c>
      <c r="E1582" s="3">
        <v>161.56</v>
      </c>
      <c r="F1582" s="3">
        <v>160.30000000000001</v>
      </c>
      <c r="G1582" s="3">
        <v>160.62</v>
      </c>
      <c r="H1582" s="3">
        <v>160.72999999999999</v>
      </c>
      <c r="I1582" s="3">
        <v>158.21</v>
      </c>
      <c r="J1582" s="3">
        <v>159.54</v>
      </c>
      <c r="K1582" s="3">
        <v>159.06</v>
      </c>
      <c r="L1582" s="3">
        <v>197.19</v>
      </c>
      <c r="M1582" s="3">
        <v>199.17</v>
      </c>
      <c r="N1582" s="3">
        <v>198.13</v>
      </c>
      <c r="O1582" s="3">
        <v>187.45</v>
      </c>
      <c r="P1582" s="3">
        <v>184.92</v>
      </c>
      <c r="Q1582" s="3">
        <v>181.95</v>
      </c>
      <c r="R1582" s="3">
        <v>153.37</v>
      </c>
      <c r="S1582" s="3">
        <v>153.04</v>
      </c>
      <c r="T1582" s="3">
        <v>152.88999999999999</v>
      </c>
      <c r="U1582" s="3">
        <v>148.54</v>
      </c>
      <c r="V1582" s="3">
        <v>149.4</v>
      </c>
      <c r="W1582" s="3">
        <v>147.84</v>
      </c>
      <c r="X1582" s="3">
        <v>176.36</v>
      </c>
      <c r="Y1582" s="3">
        <v>178.63</v>
      </c>
      <c r="Z1582" s="3">
        <v>179.26</v>
      </c>
      <c r="AA1582" s="3">
        <v>180.4</v>
      </c>
      <c r="AB1582" s="3">
        <v>180.08</v>
      </c>
      <c r="AC1582" s="3">
        <v>181.59</v>
      </c>
      <c r="AD1582" s="3">
        <v>134.06</v>
      </c>
      <c r="AE1582" s="3">
        <v>133.33000000000001</v>
      </c>
      <c r="AF1582" s="3">
        <v>133.34</v>
      </c>
      <c r="AG1582" s="3">
        <v>133.31</v>
      </c>
      <c r="AH1582" s="3">
        <v>134.72</v>
      </c>
      <c r="AI1582" s="3">
        <v>135.56</v>
      </c>
      <c r="AJ1582" s="3">
        <v>142.18</v>
      </c>
      <c r="AK1582" s="3">
        <v>144.69</v>
      </c>
      <c r="AL1582" s="3">
        <v>146.55000000000001</v>
      </c>
      <c r="AM1582" s="3">
        <v>147.26</v>
      </c>
      <c r="AN1582" s="3">
        <v>146.63</v>
      </c>
      <c r="AO1582" s="3">
        <v>146.24</v>
      </c>
      <c r="AP1582" s="3">
        <v>93.25</v>
      </c>
      <c r="AQ1582" s="3">
        <v>92.62</v>
      </c>
      <c r="AR1582" s="3">
        <v>92.63</v>
      </c>
      <c r="AS1582" s="3">
        <v>92.6</v>
      </c>
      <c r="AT1582" s="3">
        <v>94</v>
      </c>
      <c r="AU1582" s="3">
        <v>92.62</v>
      </c>
      <c r="AV1582" s="3">
        <v>78.069999999999993</v>
      </c>
      <c r="AW1582" s="3">
        <v>80.58</v>
      </c>
      <c r="AX1582" s="3">
        <v>82.44</v>
      </c>
      <c r="AY1582" s="3">
        <v>83.15</v>
      </c>
    </row>
    <row r="1583" spans="1:51" x14ac:dyDescent="0.35">
      <c r="A1583" s="5">
        <f t="shared" si="25"/>
        <v>44942</v>
      </c>
      <c r="B1583" t="s">
        <v>2451</v>
      </c>
      <c r="C1583" s="2">
        <v>44942</v>
      </c>
      <c r="D1583" s="3">
        <v>142.66</v>
      </c>
      <c r="E1583" s="3">
        <v>142.59</v>
      </c>
      <c r="F1583" s="3">
        <v>143.71</v>
      </c>
      <c r="G1583" s="3">
        <v>144.72</v>
      </c>
      <c r="H1583" s="3">
        <v>144.86000000000001</v>
      </c>
      <c r="I1583" s="3">
        <v>142.66999999999999</v>
      </c>
      <c r="J1583" s="3">
        <v>144</v>
      </c>
      <c r="K1583" s="3">
        <v>143.52000000000001</v>
      </c>
      <c r="L1583" s="3">
        <v>180.69</v>
      </c>
      <c r="M1583" s="3">
        <v>182.67</v>
      </c>
      <c r="N1583" s="3">
        <v>181.63</v>
      </c>
      <c r="O1583" s="3">
        <v>172.44</v>
      </c>
      <c r="P1583" s="3">
        <v>169.91</v>
      </c>
      <c r="Q1583" s="3">
        <v>166.94</v>
      </c>
      <c r="R1583" s="3">
        <v>139.96</v>
      </c>
      <c r="S1583" s="3">
        <v>139.63</v>
      </c>
      <c r="T1583" s="3">
        <v>139.47999999999999</v>
      </c>
      <c r="U1583" s="3">
        <v>134.91999999999999</v>
      </c>
      <c r="V1583" s="3">
        <v>135.78</v>
      </c>
      <c r="W1583" s="3">
        <v>134.22</v>
      </c>
      <c r="X1583" s="3">
        <v>162.06</v>
      </c>
      <c r="Y1583" s="3">
        <v>164.33</v>
      </c>
      <c r="Z1583" s="3">
        <v>164.96</v>
      </c>
      <c r="AA1583" s="3">
        <v>166.1</v>
      </c>
      <c r="AB1583" s="3">
        <v>165.78</v>
      </c>
      <c r="AC1583" s="3">
        <v>167.29</v>
      </c>
      <c r="AD1583" s="3">
        <v>128.76</v>
      </c>
      <c r="AE1583" s="3">
        <v>128.03</v>
      </c>
      <c r="AF1583" s="3">
        <v>128.04</v>
      </c>
      <c r="AG1583" s="3">
        <v>128.01</v>
      </c>
      <c r="AH1583" s="3">
        <v>129.41999999999999</v>
      </c>
      <c r="AI1583" s="3">
        <v>130.26</v>
      </c>
      <c r="AJ1583" s="3">
        <v>137</v>
      </c>
      <c r="AK1583" s="3">
        <v>139.51</v>
      </c>
      <c r="AL1583" s="3">
        <v>141.37</v>
      </c>
      <c r="AM1583" s="3">
        <v>142.08000000000001</v>
      </c>
      <c r="AN1583" s="3">
        <v>141.44999999999999</v>
      </c>
      <c r="AO1583" s="3">
        <v>141.06</v>
      </c>
      <c r="AP1583" s="3">
        <v>89.55</v>
      </c>
      <c r="AQ1583" s="3">
        <v>88.92</v>
      </c>
      <c r="AR1583" s="3">
        <v>88.93</v>
      </c>
      <c r="AS1583" s="3">
        <v>88.9</v>
      </c>
      <c r="AT1583" s="3">
        <v>90.3</v>
      </c>
      <c r="AU1583" s="3">
        <v>88.92</v>
      </c>
      <c r="AV1583" s="3">
        <v>72.89</v>
      </c>
      <c r="AW1583" s="3">
        <v>75.400000000000006</v>
      </c>
      <c r="AX1583" s="3">
        <v>77.260000000000005</v>
      </c>
      <c r="AY1583" s="3">
        <v>77.97</v>
      </c>
    </row>
    <row r="1584" spans="1:51" x14ac:dyDescent="0.35">
      <c r="A1584" s="5">
        <f t="shared" si="25"/>
        <v>44943</v>
      </c>
      <c r="B1584" t="s">
        <v>2452</v>
      </c>
      <c r="C1584" s="2">
        <v>44943</v>
      </c>
      <c r="D1584" s="3">
        <v>155.31</v>
      </c>
      <c r="E1584" s="3">
        <v>147.81</v>
      </c>
      <c r="F1584" s="3">
        <v>148.72</v>
      </c>
      <c r="G1584" s="3">
        <v>150.01</v>
      </c>
      <c r="H1584" s="3">
        <v>150.19</v>
      </c>
      <c r="I1584" s="3">
        <v>147.91999999999999</v>
      </c>
      <c r="J1584" s="3">
        <v>149.25</v>
      </c>
      <c r="K1584" s="3">
        <v>148.77000000000001</v>
      </c>
      <c r="L1584" s="3">
        <v>182.92</v>
      </c>
      <c r="M1584" s="3">
        <v>184.9</v>
      </c>
      <c r="N1584" s="3">
        <v>183.86</v>
      </c>
      <c r="O1584" s="3">
        <v>180.09</v>
      </c>
      <c r="P1584" s="3">
        <v>177.56</v>
      </c>
      <c r="Q1584" s="3">
        <v>174.59</v>
      </c>
      <c r="R1584" s="3">
        <v>141.52000000000001</v>
      </c>
      <c r="S1584" s="3">
        <v>141.19</v>
      </c>
      <c r="T1584" s="3">
        <v>141.04</v>
      </c>
      <c r="U1584" s="3">
        <v>136.28</v>
      </c>
      <c r="V1584" s="3">
        <v>137.13999999999999</v>
      </c>
      <c r="W1584" s="3">
        <v>135.58000000000001</v>
      </c>
      <c r="X1584" s="3">
        <v>165.84</v>
      </c>
      <c r="Y1584" s="3">
        <v>168.11</v>
      </c>
      <c r="Z1584" s="3">
        <v>168.74</v>
      </c>
      <c r="AA1584" s="3">
        <v>169.88</v>
      </c>
      <c r="AB1584" s="3">
        <v>169.56</v>
      </c>
      <c r="AC1584" s="3">
        <v>171.07</v>
      </c>
      <c r="AD1584" s="3">
        <v>129.80000000000001</v>
      </c>
      <c r="AE1584" s="3">
        <v>129.07</v>
      </c>
      <c r="AF1584" s="3">
        <v>129.08000000000001</v>
      </c>
      <c r="AG1584" s="3">
        <v>129.05000000000001</v>
      </c>
      <c r="AH1584" s="3">
        <v>130.46</v>
      </c>
      <c r="AI1584" s="3">
        <v>131.30000000000001</v>
      </c>
      <c r="AJ1584" s="3">
        <v>140.57</v>
      </c>
      <c r="AK1584" s="3">
        <v>143.08000000000001</v>
      </c>
      <c r="AL1584" s="3">
        <v>144.94</v>
      </c>
      <c r="AM1584" s="3">
        <v>145.65</v>
      </c>
      <c r="AN1584" s="3">
        <v>145.02000000000001</v>
      </c>
      <c r="AO1584" s="3">
        <v>144.63</v>
      </c>
      <c r="AP1584" s="3">
        <v>90.85</v>
      </c>
      <c r="AQ1584" s="3">
        <v>90.22</v>
      </c>
      <c r="AR1584" s="3">
        <v>90.23</v>
      </c>
      <c r="AS1584" s="3">
        <v>90.2</v>
      </c>
      <c r="AT1584" s="3">
        <v>91.6</v>
      </c>
      <c r="AU1584" s="3">
        <v>90.22</v>
      </c>
      <c r="AV1584" s="3">
        <v>76.459999999999994</v>
      </c>
      <c r="AW1584" s="3">
        <v>78.97</v>
      </c>
      <c r="AX1584" s="3">
        <v>80.83</v>
      </c>
      <c r="AY1584" s="3">
        <v>81.540000000000006</v>
      </c>
    </row>
    <row r="1585" spans="1:51" x14ac:dyDescent="0.35">
      <c r="A1585" s="5">
        <f t="shared" si="25"/>
        <v>44944</v>
      </c>
      <c r="B1585" t="s">
        <v>2453</v>
      </c>
      <c r="C1585" s="2">
        <v>44944</v>
      </c>
      <c r="D1585" s="3">
        <v>160.66</v>
      </c>
      <c r="E1585" s="3">
        <v>153.27000000000001</v>
      </c>
      <c r="F1585" s="3">
        <v>153.86000000000001</v>
      </c>
      <c r="G1585" s="3">
        <v>154.84</v>
      </c>
      <c r="H1585" s="3">
        <v>155.09</v>
      </c>
      <c r="I1585" s="3">
        <v>153.02000000000001</v>
      </c>
      <c r="J1585" s="3">
        <v>154.35</v>
      </c>
      <c r="K1585" s="3">
        <v>153.87</v>
      </c>
      <c r="L1585" s="3">
        <v>184.22</v>
      </c>
      <c r="M1585" s="3">
        <v>186.2</v>
      </c>
      <c r="N1585" s="3">
        <v>185.16</v>
      </c>
      <c r="O1585" s="3">
        <v>183.98</v>
      </c>
      <c r="P1585" s="3">
        <v>181.45</v>
      </c>
      <c r="Q1585" s="3">
        <v>178.48</v>
      </c>
      <c r="R1585" s="3">
        <v>148.94</v>
      </c>
      <c r="S1585" s="3">
        <v>148.61000000000001</v>
      </c>
      <c r="T1585" s="3">
        <v>148.46</v>
      </c>
      <c r="U1585" s="3">
        <v>143.41</v>
      </c>
      <c r="V1585" s="3">
        <v>144.27000000000001</v>
      </c>
      <c r="W1585" s="3">
        <v>142.71</v>
      </c>
      <c r="X1585" s="3">
        <v>167.87</v>
      </c>
      <c r="Y1585" s="3">
        <v>170.14</v>
      </c>
      <c r="Z1585" s="3">
        <v>170.77</v>
      </c>
      <c r="AA1585" s="3">
        <v>171.91</v>
      </c>
      <c r="AB1585" s="3">
        <v>171.59</v>
      </c>
      <c r="AC1585" s="3">
        <v>173.1</v>
      </c>
      <c r="AD1585" s="3">
        <v>133</v>
      </c>
      <c r="AE1585" s="3">
        <v>132.27000000000001</v>
      </c>
      <c r="AF1585" s="3">
        <v>132.28</v>
      </c>
      <c r="AG1585" s="3">
        <v>132.25</v>
      </c>
      <c r="AH1585" s="3">
        <v>133.66</v>
      </c>
      <c r="AI1585" s="3">
        <v>134.5</v>
      </c>
      <c r="AJ1585" s="3">
        <v>143.66999999999999</v>
      </c>
      <c r="AK1585" s="3">
        <v>146.18</v>
      </c>
      <c r="AL1585" s="3">
        <v>148.04</v>
      </c>
      <c r="AM1585" s="3">
        <v>148.75</v>
      </c>
      <c r="AN1585" s="3">
        <v>148.12</v>
      </c>
      <c r="AO1585" s="3">
        <v>147.72999999999999</v>
      </c>
      <c r="AP1585" s="3">
        <v>92.45</v>
      </c>
      <c r="AQ1585" s="3">
        <v>91.82</v>
      </c>
      <c r="AR1585" s="3">
        <v>91.83</v>
      </c>
      <c r="AS1585" s="3">
        <v>91.8</v>
      </c>
      <c r="AT1585" s="3">
        <v>93.2</v>
      </c>
      <c r="AU1585" s="3">
        <v>91.82</v>
      </c>
      <c r="AV1585" s="3">
        <v>79.56</v>
      </c>
      <c r="AW1585" s="3">
        <v>82.07</v>
      </c>
      <c r="AX1585" s="3">
        <v>83.93</v>
      </c>
      <c r="AY1585" s="3">
        <v>84.64</v>
      </c>
    </row>
    <row r="1586" spans="1:51" x14ac:dyDescent="0.35">
      <c r="A1586" s="5">
        <f t="shared" si="25"/>
        <v>44945</v>
      </c>
      <c r="B1586" t="s">
        <v>2454</v>
      </c>
      <c r="C1586" s="2">
        <v>44945</v>
      </c>
      <c r="D1586" s="3">
        <v>157.54</v>
      </c>
      <c r="E1586" s="3">
        <v>150.53</v>
      </c>
      <c r="F1586" s="3">
        <v>151.96</v>
      </c>
      <c r="G1586" s="3">
        <v>152.91999999999999</v>
      </c>
      <c r="H1586" s="3">
        <v>153.26</v>
      </c>
      <c r="I1586" s="3">
        <v>152.83000000000001</v>
      </c>
      <c r="J1586" s="3">
        <v>154.16</v>
      </c>
      <c r="K1586" s="3">
        <v>153.68</v>
      </c>
      <c r="L1586" s="3">
        <v>182.03</v>
      </c>
      <c r="M1586" s="3">
        <v>184.01</v>
      </c>
      <c r="N1586" s="3">
        <v>182.97</v>
      </c>
      <c r="O1586" s="3">
        <v>182.11</v>
      </c>
      <c r="P1586" s="3">
        <v>179.58</v>
      </c>
      <c r="Q1586" s="3">
        <v>176.61</v>
      </c>
      <c r="R1586" s="3">
        <v>146.49</v>
      </c>
      <c r="S1586" s="3">
        <v>146.16</v>
      </c>
      <c r="T1586" s="3">
        <v>146.01</v>
      </c>
      <c r="U1586" s="3">
        <v>140.75</v>
      </c>
      <c r="V1586" s="3">
        <v>141.61000000000001</v>
      </c>
      <c r="W1586" s="3">
        <v>140.05000000000001</v>
      </c>
      <c r="X1586" s="3">
        <v>163.92</v>
      </c>
      <c r="Y1586" s="3">
        <v>166.19</v>
      </c>
      <c r="Z1586" s="3">
        <v>166.82</v>
      </c>
      <c r="AA1586" s="3">
        <v>167.96</v>
      </c>
      <c r="AB1586" s="3">
        <v>167.64</v>
      </c>
      <c r="AC1586" s="3">
        <v>169.15</v>
      </c>
      <c r="AD1586" s="3">
        <v>129.09</v>
      </c>
      <c r="AE1586" s="3">
        <v>128.36000000000001</v>
      </c>
      <c r="AF1586" s="3">
        <v>128.37</v>
      </c>
      <c r="AG1586" s="3">
        <v>128.34</v>
      </c>
      <c r="AH1586" s="3">
        <v>129.75</v>
      </c>
      <c r="AI1586" s="3">
        <v>130.59</v>
      </c>
      <c r="AJ1586" s="3">
        <v>139.16</v>
      </c>
      <c r="AK1586" s="3">
        <v>141.66999999999999</v>
      </c>
      <c r="AL1586" s="3">
        <v>143.53</v>
      </c>
      <c r="AM1586" s="3">
        <v>144.24</v>
      </c>
      <c r="AN1586" s="3">
        <v>143.61000000000001</v>
      </c>
      <c r="AO1586" s="3">
        <v>143.22</v>
      </c>
      <c r="AP1586" s="3">
        <v>89.35</v>
      </c>
      <c r="AQ1586" s="3">
        <v>88.72</v>
      </c>
      <c r="AR1586" s="3">
        <v>88.73</v>
      </c>
      <c r="AS1586" s="3">
        <v>88.7</v>
      </c>
      <c r="AT1586" s="3">
        <v>90.1</v>
      </c>
      <c r="AU1586" s="3">
        <v>88.72</v>
      </c>
      <c r="AV1586" s="3">
        <v>75.05</v>
      </c>
      <c r="AW1586" s="3">
        <v>77.56</v>
      </c>
      <c r="AX1586" s="3">
        <v>79.42</v>
      </c>
      <c r="AY1586" s="3">
        <v>80.13</v>
      </c>
    </row>
    <row r="1587" spans="1:51" x14ac:dyDescent="0.35">
      <c r="A1587" s="5">
        <f t="shared" si="25"/>
        <v>44946</v>
      </c>
      <c r="B1587" t="s">
        <v>2455</v>
      </c>
      <c r="C1587" s="2">
        <v>44946</v>
      </c>
      <c r="D1587" s="3">
        <v>163.89</v>
      </c>
      <c r="E1587" s="3">
        <v>163.47999999999999</v>
      </c>
      <c r="F1587" s="3">
        <v>162.44</v>
      </c>
      <c r="G1587" s="3">
        <v>163.25</v>
      </c>
      <c r="H1587" s="3">
        <v>163.66999999999999</v>
      </c>
      <c r="I1587" s="3">
        <v>163.72</v>
      </c>
      <c r="J1587" s="3">
        <v>165.05</v>
      </c>
      <c r="K1587" s="3">
        <v>164.57</v>
      </c>
      <c r="L1587" s="3">
        <v>194.16</v>
      </c>
      <c r="M1587" s="3">
        <v>196.14</v>
      </c>
      <c r="N1587" s="3">
        <v>195.1</v>
      </c>
      <c r="O1587" s="3">
        <v>194.23</v>
      </c>
      <c r="P1587" s="3">
        <v>191.7</v>
      </c>
      <c r="Q1587" s="3">
        <v>188.73</v>
      </c>
      <c r="R1587" s="3">
        <v>157.47</v>
      </c>
      <c r="S1587" s="3">
        <v>157.13999999999999</v>
      </c>
      <c r="T1587" s="3">
        <v>156.99</v>
      </c>
      <c r="U1587" s="3">
        <v>151.47</v>
      </c>
      <c r="V1587" s="3">
        <v>152.33000000000001</v>
      </c>
      <c r="W1587" s="3">
        <v>150.77000000000001</v>
      </c>
      <c r="X1587" s="3">
        <v>171.55</v>
      </c>
      <c r="Y1587" s="3">
        <v>173.82</v>
      </c>
      <c r="Z1587" s="3">
        <v>174.45</v>
      </c>
      <c r="AA1587" s="3">
        <v>175.59</v>
      </c>
      <c r="AB1587" s="3">
        <v>175.27</v>
      </c>
      <c r="AC1587" s="3">
        <v>176.78</v>
      </c>
      <c r="AD1587" s="3">
        <v>129.41</v>
      </c>
      <c r="AE1587" s="3">
        <v>128.68</v>
      </c>
      <c r="AF1587" s="3">
        <v>128.69</v>
      </c>
      <c r="AG1587" s="3">
        <v>128.66</v>
      </c>
      <c r="AH1587" s="3">
        <v>130.07</v>
      </c>
      <c r="AI1587" s="3">
        <v>130.91</v>
      </c>
      <c r="AJ1587" s="3">
        <v>141.34</v>
      </c>
      <c r="AK1587" s="3">
        <v>143.85</v>
      </c>
      <c r="AL1587" s="3">
        <v>145.71</v>
      </c>
      <c r="AM1587" s="3">
        <v>146.41999999999999</v>
      </c>
      <c r="AN1587" s="3">
        <v>145.79</v>
      </c>
      <c r="AO1587" s="3">
        <v>145.4</v>
      </c>
      <c r="AP1587" s="3">
        <v>90</v>
      </c>
      <c r="AQ1587" s="3">
        <v>89.37</v>
      </c>
      <c r="AR1587" s="3">
        <v>89.38</v>
      </c>
      <c r="AS1587" s="3">
        <v>89.35</v>
      </c>
      <c r="AT1587" s="3">
        <v>90.75</v>
      </c>
      <c r="AU1587" s="3">
        <v>89.37</v>
      </c>
      <c r="AV1587" s="3">
        <v>77.23</v>
      </c>
      <c r="AW1587" s="3">
        <v>79.739999999999995</v>
      </c>
      <c r="AX1587" s="3">
        <v>81.599999999999994</v>
      </c>
      <c r="AY1587" s="3">
        <v>82.31</v>
      </c>
    </row>
    <row r="1588" spans="1:51" x14ac:dyDescent="0.35">
      <c r="A1588" s="5">
        <f t="shared" si="25"/>
        <v>44949</v>
      </c>
      <c r="B1588" t="s">
        <v>2456</v>
      </c>
      <c r="C1588" s="2">
        <v>44949</v>
      </c>
      <c r="D1588" s="3">
        <v>154.22999999999999</v>
      </c>
      <c r="E1588" s="3">
        <v>156.69999999999999</v>
      </c>
      <c r="F1588" s="3">
        <v>160.75</v>
      </c>
      <c r="G1588" s="3">
        <v>162.63</v>
      </c>
      <c r="H1588" s="3">
        <v>155.97</v>
      </c>
      <c r="I1588" s="3">
        <v>157.99</v>
      </c>
      <c r="J1588" s="3">
        <v>159.32</v>
      </c>
      <c r="K1588" s="3">
        <v>158.84</v>
      </c>
      <c r="L1588" s="3">
        <v>190.42</v>
      </c>
      <c r="M1588" s="3">
        <v>192.4</v>
      </c>
      <c r="N1588" s="3">
        <v>191.36</v>
      </c>
      <c r="O1588" s="3">
        <v>190.56</v>
      </c>
      <c r="P1588" s="3">
        <v>188.03</v>
      </c>
      <c r="Q1588" s="3">
        <v>185.06</v>
      </c>
      <c r="R1588" s="3">
        <v>155.38</v>
      </c>
      <c r="S1588" s="3">
        <v>155.05000000000001</v>
      </c>
      <c r="T1588" s="3">
        <v>154.9</v>
      </c>
      <c r="U1588" s="3">
        <v>149.21</v>
      </c>
      <c r="V1588" s="3">
        <v>150.07</v>
      </c>
      <c r="W1588" s="3">
        <v>148.51</v>
      </c>
      <c r="X1588" s="3">
        <v>170.68</v>
      </c>
      <c r="Y1588" s="3">
        <v>172.95</v>
      </c>
      <c r="Z1588" s="3">
        <v>173.58</v>
      </c>
      <c r="AA1588" s="3">
        <v>174.72</v>
      </c>
      <c r="AB1588" s="3">
        <v>174.4</v>
      </c>
      <c r="AC1588" s="3">
        <v>175.91</v>
      </c>
      <c r="AD1588" s="3">
        <v>124.01</v>
      </c>
      <c r="AE1588" s="3">
        <v>123.28</v>
      </c>
      <c r="AF1588" s="3">
        <v>123.29</v>
      </c>
      <c r="AG1588" s="3">
        <v>123.26</v>
      </c>
      <c r="AH1588" s="3">
        <v>124.67</v>
      </c>
      <c r="AI1588" s="3">
        <v>125.51</v>
      </c>
      <c r="AJ1588" s="3">
        <v>137.58000000000001</v>
      </c>
      <c r="AK1588" s="3">
        <v>140.09</v>
      </c>
      <c r="AL1588" s="3">
        <v>141.94999999999999</v>
      </c>
      <c r="AM1588" s="3">
        <v>142.66</v>
      </c>
      <c r="AN1588" s="3">
        <v>142.03</v>
      </c>
      <c r="AO1588" s="3">
        <v>141.63999999999999</v>
      </c>
      <c r="AP1588" s="3">
        <v>86.75</v>
      </c>
      <c r="AQ1588" s="3">
        <v>86.12</v>
      </c>
      <c r="AR1588" s="3">
        <v>86.13</v>
      </c>
      <c r="AS1588" s="3">
        <v>86.1</v>
      </c>
      <c r="AT1588" s="3">
        <v>87.5</v>
      </c>
      <c r="AU1588" s="3">
        <v>86.12</v>
      </c>
      <c r="AV1588" s="3">
        <v>73.47</v>
      </c>
      <c r="AW1588" s="3">
        <v>75.98</v>
      </c>
      <c r="AX1588" s="3">
        <v>77.84</v>
      </c>
      <c r="AY1588" s="3">
        <v>78.55</v>
      </c>
    </row>
    <row r="1589" spans="1:51" x14ac:dyDescent="0.35">
      <c r="A1589" s="5">
        <f t="shared" si="25"/>
        <v>44950</v>
      </c>
      <c r="B1589" t="s">
        <v>2457</v>
      </c>
      <c r="C1589" s="2">
        <v>44950</v>
      </c>
      <c r="D1589" s="3">
        <v>142.84</v>
      </c>
      <c r="E1589" s="3">
        <v>143.99</v>
      </c>
      <c r="F1589" s="3">
        <v>147.71</v>
      </c>
      <c r="G1589" s="3">
        <v>151.6</v>
      </c>
      <c r="H1589" s="3">
        <v>142.27000000000001</v>
      </c>
      <c r="I1589" s="3">
        <v>146.38999999999999</v>
      </c>
      <c r="J1589" s="3">
        <v>147.72</v>
      </c>
      <c r="K1589" s="3">
        <v>147.24</v>
      </c>
      <c r="L1589" s="3">
        <v>176.24</v>
      </c>
      <c r="M1589" s="3">
        <v>178.22</v>
      </c>
      <c r="N1589" s="3">
        <v>177.18</v>
      </c>
      <c r="O1589" s="3">
        <v>178.43</v>
      </c>
      <c r="P1589" s="3">
        <v>175.9</v>
      </c>
      <c r="Q1589" s="3">
        <v>172.93</v>
      </c>
      <c r="R1589" s="3">
        <v>144.03</v>
      </c>
      <c r="S1589" s="3">
        <v>143.69999999999999</v>
      </c>
      <c r="T1589" s="3">
        <v>143.55000000000001</v>
      </c>
      <c r="U1589" s="3">
        <v>137.80000000000001</v>
      </c>
      <c r="V1589" s="3">
        <v>138.66</v>
      </c>
      <c r="W1589" s="3">
        <v>137.1</v>
      </c>
      <c r="X1589" s="3">
        <v>163.97</v>
      </c>
      <c r="Y1589" s="3">
        <v>166.24</v>
      </c>
      <c r="Z1589" s="3">
        <v>166.87</v>
      </c>
      <c r="AA1589" s="3">
        <v>166.13</v>
      </c>
      <c r="AB1589" s="3">
        <v>165.81</v>
      </c>
      <c r="AC1589" s="3">
        <v>167.32</v>
      </c>
      <c r="AD1589" s="3">
        <v>125.51</v>
      </c>
      <c r="AE1589" s="3">
        <v>124.78</v>
      </c>
      <c r="AF1589" s="3">
        <v>124.79</v>
      </c>
      <c r="AG1589" s="3">
        <v>124.76</v>
      </c>
      <c r="AH1589" s="3">
        <v>126.17</v>
      </c>
      <c r="AI1589" s="3">
        <v>127.01</v>
      </c>
      <c r="AJ1589" s="3">
        <v>136.53</v>
      </c>
      <c r="AK1589" s="3">
        <v>139.04</v>
      </c>
      <c r="AL1589" s="3">
        <v>140.9</v>
      </c>
      <c r="AM1589" s="3">
        <v>141.61000000000001</v>
      </c>
      <c r="AN1589" s="3">
        <v>140.97999999999999</v>
      </c>
      <c r="AO1589" s="3">
        <v>140.59</v>
      </c>
      <c r="AP1589" s="3">
        <v>89.8</v>
      </c>
      <c r="AQ1589" s="3">
        <v>89.17</v>
      </c>
      <c r="AR1589" s="3">
        <v>89.18</v>
      </c>
      <c r="AS1589" s="3">
        <v>89.15</v>
      </c>
      <c r="AT1589" s="3">
        <v>90.55</v>
      </c>
      <c r="AU1589" s="3">
        <v>89.17</v>
      </c>
      <c r="AV1589" s="3">
        <v>72.42</v>
      </c>
      <c r="AW1589" s="3">
        <v>74.930000000000007</v>
      </c>
      <c r="AX1589" s="3">
        <v>76.790000000000006</v>
      </c>
      <c r="AY1589" s="3">
        <v>77.5</v>
      </c>
    </row>
    <row r="1590" spans="1:51" x14ac:dyDescent="0.35">
      <c r="A1590" s="5">
        <f t="shared" si="25"/>
        <v>44951</v>
      </c>
      <c r="B1590" t="s">
        <v>2458</v>
      </c>
      <c r="C1590" s="2">
        <v>44951</v>
      </c>
      <c r="D1590" s="3">
        <v>136.75</v>
      </c>
      <c r="E1590" s="3">
        <v>137.04</v>
      </c>
      <c r="F1590" s="3">
        <v>141.25</v>
      </c>
      <c r="G1590" s="3">
        <v>143.54</v>
      </c>
      <c r="H1590" s="3">
        <v>138.30000000000001</v>
      </c>
      <c r="I1590" s="3">
        <v>141.84</v>
      </c>
      <c r="J1590" s="3">
        <v>143.16999999999999</v>
      </c>
      <c r="K1590" s="3">
        <v>142.69</v>
      </c>
      <c r="L1590" s="3">
        <v>170.75</v>
      </c>
      <c r="M1590" s="3">
        <v>172.73</v>
      </c>
      <c r="N1590" s="3">
        <v>171.69</v>
      </c>
      <c r="O1590" s="3">
        <v>174.23</v>
      </c>
      <c r="P1590" s="3">
        <v>171.7</v>
      </c>
      <c r="Q1590" s="3">
        <v>168.73</v>
      </c>
      <c r="R1590" s="3">
        <v>139.44</v>
      </c>
      <c r="S1590" s="3">
        <v>139.11000000000001</v>
      </c>
      <c r="T1590" s="3">
        <v>138.96</v>
      </c>
      <c r="U1590" s="3">
        <v>133.18</v>
      </c>
      <c r="V1590" s="3">
        <v>134.04</v>
      </c>
      <c r="W1590" s="3">
        <v>132.47999999999999</v>
      </c>
      <c r="X1590" s="3">
        <v>159.86000000000001</v>
      </c>
      <c r="Y1590" s="3">
        <v>162.13</v>
      </c>
      <c r="Z1590" s="3">
        <v>162.76</v>
      </c>
      <c r="AA1590" s="3">
        <v>162.02000000000001</v>
      </c>
      <c r="AB1590" s="3">
        <v>161.69999999999999</v>
      </c>
      <c r="AC1590" s="3">
        <v>163.21</v>
      </c>
      <c r="AD1590" s="3">
        <v>123.64</v>
      </c>
      <c r="AE1590" s="3">
        <v>122.91</v>
      </c>
      <c r="AF1590" s="3">
        <v>122.92</v>
      </c>
      <c r="AG1590" s="3">
        <v>122.89</v>
      </c>
      <c r="AH1590" s="3">
        <v>124.3</v>
      </c>
      <c r="AI1590" s="3">
        <v>125.14</v>
      </c>
      <c r="AJ1590" s="3">
        <v>135.51</v>
      </c>
      <c r="AK1590" s="3">
        <v>138.02000000000001</v>
      </c>
      <c r="AL1590" s="3">
        <v>139.88</v>
      </c>
      <c r="AM1590" s="3">
        <v>140.59</v>
      </c>
      <c r="AN1590" s="3">
        <v>139.96</v>
      </c>
      <c r="AO1590" s="3">
        <v>139.57</v>
      </c>
      <c r="AP1590" s="3">
        <v>88.35</v>
      </c>
      <c r="AQ1590" s="3">
        <v>87.72</v>
      </c>
      <c r="AR1590" s="3">
        <v>87.73</v>
      </c>
      <c r="AS1590" s="3">
        <v>87.7</v>
      </c>
      <c r="AT1590" s="3">
        <v>89.1</v>
      </c>
      <c r="AU1590" s="3">
        <v>87.72</v>
      </c>
      <c r="AV1590" s="3">
        <v>71.400000000000006</v>
      </c>
      <c r="AW1590" s="3">
        <v>73.91</v>
      </c>
      <c r="AX1590" s="3">
        <v>75.77</v>
      </c>
      <c r="AY1590" s="3">
        <v>76.48</v>
      </c>
    </row>
    <row r="1591" spans="1:51" x14ac:dyDescent="0.35">
      <c r="A1591" s="5">
        <f t="shared" si="25"/>
        <v>44952</v>
      </c>
      <c r="B1591" t="s">
        <v>2459</v>
      </c>
      <c r="C1591" s="2">
        <v>44952</v>
      </c>
      <c r="D1591" s="3">
        <v>135.94</v>
      </c>
      <c r="E1591" s="3">
        <v>136.47999999999999</v>
      </c>
      <c r="F1591" s="3">
        <v>141.22</v>
      </c>
      <c r="G1591" s="3">
        <v>142.69</v>
      </c>
      <c r="H1591" s="3">
        <v>139.62</v>
      </c>
      <c r="I1591" s="3">
        <v>141.79</v>
      </c>
      <c r="J1591" s="3">
        <v>143.12</v>
      </c>
      <c r="K1591" s="3">
        <v>142.63999999999999</v>
      </c>
      <c r="L1591" s="3">
        <v>169.11</v>
      </c>
      <c r="M1591" s="3">
        <v>171.09</v>
      </c>
      <c r="N1591" s="3">
        <v>170.05</v>
      </c>
      <c r="O1591" s="3">
        <v>173.59</v>
      </c>
      <c r="P1591" s="3">
        <v>171.06</v>
      </c>
      <c r="Q1591" s="3">
        <v>168.09</v>
      </c>
      <c r="R1591" s="3">
        <v>140.49</v>
      </c>
      <c r="S1591" s="3">
        <v>140.16</v>
      </c>
      <c r="T1591" s="3">
        <v>140.01</v>
      </c>
      <c r="U1591" s="3">
        <v>134.22999999999999</v>
      </c>
      <c r="V1591" s="3">
        <v>135.09</v>
      </c>
      <c r="W1591" s="3">
        <v>133.53</v>
      </c>
      <c r="X1591" s="3">
        <v>160.66999999999999</v>
      </c>
      <c r="Y1591" s="3">
        <v>162.94</v>
      </c>
      <c r="Z1591" s="3">
        <v>163.57</v>
      </c>
      <c r="AA1591" s="3">
        <v>162.83000000000001</v>
      </c>
      <c r="AB1591" s="3">
        <v>162.51</v>
      </c>
      <c r="AC1591" s="3">
        <v>164.02</v>
      </c>
      <c r="AD1591" s="3">
        <v>126.29</v>
      </c>
      <c r="AE1591" s="3">
        <v>125.56</v>
      </c>
      <c r="AF1591" s="3">
        <v>125.57</v>
      </c>
      <c r="AG1591" s="3">
        <v>125.54</v>
      </c>
      <c r="AH1591" s="3">
        <v>126.95</v>
      </c>
      <c r="AI1591" s="3">
        <v>127.79</v>
      </c>
      <c r="AJ1591" s="3">
        <v>138.66999999999999</v>
      </c>
      <c r="AK1591" s="3">
        <v>141.18</v>
      </c>
      <c r="AL1591" s="3">
        <v>143.04</v>
      </c>
      <c r="AM1591" s="3">
        <v>143.75</v>
      </c>
      <c r="AN1591" s="3">
        <v>143.12</v>
      </c>
      <c r="AO1591" s="3">
        <v>142.72999999999999</v>
      </c>
      <c r="AP1591" s="3">
        <v>91</v>
      </c>
      <c r="AQ1591" s="3">
        <v>90.37</v>
      </c>
      <c r="AR1591" s="3">
        <v>90.38</v>
      </c>
      <c r="AS1591" s="3">
        <v>90.35</v>
      </c>
      <c r="AT1591" s="3">
        <v>91.75</v>
      </c>
      <c r="AU1591" s="3">
        <v>90.37</v>
      </c>
      <c r="AV1591" s="3">
        <v>74.56</v>
      </c>
      <c r="AW1591" s="3">
        <v>77.069999999999993</v>
      </c>
      <c r="AX1591" s="3">
        <v>78.930000000000007</v>
      </c>
      <c r="AY1591" s="3">
        <v>79.64</v>
      </c>
    </row>
    <row r="1592" spans="1:51" x14ac:dyDescent="0.35">
      <c r="A1592" s="5">
        <f t="shared" si="25"/>
        <v>44953</v>
      </c>
      <c r="B1592" t="s">
        <v>2460</v>
      </c>
      <c r="C1592" s="2">
        <v>44953</v>
      </c>
      <c r="D1592" s="3">
        <v>141.76</v>
      </c>
      <c r="E1592" s="3">
        <v>139.55000000000001</v>
      </c>
      <c r="F1592" s="3">
        <v>141.97999999999999</v>
      </c>
      <c r="G1592" s="3">
        <v>142.84</v>
      </c>
      <c r="H1592" s="3">
        <v>140.32</v>
      </c>
      <c r="I1592" s="3">
        <v>143.46</v>
      </c>
      <c r="J1592" s="3">
        <v>144.79</v>
      </c>
      <c r="K1592" s="3">
        <v>144.31</v>
      </c>
      <c r="L1592" s="3">
        <v>170.74</v>
      </c>
      <c r="M1592" s="3">
        <v>172.72</v>
      </c>
      <c r="N1592" s="3">
        <v>171.68</v>
      </c>
      <c r="O1592" s="3">
        <v>176.46</v>
      </c>
      <c r="P1592" s="3">
        <v>173.93</v>
      </c>
      <c r="Q1592" s="3">
        <v>170.96</v>
      </c>
      <c r="R1592" s="3">
        <v>143.72999999999999</v>
      </c>
      <c r="S1592" s="3">
        <v>143.4</v>
      </c>
      <c r="T1592" s="3">
        <v>143.25</v>
      </c>
      <c r="U1592" s="3">
        <v>137.41</v>
      </c>
      <c r="V1592" s="3">
        <v>138.27000000000001</v>
      </c>
      <c r="W1592" s="3">
        <v>136.71</v>
      </c>
      <c r="X1592" s="3">
        <v>163.80000000000001</v>
      </c>
      <c r="Y1592" s="3">
        <v>166.07</v>
      </c>
      <c r="Z1592" s="3">
        <v>166.7</v>
      </c>
      <c r="AA1592" s="3">
        <v>165.96</v>
      </c>
      <c r="AB1592" s="3">
        <v>165.64</v>
      </c>
      <c r="AC1592" s="3">
        <v>167.15</v>
      </c>
      <c r="AD1592" s="3">
        <v>127.77</v>
      </c>
      <c r="AE1592" s="3">
        <v>127.04</v>
      </c>
      <c r="AF1592" s="3">
        <v>127.05</v>
      </c>
      <c r="AG1592" s="3">
        <v>127.02</v>
      </c>
      <c r="AH1592" s="3">
        <v>128.43</v>
      </c>
      <c r="AI1592" s="3">
        <v>129.27000000000001</v>
      </c>
      <c r="AJ1592" s="3">
        <v>140.83000000000001</v>
      </c>
      <c r="AK1592" s="3">
        <v>143.34</v>
      </c>
      <c r="AL1592" s="3">
        <v>145.19999999999999</v>
      </c>
      <c r="AM1592" s="3">
        <v>145.91</v>
      </c>
      <c r="AN1592" s="3">
        <v>145.28</v>
      </c>
      <c r="AO1592" s="3">
        <v>144.88999999999999</v>
      </c>
      <c r="AP1592" s="3">
        <v>91.4</v>
      </c>
      <c r="AQ1592" s="3">
        <v>90.77</v>
      </c>
      <c r="AR1592" s="3">
        <v>90.78</v>
      </c>
      <c r="AS1592" s="3">
        <v>90.75</v>
      </c>
      <c r="AT1592" s="3">
        <v>92.15</v>
      </c>
      <c r="AU1592" s="3">
        <v>90.77</v>
      </c>
      <c r="AV1592" s="3">
        <v>76.72</v>
      </c>
      <c r="AW1592" s="3">
        <v>79.23</v>
      </c>
      <c r="AX1592" s="3">
        <v>81.09</v>
      </c>
      <c r="AY1592" s="3">
        <v>81.8</v>
      </c>
    </row>
    <row r="1593" spans="1:51" x14ac:dyDescent="0.35">
      <c r="A1593" s="5">
        <f t="shared" si="25"/>
        <v>44956</v>
      </c>
      <c r="B1593" t="s">
        <v>2461</v>
      </c>
      <c r="C1593" s="2">
        <v>44956</v>
      </c>
      <c r="D1593" s="3">
        <v>141.57</v>
      </c>
      <c r="E1593" s="3">
        <v>141.94</v>
      </c>
      <c r="F1593" s="3">
        <v>142.56</v>
      </c>
      <c r="G1593" s="3">
        <v>143.38</v>
      </c>
      <c r="H1593" s="3">
        <v>141.82</v>
      </c>
      <c r="I1593" s="3">
        <v>143.66999999999999</v>
      </c>
      <c r="J1593" s="3">
        <v>145</v>
      </c>
      <c r="K1593" s="3">
        <v>144.52000000000001</v>
      </c>
      <c r="L1593" s="3">
        <v>172.35</v>
      </c>
      <c r="M1593" s="3">
        <v>174.33</v>
      </c>
      <c r="N1593" s="3">
        <v>173.29</v>
      </c>
      <c r="O1593" s="3">
        <v>176.51</v>
      </c>
      <c r="P1593" s="3">
        <v>173.98</v>
      </c>
      <c r="Q1593" s="3">
        <v>171.01</v>
      </c>
      <c r="R1593" s="3">
        <v>146.56</v>
      </c>
      <c r="S1593" s="3">
        <v>146.22999999999999</v>
      </c>
      <c r="T1593" s="3">
        <v>146.08000000000001</v>
      </c>
      <c r="U1593" s="3">
        <v>140.16999999999999</v>
      </c>
      <c r="V1593" s="3">
        <v>141.03</v>
      </c>
      <c r="W1593" s="3">
        <v>139.47</v>
      </c>
      <c r="X1593" s="3">
        <v>166.55</v>
      </c>
      <c r="Y1593" s="3">
        <v>168.82</v>
      </c>
      <c r="Z1593" s="3">
        <v>169.45</v>
      </c>
      <c r="AA1593" s="3">
        <v>168.71</v>
      </c>
      <c r="AB1593" s="3">
        <v>168.39</v>
      </c>
      <c r="AC1593" s="3">
        <v>169.9</v>
      </c>
      <c r="AD1593" s="3">
        <v>128.05000000000001</v>
      </c>
      <c r="AE1593" s="3">
        <v>127.32</v>
      </c>
      <c r="AF1593" s="3">
        <v>127.33</v>
      </c>
      <c r="AG1593" s="3">
        <v>127.3</v>
      </c>
      <c r="AH1593" s="3">
        <v>128.71</v>
      </c>
      <c r="AI1593" s="3">
        <v>129.55000000000001</v>
      </c>
      <c r="AJ1593" s="3">
        <v>143.16</v>
      </c>
      <c r="AK1593" s="3">
        <v>145.66999999999999</v>
      </c>
      <c r="AL1593" s="3">
        <v>147.53</v>
      </c>
      <c r="AM1593" s="3">
        <v>148.24</v>
      </c>
      <c r="AN1593" s="3">
        <v>147.61000000000001</v>
      </c>
      <c r="AO1593" s="3">
        <v>147.22</v>
      </c>
      <c r="AP1593" s="3">
        <v>90.85</v>
      </c>
      <c r="AQ1593" s="3">
        <v>90.22</v>
      </c>
      <c r="AR1593" s="3">
        <v>90.23</v>
      </c>
      <c r="AS1593" s="3">
        <v>90.2</v>
      </c>
      <c r="AT1593" s="3">
        <v>91.6</v>
      </c>
      <c r="AU1593" s="3">
        <v>90.22</v>
      </c>
      <c r="AV1593" s="3">
        <v>79.05</v>
      </c>
      <c r="AW1593" s="3">
        <v>81.56</v>
      </c>
      <c r="AX1593" s="3">
        <v>83.42</v>
      </c>
      <c r="AY1593" s="3">
        <v>84.13</v>
      </c>
    </row>
    <row r="1594" spans="1:51" x14ac:dyDescent="0.35">
      <c r="A1594" s="5">
        <f t="shared" si="25"/>
        <v>44957</v>
      </c>
      <c r="B1594" t="s">
        <v>2462</v>
      </c>
      <c r="C1594" s="2">
        <v>44957</v>
      </c>
      <c r="D1594" s="3">
        <v>147.57</v>
      </c>
      <c r="E1594" s="3">
        <v>148.13</v>
      </c>
      <c r="F1594" s="3">
        <v>149.88999999999999</v>
      </c>
      <c r="G1594" s="3">
        <v>149.25</v>
      </c>
      <c r="H1594" s="3">
        <v>149.74</v>
      </c>
      <c r="I1594" s="3">
        <v>151.07</v>
      </c>
      <c r="J1594" s="3">
        <v>150.59</v>
      </c>
      <c r="K1594" s="3">
        <v>177.05</v>
      </c>
      <c r="L1594" s="3">
        <v>179.03</v>
      </c>
      <c r="M1594" s="3">
        <v>177.99</v>
      </c>
      <c r="N1594" s="3">
        <v>180.75</v>
      </c>
      <c r="O1594" s="3">
        <v>178.22</v>
      </c>
      <c r="P1594" s="3">
        <v>175.25</v>
      </c>
      <c r="Q1594" s="3">
        <v>148.29</v>
      </c>
      <c r="R1594" s="3">
        <v>147.96</v>
      </c>
      <c r="S1594" s="3">
        <v>147.81</v>
      </c>
      <c r="T1594" s="3">
        <v>141.9</v>
      </c>
      <c r="U1594" s="3">
        <v>142.76</v>
      </c>
      <c r="V1594" s="3">
        <v>141.19999999999999</v>
      </c>
      <c r="W1594" s="3">
        <v>168.17</v>
      </c>
      <c r="X1594" s="3">
        <v>170.44</v>
      </c>
      <c r="Y1594" s="3">
        <v>171.07</v>
      </c>
      <c r="Z1594" s="3">
        <v>170.33</v>
      </c>
      <c r="AA1594" s="3">
        <v>170.01</v>
      </c>
      <c r="AB1594" s="3">
        <v>171.52</v>
      </c>
      <c r="AC1594" s="3">
        <v>129.54</v>
      </c>
      <c r="AD1594" s="3">
        <v>128.81</v>
      </c>
      <c r="AE1594" s="3">
        <v>128.82</v>
      </c>
      <c r="AF1594" s="3">
        <v>128.79</v>
      </c>
      <c r="AG1594" s="3">
        <v>130.19999999999999</v>
      </c>
      <c r="AH1594" s="3">
        <v>131.04</v>
      </c>
      <c r="AI1594" s="3">
        <v>143.21</v>
      </c>
      <c r="AJ1594" s="3">
        <v>145.72</v>
      </c>
      <c r="AK1594" s="3">
        <v>147.58000000000001</v>
      </c>
      <c r="AL1594" s="3">
        <v>148.29</v>
      </c>
      <c r="AM1594" s="3">
        <v>147.66</v>
      </c>
      <c r="AN1594" s="3">
        <v>147.27000000000001</v>
      </c>
      <c r="AO1594" s="3">
        <v>92.34</v>
      </c>
      <c r="AP1594" s="3">
        <v>91.71</v>
      </c>
      <c r="AQ1594" s="3">
        <v>91.72</v>
      </c>
      <c r="AR1594" s="3">
        <v>91.69</v>
      </c>
      <c r="AS1594" s="3">
        <v>93.09</v>
      </c>
      <c r="AT1594" s="3">
        <v>91.71</v>
      </c>
      <c r="AU1594" s="3">
        <v>79.099999999999994</v>
      </c>
      <c r="AV1594" s="3">
        <v>81.61</v>
      </c>
      <c r="AW1594" s="3">
        <v>83.47</v>
      </c>
      <c r="AX1594" s="3">
        <v>84.18</v>
      </c>
      <c r="AY1594" s="3">
        <v>84.92</v>
      </c>
    </row>
    <row r="1595" spans="1:51" x14ac:dyDescent="0.35">
      <c r="A1595" s="5">
        <f t="shared" si="25"/>
        <v>44958</v>
      </c>
      <c r="B1595" t="s">
        <v>2465</v>
      </c>
      <c r="C1595" s="2">
        <v>44958</v>
      </c>
      <c r="D1595" s="3">
        <v>152.34</v>
      </c>
      <c r="E1595" s="3">
        <v>152.35</v>
      </c>
      <c r="F1595" s="3">
        <v>154.16999999999999</v>
      </c>
      <c r="G1595" s="3">
        <v>154.06</v>
      </c>
      <c r="H1595" s="3">
        <v>154.77000000000001</v>
      </c>
      <c r="I1595" s="3">
        <v>156.83000000000001</v>
      </c>
      <c r="J1595" s="3">
        <v>156.35</v>
      </c>
      <c r="K1595" s="3">
        <v>178.82</v>
      </c>
      <c r="L1595" s="3">
        <v>180.8</v>
      </c>
      <c r="M1595" s="3">
        <v>179.76</v>
      </c>
      <c r="N1595" s="3">
        <v>185.84</v>
      </c>
      <c r="O1595" s="3">
        <v>183.31</v>
      </c>
      <c r="P1595" s="3">
        <v>180.34</v>
      </c>
      <c r="Q1595" s="3">
        <v>149.63</v>
      </c>
      <c r="R1595" s="3">
        <v>149.30000000000001</v>
      </c>
      <c r="S1595" s="3">
        <v>149.15</v>
      </c>
      <c r="T1595" s="3">
        <v>143.24</v>
      </c>
      <c r="U1595" s="3">
        <v>144.1</v>
      </c>
      <c r="V1595" s="3">
        <v>142.54</v>
      </c>
      <c r="W1595" s="3">
        <v>171.21</v>
      </c>
      <c r="X1595" s="3">
        <v>173.48</v>
      </c>
      <c r="Y1595" s="3">
        <v>174.11</v>
      </c>
      <c r="Z1595" s="3">
        <v>173.37</v>
      </c>
      <c r="AA1595" s="3">
        <v>173.05</v>
      </c>
      <c r="AB1595" s="3">
        <v>174.56</v>
      </c>
      <c r="AC1595" s="3">
        <v>130.47999999999999</v>
      </c>
      <c r="AD1595" s="3">
        <v>129.75</v>
      </c>
      <c r="AE1595" s="3">
        <v>129.76</v>
      </c>
      <c r="AF1595" s="3">
        <v>129.72999999999999</v>
      </c>
      <c r="AG1595" s="3">
        <v>131.13999999999999</v>
      </c>
      <c r="AH1595" s="3">
        <v>131.97999999999999</v>
      </c>
      <c r="AI1595" s="3">
        <v>143.52000000000001</v>
      </c>
      <c r="AJ1595" s="3">
        <v>146.03</v>
      </c>
      <c r="AK1595" s="3">
        <v>147.88999999999999</v>
      </c>
      <c r="AL1595" s="3">
        <v>148.6</v>
      </c>
      <c r="AM1595" s="3">
        <v>147.97</v>
      </c>
      <c r="AN1595" s="3">
        <v>147.58000000000001</v>
      </c>
      <c r="AO1595" s="3">
        <v>93.28</v>
      </c>
      <c r="AP1595" s="3">
        <v>92.65</v>
      </c>
      <c r="AQ1595" s="3">
        <v>92.66</v>
      </c>
      <c r="AR1595" s="3">
        <v>92.63</v>
      </c>
      <c r="AS1595" s="3">
        <v>94.03</v>
      </c>
      <c r="AT1595" s="3">
        <v>92.65</v>
      </c>
      <c r="AU1595" s="3">
        <v>79.41</v>
      </c>
      <c r="AV1595" s="3">
        <v>81.92</v>
      </c>
      <c r="AW1595" s="3">
        <v>83.78</v>
      </c>
      <c r="AX1595" s="3">
        <v>84.49</v>
      </c>
      <c r="AY1595" s="3">
        <v>85.23</v>
      </c>
    </row>
    <row r="1596" spans="1:51" x14ac:dyDescent="0.35">
      <c r="A1596" s="5">
        <f t="shared" si="25"/>
        <v>44959</v>
      </c>
      <c r="B1596" t="s">
        <v>2466</v>
      </c>
      <c r="C1596" s="2">
        <v>44959</v>
      </c>
      <c r="D1596" s="3">
        <v>143.36000000000001</v>
      </c>
      <c r="E1596" s="3">
        <v>146.88</v>
      </c>
      <c r="F1596" s="3">
        <v>151.32</v>
      </c>
      <c r="G1596" s="3">
        <v>152.13</v>
      </c>
      <c r="H1596" s="3">
        <v>149.69999999999999</v>
      </c>
      <c r="I1596" s="3">
        <v>153.38999999999999</v>
      </c>
      <c r="J1596" s="3">
        <v>152.91</v>
      </c>
      <c r="K1596" s="3">
        <v>176.28</v>
      </c>
      <c r="L1596" s="3">
        <v>178.26</v>
      </c>
      <c r="M1596" s="3">
        <v>177.22</v>
      </c>
      <c r="N1596" s="3">
        <v>183.1</v>
      </c>
      <c r="O1596" s="3">
        <v>180.57</v>
      </c>
      <c r="P1596" s="3">
        <v>177.6</v>
      </c>
      <c r="Q1596" s="3">
        <v>152.12</v>
      </c>
      <c r="R1596" s="3">
        <v>151.79</v>
      </c>
      <c r="S1596" s="3">
        <v>151.63999999999999</v>
      </c>
      <c r="T1596" s="3">
        <v>145.72999999999999</v>
      </c>
      <c r="U1596" s="3">
        <v>146.59</v>
      </c>
      <c r="V1596" s="3">
        <v>145.03</v>
      </c>
      <c r="W1596" s="3">
        <v>168.65</v>
      </c>
      <c r="X1596" s="3">
        <v>170.92</v>
      </c>
      <c r="Y1596" s="3">
        <v>171.55</v>
      </c>
      <c r="Z1596" s="3">
        <v>170.81</v>
      </c>
      <c r="AA1596" s="3">
        <v>170.49</v>
      </c>
      <c r="AB1596" s="3">
        <v>172</v>
      </c>
      <c r="AC1596" s="3">
        <v>132.97</v>
      </c>
      <c r="AD1596" s="3">
        <v>132.24</v>
      </c>
      <c r="AE1596" s="3">
        <v>132.25</v>
      </c>
      <c r="AF1596" s="3">
        <v>132.22</v>
      </c>
      <c r="AG1596" s="3">
        <v>133.63</v>
      </c>
      <c r="AH1596" s="3">
        <v>134.47</v>
      </c>
      <c r="AI1596" s="3">
        <v>140.96</v>
      </c>
      <c r="AJ1596" s="3">
        <v>143.47</v>
      </c>
      <c r="AK1596" s="3">
        <v>145.33000000000001</v>
      </c>
      <c r="AL1596" s="3">
        <v>146.04</v>
      </c>
      <c r="AM1596" s="3">
        <v>145.41</v>
      </c>
      <c r="AN1596" s="3">
        <v>145.02000000000001</v>
      </c>
      <c r="AO1596" s="3">
        <v>95.77</v>
      </c>
      <c r="AP1596" s="3">
        <v>95.14</v>
      </c>
      <c r="AQ1596" s="3">
        <v>95.15</v>
      </c>
      <c r="AR1596" s="3">
        <v>95.12</v>
      </c>
      <c r="AS1596" s="3">
        <v>96.52</v>
      </c>
      <c r="AT1596" s="3">
        <v>95.14</v>
      </c>
      <c r="AU1596" s="3">
        <v>76.849999999999994</v>
      </c>
      <c r="AV1596" s="3">
        <v>79.36</v>
      </c>
      <c r="AW1596" s="3">
        <v>81.22</v>
      </c>
      <c r="AX1596" s="3">
        <v>81.93</v>
      </c>
      <c r="AY1596" s="3">
        <v>82.67</v>
      </c>
    </row>
    <row r="1597" spans="1:51" x14ac:dyDescent="0.35">
      <c r="A1597" s="5">
        <f t="shared" si="25"/>
        <v>44960</v>
      </c>
      <c r="B1597" t="s">
        <v>2467</v>
      </c>
      <c r="C1597" s="2">
        <v>44960</v>
      </c>
      <c r="D1597" s="3">
        <v>152.18</v>
      </c>
      <c r="E1597" s="3">
        <v>155.44</v>
      </c>
      <c r="F1597" s="3">
        <v>156.16999999999999</v>
      </c>
      <c r="G1597" s="3">
        <v>157.5</v>
      </c>
      <c r="H1597" s="3">
        <v>155.57</v>
      </c>
      <c r="I1597" s="3">
        <v>160.15</v>
      </c>
      <c r="J1597" s="3">
        <v>159.66999999999999</v>
      </c>
      <c r="K1597" s="3">
        <v>188.55</v>
      </c>
      <c r="L1597" s="3">
        <v>190.53</v>
      </c>
      <c r="M1597" s="3">
        <v>189.49</v>
      </c>
      <c r="N1597" s="3">
        <v>194.77</v>
      </c>
      <c r="O1597" s="3">
        <v>192.24</v>
      </c>
      <c r="P1597" s="3">
        <v>189.27</v>
      </c>
      <c r="Q1597" s="3">
        <v>157.4</v>
      </c>
      <c r="R1597" s="3">
        <v>157.07</v>
      </c>
      <c r="S1597" s="3">
        <v>156.91999999999999</v>
      </c>
      <c r="T1597" s="3">
        <v>150.91</v>
      </c>
      <c r="U1597" s="3">
        <v>151.77000000000001</v>
      </c>
      <c r="V1597" s="3">
        <v>150.21</v>
      </c>
      <c r="W1597" s="3">
        <v>171.82</v>
      </c>
      <c r="X1597" s="3">
        <v>174.09</v>
      </c>
      <c r="Y1597" s="3">
        <v>174.72</v>
      </c>
      <c r="Z1597" s="3">
        <v>173.98</v>
      </c>
      <c r="AA1597" s="3">
        <v>173.66</v>
      </c>
      <c r="AB1597" s="3">
        <v>175.17</v>
      </c>
      <c r="AC1597" s="3">
        <v>129.04</v>
      </c>
      <c r="AD1597" s="3">
        <v>128.31</v>
      </c>
      <c r="AE1597" s="3">
        <v>128.32</v>
      </c>
      <c r="AF1597" s="3">
        <v>128.29</v>
      </c>
      <c r="AG1597" s="3">
        <v>129.69999999999999</v>
      </c>
      <c r="AH1597" s="3">
        <v>130.54</v>
      </c>
      <c r="AI1597" s="3">
        <v>144.75</v>
      </c>
      <c r="AJ1597" s="3">
        <v>147.26</v>
      </c>
      <c r="AK1597" s="3">
        <v>149.12</v>
      </c>
      <c r="AL1597" s="3">
        <v>149.83000000000001</v>
      </c>
      <c r="AM1597" s="3">
        <v>149.19999999999999</v>
      </c>
      <c r="AN1597" s="3">
        <v>148.81</v>
      </c>
      <c r="AO1597" s="3">
        <v>99.7</v>
      </c>
      <c r="AP1597" s="3">
        <v>99.07</v>
      </c>
      <c r="AQ1597" s="3">
        <v>99.08</v>
      </c>
      <c r="AR1597" s="3">
        <v>99.05</v>
      </c>
      <c r="AS1597" s="3">
        <v>100.45</v>
      </c>
      <c r="AT1597" s="3">
        <v>99.07</v>
      </c>
      <c r="AU1597" s="3">
        <v>80.64</v>
      </c>
      <c r="AV1597" s="3">
        <v>83.15</v>
      </c>
      <c r="AW1597" s="3">
        <v>85.01</v>
      </c>
      <c r="AX1597" s="3">
        <v>85.72</v>
      </c>
      <c r="AY1597" s="3">
        <v>86.46</v>
      </c>
    </row>
    <row r="1598" spans="1:51" x14ac:dyDescent="0.35">
      <c r="A1598" s="5">
        <f t="shared" si="25"/>
        <v>44963</v>
      </c>
      <c r="B1598" t="s">
        <v>2468</v>
      </c>
      <c r="C1598" s="2">
        <v>44963</v>
      </c>
      <c r="D1598" s="3">
        <v>147.91</v>
      </c>
      <c r="E1598" s="3">
        <v>152.4</v>
      </c>
      <c r="F1598" s="3">
        <v>152.30000000000001</v>
      </c>
      <c r="G1598" s="3">
        <v>151.57</v>
      </c>
      <c r="H1598" s="3">
        <v>151.03</v>
      </c>
      <c r="I1598" s="3">
        <v>156.43</v>
      </c>
      <c r="J1598" s="3">
        <v>155.94999999999999</v>
      </c>
      <c r="K1598" s="3">
        <v>175.4</v>
      </c>
      <c r="L1598" s="3">
        <v>177.38</v>
      </c>
      <c r="M1598" s="3">
        <v>176.34</v>
      </c>
      <c r="N1598" s="3">
        <v>182.34</v>
      </c>
      <c r="O1598" s="3">
        <v>179.81</v>
      </c>
      <c r="P1598" s="3">
        <v>176.84</v>
      </c>
      <c r="Q1598" s="3">
        <v>152.05000000000001</v>
      </c>
      <c r="R1598" s="3">
        <v>151.72</v>
      </c>
      <c r="S1598" s="3">
        <v>151.57</v>
      </c>
      <c r="T1598" s="3">
        <v>145.52000000000001</v>
      </c>
      <c r="U1598" s="3">
        <v>146.38</v>
      </c>
      <c r="V1598" s="3">
        <v>144.82</v>
      </c>
      <c r="W1598" s="3">
        <v>167.48</v>
      </c>
      <c r="X1598" s="3">
        <v>169.75</v>
      </c>
      <c r="Y1598" s="3">
        <v>170.38</v>
      </c>
      <c r="Z1598" s="3">
        <v>169.64</v>
      </c>
      <c r="AA1598" s="3">
        <v>169.32</v>
      </c>
      <c r="AB1598" s="3">
        <v>170.83</v>
      </c>
      <c r="AC1598" s="3">
        <v>125.96</v>
      </c>
      <c r="AD1598" s="3">
        <v>125.23</v>
      </c>
      <c r="AE1598" s="3">
        <v>125.24</v>
      </c>
      <c r="AF1598" s="3">
        <v>125.21</v>
      </c>
      <c r="AG1598" s="3">
        <v>126.62</v>
      </c>
      <c r="AH1598" s="3">
        <v>127.46</v>
      </c>
      <c r="AI1598" s="3">
        <v>142.75</v>
      </c>
      <c r="AJ1598" s="3">
        <v>145.26</v>
      </c>
      <c r="AK1598" s="3">
        <v>147.12</v>
      </c>
      <c r="AL1598" s="3">
        <v>147.83000000000001</v>
      </c>
      <c r="AM1598" s="3">
        <v>147.19999999999999</v>
      </c>
      <c r="AN1598" s="3">
        <v>146.81</v>
      </c>
      <c r="AO1598" s="3">
        <v>100.8</v>
      </c>
      <c r="AP1598" s="3">
        <v>100.17</v>
      </c>
      <c r="AQ1598" s="3">
        <v>100.18</v>
      </c>
      <c r="AR1598" s="3">
        <v>100.15</v>
      </c>
      <c r="AS1598" s="3">
        <v>101.55</v>
      </c>
      <c r="AT1598" s="3">
        <v>100.17</v>
      </c>
      <c r="AU1598" s="3">
        <v>78.64</v>
      </c>
      <c r="AV1598" s="3">
        <v>81.150000000000006</v>
      </c>
      <c r="AW1598" s="3">
        <v>83.01</v>
      </c>
      <c r="AX1598" s="3">
        <v>83.72</v>
      </c>
      <c r="AY1598" s="3">
        <v>84.46</v>
      </c>
    </row>
    <row r="1599" spans="1:51" x14ac:dyDescent="0.35">
      <c r="A1599" s="5">
        <f t="shared" si="25"/>
        <v>44964</v>
      </c>
      <c r="B1599" t="s">
        <v>2469</v>
      </c>
      <c r="C1599" s="2">
        <v>44964</v>
      </c>
      <c r="D1599" s="3">
        <v>142.28</v>
      </c>
      <c r="E1599" s="3">
        <v>148.29</v>
      </c>
      <c r="F1599" s="3">
        <v>145.85</v>
      </c>
      <c r="G1599" s="3">
        <v>143.75</v>
      </c>
      <c r="H1599" s="3">
        <v>145.13999999999999</v>
      </c>
      <c r="I1599" s="3">
        <v>151.03</v>
      </c>
      <c r="J1599" s="3">
        <v>150.55000000000001</v>
      </c>
      <c r="K1599" s="3">
        <v>170.1</v>
      </c>
      <c r="L1599" s="3">
        <v>172.08</v>
      </c>
      <c r="M1599" s="3">
        <v>171.04</v>
      </c>
      <c r="N1599" s="3">
        <v>177.11</v>
      </c>
      <c r="O1599" s="3">
        <v>174.58</v>
      </c>
      <c r="P1599" s="3">
        <v>171.61</v>
      </c>
      <c r="Q1599" s="3">
        <v>145.72</v>
      </c>
      <c r="R1599" s="3">
        <v>145.38999999999999</v>
      </c>
      <c r="S1599" s="3">
        <v>145.24</v>
      </c>
      <c r="T1599" s="3">
        <v>139.19</v>
      </c>
      <c r="U1599" s="3">
        <v>140.05000000000001</v>
      </c>
      <c r="V1599" s="3">
        <v>138.49</v>
      </c>
      <c r="W1599" s="3">
        <v>164.79</v>
      </c>
      <c r="X1599" s="3">
        <v>167.06</v>
      </c>
      <c r="Y1599" s="3">
        <v>167.69</v>
      </c>
      <c r="Z1599" s="3">
        <v>166.95</v>
      </c>
      <c r="AA1599" s="3">
        <v>166.63</v>
      </c>
      <c r="AB1599" s="3">
        <v>168.14</v>
      </c>
      <c r="AC1599" s="3">
        <v>121.87</v>
      </c>
      <c r="AD1599" s="3">
        <v>121.14</v>
      </c>
      <c r="AE1599" s="3">
        <v>121.15</v>
      </c>
      <c r="AF1599" s="3">
        <v>121.12</v>
      </c>
      <c r="AG1599" s="3">
        <v>122.53</v>
      </c>
      <c r="AH1599" s="3">
        <v>123.37</v>
      </c>
      <c r="AI1599" s="3">
        <v>139.94</v>
      </c>
      <c r="AJ1599" s="3">
        <v>142.44999999999999</v>
      </c>
      <c r="AK1599" s="3">
        <v>144.31</v>
      </c>
      <c r="AL1599" s="3">
        <v>145.02000000000001</v>
      </c>
      <c r="AM1599" s="3">
        <v>144.38999999999999</v>
      </c>
      <c r="AN1599" s="3">
        <v>144</v>
      </c>
      <c r="AO1599" s="3">
        <v>96.71</v>
      </c>
      <c r="AP1599" s="3">
        <v>96.08</v>
      </c>
      <c r="AQ1599" s="3">
        <v>96.09</v>
      </c>
      <c r="AR1599" s="3">
        <v>96.06</v>
      </c>
      <c r="AS1599" s="3">
        <v>97.46</v>
      </c>
      <c r="AT1599" s="3">
        <v>96.08</v>
      </c>
      <c r="AU1599" s="3">
        <v>109.64</v>
      </c>
      <c r="AV1599" s="3">
        <v>112.15</v>
      </c>
      <c r="AW1599" s="3">
        <v>114.01</v>
      </c>
      <c r="AX1599" s="3">
        <v>114.72</v>
      </c>
      <c r="AY1599" s="3">
        <v>115.46</v>
      </c>
    </row>
    <row r="1600" spans="1:51" x14ac:dyDescent="0.35">
      <c r="A1600" s="5">
        <f t="shared" si="25"/>
        <v>44965</v>
      </c>
      <c r="B1600" t="s">
        <v>2470</v>
      </c>
      <c r="C1600" s="2">
        <v>44965</v>
      </c>
      <c r="D1600" s="3">
        <v>140.02000000000001</v>
      </c>
      <c r="E1600" s="3">
        <v>142.97</v>
      </c>
      <c r="F1600" s="3">
        <v>142.4</v>
      </c>
      <c r="G1600" s="3">
        <v>139.97</v>
      </c>
      <c r="H1600" s="3">
        <v>142.5</v>
      </c>
      <c r="I1600" s="3">
        <v>148.16</v>
      </c>
      <c r="J1600" s="3">
        <v>147.68</v>
      </c>
      <c r="K1600" s="3">
        <v>166.88</v>
      </c>
      <c r="L1600" s="3">
        <v>168.86</v>
      </c>
      <c r="M1600" s="3">
        <v>167.82</v>
      </c>
      <c r="N1600" s="3">
        <v>173.89</v>
      </c>
      <c r="O1600" s="3">
        <v>171.36</v>
      </c>
      <c r="P1600" s="3">
        <v>168.39</v>
      </c>
      <c r="Q1600" s="3">
        <v>141.91</v>
      </c>
      <c r="R1600" s="3">
        <v>141.58000000000001</v>
      </c>
      <c r="S1600" s="3">
        <v>141.43</v>
      </c>
      <c r="T1600" s="3">
        <v>135.38</v>
      </c>
      <c r="U1600" s="3">
        <v>136.24</v>
      </c>
      <c r="V1600" s="3">
        <v>134.68</v>
      </c>
      <c r="W1600" s="3">
        <v>162.06</v>
      </c>
      <c r="X1600" s="3">
        <v>164.33</v>
      </c>
      <c r="Y1600" s="3">
        <v>164.96</v>
      </c>
      <c r="Z1600" s="3">
        <v>164.22</v>
      </c>
      <c r="AA1600" s="3">
        <v>163.9</v>
      </c>
      <c r="AB1600" s="3">
        <v>165.41</v>
      </c>
      <c r="AC1600" s="3">
        <v>118.22</v>
      </c>
      <c r="AD1600" s="3">
        <v>117.49</v>
      </c>
      <c r="AE1600" s="3">
        <v>117.5</v>
      </c>
      <c r="AF1600" s="3">
        <v>117.47</v>
      </c>
      <c r="AG1600" s="3">
        <v>118.88</v>
      </c>
      <c r="AH1600" s="3">
        <v>119.72</v>
      </c>
      <c r="AI1600" s="3">
        <v>138.66</v>
      </c>
      <c r="AJ1600" s="3">
        <v>141.16999999999999</v>
      </c>
      <c r="AK1600" s="3">
        <v>143.03</v>
      </c>
      <c r="AL1600" s="3">
        <v>143.74</v>
      </c>
      <c r="AM1600" s="3">
        <v>143.11000000000001</v>
      </c>
      <c r="AN1600" s="3">
        <v>142.72</v>
      </c>
      <c r="AO1600" s="3">
        <v>93.06</v>
      </c>
      <c r="AP1600" s="3">
        <v>92.43</v>
      </c>
      <c r="AQ1600" s="3">
        <v>92.44</v>
      </c>
      <c r="AR1600" s="3">
        <v>92.41</v>
      </c>
      <c r="AS1600" s="3">
        <v>93.81</v>
      </c>
      <c r="AT1600" s="3">
        <v>92.43</v>
      </c>
      <c r="AU1600" s="3">
        <v>108.36</v>
      </c>
      <c r="AV1600" s="3">
        <v>110.87</v>
      </c>
      <c r="AW1600" s="3">
        <v>112.73</v>
      </c>
      <c r="AX1600" s="3">
        <v>113.44</v>
      </c>
      <c r="AY1600" s="3">
        <v>114.18</v>
      </c>
    </row>
    <row r="1601" spans="1:51" x14ac:dyDescent="0.35">
      <c r="A1601" s="5">
        <f t="shared" si="25"/>
        <v>44966</v>
      </c>
      <c r="B1601" t="s">
        <v>2471</v>
      </c>
      <c r="C1601" s="2">
        <v>44966</v>
      </c>
      <c r="D1601" s="3">
        <v>137.54</v>
      </c>
      <c r="E1601" s="3">
        <v>140.24</v>
      </c>
      <c r="F1601" s="3">
        <v>140.56</v>
      </c>
      <c r="G1601" s="3">
        <v>138.72</v>
      </c>
      <c r="H1601" s="3">
        <v>141.38</v>
      </c>
      <c r="I1601" s="3">
        <v>147.25</v>
      </c>
      <c r="J1601" s="3">
        <v>146.6</v>
      </c>
      <c r="K1601" s="3">
        <v>165.97</v>
      </c>
      <c r="L1601" s="3">
        <v>167.95</v>
      </c>
      <c r="M1601" s="3">
        <v>166.91</v>
      </c>
      <c r="N1601" s="3">
        <v>173.48</v>
      </c>
      <c r="O1601" s="3">
        <v>170.95</v>
      </c>
      <c r="P1601" s="3">
        <v>167.98</v>
      </c>
      <c r="Q1601" s="3">
        <v>141.13</v>
      </c>
      <c r="R1601" s="3">
        <v>140.80000000000001</v>
      </c>
      <c r="S1601" s="3">
        <v>140.65</v>
      </c>
      <c r="T1601" s="3">
        <v>134.6</v>
      </c>
      <c r="U1601" s="3">
        <v>135.46</v>
      </c>
      <c r="V1601" s="3">
        <v>133.9</v>
      </c>
      <c r="W1601" s="3">
        <v>159.35</v>
      </c>
      <c r="X1601" s="3">
        <v>161.62</v>
      </c>
      <c r="Y1601" s="3">
        <v>162.25</v>
      </c>
      <c r="Z1601" s="3">
        <v>161.51</v>
      </c>
      <c r="AA1601" s="3">
        <v>161.19</v>
      </c>
      <c r="AB1601" s="3">
        <v>162.69999999999999</v>
      </c>
      <c r="AC1601" s="3">
        <v>119.86</v>
      </c>
      <c r="AD1601" s="3">
        <v>119.13</v>
      </c>
      <c r="AE1601" s="3">
        <v>119.14</v>
      </c>
      <c r="AF1601" s="3">
        <v>119.11</v>
      </c>
      <c r="AG1601" s="3">
        <v>120.52</v>
      </c>
      <c r="AH1601" s="3">
        <v>121.36</v>
      </c>
      <c r="AI1601" s="3">
        <v>138.65</v>
      </c>
      <c r="AJ1601" s="3">
        <v>141.16</v>
      </c>
      <c r="AK1601" s="3">
        <v>143.02000000000001</v>
      </c>
      <c r="AL1601" s="3">
        <v>143.72999999999999</v>
      </c>
      <c r="AM1601" s="3">
        <v>143.1</v>
      </c>
      <c r="AN1601" s="3">
        <v>142.71</v>
      </c>
      <c r="AO1601" s="3">
        <v>94.7</v>
      </c>
      <c r="AP1601" s="3">
        <v>94.07</v>
      </c>
      <c r="AQ1601" s="3">
        <v>94.08</v>
      </c>
      <c r="AR1601" s="3">
        <v>94.05</v>
      </c>
      <c r="AS1601" s="3">
        <v>95.45</v>
      </c>
      <c r="AT1601" s="3">
        <v>94.07</v>
      </c>
      <c r="AU1601" s="3">
        <v>108.35</v>
      </c>
      <c r="AV1601" s="3">
        <v>110.86</v>
      </c>
      <c r="AW1601" s="3">
        <v>112.72</v>
      </c>
      <c r="AX1601" s="3">
        <v>113.43</v>
      </c>
      <c r="AY1601" s="3">
        <v>114.17</v>
      </c>
    </row>
    <row r="1602" spans="1:51" x14ac:dyDescent="0.35">
      <c r="A1602" s="5">
        <f t="shared" si="25"/>
        <v>44967</v>
      </c>
      <c r="B1602" t="s">
        <v>2472</v>
      </c>
      <c r="C1602" s="2">
        <v>44967</v>
      </c>
      <c r="D1602" s="3">
        <v>140.41999999999999</v>
      </c>
      <c r="E1602" s="3">
        <v>140.5</v>
      </c>
      <c r="F1602" s="3">
        <v>140.84</v>
      </c>
      <c r="G1602" s="3">
        <v>142.76</v>
      </c>
      <c r="H1602" s="3">
        <v>142.26</v>
      </c>
      <c r="I1602" s="3">
        <v>148.11000000000001</v>
      </c>
      <c r="J1602" s="3">
        <v>147.46</v>
      </c>
      <c r="K1602" s="3">
        <v>164.71</v>
      </c>
      <c r="L1602" s="3">
        <v>166.69</v>
      </c>
      <c r="M1602" s="3">
        <v>165.65</v>
      </c>
      <c r="N1602" s="3">
        <v>171.7</v>
      </c>
      <c r="O1602" s="3">
        <v>169.17</v>
      </c>
      <c r="P1602" s="3">
        <v>166.2</v>
      </c>
      <c r="Q1602" s="3">
        <v>140.86000000000001</v>
      </c>
      <c r="R1602" s="3">
        <v>140.53</v>
      </c>
      <c r="S1602" s="3">
        <v>140.38</v>
      </c>
      <c r="T1602" s="3">
        <v>134.38</v>
      </c>
      <c r="U1602" s="3">
        <v>135.24</v>
      </c>
      <c r="V1602" s="3">
        <v>133.68</v>
      </c>
      <c r="W1602" s="3">
        <v>157.57</v>
      </c>
      <c r="X1602" s="3">
        <v>159.84</v>
      </c>
      <c r="Y1602" s="3">
        <v>160.47</v>
      </c>
      <c r="Z1602" s="3">
        <v>159.72999999999999</v>
      </c>
      <c r="AA1602" s="3">
        <v>159.41</v>
      </c>
      <c r="AB1602" s="3">
        <v>160.91999999999999</v>
      </c>
      <c r="AC1602" s="3">
        <v>120.4</v>
      </c>
      <c r="AD1602" s="3">
        <v>119.67</v>
      </c>
      <c r="AE1602" s="3">
        <v>119.68</v>
      </c>
      <c r="AF1602" s="3">
        <v>119.65</v>
      </c>
      <c r="AG1602" s="3">
        <v>121.06</v>
      </c>
      <c r="AH1602" s="3">
        <v>121.9</v>
      </c>
      <c r="AI1602" s="3">
        <v>138.63</v>
      </c>
      <c r="AJ1602" s="3">
        <v>141.13999999999999</v>
      </c>
      <c r="AK1602" s="3">
        <v>143</v>
      </c>
      <c r="AL1602" s="3">
        <v>143.71</v>
      </c>
      <c r="AM1602" s="3">
        <v>143.08000000000001</v>
      </c>
      <c r="AN1602" s="3">
        <v>142.69</v>
      </c>
      <c r="AO1602" s="3">
        <v>97.33</v>
      </c>
      <c r="AP1602" s="3">
        <v>96.7</v>
      </c>
      <c r="AQ1602" s="3">
        <v>96.71</v>
      </c>
      <c r="AR1602" s="3">
        <v>96.68</v>
      </c>
      <c r="AS1602" s="3">
        <v>98.08</v>
      </c>
      <c r="AT1602" s="3">
        <v>96.7</v>
      </c>
      <c r="AU1602" s="3">
        <v>108.33</v>
      </c>
      <c r="AV1602" s="3">
        <v>110.84</v>
      </c>
      <c r="AW1602" s="3">
        <v>112.7</v>
      </c>
      <c r="AX1602" s="3">
        <v>113.41</v>
      </c>
      <c r="AY1602" s="3">
        <v>114.15</v>
      </c>
    </row>
    <row r="1603" spans="1:51" x14ac:dyDescent="0.35">
      <c r="A1603" s="5">
        <f t="shared" si="25"/>
        <v>44970</v>
      </c>
      <c r="B1603" t="s">
        <v>2473</v>
      </c>
      <c r="C1603" s="2">
        <v>44970</v>
      </c>
      <c r="D1603" s="3">
        <v>135.99</v>
      </c>
      <c r="E1603" s="3">
        <v>136.97999999999999</v>
      </c>
      <c r="F1603" s="3">
        <v>136.79</v>
      </c>
      <c r="G1603" s="3">
        <v>137.79</v>
      </c>
      <c r="H1603" s="3">
        <v>138.78</v>
      </c>
      <c r="I1603" s="3">
        <v>144.63</v>
      </c>
      <c r="J1603" s="3">
        <v>143.97999999999999</v>
      </c>
      <c r="K1603" s="3">
        <v>161.91</v>
      </c>
      <c r="L1603" s="3">
        <v>163.89</v>
      </c>
      <c r="M1603" s="3">
        <v>162.85</v>
      </c>
      <c r="N1603" s="3">
        <v>169.16</v>
      </c>
      <c r="O1603" s="3">
        <v>166.63</v>
      </c>
      <c r="P1603" s="3">
        <v>163.66</v>
      </c>
      <c r="Q1603" s="3">
        <v>137.94999999999999</v>
      </c>
      <c r="R1603" s="3">
        <v>137.62</v>
      </c>
      <c r="S1603" s="3">
        <v>137.47</v>
      </c>
      <c r="T1603" s="3">
        <v>131.53</v>
      </c>
      <c r="U1603" s="3">
        <v>132.38999999999999</v>
      </c>
      <c r="V1603" s="3">
        <v>130.83000000000001</v>
      </c>
      <c r="W1603" s="3">
        <v>156.13999999999999</v>
      </c>
      <c r="X1603" s="3">
        <v>158.41</v>
      </c>
      <c r="Y1603" s="3">
        <v>159.04</v>
      </c>
      <c r="Z1603" s="3">
        <v>158.30000000000001</v>
      </c>
      <c r="AA1603" s="3">
        <v>157.97999999999999</v>
      </c>
      <c r="AB1603" s="3">
        <v>159.49</v>
      </c>
      <c r="AC1603" s="3">
        <v>118.72</v>
      </c>
      <c r="AD1603" s="3">
        <v>117.99</v>
      </c>
      <c r="AE1603" s="3">
        <v>118</v>
      </c>
      <c r="AF1603" s="3">
        <v>117.97</v>
      </c>
      <c r="AG1603" s="3">
        <v>119.38</v>
      </c>
      <c r="AH1603" s="3">
        <v>120.22</v>
      </c>
      <c r="AI1603" s="3">
        <v>137.13</v>
      </c>
      <c r="AJ1603" s="3">
        <v>139.63999999999999</v>
      </c>
      <c r="AK1603" s="3">
        <v>141.5</v>
      </c>
      <c r="AL1603" s="3">
        <v>142.21</v>
      </c>
      <c r="AM1603" s="3">
        <v>141.58000000000001</v>
      </c>
      <c r="AN1603" s="3">
        <v>141.19</v>
      </c>
      <c r="AO1603" s="3">
        <v>98.3</v>
      </c>
      <c r="AP1603" s="3">
        <v>97.67</v>
      </c>
      <c r="AQ1603" s="3">
        <v>97.68</v>
      </c>
      <c r="AR1603" s="3">
        <v>97.65</v>
      </c>
      <c r="AS1603" s="3">
        <v>99.05</v>
      </c>
      <c r="AT1603" s="3">
        <v>97.67</v>
      </c>
      <c r="AU1603" s="3">
        <v>106.83</v>
      </c>
      <c r="AV1603" s="3">
        <v>109.34</v>
      </c>
      <c r="AW1603" s="3">
        <v>111.2</v>
      </c>
      <c r="AX1603" s="3">
        <v>111.91</v>
      </c>
      <c r="AY1603" s="3">
        <v>112.65</v>
      </c>
    </row>
    <row r="1604" spans="1:51" x14ac:dyDescent="0.35">
      <c r="A1604" s="5">
        <f t="shared" si="25"/>
        <v>44971</v>
      </c>
      <c r="B1604" t="s">
        <v>2474</v>
      </c>
      <c r="C1604" s="2">
        <v>44971</v>
      </c>
      <c r="D1604" s="3">
        <v>137.54</v>
      </c>
      <c r="E1604" s="3">
        <v>137.63</v>
      </c>
      <c r="F1604" s="3">
        <v>137.18</v>
      </c>
      <c r="G1604" s="3">
        <v>137.26</v>
      </c>
      <c r="H1604" s="3">
        <v>138.43</v>
      </c>
      <c r="I1604" s="3">
        <v>144.38</v>
      </c>
      <c r="J1604" s="3">
        <v>143.72999999999999</v>
      </c>
      <c r="K1604" s="3">
        <v>161.4</v>
      </c>
      <c r="L1604" s="3">
        <v>163.38</v>
      </c>
      <c r="M1604" s="3">
        <v>162.34</v>
      </c>
      <c r="N1604" s="3">
        <v>168.87</v>
      </c>
      <c r="O1604" s="3">
        <v>166.34</v>
      </c>
      <c r="P1604" s="3">
        <v>163.37</v>
      </c>
      <c r="Q1604" s="3">
        <v>138.38</v>
      </c>
      <c r="R1604" s="3">
        <v>138.05000000000001</v>
      </c>
      <c r="S1604" s="3">
        <v>137.9</v>
      </c>
      <c r="T1604" s="3">
        <v>131.96</v>
      </c>
      <c r="U1604" s="3">
        <v>132.82</v>
      </c>
      <c r="V1604" s="3">
        <v>131.26</v>
      </c>
      <c r="W1604" s="3">
        <v>155.72</v>
      </c>
      <c r="X1604" s="3">
        <v>157.99</v>
      </c>
      <c r="Y1604" s="3">
        <v>158.62</v>
      </c>
      <c r="Z1604" s="3">
        <v>157.88</v>
      </c>
      <c r="AA1604" s="3">
        <v>157.56</v>
      </c>
      <c r="AB1604" s="3">
        <v>159.07</v>
      </c>
      <c r="AC1604" s="3">
        <v>117.47</v>
      </c>
      <c r="AD1604" s="3">
        <v>116.74</v>
      </c>
      <c r="AE1604" s="3">
        <v>116.75</v>
      </c>
      <c r="AF1604" s="3">
        <v>116.72</v>
      </c>
      <c r="AG1604" s="3">
        <v>118.13</v>
      </c>
      <c r="AH1604" s="3">
        <v>118.97</v>
      </c>
      <c r="AI1604" s="3">
        <v>137.08000000000001</v>
      </c>
      <c r="AJ1604" s="3">
        <v>139.59</v>
      </c>
      <c r="AK1604" s="3">
        <v>141.44999999999999</v>
      </c>
      <c r="AL1604" s="3">
        <v>142.16</v>
      </c>
      <c r="AM1604" s="3">
        <v>141.53</v>
      </c>
      <c r="AN1604" s="3">
        <v>141.13999999999999</v>
      </c>
      <c r="AO1604" s="3">
        <v>97.05</v>
      </c>
      <c r="AP1604" s="3">
        <v>96.42</v>
      </c>
      <c r="AQ1604" s="3">
        <v>96.43</v>
      </c>
      <c r="AR1604" s="3">
        <v>96.4</v>
      </c>
      <c r="AS1604" s="3">
        <v>97.8</v>
      </c>
      <c r="AT1604" s="3">
        <v>96.42</v>
      </c>
      <c r="AU1604" s="3">
        <v>106.78</v>
      </c>
      <c r="AV1604" s="3">
        <v>109.29</v>
      </c>
      <c r="AW1604" s="3">
        <v>111.15</v>
      </c>
      <c r="AX1604" s="3">
        <v>111.86</v>
      </c>
      <c r="AY1604" s="3">
        <v>112.6</v>
      </c>
    </row>
    <row r="1605" spans="1:51" x14ac:dyDescent="0.35">
      <c r="A1605" s="5">
        <f t="shared" si="25"/>
        <v>44972</v>
      </c>
      <c r="B1605" t="s">
        <v>2475</v>
      </c>
      <c r="C1605" s="2">
        <v>44972</v>
      </c>
      <c r="D1605" s="3">
        <v>142.96</v>
      </c>
      <c r="E1605" s="3">
        <v>142.11000000000001</v>
      </c>
      <c r="F1605" s="3">
        <v>140.96</v>
      </c>
      <c r="G1605" s="3">
        <v>140.97</v>
      </c>
      <c r="H1605" s="3">
        <v>142.16999999999999</v>
      </c>
      <c r="I1605" s="3">
        <v>148.13</v>
      </c>
      <c r="J1605" s="3">
        <v>147.47999999999999</v>
      </c>
      <c r="K1605" s="3">
        <v>163.41999999999999</v>
      </c>
      <c r="L1605" s="3">
        <v>165.4</v>
      </c>
      <c r="M1605" s="3">
        <v>164.36</v>
      </c>
      <c r="N1605" s="3">
        <v>170.79</v>
      </c>
      <c r="O1605" s="3">
        <v>168.26</v>
      </c>
      <c r="P1605" s="3">
        <v>165.29</v>
      </c>
      <c r="Q1605" s="3">
        <v>139.83000000000001</v>
      </c>
      <c r="R1605" s="3">
        <v>139.5</v>
      </c>
      <c r="S1605" s="3">
        <v>139.35</v>
      </c>
      <c r="T1605" s="3">
        <v>133.41</v>
      </c>
      <c r="U1605" s="3">
        <v>134.27000000000001</v>
      </c>
      <c r="V1605" s="3">
        <v>132.71</v>
      </c>
      <c r="W1605" s="3">
        <v>156.61000000000001</v>
      </c>
      <c r="X1605" s="3">
        <v>158.88</v>
      </c>
      <c r="Y1605" s="3">
        <v>159.51</v>
      </c>
      <c r="Z1605" s="3">
        <v>158.77000000000001</v>
      </c>
      <c r="AA1605" s="3">
        <v>158.44999999999999</v>
      </c>
      <c r="AB1605" s="3">
        <v>159.96</v>
      </c>
      <c r="AC1605" s="3">
        <v>119.35</v>
      </c>
      <c r="AD1605" s="3">
        <v>118.62</v>
      </c>
      <c r="AE1605" s="3">
        <v>118.63</v>
      </c>
      <c r="AF1605" s="3">
        <v>118.6</v>
      </c>
      <c r="AG1605" s="3">
        <v>120.01</v>
      </c>
      <c r="AH1605" s="3">
        <v>120.85</v>
      </c>
      <c r="AI1605" s="3">
        <v>139.18</v>
      </c>
      <c r="AJ1605" s="3">
        <v>141.69</v>
      </c>
      <c r="AK1605" s="3">
        <v>143.55000000000001</v>
      </c>
      <c r="AL1605" s="3">
        <v>144.26</v>
      </c>
      <c r="AM1605" s="3">
        <v>143.63</v>
      </c>
      <c r="AN1605" s="3">
        <v>143.24</v>
      </c>
      <c r="AO1605" s="3">
        <v>98.93</v>
      </c>
      <c r="AP1605" s="3">
        <v>98.3</v>
      </c>
      <c r="AQ1605" s="3">
        <v>98.31</v>
      </c>
      <c r="AR1605" s="3">
        <v>98.28</v>
      </c>
      <c r="AS1605" s="3">
        <v>99.68</v>
      </c>
      <c r="AT1605" s="3">
        <v>98.3</v>
      </c>
      <c r="AU1605" s="3">
        <v>108.88</v>
      </c>
      <c r="AV1605" s="3">
        <v>111.39</v>
      </c>
      <c r="AW1605" s="3">
        <v>113.25</v>
      </c>
      <c r="AX1605" s="3">
        <v>113.96</v>
      </c>
      <c r="AY1605" s="3">
        <v>114.7</v>
      </c>
    </row>
    <row r="1606" spans="1:51" x14ac:dyDescent="0.35">
      <c r="A1606" s="5">
        <f t="shared" si="25"/>
        <v>44973</v>
      </c>
      <c r="B1606" t="s">
        <v>2476</v>
      </c>
      <c r="C1606" s="2">
        <v>44973</v>
      </c>
      <c r="D1606" s="3">
        <v>138.35</v>
      </c>
      <c r="E1606" s="3">
        <v>137.1</v>
      </c>
      <c r="F1606" s="3">
        <v>137.09</v>
      </c>
      <c r="G1606" s="3">
        <v>137.02000000000001</v>
      </c>
      <c r="H1606" s="3">
        <v>138.59</v>
      </c>
      <c r="I1606" s="3">
        <v>144.61000000000001</v>
      </c>
      <c r="J1606" s="3">
        <v>143.96</v>
      </c>
      <c r="K1606" s="3">
        <v>160.09</v>
      </c>
      <c r="L1606" s="3">
        <v>162.07</v>
      </c>
      <c r="M1606" s="3">
        <v>161.03</v>
      </c>
      <c r="N1606" s="3">
        <v>169.17</v>
      </c>
      <c r="O1606" s="3">
        <v>167.15</v>
      </c>
      <c r="P1606" s="3">
        <v>164.77</v>
      </c>
      <c r="Q1606" s="3">
        <v>138.38</v>
      </c>
      <c r="R1606" s="3">
        <v>138.05000000000001</v>
      </c>
      <c r="S1606" s="3">
        <v>137.9</v>
      </c>
      <c r="T1606" s="3">
        <v>131.97999999999999</v>
      </c>
      <c r="U1606" s="3">
        <v>132.84</v>
      </c>
      <c r="V1606" s="3">
        <v>131.28</v>
      </c>
      <c r="W1606" s="3">
        <v>154.49</v>
      </c>
      <c r="X1606" s="3">
        <v>156.76</v>
      </c>
      <c r="Y1606" s="3">
        <v>157.38999999999999</v>
      </c>
      <c r="Z1606" s="3">
        <v>156.65</v>
      </c>
      <c r="AA1606" s="3">
        <v>156.33000000000001</v>
      </c>
      <c r="AB1606" s="3">
        <v>157.84</v>
      </c>
      <c r="AC1606" s="3">
        <v>117.81</v>
      </c>
      <c r="AD1606" s="3">
        <v>117.08</v>
      </c>
      <c r="AE1606" s="3">
        <v>117.09</v>
      </c>
      <c r="AF1606" s="3">
        <v>117.06</v>
      </c>
      <c r="AG1606" s="3">
        <v>118.47</v>
      </c>
      <c r="AH1606" s="3">
        <v>119.31</v>
      </c>
      <c r="AI1606" s="3">
        <v>137.6</v>
      </c>
      <c r="AJ1606" s="3">
        <v>140.11000000000001</v>
      </c>
      <c r="AK1606" s="3">
        <v>141.97</v>
      </c>
      <c r="AL1606" s="3">
        <v>142.68</v>
      </c>
      <c r="AM1606" s="3">
        <v>142.05000000000001</v>
      </c>
      <c r="AN1606" s="3">
        <v>141.66</v>
      </c>
      <c r="AO1606" s="3">
        <v>98.2</v>
      </c>
      <c r="AP1606" s="3">
        <v>97.57</v>
      </c>
      <c r="AQ1606" s="3">
        <v>97.58</v>
      </c>
      <c r="AR1606" s="3">
        <v>97.55</v>
      </c>
      <c r="AS1606" s="3">
        <v>98.95</v>
      </c>
      <c r="AT1606" s="3">
        <v>97.57</v>
      </c>
      <c r="AU1606" s="3">
        <v>107.3</v>
      </c>
      <c r="AV1606" s="3">
        <v>109.81</v>
      </c>
      <c r="AW1606" s="3">
        <v>111.67</v>
      </c>
      <c r="AX1606" s="3">
        <v>112.38</v>
      </c>
      <c r="AY1606" s="3">
        <v>113.12</v>
      </c>
    </row>
    <row r="1607" spans="1:51" x14ac:dyDescent="0.35">
      <c r="A1607" s="5">
        <f t="shared" si="25"/>
        <v>44974</v>
      </c>
      <c r="B1607" t="s">
        <v>2477</v>
      </c>
      <c r="C1607" s="2">
        <v>44974</v>
      </c>
      <c r="D1607" s="3">
        <v>133.36000000000001</v>
      </c>
      <c r="E1607" s="3">
        <v>131.26</v>
      </c>
      <c r="F1607" s="3">
        <v>132.41</v>
      </c>
      <c r="G1607" s="3">
        <v>132.61000000000001</v>
      </c>
      <c r="H1607" s="3">
        <v>133.81</v>
      </c>
      <c r="I1607" s="3">
        <v>139.80000000000001</v>
      </c>
      <c r="J1607" s="3">
        <v>139.15</v>
      </c>
      <c r="K1607" s="3">
        <v>155.43</v>
      </c>
      <c r="L1607" s="3">
        <v>157.41</v>
      </c>
      <c r="M1607" s="3">
        <v>156.37</v>
      </c>
      <c r="N1607" s="3">
        <v>163.38</v>
      </c>
      <c r="O1607" s="3">
        <v>161.36000000000001</v>
      </c>
      <c r="P1607" s="3">
        <v>158.97999999999999</v>
      </c>
      <c r="Q1607" s="3">
        <v>135.13</v>
      </c>
      <c r="R1607" s="3">
        <v>134.80000000000001</v>
      </c>
      <c r="S1607" s="3">
        <v>134.65</v>
      </c>
      <c r="T1607" s="3">
        <v>128.77000000000001</v>
      </c>
      <c r="U1607" s="3">
        <v>129.63</v>
      </c>
      <c r="V1607" s="3">
        <v>128.07</v>
      </c>
      <c r="W1607" s="3">
        <v>152.11000000000001</v>
      </c>
      <c r="X1607" s="3">
        <v>154.38</v>
      </c>
      <c r="Y1607" s="3">
        <v>155.01</v>
      </c>
      <c r="Z1607" s="3">
        <v>154.27000000000001</v>
      </c>
      <c r="AA1607" s="3">
        <v>153.94999999999999</v>
      </c>
      <c r="AB1607" s="3">
        <v>155.46</v>
      </c>
      <c r="AC1607" s="3">
        <v>115.05</v>
      </c>
      <c r="AD1607" s="3">
        <v>114.32</v>
      </c>
      <c r="AE1607" s="3">
        <v>114.33</v>
      </c>
      <c r="AF1607" s="3">
        <v>114.3</v>
      </c>
      <c r="AG1607" s="3">
        <v>115.71</v>
      </c>
      <c r="AH1607" s="3">
        <v>116.55</v>
      </c>
      <c r="AI1607" s="3">
        <v>135.79</v>
      </c>
      <c r="AJ1607" s="3">
        <v>138.30000000000001</v>
      </c>
      <c r="AK1607" s="3">
        <v>140.16</v>
      </c>
      <c r="AL1607" s="3">
        <v>140.87</v>
      </c>
      <c r="AM1607" s="3">
        <v>140.24</v>
      </c>
      <c r="AN1607" s="3">
        <v>139.85</v>
      </c>
      <c r="AO1607" s="3">
        <v>96.8</v>
      </c>
      <c r="AP1607" s="3">
        <v>96.17</v>
      </c>
      <c r="AQ1607" s="3">
        <v>96.18</v>
      </c>
      <c r="AR1607" s="3">
        <v>96.15</v>
      </c>
      <c r="AS1607" s="3">
        <v>97.55</v>
      </c>
      <c r="AT1607" s="3">
        <v>96.17</v>
      </c>
      <c r="AU1607" s="3">
        <v>105.49</v>
      </c>
      <c r="AV1607" s="3">
        <v>108</v>
      </c>
      <c r="AW1607" s="3">
        <v>109.86</v>
      </c>
      <c r="AX1607" s="3">
        <v>110.57</v>
      </c>
      <c r="AY1607" s="3">
        <v>111.31</v>
      </c>
    </row>
    <row r="1608" spans="1:51" x14ac:dyDescent="0.35">
      <c r="A1608" s="5">
        <f t="shared" si="25"/>
        <v>44977</v>
      </c>
      <c r="B1608" t="s">
        <v>2478</v>
      </c>
      <c r="C1608" s="2">
        <v>44977</v>
      </c>
      <c r="D1608" s="3">
        <v>135.66</v>
      </c>
      <c r="E1608" s="3">
        <v>132.22999999999999</v>
      </c>
      <c r="F1608" s="3">
        <v>132.83000000000001</v>
      </c>
      <c r="G1608" s="3">
        <v>132.97999999999999</v>
      </c>
      <c r="H1608" s="3">
        <v>133.97</v>
      </c>
      <c r="I1608" s="3">
        <v>139.96</v>
      </c>
      <c r="J1608" s="3">
        <v>139.31</v>
      </c>
      <c r="K1608" s="3">
        <v>156.25</v>
      </c>
      <c r="L1608" s="3">
        <v>158.22999999999999</v>
      </c>
      <c r="M1608" s="3">
        <v>157.19</v>
      </c>
      <c r="N1608" s="3">
        <v>163.26</v>
      </c>
      <c r="O1608" s="3">
        <v>161.24</v>
      </c>
      <c r="P1608" s="3">
        <v>158.86000000000001</v>
      </c>
      <c r="Q1608" s="3">
        <v>135.82</v>
      </c>
      <c r="R1608" s="3">
        <v>135.49</v>
      </c>
      <c r="S1608" s="3">
        <v>135.34</v>
      </c>
      <c r="T1608" s="3">
        <v>129.46</v>
      </c>
      <c r="U1608" s="3">
        <v>130.32</v>
      </c>
      <c r="V1608" s="3">
        <v>128.76</v>
      </c>
      <c r="W1608" s="3">
        <v>151.32</v>
      </c>
      <c r="X1608" s="3">
        <v>153.59</v>
      </c>
      <c r="Y1608" s="3">
        <v>154.22</v>
      </c>
      <c r="Z1608" s="3">
        <v>153.47999999999999</v>
      </c>
      <c r="AA1608" s="3">
        <v>153.16</v>
      </c>
      <c r="AB1608" s="3">
        <v>154.66999999999999</v>
      </c>
      <c r="AC1608" s="3">
        <v>116.33</v>
      </c>
      <c r="AD1608" s="3">
        <v>115.6</v>
      </c>
      <c r="AE1608" s="3">
        <v>115.61</v>
      </c>
      <c r="AF1608" s="3">
        <v>115.58</v>
      </c>
      <c r="AG1608" s="3">
        <v>116.99</v>
      </c>
      <c r="AH1608" s="3">
        <v>117.83</v>
      </c>
      <c r="AI1608" s="3">
        <v>138.72999999999999</v>
      </c>
      <c r="AJ1608" s="3">
        <v>141.24</v>
      </c>
      <c r="AK1608" s="3">
        <v>143.1</v>
      </c>
      <c r="AL1608" s="3">
        <v>143.81</v>
      </c>
      <c r="AM1608" s="3">
        <v>143.18</v>
      </c>
      <c r="AN1608" s="3">
        <v>142.79</v>
      </c>
      <c r="AO1608" s="3">
        <v>98.08</v>
      </c>
      <c r="AP1608" s="3">
        <v>97.45</v>
      </c>
      <c r="AQ1608" s="3">
        <v>97.46</v>
      </c>
      <c r="AR1608" s="3">
        <v>97.43</v>
      </c>
      <c r="AS1608" s="3">
        <v>98.83</v>
      </c>
      <c r="AT1608" s="3">
        <v>97.45</v>
      </c>
      <c r="AU1608" s="3">
        <v>108.43</v>
      </c>
      <c r="AV1608" s="3">
        <v>110.94</v>
      </c>
      <c r="AW1608" s="3">
        <v>112.8</v>
      </c>
      <c r="AX1608" s="3">
        <v>113.51</v>
      </c>
      <c r="AY1608" s="3">
        <v>114.25</v>
      </c>
    </row>
    <row r="1609" spans="1:51" x14ac:dyDescent="0.35">
      <c r="A1609" s="5">
        <f t="shared" si="25"/>
        <v>44978</v>
      </c>
      <c r="B1609" t="s">
        <v>2481</v>
      </c>
      <c r="C1609" s="2">
        <v>44978</v>
      </c>
      <c r="D1609" s="3">
        <v>134.38</v>
      </c>
      <c r="E1609" s="3">
        <v>130.96</v>
      </c>
      <c r="F1609" s="3">
        <v>130.93</v>
      </c>
      <c r="G1609" s="3">
        <v>131.13999999999999</v>
      </c>
      <c r="H1609" s="3">
        <v>132.84</v>
      </c>
      <c r="I1609" s="3">
        <v>138.82</v>
      </c>
      <c r="J1609" s="3">
        <v>138.16999999999999</v>
      </c>
      <c r="K1609" s="3">
        <v>154.44999999999999</v>
      </c>
      <c r="L1609" s="3">
        <v>156.43</v>
      </c>
      <c r="M1609" s="3">
        <v>155.38999999999999</v>
      </c>
      <c r="N1609" s="3">
        <v>160.94999999999999</v>
      </c>
      <c r="O1609" s="3">
        <v>158.93</v>
      </c>
      <c r="P1609" s="3">
        <v>156.55000000000001</v>
      </c>
      <c r="Q1609" s="3">
        <v>133.29</v>
      </c>
      <c r="R1609" s="3">
        <v>132.96</v>
      </c>
      <c r="S1609" s="3">
        <v>132.81</v>
      </c>
      <c r="T1609" s="3">
        <v>126.93</v>
      </c>
      <c r="U1609" s="3">
        <v>127.79</v>
      </c>
      <c r="V1609" s="3">
        <v>126.23</v>
      </c>
      <c r="W1609" s="3">
        <v>149.96</v>
      </c>
      <c r="X1609" s="3">
        <v>152.22999999999999</v>
      </c>
      <c r="Y1609" s="3">
        <v>152.86000000000001</v>
      </c>
      <c r="Z1609" s="3">
        <v>152.12</v>
      </c>
      <c r="AA1609" s="3">
        <v>151.80000000000001</v>
      </c>
      <c r="AB1609" s="3">
        <v>153.31</v>
      </c>
      <c r="AC1609" s="3">
        <v>115.98</v>
      </c>
      <c r="AD1609" s="3">
        <v>115.25</v>
      </c>
      <c r="AE1609" s="3">
        <v>115.26</v>
      </c>
      <c r="AF1609" s="3">
        <v>115.23</v>
      </c>
      <c r="AG1609" s="3">
        <v>116.64</v>
      </c>
      <c r="AH1609" s="3">
        <v>117.48</v>
      </c>
      <c r="AI1609" s="3">
        <v>138.5</v>
      </c>
      <c r="AJ1609" s="3">
        <v>141.01</v>
      </c>
      <c r="AK1609" s="3">
        <v>142.87</v>
      </c>
      <c r="AL1609" s="3">
        <v>143.58000000000001</v>
      </c>
      <c r="AM1609" s="3">
        <v>142.94999999999999</v>
      </c>
      <c r="AN1609" s="3">
        <v>142.56</v>
      </c>
      <c r="AO1609" s="3">
        <v>97.29</v>
      </c>
      <c r="AP1609" s="3">
        <v>96.66</v>
      </c>
      <c r="AQ1609" s="3">
        <v>96.67</v>
      </c>
      <c r="AR1609" s="3">
        <v>96.64</v>
      </c>
      <c r="AS1609" s="3">
        <v>98.04</v>
      </c>
      <c r="AT1609" s="3">
        <v>96.66</v>
      </c>
      <c r="AU1609" s="3">
        <v>108.2</v>
      </c>
      <c r="AV1609" s="3">
        <v>110.71</v>
      </c>
      <c r="AW1609" s="3">
        <v>112.57</v>
      </c>
      <c r="AX1609" s="3">
        <v>113.28</v>
      </c>
      <c r="AY1609" s="3">
        <v>114.02</v>
      </c>
    </row>
    <row r="1610" spans="1:51" x14ac:dyDescent="0.35">
      <c r="A1610" s="5">
        <f t="shared" si="25"/>
        <v>44979</v>
      </c>
      <c r="B1610" t="s">
        <v>2482</v>
      </c>
      <c r="C1610" s="2">
        <v>44979</v>
      </c>
      <c r="D1610" s="3">
        <v>135.69</v>
      </c>
      <c r="E1610" s="3">
        <v>132.01</v>
      </c>
      <c r="F1610" s="3">
        <v>131.38</v>
      </c>
      <c r="G1610" s="3">
        <v>131.5</v>
      </c>
      <c r="H1610" s="3">
        <v>132.36000000000001</v>
      </c>
      <c r="I1610" s="3">
        <v>138.53</v>
      </c>
      <c r="J1610" s="3">
        <v>137.88</v>
      </c>
      <c r="K1610" s="3">
        <v>154.57</v>
      </c>
      <c r="L1610" s="3">
        <v>156.55000000000001</v>
      </c>
      <c r="M1610" s="3">
        <v>155.51</v>
      </c>
      <c r="N1610" s="3">
        <v>160.91</v>
      </c>
      <c r="O1610" s="3">
        <v>158.88999999999999</v>
      </c>
      <c r="P1610" s="3">
        <v>156.51</v>
      </c>
      <c r="Q1610" s="3">
        <v>132.16</v>
      </c>
      <c r="R1610" s="3">
        <v>131.83000000000001</v>
      </c>
      <c r="S1610" s="3">
        <v>131.68</v>
      </c>
      <c r="T1610" s="3">
        <v>125.8</v>
      </c>
      <c r="U1610" s="3">
        <v>126.66</v>
      </c>
      <c r="V1610" s="3">
        <v>125.1</v>
      </c>
      <c r="W1610" s="3">
        <v>148.88</v>
      </c>
      <c r="X1610" s="3">
        <v>151.15</v>
      </c>
      <c r="Y1610" s="3">
        <v>151.78</v>
      </c>
      <c r="Z1610" s="3">
        <v>151.04</v>
      </c>
      <c r="AA1610" s="3">
        <v>150.72</v>
      </c>
      <c r="AB1610" s="3">
        <v>152.22999999999999</v>
      </c>
      <c r="AC1610" s="3">
        <v>114.18</v>
      </c>
      <c r="AD1610" s="3">
        <v>113.45</v>
      </c>
      <c r="AE1610" s="3">
        <v>113.46</v>
      </c>
      <c r="AF1610" s="3">
        <v>113.43</v>
      </c>
      <c r="AG1610" s="3">
        <v>114.84</v>
      </c>
      <c r="AH1610" s="3">
        <v>115.68</v>
      </c>
      <c r="AI1610" s="3">
        <v>136.08000000000001</v>
      </c>
      <c r="AJ1610" s="3">
        <v>138.59</v>
      </c>
      <c r="AK1610" s="3">
        <v>140.44999999999999</v>
      </c>
      <c r="AL1610" s="3">
        <v>141.16</v>
      </c>
      <c r="AM1610" s="3">
        <v>140.53</v>
      </c>
      <c r="AN1610" s="3">
        <v>140.13999999999999</v>
      </c>
      <c r="AO1610" s="3">
        <v>95.49</v>
      </c>
      <c r="AP1610" s="3">
        <v>94.86</v>
      </c>
      <c r="AQ1610" s="3">
        <v>94.87</v>
      </c>
      <c r="AR1610" s="3">
        <v>94.84</v>
      </c>
      <c r="AS1610" s="3">
        <v>96.24</v>
      </c>
      <c r="AT1610" s="3">
        <v>94.86</v>
      </c>
      <c r="AU1610" s="3">
        <v>105.78</v>
      </c>
      <c r="AV1610" s="3">
        <v>108.29</v>
      </c>
      <c r="AW1610" s="3">
        <v>110.15</v>
      </c>
      <c r="AX1610" s="3">
        <v>110.86</v>
      </c>
      <c r="AY1610" s="3">
        <v>111.6</v>
      </c>
    </row>
    <row r="1611" spans="1:51" x14ac:dyDescent="0.35">
      <c r="A1611" s="5">
        <f t="shared" si="25"/>
        <v>44980</v>
      </c>
      <c r="B1611" t="s">
        <v>2483</v>
      </c>
      <c r="C1611" s="2">
        <v>44980</v>
      </c>
      <c r="D1611" s="3">
        <v>137.5</v>
      </c>
      <c r="E1611" s="3">
        <v>133.78</v>
      </c>
      <c r="F1611" s="3">
        <v>132.41999999999999</v>
      </c>
      <c r="G1611" s="3">
        <v>132.94</v>
      </c>
      <c r="H1611" s="3">
        <v>134.13</v>
      </c>
      <c r="I1611" s="3">
        <v>140.29</v>
      </c>
      <c r="J1611" s="3">
        <v>139.63999999999999</v>
      </c>
      <c r="K1611" s="3">
        <v>154.88999999999999</v>
      </c>
      <c r="L1611" s="3">
        <v>156.87</v>
      </c>
      <c r="M1611" s="3">
        <v>155.83000000000001</v>
      </c>
      <c r="N1611" s="3">
        <v>162.22</v>
      </c>
      <c r="O1611" s="3">
        <v>160.19999999999999</v>
      </c>
      <c r="P1611" s="3">
        <v>157.82</v>
      </c>
      <c r="Q1611" s="3">
        <v>133.66</v>
      </c>
      <c r="R1611" s="3">
        <v>133.33000000000001</v>
      </c>
      <c r="S1611" s="3">
        <v>133.18</v>
      </c>
      <c r="T1611" s="3">
        <v>127.3</v>
      </c>
      <c r="U1611" s="3">
        <v>128.16</v>
      </c>
      <c r="V1611" s="3">
        <v>126.6</v>
      </c>
      <c r="W1611" s="3">
        <v>149.41</v>
      </c>
      <c r="X1611" s="3">
        <v>151.68</v>
      </c>
      <c r="Y1611" s="3">
        <v>152.31</v>
      </c>
      <c r="Z1611" s="3">
        <v>151.57</v>
      </c>
      <c r="AA1611" s="3">
        <v>151.25</v>
      </c>
      <c r="AB1611" s="3">
        <v>152.76</v>
      </c>
      <c r="AC1611" s="3">
        <v>116.55</v>
      </c>
      <c r="AD1611" s="3">
        <v>115.82</v>
      </c>
      <c r="AE1611" s="3">
        <v>115.83</v>
      </c>
      <c r="AF1611" s="3">
        <v>115.8</v>
      </c>
      <c r="AG1611" s="3">
        <v>117.21</v>
      </c>
      <c r="AH1611" s="3">
        <v>118.05</v>
      </c>
      <c r="AI1611" s="3">
        <v>138.66999999999999</v>
      </c>
      <c r="AJ1611" s="3">
        <v>141.18</v>
      </c>
      <c r="AK1611" s="3">
        <v>143.04</v>
      </c>
      <c r="AL1611" s="3">
        <v>143.75</v>
      </c>
      <c r="AM1611" s="3">
        <v>143.12</v>
      </c>
      <c r="AN1611" s="3">
        <v>142.72999999999999</v>
      </c>
      <c r="AO1611" s="3">
        <v>97.86</v>
      </c>
      <c r="AP1611" s="3">
        <v>97.23</v>
      </c>
      <c r="AQ1611" s="3">
        <v>97.24</v>
      </c>
      <c r="AR1611" s="3">
        <v>97.21</v>
      </c>
      <c r="AS1611" s="3">
        <v>98.61</v>
      </c>
      <c r="AT1611" s="3">
        <v>97.23</v>
      </c>
      <c r="AU1611" s="3">
        <v>108.37</v>
      </c>
      <c r="AV1611" s="3">
        <v>110.88</v>
      </c>
      <c r="AW1611" s="3">
        <v>112.74</v>
      </c>
      <c r="AX1611" s="3">
        <v>113.45</v>
      </c>
      <c r="AY1611" s="3">
        <v>114.19</v>
      </c>
    </row>
    <row r="1612" spans="1:51" x14ac:dyDescent="0.35">
      <c r="A1612" s="5">
        <f t="shared" si="25"/>
        <v>44981</v>
      </c>
      <c r="B1612" t="s">
        <v>2484</v>
      </c>
      <c r="C1612" s="2">
        <v>44981</v>
      </c>
      <c r="D1612" s="3">
        <v>139.01</v>
      </c>
      <c r="E1612" s="3">
        <v>134.24</v>
      </c>
      <c r="F1612" s="3">
        <v>134.12</v>
      </c>
      <c r="G1612" s="3">
        <v>133.9</v>
      </c>
      <c r="H1612" s="3">
        <v>135.15</v>
      </c>
      <c r="I1612" s="3">
        <v>141.13</v>
      </c>
      <c r="J1612" s="3">
        <v>140.47999999999999</v>
      </c>
      <c r="K1612" s="3">
        <v>155.88</v>
      </c>
      <c r="L1612" s="3">
        <v>157.86000000000001</v>
      </c>
      <c r="M1612" s="3">
        <v>156.82</v>
      </c>
      <c r="N1612" s="3">
        <v>163.63999999999999</v>
      </c>
      <c r="O1612" s="3">
        <v>161.62</v>
      </c>
      <c r="P1612" s="3">
        <v>159.24</v>
      </c>
      <c r="Q1612" s="3">
        <v>136.37</v>
      </c>
      <c r="R1612" s="3">
        <v>136.04</v>
      </c>
      <c r="S1612" s="3">
        <v>135.88999999999999</v>
      </c>
      <c r="T1612" s="3">
        <v>130.01</v>
      </c>
      <c r="U1612" s="3">
        <v>130.87</v>
      </c>
      <c r="V1612" s="3">
        <v>129.31</v>
      </c>
      <c r="W1612" s="3">
        <v>153.34</v>
      </c>
      <c r="X1612" s="3">
        <v>155.61000000000001</v>
      </c>
      <c r="Y1612" s="3">
        <v>156.24</v>
      </c>
      <c r="Z1612" s="3">
        <v>155.5</v>
      </c>
      <c r="AA1612" s="3">
        <v>155.18</v>
      </c>
      <c r="AB1612" s="3">
        <v>156.69</v>
      </c>
      <c r="AC1612" s="3">
        <v>118.33</v>
      </c>
      <c r="AD1612" s="3">
        <v>117.6</v>
      </c>
      <c r="AE1612" s="3">
        <v>117.61</v>
      </c>
      <c r="AF1612" s="3">
        <v>117.58</v>
      </c>
      <c r="AG1612" s="3">
        <v>118.99</v>
      </c>
      <c r="AH1612" s="3">
        <v>119.83</v>
      </c>
      <c r="AI1612" s="3">
        <v>140.19</v>
      </c>
      <c r="AJ1612" s="3">
        <v>142.69999999999999</v>
      </c>
      <c r="AK1612" s="3">
        <v>144.56</v>
      </c>
      <c r="AL1612" s="3">
        <v>145.27000000000001</v>
      </c>
      <c r="AM1612" s="3">
        <v>144.63999999999999</v>
      </c>
      <c r="AN1612" s="3">
        <v>144.25</v>
      </c>
      <c r="AO1612" s="3">
        <v>99.64</v>
      </c>
      <c r="AP1612" s="3">
        <v>99.01</v>
      </c>
      <c r="AQ1612" s="3">
        <v>99.02</v>
      </c>
      <c r="AR1612" s="3">
        <v>98.99</v>
      </c>
      <c r="AS1612" s="3">
        <v>100.39</v>
      </c>
      <c r="AT1612" s="3">
        <v>99.01</v>
      </c>
      <c r="AU1612" s="3">
        <v>109.89</v>
      </c>
      <c r="AV1612" s="3">
        <v>112.4</v>
      </c>
      <c r="AW1612" s="3">
        <v>114.26</v>
      </c>
      <c r="AX1612" s="3">
        <v>114.97</v>
      </c>
      <c r="AY1612" s="3">
        <v>115.71</v>
      </c>
    </row>
    <row r="1613" spans="1:51" x14ac:dyDescent="0.35">
      <c r="A1613" s="5">
        <f t="shared" si="25"/>
        <v>44984</v>
      </c>
      <c r="B1613" t="s">
        <v>2486</v>
      </c>
      <c r="C1613" s="2">
        <v>44984</v>
      </c>
      <c r="D1613" s="3">
        <v>128.72999999999999</v>
      </c>
      <c r="E1613" s="3">
        <v>127.2</v>
      </c>
      <c r="F1613" s="3">
        <v>128.29</v>
      </c>
      <c r="G1613" s="3">
        <v>127.05</v>
      </c>
      <c r="H1613" s="3">
        <v>129.87</v>
      </c>
      <c r="I1613" s="3">
        <v>135.85</v>
      </c>
      <c r="J1613" s="3">
        <v>135.19999999999999</v>
      </c>
      <c r="K1613" s="3">
        <v>152.36000000000001</v>
      </c>
      <c r="L1613" s="3">
        <v>154.34</v>
      </c>
      <c r="M1613" s="3">
        <v>153.30000000000001</v>
      </c>
      <c r="N1613" s="3">
        <v>160.34</v>
      </c>
      <c r="O1613" s="3">
        <v>158.32</v>
      </c>
      <c r="P1613" s="3">
        <v>155.94</v>
      </c>
      <c r="Q1613" s="3">
        <v>132.80000000000001</v>
      </c>
      <c r="R1613" s="3">
        <v>132.47</v>
      </c>
      <c r="S1613" s="3">
        <v>132.32</v>
      </c>
      <c r="T1613" s="3">
        <v>126.44</v>
      </c>
      <c r="U1613" s="3">
        <v>127.3</v>
      </c>
      <c r="V1613" s="3">
        <v>125.74</v>
      </c>
      <c r="W1613" s="3">
        <v>149.9</v>
      </c>
      <c r="X1613" s="3">
        <v>152.16999999999999</v>
      </c>
      <c r="Y1613" s="3">
        <v>152.80000000000001</v>
      </c>
      <c r="Z1613" s="3">
        <v>152.06</v>
      </c>
      <c r="AA1613" s="3">
        <v>151.74</v>
      </c>
      <c r="AB1613" s="3">
        <v>153.25</v>
      </c>
      <c r="AC1613" s="3">
        <v>115.2</v>
      </c>
      <c r="AD1613" s="3">
        <v>114.47</v>
      </c>
      <c r="AE1613" s="3">
        <v>114.48</v>
      </c>
      <c r="AF1613" s="3">
        <v>114.45</v>
      </c>
      <c r="AG1613" s="3">
        <v>115.86</v>
      </c>
      <c r="AH1613" s="3">
        <v>116.7</v>
      </c>
      <c r="AI1613" s="3">
        <v>137.03</v>
      </c>
      <c r="AJ1613" s="3">
        <v>139.54</v>
      </c>
      <c r="AK1613" s="3">
        <v>141.4</v>
      </c>
      <c r="AL1613" s="3">
        <v>142.11000000000001</v>
      </c>
      <c r="AM1613" s="3">
        <v>141.47999999999999</v>
      </c>
      <c r="AN1613" s="3">
        <v>141.09</v>
      </c>
      <c r="AO1613" s="3">
        <v>96.51</v>
      </c>
      <c r="AP1613" s="3">
        <v>95.88</v>
      </c>
      <c r="AQ1613" s="3">
        <v>95.89</v>
      </c>
      <c r="AR1613" s="3">
        <v>95.86</v>
      </c>
      <c r="AS1613" s="3">
        <v>97.26</v>
      </c>
      <c r="AT1613" s="3">
        <v>95.88</v>
      </c>
      <c r="AU1613" s="3">
        <v>106.73</v>
      </c>
      <c r="AV1613" s="3">
        <v>109.24</v>
      </c>
      <c r="AW1613" s="3">
        <v>111.1</v>
      </c>
      <c r="AX1613" s="3">
        <v>111.81</v>
      </c>
      <c r="AY1613" s="3">
        <v>112.55</v>
      </c>
    </row>
    <row r="1614" spans="1:51" x14ac:dyDescent="0.35">
      <c r="A1614" s="5">
        <f t="shared" si="25"/>
        <v>44985</v>
      </c>
      <c r="B1614" t="s">
        <v>2487</v>
      </c>
      <c r="C1614" s="2">
        <v>44985</v>
      </c>
      <c r="D1614" s="3">
        <v>125.61</v>
      </c>
      <c r="E1614" s="3">
        <v>126.34</v>
      </c>
      <c r="F1614" s="3">
        <v>126.04</v>
      </c>
      <c r="G1614" s="3">
        <v>128.28</v>
      </c>
      <c r="H1614" s="3">
        <v>134.19999999999999</v>
      </c>
      <c r="I1614" s="3">
        <v>133.55000000000001</v>
      </c>
      <c r="J1614" s="3">
        <v>150.53</v>
      </c>
      <c r="K1614" s="3">
        <v>152.51</v>
      </c>
      <c r="L1614" s="3">
        <v>151.47</v>
      </c>
      <c r="M1614" s="3">
        <v>159.91</v>
      </c>
      <c r="N1614" s="3">
        <v>157.88999999999999</v>
      </c>
      <c r="O1614" s="3">
        <v>155.51</v>
      </c>
      <c r="P1614" s="3">
        <v>130</v>
      </c>
      <c r="Q1614" s="3">
        <v>129.66999999999999</v>
      </c>
      <c r="R1614" s="3">
        <v>129.52000000000001</v>
      </c>
      <c r="S1614" s="3">
        <v>123.73</v>
      </c>
      <c r="T1614" s="3">
        <v>124.59</v>
      </c>
      <c r="U1614" s="3">
        <v>123.03</v>
      </c>
      <c r="V1614" s="3">
        <v>147.59</v>
      </c>
      <c r="W1614" s="3">
        <v>149.86000000000001</v>
      </c>
      <c r="X1614" s="3">
        <v>150.49</v>
      </c>
      <c r="Y1614" s="3">
        <v>149.75</v>
      </c>
      <c r="Z1614" s="3">
        <v>149.43</v>
      </c>
      <c r="AA1614" s="3">
        <v>150.94</v>
      </c>
      <c r="AB1614" s="3">
        <v>113.8</v>
      </c>
      <c r="AC1614" s="3">
        <v>113.07</v>
      </c>
      <c r="AD1614" s="3">
        <v>113.08</v>
      </c>
      <c r="AE1614" s="3">
        <v>113.05</v>
      </c>
      <c r="AF1614" s="3">
        <v>114.46</v>
      </c>
      <c r="AG1614" s="3">
        <v>115.3</v>
      </c>
      <c r="AH1614" s="3">
        <v>135.94</v>
      </c>
      <c r="AI1614" s="3">
        <v>138.44999999999999</v>
      </c>
      <c r="AJ1614" s="3">
        <v>140.31</v>
      </c>
      <c r="AK1614" s="3">
        <v>141.02000000000001</v>
      </c>
      <c r="AL1614" s="3">
        <v>140.38999999999999</v>
      </c>
      <c r="AM1614" s="3">
        <v>140</v>
      </c>
      <c r="AN1614" s="3">
        <v>95.11</v>
      </c>
      <c r="AO1614" s="3">
        <v>94.48</v>
      </c>
      <c r="AP1614" s="3">
        <v>94.49</v>
      </c>
      <c r="AQ1614" s="3">
        <v>94.46</v>
      </c>
      <c r="AR1614" s="3">
        <v>95.86</v>
      </c>
      <c r="AS1614" s="3">
        <v>94.48</v>
      </c>
      <c r="AT1614" s="3">
        <v>105.64</v>
      </c>
      <c r="AU1614" s="3">
        <v>108.15</v>
      </c>
      <c r="AV1614" s="3">
        <v>110.01</v>
      </c>
      <c r="AW1614" s="3">
        <v>110.72</v>
      </c>
      <c r="AX1614" s="3">
        <v>111.46</v>
      </c>
      <c r="AY1614" s="3">
        <v>109.71</v>
      </c>
    </row>
    <row r="1615" spans="1:51" x14ac:dyDescent="0.35">
      <c r="A1615" s="5">
        <f t="shared" ref="A1615:A1678" si="26">+A1610+7</f>
        <v>44986</v>
      </c>
      <c r="B1615" t="s">
        <v>2488</v>
      </c>
      <c r="C1615" s="2">
        <v>44986</v>
      </c>
      <c r="D1615" s="3">
        <v>127.44</v>
      </c>
      <c r="E1615" s="3">
        <v>128.37</v>
      </c>
      <c r="F1615" s="3">
        <v>127.89</v>
      </c>
      <c r="G1615" s="3">
        <v>131.31</v>
      </c>
      <c r="H1615" s="3">
        <v>134.22999999999999</v>
      </c>
      <c r="I1615" s="3">
        <v>135.66999999999999</v>
      </c>
      <c r="J1615" s="3">
        <v>151.66</v>
      </c>
      <c r="K1615" s="3">
        <v>153.63999999999999</v>
      </c>
      <c r="L1615" s="3">
        <v>152.6</v>
      </c>
      <c r="M1615" s="3">
        <v>161.05000000000001</v>
      </c>
      <c r="N1615" s="3">
        <v>159.03</v>
      </c>
      <c r="O1615" s="3">
        <v>156.65</v>
      </c>
      <c r="P1615" s="3">
        <v>129.76</v>
      </c>
      <c r="Q1615" s="3">
        <v>129.43</v>
      </c>
      <c r="R1615" s="3">
        <v>129.28</v>
      </c>
      <c r="S1615" s="3">
        <v>123.6</v>
      </c>
      <c r="T1615" s="3">
        <v>124.46</v>
      </c>
      <c r="U1615" s="3">
        <v>122.9</v>
      </c>
      <c r="V1615" s="3">
        <v>146.53</v>
      </c>
      <c r="W1615" s="3">
        <v>148.80000000000001</v>
      </c>
      <c r="X1615" s="3">
        <v>149.43</v>
      </c>
      <c r="Y1615" s="3">
        <v>148.69</v>
      </c>
      <c r="Z1615" s="3">
        <v>148.37</v>
      </c>
      <c r="AA1615" s="3">
        <v>149.88</v>
      </c>
      <c r="AB1615" s="3">
        <v>114.56</v>
      </c>
      <c r="AC1615" s="3">
        <v>113.83</v>
      </c>
      <c r="AD1615" s="3">
        <v>113.84</v>
      </c>
      <c r="AE1615" s="3">
        <v>113.81</v>
      </c>
      <c r="AF1615" s="3">
        <v>115.22</v>
      </c>
      <c r="AG1615" s="3">
        <v>116.06</v>
      </c>
      <c r="AH1615" s="3">
        <v>134.53</v>
      </c>
      <c r="AI1615" s="3">
        <v>137.04</v>
      </c>
      <c r="AJ1615" s="3">
        <v>138.9</v>
      </c>
      <c r="AK1615" s="3">
        <v>139.61000000000001</v>
      </c>
      <c r="AL1615" s="3">
        <v>138.97999999999999</v>
      </c>
      <c r="AM1615" s="3">
        <v>138.59</v>
      </c>
      <c r="AN1615" s="3">
        <v>96.95</v>
      </c>
      <c r="AO1615" s="3">
        <v>96.32</v>
      </c>
      <c r="AP1615" s="3">
        <v>96.33</v>
      </c>
      <c r="AQ1615" s="3">
        <v>96.3</v>
      </c>
      <c r="AR1615" s="3">
        <v>97.7</v>
      </c>
      <c r="AS1615" s="3">
        <v>96.32</v>
      </c>
      <c r="AT1615" s="3">
        <v>104.23</v>
      </c>
      <c r="AU1615" s="3">
        <v>106.74</v>
      </c>
      <c r="AV1615" s="3">
        <v>108.6</v>
      </c>
      <c r="AW1615" s="3">
        <v>109.31</v>
      </c>
      <c r="AX1615" s="3">
        <v>110.05</v>
      </c>
      <c r="AY1615" s="3">
        <v>108.3</v>
      </c>
    </row>
    <row r="1616" spans="1:51" x14ac:dyDescent="0.35">
      <c r="A1616" s="5">
        <f t="shared" si="26"/>
        <v>44987</v>
      </c>
      <c r="B1616" t="s">
        <v>2489</v>
      </c>
      <c r="C1616" s="2">
        <v>44987</v>
      </c>
      <c r="D1616" s="3">
        <v>125.67</v>
      </c>
      <c r="E1616" s="3">
        <v>126.64</v>
      </c>
      <c r="F1616" s="3">
        <v>126.29</v>
      </c>
      <c r="G1616" s="3">
        <v>129.31</v>
      </c>
      <c r="H1616" s="3">
        <v>131.97999999999999</v>
      </c>
      <c r="I1616" s="3">
        <v>134.76</v>
      </c>
      <c r="J1616" s="3">
        <v>149.15</v>
      </c>
      <c r="K1616" s="3">
        <v>151.13</v>
      </c>
      <c r="L1616" s="3">
        <v>150.09</v>
      </c>
      <c r="M1616" s="3">
        <v>158.47999999999999</v>
      </c>
      <c r="N1616" s="3">
        <v>156.46</v>
      </c>
      <c r="O1616" s="3">
        <v>154.08000000000001</v>
      </c>
      <c r="P1616" s="3">
        <v>128.41999999999999</v>
      </c>
      <c r="Q1616" s="3">
        <v>128.09</v>
      </c>
      <c r="R1616" s="3">
        <v>127.94</v>
      </c>
      <c r="S1616" s="3">
        <v>122.33</v>
      </c>
      <c r="T1616" s="3">
        <v>123.19</v>
      </c>
      <c r="U1616" s="3">
        <v>121.63</v>
      </c>
      <c r="V1616" s="3">
        <v>144.91999999999999</v>
      </c>
      <c r="W1616" s="3">
        <v>147.19</v>
      </c>
      <c r="X1616" s="3">
        <v>147.82</v>
      </c>
      <c r="Y1616" s="3">
        <v>147.08000000000001</v>
      </c>
      <c r="Z1616" s="3">
        <v>146.76</v>
      </c>
      <c r="AA1616" s="3">
        <v>148.27000000000001</v>
      </c>
      <c r="AB1616" s="3">
        <v>113.25</v>
      </c>
      <c r="AC1616" s="3">
        <v>112.52</v>
      </c>
      <c r="AD1616" s="3">
        <v>112.53</v>
      </c>
      <c r="AE1616" s="3">
        <v>112.5</v>
      </c>
      <c r="AF1616" s="3">
        <v>113.91</v>
      </c>
      <c r="AG1616" s="3">
        <v>114.75</v>
      </c>
      <c r="AH1616" s="3">
        <v>132.56</v>
      </c>
      <c r="AI1616" s="3">
        <v>135.07</v>
      </c>
      <c r="AJ1616" s="3">
        <v>136.93</v>
      </c>
      <c r="AK1616" s="3">
        <v>137.63999999999999</v>
      </c>
      <c r="AL1616" s="3">
        <v>137.01</v>
      </c>
      <c r="AM1616" s="3">
        <v>136.62</v>
      </c>
      <c r="AN1616" s="3">
        <v>96</v>
      </c>
      <c r="AO1616" s="3">
        <v>95.37</v>
      </c>
      <c r="AP1616" s="3">
        <v>95.38</v>
      </c>
      <c r="AQ1616" s="3">
        <v>95.35</v>
      </c>
      <c r="AR1616" s="3">
        <v>96.75</v>
      </c>
      <c r="AS1616" s="3">
        <v>95.37</v>
      </c>
      <c r="AT1616" s="3">
        <v>102.26</v>
      </c>
      <c r="AU1616" s="3">
        <v>104.77</v>
      </c>
      <c r="AV1616" s="3">
        <v>106.63</v>
      </c>
      <c r="AW1616" s="3">
        <v>107.34</v>
      </c>
      <c r="AX1616" s="3">
        <v>108.08</v>
      </c>
      <c r="AY1616" s="3">
        <v>106.33</v>
      </c>
    </row>
    <row r="1617" spans="1:51" x14ac:dyDescent="0.35">
      <c r="A1617" s="5">
        <f t="shared" si="26"/>
        <v>44988</v>
      </c>
      <c r="B1617" t="s">
        <v>2491</v>
      </c>
      <c r="C1617" s="2">
        <v>44988</v>
      </c>
      <c r="D1617" s="3">
        <v>121.23</v>
      </c>
      <c r="E1617" s="3">
        <v>120.92</v>
      </c>
      <c r="F1617" s="3">
        <v>122.23</v>
      </c>
      <c r="G1617" s="3">
        <v>124.04</v>
      </c>
      <c r="H1617" s="3">
        <v>126.74</v>
      </c>
      <c r="I1617" s="3">
        <v>130.63999999999999</v>
      </c>
      <c r="J1617" s="3">
        <v>145.33000000000001</v>
      </c>
      <c r="K1617" s="3">
        <v>147.31</v>
      </c>
      <c r="L1617" s="3">
        <v>146.27000000000001</v>
      </c>
      <c r="M1617" s="3">
        <v>154.52000000000001</v>
      </c>
      <c r="N1617" s="3">
        <v>152.5</v>
      </c>
      <c r="O1617" s="3">
        <v>150.12</v>
      </c>
      <c r="P1617" s="3">
        <v>124.99</v>
      </c>
      <c r="Q1617" s="3">
        <v>124.66</v>
      </c>
      <c r="R1617" s="3">
        <v>124.51</v>
      </c>
      <c r="S1617" s="3">
        <v>118.99</v>
      </c>
      <c r="T1617" s="3">
        <v>119.85</v>
      </c>
      <c r="U1617" s="3">
        <v>118.29</v>
      </c>
      <c r="V1617" s="3">
        <v>142.16</v>
      </c>
      <c r="W1617" s="3">
        <v>144.43</v>
      </c>
      <c r="X1617" s="3">
        <v>145.06</v>
      </c>
      <c r="Y1617" s="3">
        <v>144.32</v>
      </c>
      <c r="Z1617" s="3">
        <v>144</v>
      </c>
      <c r="AA1617" s="3">
        <v>145.51</v>
      </c>
      <c r="AB1617" s="3">
        <v>109.98</v>
      </c>
      <c r="AC1617" s="3">
        <v>109.25</v>
      </c>
      <c r="AD1617" s="3">
        <v>109.26</v>
      </c>
      <c r="AE1617" s="3">
        <v>109.23</v>
      </c>
      <c r="AF1617" s="3">
        <v>110.64</v>
      </c>
      <c r="AG1617" s="3">
        <v>111.48</v>
      </c>
      <c r="AH1617" s="3">
        <v>129.69999999999999</v>
      </c>
      <c r="AI1617" s="3">
        <v>132.21</v>
      </c>
      <c r="AJ1617" s="3">
        <v>134.07</v>
      </c>
      <c r="AK1617" s="3">
        <v>134.78</v>
      </c>
      <c r="AL1617" s="3">
        <v>134.15</v>
      </c>
      <c r="AM1617" s="3">
        <v>133.76</v>
      </c>
      <c r="AN1617" s="3">
        <v>93.55</v>
      </c>
      <c r="AO1617" s="3">
        <v>92.92</v>
      </c>
      <c r="AP1617" s="3">
        <v>92.93</v>
      </c>
      <c r="AQ1617" s="3">
        <v>92.9</v>
      </c>
      <c r="AR1617" s="3">
        <v>94.3</v>
      </c>
      <c r="AS1617" s="3">
        <v>92.92</v>
      </c>
      <c r="AT1617" s="3">
        <v>99.4</v>
      </c>
      <c r="AU1617" s="3">
        <v>101.91</v>
      </c>
      <c r="AV1617" s="3">
        <v>103.77</v>
      </c>
      <c r="AW1617" s="3">
        <v>104.48</v>
      </c>
      <c r="AX1617" s="3">
        <v>105.22</v>
      </c>
      <c r="AY1617" s="3">
        <v>103.47</v>
      </c>
    </row>
    <row r="1618" spans="1:51" x14ac:dyDescent="0.35">
      <c r="A1618" s="5">
        <f t="shared" si="26"/>
        <v>44991</v>
      </c>
      <c r="B1618" t="s">
        <v>2492</v>
      </c>
      <c r="C1618" s="2">
        <v>44991</v>
      </c>
      <c r="D1618" s="3">
        <v>115.34</v>
      </c>
      <c r="E1618" s="3">
        <v>114.88</v>
      </c>
      <c r="F1618" s="3">
        <v>118.36</v>
      </c>
      <c r="G1618" s="3">
        <v>120.19</v>
      </c>
      <c r="H1618" s="3">
        <v>121.73</v>
      </c>
      <c r="I1618" s="3">
        <v>126.25</v>
      </c>
      <c r="J1618" s="3">
        <v>139.69999999999999</v>
      </c>
      <c r="K1618" s="3">
        <v>141.68</v>
      </c>
      <c r="L1618" s="3">
        <v>140.63999999999999</v>
      </c>
      <c r="M1618" s="3">
        <v>148.72</v>
      </c>
      <c r="N1618" s="3">
        <v>146.69999999999999</v>
      </c>
      <c r="O1618" s="3">
        <v>144.32</v>
      </c>
      <c r="P1618" s="3">
        <v>121.05</v>
      </c>
      <c r="Q1618" s="3">
        <v>120.8</v>
      </c>
      <c r="R1618" s="3">
        <v>120.69</v>
      </c>
      <c r="S1618" s="3">
        <v>116.63</v>
      </c>
      <c r="T1618" s="3">
        <v>117.28</v>
      </c>
      <c r="U1618" s="3">
        <v>116.11</v>
      </c>
      <c r="V1618" s="3">
        <v>138.16999999999999</v>
      </c>
      <c r="W1618" s="3">
        <v>140.44</v>
      </c>
      <c r="X1618" s="3">
        <v>141.07</v>
      </c>
      <c r="Y1618" s="3">
        <v>140.33000000000001</v>
      </c>
      <c r="Z1618" s="3">
        <v>140.01</v>
      </c>
      <c r="AA1618" s="3">
        <v>141.52000000000001</v>
      </c>
      <c r="AB1618" s="3">
        <v>108.12</v>
      </c>
      <c r="AC1618" s="3">
        <v>107.39</v>
      </c>
      <c r="AD1618" s="3">
        <v>107.4</v>
      </c>
      <c r="AE1618" s="3">
        <v>107.37</v>
      </c>
      <c r="AF1618" s="3">
        <v>108.78</v>
      </c>
      <c r="AG1618" s="3">
        <v>109.62</v>
      </c>
      <c r="AH1618" s="3">
        <v>128.44</v>
      </c>
      <c r="AI1618" s="3">
        <v>130.94999999999999</v>
      </c>
      <c r="AJ1618" s="3">
        <v>132.81</v>
      </c>
      <c r="AK1618" s="3">
        <v>133.52000000000001</v>
      </c>
      <c r="AL1618" s="3">
        <v>132.88999999999999</v>
      </c>
      <c r="AM1618" s="3">
        <v>132.5</v>
      </c>
      <c r="AN1618" s="3">
        <v>91.5</v>
      </c>
      <c r="AO1618" s="3">
        <v>90.87</v>
      </c>
      <c r="AP1618" s="3">
        <v>90.88</v>
      </c>
      <c r="AQ1618" s="3">
        <v>90.85</v>
      </c>
      <c r="AR1618" s="3">
        <v>92.25</v>
      </c>
      <c r="AS1618" s="3">
        <v>90.87</v>
      </c>
      <c r="AT1618" s="3">
        <v>98.14</v>
      </c>
      <c r="AU1618" s="3">
        <v>100.65</v>
      </c>
      <c r="AV1618" s="3">
        <v>102.51</v>
      </c>
      <c r="AW1618" s="3">
        <v>103.22</v>
      </c>
      <c r="AX1618" s="3">
        <v>103.96</v>
      </c>
      <c r="AY1618" s="3">
        <v>102.21</v>
      </c>
    </row>
    <row r="1619" spans="1:51" x14ac:dyDescent="0.35">
      <c r="A1619" s="5">
        <f t="shared" si="26"/>
        <v>44992</v>
      </c>
      <c r="B1619" t="s">
        <v>2493</v>
      </c>
      <c r="C1619" s="2">
        <v>44992</v>
      </c>
      <c r="D1619" s="3">
        <v>117.31</v>
      </c>
      <c r="E1619" s="3">
        <v>117.28</v>
      </c>
      <c r="F1619" s="3">
        <v>119.32</v>
      </c>
      <c r="G1619" s="3">
        <v>119.62</v>
      </c>
      <c r="H1619" s="3">
        <v>122.75</v>
      </c>
      <c r="I1619" s="3">
        <v>127.65</v>
      </c>
      <c r="J1619" s="3">
        <v>141.65</v>
      </c>
      <c r="K1619" s="3">
        <v>143.63</v>
      </c>
      <c r="L1619" s="3">
        <v>142.59</v>
      </c>
      <c r="M1619" s="3">
        <v>152.22</v>
      </c>
      <c r="N1619" s="3">
        <v>150.19999999999999</v>
      </c>
      <c r="O1619" s="3">
        <v>147.82</v>
      </c>
      <c r="P1619" s="3">
        <v>122.34</v>
      </c>
      <c r="Q1619" s="3">
        <v>122.09</v>
      </c>
      <c r="R1619" s="3">
        <v>121.98</v>
      </c>
      <c r="S1619" s="3">
        <v>117.92</v>
      </c>
      <c r="T1619" s="3">
        <v>118.57</v>
      </c>
      <c r="U1619" s="3">
        <v>117.4</v>
      </c>
      <c r="V1619" s="3">
        <v>141</v>
      </c>
      <c r="W1619" s="3">
        <v>143.27000000000001</v>
      </c>
      <c r="X1619" s="3">
        <v>143.9</v>
      </c>
      <c r="Y1619" s="3">
        <v>143.16</v>
      </c>
      <c r="Z1619" s="3">
        <v>142.84</v>
      </c>
      <c r="AA1619" s="3">
        <v>144.35</v>
      </c>
      <c r="AB1619" s="3">
        <v>111.62</v>
      </c>
      <c r="AC1619" s="3">
        <v>110.89</v>
      </c>
      <c r="AD1619" s="3">
        <v>110.9</v>
      </c>
      <c r="AE1619" s="3">
        <v>110.87</v>
      </c>
      <c r="AF1619" s="3">
        <v>112.28</v>
      </c>
      <c r="AG1619" s="3">
        <v>113.12</v>
      </c>
      <c r="AH1619" s="3">
        <v>129.97999999999999</v>
      </c>
      <c r="AI1619" s="3">
        <v>132.49</v>
      </c>
      <c r="AJ1619" s="3">
        <v>134.35</v>
      </c>
      <c r="AK1619" s="3">
        <v>135.06</v>
      </c>
      <c r="AL1619" s="3">
        <v>134.43</v>
      </c>
      <c r="AM1619" s="3">
        <v>134.04</v>
      </c>
      <c r="AN1619" s="3">
        <v>94</v>
      </c>
      <c r="AO1619" s="3">
        <v>93.37</v>
      </c>
      <c r="AP1619" s="3">
        <v>93.38</v>
      </c>
      <c r="AQ1619" s="3">
        <v>93.35</v>
      </c>
      <c r="AR1619" s="3">
        <v>94.75</v>
      </c>
      <c r="AS1619" s="3">
        <v>93.37</v>
      </c>
      <c r="AT1619" s="3">
        <v>99.68</v>
      </c>
      <c r="AU1619" s="3">
        <v>102.19</v>
      </c>
      <c r="AV1619" s="3">
        <v>104.05</v>
      </c>
      <c r="AW1619" s="3">
        <v>104.76</v>
      </c>
      <c r="AX1619" s="3">
        <v>105.5</v>
      </c>
      <c r="AY1619" s="3">
        <v>103.75</v>
      </c>
    </row>
    <row r="1620" spans="1:51" x14ac:dyDescent="0.35">
      <c r="A1620" s="5">
        <f t="shared" si="26"/>
        <v>44993</v>
      </c>
      <c r="B1620" t="s">
        <v>2494</v>
      </c>
      <c r="C1620" s="2">
        <v>44993</v>
      </c>
      <c r="D1620" s="3">
        <v>116.53</v>
      </c>
      <c r="E1620" s="3">
        <v>117.15</v>
      </c>
      <c r="F1620" s="3">
        <v>118.87</v>
      </c>
      <c r="G1620" s="3">
        <v>120.64</v>
      </c>
      <c r="H1620" s="3">
        <v>123.77</v>
      </c>
      <c r="I1620" s="3">
        <v>129.59</v>
      </c>
      <c r="J1620" s="3">
        <v>143.91</v>
      </c>
      <c r="K1620" s="3">
        <v>145.88999999999999</v>
      </c>
      <c r="L1620" s="3">
        <v>144.85</v>
      </c>
      <c r="M1620" s="3">
        <v>153.87</v>
      </c>
      <c r="N1620" s="3">
        <v>151.85</v>
      </c>
      <c r="O1620" s="3">
        <v>149.47</v>
      </c>
      <c r="P1620" s="3">
        <v>124.08</v>
      </c>
      <c r="Q1620" s="3">
        <v>123.83</v>
      </c>
      <c r="R1620" s="3">
        <v>123.72</v>
      </c>
      <c r="S1620" s="3">
        <v>119.66</v>
      </c>
      <c r="T1620" s="3">
        <v>120.31</v>
      </c>
      <c r="U1620" s="3">
        <v>119.14</v>
      </c>
      <c r="V1620" s="3">
        <v>141.31</v>
      </c>
      <c r="W1620" s="3">
        <v>143.58000000000001</v>
      </c>
      <c r="X1620" s="3">
        <v>144.21</v>
      </c>
      <c r="Y1620" s="3">
        <v>143.47</v>
      </c>
      <c r="Z1620" s="3">
        <v>143.15</v>
      </c>
      <c r="AA1620" s="3">
        <v>144.66</v>
      </c>
      <c r="AB1620" s="3">
        <v>110.97</v>
      </c>
      <c r="AC1620" s="3">
        <v>110.24</v>
      </c>
      <c r="AD1620" s="3">
        <v>110.25</v>
      </c>
      <c r="AE1620" s="3">
        <v>110.22</v>
      </c>
      <c r="AF1620" s="3">
        <v>111.63</v>
      </c>
      <c r="AG1620" s="3">
        <v>112.47</v>
      </c>
      <c r="AH1620" s="3">
        <v>128.66</v>
      </c>
      <c r="AI1620" s="3">
        <v>131.16999999999999</v>
      </c>
      <c r="AJ1620" s="3">
        <v>133.03</v>
      </c>
      <c r="AK1620" s="3">
        <v>133.74</v>
      </c>
      <c r="AL1620" s="3">
        <v>133.11000000000001</v>
      </c>
      <c r="AM1620" s="3">
        <v>132.72</v>
      </c>
      <c r="AN1620" s="3">
        <v>93.35</v>
      </c>
      <c r="AO1620" s="3">
        <v>92.72</v>
      </c>
      <c r="AP1620" s="3">
        <v>92.73</v>
      </c>
      <c r="AQ1620" s="3">
        <v>92.7</v>
      </c>
      <c r="AR1620" s="3">
        <v>94.1</v>
      </c>
      <c r="AS1620" s="3">
        <v>92.72</v>
      </c>
      <c r="AT1620" s="3">
        <v>99.03</v>
      </c>
      <c r="AU1620" s="3">
        <v>101.54</v>
      </c>
      <c r="AV1620" s="3">
        <v>103.4</v>
      </c>
      <c r="AW1620" s="3">
        <v>104.11</v>
      </c>
      <c r="AX1620" s="3">
        <v>104.85</v>
      </c>
      <c r="AY1620" s="3">
        <v>103.1</v>
      </c>
    </row>
    <row r="1621" spans="1:51" x14ac:dyDescent="0.35">
      <c r="A1621" s="5">
        <f t="shared" si="26"/>
        <v>44994</v>
      </c>
      <c r="B1621" t="s">
        <v>2495</v>
      </c>
      <c r="C1621" s="2">
        <v>44994</v>
      </c>
      <c r="D1621" s="3">
        <v>121.25</v>
      </c>
      <c r="E1621" s="3">
        <v>120.7</v>
      </c>
      <c r="F1621" s="3">
        <v>122.92</v>
      </c>
      <c r="G1621" s="3">
        <v>123.12</v>
      </c>
      <c r="H1621" s="3">
        <v>126.53</v>
      </c>
      <c r="I1621" s="3">
        <v>136.11000000000001</v>
      </c>
      <c r="J1621" s="3">
        <v>150.78</v>
      </c>
      <c r="K1621" s="3">
        <v>152.76</v>
      </c>
      <c r="L1621" s="3">
        <v>151.72</v>
      </c>
      <c r="M1621" s="3">
        <v>160.85</v>
      </c>
      <c r="N1621" s="3">
        <v>158.83000000000001</v>
      </c>
      <c r="O1621" s="3">
        <v>156.55000000000001</v>
      </c>
      <c r="P1621" s="3">
        <v>128.72999999999999</v>
      </c>
      <c r="Q1621" s="3">
        <v>128.47999999999999</v>
      </c>
      <c r="R1621" s="3">
        <v>128.37</v>
      </c>
      <c r="S1621" s="3">
        <v>124.13</v>
      </c>
      <c r="T1621" s="3">
        <v>124.78</v>
      </c>
      <c r="U1621" s="3">
        <v>123.61</v>
      </c>
      <c r="V1621" s="3">
        <v>143.49</v>
      </c>
      <c r="W1621" s="3">
        <v>145.76</v>
      </c>
      <c r="X1621" s="3">
        <v>146.38999999999999</v>
      </c>
      <c r="Y1621" s="3">
        <v>145.65</v>
      </c>
      <c r="Z1621" s="3">
        <v>145.33000000000001</v>
      </c>
      <c r="AA1621" s="3">
        <v>146.84</v>
      </c>
      <c r="AB1621" s="3">
        <v>115.89</v>
      </c>
      <c r="AC1621" s="3">
        <v>115.16</v>
      </c>
      <c r="AD1621" s="3">
        <v>115.17</v>
      </c>
      <c r="AE1621" s="3">
        <v>115.14</v>
      </c>
      <c r="AF1621" s="3">
        <v>116.55</v>
      </c>
      <c r="AG1621" s="3">
        <v>117.39</v>
      </c>
      <c r="AH1621" s="3">
        <v>130.35</v>
      </c>
      <c r="AI1621" s="3">
        <v>132.86000000000001</v>
      </c>
      <c r="AJ1621" s="3">
        <v>134.72</v>
      </c>
      <c r="AK1621" s="3">
        <v>135.43</v>
      </c>
      <c r="AL1621" s="3">
        <v>134.80000000000001</v>
      </c>
      <c r="AM1621" s="3">
        <v>134.41</v>
      </c>
      <c r="AN1621" s="3">
        <v>96.15</v>
      </c>
      <c r="AO1621" s="3">
        <v>95.52</v>
      </c>
      <c r="AP1621" s="3">
        <v>95.53</v>
      </c>
      <c r="AQ1621" s="3">
        <v>95.5</v>
      </c>
      <c r="AR1621" s="3">
        <v>96.9</v>
      </c>
      <c r="AS1621" s="3">
        <v>95.52</v>
      </c>
      <c r="AT1621" s="3">
        <v>100.72</v>
      </c>
      <c r="AU1621" s="3">
        <v>103.23</v>
      </c>
      <c r="AV1621" s="3">
        <v>105.09</v>
      </c>
      <c r="AW1621" s="3">
        <v>105.8</v>
      </c>
      <c r="AX1621" s="3">
        <v>106.54</v>
      </c>
      <c r="AY1621" s="3">
        <v>104.79</v>
      </c>
    </row>
    <row r="1622" spans="1:51" x14ac:dyDescent="0.35">
      <c r="A1622" s="5">
        <f t="shared" si="26"/>
        <v>44995</v>
      </c>
      <c r="B1622" t="s">
        <v>2496</v>
      </c>
      <c r="C1622" s="2">
        <v>44995</v>
      </c>
      <c r="D1622" s="3">
        <v>136.13</v>
      </c>
      <c r="E1622" s="3">
        <v>137.01</v>
      </c>
      <c r="F1622" s="3">
        <v>139.69</v>
      </c>
      <c r="G1622" s="3">
        <v>145</v>
      </c>
      <c r="H1622" s="3">
        <v>145.41</v>
      </c>
      <c r="I1622" s="3">
        <v>154.02000000000001</v>
      </c>
      <c r="J1622" s="3">
        <v>164.1</v>
      </c>
      <c r="K1622" s="3">
        <v>166.08</v>
      </c>
      <c r="L1622" s="3">
        <v>165.04</v>
      </c>
      <c r="M1622" s="3">
        <v>173.56</v>
      </c>
      <c r="N1622" s="3">
        <v>171.54</v>
      </c>
      <c r="O1622" s="3">
        <v>169.21</v>
      </c>
      <c r="P1622" s="3">
        <v>139.25</v>
      </c>
      <c r="Q1622" s="3">
        <v>139</v>
      </c>
      <c r="R1622" s="3">
        <v>138.88999999999999</v>
      </c>
      <c r="S1622" s="3">
        <v>134.41</v>
      </c>
      <c r="T1622" s="3">
        <v>135.06</v>
      </c>
      <c r="U1622" s="3">
        <v>133.88999999999999</v>
      </c>
      <c r="V1622" s="3">
        <v>153.91</v>
      </c>
      <c r="W1622" s="3">
        <v>156.18</v>
      </c>
      <c r="X1622" s="3">
        <v>156.81</v>
      </c>
      <c r="Y1622" s="3">
        <v>156.07</v>
      </c>
      <c r="Z1622" s="3">
        <v>155.75</v>
      </c>
      <c r="AA1622" s="3">
        <v>157.26</v>
      </c>
      <c r="AB1622" s="3">
        <v>119.72</v>
      </c>
      <c r="AC1622" s="3">
        <v>118.99</v>
      </c>
      <c r="AD1622" s="3">
        <v>119</v>
      </c>
      <c r="AE1622" s="3">
        <v>118.97</v>
      </c>
      <c r="AF1622" s="3">
        <v>120.38</v>
      </c>
      <c r="AG1622" s="3">
        <v>121.22</v>
      </c>
      <c r="AH1622" s="3">
        <v>132.34</v>
      </c>
      <c r="AI1622" s="3">
        <v>134.85</v>
      </c>
      <c r="AJ1622" s="3">
        <v>136.71</v>
      </c>
      <c r="AK1622" s="3">
        <v>137.41999999999999</v>
      </c>
      <c r="AL1622" s="3">
        <v>136.79</v>
      </c>
      <c r="AM1622" s="3">
        <v>136.4</v>
      </c>
      <c r="AN1622" s="3">
        <v>100.64</v>
      </c>
      <c r="AO1622" s="3">
        <v>100.01</v>
      </c>
      <c r="AP1622" s="3">
        <v>100.02</v>
      </c>
      <c r="AQ1622" s="3">
        <v>99.99</v>
      </c>
      <c r="AR1622" s="3">
        <v>101.39</v>
      </c>
      <c r="AS1622" s="3">
        <v>100.01</v>
      </c>
      <c r="AT1622" s="3">
        <v>102.71</v>
      </c>
      <c r="AU1622" s="3">
        <v>105.22</v>
      </c>
      <c r="AV1622" s="3">
        <v>107.08</v>
      </c>
      <c r="AW1622" s="3">
        <v>107.79</v>
      </c>
      <c r="AX1622" s="3">
        <v>108.53</v>
      </c>
      <c r="AY1622" s="3">
        <v>106.78</v>
      </c>
    </row>
    <row r="1623" spans="1:51" x14ac:dyDescent="0.35">
      <c r="A1623" s="5">
        <f t="shared" si="26"/>
        <v>44998</v>
      </c>
      <c r="B1623" t="s">
        <v>2497</v>
      </c>
      <c r="C1623" s="2">
        <v>44998</v>
      </c>
      <c r="D1623" s="3">
        <v>129.56</v>
      </c>
      <c r="E1623" s="3">
        <v>129.77000000000001</v>
      </c>
      <c r="F1623" s="3">
        <v>135.16</v>
      </c>
      <c r="G1623" s="3">
        <v>138.71</v>
      </c>
      <c r="H1623" s="3">
        <v>140.11000000000001</v>
      </c>
      <c r="I1623" s="3">
        <v>146.08000000000001</v>
      </c>
      <c r="J1623" s="3">
        <v>162.16</v>
      </c>
      <c r="K1623" s="3">
        <v>164.14</v>
      </c>
      <c r="L1623" s="3">
        <v>163.1</v>
      </c>
      <c r="M1623" s="3">
        <v>170.3</v>
      </c>
      <c r="N1623" s="3">
        <v>168.28</v>
      </c>
      <c r="O1623" s="3">
        <v>165.95</v>
      </c>
      <c r="P1623" s="3">
        <v>134.76</v>
      </c>
      <c r="Q1623" s="3">
        <v>134.51</v>
      </c>
      <c r="R1623" s="3">
        <v>134.4</v>
      </c>
      <c r="S1623" s="3">
        <v>129.91999999999999</v>
      </c>
      <c r="T1623" s="3">
        <v>130.57</v>
      </c>
      <c r="U1623" s="3">
        <v>129.4</v>
      </c>
      <c r="V1623" s="3">
        <v>151.59</v>
      </c>
      <c r="W1623" s="3">
        <v>153.86000000000001</v>
      </c>
      <c r="X1623" s="3">
        <v>154.49</v>
      </c>
      <c r="Y1623" s="3">
        <v>153.75</v>
      </c>
      <c r="Z1623" s="3">
        <v>153.43</v>
      </c>
      <c r="AA1623" s="3">
        <v>154.94</v>
      </c>
      <c r="AB1623" s="3">
        <v>115.23</v>
      </c>
      <c r="AC1623" s="3">
        <v>114.5</v>
      </c>
      <c r="AD1623" s="3">
        <v>114.51</v>
      </c>
      <c r="AE1623" s="3">
        <v>114.48</v>
      </c>
      <c r="AF1623" s="3">
        <v>115.89</v>
      </c>
      <c r="AG1623" s="3">
        <v>116.73</v>
      </c>
      <c r="AH1623" s="3">
        <v>130.02000000000001</v>
      </c>
      <c r="AI1623" s="3">
        <v>132.53</v>
      </c>
      <c r="AJ1623" s="3">
        <v>134.38999999999999</v>
      </c>
      <c r="AK1623" s="3">
        <v>135.1</v>
      </c>
      <c r="AL1623" s="3">
        <v>134.47</v>
      </c>
      <c r="AM1623" s="3">
        <v>134.08000000000001</v>
      </c>
      <c r="AN1623" s="3">
        <v>96.15</v>
      </c>
      <c r="AO1623" s="3">
        <v>95.52</v>
      </c>
      <c r="AP1623" s="3">
        <v>95.53</v>
      </c>
      <c r="AQ1623" s="3">
        <v>95.5</v>
      </c>
      <c r="AR1623" s="3">
        <v>96.9</v>
      </c>
      <c r="AS1623" s="3">
        <v>95.52</v>
      </c>
      <c r="AT1623" s="3">
        <v>100.39</v>
      </c>
      <c r="AU1623" s="3">
        <v>102.9</v>
      </c>
      <c r="AV1623" s="3">
        <v>104.76</v>
      </c>
      <c r="AW1623" s="3">
        <v>105.47</v>
      </c>
      <c r="AX1623" s="3">
        <v>106.21</v>
      </c>
      <c r="AY1623" s="3">
        <v>104.46</v>
      </c>
    </row>
    <row r="1624" spans="1:51" x14ac:dyDescent="0.35">
      <c r="A1624" s="5">
        <f t="shared" si="26"/>
        <v>44999</v>
      </c>
      <c r="B1624" t="s">
        <v>2498</v>
      </c>
      <c r="C1624" s="2">
        <v>44999</v>
      </c>
      <c r="D1624" s="3">
        <v>118.33</v>
      </c>
      <c r="E1624" s="3">
        <v>118.75</v>
      </c>
      <c r="F1624" s="3">
        <v>123.67</v>
      </c>
      <c r="G1624" s="3">
        <v>127.06</v>
      </c>
      <c r="H1624" s="3">
        <v>128.56</v>
      </c>
      <c r="I1624" s="3">
        <v>133.07</v>
      </c>
      <c r="J1624" s="3">
        <v>146.82</v>
      </c>
      <c r="K1624" s="3">
        <v>148.80000000000001</v>
      </c>
      <c r="L1624" s="3">
        <v>147.76</v>
      </c>
      <c r="M1624" s="3">
        <v>154.21</v>
      </c>
      <c r="N1624" s="3">
        <v>152.19</v>
      </c>
      <c r="O1624" s="3">
        <v>149.86000000000001</v>
      </c>
      <c r="P1624" s="3">
        <v>122.9</v>
      </c>
      <c r="Q1624" s="3">
        <v>122.65</v>
      </c>
      <c r="R1624" s="3">
        <v>122.54</v>
      </c>
      <c r="S1624" s="3">
        <v>118.06</v>
      </c>
      <c r="T1624" s="3">
        <v>118.71</v>
      </c>
      <c r="U1624" s="3">
        <v>118.35</v>
      </c>
      <c r="V1624" s="3">
        <v>141.51</v>
      </c>
      <c r="W1624" s="3">
        <v>143.78</v>
      </c>
      <c r="X1624" s="3">
        <v>144.41</v>
      </c>
      <c r="Y1624" s="3">
        <v>143.66999999999999</v>
      </c>
      <c r="Z1624" s="3">
        <v>143.35</v>
      </c>
      <c r="AA1624" s="3">
        <v>144.86000000000001</v>
      </c>
      <c r="AB1624" s="3">
        <v>110.98</v>
      </c>
      <c r="AC1624" s="3">
        <v>110.25</v>
      </c>
      <c r="AD1624" s="3">
        <v>110.26</v>
      </c>
      <c r="AE1624" s="3">
        <v>110.23</v>
      </c>
      <c r="AF1624" s="3">
        <v>111.64</v>
      </c>
      <c r="AG1624" s="3">
        <v>112.48</v>
      </c>
      <c r="AH1624" s="3">
        <v>123.17</v>
      </c>
      <c r="AI1624" s="3">
        <v>125.68</v>
      </c>
      <c r="AJ1624" s="3">
        <v>127.54</v>
      </c>
      <c r="AK1624" s="3">
        <v>128.25</v>
      </c>
      <c r="AL1624" s="3">
        <v>127.62</v>
      </c>
      <c r="AM1624" s="3">
        <v>127.23</v>
      </c>
      <c r="AN1624" s="3">
        <v>91.9</v>
      </c>
      <c r="AO1624" s="3">
        <v>91.27</v>
      </c>
      <c r="AP1624" s="3">
        <v>91.28</v>
      </c>
      <c r="AQ1624" s="3">
        <v>91.25</v>
      </c>
      <c r="AR1624" s="3">
        <v>92.65</v>
      </c>
      <c r="AS1624" s="3">
        <v>91.27</v>
      </c>
      <c r="AT1624" s="3">
        <v>93.54</v>
      </c>
      <c r="AU1624" s="3">
        <v>96.05</v>
      </c>
      <c r="AV1624" s="3">
        <v>97.91</v>
      </c>
      <c r="AW1624" s="3">
        <v>98.62</v>
      </c>
      <c r="AX1624" s="3">
        <v>99.36</v>
      </c>
      <c r="AY1624" s="3">
        <v>97.61</v>
      </c>
    </row>
    <row r="1625" spans="1:51" x14ac:dyDescent="0.35">
      <c r="A1625" s="5">
        <f t="shared" si="26"/>
        <v>45000</v>
      </c>
      <c r="B1625" t="s">
        <v>2499</v>
      </c>
      <c r="C1625" s="2">
        <v>45000</v>
      </c>
      <c r="D1625" s="3">
        <v>112.97</v>
      </c>
      <c r="E1625" s="3">
        <v>113.35</v>
      </c>
      <c r="F1625" s="3">
        <v>118.06</v>
      </c>
      <c r="G1625" s="3">
        <v>121.79</v>
      </c>
      <c r="H1625" s="3">
        <v>123.27</v>
      </c>
      <c r="I1625" s="3">
        <v>127.3</v>
      </c>
      <c r="J1625" s="3">
        <v>141.56</v>
      </c>
      <c r="K1625" s="3">
        <v>143.54</v>
      </c>
      <c r="L1625" s="3">
        <v>142.5</v>
      </c>
      <c r="M1625" s="3">
        <v>151.02000000000001</v>
      </c>
      <c r="N1625" s="3">
        <v>149</v>
      </c>
      <c r="O1625" s="3">
        <v>146.66999999999999</v>
      </c>
      <c r="P1625" s="3">
        <v>118.28</v>
      </c>
      <c r="Q1625" s="3">
        <v>118.03</v>
      </c>
      <c r="R1625" s="3">
        <v>117.92</v>
      </c>
      <c r="S1625" s="3">
        <v>113.44</v>
      </c>
      <c r="T1625" s="3">
        <v>114.09</v>
      </c>
      <c r="U1625" s="3">
        <v>113.73</v>
      </c>
      <c r="V1625" s="3">
        <v>136.69999999999999</v>
      </c>
      <c r="W1625" s="3">
        <v>138.97</v>
      </c>
      <c r="X1625" s="3">
        <v>139.6</v>
      </c>
      <c r="Y1625" s="3">
        <v>138.86000000000001</v>
      </c>
      <c r="Z1625" s="3">
        <v>138.54</v>
      </c>
      <c r="AA1625" s="3">
        <v>140.05000000000001</v>
      </c>
      <c r="AB1625" s="3">
        <v>106.13</v>
      </c>
      <c r="AC1625" s="3">
        <v>105.4</v>
      </c>
      <c r="AD1625" s="3">
        <v>105.41</v>
      </c>
      <c r="AE1625" s="3">
        <v>105.38</v>
      </c>
      <c r="AF1625" s="3">
        <v>106.79</v>
      </c>
      <c r="AG1625" s="3">
        <v>107.63</v>
      </c>
      <c r="AH1625" s="3">
        <v>120.9</v>
      </c>
      <c r="AI1625" s="3">
        <v>123.41</v>
      </c>
      <c r="AJ1625" s="3">
        <v>125.27</v>
      </c>
      <c r="AK1625" s="3">
        <v>125.98</v>
      </c>
      <c r="AL1625" s="3">
        <v>125.35</v>
      </c>
      <c r="AM1625" s="3">
        <v>124.96</v>
      </c>
      <c r="AN1625" s="3">
        <v>89.65</v>
      </c>
      <c r="AO1625" s="3">
        <v>89.02</v>
      </c>
      <c r="AP1625" s="3">
        <v>89.03</v>
      </c>
      <c r="AQ1625" s="3">
        <v>89</v>
      </c>
      <c r="AR1625" s="3">
        <v>90.4</v>
      </c>
      <c r="AS1625" s="3">
        <v>89.02</v>
      </c>
      <c r="AT1625" s="3">
        <v>91.29</v>
      </c>
      <c r="AU1625" s="3">
        <v>93.8</v>
      </c>
      <c r="AV1625" s="3">
        <v>95.66</v>
      </c>
      <c r="AW1625" s="3">
        <v>96.37</v>
      </c>
      <c r="AX1625" s="3">
        <v>97.11</v>
      </c>
      <c r="AY1625" s="3">
        <v>95.36</v>
      </c>
    </row>
    <row r="1626" spans="1:51" x14ac:dyDescent="0.35">
      <c r="A1626" s="5">
        <f t="shared" si="26"/>
        <v>45001</v>
      </c>
      <c r="B1626" t="s">
        <v>2500</v>
      </c>
      <c r="C1626" s="2">
        <v>45001</v>
      </c>
      <c r="D1626" s="3">
        <v>113.93</v>
      </c>
      <c r="E1626" s="3">
        <v>113.88</v>
      </c>
      <c r="F1626" s="3">
        <v>120.52</v>
      </c>
      <c r="G1626" s="3">
        <v>121.89</v>
      </c>
      <c r="H1626" s="3">
        <v>123.37</v>
      </c>
      <c r="I1626" s="3">
        <v>127.14</v>
      </c>
      <c r="J1626" s="3">
        <v>142.25</v>
      </c>
      <c r="K1626" s="3">
        <v>144.22999999999999</v>
      </c>
      <c r="L1626" s="3">
        <v>143.19</v>
      </c>
      <c r="M1626" s="3">
        <v>150.80000000000001</v>
      </c>
      <c r="N1626" s="3">
        <v>148.78</v>
      </c>
      <c r="O1626" s="3">
        <v>146.44999999999999</v>
      </c>
      <c r="P1626" s="3">
        <v>118.72</v>
      </c>
      <c r="Q1626" s="3">
        <v>118.47</v>
      </c>
      <c r="R1626" s="3">
        <v>118.36</v>
      </c>
      <c r="S1626" s="3">
        <v>113.88</v>
      </c>
      <c r="T1626" s="3">
        <v>114.53</v>
      </c>
      <c r="U1626" s="3">
        <v>114.17</v>
      </c>
      <c r="V1626" s="3">
        <v>137.28</v>
      </c>
      <c r="W1626" s="3">
        <v>139.55000000000001</v>
      </c>
      <c r="X1626" s="3">
        <v>140.18</v>
      </c>
      <c r="Y1626" s="3">
        <v>139.44</v>
      </c>
      <c r="Z1626" s="3">
        <v>139.12</v>
      </c>
      <c r="AA1626" s="3">
        <v>140.63</v>
      </c>
      <c r="AB1626" s="3">
        <v>105.85</v>
      </c>
      <c r="AC1626" s="3">
        <v>105.12</v>
      </c>
      <c r="AD1626" s="3">
        <v>105.13</v>
      </c>
      <c r="AE1626" s="3">
        <v>105.1</v>
      </c>
      <c r="AF1626" s="3">
        <v>106.51</v>
      </c>
      <c r="AG1626" s="3">
        <v>107.35</v>
      </c>
      <c r="AH1626" s="3">
        <v>121.98</v>
      </c>
      <c r="AI1626" s="3">
        <v>124.49</v>
      </c>
      <c r="AJ1626" s="3">
        <v>126.35</v>
      </c>
      <c r="AK1626" s="3">
        <v>127.06</v>
      </c>
      <c r="AL1626" s="3">
        <v>126.43</v>
      </c>
      <c r="AM1626" s="3">
        <v>126.04</v>
      </c>
      <c r="AN1626" s="3">
        <v>90.73</v>
      </c>
      <c r="AO1626" s="3">
        <v>90.1</v>
      </c>
      <c r="AP1626" s="3">
        <v>90.11</v>
      </c>
      <c r="AQ1626" s="3">
        <v>90.08</v>
      </c>
      <c r="AR1626" s="3">
        <v>91.48</v>
      </c>
      <c r="AS1626" s="3">
        <v>90.1</v>
      </c>
      <c r="AT1626" s="3">
        <v>92.37</v>
      </c>
      <c r="AU1626" s="3">
        <v>94.88</v>
      </c>
      <c r="AV1626" s="3">
        <v>96.74</v>
      </c>
      <c r="AW1626" s="3">
        <v>97.45</v>
      </c>
      <c r="AX1626" s="3">
        <v>98.19</v>
      </c>
      <c r="AY1626" s="3">
        <v>96.44</v>
      </c>
    </row>
    <row r="1627" spans="1:51" x14ac:dyDescent="0.35">
      <c r="A1627" s="5">
        <f t="shared" si="26"/>
        <v>45002</v>
      </c>
      <c r="B1627" t="s">
        <v>2501</v>
      </c>
      <c r="C1627" s="2">
        <v>45002</v>
      </c>
      <c r="D1627" s="3">
        <v>109.49</v>
      </c>
      <c r="E1627" s="3">
        <v>110.5</v>
      </c>
      <c r="F1627" s="3">
        <v>118.18</v>
      </c>
      <c r="G1627" s="3">
        <v>119.18</v>
      </c>
      <c r="H1627" s="3">
        <v>120.66</v>
      </c>
      <c r="I1627" s="3">
        <v>124.2</v>
      </c>
      <c r="J1627" s="3">
        <v>141.26</v>
      </c>
      <c r="K1627" s="3">
        <v>143.24</v>
      </c>
      <c r="L1627" s="3">
        <v>142.19999999999999</v>
      </c>
      <c r="M1627" s="3">
        <v>150.08000000000001</v>
      </c>
      <c r="N1627" s="3">
        <v>148.06</v>
      </c>
      <c r="O1627" s="3">
        <v>145.72999999999999</v>
      </c>
      <c r="P1627" s="3">
        <v>117.65</v>
      </c>
      <c r="Q1627" s="3">
        <v>117.4</v>
      </c>
      <c r="R1627" s="3">
        <v>117.29</v>
      </c>
      <c r="S1627" s="3">
        <v>112.81</v>
      </c>
      <c r="T1627" s="3">
        <v>113.46</v>
      </c>
      <c r="U1627" s="3">
        <v>113.1</v>
      </c>
      <c r="V1627" s="3">
        <v>136.26</v>
      </c>
      <c r="W1627" s="3">
        <v>138.53</v>
      </c>
      <c r="X1627" s="3">
        <v>139.16</v>
      </c>
      <c r="Y1627" s="3">
        <v>138.41999999999999</v>
      </c>
      <c r="Z1627" s="3">
        <v>138.1</v>
      </c>
      <c r="AA1627" s="3">
        <v>139.61000000000001</v>
      </c>
      <c r="AB1627" s="3">
        <v>105.67</v>
      </c>
      <c r="AC1627" s="3">
        <v>104.94</v>
      </c>
      <c r="AD1627" s="3">
        <v>104.95</v>
      </c>
      <c r="AE1627" s="3">
        <v>104.92</v>
      </c>
      <c r="AF1627" s="3">
        <v>106.33</v>
      </c>
      <c r="AG1627" s="3">
        <v>107.17</v>
      </c>
      <c r="AH1627" s="3">
        <v>120.94</v>
      </c>
      <c r="AI1627" s="3">
        <v>123.45</v>
      </c>
      <c r="AJ1627" s="3">
        <v>125.31</v>
      </c>
      <c r="AK1627" s="3">
        <v>126.02</v>
      </c>
      <c r="AL1627" s="3">
        <v>125.39</v>
      </c>
      <c r="AM1627" s="3">
        <v>125</v>
      </c>
      <c r="AN1627" s="3">
        <v>90.55</v>
      </c>
      <c r="AO1627" s="3">
        <v>89.92</v>
      </c>
      <c r="AP1627" s="3">
        <v>89.93</v>
      </c>
      <c r="AQ1627" s="3">
        <v>89.9</v>
      </c>
      <c r="AR1627" s="3">
        <v>91.3</v>
      </c>
      <c r="AS1627" s="3">
        <v>89.92</v>
      </c>
      <c r="AT1627" s="3">
        <v>91.33</v>
      </c>
      <c r="AU1627" s="3">
        <v>93.84</v>
      </c>
      <c r="AV1627" s="3">
        <v>95.7</v>
      </c>
      <c r="AW1627" s="3">
        <v>96.41</v>
      </c>
      <c r="AX1627" s="3">
        <v>97.15</v>
      </c>
      <c r="AY1627" s="3">
        <v>95.4</v>
      </c>
    </row>
    <row r="1628" spans="1:51" x14ac:dyDescent="0.35">
      <c r="A1628" s="5">
        <f t="shared" si="26"/>
        <v>45005</v>
      </c>
      <c r="B1628" t="s">
        <v>2502</v>
      </c>
      <c r="C1628" s="2">
        <v>45005</v>
      </c>
      <c r="D1628" s="3">
        <v>103.63</v>
      </c>
      <c r="E1628" s="3">
        <v>104.55</v>
      </c>
      <c r="F1628" s="3">
        <v>111.05</v>
      </c>
      <c r="G1628" s="3">
        <v>110.63</v>
      </c>
      <c r="H1628" s="3">
        <v>111.67</v>
      </c>
      <c r="I1628" s="3">
        <v>116.4</v>
      </c>
      <c r="J1628" s="3">
        <v>135.53</v>
      </c>
      <c r="K1628" s="3">
        <v>137.52000000000001</v>
      </c>
      <c r="L1628" s="3">
        <v>136.49</v>
      </c>
      <c r="M1628" s="3">
        <v>145.94</v>
      </c>
      <c r="N1628" s="3">
        <v>143.91999999999999</v>
      </c>
      <c r="O1628" s="3">
        <v>141.59</v>
      </c>
      <c r="P1628" s="3">
        <v>113.55</v>
      </c>
      <c r="Q1628" s="3">
        <v>113.3</v>
      </c>
      <c r="R1628" s="3">
        <v>113.19</v>
      </c>
      <c r="S1628" s="3">
        <v>108.71</v>
      </c>
      <c r="T1628" s="3">
        <v>109.36</v>
      </c>
      <c r="U1628" s="3">
        <v>109</v>
      </c>
      <c r="V1628" s="3">
        <v>131.85</v>
      </c>
      <c r="W1628" s="3">
        <v>134.12</v>
      </c>
      <c r="X1628" s="3">
        <v>134.75</v>
      </c>
      <c r="Y1628" s="3">
        <v>134.01</v>
      </c>
      <c r="Z1628" s="3">
        <v>133.69</v>
      </c>
      <c r="AA1628" s="3">
        <v>135.19999999999999</v>
      </c>
      <c r="AB1628" s="3">
        <v>104.48</v>
      </c>
      <c r="AC1628" s="3">
        <v>103.75</v>
      </c>
      <c r="AD1628" s="3">
        <v>103.76</v>
      </c>
      <c r="AE1628" s="3">
        <v>103.73</v>
      </c>
      <c r="AF1628" s="3">
        <v>105.14</v>
      </c>
      <c r="AG1628" s="3">
        <v>105.98</v>
      </c>
      <c r="AH1628" s="3">
        <v>120.56</v>
      </c>
      <c r="AI1628" s="3">
        <v>123.07</v>
      </c>
      <c r="AJ1628" s="3">
        <v>124.93</v>
      </c>
      <c r="AK1628" s="3">
        <v>125.64</v>
      </c>
      <c r="AL1628" s="3">
        <v>125.01</v>
      </c>
      <c r="AM1628" s="3">
        <v>124.62</v>
      </c>
      <c r="AN1628" s="3">
        <v>89.36</v>
      </c>
      <c r="AO1628" s="3">
        <v>88.73</v>
      </c>
      <c r="AP1628" s="3">
        <v>88.74</v>
      </c>
      <c r="AQ1628" s="3">
        <v>88.71</v>
      </c>
      <c r="AR1628" s="3">
        <v>90.11</v>
      </c>
      <c r="AS1628" s="3">
        <v>88.73</v>
      </c>
      <c r="AT1628" s="3">
        <v>90.95</v>
      </c>
      <c r="AU1628" s="3">
        <v>93.46</v>
      </c>
      <c r="AV1628" s="3">
        <v>95.32</v>
      </c>
      <c r="AW1628" s="3">
        <v>96.03</v>
      </c>
      <c r="AX1628" s="3">
        <v>96.77</v>
      </c>
      <c r="AY1628" s="3">
        <v>95.02</v>
      </c>
    </row>
    <row r="1629" spans="1:51" x14ac:dyDescent="0.35">
      <c r="A1629" s="5">
        <f t="shared" si="26"/>
        <v>45006</v>
      </c>
      <c r="B1629" t="s">
        <v>2503</v>
      </c>
      <c r="C1629" s="2">
        <v>45006</v>
      </c>
      <c r="D1629" s="3">
        <v>107.01</v>
      </c>
      <c r="E1629" s="3">
        <v>108.67</v>
      </c>
      <c r="F1629" s="3">
        <v>115.1</v>
      </c>
      <c r="G1629" s="3">
        <v>116.88</v>
      </c>
      <c r="H1629" s="3">
        <v>118.01</v>
      </c>
      <c r="I1629" s="3">
        <v>123.45</v>
      </c>
      <c r="J1629" s="3">
        <v>140.33000000000001</v>
      </c>
      <c r="K1629" s="3">
        <v>142.32</v>
      </c>
      <c r="L1629" s="3">
        <v>141.29</v>
      </c>
      <c r="M1629" s="3">
        <v>150.86000000000001</v>
      </c>
      <c r="N1629" s="3">
        <v>148.84</v>
      </c>
      <c r="O1629" s="3">
        <v>146.51</v>
      </c>
      <c r="P1629" s="3">
        <v>116.24</v>
      </c>
      <c r="Q1629" s="3">
        <v>115.99</v>
      </c>
      <c r="R1629" s="3">
        <v>115.88</v>
      </c>
      <c r="S1629" s="3">
        <v>111.4</v>
      </c>
      <c r="T1629" s="3">
        <v>112.05</v>
      </c>
      <c r="U1629" s="3">
        <v>111.69</v>
      </c>
      <c r="V1629" s="3">
        <v>134.59</v>
      </c>
      <c r="W1629" s="3">
        <v>136.86000000000001</v>
      </c>
      <c r="X1629" s="3">
        <v>137.49</v>
      </c>
      <c r="Y1629" s="3">
        <v>136.75</v>
      </c>
      <c r="Z1629" s="3">
        <v>136.43</v>
      </c>
      <c r="AA1629" s="3">
        <v>137.94</v>
      </c>
      <c r="AB1629" s="3">
        <v>101.07</v>
      </c>
      <c r="AC1629" s="3">
        <v>100.34</v>
      </c>
      <c r="AD1629" s="3">
        <v>100.35</v>
      </c>
      <c r="AE1629" s="3">
        <v>100.32</v>
      </c>
      <c r="AF1629" s="3">
        <v>101.73</v>
      </c>
      <c r="AG1629" s="3">
        <v>102.57</v>
      </c>
      <c r="AH1629" s="3">
        <v>120.8</v>
      </c>
      <c r="AI1629" s="3">
        <v>123.31</v>
      </c>
      <c r="AJ1629" s="3">
        <v>125.17</v>
      </c>
      <c r="AK1629" s="3">
        <v>125.88</v>
      </c>
      <c r="AL1629" s="3">
        <v>125.25</v>
      </c>
      <c r="AM1629" s="3">
        <v>124.86</v>
      </c>
      <c r="AN1629" s="3">
        <v>85.95</v>
      </c>
      <c r="AO1629" s="3">
        <v>85.32</v>
      </c>
      <c r="AP1629" s="3">
        <v>85.33</v>
      </c>
      <c r="AQ1629" s="3">
        <v>85.3</v>
      </c>
      <c r="AR1629" s="3">
        <v>86.7</v>
      </c>
      <c r="AS1629" s="3">
        <v>85.32</v>
      </c>
      <c r="AT1629" s="3">
        <v>91.19</v>
      </c>
      <c r="AU1629" s="3">
        <v>93.7</v>
      </c>
      <c r="AV1629" s="3">
        <v>95.56</v>
      </c>
      <c r="AW1629" s="3">
        <v>96.27</v>
      </c>
      <c r="AX1629" s="3">
        <v>97.01</v>
      </c>
      <c r="AY1629" s="3">
        <v>95.26</v>
      </c>
    </row>
    <row r="1630" spans="1:51" x14ac:dyDescent="0.35">
      <c r="A1630" s="5">
        <f t="shared" si="26"/>
        <v>45007</v>
      </c>
      <c r="B1630" t="s">
        <v>2504</v>
      </c>
      <c r="C1630" s="2">
        <v>45007</v>
      </c>
      <c r="D1630" s="3">
        <v>105.09</v>
      </c>
      <c r="E1630" s="3">
        <v>106.41</v>
      </c>
      <c r="F1630" s="3">
        <v>112.84</v>
      </c>
      <c r="G1630" s="3">
        <v>114.29</v>
      </c>
      <c r="H1630" s="3">
        <v>115.35</v>
      </c>
      <c r="I1630" s="3">
        <v>121.54</v>
      </c>
      <c r="J1630" s="3">
        <v>136.83000000000001</v>
      </c>
      <c r="K1630" s="3">
        <v>138.82</v>
      </c>
      <c r="L1630" s="3">
        <v>137.79</v>
      </c>
      <c r="M1630" s="3">
        <v>147.21</v>
      </c>
      <c r="N1630" s="3">
        <v>145.19</v>
      </c>
      <c r="O1630" s="3">
        <v>142.86000000000001</v>
      </c>
      <c r="P1630" s="3">
        <v>113.51</v>
      </c>
      <c r="Q1630" s="3">
        <v>113.26</v>
      </c>
      <c r="R1630" s="3">
        <v>113.15</v>
      </c>
      <c r="S1630" s="3">
        <v>108.67</v>
      </c>
      <c r="T1630" s="3">
        <v>109.32</v>
      </c>
      <c r="U1630" s="3">
        <v>108.96</v>
      </c>
      <c r="V1630" s="3">
        <v>133.1</v>
      </c>
      <c r="W1630" s="3">
        <v>135.37</v>
      </c>
      <c r="X1630" s="3">
        <v>136</v>
      </c>
      <c r="Y1630" s="3">
        <v>135.26</v>
      </c>
      <c r="Z1630" s="3">
        <v>134.94</v>
      </c>
      <c r="AA1630" s="3">
        <v>136.44999999999999</v>
      </c>
      <c r="AB1630" s="3">
        <v>102.19</v>
      </c>
      <c r="AC1630" s="3">
        <v>101.46</v>
      </c>
      <c r="AD1630" s="3">
        <v>101.47</v>
      </c>
      <c r="AE1630" s="3">
        <v>101.44</v>
      </c>
      <c r="AF1630" s="3">
        <v>102.85</v>
      </c>
      <c r="AG1630" s="3">
        <v>103.69</v>
      </c>
      <c r="AH1630" s="3">
        <v>120.57</v>
      </c>
      <c r="AI1630" s="3">
        <v>123.08</v>
      </c>
      <c r="AJ1630" s="3">
        <v>124.94</v>
      </c>
      <c r="AK1630" s="3">
        <v>125.65</v>
      </c>
      <c r="AL1630" s="3">
        <v>125.02</v>
      </c>
      <c r="AM1630" s="3">
        <v>124.63</v>
      </c>
      <c r="AN1630" s="3">
        <v>87.07</v>
      </c>
      <c r="AO1630" s="3">
        <v>86.44</v>
      </c>
      <c r="AP1630" s="3">
        <v>86.45</v>
      </c>
      <c r="AQ1630" s="3">
        <v>86.42</v>
      </c>
      <c r="AR1630" s="3">
        <v>87.82</v>
      </c>
      <c r="AS1630" s="3">
        <v>86.44</v>
      </c>
      <c r="AT1630" s="3">
        <v>90.96</v>
      </c>
      <c r="AU1630" s="3">
        <v>93.47</v>
      </c>
      <c r="AV1630" s="3">
        <v>95.33</v>
      </c>
      <c r="AW1630" s="3">
        <v>96.04</v>
      </c>
      <c r="AX1630" s="3">
        <v>96.78</v>
      </c>
      <c r="AY1630" s="3">
        <v>95.03</v>
      </c>
    </row>
    <row r="1631" spans="1:51" x14ac:dyDescent="0.35">
      <c r="A1631" s="5">
        <f t="shared" si="26"/>
        <v>45008</v>
      </c>
      <c r="B1631" t="s">
        <v>2505</v>
      </c>
      <c r="C1631" s="2">
        <v>45008</v>
      </c>
      <c r="D1631" s="3">
        <v>111.08</v>
      </c>
      <c r="E1631" s="3">
        <v>111.63</v>
      </c>
      <c r="F1631" s="3">
        <v>118.69</v>
      </c>
      <c r="G1631" s="3">
        <v>120.3</v>
      </c>
      <c r="H1631" s="3">
        <v>121.33</v>
      </c>
      <c r="I1631" s="3">
        <v>128.11000000000001</v>
      </c>
      <c r="J1631" s="3">
        <v>144.16</v>
      </c>
      <c r="K1631" s="3">
        <v>146.15</v>
      </c>
      <c r="L1631" s="3">
        <v>145.12</v>
      </c>
      <c r="M1631" s="3">
        <v>154.79</v>
      </c>
      <c r="N1631" s="3">
        <v>152.77000000000001</v>
      </c>
      <c r="O1631" s="3">
        <v>150.44</v>
      </c>
      <c r="P1631" s="3">
        <v>121.71</v>
      </c>
      <c r="Q1631" s="3">
        <v>121.46</v>
      </c>
      <c r="R1631" s="3">
        <v>121.35</v>
      </c>
      <c r="S1631" s="3">
        <v>116.87</v>
      </c>
      <c r="T1631" s="3">
        <v>117.52</v>
      </c>
      <c r="U1631" s="3">
        <v>117.16</v>
      </c>
      <c r="V1631" s="3">
        <v>136.66999999999999</v>
      </c>
      <c r="W1631" s="3">
        <v>138.94</v>
      </c>
      <c r="X1631" s="3">
        <v>139.57</v>
      </c>
      <c r="Y1631" s="3">
        <v>138.83000000000001</v>
      </c>
      <c r="Z1631" s="3">
        <v>138.51</v>
      </c>
      <c r="AA1631" s="3">
        <v>140.02000000000001</v>
      </c>
      <c r="AB1631" s="3">
        <v>104.02</v>
      </c>
      <c r="AC1631" s="3">
        <v>103.29</v>
      </c>
      <c r="AD1631" s="3">
        <v>103.3</v>
      </c>
      <c r="AE1631" s="3">
        <v>103.27</v>
      </c>
      <c r="AF1631" s="3">
        <v>104.68</v>
      </c>
      <c r="AG1631" s="3">
        <v>105.52</v>
      </c>
      <c r="AH1631" s="3">
        <v>122.26</v>
      </c>
      <c r="AI1631" s="3">
        <v>124.77</v>
      </c>
      <c r="AJ1631" s="3">
        <v>126.63</v>
      </c>
      <c r="AK1631" s="3">
        <v>127.34</v>
      </c>
      <c r="AL1631" s="3">
        <v>126.71</v>
      </c>
      <c r="AM1631" s="3">
        <v>126.32</v>
      </c>
      <c r="AN1631" s="3">
        <v>88.9</v>
      </c>
      <c r="AO1631" s="3">
        <v>88.27</v>
      </c>
      <c r="AP1631" s="3">
        <v>88.28</v>
      </c>
      <c r="AQ1631" s="3">
        <v>88.25</v>
      </c>
      <c r="AR1631" s="3">
        <v>89.65</v>
      </c>
      <c r="AS1631" s="3">
        <v>88.27</v>
      </c>
      <c r="AT1631" s="3">
        <v>92.65</v>
      </c>
      <c r="AU1631" s="3">
        <v>95.16</v>
      </c>
      <c r="AV1631" s="3">
        <v>97.02</v>
      </c>
      <c r="AW1631" s="3">
        <v>97.73</v>
      </c>
      <c r="AX1631" s="3">
        <v>98.47</v>
      </c>
      <c r="AY1631" s="3">
        <v>96.72</v>
      </c>
    </row>
    <row r="1632" spans="1:51" x14ac:dyDescent="0.35">
      <c r="A1632" s="5">
        <f t="shared" si="26"/>
        <v>45009</v>
      </c>
      <c r="B1632" t="s">
        <v>2506</v>
      </c>
      <c r="C1632" s="2">
        <v>45009</v>
      </c>
      <c r="D1632" s="3">
        <v>106.65</v>
      </c>
      <c r="E1632" s="3">
        <v>107.55</v>
      </c>
      <c r="F1632" s="3">
        <v>113.69</v>
      </c>
      <c r="G1632" s="3">
        <v>115.14</v>
      </c>
      <c r="H1632" s="3">
        <v>116.18</v>
      </c>
      <c r="I1632" s="3">
        <v>123.53</v>
      </c>
      <c r="J1632" s="3">
        <v>140.96</v>
      </c>
      <c r="K1632" s="3">
        <v>142.94999999999999</v>
      </c>
      <c r="L1632" s="3">
        <v>141.91999999999999</v>
      </c>
      <c r="M1632" s="3">
        <v>151.77000000000001</v>
      </c>
      <c r="N1632" s="3">
        <v>149.79</v>
      </c>
      <c r="O1632" s="3">
        <v>147.46</v>
      </c>
      <c r="P1632" s="3">
        <v>118.3</v>
      </c>
      <c r="Q1632" s="3">
        <v>118.05</v>
      </c>
      <c r="R1632" s="3">
        <v>117.94</v>
      </c>
      <c r="S1632" s="3">
        <v>113.46</v>
      </c>
      <c r="T1632" s="3">
        <v>114.11</v>
      </c>
      <c r="U1632" s="3">
        <v>113.75</v>
      </c>
      <c r="V1632" s="3">
        <v>135.74</v>
      </c>
      <c r="W1632" s="3">
        <v>138.01</v>
      </c>
      <c r="X1632" s="3">
        <v>138.63999999999999</v>
      </c>
      <c r="Y1632" s="3">
        <v>137.9</v>
      </c>
      <c r="Z1632" s="3">
        <v>137.58000000000001</v>
      </c>
      <c r="AA1632" s="3">
        <v>139.09</v>
      </c>
      <c r="AB1632" s="3">
        <v>100.55</v>
      </c>
      <c r="AC1632" s="3">
        <v>99.82</v>
      </c>
      <c r="AD1632" s="3">
        <v>99.83</v>
      </c>
      <c r="AE1632" s="3">
        <v>99.8</v>
      </c>
      <c r="AF1632" s="3">
        <v>101.21</v>
      </c>
      <c r="AG1632" s="3">
        <v>102.05</v>
      </c>
      <c r="AH1632" s="3">
        <v>119.29</v>
      </c>
      <c r="AI1632" s="3">
        <v>121.8</v>
      </c>
      <c r="AJ1632" s="3">
        <v>123.66</v>
      </c>
      <c r="AK1632" s="3">
        <v>124.37</v>
      </c>
      <c r="AL1632" s="3">
        <v>123.74</v>
      </c>
      <c r="AM1632" s="3">
        <v>123.35</v>
      </c>
      <c r="AN1632" s="3">
        <v>86.43</v>
      </c>
      <c r="AO1632" s="3">
        <v>85.8</v>
      </c>
      <c r="AP1632" s="3">
        <v>85.81</v>
      </c>
      <c r="AQ1632" s="3">
        <v>85.78</v>
      </c>
      <c r="AR1632" s="3">
        <v>87.18</v>
      </c>
      <c r="AS1632" s="3">
        <v>85.8</v>
      </c>
      <c r="AT1632" s="3">
        <v>90.68</v>
      </c>
      <c r="AU1632" s="3">
        <v>93.19</v>
      </c>
      <c r="AV1632" s="3">
        <v>95.05</v>
      </c>
      <c r="AW1632" s="3">
        <v>95.76</v>
      </c>
      <c r="AX1632" s="3">
        <v>96.5</v>
      </c>
      <c r="AY1632" s="3">
        <v>94.75</v>
      </c>
    </row>
    <row r="1633" spans="1:51" x14ac:dyDescent="0.35">
      <c r="A1633" s="5">
        <f t="shared" si="26"/>
        <v>45012</v>
      </c>
      <c r="B1633" t="s">
        <v>2507</v>
      </c>
      <c r="C1633" s="2">
        <v>45012</v>
      </c>
      <c r="D1633" s="3">
        <v>108.76</v>
      </c>
      <c r="E1633" s="3">
        <v>109.23</v>
      </c>
      <c r="F1633" s="3">
        <v>114.69</v>
      </c>
      <c r="G1633" s="3">
        <v>116.45</v>
      </c>
      <c r="H1633" s="3">
        <v>117.48</v>
      </c>
      <c r="I1633" s="3">
        <v>125.15</v>
      </c>
      <c r="J1633" s="3">
        <v>142.88999999999999</v>
      </c>
      <c r="K1633" s="3">
        <v>144.88</v>
      </c>
      <c r="L1633" s="3">
        <v>143.85</v>
      </c>
      <c r="M1633" s="3">
        <v>153.41999999999999</v>
      </c>
      <c r="N1633" s="3">
        <v>151.44</v>
      </c>
      <c r="O1633" s="3">
        <v>149.11000000000001</v>
      </c>
      <c r="P1633" s="3">
        <v>118.52</v>
      </c>
      <c r="Q1633" s="3">
        <v>118.27</v>
      </c>
      <c r="R1633" s="3">
        <v>118.16</v>
      </c>
      <c r="S1633" s="3">
        <v>113.68</v>
      </c>
      <c r="T1633" s="3">
        <v>114.33</v>
      </c>
      <c r="U1633" s="3">
        <v>113.97</v>
      </c>
      <c r="V1633" s="3">
        <v>138.9</v>
      </c>
      <c r="W1633" s="3">
        <v>141.16999999999999</v>
      </c>
      <c r="X1633" s="3">
        <v>141.80000000000001</v>
      </c>
      <c r="Y1633" s="3">
        <v>141.06</v>
      </c>
      <c r="Z1633" s="3">
        <v>140.74</v>
      </c>
      <c r="AA1633" s="3">
        <v>142.25</v>
      </c>
      <c r="AB1633" s="3">
        <v>101.09</v>
      </c>
      <c r="AC1633" s="3">
        <v>100.36</v>
      </c>
      <c r="AD1633" s="3">
        <v>100.37</v>
      </c>
      <c r="AE1633" s="3">
        <v>100.34</v>
      </c>
      <c r="AF1633" s="3">
        <v>101.75</v>
      </c>
      <c r="AG1633" s="3">
        <v>102.59</v>
      </c>
      <c r="AH1633" s="3">
        <v>119.66</v>
      </c>
      <c r="AI1633" s="3">
        <v>122.17</v>
      </c>
      <c r="AJ1633" s="3">
        <v>124.03</v>
      </c>
      <c r="AK1633" s="3">
        <v>124.74</v>
      </c>
      <c r="AL1633" s="3">
        <v>124.11</v>
      </c>
      <c r="AM1633" s="3">
        <v>123.72</v>
      </c>
      <c r="AN1633" s="3">
        <v>86.8</v>
      </c>
      <c r="AO1633" s="3">
        <v>86.17</v>
      </c>
      <c r="AP1633" s="3">
        <v>86.18</v>
      </c>
      <c r="AQ1633" s="3">
        <v>86.15</v>
      </c>
      <c r="AR1633" s="3">
        <v>87.55</v>
      </c>
      <c r="AS1633" s="3">
        <v>86.17</v>
      </c>
      <c r="AT1633" s="3">
        <v>102.36</v>
      </c>
      <c r="AU1633" s="3">
        <v>104.87</v>
      </c>
      <c r="AV1633" s="3">
        <v>106.73</v>
      </c>
      <c r="AW1633" s="3">
        <v>107.44</v>
      </c>
      <c r="AX1633" s="3">
        <v>108.18</v>
      </c>
      <c r="AY1633" s="3">
        <v>106.43</v>
      </c>
    </row>
    <row r="1634" spans="1:51" x14ac:dyDescent="0.35">
      <c r="A1634" s="5">
        <f t="shared" si="26"/>
        <v>45013</v>
      </c>
      <c r="B1634" t="s">
        <v>2508</v>
      </c>
      <c r="C1634" s="2">
        <v>45013</v>
      </c>
      <c r="D1634" s="3">
        <v>110.46</v>
      </c>
      <c r="E1634" s="3">
        <v>110.72</v>
      </c>
      <c r="F1634" s="3">
        <v>116.36</v>
      </c>
      <c r="G1634" s="3">
        <v>116.65</v>
      </c>
      <c r="H1634" s="3">
        <v>117.69</v>
      </c>
      <c r="I1634" s="3">
        <v>126.14</v>
      </c>
      <c r="J1634" s="3">
        <v>145.61000000000001</v>
      </c>
      <c r="K1634" s="3">
        <v>147.6</v>
      </c>
      <c r="L1634" s="3">
        <v>146.57</v>
      </c>
      <c r="M1634" s="3">
        <v>155.63</v>
      </c>
      <c r="N1634" s="3">
        <v>153.65</v>
      </c>
      <c r="O1634" s="3">
        <v>151.32</v>
      </c>
      <c r="P1634" s="3">
        <v>120.51</v>
      </c>
      <c r="Q1634" s="3">
        <v>120.26</v>
      </c>
      <c r="R1634" s="3">
        <v>120.15</v>
      </c>
      <c r="S1634" s="3">
        <v>115.67</v>
      </c>
      <c r="T1634" s="3">
        <v>116.32</v>
      </c>
      <c r="U1634" s="3">
        <v>115.96</v>
      </c>
      <c r="V1634" s="3">
        <v>140.09</v>
      </c>
      <c r="W1634" s="3">
        <v>142.36000000000001</v>
      </c>
      <c r="X1634" s="3">
        <v>142.99</v>
      </c>
      <c r="Y1634" s="3">
        <v>142.25</v>
      </c>
      <c r="Z1634" s="3">
        <v>141.93</v>
      </c>
      <c r="AA1634" s="3">
        <v>143.44</v>
      </c>
      <c r="AB1634" s="3">
        <v>103.8</v>
      </c>
      <c r="AC1634" s="3">
        <v>103.07</v>
      </c>
      <c r="AD1634" s="3">
        <v>103.08</v>
      </c>
      <c r="AE1634" s="3">
        <v>103.05</v>
      </c>
      <c r="AF1634" s="3">
        <v>104.46</v>
      </c>
      <c r="AG1634" s="3">
        <v>105.3</v>
      </c>
      <c r="AH1634" s="3">
        <v>123.27</v>
      </c>
      <c r="AI1634" s="3">
        <v>125.78</v>
      </c>
      <c r="AJ1634" s="3">
        <v>127.64</v>
      </c>
      <c r="AK1634" s="3">
        <v>128.35</v>
      </c>
      <c r="AL1634" s="3">
        <v>127.72</v>
      </c>
      <c r="AM1634" s="3">
        <v>127.33</v>
      </c>
      <c r="AN1634" s="3">
        <v>89.51</v>
      </c>
      <c r="AO1634" s="3">
        <v>88.88</v>
      </c>
      <c r="AP1634" s="3">
        <v>88.89</v>
      </c>
      <c r="AQ1634" s="3">
        <v>88.86</v>
      </c>
      <c r="AR1634" s="3">
        <v>90.26</v>
      </c>
      <c r="AS1634" s="3">
        <v>88.88</v>
      </c>
      <c r="AT1634" s="3">
        <v>105.97</v>
      </c>
      <c r="AU1634" s="3">
        <v>108.48</v>
      </c>
      <c r="AV1634" s="3">
        <v>110.34</v>
      </c>
      <c r="AW1634" s="3">
        <v>111.05</v>
      </c>
      <c r="AX1634" s="3">
        <v>111.79</v>
      </c>
      <c r="AY1634" s="3">
        <v>110.04</v>
      </c>
    </row>
    <row r="1635" spans="1:51" x14ac:dyDescent="0.35">
      <c r="A1635" s="5">
        <f t="shared" si="26"/>
        <v>45014</v>
      </c>
      <c r="B1635" t="s">
        <v>2509</v>
      </c>
      <c r="C1635" s="2">
        <v>45014</v>
      </c>
      <c r="D1635" s="3">
        <v>110.62</v>
      </c>
      <c r="E1635" s="3">
        <v>110.88</v>
      </c>
      <c r="F1635" s="3">
        <v>116</v>
      </c>
      <c r="G1635" s="3">
        <v>115.71</v>
      </c>
      <c r="H1635" s="3">
        <v>116.63</v>
      </c>
      <c r="I1635" s="3">
        <v>125.79</v>
      </c>
      <c r="J1635" s="3">
        <v>145.81</v>
      </c>
      <c r="K1635" s="3">
        <v>147.80000000000001</v>
      </c>
      <c r="L1635" s="3">
        <v>146.77000000000001</v>
      </c>
      <c r="M1635" s="3">
        <v>155.69999999999999</v>
      </c>
      <c r="N1635" s="3">
        <v>153.72</v>
      </c>
      <c r="O1635" s="3">
        <v>151.38999999999999</v>
      </c>
      <c r="P1635" s="3">
        <v>120.81</v>
      </c>
      <c r="Q1635" s="3">
        <v>120.56</v>
      </c>
      <c r="R1635" s="3">
        <v>120.45</v>
      </c>
      <c r="S1635" s="3">
        <v>115.97</v>
      </c>
      <c r="T1635" s="3">
        <v>116.62</v>
      </c>
      <c r="U1635" s="3">
        <v>116.26</v>
      </c>
      <c r="V1635" s="3">
        <v>140.41</v>
      </c>
      <c r="W1635" s="3">
        <v>142.68</v>
      </c>
      <c r="X1635" s="3">
        <v>143.31</v>
      </c>
      <c r="Y1635" s="3">
        <v>142.57</v>
      </c>
      <c r="Z1635" s="3">
        <v>142.25</v>
      </c>
      <c r="AA1635" s="3">
        <v>143.76</v>
      </c>
      <c r="AB1635" s="3">
        <v>101.39</v>
      </c>
      <c r="AC1635" s="3">
        <v>100.66</v>
      </c>
      <c r="AD1635" s="3">
        <v>100.67</v>
      </c>
      <c r="AE1635" s="3">
        <v>100.64</v>
      </c>
      <c r="AF1635" s="3">
        <v>102.05</v>
      </c>
      <c r="AG1635" s="3">
        <v>102.89</v>
      </c>
      <c r="AH1635" s="3">
        <v>123.53</v>
      </c>
      <c r="AI1635" s="3">
        <v>126.04</v>
      </c>
      <c r="AJ1635" s="3">
        <v>127.9</v>
      </c>
      <c r="AK1635" s="3">
        <v>128.61000000000001</v>
      </c>
      <c r="AL1635" s="3">
        <v>127.98</v>
      </c>
      <c r="AM1635" s="3">
        <v>127.59</v>
      </c>
      <c r="AN1635" s="3">
        <v>87.1</v>
      </c>
      <c r="AO1635" s="3">
        <v>86.47</v>
      </c>
      <c r="AP1635" s="3">
        <v>86.48</v>
      </c>
      <c r="AQ1635" s="3">
        <v>86.45</v>
      </c>
      <c r="AR1635" s="3">
        <v>87.85</v>
      </c>
      <c r="AS1635" s="3">
        <v>86.47</v>
      </c>
      <c r="AT1635" s="3">
        <v>106.23</v>
      </c>
      <c r="AU1635" s="3">
        <v>108.74</v>
      </c>
      <c r="AV1635" s="3">
        <v>110.6</v>
      </c>
      <c r="AW1635" s="3">
        <v>111.31</v>
      </c>
      <c r="AX1635" s="3">
        <v>112.05</v>
      </c>
      <c r="AY1635" s="3">
        <v>110.3</v>
      </c>
    </row>
    <row r="1636" spans="1:51" x14ac:dyDescent="0.35">
      <c r="A1636" s="5">
        <f t="shared" si="26"/>
        <v>45015</v>
      </c>
      <c r="B1636" t="s">
        <v>2510</v>
      </c>
      <c r="C1636" s="2">
        <v>45015</v>
      </c>
      <c r="D1636" s="3">
        <v>111.15</v>
      </c>
      <c r="E1636" s="3">
        <v>111.27</v>
      </c>
      <c r="F1636" s="3">
        <v>117.11</v>
      </c>
      <c r="G1636" s="3">
        <v>116.97</v>
      </c>
      <c r="H1636" s="3">
        <v>117.88</v>
      </c>
      <c r="I1636" s="3">
        <v>127.62</v>
      </c>
      <c r="J1636" s="3">
        <v>149.52000000000001</v>
      </c>
      <c r="K1636" s="3">
        <v>151.51</v>
      </c>
      <c r="L1636" s="3">
        <v>150.47999999999999</v>
      </c>
      <c r="M1636" s="3">
        <v>160.07</v>
      </c>
      <c r="N1636" s="3">
        <v>158.09</v>
      </c>
      <c r="O1636" s="3">
        <v>155.76</v>
      </c>
      <c r="P1636" s="3">
        <v>121.64</v>
      </c>
      <c r="Q1636" s="3">
        <v>121.39</v>
      </c>
      <c r="R1636" s="3">
        <v>121.28</v>
      </c>
      <c r="S1636" s="3">
        <v>116.8</v>
      </c>
      <c r="T1636" s="3">
        <v>117.45</v>
      </c>
      <c r="U1636" s="3">
        <v>117.09</v>
      </c>
      <c r="V1636" s="3">
        <v>140.72</v>
      </c>
      <c r="W1636" s="3">
        <v>142.99</v>
      </c>
      <c r="X1636" s="3">
        <v>143.62</v>
      </c>
      <c r="Y1636" s="3">
        <v>142.88</v>
      </c>
      <c r="Z1636" s="3">
        <v>142.56</v>
      </c>
      <c r="AA1636" s="3">
        <v>144.07</v>
      </c>
      <c r="AB1636" s="3">
        <v>104.35</v>
      </c>
      <c r="AC1636" s="3">
        <v>103.62</v>
      </c>
      <c r="AD1636" s="3">
        <v>103.63</v>
      </c>
      <c r="AE1636" s="3">
        <v>103.6</v>
      </c>
      <c r="AF1636" s="3">
        <v>105.01</v>
      </c>
      <c r="AG1636" s="3">
        <v>105.85</v>
      </c>
      <c r="AH1636" s="3">
        <v>124.62</v>
      </c>
      <c r="AI1636" s="3">
        <v>127.13</v>
      </c>
      <c r="AJ1636" s="3">
        <v>128.99</v>
      </c>
      <c r="AK1636" s="3">
        <v>129.69999999999999</v>
      </c>
      <c r="AL1636" s="3">
        <v>129.07</v>
      </c>
      <c r="AM1636" s="3">
        <v>128.68</v>
      </c>
      <c r="AN1636" s="3">
        <v>90.06</v>
      </c>
      <c r="AO1636" s="3">
        <v>89.43</v>
      </c>
      <c r="AP1636" s="3">
        <v>89.44</v>
      </c>
      <c r="AQ1636" s="3">
        <v>89.41</v>
      </c>
      <c r="AR1636" s="3">
        <v>90.81</v>
      </c>
      <c r="AS1636" s="3">
        <v>89.43</v>
      </c>
      <c r="AT1636" s="3">
        <v>107.32</v>
      </c>
      <c r="AU1636" s="3">
        <v>109.83</v>
      </c>
      <c r="AV1636" s="3">
        <v>111.69</v>
      </c>
      <c r="AW1636" s="3">
        <v>112.4</v>
      </c>
      <c r="AX1636" s="3">
        <v>113.14</v>
      </c>
      <c r="AY1636" s="3">
        <v>111.39</v>
      </c>
    </row>
    <row r="1637" spans="1:51" x14ac:dyDescent="0.35">
      <c r="A1637" s="5">
        <f t="shared" si="26"/>
        <v>45016</v>
      </c>
      <c r="B1637" t="s">
        <v>2511</v>
      </c>
      <c r="C1637" s="2">
        <v>45016</v>
      </c>
      <c r="D1637" s="3">
        <v>117.07</v>
      </c>
      <c r="E1637" s="3">
        <v>120.87</v>
      </c>
      <c r="F1637" s="3">
        <v>122.38</v>
      </c>
      <c r="G1637" s="3">
        <v>123.49</v>
      </c>
      <c r="H1637" s="3">
        <v>133.07</v>
      </c>
      <c r="I1637" s="3">
        <v>156.30000000000001</v>
      </c>
      <c r="J1637" s="3">
        <v>158.29</v>
      </c>
      <c r="K1637" s="3">
        <v>157.26</v>
      </c>
      <c r="L1637" s="3">
        <v>169.32</v>
      </c>
      <c r="M1637" s="3">
        <v>167.34</v>
      </c>
      <c r="N1637" s="3">
        <v>165.01</v>
      </c>
      <c r="O1637" s="3">
        <v>129.43</v>
      </c>
      <c r="P1637" s="3">
        <v>129.18</v>
      </c>
      <c r="Q1637" s="3">
        <v>129.07</v>
      </c>
      <c r="R1637" s="3">
        <v>124.59</v>
      </c>
      <c r="S1637" s="3">
        <v>125.24</v>
      </c>
      <c r="T1637" s="3">
        <v>124.88</v>
      </c>
      <c r="U1637" s="3">
        <v>145.09</v>
      </c>
      <c r="V1637" s="3">
        <v>147.36000000000001</v>
      </c>
      <c r="W1637" s="3">
        <v>147.99</v>
      </c>
      <c r="X1637" s="3">
        <v>147.25</v>
      </c>
      <c r="Y1637" s="3">
        <v>146.93</v>
      </c>
      <c r="Z1637" s="3">
        <v>148.44</v>
      </c>
      <c r="AA1637" s="3">
        <v>110.11</v>
      </c>
      <c r="AB1637" s="3">
        <v>109.38</v>
      </c>
      <c r="AC1637" s="3">
        <v>109.39</v>
      </c>
      <c r="AD1637" s="3">
        <v>109.36</v>
      </c>
      <c r="AE1637" s="3">
        <v>110.77</v>
      </c>
      <c r="AF1637" s="3">
        <v>111.61</v>
      </c>
      <c r="AG1637" s="3">
        <v>127.27</v>
      </c>
      <c r="AH1637" s="3">
        <v>129.78</v>
      </c>
      <c r="AI1637" s="3">
        <v>131.63999999999999</v>
      </c>
      <c r="AJ1637" s="3">
        <v>132.35</v>
      </c>
      <c r="AK1637" s="3">
        <v>131.72</v>
      </c>
      <c r="AL1637" s="3">
        <v>131.33000000000001</v>
      </c>
      <c r="AM1637" s="3">
        <v>95.82</v>
      </c>
      <c r="AN1637" s="3">
        <v>95.19</v>
      </c>
      <c r="AO1637" s="3">
        <v>95.2</v>
      </c>
      <c r="AP1637" s="3">
        <v>95.17</v>
      </c>
      <c r="AQ1637" s="3">
        <v>96.57</v>
      </c>
      <c r="AR1637" s="3">
        <v>95.19</v>
      </c>
      <c r="AS1637" s="3">
        <v>109.97</v>
      </c>
      <c r="AT1637" s="3">
        <v>112.48</v>
      </c>
      <c r="AU1637" s="3">
        <v>114.34</v>
      </c>
      <c r="AV1637" s="3">
        <v>115.05</v>
      </c>
      <c r="AW1637" s="3">
        <v>115.79</v>
      </c>
      <c r="AX1637" s="3">
        <v>114.04</v>
      </c>
      <c r="AY1637" s="3">
        <v>97.35</v>
      </c>
    </row>
    <row r="1638" spans="1:51" x14ac:dyDescent="0.35">
      <c r="A1638" s="5">
        <f t="shared" si="26"/>
        <v>45019</v>
      </c>
      <c r="B1638" t="s">
        <v>2513</v>
      </c>
      <c r="C1638" s="2">
        <v>45019</v>
      </c>
      <c r="D1638" s="3">
        <v>125.12</v>
      </c>
      <c r="E1638" s="3">
        <v>130.35</v>
      </c>
      <c r="F1638" s="3">
        <v>130.27000000000001</v>
      </c>
      <c r="G1638" s="3">
        <v>131.54</v>
      </c>
      <c r="H1638" s="3">
        <v>140.55000000000001</v>
      </c>
      <c r="I1638" s="3">
        <v>169.26</v>
      </c>
      <c r="J1638" s="3">
        <v>171.25</v>
      </c>
      <c r="K1638" s="3">
        <v>170.22</v>
      </c>
      <c r="L1638" s="3">
        <v>182.57</v>
      </c>
      <c r="M1638" s="3">
        <v>180.59</v>
      </c>
      <c r="N1638" s="3">
        <v>178.26</v>
      </c>
      <c r="O1638" s="3">
        <v>137.62</v>
      </c>
      <c r="P1638" s="3">
        <v>137.37</v>
      </c>
      <c r="Q1638" s="3">
        <v>137.26</v>
      </c>
      <c r="R1638" s="3">
        <v>133.52000000000001</v>
      </c>
      <c r="S1638" s="3">
        <v>134.16999999999999</v>
      </c>
      <c r="T1638" s="3">
        <v>133.81</v>
      </c>
      <c r="U1638" s="3">
        <v>156.19999999999999</v>
      </c>
      <c r="V1638" s="3">
        <v>158.47</v>
      </c>
      <c r="W1638" s="3">
        <v>159.1</v>
      </c>
      <c r="X1638" s="3">
        <v>158.36000000000001</v>
      </c>
      <c r="Y1638" s="3">
        <v>158.04</v>
      </c>
      <c r="Z1638" s="3">
        <v>159.55000000000001</v>
      </c>
      <c r="AA1638" s="3">
        <v>114.8</v>
      </c>
      <c r="AB1638" s="3">
        <v>114.07</v>
      </c>
      <c r="AC1638" s="3">
        <v>114.08</v>
      </c>
      <c r="AD1638" s="3">
        <v>114.05</v>
      </c>
      <c r="AE1638" s="3">
        <v>115.46</v>
      </c>
      <c r="AF1638" s="3">
        <v>116.3</v>
      </c>
      <c r="AG1638" s="3">
        <v>135.41</v>
      </c>
      <c r="AH1638" s="3">
        <v>137.91999999999999</v>
      </c>
      <c r="AI1638" s="3">
        <v>139.78</v>
      </c>
      <c r="AJ1638" s="3">
        <v>140.49</v>
      </c>
      <c r="AK1638" s="3">
        <v>139.86000000000001</v>
      </c>
      <c r="AL1638" s="3">
        <v>139.47</v>
      </c>
      <c r="AM1638" s="3">
        <v>104.6</v>
      </c>
      <c r="AN1638" s="3">
        <v>103.97</v>
      </c>
      <c r="AO1638" s="3">
        <v>103.98</v>
      </c>
      <c r="AP1638" s="3">
        <v>103.95</v>
      </c>
      <c r="AQ1638" s="3">
        <v>105.35</v>
      </c>
      <c r="AR1638" s="3">
        <v>103.97</v>
      </c>
      <c r="AS1638" s="3">
        <v>118.11</v>
      </c>
      <c r="AT1638" s="3">
        <v>120.62</v>
      </c>
      <c r="AU1638" s="3">
        <v>122.48</v>
      </c>
      <c r="AV1638" s="3">
        <v>123.19</v>
      </c>
      <c r="AW1638" s="3">
        <v>123.93</v>
      </c>
      <c r="AX1638" s="3">
        <v>122.18</v>
      </c>
      <c r="AY1638" s="3">
        <v>106.13</v>
      </c>
    </row>
    <row r="1639" spans="1:51" x14ac:dyDescent="0.35">
      <c r="A1639" s="5">
        <f t="shared" si="26"/>
        <v>45020</v>
      </c>
      <c r="B1639" t="s">
        <v>2514</v>
      </c>
      <c r="C1639" s="2">
        <v>45020</v>
      </c>
      <c r="D1639" s="3">
        <v>115.85</v>
      </c>
      <c r="E1639" s="3">
        <v>122.02</v>
      </c>
      <c r="F1639" s="3">
        <v>123.04</v>
      </c>
      <c r="G1639" s="3">
        <v>123.05</v>
      </c>
      <c r="H1639" s="3">
        <v>133.22999999999999</v>
      </c>
      <c r="I1639" s="3">
        <v>160.44</v>
      </c>
      <c r="J1639" s="3">
        <v>162.43</v>
      </c>
      <c r="K1639" s="3">
        <v>161.4</v>
      </c>
      <c r="L1639" s="3">
        <v>173.6</v>
      </c>
      <c r="M1639" s="3">
        <v>171.62</v>
      </c>
      <c r="N1639" s="3">
        <v>169.29</v>
      </c>
      <c r="O1639" s="3">
        <v>131.28</v>
      </c>
      <c r="P1639" s="3">
        <v>131.03</v>
      </c>
      <c r="Q1639" s="3">
        <v>130.91999999999999</v>
      </c>
      <c r="R1639" s="3">
        <v>128</v>
      </c>
      <c r="S1639" s="3">
        <v>128.65</v>
      </c>
      <c r="T1639" s="3">
        <v>128.29</v>
      </c>
      <c r="U1639" s="3">
        <v>148.06</v>
      </c>
      <c r="V1639" s="3">
        <v>150.33000000000001</v>
      </c>
      <c r="W1639" s="3">
        <v>150.96</v>
      </c>
      <c r="X1639" s="3">
        <v>150.22</v>
      </c>
      <c r="Y1639" s="3">
        <v>149.9</v>
      </c>
      <c r="Z1639" s="3">
        <v>151.41</v>
      </c>
      <c r="AA1639" s="3">
        <v>111.07</v>
      </c>
      <c r="AB1639" s="3">
        <v>110.34</v>
      </c>
      <c r="AC1639" s="3">
        <v>110.35</v>
      </c>
      <c r="AD1639" s="3">
        <v>110.32</v>
      </c>
      <c r="AE1639" s="3">
        <v>111.73</v>
      </c>
      <c r="AF1639" s="3">
        <v>112.57</v>
      </c>
      <c r="AG1639" s="3">
        <v>128.13999999999999</v>
      </c>
      <c r="AH1639" s="3">
        <v>130.65</v>
      </c>
      <c r="AI1639" s="3">
        <v>132.51</v>
      </c>
      <c r="AJ1639" s="3">
        <v>133.22</v>
      </c>
      <c r="AK1639" s="3">
        <v>132.59</v>
      </c>
      <c r="AL1639" s="3">
        <v>132.19999999999999</v>
      </c>
      <c r="AM1639" s="3">
        <v>98.47</v>
      </c>
      <c r="AN1639" s="3">
        <v>97.84</v>
      </c>
      <c r="AO1639" s="3">
        <v>97.85</v>
      </c>
      <c r="AP1639" s="3">
        <v>97.82</v>
      </c>
      <c r="AQ1639" s="3">
        <v>99.22</v>
      </c>
      <c r="AR1639" s="3">
        <v>97.84</v>
      </c>
      <c r="AS1639" s="3">
        <v>110.84</v>
      </c>
      <c r="AT1639" s="3">
        <v>113.35</v>
      </c>
      <c r="AU1639" s="3">
        <v>115.21</v>
      </c>
      <c r="AV1639" s="3">
        <v>115.92</v>
      </c>
      <c r="AW1639" s="3">
        <v>116.66</v>
      </c>
      <c r="AX1639" s="3">
        <v>114.91</v>
      </c>
      <c r="AY1639" s="3">
        <v>101</v>
      </c>
    </row>
    <row r="1640" spans="1:51" x14ac:dyDescent="0.35">
      <c r="A1640" s="5">
        <f t="shared" si="26"/>
        <v>45021</v>
      </c>
      <c r="B1640" t="s">
        <v>2515</v>
      </c>
      <c r="C1640" s="2">
        <v>45021</v>
      </c>
      <c r="D1640" s="3">
        <v>109.25</v>
      </c>
      <c r="E1640" s="3">
        <v>115.11</v>
      </c>
      <c r="F1640" s="3">
        <v>118.06</v>
      </c>
      <c r="G1640" s="3">
        <v>116.94</v>
      </c>
      <c r="H1640" s="3">
        <v>128.93</v>
      </c>
      <c r="I1640" s="3">
        <v>153.88999999999999</v>
      </c>
      <c r="J1640" s="3">
        <v>155.88</v>
      </c>
      <c r="K1640" s="3">
        <v>154.85</v>
      </c>
      <c r="L1640" s="3">
        <v>167.4</v>
      </c>
      <c r="M1640" s="3">
        <v>165.42</v>
      </c>
      <c r="N1640" s="3">
        <v>163.09</v>
      </c>
      <c r="O1640" s="3">
        <v>127.69</v>
      </c>
      <c r="P1640" s="3">
        <v>127.44</v>
      </c>
      <c r="Q1640" s="3">
        <v>127.33</v>
      </c>
      <c r="R1640" s="3">
        <v>122.68</v>
      </c>
      <c r="S1640" s="3">
        <v>123.33</v>
      </c>
      <c r="T1640" s="3">
        <v>122.97</v>
      </c>
      <c r="U1640" s="3">
        <v>146.47</v>
      </c>
      <c r="V1640" s="3">
        <v>148.74</v>
      </c>
      <c r="W1640" s="3">
        <v>149.82</v>
      </c>
      <c r="X1640" s="3">
        <v>149.37</v>
      </c>
      <c r="Y1640" s="3">
        <v>148.63</v>
      </c>
      <c r="Z1640" s="3">
        <v>148.31</v>
      </c>
      <c r="AA1640" s="3">
        <v>109.12</v>
      </c>
      <c r="AB1640" s="3">
        <v>108.39</v>
      </c>
      <c r="AC1640" s="3">
        <v>108.37</v>
      </c>
      <c r="AD1640" s="3">
        <v>108.4</v>
      </c>
      <c r="AE1640" s="3">
        <v>109.78</v>
      </c>
      <c r="AF1640" s="3">
        <v>110.62</v>
      </c>
      <c r="AG1640" s="3">
        <v>127.59</v>
      </c>
      <c r="AH1640" s="3">
        <v>130.1</v>
      </c>
      <c r="AI1640" s="3">
        <v>131.96</v>
      </c>
      <c r="AJ1640" s="3">
        <v>132.66999999999999</v>
      </c>
      <c r="AK1640" s="3">
        <v>131.65</v>
      </c>
      <c r="AL1640" s="3">
        <v>132.04</v>
      </c>
      <c r="AM1640" s="3">
        <v>96.88</v>
      </c>
      <c r="AN1640" s="3">
        <v>96.25</v>
      </c>
      <c r="AO1640" s="3">
        <v>96.26</v>
      </c>
      <c r="AP1640" s="3">
        <v>96.23</v>
      </c>
      <c r="AQ1640" s="3">
        <v>96.25</v>
      </c>
      <c r="AR1640" s="3">
        <v>97.63</v>
      </c>
      <c r="AS1640" s="3">
        <v>110.29</v>
      </c>
      <c r="AT1640" s="3">
        <v>112.8</v>
      </c>
      <c r="AU1640" s="3">
        <v>114.66</v>
      </c>
      <c r="AV1640" s="3">
        <v>115.37</v>
      </c>
      <c r="AW1640" s="3">
        <v>115.72</v>
      </c>
      <c r="AX1640" s="3">
        <v>114.75</v>
      </c>
      <c r="AY1640" s="3">
        <v>98.59</v>
      </c>
    </row>
    <row r="1641" spans="1:51" x14ac:dyDescent="0.35">
      <c r="A1641" s="5">
        <f t="shared" si="26"/>
        <v>45022</v>
      </c>
      <c r="B1641" t="s">
        <v>2516</v>
      </c>
      <c r="C1641" s="2">
        <v>45022</v>
      </c>
      <c r="D1641" s="3">
        <v>106.4</v>
      </c>
      <c r="E1641" s="3">
        <v>112.53</v>
      </c>
      <c r="F1641" s="3">
        <v>115.08</v>
      </c>
      <c r="G1641" s="3">
        <v>113.89</v>
      </c>
      <c r="H1641" s="3">
        <v>126.09</v>
      </c>
      <c r="I1641" s="3">
        <v>151.91</v>
      </c>
      <c r="J1641" s="3">
        <v>153.9</v>
      </c>
      <c r="K1641" s="3">
        <v>152.87</v>
      </c>
      <c r="L1641" s="3">
        <v>164.98</v>
      </c>
      <c r="M1641" s="3">
        <v>163</v>
      </c>
      <c r="N1641" s="3">
        <v>160.66999999999999</v>
      </c>
      <c r="O1641" s="3">
        <v>124.67</v>
      </c>
      <c r="P1641" s="3">
        <v>124.42</v>
      </c>
      <c r="Q1641" s="3">
        <v>124.31</v>
      </c>
      <c r="R1641" s="3">
        <v>120.61</v>
      </c>
      <c r="S1641" s="3">
        <v>121.26</v>
      </c>
      <c r="T1641" s="3">
        <v>120.9</v>
      </c>
      <c r="U1641" s="3">
        <v>144.09</v>
      </c>
      <c r="V1641" s="3">
        <v>146.36000000000001</v>
      </c>
      <c r="W1641" s="3">
        <v>147.44</v>
      </c>
      <c r="X1641" s="3">
        <v>146.88</v>
      </c>
      <c r="Y1641" s="3">
        <v>146.13999999999999</v>
      </c>
      <c r="Z1641" s="3">
        <v>145.82</v>
      </c>
      <c r="AA1641" s="3">
        <v>106.66</v>
      </c>
      <c r="AB1641" s="3">
        <v>105.93</v>
      </c>
      <c r="AC1641" s="3">
        <v>105.91</v>
      </c>
      <c r="AD1641" s="3">
        <v>106.18</v>
      </c>
      <c r="AE1641" s="3">
        <v>107.56</v>
      </c>
      <c r="AF1641" s="3">
        <v>108.4</v>
      </c>
      <c r="AG1641" s="3">
        <v>125.16</v>
      </c>
      <c r="AH1641" s="3">
        <v>127.67</v>
      </c>
      <c r="AI1641" s="3">
        <v>129.53</v>
      </c>
      <c r="AJ1641" s="3">
        <v>130.19</v>
      </c>
      <c r="AK1641" s="3">
        <v>129.16999999999999</v>
      </c>
      <c r="AL1641" s="3">
        <v>129.56</v>
      </c>
      <c r="AM1641" s="3">
        <v>94.62</v>
      </c>
      <c r="AN1641" s="3">
        <v>93.99</v>
      </c>
      <c r="AO1641" s="3">
        <v>94</v>
      </c>
      <c r="AP1641" s="3">
        <v>94.09</v>
      </c>
      <c r="AQ1641" s="3">
        <v>94.11</v>
      </c>
      <c r="AR1641" s="3">
        <v>95.49</v>
      </c>
      <c r="AS1641" s="3">
        <v>107.86</v>
      </c>
      <c r="AT1641" s="3">
        <v>110.37</v>
      </c>
      <c r="AU1641" s="3">
        <v>112.23</v>
      </c>
      <c r="AV1641" s="3">
        <v>112.89</v>
      </c>
      <c r="AW1641" s="3">
        <v>113.24</v>
      </c>
      <c r="AX1641" s="3">
        <v>112.27</v>
      </c>
      <c r="AY1641" s="3">
        <v>96.33</v>
      </c>
    </row>
    <row r="1642" spans="1:51" x14ac:dyDescent="0.35">
      <c r="A1642" s="5">
        <f t="shared" si="26"/>
        <v>45023</v>
      </c>
      <c r="B1642" t="s">
        <v>2517</v>
      </c>
      <c r="C1642" s="2">
        <v>45023</v>
      </c>
      <c r="D1642" s="3" t="e">
        <v>#N/A</v>
      </c>
      <c r="E1642" s="3" t="e">
        <v>#N/A</v>
      </c>
      <c r="F1642" s="3" t="e">
        <v>#N/A</v>
      </c>
      <c r="G1642" s="3" t="e">
        <v>#N/A</v>
      </c>
      <c r="H1642" s="3" t="e">
        <v>#N/A</v>
      </c>
      <c r="I1642" s="3" t="e">
        <v>#N/A</v>
      </c>
      <c r="J1642" s="3" t="e">
        <v>#N/A</v>
      </c>
      <c r="K1642" s="3" t="e">
        <v>#N/A</v>
      </c>
      <c r="L1642" s="3" t="e">
        <v>#N/A</v>
      </c>
      <c r="M1642" s="3" t="e">
        <v>#N/A</v>
      </c>
      <c r="N1642" s="3" t="e">
        <v>#N/A</v>
      </c>
      <c r="O1642" s="3" t="e">
        <v>#N/A</v>
      </c>
      <c r="P1642" s="3" t="e">
        <v>#N/A</v>
      </c>
      <c r="Q1642" s="3" t="e">
        <v>#N/A</v>
      </c>
      <c r="R1642" s="3" t="e">
        <v>#N/A</v>
      </c>
      <c r="S1642" s="3" t="e">
        <v>#N/A</v>
      </c>
      <c r="T1642" s="3" t="e">
        <v>#N/A</v>
      </c>
      <c r="U1642" s="3" t="e">
        <v>#N/A</v>
      </c>
      <c r="V1642" s="3" t="e">
        <v>#N/A</v>
      </c>
      <c r="W1642" s="3" t="e">
        <v>#N/A</v>
      </c>
      <c r="X1642" s="3" t="e">
        <v>#N/A</v>
      </c>
      <c r="Y1642" s="3" t="e">
        <v>#N/A</v>
      </c>
      <c r="Z1642" s="3" t="e">
        <v>#N/A</v>
      </c>
      <c r="AA1642" s="3" t="e">
        <v>#N/A</v>
      </c>
      <c r="AB1642" s="3" t="e">
        <v>#N/A</v>
      </c>
      <c r="AC1642" s="3" t="e">
        <v>#N/A</v>
      </c>
      <c r="AD1642" s="3" t="e">
        <v>#N/A</v>
      </c>
      <c r="AE1642" s="3" t="e">
        <v>#N/A</v>
      </c>
      <c r="AF1642" s="3" t="e">
        <v>#N/A</v>
      </c>
      <c r="AG1642" s="3" t="e">
        <v>#N/A</v>
      </c>
      <c r="AH1642" s="3" t="e">
        <v>#N/A</v>
      </c>
      <c r="AI1642" s="3" t="e">
        <v>#N/A</v>
      </c>
      <c r="AJ1642" s="3" t="e">
        <v>#N/A</v>
      </c>
      <c r="AK1642" s="3" t="e">
        <v>#N/A</v>
      </c>
      <c r="AL1642" s="3" t="e">
        <v>#N/A</v>
      </c>
      <c r="AM1642" s="3" t="e">
        <v>#N/A</v>
      </c>
      <c r="AN1642" s="3" t="e">
        <v>#N/A</v>
      </c>
      <c r="AO1642" s="3" t="e">
        <v>#N/A</v>
      </c>
      <c r="AP1642" s="3" t="e">
        <v>#N/A</v>
      </c>
      <c r="AQ1642" s="3" t="e">
        <v>#N/A</v>
      </c>
      <c r="AR1642" s="3" t="e">
        <v>#N/A</v>
      </c>
      <c r="AS1642" s="3" t="e">
        <v>#N/A</v>
      </c>
      <c r="AT1642" s="3" t="e">
        <v>#N/A</v>
      </c>
      <c r="AU1642" s="3" t="e">
        <v>#N/A</v>
      </c>
      <c r="AV1642" s="3" t="e">
        <v>#N/A</v>
      </c>
      <c r="AW1642" s="3" t="e">
        <v>#N/A</v>
      </c>
      <c r="AX1642" s="3" t="e">
        <v>#N/A</v>
      </c>
      <c r="AY1642" s="3" t="e">
        <v>#N/A</v>
      </c>
    </row>
    <row r="1643" spans="1:51" x14ac:dyDescent="0.35">
      <c r="A1643" s="5">
        <f t="shared" si="26"/>
        <v>45026</v>
      </c>
      <c r="B1643" t="s">
        <v>2518</v>
      </c>
      <c r="C1643" s="2">
        <v>45026</v>
      </c>
      <c r="D1643" s="3">
        <v>106.4</v>
      </c>
      <c r="E1643" s="3">
        <v>112.53</v>
      </c>
      <c r="F1643" s="3">
        <v>115.08</v>
      </c>
      <c r="G1643" s="3">
        <v>113.89</v>
      </c>
      <c r="H1643" s="3">
        <v>126.09</v>
      </c>
      <c r="I1643" s="3">
        <v>151.91</v>
      </c>
      <c r="J1643" s="3">
        <v>153.9</v>
      </c>
      <c r="K1643" s="3">
        <v>152.87</v>
      </c>
      <c r="L1643" s="3">
        <v>164.98</v>
      </c>
      <c r="M1643" s="3">
        <v>163</v>
      </c>
      <c r="N1643" s="3">
        <v>160.66999999999999</v>
      </c>
      <c r="O1643" s="3">
        <v>124.67</v>
      </c>
      <c r="P1643" s="3">
        <v>124.42</v>
      </c>
      <c r="Q1643" s="3">
        <v>124.31</v>
      </c>
      <c r="R1643" s="3">
        <v>120.61</v>
      </c>
      <c r="S1643" s="3">
        <v>121.26</v>
      </c>
      <c r="T1643" s="3">
        <v>120.9</v>
      </c>
      <c r="U1643" s="3">
        <v>144.09</v>
      </c>
      <c r="V1643" s="3">
        <v>146.36000000000001</v>
      </c>
      <c r="W1643" s="3">
        <v>147.44</v>
      </c>
      <c r="X1643" s="3">
        <v>146.88</v>
      </c>
      <c r="Y1643" s="3">
        <v>146.13999999999999</v>
      </c>
      <c r="Z1643" s="3">
        <v>145.82</v>
      </c>
      <c r="AA1643" s="3">
        <v>106.66</v>
      </c>
      <c r="AB1643" s="3">
        <v>105.93</v>
      </c>
      <c r="AC1643" s="3">
        <v>105.91</v>
      </c>
      <c r="AD1643" s="3">
        <v>106.18</v>
      </c>
      <c r="AE1643" s="3">
        <v>107.56</v>
      </c>
      <c r="AF1643" s="3">
        <v>108.4</v>
      </c>
      <c r="AG1643" s="3">
        <v>125.16</v>
      </c>
      <c r="AH1643" s="3">
        <v>127.67</v>
      </c>
      <c r="AI1643" s="3">
        <v>129.53</v>
      </c>
      <c r="AJ1643" s="3">
        <v>130.19</v>
      </c>
      <c r="AK1643" s="3">
        <v>129.16999999999999</v>
      </c>
      <c r="AL1643" s="3">
        <v>129.56</v>
      </c>
      <c r="AM1643" s="3">
        <v>94.62</v>
      </c>
      <c r="AN1643" s="3">
        <v>93.99</v>
      </c>
      <c r="AO1643" s="3">
        <v>94</v>
      </c>
      <c r="AP1643" s="3">
        <v>94.09</v>
      </c>
      <c r="AQ1643" s="3">
        <v>94.11</v>
      </c>
      <c r="AR1643" s="3">
        <v>95.49</v>
      </c>
      <c r="AS1643" s="3">
        <v>107.86</v>
      </c>
      <c r="AT1643" s="3">
        <v>110.37</v>
      </c>
      <c r="AU1643" s="3">
        <v>112.23</v>
      </c>
      <c r="AV1643" s="3">
        <v>112.89</v>
      </c>
      <c r="AW1643" s="3">
        <v>113.24</v>
      </c>
      <c r="AX1643" s="3">
        <v>112.27</v>
      </c>
      <c r="AY1643" s="3">
        <v>96.33</v>
      </c>
    </row>
    <row r="1644" spans="1:51" x14ac:dyDescent="0.35">
      <c r="A1644" s="5">
        <f t="shared" si="26"/>
        <v>45027</v>
      </c>
      <c r="B1644" t="s">
        <v>2519</v>
      </c>
      <c r="C1644" s="2">
        <v>45027</v>
      </c>
      <c r="D1644" s="3">
        <v>107.03</v>
      </c>
      <c r="E1644" s="3">
        <v>113.32</v>
      </c>
      <c r="F1644" s="3">
        <v>115.93</v>
      </c>
      <c r="G1644" s="3">
        <v>115.06</v>
      </c>
      <c r="H1644" s="3">
        <v>127.62</v>
      </c>
      <c r="I1644" s="3">
        <v>154.65</v>
      </c>
      <c r="J1644" s="3">
        <v>156.63999999999999</v>
      </c>
      <c r="K1644" s="3">
        <v>155.61000000000001</v>
      </c>
      <c r="L1644" s="3">
        <v>167.95</v>
      </c>
      <c r="M1644" s="3">
        <v>165.97</v>
      </c>
      <c r="N1644" s="3">
        <v>163.63999999999999</v>
      </c>
      <c r="O1644" s="3">
        <v>128.32</v>
      </c>
      <c r="P1644" s="3">
        <v>128.07</v>
      </c>
      <c r="Q1644" s="3">
        <v>127.96</v>
      </c>
      <c r="R1644" s="3">
        <v>123.64</v>
      </c>
      <c r="S1644" s="3">
        <v>124.29</v>
      </c>
      <c r="T1644" s="3">
        <v>123.93</v>
      </c>
      <c r="U1644" s="3">
        <v>146.91</v>
      </c>
      <c r="V1644" s="3">
        <v>149.18</v>
      </c>
      <c r="W1644" s="3">
        <v>150.26</v>
      </c>
      <c r="X1644" s="3">
        <v>149.69999999999999</v>
      </c>
      <c r="Y1644" s="3">
        <v>148.96</v>
      </c>
      <c r="Z1644" s="3">
        <v>148.63999999999999</v>
      </c>
      <c r="AA1644" s="3">
        <v>109.12</v>
      </c>
      <c r="AB1644" s="3">
        <v>108.39</v>
      </c>
      <c r="AC1644" s="3">
        <v>108.37</v>
      </c>
      <c r="AD1644" s="3">
        <v>108.64</v>
      </c>
      <c r="AE1644" s="3">
        <v>110.02</v>
      </c>
      <c r="AF1644" s="3">
        <v>110.86</v>
      </c>
      <c r="AG1644" s="3">
        <v>127.89</v>
      </c>
      <c r="AH1644" s="3">
        <v>130.4</v>
      </c>
      <c r="AI1644" s="3">
        <v>132.26</v>
      </c>
      <c r="AJ1644" s="3">
        <v>132.91999999999999</v>
      </c>
      <c r="AK1644" s="3">
        <v>131.9</v>
      </c>
      <c r="AL1644" s="3">
        <v>132.29</v>
      </c>
      <c r="AM1644" s="3">
        <v>97.24</v>
      </c>
      <c r="AN1644" s="3">
        <v>96.61</v>
      </c>
      <c r="AO1644" s="3">
        <v>96.62</v>
      </c>
      <c r="AP1644" s="3">
        <v>96.71</v>
      </c>
      <c r="AQ1644" s="3">
        <v>96.73</v>
      </c>
      <c r="AR1644" s="3">
        <v>98.11</v>
      </c>
      <c r="AS1644" s="3">
        <v>110.59</v>
      </c>
      <c r="AT1644" s="3">
        <v>113.1</v>
      </c>
      <c r="AU1644" s="3">
        <v>114.96</v>
      </c>
      <c r="AV1644" s="3">
        <v>115.62</v>
      </c>
      <c r="AW1644" s="3">
        <v>115.97</v>
      </c>
      <c r="AX1644" s="3">
        <v>115</v>
      </c>
      <c r="AY1644" s="3">
        <v>98.95</v>
      </c>
    </row>
    <row r="1645" spans="1:51" x14ac:dyDescent="0.35">
      <c r="A1645" s="5">
        <f t="shared" si="26"/>
        <v>45028</v>
      </c>
      <c r="B1645" t="s">
        <v>2520</v>
      </c>
      <c r="C1645" s="2">
        <v>45028</v>
      </c>
      <c r="D1645" s="3">
        <v>105.13</v>
      </c>
      <c r="E1645" s="3">
        <v>111.79</v>
      </c>
      <c r="F1645" s="3">
        <v>114.79</v>
      </c>
      <c r="G1645" s="3">
        <v>113.38</v>
      </c>
      <c r="H1645" s="3">
        <v>126.26</v>
      </c>
      <c r="I1645" s="3">
        <v>155.12</v>
      </c>
      <c r="J1645" s="3">
        <v>157.11000000000001</v>
      </c>
      <c r="K1645" s="3">
        <v>156.08000000000001</v>
      </c>
      <c r="L1645" s="3">
        <v>167.34</v>
      </c>
      <c r="M1645" s="3">
        <v>165.36</v>
      </c>
      <c r="N1645" s="3">
        <v>163.03</v>
      </c>
      <c r="O1645" s="3">
        <v>128.87</v>
      </c>
      <c r="P1645" s="3">
        <v>128.62</v>
      </c>
      <c r="Q1645" s="3">
        <v>128.51</v>
      </c>
      <c r="R1645" s="3">
        <v>125.3</v>
      </c>
      <c r="S1645" s="3">
        <v>125.95</v>
      </c>
      <c r="T1645" s="3">
        <v>125.59</v>
      </c>
      <c r="U1645" s="3">
        <v>149.46</v>
      </c>
      <c r="V1645" s="3">
        <v>151.72999999999999</v>
      </c>
      <c r="W1645" s="3">
        <v>152.81</v>
      </c>
      <c r="X1645" s="3">
        <v>152.25</v>
      </c>
      <c r="Y1645" s="3">
        <v>151.51</v>
      </c>
      <c r="Z1645" s="3">
        <v>151.19</v>
      </c>
      <c r="AA1645" s="3">
        <v>110.94</v>
      </c>
      <c r="AB1645" s="3">
        <v>110.21</v>
      </c>
      <c r="AC1645" s="3">
        <v>110.19</v>
      </c>
      <c r="AD1645" s="3">
        <v>110.46</v>
      </c>
      <c r="AE1645" s="3">
        <v>111.84</v>
      </c>
      <c r="AF1645" s="3">
        <v>112.68</v>
      </c>
      <c r="AG1645" s="3">
        <v>128.52000000000001</v>
      </c>
      <c r="AH1645" s="3">
        <v>131.03</v>
      </c>
      <c r="AI1645" s="3">
        <v>132.88999999999999</v>
      </c>
      <c r="AJ1645" s="3">
        <v>133.55000000000001</v>
      </c>
      <c r="AK1645" s="3">
        <v>132.53</v>
      </c>
      <c r="AL1645" s="3">
        <v>132.91999999999999</v>
      </c>
      <c r="AM1645" s="3">
        <v>97.39</v>
      </c>
      <c r="AN1645" s="3">
        <v>96.76</v>
      </c>
      <c r="AO1645" s="3">
        <v>96.77</v>
      </c>
      <c r="AP1645" s="3">
        <v>96.86</v>
      </c>
      <c r="AQ1645" s="3">
        <v>96.88</v>
      </c>
      <c r="AR1645" s="3">
        <v>98.26</v>
      </c>
      <c r="AS1645" s="3">
        <v>111.22</v>
      </c>
      <c r="AT1645" s="3">
        <v>113.73</v>
      </c>
      <c r="AU1645" s="3">
        <v>115.59</v>
      </c>
      <c r="AV1645" s="3">
        <v>116.25</v>
      </c>
      <c r="AW1645" s="3">
        <v>116.6</v>
      </c>
      <c r="AX1645" s="3">
        <v>115.63</v>
      </c>
      <c r="AY1645" s="3">
        <v>99.1</v>
      </c>
    </row>
    <row r="1646" spans="1:51" x14ac:dyDescent="0.35">
      <c r="A1646" s="5">
        <f t="shared" si="26"/>
        <v>45029</v>
      </c>
      <c r="B1646" t="s">
        <v>2521</v>
      </c>
      <c r="C1646" s="2">
        <v>45029</v>
      </c>
      <c r="D1646" s="3">
        <v>103.4</v>
      </c>
      <c r="E1646" s="3">
        <v>109.82</v>
      </c>
      <c r="F1646" s="3">
        <v>112.7</v>
      </c>
      <c r="G1646" s="3">
        <v>111.62</v>
      </c>
      <c r="H1646" s="3">
        <v>124.5</v>
      </c>
      <c r="I1646" s="3">
        <v>151.16999999999999</v>
      </c>
      <c r="J1646" s="3">
        <v>153.16</v>
      </c>
      <c r="K1646" s="3">
        <v>152.13</v>
      </c>
      <c r="L1646" s="3">
        <v>165.5</v>
      </c>
      <c r="M1646" s="3">
        <v>163.52000000000001</v>
      </c>
      <c r="N1646" s="3">
        <v>161.19</v>
      </c>
      <c r="O1646" s="3">
        <v>127.84</v>
      </c>
      <c r="P1646" s="3">
        <v>126.64</v>
      </c>
      <c r="Q1646" s="3">
        <v>126.53</v>
      </c>
      <c r="R1646" s="3">
        <v>124.23</v>
      </c>
      <c r="S1646" s="3">
        <v>124.88</v>
      </c>
      <c r="T1646" s="3">
        <v>124.52</v>
      </c>
      <c r="U1646" s="3">
        <v>147.79</v>
      </c>
      <c r="V1646" s="3">
        <v>150.06</v>
      </c>
      <c r="W1646" s="3">
        <v>151.13999999999999</v>
      </c>
      <c r="X1646" s="3">
        <v>150.58000000000001</v>
      </c>
      <c r="Y1646" s="3">
        <v>149.84</v>
      </c>
      <c r="Z1646" s="3">
        <v>149.52000000000001</v>
      </c>
      <c r="AA1646" s="3">
        <v>109.09</v>
      </c>
      <c r="AB1646" s="3">
        <v>108.36</v>
      </c>
      <c r="AC1646" s="3">
        <v>108.34</v>
      </c>
      <c r="AD1646" s="3">
        <v>108.61</v>
      </c>
      <c r="AE1646" s="3">
        <v>109.99</v>
      </c>
      <c r="AF1646" s="3">
        <v>110.83</v>
      </c>
      <c r="AG1646" s="3">
        <v>126.63</v>
      </c>
      <c r="AH1646" s="3">
        <v>129.13999999999999</v>
      </c>
      <c r="AI1646" s="3">
        <v>131</v>
      </c>
      <c r="AJ1646" s="3">
        <v>131.66</v>
      </c>
      <c r="AK1646" s="3">
        <v>130.63999999999999</v>
      </c>
      <c r="AL1646" s="3">
        <v>131.03</v>
      </c>
      <c r="AM1646" s="3">
        <v>96.11</v>
      </c>
      <c r="AN1646" s="3">
        <v>95.48</v>
      </c>
      <c r="AO1646" s="3">
        <v>95.49</v>
      </c>
      <c r="AP1646" s="3">
        <v>95.58</v>
      </c>
      <c r="AQ1646" s="3">
        <v>95.6</v>
      </c>
      <c r="AR1646" s="3">
        <v>96.98</v>
      </c>
      <c r="AS1646" s="3">
        <v>109.33</v>
      </c>
      <c r="AT1646" s="3">
        <v>111.84</v>
      </c>
      <c r="AU1646" s="3">
        <v>113.7</v>
      </c>
      <c r="AV1646" s="3">
        <v>114.36</v>
      </c>
      <c r="AW1646" s="3">
        <v>114.71</v>
      </c>
      <c r="AX1646" s="3">
        <v>113.74</v>
      </c>
      <c r="AY1646" s="3">
        <v>97.82</v>
      </c>
    </row>
    <row r="1647" spans="1:51" x14ac:dyDescent="0.35">
      <c r="A1647" s="5">
        <f t="shared" si="26"/>
        <v>45030</v>
      </c>
      <c r="B1647" t="s">
        <v>2522</v>
      </c>
      <c r="C1647" s="2">
        <v>45030</v>
      </c>
      <c r="D1647" s="3">
        <v>101.6</v>
      </c>
      <c r="E1647" s="3">
        <v>107.5</v>
      </c>
      <c r="F1647" s="3">
        <v>110.61</v>
      </c>
      <c r="G1647" s="3">
        <v>108.71</v>
      </c>
      <c r="H1647" s="3">
        <v>122.65</v>
      </c>
      <c r="I1647" s="3">
        <v>151.26</v>
      </c>
      <c r="J1647" s="3">
        <v>153.25</v>
      </c>
      <c r="K1647" s="3">
        <v>152.22</v>
      </c>
      <c r="L1647" s="3">
        <v>165.06</v>
      </c>
      <c r="M1647" s="3">
        <v>163.08000000000001</v>
      </c>
      <c r="N1647" s="3">
        <v>160.75</v>
      </c>
      <c r="O1647" s="3">
        <v>128.47999999999999</v>
      </c>
      <c r="P1647" s="3">
        <v>127.28</v>
      </c>
      <c r="Q1647" s="3">
        <v>127.17</v>
      </c>
      <c r="R1647" s="3">
        <v>123.49</v>
      </c>
      <c r="S1647" s="3">
        <v>124.14</v>
      </c>
      <c r="T1647" s="3">
        <v>123.78</v>
      </c>
      <c r="U1647" s="3">
        <v>146.94999999999999</v>
      </c>
      <c r="V1647" s="3">
        <v>149.22</v>
      </c>
      <c r="W1647" s="3">
        <v>150.30000000000001</v>
      </c>
      <c r="X1647" s="3">
        <v>149.74</v>
      </c>
      <c r="Y1647" s="3">
        <v>149</v>
      </c>
      <c r="Z1647" s="3">
        <v>148.68</v>
      </c>
      <c r="AA1647" s="3">
        <v>109.35</v>
      </c>
      <c r="AB1647" s="3">
        <v>108.62</v>
      </c>
      <c r="AC1647" s="3">
        <v>108.6</v>
      </c>
      <c r="AD1647" s="3">
        <v>108.87</v>
      </c>
      <c r="AE1647" s="3">
        <v>110.25</v>
      </c>
      <c r="AF1647" s="3">
        <v>111.09</v>
      </c>
      <c r="AG1647" s="3">
        <v>126.02</v>
      </c>
      <c r="AH1647" s="3">
        <v>128.53</v>
      </c>
      <c r="AI1647" s="3">
        <v>130.38999999999999</v>
      </c>
      <c r="AJ1647" s="3">
        <v>131.05000000000001</v>
      </c>
      <c r="AK1647" s="3">
        <v>130.03</v>
      </c>
      <c r="AL1647" s="3">
        <v>130.41999999999999</v>
      </c>
      <c r="AM1647" s="3">
        <v>95.49</v>
      </c>
      <c r="AN1647" s="3">
        <v>94.86</v>
      </c>
      <c r="AO1647" s="3">
        <v>94.87</v>
      </c>
      <c r="AP1647" s="3">
        <v>94.96</v>
      </c>
      <c r="AQ1647" s="3">
        <v>94.98</v>
      </c>
      <c r="AR1647" s="3">
        <v>96.36</v>
      </c>
      <c r="AS1647" s="3">
        <v>110.47</v>
      </c>
      <c r="AT1647" s="3">
        <v>112.98</v>
      </c>
      <c r="AU1647" s="3">
        <v>114.84</v>
      </c>
      <c r="AV1647" s="3">
        <v>115.5</v>
      </c>
      <c r="AW1647" s="3">
        <v>115.85</v>
      </c>
      <c r="AX1647" s="3">
        <v>114.88</v>
      </c>
      <c r="AY1647" s="3">
        <v>97.2</v>
      </c>
    </row>
    <row r="1648" spans="1:51" x14ac:dyDescent="0.35">
      <c r="A1648" s="5">
        <f t="shared" si="26"/>
        <v>45033</v>
      </c>
      <c r="B1648" t="s">
        <v>2523</v>
      </c>
      <c r="C1648" s="2">
        <v>45033</v>
      </c>
      <c r="D1648" s="3">
        <v>102.31</v>
      </c>
      <c r="E1648" s="3">
        <v>107.07</v>
      </c>
      <c r="F1648" s="3">
        <v>110.34</v>
      </c>
      <c r="G1648" s="3">
        <v>108.85</v>
      </c>
      <c r="H1648" s="3">
        <v>122.96</v>
      </c>
      <c r="I1648" s="3">
        <v>150.81</v>
      </c>
      <c r="J1648" s="3">
        <v>152.80000000000001</v>
      </c>
      <c r="K1648" s="3">
        <v>151.77000000000001</v>
      </c>
      <c r="L1648" s="3">
        <v>164.57</v>
      </c>
      <c r="M1648" s="3">
        <v>162.59</v>
      </c>
      <c r="N1648" s="3">
        <v>160.26</v>
      </c>
      <c r="O1648" s="3">
        <v>128.30000000000001</v>
      </c>
      <c r="P1648" s="3">
        <v>127.1</v>
      </c>
      <c r="Q1648" s="3">
        <v>126.99</v>
      </c>
      <c r="R1648" s="3">
        <v>122.51</v>
      </c>
      <c r="S1648" s="3">
        <v>123.16</v>
      </c>
      <c r="T1648" s="3">
        <v>122.8</v>
      </c>
      <c r="U1648" s="3">
        <v>146.12</v>
      </c>
      <c r="V1648" s="3">
        <v>148.38999999999999</v>
      </c>
      <c r="W1648" s="3">
        <v>149.47</v>
      </c>
      <c r="X1648" s="3">
        <v>148.91</v>
      </c>
      <c r="Y1648" s="3">
        <v>148.29</v>
      </c>
      <c r="Z1648" s="3">
        <v>147.97</v>
      </c>
      <c r="AA1648" s="3">
        <v>108.6</v>
      </c>
      <c r="AB1648" s="3">
        <v>107.87</v>
      </c>
      <c r="AC1648" s="3">
        <v>107.85</v>
      </c>
      <c r="AD1648" s="3">
        <v>107.96</v>
      </c>
      <c r="AE1648" s="3">
        <v>109.34</v>
      </c>
      <c r="AF1648" s="3">
        <v>110.18</v>
      </c>
      <c r="AG1648" s="3">
        <v>126.23</v>
      </c>
      <c r="AH1648" s="3">
        <v>128.74</v>
      </c>
      <c r="AI1648" s="3">
        <v>130.6</v>
      </c>
      <c r="AJ1648" s="3">
        <v>131.26</v>
      </c>
      <c r="AK1648" s="3">
        <v>130.30000000000001</v>
      </c>
      <c r="AL1648" s="3">
        <v>130.69</v>
      </c>
      <c r="AM1648" s="3">
        <v>95.32</v>
      </c>
      <c r="AN1648" s="3">
        <v>94.69</v>
      </c>
      <c r="AO1648" s="3">
        <v>94.7</v>
      </c>
      <c r="AP1648" s="3">
        <v>94.71</v>
      </c>
      <c r="AQ1648" s="3">
        <v>94.73</v>
      </c>
      <c r="AR1648" s="3">
        <v>96.11</v>
      </c>
      <c r="AS1648" s="3">
        <v>110.68</v>
      </c>
      <c r="AT1648" s="3">
        <v>113.19</v>
      </c>
      <c r="AU1648" s="3">
        <v>115.05</v>
      </c>
      <c r="AV1648" s="3">
        <v>115.71</v>
      </c>
      <c r="AW1648" s="3">
        <v>116.12</v>
      </c>
      <c r="AX1648" s="3">
        <v>115.15</v>
      </c>
      <c r="AY1648" s="3">
        <v>97.03</v>
      </c>
    </row>
    <row r="1649" spans="1:51" x14ac:dyDescent="0.35">
      <c r="A1649" s="5">
        <f t="shared" si="26"/>
        <v>45034</v>
      </c>
      <c r="B1649" t="s">
        <v>2524</v>
      </c>
      <c r="C1649" s="2">
        <v>45034</v>
      </c>
      <c r="D1649" s="3">
        <v>103.79</v>
      </c>
      <c r="E1649" s="3">
        <v>107.67</v>
      </c>
      <c r="F1649" s="3">
        <v>112.24</v>
      </c>
      <c r="G1649" s="3">
        <v>110.85</v>
      </c>
      <c r="H1649" s="3">
        <v>124.71</v>
      </c>
      <c r="I1649" s="3">
        <v>151.34</v>
      </c>
      <c r="J1649" s="3">
        <v>153.33000000000001</v>
      </c>
      <c r="K1649" s="3">
        <v>152.30000000000001</v>
      </c>
      <c r="L1649" s="3">
        <v>164.96</v>
      </c>
      <c r="M1649" s="3">
        <v>162.97999999999999</v>
      </c>
      <c r="N1649" s="3">
        <v>160.65</v>
      </c>
      <c r="O1649" s="3">
        <v>128.87</v>
      </c>
      <c r="P1649" s="3">
        <v>127.67</v>
      </c>
      <c r="Q1649" s="3">
        <v>127.56</v>
      </c>
      <c r="R1649" s="3">
        <v>122.62</v>
      </c>
      <c r="S1649" s="3">
        <v>123.27</v>
      </c>
      <c r="T1649" s="3">
        <v>122.91</v>
      </c>
      <c r="U1649" s="3">
        <v>146.5</v>
      </c>
      <c r="V1649" s="3">
        <v>148.77000000000001</v>
      </c>
      <c r="W1649" s="3">
        <v>149.85</v>
      </c>
      <c r="X1649" s="3">
        <v>149.29</v>
      </c>
      <c r="Y1649" s="3">
        <v>148.66999999999999</v>
      </c>
      <c r="Z1649" s="3">
        <v>148.35</v>
      </c>
      <c r="AA1649" s="3">
        <v>109.21</v>
      </c>
      <c r="AB1649" s="3">
        <v>108.48</v>
      </c>
      <c r="AC1649" s="3">
        <v>108.46</v>
      </c>
      <c r="AD1649" s="3">
        <v>108.57</v>
      </c>
      <c r="AE1649" s="3">
        <v>109.95</v>
      </c>
      <c r="AF1649" s="3">
        <v>110.79</v>
      </c>
      <c r="AG1649" s="3">
        <v>128.06</v>
      </c>
      <c r="AH1649" s="3">
        <v>130.57</v>
      </c>
      <c r="AI1649" s="3">
        <v>132.43</v>
      </c>
      <c r="AJ1649" s="3">
        <v>133.09</v>
      </c>
      <c r="AK1649" s="3">
        <v>132.13</v>
      </c>
      <c r="AL1649" s="3">
        <v>132.52000000000001</v>
      </c>
      <c r="AM1649" s="3">
        <v>96.28</v>
      </c>
      <c r="AN1649" s="3">
        <v>95.65</v>
      </c>
      <c r="AO1649" s="3">
        <v>95.66</v>
      </c>
      <c r="AP1649" s="3">
        <v>95.67</v>
      </c>
      <c r="AQ1649" s="3">
        <v>95.69</v>
      </c>
      <c r="AR1649" s="3">
        <v>96.9</v>
      </c>
      <c r="AS1649" s="3">
        <v>112.51</v>
      </c>
      <c r="AT1649" s="3">
        <v>115.02</v>
      </c>
      <c r="AU1649" s="3">
        <v>116.88</v>
      </c>
      <c r="AV1649" s="3">
        <v>117.54</v>
      </c>
      <c r="AW1649" s="3">
        <v>117.95</v>
      </c>
      <c r="AX1649" s="3">
        <v>116.98</v>
      </c>
      <c r="AY1649" s="3">
        <v>97.99</v>
      </c>
    </row>
    <row r="1650" spans="1:51" x14ac:dyDescent="0.35">
      <c r="A1650" s="5">
        <f t="shared" si="26"/>
        <v>45035</v>
      </c>
      <c r="B1650" t="s">
        <v>2525</v>
      </c>
      <c r="C1650" s="2">
        <v>45035</v>
      </c>
      <c r="D1650" s="3">
        <v>99.38</v>
      </c>
      <c r="E1650" s="3">
        <v>103.72</v>
      </c>
      <c r="F1650" s="3">
        <v>107.19</v>
      </c>
      <c r="G1650" s="3">
        <v>105.76</v>
      </c>
      <c r="H1650" s="3">
        <v>119.53</v>
      </c>
      <c r="I1650" s="3">
        <v>147.93</v>
      </c>
      <c r="J1650" s="3">
        <v>149.91999999999999</v>
      </c>
      <c r="K1650" s="3">
        <v>148.88999999999999</v>
      </c>
      <c r="L1650" s="3">
        <v>161.58000000000001</v>
      </c>
      <c r="M1650" s="3">
        <v>159.6</v>
      </c>
      <c r="N1650" s="3">
        <v>157.27000000000001</v>
      </c>
      <c r="O1650" s="3">
        <v>125.13</v>
      </c>
      <c r="P1650" s="3">
        <v>123.93</v>
      </c>
      <c r="Q1650" s="3">
        <v>123.82</v>
      </c>
      <c r="R1650" s="3">
        <v>119.85</v>
      </c>
      <c r="S1650" s="3">
        <v>120.5</v>
      </c>
      <c r="T1650" s="3">
        <v>120.14</v>
      </c>
      <c r="U1650" s="3">
        <v>143.63999999999999</v>
      </c>
      <c r="V1650" s="3">
        <v>145.91</v>
      </c>
      <c r="W1650" s="3">
        <v>146.99</v>
      </c>
      <c r="X1650" s="3">
        <v>146.43</v>
      </c>
      <c r="Y1650" s="3">
        <v>145.81</v>
      </c>
      <c r="Z1650" s="3">
        <v>145.49</v>
      </c>
      <c r="AA1650" s="3">
        <v>107.21</v>
      </c>
      <c r="AB1650" s="3">
        <v>106.48</v>
      </c>
      <c r="AC1650" s="3">
        <v>106.46</v>
      </c>
      <c r="AD1650" s="3">
        <v>106.57</v>
      </c>
      <c r="AE1650" s="3">
        <v>107.95</v>
      </c>
      <c r="AF1650" s="3">
        <v>108.79</v>
      </c>
      <c r="AG1650" s="3">
        <v>126.78</v>
      </c>
      <c r="AH1650" s="3">
        <v>129.29</v>
      </c>
      <c r="AI1650" s="3">
        <v>131.15</v>
      </c>
      <c r="AJ1650" s="3">
        <v>131.81</v>
      </c>
      <c r="AK1650" s="3">
        <v>130.85</v>
      </c>
      <c r="AL1650" s="3">
        <v>131.24</v>
      </c>
      <c r="AM1650" s="3">
        <v>94.35</v>
      </c>
      <c r="AN1650" s="3">
        <v>93.72</v>
      </c>
      <c r="AO1650" s="3">
        <v>93.73</v>
      </c>
      <c r="AP1650" s="3">
        <v>93.74</v>
      </c>
      <c r="AQ1650" s="3">
        <v>93.76</v>
      </c>
      <c r="AR1650" s="3">
        <v>94.97</v>
      </c>
      <c r="AS1650" s="3">
        <v>111.23</v>
      </c>
      <c r="AT1650" s="3">
        <v>113.74</v>
      </c>
      <c r="AU1650" s="3">
        <v>115.6</v>
      </c>
      <c r="AV1650" s="3">
        <v>116.26</v>
      </c>
      <c r="AW1650" s="3">
        <v>116.67</v>
      </c>
      <c r="AX1650" s="3">
        <v>115.7</v>
      </c>
      <c r="AY1650" s="3">
        <v>96.06</v>
      </c>
    </row>
    <row r="1651" spans="1:51" x14ac:dyDescent="0.35">
      <c r="A1651" s="5">
        <f t="shared" si="26"/>
        <v>45036</v>
      </c>
      <c r="B1651" t="s">
        <v>2526</v>
      </c>
      <c r="C1651" s="2">
        <v>45036</v>
      </c>
      <c r="D1651" s="3">
        <v>99.13</v>
      </c>
      <c r="E1651" s="3">
        <v>101.85</v>
      </c>
      <c r="F1651" s="3">
        <v>107.13</v>
      </c>
      <c r="G1651" s="3">
        <v>105.71</v>
      </c>
      <c r="H1651" s="3">
        <v>119.33</v>
      </c>
      <c r="I1651" s="3">
        <v>147.26</v>
      </c>
      <c r="J1651" s="3">
        <v>149.25</v>
      </c>
      <c r="K1651" s="3">
        <v>148.22</v>
      </c>
      <c r="L1651" s="3">
        <v>160.78</v>
      </c>
      <c r="M1651" s="3">
        <v>158.80000000000001</v>
      </c>
      <c r="N1651" s="3">
        <v>156.47</v>
      </c>
      <c r="O1651" s="3">
        <v>124.47</v>
      </c>
      <c r="P1651" s="3">
        <v>123.27</v>
      </c>
      <c r="Q1651" s="3">
        <v>123.16</v>
      </c>
      <c r="R1651" s="3">
        <v>119.62</v>
      </c>
      <c r="S1651" s="3">
        <v>120.27</v>
      </c>
      <c r="T1651" s="3">
        <v>119.91</v>
      </c>
      <c r="U1651" s="3">
        <v>142.41</v>
      </c>
      <c r="V1651" s="3">
        <v>144.68</v>
      </c>
      <c r="W1651" s="3">
        <v>145.76</v>
      </c>
      <c r="X1651" s="3">
        <v>145.19999999999999</v>
      </c>
      <c r="Y1651" s="3">
        <v>144.58000000000001</v>
      </c>
      <c r="Z1651" s="3">
        <v>144.26</v>
      </c>
      <c r="AA1651" s="3">
        <v>106.84</v>
      </c>
      <c r="AB1651" s="3">
        <v>106.11</v>
      </c>
      <c r="AC1651" s="3">
        <v>106.09</v>
      </c>
      <c r="AD1651" s="3">
        <v>106.2</v>
      </c>
      <c r="AE1651" s="3">
        <v>107.58</v>
      </c>
      <c r="AF1651" s="3">
        <v>108.42</v>
      </c>
      <c r="AG1651" s="3">
        <v>128.68</v>
      </c>
      <c r="AH1651" s="3">
        <v>131.19</v>
      </c>
      <c r="AI1651" s="3">
        <v>133.05000000000001</v>
      </c>
      <c r="AJ1651" s="3">
        <v>133.71</v>
      </c>
      <c r="AK1651" s="3">
        <v>132.75</v>
      </c>
      <c r="AL1651" s="3">
        <v>133.13999999999999</v>
      </c>
      <c r="AM1651" s="3">
        <v>94.44</v>
      </c>
      <c r="AN1651" s="3">
        <v>93.81</v>
      </c>
      <c r="AO1651" s="3">
        <v>93.82</v>
      </c>
      <c r="AP1651" s="3">
        <v>93.83</v>
      </c>
      <c r="AQ1651" s="3">
        <v>93.85</v>
      </c>
      <c r="AR1651" s="3">
        <v>95.06</v>
      </c>
      <c r="AS1651" s="3">
        <v>113.25</v>
      </c>
      <c r="AT1651" s="3">
        <v>115.76</v>
      </c>
      <c r="AU1651" s="3">
        <v>117.62</v>
      </c>
      <c r="AV1651" s="3">
        <v>118.28</v>
      </c>
      <c r="AW1651" s="3">
        <v>118.69</v>
      </c>
      <c r="AX1651" s="3">
        <v>117.72</v>
      </c>
      <c r="AY1651" s="3">
        <v>96.15</v>
      </c>
    </row>
    <row r="1652" spans="1:51" x14ac:dyDescent="0.35">
      <c r="A1652" s="5">
        <f t="shared" si="26"/>
        <v>45037</v>
      </c>
      <c r="B1652" t="s">
        <v>2527</v>
      </c>
      <c r="C1652" s="2">
        <v>45037</v>
      </c>
      <c r="D1652" s="3">
        <v>98.76</v>
      </c>
      <c r="E1652" s="3">
        <v>101.81</v>
      </c>
      <c r="F1652" s="3">
        <v>106.54</v>
      </c>
      <c r="G1652" s="3">
        <v>105.08</v>
      </c>
      <c r="H1652" s="3">
        <v>118.57</v>
      </c>
      <c r="I1652" s="3">
        <v>147.09</v>
      </c>
      <c r="J1652" s="3">
        <v>149.08000000000001</v>
      </c>
      <c r="K1652" s="3">
        <v>148.05000000000001</v>
      </c>
      <c r="L1652" s="3">
        <v>159.71</v>
      </c>
      <c r="M1652" s="3">
        <v>157.72999999999999</v>
      </c>
      <c r="N1652" s="3">
        <v>155.4</v>
      </c>
      <c r="O1652" s="3">
        <v>122.59</v>
      </c>
      <c r="P1652" s="3">
        <v>121.39</v>
      </c>
      <c r="Q1652" s="3">
        <v>121.28</v>
      </c>
      <c r="R1652" s="3">
        <v>118.03</v>
      </c>
      <c r="S1652" s="3">
        <v>118.68</v>
      </c>
      <c r="T1652" s="3">
        <v>118.32</v>
      </c>
      <c r="U1652" s="3">
        <v>141.43</v>
      </c>
      <c r="V1652" s="3">
        <v>143.69999999999999</v>
      </c>
      <c r="W1652" s="3">
        <v>144.78</v>
      </c>
      <c r="X1652" s="3">
        <v>144.22</v>
      </c>
      <c r="Y1652" s="3">
        <v>143.6</v>
      </c>
      <c r="Z1652" s="3">
        <v>143.28</v>
      </c>
      <c r="AA1652" s="3">
        <v>106.35</v>
      </c>
      <c r="AB1652" s="3">
        <v>105.62</v>
      </c>
      <c r="AC1652" s="3">
        <v>105.6</v>
      </c>
      <c r="AD1652" s="3">
        <v>105.71</v>
      </c>
      <c r="AE1652" s="3">
        <v>107.09</v>
      </c>
      <c r="AF1652" s="3">
        <v>107.93</v>
      </c>
      <c r="AG1652" s="3">
        <v>127.35</v>
      </c>
      <c r="AH1652" s="3">
        <v>129.86000000000001</v>
      </c>
      <c r="AI1652" s="3">
        <v>131.72</v>
      </c>
      <c r="AJ1652" s="3">
        <v>132.38</v>
      </c>
      <c r="AK1652" s="3">
        <v>131.41999999999999</v>
      </c>
      <c r="AL1652" s="3">
        <v>131.81</v>
      </c>
      <c r="AM1652" s="3">
        <v>93.95</v>
      </c>
      <c r="AN1652" s="3">
        <v>93.32</v>
      </c>
      <c r="AO1652" s="3">
        <v>93.33</v>
      </c>
      <c r="AP1652" s="3">
        <v>93.34</v>
      </c>
      <c r="AQ1652" s="3">
        <v>93.36</v>
      </c>
      <c r="AR1652" s="3">
        <v>94.57</v>
      </c>
      <c r="AS1652" s="3">
        <v>111.97</v>
      </c>
      <c r="AT1652" s="3">
        <v>114.48</v>
      </c>
      <c r="AU1652" s="3">
        <v>116.34</v>
      </c>
      <c r="AV1652" s="3">
        <v>117</v>
      </c>
      <c r="AW1652" s="3">
        <v>117.41</v>
      </c>
      <c r="AX1652" s="3">
        <v>116.44</v>
      </c>
      <c r="AY1652" s="3">
        <v>95.66</v>
      </c>
    </row>
    <row r="1653" spans="1:51" x14ac:dyDescent="0.35">
      <c r="A1653" s="5">
        <f t="shared" si="26"/>
        <v>45040</v>
      </c>
      <c r="B1653" t="s">
        <v>2528</v>
      </c>
      <c r="C1653" s="2">
        <v>45040</v>
      </c>
      <c r="D1653" s="3">
        <v>97.84</v>
      </c>
      <c r="E1653" s="3">
        <v>100.18</v>
      </c>
      <c r="F1653" s="3">
        <v>104.92</v>
      </c>
      <c r="G1653" s="3">
        <v>103.19</v>
      </c>
      <c r="H1653" s="3">
        <v>116.76</v>
      </c>
      <c r="I1653" s="3">
        <v>145.46</v>
      </c>
      <c r="J1653" s="3">
        <v>147.44999999999999</v>
      </c>
      <c r="K1653" s="3">
        <v>146.41999999999999</v>
      </c>
      <c r="L1653" s="3">
        <v>158.69999999999999</v>
      </c>
      <c r="M1653" s="3">
        <v>156.72</v>
      </c>
      <c r="N1653" s="3">
        <v>154.38999999999999</v>
      </c>
      <c r="O1653" s="3">
        <v>122.59</v>
      </c>
      <c r="P1653" s="3">
        <v>121.39</v>
      </c>
      <c r="Q1653" s="3">
        <v>121.28</v>
      </c>
      <c r="R1653" s="3">
        <v>117.28</v>
      </c>
      <c r="S1653" s="3">
        <v>117.93</v>
      </c>
      <c r="T1653" s="3">
        <v>117.57</v>
      </c>
      <c r="U1653" s="3">
        <v>139.72</v>
      </c>
      <c r="V1653" s="3">
        <v>141.99</v>
      </c>
      <c r="W1653" s="3">
        <v>143.07</v>
      </c>
      <c r="X1653" s="3">
        <v>142.51</v>
      </c>
      <c r="Y1653" s="3">
        <v>141.88999999999999</v>
      </c>
      <c r="Z1653" s="3">
        <v>141.57</v>
      </c>
      <c r="AA1653" s="3">
        <v>104.92</v>
      </c>
      <c r="AB1653" s="3">
        <v>104.19</v>
      </c>
      <c r="AC1653" s="3">
        <v>104.17</v>
      </c>
      <c r="AD1653" s="3">
        <v>104.28</v>
      </c>
      <c r="AE1653" s="3">
        <v>105.66</v>
      </c>
      <c r="AF1653" s="3">
        <v>106.5</v>
      </c>
      <c r="AG1653" s="3">
        <v>126.18</v>
      </c>
      <c r="AH1653" s="3">
        <v>128.69</v>
      </c>
      <c r="AI1653" s="3">
        <v>130.55000000000001</v>
      </c>
      <c r="AJ1653" s="3">
        <v>131.21</v>
      </c>
      <c r="AK1653" s="3">
        <v>130.25</v>
      </c>
      <c r="AL1653" s="3">
        <v>130.63999999999999</v>
      </c>
      <c r="AM1653" s="3">
        <v>93.53</v>
      </c>
      <c r="AN1653" s="3">
        <v>92.9</v>
      </c>
      <c r="AO1653" s="3">
        <v>92.91</v>
      </c>
      <c r="AP1653" s="3">
        <v>92.92</v>
      </c>
      <c r="AQ1653" s="3">
        <v>92.94</v>
      </c>
      <c r="AR1653" s="3">
        <v>94.15</v>
      </c>
      <c r="AS1653" s="3">
        <v>110.8</v>
      </c>
      <c r="AT1653" s="3">
        <v>113.31</v>
      </c>
      <c r="AU1653" s="3">
        <v>115.17</v>
      </c>
      <c r="AV1653" s="3">
        <v>115.83</v>
      </c>
      <c r="AW1653" s="3">
        <v>116.24</v>
      </c>
      <c r="AX1653" s="3">
        <v>115.27</v>
      </c>
      <c r="AY1653" s="3">
        <v>95.24</v>
      </c>
    </row>
    <row r="1654" spans="1:51" x14ac:dyDescent="0.35">
      <c r="A1654" s="5">
        <f t="shared" si="26"/>
        <v>45041</v>
      </c>
      <c r="B1654" t="s">
        <v>2529</v>
      </c>
      <c r="C1654" s="2">
        <v>45041</v>
      </c>
      <c r="D1654" s="3">
        <v>97.92</v>
      </c>
      <c r="E1654" s="3">
        <v>99.98</v>
      </c>
      <c r="F1654" s="3">
        <v>104.38</v>
      </c>
      <c r="G1654" s="3">
        <v>102.54</v>
      </c>
      <c r="H1654" s="3">
        <v>116.21</v>
      </c>
      <c r="I1654" s="3">
        <v>145.02000000000001</v>
      </c>
      <c r="J1654" s="3">
        <v>147.01</v>
      </c>
      <c r="K1654" s="3">
        <v>145.97999999999999</v>
      </c>
      <c r="L1654" s="3">
        <v>158.1</v>
      </c>
      <c r="M1654" s="3">
        <v>156.12</v>
      </c>
      <c r="N1654" s="3">
        <v>153.79</v>
      </c>
      <c r="O1654" s="3">
        <v>122.18</v>
      </c>
      <c r="P1654" s="3">
        <v>120.98</v>
      </c>
      <c r="Q1654" s="3">
        <v>120.87</v>
      </c>
      <c r="R1654" s="3">
        <v>117.78</v>
      </c>
      <c r="S1654" s="3">
        <v>118.43</v>
      </c>
      <c r="T1654" s="3">
        <v>118.07</v>
      </c>
      <c r="U1654" s="3">
        <v>139.58000000000001</v>
      </c>
      <c r="V1654" s="3">
        <v>141.85</v>
      </c>
      <c r="W1654" s="3">
        <v>142.93</v>
      </c>
      <c r="X1654" s="3">
        <v>142.37</v>
      </c>
      <c r="Y1654" s="3">
        <v>141.75</v>
      </c>
      <c r="Z1654" s="3">
        <v>141.43</v>
      </c>
      <c r="AA1654" s="3">
        <v>106.49</v>
      </c>
      <c r="AB1654" s="3">
        <v>105.76</v>
      </c>
      <c r="AC1654" s="3">
        <v>105.74</v>
      </c>
      <c r="AD1654" s="3">
        <v>105.85</v>
      </c>
      <c r="AE1654" s="3">
        <v>107.23</v>
      </c>
      <c r="AF1654" s="3">
        <v>108.07</v>
      </c>
      <c r="AG1654" s="3">
        <v>126.85</v>
      </c>
      <c r="AH1654" s="3">
        <v>129.36000000000001</v>
      </c>
      <c r="AI1654" s="3">
        <v>131.22</v>
      </c>
      <c r="AJ1654" s="3">
        <v>131.88</v>
      </c>
      <c r="AK1654" s="3">
        <v>130.91999999999999</v>
      </c>
      <c r="AL1654" s="3">
        <v>130.83000000000001</v>
      </c>
      <c r="AM1654" s="3">
        <v>95.42</v>
      </c>
      <c r="AN1654" s="3">
        <v>94.79</v>
      </c>
      <c r="AO1654" s="3">
        <v>94.8</v>
      </c>
      <c r="AP1654" s="3">
        <v>94.81</v>
      </c>
      <c r="AQ1654" s="3">
        <v>94.83</v>
      </c>
      <c r="AR1654" s="3">
        <v>96.04</v>
      </c>
      <c r="AS1654" s="3">
        <v>111.21</v>
      </c>
      <c r="AT1654" s="3">
        <v>113.72</v>
      </c>
      <c r="AU1654" s="3">
        <v>115.58</v>
      </c>
      <c r="AV1654" s="3">
        <v>116.24</v>
      </c>
      <c r="AW1654" s="3">
        <v>116.65</v>
      </c>
      <c r="AX1654" s="3">
        <v>115.68</v>
      </c>
      <c r="AY1654" s="3">
        <v>97.13</v>
      </c>
    </row>
    <row r="1655" spans="1:51" x14ac:dyDescent="0.35">
      <c r="A1655" s="5">
        <f t="shared" si="26"/>
        <v>45042</v>
      </c>
      <c r="B1655" t="s">
        <v>2530</v>
      </c>
      <c r="C1655" s="2">
        <v>45042</v>
      </c>
      <c r="D1655" s="3">
        <v>94.82</v>
      </c>
      <c r="E1655" s="3">
        <v>95.8</v>
      </c>
      <c r="F1655" s="3">
        <v>100.94</v>
      </c>
      <c r="G1655" s="3">
        <v>99.09</v>
      </c>
      <c r="H1655" s="3">
        <v>112.97</v>
      </c>
      <c r="I1655" s="3">
        <v>143.84</v>
      </c>
      <c r="J1655" s="3">
        <v>145.83000000000001</v>
      </c>
      <c r="K1655" s="3">
        <v>144.80000000000001</v>
      </c>
      <c r="L1655" s="3">
        <v>157.4</v>
      </c>
      <c r="M1655" s="3">
        <v>155.41999999999999</v>
      </c>
      <c r="N1655" s="3">
        <v>153.09</v>
      </c>
      <c r="O1655" s="3">
        <v>122.4</v>
      </c>
      <c r="P1655" s="3">
        <v>121.2</v>
      </c>
      <c r="Q1655" s="3">
        <v>121.09</v>
      </c>
      <c r="R1655" s="3">
        <v>117.83</v>
      </c>
      <c r="S1655" s="3">
        <v>118.48</v>
      </c>
      <c r="T1655" s="3">
        <v>118.12</v>
      </c>
      <c r="U1655" s="3">
        <v>138.83000000000001</v>
      </c>
      <c r="V1655" s="3">
        <v>141.1</v>
      </c>
      <c r="W1655" s="3">
        <v>142.18</v>
      </c>
      <c r="X1655" s="3">
        <v>141.62</v>
      </c>
      <c r="Y1655" s="3">
        <v>141</v>
      </c>
      <c r="Z1655" s="3">
        <v>140.68</v>
      </c>
      <c r="AA1655" s="3">
        <v>106.93</v>
      </c>
      <c r="AB1655" s="3">
        <v>106.2</v>
      </c>
      <c r="AC1655" s="3">
        <v>106.18</v>
      </c>
      <c r="AD1655" s="3">
        <v>106.29</v>
      </c>
      <c r="AE1655" s="3">
        <v>107.67</v>
      </c>
      <c r="AF1655" s="3">
        <v>108.51</v>
      </c>
      <c r="AG1655" s="3">
        <v>126.41</v>
      </c>
      <c r="AH1655" s="3">
        <v>128.91999999999999</v>
      </c>
      <c r="AI1655" s="3">
        <v>130.78</v>
      </c>
      <c r="AJ1655" s="3">
        <v>131.44</v>
      </c>
      <c r="AK1655" s="3">
        <v>130.47999999999999</v>
      </c>
      <c r="AL1655" s="3">
        <v>130.38999999999999</v>
      </c>
      <c r="AM1655" s="3">
        <v>96.41</v>
      </c>
      <c r="AN1655" s="3">
        <v>95.78</v>
      </c>
      <c r="AO1655" s="3">
        <v>95.79</v>
      </c>
      <c r="AP1655" s="3">
        <v>95.8</v>
      </c>
      <c r="AQ1655" s="3">
        <v>95.82</v>
      </c>
      <c r="AR1655" s="3">
        <v>97.03</v>
      </c>
      <c r="AS1655" s="3">
        <v>111.02</v>
      </c>
      <c r="AT1655" s="3">
        <v>113.53</v>
      </c>
      <c r="AU1655" s="3">
        <v>115.39</v>
      </c>
      <c r="AV1655" s="3">
        <v>116.05</v>
      </c>
      <c r="AW1655" s="3">
        <v>116.46</v>
      </c>
      <c r="AX1655" s="3">
        <v>115.49</v>
      </c>
      <c r="AY1655" s="3">
        <v>98.12</v>
      </c>
    </row>
    <row r="1656" spans="1:51" x14ac:dyDescent="0.35">
      <c r="A1656" s="5">
        <f t="shared" si="26"/>
        <v>45043</v>
      </c>
      <c r="B1656" t="s">
        <v>2531</v>
      </c>
      <c r="C1656" s="2">
        <v>45043</v>
      </c>
      <c r="D1656" s="3">
        <v>94.11</v>
      </c>
      <c r="E1656" s="3">
        <v>94.91</v>
      </c>
      <c r="F1656" s="3">
        <v>101.28</v>
      </c>
      <c r="G1656" s="3">
        <v>99.56</v>
      </c>
      <c r="H1656" s="3">
        <v>113.27</v>
      </c>
      <c r="I1656" s="3">
        <v>145.16</v>
      </c>
      <c r="J1656" s="3">
        <v>147.15</v>
      </c>
      <c r="K1656" s="3">
        <v>146.12</v>
      </c>
      <c r="L1656" s="3">
        <v>160.96</v>
      </c>
      <c r="M1656" s="3">
        <v>158.97999999999999</v>
      </c>
      <c r="N1656" s="3">
        <v>156.15</v>
      </c>
      <c r="O1656" s="3">
        <v>125.09</v>
      </c>
      <c r="P1656" s="3">
        <v>123.89</v>
      </c>
      <c r="Q1656" s="3">
        <v>123.78</v>
      </c>
      <c r="R1656" s="3">
        <v>119.87</v>
      </c>
      <c r="S1656" s="3">
        <v>120.52</v>
      </c>
      <c r="T1656" s="3">
        <v>120.16</v>
      </c>
      <c r="U1656" s="3">
        <v>140.93</v>
      </c>
      <c r="V1656" s="3">
        <v>143.19999999999999</v>
      </c>
      <c r="W1656" s="3">
        <v>144.28</v>
      </c>
      <c r="X1656" s="3">
        <v>143.72</v>
      </c>
      <c r="Y1656" s="3">
        <v>143.1</v>
      </c>
      <c r="Z1656" s="3">
        <v>142.78</v>
      </c>
      <c r="AA1656" s="3">
        <v>109.67</v>
      </c>
      <c r="AB1656" s="3">
        <v>108.94</v>
      </c>
      <c r="AC1656" s="3">
        <v>108.92</v>
      </c>
      <c r="AD1656" s="3">
        <v>109.03</v>
      </c>
      <c r="AE1656" s="3">
        <v>110.41</v>
      </c>
      <c r="AF1656" s="3">
        <v>111.25</v>
      </c>
      <c r="AG1656" s="3">
        <v>128.13</v>
      </c>
      <c r="AH1656" s="3">
        <v>130.63999999999999</v>
      </c>
      <c r="AI1656" s="3">
        <v>132.5</v>
      </c>
      <c r="AJ1656" s="3">
        <v>133.16</v>
      </c>
      <c r="AK1656" s="3">
        <v>132.19999999999999</v>
      </c>
      <c r="AL1656" s="3">
        <v>132.11000000000001</v>
      </c>
      <c r="AM1656" s="3">
        <v>98.84</v>
      </c>
      <c r="AN1656" s="3">
        <v>98.21</v>
      </c>
      <c r="AO1656" s="3">
        <v>98.22</v>
      </c>
      <c r="AP1656" s="3">
        <v>98.23</v>
      </c>
      <c r="AQ1656" s="3">
        <v>98.25</v>
      </c>
      <c r="AR1656" s="3">
        <v>99.46</v>
      </c>
      <c r="AS1656" s="3">
        <v>112.76</v>
      </c>
      <c r="AT1656" s="3">
        <v>115.27</v>
      </c>
      <c r="AU1656" s="3">
        <v>117.13</v>
      </c>
      <c r="AV1656" s="3">
        <v>117.79</v>
      </c>
      <c r="AW1656" s="3">
        <v>118.2</v>
      </c>
      <c r="AX1656" s="3">
        <v>117.23</v>
      </c>
      <c r="AY1656" s="3">
        <v>100.55</v>
      </c>
    </row>
    <row r="1657" spans="1:51" x14ac:dyDescent="0.35">
      <c r="A1657" s="5">
        <f t="shared" si="26"/>
        <v>45044</v>
      </c>
      <c r="B1657" t="s">
        <v>2532</v>
      </c>
      <c r="C1657" s="2">
        <v>45044</v>
      </c>
      <c r="D1657" s="3">
        <v>93.17</v>
      </c>
      <c r="E1657" s="3">
        <v>99.87</v>
      </c>
      <c r="F1657" s="3">
        <v>99</v>
      </c>
      <c r="G1657" s="3">
        <v>112.47</v>
      </c>
      <c r="H1657" s="3">
        <v>145.86000000000001</v>
      </c>
      <c r="I1657" s="3">
        <v>147.85</v>
      </c>
      <c r="J1657" s="3">
        <v>146.82</v>
      </c>
      <c r="K1657" s="3">
        <v>161.4</v>
      </c>
      <c r="L1657" s="3">
        <v>159.41999999999999</v>
      </c>
      <c r="M1657" s="3">
        <v>156.59</v>
      </c>
      <c r="N1657" s="3">
        <v>127.51</v>
      </c>
      <c r="O1657" s="3">
        <v>125.89</v>
      </c>
      <c r="P1657" s="3">
        <v>125.78</v>
      </c>
      <c r="Q1657" s="3">
        <v>121.5</v>
      </c>
      <c r="R1657" s="3">
        <v>121.89</v>
      </c>
      <c r="S1657" s="3">
        <v>121.53</v>
      </c>
      <c r="T1657" s="3">
        <v>141.74</v>
      </c>
      <c r="U1657" s="3">
        <v>144.01</v>
      </c>
      <c r="V1657" s="3">
        <v>145.09</v>
      </c>
      <c r="W1657" s="3">
        <v>144.53</v>
      </c>
      <c r="X1657" s="3">
        <v>143.91</v>
      </c>
      <c r="Y1657" s="3">
        <v>143.59</v>
      </c>
      <c r="Z1657" s="3">
        <v>109.63</v>
      </c>
      <c r="AA1657" s="3">
        <v>108.9</v>
      </c>
      <c r="AB1657" s="3">
        <v>108.88</v>
      </c>
      <c r="AC1657" s="3">
        <v>108.99</v>
      </c>
      <c r="AD1657" s="3">
        <v>110.37</v>
      </c>
      <c r="AE1657" s="3">
        <v>111.21</v>
      </c>
      <c r="AF1657" s="3">
        <v>126.93</v>
      </c>
      <c r="AG1657" s="3">
        <v>129.44</v>
      </c>
      <c r="AH1657" s="3">
        <v>131.30000000000001</v>
      </c>
      <c r="AI1657" s="3">
        <v>131.96</v>
      </c>
      <c r="AJ1657" s="3">
        <v>131</v>
      </c>
      <c r="AK1657" s="3">
        <v>130.91</v>
      </c>
      <c r="AL1657" s="3">
        <v>98.2</v>
      </c>
      <c r="AM1657" s="3">
        <v>97.57</v>
      </c>
      <c r="AN1657" s="3">
        <v>97.58</v>
      </c>
      <c r="AO1657" s="3">
        <v>97.59</v>
      </c>
      <c r="AP1657" s="3">
        <v>97.61</v>
      </c>
      <c r="AQ1657" s="3">
        <v>98.82</v>
      </c>
      <c r="AR1657" s="3">
        <v>111.01</v>
      </c>
      <c r="AS1657" s="3">
        <v>113.52</v>
      </c>
      <c r="AT1657" s="3">
        <v>115.38</v>
      </c>
      <c r="AU1657" s="3">
        <v>116.04</v>
      </c>
      <c r="AV1657" s="3">
        <v>116.45</v>
      </c>
      <c r="AW1657" s="3">
        <v>115.48</v>
      </c>
      <c r="AX1657" s="3">
        <v>99.91</v>
      </c>
      <c r="AY1657" s="3">
        <v>98.2</v>
      </c>
    </row>
    <row r="1658" spans="1:51" x14ac:dyDescent="0.35">
      <c r="A1658" s="5">
        <f t="shared" si="26"/>
        <v>45047</v>
      </c>
      <c r="B1658" t="s">
        <v>2533</v>
      </c>
      <c r="C1658" s="2">
        <v>45047</v>
      </c>
      <c r="D1658" s="3">
        <v>93.17</v>
      </c>
      <c r="E1658" s="3">
        <v>99.87</v>
      </c>
      <c r="F1658" s="3">
        <v>99</v>
      </c>
      <c r="G1658" s="3">
        <v>112.47</v>
      </c>
      <c r="H1658" s="3">
        <v>145.86000000000001</v>
      </c>
      <c r="I1658" s="3">
        <v>147.85</v>
      </c>
      <c r="J1658" s="3">
        <v>146.82</v>
      </c>
      <c r="K1658" s="3">
        <v>161.4</v>
      </c>
      <c r="L1658" s="3">
        <v>159.41999999999999</v>
      </c>
      <c r="M1658" s="3">
        <v>156.59</v>
      </c>
      <c r="N1658" s="3">
        <v>127.51</v>
      </c>
      <c r="O1658" s="3">
        <v>125.89</v>
      </c>
      <c r="P1658" s="3">
        <v>125.78</v>
      </c>
      <c r="Q1658" s="3">
        <v>121.5</v>
      </c>
      <c r="R1658" s="3">
        <v>121.89</v>
      </c>
      <c r="S1658" s="3">
        <v>121.53</v>
      </c>
      <c r="T1658" s="3">
        <v>141.74</v>
      </c>
      <c r="U1658" s="3">
        <v>144.01</v>
      </c>
      <c r="V1658" s="3">
        <v>145.09</v>
      </c>
      <c r="W1658" s="3">
        <v>144.53</v>
      </c>
      <c r="X1658" s="3">
        <v>143.91</v>
      </c>
      <c r="Y1658" s="3">
        <v>143.59</v>
      </c>
      <c r="Z1658" s="3">
        <v>109.63</v>
      </c>
      <c r="AA1658" s="3">
        <v>108.9</v>
      </c>
      <c r="AB1658" s="3">
        <v>108.88</v>
      </c>
      <c r="AC1658" s="3">
        <v>108.99</v>
      </c>
      <c r="AD1658" s="3">
        <v>110.37</v>
      </c>
      <c r="AE1658" s="3">
        <v>111.21</v>
      </c>
      <c r="AF1658" s="3">
        <v>126.93</v>
      </c>
      <c r="AG1658" s="3">
        <v>129.44</v>
      </c>
      <c r="AH1658" s="3">
        <v>131.30000000000001</v>
      </c>
      <c r="AI1658" s="3">
        <v>131.96</v>
      </c>
      <c r="AJ1658" s="3">
        <v>131</v>
      </c>
      <c r="AK1658" s="3">
        <v>130.91</v>
      </c>
      <c r="AL1658" s="3">
        <v>98.2</v>
      </c>
      <c r="AM1658" s="3">
        <v>97.57</v>
      </c>
      <c r="AN1658" s="3">
        <v>97.58</v>
      </c>
      <c r="AO1658" s="3">
        <v>97.59</v>
      </c>
      <c r="AP1658" s="3">
        <v>97.61</v>
      </c>
      <c r="AQ1658" s="3">
        <v>98.82</v>
      </c>
      <c r="AR1658" s="3">
        <v>111.01</v>
      </c>
      <c r="AS1658" s="3">
        <v>113.52</v>
      </c>
      <c r="AT1658" s="3">
        <v>115.38</v>
      </c>
      <c r="AU1658" s="3">
        <v>116.04</v>
      </c>
      <c r="AV1658" s="3">
        <v>116.45</v>
      </c>
      <c r="AW1658" s="3">
        <v>115.48</v>
      </c>
      <c r="AX1658" s="3">
        <v>99.91</v>
      </c>
      <c r="AY1658" s="3">
        <v>98.2</v>
      </c>
    </row>
    <row r="1659" spans="1:51" x14ac:dyDescent="0.35">
      <c r="A1659" s="5">
        <f t="shared" si="26"/>
        <v>45048</v>
      </c>
      <c r="B1659" t="s">
        <v>2534</v>
      </c>
      <c r="C1659" s="2">
        <v>45048</v>
      </c>
      <c r="D1659" s="3">
        <v>91.26</v>
      </c>
      <c r="E1659" s="3">
        <v>95.32</v>
      </c>
      <c r="F1659" s="3">
        <v>96.1</v>
      </c>
      <c r="G1659" s="3">
        <v>110.18</v>
      </c>
      <c r="H1659" s="3">
        <v>140.22</v>
      </c>
      <c r="I1659" s="3">
        <v>147.05000000000001</v>
      </c>
      <c r="J1659" s="3">
        <v>146.02000000000001</v>
      </c>
      <c r="K1659" s="3">
        <v>160.66</v>
      </c>
      <c r="L1659" s="3">
        <v>158.68</v>
      </c>
      <c r="M1659" s="3">
        <v>155.85</v>
      </c>
      <c r="N1659" s="3">
        <v>124.41</v>
      </c>
      <c r="O1659" s="3">
        <v>122.79</v>
      </c>
      <c r="P1659" s="3">
        <v>122.68</v>
      </c>
      <c r="Q1659" s="3">
        <v>118.79</v>
      </c>
      <c r="R1659" s="3">
        <v>119.18</v>
      </c>
      <c r="S1659" s="3">
        <v>118.82</v>
      </c>
      <c r="T1659" s="3">
        <v>141.43</v>
      </c>
      <c r="U1659" s="3">
        <v>143.69999999999999</v>
      </c>
      <c r="V1659" s="3">
        <v>144.78</v>
      </c>
      <c r="W1659" s="3">
        <v>144.22</v>
      </c>
      <c r="X1659" s="3">
        <v>143.6</v>
      </c>
      <c r="Y1659" s="3">
        <v>143.28</v>
      </c>
      <c r="Z1659" s="3">
        <v>108.57</v>
      </c>
      <c r="AA1659" s="3">
        <v>107.84</v>
      </c>
      <c r="AB1659" s="3">
        <v>107.82</v>
      </c>
      <c r="AC1659" s="3">
        <v>107.93</v>
      </c>
      <c r="AD1659" s="3">
        <v>109.31</v>
      </c>
      <c r="AE1659" s="3">
        <v>110.15</v>
      </c>
      <c r="AF1659" s="3">
        <v>125.01</v>
      </c>
      <c r="AG1659" s="3">
        <v>127.52</v>
      </c>
      <c r="AH1659" s="3">
        <v>129.38</v>
      </c>
      <c r="AI1659" s="3">
        <v>130.04</v>
      </c>
      <c r="AJ1659" s="3">
        <v>129.08000000000001</v>
      </c>
      <c r="AK1659" s="3">
        <v>128.99</v>
      </c>
      <c r="AL1659" s="3">
        <v>96.13</v>
      </c>
      <c r="AM1659" s="3">
        <v>95.5</v>
      </c>
      <c r="AN1659" s="3">
        <v>95.51</v>
      </c>
      <c r="AO1659" s="3">
        <v>95.52</v>
      </c>
      <c r="AP1659" s="3">
        <v>95.54</v>
      </c>
      <c r="AQ1659" s="3">
        <v>96.75</v>
      </c>
      <c r="AR1659" s="3">
        <v>109.09</v>
      </c>
      <c r="AS1659" s="3">
        <v>111.6</v>
      </c>
      <c r="AT1659" s="3">
        <v>113.46</v>
      </c>
      <c r="AU1659" s="3">
        <v>114.12</v>
      </c>
      <c r="AV1659" s="3">
        <v>114.53</v>
      </c>
      <c r="AW1659" s="3">
        <v>113.56</v>
      </c>
      <c r="AX1659" s="3">
        <v>97.84</v>
      </c>
      <c r="AY1659" s="3">
        <v>96.13</v>
      </c>
    </row>
    <row r="1660" spans="1:51" x14ac:dyDescent="0.35">
      <c r="A1660" s="5">
        <f t="shared" si="26"/>
        <v>45049</v>
      </c>
      <c r="B1660" t="s">
        <v>2535</v>
      </c>
      <c r="C1660" s="2">
        <v>45049</v>
      </c>
      <c r="D1660" s="3">
        <v>89.05</v>
      </c>
      <c r="E1660" s="3">
        <v>93.19</v>
      </c>
      <c r="F1660" s="3">
        <v>94.06</v>
      </c>
      <c r="G1660" s="3">
        <v>108.24</v>
      </c>
      <c r="H1660" s="3">
        <v>134.28</v>
      </c>
      <c r="I1660" s="3">
        <v>144.71</v>
      </c>
      <c r="J1660" s="3">
        <v>143.68</v>
      </c>
      <c r="K1660" s="3">
        <v>158.88</v>
      </c>
      <c r="L1660" s="3">
        <v>156.9</v>
      </c>
      <c r="M1660" s="3">
        <v>154.07</v>
      </c>
      <c r="N1660" s="3">
        <v>122.56</v>
      </c>
      <c r="O1660" s="3">
        <v>120.94</v>
      </c>
      <c r="P1660" s="3">
        <v>120.83</v>
      </c>
      <c r="Q1660" s="3">
        <v>116.38</v>
      </c>
      <c r="R1660" s="3">
        <v>116.77</v>
      </c>
      <c r="S1660" s="3">
        <v>116.41</v>
      </c>
      <c r="T1660" s="3">
        <v>138.66</v>
      </c>
      <c r="U1660" s="3">
        <v>140.93</v>
      </c>
      <c r="V1660" s="3">
        <v>142.01</v>
      </c>
      <c r="W1660" s="3">
        <v>141.44999999999999</v>
      </c>
      <c r="X1660" s="3">
        <v>140.83000000000001</v>
      </c>
      <c r="Y1660" s="3">
        <v>140.51</v>
      </c>
      <c r="Z1660" s="3">
        <v>107.32</v>
      </c>
      <c r="AA1660" s="3">
        <v>106.59</v>
      </c>
      <c r="AB1660" s="3">
        <v>106.57</v>
      </c>
      <c r="AC1660" s="3">
        <v>106.68</v>
      </c>
      <c r="AD1660" s="3">
        <v>108.06</v>
      </c>
      <c r="AE1660" s="3">
        <v>108.9</v>
      </c>
      <c r="AF1660" s="3">
        <v>122.89</v>
      </c>
      <c r="AG1660" s="3">
        <v>125.4</v>
      </c>
      <c r="AH1660" s="3">
        <v>127.26</v>
      </c>
      <c r="AI1660" s="3">
        <v>127.92</v>
      </c>
      <c r="AJ1660" s="3">
        <v>126.96</v>
      </c>
      <c r="AK1660" s="3">
        <v>126.87</v>
      </c>
      <c r="AL1660" s="3">
        <v>95.26</v>
      </c>
      <c r="AM1660" s="3">
        <v>94.63</v>
      </c>
      <c r="AN1660" s="3">
        <v>94.64</v>
      </c>
      <c r="AO1660" s="3">
        <v>94.65</v>
      </c>
      <c r="AP1660" s="3">
        <v>94.67</v>
      </c>
      <c r="AQ1660" s="3">
        <v>95.88</v>
      </c>
      <c r="AR1660" s="3">
        <v>106.97</v>
      </c>
      <c r="AS1660" s="3">
        <v>109.48</v>
      </c>
      <c r="AT1660" s="3">
        <v>111.34</v>
      </c>
      <c r="AU1660" s="3">
        <v>112</v>
      </c>
      <c r="AV1660" s="3">
        <v>112.41</v>
      </c>
      <c r="AW1660" s="3">
        <v>111.44</v>
      </c>
      <c r="AX1660" s="3">
        <v>96.97</v>
      </c>
      <c r="AY1660" s="3">
        <v>95.26</v>
      </c>
    </row>
    <row r="1661" spans="1:51" x14ac:dyDescent="0.35">
      <c r="A1661" s="5">
        <f t="shared" si="26"/>
        <v>45050</v>
      </c>
      <c r="B1661" t="s">
        <v>2536</v>
      </c>
      <c r="C1661" s="2">
        <v>45050</v>
      </c>
      <c r="D1661" s="3">
        <v>87.42</v>
      </c>
      <c r="E1661" s="3">
        <v>91.89</v>
      </c>
      <c r="F1661" s="3">
        <v>92.45</v>
      </c>
      <c r="G1661" s="3">
        <v>106.32</v>
      </c>
      <c r="H1661" s="3">
        <v>133.54</v>
      </c>
      <c r="I1661" s="3">
        <v>143.97</v>
      </c>
      <c r="J1661" s="3">
        <v>142.94</v>
      </c>
      <c r="K1661" s="3">
        <v>157.34</v>
      </c>
      <c r="L1661" s="3">
        <v>155.36000000000001</v>
      </c>
      <c r="M1661" s="3">
        <v>152.53</v>
      </c>
      <c r="N1661" s="3">
        <v>119.63</v>
      </c>
      <c r="O1661" s="3">
        <v>118.01</v>
      </c>
      <c r="P1661" s="3">
        <v>117.9</v>
      </c>
      <c r="Q1661" s="3">
        <v>114.27</v>
      </c>
      <c r="R1661" s="3">
        <v>114.66</v>
      </c>
      <c r="S1661" s="3">
        <v>114.3</v>
      </c>
      <c r="T1661" s="3">
        <v>137.25</v>
      </c>
      <c r="U1661" s="3">
        <v>139.52000000000001</v>
      </c>
      <c r="V1661" s="3">
        <v>140.6</v>
      </c>
      <c r="W1661" s="3">
        <v>140.04</v>
      </c>
      <c r="X1661" s="3">
        <v>139.41999999999999</v>
      </c>
      <c r="Y1661" s="3">
        <v>139.1</v>
      </c>
      <c r="Z1661" s="3">
        <v>107.4</v>
      </c>
      <c r="AA1661" s="3">
        <v>106.67</v>
      </c>
      <c r="AB1661" s="3">
        <v>106.65</v>
      </c>
      <c r="AC1661" s="3">
        <v>106.76</v>
      </c>
      <c r="AD1661" s="3">
        <v>108.14</v>
      </c>
      <c r="AE1661" s="3">
        <v>108.98</v>
      </c>
      <c r="AF1661" s="3">
        <v>122.42</v>
      </c>
      <c r="AG1661" s="3">
        <v>124.93</v>
      </c>
      <c r="AH1661" s="3">
        <v>126.79</v>
      </c>
      <c r="AI1661" s="3">
        <v>127.45</v>
      </c>
      <c r="AJ1661" s="3">
        <v>126.49</v>
      </c>
      <c r="AK1661" s="3">
        <v>126.4</v>
      </c>
      <c r="AL1661" s="3">
        <v>94.51</v>
      </c>
      <c r="AM1661" s="3">
        <v>93.88</v>
      </c>
      <c r="AN1661" s="3">
        <v>93.89</v>
      </c>
      <c r="AO1661" s="3">
        <v>93.9</v>
      </c>
      <c r="AP1661" s="3">
        <v>93.92</v>
      </c>
      <c r="AQ1661" s="3">
        <v>95.13</v>
      </c>
      <c r="AR1661" s="3">
        <v>115.36</v>
      </c>
      <c r="AS1661" s="3">
        <v>117.87</v>
      </c>
      <c r="AT1661" s="3">
        <v>119.73</v>
      </c>
      <c r="AU1661" s="3">
        <v>120.39</v>
      </c>
      <c r="AV1661" s="3">
        <v>120.8</v>
      </c>
      <c r="AW1661" s="3">
        <v>119.83</v>
      </c>
      <c r="AX1661" s="3">
        <v>96.47</v>
      </c>
      <c r="AY1661" s="3">
        <v>94.76</v>
      </c>
    </row>
    <row r="1662" spans="1:51" x14ac:dyDescent="0.35">
      <c r="A1662" s="5">
        <f t="shared" si="26"/>
        <v>45051</v>
      </c>
      <c r="B1662" t="s">
        <v>2537</v>
      </c>
      <c r="C1662" s="2">
        <v>45051</v>
      </c>
      <c r="D1662" s="3">
        <v>89.01</v>
      </c>
      <c r="E1662" s="3">
        <v>93.39</v>
      </c>
      <c r="F1662" s="3">
        <v>93.91</v>
      </c>
      <c r="G1662" s="3">
        <v>108.04</v>
      </c>
      <c r="H1662" s="3">
        <v>135.04</v>
      </c>
      <c r="I1662" s="3">
        <v>145.47</v>
      </c>
      <c r="J1662" s="3">
        <v>144.44</v>
      </c>
      <c r="K1662" s="3">
        <v>158.02000000000001</v>
      </c>
      <c r="L1662" s="3">
        <v>156.04</v>
      </c>
      <c r="M1662" s="3">
        <v>153.21</v>
      </c>
      <c r="N1662" s="3">
        <v>121.17</v>
      </c>
      <c r="O1662" s="3">
        <v>119.55</v>
      </c>
      <c r="P1662" s="3">
        <v>119.44</v>
      </c>
      <c r="Q1662" s="3">
        <v>115.74</v>
      </c>
      <c r="R1662" s="3">
        <v>116.13</v>
      </c>
      <c r="S1662" s="3">
        <v>115.77</v>
      </c>
      <c r="T1662" s="3">
        <v>137.61000000000001</v>
      </c>
      <c r="U1662" s="3">
        <v>139.88</v>
      </c>
      <c r="V1662" s="3">
        <v>140.96</v>
      </c>
      <c r="W1662" s="3">
        <v>140.4</v>
      </c>
      <c r="X1662" s="3">
        <v>139.78</v>
      </c>
      <c r="Y1662" s="3">
        <v>139.46</v>
      </c>
      <c r="Z1662" s="3">
        <v>107.57</v>
      </c>
      <c r="AA1662" s="3">
        <v>106.84</v>
      </c>
      <c r="AB1662" s="3">
        <v>106.82</v>
      </c>
      <c r="AC1662" s="3">
        <v>106.93</v>
      </c>
      <c r="AD1662" s="3">
        <v>108.31</v>
      </c>
      <c r="AE1662" s="3">
        <v>109.15</v>
      </c>
      <c r="AF1662" s="3">
        <v>123.29</v>
      </c>
      <c r="AG1662" s="3">
        <v>125.8</v>
      </c>
      <c r="AH1662" s="3">
        <v>127.66</v>
      </c>
      <c r="AI1662" s="3">
        <v>128.32</v>
      </c>
      <c r="AJ1662" s="3">
        <v>127.36</v>
      </c>
      <c r="AK1662" s="3">
        <v>127.27</v>
      </c>
      <c r="AL1662" s="3">
        <v>95.36</v>
      </c>
      <c r="AM1662" s="3">
        <v>94.73</v>
      </c>
      <c r="AN1662" s="3">
        <v>94.74</v>
      </c>
      <c r="AO1662" s="3">
        <v>94.75</v>
      </c>
      <c r="AP1662" s="3">
        <v>94.77</v>
      </c>
      <c r="AQ1662" s="3">
        <v>95.98</v>
      </c>
      <c r="AR1662" s="3">
        <v>116.23</v>
      </c>
      <c r="AS1662" s="3">
        <v>118.74</v>
      </c>
      <c r="AT1662" s="3">
        <v>120.6</v>
      </c>
      <c r="AU1662" s="3">
        <v>121.26</v>
      </c>
      <c r="AV1662" s="3">
        <v>121.67</v>
      </c>
      <c r="AW1662" s="3">
        <v>120.7</v>
      </c>
      <c r="AX1662" s="3">
        <v>97.32</v>
      </c>
      <c r="AY1662" s="3">
        <v>95.61</v>
      </c>
    </row>
    <row r="1663" spans="1:51" x14ac:dyDescent="0.35">
      <c r="A1663" s="5">
        <f t="shared" si="26"/>
        <v>45054</v>
      </c>
      <c r="B1663" t="s">
        <v>2538</v>
      </c>
      <c r="C1663" s="2">
        <v>45054</v>
      </c>
      <c r="D1663" s="3">
        <v>89.01</v>
      </c>
      <c r="E1663" s="3">
        <v>93.39</v>
      </c>
      <c r="F1663" s="3">
        <v>93.91</v>
      </c>
      <c r="G1663" s="3">
        <v>108.04</v>
      </c>
      <c r="H1663" s="3">
        <v>135.04</v>
      </c>
      <c r="I1663" s="3">
        <v>145.47</v>
      </c>
      <c r="J1663" s="3">
        <v>144.44</v>
      </c>
      <c r="K1663" s="3">
        <v>158.02000000000001</v>
      </c>
      <c r="L1663" s="3">
        <v>156.04</v>
      </c>
      <c r="M1663" s="3">
        <v>153.21</v>
      </c>
      <c r="N1663" s="3">
        <v>121.17</v>
      </c>
      <c r="O1663" s="3">
        <v>119.55</v>
      </c>
      <c r="P1663" s="3">
        <v>119.44</v>
      </c>
      <c r="Q1663" s="3">
        <v>115.74</v>
      </c>
      <c r="R1663" s="3">
        <v>116.13</v>
      </c>
      <c r="S1663" s="3">
        <v>115.77</v>
      </c>
      <c r="T1663" s="3">
        <v>137.61000000000001</v>
      </c>
      <c r="U1663" s="3">
        <v>139.88</v>
      </c>
      <c r="V1663" s="3">
        <v>140.96</v>
      </c>
      <c r="W1663" s="3">
        <v>140.4</v>
      </c>
      <c r="X1663" s="3">
        <v>139.78</v>
      </c>
      <c r="Y1663" s="3">
        <v>139.46</v>
      </c>
      <c r="Z1663" s="3">
        <v>107.57</v>
      </c>
      <c r="AA1663" s="3">
        <v>106.84</v>
      </c>
      <c r="AB1663" s="3">
        <v>106.82</v>
      </c>
      <c r="AC1663" s="3">
        <v>106.93</v>
      </c>
      <c r="AD1663" s="3">
        <v>108.31</v>
      </c>
      <c r="AE1663" s="3">
        <v>109.15</v>
      </c>
      <c r="AF1663" s="3">
        <v>123.29</v>
      </c>
      <c r="AG1663" s="3">
        <v>125.8</v>
      </c>
      <c r="AH1663" s="3">
        <v>127.66</v>
      </c>
      <c r="AI1663" s="3">
        <v>128.32</v>
      </c>
      <c r="AJ1663" s="3">
        <v>127.36</v>
      </c>
      <c r="AK1663" s="3">
        <v>127.27</v>
      </c>
      <c r="AL1663" s="3">
        <v>95.36</v>
      </c>
      <c r="AM1663" s="3">
        <v>94.73</v>
      </c>
      <c r="AN1663" s="3">
        <v>94.74</v>
      </c>
      <c r="AO1663" s="3">
        <v>94.75</v>
      </c>
      <c r="AP1663" s="3">
        <v>94.77</v>
      </c>
      <c r="AQ1663" s="3">
        <v>95.98</v>
      </c>
      <c r="AR1663" s="3">
        <v>116.23</v>
      </c>
      <c r="AS1663" s="3">
        <v>118.74</v>
      </c>
      <c r="AT1663" s="3">
        <v>120.6</v>
      </c>
      <c r="AU1663" s="3">
        <v>121.26</v>
      </c>
      <c r="AV1663" s="3">
        <v>121.67</v>
      </c>
      <c r="AW1663" s="3">
        <v>120.7</v>
      </c>
      <c r="AX1663" s="3">
        <v>97.32</v>
      </c>
      <c r="AY1663" s="3">
        <v>95.61</v>
      </c>
    </row>
    <row r="1664" spans="1:51" x14ac:dyDescent="0.35">
      <c r="A1664" s="5">
        <f t="shared" si="26"/>
        <v>45055</v>
      </c>
      <c r="B1664" t="s">
        <v>2539</v>
      </c>
      <c r="C1664" s="2">
        <v>45055</v>
      </c>
      <c r="D1664" s="3">
        <v>89.1</v>
      </c>
      <c r="E1664" s="3">
        <v>93.4</v>
      </c>
      <c r="F1664" s="3">
        <v>93.54</v>
      </c>
      <c r="G1664" s="3">
        <v>107.99</v>
      </c>
      <c r="H1664" s="3">
        <v>136.44</v>
      </c>
      <c r="I1664" s="3">
        <v>147.12</v>
      </c>
      <c r="J1664" s="3">
        <v>146.09</v>
      </c>
      <c r="K1664" s="3">
        <v>159.19</v>
      </c>
      <c r="L1664" s="3">
        <v>157.21</v>
      </c>
      <c r="M1664" s="3">
        <v>154.38</v>
      </c>
      <c r="N1664" s="3">
        <v>122.6</v>
      </c>
      <c r="O1664" s="3">
        <v>120.98</v>
      </c>
      <c r="P1664" s="3">
        <v>120.87</v>
      </c>
      <c r="Q1664" s="3">
        <v>116.68</v>
      </c>
      <c r="R1664" s="3">
        <v>117.07</v>
      </c>
      <c r="S1664" s="3">
        <v>116.71</v>
      </c>
      <c r="T1664" s="3">
        <v>138.61000000000001</v>
      </c>
      <c r="U1664" s="3">
        <v>140.88</v>
      </c>
      <c r="V1664" s="3">
        <v>141.96</v>
      </c>
      <c r="W1664" s="3">
        <v>141.4</v>
      </c>
      <c r="X1664" s="3">
        <v>140.78</v>
      </c>
      <c r="Y1664" s="3">
        <v>140.46</v>
      </c>
      <c r="Z1664" s="3">
        <v>108.32</v>
      </c>
      <c r="AA1664" s="3">
        <v>107.59</v>
      </c>
      <c r="AB1664" s="3">
        <v>107.57</v>
      </c>
      <c r="AC1664" s="3">
        <v>107.68</v>
      </c>
      <c r="AD1664" s="3">
        <v>109.06</v>
      </c>
      <c r="AE1664" s="3">
        <v>109.9</v>
      </c>
      <c r="AF1664" s="3">
        <v>123.57</v>
      </c>
      <c r="AG1664" s="3">
        <v>126.08</v>
      </c>
      <c r="AH1664" s="3">
        <v>127.94</v>
      </c>
      <c r="AI1664" s="3">
        <v>128.6</v>
      </c>
      <c r="AJ1664" s="3">
        <v>127.64</v>
      </c>
      <c r="AK1664" s="3">
        <v>127.55</v>
      </c>
      <c r="AL1664" s="3">
        <v>94.53</v>
      </c>
      <c r="AM1664" s="3">
        <v>93.9</v>
      </c>
      <c r="AN1664" s="3">
        <v>93.91</v>
      </c>
      <c r="AO1664" s="3">
        <v>93.92</v>
      </c>
      <c r="AP1664" s="3">
        <v>93.94</v>
      </c>
      <c r="AQ1664" s="3">
        <v>95.15</v>
      </c>
      <c r="AR1664" s="3">
        <v>116.51</v>
      </c>
      <c r="AS1664" s="3">
        <v>119.02</v>
      </c>
      <c r="AT1664" s="3">
        <v>120.88</v>
      </c>
      <c r="AU1664" s="3">
        <v>121.54</v>
      </c>
      <c r="AV1664" s="3">
        <v>121.95</v>
      </c>
      <c r="AW1664" s="3">
        <v>120.98</v>
      </c>
      <c r="AX1664" s="3">
        <v>96.49</v>
      </c>
      <c r="AY1664" s="3">
        <v>94.78</v>
      </c>
    </row>
    <row r="1665" spans="1:51" x14ac:dyDescent="0.35">
      <c r="A1665" s="5">
        <f t="shared" si="26"/>
        <v>45056</v>
      </c>
      <c r="B1665" t="s">
        <v>2540</v>
      </c>
      <c r="C1665" s="2">
        <v>45056</v>
      </c>
      <c r="D1665" s="3">
        <v>88.54</v>
      </c>
      <c r="E1665" s="3">
        <v>93.13</v>
      </c>
      <c r="F1665" s="3">
        <v>93.05</v>
      </c>
      <c r="G1665" s="3">
        <v>107.34</v>
      </c>
      <c r="H1665" s="3">
        <v>138.66999999999999</v>
      </c>
      <c r="I1665" s="3">
        <v>149.35</v>
      </c>
      <c r="J1665" s="3">
        <v>147.9</v>
      </c>
      <c r="K1665" s="3">
        <v>161.41</v>
      </c>
      <c r="L1665" s="3">
        <v>159.43</v>
      </c>
      <c r="M1665" s="3">
        <v>156.6</v>
      </c>
      <c r="N1665" s="3">
        <v>125.23</v>
      </c>
      <c r="O1665" s="3">
        <v>123.61</v>
      </c>
      <c r="P1665" s="3">
        <v>123.5</v>
      </c>
      <c r="Q1665" s="3">
        <v>119.06</v>
      </c>
      <c r="R1665" s="3">
        <v>119.45</v>
      </c>
      <c r="S1665" s="3">
        <v>119.09</v>
      </c>
      <c r="T1665" s="3">
        <v>141.72999999999999</v>
      </c>
      <c r="U1665" s="3">
        <v>144</v>
      </c>
      <c r="V1665" s="3">
        <v>145.08000000000001</v>
      </c>
      <c r="W1665" s="3">
        <v>144.52000000000001</v>
      </c>
      <c r="X1665" s="3">
        <v>143.9</v>
      </c>
      <c r="Y1665" s="3">
        <v>143.58000000000001</v>
      </c>
      <c r="Z1665" s="3">
        <v>108.84</v>
      </c>
      <c r="AA1665" s="3">
        <v>108.11</v>
      </c>
      <c r="AB1665" s="3">
        <v>108.09</v>
      </c>
      <c r="AC1665" s="3">
        <v>108.2</v>
      </c>
      <c r="AD1665" s="3">
        <v>109.58</v>
      </c>
      <c r="AE1665" s="3">
        <v>110.42</v>
      </c>
      <c r="AF1665" s="3">
        <v>124.88</v>
      </c>
      <c r="AG1665" s="3">
        <v>127.39</v>
      </c>
      <c r="AH1665" s="3">
        <v>129.25</v>
      </c>
      <c r="AI1665" s="3">
        <v>129.91</v>
      </c>
      <c r="AJ1665" s="3">
        <v>128.94999999999999</v>
      </c>
      <c r="AK1665" s="3">
        <v>128.86000000000001</v>
      </c>
      <c r="AL1665" s="3">
        <v>93.83</v>
      </c>
      <c r="AM1665" s="3">
        <v>93.2</v>
      </c>
      <c r="AN1665" s="3">
        <v>93.21</v>
      </c>
      <c r="AO1665" s="3">
        <v>93.22</v>
      </c>
      <c r="AP1665" s="3">
        <v>93.24</v>
      </c>
      <c r="AQ1665" s="3">
        <v>94.45</v>
      </c>
      <c r="AR1665" s="3">
        <v>117.82</v>
      </c>
      <c r="AS1665" s="3">
        <v>120.33</v>
      </c>
      <c r="AT1665" s="3">
        <v>122.19</v>
      </c>
      <c r="AU1665" s="3">
        <v>122.85</v>
      </c>
      <c r="AV1665" s="3">
        <v>123.26</v>
      </c>
      <c r="AW1665" s="3">
        <v>122.29</v>
      </c>
      <c r="AX1665" s="3">
        <v>95.79</v>
      </c>
      <c r="AY1665" s="3">
        <v>94.08</v>
      </c>
    </row>
    <row r="1666" spans="1:51" x14ac:dyDescent="0.35">
      <c r="A1666" s="5">
        <f t="shared" si="26"/>
        <v>45057</v>
      </c>
      <c r="B1666" t="s">
        <v>2541</v>
      </c>
      <c r="C1666" s="2">
        <v>45057</v>
      </c>
      <c r="D1666" s="3">
        <v>88.95</v>
      </c>
      <c r="E1666" s="3">
        <v>92.76</v>
      </c>
      <c r="F1666" s="3">
        <v>92.49</v>
      </c>
      <c r="G1666" s="3">
        <v>107.26</v>
      </c>
      <c r="H1666" s="3">
        <v>134.27000000000001</v>
      </c>
      <c r="I1666" s="3">
        <v>148.01</v>
      </c>
      <c r="J1666" s="3">
        <v>146.56</v>
      </c>
      <c r="K1666" s="3">
        <v>160.61000000000001</v>
      </c>
      <c r="L1666" s="3">
        <v>158.63</v>
      </c>
      <c r="M1666" s="3">
        <v>155.80000000000001</v>
      </c>
      <c r="N1666" s="3">
        <v>125.17</v>
      </c>
      <c r="O1666" s="3">
        <v>123.55</v>
      </c>
      <c r="P1666" s="3">
        <v>123.44</v>
      </c>
      <c r="Q1666" s="3">
        <v>118.6</v>
      </c>
      <c r="R1666" s="3">
        <v>118.99</v>
      </c>
      <c r="S1666" s="3">
        <v>118.63</v>
      </c>
      <c r="T1666" s="3">
        <v>141.27000000000001</v>
      </c>
      <c r="U1666" s="3">
        <v>143.54</v>
      </c>
      <c r="V1666" s="3">
        <v>144.62</v>
      </c>
      <c r="W1666" s="3">
        <v>144.06</v>
      </c>
      <c r="X1666" s="3">
        <v>143.44</v>
      </c>
      <c r="Y1666" s="3">
        <v>143.12</v>
      </c>
      <c r="Z1666" s="3">
        <v>108.36</v>
      </c>
      <c r="AA1666" s="3">
        <v>107.63</v>
      </c>
      <c r="AB1666" s="3">
        <v>107.61</v>
      </c>
      <c r="AC1666" s="3">
        <v>107.72</v>
      </c>
      <c r="AD1666" s="3">
        <v>109.1</v>
      </c>
      <c r="AE1666" s="3">
        <v>109.94</v>
      </c>
      <c r="AF1666" s="3">
        <v>124.93</v>
      </c>
      <c r="AG1666" s="3">
        <v>127.44</v>
      </c>
      <c r="AH1666" s="3">
        <v>129.30000000000001</v>
      </c>
      <c r="AI1666" s="3">
        <v>129.96</v>
      </c>
      <c r="AJ1666" s="3">
        <v>129</v>
      </c>
      <c r="AK1666" s="3">
        <v>128.91</v>
      </c>
      <c r="AL1666" s="3">
        <v>93.86</v>
      </c>
      <c r="AM1666" s="3">
        <v>93.23</v>
      </c>
      <c r="AN1666" s="3">
        <v>93.24</v>
      </c>
      <c r="AO1666" s="3">
        <v>93.25</v>
      </c>
      <c r="AP1666" s="3">
        <v>93.27</v>
      </c>
      <c r="AQ1666" s="3">
        <v>94.48</v>
      </c>
      <c r="AR1666" s="3">
        <v>114.01</v>
      </c>
      <c r="AS1666" s="3">
        <v>116.52</v>
      </c>
      <c r="AT1666" s="3">
        <v>118.38</v>
      </c>
      <c r="AU1666" s="3">
        <v>119.04</v>
      </c>
      <c r="AV1666" s="3">
        <v>119.45</v>
      </c>
      <c r="AW1666" s="3">
        <v>118.48</v>
      </c>
      <c r="AX1666" s="3">
        <v>95.82</v>
      </c>
      <c r="AY1666" s="3">
        <v>94.11</v>
      </c>
    </row>
    <row r="1667" spans="1:51" x14ac:dyDescent="0.35">
      <c r="A1667" s="5">
        <f t="shared" si="26"/>
        <v>45058</v>
      </c>
      <c r="B1667" t="s">
        <v>2542</v>
      </c>
      <c r="C1667" s="2">
        <v>45058</v>
      </c>
      <c r="D1667" s="3">
        <v>85.18</v>
      </c>
      <c r="E1667" s="3">
        <v>88.66</v>
      </c>
      <c r="F1667" s="3">
        <v>89.08</v>
      </c>
      <c r="G1667" s="3">
        <v>103.37</v>
      </c>
      <c r="H1667" s="3">
        <v>129.63999999999999</v>
      </c>
      <c r="I1667" s="3">
        <v>143.46</v>
      </c>
      <c r="J1667" s="3">
        <v>142.01</v>
      </c>
      <c r="K1667" s="3">
        <v>155.33000000000001</v>
      </c>
      <c r="L1667" s="3">
        <v>153.35</v>
      </c>
      <c r="M1667" s="3">
        <v>150.52000000000001</v>
      </c>
      <c r="N1667" s="3">
        <v>121.58</v>
      </c>
      <c r="O1667" s="3">
        <v>119.96</v>
      </c>
      <c r="P1667" s="3">
        <v>119.85</v>
      </c>
      <c r="Q1667" s="3">
        <v>114.82</v>
      </c>
      <c r="R1667" s="3">
        <v>115.21</v>
      </c>
      <c r="S1667" s="3">
        <v>114.85</v>
      </c>
      <c r="T1667" s="3">
        <v>138.63999999999999</v>
      </c>
      <c r="U1667" s="3">
        <v>140.91</v>
      </c>
      <c r="V1667" s="3">
        <v>141.99</v>
      </c>
      <c r="W1667" s="3">
        <v>141.43</v>
      </c>
      <c r="X1667" s="3">
        <v>140.81</v>
      </c>
      <c r="Y1667" s="3">
        <v>140.49</v>
      </c>
      <c r="Z1667" s="3">
        <v>106.1</v>
      </c>
      <c r="AA1667" s="3">
        <v>105.37</v>
      </c>
      <c r="AB1667" s="3">
        <v>105.35</v>
      </c>
      <c r="AC1667" s="3">
        <v>105.46</v>
      </c>
      <c r="AD1667" s="3">
        <v>106.84</v>
      </c>
      <c r="AE1667" s="3">
        <v>107.68</v>
      </c>
      <c r="AF1667" s="3">
        <v>123.74</v>
      </c>
      <c r="AG1667" s="3">
        <v>126.25</v>
      </c>
      <c r="AH1667" s="3">
        <v>128.11000000000001</v>
      </c>
      <c r="AI1667" s="3">
        <v>128.77000000000001</v>
      </c>
      <c r="AJ1667" s="3">
        <v>127.81</v>
      </c>
      <c r="AK1667" s="3">
        <v>127.72</v>
      </c>
      <c r="AL1667" s="3">
        <v>91.75</v>
      </c>
      <c r="AM1667" s="3">
        <v>91.12</v>
      </c>
      <c r="AN1667" s="3">
        <v>91.13</v>
      </c>
      <c r="AO1667" s="3">
        <v>91.14</v>
      </c>
      <c r="AP1667" s="3">
        <v>91.16</v>
      </c>
      <c r="AQ1667" s="3">
        <v>92.37</v>
      </c>
      <c r="AR1667" s="3">
        <v>112.82</v>
      </c>
      <c r="AS1667" s="3">
        <v>115.33</v>
      </c>
      <c r="AT1667" s="3">
        <v>117.19</v>
      </c>
      <c r="AU1667" s="3">
        <v>117.85</v>
      </c>
      <c r="AV1667" s="3">
        <v>118.26</v>
      </c>
      <c r="AW1667" s="3">
        <v>117.29</v>
      </c>
      <c r="AX1667" s="3">
        <v>93.71</v>
      </c>
      <c r="AY1667" s="3">
        <v>92</v>
      </c>
    </row>
    <row r="1668" spans="1:51" x14ac:dyDescent="0.35">
      <c r="A1668" s="5">
        <f t="shared" si="26"/>
        <v>45061</v>
      </c>
      <c r="B1668" t="s">
        <v>2543</v>
      </c>
      <c r="C1668" s="2">
        <v>45061</v>
      </c>
      <c r="D1668" s="3">
        <v>84.41</v>
      </c>
      <c r="E1668" s="3">
        <v>88.09</v>
      </c>
      <c r="F1668" s="3">
        <v>88.45</v>
      </c>
      <c r="G1668" s="3">
        <v>102.02</v>
      </c>
      <c r="H1668" s="3">
        <v>121.87</v>
      </c>
      <c r="I1668" s="3">
        <v>138.41999999999999</v>
      </c>
      <c r="J1668" s="3">
        <v>136.97</v>
      </c>
      <c r="K1668" s="3">
        <v>148.71</v>
      </c>
      <c r="L1668" s="3">
        <v>146.72999999999999</v>
      </c>
      <c r="M1668" s="3">
        <v>143.9</v>
      </c>
      <c r="N1668" s="3">
        <v>116.38</v>
      </c>
      <c r="O1668" s="3">
        <v>114.76</v>
      </c>
      <c r="P1668" s="3">
        <v>114.65</v>
      </c>
      <c r="Q1668" s="3">
        <v>109.5</v>
      </c>
      <c r="R1668" s="3">
        <v>109.89</v>
      </c>
      <c r="S1668" s="3">
        <v>109.53</v>
      </c>
      <c r="T1668" s="3">
        <v>133.41</v>
      </c>
      <c r="U1668" s="3">
        <v>135.68</v>
      </c>
      <c r="V1668" s="3">
        <v>136.76</v>
      </c>
      <c r="W1668" s="3">
        <v>136.19999999999999</v>
      </c>
      <c r="X1668" s="3">
        <v>135.58000000000001</v>
      </c>
      <c r="Y1668" s="3">
        <v>135.26</v>
      </c>
      <c r="Z1668" s="3">
        <v>103.38</v>
      </c>
      <c r="AA1668" s="3">
        <v>102.65</v>
      </c>
      <c r="AB1668" s="3">
        <v>102.63</v>
      </c>
      <c r="AC1668" s="3">
        <v>102.74</v>
      </c>
      <c r="AD1668" s="3">
        <v>104.12</v>
      </c>
      <c r="AE1668" s="3">
        <v>104.96</v>
      </c>
      <c r="AF1668" s="3">
        <v>121.22</v>
      </c>
      <c r="AG1668" s="3">
        <v>123.73</v>
      </c>
      <c r="AH1668" s="3">
        <v>125.59</v>
      </c>
      <c r="AI1668" s="3">
        <v>126.25</v>
      </c>
      <c r="AJ1668" s="3">
        <v>125.29</v>
      </c>
      <c r="AK1668" s="3">
        <v>125.2</v>
      </c>
      <c r="AL1668" s="3">
        <v>88.53</v>
      </c>
      <c r="AM1668" s="3">
        <v>87.9</v>
      </c>
      <c r="AN1668" s="3">
        <v>87.91</v>
      </c>
      <c r="AO1668" s="3">
        <v>87.92</v>
      </c>
      <c r="AP1668" s="3">
        <v>87.94</v>
      </c>
      <c r="AQ1668" s="3">
        <v>89.15</v>
      </c>
      <c r="AR1668" s="3">
        <v>110.3</v>
      </c>
      <c r="AS1668" s="3">
        <v>112.81</v>
      </c>
      <c r="AT1668" s="3">
        <v>114.67</v>
      </c>
      <c r="AU1668" s="3">
        <v>115.33</v>
      </c>
      <c r="AV1668" s="3">
        <v>115.74</v>
      </c>
      <c r="AW1668" s="3">
        <v>114.77</v>
      </c>
      <c r="AX1668" s="3">
        <v>90.49</v>
      </c>
      <c r="AY1668" s="3">
        <v>88.78</v>
      </c>
    </row>
    <row r="1669" spans="1:51" x14ac:dyDescent="0.35">
      <c r="A1669" s="5">
        <f t="shared" si="26"/>
        <v>45062</v>
      </c>
      <c r="B1669" t="s">
        <v>2544</v>
      </c>
      <c r="C1669" s="2">
        <v>45062</v>
      </c>
      <c r="D1669" s="3">
        <v>83.82</v>
      </c>
      <c r="E1669" s="3">
        <v>87.54</v>
      </c>
      <c r="F1669" s="3">
        <v>88.08</v>
      </c>
      <c r="G1669" s="3">
        <v>100.59</v>
      </c>
      <c r="H1669" s="3">
        <v>119.68</v>
      </c>
      <c r="I1669" s="3">
        <v>137.74</v>
      </c>
      <c r="J1669" s="3">
        <v>136.29</v>
      </c>
      <c r="K1669" s="3">
        <v>146.28</v>
      </c>
      <c r="L1669" s="3">
        <v>144.30000000000001</v>
      </c>
      <c r="M1669" s="3">
        <v>141.47</v>
      </c>
      <c r="N1669" s="3">
        <v>114.55</v>
      </c>
      <c r="O1669" s="3">
        <v>112.93</v>
      </c>
      <c r="P1669" s="3">
        <v>112.82</v>
      </c>
      <c r="Q1669" s="3">
        <v>107.6</v>
      </c>
      <c r="R1669" s="3">
        <v>107.99</v>
      </c>
      <c r="S1669" s="3">
        <v>107.63</v>
      </c>
      <c r="T1669" s="3">
        <v>131.55000000000001</v>
      </c>
      <c r="U1669" s="3">
        <v>133.82</v>
      </c>
      <c r="V1669" s="3">
        <v>134.9</v>
      </c>
      <c r="W1669" s="3">
        <v>134.34</v>
      </c>
      <c r="X1669" s="3">
        <v>133.72</v>
      </c>
      <c r="Y1669" s="3">
        <v>133.4</v>
      </c>
      <c r="Z1669" s="3">
        <v>102.67</v>
      </c>
      <c r="AA1669" s="3">
        <v>101.94</v>
      </c>
      <c r="AB1669" s="3">
        <v>101.92</v>
      </c>
      <c r="AC1669" s="3">
        <v>102.03</v>
      </c>
      <c r="AD1669" s="3">
        <v>103.41</v>
      </c>
      <c r="AE1669" s="3">
        <v>104.25</v>
      </c>
      <c r="AF1669" s="3">
        <v>121.2</v>
      </c>
      <c r="AG1669" s="3">
        <v>123.71</v>
      </c>
      <c r="AH1669" s="3">
        <v>125.57</v>
      </c>
      <c r="AI1669" s="3">
        <v>126.23</v>
      </c>
      <c r="AJ1669" s="3">
        <v>125.27</v>
      </c>
      <c r="AK1669" s="3">
        <v>125.18</v>
      </c>
      <c r="AL1669" s="3">
        <v>89.04</v>
      </c>
      <c r="AM1669" s="3">
        <v>88.41</v>
      </c>
      <c r="AN1669" s="3">
        <v>88.42</v>
      </c>
      <c r="AO1669" s="3">
        <v>88.43</v>
      </c>
      <c r="AP1669" s="3">
        <v>88.45</v>
      </c>
      <c r="AQ1669" s="3">
        <v>89.66</v>
      </c>
      <c r="AR1669" s="3">
        <v>110.28</v>
      </c>
      <c r="AS1669" s="3">
        <v>112.79</v>
      </c>
      <c r="AT1669" s="3">
        <v>114.65</v>
      </c>
      <c r="AU1669" s="3">
        <v>115.31</v>
      </c>
      <c r="AV1669" s="3">
        <v>115.72</v>
      </c>
      <c r="AW1669" s="3">
        <v>114.75</v>
      </c>
      <c r="AX1669" s="3">
        <v>91</v>
      </c>
      <c r="AY1669" s="3">
        <v>89.29</v>
      </c>
    </row>
    <row r="1670" spans="1:51" x14ac:dyDescent="0.35">
      <c r="A1670" s="5">
        <f t="shared" si="26"/>
        <v>45063</v>
      </c>
      <c r="B1670" t="s">
        <v>2545</v>
      </c>
      <c r="C1670" s="2">
        <v>45063</v>
      </c>
      <c r="D1670" s="3">
        <v>84.26</v>
      </c>
      <c r="E1670" s="3">
        <v>88.04</v>
      </c>
      <c r="F1670" s="3">
        <v>88.57</v>
      </c>
      <c r="G1670" s="3">
        <v>100.55</v>
      </c>
      <c r="H1670" s="3">
        <v>122.47</v>
      </c>
      <c r="I1670" s="3">
        <v>142.02000000000001</v>
      </c>
      <c r="J1670" s="3">
        <v>140.57</v>
      </c>
      <c r="K1670" s="3">
        <v>149.16</v>
      </c>
      <c r="L1670" s="3">
        <v>147.18</v>
      </c>
      <c r="M1670" s="3">
        <v>144.35</v>
      </c>
      <c r="N1670" s="3">
        <v>118.23</v>
      </c>
      <c r="O1670" s="3">
        <v>116.61</v>
      </c>
      <c r="P1670" s="3">
        <v>116.5</v>
      </c>
      <c r="Q1670" s="3">
        <v>111.01</v>
      </c>
      <c r="R1670" s="3">
        <v>111.4</v>
      </c>
      <c r="S1670" s="3">
        <v>111.04</v>
      </c>
      <c r="T1670" s="3">
        <v>133.97</v>
      </c>
      <c r="U1670" s="3">
        <v>136.24</v>
      </c>
      <c r="V1670" s="3">
        <v>137.32</v>
      </c>
      <c r="W1670" s="3">
        <v>136.76</v>
      </c>
      <c r="X1670" s="3">
        <v>136.13999999999999</v>
      </c>
      <c r="Y1670" s="3">
        <v>135.82</v>
      </c>
      <c r="Z1670" s="3">
        <v>105.51</v>
      </c>
      <c r="AA1670" s="3">
        <v>104.78</v>
      </c>
      <c r="AB1670" s="3">
        <v>104.76</v>
      </c>
      <c r="AC1670" s="3">
        <v>104.87</v>
      </c>
      <c r="AD1670" s="3">
        <v>106.25</v>
      </c>
      <c r="AE1670" s="3">
        <v>107.09</v>
      </c>
      <c r="AF1670" s="3">
        <v>124.32</v>
      </c>
      <c r="AG1670" s="3">
        <v>126.83</v>
      </c>
      <c r="AH1670" s="3">
        <v>128.69</v>
      </c>
      <c r="AI1670" s="3">
        <v>129.35</v>
      </c>
      <c r="AJ1670" s="3">
        <v>128.38999999999999</v>
      </c>
      <c r="AK1670" s="3">
        <v>128.30000000000001</v>
      </c>
      <c r="AL1670" s="3">
        <v>93.89</v>
      </c>
      <c r="AM1670" s="3">
        <v>93.26</v>
      </c>
      <c r="AN1670" s="3">
        <v>93.27</v>
      </c>
      <c r="AO1670" s="3">
        <v>93.28</v>
      </c>
      <c r="AP1670" s="3">
        <v>93.3</v>
      </c>
      <c r="AQ1670" s="3">
        <v>94.51</v>
      </c>
      <c r="AR1670" s="3">
        <v>111.86</v>
      </c>
      <c r="AS1670" s="3">
        <v>114.37</v>
      </c>
      <c r="AT1670" s="3">
        <v>116.23</v>
      </c>
      <c r="AU1670" s="3">
        <v>116.89</v>
      </c>
      <c r="AV1670" s="3">
        <v>117.3</v>
      </c>
      <c r="AW1670" s="3">
        <v>116.33</v>
      </c>
      <c r="AX1670" s="3">
        <v>95.85</v>
      </c>
      <c r="AY1670" s="3">
        <v>94.14</v>
      </c>
    </row>
    <row r="1671" spans="1:51" x14ac:dyDescent="0.35">
      <c r="A1671" s="5">
        <f t="shared" si="26"/>
        <v>45064</v>
      </c>
      <c r="B1671" t="s">
        <v>2546</v>
      </c>
      <c r="C1671" s="2">
        <v>45064</v>
      </c>
      <c r="D1671" s="3">
        <v>82.2</v>
      </c>
      <c r="E1671" s="3">
        <v>86.42</v>
      </c>
      <c r="F1671" s="3">
        <v>86.46</v>
      </c>
      <c r="G1671" s="3">
        <v>99.37</v>
      </c>
      <c r="H1671" s="3">
        <v>121.94</v>
      </c>
      <c r="I1671" s="3">
        <v>142.53</v>
      </c>
      <c r="J1671" s="3">
        <v>141.08000000000001</v>
      </c>
      <c r="K1671" s="3">
        <v>148.66</v>
      </c>
      <c r="L1671" s="3">
        <v>146.68</v>
      </c>
      <c r="M1671" s="3">
        <v>143.85</v>
      </c>
      <c r="N1671" s="3">
        <v>117.45</v>
      </c>
      <c r="O1671" s="3">
        <v>115.83</v>
      </c>
      <c r="P1671" s="3">
        <v>115.72</v>
      </c>
      <c r="Q1671" s="3">
        <v>110.13</v>
      </c>
      <c r="R1671" s="3">
        <v>110.52</v>
      </c>
      <c r="S1671" s="3">
        <v>110.16</v>
      </c>
      <c r="T1671" s="3">
        <v>134.06</v>
      </c>
      <c r="U1671" s="3">
        <v>136.33000000000001</v>
      </c>
      <c r="V1671" s="3">
        <v>137.41</v>
      </c>
      <c r="W1671" s="3">
        <v>136.85</v>
      </c>
      <c r="X1671" s="3">
        <v>136.22999999999999</v>
      </c>
      <c r="Y1671" s="3">
        <v>135.91</v>
      </c>
      <c r="Z1671" s="3">
        <v>105.54</v>
      </c>
      <c r="AA1671" s="3">
        <v>104.81</v>
      </c>
      <c r="AB1671" s="3">
        <v>104.79</v>
      </c>
      <c r="AC1671" s="3">
        <v>104.9</v>
      </c>
      <c r="AD1671" s="3">
        <v>106.28</v>
      </c>
      <c r="AE1671" s="3">
        <v>107.12</v>
      </c>
      <c r="AF1671" s="3">
        <v>124.01</v>
      </c>
      <c r="AG1671" s="3">
        <v>126.52</v>
      </c>
      <c r="AH1671" s="3">
        <v>128.38</v>
      </c>
      <c r="AI1671" s="3">
        <v>129.04</v>
      </c>
      <c r="AJ1671" s="3">
        <v>128.08000000000001</v>
      </c>
      <c r="AK1671" s="3">
        <v>127.99</v>
      </c>
      <c r="AL1671" s="3">
        <v>90.32</v>
      </c>
      <c r="AM1671" s="3">
        <v>89.69</v>
      </c>
      <c r="AN1671" s="3">
        <v>89.7</v>
      </c>
      <c r="AO1671" s="3">
        <v>89.71</v>
      </c>
      <c r="AP1671" s="3">
        <v>89.73</v>
      </c>
      <c r="AQ1671" s="3">
        <v>90.94</v>
      </c>
      <c r="AR1671" s="3">
        <v>111.16</v>
      </c>
      <c r="AS1671" s="3">
        <v>113.67</v>
      </c>
      <c r="AT1671" s="3">
        <v>115.53</v>
      </c>
      <c r="AU1671" s="3">
        <v>116.19</v>
      </c>
      <c r="AV1671" s="3">
        <v>116.6</v>
      </c>
      <c r="AW1671" s="3">
        <v>115.63</v>
      </c>
      <c r="AX1671" s="3">
        <v>92.28</v>
      </c>
      <c r="AY1671" s="3">
        <v>90.57</v>
      </c>
    </row>
    <row r="1672" spans="1:51" x14ac:dyDescent="0.35">
      <c r="A1672" s="5">
        <f t="shared" si="26"/>
        <v>45065</v>
      </c>
      <c r="B1672" t="s">
        <v>2547</v>
      </c>
      <c r="C1672" s="2">
        <v>45065</v>
      </c>
      <c r="D1672" s="3">
        <v>81.58</v>
      </c>
      <c r="E1672" s="3">
        <v>87.05</v>
      </c>
      <c r="F1672" s="3">
        <v>86.46</v>
      </c>
      <c r="G1672" s="3">
        <v>98.54</v>
      </c>
      <c r="H1672" s="3">
        <v>121.77</v>
      </c>
      <c r="I1672" s="3">
        <v>143.49</v>
      </c>
      <c r="J1672" s="3">
        <v>142.04</v>
      </c>
      <c r="K1672" s="3">
        <v>148.84</v>
      </c>
      <c r="L1672" s="3">
        <v>146.86000000000001</v>
      </c>
      <c r="M1672" s="3">
        <v>144.03</v>
      </c>
      <c r="N1672" s="3">
        <v>118.27</v>
      </c>
      <c r="O1672" s="3">
        <v>116.65</v>
      </c>
      <c r="P1672" s="3">
        <v>116.54</v>
      </c>
      <c r="Q1672" s="3">
        <v>110.89</v>
      </c>
      <c r="R1672" s="3">
        <v>111.28</v>
      </c>
      <c r="S1672" s="3">
        <v>110.92</v>
      </c>
      <c r="T1672" s="3">
        <v>134.87</v>
      </c>
      <c r="U1672" s="3">
        <v>137.13999999999999</v>
      </c>
      <c r="V1672" s="3">
        <v>138.22</v>
      </c>
      <c r="W1672" s="3">
        <v>137.66</v>
      </c>
      <c r="X1672" s="3">
        <v>137.04</v>
      </c>
      <c r="Y1672" s="3">
        <v>136.72</v>
      </c>
      <c r="Z1672" s="3">
        <v>106.3</v>
      </c>
      <c r="AA1672" s="3">
        <v>105.57</v>
      </c>
      <c r="AB1672" s="3">
        <v>105.55</v>
      </c>
      <c r="AC1672" s="3">
        <v>105.66</v>
      </c>
      <c r="AD1672" s="3">
        <v>107.04</v>
      </c>
      <c r="AE1672" s="3">
        <v>107.88</v>
      </c>
      <c r="AF1672" s="3">
        <v>125.05</v>
      </c>
      <c r="AG1672" s="3">
        <v>127.56</v>
      </c>
      <c r="AH1672" s="3">
        <v>129.41999999999999</v>
      </c>
      <c r="AI1672" s="3">
        <v>130.08000000000001</v>
      </c>
      <c r="AJ1672" s="3">
        <v>129.12</v>
      </c>
      <c r="AK1672" s="3">
        <v>129.03</v>
      </c>
      <c r="AL1672" s="3">
        <v>90.7</v>
      </c>
      <c r="AM1672" s="3">
        <v>90.07</v>
      </c>
      <c r="AN1672" s="3">
        <v>90.08</v>
      </c>
      <c r="AO1672" s="3">
        <v>90.09</v>
      </c>
      <c r="AP1672" s="3">
        <v>90.11</v>
      </c>
      <c r="AQ1672" s="3">
        <v>91.32</v>
      </c>
      <c r="AR1672" s="3">
        <v>110.36</v>
      </c>
      <c r="AS1672" s="3">
        <v>112.87</v>
      </c>
      <c r="AT1672" s="3">
        <v>114.73</v>
      </c>
      <c r="AU1672" s="3">
        <v>115.39</v>
      </c>
      <c r="AV1672" s="3">
        <v>115.8</v>
      </c>
      <c r="AW1672" s="3">
        <v>114.83</v>
      </c>
      <c r="AX1672" s="3">
        <v>92.66</v>
      </c>
      <c r="AY1672" s="3">
        <v>90.95</v>
      </c>
    </row>
    <row r="1673" spans="1:51" x14ac:dyDescent="0.35">
      <c r="A1673" s="5">
        <f t="shared" si="26"/>
        <v>45068</v>
      </c>
      <c r="B1673" t="s">
        <v>2548</v>
      </c>
      <c r="C1673" s="2">
        <v>45068</v>
      </c>
      <c r="D1673" s="3">
        <v>79.709999999999994</v>
      </c>
      <c r="E1673" s="3">
        <v>84.78</v>
      </c>
      <c r="F1673" s="3">
        <v>83.35</v>
      </c>
      <c r="G1673" s="3">
        <v>96.09</v>
      </c>
      <c r="H1673" s="3">
        <v>120.3</v>
      </c>
      <c r="I1673" s="3">
        <v>142.97</v>
      </c>
      <c r="J1673" s="3">
        <v>141.52000000000001</v>
      </c>
      <c r="K1673" s="3">
        <v>146.57</v>
      </c>
      <c r="L1673" s="3">
        <v>144.59</v>
      </c>
      <c r="M1673" s="3">
        <v>141.76</v>
      </c>
      <c r="N1673" s="3">
        <v>117.85</v>
      </c>
      <c r="O1673" s="3">
        <v>116.23</v>
      </c>
      <c r="P1673" s="3">
        <v>116.12</v>
      </c>
      <c r="Q1673" s="3">
        <v>110.43</v>
      </c>
      <c r="R1673" s="3">
        <v>110.82</v>
      </c>
      <c r="S1673" s="3">
        <v>110.46</v>
      </c>
      <c r="T1673" s="3">
        <v>134.05000000000001</v>
      </c>
      <c r="U1673" s="3">
        <v>136.32</v>
      </c>
      <c r="V1673" s="3">
        <v>137.4</v>
      </c>
      <c r="W1673" s="3">
        <v>136.84</v>
      </c>
      <c r="X1673" s="3">
        <v>136.22</v>
      </c>
      <c r="Y1673" s="3">
        <v>135.9</v>
      </c>
      <c r="Z1673" s="3">
        <v>104.48</v>
      </c>
      <c r="AA1673" s="3">
        <v>103.75</v>
      </c>
      <c r="AB1673" s="3">
        <v>103.73</v>
      </c>
      <c r="AC1673" s="3">
        <v>103.84</v>
      </c>
      <c r="AD1673" s="3">
        <v>105.22</v>
      </c>
      <c r="AE1673" s="3">
        <v>106.06</v>
      </c>
      <c r="AF1673" s="3">
        <v>122.08</v>
      </c>
      <c r="AG1673" s="3">
        <v>124.59</v>
      </c>
      <c r="AH1673" s="3">
        <v>126.45</v>
      </c>
      <c r="AI1673" s="3">
        <v>127.11</v>
      </c>
      <c r="AJ1673" s="3">
        <v>126.15</v>
      </c>
      <c r="AK1673" s="3">
        <v>126.06</v>
      </c>
      <c r="AL1673" s="3">
        <v>88.23</v>
      </c>
      <c r="AM1673" s="3">
        <v>87.6</v>
      </c>
      <c r="AN1673" s="3">
        <v>87.61</v>
      </c>
      <c r="AO1673" s="3">
        <v>87.62</v>
      </c>
      <c r="AP1673" s="3">
        <v>87.64</v>
      </c>
      <c r="AQ1673" s="3">
        <v>88.85</v>
      </c>
      <c r="AR1673" s="3">
        <v>108.39</v>
      </c>
      <c r="AS1673" s="3">
        <v>110.9</v>
      </c>
      <c r="AT1673" s="3">
        <v>112.76</v>
      </c>
      <c r="AU1673" s="3">
        <v>113.42</v>
      </c>
      <c r="AV1673" s="3">
        <v>113.83</v>
      </c>
      <c r="AW1673" s="3">
        <v>112.86</v>
      </c>
      <c r="AX1673" s="3">
        <v>90.19</v>
      </c>
      <c r="AY1673" s="3">
        <v>88.48</v>
      </c>
    </row>
    <row r="1674" spans="1:51" x14ac:dyDescent="0.35">
      <c r="A1674" s="5">
        <f t="shared" si="26"/>
        <v>45069</v>
      </c>
      <c r="B1674" t="s">
        <v>2551</v>
      </c>
      <c r="C1674" s="2">
        <v>45069</v>
      </c>
      <c r="D1674" s="3">
        <v>78.5</v>
      </c>
      <c r="E1674" s="3">
        <v>83.03</v>
      </c>
      <c r="F1674" s="3">
        <v>82.51</v>
      </c>
      <c r="G1674" s="3">
        <v>94.45</v>
      </c>
      <c r="H1674" s="3">
        <v>116.98</v>
      </c>
      <c r="I1674" s="3">
        <v>140.52000000000001</v>
      </c>
      <c r="J1674" s="3">
        <v>139.07</v>
      </c>
      <c r="K1674" s="3">
        <v>143.6</v>
      </c>
      <c r="L1674" s="3">
        <v>141.62</v>
      </c>
      <c r="M1674" s="3">
        <v>138.79</v>
      </c>
      <c r="N1674" s="3">
        <v>115.21</v>
      </c>
      <c r="O1674" s="3">
        <v>113.59</v>
      </c>
      <c r="P1674" s="3">
        <v>113.48</v>
      </c>
      <c r="Q1674" s="3">
        <v>107.79</v>
      </c>
      <c r="R1674" s="3">
        <v>108.18</v>
      </c>
      <c r="S1674" s="3">
        <v>107.82</v>
      </c>
      <c r="T1674" s="3">
        <v>131.4</v>
      </c>
      <c r="U1674" s="3">
        <v>133.66999999999999</v>
      </c>
      <c r="V1674" s="3">
        <v>134.75</v>
      </c>
      <c r="W1674" s="3">
        <v>134.19</v>
      </c>
      <c r="X1674" s="3">
        <v>133.57</v>
      </c>
      <c r="Y1674" s="3">
        <v>133.25</v>
      </c>
      <c r="Z1674" s="3">
        <v>103.07</v>
      </c>
      <c r="AA1674" s="3">
        <v>102.34</v>
      </c>
      <c r="AB1674" s="3">
        <v>102.32</v>
      </c>
      <c r="AC1674" s="3">
        <v>102.43</v>
      </c>
      <c r="AD1674" s="3">
        <v>103.81</v>
      </c>
      <c r="AE1674" s="3">
        <v>104.65</v>
      </c>
      <c r="AF1674" s="3">
        <v>121.54</v>
      </c>
      <c r="AG1674" s="3">
        <v>124.05</v>
      </c>
      <c r="AH1674" s="3">
        <v>125.91</v>
      </c>
      <c r="AI1674" s="3">
        <v>126.57</v>
      </c>
      <c r="AJ1674" s="3">
        <v>125.61</v>
      </c>
      <c r="AK1674" s="3">
        <v>125.52</v>
      </c>
      <c r="AL1674" s="3">
        <v>87.65</v>
      </c>
      <c r="AM1674" s="3">
        <v>87.02</v>
      </c>
      <c r="AN1674" s="3">
        <v>87.03</v>
      </c>
      <c r="AO1674" s="3">
        <v>87.04</v>
      </c>
      <c r="AP1674" s="3">
        <v>87.06</v>
      </c>
      <c r="AQ1674" s="3">
        <v>88.27</v>
      </c>
      <c r="AR1674" s="3">
        <v>107.85</v>
      </c>
      <c r="AS1674" s="3">
        <v>110.36</v>
      </c>
      <c r="AT1674" s="3">
        <v>112.22</v>
      </c>
      <c r="AU1674" s="3">
        <v>112.88</v>
      </c>
      <c r="AV1674" s="3">
        <v>113.29</v>
      </c>
      <c r="AW1674" s="3">
        <v>112.32</v>
      </c>
      <c r="AX1674" s="3">
        <v>89.61</v>
      </c>
      <c r="AY1674" s="3">
        <v>87.9</v>
      </c>
    </row>
    <row r="1675" spans="1:51" x14ac:dyDescent="0.35">
      <c r="A1675" s="5">
        <f t="shared" si="26"/>
        <v>45070</v>
      </c>
      <c r="B1675" t="s">
        <v>2552</v>
      </c>
      <c r="C1675" s="2">
        <v>45070</v>
      </c>
      <c r="D1675" s="3">
        <v>75.790000000000006</v>
      </c>
      <c r="E1675" s="3">
        <v>79.58</v>
      </c>
      <c r="F1675" s="3">
        <v>79.66</v>
      </c>
      <c r="G1675" s="3">
        <v>91.4</v>
      </c>
      <c r="H1675" s="3">
        <v>112.4</v>
      </c>
      <c r="I1675" s="3">
        <v>136.68</v>
      </c>
      <c r="J1675" s="3">
        <v>135.22999999999999</v>
      </c>
      <c r="K1675" s="3">
        <v>139.91999999999999</v>
      </c>
      <c r="L1675" s="3">
        <v>137.94</v>
      </c>
      <c r="M1675" s="3">
        <v>135.11000000000001</v>
      </c>
      <c r="N1675" s="3">
        <v>114.33</v>
      </c>
      <c r="O1675" s="3">
        <v>112.71</v>
      </c>
      <c r="P1675" s="3">
        <v>112.6</v>
      </c>
      <c r="Q1675" s="3">
        <v>106.92</v>
      </c>
      <c r="R1675" s="3">
        <v>107.31</v>
      </c>
      <c r="S1675" s="3">
        <v>106.95</v>
      </c>
      <c r="T1675" s="3">
        <v>128.66</v>
      </c>
      <c r="U1675" s="3">
        <v>130.93</v>
      </c>
      <c r="V1675" s="3">
        <v>132.01</v>
      </c>
      <c r="W1675" s="3">
        <v>131.44999999999999</v>
      </c>
      <c r="X1675" s="3">
        <v>130.83000000000001</v>
      </c>
      <c r="Y1675" s="3">
        <v>130.51</v>
      </c>
      <c r="Z1675" s="3">
        <v>100.65</v>
      </c>
      <c r="AA1675" s="3">
        <v>99.92</v>
      </c>
      <c r="AB1675" s="3">
        <v>99.9</v>
      </c>
      <c r="AC1675" s="3">
        <v>100.01</v>
      </c>
      <c r="AD1675" s="3">
        <v>101.39</v>
      </c>
      <c r="AE1675" s="3">
        <v>102.23</v>
      </c>
      <c r="AF1675" s="3">
        <v>120</v>
      </c>
      <c r="AG1675" s="3">
        <v>122.51</v>
      </c>
      <c r="AH1675" s="3">
        <v>124.37</v>
      </c>
      <c r="AI1675" s="3">
        <v>125.03</v>
      </c>
      <c r="AJ1675" s="3">
        <v>124.07</v>
      </c>
      <c r="AK1675" s="3">
        <v>123.98</v>
      </c>
      <c r="AL1675" s="3">
        <v>86.04</v>
      </c>
      <c r="AM1675" s="3">
        <v>85.41</v>
      </c>
      <c r="AN1675" s="3">
        <v>85.42</v>
      </c>
      <c r="AO1675" s="3">
        <v>85.43</v>
      </c>
      <c r="AP1675" s="3">
        <v>85.45</v>
      </c>
      <c r="AQ1675" s="3">
        <v>86.66</v>
      </c>
      <c r="AR1675" s="3">
        <v>106.31</v>
      </c>
      <c r="AS1675" s="3">
        <v>108.82</v>
      </c>
      <c r="AT1675" s="3">
        <v>110.68</v>
      </c>
      <c r="AU1675" s="3">
        <v>111.34</v>
      </c>
      <c r="AV1675" s="3">
        <v>111.75</v>
      </c>
      <c r="AW1675" s="3">
        <v>110.78</v>
      </c>
      <c r="AX1675" s="3">
        <v>88</v>
      </c>
      <c r="AY1675" s="3">
        <v>86.29</v>
      </c>
    </row>
    <row r="1676" spans="1:51" x14ac:dyDescent="0.35">
      <c r="A1676" s="5">
        <f t="shared" si="26"/>
        <v>45071</v>
      </c>
      <c r="B1676" t="s">
        <v>2553</v>
      </c>
      <c r="C1676" s="2">
        <v>45071</v>
      </c>
      <c r="D1676" s="3">
        <v>71.540000000000006</v>
      </c>
      <c r="E1676" s="3">
        <v>73.69</v>
      </c>
      <c r="F1676" s="3">
        <v>76.790000000000006</v>
      </c>
      <c r="G1676" s="3">
        <v>87.13</v>
      </c>
      <c r="H1676" s="3">
        <v>103.75</v>
      </c>
      <c r="I1676" s="3">
        <v>128.13999999999999</v>
      </c>
      <c r="J1676" s="3">
        <v>126.69</v>
      </c>
      <c r="K1676" s="3">
        <v>131.41</v>
      </c>
      <c r="L1676" s="3">
        <v>129.43</v>
      </c>
      <c r="M1676" s="3">
        <v>126.6</v>
      </c>
      <c r="N1676" s="3">
        <v>107.01</v>
      </c>
      <c r="O1676" s="3">
        <v>105.39</v>
      </c>
      <c r="P1676" s="3">
        <v>105.28</v>
      </c>
      <c r="Q1676" s="3">
        <v>99.27</v>
      </c>
      <c r="R1676" s="3">
        <v>99.66</v>
      </c>
      <c r="S1676" s="3">
        <v>99.3</v>
      </c>
      <c r="T1676" s="3">
        <v>121.7</v>
      </c>
      <c r="U1676" s="3">
        <v>123.97</v>
      </c>
      <c r="V1676" s="3">
        <v>125.05</v>
      </c>
      <c r="W1676" s="3">
        <v>124.49</v>
      </c>
      <c r="X1676" s="3">
        <v>123.87</v>
      </c>
      <c r="Y1676" s="3">
        <v>123.55</v>
      </c>
      <c r="Z1676" s="3">
        <v>95.91</v>
      </c>
      <c r="AA1676" s="3">
        <v>95.18</v>
      </c>
      <c r="AB1676" s="3">
        <v>95.16</v>
      </c>
      <c r="AC1676" s="3">
        <v>95.27</v>
      </c>
      <c r="AD1676" s="3">
        <v>96.65</v>
      </c>
      <c r="AE1676" s="3">
        <v>97.49</v>
      </c>
      <c r="AF1676" s="3">
        <v>116.42</v>
      </c>
      <c r="AG1676" s="3">
        <v>118.93</v>
      </c>
      <c r="AH1676" s="3">
        <v>120.79</v>
      </c>
      <c r="AI1676" s="3">
        <v>121.45</v>
      </c>
      <c r="AJ1676" s="3">
        <v>120.49</v>
      </c>
      <c r="AK1676" s="3">
        <v>120.4</v>
      </c>
      <c r="AL1676" s="3">
        <v>82.54</v>
      </c>
      <c r="AM1676" s="3">
        <v>81.91</v>
      </c>
      <c r="AN1676" s="3">
        <v>81.92</v>
      </c>
      <c r="AO1676" s="3">
        <v>81.93</v>
      </c>
      <c r="AP1676" s="3">
        <v>81.95</v>
      </c>
      <c r="AQ1676" s="3">
        <v>83.16</v>
      </c>
      <c r="AR1676" s="3">
        <v>101.86</v>
      </c>
      <c r="AS1676" s="3">
        <v>104.37</v>
      </c>
      <c r="AT1676" s="3">
        <v>106.23</v>
      </c>
      <c r="AU1676" s="3">
        <v>106.89</v>
      </c>
      <c r="AV1676" s="3">
        <v>107.3</v>
      </c>
      <c r="AW1676" s="3">
        <v>106.33</v>
      </c>
      <c r="AX1676" s="3">
        <v>84.5</v>
      </c>
      <c r="AY1676" s="3">
        <v>82.79</v>
      </c>
    </row>
    <row r="1677" spans="1:51" x14ac:dyDescent="0.35">
      <c r="A1677" s="5">
        <f t="shared" si="26"/>
        <v>45072</v>
      </c>
      <c r="B1677" t="s">
        <v>2554</v>
      </c>
      <c r="C1677" s="2">
        <v>45072</v>
      </c>
      <c r="D1677" s="3">
        <v>71.040000000000006</v>
      </c>
      <c r="E1677" s="3">
        <v>73.69</v>
      </c>
      <c r="F1677" s="3">
        <v>75.989999999999995</v>
      </c>
      <c r="G1677" s="3">
        <v>85.6</v>
      </c>
      <c r="H1677" s="3">
        <v>102.14</v>
      </c>
      <c r="I1677" s="3">
        <v>126.09</v>
      </c>
      <c r="J1677" s="3">
        <v>124.64</v>
      </c>
      <c r="K1677" s="3">
        <v>127.33</v>
      </c>
      <c r="L1677" s="3">
        <v>125.35</v>
      </c>
      <c r="M1677" s="3">
        <v>122.52</v>
      </c>
      <c r="N1677" s="3">
        <v>104.62</v>
      </c>
      <c r="O1677" s="3">
        <v>103</v>
      </c>
      <c r="P1677" s="3">
        <v>102.89</v>
      </c>
      <c r="Q1677" s="3">
        <v>96.67</v>
      </c>
      <c r="R1677" s="3">
        <v>97.06</v>
      </c>
      <c r="S1677" s="3">
        <v>96.7</v>
      </c>
      <c r="T1677" s="3">
        <v>119.57</v>
      </c>
      <c r="U1677" s="3">
        <v>121.84</v>
      </c>
      <c r="V1677" s="3">
        <v>122.92</v>
      </c>
      <c r="W1677" s="3">
        <v>122.36</v>
      </c>
      <c r="X1677" s="3">
        <v>121.74</v>
      </c>
      <c r="Y1677" s="3">
        <v>121.42</v>
      </c>
      <c r="Z1677" s="3">
        <v>94.2</v>
      </c>
      <c r="AA1677" s="3">
        <v>93.47</v>
      </c>
      <c r="AB1677" s="3">
        <v>93.45</v>
      </c>
      <c r="AC1677" s="3">
        <v>93.56</v>
      </c>
      <c r="AD1677" s="3">
        <v>94.94</v>
      </c>
      <c r="AE1677" s="3">
        <v>95.78</v>
      </c>
      <c r="AF1677" s="3">
        <v>114.81</v>
      </c>
      <c r="AG1677" s="3">
        <v>117.32</v>
      </c>
      <c r="AH1677" s="3">
        <v>119.18</v>
      </c>
      <c r="AI1677" s="3">
        <v>119.84</v>
      </c>
      <c r="AJ1677" s="3">
        <v>118.88</v>
      </c>
      <c r="AK1677" s="3">
        <v>118.79</v>
      </c>
      <c r="AL1677" s="3">
        <v>82.06</v>
      </c>
      <c r="AM1677" s="3">
        <v>81.430000000000007</v>
      </c>
      <c r="AN1677" s="3">
        <v>81.44</v>
      </c>
      <c r="AO1677" s="3">
        <v>81.45</v>
      </c>
      <c r="AP1677" s="3">
        <v>81.47</v>
      </c>
      <c r="AQ1677" s="3">
        <v>82.68</v>
      </c>
      <c r="AR1677" s="3">
        <v>100.25</v>
      </c>
      <c r="AS1677" s="3">
        <v>102.76</v>
      </c>
      <c r="AT1677" s="3">
        <v>104.62</v>
      </c>
      <c r="AU1677" s="3">
        <v>105.28</v>
      </c>
      <c r="AV1677" s="3">
        <v>105.69</v>
      </c>
      <c r="AW1677" s="3">
        <v>104.72</v>
      </c>
      <c r="AX1677" s="3">
        <v>84.02</v>
      </c>
      <c r="AY1677" s="3">
        <v>82.31</v>
      </c>
    </row>
    <row r="1678" spans="1:51" x14ac:dyDescent="0.35">
      <c r="A1678" s="5">
        <f t="shared" si="26"/>
        <v>45075</v>
      </c>
      <c r="B1678" t="s">
        <v>2555</v>
      </c>
      <c r="C1678" s="2">
        <v>45075</v>
      </c>
      <c r="D1678" s="3">
        <v>71.040000000000006</v>
      </c>
      <c r="E1678" s="3">
        <v>73.69</v>
      </c>
      <c r="F1678" s="3">
        <v>75.989999999999995</v>
      </c>
      <c r="G1678" s="3">
        <v>85.6</v>
      </c>
      <c r="H1678" s="3">
        <v>102.14</v>
      </c>
      <c r="I1678" s="3">
        <v>126.09</v>
      </c>
      <c r="J1678" s="3">
        <v>124.64</v>
      </c>
      <c r="K1678" s="3">
        <v>127.33</v>
      </c>
      <c r="L1678" s="3">
        <v>125.35</v>
      </c>
      <c r="M1678" s="3">
        <v>122.52</v>
      </c>
      <c r="N1678" s="3">
        <v>104.62</v>
      </c>
      <c r="O1678" s="3">
        <v>103</v>
      </c>
      <c r="P1678" s="3">
        <v>102.89</v>
      </c>
      <c r="Q1678" s="3">
        <v>96.67</v>
      </c>
      <c r="R1678" s="3">
        <v>97.06</v>
      </c>
      <c r="S1678" s="3">
        <v>96.7</v>
      </c>
      <c r="T1678" s="3">
        <v>119.57</v>
      </c>
      <c r="U1678" s="3">
        <v>121.84</v>
      </c>
      <c r="V1678" s="3">
        <v>122.92</v>
      </c>
      <c r="W1678" s="3">
        <v>122.36</v>
      </c>
      <c r="X1678" s="3">
        <v>121.74</v>
      </c>
      <c r="Y1678" s="3">
        <v>121.42</v>
      </c>
      <c r="Z1678" s="3">
        <v>94.2</v>
      </c>
      <c r="AA1678" s="3">
        <v>93.47</v>
      </c>
      <c r="AB1678" s="3">
        <v>93.45</v>
      </c>
      <c r="AC1678" s="3">
        <v>93.56</v>
      </c>
      <c r="AD1678" s="3">
        <v>94.94</v>
      </c>
      <c r="AE1678" s="3">
        <v>95.78</v>
      </c>
      <c r="AF1678" s="3">
        <v>114.81</v>
      </c>
      <c r="AG1678" s="3">
        <v>117.32</v>
      </c>
      <c r="AH1678" s="3">
        <v>119.18</v>
      </c>
      <c r="AI1678" s="3">
        <v>119.84</v>
      </c>
      <c r="AJ1678" s="3">
        <v>118.88</v>
      </c>
      <c r="AK1678" s="3">
        <v>118.79</v>
      </c>
      <c r="AL1678" s="3">
        <v>82.06</v>
      </c>
      <c r="AM1678" s="3">
        <v>81.430000000000007</v>
      </c>
      <c r="AN1678" s="3">
        <v>81.44</v>
      </c>
      <c r="AO1678" s="3">
        <v>81.45</v>
      </c>
      <c r="AP1678" s="3">
        <v>81.47</v>
      </c>
      <c r="AQ1678" s="3">
        <v>82.68</v>
      </c>
      <c r="AR1678" s="3">
        <v>100.25</v>
      </c>
      <c r="AS1678" s="3">
        <v>102.76</v>
      </c>
      <c r="AT1678" s="3">
        <v>104.62</v>
      </c>
      <c r="AU1678" s="3">
        <v>105.28</v>
      </c>
      <c r="AV1678" s="3">
        <v>105.69</v>
      </c>
      <c r="AW1678" s="3">
        <v>104.72</v>
      </c>
      <c r="AX1678" s="3">
        <v>84.02</v>
      </c>
      <c r="AY1678" s="3">
        <v>82.31</v>
      </c>
    </row>
    <row r="1679" spans="1:51" x14ac:dyDescent="0.35">
      <c r="A1679" s="5">
        <f t="shared" ref="A1679:A1742" si="27">+A1674+7</f>
        <v>45076</v>
      </c>
      <c r="B1679" t="s">
        <v>2556</v>
      </c>
      <c r="C1679" s="2">
        <v>45076</v>
      </c>
      <c r="D1679" s="3">
        <v>69.61</v>
      </c>
      <c r="E1679" s="3">
        <v>73.260000000000005</v>
      </c>
      <c r="F1679" s="3">
        <v>74.819999999999993</v>
      </c>
      <c r="G1679" s="3">
        <v>84.19</v>
      </c>
      <c r="H1679" s="3">
        <v>100.4</v>
      </c>
      <c r="I1679" s="3">
        <v>123.8</v>
      </c>
      <c r="J1679" s="3">
        <v>122.35</v>
      </c>
      <c r="K1679" s="3">
        <v>124.22</v>
      </c>
      <c r="L1679" s="3">
        <v>122.24</v>
      </c>
      <c r="M1679" s="3">
        <v>119.41</v>
      </c>
      <c r="N1679" s="3">
        <v>101.86</v>
      </c>
      <c r="O1679" s="3">
        <v>100.24</v>
      </c>
      <c r="P1679" s="3">
        <v>100.13</v>
      </c>
      <c r="Q1679" s="3">
        <v>94.75</v>
      </c>
      <c r="R1679" s="3">
        <v>95.14</v>
      </c>
      <c r="S1679" s="3">
        <v>94.78</v>
      </c>
      <c r="T1679" s="3">
        <v>116.29</v>
      </c>
      <c r="U1679" s="3">
        <v>118.56</v>
      </c>
      <c r="V1679" s="3">
        <v>119.64</v>
      </c>
      <c r="W1679" s="3">
        <v>119.2</v>
      </c>
      <c r="X1679" s="3">
        <v>118.46</v>
      </c>
      <c r="Y1679" s="3">
        <v>118.14</v>
      </c>
      <c r="Z1679" s="3">
        <v>93.21</v>
      </c>
      <c r="AA1679" s="3">
        <v>92.48</v>
      </c>
      <c r="AB1679" s="3">
        <v>92.46</v>
      </c>
      <c r="AC1679" s="3">
        <v>92.57</v>
      </c>
      <c r="AD1679" s="3">
        <v>93.95</v>
      </c>
      <c r="AE1679" s="3">
        <v>94.79</v>
      </c>
      <c r="AF1679" s="3">
        <v>113.26</v>
      </c>
      <c r="AG1679" s="3">
        <v>115.77</v>
      </c>
      <c r="AH1679" s="3">
        <v>117.63</v>
      </c>
      <c r="AI1679" s="3">
        <v>118.29</v>
      </c>
      <c r="AJ1679" s="3">
        <v>117.33</v>
      </c>
      <c r="AK1679" s="3">
        <v>117.24</v>
      </c>
      <c r="AL1679" s="3">
        <v>81.93</v>
      </c>
      <c r="AM1679" s="3">
        <v>81.3</v>
      </c>
      <c r="AN1679" s="3">
        <v>81.31</v>
      </c>
      <c r="AO1679" s="3">
        <v>81.319999999999993</v>
      </c>
      <c r="AP1679" s="3">
        <v>81.34</v>
      </c>
      <c r="AQ1679" s="3">
        <v>82.27</v>
      </c>
      <c r="AR1679" s="3">
        <v>98.86</v>
      </c>
      <c r="AS1679" s="3">
        <v>101.37</v>
      </c>
      <c r="AT1679" s="3">
        <v>103.23</v>
      </c>
      <c r="AU1679" s="3">
        <v>103.89</v>
      </c>
      <c r="AV1679" s="3">
        <v>104.3</v>
      </c>
      <c r="AW1679" s="3">
        <v>103.33</v>
      </c>
      <c r="AX1679" s="3">
        <v>83.89</v>
      </c>
      <c r="AY1679" s="3">
        <v>82.18</v>
      </c>
    </row>
    <row r="1680" spans="1:51" x14ac:dyDescent="0.35">
      <c r="A1680" s="5">
        <f t="shared" si="27"/>
        <v>45077</v>
      </c>
      <c r="B1680" t="s">
        <v>2557</v>
      </c>
      <c r="C1680" s="2">
        <v>45077</v>
      </c>
      <c r="D1680" s="3">
        <v>75.61</v>
      </c>
      <c r="E1680" s="3">
        <v>77.66</v>
      </c>
      <c r="F1680" s="3">
        <v>86.83</v>
      </c>
      <c r="G1680" s="3">
        <v>103.42</v>
      </c>
      <c r="H1680" s="3">
        <v>126.53</v>
      </c>
      <c r="I1680" s="3">
        <v>125.08</v>
      </c>
      <c r="J1680" s="3">
        <v>125.79</v>
      </c>
      <c r="K1680" s="3">
        <v>123.81</v>
      </c>
      <c r="L1680" s="3">
        <v>120.98</v>
      </c>
      <c r="M1680" s="3">
        <v>105.85</v>
      </c>
      <c r="N1680" s="3">
        <v>104.23</v>
      </c>
      <c r="O1680" s="3">
        <v>104.12</v>
      </c>
      <c r="P1680" s="3">
        <v>98.67</v>
      </c>
      <c r="Q1680" s="3">
        <v>99.06</v>
      </c>
      <c r="R1680" s="3">
        <v>98.7</v>
      </c>
      <c r="S1680" s="3">
        <v>117.78</v>
      </c>
      <c r="T1680" s="3">
        <v>120.05</v>
      </c>
      <c r="U1680" s="3">
        <v>121.13</v>
      </c>
      <c r="V1680" s="3">
        <v>120.69</v>
      </c>
      <c r="W1680" s="3">
        <v>119.95</v>
      </c>
      <c r="X1680" s="3">
        <v>119.63</v>
      </c>
      <c r="Y1680" s="3">
        <v>95.52</v>
      </c>
      <c r="Z1680" s="3">
        <v>94.79</v>
      </c>
      <c r="AA1680" s="3">
        <v>94.77</v>
      </c>
      <c r="AB1680" s="3">
        <v>94.88</v>
      </c>
      <c r="AC1680" s="3">
        <v>96.26</v>
      </c>
      <c r="AD1680" s="3">
        <v>97.1</v>
      </c>
      <c r="AE1680" s="3">
        <v>115.52</v>
      </c>
      <c r="AF1680" s="3">
        <v>118.03</v>
      </c>
      <c r="AG1680" s="3">
        <v>119.89</v>
      </c>
      <c r="AH1680" s="3">
        <v>120.55</v>
      </c>
      <c r="AI1680" s="3">
        <v>119.59</v>
      </c>
      <c r="AJ1680" s="3">
        <v>119.5</v>
      </c>
      <c r="AK1680" s="3">
        <v>84.8</v>
      </c>
      <c r="AL1680" s="3">
        <v>84.17</v>
      </c>
      <c r="AM1680" s="3">
        <v>84.18</v>
      </c>
      <c r="AN1680" s="3">
        <v>84.19</v>
      </c>
      <c r="AO1680" s="3">
        <v>84.21</v>
      </c>
      <c r="AP1680" s="3">
        <v>85.14</v>
      </c>
      <c r="AQ1680" s="3">
        <v>101.12</v>
      </c>
      <c r="AR1680" s="3">
        <v>103.63</v>
      </c>
      <c r="AS1680" s="3">
        <v>105.49</v>
      </c>
      <c r="AT1680" s="3">
        <v>106.15</v>
      </c>
      <c r="AU1680" s="3">
        <v>106.56</v>
      </c>
      <c r="AV1680" s="3">
        <v>105.59</v>
      </c>
      <c r="AW1680" s="3">
        <v>86.76</v>
      </c>
      <c r="AX1680" s="3">
        <v>85.05</v>
      </c>
      <c r="AY1680" s="3">
        <v>83.8</v>
      </c>
    </row>
    <row r="1681" spans="1:51" x14ac:dyDescent="0.35">
      <c r="A1681" s="5">
        <f t="shared" si="27"/>
        <v>45078</v>
      </c>
      <c r="B1681" t="s">
        <v>2558</v>
      </c>
      <c r="C1681" s="2">
        <v>45078</v>
      </c>
      <c r="D1681" s="3">
        <v>69.2</v>
      </c>
      <c r="E1681" s="3">
        <v>71.430000000000007</v>
      </c>
      <c r="F1681" s="3">
        <v>81.430000000000007</v>
      </c>
      <c r="G1681" s="3">
        <v>98.6</v>
      </c>
      <c r="H1681" s="3">
        <v>119.3</v>
      </c>
      <c r="I1681" s="3">
        <v>119.85</v>
      </c>
      <c r="J1681" s="3">
        <v>120.37</v>
      </c>
      <c r="K1681" s="3">
        <v>118.39</v>
      </c>
      <c r="L1681" s="3">
        <v>115.56</v>
      </c>
      <c r="M1681" s="3">
        <v>100.99</v>
      </c>
      <c r="N1681" s="3">
        <v>99.37</v>
      </c>
      <c r="O1681" s="3">
        <v>99.26</v>
      </c>
      <c r="P1681" s="3">
        <v>93.75</v>
      </c>
      <c r="Q1681" s="3">
        <v>94.14</v>
      </c>
      <c r="R1681" s="3">
        <v>93.78</v>
      </c>
      <c r="S1681" s="3">
        <v>113.63</v>
      </c>
      <c r="T1681" s="3">
        <v>115.9</v>
      </c>
      <c r="U1681" s="3">
        <v>116.98</v>
      </c>
      <c r="V1681" s="3">
        <v>116.54</v>
      </c>
      <c r="W1681" s="3">
        <v>115.8</v>
      </c>
      <c r="X1681" s="3">
        <v>115.48</v>
      </c>
      <c r="Y1681" s="3">
        <v>91.49</v>
      </c>
      <c r="Z1681" s="3">
        <v>90.76</v>
      </c>
      <c r="AA1681" s="3">
        <v>90.74</v>
      </c>
      <c r="AB1681" s="3">
        <v>90.85</v>
      </c>
      <c r="AC1681" s="3">
        <v>92.23</v>
      </c>
      <c r="AD1681" s="3">
        <v>93.07</v>
      </c>
      <c r="AE1681" s="3">
        <v>111.51</v>
      </c>
      <c r="AF1681" s="3">
        <v>114.02</v>
      </c>
      <c r="AG1681" s="3">
        <v>115.88</v>
      </c>
      <c r="AH1681" s="3">
        <v>116.54</v>
      </c>
      <c r="AI1681" s="3">
        <v>115.58</v>
      </c>
      <c r="AJ1681" s="3">
        <v>115.49</v>
      </c>
      <c r="AK1681" s="3">
        <v>81.319999999999993</v>
      </c>
      <c r="AL1681" s="3">
        <v>80.69</v>
      </c>
      <c r="AM1681" s="3">
        <v>80.7</v>
      </c>
      <c r="AN1681" s="3">
        <v>80.709999999999994</v>
      </c>
      <c r="AO1681" s="3">
        <v>80.73</v>
      </c>
      <c r="AP1681" s="3">
        <v>81.66</v>
      </c>
      <c r="AQ1681" s="3">
        <v>97.11</v>
      </c>
      <c r="AR1681" s="3">
        <v>99.62</v>
      </c>
      <c r="AS1681" s="3">
        <v>101.48</v>
      </c>
      <c r="AT1681" s="3">
        <v>102.14</v>
      </c>
      <c r="AU1681" s="3">
        <v>102.55</v>
      </c>
      <c r="AV1681" s="3">
        <v>101.58</v>
      </c>
      <c r="AW1681" s="3">
        <v>83.28</v>
      </c>
      <c r="AX1681" s="3">
        <v>81.569999999999993</v>
      </c>
      <c r="AY1681" s="3">
        <v>80.319999999999993</v>
      </c>
    </row>
    <row r="1682" spans="1:51" x14ac:dyDescent="0.35">
      <c r="A1682" s="5">
        <f t="shared" si="27"/>
        <v>45079</v>
      </c>
      <c r="B1682" t="s">
        <v>2559</v>
      </c>
      <c r="C1682" s="2">
        <v>45079</v>
      </c>
      <c r="D1682" s="3">
        <v>70.099999999999994</v>
      </c>
      <c r="E1682" s="3">
        <v>71.48</v>
      </c>
      <c r="F1682" s="3">
        <v>79.95</v>
      </c>
      <c r="G1682" s="3">
        <v>97.29</v>
      </c>
      <c r="H1682" s="3">
        <v>118.12</v>
      </c>
      <c r="I1682" s="3">
        <v>118.81</v>
      </c>
      <c r="J1682" s="3">
        <v>119.44</v>
      </c>
      <c r="K1682" s="3">
        <v>117.46</v>
      </c>
      <c r="L1682" s="3">
        <v>114.63</v>
      </c>
      <c r="M1682" s="3">
        <v>101.2</v>
      </c>
      <c r="N1682" s="3">
        <v>99.58</v>
      </c>
      <c r="O1682" s="3">
        <v>99.47</v>
      </c>
      <c r="P1682" s="3">
        <v>93.75</v>
      </c>
      <c r="Q1682" s="3">
        <v>94.14</v>
      </c>
      <c r="R1682" s="3">
        <v>93.78</v>
      </c>
      <c r="S1682" s="3">
        <v>113.04</v>
      </c>
      <c r="T1682" s="3">
        <v>115.31</v>
      </c>
      <c r="U1682" s="3">
        <v>116.39</v>
      </c>
      <c r="V1682" s="3">
        <v>115.95</v>
      </c>
      <c r="W1682" s="3">
        <v>115.21</v>
      </c>
      <c r="X1682" s="3">
        <v>114.89</v>
      </c>
      <c r="Y1682" s="3">
        <v>90.8</v>
      </c>
      <c r="Z1682" s="3">
        <v>90.07</v>
      </c>
      <c r="AA1682" s="3">
        <v>90.05</v>
      </c>
      <c r="AB1682" s="3">
        <v>90.16</v>
      </c>
      <c r="AC1682" s="3">
        <v>91.54</v>
      </c>
      <c r="AD1682" s="3">
        <v>92.38</v>
      </c>
      <c r="AE1682" s="3">
        <v>111.14</v>
      </c>
      <c r="AF1682" s="3">
        <v>113.65</v>
      </c>
      <c r="AG1682" s="3">
        <v>115.51</v>
      </c>
      <c r="AH1682" s="3">
        <v>116.17</v>
      </c>
      <c r="AI1682" s="3">
        <v>115.21</v>
      </c>
      <c r="AJ1682" s="3">
        <v>115.12</v>
      </c>
      <c r="AK1682" s="3">
        <v>81.25</v>
      </c>
      <c r="AL1682" s="3">
        <v>80.62</v>
      </c>
      <c r="AM1682" s="3">
        <v>80.63</v>
      </c>
      <c r="AN1682" s="3">
        <v>80.64</v>
      </c>
      <c r="AO1682" s="3">
        <v>80.66</v>
      </c>
      <c r="AP1682" s="3">
        <v>81.59</v>
      </c>
      <c r="AQ1682" s="3">
        <v>96.74</v>
      </c>
      <c r="AR1682" s="3">
        <v>99.25</v>
      </c>
      <c r="AS1682" s="3">
        <v>101.11</v>
      </c>
      <c r="AT1682" s="3">
        <v>101.77</v>
      </c>
      <c r="AU1682" s="3">
        <v>102.18</v>
      </c>
      <c r="AV1682" s="3">
        <v>101.21</v>
      </c>
      <c r="AW1682" s="3">
        <v>83.21</v>
      </c>
      <c r="AX1682" s="3">
        <v>81.5</v>
      </c>
      <c r="AY1682" s="3">
        <v>80.25</v>
      </c>
    </row>
    <row r="1683" spans="1:51" x14ac:dyDescent="0.35">
      <c r="A1683" s="5">
        <f t="shared" si="27"/>
        <v>45082</v>
      </c>
      <c r="B1683" t="s">
        <v>2560</v>
      </c>
      <c r="C1683" s="2">
        <v>45082</v>
      </c>
      <c r="D1683" s="3">
        <v>80.180000000000007</v>
      </c>
      <c r="E1683" s="3">
        <v>80.739999999999995</v>
      </c>
      <c r="F1683" s="3">
        <v>88.79</v>
      </c>
      <c r="G1683" s="3">
        <v>101.46</v>
      </c>
      <c r="H1683" s="3">
        <v>122.65</v>
      </c>
      <c r="I1683" s="3">
        <v>124.79</v>
      </c>
      <c r="J1683" s="3">
        <v>123.8</v>
      </c>
      <c r="K1683" s="3">
        <v>121.82</v>
      </c>
      <c r="L1683" s="3">
        <v>118.99</v>
      </c>
      <c r="M1683" s="3">
        <v>104.88</v>
      </c>
      <c r="N1683" s="3">
        <v>103.26</v>
      </c>
      <c r="O1683" s="3">
        <v>103.15</v>
      </c>
      <c r="P1683" s="3">
        <v>97.38</v>
      </c>
      <c r="Q1683" s="3">
        <v>97.77</v>
      </c>
      <c r="R1683" s="3">
        <v>97.41</v>
      </c>
      <c r="S1683" s="3">
        <v>116.28</v>
      </c>
      <c r="T1683" s="3">
        <v>118.55</v>
      </c>
      <c r="U1683" s="3">
        <v>119.63</v>
      </c>
      <c r="V1683" s="3">
        <v>119.19</v>
      </c>
      <c r="W1683" s="3">
        <v>118.45</v>
      </c>
      <c r="X1683" s="3">
        <v>118.13</v>
      </c>
      <c r="Y1683" s="3">
        <v>94.58</v>
      </c>
      <c r="Z1683" s="3">
        <v>93.85</v>
      </c>
      <c r="AA1683" s="3">
        <v>93.83</v>
      </c>
      <c r="AB1683" s="3">
        <v>93.94</v>
      </c>
      <c r="AC1683" s="3">
        <v>95.32</v>
      </c>
      <c r="AD1683" s="3">
        <v>96.16</v>
      </c>
      <c r="AE1683" s="3">
        <v>116.01</v>
      </c>
      <c r="AF1683" s="3">
        <v>118.52</v>
      </c>
      <c r="AG1683" s="3">
        <v>120.38</v>
      </c>
      <c r="AH1683" s="3">
        <v>121.04</v>
      </c>
      <c r="AI1683" s="3">
        <v>120.08</v>
      </c>
      <c r="AJ1683" s="3">
        <v>119.99</v>
      </c>
      <c r="AK1683" s="3">
        <v>84.68</v>
      </c>
      <c r="AL1683" s="3">
        <v>84.05</v>
      </c>
      <c r="AM1683" s="3">
        <v>84.06</v>
      </c>
      <c r="AN1683" s="3">
        <v>84.07</v>
      </c>
      <c r="AO1683" s="3">
        <v>84.09</v>
      </c>
      <c r="AP1683" s="3">
        <v>85.02</v>
      </c>
      <c r="AQ1683" s="3">
        <v>101.61</v>
      </c>
      <c r="AR1683" s="3">
        <v>104.12</v>
      </c>
      <c r="AS1683" s="3">
        <v>105.98</v>
      </c>
      <c r="AT1683" s="3">
        <v>106.64</v>
      </c>
      <c r="AU1683" s="3">
        <v>107.05</v>
      </c>
      <c r="AV1683" s="3">
        <v>106.08</v>
      </c>
      <c r="AW1683" s="3">
        <v>86.64</v>
      </c>
      <c r="AX1683" s="3">
        <v>84.93</v>
      </c>
      <c r="AY1683" s="3">
        <v>83.68</v>
      </c>
    </row>
    <row r="1684" spans="1:51" x14ac:dyDescent="0.35">
      <c r="A1684" s="5">
        <f t="shared" si="27"/>
        <v>45083</v>
      </c>
      <c r="B1684" t="s">
        <v>2561</v>
      </c>
      <c r="C1684" s="2">
        <v>45083</v>
      </c>
      <c r="D1684" s="3">
        <v>75.75</v>
      </c>
      <c r="E1684" s="3">
        <v>74.7</v>
      </c>
      <c r="F1684" s="3">
        <v>83.51</v>
      </c>
      <c r="G1684" s="3">
        <v>98.12</v>
      </c>
      <c r="H1684" s="3">
        <v>117.72</v>
      </c>
      <c r="I1684" s="3">
        <v>121.07</v>
      </c>
      <c r="J1684" s="3">
        <v>118.66</v>
      </c>
      <c r="K1684" s="3">
        <v>116.68</v>
      </c>
      <c r="L1684" s="3">
        <v>113.85</v>
      </c>
      <c r="M1684" s="3">
        <v>100.09</v>
      </c>
      <c r="N1684" s="3">
        <v>98.47</v>
      </c>
      <c r="O1684" s="3">
        <v>98.36</v>
      </c>
      <c r="P1684" s="3">
        <v>92.57</v>
      </c>
      <c r="Q1684" s="3">
        <v>92.96</v>
      </c>
      <c r="R1684" s="3">
        <v>92.6</v>
      </c>
      <c r="S1684" s="3">
        <v>112.59</v>
      </c>
      <c r="T1684" s="3">
        <v>114.86</v>
      </c>
      <c r="U1684" s="3">
        <v>115.94</v>
      </c>
      <c r="V1684" s="3">
        <v>115.5</v>
      </c>
      <c r="W1684" s="3">
        <v>114.76</v>
      </c>
      <c r="X1684" s="3">
        <v>114.44</v>
      </c>
      <c r="Y1684" s="3">
        <v>92.67</v>
      </c>
      <c r="Z1684" s="3">
        <v>91.94</v>
      </c>
      <c r="AA1684" s="3">
        <v>91.92</v>
      </c>
      <c r="AB1684" s="3">
        <v>92.03</v>
      </c>
      <c r="AC1684" s="3">
        <v>93.41</v>
      </c>
      <c r="AD1684" s="3">
        <v>94.25</v>
      </c>
      <c r="AE1684" s="3">
        <v>111.65</v>
      </c>
      <c r="AF1684" s="3">
        <v>114.16</v>
      </c>
      <c r="AG1684" s="3">
        <v>116.02</v>
      </c>
      <c r="AH1684" s="3">
        <v>116.68</v>
      </c>
      <c r="AI1684" s="3">
        <v>115.72</v>
      </c>
      <c r="AJ1684" s="3">
        <v>115.63</v>
      </c>
      <c r="AK1684" s="3">
        <v>83.52</v>
      </c>
      <c r="AL1684" s="3">
        <v>82.89</v>
      </c>
      <c r="AM1684" s="3">
        <v>82.9</v>
      </c>
      <c r="AN1684" s="3">
        <v>82.91</v>
      </c>
      <c r="AO1684" s="3">
        <v>82.93</v>
      </c>
      <c r="AP1684" s="3">
        <v>83.86</v>
      </c>
      <c r="AQ1684" s="3">
        <v>97.25</v>
      </c>
      <c r="AR1684" s="3">
        <v>99.76</v>
      </c>
      <c r="AS1684" s="3">
        <v>101.62</v>
      </c>
      <c r="AT1684" s="3">
        <v>102.28</v>
      </c>
      <c r="AU1684" s="3">
        <v>102.69</v>
      </c>
      <c r="AV1684" s="3">
        <v>101.72</v>
      </c>
      <c r="AW1684" s="3">
        <v>85.48</v>
      </c>
      <c r="AX1684" s="3">
        <v>83.77</v>
      </c>
      <c r="AY1684" s="3">
        <v>82.52</v>
      </c>
    </row>
    <row r="1685" spans="1:51" x14ac:dyDescent="0.35">
      <c r="A1685" s="5">
        <f t="shared" si="27"/>
        <v>45084</v>
      </c>
      <c r="B1685" t="s">
        <v>2562</v>
      </c>
      <c r="C1685" s="2">
        <v>45084</v>
      </c>
      <c r="D1685" s="3">
        <v>78.38</v>
      </c>
      <c r="E1685" s="3">
        <v>76.849999999999994</v>
      </c>
      <c r="F1685" s="3">
        <v>85.24</v>
      </c>
      <c r="G1685" s="3">
        <v>96.92</v>
      </c>
      <c r="H1685" s="3">
        <v>116.17</v>
      </c>
      <c r="I1685" s="3">
        <v>120.46</v>
      </c>
      <c r="J1685" s="3">
        <v>116.12</v>
      </c>
      <c r="K1685" s="3">
        <v>114.14</v>
      </c>
      <c r="L1685" s="3">
        <v>111.31</v>
      </c>
      <c r="M1685" s="3">
        <v>101.56</v>
      </c>
      <c r="N1685" s="3">
        <v>99.94</v>
      </c>
      <c r="O1685" s="3">
        <v>99.83</v>
      </c>
      <c r="P1685" s="3">
        <v>94.01</v>
      </c>
      <c r="Q1685" s="3">
        <v>94.4</v>
      </c>
      <c r="R1685" s="3">
        <v>94.04</v>
      </c>
      <c r="S1685" s="3">
        <v>112.07</v>
      </c>
      <c r="T1685" s="3">
        <v>114.34</v>
      </c>
      <c r="U1685" s="3">
        <v>115.42</v>
      </c>
      <c r="V1685" s="3">
        <v>114.98</v>
      </c>
      <c r="W1685" s="3">
        <v>114.24</v>
      </c>
      <c r="X1685" s="3">
        <v>113.92</v>
      </c>
      <c r="Y1685" s="3">
        <v>92.14</v>
      </c>
      <c r="Z1685" s="3">
        <v>91.41</v>
      </c>
      <c r="AA1685" s="3">
        <v>91.39</v>
      </c>
      <c r="AB1685" s="3">
        <v>91.5</v>
      </c>
      <c r="AC1685" s="3">
        <v>92.88</v>
      </c>
      <c r="AD1685" s="3">
        <v>93.72</v>
      </c>
      <c r="AE1685" s="3">
        <v>112.05</v>
      </c>
      <c r="AF1685" s="3">
        <v>114.56</v>
      </c>
      <c r="AG1685" s="3">
        <v>116.42</v>
      </c>
      <c r="AH1685" s="3">
        <v>117.08</v>
      </c>
      <c r="AI1685" s="3">
        <v>116.12</v>
      </c>
      <c r="AJ1685" s="3">
        <v>116.03</v>
      </c>
      <c r="AK1685" s="3">
        <v>83.66</v>
      </c>
      <c r="AL1685" s="3">
        <v>83.03</v>
      </c>
      <c r="AM1685" s="3">
        <v>83.04</v>
      </c>
      <c r="AN1685" s="3">
        <v>83.05</v>
      </c>
      <c r="AO1685" s="3">
        <v>83.07</v>
      </c>
      <c r="AP1685" s="3">
        <v>84</v>
      </c>
      <c r="AQ1685" s="3">
        <v>97.81</v>
      </c>
      <c r="AR1685" s="3">
        <v>100.32</v>
      </c>
      <c r="AS1685" s="3">
        <v>102.18</v>
      </c>
      <c r="AT1685" s="3">
        <v>102.84</v>
      </c>
      <c r="AU1685" s="3">
        <v>103.25</v>
      </c>
      <c r="AV1685" s="3">
        <v>102.28</v>
      </c>
      <c r="AW1685" s="3">
        <v>85.62</v>
      </c>
      <c r="AX1685" s="3">
        <v>83.91</v>
      </c>
      <c r="AY1685" s="3">
        <v>82.66</v>
      </c>
    </row>
    <row r="1686" spans="1:51" x14ac:dyDescent="0.35">
      <c r="A1686" s="5">
        <f t="shared" si="27"/>
        <v>45085</v>
      </c>
      <c r="B1686" t="s">
        <v>2563</v>
      </c>
      <c r="C1686" s="2">
        <v>45085</v>
      </c>
      <c r="D1686" s="3">
        <v>79.95</v>
      </c>
      <c r="E1686" s="3">
        <v>78.709999999999994</v>
      </c>
      <c r="F1686" s="3">
        <v>87.78</v>
      </c>
      <c r="G1686" s="3">
        <v>101.14</v>
      </c>
      <c r="H1686" s="3">
        <v>119.3</v>
      </c>
      <c r="I1686" s="3">
        <v>124.67</v>
      </c>
      <c r="J1686" s="3">
        <v>120.45</v>
      </c>
      <c r="K1686" s="3">
        <v>118.47</v>
      </c>
      <c r="L1686" s="3">
        <v>115.64</v>
      </c>
      <c r="M1686" s="3">
        <v>101.6</v>
      </c>
      <c r="N1686" s="3">
        <v>99.98</v>
      </c>
      <c r="O1686" s="3">
        <v>99.87</v>
      </c>
      <c r="P1686" s="3">
        <v>94.12</v>
      </c>
      <c r="Q1686" s="3">
        <v>94.51</v>
      </c>
      <c r="R1686" s="3">
        <v>94.15</v>
      </c>
      <c r="S1686" s="3">
        <v>114.15</v>
      </c>
      <c r="T1686" s="3">
        <v>116.42</v>
      </c>
      <c r="U1686" s="3">
        <v>117.5</v>
      </c>
      <c r="V1686" s="3">
        <v>117.06</v>
      </c>
      <c r="W1686" s="3">
        <v>116.32</v>
      </c>
      <c r="X1686" s="3">
        <v>116</v>
      </c>
      <c r="Y1686" s="3">
        <v>92.62</v>
      </c>
      <c r="Z1686" s="3">
        <v>91.89</v>
      </c>
      <c r="AA1686" s="3">
        <v>91.87</v>
      </c>
      <c r="AB1686" s="3">
        <v>91.98</v>
      </c>
      <c r="AC1686" s="3">
        <v>93.36</v>
      </c>
      <c r="AD1686" s="3">
        <v>94.2</v>
      </c>
      <c r="AE1686" s="3">
        <v>114.19</v>
      </c>
      <c r="AF1686" s="3">
        <v>116.7</v>
      </c>
      <c r="AG1686" s="3">
        <v>118.56</v>
      </c>
      <c r="AH1686" s="3">
        <v>119.22</v>
      </c>
      <c r="AI1686" s="3">
        <v>118.26</v>
      </c>
      <c r="AJ1686" s="3">
        <v>118.17</v>
      </c>
      <c r="AK1686" s="3">
        <v>83.97</v>
      </c>
      <c r="AL1686" s="3">
        <v>83.34</v>
      </c>
      <c r="AM1686" s="3">
        <v>83.35</v>
      </c>
      <c r="AN1686" s="3">
        <v>83.36</v>
      </c>
      <c r="AO1686" s="3">
        <v>83.38</v>
      </c>
      <c r="AP1686" s="3">
        <v>84.31</v>
      </c>
      <c r="AQ1686" s="3">
        <v>99.95</v>
      </c>
      <c r="AR1686" s="3">
        <v>102.46</v>
      </c>
      <c r="AS1686" s="3">
        <v>104.32</v>
      </c>
      <c r="AT1686" s="3">
        <v>104.98</v>
      </c>
      <c r="AU1686" s="3">
        <v>105.39</v>
      </c>
      <c r="AV1686" s="3">
        <v>104.42</v>
      </c>
      <c r="AW1686" s="3">
        <v>85.93</v>
      </c>
      <c r="AX1686" s="3">
        <v>84.22</v>
      </c>
      <c r="AY1686" s="3">
        <v>82.97</v>
      </c>
    </row>
    <row r="1687" spans="1:51" x14ac:dyDescent="0.35">
      <c r="A1687" s="5">
        <f t="shared" si="27"/>
        <v>45086</v>
      </c>
      <c r="B1687" t="s">
        <v>2564</v>
      </c>
      <c r="C1687" s="2">
        <v>45086</v>
      </c>
      <c r="D1687" s="3">
        <v>90.13</v>
      </c>
      <c r="E1687" s="3">
        <v>88.9</v>
      </c>
      <c r="F1687" s="3">
        <v>98.22</v>
      </c>
      <c r="G1687" s="3">
        <v>100.82</v>
      </c>
      <c r="H1687" s="3">
        <v>129.38</v>
      </c>
      <c r="I1687" s="3">
        <v>133.76</v>
      </c>
      <c r="J1687" s="3">
        <v>128.96</v>
      </c>
      <c r="K1687" s="3">
        <v>126.98</v>
      </c>
      <c r="L1687" s="3">
        <v>124.15</v>
      </c>
      <c r="M1687" s="3">
        <v>106.41</v>
      </c>
      <c r="N1687" s="3">
        <v>104.79</v>
      </c>
      <c r="O1687" s="3">
        <v>104.68</v>
      </c>
      <c r="P1687" s="3">
        <v>98.82</v>
      </c>
      <c r="Q1687" s="3">
        <v>99.21</v>
      </c>
      <c r="R1687" s="3">
        <v>98.85</v>
      </c>
      <c r="S1687" s="3">
        <v>118.14</v>
      </c>
      <c r="T1687" s="3">
        <v>120.41</v>
      </c>
      <c r="U1687" s="3">
        <v>121.49</v>
      </c>
      <c r="V1687" s="3">
        <v>121.05</v>
      </c>
      <c r="W1687" s="3">
        <v>120.31</v>
      </c>
      <c r="X1687" s="3">
        <v>119.99</v>
      </c>
      <c r="Y1687" s="3">
        <v>95.54</v>
      </c>
      <c r="Z1687" s="3">
        <v>94.81</v>
      </c>
      <c r="AA1687" s="3">
        <v>94.79</v>
      </c>
      <c r="AB1687" s="3">
        <v>94.9</v>
      </c>
      <c r="AC1687" s="3">
        <v>96.28</v>
      </c>
      <c r="AD1687" s="3">
        <v>97.12</v>
      </c>
      <c r="AE1687" s="3">
        <v>113.66</v>
      </c>
      <c r="AF1687" s="3">
        <v>116.17</v>
      </c>
      <c r="AG1687" s="3">
        <v>118.03</v>
      </c>
      <c r="AH1687" s="3">
        <v>118.69</v>
      </c>
      <c r="AI1687" s="3">
        <v>117.73</v>
      </c>
      <c r="AJ1687" s="3">
        <v>117.64</v>
      </c>
      <c r="AK1687" s="3">
        <v>83.82</v>
      </c>
      <c r="AL1687" s="3">
        <v>83.19</v>
      </c>
      <c r="AM1687" s="3">
        <v>83.2</v>
      </c>
      <c r="AN1687" s="3">
        <v>83.21</v>
      </c>
      <c r="AO1687" s="3">
        <v>83.23</v>
      </c>
      <c r="AP1687" s="3">
        <v>84.16</v>
      </c>
      <c r="AQ1687" s="3">
        <v>98.36</v>
      </c>
      <c r="AR1687" s="3">
        <v>100.87</v>
      </c>
      <c r="AS1687" s="3">
        <v>102.73</v>
      </c>
      <c r="AT1687" s="3">
        <v>103.39</v>
      </c>
      <c r="AU1687" s="3">
        <v>103.8</v>
      </c>
      <c r="AV1687" s="3">
        <v>102.83</v>
      </c>
      <c r="AW1687" s="3">
        <v>85.43</v>
      </c>
      <c r="AX1687" s="3">
        <v>83.72</v>
      </c>
      <c r="AY1687" s="3">
        <v>82.47</v>
      </c>
    </row>
    <row r="1688" spans="1:51" x14ac:dyDescent="0.35">
      <c r="A1688" s="5">
        <f t="shared" si="27"/>
        <v>45089</v>
      </c>
      <c r="B1688" t="s">
        <v>2565</v>
      </c>
      <c r="C1688" s="2">
        <v>45089</v>
      </c>
      <c r="D1688" s="3">
        <v>88.34</v>
      </c>
      <c r="E1688" s="3">
        <v>86.35</v>
      </c>
      <c r="F1688" s="3">
        <v>95.72</v>
      </c>
      <c r="G1688" s="3">
        <v>100.73</v>
      </c>
      <c r="H1688" s="3">
        <v>133.03</v>
      </c>
      <c r="I1688" s="3">
        <v>136.85</v>
      </c>
      <c r="J1688" s="3">
        <v>129.25</v>
      </c>
      <c r="K1688" s="3">
        <v>127.27</v>
      </c>
      <c r="L1688" s="3">
        <v>124.44</v>
      </c>
      <c r="M1688" s="3">
        <v>107.84</v>
      </c>
      <c r="N1688" s="3">
        <v>106.22</v>
      </c>
      <c r="O1688" s="3">
        <v>106.11</v>
      </c>
      <c r="P1688" s="3">
        <v>100.3</v>
      </c>
      <c r="Q1688" s="3">
        <v>100.69</v>
      </c>
      <c r="R1688" s="3">
        <v>100.33</v>
      </c>
      <c r="S1688" s="3">
        <v>117.77</v>
      </c>
      <c r="T1688" s="3">
        <v>120.04</v>
      </c>
      <c r="U1688" s="3">
        <v>121.12</v>
      </c>
      <c r="V1688" s="3">
        <v>120.68</v>
      </c>
      <c r="W1688" s="3">
        <v>119.94</v>
      </c>
      <c r="X1688" s="3">
        <v>119.62</v>
      </c>
      <c r="Y1688" s="3">
        <v>96.79</v>
      </c>
      <c r="Z1688" s="3">
        <v>96.06</v>
      </c>
      <c r="AA1688" s="3">
        <v>96.04</v>
      </c>
      <c r="AB1688" s="3">
        <v>96.15</v>
      </c>
      <c r="AC1688" s="3">
        <v>97.53</v>
      </c>
      <c r="AD1688" s="3">
        <v>98.37</v>
      </c>
      <c r="AE1688" s="3">
        <v>113.29</v>
      </c>
      <c r="AF1688" s="3">
        <v>115.8</v>
      </c>
      <c r="AG1688" s="3">
        <v>117.66</v>
      </c>
      <c r="AH1688" s="3">
        <v>118.32</v>
      </c>
      <c r="AI1688" s="3">
        <v>117.36</v>
      </c>
      <c r="AJ1688" s="3">
        <v>117.27</v>
      </c>
      <c r="AK1688" s="3">
        <v>85.07</v>
      </c>
      <c r="AL1688" s="3">
        <v>84.44</v>
      </c>
      <c r="AM1688" s="3">
        <v>84.45</v>
      </c>
      <c r="AN1688" s="3">
        <v>84.46</v>
      </c>
      <c r="AO1688" s="3">
        <v>84.48</v>
      </c>
      <c r="AP1688" s="3">
        <v>85.41</v>
      </c>
      <c r="AQ1688" s="3">
        <v>97.99</v>
      </c>
      <c r="AR1688" s="3">
        <v>100.5</v>
      </c>
      <c r="AS1688" s="3">
        <v>102.36</v>
      </c>
      <c r="AT1688" s="3">
        <v>103.02</v>
      </c>
      <c r="AU1688" s="3">
        <v>103.43</v>
      </c>
      <c r="AV1688" s="3">
        <v>102.46</v>
      </c>
      <c r="AW1688" s="3">
        <v>86.68</v>
      </c>
      <c r="AX1688" s="3">
        <v>84.97</v>
      </c>
      <c r="AY1688" s="3">
        <v>83.72</v>
      </c>
    </row>
    <row r="1689" spans="1:51" x14ac:dyDescent="0.35">
      <c r="A1689" s="5">
        <f t="shared" si="27"/>
        <v>45090</v>
      </c>
      <c r="B1689" t="s">
        <v>2566</v>
      </c>
      <c r="C1689" s="2">
        <v>45090</v>
      </c>
      <c r="D1689" s="3">
        <v>99.59</v>
      </c>
      <c r="E1689" s="3">
        <v>96.46</v>
      </c>
      <c r="F1689" s="3">
        <v>104.57</v>
      </c>
      <c r="G1689" s="3">
        <v>107.78</v>
      </c>
      <c r="H1689" s="3">
        <v>143.08000000000001</v>
      </c>
      <c r="I1689" s="3">
        <v>146.88</v>
      </c>
      <c r="J1689" s="3">
        <v>136.26</v>
      </c>
      <c r="K1689" s="3">
        <v>134.28</v>
      </c>
      <c r="L1689" s="3">
        <v>131.44999999999999</v>
      </c>
      <c r="M1689" s="3">
        <v>112.15</v>
      </c>
      <c r="N1689" s="3">
        <v>110.53</v>
      </c>
      <c r="O1689" s="3">
        <v>110.42</v>
      </c>
      <c r="P1689" s="3">
        <v>104.23</v>
      </c>
      <c r="Q1689" s="3">
        <v>104.62</v>
      </c>
      <c r="R1689" s="3">
        <v>104.26</v>
      </c>
      <c r="S1689" s="3">
        <v>122.6</v>
      </c>
      <c r="T1689" s="3">
        <v>124.87</v>
      </c>
      <c r="U1689" s="3">
        <v>125.95</v>
      </c>
      <c r="V1689" s="3">
        <v>125.51</v>
      </c>
      <c r="W1689" s="3">
        <v>124.77</v>
      </c>
      <c r="X1689" s="3">
        <v>124.45</v>
      </c>
      <c r="Y1689" s="3">
        <v>97.42</v>
      </c>
      <c r="Z1689" s="3">
        <v>96.69</v>
      </c>
      <c r="AA1689" s="3">
        <v>96.67</v>
      </c>
      <c r="AB1689" s="3">
        <v>96.78</v>
      </c>
      <c r="AC1689" s="3">
        <v>98.16</v>
      </c>
      <c r="AD1689" s="3">
        <v>99</v>
      </c>
      <c r="AE1689" s="3">
        <v>114.11</v>
      </c>
      <c r="AF1689" s="3">
        <v>116.62</v>
      </c>
      <c r="AG1689" s="3">
        <v>118.48</v>
      </c>
      <c r="AH1689" s="3">
        <v>119.14</v>
      </c>
      <c r="AI1689" s="3">
        <v>118.18</v>
      </c>
      <c r="AJ1689" s="3">
        <v>118.09</v>
      </c>
      <c r="AK1689" s="3">
        <v>84.54</v>
      </c>
      <c r="AL1689" s="3">
        <v>83.91</v>
      </c>
      <c r="AM1689" s="3">
        <v>83.92</v>
      </c>
      <c r="AN1689" s="3">
        <v>83.93</v>
      </c>
      <c r="AO1689" s="3">
        <v>83.95</v>
      </c>
      <c r="AP1689" s="3">
        <v>84.88</v>
      </c>
      <c r="AQ1689" s="3">
        <v>98.78</v>
      </c>
      <c r="AR1689" s="3">
        <v>101.29</v>
      </c>
      <c r="AS1689" s="3">
        <v>103.15</v>
      </c>
      <c r="AT1689" s="3">
        <v>103.81</v>
      </c>
      <c r="AU1689" s="3">
        <v>104.22</v>
      </c>
      <c r="AV1689" s="3">
        <v>103.25</v>
      </c>
      <c r="AW1689" s="3">
        <v>86.15</v>
      </c>
      <c r="AX1689" s="3">
        <v>84.44</v>
      </c>
      <c r="AY1689" s="3">
        <v>83.19</v>
      </c>
    </row>
    <row r="1690" spans="1:51" x14ac:dyDescent="0.35">
      <c r="A1690" s="5">
        <f t="shared" si="27"/>
        <v>45091</v>
      </c>
      <c r="B1690" t="s">
        <v>2568</v>
      </c>
      <c r="C1690" s="2">
        <v>45091</v>
      </c>
      <c r="D1690" s="3">
        <v>105.43</v>
      </c>
      <c r="E1690" s="3">
        <v>101.42</v>
      </c>
      <c r="F1690" s="3">
        <v>110.02</v>
      </c>
      <c r="G1690" s="3">
        <v>112.14</v>
      </c>
      <c r="H1690" s="3">
        <v>149.38999999999999</v>
      </c>
      <c r="I1690" s="3">
        <v>153.47</v>
      </c>
      <c r="J1690" s="3">
        <v>142.75</v>
      </c>
      <c r="K1690" s="3">
        <v>140.77000000000001</v>
      </c>
      <c r="L1690" s="3">
        <v>137.94</v>
      </c>
      <c r="M1690" s="3">
        <v>121.67</v>
      </c>
      <c r="N1690" s="3">
        <v>120.05</v>
      </c>
      <c r="O1690" s="3">
        <v>119.94</v>
      </c>
      <c r="P1690" s="3">
        <v>113.36</v>
      </c>
      <c r="Q1690" s="3">
        <v>113.75</v>
      </c>
      <c r="R1690" s="3">
        <v>113.39</v>
      </c>
      <c r="S1690" s="3">
        <v>131.38</v>
      </c>
      <c r="T1690" s="3">
        <v>133.65</v>
      </c>
      <c r="U1690" s="3">
        <v>134.72999999999999</v>
      </c>
      <c r="V1690" s="3">
        <v>134.29</v>
      </c>
      <c r="W1690" s="3">
        <v>133.55000000000001</v>
      </c>
      <c r="X1690" s="3">
        <v>133.22999999999999</v>
      </c>
      <c r="Y1690" s="3">
        <v>102.68</v>
      </c>
      <c r="Z1690" s="3">
        <v>101.95</v>
      </c>
      <c r="AA1690" s="3">
        <v>101.93</v>
      </c>
      <c r="AB1690" s="3">
        <v>102.04</v>
      </c>
      <c r="AC1690" s="3">
        <v>103.42</v>
      </c>
      <c r="AD1690" s="3">
        <v>104.26</v>
      </c>
      <c r="AE1690" s="3">
        <v>116.68</v>
      </c>
      <c r="AF1690" s="3">
        <v>119.19</v>
      </c>
      <c r="AG1690" s="3">
        <v>121.05</v>
      </c>
      <c r="AH1690" s="3">
        <v>121.71</v>
      </c>
      <c r="AI1690" s="3">
        <v>120.75</v>
      </c>
      <c r="AJ1690" s="3">
        <v>120.66</v>
      </c>
      <c r="AK1690" s="3">
        <v>88.44</v>
      </c>
      <c r="AL1690" s="3">
        <v>87.81</v>
      </c>
      <c r="AM1690" s="3">
        <v>87.82</v>
      </c>
      <c r="AN1690" s="3">
        <v>87.83</v>
      </c>
      <c r="AO1690" s="3">
        <v>87.85</v>
      </c>
      <c r="AP1690" s="3">
        <v>88.78</v>
      </c>
      <c r="AQ1690" s="3">
        <v>100.06</v>
      </c>
      <c r="AR1690" s="3">
        <v>102.57</v>
      </c>
      <c r="AS1690" s="3">
        <v>104.43</v>
      </c>
      <c r="AT1690" s="3">
        <v>105.09</v>
      </c>
      <c r="AU1690" s="3">
        <v>105.5</v>
      </c>
      <c r="AV1690" s="3">
        <v>104.53</v>
      </c>
      <c r="AW1690" s="3">
        <v>87.45</v>
      </c>
      <c r="AX1690" s="3">
        <v>85.74</v>
      </c>
      <c r="AY1690" s="3">
        <v>84.49</v>
      </c>
    </row>
    <row r="1691" spans="1:51" x14ac:dyDescent="0.35">
      <c r="A1691" s="5">
        <f t="shared" si="27"/>
        <v>45092</v>
      </c>
      <c r="B1691" t="s">
        <v>2569</v>
      </c>
      <c r="C1691" s="2">
        <v>45092</v>
      </c>
      <c r="D1691" s="3">
        <v>110.55</v>
      </c>
      <c r="E1691" s="3">
        <v>106.29</v>
      </c>
      <c r="F1691" s="3">
        <v>117.27</v>
      </c>
      <c r="G1691" s="3">
        <v>116.67</v>
      </c>
      <c r="H1691" s="3">
        <v>155.01</v>
      </c>
      <c r="I1691" s="3">
        <v>159.74</v>
      </c>
      <c r="J1691" s="3">
        <v>148.83000000000001</v>
      </c>
      <c r="K1691" s="3">
        <v>146.85</v>
      </c>
      <c r="L1691" s="3">
        <v>144.02000000000001</v>
      </c>
      <c r="M1691" s="3">
        <v>127.69</v>
      </c>
      <c r="N1691" s="3">
        <v>126.07</v>
      </c>
      <c r="O1691" s="3">
        <v>125.96</v>
      </c>
      <c r="P1691" s="3">
        <v>119.08</v>
      </c>
      <c r="Q1691" s="3">
        <v>119.47</v>
      </c>
      <c r="R1691" s="3">
        <v>119.11</v>
      </c>
      <c r="S1691" s="3">
        <v>138.24</v>
      </c>
      <c r="T1691" s="3">
        <v>140.51</v>
      </c>
      <c r="U1691" s="3">
        <v>141.59</v>
      </c>
      <c r="V1691" s="3">
        <v>141.15</v>
      </c>
      <c r="W1691" s="3">
        <v>140.41</v>
      </c>
      <c r="X1691" s="3">
        <v>140.09</v>
      </c>
      <c r="Y1691" s="3">
        <v>106.2</v>
      </c>
      <c r="Z1691" s="3">
        <v>105.47</v>
      </c>
      <c r="AA1691" s="3">
        <v>105.45</v>
      </c>
      <c r="AB1691" s="3">
        <v>105.56</v>
      </c>
      <c r="AC1691" s="3">
        <v>106.94</v>
      </c>
      <c r="AD1691" s="3">
        <v>107.78</v>
      </c>
      <c r="AE1691" s="3">
        <v>120.73</v>
      </c>
      <c r="AF1691" s="3">
        <v>123.24</v>
      </c>
      <c r="AG1691" s="3">
        <v>125.1</v>
      </c>
      <c r="AH1691" s="3">
        <v>125.76</v>
      </c>
      <c r="AI1691" s="3">
        <v>124.8</v>
      </c>
      <c r="AJ1691" s="3">
        <v>124.71</v>
      </c>
      <c r="AK1691" s="3">
        <v>90.88</v>
      </c>
      <c r="AL1691" s="3">
        <v>90.25</v>
      </c>
      <c r="AM1691" s="3">
        <v>90.26</v>
      </c>
      <c r="AN1691" s="3">
        <v>90.27</v>
      </c>
      <c r="AO1691" s="3">
        <v>90.29</v>
      </c>
      <c r="AP1691" s="3">
        <v>91.22</v>
      </c>
      <c r="AQ1691" s="3">
        <v>104.11</v>
      </c>
      <c r="AR1691" s="3">
        <v>106.62</v>
      </c>
      <c r="AS1691" s="3">
        <v>108.48</v>
      </c>
      <c r="AT1691" s="3">
        <v>109.14</v>
      </c>
      <c r="AU1691" s="3">
        <v>109.55</v>
      </c>
      <c r="AV1691" s="3">
        <v>108.58</v>
      </c>
      <c r="AW1691" s="3">
        <v>89.89</v>
      </c>
      <c r="AX1691" s="3">
        <v>88.18</v>
      </c>
      <c r="AY1691" s="3">
        <v>86.93</v>
      </c>
    </row>
    <row r="1692" spans="1:51" x14ac:dyDescent="0.35">
      <c r="A1692" s="5">
        <f t="shared" si="27"/>
        <v>45093</v>
      </c>
      <c r="B1692" t="s">
        <v>2570</v>
      </c>
      <c r="C1692" s="2">
        <v>45093</v>
      </c>
      <c r="D1692" s="3">
        <v>95.66</v>
      </c>
      <c r="E1692" s="3">
        <v>92.21</v>
      </c>
      <c r="F1692" s="3">
        <v>103</v>
      </c>
      <c r="G1692" s="3">
        <v>105.51</v>
      </c>
      <c r="H1692" s="3">
        <v>142.74</v>
      </c>
      <c r="I1692" s="3">
        <v>148.31</v>
      </c>
      <c r="J1692" s="3">
        <v>137.65</v>
      </c>
      <c r="K1692" s="3">
        <v>135.66999999999999</v>
      </c>
      <c r="L1692" s="3">
        <v>132.84</v>
      </c>
      <c r="M1692" s="3">
        <v>117.1</v>
      </c>
      <c r="N1692" s="3">
        <v>115.48</v>
      </c>
      <c r="O1692" s="3">
        <v>115.37</v>
      </c>
      <c r="P1692" s="3">
        <v>108.6</v>
      </c>
      <c r="Q1692" s="3">
        <v>108.99</v>
      </c>
      <c r="R1692" s="3">
        <v>108.63</v>
      </c>
      <c r="S1692" s="3">
        <v>128.15</v>
      </c>
      <c r="T1692" s="3">
        <v>130.41999999999999</v>
      </c>
      <c r="U1692" s="3">
        <v>131.5</v>
      </c>
      <c r="V1692" s="3">
        <v>131.06</v>
      </c>
      <c r="W1692" s="3">
        <v>130.32</v>
      </c>
      <c r="X1692" s="3">
        <v>130</v>
      </c>
      <c r="Y1692" s="3">
        <v>100.34</v>
      </c>
      <c r="Z1692" s="3">
        <v>99.61</v>
      </c>
      <c r="AA1692" s="3">
        <v>99.59</v>
      </c>
      <c r="AB1692" s="3">
        <v>99.7</v>
      </c>
      <c r="AC1692" s="3">
        <v>101.08</v>
      </c>
      <c r="AD1692" s="3">
        <v>101.92</v>
      </c>
      <c r="AE1692" s="3">
        <v>115.67</v>
      </c>
      <c r="AF1692" s="3">
        <v>118.18</v>
      </c>
      <c r="AG1692" s="3">
        <v>120.04</v>
      </c>
      <c r="AH1692" s="3">
        <v>120.7</v>
      </c>
      <c r="AI1692" s="3">
        <v>119.74</v>
      </c>
      <c r="AJ1692" s="3">
        <v>119.65</v>
      </c>
      <c r="AK1692" s="3">
        <v>89.85</v>
      </c>
      <c r="AL1692" s="3">
        <v>89.22</v>
      </c>
      <c r="AM1692" s="3">
        <v>89.23</v>
      </c>
      <c r="AN1692" s="3">
        <v>89.24</v>
      </c>
      <c r="AO1692" s="3">
        <v>89.26</v>
      </c>
      <c r="AP1692" s="3">
        <v>90.19</v>
      </c>
      <c r="AQ1692" s="3">
        <v>102.91</v>
      </c>
      <c r="AR1692" s="3">
        <v>105.42</v>
      </c>
      <c r="AS1692" s="3">
        <v>107.28</v>
      </c>
      <c r="AT1692" s="3">
        <v>107.94</v>
      </c>
      <c r="AU1692" s="3">
        <v>108.35</v>
      </c>
      <c r="AV1692" s="3">
        <v>107.38</v>
      </c>
      <c r="AW1692" s="3">
        <v>88.86</v>
      </c>
      <c r="AX1692" s="3">
        <v>87.15</v>
      </c>
      <c r="AY1692" s="3">
        <v>85.9</v>
      </c>
    </row>
    <row r="1693" spans="1:51" x14ac:dyDescent="0.35">
      <c r="A1693" s="5">
        <f t="shared" si="27"/>
        <v>45096</v>
      </c>
      <c r="B1693" t="s">
        <v>2571</v>
      </c>
      <c r="C1693" s="2">
        <v>45096</v>
      </c>
      <c r="D1693" s="3">
        <v>97.75</v>
      </c>
      <c r="E1693" s="3">
        <v>93.57</v>
      </c>
      <c r="F1693" s="3">
        <v>102.73</v>
      </c>
      <c r="G1693" s="3">
        <v>105.41</v>
      </c>
      <c r="H1693" s="3">
        <v>142.35</v>
      </c>
      <c r="I1693" s="3">
        <v>148.54</v>
      </c>
      <c r="J1693" s="3">
        <v>138.24</v>
      </c>
      <c r="K1693" s="3">
        <v>136.26</v>
      </c>
      <c r="L1693" s="3">
        <v>133.43</v>
      </c>
      <c r="M1693" s="3">
        <v>117.21</v>
      </c>
      <c r="N1693" s="3">
        <v>115.59</v>
      </c>
      <c r="O1693" s="3">
        <v>115.48</v>
      </c>
      <c r="P1693" s="3">
        <v>108.83</v>
      </c>
      <c r="Q1693" s="3">
        <v>109.22</v>
      </c>
      <c r="R1693" s="3">
        <v>108.86</v>
      </c>
      <c r="S1693" s="3">
        <v>127.9</v>
      </c>
      <c r="T1693" s="3">
        <v>130.16999999999999</v>
      </c>
      <c r="U1693" s="3">
        <v>131.25</v>
      </c>
      <c r="V1693" s="3">
        <v>130.81</v>
      </c>
      <c r="W1693" s="3">
        <v>130.07</v>
      </c>
      <c r="X1693" s="3">
        <v>129.75</v>
      </c>
      <c r="Y1693" s="3">
        <v>100.77</v>
      </c>
      <c r="Z1693" s="3">
        <v>100.04</v>
      </c>
      <c r="AA1693" s="3">
        <v>100.02</v>
      </c>
      <c r="AB1693" s="3">
        <v>100.13</v>
      </c>
      <c r="AC1693" s="3">
        <v>101.51</v>
      </c>
      <c r="AD1693" s="3">
        <v>102.35</v>
      </c>
      <c r="AE1693" s="3">
        <v>114.37</v>
      </c>
      <c r="AF1693" s="3">
        <v>116.88</v>
      </c>
      <c r="AG1693" s="3">
        <v>118.74</v>
      </c>
      <c r="AH1693" s="3">
        <v>119.4</v>
      </c>
      <c r="AI1693" s="3">
        <v>118.44</v>
      </c>
      <c r="AJ1693" s="3">
        <v>118.35</v>
      </c>
      <c r="AK1693" s="3">
        <v>86.51</v>
      </c>
      <c r="AL1693" s="3">
        <v>85.88</v>
      </c>
      <c r="AM1693" s="3">
        <v>85.89</v>
      </c>
      <c r="AN1693" s="3">
        <v>85.9</v>
      </c>
      <c r="AO1693" s="3">
        <v>85.92</v>
      </c>
      <c r="AP1693" s="3">
        <v>86.85</v>
      </c>
      <c r="AQ1693" s="3">
        <v>101.61</v>
      </c>
      <c r="AR1693" s="3">
        <v>104.12</v>
      </c>
      <c r="AS1693" s="3">
        <v>105.98</v>
      </c>
      <c r="AT1693" s="3">
        <v>106.64</v>
      </c>
      <c r="AU1693" s="3">
        <v>107.05</v>
      </c>
      <c r="AV1693" s="3">
        <v>106.08</v>
      </c>
      <c r="AW1693" s="3">
        <v>85.52</v>
      </c>
      <c r="AX1693" s="3">
        <v>83.81</v>
      </c>
      <c r="AY1693" s="3">
        <v>82.56</v>
      </c>
    </row>
    <row r="1694" spans="1:51" x14ac:dyDescent="0.35">
      <c r="A1694" s="5">
        <f t="shared" si="27"/>
        <v>45097</v>
      </c>
      <c r="B1694" t="s">
        <v>2572</v>
      </c>
      <c r="C1694" s="2">
        <v>45097</v>
      </c>
      <c r="D1694" s="3">
        <v>103.31</v>
      </c>
      <c r="E1694" s="3">
        <v>98.77</v>
      </c>
      <c r="F1694" s="3">
        <v>107.52</v>
      </c>
      <c r="G1694" s="3">
        <v>108.91</v>
      </c>
      <c r="H1694" s="3">
        <v>145.61000000000001</v>
      </c>
      <c r="I1694" s="3">
        <v>152.16999999999999</v>
      </c>
      <c r="J1694" s="3">
        <v>143.16</v>
      </c>
      <c r="K1694" s="3">
        <v>141.18</v>
      </c>
      <c r="L1694" s="3">
        <v>138.35</v>
      </c>
      <c r="M1694" s="3">
        <v>122.97</v>
      </c>
      <c r="N1694" s="3">
        <v>121.35</v>
      </c>
      <c r="O1694" s="3">
        <v>121.24</v>
      </c>
      <c r="P1694" s="3">
        <v>114.6</v>
      </c>
      <c r="Q1694" s="3">
        <v>114.99</v>
      </c>
      <c r="R1694" s="3">
        <v>114.63</v>
      </c>
      <c r="S1694" s="3">
        <v>130.97</v>
      </c>
      <c r="T1694" s="3">
        <v>133.24</v>
      </c>
      <c r="U1694" s="3">
        <v>134.32</v>
      </c>
      <c r="V1694" s="3">
        <v>133.88</v>
      </c>
      <c r="W1694" s="3">
        <v>133.13999999999999</v>
      </c>
      <c r="X1694" s="3">
        <v>132.82</v>
      </c>
      <c r="Y1694" s="3">
        <v>100.67</v>
      </c>
      <c r="Z1694" s="3">
        <v>99.94</v>
      </c>
      <c r="AA1694" s="3">
        <v>99.92</v>
      </c>
      <c r="AB1694" s="3">
        <v>100.03</v>
      </c>
      <c r="AC1694" s="3">
        <v>101.41</v>
      </c>
      <c r="AD1694" s="3">
        <v>102.25</v>
      </c>
      <c r="AE1694" s="3">
        <v>115.59</v>
      </c>
      <c r="AF1694" s="3">
        <v>118.1</v>
      </c>
      <c r="AG1694" s="3">
        <v>119.96</v>
      </c>
      <c r="AH1694" s="3">
        <v>120.62</v>
      </c>
      <c r="AI1694" s="3">
        <v>119.66</v>
      </c>
      <c r="AJ1694" s="3">
        <v>119.57</v>
      </c>
      <c r="AK1694" s="3">
        <v>87.37</v>
      </c>
      <c r="AL1694" s="3">
        <v>86.74</v>
      </c>
      <c r="AM1694" s="3">
        <v>86.75</v>
      </c>
      <c r="AN1694" s="3">
        <v>86.76</v>
      </c>
      <c r="AO1694" s="3">
        <v>86.78</v>
      </c>
      <c r="AP1694" s="3">
        <v>87.71</v>
      </c>
      <c r="AQ1694" s="3">
        <v>102.83</v>
      </c>
      <c r="AR1694" s="3">
        <v>105.34</v>
      </c>
      <c r="AS1694" s="3">
        <v>107.2</v>
      </c>
      <c r="AT1694" s="3">
        <v>107.86</v>
      </c>
      <c r="AU1694" s="3">
        <v>108.27</v>
      </c>
      <c r="AV1694" s="3">
        <v>107.3</v>
      </c>
      <c r="AW1694" s="3">
        <v>86.38</v>
      </c>
      <c r="AX1694" s="3">
        <v>84.67</v>
      </c>
      <c r="AY1694" s="3">
        <v>83.42</v>
      </c>
    </row>
    <row r="1695" spans="1:51" x14ac:dyDescent="0.35">
      <c r="A1695" s="5">
        <f t="shared" si="27"/>
        <v>45098</v>
      </c>
      <c r="B1695" t="s">
        <v>2573</v>
      </c>
      <c r="C1695" s="2">
        <v>45098</v>
      </c>
      <c r="D1695" s="3">
        <v>101.17</v>
      </c>
      <c r="E1695" s="3">
        <v>97.83</v>
      </c>
      <c r="F1695" s="3">
        <v>105.34</v>
      </c>
      <c r="G1695" s="3">
        <v>107.69</v>
      </c>
      <c r="H1695" s="3">
        <v>144.11000000000001</v>
      </c>
      <c r="I1695" s="3">
        <v>151.05000000000001</v>
      </c>
      <c r="J1695" s="3">
        <v>142.66</v>
      </c>
      <c r="K1695" s="3">
        <v>140.68</v>
      </c>
      <c r="L1695" s="3">
        <v>137.85</v>
      </c>
      <c r="M1695" s="3">
        <v>121.66</v>
      </c>
      <c r="N1695" s="3">
        <v>120.04</v>
      </c>
      <c r="O1695" s="3">
        <v>119.93</v>
      </c>
      <c r="P1695" s="3">
        <v>113.3</v>
      </c>
      <c r="Q1695" s="3">
        <v>113.69</v>
      </c>
      <c r="R1695" s="3">
        <v>113.33</v>
      </c>
      <c r="S1695" s="3">
        <v>130.65</v>
      </c>
      <c r="T1695" s="3">
        <v>132.91999999999999</v>
      </c>
      <c r="U1695" s="3">
        <v>134</v>
      </c>
      <c r="V1695" s="3">
        <v>133.56</v>
      </c>
      <c r="W1695" s="3">
        <v>132.82</v>
      </c>
      <c r="X1695" s="3">
        <v>132.5</v>
      </c>
      <c r="Y1695" s="3">
        <v>99.34</v>
      </c>
      <c r="Z1695" s="3">
        <v>98.61</v>
      </c>
      <c r="AA1695" s="3">
        <v>98.59</v>
      </c>
      <c r="AB1695" s="3">
        <v>98.7</v>
      </c>
      <c r="AC1695" s="3">
        <v>100.08</v>
      </c>
      <c r="AD1695" s="3">
        <v>100.92</v>
      </c>
      <c r="AE1695" s="3">
        <v>114.51</v>
      </c>
      <c r="AF1695" s="3">
        <v>117.02</v>
      </c>
      <c r="AG1695" s="3">
        <v>118.88</v>
      </c>
      <c r="AH1695" s="3">
        <v>119.54</v>
      </c>
      <c r="AI1695" s="3">
        <v>118.58</v>
      </c>
      <c r="AJ1695" s="3">
        <v>118.49</v>
      </c>
      <c r="AK1695" s="3">
        <v>85.76</v>
      </c>
      <c r="AL1695" s="3">
        <v>85.13</v>
      </c>
      <c r="AM1695" s="3">
        <v>85.14</v>
      </c>
      <c r="AN1695" s="3">
        <v>85.15</v>
      </c>
      <c r="AO1695" s="3">
        <v>85.17</v>
      </c>
      <c r="AP1695" s="3">
        <v>86.1</v>
      </c>
      <c r="AQ1695" s="3">
        <v>101.75</v>
      </c>
      <c r="AR1695" s="3">
        <v>104.26</v>
      </c>
      <c r="AS1695" s="3">
        <v>106.12</v>
      </c>
      <c r="AT1695" s="3">
        <v>106.78</v>
      </c>
      <c r="AU1695" s="3">
        <v>107.19</v>
      </c>
      <c r="AV1695" s="3">
        <v>106.22</v>
      </c>
      <c r="AW1695" s="3">
        <v>84.77</v>
      </c>
      <c r="AX1695" s="3">
        <v>83.06</v>
      </c>
      <c r="AY1695" s="3">
        <v>81.81</v>
      </c>
    </row>
    <row r="1696" spans="1:51" x14ac:dyDescent="0.35">
      <c r="A1696" s="5">
        <f t="shared" si="27"/>
        <v>45099</v>
      </c>
      <c r="B1696" t="s">
        <v>2574</v>
      </c>
      <c r="C1696" s="2">
        <v>45099</v>
      </c>
      <c r="D1696" s="3">
        <v>94.85</v>
      </c>
      <c r="E1696" s="3">
        <v>92.21</v>
      </c>
      <c r="F1696" s="3">
        <v>99.84</v>
      </c>
      <c r="G1696" s="3">
        <v>102.7</v>
      </c>
      <c r="H1696" s="3">
        <v>137.38999999999999</v>
      </c>
      <c r="I1696" s="3">
        <v>145.03</v>
      </c>
      <c r="J1696" s="3">
        <v>139.49</v>
      </c>
      <c r="K1696" s="3">
        <v>137.51</v>
      </c>
      <c r="L1696" s="3">
        <v>134.68</v>
      </c>
      <c r="M1696" s="3">
        <v>119.6</v>
      </c>
      <c r="N1696" s="3">
        <v>117.98</v>
      </c>
      <c r="O1696" s="3">
        <v>117.87</v>
      </c>
      <c r="P1696" s="3">
        <v>111.32</v>
      </c>
      <c r="Q1696" s="3">
        <v>111.71</v>
      </c>
      <c r="R1696" s="3">
        <v>111.35</v>
      </c>
      <c r="S1696" s="3">
        <v>129.33000000000001</v>
      </c>
      <c r="T1696" s="3">
        <v>131.6</v>
      </c>
      <c r="U1696" s="3">
        <v>132.68</v>
      </c>
      <c r="V1696" s="3">
        <v>132.24</v>
      </c>
      <c r="W1696" s="3">
        <v>131.5</v>
      </c>
      <c r="X1696" s="3">
        <v>131.18</v>
      </c>
      <c r="Y1696" s="3">
        <v>97.6</v>
      </c>
      <c r="Z1696" s="3">
        <v>96.87</v>
      </c>
      <c r="AA1696" s="3">
        <v>96.85</v>
      </c>
      <c r="AB1696" s="3">
        <v>96.96</v>
      </c>
      <c r="AC1696" s="3">
        <v>98.34</v>
      </c>
      <c r="AD1696" s="3">
        <v>99.18</v>
      </c>
      <c r="AE1696" s="3">
        <v>112.73</v>
      </c>
      <c r="AF1696" s="3">
        <v>115.24</v>
      </c>
      <c r="AG1696" s="3">
        <v>117.1</v>
      </c>
      <c r="AH1696" s="3">
        <v>117.76</v>
      </c>
      <c r="AI1696" s="3">
        <v>116.8</v>
      </c>
      <c r="AJ1696" s="3">
        <v>116.71</v>
      </c>
      <c r="AK1696" s="3">
        <v>85</v>
      </c>
      <c r="AL1696" s="3">
        <v>84.37</v>
      </c>
      <c r="AM1696" s="3">
        <v>84.38</v>
      </c>
      <c r="AN1696" s="3">
        <v>84.39</v>
      </c>
      <c r="AO1696" s="3">
        <v>84.41</v>
      </c>
      <c r="AP1696" s="3">
        <v>85.34</v>
      </c>
      <c r="AQ1696" s="3">
        <v>98.56</v>
      </c>
      <c r="AR1696" s="3">
        <v>101.07</v>
      </c>
      <c r="AS1696" s="3">
        <v>102.93</v>
      </c>
      <c r="AT1696" s="3">
        <v>103.59</v>
      </c>
      <c r="AU1696" s="3">
        <v>104</v>
      </c>
      <c r="AV1696" s="3">
        <v>103.03</v>
      </c>
      <c r="AW1696" s="3">
        <v>81.58</v>
      </c>
      <c r="AX1696" s="3">
        <v>79.87</v>
      </c>
      <c r="AY1696" s="3">
        <v>78.62</v>
      </c>
    </row>
    <row r="1697" spans="1:51" x14ac:dyDescent="0.35">
      <c r="A1697" s="5">
        <f t="shared" si="27"/>
        <v>45100</v>
      </c>
      <c r="B1697" t="s">
        <v>2575</v>
      </c>
      <c r="C1697" s="2">
        <v>45100</v>
      </c>
      <c r="D1697" s="3">
        <v>90.46</v>
      </c>
      <c r="E1697" s="3">
        <v>87.09</v>
      </c>
      <c r="F1697" s="3">
        <v>95.23</v>
      </c>
      <c r="G1697" s="3">
        <v>98.38</v>
      </c>
      <c r="H1697" s="3">
        <v>132.9</v>
      </c>
      <c r="I1697" s="3">
        <v>140.74</v>
      </c>
      <c r="J1697" s="3">
        <v>137.47</v>
      </c>
      <c r="K1697" s="3">
        <v>135.49</v>
      </c>
      <c r="L1697" s="3">
        <v>132.66</v>
      </c>
      <c r="M1697" s="3">
        <v>116.98</v>
      </c>
      <c r="N1697" s="3">
        <v>115.36</v>
      </c>
      <c r="O1697" s="3">
        <v>115.25</v>
      </c>
      <c r="P1697" s="3">
        <v>108.8</v>
      </c>
      <c r="Q1697" s="3">
        <v>109.19</v>
      </c>
      <c r="R1697" s="3">
        <v>108.83</v>
      </c>
      <c r="S1697" s="3">
        <v>126.96</v>
      </c>
      <c r="T1697" s="3">
        <v>129.22999999999999</v>
      </c>
      <c r="U1697" s="3">
        <v>130.31</v>
      </c>
      <c r="V1697" s="3">
        <v>129.87</v>
      </c>
      <c r="W1697" s="3">
        <v>129.13</v>
      </c>
      <c r="X1697" s="3">
        <v>128.81</v>
      </c>
      <c r="Y1697" s="3">
        <v>95.67</v>
      </c>
      <c r="Z1697" s="3">
        <v>94.94</v>
      </c>
      <c r="AA1697" s="3">
        <v>94.92</v>
      </c>
      <c r="AB1697" s="3">
        <v>95.03</v>
      </c>
      <c r="AC1697" s="3">
        <v>96.41</v>
      </c>
      <c r="AD1697" s="3">
        <v>97.25</v>
      </c>
      <c r="AE1697" s="3">
        <v>109.9</v>
      </c>
      <c r="AF1697" s="3">
        <v>112.41</v>
      </c>
      <c r="AG1697" s="3">
        <v>114.27</v>
      </c>
      <c r="AH1697" s="3">
        <v>114.93</v>
      </c>
      <c r="AI1697" s="3">
        <v>113.97</v>
      </c>
      <c r="AJ1697" s="3">
        <v>113.88</v>
      </c>
      <c r="AK1697" s="3">
        <v>82.65</v>
      </c>
      <c r="AL1697" s="3">
        <v>82.02</v>
      </c>
      <c r="AM1697" s="3">
        <v>82.03</v>
      </c>
      <c r="AN1697" s="3">
        <v>82.04</v>
      </c>
      <c r="AO1697" s="3">
        <v>82.06</v>
      </c>
      <c r="AP1697" s="3">
        <v>82.99</v>
      </c>
      <c r="AQ1697" s="3">
        <v>93.26</v>
      </c>
      <c r="AR1697" s="3">
        <v>95.77</v>
      </c>
      <c r="AS1697" s="3">
        <v>97.63</v>
      </c>
      <c r="AT1697" s="3">
        <v>98.29</v>
      </c>
      <c r="AU1697" s="3">
        <v>98.7</v>
      </c>
      <c r="AV1697" s="3">
        <v>97.73</v>
      </c>
      <c r="AW1697" s="3">
        <v>76.28</v>
      </c>
      <c r="AX1697" s="3">
        <v>74.569999999999993</v>
      </c>
      <c r="AY1697" s="3">
        <v>73.319999999999993</v>
      </c>
    </row>
    <row r="1698" spans="1:51" x14ac:dyDescent="0.35">
      <c r="A1698" s="5">
        <f t="shared" si="27"/>
        <v>45103</v>
      </c>
      <c r="B1698" t="s">
        <v>2576</v>
      </c>
      <c r="C1698" s="2">
        <v>45103</v>
      </c>
      <c r="D1698" s="3">
        <v>87.61</v>
      </c>
      <c r="E1698" s="3">
        <v>85.86</v>
      </c>
      <c r="F1698" s="3">
        <v>92.75</v>
      </c>
      <c r="G1698" s="3">
        <v>95.53</v>
      </c>
      <c r="H1698" s="3">
        <v>129.68</v>
      </c>
      <c r="I1698" s="3">
        <v>137.79</v>
      </c>
      <c r="J1698" s="3">
        <v>134.97</v>
      </c>
      <c r="K1698" s="3">
        <v>132.99</v>
      </c>
      <c r="L1698" s="3">
        <v>130.16</v>
      </c>
      <c r="M1698" s="3">
        <v>114.06</v>
      </c>
      <c r="N1698" s="3">
        <v>112.44</v>
      </c>
      <c r="O1698" s="3">
        <v>112.33</v>
      </c>
      <c r="P1698" s="3">
        <v>106.06</v>
      </c>
      <c r="Q1698" s="3">
        <v>106.45</v>
      </c>
      <c r="R1698" s="3">
        <v>106.09</v>
      </c>
      <c r="S1698" s="3">
        <v>124.05</v>
      </c>
      <c r="T1698" s="3">
        <v>126.32</v>
      </c>
      <c r="U1698" s="3">
        <v>127.4</v>
      </c>
      <c r="V1698" s="3">
        <v>126.96</v>
      </c>
      <c r="W1698" s="3">
        <v>126.22</v>
      </c>
      <c r="X1698" s="3">
        <v>125.9</v>
      </c>
      <c r="Y1698" s="3">
        <v>91.89</v>
      </c>
      <c r="Z1698" s="3">
        <v>91.16</v>
      </c>
      <c r="AA1698" s="3">
        <v>91.14</v>
      </c>
      <c r="AB1698" s="3">
        <v>91.25</v>
      </c>
      <c r="AC1698" s="3">
        <v>92.63</v>
      </c>
      <c r="AD1698" s="3">
        <v>93.47</v>
      </c>
      <c r="AE1698" s="3">
        <v>105.8</v>
      </c>
      <c r="AF1698" s="3">
        <v>108.31</v>
      </c>
      <c r="AG1698" s="3">
        <v>110.17</v>
      </c>
      <c r="AH1698" s="3">
        <v>110.83</v>
      </c>
      <c r="AI1698" s="3">
        <v>109.87</v>
      </c>
      <c r="AJ1698" s="3">
        <v>109.78</v>
      </c>
      <c r="AK1698" s="3">
        <v>80.2</v>
      </c>
      <c r="AL1698" s="3">
        <v>79.569999999999993</v>
      </c>
      <c r="AM1698" s="3">
        <v>79.58</v>
      </c>
      <c r="AN1698" s="3">
        <v>79.59</v>
      </c>
      <c r="AO1698" s="3">
        <v>79.61</v>
      </c>
      <c r="AP1698" s="3">
        <v>80.540000000000006</v>
      </c>
      <c r="AQ1698" s="3">
        <v>88.86</v>
      </c>
      <c r="AR1698" s="3">
        <v>91.37</v>
      </c>
      <c r="AS1698" s="3">
        <v>93.23</v>
      </c>
      <c r="AT1698" s="3">
        <v>93.89</v>
      </c>
      <c r="AU1698" s="3">
        <v>94.3</v>
      </c>
      <c r="AV1698" s="3">
        <v>93.33</v>
      </c>
      <c r="AW1698" s="3">
        <v>73.83</v>
      </c>
      <c r="AX1698" s="3">
        <v>72.12</v>
      </c>
      <c r="AY1698" s="3">
        <v>70.87</v>
      </c>
    </row>
    <row r="1699" spans="1:51" x14ac:dyDescent="0.35">
      <c r="A1699" s="5">
        <f t="shared" si="27"/>
        <v>45104</v>
      </c>
      <c r="B1699" t="s">
        <v>2577</v>
      </c>
      <c r="C1699" s="2">
        <v>45104</v>
      </c>
      <c r="D1699" s="3">
        <v>90.1</v>
      </c>
      <c r="E1699" s="3">
        <v>89.43</v>
      </c>
      <c r="F1699" s="3">
        <v>95.91</v>
      </c>
      <c r="G1699" s="3">
        <v>96.57</v>
      </c>
      <c r="H1699" s="3">
        <v>129.84</v>
      </c>
      <c r="I1699" s="3">
        <v>138.4</v>
      </c>
      <c r="J1699" s="3">
        <v>136.52000000000001</v>
      </c>
      <c r="K1699" s="3">
        <v>134.54</v>
      </c>
      <c r="L1699" s="3">
        <v>131.71</v>
      </c>
      <c r="M1699" s="3">
        <v>115.64</v>
      </c>
      <c r="N1699" s="3">
        <v>114.02</v>
      </c>
      <c r="O1699" s="3">
        <v>113.91</v>
      </c>
      <c r="P1699" s="3">
        <v>107.63</v>
      </c>
      <c r="Q1699" s="3">
        <v>108.02</v>
      </c>
      <c r="R1699" s="3">
        <v>107.66</v>
      </c>
      <c r="S1699" s="3">
        <v>123.86</v>
      </c>
      <c r="T1699" s="3">
        <v>126.13</v>
      </c>
      <c r="U1699" s="3">
        <v>127.21</v>
      </c>
      <c r="V1699" s="3">
        <v>126.77</v>
      </c>
      <c r="W1699" s="3">
        <v>126.03</v>
      </c>
      <c r="X1699" s="3">
        <v>125.71</v>
      </c>
      <c r="Y1699" s="3">
        <v>91.7</v>
      </c>
      <c r="Z1699" s="3">
        <v>90.97</v>
      </c>
      <c r="AA1699" s="3">
        <v>90.95</v>
      </c>
      <c r="AB1699" s="3">
        <v>91.06</v>
      </c>
      <c r="AC1699" s="3">
        <v>92.44</v>
      </c>
      <c r="AD1699" s="3">
        <v>93.28</v>
      </c>
      <c r="AE1699" s="3">
        <v>106.06</v>
      </c>
      <c r="AF1699" s="3">
        <v>108.57</v>
      </c>
      <c r="AG1699" s="3">
        <v>110.43</v>
      </c>
      <c r="AH1699" s="3">
        <v>111.09</v>
      </c>
      <c r="AI1699" s="3">
        <v>110.13</v>
      </c>
      <c r="AJ1699" s="3">
        <v>110.04</v>
      </c>
      <c r="AK1699" s="3">
        <v>80.8</v>
      </c>
      <c r="AL1699" s="3">
        <v>80.17</v>
      </c>
      <c r="AM1699" s="3">
        <v>80.180000000000007</v>
      </c>
      <c r="AN1699" s="3">
        <v>80.19</v>
      </c>
      <c r="AO1699" s="3">
        <v>80.209999999999994</v>
      </c>
      <c r="AP1699" s="3">
        <v>81.14</v>
      </c>
      <c r="AQ1699" s="3">
        <v>88.91</v>
      </c>
      <c r="AR1699" s="3">
        <v>91.42</v>
      </c>
      <c r="AS1699" s="3">
        <v>93.28</v>
      </c>
      <c r="AT1699" s="3">
        <v>93.94</v>
      </c>
      <c r="AU1699" s="3">
        <v>94.35</v>
      </c>
      <c r="AV1699" s="3">
        <v>93.38</v>
      </c>
      <c r="AW1699" s="3">
        <v>74.430000000000007</v>
      </c>
      <c r="AX1699" s="3">
        <v>72.72</v>
      </c>
      <c r="AY1699" s="3">
        <v>71.47</v>
      </c>
    </row>
    <row r="1700" spans="1:51" x14ac:dyDescent="0.35">
      <c r="A1700" s="5">
        <f t="shared" si="27"/>
        <v>45105</v>
      </c>
      <c r="B1700" t="s">
        <v>2578</v>
      </c>
      <c r="C1700" s="2">
        <v>45105</v>
      </c>
      <c r="D1700" s="3">
        <v>89.12</v>
      </c>
      <c r="E1700" s="3">
        <v>89.3</v>
      </c>
      <c r="F1700" s="3">
        <v>96.32</v>
      </c>
      <c r="G1700" s="3">
        <v>96.03</v>
      </c>
      <c r="H1700" s="3">
        <v>127.68</v>
      </c>
      <c r="I1700" s="3">
        <v>136.97999999999999</v>
      </c>
      <c r="J1700" s="3">
        <v>134.63</v>
      </c>
      <c r="K1700" s="3">
        <v>132.65</v>
      </c>
      <c r="L1700" s="3">
        <v>129.82</v>
      </c>
      <c r="M1700" s="3">
        <v>115.5</v>
      </c>
      <c r="N1700" s="3">
        <v>113.88</v>
      </c>
      <c r="O1700" s="3">
        <v>113.77</v>
      </c>
      <c r="P1700" s="3">
        <v>107.41</v>
      </c>
      <c r="Q1700" s="3">
        <v>107.8</v>
      </c>
      <c r="R1700" s="3">
        <v>107.44</v>
      </c>
      <c r="S1700" s="3">
        <v>123.59</v>
      </c>
      <c r="T1700" s="3">
        <v>125.86</v>
      </c>
      <c r="U1700" s="3">
        <v>126.94</v>
      </c>
      <c r="V1700" s="3">
        <v>126.5</v>
      </c>
      <c r="W1700" s="3">
        <v>125.76</v>
      </c>
      <c r="X1700" s="3">
        <v>125.44</v>
      </c>
      <c r="Y1700" s="3">
        <v>91.84</v>
      </c>
      <c r="Z1700" s="3">
        <v>91.11</v>
      </c>
      <c r="AA1700" s="3">
        <v>91.09</v>
      </c>
      <c r="AB1700" s="3">
        <v>91.2</v>
      </c>
      <c r="AC1700" s="3">
        <v>92.58</v>
      </c>
      <c r="AD1700" s="3">
        <v>93.42</v>
      </c>
      <c r="AE1700" s="3">
        <v>106.57</v>
      </c>
      <c r="AF1700" s="3">
        <v>109.08</v>
      </c>
      <c r="AG1700" s="3">
        <v>110.94</v>
      </c>
      <c r="AH1700" s="3">
        <v>111.6</v>
      </c>
      <c r="AI1700" s="3">
        <v>110.64</v>
      </c>
      <c r="AJ1700" s="3">
        <v>110.55</v>
      </c>
      <c r="AK1700" s="3">
        <v>82.92</v>
      </c>
      <c r="AL1700" s="3">
        <v>82.29</v>
      </c>
      <c r="AM1700" s="3">
        <v>82.3</v>
      </c>
      <c r="AN1700" s="3">
        <v>82.31</v>
      </c>
      <c r="AO1700" s="3">
        <v>82.33</v>
      </c>
      <c r="AP1700" s="3">
        <v>83.26</v>
      </c>
      <c r="AQ1700" s="3">
        <v>89.42</v>
      </c>
      <c r="AR1700" s="3">
        <v>91.93</v>
      </c>
      <c r="AS1700" s="3">
        <v>93.79</v>
      </c>
      <c r="AT1700" s="3">
        <v>94.45</v>
      </c>
      <c r="AU1700" s="3">
        <v>94.86</v>
      </c>
      <c r="AV1700" s="3">
        <v>93.89</v>
      </c>
      <c r="AW1700" s="3">
        <v>76.55</v>
      </c>
      <c r="AX1700" s="3">
        <v>74.84</v>
      </c>
      <c r="AY1700" s="3">
        <v>73.59</v>
      </c>
    </row>
    <row r="1701" spans="1:51" x14ac:dyDescent="0.35">
      <c r="A1701" s="5">
        <f t="shared" si="27"/>
        <v>45106</v>
      </c>
      <c r="B1701" t="s">
        <v>2579</v>
      </c>
      <c r="C1701" s="2">
        <v>45106</v>
      </c>
      <c r="D1701" s="3">
        <v>89.01</v>
      </c>
      <c r="E1701" s="3">
        <v>89.51</v>
      </c>
      <c r="F1701" s="3">
        <v>97.06</v>
      </c>
      <c r="G1701" s="3">
        <v>97.65</v>
      </c>
      <c r="H1701" s="3">
        <v>129.22</v>
      </c>
      <c r="I1701" s="3">
        <v>138.69999999999999</v>
      </c>
      <c r="J1701" s="3">
        <v>136.21</v>
      </c>
      <c r="K1701" s="3">
        <v>134.22999999999999</v>
      </c>
      <c r="L1701" s="3">
        <v>131.4</v>
      </c>
      <c r="M1701" s="3">
        <v>117.36</v>
      </c>
      <c r="N1701" s="3">
        <v>115.74</v>
      </c>
      <c r="O1701" s="3">
        <v>115.63</v>
      </c>
      <c r="P1701" s="3">
        <v>109.41</v>
      </c>
      <c r="Q1701" s="3">
        <v>109.8</v>
      </c>
      <c r="R1701" s="3">
        <v>109.44</v>
      </c>
      <c r="S1701" s="3">
        <v>126.45</v>
      </c>
      <c r="T1701" s="3">
        <v>128.72</v>
      </c>
      <c r="U1701" s="3">
        <v>129.80000000000001</v>
      </c>
      <c r="V1701" s="3">
        <v>129.36000000000001</v>
      </c>
      <c r="W1701" s="3">
        <v>128.62</v>
      </c>
      <c r="X1701" s="3">
        <v>128.30000000000001</v>
      </c>
      <c r="Y1701" s="3">
        <v>93.71</v>
      </c>
      <c r="Z1701" s="3">
        <v>92.98</v>
      </c>
      <c r="AA1701" s="3">
        <v>92.96</v>
      </c>
      <c r="AB1701" s="3">
        <v>93.07</v>
      </c>
      <c r="AC1701" s="3">
        <v>94.45</v>
      </c>
      <c r="AD1701" s="3">
        <v>95.29</v>
      </c>
      <c r="AE1701" s="3">
        <v>107.89</v>
      </c>
      <c r="AF1701" s="3">
        <v>110.4</v>
      </c>
      <c r="AG1701" s="3">
        <v>112.26</v>
      </c>
      <c r="AH1701" s="3">
        <v>112.92</v>
      </c>
      <c r="AI1701" s="3">
        <v>111.96</v>
      </c>
      <c r="AJ1701" s="3">
        <v>111.87</v>
      </c>
      <c r="AK1701" s="3">
        <v>81.31</v>
      </c>
      <c r="AL1701" s="3">
        <v>80.680000000000007</v>
      </c>
      <c r="AM1701" s="3">
        <v>80.69</v>
      </c>
      <c r="AN1701" s="3">
        <v>80.7</v>
      </c>
      <c r="AO1701" s="3">
        <v>80.72</v>
      </c>
      <c r="AP1701" s="3">
        <v>81.650000000000006</v>
      </c>
      <c r="AQ1701" s="3">
        <v>90.91</v>
      </c>
      <c r="AR1701" s="3">
        <v>93.42</v>
      </c>
      <c r="AS1701" s="3">
        <v>95.28</v>
      </c>
      <c r="AT1701" s="3">
        <v>95.94</v>
      </c>
      <c r="AU1701" s="3">
        <v>96.35</v>
      </c>
      <c r="AV1701" s="3">
        <v>95.38</v>
      </c>
      <c r="AW1701" s="3">
        <v>74.94</v>
      </c>
      <c r="AX1701" s="3">
        <v>73.23</v>
      </c>
      <c r="AY1701" s="3">
        <v>71.98</v>
      </c>
    </row>
    <row r="1702" spans="1:51" x14ac:dyDescent="0.35">
      <c r="A1702" s="5">
        <f t="shared" si="27"/>
        <v>45107</v>
      </c>
      <c r="B1702" t="s">
        <v>2580</v>
      </c>
      <c r="C1702" s="2">
        <v>45107</v>
      </c>
      <c r="D1702" s="3">
        <v>94</v>
      </c>
      <c r="E1702" s="3">
        <v>101.91</v>
      </c>
      <c r="F1702" s="3">
        <v>102.79</v>
      </c>
      <c r="G1702" s="3">
        <v>131.68</v>
      </c>
      <c r="H1702" s="3">
        <v>141.25</v>
      </c>
      <c r="I1702" s="3">
        <v>138.5</v>
      </c>
      <c r="J1702" s="3">
        <v>136.52000000000001</v>
      </c>
      <c r="K1702" s="3">
        <v>133.69</v>
      </c>
      <c r="L1702" s="3">
        <v>120.23</v>
      </c>
      <c r="M1702" s="3">
        <v>118.61</v>
      </c>
      <c r="N1702" s="3">
        <v>118.5</v>
      </c>
      <c r="O1702" s="3">
        <v>112.04</v>
      </c>
      <c r="P1702" s="3">
        <v>112.43</v>
      </c>
      <c r="Q1702" s="3">
        <v>112.07</v>
      </c>
      <c r="R1702" s="3">
        <v>128.65</v>
      </c>
      <c r="S1702" s="3">
        <v>130.91999999999999</v>
      </c>
      <c r="T1702" s="3">
        <v>132</v>
      </c>
      <c r="U1702" s="3">
        <v>131.56</v>
      </c>
      <c r="V1702" s="3">
        <v>130.82</v>
      </c>
      <c r="W1702" s="3">
        <v>130.5</v>
      </c>
      <c r="X1702" s="3">
        <v>96.19</v>
      </c>
      <c r="Y1702" s="3">
        <v>95.46</v>
      </c>
      <c r="Z1702" s="3">
        <v>95.44</v>
      </c>
      <c r="AA1702" s="3">
        <v>95.55</v>
      </c>
      <c r="AB1702" s="3">
        <v>96.93</v>
      </c>
      <c r="AC1702" s="3">
        <v>97.77</v>
      </c>
      <c r="AD1702" s="3">
        <v>110.43</v>
      </c>
      <c r="AE1702" s="3">
        <v>112.94</v>
      </c>
      <c r="AF1702" s="3">
        <v>114.8</v>
      </c>
      <c r="AG1702" s="3">
        <v>115.46</v>
      </c>
      <c r="AH1702" s="3">
        <v>114.5</v>
      </c>
      <c r="AI1702" s="3">
        <v>114.41</v>
      </c>
      <c r="AJ1702" s="3">
        <v>82.06</v>
      </c>
      <c r="AK1702" s="3">
        <v>81.430000000000007</v>
      </c>
      <c r="AL1702" s="3">
        <v>81.44</v>
      </c>
      <c r="AM1702" s="3">
        <v>81.45</v>
      </c>
      <c r="AN1702" s="3">
        <v>81.47</v>
      </c>
      <c r="AO1702" s="3">
        <v>83.26</v>
      </c>
      <c r="AP1702" s="3">
        <v>93.45</v>
      </c>
      <c r="AQ1702" s="3">
        <v>95.96</v>
      </c>
      <c r="AR1702" s="3">
        <v>97.82</v>
      </c>
      <c r="AS1702" s="3">
        <v>98.48</v>
      </c>
      <c r="AT1702" s="3">
        <v>98.89</v>
      </c>
      <c r="AU1702" s="3">
        <v>97.92</v>
      </c>
      <c r="AV1702" s="3">
        <v>75.69</v>
      </c>
      <c r="AW1702" s="3">
        <v>73.98</v>
      </c>
      <c r="AX1702" s="3">
        <v>72.73</v>
      </c>
      <c r="AY1702" s="3">
        <v>72.739999999999995</v>
      </c>
    </row>
    <row r="1703" spans="1:51" x14ac:dyDescent="0.35">
      <c r="A1703" s="5">
        <f t="shared" si="27"/>
        <v>45110</v>
      </c>
      <c r="B1703" t="s">
        <v>2581</v>
      </c>
      <c r="C1703" s="2">
        <v>45110</v>
      </c>
      <c r="D1703" s="3">
        <v>90.28</v>
      </c>
      <c r="E1703" s="3">
        <v>96.01</v>
      </c>
      <c r="F1703" s="3">
        <v>99.53</v>
      </c>
      <c r="G1703" s="3">
        <v>127.75</v>
      </c>
      <c r="H1703" s="3">
        <v>137.97999999999999</v>
      </c>
      <c r="I1703" s="3">
        <v>135.97999999999999</v>
      </c>
      <c r="J1703" s="3">
        <v>134</v>
      </c>
      <c r="K1703" s="3">
        <v>131.16999999999999</v>
      </c>
      <c r="L1703" s="3">
        <v>118.69</v>
      </c>
      <c r="M1703" s="3">
        <v>117.07</v>
      </c>
      <c r="N1703" s="3">
        <v>116.96</v>
      </c>
      <c r="O1703" s="3">
        <v>110.56</v>
      </c>
      <c r="P1703" s="3">
        <v>110.95</v>
      </c>
      <c r="Q1703" s="3">
        <v>110.59</v>
      </c>
      <c r="R1703" s="3">
        <v>127.95</v>
      </c>
      <c r="S1703" s="3">
        <v>130.22</v>
      </c>
      <c r="T1703" s="3">
        <v>131.30000000000001</v>
      </c>
      <c r="U1703" s="3">
        <v>130.79</v>
      </c>
      <c r="V1703" s="3">
        <v>130.05000000000001</v>
      </c>
      <c r="W1703" s="3">
        <v>129.72999999999999</v>
      </c>
      <c r="X1703" s="3">
        <v>92.13</v>
      </c>
      <c r="Y1703" s="3">
        <v>91.4</v>
      </c>
      <c r="Z1703" s="3">
        <v>91.38</v>
      </c>
      <c r="AA1703" s="3">
        <v>91.49</v>
      </c>
      <c r="AB1703" s="3">
        <v>92.87</v>
      </c>
      <c r="AC1703" s="3">
        <v>93.71</v>
      </c>
      <c r="AD1703" s="3">
        <v>109.54</v>
      </c>
      <c r="AE1703" s="3">
        <v>112.05</v>
      </c>
      <c r="AF1703" s="3">
        <v>113.91</v>
      </c>
      <c r="AG1703" s="3">
        <v>114.57</v>
      </c>
      <c r="AH1703" s="3">
        <v>113.61</v>
      </c>
      <c r="AI1703" s="3">
        <v>113.52</v>
      </c>
      <c r="AJ1703" s="3">
        <v>81.69</v>
      </c>
      <c r="AK1703" s="3">
        <v>81.06</v>
      </c>
      <c r="AL1703" s="3">
        <v>81.069999999999993</v>
      </c>
      <c r="AM1703" s="3">
        <v>81.08</v>
      </c>
      <c r="AN1703" s="3">
        <v>81.099999999999994</v>
      </c>
      <c r="AO1703" s="3">
        <v>82.89</v>
      </c>
      <c r="AP1703" s="3">
        <v>91.44</v>
      </c>
      <c r="AQ1703" s="3">
        <v>93.95</v>
      </c>
      <c r="AR1703" s="3">
        <v>95.81</v>
      </c>
      <c r="AS1703" s="3">
        <v>96.47</v>
      </c>
      <c r="AT1703" s="3">
        <v>96.88</v>
      </c>
      <c r="AU1703" s="3">
        <v>95.91</v>
      </c>
      <c r="AV1703" s="3">
        <v>75.319999999999993</v>
      </c>
      <c r="AW1703" s="3">
        <v>73.61</v>
      </c>
      <c r="AX1703" s="3">
        <v>72.36</v>
      </c>
      <c r="AY1703" s="3">
        <v>72.37</v>
      </c>
    </row>
    <row r="1704" spans="1:51" x14ac:dyDescent="0.35">
      <c r="A1704" s="5">
        <f t="shared" si="27"/>
        <v>45111</v>
      </c>
      <c r="B1704" t="s">
        <v>2583</v>
      </c>
      <c r="C1704" s="2">
        <v>45111</v>
      </c>
      <c r="D1704" s="3">
        <v>90.48</v>
      </c>
      <c r="E1704" s="3">
        <v>97.56</v>
      </c>
      <c r="F1704" s="3">
        <v>99.09</v>
      </c>
      <c r="G1704" s="3">
        <v>128.06</v>
      </c>
      <c r="H1704" s="3">
        <v>139.08000000000001</v>
      </c>
      <c r="I1704" s="3">
        <v>137.06</v>
      </c>
      <c r="J1704" s="3">
        <v>135.08000000000001</v>
      </c>
      <c r="K1704" s="3">
        <v>132.25</v>
      </c>
      <c r="L1704" s="3">
        <v>117.95</v>
      </c>
      <c r="M1704" s="3">
        <v>116.33</v>
      </c>
      <c r="N1704" s="3">
        <v>116.22</v>
      </c>
      <c r="O1704" s="3">
        <v>109.84</v>
      </c>
      <c r="P1704" s="3">
        <v>110.23</v>
      </c>
      <c r="Q1704" s="3">
        <v>109.87</v>
      </c>
      <c r="R1704" s="3">
        <v>127.71</v>
      </c>
      <c r="S1704" s="3">
        <v>129.97999999999999</v>
      </c>
      <c r="T1704" s="3">
        <v>131.06</v>
      </c>
      <c r="U1704" s="3">
        <v>130.49</v>
      </c>
      <c r="V1704" s="3">
        <v>129.75</v>
      </c>
      <c r="W1704" s="3">
        <v>129.43</v>
      </c>
      <c r="X1704" s="3">
        <v>93.07</v>
      </c>
      <c r="Y1704" s="3">
        <v>92.34</v>
      </c>
      <c r="Z1704" s="3">
        <v>92.32</v>
      </c>
      <c r="AA1704" s="3">
        <v>92.43</v>
      </c>
      <c r="AB1704" s="3">
        <v>93.81</v>
      </c>
      <c r="AC1704" s="3">
        <v>94.65</v>
      </c>
      <c r="AD1704" s="3">
        <v>109.33</v>
      </c>
      <c r="AE1704" s="3">
        <v>111.84</v>
      </c>
      <c r="AF1704" s="3">
        <v>113.7</v>
      </c>
      <c r="AG1704" s="3">
        <v>114.36</v>
      </c>
      <c r="AH1704" s="3">
        <v>113.4</v>
      </c>
      <c r="AI1704" s="3">
        <v>113.31</v>
      </c>
      <c r="AJ1704" s="3">
        <v>80.959999999999994</v>
      </c>
      <c r="AK1704" s="3">
        <v>80.33</v>
      </c>
      <c r="AL1704" s="3">
        <v>80.34</v>
      </c>
      <c r="AM1704" s="3">
        <v>80.349999999999994</v>
      </c>
      <c r="AN1704" s="3">
        <v>80.37</v>
      </c>
      <c r="AO1704" s="3">
        <v>82.16</v>
      </c>
      <c r="AP1704" s="3">
        <v>91.99</v>
      </c>
      <c r="AQ1704" s="3">
        <v>94.5</v>
      </c>
      <c r="AR1704" s="3">
        <v>96.36</v>
      </c>
      <c r="AS1704" s="3">
        <v>97.02</v>
      </c>
      <c r="AT1704" s="3">
        <v>97.43</v>
      </c>
      <c r="AU1704" s="3">
        <v>96.46</v>
      </c>
      <c r="AV1704" s="3">
        <v>75.87</v>
      </c>
      <c r="AW1704" s="3">
        <v>74.16</v>
      </c>
      <c r="AX1704" s="3">
        <v>72.91</v>
      </c>
      <c r="AY1704" s="3">
        <v>72.92</v>
      </c>
    </row>
    <row r="1705" spans="1:51" x14ac:dyDescent="0.35">
      <c r="A1705" s="5">
        <f t="shared" si="27"/>
        <v>45112</v>
      </c>
      <c r="B1705" t="s">
        <v>2584</v>
      </c>
      <c r="C1705" s="2">
        <v>45112</v>
      </c>
      <c r="D1705" s="3">
        <v>88.13</v>
      </c>
      <c r="E1705" s="3">
        <v>95.19</v>
      </c>
      <c r="F1705" s="3">
        <v>96.9</v>
      </c>
      <c r="G1705" s="3">
        <v>127.44</v>
      </c>
      <c r="H1705" s="3">
        <v>137.44</v>
      </c>
      <c r="I1705" s="3">
        <v>136.66</v>
      </c>
      <c r="J1705" s="3">
        <v>134.68</v>
      </c>
      <c r="K1705" s="3">
        <v>131.85</v>
      </c>
      <c r="L1705" s="3">
        <v>118.04</v>
      </c>
      <c r="M1705" s="3">
        <v>116.42</v>
      </c>
      <c r="N1705" s="3">
        <v>116.31</v>
      </c>
      <c r="O1705" s="3">
        <v>109.61</v>
      </c>
      <c r="P1705" s="3">
        <v>110</v>
      </c>
      <c r="Q1705" s="3">
        <v>109.64</v>
      </c>
      <c r="R1705" s="3">
        <v>127.43</v>
      </c>
      <c r="S1705" s="3">
        <v>129.69999999999999</v>
      </c>
      <c r="T1705" s="3">
        <v>130.78</v>
      </c>
      <c r="U1705" s="3">
        <v>130.16</v>
      </c>
      <c r="V1705" s="3">
        <v>129.41999999999999</v>
      </c>
      <c r="W1705" s="3">
        <v>129.1</v>
      </c>
      <c r="X1705" s="3">
        <v>96.06</v>
      </c>
      <c r="Y1705" s="3">
        <v>95.33</v>
      </c>
      <c r="Z1705" s="3">
        <v>95.31</v>
      </c>
      <c r="AA1705" s="3">
        <v>95.42</v>
      </c>
      <c r="AB1705" s="3">
        <v>96.8</v>
      </c>
      <c r="AC1705" s="3">
        <v>97.64</v>
      </c>
      <c r="AD1705" s="3">
        <v>108.87</v>
      </c>
      <c r="AE1705" s="3">
        <v>111.38</v>
      </c>
      <c r="AF1705" s="3">
        <v>113.24</v>
      </c>
      <c r="AG1705" s="3">
        <v>113.9</v>
      </c>
      <c r="AH1705" s="3">
        <v>112.94</v>
      </c>
      <c r="AI1705" s="3">
        <v>112.85</v>
      </c>
      <c r="AJ1705" s="3">
        <v>82.46</v>
      </c>
      <c r="AK1705" s="3">
        <v>81.83</v>
      </c>
      <c r="AL1705" s="3">
        <v>81.84</v>
      </c>
      <c r="AM1705" s="3">
        <v>81.849999999999994</v>
      </c>
      <c r="AN1705" s="3">
        <v>81.87</v>
      </c>
      <c r="AO1705" s="3">
        <v>83.66</v>
      </c>
      <c r="AP1705" s="3">
        <v>91.59</v>
      </c>
      <c r="AQ1705" s="3">
        <v>94.1</v>
      </c>
      <c r="AR1705" s="3">
        <v>95.96</v>
      </c>
      <c r="AS1705" s="3">
        <v>96.62</v>
      </c>
      <c r="AT1705" s="3">
        <v>97.03</v>
      </c>
      <c r="AU1705" s="3">
        <v>96.06</v>
      </c>
      <c r="AV1705" s="3">
        <v>76.87</v>
      </c>
      <c r="AW1705" s="3">
        <v>75.16</v>
      </c>
      <c r="AX1705" s="3">
        <v>73.91</v>
      </c>
      <c r="AY1705" s="3">
        <v>73.92</v>
      </c>
    </row>
    <row r="1706" spans="1:51" x14ac:dyDescent="0.35">
      <c r="A1706" s="5">
        <f t="shared" si="27"/>
        <v>45113</v>
      </c>
      <c r="B1706" t="s">
        <v>2585</v>
      </c>
      <c r="C1706" s="2">
        <v>45113</v>
      </c>
      <c r="D1706" s="3">
        <v>83.98</v>
      </c>
      <c r="E1706" s="3">
        <v>90.45</v>
      </c>
      <c r="F1706" s="3">
        <v>93.59</v>
      </c>
      <c r="G1706" s="3">
        <v>123.25</v>
      </c>
      <c r="H1706" s="3">
        <v>134.47999999999999</v>
      </c>
      <c r="I1706" s="3">
        <v>135.36000000000001</v>
      </c>
      <c r="J1706" s="3">
        <v>133.38</v>
      </c>
      <c r="K1706" s="3">
        <v>130.55000000000001</v>
      </c>
      <c r="L1706" s="3">
        <v>118.34</v>
      </c>
      <c r="M1706" s="3">
        <v>116.72</v>
      </c>
      <c r="N1706" s="3">
        <v>116.61</v>
      </c>
      <c r="O1706" s="3">
        <v>109.86</v>
      </c>
      <c r="P1706" s="3">
        <v>110.25</v>
      </c>
      <c r="Q1706" s="3">
        <v>109.89</v>
      </c>
      <c r="R1706" s="3">
        <v>127.65</v>
      </c>
      <c r="S1706" s="3">
        <v>129.91999999999999</v>
      </c>
      <c r="T1706" s="3">
        <v>131</v>
      </c>
      <c r="U1706" s="3">
        <v>130.38</v>
      </c>
      <c r="V1706" s="3">
        <v>129.63999999999999</v>
      </c>
      <c r="W1706" s="3">
        <v>129.32</v>
      </c>
      <c r="X1706" s="3">
        <v>95.76</v>
      </c>
      <c r="Y1706" s="3">
        <v>95.03</v>
      </c>
      <c r="Z1706" s="3">
        <v>95.01</v>
      </c>
      <c r="AA1706" s="3">
        <v>95.12</v>
      </c>
      <c r="AB1706" s="3">
        <v>96.5</v>
      </c>
      <c r="AC1706" s="3">
        <v>97.34</v>
      </c>
      <c r="AD1706" s="3">
        <v>109.52</v>
      </c>
      <c r="AE1706" s="3">
        <v>112.03</v>
      </c>
      <c r="AF1706" s="3">
        <v>113.89</v>
      </c>
      <c r="AG1706" s="3">
        <v>114.55</v>
      </c>
      <c r="AH1706" s="3">
        <v>113.59</v>
      </c>
      <c r="AI1706" s="3">
        <v>113.5</v>
      </c>
      <c r="AJ1706" s="3">
        <v>81.64</v>
      </c>
      <c r="AK1706" s="3">
        <v>81.010000000000005</v>
      </c>
      <c r="AL1706" s="3">
        <v>81.02</v>
      </c>
      <c r="AM1706" s="3">
        <v>81.03</v>
      </c>
      <c r="AN1706" s="3">
        <v>81.05</v>
      </c>
      <c r="AO1706" s="3">
        <v>82.84</v>
      </c>
      <c r="AP1706" s="3">
        <v>92.24</v>
      </c>
      <c r="AQ1706" s="3">
        <v>94.75</v>
      </c>
      <c r="AR1706" s="3">
        <v>96.61</v>
      </c>
      <c r="AS1706" s="3">
        <v>97.27</v>
      </c>
      <c r="AT1706" s="3">
        <v>97.68</v>
      </c>
      <c r="AU1706" s="3">
        <v>96.71</v>
      </c>
      <c r="AV1706" s="3">
        <v>76.25</v>
      </c>
      <c r="AW1706" s="3">
        <v>74.540000000000006</v>
      </c>
      <c r="AX1706" s="3">
        <v>73.290000000000006</v>
      </c>
      <c r="AY1706" s="3">
        <v>73.3</v>
      </c>
    </row>
    <row r="1707" spans="1:51" x14ac:dyDescent="0.35">
      <c r="A1707" s="5">
        <f t="shared" si="27"/>
        <v>45114</v>
      </c>
      <c r="B1707" t="s">
        <v>2586</v>
      </c>
      <c r="C1707" s="2">
        <v>45114</v>
      </c>
      <c r="D1707" s="3">
        <v>84.87</v>
      </c>
      <c r="E1707" s="3">
        <v>92.03</v>
      </c>
      <c r="F1707" s="3">
        <v>94.82</v>
      </c>
      <c r="G1707" s="3">
        <v>124.93</v>
      </c>
      <c r="H1707" s="3">
        <v>137.06</v>
      </c>
      <c r="I1707" s="3">
        <v>137.16999999999999</v>
      </c>
      <c r="J1707" s="3">
        <v>135.19</v>
      </c>
      <c r="K1707" s="3">
        <v>132.36000000000001</v>
      </c>
      <c r="L1707" s="3">
        <v>120.88</v>
      </c>
      <c r="M1707" s="3">
        <v>119.26</v>
      </c>
      <c r="N1707" s="3">
        <v>119.15</v>
      </c>
      <c r="O1707" s="3">
        <v>112.36</v>
      </c>
      <c r="P1707" s="3">
        <v>112.75</v>
      </c>
      <c r="Q1707" s="3">
        <v>112.39</v>
      </c>
      <c r="R1707" s="3">
        <v>127.83</v>
      </c>
      <c r="S1707" s="3">
        <v>130.1</v>
      </c>
      <c r="T1707" s="3">
        <v>131.18</v>
      </c>
      <c r="U1707" s="3">
        <v>133.1</v>
      </c>
      <c r="V1707" s="3">
        <v>132.36000000000001</v>
      </c>
      <c r="W1707" s="3">
        <v>132.04</v>
      </c>
      <c r="X1707" s="3">
        <v>99.07</v>
      </c>
      <c r="Y1707" s="3">
        <v>98.34</v>
      </c>
      <c r="Z1707" s="3">
        <v>98.32</v>
      </c>
      <c r="AA1707" s="3">
        <v>98.43</v>
      </c>
      <c r="AB1707" s="3">
        <v>99.81</v>
      </c>
      <c r="AC1707" s="3">
        <v>100.65</v>
      </c>
      <c r="AD1707" s="3">
        <v>111.22</v>
      </c>
      <c r="AE1707" s="3">
        <v>113.73</v>
      </c>
      <c r="AF1707" s="3">
        <v>115.59</v>
      </c>
      <c r="AG1707" s="3">
        <v>116.25</v>
      </c>
      <c r="AH1707" s="3">
        <v>115.29</v>
      </c>
      <c r="AI1707" s="3">
        <v>115.2</v>
      </c>
      <c r="AJ1707" s="3">
        <v>83.76</v>
      </c>
      <c r="AK1707" s="3">
        <v>83.13</v>
      </c>
      <c r="AL1707" s="3">
        <v>83.14</v>
      </c>
      <c r="AM1707" s="3">
        <v>83.15</v>
      </c>
      <c r="AN1707" s="3">
        <v>83.17</v>
      </c>
      <c r="AO1707" s="3">
        <v>84.96</v>
      </c>
      <c r="AP1707" s="3">
        <v>93.59</v>
      </c>
      <c r="AQ1707" s="3">
        <v>96.1</v>
      </c>
      <c r="AR1707" s="3">
        <v>97.96</v>
      </c>
      <c r="AS1707" s="3">
        <v>98.62</v>
      </c>
      <c r="AT1707" s="3">
        <v>99.03</v>
      </c>
      <c r="AU1707" s="3">
        <v>98.06</v>
      </c>
      <c r="AV1707" s="3">
        <v>77.31</v>
      </c>
      <c r="AW1707" s="3">
        <v>75.599999999999994</v>
      </c>
      <c r="AX1707" s="3">
        <v>74.349999999999994</v>
      </c>
      <c r="AY1707" s="3">
        <v>74.36</v>
      </c>
    </row>
    <row r="1708" spans="1:51" x14ac:dyDescent="0.35">
      <c r="A1708" s="5">
        <f t="shared" si="27"/>
        <v>45117</v>
      </c>
      <c r="B1708" t="s">
        <v>2587</v>
      </c>
      <c r="C1708" s="2">
        <v>45117</v>
      </c>
      <c r="D1708" s="3">
        <v>79.73</v>
      </c>
      <c r="E1708" s="3">
        <v>86.11</v>
      </c>
      <c r="F1708" s="3">
        <v>89.53</v>
      </c>
      <c r="G1708" s="3">
        <v>119.77</v>
      </c>
      <c r="H1708" s="3">
        <v>131.68</v>
      </c>
      <c r="I1708" s="3">
        <v>131.63999999999999</v>
      </c>
      <c r="J1708" s="3">
        <v>129.66</v>
      </c>
      <c r="K1708" s="3">
        <v>126.83</v>
      </c>
      <c r="L1708" s="3">
        <v>115.1</v>
      </c>
      <c r="M1708" s="3">
        <v>113.48</v>
      </c>
      <c r="N1708" s="3">
        <v>113.37</v>
      </c>
      <c r="O1708" s="3">
        <v>106.77</v>
      </c>
      <c r="P1708" s="3">
        <v>107.16</v>
      </c>
      <c r="Q1708" s="3">
        <v>106.8</v>
      </c>
      <c r="R1708" s="3">
        <v>122.82</v>
      </c>
      <c r="S1708" s="3">
        <v>125.09</v>
      </c>
      <c r="T1708" s="3">
        <v>126.17</v>
      </c>
      <c r="U1708" s="3">
        <v>130.13999999999999</v>
      </c>
      <c r="V1708" s="3">
        <v>129.4</v>
      </c>
      <c r="W1708" s="3">
        <v>129.08000000000001</v>
      </c>
      <c r="X1708" s="3">
        <v>95.21</v>
      </c>
      <c r="Y1708" s="3">
        <v>94.48</v>
      </c>
      <c r="Z1708" s="3">
        <v>94.46</v>
      </c>
      <c r="AA1708" s="3">
        <v>94.57</v>
      </c>
      <c r="AB1708" s="3">
        <v>95.95</v>
      </c>
      <c r="AC1708" s="3">
        <v>96.79</v>
      </c>
      <c r="AD1708" s="3">
        <v>105.42</v>
      </c>
      <c r="AE1708" s="3">
        <v>107.93</v>
      </c>
      <c r="AF1708" s="3">
        <v>109.79</v>
      </c>
      <c r="AG1708" s="3">
        <v>110.45</v>
      </c>
      <c r="AH1708" s="3">
        <v>109.49</v>
      </c>
      <c r="AI1708" s="3">
        <v>109.4</v>
      </c>
      <c r="AJ1708" s="3">
        <v>79.430000000000007</v>
      </c>
      <c r="AK1708" s="3">
        <v>78.8</v>
      </c>
      <c r="AL1708" s="3">
        <v>78.81</v>
      </c>
      <c r="AM1708" s="3">
        <v>78.819999999999993</v>
      </c>
      <c r="AN1708" s="3">
        <v>78.84</v>
      </c>
      <c r="AO1708" s="3">
        <v>80.63</v>
      </c>
      <c r="AP1708" s="3">
        <v>90.89</v>
      </c>
      <c r="AQ1708" s="3">
        <v>93.4</v>
      </c>
      <c r="AR1708" s="3">
        <v>95.26</v>
      </c>
      <c r="AS1708" s="3">
        <v>95.92</v>
      </c>
      <c r="AT1708" s="3">
        <v>96.33</v>
      </c>
      <c r="AU1708" s="3">
        <v>95.36</v>
      </c>
      <c r="AV1708" s="3">
        <v>72.98</v>
      </c>
      <c r="AW1708" s="3">
        <v>71.27</v>
      </c>
      <c r="AX1708" s="3">
        <v>70.02</v>
      </c>
      <c r="AY1708" s="3">
        <v>70.03</v>
      </c>
    </row>
    <row r="1709" spans="1:51" x14ac:dyDescent="0.35">
      <c r="A1709" s="5">
        <f t="shared" si="27"/>
        <v>45118</v>
      </c>
      <c r="B1709" t="s">
        <v>2588</v>
      </c>
      <c r="C1709" s="2">
        <v>45118</v>
      </c>
      <c r="D1709" s="3">
        <v>77.44</v>
      </c>
      <c r="E1709" s="3">
        <v>84.07</v>
      </c>
      <c r="F1709" s="3">
        <v>86.27</v>
      </c>
      <c r="G1709" s="3">
        <v>115.47</v>
      </c>
      <c r="H1709" s="3">
        <v>127.06</v>
      </c>
      <c r="I1709" s="3">
        <v>125.85</v>
      </c>
      <c r="J1709" s="3">
        <v>123.87</v>
      </c>
      <c r="K1709" s="3">
        <v>121.04</v>
      </c>
      <c r="L1709" s="3">
        <v>110.74</v>
      </c>
      <c r="M1709" s="3">
        <v>109.12</v>
      </c>
      <c r="N1709" s="3">
        <v>109.01</v>
      </c>
      <c r="O1709" s="3">
        <v>102.68</v>
      </c>
      <c r="P1709" s="3">
        <v>103.07</v>
      </c>
      <c r="Q1709" s="3">
        <v>102.71</v>
      </c>
      <c r="R1709" s="3">
        <v>119.46</v>
      </c>
      <c r="S1709" s="3">
        <v>121.73</v>
      </c>
      <c r="T1709" s="3">
        <v>122.81</v>
      </c>
      <c r="U1709" s="3">
        <v>127.18</v>
      </c>
      <c r="V1709" s="3">
        <v>126.44</v>
      </c>
      <c r="W1709" s="3">
        <v>126.12</v>
      </c>
      <c r="X1709" s="3">
        <v>92.1</v>
      </c>
      <c r="Y1709" s="3">
        <v>91.37</v>
      </c>
      <c r="Z1709" s="3">
        <v>91.35</v>
      </c>
      <c r="AA1709" s="3">
        <v>91.46</v>
      </c>
      <c r="AB1709" s="3">
        <v>92.84</v>
      </c>
      <c r="AC1709" s="3">
        <v>93.68</v>
      </c>
      <c r="AD1709" s="3">
        <v>103.9</v>
      </c>
      <c r="AE1709" s="3">
        <v>106.41</v>
      </c>
      <c r="AF1709" s="3">
        <v>108.27</v>
      </c>
      <c r="AG1709" s="3">
        <v>108.93</v>
      </c>
      <c r="AH1709" s="3">
        <v>107.97</v>
      </c>
      <c r="AI1709" s="3">
        <v>107.88</v>
      </c>
      <c r="AJ1709" s="3">
        <v>76.650000000000006</v>
      </c>
      <c r="AK1709" s="3">
        <v>76.02</v>
      </c>
      <c r="AL1709" s="3">
        <v>76.03</v>
      </c>
      <c r="AM1709" s="3">
        <v>76.040000000000006</v>
      </c>
      <c r="AN1709" s="3">
        <v>76.06</v>
      </c>
      <c r="AO1709" s="3">
        <v>77.849999999999994</v>
      </c>
      <c r="AP1709" s="3">
        <v>89.14</v>
      </c>
      <c r="AQ1709" s="3">
        <v>91.65</v>
      </c>
      <c r="AR1709" s="3">
        <v>93.51</v>
      </c>
      <c r="AS1709" s="3">
        <v>94.17</v>
      </c>
      <c r="AT1709" s="3">
        <v>94.58</v>
      </c>
      <c r="AU1709" s="3">
        <v>93.61</v>
      </c>
      <c r="AV1709" s="3">
        <v>70.2</v>
      </c>
      <c r="AW1709" s="3">
        <v>68.489999999999995</v>
      </c>
      <c r="AX1709" s="3">
        <v>67.239999999999995</v>
      </c>
      <c r="AY1709" s="3">
        <v>67.25</v>
      </c>
    </row>
    <row r="1710" spans="1:51" x14ac:dyDescent="0.35">
      <c r="A1710" s="5">
        <f t="shared" si="27"/>
        <v>45119</v>
      </c>
      <c r="B1710" t="s">
        <v>2589</v>
      </c>
      <c r="C1710" s="2">
        <v>45119</v>
      </c>
      <c r="D1710" s="3">
        <v>73.8</v>
      </c>
      <c r="E1710" s="3">
        <v>81.069999999999993</v>
      </c>
      <c r="F1710" s="3">
        <v>84.19</v>
      </c>
      <c r="G1710" s="3">
        <v>113.16</v>
      </c>
      <c r="H1710" s="3">
        <v>124.44</v>
      </c>
      <c r="I1710" s="3">
        <v>124.05</v>
      </c>
      <c r="J1710" s="3">
        <v>122.07</v>
      </c>
      <c r="K1710" s="3">
        <v>119.24</v>
      </c>
      <c r="L1710" s="3">
        <v>109.6</v>
      </c>
      <c r="M1710" s="3">
        <v>107.98</v>
      </c>
      <c r="N1710" s="3">
        <v>107.87</v>
      </c>
      <c r="O1710" s="3">
        <v>101.66</v>
      </c>
      <c r="P1710" s="3">
        <v>102.05</v>
      </c>
      <c r="Q1710" s="3">
        <v>101.69</v>
      </c>
      <c r="R1710" s="3">
        <v>118.66</v>
      </c>
      <c r="S1710" s="3">
        <v>120.93</v>
      </c>
      <c r="T1710" s="3">
        <v>122.01</v>
      </c>
      <c r="U1710" s="3">
        <v>126.83</v>
      </c>
      <c r="V1710" s="3">
        <v>126.09</v>
      </c>
      <c r="W1710" s="3">
        <v>125.77</v>
      </c>
      <c r="X1710" s="3">
        <v>92.13</v>
      </c>
      <c r="Y1710" s="3">
        <v>91.4</v>
      </c>
      <c r="Z1710" s="3">
        <v>91.38</v>
      </c>
      <c r="AA1710" s="3">
        <v>91.49</v>
      </c>
      <c r="AB1710" s="3">
        <v>92.87</v>
      </c>
      <c r="AC1710" s="3">
        <v>93.71</v>
      </c>
      <c r="AD1710" s="3">
        <v>105.25</v>
      </c>
      <c r="AE1710" s="3">
        <v>107.76</v>
      </c>
      <c r="AF1710" s="3">
        <v>109.62</v>
      </c>
      <c r="AG1710" s="3">
        <v>110.28</v>
      </c>
      <c r="AH1710" s="3">
        <v>109.32</v>
      </c>
      <c r="AI1710" s="3">
        <v>109.23</v>
      </c>
      <c r="AJ1710" s="3">
        <v>82.15</v>
      </c>
      <c r="AK1710" s="3">
        <v>81.52</v>
      </c>
      <c r="AL1710" s="3">
        <v>81.53</v>
      </c>
      <c r="AM1710" s="3">
        <v>81.540000000000006</v>
      </c>
      <c r="AN1710" s="3">
        <v>81.56</v>
      </c>
      <c r="AO1710" s="3">
        <v>83.35</v>
      </c>
      <c r="AP1710" s="3">
        <v>94.14</v>
      </c>
      <c r="AQ1710" s="3">
        <v>96.65</v>
      </c>
      <c r="AR1710" s="3">
        <v>98.51</v>
      </c>
      <c r="AS1710" s="3">
        <v>99.17</v>
      </c>
      <c r="AT1710" s="3">
        <v>99.58</v>
      </c>
      <c r="AU1710" s="3">
        <v>98.61</v>
      </c>
      <c r="AV1710" s="3">
        <v>75.7</v>
      </c>
      <c r="AW1710" s="3">
        <v>73.989999999999995</v>
      </c>
      <c r="AX1710" s="3">
        <v>72.739999999999995</v>
      </c>
      <c r="AY1710" s="3">
        <v>72.75</v>
      </c>
    </row>
    <row r="1711" spans="1:51" x14ac:dyDescent="0.35">
      <c r="A1711" s="5">
        <f t="shared" si="27"/>
        <v>45120</v>
      </c>
      <c r="B1711" t="s">
        <v>2590</v>
      </c>
      <c r="C1711" s="2">
        <v>45120</v>
      </c>
      <c r="D1711" s="3">
        <v>74.22</v>
      </c>
      <c r="E1711" s="3">
        <v>80.89</v>
      </c>
      <c r="F1711" s="3">
        <v>84.25</v>
      </c>
      <c r="G1711" s="3">
        <v>113.35</v>
      </c>
      <c r="H1711" s="3">
        <v>124.44</v>
      </c>
      <c r="I1711" s="3">
        <v>124.76</v>
      </c>
      <c r="J1711" s="3">
        <v>122.78</v>
      </c>
      <c r="K1711" s="3">
        <v>119.95</v>
      </c>
      <c r="L1711" s="3">
        <v>110.47</v>
      </c>
      <c r="M1711" s="3">
        <v>108.85</v>
      </c>
      <c r="N1711" s="3">
        <v>108.74</v>
      </c>
      <c r="O1711" s="3">
        <v>102.51</v>
      </c>
      <c r="P1711" s="3">
        <v>102.9</v>
      </c>
      <c r="Q1711" s="3">
        <v>102.54</v>
      </c>
      <c r="R1711" s="3">
        <v>118.65</v>
      </c>
      <c r="S1711" s="3">
        <v>120.92</v>
      </c>
      <c r="T1711" s="3">
        <v>122</v>
      </c>
      <c r="U1711" s="3">
        <v>127.21</v>
      </c>
      <c r="V1711" s="3">
        <v>126.47</v>
      </c>
      <c r="W1711" s="3">
        <v>126.15</v>
      </c>
      <c r="X1711" s="3">
        <v>91.3</v>
      </c>
      <c r="Y1711" s="3">
        <v>90.57</v>
      </c>
      <c r="Z1711" s="3">
        <v>90.55</v>
      </c>
      <c r="AA1711" s="3">
        <v>90.66</v>
      </c>
      <c r="AB1711" s="3">
        <v>92.04</v>
      </c>
      <c r="AC1711" s="3">
        <v>92.88</v>
      </c>
      <c r="AD1711" s="3">
        <v>106.02</v>
      </c>
      <c r="AE1711" s="3">
        <v>108.53</v>
      </c>
      <c r="AF1711" s="3">
        <v>110.39</v>
      </c>
      <c r="AG1711" s="3">
        <v>111.05</v>
      </c>
      <c r="AH1711" s="3">
        <v>110.09</v>
      </c>
      <c r="AI1711" s="3">
        <v>110</v>
      </c>
      <c r="AJ1711" s="3">
        <v>82.96</v>
      </c>
      <c r="AK1711" s="3">
        <v>82.33</v>
      </c>
      <c r="AL1711" s="3">
        <v>82.34</v>
      </c>
      <c r="AM1711" s="3">
        <v>82.35</v>
      </c>
      <c r="AN1711" s="3">
        <v>82.37</v>
      </c>
      <c r="AO1711" s="3">
        <v>84.16</v>
      </c>
      <c r="AP1711" s="3">
        <v>94.09</v>
      </c>
      <c r="AQ1711" s="3">
        <v>96.6</v>
      </c>
      <c r="AR1711" s="3">
        <v>98.46</v>
      </c>
      <c r="AS1711" s="3">
        <v>99.12</v>
      </c>
      <c r="AT1711" s="3">
        <v>99.53</v>
      </c>
      <c r="AU1711" s="3">
        <v>98.56</v>
      </c>
      <c r="AV1711" s="3">
        <v>76.510000000000005</v>
      </c>
      <c r="AW1711" s="3">
        <v>74.8</v>
      </c>
      <c r="AX1711" s="3">
        <v>73.55</v>
      </c>
      <c r="AY1711" s="3">
        <v>73.56</v>
      </c>
    </row>
    <row r="1712" spans="1:51" x14ac:dyDescent="0.35">
      <c r="A1712" s="5">
        <f t="shared" si="27"/>
        <v>45121</v>
      </c>
      <c r="B1712" t="s">
        <v>2591</v>
      </c>
      <c r="C1712" s="2">
        <v>45121</v>
      </c>
      <c r="D1712" s="3">
        <v>73.73</v>
      </c>
      <c r="E1712" s="3">
        <v>79.180000000000007</v>
      </c>
      <c r="F1712" s="3">
        <v>84.07</v>
      </c>
      <c r="G1712" s="3">
        <v>113.34</v>
      </c>
      <c r="H1712" s="3">
        <v>124.36</v>
      </c>
      <c r="I1712" s="3">
        <v>124.45</v>
      </c>
      <c r="J1712" s="3">
        <v>122.47</v>
      </c>
      <c r="K1712" s="3">
        <v>119.64</v>
      </c>
      <c r="L1712" s="3">
        <v>110.72</v>
      </c>
      <c r="M1712" s="3">
        <v>109.1</v>
      </c>
      <c r="N1712" s="3">
        <v>108.99</v>
      </c>
      <c r="O1712" s="3">
        <v>102.77</v>
      </c>
      <c r="P1712" s="3">
        <v>103.16</v>
      </c>
      <c r="Q1712" s="3">
        <v>102.8</v>
      </c>
      <c r="R1712" s="3">
        <v>118.66</v>
      </c>
      <c r="S1712" s="3">
        <v>120.93</v>
      </c>
      <c r="T1712" s="3">
        <v>122.01</v>
      </c>
      <c r="U1712" s="3">
        <v>127.57</v>
      </c>
      <c r="V1712" s="3">
        <v>126.83</v>
      </c>
      <c r="W1712" s="3">
        <v>126.51</v>
      </c>
      <c r="X1712" s="3">
        <v>91.85</v>
      </c>
      <c r="Y1712" s="3">
        <v>91.12</v>
      </c>
      <c r="Z1712" s="3">
        <v>91.1</v>
      </c>
      <c r="AA1712" s="3">
        <v>91.21</v>
      </c>
      <c r="AB1712" s="3">
        <v>92.59</v>
      </c>
      <c r="AC1712" s="3">
        <v>93.43</v>
      </c>
      <c r="AD1712" s="3">
        <v>106.94</v>
      </c>
      <c r="AE1712" s="3">
        <v>109.45</v>
      </c>
      <c r="AF1712" s="3">
        <v>111.31</v>
      </c>
      <c r="AG1712" s="3">
        <v>111.97</v>
      </c>
      <c r="AH1712" s="3">
        <v>111.01</v>
      </c>
      <c r="AI1712" s="3">
        <v>110.92</v>
      </c>
      <c r="AJ1712" s="3">
        <v>82.95</v>
      </c>
      <c r="AK1712" s="3">
        <v>82.32</v>
      </c>
      <c r="AL1712" s="3">
        <v>82.33</v>
      </c>
      <c r="AM1712" s="3">
        <v>82.34</v>
      </c>
      <c r="AN1712" s="3">
        <v>82.36</v>
      </c>
      <c r="AO1712" s="3">
        <v>84.15</v>
      </c>
      <c r="AP1712" s="3">
        <v>95.19</v>
      </c>
      <c r="AQ1712" s="3">
        <v>97.7</v>
      </c>
      <c r="AR1712" s="3">
        <v>99.56</v>
      </c>
      <c r="AS1712" s="3">
        <v>100.22</v>
      </c>
      <c r="AT1712" s="3">
        <v>100.63</v>
      </c>
      <c r="AU1712" s="3">
        <v>99.66</v>
      </c>
      <c r="AV1712" s="3">
        <v>76.5</v>
      </c>
      <c r="AW1712" s="3">
        <v>74.790000000000006</v>
      </c>
      <c r="AX1712" s="3">
        <v>73.540000000000006</v>
      </c>
      <c r="AY1712" s="3">
        <v>73.55</v>
      </c>
    </row>
    <row r="1713" spans="1:51" x14ac:dyDescent="0.35">
      <c r="A1713" s="5">
        <f t="shared" si="27"/>
        <v>45124</v>
      </c>
      <c r="B1713" t="s">
        <v>2592</v>
      </c>
      <c r="C1713" s="2">
        <v>45124</v>
      </c>
      <c r="D1713" s="3">
        <v>71.849999999999994</v>
      </c>
      <c r="E1713" s="3">
        <v>77.650000000000006</v>
      </c>
      <c r="F1713" s="3">
        <v>82.61</v>
      </c>
      <c r="G1713" s="3">
        <v>112.73</v>
      </c>
      <c r="H1713" s="3">
        <v>124.72</v>
      </c>
      <c r="I1713" s="3">
        <v>122.3</v>
      </c>
      <c r="J1713" s="3">
        <v>120.32</v>
      </c>
      <c r="K1713" s="3">
        <v>117.49</v>
      </c>
      <c r="L1713" s="3">
        <v>110.96</v>
      </c>
      <c r="M1713" s="3">
        <v>109.34</v>
      </c>
      <c r="N1713" s="3">
        <v>109.23</v>
      </c>
      <c r="O1713" s="3">
        <v>102.98</v>
      </c>
      <c r="P1713" s="3">
        <v>103.37</v>
      </c>
      <c r="Q1713" s="3">
        <v>103.01</v>
      </c>
      <c r="R1713" s="3">
        <v>119.29</v>
      </c>
      <c r="S1713" s="3">
        <v>121.56</v>
      </c>
      <c r="T1713" s="3">
        <v>122.64</v>
      </c>
      <c r="U1713" s="3">
        <v>128.49</v>
      </c>
      <c r="V1713" s="3">
        <v>127.75</v>
      </c>
      <c r="W1713" s="3">
        <v>127.43</v>
      </c>
      <c r="X1713" s="3">
        <v>94.74</v>
      </c>
      <c r="Y1713" s="3">
        <v>94.01</v>
      </c>
      <c r="Z1713" s="3">
        <v>93.99</v>
      </c>
      <c r="AA1713" s="3">
        <v>94.1</v>
      </c>
      <c r="AB1713" s="3">
        <v>95.48</v>
      </c>
      <c r="AC1713" s="3">
        <v>96.32</v>
      </c>
      <c r="AD1713" s="3">
        <v>107.99</v>
      </c>
      <c r="AE1713" s="3">
        <v>110.5</v>
      </c>
      <c r="AF1713" s="3">
        <v>112.36</v>
      </c>
      <c r="AG1713" s="3">
        <v>113.02</v>
      </c>
      <c r="AH1713" s="3">
        <v>112.06</v>
      </c>
      <c r="AI1713" s="3">
        <v>111.97</v>
      </c>
      <c r="AJ1713" s="3">
        <v>83.38</v>
      </c>
      <c r="AK1713" s="3">
        <v>82.75</v>
      </c>
      <c r="AL1713" s="3">
        <v>82.76</v>
      </c>
      <c r="AM1713" s="3">
        <v>82.77</v>
      </c>
      <c r="AN1713" s="3">
        <v>82.79</v>
      </c>
      <c r="AO1713" s="3">
        <v>84.58</v>
      </c>
      <c r="AP1713" s="3">
        <v>96.09</v>
      </c>
      <c r="AQ1713" s="3">
        <v>98.6</v>
      </c>
      <c r="AR1713" s="3">
        <v>100.46</v>
      </c>
      <c r="AS1713" s="3">
        <v>101.12</v>
      </c>
      <c r="AT1713" s="3">
        <v>101.53</v>
      </c>
      <c r="AU1713" s="3">
        <v>100.56</v>
      </c>
      <c r="AV1713" s="3">
        <v>76.930000000000007</v>
      </c>
      <c r="AW1713" s="3">
        <v>75.22</v>
      </c>
      <c r="AX1713" s="3">
        <v>73.97</v>
      </c>
      <c r="AY1713" s="3">
        <v>73.98</v>
      </c>
    </row>
    <row r="1714" spans="1:51" x14ac:dyDescent="0.35">
      <c r="A1714" s="5">
        <f t="shared" si="27"/>
        <v>45125</v>
      </c>
      <c r="B1714" t="s">
        <v>2593</v>
      </c>
      <c r="C1714" s="2">
        <v>45125</v>
      </c>
      <c r="D1714" s="3">
        <v>73.52</v>
      </c>
      <c r="E1714" s="3">
        <v>79.5</v>
      </c>
      <c r="F1714" s="3">
        <v>85.7</v>
      </c>
      <c r="G1714" s="3">
        <v>117.47</v>
      </c>
      <c r="H1714" s="3">
        <v>130.05000000000001</v>
      </c>
      <c r="I1714" s="3">
        <v>127.11</v>
      </c>
      <c r="J1714" s="3">
        <v>125.13</v>
      </c>
      <c r="K1714" s="3">
        <v>122.3</v>
      </c>
      <c r="L1714" s="3">
        <v>112.15</v>
      </c>
      <c r="M1714" s="3">
        <v>110.53</v>
      </c>
      <c r="N1714" s="3">
        <v>110.42</v>
      </c>
      <c r="O1714" s="3">
        <v>107.26</v>
      </c>
      <c r="P1714" s="3">
        <v>107.65</v>
      </c>
      <c r="Q1714" s="3">
        <v>107.29</v>
      </c>
      <c r="R1714" s="3">
        <v>121.32</v>
      </c>
      <c r="S1714" s="3">
        <v>123.59</v>
      </c>
      <c r="T1714" s="3">
        <v>124.67</v>
      </c>
      <c r="U1714" s="3">
        <v>130.78</v>
      </c>
      <c r="V1714" s="3">
        <v>130.04</v>
      </c>
      <c r="W1714" s="3">
        <v>129.72</v>
      </c>
      <c r="X1714" s="3">
        <v>96.18</v>
      </c>
      <c r="Y1714" s="3">
        <v>95.45</v>
      </c>
      <c r="Z1714" s="3">
        <v>95.43</v>
      </c>
      <c r="AA1714" s="3">
        <v>95.54</v>
      </c>
      <c r="AB1714" s="3">
        <v>96.92</v>
      </c>
      <c r="AC1714" s="3">
        <v>97.76</v>
      </c>
      <c r="AD1714" s="3">
        <v>110.74</v>
      </c>
      <c r="AE1714" s="3">
        <v>113.25</v>
      </c>
      <c r="AF1714" s="3">
        <v>115.11</v>
      </c>
      <c r="AG1714" s="3">
        <v>115.77</v>
      </c>
      <c r="AH1714" s="3">
        <v>114.81</v>
      </c>
      <c r="AI1714" s="3">
        <v>114.72</v>
      </c>
      <c r="AJ1714" s="3">
        <v>86.25</v>
      </c>
      <c r="AK1714" s="3">
        <v>85.62</v>
      </c>
      <c r="AL1714" s="3">
        <v>85.63</v>
      </c>
      <c r="AM1714" s="3">
        <v>85.64</v>
      </c>
      <c r="AN1714" s="3">
        <v>85.66</v>
      </c>
      <c r="AO1714" s="3">
        <v>87.45</v>
      </c>
      <c r="AP1714" s="3">
        <v>98.34</v>
      </c>
      <c r="AQ1714" s="3">
        <v>100.85</v>
      </c>
      <c r="AR1714" s="3">
        <v>102.71</v>
      </c>
      <c r="AS1714" s="3">
        <v>103.37</v>
      </c>
      <c r="AT1714" s="3">
        <v>103.78</v>
      </c>
      <c r="AU1714" s="3">
        <v>102.81</v>
      </c>
      <c r="AV1714" s="3">
        <v>79.8</v>
      </c>
      <c r="AW1714" s="3">
        <v>78.09</v>
      </c>
      <c r="AX1714" s="3">
        <v>76.84</v>
      </c>
      <c r="AY1714" s="3">
        <v>76.849999999999994</v>
      </c>
    </row>
    <row r="1715" spans="1:51" x14ac:dyDescent="0.35">
      <c r="A1715" s="5">
        <f t="shared" si="27"/>
        <v>45126</v>
      </c>
      <c r="B1715" t="s">
        <v>2594</v>
      </c>
      <c r="C1715" s="2">
        <v>45126</v>
      </c>
      <c r="D1715" s="3">
        <v>72.760000000000005</v>
      </c>
      <c r="E1715" s="3">
        <v>79.52</v>
      </c>
      <c r="F1715" s="3">
        <v>85.52</v>
      </c>
      <c r="G1715" s="3">
        <v>118.15</v>
      </c>
      <c r="H1715" s="3">
        <v>131.52000000000001</v>
      </c>
      <c r="I1715" s="3">
        <v>129.32</v>
      </c>
      <c r="J1715" s="3">
        <v>127.34</v>
      </c>
      <c r="K1715" s="3">
        <v>124.51</v>
      </c>
      <c r="L1715" s="3">
        <v>115.24</v>
      </c>
      <c r="M1715" s="3">
        <v>113.62</v>
      </c>
      <c r="N1715" s="3">
        <v>113.51</v>
      </c>
      <c r="O1715" s="3">
        <v>111.54</v>
      </c>
      <c r="P1715" s="3">
        <v>111.93</v>
      </c>
      <c r="Q1715" s="3">
        <v>111.57</v>
      </c>
      <c r="R1715" s="3">
        <v>124.39</v>
      </c>
      <c r="S1715" s="3">
        <v>126.66</v>
      </c>
      <c r="T1715" s="3">
        <v>127.74</v>
      </c>
      <c r="U1715" s="3">
        <v>134.1</v>
      </c>
      <c r="V1715" s="3">
        <v>133.36000000000001</v>
      </c>
      <c r="W1715" s="3">
        <v>133.04</v>
      </c>
      <c r="X1715" s="3">
        <v>99.42</v>
      </c>
      <c r="Y1715" s="3">
        <v>98.69</v>
      </c>
      <c r="Z1715" s="3">
        <v>98.67</v>
      </c>
      <c r="AA1715" s="3">
        <v>98.78</v>
      </c>
      <c r="AB1715" s="3">
        <v>100.16</v>
      </c>
      <c r="AC1715" s="3">
        <v>101</v>
      </c>
      <c r="AD1715" s="3">
        <v>111.44</v>
      </c>
      <c r="AE1715" s="3">
        <v>113.95</v>
      </c>
      <c r="AF1715" s="3">
        <v>115.81</v>
      </c>
      <c r="AG1715" s="3">
        <v>116.47</v>
      </c>
      <c r="AH1715" s="3">
        <v>115.51</v>
      </c>
      <c r="AI1715" s="3">
        <v>115.42</v>
      </c>
      <c r="AJ1715" s="3">
        <v>86.24</v>
      </c>
      <c r="AK1715" s="3">
        <v>85.61</v>
      </c>
      <c r="AL1715" s="3">
        <v>85.62</v>
      </c>
      <c r="AM1715" s="3">
        <v>85.63</v>
      </c>
      <c r="AN1715" s="3">
        <v>85.65</v>
      </c>
      <c r="AO1715" s="3">
        <v>87.44</v>
      </c>
      <c r="AP1715" s="3">
        <v>99.24</v>
      </c>
      <c r="AQ1715" s="3">
        <v>101.75</v>
      </c>
      <c r="AR1715" s="3">
        <v>103.61</v>
      </c>
      <c r="AS1715" s="3">
        <v>104.27</v>
      </c>
      <c r="AT1715" s="3">
        <v>104.68</v>
      </c>
      <c r="AU1715" s="3">
        <v>103.71</v>
      </c>
      <c r="AV1715" s="3">
        <v>79.790000000000006</v>
      </c>
      <c r="AW1715" s="3">
        <v>78.08</v>
      </c>
      <c r="AX1715" s="3">
        <v>76.83</v>
      </c>
      <c r="AY1715" s="3">
        <v>76.84</v>
      </c>
    </row>
    <row r="1716" spans="1:51" x14ac:dyDescent="0.35">
      <c r="A1716" s="5">
        <f t="shared" si="27"/>
        <v>45127</v>
      </c>
      <c r="B1716" t="s">
        <v>2595</v>
      </c>
      <c r="C1716" s="2">
        <v>45127</v>
      </c>
      <c r="D1716" s="3">
        <v>75.400000000000006</v>
      </c>
      <c r="E1716" s="3">
        <v>81.96</v>
      </c>
      <c r="F1716" s="3">
        <v>87.19</v>
      </c>
      <c r="G1716" s="3">
        <v>119.98</v>
      </c>
      <c r="H1716" s="3">
        <v>133.99</v>
      </c>
      <c r="I1716" s="3">
        <v>131.22999999999999</v>
      </c>
      <c r="J1716" s="3">
        <v>129.25</v>
      </c>
      <c r="K1716" s="3">
        <v>126.42</v>
      </c>
      <c r="L1716" s="3">
        <v>117.01</v>
      </c>
      <c r="M1716" s="3">
        <v>115.39</v>
      </c>
      <c r="N1716" s="3">
        <v>115.28</v>
      </c>
      <c r="O1716" s="3">
        <v>113.98</v>
      </c>
      <c r="P1716" s="3">
        <v>114.37</v>
      </c>
      <c r="Q1716" s="3">
        <v>114.01</v>
      </c>
      <c r="R1716" s="3">
        <v>125.88</v>
      </c>
      <c r="S1716" s="3">
        <v>128.15</v>
      </c>
      <c r="T1716" s="3">
        <v>129.22999999999999</v>
      </c>
      <c r="U1716" s="3">
        <v>136.26</v>
      </c>
      <c r="V1716" s="3">
        <v>135.52000000000001</v>
      </c>
      <c r="W1716" s="3">
        <v>135.19999999999999</v>
      </c>
      <c r="X1716" s="3">
        <v>97.31</v>
      </c>
      <c r="Y1716" s="3">
        <v>96.58</v>
      </c>
      <c r="Z1716" s="3">
        <v>96.56</v>
      </c>
      <c r="AA1716" s="3">
        <v>96.67</v>
      </c>
      <c r="AB1716" s="3">
        <v>98.05</v>
      </c>
      <c r="AC1716" s="3">
        <v>98.89</v>
      </c>
      <c r="AD1716" s="3">
        <v>111.23</v>
      </c>
      <c r="AE1716" s="3">
        <v>113.74</v>
      </c>
      <c r="AF1716" s="3">
        <v>115.6</v>
      </c>
      <c r="AG1716" s="3">
        <v>116.26</v>
      </c>
      <c r="AH1716" s="3">
        <v>115.3</v>
      </c>
      <c r="AI1716" s="3">
        <v>115.21</v>
      </c>
      <c r="AJ1716" s="3">
        <v>83.32</v>
      </c>
      <c r="AK1716" s="3">
        <v>82.69</v>
      </c>
      <c r="AL1716" s="3">
        <v>82.7</v>
      </c>
      <c r="AM1716" s="3">
        <v>82.71</v>
      </c>
      <c r="AN1716" s="3">
        <v>82.73</v>
      </c>
      <c r="AO1716" s="3">
        <v>84.52</v>
      </c>
      <c r="AP1716" s="3">
        <v>98.84</v>
      </c>
      <c r="AQ1716" s="3">
        <v>101.35</v>
      </c>
      <c r="AR1716" s="3">
        <v>103.21</v>
      </c>
      <c r="AS1716" s="3">
        <v>103.87</v>
      </c>
      <c r="AT1716" s="3">
        <v>104.28</v>
      </c>
      <c r="AU1716" s="3">
        <v>103.31</v>
      </c>
      <c r="AV1716" s="3">
        <v>76.87</v>
      </c>
      <c r="AW1716" s="3">
        <v>75.16</v>
      </c>
      <c r="AX1716" s="3">
        <v>73.91</v>
      </c>
      <c r="AY1716" s="3">
        <v>73.92</v>
      </c>
    </row>
    <row r="1717" spans="1:51" x14ac:dyDescent="0.35">
      <c r="A1717" s="5">
        <f t="shared" si="27"/>
        <v>45128</v>
      </c>
      <c r="B1717" t="s">
        <v>2596</v>
      </c>
      <c r="C1717" s="2">
        <v>45128</v>
      </c>
      <c r="D1717" s="3">
        <v>74.33</v>
      </c>
      <c r="E1717" s="3">
        <v>81.67</v>
      </c>
      <c r="F1717" s="3">
        <v>86.38</v>
      </c>
      <c r="G1717" s="3">
        <v>118.24</v>
      </c>
      <c r="H1717" s="3">
        <v>132.82</v>
      </c>
      <c r="I1717" s="3">
        <v>130.35</v>
      </c>
      <c r="J1717" s="3">
        <v>128.37</v>
      </c>
      <c r="K1717" s="3">
        <v>125.54</v>
      </c>
      <c r="L1717" s="3">
        <v>115.4</v>
      </c>
      <c r="M1717" s="3">
        <v>113.78</v>
      </c>
      <c r="N1717" s="3">
        <v>113.67</v>
      </c>
      <c r="O1717" s="3">
        <v>112.35</v>
      </c>
      <c r="P1717" s="3">
        <v>112.74</v>
      </c>
      <c r="Q1717" s="3">
        <v>112.38</v>
      </c>
      <c r="R1717" s="3">
        <v>124.28</v>
      </c>
      <c r="S1717" s="3">
        <v>126.55</v>
      </c>
      <c r="T1717" s="3">
        <v>127.63</v>
      </c>
      <c r="U1717" s="3">
        <v>134.74</v>
      </c>
      <c r="V1717" s="3">
        <v>134</v>
      </c>
      <c r="W1717" s="3">
        <v>133.68</v>
      </c>
      <c r="X1717" s="3">
        <v>96.5</v>
      </c>
      <c r="Y1717" s="3">
        <v>95.77</v>
      </c>
      <c r="Z1717" s="3">
        <v>95.75</v>
      </c>
      <c r="AA1717" s="3">
        <v>95.86</v>
      </c>
      <c r="AB1717" s="3">
        <v>97.24</v>
      </c>
      <c r="AC1717" s="3">
        <v>98.08</v>
      </c>
      <c r="AD1717" s="3">
        <v>109.02</v>
      </c>
      <c r="AE1717" s="3">
        <v>111.53</v>
      </c>
      <c r="AF1717" s="3">
        <v>113.39</v>
      </c>
      <c r="AG1717" s="3">
        <v>114.05</v>
      </c>
      <c r="AH1717" s="3">
        <v>113.09</v>
      </c>
      <c r="AI1717" s="3">
        <v>113</v>
      </c>
      <c r="AJ1717" s="3">
        <v>81.75</v>
      </c>
      <c r="AK1717" s="3">
        <v>81.12</v>
      </c>
      <c r="AL1717" s="3">
        <v>81.13</v>
      </c>
      <c r="AM1717" s="3">
        <v>81.14</v>
      </c>
      <c r="AN1717" s="3">
        <v>81.16</v>
      </c>
      <c r="AO1717" s="3">
        <v>82.95</v>
      </c>
      <c r="AP1717" s="3">
        <v>96.89</v>
      </c>
      <c r="AQ1717" s="3">
        <v>99.4</v>
      </c>
      <c r="AR1717" s="3">
        <v>101.26</v>
      </c>
      <c r="AS1717" s="3">
        <v>101.92</v>
      </c>
      <c r="AT1717" s="3">
        <v>102.33</v>
      </c>
      <c r="AU1717" s="3">
        <v>101.36</v>
      </c>
      <c r="AV1717" s="3">
        <v>75.3</v>
      </c>
      <c r="AW1717" s="3">
        <v>73.59</v>
      </c>
      <c r="AX1717" s="3">
        <v>72.34</v>
      </c>
      <c r="AY1717" s="3">
        <v>72.349999999999994</v>
      </c>
    </row>
    <row r="1718" spans="1:51" x14ac:dyDescent="0.35">
      <c r="A1718" s="5">
        <f t="shared" si="27"/>
        <v>45131</v>
      </c>
      <c r="B1718" t="s">
        <v>2597</v>
      </c>
      <c r="C1718" s="2">
        <v>45131</v>
      </c>
      <c r="D1718" s="3">
        <v>78.680000000000007</v>
      </c>
      <c r="E1718" s="3">
        <v>84.36</v>
      </c>
      <c r="F1718" s="3">
        <v>88.37</v>
      </c>
      <c r="G1718" s="3">
        <v>119.75</v>
      </c>
      <c r="H1718" s="3">
        <v>134.56</v>
      </c>
      <c r="I1718" s="3">
        <v>131.86000000000001</v>
      </c>
      <c r="J1718" s="3">
        <v>129.88</v>
      </c>
      <c r="K1718" s="3">
        <v>127.05</v>
      </c>
      <c r="L1718" s="3">
        <v>117.06</v>
      </c>
      <c r="M1718" s="3">
        <v>115.44</v>
      </c>
      <c r="N1718" s="3">
        <v>115.33</v>
      </c>
      <c r="O1718" s="3">
        <v>113.52</v>
      </c>
      <c r="P1718" s="3">
        <v>113.91</v>
      </c>
      <c r="Q1718" s="3">
        <v>113.55</v>
      </c>
      <c r="R1718" s="3">
        <v>126.5</v>
      </c>
      <c r="S1718" s="3">
        <v>128.77000000000001</v>
      </c>
      <c r="T1718" s="3">
        <v>129.85</v>
      </c>
      <c r="U1718" s="3">
        <v>137.06</v>
      </c>
      <c r="V1718" s="3">
        <v>136.32</v>
      </c>
      <c r="W1718" s="3">
        <v>136</v>
      </c>
      <c r="X1718" s="3">
        <v>98.58</v>
      </c>
      <c r="Y1718" s="3">
        <v>97.85</v>
      </c>
      <c r="Z1718" s="3">
        <v>97.83</v>
      </c>
      <c r="AA1718" s="3">
        <v>97.94</v>
      </c>
      <c r="AB1718" s="3">
        <v>99.32</v>
      </c>
      <c r="AC1718" s="3">
        <v>100.16</v>
      </c>
      <c r="AD1718" s="3">
        <v>112.39</v>
      </c>
      <c r="AE1718" s="3">
        <v>114.9</v>
      </c>
      <c r="AF1718" s="3">
        <v>116.76</v>
      </c>
      <c r="AG1718" s="3">
        <v>117.42</v>
      </c>
      <c r="AH1718" s="3">
        <v>116.46</v>
      </c>
      <c r="AI1718" s="3">
        <v>116.37</v>
      </c>
      <c r="AJ1718" s="3">
        <v>83.64</v>
      </c>
      <c r="AK1718" s="3">
        <v>83.01</v>
      </c>
      <c r="AL1718" s="3">
        <v>83.02</v>
      </c>
      <c r="AM1718" s="3">
        <v>83.03</v>
      </c>
      <c r="AN1718" s="3">
        <v>83.05</v>
      </c>
      <c r="AO1718" s="3">
        <v>84.84</v>
      </c>
      <c r="AP1718" s="3">
        <v>100.14</v>
      </c>
      <c r="AQ1718" s="3">
        <v>102.65</v>
      </c>
      <c r="AR1718" s="3">
        <v>104.51</v>
      </c>
      <c r="AS1718" s="3">
        <v>105.17</v>
      </c>
      <c r="AT1718" s="3">
        <v>105.58</v>
      </c>
      <c r="AU1718" s="3">
        <v>104.61</v>
      </c>
      <c r="AV1718" s="3">
        <v>77.19</v>
      </c>
      <c r="AW1718" s="3">
        <v>75.48</v>
      </c>
      <c r="AX1718" s="3">
        <v>74.23</v>
      </c>
      <c r="AY1718" s="3">
        <v>74.239999999999995</v>
      </c>
    </row>
    <row r="1719" spans="1:51" x14ac:dyDescent="0.35">
      <c r="A1719" s="5">
        <f t="shared" si="27"/>
        <v>45132</v>
      </c>
      <c r="B1719" t="s">
        <v>2598</v>
      </c>
      <c r="C1719" s="2">
        <v>45132</v>
      </c>
      <c r="D1719" s="3">
        <v>81.27</v>
      </c>
      <c r="E1719" s="3">
        <v>87.79</v>
      </c>
      <c r="F1719" s="3">
        <v>90.42</v>
      </c>
      <c r="G1719" s="3">
        <v>121.38</v>
      </c>
      <c r="H1719" s="3">
        <v>136.24</v>
      </c>
      <c r="I1719" s="3">
        <v>133.59</v>
      </c>
      <c r="J1719" s="3">
        <v>131.61000000000001</v>
      </c>
      <c r="K1719" s="3">
        <v>128.78</v>
      </c>
      <c r="L1719" s="3">
        <v>120.92</v>
      </c>
      <c r="M1719" s="3">
        <v>119.3</v>
      </c>
      <c r="N1719" s="3">
        <v>119.19</v>
      </c>
      <c r="O1719" s="3">
        <v>112.67</v>
      </c>
      <c r="P1719" s="3">
        <v>113.06</v>
      </c>
      <c r="Q1719" s="3">
        <v>112.7</v>
      </c>
      <c r="R1719" s="3">
        <v>127.22</v>
      </c>
      <c r="S1719" s="3">
        <v>129.49</v>
      </c>
      <c r="T1719" s="3">
        <v>130.57</v>
      </c>
      <c r="U1719" s="3">
        <v>137.93</v>
      </c>
      <c r="V1719" s="3">
        <v>137.19</v>
      </c>
      <c r="W1719" s="3">
        <v>136.87</v>
      </c>
      <c r="X1719" s="3">
        <v>99.39</v>
      </c>
      <c r="Y1719" s="3">
        <v>98.66</v>
      </c>
      <c r="Z1719" s="3">
        <v>98.64</v>
      </c>
      <c r="AA1719" s="3">
        <v>98.75</v>
      </c>
      <c r="AB1719" s="3">
        <v>100.13</v>
      </c>
      <c r="AC1719" s="3">
        <v>100.97</v>
      </c>
      <c r="AD1719" s="3">
        <v>113.53</v>
      </c>
      <c r="AE1719" s="3">
        <v>116.04</v>
      </c>
      <c r="AF1719" s="3">
        <v>117.9</v>
      </c>
      <c r="AG1719" s="3">
        <v>118.56</v>
      </c>
      <c r="AH1719" s="3">
        <v>117.6</v>
      </c>
      <c r="AI1719" s="3">
        <v>117.51</v>
      </c>
      <c r="AJ1719" s="3">
        <v>84.81</v>
      </c>
      <c r="AK1719" s="3">
        <v>84.18</v>
      </c>
      <c r="AL1719" s="3">
        <v>84.19</v>
      </c>
      <c r="AM1719" s="3">
        <v>84.2</v>
      </c>
      <c r="AN1719" s="3">
        <v>84.22</v>
      </c>
      <c r="AO1719" s="3">
        <v>86.01</v>
      </c>
      <c r="AP1719" s="3">
        <v>100.89</v>
      </c>
      <c r="AQ1719" s="3">
        <v>103.4</v>
      </c>
      <c r="AR1719" s="3">
        <v>105.26</v>
      </c>
      <c r="AS1719" s="3">
        <v>105.92</v>
      </c>
      <c r="AT1719" s="3">
        <v>106.33</v>
      </c>
      <c r="AU1719" s="3">
        <v>105.36</v>
      </c>
      <c r="AV1719" s="3">
        <v>78.36</v>
      </c>
      <c r="AW1719" s="3">
        <v>76.650000000000006</v>
      </c>
      <c r="AX1719" s="3">
        <v>75.400000000000006</v>
      </c>
      <c r="AY1719" s="3">
        <v>75.41</v>
      </c>
    </row>
    <row r="1720" spans="1:51" x14ac:dyDescent="0.35">
      <c r="A1720" s="5">
        <f t="shared" si="27"/>
        <v>45133</v>
      </c>
      <c r="B1720" t="s">
        <v>2599</v>
      </c>
      <c r="C1720" s="2">
        <v>45133</v>
      </c>
      <c r="D1720" s="3">
        <v>75.09</v>
      </c>
      <c r="E1720" s="3">
        <v>82.8</v>
      </c>
      <c r="F1720" s="3">
        <v>86.34</v>
      </c>
      <c r="G1720" s="3">
        <v>117.25</v>
      </c>
      <c r="H1720" s="3">
        <v>131.55000000000001</v>
      </c>
      <c r="I1720" s="3">
        <v>128.99</v>
      </c>
      <c r="J1720" s="3">
        <v>127.01</v>
      </c>
      <c r="K1720" s="3">
        <v>124.18</v>
      </c>
      <c r="L1720" s="3">
        <v>116.99</v>
      </c>
      <c r="M1720" s="3">
        <v>115.37</v>
      </c>
      <c r="N1720" s="3">
        <v>115.26</v>
      </c>
      <c r="O1720" s="3">
        <v>108.53</v>
      </c>
      <c r="P1720" s="3">
        <v>108.92</v>
      </c>
      <c r="Q1720" s="3">
        <v>108.56</v>
      </c>
      <c r="R1720" s="3">
        <v>123.94</v>
      </c>
      <c r="S1720" s="3">
        <v>126.21</v>
      </c>
      <c r="T1720" s="3">
        <v>127.29</v>
      </c>
      <c r="U1720" s="3">
        <v>134.69999999999999</v>
      </c>
      <c r="V1720" s="3">
        <v>133.96</v>
      </c>
      <c r="W1720" s="3">
        <v>133.63999999999999</v>
      </c>
      <c r="X1720" s="3">
        <v>95.91</v>
      </c>
      <c r="Y1720" s="3">
        <v>95.18</v>
      </c>
      <c r="Z1720" s="3">
        <v>95.16</v>
      </c>
      <c r="AA1720" s="3">
        <v>95.27</v>
      </c>
      <c r="AB1720" s="3">
        <v>96.65</v>
      </c>
      <c r="AC1720" s="3">
        <v>97.49</v>
      </c>
      <c r="AD1720" s="3">
        <v>110.1</v>
      </c>
      <c r="AE1720" s="3">
        <v>112.61</v>
      </c>
      <c r="AF1720" s="3">
        <v>114.47</v>
      </c>
      <c r="AG1720" s="3">
        <v>115.13</v>
      </c>
      <c r="AH1720" s="3">
        <v>114.17</v>
      </c>
      <c r="AI1720" s="3">
        <v>114.08</v>
      </c>
      <c r="AJ1720" s="3">
        <v>83.31</v>
      </c>
      <c r="AK1720" s="3">
        <v>82.68</v>
      </c>
      <c r="AL1720" s="3">
        <v>82.69</v>
      </c>
      <c r="AM1720" s="3">
        <v>82.7</v>
      </c>
      <c r="AN1720" s="3">
        <v>82.72</v>
      </c>
      <c r="AO1720" s="3">
        <v>84.51</v>
      </c>
      <c r="AP1720" s="3">
        <v>98.34</v>
      </c>
      <c r="AQ1720" s="3">
        <v>100.85</v>
      </c>
      <c r="AR1720" s="3">
        <v>102.71</v>
      </c>
      <c r="AS1720" s="3">
        <v>103.37</v>
      </c>
      <c r="AT1720" s="3">
        <v>103.78</v>
      </c>
      <c r="AU1720" s="3">
        <v>102.81</v>
      </c>
      <c r="AV1720" s="3">
        <v>76.86</v>
      </c>
      <c r="AW1720" s="3">
        <v>75.150000000000006</v>
      </c>
      <c r="AX1720" s="3">
        <v>73.900000000000006</v>
      </c>
      <c r="AY1720" s="3">
        <v>73.91</v>
      </c>
    </row>
    <row r="1721" spans="1:51" x14ac:dyDescent="0.35">
      <c r="A1721" s="5">
        <f t="shared" si="27"/>
        <v>45134</v>
      </c>
      <c r="B1721" t="s">
        <v>2600</v>
      </c>
      <c r="C1721" s="2">
        <v>45134</v>
      </c>
      <c r="D1721" s="3">
        <v>72.73</v>
      </c>
      <c r="E1721" s="3">
        <v>79.86</v>
      </c>
      <c r="F1721" s="3">
        <v>85.68</v>
      </c>
      <c r="G1721" s="3">
        <v>116.8</v>
      </c>
      <c r="H1721" s="3">
        <v>131.27000000000001</v>
      </c>
      <c r="I1721" s="3">
        <v>128.69999999999999</v>
      </c>
      <c r="J1721" s="3">
        <v>126.72</v>
      </c>
      <c r="K1721" s="3">
        <v>123.89</v>
      </c>
      <c r="L1721" s="3">
        <v>117.01</v>
      </c>
      <c r="M1721" s="3">
        <v>115.39</v>
      </c>
      <c r="N1721" s="3">
        <v>115.28</v>
      </c>
      <c r="O1721" s="3">
        <v>109.61</v>
      </c>
      <c r="P1721" s="3">
        <v>110</v>
      </c>
      <c r="Q1721" s="3">
        <v>109.64</v>
      </c>
      <c r="R1721" s="3">
        <v>125.73</v>
      </c>
      <c r="S1721" s="3">
        <v>128</v>
      </c>
      <c r="T1721" s="3">
        <v>129.08000000000001</v>
      </c>
      <c r="U1721" s="3">
        <v>135.07</v>
      </c>
      <c r="V1721" s="3">
        <v>134.33000000000001</v>
      </c>
      <c r="W1721" s="3">
        <v>134.01</v>
      </c>
      <c r="X1721" s="3">
        <v>97.38</v>
      </c>
      <c r="Y1721" s="3">
        <v>96.65</v>
      </c>
      <c r="Z1721" s="3">
        <v>96.63</v>
      </c>
      <c r="AA1721" s="3">
        <v>96.74</v>
      </c>
      <c r="AB1721" s="3">
        <v>98.12</v>
      </c>
      <c r="AC1721" s="3">
        <v>98.96</v>
      </c>
      <c r="AD1721" s="3">
        <v>110.34</v>
      </c>
      <c r="AE1721" s="3">
        <v>112.85</v>
      </c>
      <c r="AF1721" s="3">
        <v>114.71</v>
      </c>
      <c r="AG1721" s="3">
        <v>115.37</v>
      </c>
      <c r="AH1721" s="3">
        <v>114.41</v>
      </c>
      <c r="AI1721" s="3">
        <v>114.32</v>
      </c>
      <c r="AJ1721" s="3">
        <v>82.38</v>
      </c>
      <c r="AK1721" s="3">
        <v>81.75</v>
      </c>
      <c r="AL1721" s="3">
        <v>81.760000000000005</v>
      </c>
      <c r="AM1721" s="3">
        <v>81.77</v>
      </c>
      <c r="AN1721" s="3">
        <v>81.790000000000006</v>
      </c>
      <c r="AO1721" s="3">
        <v>83.58</v>
      </c>
      <c r="AP1721" s="3">
        <v>98.19</v>
      </c>
      <c r="AQ1721" s="3">
        <v>100.7</v>
      </c>
      <c r="AR1721" s="3">
        <v>102.56</v>
      </c>
      <c r="AS1721" s="3">
        <v>103.22</v>
      </c>
      <c r="AT1721" s="3">
        <v>103.63</v>
      </c>
      <c r="AU1721" s="3">
        <v>102.66</v>
      </c>
      <c r="AV1721" s="3">
        <v>75.930000000000007</v>
      </c>
      <c r="AW1721" s="3">
        <v>74.22</v>
      </c>
      <c r="AX1721" s="3">
        <v>72.97</v>
      </c>
      <c r="AY1721" s="3">
        <v>72.98</v>
      </c>
    </row>
    <row r="1722" spans="1:51" x14ac:dyDescent="0.35">
      <c r="A1722" s="5">
        <f t="shared" si="27"/>
        <v>45135</v>
      </c>
      <c r="B1722" t="s">
        <v>2601</v>
      </c>
      <c r="C1722" s="2">
        <v>45135</v>
      </c>
      <c r="D1722" s="3">
        <v>68.709999999999994</v>
      </c>
      <c r="E1722" s="3">
        <v>76.19</v>
      </c>
      <c r="F1722" s="3">
        <v>81.180000000000007</v>
      </c>
      <c r="G1722" s="3">
        <v>112.31</v>
      </c>
      <c r="H1722" s="3">
        <v>126.85</v>
      </c>
      <c r="I1722" s="3">
        <v>124.43</v>
      </c>
      <c r="J1722" s="3">
        <v>122.45</v>
      </c>
      <c r="K1722" s="3">
        <v>119.62</v>
      </c>
      <c r="L1722" s="3">
        <v>113.18</v>
      </c>
      <c r="M1722" s="3">
        <v>111.56</v>
      </c>
      <c r="N1722" s="3">
        <v>111.45</v>
      </c>
      <c r="O1722" s="3">
        <v>108</v>
      </c>
      <c r="P1722" s="3">
        <v>108.39</v>
      </c>
      <c r="Q1722" s="3">
        <v>108.03</v>
      </c>
      <c r="R1722" s="3">
        <v>123.66</v>
      </c>
      <c r="S1722" s="3">
        <v>125.93</v>
      </c>
      <c r="T1722" s="3">
        <v>127.01</v>
      </c>
      <c r="U1722" s="3">
        <v>131.82</v>
      </c>
      <c r="V1722" s="3">
        <v>131.08000000000001</v>
      </c>
      <c r="W1722" s="3">
        <v>130.76</v>
      </c>
      <c r="X1722" s="3">
        <v>96.04</v>
      </c>
      <c r="Y1722" s="3">
        <v>95.31</v>
      </c>
      <c r="Z1722" s="3">
        <v>95.29</v>
      </c>
      <c r="AA1722" s="3">
        <v>95.4</v>
      </c>
      <c r="AB1722" s="3">
        <v>96.78</v>
      </c>
      <c r="AC1722" s="3">
        <v>97.62</v>
      </c>
      <c r="AD1722" s="3">
        <v>108.91</v>
      </c>
      <c r="AE1722" s="3">
        <v>111.42</v>
      </c>
      <c r="AF1722" s="3">
        <v>113.28</v>
      </c>
      <c r="AG1722" s="3">
        <v>113.94</v>
      </c>
      <c r="AH1722" s="3">
        <v>112.98</v>
      </c>
      <c r="AI1722" s="3">
        <v>112.89</v>
      </c>
      <c r="AJ1722" s="3">
        <v>81.06</v>
      </c>
      <c r="AK1722" s="3">
        <v>80.430000000000007</v>
      </c>
      <c r="AL1722" s="3">
        <v>80.44</v>
      </c>
      <c r="AM1722" s="3">
        <v>80.45</v>
      </c>
      <c r="AN1722" s="3">
        <v>80.47</v>
      </c>
      <c r="AO1722" s="3">
        <v>82.26</v>
      </c>
      <c r="AP1722" s="3">
        <v>96.74</v>
      </c>
      <c r="AQ1722" s="3">
        <v>99.25</v>
      </c>
      <c r="AR1722" s="3">
        <v>101.11</v>
      </c>
      <c r="AS1722" s="3">
        <v>101.77</v>
      </c>
      <c r="AT1722" s="3">
        <v>102.18</v>
      </c>
      <c r="AU1722" s="3">
        <v>101.21</v>
      </c>
      <c r="AV1722" s="3">
        <v>74.61</v>
      </c>
      <c r="AW1722" s="3">
        <v>72.900000000000006</v>
      </c>
      <c r="AX1722" s="3">
        <v>71.650000000000006</v>
      </c>
      <c r="AY1722" s="3">
        <v>71.66</v>
      </c>
    </row>
    <row r="1723" spans="1:51" x14ac:dyDescent="0.35">
      <c r="A1723" s="5">
        <f t="shared" si="27"/>
        <v>45138</v>
      </c>
      <c r="B1723" t="s">
        <v>2602</v>
      </c>
      <c r="C1723" s="2">
        <v>45138</v>
      </c>
      <c r="D1723" s="3">
        <v>76.819999999999993</v>
      </c>
      <c r="E1723" s="3">
        <v>82.61</v>
      </c>
      <c r="F1723" s="3">
        <v>115.25</v>
      </c>
      <c r="G1723" s="3">
        <v>129.87</v>
      </c>
      <c r="H1723" s="3">
        <v>125.16</v>
      </c>
      <c r="I1723" s="3">
        <v>123.18</v>
      </c>
      <c r="J1723" s="3">
        <v>120.35</v>
      </c>
      <c r="K1723" s="3">
        <v>113.95</v>
      </c>
      <c r="L1723" s="3">
        <v>112.33</v>
      </c>
      <c r="M1723" s="3">
        <v>112.22</v>
      </c>
      <c r="N1723" s="3">
        <v>109.48</v>
      </c>
      <c r="O1723" s="3">
        <v>109.87</v>
      </c>
      <c r="P1723" s="3">
        <v>109.51</v>
      </c>
      <c r="Q1723" s="3">
        <v>124.49</v>
      </c>
      <c r="R1723" s="3">
        <v>126.76</v>
      </c>
      <c r="S1723" s="3">
        <v>127.84</v>
      </c>
      <c r="T1723" s="3">
        <v>131.66</v>
      </c>
      <c r="U1723" s="3">
        <v>130.91999999999999</v>
      </c>
      <c r="V1723" s="3">
        <v>130.6</v>
      </c>
      <c r="W1723" s="3">
        <v>96.78</v>
      </c>
      <c r="X1723" s="3">
        <v>96.05</v>
      </c>
      <c r="Y1723" s="3">
        <v>96.03</v>
      </c>
      <c r="Z1723" s="3">
        <v>96.14</v>
      </c>
      <c r="AA1723" s="3">
        <v>97.52</v>
      </c>
      <c r="AB1723" s="3">
        <v>98.36</v>
      </c>
      <c r="AC1723" s="3">
        <v>109.58</v>
      </c>
      <c r="AD1723" s="3">
        <v>112.09</v>
      </c>
      <c r="AE1723" s="3">
        <v>113.95</v>
      </c>
      <c r="AF1723" s="3">
        <v>114.61</v>
      </c>
      <c r="AG1723" s="3">
        <v>113.65</v>
      </c>
      <c r="AH1723" s="3">
        <v>113.56</v>
      </c>
      <c r="AI1723" s="3">
        <v>81.99</v>
      </c>
      <c r="AJ1723" s="3">
        <v>81.36</v>
      </c>
      <c r="AK1723" s="3">
        <v>81.37</v>
      </c>
      <c r="AL1723" s="3">
        <v>81.38</v>
      </c>
      <c r="AM1723" s="3">
        <v>81.400000000000006</v>
      </c>
      <c r="AN1723" s="3">
        <v>83.19</v>
      </c>
      <c r="AO1723" s="3">
        <v>97.24</v>
      </c>
      <c r="AP1723" s="3">
        <v>99.75</v>
      </c>
      <c r="AQ1723" s="3">
        <v>101.61</v>
      </c>
      <c r="AR1723" s="3">
        <v>102.27</v>
      </c>
      <c r="AS1723" s="3">
        <v>102.68</v>
      </c>
      <c r="AT1723" s="3">
        <v>101.71</v>
      </c>
      <c r="AU1723" s="3">
        <v>75.11</v>
      </c>
      <c r="AV1723" s="3">
        <v>73.400000000000006</v>
      </c>
      <c r="AW1723" s="3">
        <v>72.150000000000006</v>
      </c>
      <c r="AX1723" s="3">
        <v>72.16</v>
      </c>
      <c r="AY1723" s="3">
        <v>72.040000000000006</v>
      </c>
    </row>
    <row r="1724" spans="1:51" x14ac:dyDescent="0.35">
      <c r="A1724" s="5">
        <f t="shared" si="27"/>
        <v>45139</v>
      </c>
      <c r="B1724" t="s">
        <v>2603</v>
      </c>
      <c r="C1724" s="2">
        <v>45139</v>
      </c>
      <c r="D1724" s="3">
        <v>73.86</v>
      </c>
      <c r="E1724" s="3">
        <v>81.599999999999994</v>
      </c>
      <c r="F1724" s="3">
        <v>112.14</v>
      </c>
      <c r="G1724" s="3">
        <v>126.6</v>
      </c>
      <c r="H1724" s="3">
        <v>122.75</v>
      </c>
      <c r="I1724" s="3">
        <v>120.77</v>
      </c>
      <c r="J1724" s="3">
        <v>117.94</v>
      </c>
      <c r="K1724" s="3">
        <v>110.18</v>
      </c>
      <c r="L1724" s="3">
        <v>108.56</v>
      </c>
      <c r="M1724" s="3">
        <v>108.45</v>
      </c>
      <c r="N1724" s="3">
        <v>106.23</v>
      </c>
      <c r="O1724" s="3">
        <v>106.62</v>
      </c>
      <c r="P1724" s="3">
        <v>106.26</v>
      </c>
      <c r="Q1724" s="3">
        <v>122.02</v>
      </c>
      <c r="R1724" s="3">
        <v>124.29</v>
      </c>
      <c r="S1724" s="3">
        <v>125.37</v>
      </c>
      <c r="T1724" s="3">
        <v>128.37</v>
      </c>
      <c r="U1724" s="3">
        <v>127.63</v>
      </c>
      <c r="V1724" s="3">
        <v>127.31</v>
      </c>
      <c r="W1724" s="3">
        <v>94.39</v>
      </c>
      <c r="X1724" s="3">
        <v>93.66</v>
      </c>
      <c r="Y1724" s="3">
        <v>93.64</v>
      </c>
      <c r="Z1724" s="3">
        <v>93.75</v>
      </c>
      <c r="AA1724" s="3">
        <v>95.13</v>
      </c>
      <c r="AB1724" s="3">
        <v>95.97</v>
      </c>
      <c r="AC1724" s="3">
        <v>108.65</v>
      </c>
      <c r="AD1724" s="3">
        <v>111.16</v>
      </c>
      <c r="AE1724" s="3">
        <v>113.02</v>
      </c>
      <c r="AF1724" s="3">
        <v>113.68</v>
      </c>
      <c r="AG1724" s="3">
        <v>112.72</v>
      </c>
      <c r="AH1724" s="3">
        <v>112.63</v>
      </c>
      <c r="AI1724" s="3">
        <v>80.87</v>
      </c>
      <c r="AJ1724" s="3">
        <v>80.239999999999995</v>
      </c>
      <c r="AK1724" s="3">
        <v>80.25</v>
      </c>
      <c r="AL1724" s="3">
        <v>80.260000000000005</v>
      </c>
      <c r="AM1724" s="3">
        <v>80.28</v>
      </c>
      <c r="AN1724" s="3">
        <v>82.07</v>
      </c>
      <c r="AO1724" s="3">
        <v>96.2</v>
      </c>
      <c r="AP1724" s="3">
        <v>98.71</v>
      </c>
      <c r="AQ1724" s="3">
        <v>100.57</v>
      </c>
      <c r="AR1724" s="3">
        <v>101.23</v>
      </c>
      <c r="AS1724" s="3">
        <v>101.64</v>
      </c>
      <c r="AT1724" s="3">
        <v>100.67</v>
      </c>
      <c r="AU1724" s="3">
        <v>73.989999999999995</v>
      </c>
      <c r="AV1724" s="3">
        <v>72.28</v>
      </c>
      <c r="AW1724" s="3">
        <v>71.03</v>
      </c>
      <c r="AX1724" s="3">
        <v>71.040000000000006</v>
      </c>
      <c r="AY1724" s="3">
        <v>70.92</v>
      </c>
    </row>
    <row r="1725" spans="1:51" x14ac:dyDescent="0.35">
      <c r="A1725" s="5">
        <f t="shared" si="27"/>
        <v>45140</v>
      </c>
      <c r="B1725" t="s">
        <v>2604</v>
      </c>
      <c r="C1725" s="2">
        <v>45140</v>
      </c>
      <c r="D1725" s="3">
        <v>75</v>
      </c>
      <c r="E1725" s="3">
        <v>82.77</v>
      </c>
      <c r="F1725" s="3">
        <v>109.85</v>
      </c>
      <c r="G1725" s="3">
        <v>124.69</v>
      </c>
      <c r="H1725" s="3">
        <v>121.04</v>
      </c>
      <c r="I1725" s="3">
        <v>119.06</v>
      </c>
      <c r="J1725" s="3">
        <v>116.23</v>
      </c>
      <c r="K1725" s="3">
        <v>108.98</v>
      </c>
      <c r="L1725" s="3">
        <v>107.36</v>
      </c>
      <c r="M1725" s="3">
        <v>107.25</v>
      </c>
      <c r="N1725" s="3">
        <v>105.17</v>
      </c>
      <c r="O1725" s="3">
        <v>105.56</v>
      </c>
      <c r="P1725" s="3">
        <v>105.2</v>
      </c>
      <c r="Q1725" s="3">
        <v>121.2</v>
      </c>
      <c r="R1725" s="3">
        <v>123.47</v>
      </c>
      <c r="S1725" s="3">
        <v>124.55</v>
      </c>
      <c r="T1725" s="3">
        <v>126.86</v>
      </c>
      <c r="U1725" s="3">
        <v>126.12</v>
      </c>
      <c r="V1725" s="3">
        <v>125.8</v>
      </c>
      <c r="W1725" s="3">
        <v>94.45</v>
      </c>
      <c r="X1725" s="3">
        <v>93.72</v>
      </c>
      <c r="Y1725" s="3">
        <v>93.7</v>
      </c>
      <c r="Z1725" s="3">
        <v>93.81</v>
      </c>
      <c r="AA1725" s="3">
        <v>95.19</v>
      </c>
      <c r="AB1725" s="3">
        <v>96.03</v>
      </c>
      <c r="AC1725" s="3">
        <v>107.75</v>
      </c>
      <c r="AD1725" s="3">
        <v>110.26</v>
      </c>
      <c r="AE1725" s="3">
        <v>112.12</v>
      </c>
      <c r="AF1725" s="3">
        <v>112.78</v>
      </c>
      <c r="AG1725" s="3">
        <v>111.82</v>
      </c>
      <c r="AH1725" s="3">
        <v>111.73</v>
      </c>
      <c r="AI1725" s="3">
        <v>79.680000000000007</v>
      </c>
      <c r="AJ1725" s="3">
        <v>79.05</v>
      </c>
      <c r="AK1725" s="3">
        <v>79.06</v>
      </c>
      <c r="AL1725" s="3">
        <v>79.069999999999993</v>
      </c>
      <c r="AM1725" s="3">
        <v>79.09</v>
      </c>
      <c r="AN1725" s="3">
        <v>80.88</v>
      </c>
      <c r="AO1725" s="3">
        <v>95.74</v>
      </c>
      <c r="AP1725" s="3">
        <v>98.25</v>
      </c>
      <c r="AQ1725" s="3">
        <v>100.11</v>
      </c>
      <c r="AR1725" s="3">
        <v>100.77</v>
      </c>
      <c r="AS1725" s="3">
        <v>101.18</v>
      </c>
      <c r="AT1725" s="3">
        <v>100.21</v>
      </c>
      <c r="AU1725" s="3">
        <v>72.8</v>
      </c>
      <c r="AV1725" s="3">
        <v>71.09</v>
      </c>
      <c r="AW1725" s="3">
        <v>69.84</v>
      </c>
      <c r="AX1725" s="3">
        <v>69.849999999999994</v>
      </c>
      <c r="AY1725" s="3">
        <v>69.73</v>
      </c>
    </row>
    <row r="1726" spans="1:51" x14ac:dyDescent="0.35">
      <c r="A1726" s="5">
        <f t="shared" si="27"/>
        <v>45141</v>
      </c>
      <c r="B1726" t="s">
        <v>2605</v>
      </c>
      <c r="C1726" s="2">
        <v>45141</v>
      </c>
      <c r="D1726" s="3">
        <v>78.430000000000007</v>
      </c>
      <c r="E1726" s="3">
        <v>84.92</v>
      </c>
      <c r="F1726" s="3">
        <v>112.42</v>
      </c>
      <c r="G1726" s="3">
        <v>125.67</v>
      </c>
      <c r="H1726" s="3">
        <v>122.39</v>
      </c>
      <c r="I1726" s="3">
        <v>120.41</v>
      </c>
      <c r="J1726" s="3">
        <v>117.58</v>
      </c>
      <c r="K1726" s="3">
        <v>109.86</v>
      </c>
      <c r="L1726" s="3">
        <v>108.24</v>
      </c>
      <c r="M1726" s="3">
        <v>108.13</v>
      </c>
      <c r="N1726" s="3">
        <v>106.09</v>
      </c>
      <c r="O1726" s="3">
        <v>106.48</v>
      </c>
      <c r="P1726" s="3">
        <v>106.12</v>
      </c>
      <c r="Q1726" s="3">
        <v>122.42</v>
      </c>
      <c r="R1726" s="3">
        <v>124.69</v>
      </c>
      <c r="S1726" s="3">
        <v>125.77</v>
      </c>
      <c r="T1726" s="3">
        <v>127.5</v>
      </c>
      <c r="U1726" s="3">
        <v>126.76</v>
      </c>
      <c r="V1726" s="3">
        <v>126.44</v>
      </c>
      <c r="W1726" s="3">
        <v>95.62</v>
      </c>
      <c r="X1726" s="3">
        <v>94.89</v>
      </c>
      <c r="Y1726" s="3">
        <v>94.87</v>
      </c>
      <c r="Z1726" s="3">
        <v>94.98</v>
      </c>
      <c r="AA1726" s="3">
        <v>96.36</v>
      </c>
      <c r="AB1726" s="3">
        <v>97.2</v>
      </c>
      <c r="AC1726" s="3">
        <v>108.52</v>
      </c>
      <c r="AD1726" s="3">
        <v>111.03</v>
      </c>
      <c r="AE1726" s="3">
        <v>112.89</v>
      </c>
      <c r="AF1726" s="3">
        <v>113.55</v>
      </c>
      <c r="AG1726" s="3">
        <v>112.59</v>
      </c>
      <c r="AH1726" s="3">
        <v>112.5</v>
      </c>
      <c r="AI1726" s="3">
        <v>80.430000000000007</v>
      </c>
      <c r="AJ1726" s="3">
        <v>79.8</v>
      </c>
      <c r="AK1726" s="3">
        <v>79.81</v>
      </c>
      <c r="AL1726" s="3">
        <v>79.819999999999993</v>
      </c>
      <c r="AM1726" s="3">
        <v>79.84</v>
      </c>
      <c r="AN1726" s="3">
        <v>81.63</v>
      </c>
      <c r="AO1726" s="3">
        <v>96.29</v>
      </c>
      <c r="AP1726" s="3">
        <v>98.8</v>
      </c>
      <c r="AQ1726" s="3">
        <v>100.66</v>
      </c>
      <c r="AR1726" s="3">
        <v>101.32</v>
      </c>
      <c r="AS1726" s="3">
        <v>101.73</v>
      </c>
      <c r="AT1726" s="3">
        <v>100.76</v>
      </c>
      <c r="AU1726" s="3">
        <v>73.55</v>
      </c>
      <c r="AV1726" s="3">
        <v>71.84</v>
      </c>
      <c r="AW1726" s="3">
        <v>70.59</v>
      </c>
      <c r="AX1726" s="3">
        <v>70.599999999999994</v>
      </c>
      <c r="AY1726" s="3">
        <v>70.48</v>
      </c>
    </row>
    <row r="1727" spans="1:51" x14ac:dyDescent="0.35">
      <c r="A1727" s="5">
        <f t="shared" si="27"/>
        <v>45142</v>
      </c>
      <c r="B1727" t="s">
        <v>2606</v>
      </c>
      <c r="C1727" s="2">
        <v>45142</v>
      </c>
      <c r="D1727" s="3">
        <v>76.17</v>
      </c>
      <c r="E1727" s="3">
        <v>83.94</v>
      </c>
      <c r="F1727" s="3">
        <v>112.73</v>
      </c>
      <c r="G1727" s="3">
        <v>126</v>
      </c>
      <c r="H1727" s="3">
        <v>122.15</v>
      </c>
      <c r="I1727" s="3">
        <v>120.17</v>
      </c>
      <c r="J1727" s="3">
        <v>117.34</v>
      </c>
      <c r="K1727" s="3">
        <v>109.54</v>
      </c>
      <c r="L1727" s="3">
        <v>107.92</v>
      </c>
      <c r="M1727" s="3">
        <v>107.81</v>
      </c>
      <c r="N1727" s="3">
        <v>105.83</v>
      </c>
      <c r="O1727" s="3">
        <v>106.22</v>
      </c>
      <c r="P1727" s="3">
        <v>105.86</v>
      </c>
      <c r="Q1727" s="3">
        <v>124.91</v>
      </c>
      <c r="R1727" s="3">
        <v>127.18</v>
      </c>
      <c r="S1727" s="3">
        <v>128.26</v>
      </c>
      <c r="T1727" s="3">
        <v>127.06</v>
      </c>
      <c r="U1727" s="3">
        <v>126.32</v>
      </c>
      <c r="V1727" s="3">
        <v>126</v>
      </c>
      <c r="W1727" s="3">
        <v>95.15</v>
      </c>
      <c r="X1727" s="3">
        <v>94.42</v>
      </c>
      <c r="Y1727" s="3">
        <v>94.4</v>
      </c>
      <c r="Z1727" s="3">
        <v>94.51</v>
      </c>
      <c r="AA1727" s="3">
        <v>95.89</v>
      </c>
      <c r="AB1727" s="3">
        <v>96.73</v>
      </c>
      <c r="AC1727" s="3">
        <v>109.24</v>
      </c>
      <c r="AD1727" s="3">
        <v>111.75</v>
      </c>
      <c r="AE1727" s="3">
        <v>113.61</v>
      </c>
      <c r="AF1727" s="3">
        <v>114.27</v>
      </c>
      <c r="AG1727" s="3">
        <v>113.31</v>
      </c>
      <c r="AH1727" s="3">
        <v>113.22</v>
      </c>
      <c r="AI1727" s="3">
        <v>80.260000000000005</v>
      </c>
      <c r="AJ1727" s="3">
        <v>79.63</v>
      </c>
      <c r="AK1727" s="3">
        <v>79.64</v>
      </c>
      <c r="AL1727" s="3">
        <v>79.650000000000006</v>
      </c>
      <c r="AM1727" s="3">
        <v>79.67</v>
      </c>
      <c r="AN1727" s="3">
        <v>81.459999999999994</v>
      </c>
      <c r="AO1727" s="3">
        <v>97.84</v>
      </c>
      <c r="AP1727" s="3">
        <v>100.35</v>
      </c>
      <c r="AQ1727" s="3">
        <v>102.21</v>
      </c>
      <c r="AR1727" s="3">
        <v>102.87</v>
      </c>
      <c r="AS1727" s="3">
        <v>103.28</v>
      </c>
      <c r="AT1727" s="3">
        <v>102.31</v>
      </c>
      <c r="AU1727" s="3">
        <v>73.38</v>
      </c>
      <c r="AV1727" s="3">
        <v>71.67</v>
      </c>
      <c r="AW1727" s="3">
        <v>70.42</v>
      </c>
      <c r="AX1727" s="3">
        <v>70.430000000000007</v>
      </c>
      <c r="AY1727" s="3">
        <v>70.31</v>
      </c>
    </row>
    <row r="1728" spans="1:51" x14ac:dyDescent="0.35">
      <c r="A1728" s="5">
        <f t="shared" si="27"/>
        <v>45145</v>
      </c>
      <c r="B1728" t="s">
        <v>2607</v>
      </c>
      <c r="C1728" s="2">
        <v>45145</v>
      </c>
      <c r="D1728" s="3">
        <v>78.94</v>
      </c>
      <c r="E1728" s="3">
        <v>86.6</v>
      </c>
      <c r="F1728" s="3">
        <v>116</v>
      </c>
      <c r="G1728" s="3">
        <v>126.39</v>
      </c>
      <c r="H1728" s="3">
        <v>123.4</v>
      </c>
      <c r="I1728" s="3">
        <v>121.42</v>
      </c>
      <c r="J1728" s="3">
        <v>118.59</v>
      </c>
      <c r="K1728" s="3">
        <v>110.61</v>
      </c>
      <c r="L1728" s="3">
        <v>108.99</v>
      </c>
      <c r="M1728" s="3">
        <v>108.88</v>
      </c>
      <c r="N1728" s="3">
        <v>106.9</v>
      </c>
      <c r="O1728" s="3">
        <v>107.29</v>
      </c>
      <c r="P1728" s="3">
        <v>106.93</v>
      </c>
      <c r="Q1728" s="3">
        <v>123.09</v>
      </c>
      <c r="R1728" s="3">
        <v>125.36</v>
      </c>
      <c r="S1728" s="3">
        <v>126.44</v>
      </c>
      <c r="T1728" s="3">
        <v>125.25</v>
      </c>
      <c r="U1728" s="3">
        <v>124.51</v>
      </c>
      <c r="V1728" s="3">
        <v>124.19</v>
      </c>
      <c r="W1728" s="3">
        <v>95.46</v>
      </c>
      <c r="X1728" s="3">
        <v>94.73</v>
      </c>
      <c r="Y1728" s="3">
        <v>94.71</v>
      </c>
      <c r="Z1728" s="3">
        <v>94.82</v>
      </c>
      <c r="AA1728" s="3">
        <v>96.2</v>
      </c>
      <c r="AB1728" s="3">
        <v>97.04</v>
      </c>
      <c r="AC1728" s="3">
        <v>109.75</v>
      </c>
      <c r="AD1728" s="3">
        <v>112.26</v>
      </c>
      <c r="AE1728" s="3">
        <v>114.12</v>
      </c>
      <c r="AF1728" s="3">
        <v>114.78</v>
      </c>
      <c r="AG1728" s="3">
        <v>113.82</v>
      </c>
      <c r="AH1728" s="3">
        <v>113.73</v>
      </c>
      <c r="AI1728" s="3">
        <v>80.680000000000007</v>
      </c>
      <c r="AJ1728" s="3">
        <v>80.05</v>
      </c>
      <c r="AK1728" s="3">
        <v>80.06</v>
      </c>
      <c r="AL1728" s="3">
        <v>80.069999999999993</v>
      </c>
      <c r="AM1728" s="3">
        <v>80.09</v>
      </c>
      <c r="AN1728" s="3">
        <v>81.88</v>
      </c>
      <c r="AO1728" s="3">
        <v>97.64</v>
      </c>
      <c r="AP1728" s="3">
        <v>100.15</v>
      </c>
      <c r="AQ1728" s="3">
        <v>102.01</v>
      </c>
      <c r="AR1728" s="3">
        <v>102.67</v>
      </c>
      <c r="AS1728" s="3">
        <v>103.08</v>
      </c>
      <c r="AT1728" s="3">
        <v>102.11</v>
      </c>
      <c r="AU1728" s="3">
        <v>73.8</v>
      </c>
      <c r="AV1728" s="3">
        <v>72.09</v>
      </c>
      <c r="AW1728" s="3">
        <v>70.84</v>
      </c>
      <c r="AX1728" s="3">
        <v>70.849999999999994</v>
      </c>
      <c r="AY1728" s="3">
        <v>70.73</v>
      </c>
    </row>
    <row r="1729" spans="1:51" x14ac:dyDescent="0.35">
      <c r="A1729" s="5">
        <f t="shared" si="27"/>
        <v>45146</v>
      </c>
      <c r="B1729" t="s">
        <v>2608</v>
      </c>
      <c r="C1729" s="2">
        <v>45146</v>
      </c>
      <c r="D1729" s="3">
        <v>78.489999999999995</v>
      </c>
      <c r="E1729" s="3">
        <v>86.36</v>
      </c>
      <c r="F1729" s="3">
        <v>114.41</v>
      </c>
      <c r="G1729" s="3">
        <v>124.12</v>
      </c>
      <c r="H1729" s="3">
        <v>123.03</v>
      </c>
      <c r="I1729" s="3">
        <v>121.05</v>
      </c>
      <c r="J1729" s="3">
        <v>118.22</v>
      </c>
      <c r="K1729" s="3">
        <v>110.03</v>
      </c>
      <c r="L1729" s="3">
        <v>108.41</v>
      </c>
      <c r="M1729" s="3">
        <v>108.3</v>
      </c>
      <c r="N1729" s="3">
        <v>106.23</v>
      </c>
      <c r="O1729" s="3">
        <v>106.62</v>
      </c>
      <c r="P1729" s="3">
        <v>106.26</v>
      </c>
      <c r="Q1729" s="3">
        <v>122.86</v>
      </c>
      <c r="R1729" s="3">
        <v>125.13</v>
      </c>
      <c r="S1729" s="3">
        <v>126.21</v>
      </c>
      <c r="T1729" s="3">
        <v>125.02</v>
      </c>
      <c r="U1729" s="3">
        <v>124.28</v>
      </c>
      <c r="V1729" s="3">
        <v>123.96</v>
      </c>
      <c r="W1729" s="3">
        <v>95.35</v>
      </c>
      <c r="X1729" s="3">
        <v>94.62</v>
      </c>
      <c r="Y1729" s="3">
        <v>94.6</v>
      </c>
      <c r="Z1729" s="3">
        <v>94.71</v>
      </c>
      <c r="AA1729" s="3">
        <v>96.09</v>
      </c>
      <c r="AB1729" s="3">
        <v>96.93</v>
      </c>
      <c r="AC1729" s="3">
        <v>110.49</v>
      </c>
      <c r="AD1729" s="3">
        <v>113</v>
      </c>
      <c r="AE1729" s="3">
        <v>114.86</v>
      </c>
      <c r="AF1729" s="3">
        <v>115.52</v>
      </c>
      <c r="AG1729" s="3">
        <v>114.56</v>
      </c>
      <c r="AH1729" s="3">
        <v>114.47</v>
      </c>
      <c r="AI1729" s="3">
        <v>79.5</v>
      </c>
      <c r="AJ1729" s="3">
        <v>78.87</v>
      </c>
      <c r="AK1729" s="3">
        <v>78.88</v>
      </c>
      <c r="AL1729" s="3">
        <v>78.89</v>
      </c>
      <c r="AM1729" s="3">
        <v>78.91</v>
      </c>
      <c r="AN1729" s="3">
        <v>80.7</v>
      </c>
      <c r="AO1729" s="3">
        <v>98.54</v>
      </c>
      <c r="AP1729" s="3">
        <v>101.05</v>
      </c>
      <c r="AQ1729" s="3">
        <v>102.91</v>
      </c>
      <c r="AR1729" s="3">
        <v>103.57</v>
      </c>
      <c r="AS1729" s="3">
        <v>103.98</v>
      </c>
      <c r="AT1729" s="3">
        <v>103.01</v>
      </c>
      <c r="AU1729" s="3">
        <v>72.62</v>
      </c>
      <c r="AV1729" s="3">
        <v>70.91</v>
      </c>
      <c r="AW1729" s="3">
        <v>69.66</v>
      </c>
      <c r="AX1729" s="3">
        <v>69.67</v>
      </c>
      <c r="AY1729" s="3">
        <v>69.55</v>
      </c>
    </row>
    <row r="1730" spans="1:51" x14ac:dyDescent="0.35">
      <c r="A1730" s="5">
        <f t="shared" si="27"/>
        <v>45147</v>
      </c>
      <c r="B1730" t="s">
        <v>2609</v>
      </c>
      <c r="C1730" s="2">
        <v>45147</v>
      </c>
      <c r="D1730" s="3">
        <v>93.26</v>
      </c>
      <c r="E1730" s="3">
        <v>100.35</v>
      </c>
      <c r="F1730" s="3">
        <v>123.43</v>
      </c>
      <c r="G1730" s="3">
        <v>130.13</v>
      </c>
      <c r="H1730" s="3">
        <v>129.16</v>
      </c>
      <c r="I1730" s="3">
        <v>127.72</v>
      </c>
      <c r="J1730" s="3">
        <v>124.89</v>
      </c>
      <c r="K1730" s="3">
        <v>115.02</v>
      </c>
      <c r="L1730" s="3">
        <v>113.4</v>
      </c>
      <c r="M1730" s="3">
        <v>113.29</v>
      </c>
      <c r="N1730" s="3">
        <v>111.16</v>
      </c>
      <c r="O1730" s="3">
        <v>111.55</v>
      </c>
      <c r="P1730" s="3">
        <v>111.19</v>
      </c>
      <c r="Q1730" s="3">
        <v>126.56</v>
      </c>
      <c r="R1730" s="3">
        <v>128.83000000000001</v>
      </c>
      <c r="S1730" s="3">
        <v>129.91</v>
      </c>
      <c r="T1730" s="3">
        <v>128.72</v>
      </c>
      <c r="U1730" s="3">
        <v>127.98</v>
      </c>
      <c r="V1730" s="3">
        <v>127.66</v>
      </c>
      <c r="W1730" s="3">
        <v>97.19</v>
      </c>
      <c r="X1730" s="3">
        <v>96.46</v>
      </c>
      <c r="Y1730" s="3">
        <v>96.44</v>
      </c>
      <c r="Z1730" s="3">
        <v>96.55</v>
      </c>
      <c r="AA1730" s="3">
        <v>97.93</v>
      </c>
      <c r="AB1730" s="3">
        <v>98.77</v>
      </c>
      <c r="AC1730" s="3">
        <v>113.45</v>
      </c>
      <c r="AD1730" s="3">
        <v>115.96</v>
      </c>
      <c r="AE1730" s="3">
        <v>117.82</v>
      </c>
      <c r="AF1730" s="3">
        <v>118.48</v>
      </c>
      <c r="AG1730" s="3">
        <v>117.52</v>
      </c>
      <c r="AH1730" s="3">
        <v>117.43</v>
      </c>
      <c r="AI1730" s="3">
        <v>81.58</v>
      </c>
      <c r="AJ1730" s="3">
        <v>80.95</v>
      </c>
      <c r="AK1730" s="3">
        <v>80.959999999999994</v>
      </c>
      <c r="AL1730" s="3">
        <v>80.97</v>
      </c>
      <c r="AM1730" s="3">
        <v>80.989999999999995</v>
      </c>
      <c r="AN1730" s="3">
        <v>82.78</v>
      </c>
      <c r="AO1730" s="3">
        <v>101.29</v>
      </c>
      <c r="AP1730" s="3">
        <v>103.8</v>
      </c>
      <c r="AQ1730" s="3">
        <v>105.66</v>
      </c>
      <c r="AR1730" s="3">
        <v>106.32</v>
      </c>
      <c r="AS1730" s="3">
        <v>106.73</v>
      </c>
      <c r="AT1730" s="3">
        <v>105.76</v>
      </c>
      <c r="AU1730" s="3">
        <v>74.7</v>
      </c>
      <c r="AV1730" s="3">
        <v>72.989999999999995</v>
      </c>
      <c r="AW1730" s="3">
        <v>71.739999999999995</v>
      </c>
      <c r="AX1730" s="3">
        <v>71.75</v>
      </c>
      <c r="AY1730" s="3">
        <v>71.63</v>
      </c>
    </row>
    <row r="1731" spans="1:51" x14ac:dyDescent="0.35">
      <c r="A1731" s="5">
        <f t="shared" si="27"/>
        <v>45148</v>
      </c>
      <c r="B1731" t="s">
        <v>2610</v>
      </c>
      <c r="C1731" s="2">
        <v>45148</v>
      </c>
      <c r="D1731" s="3">
        <v>88.59</v>
      </c>
      <c r="E1731" s="3">
        <v>95.42</v>
      </c>
      <c r="F1731" s="3">
        <v>119.79</v>
      </c>
      <c r="G1731" s="3">
        <v>126.15</v>
      </c>
      <c r="H1731" s="3">
        <v>126.55</v>
      </c>
      <c r="I1731" s="3">
        <v>125.11</v>
      </c>
      <c r="J1731" s="3">
        <v>122.28</v>
      </c>
      <c r="K1731" s="3">
        <v>113.55</v>
      </c>
      <c r="L1731" s="3">
        <v>111.93</v>
      </c>
      <c r="M1731" s="3">
        <v>111.82</v>
      </c>
      <c r="N1731" s="3">
        <v>109.66</v>
      </c>
      <c r="O1731" s="3">
        <v>110.05</v>
      </c>
      <c r="P1731" s="3">
        <v>109.69</v>
      </c>
      <c r="Q1731" s="3">
        <v>125.7</v>
      </c>
      <c r="R1731" s="3">
        <v>127.97</v>
      </c>
      <c r="S1731" s="3">
        <v>129.05000000000001</v>
      </c>
      <c r="T1731" s="3">
        <v>127.87</v>
      </c>
      <c r="U1731" s="3">
        <v>127.13</v>
      </c>
      <c r="V1731" s="3">
        <v>126.81</v>
      </c>
      <c r="W1731" s="3">
        <v>95.44</v>
      </c>
      <c r="X1731" s="3">
        <v>94.71</v>
      </c>
      <c r="Y1731" s="3">
        <v>94.69</v>
      </c>
      <c r="Z1731" s="3">
        <v>94.8</v>
      </c>
      <c r="AA1731" s="3">
        <v>96.18</v>
      </c>
      <c r="AB1731" s="3">
        <v>97.02</v>
      </c>
      <c r="AC1731" s="3">
        <v>110.22</v>
      </c>
      <c r="AD1731" s="3">
        <v>112.73</v>
      </c>
      <c r="AE1731" s="3">
        <v>114.59</v>
      </c>
      <c r="AF1731" s="3">
        <v>115.25</v>
      </c>
      <c r="AG1731" s="3">
        <v>114.29</v>
      </c>
      <c r="AH1731" s="3">
        <v>114.2</v>
      </c>
      <c r="AI1731" s="3">
        <v>79.56</v>
      </c>
      <c r="AJ1731" s="3">
        <v>78.930000000000007</v>
      </c>
      <c r="AK1731" s="3">
        <v>78.94</v>
      </c>
      <c r="AL1731" s="3">
        <v>78.95</v>
      </c>
      <c r="AM1731" s="3">
        <v>78.97</v>
      </c>
      <c r="AN1731" s="3">
        <v>80.760000000000005</v>
      </c>
      <c r="AO1731" s="3">
        <v>97.89</v>
      </c>
      <c r="AP1731" s="3">
        <v>100.4</v>
      </c>
      <c r="AQ1731" s="3">
        <v>102.26</v>
      </c>
      <c r="AR1731" s="3">
        <v>102.92</v>
      </c>
      <c r="AS1731" s="3">
        <v>103.33</v>
      </c>
      <c r="AT1731" s="3">
        <v>102.36</v>
      </c>
      <c r="AU1731" s="3">
        <v>72.680000000000007</v>
      </c>
      <c r="AV1731" s="3">
        <v>70.97</v>
      </c>
      <c r="AW1731" s="3">
        <v>69.72</v>
      </c>
      <c r="AX1731" s="3">
        <v>69.73</v>
      </c>
      <c r="AY1731" s="3">
        <v>69.61</v>
      </c>
    </row>
    <row r="1732" spans="1:51" x14ac:dyDescent="0.35">
      <c r="A1732" s="5">
        <f t="shared" si="27"/>
        <v>45149</v>
      </c>
      <c r="B1732" t="s">
        <v>2611</v>
      </c>
      <c r="C1732" s="2">
        <v>45149</v>
      </c>
      <c r="D1732" s="3">
        <v>87.29</v>
      </c>
      <c r="E1732" s="3">
        <v>94.75</v>
      </c>
      <c r="F1732" s="3">
        <v>117.46</v>
      </c>
      <c r="G1732" s="3">
        <v>127.35</v>
      </c>
      <c r="H1732" s="3">
        <v>128.26</v>
      </c>
      <c r="I1732" s="3">
        <v>126.82</v>
      </c>
      <c r="J1732" s="3">
        <v>123.99</v>
      </c>
      <c r="K1732" s="3">
        <v>114.04</v>
      </c>
      <c r="L1732" s="3">
        <v>112.42</v>
      </c>
      <c r="M1732" s="3">
        <v>112.31</v>
      </c>
      <c r="N1732" s="3">
        <v>110.31</v>
      </c>
      <c r="O1732" s="3">
        <v>110.7</v>
      </c>
      <c r="P1732" s="3">
        <v>110.34</v>
      </c>
      <c r="Q1732" s="3">
        <v>126.47</v>
      </c>
      <c r="R1732" s="3">
        <v>128.74</v>
      </c>
      <c r="S1732" s="3">
        <v>129.82</v>
      </c>
      <c r="T1732" s="3">
        <v>128.63999999999999</v>
      </c>
      <c r="U1732" s="3">
        <v>127.9</v>
      </c>
      <c r="V1732" s="3">
        <v>127.58</v>
      </c>
      <c r="W1732" s="3">
        <v>94.73</v>
      </c>
      <c r="X1732" s="3">
        <v>94</v>
      </c>
      <c r="Y1732" s="3">
        <v>93.98</v>
      </c>
      <c r="Z1732" s="3">
        <v>94.09</v>
      </c>
      <c r="AA1732" s="3">
        <v>95.47</v>
      </c>
      <c r="AB1732" s="3">
        <v>96.31</v>
      </c>
      <c r="AC1732" s="3">
        <v>110.91</v>
      </c>
      <c r="AD1732" s="3">
        <v>113.42</v>
      </c>
      <c r="AE1732" s="3">
        <v>115.28</v>
      </c>
      <c r="AF1732" s="3">
        <v>115.94</v>
      </c>
      <c r="AG1732" s="3">
        <v>114.98</v>
      </c>
      <c r="AH1732" s="3">
        <v>114.89</v>
      </c>
      <c r="AI1732" s="3">
        <v>79.849999999999994</v>
      </c>
      <c r="AJ1732" s="3">
        <v>79.22</v>
      </c>
      <c r="AK1732" s="3">
        <v>79.23</v>
      </c>
      <c r="AL1732" s="3">
        <v>79.239999999999995</v>
      </c>
      <c r="AM1732" s="3">
        <v>79.260000000000005</v>
      </c>
      <c r="AN1732" s="3">
        <v>81.05</v>
      </c>
      <c r="AO1732" s="3">
        <v>98.59</v>
      </c>
      <c r="AP1732" s="3">
        <v>101.1</v>
      </c>
      <c r="AQ1732" s="3">
        <v>102.96</v>
      </c>
      <c r="AR1732" s="3">
        <v>103.62</v>
      </c>
      <c r="AS1732" s="3">
        <v>104.03</v>
      </c>
      <c r="AT1732" s="3">
        <v>103.06</v>
      </c>
      <c r="AU1732" s="3">
        <v>72.97</v>
      </c>
      <c r="AV1732" s="3">
        <v>71.260000000000005</v>
      </c>
      <c r="AW1732" s="3">
        <v>70.010000000000005</v>
      </c>
      <c r="AX1732" s="3">
        <v>70.02</v>
      </c>
      <c r="AY1732" s="3">
        <v>69.900000000000006</v>
      </c>
    </row>
    <row r="1733" spans="1:51" x14ac:dyDescent="0.35">
      <c r="A1733" s="5">
        <f t="shared" si="27"/>
        <v>45152</v>
      </c>
      <c r="B1733" t="s">
        <v>2612</v>
      </c>
      <c r="C1733" s="2">
        <v>45152</v>
      </c>
      <c r="D1733" s="3">
        <v>84.67</v>
      </c>
      <c r="E1733" s="3">
        <v>93.14</v>
      </c>
      <c r="F1733" s="3">
        <v>115.07</v>
      </c>
      <c r="G1733" s="3">
        <v>126.92</v>
      </c>
      <c r="H1733" s="3">
        <v>126.84</v>
      </c>
      <c r="I1733" s="3">
        <v>125.4</v>
      </c>
      <c r="J1733" s="3">
        <v>122.57</v>
      </c>
      <c r="K1733" s="3">
        <v>113.8</v>
      </c>
      <c r="L1733" s="3">
        <v>112.18</v>
      </c>
      <c r="M1733" s="3">
        <v>112.07</v>
      </c>
      <c r="N1733" s="3">
        <v>110.11</v>
      </c>
      <c r="O1733" s="3">
        <v>110.5</v>
      </c>
      <c r="P1733" s="3">
        <v>110.14</v>
      </c>
      <c r="Q1733" s="3">
        <v>125.76</v>
      </c>
      <c r="R1733" s="3">
        <v>128.03</v>
      </c>
      <c r="S1733" s="3">
        <v>129.11000000000001</v>
      </c>
      <c r="T1733" s="3">
        <v>127.93</v>
      </c>
      <c r="U1733" s="3">
        <v>127.19</v>
      </c>
      <c r="V1733" s="3">
        <v>126.87</v>
      </c>
      <c r="W1733" s="3">
        <v>94.43</v>
      </c>
      <c r="X1733" s="3">
        <v>93.7</v>
      </c>
      <c r="Y1733" s="3">
        <v>93.68</v>
      </c>
      <c r="Z1733" s="3">
        <v>93.79</v>
      </c>
      <c r="AA1733" s="3">
        <v>95.17</v>
      </c>
      <c r="AB1733" s="3">
        <v>96.01</v>
      </c>
      <c r="AC1733" s="3">
        <v>110.16</v>
      </c>
      <c r="AD1733" s="3">
        <v>112.67</v>
      </c>
      <c r="AE1733" s="3">
        <v>114.53</v>
      </c>
      <c r="AF1733" s="3">
        <v>115.19</v>
      </c>
      <c r="AG1733" s="3">
        <v>114.23</v>
      </c>
      <c r="AH1733" s="3">
        <v>114.14</v>
      </c>
      <c r="AI1733" s="3">
        <v>79.87</v>
      </c>
      <c r="AJ1733" s="3">
        <v>79.239999999999995</v>
      </c>
      <c r="AK1733" s="3">
        <v>79.25</v>
      </c>
      <c r="AL1733" s="3">
        <v>79.260000000000005</v>
      </c>
      <c r="AM1733" s="3">
        <v>79.28</v>
      </c>
      <c r="AN1733" s="3">
        <v>81.069999999999993</v>
      </c>
      <c r="AO1733" s="3">
        <v>95.99</v>
      </c>
      <c r="AP1733" s="3">
        <v>98.5</v>
      </c>
      <c r="AQ1733" s="3">
        <v>100.36</v>
      </c>
      <c r="AR1733" s="3">
        <v>101.02</v>
      </c>
      <c r="AS1733" s="3">
        <v>101.43</v>
      </c>
      <c r="AT1733" s="3">
        <v>100.46</v>
      </c>
      <c r="AU1733" s="3">
        <v>72.989999999999995</v>
      </c>
      <c r="AV1733" s="3">
        <v>71.28</v>
      </c>
      <c r="AW1733" s="3">
        <v>70.03</v>
      </c>
      <c r="AX1733" s="3">
        <v>70.040000000000006</v>
      </c>
      <c r="AY1733" s="3">
        <v>69.92</v>
      </c>
    </row>
    <row r="1734" spans="1:51" x14ac:dyDescent="0.35">
      <c r="A1734" s="5">
        <f t="shared" si="27"/>
        <v>45153</v>
      </c>
      <c r="B1734" t="s">
        <v>2614</v>
      </c>
      <c r="C1734" s="2">
        <v>45153</v>
      </c>
      <c r="D1734" s="3">
        <v>92.99</v>
      </c>
      <c r="E1734" s="3">
        <v>100.31</v>
      </c>
      <c r="F1734" s="3">
        <v>124.61</v>
      </c>
      <c r="G1734" s="3">
        <v>133.12</v>
      </c>
      <c r="H1734" s="3">
        <v>132.87</v>
      </c>
      <c r="I1734" s="3">
        <v>132.13999999999999</v>
      </c>
      <c r="J1734" s="3">
        <v>130.02000000000001</v>
      </c>
      <c r="K1734" s="3">
        <v>118.76</v>
      </c>
      <c r="L1734" s="3">
        <v>117.14</v>
      </c>
      <c r="M1734" s="3">
        <v>117.03</v>
      </c>
      <c r="N1734" s="3">
        <v>115.09</v>
      </c>
      <c r="O1734" s="3">
        <v>115.48</v>
      </c>
      <c r="P1734" s="3">
        <v>115.12</v>
      </c>
      <c r="Q1734" s="3">
        <v>129.76</v>
      </c>
      <c r="R1734" s="3">
        <v>132.03</v>
      </c>
      <c r="S1734" s="3">
        <v>133.11000000000001</v>
      </c>
      <c r="T1734" s="3">
        <v>131.93</v>
      </c>
      <c r="U1734" s="3">
        <v>131.19</v>
      </c>
      <c r="V1734" s="3">
        <v>130.87</v>
      </c>
      <c r="W1734" s="3">
        <v>96.8</v>
      </c>
      <c r="X1734" s="3">
        <v>96.07</v>
      </c>
      <c r="Y1734" s="3">
        <v>96.05</v>
      </c>
      <c r="Z1734" s="3">
        <v>96.16</v>
      </c>
      <c r="AA1734" s="3">
        <v>97.54</v>
      </c>
      <c r="AB1734" s="3">
        <v>98.38</v>
      </c>
      <c r="AC1734" s="3">
        <v>112.12</v>
      </c>
      <c r="AD1734" s="3">
        <v>114.63</v>
      </c>
      <c r="AE1734" s="3">
        <v>116.49</v>
      </c>
      <c r="AF1734" s="3">
        <v>117.15</v>
      </c>
      <c r="AG1734" s="3">
        <v>116.19</v>
      </c>
      <c r="AH1734" s="3">
        <v>116.1</v>
      </c>
      <c r="AI1734" s="3">
        <v>82.21</v>
      </c>
      <c r="AJ1734" s="3">
        <v>81.58</v>
      </c>
      <c r="AK1734" s="3">
        <v>81.59</v>
      </c>
      <c r="AL1734" s="3">
        <v>81.599999999999994</v>
      </c>
      <c r="AM1734" s="3">
        <v>81.62</v>
      </c>
      <c r="AN1734" s="3">
        <v>83.41</v>
      </c>
      <c r="AO1734" s="3">
        <v>95.09</v>
      </c>
      <c r="AP1734" s="3">
        <v>97.6</v>
      </c>
      <c r="AQ1734" s="3">
        <v>99.46</v>
      </c>
      <c r="AR1734" s="3">
        <v>100.12</v>
      </c>
      <c r="AS1734" s="3">
        <v>100.53</v>
      </c>
      <c r="AT1734" s="3">
        <v>99.56</v>
      </c>
      <c r="AU1734" s="3">
        <v>74.16</v>
      </c>
      <c r="AV1734" s="3">
        <v>72.45</v>
      </c>
      <c r="AW1734" s="3">
        <v>71.2</v>
      </c>
      <c r="AX1734" s="3">
        <v>71.209999999999994</v>
      </c>
      <c r="AY1734" s="3">
        <v>71.09</v>
      </c>
    </row>
    <row r="1735" spans="1:51" x14ac:dyDescent="0.35">
      <c r="A1735" s="5">
        <f t="shared" si="27"/>
        <v>45154</v>
      </c>
      <c r="B1735" t="s">
        <v>2615</v>
      </c>
      <c r="C1735" s="2">
        <v>45154</v>
      </c>
      <c r="D1735" s="3">
        <v>90.7</v>
      </c>
      <c r="E1735" s="3">
        <v>98.64</v>
      </c>
      <c r="F1735" s="3">
        <v>122.2</v>
      </c>
      <c r="G1735" s="3">
        <v>131.97999999999999</v>
      </c>
      <c r="H1735" s="3">
        <v>132.55000000000001</v>
      </c>
      <c r="I1735" s="3">
        <v>131.82</v>
      </c>
      <c r="J1735" s="3">
        <v>129.69999999999999</v>
      </c>
      <c r="K1735" s="3">
        <v>118.47</v>
      </c>
      <c r="L1735" s="3">
        <v>116.85</v>
      </c>
      <c r="M1735" s="3">
        <v>116.74</v>
      </c>
      <c r="N1735" s="3">
        <v>114.8</v>
      </c>
      <c r="O1735" s="3">
        <v>115.19</v>
      </c>
      <c r="P1735" s="3">
        <v>114.83</v>
      </c>
      <c r="Q1735" s="3">
        <v>130.04</v>
      </c>
      <c r="R1735" s="3">
        <v>132.31</v>
      </c>
      <c r="S1735" s="3">
        <v>133.38999999999999</v>
      </c>
      <c r="T1735" s="3">
        <v>132.21</v>
      </c>
      <c r="U1735" s="3">
        <v>131.47</v>
      </c>
      <c r="V1735" s="3">
        <v>131.15</v>
      </c>
      <c r="W1735" s="3">
        <v>96.27</v>
      </c>
      <c r="X1735" s="3">
        <v>95.54</v>
      </c>
      <c r="Y1735" s="3">
        <v>95.52</v>
      </c>
      <c r="Z1735" s="3">
        <v>95.63</v>
      </c>
      <c r="AA1735" s="3">
        <v>97.01</v>
      </c>
      <c r="AB1735" s="3">
        <v>97.85</v>
      </c>
      <c r="AC1735" s="3">
        <v>111.94</v>
      </c>
      <c r="AD1735" s="3">
        <v>114.45</v>
      </c>
      <c r="AE1735" s="3">
        <v>116.31</v>
      </c>
      <c r="AF1735" s="3">
        <v>116.97</v>
      </c>
      <c r="AG1735" s="3">
        <v>116.01</v>
      </c>
      <c r="AH1735" s="3">
        <v>115.92</v>
      </c>
      <c r="AI1735" s="3">
        <v>81.7</v>
      </c>
      <c r="AJ1735" s="3">
        <v>81.069999999999993</v>
      </c>
      <c r="AK1735" s="3">
        <v>81.08</v>
      </c>
      <c r="AL1735" s="3">
        <v>81.09</v>
      </c>
      <c r="AM1735" s="3">
        <v>81.11</v>
      </c>
      <c r="AN1735" s="3">
        <v>82.9</v>
      </c>
      <c r="AO1735" s="3">
        <v>94.89</v>
      </c>
      <c r="AP1735" s="3">
        <v>97.4</v>
      </c>
      <c r="AQ1735" s="3">
        <v>99.26</v>
      </c>
      <c r="AR1735" s="3">
        <v>99.92</v>
      </c>
      <c r="AS1735" s="3">
        <v>100.33</v>
      </c>
      <c r="AT1735" s="3">
        <v>99.36</v>
      </c>
      <c r="AU1735" s="3">
        <v>73.650000000000006</v>
      </c>
      <c r="AV1735" s="3">
        <v>71.94</v>
      </c>
      <c r="AW1735" s="3">
        <v>70.69</v>
      </c>
      <c r="AX1735" s="3">
        <v>70.7</v>
      </c>
      <c r="AY1735" s="3">
        <v>70.58</v>
      </c>
    </row>
    <row r="1736" spans="1:51" x14ac:dyDescent="0.35">
      <c r="A1736" s="5">
        <f t="shared" si="27"/>
        <v>45155</v>
      </c>
      <c r="B1736" t="s">
        <v>2616</v>
      </c>
      <c r="C1736" s="2">
        <v>45155</v>
      </c>
      <c r="D1736" s="3">
        <v>88.81</v>
      </c>
      <c r="E1736" s="3">
        <v>97.9</v>
      </c>
      <c r="F1736" s="3">
        <v>121.36</v>
      </c>
      <c r="G1736" s="3">
        <v>131.85</v>
      </c>
      <c r="H1736" s="3">
        <v>132.66999999999999</v>
      </c>
      <c r="I1736" s="3">
        <v>132.05000000000001</v>
      </c>
      <c r="J1736" s="3">
        <v>129.93</v>
      </c>
      <c r="K1736" s="3">
        <v>117.92</v>
      </c>
      <c r="L1736" s="3">
        <v>116.3</v>
      </c>
      <c r="M1736" s="3">
        <v>116.19</v>
      </c>
      <c r="N1736" s="3">
        <v>114.33</v>
      </c>
      <c r="O1736" s="3">
        <v>114.72</v>
      </c>
      <c r="P1736" s="3">
        <v>114.36</v>
      </c>
      <c r="Q1736" s="3">
        <v>130.44</v>
      </c>
      <c r="R1736" s="3">
        <v>132.71</v>
      </c>
      <c r="S1736" s="3">
        <v>133.79</v>
      </c>
      <c r="T1736" s="3">
        <v>132.61000000000001</v>
      </c>
      <c r="U1736" s="3">
        <v>131.87</v>
      </c>
      <c r="V1736" s="3">
        <v>131.55000000000001</v>
      </c>
      <c r="W1736" s="3">
        <v>95.05</v>
      </c>
      <c r="X1736" s="3">
        <v>94.32</v>
      </c>
      <c r="Y1736" s="3">
        <v>94.3</v>
      </c>
      <c r="Z1736" s="3">
        <v>94.41</v>
      </c>
      <c r="AA1736" s="3">
        <v>95.79</v>
      </c>
      <c r="AB1736" s="3">
        <v>96.63</v>
      </c>
      <c r="AC1736" s="3">
        <v>111.76</v>
      </c>
      <c r="AD1736" s="3">
        <v>114.27</v>
      </c>
      <c r="AE1736" s="3">
        <v>116.13</v>
      </c>
      <c r="AF1736" s="3">
        <v>116.79</v>
      </c>
      <c r="AG1736" s="3">
        <v>115.83</v>
      </c>
      <c r="AH1736" s="3">
        <v>115.74</v>
      </c>
      <c r="AI1736" s="3">
        <v>83.42</v>
      </c>
      <c r="AJ1736" s="3">
        <v>82.79</v>
      </c>
      <c r="AK1736" s="3">
        <v>82.8</v>
      </c>
      <c r="AL1736" s="3">
        <v>82.81</v>
      </c>
      <c r="AM1736" s="3">
        <v>82.83</v>
      </c>
      <c r="AN1736" s="3">
        <v>84.62</v>
      </c>
      <c r="AO1736" s="3">
        <v>94.69</v>
      </c>
      <c r="AP1736" s="3">
        <v>97.2</v>
      </c>
      <c r="AQ1736" s="3">
        <v>99.06</v>
      </c>
      <c r="AR1736" s="3">
        <v>99.72</v>
      </c>
      <c r="AS1736" s="3">
        <v>100.13</v>
      </c>
      <c r="AT1736" s="3">
        <v>99.16</v>
      </c>
      <c r="AU1736" s="3">
        <v>75.37</v>
      </c>
      <c r="AV1736" s="3">
        <v>73.66</v>
      </c>
      <c r="AW1736" s="3">
        <v>72.41</v>
      </c>
      <c r="AX1736" s="3">
        <v>72.42</v>
      </c>
      <c r="AY1736" s="3">
        <v>72.3</v>
      </c>
    </row>
    <row r="1737" spans="1:51" x14ac:dyDescent="0.35">
      <c r="A1737" s="5">
        <f t="shared" si="27"/>
        <v>45156</v>
      </c>
      <c r="B1737" t="s">
        <v>2617</v>
      </c>
      <c r="C1737" s="2">
        <v>45156</v>
      </c>
      <c r="D1737" s="3">
        <v>88.14</v>
      </c>
      <c r="E1737" s="3">
        <v>98.9</v>
      </c>
      <c r="F1737" s="3">
        <v>123.06</v>
      </c>
      <c r="G1737" s="3">
        <v>133.69</v>
      </c>
      <c r="H1737" s="3">
        <v>136.1</v>
      </c>
      <c r="I1737" s="3">
        <v>135.47999999999999</v>
      </c>
      <c r="J1737" s="3">
        <v>133.36000000000001</v>
      </c>
      <c r="K1737" s="3">
        <v>119.84</v>
      </c>
      <c r="L1737" s="3">
        <v>118.22</v>
      </c>
      <c r="M1737" s="3">
        <v>118.11</v>
      </c>
      <c r="N1737" s="3">
        <v>116.27</v>
      </c>
      <c r="O1737" s="3">
        <v>116.66</v>
      </c>
      <c r="P1737" s="3">
        <v>116.3</v>
      </c>
      <c r="Q1737" s="3">
        <v>132.11000000000001</v>
      </c>
      <c r="R1737" s="3">
        <v>134.38</v>
      </c>
      <c r="S1737" s="3">
        <v>135.46</v>
      </c>
      <c r="T1737" s="3">
        <v>134.28</v>
      </c>
      <c r="U1737" s="3">
        <v>133.54</v>
      </c>
      <c r="V1737" s="3">
        <v>133.22</v>
      </c>
      <c r="W1737" s="3">
        <v>97.23</v>
      </c>
      <c r="X1737" s="3">
        <v>96.5</v>
      </c>
      <c r="Y1737" s="3">
        <v>96.48</v>
      </c>
      <c r="Z1737" s="3">
        <v>96.59</v>
      </c>
      <c r="AA1737" s="3">
        <v>97.97</v>
      </c>
      <c r="AB1737" s="3">
        <v>98.81</v>
      </c>
      <c r="AC1737" s="3">
        <v>112.8</v>
      </c>
      <c r="AD1737" s="3">
        <v>115.31</v>
      </c>
      <c r="AE1737" s="3">
        <v>117.17</v>
      </c>
      <c r="AF1737" s="3">
        <v>117.83</v>
      </c>
      <c r="AG1737" s="3">
        <v>116.87</v>
      </c>
      <c r="AH1737" s="3">
        <v>116.78</v>
      </c>
      <c r="AI1737" s="3">
        <v>83.91</v>
      </c>
      <c r="AJ1737" s="3">
        <v>83.28</v>
      </c>
      <c r="AK1737" s="3">
        <v>83.29</v>
      </c>
      <c r="AL1737" s="3">
        <v>83.3</v>
      </c>
      <c r="AM1737" s="3">
        <v>83.32</v>
      </c>
      <c r="AN1737" s="3">
        <v>85.11</v>
      </c>
      <c r="AO1737" s="3">
        <v>95.64</v>
      </c>
      <c r="AP1737" s="3">
        <v>98.15</v>
      </c>
      <c r="AQ1737" s="3">
        <v>100.01</v>
      </c>
      <c r="AR1737" s="3">
        <v>100.67</v>
      </c>
      <c r="AS1737" s="3">
        <v>101.08</v>
      </c>
      <c r="AT1737" s="3">
        <v>100.11</v>
      </c>
      <c r="AU1737" s="3">
        <v>75.86</v>
      </c>
      <c r="AV1737" s="3">
        <v>74.150000000000006</v>
      </c>
      <c r="AW1737" s="3">
        <v>72.900000000000006</v>
      </c>
      <c r="AX1737" s="3">
        <v>72.91</v>
      </c>
      <c r="AY1737" s="3">
        <v>72.790000000000006</v>
      </c>
    </row>
    <row r="1738" spans="1:51" x14ac:dyDescent="0.35">
      <c r="A1738" s="5">
        <f t="shared" si="27"/>
        <v>45159</v>
      </c>
      <c r="B1738" t="s">
        <v>2618</v>
      </c>
      <c r="C1738" s="2">
        <v>45159</v>
      </c>
      <c r="D1738" s="3">
        <v>94.35</v>
      </c>
      <c r="E1738" s="3">
        <v>104.48</v>
      </c>
      <c r="F1738" s="3">
        <v>126.94</v>
      </c>
      <c r="G1738" s="3">
        <v>138.72999999999999</v>
      </c>
      <c r="H1738" s="3">
        <v>141.46</v>
      </c>
      <c r="I1738" s="3">
        <v>140.84</v>
      </c>
      <c r="J1738" s="3">
        <v>138.72</v>
      </c>
      <c r="K1738" s="3">
        <v>123.73</v>
      </c>
      <c r="L1738" s="3">
        <v>122.11</v>
      </c>
      <c r="M1738" s="3">
        <v>122</v>
      </c>
      <c r="N1738" s="3">
        <v>120.11</v>
      </c>
      <c r="O1738" s="3">
        <v>120.5</v>
      </c>
      <c r="P1738" s="3">
        <v>120.14</v>
      </c>
      <c r="Q1738" s="3">
        <v>134.97999999999999</v>
      </c>
      <c r="R1738" s="3">
        <v>137.25</v>
      </c>
      <c r="S1738" s="3">
        <v>138.33000000000001</v>
      </c>
      <c r="T1738" s="3">
        <v>137.13999999999999</v>
      </c>
      <c r="U1738" s="3">
        <v>136.4</v>
      </c>
      <c r="V1738" s="3">
        <v>136.08000000000001</v>
      </c>
      <c r="W1738" s="3">
        <v>97.97</v>
      </c>
      <c r="X1738" s="3">
        <v>97.24</v>
      </c>
      <c r="Y1738" s="3">
        <v>97.22</v>
      </c>
      <c r="Z1738" s="3">
        <v>97.33</v>
      </c>
      <c r="AA1738" s="3">
        <v>98.71</v>
      </c>
      <c r="AB1738" s="3">
        <v>99.55</v>
      </c>
      <c r="AC1738" s="3">
        <v>115.48</v>
      </c>
      <c r="AD1738" s="3">
        <v>117.99</v>
      </c>
      <c r="AE1738" s="3">
        <v>119.85</v>
      </c>
      <c r="AF1738" s="3">
        <v>120.51</v>
      </c>
      <c r="AG1738" s="3">
        <v>119.55</v>
      </c>
      <c r="AH1738" s="3">
        <v>119.46</v>
      </c>
      <c r="AI1738" s="3">
        <v>84.96</v>
      </c>
      <c r="AJ1738" s="3">
        <v>84.33</v>
      </c>
      <c r="AK1738" s="3">
        <v>84.34</v>
      </c>
      <c r="AL1738" s="3">
        <v>84.35</v>
      </c>
      <c r="AM1738" s="3">
        <v>84.37</v>
      </c>
      <c r="AN1738" s="3">
        <v>86.16</v>
      </c>
      <c r="AO1738" s="3">
        <v>97.94</v>
      </c>
      <c r="AP1738" s="3">
        <v>100.45</v>
      </c>
      <c r="AQ1738" s="3">
        <v>102.31</v>
      </c>
      <c r="AR1738" s="3">
        <v>102.97</v>
      </c>
      <c r="AS1738" s="3">
        <v>103.38</v>
      </c>
      <c r="AT1738" s="3">
        <v>102.41</v>
      </c>
      <c r="AU1738" s="3">
        <v>76.91</v>
      </c>
      <c r="AV1738" s="3">
        <v>75.2</v>
      </c>
      <c r="AW1738" s="3">
        <v>73.95</v>
      </c>
      <c r="AX1738" s="3">
        <v>73.959999999999994</v>
      </c>
      <c r="AY1738" s="3">
        <v>73.84</v>
      </c>
    </row>
    <row r="1739" spans="1:51" x14ac:dyDescent="0.35">
      <c r="A1739" s="5">
        <f t="shared" si="27"/>
        <v>45160</v>
      </c>
      <c r="B1739" t="s">
        <v>2619</v>
      </c>
      <c r="C1739" s="2">
        <v>45160</v>
      </c>
      <c r="D1739" s="3">
        <v>101.05</v>
      </c>
      <c r="E1739" s="3">
        <v>112.08</v>
      </c>
      <c r="F1739" s="3">
        <v>130.88</v>
      </c>
      <c r="G1739" s="3">
        <v>142.30000000000001</v>
      </c>
      <c r="H1739" s="3">
        <v>145.46</v>
      </c>
      <c r="I1739" s="3">
        <v>145.01</v>
      </c>
      <c r="J1739" s="3">
        <v>142.88999999999999</v>
      </c>
      <c r="K1739" s="3">
        <v>126.76</v>
      </c>
      <c r="L1739" s="3">
        <v>125.14</v>
      </c>
      <c r="M1739" s="3">
        <v>125.03</v>
      </c>
      <c r="N1739" s="3">
        <v>123.06</v>
      </c>
      <c r="O1739" s="3">
        <v>123.45</v>
      </c>
      <c r="P1739" s="3">
        <v>123.09</v>
      </c>
      <c r="Q1739" s="3">
        <v>138.34</v>
      </c>
      <c r="R1739" s="3">
        <v>140.61000000000001</v>
      </c>
      <c r="S1739" s="3">
        <v>141.69</v>
      </c>
      <c r="T1739" s="3">
        <v>140.49</v>
      </c>
      <c r="U1739" s="3">
        <v>139.75</v>
      </c>
      <c r="V1739" s="3">
        <v>139.43</v>
      </c>
      <c r="W1739" s="3">
        <v>99.44</v>
      </c>
      <c r="X1739" s="3">
        <v>98.71</v>
      </c>
      <c r="Y1739" s="3">
        <v>98.69</v>
      </c>
      <c r="Z1739" s="3">
        <v>98.8</v>
      </c>
      <c r="AA1739" s="3">
        <v>100.18</v>
      </c>
      <c r="AB1739" s="3">
        <v>101.02</v>
      </c>
      <c r="AC1739" s="3">
        <v>117.57</v>
      </c>
      <c r="AD1739" s="3">
        <v>120.08</v>
      </c>
      <c r="AE1739" s="3">
        <v>121.94</v>
      </c>
      <c r="AF1739" s="3">
        <v>122.6</v>
      </c>
      <c r="AG1739" s="3">
        <v>121.64</v>
      </c>
      <c r="AH1739" s="3">
        <v>121.55</v>
      </c>
      <c r="AI1739" s="3">
        <v>87.57</v>
      </c>
      <c r="AJ1739" s="3">
        <v>86.94</v>
      </c>
      <c r="AK1739" s="3">
        <v>86.95</v>
      </c>
      <c r="AL1739" s="3">
        <v>86.96</v>
      </c>
      <c r="AM1739" s="3">
        <v>86.98</v>
      </c>
      <c r="AN1739" s="3">
        <v>88.77</v>
      </c>
      <c r="AO1739" s="3">
        <v>99.59</v>
      </c>
      <c r="AP1739" s="3">
        <v>102.1</v>
      </c>
      <c r="AQ1739" s="3">
        <v>103.96</v>
      </c>
      <c r="AR1739" s="3">
        <v>104.62</v>
      </c>
      <c r="AS1739" s="3">
        <v>105.03</v>
      </c>
      <c r="AT1739" s="3">
        <v>104.06</v>
      </c>
      <c r="AU1739" s="3">
        <v>79.52</v>
      </c>
      <c r="AV1739" s="3">
        <v>77.81</v>
      </c>
      <c r="AW1739" s="3">
        <v>76.56</v>
      </c>
      <c r="AX1739" s="3">
        <v>76.569999999999993</v>
      </c>
      <c r="AY1739" s="3">
        <v>76.45</v>
      </c>
    </row>
    <row r="1740" spans="1:51" x14ac:dyDescent="0.35">
      <c r="A1740" s="5">
        <f t="shared" si="27"/>
        <v>45161</v>
      </c>
      <c r="B1740" t="s">
        <v>2620</v>
      </c>
      <c r="C1740" s="2">
        <v>45161</v>
      </c>
      <c r="D1740" s="3">
        <v>90.37</v>
      </c>
      <c r="E1740" s="3">
        <v>100.74</v>
      </c>
      <c r="F1740" s="3">
        <v>122.93</v>
      </c>
      <c r="G1740" s="3">
        <v>134.02000000000001</v>
      </c>
      <c r="H1740" s="3">
        <v>138.30000000000001</v>
      </c>
      <c r="I1740" s="3">
        <v>137.85</v>
      </c>
      <c r="J1740" s="3">
        <v>135.72999999999999</v>
      </c>
      <c r="K1740" s="3">
        <v>122.05</v>
      </c>
      <c r="L1740" s="3">
        <v>120.43</v>
      </c>
      <c r="M1740" s="3">
        <v>120.32</v>
      </c>
      <c r="N1740" s="3">
        <v>118.39</v>
      </c>
      <c r="O1740" s="3">
        <v>118.78</v>
      </c>
      <c r="P1740" s="3">
        <v>118.42</v>
      </c>
      <c r="Q1740" s="3">
        <v>134.19999999999999</v>
      </c>
      <c r="R1740" s="3">
        <v>136.47</v>
      </c>
      <c r="S1740" s="3">
        <v>137.55000000000001</v>
      </c>
      <c r="T1740" s="3">
        <v>136.35</v>
      </c>
      <c r="U1740" s="3">
        <v>135.61000000000001</v>
      </c>
      <c r="V1740" s="3">
        <v>135.29</v>
      </c>
      <c r="W1740" s="3">
        <v>97.43</v>
      </c>
      <c r="X1740" s="3">
        <v>96.7</v>
      </c>
      <c r="Y1740" s="3">
        <v>96.68</v>
      </c>
      <c r="Z1740" s="3">
        <v>96.79</v>
      </c>
      <c r="AA1740" s="3">
        <v>98.17</v>
      </c>
      <c r="AB1740" s="3">
        <v>99.01</v>
      </c>
      <c r="AC1740" s="3">
        <v>114.55</v>
      </c>
      <c r="AD1740" s="3">
        <v>117.06</v>
      </c>
      <c r="AE1740" s="3">
        <v>118.92</v>
      </c>
      <c r="AF1740" s="3">
        <v>119.58</v>
      </c>
      <c r="AG1740" s="3">
        <v>118.62</v>
      </c>
      <c r="AH1740" s="3">
        <v>118.53</v>
      </c>
      <c r="AI1740" s="3">
        <v>84.5</v>
      </c>
      <c r="AJ1740" s="3">
        <v>83.87</v>
      </c>
      <c r="AK1740" s="3">
        <v>83.88</v>
      </c>
      <c r="AL1740" s="3">
        <v>83.89</v>
      </c>
      <c r="AM1740" s="3">
        <v>83.91</v>
      </c>
      <c r="AN1740" s="3">
        <v>85.7</v>
      </c>
      <c r="AO1740" s="3">
        <v>96.57</v>
      </c>
      <c r="AP1740" s="3">
        <v>99.08</v>
      </c>
      <c r="AQ1740" s="3">
        <v>100.94</v>
      </c>
      <c r="AR1740" s="3">
        <v>101.6</v>
      </c>
      <c r="AS1740" s="3">
        <v>102.01</v>
      </c>
      <c r="AT1740" s="3">
        <v>101.04</v>
      </c>
      <c r="AU1740" s="3">
        <v>76.45</v>
      </c>
      <c r="AV1740" s="3">
        <v>74.739999999999995</v>
      </c>
      <c r="AW1740" s="3">
        <v>73.489999999999995</v>
      </c>
      <c r="AX1740" s="3">
        <v>73.5</v>
      </c>
      <c r="AY1740" s="3">
        <v>73.38</v>
      </c>
    </row>
    <row r="1741" spans="1:51" x14ac:dyDescent="0.35">
      <c r="A1741" s="5">
        <f t="shared" si="27"/>
        <v>45162</v>
      </c>
      <c r="B1741" t="s">
        <v>2621</v>
      </c>
      <c r="C1741" s="2">
        <v>45162</v>
      </c>
      <c r="D1741" s="3">
        <v>81.87</v>
      </c>
      <c r="E1741" s="3">
        <v>88.1</v>
      </c>
      <c r="F1741" s="3">
        <v>111.86</v>
      </c>
      <c r="G1741" s="3">
        <v>122.94</v>
      </c>
      <c r="H1741" s="3">
        <v>129.01</v>
      </c>
      <c r="I1741" s="3">
        <v>128.56</v>
      </c>
      <c r="J1741" s="3">
        <v>126.44</v>
      </c>
      <c r="K1741" s="3">
        <v>114.32</v>
      </c>
      <c r="L1741" s="3">
        <v>112.7</v>
      </c>
      <c r="M1741" s="3">
        <v>112.59</v>
      </c>
      <c r="N1741" s="3">
        <v>110.77</v>
      </c>
      <c r="O1741" s="3">
        <v>111.16</v>
      </c>
      <c r="P1741" s="3">
        <v>110.8</v>
      </c>
      <c r="Q1741" s="3">
        <v>127.4</v>
      </c>
      <c r="R1741" s="3">
        <v>129.66999999999999</v>
      </c>
      <c r="S1741" s="3">
        <v>130.75</v>
      </c>
      <c r="T1741" s="3">
        <v>129.55000000000001</v>
      </c>
      <c r="U1741" s="3">
        <v>128.81</v>
      </c>
      <c r="V1741" s="3">
        <v>128.49</v>
      </c>
      <c r="W1741" s="3">
        <v>93.84</v>
      </c>
      <c r="X1741" s="3">
        <v>93.11</v>
      </c>
      <c r="Y1741" s="3">
        <v>93.09</v>
      </c>
      <c r="Z1741" s="3">
        <v>93.2</v>
      </c>
      <c r="AA1741" s="3">
        <v>94.58</v>
      </c>
      <c r="AB1741" s="3">
        <v>95.42</v>
      </c>
      <c r="AC1741" s="3">
        <v>112.54</v>
      </c>
      <c r="AD1741" s="3">
        <v>115.05</v>
      </c>
      <c r="AE1741" s="3">
        <v>116.91</v>
      </c>
      <c r="AF1741" s="3">
        <v>117.57</v>
      </c>
      <c r="AG1741" s="3">
        <v>116.61</v>
      </c>
      <c r="AH1741" s="3">
        <v>116.52</v>
      </c>
      <c r="AI1741" s="3">
        <v>83.49</v>
      </c>
      <c r="AJ1741" s="3">
        <v>82.86</v>
      </c>
      <c r="AK1741" s="3">
        <v>82.87</v>
      </c>
      <c r="AL1741" s="3">
        <v>82.88</v>
      </c>
      <c r="AM1741" s="3">
        <v>82.9</v>
      </c>
      <c r="AN1741" s="3">
        <v>84.69</v>
      </c>
      <c r="AO1741" s="3">
        <v>94.56</v>
      </c>
      <c r="AP1741" s="3">
        <v>97.07</v>
      </c>
      <c r="AQ1741" s="3">
        <v>98.93</v>
      </c>
      <c r="AR1741" s="3">
        <v>99.59</v>
      </c>
      <c r="AS1741" s="3">
        <v>100</v>
      </c>
      <c r="AT1741" s="3">
        <v>99.03</v>
      </c>
      <c r="AU1741" s="3">
        <v>75.44</v>
      </c>
      <c r="AV1741" s="3">
        <v>73.73</v>
      </c>
      <c r="AW1741" s="3">
        <v>72.48</v>
      </c>
      <c r="AX1741" s="3">
        <v>72.489999999999995</v>
      </c>
      <c r="AY1741" s="3">
        <v>72.37</v>
      </c>
    </row>
    <row r="1742" spans="1:51" x14ac:dyDescent="0.35">
      <c r="A1742" s="5">
        <f t="shared" si="27"/>
        <v>45163</v>
      </c>
      <c r="B1742" t="s">
        <v>2671</v>
      </c>
      <c r="C1742" s="2">
        <v>45163</v>
      </c>
      <c r="D1742" s="3">
        <v>86.68</v>
      </c>
      <c r="E1742" s="3">
        <v>91.94</v>
      </c>
      <c r="F1742" s="3">
        <v>116.56</v>
      </c>
      <c r="G1742" s="3">
        <v>128.5</v>
      </c>
      <c r="H1742" s="3">
        <v>133.37</v>
      </c>
      <c r="I1742" s="3">
        <v>132.91999999999999</v>
      </c>
      <c r="J1742" s="3">
        <v>130.80000000000001</v>
      </c>
      <c r="K1742" s="3">
        <v>116.53</v>
      </c>
      <c r="L1742" s="3">
        <v>114.91</v>
      </c>
      <c r="M1742" s="3">
        <v>114.8</v>
      </c>
      <c r="N1742" s="3">
        <v>113.12</v>
      </c>
      <c r="O1742" s="3">
        <v>113.51</v>
      </c>
      <c r="P1742" s="3">
        <v>113.15</v>
      </c>
      <c r="Q1742" s="3">
        <v>130.66999999999999</v>
      </c>
      <c r="R1742" s="3">
        <v>132.94</v>
      </c>
      <c r="S1742" s="3">
        <v>134.02000000000001</v>
      </c>
      <c r="T1742" s="3">
        <v>132.80000000000001</v>
      </c>
      <c r="U1742" s="3">
        <v>132.06</v>
      </c>
      <c r="V1742" s="3">
        <v>131.74</v>
      </c>
      <c r="W1742" s="3">
        <v>97.31</v>
      </c>
      <c r="X1742" s="3">
        <v>96.58</v>
      </c>
      <c r="Y1742" s="3">
        <v>96.56</v>
      </c>
      <c r="Z1742" s="3">
        <v>96.67</v>
      </c>
      <c r="AA1742" s="3">
        <v>98.05</v>
      </c>
      <c r="AB1742" s="3">
        <v>98.89</v>
      </c>
      <c r="AC1742" s="3">
        <v>113.39</v>
      </c>
      <c r="AD1742" s="3">
        <v>115.9</v>
      </c>
      <c r="AE1742" s="3">
        <v>117.76</v>
      </c>
      <c r="AF1742" s="3">
        <v>118.42</v>
      </c>
      <c r="AG1742" s="3">
        <v>117.46</v>
      </c>
      <c r="AH1742" s="3">
        <v>117.37</v>
      </c>
      <c r="AI1742" s="3">
        <v>86.23</v>
      </c>
      <c r="AJ1742" s="3">
        <v>85.6</v>
      </c>
      <c r="AK1742" s="3">
        <v>85.61</v>
      </c>
      <c r="AL1742" s="3">
        <v>85.62</v>
      </c>
      <c r="AM1742" s="3">
        <v>85.64</v>
      </c>
      <c r="AN1742" s="3">
        <v>87.43</v>
      </c>
      <c r="AO1742" s="3">
        <v>94.99</v>
      </c>
      <c r="AP1742" s="3">
        <v>97.5</v>
      </c>
      <c r="AQ1742" s="3">
        <v>99.36</v>
      </c>
      <c r="AR1742" s="3">
        <v>100.02</v>
      </c>
      <c r="AS1742" s="3">
        <v>100.43</v>
      </c>
      <c r="AT1742" s="3">
        <v>99.46</v>
      </c>
      <c r="AU1742" s="3">
        <v>78.180000000000007</v>
      </c>
      <c r="AV1742" s="3">
        <v>76.47</v>
      </c>
      <c r="AW1742" s="3">
        <v>75.22</v>
      </c>
      <c r="AX1742" s="3">
        <v>75.23</v>
      </c>
      <c r="AY1742" s="3">
        <v>75.11</v>
      </c>
    </row>
    <row r="1743" spans="1:51" x14ac:dyDescent="0.35">
      <c r="A1743" s="5">
        <f t="shared" ref="A1743:A1806" si="28">+A1738+7</f>
        <v>45166</v>
      </c>
      <c r="B1743" t="s">
        <v>2672</v>
      </c>
      <c r="C1743" s="2">
        <v>45166</v>
      </c>
      <c r="D1743" s="3">
        <v>86.68</v>
      </c>
      <c r="E1743" s="3">
        <v>91.94</v>
      </c>
      <c r="F1743" s="3">
        <v>116.56</v>
      </c>
      <c r="G1743" s="3">
        <v>128.5</v>
      </c>
      <c r="H1743" s="3">
        <v>133.37</v>
      </c>
      <c r="I1743" s="3">
        <v>132.91999999999999</v>
      </c>
      <c r="J1743" s="3">
        <v>130.80000000000001</v>
      </c>
      <c r="K1743" s="3">
        <v>116.53</v>
      </c>
      <c r="L1743" s="3">
        <v>114.91</v>
      </c>
      <c r="M1743" s="3">
        <v>114.8</v>
      </c>
      <c r="N1743" s="3">
        <v>113.12</v>
      </c>
      <c r="O1743" s="3">
        <v>113.51</v>
      </c>
      <c r="P1743" s="3">
        <v>113.15</v>
      </c>
      <c r="Q1743" s="3">
        <v>130.66999999999999</v>
      </c>
      <c r="R1743" s="3">
        <v>132.94</v>
      </c>
      <c r="S1743" s="3">
        <v>134.02000000000001</v>
      </c>
      <c r="T1743" s="3">
        <v>132.80000000000001</v>
      </c>
      <c r="U1743" s="3">
        <v>132.06</v>
      </c>
      <c r="V1743" s="3">
        <v>131.74</v>
      </c>
      <c r="W1743" s="3">
        <v>97.31</v>
      </c>
      <c r="X1743" s="3">
        <v>96.58</v>
      </c>
      <c r="Y1743" s="3">
        <v>96.56</v>
      </c>
      <c r="Z1743" s="3">
        <v>96.67</v>
      </c>
      <c r="AA1743" s="3">
        <v>98.05</v>
      </c>
      <c r="AB1743" s="3">
        <v>98.89</v>
      </c>
      <c r="AC1743" s="3">
        <v>113.39</v>
      </c>
      <c r="AD1743" s="3">
        <v>115.9</v>
      </c>
      <c r="AE1743" s="3">
        <v>117.76</v>
      </c>
      <c r="AF1743" s="3">
        <v>118.42</v>
      </c>
      <c r="AG1743" s="3">
        <v>117.46</v>
      </c>
      <c r="AH1743" s="3">
        <v>117.37</v>
      </c>
      <c r="AI1743" s="3">
        <v>86.23</v>
      </c>
      <c r="AJ1743" s="3">
        <v>85.6</v>
      </c>
      <c r="AK1743" s="3">
        <v>85.61</v>
      </c>
      <c r="AL1743" s="3">
        <v>85.62</v>
      </c>
      <c r="AM1743" s="3">
        <v>85.64</v>
      </c>
      <c r="AN1743" s="3">
        <v>87.43</v>
      </c>
      <c r="AO1743" s="3">
        <v>94.99</v>
      </c>
      <c r="AP1743" s="3">
        <v>97.5</v>
      </c>
      <c r="AQ1743" s="3">
        <v>99.36</v>
      </c>
      <c r="AR1743" s="3">
        <v>100.02</v>
      </c>
      <c r="AS1743" s="3">
        <v>100.43</v>
      </c>
      <c r="AT1743" s="3">
        <v>99.46</v>
      </c>
      <c r="AU1743" s="3">
        <v>78.180000000000007</v>
      </c>
      <c r="AV1743" s="3">
        <v>76.47</v>
      </c>
      <c r="AW1743" s="3">
        <v>75.22</v>
      </c>
      <c r="AX1743" s="3">
        <v>75.23</v>
      </c>
      <c r="AY1743" s="3">
        <v>75.11</v>
      </c>
    </row>
    <row r="1744" spans="1:51" x14ac:dyDescent="0.35">
      <c r="A1744" s="5">
        <f t="shared" si="28"/>
        <v>45167</v>
      </c>
      <c r="B1744" t="s">
        <v>2673</v>
      </c>
      <c r="C1744" s="2">
        <v>45167</v>
      </c>
      <c r="D1744" s="3">
        <v>87.3</v>
      </c>
      <c r="E1744" s="3">
        <v>91.35</v>
      </c>
      <c r="F1744" s="3">
        <v>115.83</v>
      </c>
      <c r="G1744" s="3">
        <v>128.16</v>
      </c>
      <c r="H1744" s="3">
        <v>134.62</v>
      </c>
      <c r="I1744" s="3">
        <v>134.47</v>
      </c>
      <c r="J1744" s="3">
        <v>132.35</v>
      </c>
      <c r="K1744" s="3">
        <v>117.61</v>
      </c>
      <c r="L1744" s="3">
        <v>115.99</v>
      </c>
      <c r="M1744" s="3">
        <v>115.88</v>
      </c>
      <c r="N1744" s="3">
        <v>114.06</v>
      </c>
      <c r="O1744" s="3">
        <v>114.45</v>
      </c>
      <c r="P1744" s="3">
        <v>114.09</v>
      </c>
      <c r="Q1744" s="3">
        <v>130.46</v>
      </c>
      <c r="R1744" s="3">
        <v>132.72999999999999</v>
      </c>
      <c r="S1744" s="3">
        <v>133.81</v>
      </c>
      <c r="T1744" s="3">
        <v>132.58000000000001</v>
      </c>
      <c r="U1744" s="3">
        <v>131.84</v>
      </c>
      <c r="V1744" s="3">
        <v>131.52000000000001</v>
      </c>
      <c r="W1744" s="3">
        <v>99.28</v>
      </c>
      <c r="X1744" s="3">
        <v>98.55</v>
      </c>
      <c r="Y1744" s="3">
        <v>98.53</v>
      </c>
      <c r="Z1744" s="3">
        <v>98.64</v>
      </c>
      <c r="AA1744" s="3">
        <v>100.02</v>
      </c>
      <c r="AB1744" s="3">
        <v>100.86</v>
      </c>
      <c r="AC1744" s="3">
        <v>115.67</v>
      </c>
      <c r="AD1744" s="3">
        <v>118.18</v>
      </c>
      <c r="AE1744" s="3">
        <v>120.04</v>
      </c>
      <c r="AF1744" s="3">
        <v>120.7</v>
      </c>
      <c r="AG1744" s="3">
        <v>119.74</v>
      </c>
      <c r="AH1744" s="3">
        <v>119.65</v>
      </c>
      <c r="AI1744" s="3">
        <v>87.46</v>
      </c>
      <c r="AJ1744" s="3">
        <v>86.83</v>
      </c>
      <c r="AK1744" s="3">
        <v>86.84</v>
      </c>
      <c r="AL1744" s="3">
        <v>86.85</v>
      </c>
      <c r="AM1744" s="3">
        <v>86.87</v>
      </c>
      <c r="AN1744" s="3">
        <v>88.66</v>
      </c>
      <c r="AO1744" s="3">
        <v>95.89</v>
      </c>
      <c r="AP1744" s="3">
        <v>98.4</v>
      </c>
      <c r="AQ1744" s="3">
        <v>100.26</v>
      </c>
      <c r="AR1744" s="3">
        <v>100.92</v>
      </c>
      <c r="AS1744" s="3">
        <v>101.33</v>
      </c>
      <c r="AT1744" s="3">
        <v>100.36</v>
      </c>
      <c r="AU1744" s="3">
        <v>79.41</v>
      </c>
      <c r="AV1744" s="3">
        <v>77.7</v>
      </c>
      <c r="AW1744" s="3">
        <v>76.45</v>
      </c>
      <c r="AX1744" s="3">
        <v>76.459999999999994</v>
      </c>
      <c r="AY1744" s="3">
        <v>76.34</v>
      </c>
    </row>
    <row r="1745" spans="1:51" x14ac:dyDescent="0.35">
      <c r="A1745" s="5">
        <f t="shared" si="28"/>
        <v>45168</v>
      </c>
      <c r="B1745" t="s">
        <v>2674</v>
      </c>
      <c r="C1745" s="2">
        <v>45168</v>
      </c>
      <c r="D1745" s="3">
        <v>88.07</v>
      </c>
      <c r="E1745" s="3">
        <v>92.9</v>
      </c>
      <c r="F1745" s="3">
        <v>118.16</v>
      </c>
      <c r="G1745" s="3">
        <v>129.91999999999999</v>
      </c>
      <c r="H1745" s="3">
        <v>135.91999999999999</v>
      </c>
      <c r="I1745" s="3">
        <v>136</v>
      </c>
      <c r="J1745" s="3">
        <v>133.88</v>
      </c>
      <c r="K1745" s="3">
        <v>119.06</v>
      </c>
      <c r="L1745" s="3">
        <v>117.44</v>
      </c>
      <c r="M1745" s="3">
        <v>117.33</v>
      </c>
      <c r="N1745" s="3">
        <v>115.53</v>
      </c>
      <c r="O1745" s="3">
        <v>115.92</v>
      </c>
      <c r="P1745" s="3">
        <v>115.56</v>
      </c>
      <c r="Q1745" s="3">
        <v>133.4</v>
      </c>
      <c r="R1745" s="3">
        <v>135.66999999999999</v>
      </c>
      <c r="S1745" s="3">
        <v>136.75</v>
      </c>
      <c r="T1745" s="3">
        <v>135.51</v>
      </c>
      <c r="U1745" s="3">
        <v>134.77000000000001</v>
      </c>
      <c r="V1745" s="3">
        <v>134.44999999999999</v>
      </c>
      <c r="W1745" s="3">
        <v>99.96</v>
      </c>
      <c r="X1745" s="3">
        <v>99.23</v>
      </c>
      <c r="Y1745" s="3">
        <v>99.21</v>
      </c>
      <c r="Z1745" s="3">
        <v>99.32</v>
      </c>
      <c r="AA1745" s="3">
        <v>100.7</v>
      </c>
      <c r="AB1745" s="3">
        <v>101.54</v>
      </c>
      <c r="AC1745" s="3">
        <v>116.54</v>
      </c>
      <c r="AD1745" s="3">
        <v>119.05</v>
      </c>
      <c r="AE1745" s="3">
        <v>120.91</v>
      </c>
      <c r="AF1745" s="3">
        <v>121.57</v>
      </c>
      <c r="AG1745" s="3">
        <v>120.61</v>
      </c>
      <c r="AH1745" s="3">
        <v>120.52</v>
      </c>
      <c r="AI1745" s="3">
        <v>90.07</v>
      </c>
      <c r="AJ1745" s="3">
        <v>89.44</v>
      </c>
      <c r="AK1745" s="3">
        <v>89.45</v>
      </c>
      <c r="AL1745" s="3">
        <v>89.46</v>
      </c>
      <c r="AM1745" s="3">
        <v>89.48</v>
      </c>
      <c r="AN1745" s="3">
        <v>91.27</v>
      </c>
      <c r="AO1745" s="3">
        <v>95.69</v>
      </c>
      <c r="AP1745" s="3">
        <v>98.2</v>
      </c>
      <c r="AQ1745" s="3">
        <v>100.06</v>
      </c>
      <c r="AR1745" s="3">
        <v>100.72</v>
      </c>
      <c r="AS1745" s="3">
        <v>101.13</v>
      </c>
      <c r="AT1745" s="3">
        <v>100.16</v>
      </c>
      <c r="AU1745" s="3">
        <v>82.02</v>
      </c>
      <c r="AV1745" s="3">
        <v>80.31</v>
      </c>
      <c r="AW1745" s="3">
        <v>79.06</v>
      </c>
      <c r="AX1745" s="3">
        <v>79.069999999999993</v>
      </c>
      <c r="AY1745" s="3">
        <v>78.95</v>
      </c>
    </row>
    <row r="1746" spans="1:51" x14ac:dyDescent="0.35">
      <c r="A1746" s="5">
        <f t="shared" si="28"/>
        <v>45169</v>
      </c>
      <c r="B1746" t="s">
        <v>2675</v>
      </c>
      <c r="C1746" s="2">
        <v>45169</v>
      </c>
      <c r="D1746" s="3">
        <v>85.91</v>
      </c>
      <c r="E1746" s="3">
        <v>111.42</v>
      </c>
      <c r="F1746" s="3">
        <v>123.65</v>
      </c>
      <c r="G1746" s="3">
        <v>131.36000000000001</v>
      </c>
      <c r="H1746" s="3">
        <v>131.44</v>
      </c>
      <c r="I1746" s="3">
        <v>129.32</v>
      </c>
      <c r="J1746" s="3">
        <v>116.63</v>
      </c>
      <c r="K1746" s="3">
        <v>115.01</v>
      </c>
      <c r="L1746" s="3">
        <v>114.9</v>
      </c>
      <c r="M1746" s="3">
        <v>112.94</v>
      </c>
      <c r="N1746" s="3">
        <v>113.33</v>
      </c>
      <c r="O1746" s="3">
        <v>112.97</v>
      </c>
      <c r="P1746" s="3">
        <v>130.29</v>
      </c>
      <c r="Q1746" s="3">
        <v>132.56</v>
      </c>
      <c r="R1746" s="3">
        <v>133.63999999999999</v>
      </c>
      <c r="S1746" s="3">
        <v>132.38999999999999</v>
      </c>
      <c r="T1746" s="3">
        <v>131.65</v>
      </c>
      <c r="U1746" s="3">
        <v>131.33000000000001</v>
      </c>
      <c r="V1746" s="3">
        <v>98.15</v>
      </c>
      <c r="W1746" s="3">
        <v>97.42</v>
      </c>
      <c r="X1746" s="3">
        <v>97.4</v>
      </c>
      <c r="Y1746" s="3">
        <v>97.51</v>
      </c>
      <c r="Z1746" s="3">
        <v>98.89</v>
      </c>
      <c r="AA1746" s="3">
        <v>99.73</v>
      </c>
      <c r="AB1746" s="3">
        <v>114.33</v>
      </c>
      <c r="AC1746" s="3">
        <v>116.84</v>
      </c>
      <c r="AD1746" s="3">
        <v>118.7</v>
      </c>
      <c r="AE1746" s="3">
        <v>119.36</v>
      </c>
      <c r="AF1746" s="3">
        <v>118.4</v>
      </c>
      <c r="AG1746" s="3">
        <v>118.31</v>
      </c>
      <c r="AH1746" s="3">
        <v>88.59</v>
      </c>
      <c r="AI1746" s="3">
        <v>87.96</v>
      </c>
      <c r="AJ1746" s="3">
        <v>87.97</v>
      </c>
      <c r="AK1746" s="3">
        <v>87.98</v>
      </c>
      <c r="AL1746" s="3">
        <v>88</v>
      </c>
      <c r="AM1746" s="3">
        <v>89.79</v>
      </c>
      <c r="AN1746" s="3">
        <v>93.62</v>
      </c>
      <c r="AO1746" s="3">
        <v>96.13</v>
      </c>
      <c r="AP1746" s="3">
        <v>97.99</v>
      </c>
      <c r="AQ1746" s="3">
        <v>98.65</v>
      </c>
      <c r="AR1746" s="3">
        <v>99.06</v>
      </c>
      <c r="AS1746" s="3">
        <v>98.09</v>
      </c>
      <c r="AT1746" s="3">
        <v>80.540000000000006</v>
      </c>
      <c r="AU1746" s="3">
        <v>78.83</v>
      </c>
      <c r="AV1746" s="3">
        <v>77.58</v>
      </c>
      <c r="AW1746" s="3">
        <v>77.59</v>
      </c>
      <c r="AX1746" s="3">
        <v>77.47</v>
      </c>
      <c r="AY1746" s="3">
        <v>78.63</v>
      </c>
    </row>
    <row r="1747" spans="1:51" x14ac:dyDescent="0.35">
      <c r="A1747" s="5">
        <f t="shared" si="28"/>
        <v>45170</v>
      </c>
      <c r="B1747" t="s">
        <v>2676</v>
      </c>
      <c r="C1747" s="2">
        <v>45170</v>
      </c>
      <c r="D1747" s="3">
        <v>86.69</v>
      </c>
      <c r="E1747" s="3">
        <v>111.02</v>
      </c>
      <c r="F1747" s="3">
        <v>124.19</v>
      </c>
      <c r="G1747" s="3">
        <v>132.38999999999999</v>
      </c>
      <c r="H1747" s="3">
        <v>132.38999999999999</v>
      </c>
      <c r="I1747" s="3">
        <v>130.41</v>
      </c>
      <c r="J1747" s="3">
        <v>115.98</v>
      </c>
      <c r="K1747" s="3">
        <v>114.36</v>
      </c>
      <c r="L1747" s="3">
        <v>114.25</v>
      </c>
      <c r="M1747" s="3">
        <v>112.25</v>
      </c>
      <c r="N1747" s="3">
        <v>112.64</v>
      </c>
      <c r="O1747" s="3">
        <v>112.28</v>
      </c>
      <c r="P1747" s="3">
        <v>129.57</v>
      </c>
      <c r="Q1747" s="3">
        <v>131.84</v>
      </c>
      <c r="R1747" s="3">
        <v>132.91999999999999</v>
      </c>
      <c r="S1747" s="3">
        <v>131.66999999999999</v>
      </c>
      <c r="T1747" s="3">
        <v>130.93</v>
      </c>
      <c r="U1747" s="3">
        <v>130.61000000000001</v>
      </c>
      <c r="V1747" s="3">
        <v>97.12</v>
      </c>
      <c r="W1747" s="3">
        <v>96.39</v>
      </c>
      <c r="X1747" s="3">
        <v>96.37</v>
      </c>
      <c r="Y1747" s="3">
        <v>96.48</v>
      </c>
      <c r="Z1747" s="3">
        <v>97.86</v>
      </c>
      <c r="AA1747" s="3">
        <v>98.7</v>
      </c>
      <c r="AB1747" s="3">
        <v>113.93</v>
      </c>
      <c r="AC1747" s="3">
        <v>116.44</v>
      </c>
      <c r="AD1747" s="3">
        <v>118.3</v>
      </c>
      <c r="AE1747" s="3">
        <v>118.96</v>
      </c>
      <c r="AF1747" s="3">
        <v>118</v>
      </c>
      <c r="AG1747" s="3">
        <v>117.91</v>
      </c>
      <c r="AH1747" s="3">
        <v>89.01</v>
      </c>
      <c r="AI1747" s="3">
        <v>88.38</v>
      </c>
      <c r="AJ1747" s="3">
        <v>88.39</v>
      </c>
      <c r="AK1747" s="3">
        <v>88.4</v>
      </c>
      <c r="AL1747" s="3">
        <v>88.42</v>
      </c>
      <c r="AM1747" s="3">
        <v>90.21</v>
      </c>
      <c r="AN1747" s="3">
        <v>93.22</v>
      </c>
      <c r="AO1747" s="3">
        <v>95.73</v>
      </c>
      <c r="AP1747" s="3">
        <v>97.59</v>
      </c>
      <c r="AQ1747" s="3">
        <v>98.25</v>
      </c>
      <c r="AR1747" s="3">
        <v>98.66</v>
      </c>
      <c r="AS1747" s="3">
        <v>97.69</v>
      </c>
      <c r="AT1747" s="3">
        <v>80.959999999999994</v>
      </c>
      <c r="AU1747" s="3">
        <v>79.25</v>
      </c>
      <c r="AV1747" s="3">
        <v>78</v>
      </c>
      <c r="AW1747" s="3">
        <v>78.010000000000005</v>
      </c>
      <c r="AX1747" s="3">
        <v>77.89</v>
      </c>
      <c r="AY1747" s="3">
        <v>79.05</v>
      </c>
    </row>
    <row r="1748" spans="1:51" x14ac:dyDescent="0.35">
      <c r="A1748" s="5">
        <f t="shared" si="28"/>
        <v>45173</v>
      </c>
      <c r="B1748" t="s">
        <v>2677</v>
      </c>
      <c r="C1748" s="2">
        <v>45173</v>
      </c>
      <c r="D1748" s="3">
        <v>81.75</v>
      </c>
      <c r="E1748" s="3">
        <v>105.95</v>
      </c>
      <c r="F1748" s="3">
        <v>120.39</v>
      </c>
      <c r="G1748" s="3">
        <v>127.85</v>
      </c>
      <c r="H1748" s="3">
        <v>127.85</v>
      </c>
      <c r="I1748" s="3">
        <v>125.87</v>
      </c>
      <c r="J1748" s="3">
        <v>113.82</v>
      </c>
      <c r="K1748" s="3">
        <v>112.2</v>
      </c>
      <c r="L1748" s="3">
        <v>112.09</v>
      </c>
      <c r="M1748" s="3">
        <v>110.09</v>
      </c>
      <c r="N1748" s="3">
        <v>110.48</v>
      </c>
      <c r="O1748" s="3">
        <v>110.12</v>
      </c>
      <c r="P1748" s="3">
        <v>127.08</v>
      </c>
      <c r="Q1748" s="3">
        <v>129.35</v>
      </c>
      <c r="R1748" s="3">
        <v>130.43</v>
      </c>
      <c r="S1748" s="3">
        <v>129.18</v>
      </c>
      <c r="T1748" s="3">
        <v>128.44</v>
      </c>
      <c r="U1748" s="3">
        <v>128.12</v>
      </c>
      <c r="V1748" s="3">
        <v>95.91</v>
      </c>
      <c r="W1748" s="3">
        <v>95.18</v>
      </c>
      <c r="X1748" s="3">
        <v>95.16</v>
      </c>
      <c r="Y1748" s="3">
        <v>95.27</v>
      </c>
      <c r="Z1748" s="3">
        <v>96.65</v>
      </c>
      <c r="AA1748" s="3">
        <v>97.49</v>
      </c>
      <c r="AB1748" s="3">
        <v>112.4</v>
      </c>
      <c r="AC1748" s="3">
        <v>114.91</v>
      </c>
      <c r="AD1748" s="3">
        <v>116.77</v>
      </c>
      <c r="AE1748" s="3">
        <v>117.43</v>
      </c>
      <c r="AF1748" s="3">
        <v>116.47</v>
      </c>
      <c r="AG1748" s="3">
        <v>116.38</v>
      </c>
      <c r="AH1748" s="3">
        <v>87.43</v>
      </c>
      <c r="AI1748" s="3">
        <v>86.8</v>
      </c>
      <c r="AJ1748" s="3">
        <v>86.81</v>
      </c>
      <c r="AK1748" s="3">
        <v>86.82</v>
      </c>
      <c r="AL1748" s="3">
        <v>86.84</v>
      </c>
      <c r="AM1748" s="3">
        <v>88.63</v>
      </c>
      <c r="AN1748" s="3">
        <v>91.69</v>
      </c>
      <c r="AO1748" s="3">
        <v>94.2</v>
      </c>
      <c r="AP1748" s="3">
        <v>96.06</v>
      </c>
      <c r="AQ1748" s="3">
        <v>96.72</v>
      </c>
      <c r="AR1748" s="3">
        <v>97.13</v>
      </c>
      <c r="AS1748" s="3">
        <v>96.16</v>
      </c>
      <c r="AT1748" s="3">
        <v>79.38</v>
      </c>
      <c r="AU1748" s="3">
        <v>77.67</v>
      </c>
      <c r="AV1748" s="3">
        <v>76.42</v>
      </c>
      <c r="AW1748" s="3">
        <v>76.430000000000007</v>
      </c>
      <c r="AX1748" s="3">
        <v>76.31</v>
      </c>
      <c r="AY1748" s="3">
        <v>77.47</v>
      </c>
    </row>
    <row r="1749" spans="1:51" x14ac:dyDescent="0.35">
      <c r="A1749" s="5">
        <f t="shared" si="28"/>
        <v>45174</v>
      </c>
      <c r="B1749" t="s">
        <v>2678</v>
      </c>
      <c r="C1749" s="2">
        <v>45174</v>
      </c>
      <c r="D1749" s="3">
        <v>82</v>
      </c>
      <c r="E1749" s="3">
        <v>107.83</v>
      </c>
      <c r="F1749" s="3">
        <v>122.6</v>
      </c>
      <c r="G1749" s="3">
        <v>129.12</v>
      </c>
      <c r="H1749" s="3">
        <v>129.12</v>
      </c>
      <c r="I1749" s="3">
        <v>127.14</v>
      </c>
      <c r="J1749" s="3">
        <v>114.28</v>
      </c>
      <c r="K1749" s="3">
        <v>112.66</v>
      </c>
      <c r="L1749" s="3">
        <v>112.55</v>
      </c>
      <c r="M1749" s="3">
        <v>110.69</v>
      </c>
      <c r="N1749" s="3">
        <v>111.08</v>
      </c>
      <c r="O1749" s="3">
        <v>110.72</v>
      </c>
      <c r="P1749" s="3">
        <v>127.86</v>
      </c>
      <c r="Q1749" s="3">
        <v>130.13</v>
      </c>
      <c r="R1749" s="3">
        <v>131.21</v>
      </c>
      <c r="S1749" s="3">
        <v>129.94999999999999</v>
      </c>
      <c r="T1749" s="3">
        <v>129.21</v>
      </c>
      <c r="U1749" s="3">
        <v>128.88999999999999</v>
      </c>
      <c r="V1749" s="3">
        <v>96.67</v>
      </c>
      <c r="W1749" s="3">
        <v>95.94</v>
      </c>
      <c r="X1749" s="3">
        <v>95.92</v>
      </c>
      <c r="Y1749" s="3">
        <v>96.03</v>
      </c>
      <c r="Z1749" s="3">
        <v>97.41</v>
      </c>
      <c r="AA1749" s="3">
        <v>98.25</v>
      </c>
      <c r="AB1749" s="3">
        <v>113.24</v>
      </c>
      <c r="AC1749" s="3">
        <v>115.75</v>
      </c>
      <c r="AD1749" s="3">
        <v>117.61</v>
      </c>
      <c r="AE1749" s="3">
        <v>118.27</v>
      </c>
      <c r="AF1749" s="3">
        <v>117.31</v>
      </c>
      <c r="AG1749" s="3">
        <v>117.22</v>
      </c>
      <c r="AH1749" s="3">
        <v>87.59</v>
      </c>
      <c r="AI1749" s="3">
        <v>86.96</v>
      </c>
      <c r="AJ1749" s="3">
        <v>86.97</v>
      </c>
      <c r="AK1749" s="3">
        <v>86.98</v>
      </c>
      <c r="AL1749" s="3">
        <v>87</v>
      </c>
      <c r="AM1749" s="3">
        <v>88.79</v>
      </c>
      <c r="AN1749" s="3">
        <v>92.53</v>
      </c>
      <c r="AO1749" s="3">
        <v>95.04</v>
      </c>
      <c r="AP1749" s="3">
        <v>96.9</v>
      </c>
      <c r="AQ1749" s="3">
        <v>97.56</v>
      </c>
      <c r="AR1749" s="3">
        <v>97.97</v>
      </c>
      <c r="AS1749" s="3">
        <v>97</v>
      </c>
      <c r="AT1749" s="3">
        <v>79.540000000000006</v>
      </c>
      <c r="AU1749" s="3">
        <v>77.83</v>
      </c>
      <c r="AV1749" s="3">
        <v>76.58</v>
      </c>
      <c r="AW1749" s="3">
        <v>76.59</v>
      </c>
      <c r="AX1749" s="3">
        <v>76.47</v>
      </c>
      <c r="AY1749" s="3">
        <v>77.63</v>
      </c>
    </row>
    <row r="1750" spans="1:51" x14ac:dyDescent="0.35">
      <c r="A1750" s="5">
        <f t="shared" si="28"/>
        <v>45175</v>
      </c>
      <c r="B1750" t="s">
        <v>2680</v>
      </c>
      <c r="C1750" s="2">
        <v>45175</v>
      </c>
      <c r="D1750" s="3">
        <v>79.95</v>
      </c>
      <c r="E1750" s="3">
        <v>102.11</v>
      </c>
      <c r="F1750" s="3">
        <v>115.87</v>
      </c>
      <c r="G1750" s="3">
        <v>123.34</v>
      </c>
      <c r="H1750" s="3">
        <v>123.36</v>
      </c>
      <c r="I1750" s="3">
        <v>121.37</v>
      </c>
      <c r="J1750" s="3">
        <v>112.27</v>
      </c>
      <c r="K1750" s="3">
        <v>110.65</v>
      </c>
      <c r="L1750" s="3">
        <v>110.54</v>
      </c>
      <c r="M1750" s="3">
        <v>108.7</v>
      </c>
      <c r="N1750" s="3">
        <v>109.09</v>
      </c>
      <c r="O1750" s="3">
        <v>108.73</v>
      </c>
      <c r="P1750" s="3">
        <v>125.44</v>
      </c>
      <c r="Q1750" s="3">
        <v>127.71</v>
      </c>
      <c r="R1750" s="3">
        <v>128.79</v>
      </c>
      <c r="S1750" s="3">
        <v>127.52</v>
      </c>
      <c r="T1750" s="3">
        <v>126.78</v>
      </c>
      <c r="U1750" s="3">
        <v>126.46</v>
      </c>
      <c r="V1750" s="3">
        <v>95.46</v>
      </c>
      <c r="W1750" s="3">
        <v>94.73</v>
      </c>
      <c r="X1750" s="3">
        <v>94.71</v>
      </c>
      <c r="Y1750" s="3">
        <v>94.82</v>
      </c>
      <c r="Z1750" s="3">
        <v>96.2</v>
      </c>
      <c r="AA1750" s="3">
        <v>97.04</v>
      </c>
      <c r="AB1750" s="3">
        <v>111.37</v>
      </c>
      <c r="AC1750" s="3">
        <v>113.88</v>
      </c>
      <c r="AD1750" s="3">
        <v>115.74</v>
      </c>
      <c r="AE1750" s="3">
        <v>116.4</v>
      </c>
      <c r="AF1750" s="3">
        <v>115.44</v>
      </c>
      <c r="AG1750" s="3">
        <v>115.35</v>
      </c>
      <c r="AH1750" s="3">
        <v>87.32</v>
      </c>
      <c r="AI1750" s="3">
        <v>86.69</v>
      </c>
      <c r="AJ1750" s="3">
        <v>86.7</v>
      </c>
      <c r="AK1750" s="3">
        <v>86.71</v>
      </c>
      <c r="AL1750" s="3">
        <v>86.73</v>
      </c>
      <c r="AM1750" s="3">
        <v>92.52</v>
      </c>
      <c r="AN1750" s="3">
        <v>94.66</v>
      </c>
      <c r="AO1750" s="3">
        <v>97.17</v>
      </c>
      <c r="AP1750" s="3">
        <v>99.03</v>
      </c>
      <c r="AQ1750" s="3">
        <v>99.69</v>
      </c>
      <c r="AR1750" s="3">
        <v>100.1</v>
      </c>
      <c r="AS1750" s="3">
        <v>99.13</v>
      </c>
      <c r="AT1750" s="3">
        <v>79.27</v>
      </c>
      <c r="AU1750" s="3">
        <v>77.56</v>
      </c>
      <c r="AV1750" s="3">
        <v>76.31</v>
      </c>
      <c r="AW1750" s="3">
        <v>76.319999999999993</v>
      </c>
      <c r="AX1750" s="3">
        <v>76.2</v>
      </c>
      <c r="AY1750" s="3">
        <v>77.36</v>
      </c>
    </row>
    <row r="1751" spans="1:51" x14ac:dyDescent="0.35">
      <c r="A1751" s="5">
        <f t="shared" si="28"/>
        <v>45176</v>
      </c>
      <c r="B1751" t="s">
        <v>2681</v>
      </c>
      <c r="C1751" s="2">
        <v>45176</v>
      </c>
      <c r="D1751" s="3">
        <v>78</v>
      </c>
      <c r="E1751" s="3">
        <v>103.07</v>
      </c>
      <c r="F1751" s="3">
        <v>116.26</v>
      </c>
      <c r="G1751" s="3">
        <v>124.05</v>
      </c>
      <c r="H1751" s="3">
        <v>124.07</v>
      </c>
      <c r="I1751" s="3">
        <v>122.08</v>
      </c>
      <c r="J1751" s="3">
        <v>112.25</v>
      </c>
      <c r="K1751" s="3">
        <v>110.63</v>
      </c>
      <c r="L1751" s="3">
        <v>110.52</v>
      </c>
      <c r="M1751" s="3">
        <v>108.73</v>
      </c>
      <c r="N1751" s="3">
        <v>109.12</v>
      </c>
      <c r="O1751" s="3">
        <v>108.76</v>
      </c>
      <c r="P1751" s="3">
        <v>125.13</v>
      </c>
      <c r="Q1751" s="3">
        <v>127.4</v>
      </c>
      <c r="R1751" s="3">
        <v>128.47999999999999</v>
      </c>
      <c r="S1751" s="3">
        <v>127.21</v>
      </c>
      <c r="T1751" s="3">
        <v>126.47</v>
      </c>
      <c r="U1751" s="3">
        <v>126.15</v>
      </c>
      <c r="V1751" s="3">
        <v>95.94</v>
      </c>
      <c r="W1751" s="3">
        <v>95.21</v>
      </c>
      <c r="X1751" s="3">
        <v>95.19</v>
      </c>
      <c r="Y1751" s="3">
        <v>95.3</v>
      </c>
      <c r="Z1751" s="3">
        <v>96.68</v>
      </c>
      <c r="AA1751" s="3">
        <v>97.52</v>
      </c>
      <c r="AB1751" s="3">
        <v>112.66</v>
      </c>
      <c r="AC1751" s="3">
        <v>115.17</v>
      </c>
      <c r="AD1751" s="3">
        <v>117.03</v>
      </c>
      <c r="AE1751" s="3">
        <v>117.69</v>
      </c>
      <c r="AF1751" s="3">
        <v>116.73</v>
      </c>
      <c r="AG1751" s="3">
        <v>116.64</v>
      </c>
      <c r="AH1751" s="3">
        <v>86.99</v>
      </c>
      <c r="AI1751" s="3">
        <v>86.36</v>
      </c>
      <c r="AJ1751" s="3">
        <v>86.37</v>
      </c>
      <c r="AK1751" s="3">
        <v>86.38</v>
      </c>
      <c r="AL1751" s="3">
        <v>86.4</v>
      </c>
      <c r="AM1751" s="3">
        <v>92.19</v>
      </c>
      <c r="AN1751" s="3">
        <v>95.95</v>
      </c>
      <c r="AO1751" s="3">
        <v>98.46</v>
      </c>
      <c r="AP1751" s="3">
        <v>100.32</v>
      </c>
      <c r="AQ1751" s="3">
        <v>100.98</v>
      </c>
      <c r="AR1751" s="3">
        <v>101.39</v>
      </c>
      <c r="AS1751" s="3">
        <v>100.42</v>
      </c>
      <c r="AT1751" s="3">
        <v>78.94</v>
      </c>
      <c r="AU1751" s="3">
        <v>77.23</v>
      </c>
      <c r="AV1751" s="3">
        <v>75.98</v>
      </c>
      <c r="AW1751" s="3">
        <v>75.989999999999995</v>
      </c>
      <c r="AX1751" s="3">
        <v>75.87</v>
      </c>
      <c r="AY1751" s="3">
        <v>77.03</v>
      </c>
    </row>
    <row r="1752" spans="1:51" x14ac:dyDescent="0.35">
      <c r="A1752" s="5">
        <f t="shared" si="28"/>
        <v>45177</v>
      </c>
      <c r="B1752" t="s">
        <v>2682</v>
      </c>
      <c r="C1752" s="2">
        <v>45177</v>
      </c>
      <c r="D1752" s="3">
        <v>82.5</v>
      </c>
      <c r="E1752" s="3">
        <v>106.1</v>
      </c>
      <c r="F1752" s="3">
        <v>117.7</v>
      </c>
      <c r="G1752" s="3">
        <v>124.21</v>
      </c>
      <c r="H1752" s="3">
        <v>124.23</v>
      </c>
      <c r="I1752" s="3">
        <v>122.24</v>
      </c>
      <c r="J1752" s="3">
        <v>112.13</v>
      </c>
      <c r="K1752" s="3">
        <v>110.51</v>
      </c>
      <c r="L1752" s="3">
        <v>110.4</v>
      </c>
      <c r="M1752" s="3">
        <v>108.78</v>
      </c>
      <c r="N1752" s="3">
        <v>109.17</v>
      </c>
      <c r="O1752" s="3">
        <v>108.81</v>
      </c>
      <c r="P1752" s="3">
        <v>125.47</v>
      </c>
      <c r="Q1752" s="3">
        <v>127.74</v>
      </c>
      <c r="R1752" s="3">
        <v>128.82</v>
      </c>
      <c r="S1752" s="3">
        <v>127.22</v>
      </c>
      <c r="T1752" s="3">
        <v>126.48</v>
      </c>
      <c r="U1752" s="3">
        <v>126.16</v>
      </c>
      <c r="V1752" s="3">
        <v>94.76</v>
      </c>
      <c r="W1752" s="3">
        <v>94.03</v>
      </c>
      <c r="X1752" s="3">
        <v>94.01</v>
      </c>
      <c r="Y1752" s="3">
        <v>94.12</v>
      </c>
      <c r="Z1752" s="3">
        <v>95.5</v>
      </c>
      <c r="AA1752" s="3">
        <v>96.34</v>
      </c>
      <c r="AB1752" s="3">
        <v>112.15</v>
      </c>
      <c r="AC1752" s="3">
        <v>114.66</v>
      </c>
      <c r="AD1752" s="3">
        <v>116.52</v>
      </c>
      <c r="AE1752" s="3">
        <v>117.07</v>
      </c>
      <c r="AF1752" s="3">
        <v>116.11</v>
      </c>
      <c r="AG1752" s="3">
        <v>116.02</v>
      </c>
      <c r="AH1752" s="3">
        <v>86.16</v>
      </c>
      <c r="AI1752" s="3">
        <v>85.53</v>
      </c>
      <c r="AJ1752" s="3">
        <v>85.54</v>
      </c>
      <c r="AK1752" s="3">
        <v>85.55</v>
      </c>
      <c r="AL1752" s="3">
        <v>85.57</v>
      </c>
      <c r="AM1752" s="3">
        <v>91.36</v>
      </c>
      <c r="AN1752" s="3">
        <v>95.44</v>
      </c>
      <c r="AO1752" s="3">
        <v>97.95</v>
      </c>
      <c r="AP1752" s="3">
        <v>99.81</v>
      </c>
      <c r="AQ1752" s="3">
        <v>100.36</v>
      </c>
      <c r="AR1752" s="3">
        <v>100.77</v>
      </c>
      <c r="AS1752" s="3">
        <v>99.8</v>
      </c>
      <c r="AT1752" s="3">
        <v>78.11</v>
      </c>
      <c r="AU1752" s="3">
        <v>76.400000000000006</v>
      </c>
      <c r="AV1752" s="3">
        <v>75.150000000000006</v>
      </c>
      <c r="AW1752" s="3">
        <v>75.16</v>
      </c>
      <c r="AX1752" s="3">
        <v>75.040000000000006</v>
      </c>
      <c r="AY1752" s="3">
        <v>76.2</v>
      </c>
    </row>
    <row r="1753" spans="1:51" x14ac:dyDescent="0.35">
      <c r="A1753" s="5">
        <f t="shared" si="28"/>
        <v>45180</v>
      </c>
      <c r="B1753" t="s">
        <v>2683</v>
      </c>
      <c r="C1753" s="2">
        <v>45180</v>
      </c>
      <c r="D1753" s="3">
        <v>86.37</v>
      </c>
      <c r="E1753" s="3">
        <v>106.49</v>
      </c>
      <c r="F1753" s="3">
        <v>118.85</v>
      </c>
      <c r="G1753" s="3">
        <v>124.99</v>
      </c>
      <c r="H1753" s="3">
        <v>125.01</v>
      </c>
      <c r="I1753" s="3">
        <v>123.02</v>
      </c>
      <c r="J1753" s="3">
        <v>111.57</v>
      </c>
      <c r="K1753" s="3">
        <v>109.95</v>
      </c>
      <c r="L1753" s="3">
        <v>109.84</v>
      </c>
      <c r="M1753" s="3">
        <v>108.26</v>
      </c>
      <c r="N1753" s="3">
        <v>108.65</v>
      </c>
      <c r="O1753" s="3">
        <v>108.29</v>
      </c>
      <c r="P1753" s="3">
        <v>126.26</v>
      </c>
      <c r="Q1753" s="3">
        <v>128.53</v>
      </c>
      <c r="R1753" s="3">
        <v>129.61000000000001</v>
      </c>
      <c r="S1753" s="3">
        <v>127.73</v>
      </c>
      <c r="T1753" s="3">
        <v>126.99</v>
      </c>
      <c r="U1753" s="3">
        <v>126.67</v>
      </c>
      <c r="V1753" s="3">
        <v>95.38</v>
      </c>
      <c r="W1753" s="3">
        <v>94.65</v>
      </c>
      <c r="X1753" s="3">
        <v>94.63</v>
      </c>
      <c r="Y1753" s="3">
        <v>94.74</v>
      </c>
      <c r="Z1753" s="3">
        <v>96.12</v>
      </c>
      <c r="AA1753" s="3">
        <v>96.96</v>
      </c>
      <c r="AB1753" s="3">
        <v>112.34</v>
      </c>
      <c r="AC1753" s="3">
        <v>114.85</v>
      </c>
      <c r="AD1753" s="3">
        <v>116.71</v>
      </c>
      <c r="AE1753" s="3">
        <v>117.26</v>
      </c>
      <c r="AF1753" s="3">
        <v>116.3</v>
      </c>
      <c r="AG1753" s="3">
        <v>116.21</v>
      </c>
      <c r="AH1753" s="3">
        <v>88.08</v>
      </c>
      <c r="AI1753" s="3">
        <v>87.45</v>
      </c>
      <c r="AJ1753" s="3">
        <v>87.46</v>
      </c>
      <c r="AK1753" s="3">
        <v>87.47</v>
      </c>
      <c r="AL1753" s="3">
        <v>87.49</v>
      </c>
      <c r="AM1753" s="3">
        <v>93.28</v>
      </c>
      <c r="AN1753" s="3">
        <v>98.79</v>
      </c>
      <c r="AO1753" s="3">
        <v>101.3</v>
      </c>
      <c r="AP1753" s="3">
        <v>103.16</v>
      </c>
      <c r="AQ1753" s="3">
        <v>103.71</v>
      </c>
      <c r="AR1753" s="3">
        <v>104.12</v>
      </c>
      <c r="AS1753" s="3">
        <v>103.15</v>
      </c>
      <c r="AT1753" s="3">
        <v>80.03</v>
      </c>
      <c r="AU1753" s="3">
        <v>78.319999999999993</v>
      </c>
      <c r="AV1753" s="3">
        <v>77.069999999999993</v>
      </c>
      <c r="AW1753" s="3">
        <v>77.08</v>
      </c>
      <c r="AX1753" s="3">
        <v>76.959999999999994</v>
      </c>
      <c r="AY1753" s="3">
        <v>78.12</v>
      </c>
    </row>
    <row r="1754" spans="1:51" x14ac:dyDescent="0.35">
      <c r="A1754" s="5">
        <f t="shared" si="28"/>
        <v>45181</v>
      </c>
      <c r="B1754" t="s">
        <v>2684</v>
      </c>
      <c r="C1754" s="2">
        <v>45181</v>
      </c>
      <c r="D1754" s="3">
        <v>83.69</v>
      </c>
      <c r="E1754" s="3">
        <v>104.53</v>
      </c>
      <c r="F1754" s="3">
        <v>116.72</v>
      </c>
      <c r="G1754" s="3">
        <v>123.3</v>
      </c>
      <c r="H1754" s="3">
        <v>123.32</v>
      </c>
      <c r="I1754" s="3">
        <v>121.33</v>
      </c>
      <c r="J1754" s="3">
        <v>109.84</v>
      </c>
      <c r="K1754" s="3">
        <v>108.22</v>
      </c>
      <c r="L1754" s="3">
        <v>108.11</v>
      </c>
      <c r="M1754" s="3">
        <v>106.56</v>
      </c>
      <c r="N1754" s="3">
        <v>106.95</v>
      </c>
      <c r="O1754" s="3">
        <v>106.59</v>
      </c>
      <c r="P1754" s="3">
        <v>124.2</v>
      </c>
      <c r="Q1754" s="3">
        <v>126.47</v>
      </c>
      <c r="R1754" s="3">
        <v>127.55</v>
      </c>
      <c r="S1754" s="3">
        <v>125.45</v>
      </c>
      <c r="T1754" s="3">
        <v>124.71</v>
      </c>
      <c r="U1754" s="3">
        <v>124.39</v>
      </c>
      <c r="V1754" s="3">
        <v>94.28</v>
      </c>
      <c r="W1754" s="3">
        <v>93.55</v>
      </c>
      <c r="X1754" s="3">
        <v>93.53</v>
      </c>
      <c r="Y1754" s="3">
        <v>93.64</v>
      </c>
      <c r="Z1754" s="3">
        <v>95.02</v>
      </c>
      <c r="AA1754" s="3">
        <v>95.86</v>
      </c>
      <c r="AB1754" s="3">
        <v>109.47</v>
      </c>
      <c r="AC1754" s="3">
        <v>111.98</v>
      </c>
      <c r="AD1754" s="3">
        <v>113.84</v>
      </c>
      <c r="AE1754" s="3">
        <v>114.39</v>
      </c>
      <c r="AF1754" s="3">
        <v>113.43</v>
      </c>
      <c r="AG1754" s="3">
        <v>113.34</v>
      </c>
      <c r="AH1754" s="3">
        <v>87.62</v>
      </c>
      <c r="AI1754" s="3">
        <v>86.99</v>
      </c>
      <c r="AJ1754" s="3">
        <v>87</v>
      </c>
      <c r="AK1754" s="3">
        <v>87.01</v>
      </c>
      <c r="AL1754" s="3">
        <v>87.03</v>
      </c>
      <c r="AM1754" s="3">
        <v>92.82</v>
      </c>
      <c r="AN1754" s="3">
        <v>97.94</v>
      </c>
      <c r="AO1754" s="3">
        <v>100.45</v>
      </c>
      <c r="AP1754" s="3">
        <v>102.31</v>
      </c>
      <c r="AQ1754" s="3">
        <v>102.86</v>
      </c>
      <c r="AR1754" s="3">
        <v>103.27</v>
      </c>
      <c r="AS1754" s="3">
        <v>102.3</v>
      </c>
      <c r="AT1754" s="3">
        <v>79.569999999999993</v>
      </c>
      <c r="AU1754" s="3">
        <v>77.86</v>
      </c>
      <c r="AV1754" s="3">
        <v>76.61</v>
      </c>
      <c r="AW1754" s="3">
        <v>76.62</v>
      </c>
      <c r="AX1754" s="3">
        <v>76.5</v>
      </c>
      <c r="AY1754" s="3">
        <v>77.66</v>
      </c>
    </row>
    <row r="1755" spans="1:51" x14ac:dyDescent="0.35">
      <c r="A1755" s="5">
        <f t="shared" si="28"/>
        <v>45182</v>
      </c>
      <c r="B1755" t="s">
        <v>2685</v>
      </c>
      <c r="C1755" s="2">
        <v>45182</v>
      </c>
      <c r="D1755" s="3">
        <v>87</v>
      </c>
      <c r="E1755" s="3">
        <v>107.53</v>
      </c>
      <c r="F1755" s="3">
        <v>120.87</v>
      </c>
      <c r="G1755" s="3">
        <v>125.84</v>
      </c>
      <c r="H1755" s="3">
        <v>125.86</v>
      </c>
      <c r="I1755" s="3">
        <v>123.87</v>
      </c>
      <c r="J1755" s="3">
        <v>112.26</v>
      </c>
      <c r="K1755" s="3">
        <v>110.64</v>
      </c>
      <c r="L1755" s="3">
        <v>110.53</v>
      </c>
      <c r="M1755" s="3">
        <v>108.99</v>
      </c>
      <c r="N1755" s="3">
        <v>109.38</v>
      </c>
      <c r="O1755" s="3">
        <v>109.02</v>
      </c>
      <c r="P1755" s="3">
        <v>125.46</v>
      </c>
      <c r="Q1755" s="3">
        <v>127.73</v>
      </c>
      <c r="R1755" s="3">
        <v>128.81</v>
      </c>
      <c r="S1755" s="3">
        <v>126.53</v>
      </c>
      <c r="T1755" s="3">
        <v>125.79</v>
      </c>
      <c r="U1755" s="3">
        <v>125.47</v>
      </c>
      <c r="V1755" s="3">
        <v>94.62</v>
      </c>
      <c r="W1755" s="3">
        <v>93.89</v>
      </c>
      <c r="X1755" s="3">
        <v>93.87</v>
      </c>
      <c r="Y1755" s="3">
        <v>93.98</v>
      </c>
      <c r="Z1755" s="3">
        <v>95.36</v>
      </c>
      <c r="AA1755" s="3">
        <v>96.2</v>
      </c>
      <c r="AB1755" s="3">
        <v>110.45</v>
      </c>
      <c r="AC1755" s="3">
        <v>112.96</v>
      </c>
      <c r="AD1755" s="3">
        <v>114.82</v>
      </c>
      <c r="AE1755" s="3">
        <v>115.37</v>
      </c>
      <c r="AF1755" s="3">
        <v>114.41</v>
      </c>
      <c r="AG1755" s="3">
        <v>114.32</v>
      </c>
      <c r="AH1755" s="3">
        <v>88.18</v>
      </c>
      <c r="AI1755" s="3">
        <v>87.55</v>
      </c>
      <c r="AJ1755" s="3">
        <v>87.56</v>
      </c>
      <c r="AK1755" s="3">
        <v>87.57</v>
      </c>
      <c r="AL1755" s="3">
        <v>87.59</v>
      </c>
      <c r="AM1755" s="3">
        <v>93.38</v>
      </c>
      <c r="AN1755" s="3">
        <v>98.44</v>
      </c>
      <c r="AO1755" s="3">
        <v>100.95</v>
      </c>
      <c r="AP1755" s="3">
        <v>102.81</v>
      </c>
      <c r="AQ1755" s="3">
        <v>103.36</v>
      </c>
      <c r="AR1755" s="3">
        <v>103.77</v>
      </c>
      <c r="AS1755" s="3">
        <v>102.8</v>
      </c>
      <c r="AT1755" s="3">
        <v>80.13</v>
      </c>
      <c r="AU1755" s="3">
        <v>78.42</v>
      </c>
      <c r="AV1755" s="3">
        <v>77.17</v>
      </c>
      <c r="AW1755" s="3">
        <v>77.180000000000007</v>
      </c>
      <c r="AX1755" s="3">
        <v>77.06</v>
      </c>
      <c r="AY1755" s="3">
        <v>78.22</v>
      </c>
    </row>
    <row r="1756" spans="1:51" x14ac:dyDescent="0.35">
      <c r="A1756" s="5">
        <f t="shared" si="28"/>
        <v>45183</v>
      </c>
      <c r="B1756" t="s">
        <v>2686</v>
      </c>
      <c r="C1756" s="2">
        <v>45183</v>
      </c>
      <c r="D1756" s="3">
        <v>84.51</v>
      </c>
      <c r="E1756" s="3">
        <v>104.82</v>
      </c>
      <c r="F1756" s="3">
        <v>117.59</v>
      </c>
      <c r="G1756" s="3">
        <v>123.57</v>
      </c>
      <c r="H1756" s="3">
        <v>123.59</v>
      </c>
      <c r="I1756" s="3">
        <v>121.6</v>
      </c>
      <c r="J1756" s="3">
        <v>110.68</v>
      </c>
      <c r="K1756" s="3">
        <v>109.06</v>
      </c>
      <c r="L1756" s="3">
        <v>108.95</v>
      </c>
      <c r="M1756" s="3">
        <v>107.49</v>
      </c>
      <c r="N1756" s="3">
        <v>107.88</v>
      </c>
      <c r="O1756" s="3">
        <v>107.52</v>
      </c>
      <c r="P1756" s="3">
        <v>123.35</v>
      </c>
      <c r="Q1756" s="3">
        <v>125.62</v>
      </c>
      <c r="R1756" s="3">
        <v>126.7</v>
      </c>
      <c r="S1756" s="3">
        <v>125.32</v>
      </c>
      <c r="T1756" s="3">
        <v>124.58</v>
      </c>
      <c r="U1756" s="3">
        <v>124.26</v>
      </c>
      <c r="V1756" s="3">
        <v>94.66</v>
      </c>
      <c r="W1756" s="3">
        <v>93.93</v>
      </c>
      <c r="X1756" s="3">
        <v>93.91</v>
      </c>
      <c r="Y1756" s="3">
        <v>94.02</v>
      </c>
      <c r="Z1756" s="3">
        <v>95.4</v>
      </c>
      <c r="AA1756" s="3">
        <v>96.24</v>
      </c>
      <c r="AB1756" s="3">
        <v>108.61</v>
      </c>
      <c r="AC1756" s="3">
        <v>111.12</v>
      </c>
      <c r="AD1756" s="3">
        <v>112.98</v>
      </c>
      <c r="AE1756" s="3">
        <v>113.53</v>
      </c>
      <c r="AF1756" s="3">
        <v>112.57</v>
      </c>
      <c r="AG1756" s="3">
        <v>112.48</v>
      </c>
      <c r="AH1756" s="3">
        <v>88.54</v>
      </c>
      <c r="AI1756" s="3">
        <v>87.91</v>
      </c>
      <c r="AJ1756" s="3">
        <v>87.92</v>
      </c>
      <c r="AK1756" s="3">
        <v>87.93</v>
      </c>
      <c r="AL1756" s="3">
        <v>87.95</v>
      </c>
      <c r="AM1756" s="3">
        <v>93.74</v>
      </c>
      <c r="AN1756" s="3">
        <v>97.19</v>
      </c>
      <c r="AO1756" s="3">
        <v>99.7</v>
      </c>
      <c r="AP1756" s="3">
        <v>101.56</v>
      </c>
      <c r="AQ1756" s="3">
        <v>102.11</v>
      </c>
      <c r="AR1756" s="3">
        <v>102.52</v>
      </c>
      <c r="AS1756" s="3">
        <v>101.55</v>
      </c>
      <c r="AT1756" s="3">
        <v>80.489999999999995</v>
      </c>
      <c r="AU1756" s="3">
        <v>78.78</v>
      </c>
      <c r="AV1756" s="3">
        <v>77.53</v>
      </c>
      <c r="AW1756" s="3">
        <v>77.540000000000006</v>
      </c>
      <c r="AX1756" s="3">
        <v>77.42</v>
      </c>
      <c r="AY1756" s="3">
        <v>78.58</v>
      </c>
    </row>
    <row r="1757" spans="1:51" x14ac:dyDescent="0.35">
      <c r="A1757" s="5">
        <f t="shared" si="28"/>
        <v>45184</v>
      </c>
      <c r="B1757" t="s">
        <v>2687</v>
      </c>
      <c r="C1757" s="2">
        <v>45184</v>
      </c>
      <c r="D1757" s="3">
        <v>85.56</v>
      </c>
      <c r="E1757" s="3">
        <v>105.21</v>
      </c>
      <c r="F1757" s="3">
        <v>118.98</v>
      </c>
      <c r="G1757" s="3">
        <v>124.28</v>
      </c>
      <c r="H1757" s="3">
        <v>124.3</v>
      </c>
      <c r="I1757" s="3">
        <v>122.31</v>
      </c>
      <c r="J1757" s="3">
        <v>110.89</v>
      </c>
      <c r="K1757" s="3">
        <v>109.27</v>
      </c>
      <c r="L1757" s="3">
        <v>109.16</v>
      </c>
      <c r="M1757" s="3">
        <v>108.65</v>
      </c>
      <c r="N1757" s="3">
        <v>109.04</v>
      </c>
      <c r="O1757" s="3">
        <v>108.68</v>
      </c>
      <c r="P1757" s="3">
        <v>123.99</v>
      </c>
      <c r="Q1757" s="3">
        <v>126.26</v>
      </c>
      <c r="R1757" s="3">
        <v>127.34</v>
      </c>
      <c r="S1757" s="3">
        <v>126.72</v>
      </c>
      <c r="T1757" s="3">
        <v>125.98</v>
      </c>
      <c r="U1757" s="3">
        <v>125.66</v>
      </c>
      <c r="V1757" s="3">
        <v>95.69</v>
      </c>
      <c r="W1757" s="3">
        <v>94.96</v>
      </c>
      <c r="X1757" s="3">
        <v>94.94</v>
      </c>
      <c r="Y1757" s="3">
        <v>95.05</v>
      </c>
      <c r="Z1757" s="3">
        <v>96.43</v>
      </c>
      <c r="AA1757" s="3">
        <v>97.27</v>
      </c>
      <c r="AB1757" s="3">
        <v>107.86</v>
      </c>
      <c r="AC1757" s="3">
        <v>110.37</v>
      </c>
      <c r="AD1757" s="3">
        <v>112.23</v>
      </c>
      <c r="AE1757" s="3">
        <v>112.78</v>
      </c>
      <c r="AF1757" s="3">
        <v>111.82</v>
      </c>
      <c r="AG1757" s="3">
        <v>111.73</v>
      </c>
      <c r="AH1757" s="3">
        <v>89.64</v>
      </c>
      <c r="AI1757" s="3">
        <v>89.01</v>
      </c>
      <c r="AJ1757" s="3">
        <v>89.02</v>
      </c>
      <c r="AK1757" s="3">
        <v>89.03</v>
      </c>
      <c r="AL1757" s="3">
        <v>89.05</v>
      </c>
      <c r="AM1757" s="3">
        <v>94.84</v>
      </c>
      <c r="AN1757" s="3">
        <v>96.3</v>
      </c>
      <c r="AO1757" s="3">
        <v>98.81</v>
      </c>
      <c r="AP1757" s="3">
        <v>100.67</v>
      </c>
      <c r="AQ1757" s="3">
        <v>101.22</v>
      </c>
      <c r="AR1757" s="3">
        <v>101.63</v>
      </c>
      <c r="AS1757" s="3">
        <v>100.66</v>
      </c>
      <c r="AT1757" s="3">
        <v>81.59</v>
      </c>
      <c r="AU1757" s="3">
        <v>79.88</v>
      </c>
      <c r="AV1757" s="3">
        <v>78.63</v>
      </c>
      <c r="AW1757" s="3">
        <v>78.64</v>
      </c>
      <c r="AX1757" s="3">
        <v>78.52</v>
      </c>
      <c r="AY1757" s="3">
        <v>79.680000000000007</v>
      </c>
    </row>
    <row r="1758" spans="1:51" x14ac:dyDescent="0.35">
      <c r="A1758" s="5">
        <f t="shared" si="28"/>
        <v>45187</v>
      </c>
      <c r="B1758" t="s">
        <v>2688</v>
      </c>
      <c r="C1758" s="2">
        <v>45187</v>
      </c>
      <c r="D1758" s="3">
        <v>81.48</v>
      </c>
      <c r="E1758" s="3">
        <v>101.45</v>
      </c>
      <c r="F1758" s="3">
        <v>114.91</v>
      </c>
      <c r="G1758" s="3">
        <v>124.47</v>
      </c>
      <c r="H1758" s="3">
        <v>122.12</v>
      </c>
      <c r="I1758" s="3">
        <v>118.71</v>
      </c>
      <c r="J1758" s="3">
        <v>108.64</v>
      </c>
      <c r="K1758" s="3">
        <v>107.02</v>
      </c>
      <c r="L1758" s="3">
        <v>106.91</v>
      </c>
      <c r="M1758" s="3">
        <v>105.89</v>
      </c>
      <c r="N1758" s="3">
        <v>106.28</v>
      </c>
      <c r="O1758" s="3">
        <v>105.92</v>
      </c>
      <c r="P1758" s="3">
        <v>121.63</v>
      </c>
      <c r="Q1758" s="3">
        <v>123.9</v>
      </c>
      <c r="R1758" s="3">
        <v>124.98</v>
      </c>
      <c r="S1758" s="3">
        <v>124.98</v>
      </c>
      <c r="T1758" s="3">
        <v>124.24</v>
      </c>
      <c r="U1758" s="3">
        <v>123.92</v>
      </c>
      <c r="V1758" s="3">
        <v>94</v>
      </c>
      <c r="W1758" s="3">
        <v>93.27</v>
      </c>
      <c r="X1758" s="3">
        <v>93.25</v>
      </c>
      <c r="Y1758" s="3">
        <v>93.36</v>
      </c>
      <c r="Z1758" s="3">
        <v>94.74</v>
      </c>
      <c r="AA1758" s="3">
        <v>95.58</v>
      </c>
      <c r="AB1758" s="3">
        <v>105.78</v>
      </c>
      <c r="AC1758" s="3">
        <v>108.29</v>
      </c>
      <c r="AD1758" s="3">
        <v>110.15</v>
      </c>
      <c r="AE1758" s="3">
        <v>110.7</v>
      </c>
      <c r="AF1758" s="3">
        <v>109.74</v>
      </c>
      <c r="AG1758" s="3">
        <v>109.65</v>
      </c>
      <c r="AH1758" s="3">
        <v>87.39</v>
      </c>
      <c r="AI1758" s="3">
        <v>86.76</v>
      </c>
      <c r="AJ1758" s="3">
        <v>86.77</v>
      </c>
      <c r="AK1758" s="3">
        <v>86.78</v>
      </c>
      <c r="AL1758" s="3">
        <v>86.8</v>
      </c>
      <c r="AM1758" s="3">
        <v>92.59</v>
      </c>
      <c r="AN1758" s="3">
        <v>94.69</v>
      </c>
      <c r="AO1758" s="3">
        <v>97.2</v>
      </c>
      <c r="AP1758" s="3">
        <v>99.06</v>
      </c>
      <c r="AQ1758" s="3">
        <v>99.61</v>
      </c>
      <c r="AR1758" s="3">
        <v>100.02</v>
      </c>
      <c r="AS1758" s="3">
        <v>99.05</v>
      </c>
      <c r="AT1758" s="3">
        <v>79.34</v>
      </c>
      <c r="AU1758" s="3">
        <v>77.63</v>
      </c>
      <c r="AV1758" s="3">
        <v>76.38</v>
      </c>
      <c r="AW1758" s="3">
        <v>76.39</v>
      </c>
      <c r="AX1758" s="3">
        <v>76.27</v>
      </c>
      <c r="AY1758" s="3">
        <v>77.430000000000007</v>
      </c>
    </row>
    <row r="1759" spans="1:51" x14ac:dyDescent="0.35">
      <c r="A1759" s="5">
        <f t="shared" si="28"/>
        <v>45188</v>
      </c>
      <c r="B1759" t="s">
        <v>2689</v>
      </c>
      <c r="C1759" s="2">
        <v>45188</v>
      </c>
      <c r="D1759" s="3">
        <v>84.62</v>
      </c>
      <c r="E1759" s="3">
        <v>103.37</v>
      </c>
      <c r="F1759" s="3">
        <v>115.02</v>
      </c>
      <c r="G1759" s="3">
        <v>123.44</v>
      </c>
      <c r="H1759" s="3">
        <v>121.09</v>
      </c>
      <c r="I1759" s="3">
        <v>117.68</v>
      </c>
      <c r="J1759" s="3">
        <v>108.69</v>
      </c>
      <c r="K1759" s="3">
        <v>107.07</v>
      </c>
      <c r="L1759" s="3">
        <v>106.96</v>
      </c>
      <c r="M1759" s="3">
        <v>106.07</v>
      </c>
      <c r="N1759" s="3">
        <v>106.46</v>
      </c>
      <c r="O1759" s="3">
        <v>106.1</v>
      </c>
      <c r="P1759" s="3">
        <v>121.35</v>
      </c>
      <c r="Q1759" s="3">
        <v>123.62</v>
      </c>
      <c r="R1759" s="3">
        <v>124.7</v>
      </c>
      <c r="S1759" s="3">
        <v>125.22</v>
      </c>
      <c r="T1759" s="3">
        <v>124.48</v>
      </c>
      <c r="U1759" s="3">
        <v>124.16</v>
      </c>
      <c r="V1759" s="3">
        <v>95.12</v>
      </c>
      <c r="W1759" s="3">
        <v>94.39</v>
      </c>
      <c r="X1759" s="3">
        <v>94.37</v>
      </c>
      <c r="Y1759" s="3">
        <v>94.48</v>
      </c>
      <c r="Z1759" s="3">
        <v>95.86</v>
      </c>
      <c r="AA1759" s="3">
        <v>96.7</v>
      </c>
      <c r="AB1759" s="3">
        <v>106.89</v>
      </c>
      <c r="AC1759" s="3">
        <v>109.4</v>
      </c>
      <c r="AD1759" s="3">
        <v>111.26</v>
      </c>
      <c r="AE1759" s="3">
        <v>111.81</v>
      </c>
      <c r="AF1759" s="3">
        <v>110.85</v>
      </c>
      <c r="AG1759" s="3">
        <v>110.76</v>
      </c>
      <c r="AH1759" s="3">
        <v>86.84</v>
      </c>
      <c r="AI1759" s="3">
        <v>86.21</v>
      </c>
      <c r="AJ1759" s="3">
        <v>86.22</v>
      </c>
      <c r="AK1759" s="3">
        <v>86.23</v>
      </c>
      <c r="AL1759" s="3">
        <v>86.25</v>
      </c>
      <c r="AM1759" s="3">
        <v>92.04</v>
      </c>
      <c r="AN1759" s="3">
        <v>95.84</v>
      </c>
      <c r="AO1759" s="3">
        <v>98.35</v>
      </c>
      <c r="AP1759" s="3">
        <v>100.21</v>
      </c>
      <c r="AQ1759" s="3">
        <v>100.76</v>
      </c>
      <c r="AR1759" s="3">
        <v>101.17</v>
      </c>
      <c r="AS1759" s="3">
        <v>100.2</v>
      </c>
      <c r="AT1759" s="3">
        <v>82.34</v>
      </c>
      <c r="AU1759" s="3">
        <v>80.63</v>
      </c>
      <c r="AV1759" s="3">
        <v>79.38</v>
      </c>
      <c r="AW1759" s="3">
        <v>79.39</v>
      </c>
      <c r="AX1759" s="3">
        <v>79.27</v>
      </c>
      <c r="AY1759" s="3">
        <v>80.430000000000007</v>
      </c>
    </row>
    <row r="1760" spans="1:51" x14ac:dyDescent="0.35">
      <c r="A1760" s="5">
        <f t="shared" si="28"/>
        <v>45189</v>
      </c>
      <c r="B1760" t="s">
        <v>2690</v>
      </c>
      <c r="C1760" s="2">
        <v>45189</v>
      </c>
      <c r="D1760" s="3">
        <v>86.33</v>
      </c>
      <c r="E1760" s="3">
        <v>102.13</v>
      </c>
      <c r="F1760" s="3">
        <v>114.32</v>
      </c>
      <c r="G1760" s="3">
        <v>124.18</v>
      </c>
      <c r="H1760" s="3">
        <v>120.38</v>
      </c>
      <c r="I1760" s="3">
        <v>115.94</v>
      </c>
      <c r="J1760" s="3">
        <v>106.95</v>
      </c>
      <c r="K1760" s="3">
        <v>105.33</v>
      </c>
      <c r="L1760" s="3">
        <v>105.22</v>
      </c>
      <c r="M1760" s="3">
        <v>105.07</v>
      </c>
      <c r="N1760" s="3">
        <v>105.46</v>
      </c>
      <c r="O1760" s="3">
        <v>105.1</v>
      </c>
      <c r="P1760" s="3">
        <v>120.76</v>
      </c>
      <c r="Q1760" s="3">
        <v>123.03</v>
      </c>
      <c r="R1760" s="3">
        <v>124.11</v>
      </c>
      <c r="S1760" s="3">
        <v>124.63</v>
      </c>
      <c r="T1760" s="3">
        <v>123.89</v>
      </c>
      <c r="U1760" s="3">
        <v>123.57</v>
      </c>
      <c r="V1760" s="3">
        <v>93.51</v>
      </c>
      <c r="W1760" s="3">
        <v>92.78</v>
      </c>
      <c r="X1760" s="3">
        <v>92.76</v>
      </c>
      <c r="Y1760" s="3">
        <v>92.87</v>
      </c>
      <c r="Z1760" s="3">
        <v>94.25</v>
      </c>
      <c r="AA1760" s="3">
        <v>95.09</v>
      </c>
      <c r="AB1760" s="3">
        <v>106.54</v>
      </c>
      <c r="AC1760" s="3">
        <v>109.05</v>
      </c>
      <c r="AD1760" s="3">
        <v>110.91</v>
      </c>
      <c r="AE1760" s="3">
        <v>111.46</v>
      </c>
      <c r="AF1760" s="3">
        <v>110.5</v>
      </c>
      <c r="AG1760" s="3">
        <v>110.41</v>
      </c>
      <c r="AH1760" s="3">
        <v>85.94</v>
      </c>
      <c r="AI1760" s="3">
        <v>85.31</v>
      </c>
      <c r="AJ1760" s="3">
        <v>85.32</v>
      </c>
      <c r="AK1760" s="3">
        <v>85.33</v>
      </c>
      <c r="AL1760" s="3">
        <v>85.35</v>
      </c>
      <c r="AM1760" s="3">
        <v>91.14</v>
      </c>
      <c r="AN1760" s="3">
        <v>94.94</v>
      </c>
      <c r="AO1760" s="3">
        <v>97.45</v>
      </c>
      <c r="AP1760" s="3">
        <v>99.31</v>
      </c>
      <c r="AQ1760" s="3">
        <v>99.86</v>
      </c>
      <c r="AR1760" s="3">
        <v>100.27</v>
      </c>
      <c r="AS1760" s="3">
        <v>99.3</v>
      </c>
      <c r="AT1760" s="3">
        <v>80.62</v>
      </c>
      <c r="AU1760" s="3">
        <v>78.91</v>
      </c>
      <c r="AV1760" s="3">
        <v>77.66</v>
      </c>
      <c r="AW1760" s="3">
        <v>77.67</v>
      </c>
      <c r="AX1760" s="3">
        <v>77.55</v>
      </c>
      <c r="AY1760" s="3">
        <v>78.709999999999994</v>
      </c>
    </row>
    <row r="1761" spans="1:51" x14ac:dyDescent="0.35">
      <c r="A1761" s="5">
        <f t="shared" si="28"/>
        <v>45190</v>
      </c>
      <c r="B1761" t="s">
        <v>2691</v>
      </c>
      <c r="C1761" s="2">
        <v>45190</v>
      </c>
      <c r="D1761" s="3">
        <v>88.72</v>
      </c>
      <c r="E1761" s="3">
        <v>101.57</v>
      </c>
      <c r="F1761" s="3">
        <v>113.71</v>
      </c>
      <c r="G1761" s="3">
        <v>124.32</v>
      </c>
      <c r="H1761" s="3">
        <v>120.73</v>
      </c>
      <c r="I1761" s="3">
        <v>115.17</v>
      </c>
      <c r="J1761" s="3">
        <v>106.74</v>
      </c>
      <c r="K1761" s="3">
        <v>105.12</v>
      </c>
      <c r="L1761" s="3">
        <v>105.01</v>
      </c>
      <c r="M1761" s="3">
        <v>104.68</v>
      </c>
      <c r="N1761" s="3">
        <v>105.07</v>
      </c>
      <c r="O1761" s="3">
        <v>104.71</v>
      </c>
      <c r="P1761" s="3">
        <v>120.5</v>
      </c>
      <c r="Q1761" s="3">
        <v>122.77</v>
      </c>
      <c r="R1761" s="3">
        <v>123.85</v>
      </c>
      <c r="S1761" s="3">
        <v>124.8</v>
      </c>
      <c r="T1761" s="3">
        <v>124.06</v>
      </c>
      <c r="U1761" s="3">
        <v>123.74</v>
      </c>
      <c r="V1761" s="3">
        <v>93.37</v>
      </c>
      <c r="W1761" s="3">
        <v>92.64</v>
      </c>
      <c r="X1761" s="3">
        <v>92.62</v>
      </c>
      <c r="Y1761" s="3">
        <v>92.73</v>
      </c>
      <c r="Z1761" s="3">
        <v>94.11</v>
      </c>
      <c r="AA1761" s="3">
        <v>94.95</v>
      </c>
      <c r="AB1761" s="3">
        <v>105.85</v>
      </c>
      <c r="AC1761" s="3">
        <v>108.36</v>
      </c>
      <c r="AD1761" s="3">
        <v>110.22</v>
      </c>
      <c r="AE1761" s="3">
        <v>110.77</v>
      </c>
      <c r="AF1761" s="3">
        <v>109.81</v>
      </c>
      <c r="AG1761" s="3">
        <v>109.72</v>
      </c>
      <c r="AH1761" s="3">
        <v>84.77</v>
      </c>
      <c r="AI1761" s="3">
        <v>84.14</v>
      </c>
      <c r="AJ1761" s="3">
        <v>84.15</v>
      </c>
      <c r="AK1761" s="3">
        <v>84.16</v>
      </c>
      <c r="AL1761" s="3">
        <v>84.18</v>
      </c>
      <c r="AM1761" s="3">
        <v>89.97</v>
      </c>
      <c r="AN1761" s="3">
        <v>94.49</v>
      </c>
      <c r="AO1761" s="3">
        <v>97</v>
      </c>
      <c r="AP1761" s="3">
        <v>98.86</v>
      </c>
      <c r="AQ1761" s="3">
        <v>99.41</v>
      </c>
      <c r="AR1761" s="3">
        <v>99.82</v>
      </c>
      <c r="AS1761" s="3">
        <v>98.85</v>
      </c>
      <c r="AT1761" s="3">
        <v>79.45</v>
      </c>
      <c r="AU1761" s="3">
        <v>77.739999999999995</v>
      </c>
      <c r="AV1761" s="3">
        <v>76.489999999999995</v>
      </c>
      <c r="AW1761" s="3">
        <v>76.5</v>
      </c>
      <c r="AX1761" s="3">
        <v>76.38</v>
      </c>
      <c r="AY1761" s="3">
        <v>77.540000000000006</v>
      </c>
    </row>
    <row r="1762" spans="1:51" x14ac:dyDescent="0.35">
      <c r="A1762" s="5">
        <f t="shared" si="28"/>
        <v>45191</v>
      </c>
      <c r="B1762" t="s">
        <v>2692</v>
      </c>
      <c r="C1762" s="2">
        <v>45191</v>
      </c>
      <c r="D1762" s="3">
        <v>91.85</v>
      </c>
      <c r="E1762" s="3">
        <v>103.77</v>
      </c>
      <c r="F1762" s="3">
        <v>115.1</v>
      </c>
      <c r="G1762" s="3">
        <v>126.45</v>
      </c>
      <c r="H1762" s="3">
        <v>123.34</v>
      </c>
      <c r="I1762" s="3">
        <v>116.39</v>
      </c>
      <c r="J1762" s="3">
        <v>108.07</v>
      </c>
      <c r="K1762" s="3">
        <v>106.45</v>
      </c>
      <c r="L1762" s="3">
        <v>106.34</v>
      </c>
      <c r="M1762" s="3">
        <v>105.83</v>
      </c>
      <c r="N1762" s="3">
        <v>106.22</v>
      </c>
      <c r="O1762" s="3">
        <v>105.86</v>
      </c>
      <c r="P1762" s="3">
        <v>121.46</v>
      </c>
      <c r="Q1762" s="3">
        <v>123.73</v>
      </c>
      <c r="R1762" s="3">
        <v>124.81</v>
      </c>
      <c r="S1762" s="3">
        <v>126.13</v>
      </c>
      <c r="T1762" s="3">
        <v>125.39</v>
      </c>
      <c r="U1762" s="3">
        <v>125.07</v>
      </c>
      <c r="V1762" s="3">
        <v>94.51</v>
      </c>
      <c r="W1762" s="3">
        <v>93.78</v>
      </c>
      <c r="X1762" s="3">
        <v>93.76</v>
      </c>
      <c r="Y1762" s="3">
        <v>93.87</v>
      </c>
      <c r="Z1762" s="3">
        <v>95.25</v>
      </c>
      <c r="AA1762" s="3">
        <v>96.09</v>
      </c>
      <c r="AB1762" s="3">
        <v>105.97</v>
      </c>
      <c r="AC1762" s="3">
        <v>108.48</v>
      </c>
      <c r="AD1762" s="3">
        <v>110.34</v>
      </c>
      <c r="AE1762" s="3">
        <v>110.89</v>
      </c>
      <c r="AF1762" s="3">
        <v>109.93</v>
      </c>
      <c r="AG1762" s="3">
        <v>109.84</v>
      </c>
      <c r="AH1762" s="3">
        <v>85.95</v>
      </c>
      <c r="AI1762" s="3">
        <v>85.32</v>
      </c>
      <c r="AJ1762" s="3">
        <v>85.33</v>
      </c>
      <c r="AK1762" s="3">
        <v>85.34</v>
      </c>
      <c r="AL1762" s="3">
        <v>85.36</v>
      </c>
      <c r="AM1762" s="3">
        <v>91.15</v>
      </c>
      <c r="AN1762" s="3">
        <v>93.49</v>
      </c>
      <c r="AO1762" s="3">
        <v>96</v>
      </c>
      <c r="AP1762" s="3">
        <v>97.86</v>
      </c>
      <c r="AQ1762" s="3">
        <v>98.41</v>
      </c>
      <c r="AR1762" s="3">
        <v>98.82</v>
      </c>
      <c r="AS1762" s="3">
        <v>97.85</v>
      </c>
      <c r="AT1762" s="3">
        <v>80.63</v>
      </c>
      <c r="AU1762" s="3">
        <v>78.92</v>
      </c>
      <c r="AV1762" s="3">
        <v>77.67</v>
      </c>
      <c r="AW1762" s="3">
        <v>77.680000000000007</v>
      </c>
      <c r="AX1762" s="3">
        <v>77.56</v>
      </c>
      <c r="AY1762" s="3">
        <v>78.72</v>
      </c>
    </row>
    <row r="1763" spans="1:51" x14ac:dyDescent="0.35">
      <c r="A1763" s="5">
        <f t="shared" si="28"/>
        <v>45194</v>
      </c>
      <c r="B1763" t="s">
        <v>2693</v>
      </c>
      <c r="C1763" s="2">
        <v>45194</v>
      </c>
      <c r="D1763" s="3">
        <v>96.34</v>
      </c>
      <c r="E1763" s="3">
        <v>107.65</v>
      </c>
      <c r="F1763" s="3">
        <v>117.93</v>
      </c>
      <c r="G1763" s="3">
        <v>127.12</v>
      </c>
      <c r="H1763" s="3">
        <v>124.01</v>
      </c>
      <c r="I1763" s="3">
        <v>117.06</v>
      </c>
      <c r="J1763" s="3">
        <v>110.56</v>
      </c>
      <c r="K1763" s="3">
        <v>108.94</v>
      </c>
      <c r="L1763" s="3">
        <v>108.83</v>
      </c>
      <c r="M1763" s="3">
        <v>108.22</v>
      </c>
      <c r="N1763" s="3">
        <v>108.61</v>
      </c>
      <c r="O1763" s="3">
        <v>108.25</v>
      </c>
      <c r="P1763" s="3">
        <v>121.91</v>
      </c>
      <c r="Q1763" s="3">
        <v>124.18</v>
      </c>
      <c r="R1763" s="3">
        <v>125.26</v>
      </c>
      <c r="S1763" s="3">
        <v>126.89</v>
      </c>
      <c r="T1763" s="3">
        <v>126.15</v>
      </c>
      <c r="U1763" s="3">
        <v>125.83</v>
      </c>
      <c r="V1763" s="3">
        <v>95.34</v>
      </c>
      <c r="W1763" s="3">
        <v>94.61</v>
      </c>
      <c r="X1763" s="3">
        <v>94.59</v>
      </c>
      <c r="Y1763" s="3">
        <v>94.7</v>
      </c>
      <c r="Z1763" s="3">
        <v>96.08</v>
      </c>
      <c r="AA1763" s="3">
        <v>96.92</v>
      </c>
      <c r="AB1763" s="3">
        <v>107.75</v>
      </c>
      <c r="AC1763" s="3">
        <v>110.26</v>
      </c>
      <c r="AD1763" s="3">
        <v>112.12</v>
      </c>
      <c r="AE1763" s="3">
        <v>112.67</v>
      </c>
      <c r="AF1763" s="3">
        <v>111.71</v>
      </c>
      <c r="AG1763" s="3">
        <v>111.62</v>
      </c>
      <c r="AH1763" s="3">
        <v>87.39</v>
      </c>
      <c r="AI1763" s="3">
        <v>86.76</v>
      </c>
      <c r="AJ1763" s="3">
        <v>86.77</v>
      </c>
      <c r="AK1763" s="3">
        <v>86.78</v>
      </c>
      <c r="AL1763" s="3">
        <v>86.8</v>
      </c>
      <c r="AM1763" s="3">
        <v>92.59</v>
      </c>
      <c r="AN1763" s="3">
        <v>95.27</v>
      </c>
      <c r="AO1763" s="3">
        <v>97.78</v>
      </c>
      <c r="AP1763" s="3">
        <v>99.64</v>
      </c>
      <c r="AQ1763" s="3">
        <v>100.19</v>
      </c>
      <c r="AR1763" s="3">
        <v>100.6</v>
      </c>
      <c r="AS1763" s="3">
        <v>99.63</v>
      </c>
      <c r="AT1763" s="3">
        <v>82.07</v>
      </c>
      <c r="AU1763" s="3">
        <v>80.36</v>
      </c>
      <c r="AV1763" s="3">
        <v>79.11</v>
      </c>
      <c r="AW1763" s="3">
        <v>79.12</v>
      </c>
      <c r="AX1763" s="3">
        <v>79</v>
      </c>
      <c r="AY1763" s="3">
        <v>80.16</v>
      </c>
    </row>
    <row r="1764" spans="1:51" x14ac:dyDescent="0.35">
      <c r="A1764" s="5">
        <f t="shared" si="28"/>
        <v>45195</v>
      </c>
      <c r="B1764" t="s">
        <v>2694</v>
      </c>
      <c r="C1764" s="2">
        <v>45195</v>
      </c>
      <c r="D1764" s="3">
        <v>87.91</v>
      </c>
      <c r="E1764" s="3">
        <v>101.78</v>
      </c>
      <c r="F1764" s="3">
        <v>110.09</v>
      </c>
      <c r="G1764" s="3">
        <v>121.48</v>
      </c>
      <c r="H1764" s="3">
        <v>118.37</v>
      </c>
      <c r="I1764" s="3">
        <v>111.42</v>
      </c>
      <c r="J1764" s="3">
        <v>105.32</v>
      </c>
      <c r="K1764" s="3">
        <v>103.7</v>
      </c>
      <c r="L1764" s="3">
        <v>103.59</v>
      </c>
      <c r="M1764" s="3">
        <v>102.94</v>
      </c>
      <c r="N1764" s="3">
        <v>103.33</v>
      </c>
      <c r="O1764" s="3">
        <v>102.97</v>
      </c>
      <c r="P1764" s="3">
        <v>117.41</v>
      </c>
      <c r="Q1764" s="3">
        <v>119.68</v>
      </c>
      <c r="R1764" s="3">
        <v>120.76</v>
      </c>
      <c r="S1764" s="3">
        <v>122.61</v>
      </c>
      <c r="T1764" s="3">
        <v>121.87</v>
      </c>
      <c r="U1764" s="3">
        <v>121.55</v>
      </c>
      <c r="V1764" s="3">
        <v>91.51</v>
      </c>
      <c r="W1764" s="3">
        <v>90.78</v>
      </c>
      <c r="X1764" s="3">
        <v>90.76</v>
      </c>
      <c r="Y1764" s="3">
        <v>90.87</v>
      </c>
      <c r="Z1764" s="3">
        <v>92.25</v>
      </c>
      <c r="AA1764" s="3">
        <v>93.09</v>
      </c>
      <c r="AB1764" s="3">
        <v>105.19</v>
      </c>
      <c r="AC1764" s="3">
        <v>107.7</v>
      </c>
      <c r="AD1764" s="3">
        <v>109.56</v>
      </c>
      <c r="AE1764" s="3">
        <v>110.11</v>
      </c>
      <c r="AF1764" s="3">
        <v>109.15</v>
      </c>
      <c r="AG1764" s="3">
        <v>109.06</v>
      </c>
      <c r="AH1764" s="3">
        <v>86.83</v>
      </c>
      <c r="AI1764" s="3">
        <v>86.2</v>
      </c>
      <c r="AJ1764" s="3">
        <v>86.21</v>
      </c>
      <c r="AK1764" s="3">
        <v>86.22</v>
      </c>
      <c r="AL1764" s="3">
        <v>86.24</v>
      </c>
      <c r="AM1764" s="3">
        <v>92.03</v>
      </c>
      <c r="AN1764" s="3">
        <v>102.86</v>
      </c>
      <c r="AO1764" s="3">
        <v>105.37</v>
      </c>
      <c r="AP1764" s="3">
        <v>107.23</v>
      </c>
      <c r="AQ1764" s="3">
        <v>107.78</v>
      </c>
      <c r="AR1764" s="3">
        <v>106.82</v>
      </c>
      <c r="AS1764" s="3">
        <v>106.73</v>
      </c>
      <c r="AT1764" s="3">
        <v>82.5</v>
      </c>
      <c r="AU1764" s="3">
        <v>81.87</v>
      </c>
      <c r="AV1764" s="3">
        <v>81.88</v>
      </c>
      <c r="AW1764" s="3">
        <v>81.89</v>
      </c>
      <c r="AX1764" s="3">
        <v>81.91</v>
      </c>
      <c r="AY1764" s="3">
        <v>87.7</v>
      </c>
    </row>
    <row r="1765" spans="1:51" x14ac:dyDescent="0.35">
      <c r="A1765" s="5">
        <f t="shared" si="28"/>
        <v>45196</v>
      </c>
      <c r="B1765" t="s">
        <v>2695</v>
      </c>
      <c r="C1765" s="2">
        <v>45196</v>
      </c>
      <c r="D1765" s="3">
        <v>87.37</v>
      </c>
      <c r="E1765" s="3">
        <v>101.25</v>
      </c>
      <c r="F1765" s="3">
        <v>110.25</v>
      </c>
      <c r="G1765" s="3">
        <v>121.51</v>
      </c>
      <c r="H1765" s="3">
        <v>118.4</v>
      </c>
      <c r="I1765" s="3">
        <v>111.45</v>
      </c>
      <c r="J1765" s="3">
        <v>104.91</v>
      </c>
      <c r="K1765" s="3">
        <v>103.29</v>
      </c>
      <c r="L1765" s="3">
        <v>103.18</v>
      </c>
      <c r="M1765" s="3">
        <v>102.45</v>
      </c>
      <c r="N1765" s="3">
        <v>102.84</v>
      </c>
      <c r="O1765" s="3">
        <v>102.48</v>
      </c>
      <c r="P1765" s="3">
        <v>117.12</v>
      </c>
      <c r="Q1765" s="3">
        <v>119.39</v>
      </c>
      <c r="R1765" s="3">
        <v>120.47</v>
      </c>
      <c r="S1765" s="3">
        <v>122.32</v>
      </c>
      <c r="T1765" s="3">
        <v>121.58</v>
      </c>
      <c r="U1765" s="3">
        <v>121.26</v>
      </c>
      <c r="V1765" s="3">
        <v>90.9</v>
      </c>
      <c r="W1765" s="3">
        <v>90.17</v>
      </c>
      <c r="X1765" s="3">
        <v>90.15</v>
      </c>
      <c r="Y1765" s="3">
        <v>90.26</v>
      </c>
      <c r="Z1765" s="3">
        <v>91.64</v>
      </c>
      <c r="AA1765" s="3">
        <v>92.48</v>
      </c>
      <c r="AB1765" s="3">
        <v>104.9</v>
      </c>
      <c r="AC1765" s="3">
        <v>107.41</v>
      </c>
      <c r="AD1765" s="3">
        <v>109.27</v>
      </c>
      <c r="AE1765" s="3">
        <v>109.82</v>
      </c>
      <c r="AF1765" s="3">
        <v>108.86</v>
      </c>
      <c r="AG1765" s="3">
        <v>108.77</v>
      </c>
      <c r="AH1765" s="3">
        <v>86.22</v>
      </c>
      <c r="AI1765" s="3">
        <v>85.59</v>
      </c>
      <c r="AJ1765" s="3">
        <v>85.6</v>
      </c>
      <c r="AK1765" s="3">
        <v>85.61</v>
      </c>
      <c r="AL1765" s="3">
        <v>85.63</v>
      </c>
      <c r="AM1765" s="3">
        <v>91.42</v>
      </c>
      <c r="AN1765" s="3">
        <v>102.57</v>
      </c>
      <c r="AO1765" s="3">
        <v>105.08</v>
      </c>
      <c r="AP1765" s="3">
        <v>106.94</v>
      </c>
      <c r="AQ1765" s="3">
        <v>107.49</v>
      </c>
      <c r="AR1765" s="3">
        <v>106.53</v>
      </c>
      <c r="AS1765" s="3">
        <v>106.44</v>
      </c>
      <c r="AT1765" s="3">
        <v>81.89</v>
      </c>
      <c r="AU1765" s="3">
        <v>81.260000000000005</v>
      </c>
      <c r="AV1765" s="3">
        <v>81.27</v>
      </c>
      <c r="AW1765" s="3">
        <v>81.28</v>
      </c>
      <c r="AX1765" s="3">
        <v>81.3</v>
      </c>
      <c r="AY1765" s="3">
        <v>87.09</v>
      </c>
    </row>
    <row r="1766" spans="1:51" x14ac:dyDescent="0.35">
      <c r="A1766" s="5">
        <f t="shared" si="28"/>
        <v>45197</v>
      </c>
      <c r="B1766" t="s">
        <v>2696</v>
      </c>
      <c r="C1766" s="2">
        <v>45197</v>
      </c>
      <c r="D1766" s="3">
        <v>87.27</v>
      </c>
      <c r="E1766" s="3">
        <v>99.78</v>
      </c>
      <c r="F1766" s="3">
        <v>108.44</v>
      </c>
      <c r="G1766" s="3">
        <v>119.54</v>
      </c>
      <c r="H1766" s="3">
        <v>116.43</v>
      </c>
      <c r="I1766" s="3">
        <v>109.48</v>
      </c>
      <c r="J1766" s="3">
        <v>104.18</v>
      </c>
      <c r="K1766" s="3">
        <v>102.56</v>
      </c>
      <c r="L1766" s="3">
        <v>102.45</v>
      </c>
      <c r="M1766" s="3">
        <v>101.48</v>
      </c>
      <c r="N1766" s="3">
        <v>101.87</v>
      </c>
      <c r="O1766" s="3">
        <v>101.51</v>
      </c>
      <c r="P1766" s="3">
        <v>115.76</v>
      </c>
      <c r="Q1766" s="3">
        <v>118.03</v>
      </c>
      <c r="R1766" s="3">
        <v>119.11</v>
      </c>
      <c r="S1766" s="3">
        <v>120.92</v>
      </c>
      <c r="T1766" s="3">
        <v>120.18</v>
      </c>
      <c r="U1766" s="3">
        <v>119.86</v>
      </c>
      <c r="V1766" s="3">
        <v>92.97</v>
      </c>
      <c r="W1766" s="3">
        <v>92.24</v>
      </c>
      <c r="X1766" s="3">
        <v>92.22</v>
      </c>
      <c r="Y1766" s="3">
        <v>92.33</v>
      </c>
      <c r="Z1766" s="3">
        <v>93.71</v>
      </c>
      <c r="AA1766" s="3">
        <v>94.55</v>
      </c>
      <c r="AB1766" s="3">
        <v>104.97</v>
      </c>
      <c r="AC1766" s="3">
        <v>107.48</v>
      </c>
      <c r="AD1766" s="3">
        <v>109.34</v>
      </c>
      <c r="AE1766" s="3">
        <v>109.89</v>
      </c>
      <c r="AF1766" s="3">
        <v>108.93</v>
      </c>
      <c r="AG1766" s="3">
        <v>108.84</v>
      </c>
      <c r="AH1766" s="3">
        <v>86.76</v>
      </c>
      <c r="AI1766" s="3">
        <v>86.13</v>
      </c>
      <c r="AJ1766" s="3">
        <v>86.14</v>
      </c>
      <c r="AK1766" s="3">
        <v>86.15</v>
      </c>
      <c r="AL1766" s="3">
        <v>86.17</v>
      </c>
      <c r="AM1766" s="3">
        <v>91.96</v>
      </c>
      <c r="AN1766" s="3">
        <v>102.64</v>
      </c>
      <c r="AO1766" s="3">
        <v>105.15</v>
      </c>
      <c r="AP1766" s="3">
        <v>107.01</v>
      </c>
      <c r="AQ1766" s="3">
        <v>107.56</v>
      </c>
      <c r="AR1766" s="3">
        <v>106.6</v>
      </c>
      <c r="AS1766" s="3">
        <v>106.51</v>
      </c>
      <c r="AT1766" s="3">
        <v>82.43</v>
      </c>
      <c r="AU1766" s="3">
        <v>81.8</v>
      </c>
      <c r="AV1766" s="3">
        <v>81.81</v>
      </c>
      <c r="AW1766" s="3">
        <v>81.819999999999993</v>
      </c>
      <c r="AX1766" s="3">
        <v>81.84</v>
      </c>
      <c r="AY1766" s="3">
        <v>87.63</v>
      </c>
    </row>
    <row r="1767" spans="1:51" x14ac:dyDescent="0.35">
      <c r="A1767" s="5">
        <f t="shared" si="28"/>
        <v>45198</v>
      </c>
      <c r="B1767" t="s">
        <v>2697</v>
      </c>
      <c r="C1767" s="2">
        <v>45198</v>
      </c>
      <c r="D1767" s="3">
        <v>98.02</v>
      </c>
      <c r="E1767" s="3">
        <v>105.6</v>
      </c>
      <c r="F1767" s="3">
        <v>119.19</v>
      </c>
      <c r="G1767" s="3">
        <v>116.08</v>
      </c>
      <c r="H1767" s="3">
        <v>109.13</v>
      </c>
      <c r="I1767" s="3">
        <v>105.03</v>
      </c>
      <c r="J1767" s="3">
        <v>103.41</v>
      </c>
      <c r="K1767" s="3">
        <v>103.3</v>
      </c>
      <c r="L1767" s="3">
        <v>101.61</v>
      </c>
      <c r="M1767" s="3">
        <v>102</v>
      </c>
      <c r="N1767" s="3">
        <v>101.64</v>
      </c>
      <c r="O1767" s="3">
        <v>116.8</v>
      </c>
      <c r="P1767" s="3">
        <v>119.07</v>
      </c>
      <c r="Q1767" s="3">
        <v>120.15</v>
      </c>
      <c r="R1767" s="3">
        <v>121.93</v>
      </c>
      <c r="S1767" s="3">
        <v>121.19</v>
      </c>
      <c r="T1767" s="3">
        <v>120.87</v>
      </c>
      <c r="U1767" s="3">
        <v>93.52</v>
      </c>
      <c r="V1767" s="3">
        <v>92.79</v>
      </c>
      <c r="W1767" s="3">
        <v>92.77</v>
      </c>
      <c r="X1767" s="3">
        <v>92.88</v>
      </c>
      <c r="Y1767" s="3">
        <v>94.26</v>
      </c>
      <c r="Z1767" s="3">
        <v>95.1</v>
      </c>
      <c r="AA1767" s="3">
        <v>105.58</v>
      </c>
      <c r="AB1767" s="3">
        <v>108.09</v>
      </c>
      <c r="AC1767" s="3">
        <v>109.95</v>
      </c>
      <c r="AD1767" s="3">
        <v>110.5</v>
      </c>
      <c r="AE1767" s="3">
        <v>109.54</v>
      </c>
      <c r="AF1767" s="3">
        <v>109.45</v>
      </c>
      <c r="AG1767" s="3">
        <v>86.89</v>
      </c>
      <c r="AH1767" s="3">
        <v>86.26</v>
      </c>
      <c r="AI1767" s="3">
        <v>86.27</v>
      </c>
      <c r="AJ1767" s="3">
        <v>86.28</v>
      </c>
      <c r="AK1767" s="3">
        <v>86.3</v>
      </c>
      <c r="AL1767" s="3">
        <v>92.09</v>
      </c>
      <c r="AM1767" s="3">
        <v>103.25</v>
      </c>
      <c r="AN1767" s="3">
        <v>105.76</v>
      </c>
      <c r="AO1767" s="3">
        <v>107.62</v>
      </c>
      <c r="AP1767" s="3">
        <v>108.17</v>
      </c>
      <c r="AQ1767" s="3">
        <v>107.21</v>
      </c>
      <c r="AR1767" s="3">
        <v>107.12</v>
      </c>
      <c r="AS1767" s="3">
        <v>82.56</v>
      </c>
      <c r="AT1767" s="3">
        <v>81.93</v>
      </c>
      <c r="AU1767" s="3">
        <v>81.94</v>
      </c>
      <c r="AV1767" s="3">
        <v>81.95</v>
      </c>
      <c r="AW1767" s="3">
        <v>81.97</v>
      </c>
      <c r="AX1767" s="3">
        <v>87.76</v>
      </c>
      <c r="AY1767" s="3">
        <v>98.92</v>
      </c>
    </row>
    <row r="1768" spans="1:51" x14ac:dyDescent="0.35">
      <c r="A1768" s="5">
        <f t="shared" si="28"/>
        <v>45201</v>
      </c>
      <c r="B1768" t="s">
        <v>2699</v>
      </c>
      <c r="C1768" s="2">
        <v>45201</v>
      </c>
      <c r="D1768" s="3">
        <v>91.86</v>
      </c>
      <c r="E1768" s="3">
        <v>103.41</v>
      </c>
      <c r="F1768" s="3">
        <v>115.87</v>
      </c>
      <c r="G1768" s="3">
        <v>114.07</v>
      </c>
      <c r="H1768" s="3">
        <v>104.91</v>
      </c>
      <c r="I1768" s="3">
        <v>101.67</v>
      </c>
      <c r="J1768" s="3">
        <v>100.05</v>
      </c>
      <c r="K1768" s="3">
        <v>99.94</v>
      </c>
      <c r="L1768" s="3">
        <v>98.48</v>
      </c>
      <c r="M1768" s="3">
        <v>98.87</v>
      </c>
      <c r="N1768" s="3">
        <v>98.51</v>
      </c>
      <c r="O1768" s="3">
        <v>115.05</v>
      </c>
      <c r="P1768" s="3">
        <v>117.32</v>
      </c>
      <c r="Q1768" s="3">
        <v>118.4</v>
      </c>
      <c r="R1768" s="3">
        <v>118.46</v>
      </c>
      <c r="S1768" s="3">
        <v>117.72</v>
      </c>
      <c r="T1768" s="3">
        <v>117.4</v>
      </c>
      <c r="U1768" s="3">
        <v>92.2</v>
      </c>
      <c r="V1768" s="3">
        <v>91.47</v>
      </c>
      <c r="W1768" s="3">
        <v>91.45</v>
      </c>
      <c r="X1768" s="3">
        <v>91.56</v>
      </c>
      <c r="Y1768" s="3">
        <v>92.94</v>
      </c>
      <c r="Z1768" s="3">
        <v>93.78</v>
      </c>
      <c r="AA1768" s="3">
        <v>104.22</v>
      </c>
      <c r="AB1768" s="3">
        <v>106.73</v>
      </c>
      <c r="AC1768" s="3">
        <v>108.59</v>
      </c>
      <c r="AD1768" s="3">
        <v>109.14</v>
      </c>
      <c r="AE1768" s="3">
        <v>108.18</v>
      </c>
      <c r="AF1768" s="3">
        <v>108.09</v>
      </c>
      <c r="AG1768" s="3">
        <v>86.02</v>
      </c>
      <c r="AH1768" s="3">
        <v>85.39</v>
      </c>
      <c r="AI1768" s="3">
        <v>85.4</v>
      </c>
      <c r="AJ1768" s="3">
        <v>85.41</v>
      </c>
      <c r="AK1768" s="3">
        <v>85.43</v>
      </c>
      <c r="AL1768" s="3">
        <v>91.22</v>
      </c>
      <c r="AM1768" s="3">
        <v>94.49</v>
      </c>
      <c r="AN1768" s="3">
        <v>97</v>
      </c>
      <c r="AO1768" s="3">
        <v>98.86</v>
      </c>
      <c r="AP1768" s="3">
        <v>99.41</v>
      </c>
      <c r="AQ1768" s="3">
        <v>98.45</v>
      </c>
      <c r="AR1768" s="3">
        <v>98.36</v>
      </c>
      <c r="AS1768" s="3">
        <v>77.06</v>
      </c>
      <c r="AT1768" s="3">
        <v>76.430000000000007</v>
      </c>
      <c r="AU1768" s="3">
        <v>76.44</v>
      </c>
      <c r="AV1768" s="3">
        <v>76.45</v>
      </c>
      <c r="AW1768" s="3">
        <v>76.47</v>
      </c>
      <c r="AX1768" s="3">
        <v>82.26</v>
      </c>
      <c r="AY1768" s="3">
        <v>90.16</v>
      </c>
    </row>
    <row r="1769" spans="1:51" x14ac:dyDescent="0.35">
      <c r="A1769" s="5">
        <f t="shared" si="28"/>
        <v>45202</v>
      </c>
      <c r="B1769" t="s">
        <v>2700</v>
      </c>
      <c r="C1769" s="2">
        <v>45202</v>
      </c>
      <c r="D1769" s="3">
        <v>88.68</v>
      </c>
      <c r="E1769" s="3">
        <v>100.37</v>
      </c>
      <c r="F1769" s="3">
        <v>112.57</v>
      </c>
      <c r="G1769" s="3">
        <v>112.12</v>
      </c>
      <c r="H1769" s="3">
        <v>101.26</v>
      </c>
      <c r="I1769" s="3">
        <v>98.57</v>
      </c>
      <c r="J1769" s="3">
        <v>96.95</v>
      </c>
      <c r="K1769" s="3">
        <v>96.84</v>
      </c>
      <c r="L1769" s="3">
        <v>95.78</v>
      </c>
      <c r="M1769" s="3">
        <v>96.17</v>
      </c>
      <c r="N1769" s="3">
        <v>95.81</v>
      </c>
      <c r="O1769" s="3">
        <v>112.66</v>
      </c>
      <c r="P1769" s="3">
        <v>114.93</v>
      </c>
      <c r="Q1769" s="3">
        <v>116.01</v>
      </c>
      <c r="R1769" s="3">
        <v>115.24</v>
      </c>
      <c r="S1769" s="3">
        <v>114.5</v>
      </c>
      <c r="T1769" s="3">
        <v>114.18</v>
      </c>
      <c r="U1769" s="3">
        <v>90.42</v>
      </c>
      <c r="V1769" s="3">
        <v>89.69</v>
      </c>
      <c r="W1769" s="3">
        <v>89.67</v>
      </c>
      <c r="X1769" s="3">
        <v>89.78</v>
      </c>
      <c r="Y1769" s="3">
        <v>91.16</v>
      </c>
      <c r="Z1769" s="3">
        <v>92</v>
      </c>
      <c r="AA1769" s="3">
        <v>103.26</v>
      </c>
      <c r="AB1769" s="3">
        <v>105.77</v>
      </c>
      <c r="AC1769" s="3">
        <v>107.63</v>
      </c>
      <c r="AD1769" s="3">
        <v>108.18</v>
      </c>
      <c r="AE1769" s="3">
        <v>107.22</v>
      </c>
      <c r="AF1769" s="3">
        <v>107.13</v>
      </c>
      <c r="AG1769" s="3">
        <v>85.31</v>
      </c>
      <c r="AH1769" s="3">
        <v>84.68</v>
      </c>
      <c r="AI1769" s="3">
        <v>84.69</v>
      </c>
      <c r="AJ1769" s="3">
        <v>84.7</v>
      </c>
      <c r="AK1769" s="3">
        <v>84.72</v>
      </c>
      <c r="AL1769" s="3">
        <v>90.51</v>
      </c>
      <c r="AM1769" s="3">
        <v>96.26</v>
      </c>
      <c r="AN1769" s="3">
        <v>98.77</v>
      </c>
      <c r="AO1769" s="3">
        <v>100.63</v>
      </c>
      <c r="AP1769" s="3">
        <v>101.18</v>
      </c>
      <c r="AQ1769" s="3">
        <v>100.22</v>
      </c>
      <c r="AR1769" s="3">
        <v>100.13</v>
      </c>
      <c r="AS1769" s="3">
        <v>78.06</v>
      </c>
      <c r="AT1769" s="3">
        <v>77.430000000000007</v>
      </c>
      <c r="AU1769" s="3">
        <v>77.44</v>
      </c>
      <c r="AV1769" s="3">
        <v>77.45</v>
      </c>
      <c r="AW1769" s="3">
        <v>77.47</v>
      </c>
      <c r="AX1769" s="3">
        <v>83.26</v>
      </c>
      <c r="AY1769" s="3">
        <v>91.93</v>
      </c>
    </row>
    <row r="1770" spans="1:51" x14ac:dyDescent="0.35">
      <c r="A1770" s="5">
        <f t="shared" si="28"/>
        <v>45203</v>
      </c>
      <c r="B1770" t="s">
        <v>2701</v>
      </c>
      <c r="C1770" s="2">
        <v>45203</v>
      </c>
      <c r="D1770" s="3">
        <v>90.64</v>
      </c>
      <c r="E1770" s="3">
        <v>102.21</v>
      </c>
      <c r="F1770" s="3">
        <v>114.12</v>
      </c>
      <c r="G1770" s="3">
        <v>113.86</v>
      </c>
      <c r="H1770" s="3">
        <v>102.39</v>
      </c>
      <c r="I1770" s="3">
        <v>100.75</v>
      </c>
      <c r="J1770" s="3">
        <v>99.13</v>
      </c>
      <c r="K1770" s="3">
        <v>99.02</v>
      </c>
      <c r="L1770" s="3">
        <v>97.85</v>
      </c>
      <c r="M1770" s="3">
        <v>98.24</v>
      </c>
      <c r="N1770" s="3">
        <v>97.88</v>
      </c>
      <c r="O1770" s="3">
        <v>114.05</v>
      </c>
      <c r="P1770" s="3">
        <v>116.32</v>
      </c>
      <c r="Q1770" s="3">
        <v>117.4</v>
      </c>
      <c r="R1770" s="3">
        <v>116.44</v>
      </c>
      <c r="S1770" s="3">
        <v>115.7</v>
      </c>
      <c r="T1770" s="3">
        <v>115.38</v>
      </c>
      <c r="U1770" s="3">
        <v>91.46</v>
      </c>
      <c r="V1770" s="3">
        <v>90.73</v>
      </c>
      <c r="W1770" s="3">
        <v>90.71</v>
      </c>
      <c r="X1770" s="3">
        <v>90.82</v>
      </c>
      <c r="Y1770" s="3">
        <v>92.2</v>
      </c>
      <c r="Z1770" s="3">
        <v>93.04</v>
      </c>
      <c r="AA1770" s="3">
        <v>104.04</v>
      </c>
      <c r="AB1770" s="3">
        <v>106.55</v>
      </c>
      <c r="AC1770" s="3">
        <v>108.41</v>
      </c>
      <c r="AD1770" s="3">
        <v>108.96</v>
      </c>
      <c r="AE1770" s="3">
        <v>108</v>
      </c>
      <c r="AF1770" s="3">
        <v>107.91</v>
      </c>
      <c r="AG1770" s="3">
        <v>85.77</v>
      </c>
      <c r="AH1770" s="3">
        <v>85.14</v>
      </c>
      <c r="AI1770" s="3">
        <v>85.15</v>
      </c>
      <c r="AJ1770" s="3">
        <v>85.16</v>
      </c>
      <c r="AK1770" s="3">
        <v>85.18</v>
      </c>
      <c r="AL1770" s="3">
        <v>90.97</v>
      </c>
      <c r="AM1770" s="3">
        <v>95.34</v>
      </c>
      <c r="AN1770" s="3">
        <v>97.85</v>
      </c>
      <c r="AO1770" s="3">
        <v>99.71</v>
      </c>
      <c r="AP1770" s="3">
        <v>100.26</v>
      </c>
      <c r="AQ1770" s="3">
        <v>99.3</v>
      </c>
      <c r="AR1770" s="3">
        <v>99.21</v>
      </c>
      <c r="AS1770" s="3">
        <v>78.260000000000005</v>
      </c>
      <c r="AT1770" s="3">
        <v>77.63</v>
      </c>
      <c r="AU1770" s="3">
        <v>77.64</v>
      </c>
      <c r="AV1770" s="3">
        <v>77.650000000000006</v>
      </c>
      <c r="AW1770" s="3">
        <v>77.67</v>
      </c>
      <c r="AX1770" s="3">
        <v>83.46</v>
      </c>
      <c r="AY1770" s="3">
        <v>91.01</v>
      </c>
    </row>
    <row r="1771" spans="1:51" x14ac:dyDescent="0.35">
      <c r="A1771" s="5">
        <f t="shared" si="28"/>
        <v>45204</v>
      </c>
      <c r="B1771" t="s">
        <v>2702</v>
      </c>
      <c r="C1771" s="2">
        <v>45204</v>
      </c>
      <c r="D1771" s="3">
        <v>86.82</v>
      </c>
      <c r="E1771" s="3">
        <v>99.48</v>
      </c>
      <c r="F1771" s="3">
        <v>111.64</v>
      </c>
      <c r="G1771" s="3">
        <v>111.38</v>
      </c>
      <c r="H1771" s="3">
        <v>99.91</v>
      </c>
      <c r="I1771" s="3">
        <v>99.3</v>
      </c>
      <c r="J1771" s="3">
        <v>97.68</v>
      </c>
      <c r="K1771" s="3">
        <v>97.57</v>
      </c>
      <c r="L1771" s="3">
        <v>96.37</v>
      </c>
      <c r="M1771" s="3">
        <v>96.76</v>
      </c>
      <c r="N1771" s="3">
        <v>96.4</v>
      </c>
      <c r="O1771" s="3">
        <v>112.33</v>
      </c>
      <c r="P1771" s="3">
        <v>114.6</v>
      </c>
      <c r="Q1771" s="3">
        <v>115.68</v>
      </c>
      <c r="R1771" s="3">
        <v>115.05</v>
      </c>
      <c r="S1771" s="3">
        <v>114.31</v>
      </c>
      <c r="T1771" s="3">
        <v>113.99</v>
      </c>
      <c r="U1771" s="3">
        <v>89.19</v>
      </c>
      <c r="V1771" s="3">
        <v>88.46</v>
      </c>
      <c r="W1771" s="3">
        <v>88.44</v>
      </c>
      <c r="X1771" s="3">
        <v>88.55</v>
      </c>
      <c r="Y1771" s="3">
        <v>89.93</v>
      </c>
      <c r="Z1771" s="3">
        <v>90.77</v>
      </c>
      <c r="AA1771" s="3">
        <v>102.48</v>
      </c>
      <c r="AB1771" s="3">
        <v>104.99</v>
      </c>
      <c r="AC1771" s="3">
        <v>106.85</v>
      </c>
      <c r="AD1771" s="3">
        <v>107.4</v>
      </c>
      <c r="AE1771" s="3">
        <v>106.44</v>
      </c>
      <c r="AF1771" s="3">
        <v>106.35</v>
      </c>
      <c r="AG1771" s="3">
        <v>84.32</v>
      </c>
      <c r="AH1771" s="3">
        <v>83.69</v>
      </c>
      <c r="AI1771" s="3">
        <v>83.7</v>
      </c>
      <c r="AJ1771" s="3">
        <v>83.71</v>
      </c>
      <c r="AK1771" s="3">
        <v>83.73</v>
      </c>
      <c r="AL1771" s="3">
        <v>89.52</v>
      </c>
      <c r="AM1771" s="3">
        <v>94.49</v>
      </c>
      <c r="AN1771" s="3">
        <v>97</v>
      </c>
      <c r="AO1771" s="3">
        <v>98.86</v>
      </c>
      <c r="AP1771" s="3">
        <v>99.41</v>
      </c>
      <c r="AQ1771" s="3">
        <v>98.45</v>
      </c>
      <c r="AR1771" s="3">
        <v>98.36</v>
      </c>
      <c r="AS1771" s="3">
        <v>76.959999999999994</v>
      </c>
      <c r="AT1771" s="3">
        <v>76.33</v>
      </c>
      <c r="AU1771" s="3">
        <v>76.34</v>
      </c>
      <c r="AV1771" s="3">
        <v>76.349999999999994</v>
      </c>
      <c r="AW1771" s="3">
        <v>76.37</v>
      </c>
      <c r="AX1771" s="3">
        <v>82.16</v>
      </c>
      <c r="AY1771" s="3">
        <v>90.16</v>
      </c>
    </row>
    <row r="1772" spans="1:51" x14ac:dyDescent="0.35">
      <c r="A1772" s="5">
        <f t="shared" si="28"/>
        <v>45205</v>
      </c>
      <c r="B1772" t="s">
        <v>2703</v>
      </c>
      <c r="C1772" s="2">
        <v>45205</v>
      </c>
      <c r="D1772" s="3">
        <v>90.27</v>
      </c>
      <c r="E1772" s="3">
        <v>101.72</v>
      </c>
      <c r="F1772" s="3">
        <v>114.18</v>
      </c>
      <c r="G1772" s="3">
        <v>113.92</v>
      </c>
      <c r="H1772" s="3">
        <v>102.45</v>
      </c>
      <c r="I1772" s="3">
        <v>100.76</v>
      </c>
      <c r="J1772" s="3">
        <v>99.14</v>
      </c>
      <c r="K1772" s="3">
        <v>99.03</v>
      </c>
      <c r="L1772" s="3">
        <v>97.82</v>
      </c>
      <c r="M1772" s="3">
        <v>98.21</v>
      </c>
      <c r="N1772" s="3">
        <v>97.85</v>
      </c>
      <c r="O1772" s="3">
        <v>114.6</v>
      </c>
      <c r="P1772" s="3">
        <v>116.87</v>
      </c>
      <c r="Q1772" s="3">
        <v>117.95</v>
      </c>
      <c r="R1772" s="3">
        <v>117.04</v>
      </c>
      <c r="S1772" s="3">
        <v>116.3</v>
      </c>
      <c r="T1772" s="3">
        <v>115.98</v>
      </c>
      <c r="U1772" s="3">
        <v>91.61</v>
      </c>
      <c r="V1772" s="3">
        <v>90.88</v>
      </c>
      <c r="W1772" s="3">
        <v>90.86</v>
      </c>
      <c r="X1772" s="3">
        <v>90.97</v>
      </c>
      <c r="Y1772" s="3">
        <v>92.35</v>
      </c>
      <c r="Z1772" s="3">
        <v>93.19</v>
      </c>
      <c r="AA1772" s="3">
        <v>103.26</v>
      </c>
      <c r="AB1772" s="3">
        <v>105.77</v>
      </c>
      <c r="AC1772" s="3">
        <v>107.63</v>
      </c>
      <c r="AD1772" s="3">
        <v>108.18</v>
      </c>
      <c r="AE1772" s="3">
        <v>107.22</v>
      </c>
      <c r="AF1772" s="3">
        <v>107.13</v>
      </c>
      <c r="AG1772" s="3">
        <v>88.07</v>
      </c>
      <c r="AH1772" s="3">
        <v>87.44</v>
      </c>
      <c r="AI1772" s="3">
        <v>87.45</v>
      </c>
      <c r="AJ1772" s="3">
        <v>87.46</v>
      </c>
      <c r="AK1772" s="3">
        <v>87.48</v>
      </c>
      <c r="AL1772" s="3">
        <v>93.27</v>
      </c>
      <c r="AM1772" s="3">
        <v>95.61</v>
      </c>
      <c r="AN1772" s="3">
        <v>98.12</v>
      </c>
      <c r="AO1772" s="3">
        <v>99.98</v>
      </c>
      <c r="AP1772" s="3">
        <v>100.53</v>
      </c>
      <c r="AQ1772" s="3">
        <v>99.57</v>
      </c>
      <c r="AR1772" s="3">
        <v>99.48</v>
      </c>
      <c r="AS1772" s="3">
        <v>79.010000000000005</v>
      </c>
      <c r="AT1772" s="3">
        <v>78.38</v>
      </c>
      <c r="AU1772" s="3">
        <v>78.39</v>
      </c>
      <c r="AV1772" s="3">
        <v>78.400000000000006</v>
      </c>
      <c r="AW1772" s="3">
        <v>78.42</v>
      </c>
      <c r="AX1772" s="3">
        <v>84.21</v>
      </c>
      <c r="AY1772" s="3">
        <v>90.72</v>
      </c>
    </row>
    <row r="1773" spans="1:51" x14ac:dyDescent="0.35">
      <c r="A1773" s="5">
        <f t="shared" si="28"/>
        <v>45208</v>
      </c>
      <c r="B1773" t="s">
        <v>2704</v>
      </c>
      <c r="C1773" s="2">
        <v>45208</v>
      </c>
      <c r="D1773" s="3">
        <v>100.77</v>
      </c>
      <c r="E1773" s="3">
        <v>109.89</v>
      </c>
      <c r="F1773" s="3">
        <v>122.37</v>
      </c>
      <c r="G1773" s="3">
        <v>122.8</v>
      </c>
      <c r="H1773" s="3">
        <v>110.72</v>
      </c>
      <c r="I1773" s="3">
        <v>106.18</v>
      </c>
      <c r="J1773" s="3">
        <v>104.56</v>
      </c>
      <c r="K1773" s="3">
        <v>104.45</v>
      </c>
      <c r="L1773" s="3">
        <v>103.22</v>
      </c>
      <c r="M1773" s="3">
        <v>103.61</v>
      </c>
      <c r="N1773" s="3">
        <v>103.25</v>
      </c>
      <c r="O1773" s="3">
        <v>119.6</v>
      </c>
      <c r="P1773" s="3">
        <v>121.87</v>
      </c>
      <c r="Q1773" s="3">
        <v>122.95</v>
      </c>
      <c r="R1773" s="3">
        <v>121.81</v>
      </c>
      <c r="S1773" s="3">
        <v>121.07</v>
      </c>
      <c r="T1773" s="3">
        <v>120.75</v>
      </c>
      <c r="U1773" s="3">
        <v>94.94</v>
      </c>
      <c r="V1773" s="3">
        <v>94.21</v>
      </c>
      <c r="W1773" s="3">
        <v>94.19</v>
      </c>
      <c r="X1773" s="3">
        <v>94.3</v>
      </c>
      <c r="Y1773" s="3">
        <v>95.68</v>
      </c>
      <c r="Z1773" s="3">
        <v>96.52</v>
      </c>
      <c r="AA1773" s="3">
        <v>106.47</v>
      </c>
      <c r="AB1773" s="3">
        <v>108.98</v>
      </c>
      <c r="AC1773" s="3">
        <v>110.84</v>
      </c>
      <c r="AD1773" s="3">
        <v>111.39</v>
      </c>
      <c r="AE1773" s="3">
        <v>110.43</v>
      </c>
      <c r="AF1773" s="3">
        <v>110.34</v>
      </c>
      <c r="AG1773" s="3">
        <v>91.08</v>
      </c>
      <c r="AH1773" s="3">
        <v>90.45</v>
      </c>
      <c r="AI1773" s="3">
        <v>90.46</v>
      </c>
      <c r="AJ1773" s="3">
        <v>90.47</v>
      </c>
      <c r="AK1773" s="3">
        <v>90.49</v>
      </c>
      <c r="AL1773" s="3">
        <v>96.28</v>
      </c>
      <c r="AM1773" s="3">
        <v>98.6</v>
      </c>
      <c r="AN1773" s="3">
        <v>101.11</v>
      </c>
      <c r="AO1773" s="3">
        <v>102.97</v>
      </c>
      <c r="AP1773" s="3">
        <v>103.52</v>
      </c>
      <c r="AQ1773" s="3">
        <v>102.56</v>
      </c>
      <c r="AR1773" s="3">
        <v>102.47</v>
      </c>
      <c r="AS1773" s="3">
        <v>82.21</v>
      </c>
      <c r="AT1773" s="3">
        <v>81.58</v>
      </c>
      <c r="AU1773" s="3">
        <v>81.59</v>
      </c>
      <c r="AV1773" s="3">
        <v>81.599999999999994</v>
      </c>
      <c r="AW1773" s="3">
        <v>81.62</v>
      </c>
      <c r="AX1773" s="3">
        <v>87.41</v>
      </c>
      <c r="AY1773" s="3">
        <v>93.71</v>
      </c>
    </row>
    <row r="1774" spans="1:51" x14ac:dyDescent="0.35">
      <c r="A1774" s="5">
        <f t="shared" si="28"/>
        <v>45209</v>
      </c>
      <c r="B1774" t="s">
        <v>2705</v>
      </c>
      <c r="C1774" s="2">
        <v>45209</v>
      </c>
      <c r="D1774" s="3">
        <v>114.57</v>
      </c>
      <c r="E1774" s="3">
        <v>122.26</v>
      </c>
      <c r="F1774" s="3">
        <v>132.85</v>
      </c>
      <c r="G1774" s="3">
        <v>133.59</v>
      </c>
      <c r="H1774" s="3">
        <v>121.17</v>
      </c>
      <c r="I1774" s="3">
        <v>116.27</v>
      </c>
      <c r="J1774" s="3">
        <v>114.65</v>
      </c>
      <c r="K1774" s="3">
        <v>114.54</v>
      </c>
      <c r="L1774" s="3">
        <v>113.14</v>
      </c>
      <c r="M1774" s="3">
        <v>113.53</v>
      </c>
      <c r="N1774" s="3">
        <v>113.17</v>
      </c>
      <c r="O1774" s="3">
        <v>128.55000000000001</v>
      </c>
      <c r="P1774" s="3">
        <v>130.82</v>
      </c>
      <c r="Q1774" s="3">
        <v>131.9</v>
      </c>
      <c r="R1774" s="3">
        <v>130.65</v>
      </c>
      <c r="S1774" s="3">
        <v>129.91</v>
      </c>
      <c r="T1774" s="3">
        <v>129.59</v>
      </c>
      <c r="U1774" s="3">
        <v>100.84</v>
      </c>
      <c r="V1774" s="3">
        <v>100.11</v>
      </c>
      <c r="W1774" s="3">
        <v>100.09</v>
      </c>
      <c r="X1774" s="3">
        <v>100.2</v>
      </c>
      <c r="Y1774" s="3">
        <v>101.58</v>
      </c>
      <c r="Z1774" s="3">
        <v>102.42</v>
      </c>
      <c r="AA1774" s="3">
        <v>111.56</v>
      </c>
      <c r="AB1774" s="3">
        <v>114.07</v>
      </c>
      <c r="AC1774" s="3">
        <v>115.93</v>
      </c>
      <c r="AD1774" s="3">
        <v>116.48</v>
      </c>
      <c r="AE1774" s="3">
        <v>115.52</v>
      </c>
      <c r="AF1774" s="3">
        <v>115.43</v>
      </c>
      <c r="AG1774" s="3">
        <v>93.2</v>
      </c>
      <c r="AH1774" s="3">
        <v>92.57</v>
      </c>
      <c r="AI1774" s="3">
        <v>92.58</v>
      </c>
      <c r="AJ1774" s="3">
        <v>92.59</v>
      </c>
      <c r="AK1774" s="3">
        <v>92.61</v>
      </c>
      <c r="AL1774" s="3">
        <v>98.4</v>
      </c>
      <c r="AM1774" s="3">
        <v>101.55</v>
      </c>
      <c r="AN1774" s="3">
        <v>104.06</v>
      </c>
      <c r="AO1774" s="3">
        <v>105.92</v>
      </c>
      <c r="AP1774" s="3">
        <v>106.47</v>
      </c>
      <c r="AQ1774" s="3">
        <v>105.51</v>
      </c>
      <c r="AR1774" s="3">
        <v>105.42</v>
      </c>
      <c r="AS1774" s="3">
        <v>83.56</v>
      </c>
      <c r="AT1774" s="3">
        <v>82.93</v>
      </c>
      <c r="AU1774" s="3">
        <v>82.94</v>
      </c>
      <c r="AV1774" s="3">
        <v>82.95</v>
      </c>
      <c r="AW1774" s="3">
        <v>82.97</v>
      </c>
      <c r="AX1774" s="3">
        <v>88.76</v>
      </c>
      <c r="AY1774" s="3">
        <v>96.66</v>
      </c>
    </row>
    <row r="1775" spans="1:51" x14ac:dyDescent="0.35">
      <c r="A1775" s="5">
        <f t="shared" si="28"/>
        <v>45210</v>
      </c>
      <c r="B1775" t="s">
        <v>2706</v>
      </c>
      <c r="C1775" s="2">
        <v>45210</v>
      </c>
      <c r="D1775" s="3">
        <v>108.66</v>
      </c>
      <c r="E1775" s="3">
        <v>117.16</v>
      </c>
      <c r="F1775" s="3">
        <v>129.08000000000001</v>
      </c>
      <c r="G1775" s="3">
        <v>129.29</v>
      </c>
      <c r="H1775" s="3">
        <v>117.56</v>
      </c>
      <c r="I1775" s="3">
        <v>113.82</v>
      </c>
      <c r="J1775" s="3">
        <v>112.2</v>
      </c>
      <c r="K1775" s="3">
        <v>112.09</v>
      </c>
      <c r="L1775" s="3">
        <v>110.75</v>
      </c>
      <c r="M1775" s="3">
        <v>111.14</v>
      </c>
      <c r="N1775" s="3">
        <v>110.78</v>
      </c>
      <c r="O1775" s="3">
        <v>127.19</v>
      </c>
      <c r="P1775" s="3">
        <v>129.46</v>
      </c>
      <c r="Q1775" s="3">
        <v>130.54</v>
      </c>
      <c r="R1775" s="3">
        <v>129.22999999999999</v>
      </c>
      <c r="S1775" s="3">
        <v>128.49</v>
      </c>
      <c r="T1775" s="3">
        <v>128.16999999999999</v>
      </c>
      <c r="U1775" s="3">
        <v>99.43</v>
      </c>
      <c r="V1775" s="3">
        <v>98.7</v>
      </c>
      <c r="W1775" s="3">
        <v>98.68</v>
      </c>
      <c r="X1775" s="3">
        <v>98.79</v>
      </c>
      <c r="Y1775" s="3">
        <v>100.17</v>
      </c>
      <c r="Z1775" s="3">
        <v>101.01</v>
      </c>
      <c r="AA1775" s="3">
        <v>110.74</v>
      </c>
      <c r="AB1775" s="3">
        <v>113.25</v>
      </c>
      <c r="AC1775" s="3">
        <v>115.11</v>
      </c>
      <c r="AD1775" s="3">
        <v>115.66</v>
      </c>
      <c r="AE1775" s="3">
        <v>114.7</v>
      </c>
      <c r="AF1775" s="3">
        <v>114.61</v>
      </c>
      <c r="AG1775" s="3">
        <v>91.19</v>
      </c>
      <c r="AH1775" s="3">
        <v>90.56</v>
      </c>
      <c r="AI1775" s="3">
        <v>90.57</v>
      </c>
      <c r="AJ1775" s="3">
        <v>90.58</v>
      </c>
      <c r="AK1775" s="3">
        <v>90.6</v>
      </c>
      <c r="AL1775" s="3">
        <v>96.39</v>
      </c>
      <c r="AM1775" s="3">
        <v>99.69</v>
      </c>
      <c r="AN1775" s="3">
        <v>102.2</v>
      </c>
      <c r="AO1775" s="3">
        <v>104.06</v>
      </c>
      <c r="AP1775" s="3">
        <v>104.61</v>
      </c>
      <c r="AQ1775" s="3">
        <v>103.65</v>
      </c>
      <c r="AR1775" s="3">
        <v>103.56</v>
      </c>
      <c r="AS1775" s="3">
        <v>83.56</v>
      </c>
      <c r="AT1775" s="3">
        <v>82.93</v>
      </c>
      <c r="AU1775" s="3">
        <v>82.94</v>
      </c>
      <c r="AV1775" s="3">
        <v>82.95</v>
      </c>
      <c r="AW1775" s="3">
        <v>82.97</v>
      </c>
      <c r="AX1775" s="3">
        <v>88.76</v>
      </c>
      <c r="AY1775" s="3">
        <v>94.8</v>
      </c>
    </row>
    <row r="1776" spans="1:51" x14ac:dyDescent="0.35">
      <c r="A1776" s="5">
        <f t="shared" si="28"/>
        <v>45211</v>
      </c>
      <c r="B1776" t="s">
        <v>2707</v>
      </c>
      <c r="C1776" s="2">
        <v>45211</v>
      </c>
      <c r="D1776" s="3">
        <v>119.71</v>
      </c>
      <c r="E1776" s="3">
        <v>127.32</v>
      </c>
      <c r="F1776" s="3">
        <v>137.61000000000001</v>
      </c>
      <c r="G1776" s="3">
        <v>137.82</v>
      </c>
      <c r="H1776" s="3">
        <v>126.09</v>
      </c>
      <c r="I1776" s="3">
        <v>121.02</v>
      </c>
      <c r="J1776" s="3">
        <v>119.4</v>
      </c>
      <c r="K1776" s="3">
        <v>119.29</v>
      </c>
      <c r="L1776" s="3">
        <v>118.13</v>
      </c>
      <c r="M1776" s="3">
        <v>118.52</v>
      </c>
      <c r="N1776" s="3">
        <v>118.16</v>
      </c>
      <c r="O1776" s="3">
        <v>132.84</v>
      </c>
      <c r="P1776" s="3">
        <v>135.11000000000001</v>
      </c>
      <c r="Q1776" s="3">
        <v>136.19</v>
      </c>
      <c r="R1776" s="3">
        <v>134.86000000000001</v>
      </c>
      <c r="S1776" s="3">
        <v>134.12</v>
      </c>
      <c r="T1776" s="3">
        <v>133.80000000000001</v>
      </c>
      <c r="U1776" s="3">
        <v>103.35</v>
      </c>
      <c r="V1776" s="3">
        <v>102.62</v>
      </c>
      <c r="W1776" s="3">
        <v>102.6</v>
      </c>
      <c r="X1776" s="3">
        <v>102.71</v>
      </c>
      <c r="Y1776" s="3">
        <v>104.09</v>
      </c>
      <c r="Z1776" s="3">
        <v>104.93</v>
      </c>
      <c r="AA1776" s="3">
        <v>113.85</v>
      </c>
      <c r="AB1776" s="3">
        <v>116.36</v>
      </c>
      <c r="AC1776" s="3">
        <v>118.22</v>
      </c>
      <c r="AD1776" s="3">
        <v>118.77</v>
      </c>
      <c r="AE1776" s="3">
        <v>117.81</v>
      </c>
      <c r="AF1776" s="3">
        <v>117.72</v>
      </c>
      <c r="AG1776" s="3">
        <v>93.31</v>
      </c>
      <c r="AH1776" s="3">
        <v>92.68</v>
      </c>
      <c r="AI1776" s="3">
        <v>92.69</v>
      </c>
      <c r="AJ1776" s="3">
        <v>92.7</v>
      </c>
      <c r="AK1776" s="3">
        <v>92.72</v>
      </c>
      <c r="AL1776" s="3">
        <v>98.51</v>
      </c>
      <c r="AM1776" s="3">
        <v>101.13</v>
      </c>
      <c r="AN1776" s="3">
        <v>103.64</v>
      </c>
      <c r="AO1776" s="3">
        <v>105.5</v>
      </c>
      <c r="AP1776" s="3">
        <v>106.05</v>
      </c>
      <c r="AQ1776" s="3">
        <v>105.09</v>
      </c>
      <c r="AR1776" s="3">
        <v>105</v>
      </c>
      <c r="AS1776" s="3">
        <v>85.41</v>
      </c>
      <c r="AT1776" s="3">
        <v>84.78</v>
      </c>
      <c r="AU1776" s="3">
        <v>84.79</v>
      </c>
      <c r="AV1776" s="3">
        <v>84.8</v>
      </c>
      <c r="AW1776" s="3">
        <v>84.82</v>
      </c>
      <c r="AX1776" s="3">
        <v>90.61</v>
      </c>
      <c r="AY1776" s="3">
        <v>96.24</v>
      </c>
    </row>
    <row r="1777" spans="1:51" x14ac:dyDescent="0.35">
      <c r="A1777" s="5">
        <f t="shared" si="28"/>
        <v>45212</v>
      </c>
      <c r="B1777" t="s">
        <v>2708</v>
      </c>
      <c r="C1777" s="2">
        <v>45212</v>
      </c>
      <c r="D1777" s="3">
        <v>124.93</v>
      </c>
      <c r="E1777" s="3">
        <v>132.29</v>
      </c>
      <c r="F1777" s="3">
        <v>143.43</v>
      </c>
      <c r="G1777" s="3">
        <v>143.97</v>
      </c>
      <c r="H1777" s="3">
        <v>132.52000000000001</v>
      </c>
      <c r="I1777" s="3">
        <v>125.89</v>
      </c>
      <c r="J1777" s="3">
        <v>124.27</v>
      </c>
      <c r="K1777" s="3">
        <v>124.16</v>
      </c>
      <c r="L1777" s="3">
        <v>123.14</v>
      </c>
      <c r="M1777" s="3">
        <v>123.53</v>
      </c>
      <c r="N1777" s="3">
        <v>123.17</v>
      </c>
      <c r="O1777" s="3">
        <v>136.51</v>
      </c>
      <c r="P1777" s="3">
        <v>138.78</v>
      </c>
      <c r="Q1777" s="3">
        <v>139.86000000000001</v>
      </c>
      <c r="R1777" s="3">
        <v>140.85</v>
      </c>
      <c r="S1777" s="3">
        <v>140.11000000000001</v>
      </c>
      <c r="T1777" s="3">
        <v>139.79</v>
      </c>
      <c r="U1777" s="3">
        <v>104.29</v>
      </c>
      <c r="V1777" s="3">
        <v>103.56</v>
      </c>
      <c r="W1777" s="3">
        <v>103.54</v>
      </c>
      <c r="X1777" s="3">
        <v>103.65</v>
      </c>
      <c r="Y1777" s="3">
        <v>105.03</v>
      </c>
      <c r="Z1777" s="3">
        <v>105.87</v>
      </c>
      <c r="AA1777" s="3">
        <v>114.02</v>
      </c>
      <c r="AB1777" s="3">
        <v>116.53</v>
      </c>
      <c r="AC1777" s="3">
        <v>118.39</v>
      </c>
      <c r="AD1777" s="3">
        <v>118.94</v>
      </c>
      <c r="AE1777" s="3">
        <v>117.98</v>
      </c>
      <c r="AF1777" s="3">
        <v>117.89</v>
      </c>
      <c r="AG1777" s="3">
        <v>93.63</v>
      </c>
      <c r="AH1777" s="3">
        <v>93</v>
      </c>
      <c r="AI1777" s="3">
        <v>93.01</v>
      </c>
      <c r="AJ1777" s="3">
        <v>93.02</v>
      </c>
      <c r="AK1777" s="3">
        <v>93.04</v>
      </c>
      <c r="AL1777" s="3">
        <v>98.83</v>
      </c>
      <c r="AM1777" s="3">
        <v>101.84</v>
      </c>
      <c r="AN1777" s="3">
        <v>104.35</v>
      </c>
      <c r="AO1777" s="3">
        <v>106.21</v>
      </c>
      <c r="AP1777" s="3">
        <v>106.76</v>
      </c>
      <c r="AQ1777" s="3">
        <v>105.8</v>
      </c>
      <c r="AR1777" s="3">
        <v>105.71</v>
      </c>
      <c r="AS1777" s="3">
        <v>85.16</v>
      </c>
      <c r="AT1777" s="3">
        <v>84.53</v>
      </c>
      <c r="AU1777" s="3">
        <v>84.54</v>
      </c>
      <c r="AV1777" s="3">
        <v>84.55</v>
      </c>
      <c r="AW1777" s="3">
        <v>84.57</v>
      </c>
      <c r="AX1777" s="3">
        <v>90.36</v>
      </c>
      <c r="AY1777" s="3">
        <v>96.95</v>
      </c>
    </row>
    <row r="1778" spans="1:51" x14ac:dyDescent="0.35">
      <c r="A1778" s="5">
        <f t="shared" si="28"/>
        <v>45215</v>
      </c>
      <c r="B1778" t="s">
        <v>2709</v>
      </c>
      <c r="C1778" s="2">
        <v>45215</v>
      </c>
      <c r="D1778" s="3">
        <v>111</v>
      </c>
      <c r="E1778" s="3">
        <v>122.87</v>
      </c>
      <c r="F1778" s="3">
        <v>135.41999999999999</v>
      </c>
      <c r="G1778" s="3">
        <v>135.96</v>
      </c>
      <c r="H1778" s="3">
        <v>124.51</v>
      </c>
      <c r="I1778" s="3">
        <v>119.28</v>
      </c>
      <c r="J1778" s="3">
        <v>117.66</v>
      </c>
      <c r="K1778" s="3">
        <v>117.55</v>
      </c>
      <c r="L1778" s="3">
        <v>116.73</v>
      </c>
      <c r="M1778" s="3">
        <v>117.12</v>
      </c>
      <c r="N1778" s="3">
        <v>116.76</v>
      </c>
      <c r="O1778" s="3">
        <v>131.72999999999999</v>
      </c>
      <c r="P1778" s="3">
        <v>134</v>
      </c>
      <c r="Q1778" s="3">
        <v>135.08000000000001</v>
      </c>
      <c r="R1778" s="3">
        <v>134.9</v>
      </c>
      <c r="S1778" s="3">
        <v>134.16</v>
      </c>
      <c r="T1778" s="3">
        <v>133.84</v>
      </c>
      <c r="U1778" s="3">
        <v>99.8</v>
      </c>
      <c r="V1778" s="3">
        <v>99.07</v>
      </c>
      <c r="W1778" s="3">
        <v>99.05</v>
      </c>
      <c r="X1778" s="3">
        <v>99.16</v>
      </c>
      <c r="Y1778" s="3">
        <v>100.54</v>
      </c>
      <c r="Z1778" s="3">
        <v>101.38</v>
      </c>
      <c r="AA1778" s="3">
        <v>111.33</v>
      </c>
      <c r="AB1778" s="3">
        <v>113.84</v>
      </c>
      <c r="AC1778" s="3">
        <v>115.7</v>
      </c>
      <c r="AD1778" s="3">
        <v>116.25</v>
      </c>
      <c r="AE1778" s="3">
        <v>115.29</v>
      </c>
      <c r="AF1778" s="3">
        <v>115.2</v>
      </c>
      <c r="AG1778" s="3">
        <v>88.32</v>
      </c>
      <c r="AH1778" s="3">
        <v>87.69</v>
      </c>
      <c r="AI1778" s="3">
        <v>87.7</v>
      </c>
      <c r="AJ1778" s="3">
        <v>87.71</v>
      </c>
      <c r="AK1778" s="3">
        <v>87.73</v>
      </c>
      <c r="AL1778" s="3">
        <v>93.52</v>
      </c>
      <c r="AM1778" s="3">
        <v>97.94</v>
      </c>
      <c r="AN1778" s="3">
        <v>100.45</v>
      </c>
      <c r="AO1778" s="3">
        <v>102.31</v>
      </c>
      <c r="AP1778" s="3">
        <v>102.86</v>
      </c>
      <c r="AQ1778" s="3">
        <v>101.9</v>
      </c>
      <c r="AR1778" s="3">
        <v>101.81</v>
      </c>
      <c r="AS1778" s="3">
        <v>81.260000000000005</v>
      </c>
      <c r="AT1778" s="3">
        <v>80.63</v>
      </c>
      <c r="AU1778" s="3">
        <v>80.64</v>
      </c>
      <c r="AV1778" s="3">
        <v>80.650000000000006</v>
      </c>
      <c r="AW1778" s="3">
        <v>80.67</v>
      </c>
      <c r="AX1778" s="3">
        <v>86.46</v>
      </c>
      <c r="AY1778" s="3">
        <v>94.05</v>
      </c>
    </row>
    <row r="1779" spans="1:51" x14ac:dyDescent="0.35">
      <c r="A1779" s="5">
        <f t="shared" si="28"/>
        <v>45216</v>
      </c>
      <c r="B1779" t="s">
        <v>2710</v>
      </c>
      <c r="C1779" s="2">
        <v>45216</v>
      </c>
      <c r="D1779" s="3">
        <v>109.95</v>
      </c>
      <c r="E1779" s="3">
        <v>121.38</v>
      </c>
      <c r="F1779" s="3">
        <v>134.29</v>
      </c>
      <c r="G1779" s="3">
        <v>134.83000000000001</v>
      </c>
      <c r="H1779" s="3">
        <v>123.38</v>
      </c>
      <c r="I1779" s="3">
        <v>117.83</v>
      </c>
      <c r="J1779" s="3">
        <v>116.21</v>
      </c>
      <c r="K1779" s="3">
        <v>116.1</v>
      </c>
      <c r="L1779" s="3">
        <v>115.56</v>
      </c>
      <c r="M1779" s="3">
        <v>115.95</v>
      </c>
      <c r="N1779" s="3">
        <v>115.59</v>
      </c>
      <c r="O1779" s="3">
        <v>128.85</v>
      </c>
      <c r="P1779" s="3">
        <v>131.12</v>
      </c>
      <c r="Q1779" s="3">
        <v>132.19999999999999</v>
      </c>
      <c r="R1779" s="3">
        <v>131.62</v>
      </c>
      <c r="S1779" s="3">
        <v>130.88</v>
      </c>
      <c r="T1779" s="3">
        <v>130.56</v>
      </c>
      <c r="U1779" s="3">
        <v>98.61</v>
      </c>
      <c r="V1779" s="3">
        <v>97.88</v>
      </c>
      <c r="W1779" s="3">
        <v>97.86</v>
      </c>
      <c r="X1779" s="3">
        <v>97.97</v>
      </c>
      <c r="Y1779" s="3">
        <v>99.35</v>
      </c>
      <c r="Z1779" s="3">
        <v>100.19</v>
      </c>
      <c r="AA1779" s="3">
        <v>110.81</v>
      </c>
      <c r="AB1779" s="3">
        <v>113.32</v>
      </c>
      <c r="AC1779" s="3">
        <v>115.18</v>
      </c>
      <c r="AD1779" s="3">
        <v>115.73</v>
      </c>
      <c r="AE1779" s="3">
        <v>114.77</v>
      </c>
      <c r="AF1779" s="3">
        <v>114.68</v>
      </c>
      <c r="AG1779" s="3">
        <v>88.39</v>
      </c>
      <c r="AH1779" s="3">
        <v>87.76</v>
      </c>
      <c r="AI1779" s="3">
        <v>87.77</v>
      </c>
      <c r="AJ1779" s="3">
        <v>87.78</v>
      </c>
      <c r="AK1779" s="3">
        <v>87.8</v>
      </c>
      <c r="AL1779" s="3">
        <v>93.59</v>
      </c>
      <c r="AM1779" s="3">
        <v>96.53</v>
      </c>
      <c r="AN1779" s="3">
        <v>99.04</v>
      </c>
      <c r="AO1779" s="3">
        <v>100.9</v>
      </c>
      <c r="AP1779" s="3">
        <v>101.45</v>
      </c>
      <c r="AQ1779" s="3">
        <v>100.49</v>
      </c>
      <c r="AR1779" s="3">
        <v>100.4</v>
      </c>
      <c r="AS1779" s="3">
        <v>80.56</v>
      </c>
      <c r="AT1779" s="3">
        <v>79.930000000000007</v>
      </c>
      <c r="AU1779" s="3">
        <v>79.94</v>
      </c>
      <c r="AV1779" s="3">
        <v>79.95</v>
      </c>
      <c r="AW1779" s="3">
        <v>79.97</v>
      </c>
      <c r="AX1779" s="3">
        <v>85.76</v>
      </c>
      <c r="AY1779" s="3">
        <v>92.64</v>
      </c>
    </row>
    <row r="1780" spans="1:51" x14ac:dyDescent="0.35">
      <c r="A1780" s="5">
        <f t="shared" si="28"/>
        <v>45217</v>
      </c>
      <c r="B1780" t="s">
        <v>2711</v>
      </c>
      <c r="C1780" s="2">
        <v>45217</v>
      </c>
      <c r="D1780" s="3">
        <v>111.52</v>
      </c>
      <c r="E1780" s="3">
        <v>123.35</v>
      </c>
      <c r="F1780" s="3">
        <v>137.13999999999999</v>
      </c>
      <c r="G1780" s="3">
        <v>137.68</v>
      </c>
      <c r="H1780" s="3">
        <v>126.23</v>
      </c>
      <c r="I1780" s="3">
        <v>120.6</v>
      </c>
      <c r="J1780" s="3">
        <v>118.98</v>
      </c>
      <c r="K1780" s="3">
        <v>118.87</v>
      </c>
      <c r="L1780" s="3">
        <v>118.36</v>
      </c>
      <c r="M1780" s="3">
        <v>118.75</v>
      </c>
      <c r="N1780" s="3">
        <v>118.39</v>
      </c>
      <c r="O1780" s="3">
        <v>132.76</v>
      </c>
      <c r="P1780" s="3">
        <v>135.03</v>
      </c>
      <c r="Q1780" s="3">
        <v>136.11000000000001</v>
      </c>
      <c r="R1780" s="3">
        <v>135.84</v>
      </c>
      <c r="S1780" s="3">
        <v>135.1</v>
      </c>
      <c r="T1780" s="3">
        <v>134.78</v>
      </c>
      <c r="U1780" s="3">
        <v>99.72</v>
      </c>
      <c r="V1780" s="3">
        <v>98.99</v>
      </c>
      <c r="W1780" s="3">
        <v>98.97</v>
      </c>
      <c r="X1780" s="3">
        <v>99.08</v>
      </c>
      <c r="Y1780" s="3">
        <v>100.46</v>
      </c>
      <c r="Z1780" s="3">
        <v>101.3</v>
      </c>
      <c r="AA1780" s="3">
        <v>109.71</v>
      </c>
      <c r="AB1780" s="3">
        <v>112.22</v>
      </c>
      <c r="AC1780" s="3">
        <v>114.08</v>
      </c>
      <c r="AD1780" s="3">
        <v>114.63</v>
      </c>
      <c r="AE1780" s="3">
        <v>113.67</v>
      </c>
      <c r="AF1780" s="3">
        <v>113.58</v>
      </c>
      <c r="AG1780" s="3">
        <v>89.44</v>
      </c>
      <c r="AH1780" s="3">
        <v>88.81</v>
      </c>
      <c r="AI1780" s="3">
        <v>88.82</v>
      </c>
      <c r="AJ1780" s="3">
        <v>88.83</v>
      </c>
      <c r="AK1780" s="3">
        <v>88.85</v>
      </c>
      <c r="AL1780" s="3">
        <v>94.64</v>
      </c>
      <c r="AM1780" s="3">
        <v>97.98</v>
      </c>
      <c r="AN1780" s="3">
        <v>100.49</v>
      </c>
      <c r="AO1780" s="3">
        <v>102.35</v>
      </c>
      <c r="AP1780" s="3">
        <v>102.9</v>
      </c>
      <c r="AQ1780" s="3">
        <v>101.94</v>
      </c>
      <c r="AR1780" s="3">
        <v>101.85</v>
      </c>
      <c r="AS1780" s="3">
        <v>81.260000000000005</v>
      </c>
      <c r="AT1780" s="3">
        <v>80.63</v>
      </c>
      <c r="AU1780" s="3">
        <v>80.64</v>
      </c>
      <c r="AV1780" s="3">
        <v>80.650000000000006</v>
      </c>
      <c r="AW1780" s="3">
        <v>80.67</v>
      </c>
      <c r="AX1780" s="3">
        <v>86.46</v>
      </c>
      <c r="AY1780" s="3">
        <v>94.09</v>
      </c>
    </row>
    <row r="1781" spans="1:51" x14ac:dyDescent="0.35">
      <c r="A1781" s="5">
        <f t="shared" si="28"/>
        <v>45218</v>
      </c>
      <c r="B1781" t="s">
        <v>2712</v>
      </c>
      <c r="C1781" s="2">
        <v>45218</v>
      </c>
      <c r="D1781" s="3">
        <v>108.34</v>
      </c>
      <c r="E1781" s="3">
        <v>121.09</v>
      </c>
      <c r="F1781" s="3">
        <v>137</v>
      </c>
      <c r="G1781" s="3">
        <v>137.54</v>
      </c>
      <c r="H1781" s="3">
        <v>126.09</v>
      </c>
      <c r="I1781" s="3">
        <v>118.93</v>
      </c>
      <c r="J1781" s="3">
        <v>117.31</v>
      </c>
      <c r="K1781" s="3">
        <v>117.2</v>
      </c>
      <c r="L1781" s="3">
        <v>116.76</v>
      </c>
      <c r="M1781" s="3">
        <v>117.15</v>
      </c>
      <c r="N1781" s="3">
        <v>116.79</v>
      </c>
      <c r="O1781" s="3">
        <v>131.80000000000001</v>
      </c>
      <c r="P1781" s="3">
        <v>134.07</v>
      </c>
      <c r="Q1781" s="3">
        <v>135.15</v>
      </c>
      <c r="R1781" s="3">
        <v>134.27000000000001</v>
      </c>
      <c r="S1781" s="3">
        <v>133.53</v>
      </c>
      <c r="T1781" s="3">
        <v>133.21</v>
      </c>
      <c r="U1781" s="3">
        <v>97.83</v>
      </c>
      <c r="V1781" s="3">
        <v>97.1</v>
      </c>
      <c r="W1781" s="3">
        <v>97.08</v>
      </c>
      <c r="X1781" s="3">
        <v>97.19</v>
      </c>
      <c r="Y1781" s="3">
        <v>98.57</v>
      </c>
      <c r="Z1781" s="3">
        <v>99.41</v>
      </c>
      <c r="AA1781" s="3">
        <v>107.18</v>
      </c>
      <c r="AB1781" s="3">
        <v>109.69</v>
      </c>
      <c r="AC1781" s="3">
        <v>111.55</v>
      </c>
      <c r="AD1781" s="3">
        <v>112.1</v>
      </c>
      <c r="AE1781" s="3">
        <v>111.14</v>
      </c>
      <c r="AF1781" s="3">
        <v>111.05</v>
      </c>
      <c r="AG1781" s="3">
        <v>89</v>
      </c>
      <c r="AH1781" s="3">
        <v>88.37</v>
      </c>
      <c r="AI1781" s="3">
        <v>88.38</v>
      </c>
      <c r="AJ1781" s="3">
        <v>88.39</v>
      </c>
      <c r="AK1781" s="3">
        <v>88.41</v>
      </c>
      <c r="AL1781" s="3">
        <v>94.2</v>
      </c>
      <c r="AM1781" s="3">
        <v>97.11</v>
      </c>
      <c r="AN1781" s="3">
        <v>99.62</v>
      </c>
      <c r="AO1781" s="3">
        <v>101.48</v>
      </c>
      <c r="AP1781" s="3">
        <v>102.03</v>
      </c>
      <c r="AQ1781" s="3">
        <v>101.07</v>
      </c>
      <c r="AR1781" s="3">
        <v>100.98</v>
      </c>
      <c r="AS1781" s="3">
        <v>81.209999999999994</v>
      </c>
      <c r="AT1781" s="3">
        <v>80.58</v>
      </c>
      <c r="AU1781" s="3">
        <v>80.59</v>
      </c>
      <c r="AV1781" s="3">
        <v>80.599999999999994</v>
      </c>
      <c r="AW1781" s="3">
        <v>80.62</v>
      </c>
      <c r="AX1781" s="3">
        <v>86.41</v>
      </c>
      <c r="AY1781" s="3">
        <v>93.22</v>
      </c>
    </row>
    <row r="1782" spans="1:51" x14ac:dyDescent="0.35">
      <c r="A1782" s="5">
        <f t="shared" si="28"/>
        <v>45219</v>
      </c>
      <c r="B1782" t="s">
        <v>2713</v>
      </c>
      <c r="C1782" s="2">
        <v>45219</v>
      </c>
      <c r="D1782" s="3">
        <v>108.53</v>
      </c>
      <c r="E1782" s="3">
        <v>121.67</v>
      </c>
      <c r="F1782" s="3">
        <v>136.9</v>
      </c>
      <c r="G1782" s="3">
        <v>137.44</v>
      </c>
      <c r="H1782" s="3">
        <v>125.99</v>
      </c>
      <c r="I1782" s="3">
        <v>120.05</v>
      </c>
      <c r="J1782" s="3">
        <v>118.43</v>
      </c>
      <c r="K1782" s="3">
        <v>118.32</v>
      </c>
      <c r="L1782" s="3">
        <v>117.91</v>
      </c>
      <c r="M1782" s="3">
        <v>118.3</v>
      </c>
      <c r="N1782" s="3">
        <v>117.94</v>
      </c>
      <c r="O1782" s="3">
        <v>131.52000000000001</v>
      </c>
      <c r="P1782" s="3">
        <v>133.79</v>
      </c>
      <c r="Q1782" s="3">
        <v>134.87</v>
      </c>
      <c r="R1782" s="3">
        <v>133.88</v>
      </c>
      <c r="S1782" s="3">
        <v>133.13999999999999</v>
      </c>
      <c r="T1782" s="3">
        <v>132.82</v>
      </c>
      <c r="U1782" s="3">
        <v>98.07</v>
      </c>
      <c r="V1782" s="3">
        <v>97.34</v>
      </c>
      <c r="W1782" s="3">
        <v>97.32</v>
      </c>
      <c r="X1782" s="3">
        <v>97.43</v>
      </c>
      <c r="Y1782" s="3">
        <v>98.81</v>
      </c>
      <c r="Z1782" s="3">
        <v>99.65</v>
      </c>
      <c r="AA1782" s="3">
        <v>107.65</v>
      </c>
      <c r="AB1782" s="3">
        <v>110.16</v>
      </c>
      <c r="AC1782" s="3">
        <v>112.02</v>
      </c>
      <c r="AD1782" s="3">
        <v>112.57</v>
      </c>
      <c r="AE1782" s="3">
        <v>111.61</v>
      </c>
      <c r="AF1782" s="3">
        <v>111.52</v>
      </c>
      <c r="AG1782" s="3">
        <v>87.79</v>
      </c>
      <c r="AH1782" s="3">
        <v>87.16</v>
      </c>
      <c r="AI1782" s="3">
        <v>87.17</v>
      </c>
      <c r="AJ1782" s="3">
        <v>87.18</v>
      </c>
      <c r="AK1782" s="3">
        <v>87.2</v>
      </c>
      <c r="AL1782" s="3">
        <v>92.99</v>
      </c>
      <c r="AM1782" s="3">
        <v>95.49</v>
      </c>
      <c r="AN1782" s="3">
        <v>98</v>
      </c>
      <c r="AO1782" s="3">
        <v>99.86</v>
      </c>
      <c r="AP1782" s="3">
        <v>100.41</v>
      </c>
      <c r="AQ1782" s="3">
        <v>99.45</v>
      </c>
      <c r="AR1782" s="3">
        <v>99.36</v>
      </c>
      <c r="AS1782" s="3">
        <v>80.36</v>
      </c>
      <c r="AT1782" s="3">
        <v>79.73</v>
      </c>
      <c r="AU1782" s="3">
        <v>79.739999999999995</v>
      </c>
      <c r="AV1782" s="3">
        <v>79.75</v>
      </c>
      <c r="AW1782" s="3">
        <v>79.77</v>
      </c>
      <c r="AX1782" s="3">
        <v>85.56</v>
      </c>
      <c r="AY1782" s="3">
        <v>91.6</v>
      </c>
    </row>
    <row r="1783" spans="1:51" x14ac:dyDescent="0.35">
      <c r="A1783" s="5">
        <f t="shared" si="28"/>
        <v>45222</v>
      </c>
      <c r="B1783" t="s">
        <v>2714</v>
      </c>
      <c r="C1783" s="2">
        <v>45222</v>
      </c>
      <c r="D1783" s="3">
        <v>108.49</v>
      </c>
      <c r="E1783" s="3">
        <v>121.51</v>
      </c>
      <c r="F1783" s="3">
        <v>137.65</v>
      </c>
      <c r="G1783" s="3">
        <v>138.63999999999999</v>
      </c>
      <c r="H1783" s="3">
        <v>127.71</v>
      </c>
      <c r="I1783" s="3">
        <v>120.71</v>
      </c>
      <c r="J1783" s="3">
        <v>119.09</v>
      </c>
      <c r="K1783" s="3">
        <v>118.98</v>
      </c>
      <c r="L1783" s="3">
        <v>118.41</v>
      </c>
      <c r="M1783" s="3">
        <v>118.8</v>
      </c>
      <c r="N1783" s="3">
        <v>118.44</v>
      </c>
      <c r="O1783" s="3">
        <v>132.72999999999999</v>
      </c>
      <c r="P1783" s="3">
        <v>135</v>
      </c>
      <c r="Q1783" s="3">
        <v>136.08000000000001</v>
      </c>
      <c r="R1783" s="3">
        <v>135.19999999999999</v>
      </c>
      <c r="S1783" s="3">
        <v>134.46</v>
      </c>
      <c r="T1783" s="3">
        <v>134.13999999999999</v>
      </c>
      <c r="U1783" s="3">
        <v>98.06</v>
      </c>
      <c r="V1783" s="3">
        <v>97.33</v>
      </c>
      <c r="W1783" s="3">
        <v>97.31</v>
      </c>
      <c r="X1783" s="3">
        <v>97.42</v>
      </c>
      <c r="Y1783" s="3">
        <v>98.8</v>
      </c>
      <c r="Z1783" s="3">
        <v>99.64</v>
      </c>
      <c r="AA1783" s="3">
        <v>107.75</v>
      </c>
      <c r="AB1783" s="3">
        <v>110.26</v>
      </c>
      <c r="AC1783" s="3">
        <v>112.12</v>
      </c>
      <c r="AD1783" s="3">
        <v>112.67</v>
      </c>
      <c r="AE1783" s="3">
        <v>111.71</v>
      </c>
      <c r="AF1783" s="3">
        <v>111.62</v>
      </c>
      <c r="AG1783" s="3">
        <v>89.32</v>
      </c>
      <c r="AH1783" s="3">
        <v>88.69</v>
      </c>
      <c r="AI1783" s="3">
        <v>88.7</v>
      </c>
      <c r="AJ1783" s="3">
        <v>88.71</v>
      </c>
      <c r="AK1783" s="3">
        <v>88.73</v>
      </c>
      <c r="AL1783" s="3">
        <v>94.52</v>
      </c>
      <c r="AM1783" s="3">
        <v>97.06</v>
      </c>
      <c r="AN1783" s="3">
        <v>99.57</v>
      </c>
      <c r="AO1783" s="3">
        <v>101.43</v>
      </c>
      <c r="AP1783" s="3">
        <v>101.98</v>
      </c>
      <c r="AQ1783" s="3">
        <v>101.02</v>
      </c>
      <c r="AR1783" s="3">
        <v>100.93</v>
      </c>
      <c r="AS1783" s="3">
        <v>81.89</v>
      </c>
      <c r="AT1783" s="3">
        <v>81.260000000000005</v>
      </c>
      <c r="AU1783" s="3">
        <v>81.27</v>
      </c>
      <c r="AV1783" s="3">
        <v>81.28</v>
      </c>
      <c r="AW1783" s="3">
        <v>81.3</v>
      </c>
      <c r="AX1783" s="3">
        <v>87.09</v>
      </c>
      <c r="AY1783" s="3">
        <v>93.17</v>
      </c>
    </row>
    <row r="1784" spans="1:51" x14ac:dyDescent="0.35">
      <c r="A1784" s="5">
        <f t="shared" si="28"/>
        <v>45223</v>
      </c>
      <c r="B1784" t="s">
        <v>2715</v>
      </c>
      <c r="C1784" s="2">
        <v>45223</v>
      </c>
      <c r="D1784" s="3">
        <v>104.33</v>
      </c>
      <c r="E1784" s="3">
        <v>115.19</v>
      </c>
      <c r="F1784" s="3">
        <v>131.03</v>
      </c>
      <c r="G1784" s="3">
        <v>132</v>
      </c>
      <c r="H1784" s="3">
        <v>120.98</v>
      </c>
      <c r="I1784" s="3">
        <v>114.75</v>
      </c>
      <c r="J1784" s="3">
        <v>113.13</v>
      </c>
      <c r="K1784" s="3">
        <v>113.02</v>
      </c>
      <c r="L1784" s="3">
        <v>112.48</v>
      </c>
      <c r="M1784" s="3">
        <v>112.87</v>
      </c>
      <c r="N1784" s="3">
        <v>112.51</v>
      </c>
      <c r="O1784" s="3">
        <v>127.96</v>
      </c>
      <c r="P1784" s="3">
        <v>130.22999999999999</v>
      </c>
      <c r="Q1784" s="3">
        <v>131.31</v>
      </c>
      <c r="R1784" s="3">
        <v>130.32</v>
      </c>
      <c r="S1784" s="3">
        <v>129.58000000000001</v>
      </c>
      <c r="T1784" s="3">
        <v>129.26</v>
      </c>
      <c r="U1784" s="3">
        <v>96.81</v>
      </c>
      <c r="V1784" s="3">
        <v>96.08</v>
      </c>
      <c r="W1784" s="3">
        <v>96.06</v>
      </c>
      <c r="X1784" s="3">
        <v>96.17</v>
      </c>
      <c r="Y1784" s="3">
        <v>97.55</v>
      </c>
      <c r="Z1784" s="3">
        <v>98.39</v>
      </c>
      <c r="AA1784" s="3">
        <v>105.72</v>
      </c>
      <c r="AB1784" s="3">
        <v>108.23</v>
      </c>
      <c r="AC1784" s="3">
        <v>110.09</v>
      </c>
      <c r="AD1784" s="3">
        <v>110.64</v>
      </c>
      <c r="AE1784" s="3">
        <v>109.68</v>
      </c>
      <c r="AF1784" s="3">
        <v>109.59</v>
      </c>
      <c r="AG1784" s="3">
        <v>86.98</v>
      </c>
      <c r="AH1784" s="3">
        <v>86.35</v>
      </c>
      <c r="AI1784" s="3">
        <v>86.36</v>
      </c>
      <c r="AJ1784" s="3">
        <v>86.37</v>
      </c>
      <c r="AK1784" s="3">
        <v>86.39</v>
      </c>
      <c r="AL1784" s="3">
        <v>92.18</v>
      </c>
      <c r="AM1784" s="3">
        <v>96.79</v>
      </c>
      <c r="AN1784" s="3">
        <v>99.3</v>
      </c>
      <c r="AO1784" s="3">
        <v>101.16</v>
      </c>
      <c r="AP1784" s="3">
        <v>101.71</v>
      </c>
      <c r="AQ1784" s="3">
        <v>100.75</v>
      </c>
      <c r="AR1784" s="3">
        <v>100.66</v>
      </c>
      <c r="AS1784" s="3">
        <v>79.459999999999994</v>
      </c>
      <c r="AT1784" s="3">
        <v>78.83</v>
      </c>
      <c r="AU1784" s="3">
        <v>78.84</v>
      </c>
      <c r="AV1784" s="3">
        <v>78.849999999999994</v>
      </c>
      <c r="AW1784" s="3">
        <v>78.87</v>
      </c>
      <c r="AX1784" s="3">
        <v>84.66</v>
      </c>
      <c r="AY1784" s="3">
        <v>92.9</v>
      </c>
    </row>
    <row r="1785" spans="1:51" x14ac:dyDescent="0.35">
      <c r="A1785" s="5">
        <f t="shared" si="28"/>
        <v>45224</v>
      </c>
      <c r="B1785" t="s">
        <v>2716</v>
      </c>
      <c r="C1785" s="2">
        <v>45224</v>
      </c>
      <c r="D1785" s="3">
        <v>105.04</v>
      </c>
      <c r="E1785" s="3">
        <v>115.76</v>
      </c>
      <c r="F1785" s="3">
        <v>129.97999999999999</v>
      </c>
      <c r="G1785" s="3">
        <v>131.05000000000001</v>
      </c>
      <c r="H1785" s="3">
        <v>120.13</v>
      </c>
      <c r="I1785" s="3">
        <v>112.82</v>
      </c>
      <c r="J1785" s="3">
        <v>111.2</v>
      </c>
      <c r="K1785" s="3">
        <v>111.09</v>
      </c>
      <c r="L1785" s="3">
        <v>110.56</v>
      </c>
      <c r="M1785" s="3">
        <v>110.95</v>
      </c>
      <c r="N1785" s="3">
        <v>110.59</v>
      </c>
      <c r="O1785" s="3">
        <v>126.38</v>
      </c>
      <c r="P1785" s="3">
        <v>128.65</v>
      </c>
      <c r="Q1785" s="3">
        <v>129.72999999999999</v>
      </c>
      <c r="R1785" s="3">
        <v>128.69</v>
      </c>
      <c r="S1785" s="3">
        <v>127.95</v>
      </c>
      <c r="T1785" s="3">
        <v>127.63</v>
      </c>
      <c r="U1785" s="3">
        <v>95.64</v>
      </c>
      <c r="V1785" s="3">
        <v>94.91</v>
      </c>
      <c r="W1785" s="3">
        <v>94.89</v>
      </c>
      <c r="X1785" s="3">
        <v>95</v>
      </c>
      <c r="Y1785" s="3">
        <v>96.38</v>
      </c>
      <c r="Z1785" s="3">
        <v>97.22</v>
      </c>
      <c r="AA1785" s="3">
        <v>105.33</v>
      </c>
      <c r="AB1785" s="3">
        <v>107.84</v>
      </c>
      <c r="AC1785" s="3">
        <v>109.7</v>
      </c>
      <c r="AD1785" s="3">
        <v>110.25</v>
      </c>
      <c r="AE1785" s="3">
        <v>109.29</v>
      </c>
      <c r="AF1785" s="3">
        <v>109.2</v>
      </c>
      <c r="AG1785" s="3">
        <v>87.5</v>
      </c>
      <c r="AH1785" s="3">
        <v>86.87</v>
      </c>
      <c r="AI1785" s="3">
        <v>86.88</v>
      </c>
      <c r="AJ1785" s="3">
        <v>86.89</v>
      </c>
      <c r="AK1785" s="3">
        <v>86.91</v>
      </c>
      <c r="AL1785" s="3">
        <v>92.7</v>
      </c>
      <c r="AM1785" s="3">
        <v>95.33</v>
      </c>
      <c r="AN1785" s="3">
        <v>97.84</v>
      </c>
      <c r="AO1785" s="3">
        <v>99.7</v>
      </c>
      <c r="AP1785" s="3">
        <v>100.25</v>
      </c>
      <c r="AQ1785" s="3">
        <v>99.29</v>
      </c>
      <c r="AR1785" s="3">
        <v>99.2</v>
      </c>
      <c r="AS1785" s="3">
        <v>79.86</v>
      </c>
      <c r="AT1785" s="3">
        <v>79.23</v>
      </c>
      <c r="AU1785" s="3">
        <v>79.239999999999995</v>
      </c>
      <c r="AV1785" s="3">
        <v>79.25</v>
      </c>
      <c r="AW1785" s="3">
        <v>79.27</v>
      </c>
      <c r="AX1785" s="3">
        <v>85.06</v>
      </c>
      <c r="AY1785" s="3">
        <v>91.44</v>
      </c>
    </row>
    <row r="1786" spans="1:51" x14ac:dyDescent="0.35">
      <c r="A1786" s="5">
        <f t="shared" si="28"/>
        <v>45225</v>
      </c>
      <c r="B1786" t="s">
        <v>2717</v>
      </c>
      <c r="C1786" s="2">
        <v>45225</v>
      </c>
      <c r="D1786" s="3">
        <v>103.91</v>
      </c>
      <c r="E1786" s="3">
        <v>114.04</v>
      </c>
      <c r="F1786" s="3">
        <v>129.75</v>
      </c>
      <c r="G1786" s="3">
        <v>130.82</v>
      </c>
      <c r="H1786" s="3">
        <v>119.9</v>
      </c>
      <c r="I1786" s="3">
        <v>110.72</v>
      </c>
      <c r="J1786" s="3">
        <v>109.1</v>
      </c>
      <c r="K1786" s="3">
        <v>108.99</v>
      </c>
      <c r="L1786" s="3">
        <v>108.52</v>
      </c>
      <c r="M1786" s="3">
        <v>108.91</v>
      </c>
      <c r="N1786" s="3">
        <v>108.55</v>
      </c>
      <c r="O1786" s="3">
        <v>124.86</v>
      </c>
      <c r="P1786" s="3">
        <v>127.13</v>
      </c>
      <c r="Q1786" s="3">
        <v>128.21</v>
      </c>
      <c r="R1786" s="3">
        <v>127.14</v>
      </c>
      <c r="S1786" s="3">
        <v>126.4</v>
      </c>
      <c r="T1786" s="3">
        <v>126.08</v>
      </c>
      <c r="U1786" s="3">
        <v>94.42</v>
      </c>
      <c r="V1786" s="3">
        <v>93.69</v>
      </c>
      <c r="W1786" s="3">
        <v>93.67</v>
      </c>
      <c r="X1786" s="3">
        <v>93.78</v>
      </c>
      <c r="Y1786" s="3">
        <v>95.16</v>
      </c>
      <c r="Z1786" s="3">
        <v>96</v>
      </c>
      <c r="AA1786" s="3">
        <v>104.14</v>
      </c>
      <c r="AB1786" s="3">
        <v>106.65</v>
      </c>
      <c r="AC1786" s="3">
        <v>108.51</v>
      </c>
      <c r="AD1786" s="3">
        <v>109.06</v>
      </c>
      <c r="AE1786" s="3">
        <v>108.1</v>
      </c>
      <c r="AF1786" s="3">
        <v>108.01</v>
      </c>
      <c r="AG1786" s="3">
        <v>87.75</v>
      </c>
      <c r="AH1786" s="3">
        <v>87.12</v>
      </c>
      <c r="AI1786" s="3">
        <v>87.13</v>
      </c>
      <c r="AJ1786" s="3">
        <v>87.14</v>
      </c>
      <c r="AK1786" s="3">
        <v>87.16</v>
      </c>
      <c r="AL1786" s="3">
        <v>92.95</v>
      </c>
      <c r="AM1786" s="3">
        <v>96.08</v>
      </c>
      <c r="AN1786" s="3">
        <v>98.59</v>
      </c>
      <c r="AO1786" s="3">
        <v>100.45</v>
      </c>
      <c r="AP1786" s="3">
        <v>101</v>
      </c>
      <c r="AQ1786" s="3">
        <v>100.04</v>
      </c>
      <c r="AR1786" s="3">
        <v>99.95</v>
      </c>
      <c r="AS1786" s="3">
        <v>80.11</v>
      </c>
      <c r="AT1786" s="3">
        <v>79.48</v>
      </c>
      <c r="AU1786" s="3">
        <v>79.489999999999995</v>
      </c>
      <c r="AV1786" s="3">
        <v>79.5</v>
      </c>
      <c r="AW1786" s="3">
        <v>79.52</v>
      </c>
      <c r="AX1786" s="3">
        <v>85.31</v>
      </c>
      <c r="AY1786" s="3">
        <v>92.19</v>
      </c>
    </row>
    <row r="1787" spans="1:51" x14ac:dyDescent="0.35">
      <c r="A1787" s="5">
        <f t="shared" si="28"/>
        <v>45226</v>
      </c>
      <c r="B1787" t="s">
        <v>2718</v>
      </c>
      <c r="C1787" s="2">
        <v>45226</v>
      </c>
      <c r="D1787" s="3">
        <v>102.96</v>
      </c>
      <c r="E1787" s="3">
        <v>113.86</v>
      </c>
      <c r="F1787" s="3">
        <v>129.91999999999999</v>
      </c>
      <c r="G1787" s="3">
        <v>130.99</v>
      </c>
      <c r="H1787" s="3">
        <v>120.07</v>
      </c>
      <c r="I1787" s="3">
        <v>111.91</v>
      </c>
      <c r="J1787" s="3">
        <v>110.29</v>
      </c>
      <c r="K1787" s="3">
        <v>110.18</v>
      </c>
      <c r="L1787" s="3">
        <v>109.6</v>
      </c>
      <c r="M1787" s="3">
        <v>109.99</v>
      </c>
      <c r="N1787" s="3">
        <v>109.63</v>
      </c>
      <c r="O1787" s="3">
        <v>126.72</v>
      </c>
      <c r="P1787" s="3">
        <v>128.99</v>
      </c>
      <c r="Q1787" s="3">
        <v>130.07</v>
      </c>
      <c r="R1787" s="3">
        <v>128.97999999999999</v>
      </c>
      <c r="S1787" s="3">
        <v>128.24</v>
      </c>
      <c r="T1787" s="3">
        <v>127.92</v>
      </c>
      <c r="U1787" s="3">
        <v>95.57</v>
      </c>
      <c r="V1787" s="3">
        <v>94.84</v>
      </c>
      <c r="W1787" s="3">
        <v>94.82</v>
      </c>
      <c r="X1787" s="3">
        <v>94.93</v>
      </c>
      <c r="Y1787" s="3">
        <v>96.31</v>
      </c>
      <c r="Z1787" s="3">
        <v>97.15</v>
      </c>
      <c r="AA1787" s="3">
        <v>105</v>
      </c>
      <c r="AB1787" s="3">
        <v>107.51</v>
      </c>
      <c r="AC1787" s="3">
        <v>109.37</v>
      </c>
      <c r="AD1787" s="3">
        <v>109.92</v>
      </c>
      <c r="AE1787" s="3">
        <v>108.96</v>
      </c>
      <c r="AF1787" s="3">
        <v>108.87</v>
      </c>
      <c r="AG1787" s="3">
        <v>88.25</v>
      </c>
      <c r="AH1787" s="3">
        <v>87.62</v>
      </c>
      <c r="AI1787" s="3">
        <v>87.63</v>
      </c>
      <c r="AJ1787" s="3">
        <v>87.64</v>
      </c>
      <c r="AK1787" s="3">
        <v>87.66</v>
      </c>
      <c r="AL1787" s="3">
        <v>93.45</v>
      </c>
      <c r="AM1787" s="3">
        <v>95.66</v>
      </c>
      <c r="AN1787" s="3">
        <v>98.17</v>
      </c>
      <c r="AO1787" s="3">
        <v>100.03</v>
      </c>
      <c r="AP1787" s="3">
        <v>100.58</v>
      </c>
      <c r="AQ1787" s="3">
        <v>99.62</v>
      </c>
      <c r="AR1787" s="3">
        <v>99.53</v>
      </c>
      <c r="AS1787" s="3">
        <v>80.36</v>
      </c>
      <c r="AT1787" s="3">
        <v>79.73</v>
      </c>
      <c r="AU1787" s="3">
        <v>79.739999999999995</v>
      </c>
      <c r="AV1787" s="3">
        <v>79.75</v>
      </c>
      <c r="AW1787" s="3">
        <v>79.77</v>
      </c>
      <c r="AX1787" s="3">
        <v>85.56</v>
      </c>
      <c r="AY1787" s="3">
        <v>91.77</v>
      </c>
    </row>
    <row r="1788" spans="1:51" x14ac:dyDescent="0.35">
      <c r="A1788" s="5">
        <f t="shared" si="28"/>
        <v>45229</v>
      </c>
      <c r="B1788" t="s">
        <v>2719</v>
      </c>
      <c r="C1788" s="2">
        <v>45229</v>
      </c>
      <c r="D1788" s="3">
        <v>101.99</v>
      </c>
      <c r="E1788" s="3">
        <v>111.96</v>
      </c>
      <c r="F1788" s="3">
        <v>128.6</v>
      </c>
      <c r="G1788" s="3">
        <v>129.66999999999999</v>
      </c>
      <c r="H1788" s="3">
        <v>118.75</v>
      </c>
      <c r="I1788" s="3">
        <v>109.94</v>
      </c>
      <c r="J1788" s="3">
        <v>108.32</v>
      </c>
      <c r="K1788" s="3">
        <v>108.21</v>
      </c>
      <c r="L1788" s="3">
        <v>107.72</v>
      </c>
      <c r="M1788" s="3">
        <v>108.11</v>
      </c>
      <c r="N1788" s="3">
        <v>107.75</v>
      </c>
      <c r="O1788" s="3">
        <v>124.8</v>
      </c>
      <c r="P1788" s="3">
        <v>127.07</v>
      </c>
      <c r="Q1788" s="3">
        <v>128.15</v>
      </c>
      <c r="R1788" s="3">
        <v>127.06</v>
      </c>
      <c r="S1788" s="3">
        <v>126.32</v>
      </c>
      <c r="T1788" s="3">
        <v>126</v>
      </c>
      <c r="U1788" s="3">
        <v>94.51</v>
      </c>
      <c r="V1788" s="3">
        <v>93.78</v>
      </c>
      <c r="W1788" s="3">
        <v>93.76</v>
      </c>
      <c r="X1788" s="3">
        <v>93.87</v>
      </c>
      <c r="Y1788" s="3">
        <v>95.25</v>
      </c>
      <c r="Z1788" s="3">
        <v>96.09</v>
      </c>
      <c r="AA1788" s="3">
        <v>104.29</v>
      </c>
      <c r="AB1788" s="3">
        <v>106.8</v>
      </c>
      <c r="AC1788" s="3">
        <v>108.66</v>
      </c>
      <c r="AD1788" s="3">
        <v>109.21</v>
      </c>
      <c r="AE1788" s="3">
        <v>108.25</v>
      </c>
      <c r="AF1788" s="3">
        <v>108.16</v>
      </c>
      <c r="AG1788" s="3">
        <v>87.32</v>
      </c>
      <c r="AH1788" s="3">
        <v>86.69</v>
      </c>
      <c r="AI1788" s="3">
        <v>86.7</v>
      </c>
      <c r="AJ1788" s="3">
        <v>86.71</v>
      </c>
      <c r="AK1788" s="3">
        <v>86.73</v>
      </c>
      <c r="AL1788" s="3">
        <v>92.52</v>
      </c>
      <c r="AM1788" s="3">
        <v>94.63</v>
      </c>
      <c r="AN1788" s="3">
        <v>97.14</v>
      </c>
      <c r="AO1788" s="3">
        <v>99</v>
      </c>
      <c r="AP1788" s="3">
        <v>99.55</v>
      </c>
      <c r="AQ1788" s="3">
        <v>98.59</v>
      </c>
      <c r="AR1788" s="3">
        <v>98.5</v>
      </c>
      <c r="AS1788" s="3">
        <v>79.91</v>
      </c>
      <c r="AT1788" s="3">
        <v>79.28</v>
      </c>
      <c r="AU1788" s="3">
        <v>79.290000000000006</v>
      </c>
      <c r="AV1788" s="3">
        <v>79.3</v>
      </c>
      <c r="AW1788" s="3">
        <v>79.319999999999993</v>
      </c>
      <c r="AX1788" s="3">
        <v>85.11</v>
      </c>
      <c r="AY1788" s="3">
        <v>90.74</v>
      </c>
    </row>
    <row r="1789" spans="1:51" x14ac:dyDescent="0.35">
      <c r="A1789" s="5">
        <f t="shared" si="28"/>
        <v>45230</v>
      </c>
      <c r="B1789" t="s">
        <v>2720</v>
      </c>
      <c r="C1789" s="2">
        <v>45230</v>
      </c>
      <c r="D1789" s="3">
        <v>102.45</v>
      </c>
      <c r="E1789" s="3">
        <v>121.2</v>
      </c>
      <c r="F1789" s="3">
        <v>122.27</v>
      </c>
      <c r="G1789" s="3">
        <v>111.35</v>
      </c>
      <c r="H1789" s="3">
        <v>102.3</v>
      </c>
      <c r="I1789" s="3">
        <v>100.68</v>
      </c>
      <c r="J1789" s="3">
        <v>100.57</v>
      </c>
      <c r="K1789" s="3">
        <v>99.43</v>
      </c>
      <c r="L1789" s="3">
        <v>99.82</v>
      </c>
      <c r="M1789" s="3">
        <v>99.46</v>
      </c>
      <c r="N1789" s="3">
        <v>117.91</v>
      </c>
      <c r="O1789" s="3">
        <v>120.18</v>
      </c>
      <c r="P1789" s="3">
        <v>121.26</v>
      </c>
      <c r="Q1789" s="3">
        <v>119.82</v>
      </c>
      <c r="R1789" s="3">
        <v>119.08</v>
      </c>
      <c r="S1789" s="3">
        <v>118.76</v>
      </c>
      <c r="T1789" s="3">
        <v>89.24</v>
      </c>
      <c r="U1789" s="3">
        <v>88.51</v>
      </c>
      <c r="V1789" s="3">
        <v>88.49</v>
      </c>
      <c r="W1789" s="3">
        <v>88.6</v>
      </c>
      <c r="X1789" s="3">
        <v>89.98</v>
      </c>
      <c r="Y1789" s="3">
        <v>90.82</v>
      </c>
      <c r="Z1789" s="3">
        <v>99.61</v>
      </c>
      <c r="AA1789" s="3">
        <v>102.12</v>
      </c>
      <c r="AB1789" s="3">
        <v>103.98</v>
      </c>
      <c r="AC1789" s="3">
        <v>104.53</v>
      </c>
      <c r="AD1789" s="3">
        <v>103.57</v>
      </c>
      <c r="AE1789" s="3">
        <v>103.48</v>
      </c>
      <c r="AF1789" s="3">
        <v>85.99</v>
      </c>
      <c r="AG1789" s="3">
        <v>85.36</v>
      </c>
      <c r="AH1789" s="3">
        <v>85.37</v>
      </c>
      <c r="AI1789" s="3">
        <v>85.38</v>
      </c>
      <c r="AJ1789" s="3">
        <v>85.4</v>
      </c>
      <c r="AK1789" s="3">
        <v>91.19</v>
      </c>
      <c r="AL1789" s="3">
        <v>94.31</v>
      </c>
      <c r="AM1789" s="3">
        <v>96.82</v>
      </c>
      <c r="AN1789" s="3">
        <v>98.68</v>
      </c>
      <c r="AO1789" s="3">
        <v>99.23</v>
      </c>
      <c r="AP1789" s="3">
        <v>98.27</v>
      </c>
      <c r="AQ1789" s="3">
        <v>98.18</v>
      </c>
      <c r="AR1789" s="3">
        <v>79.459999999999994</v>
      </c>
      <c r="AS1789" s="3">
        <v>78.83</v>
      </c>
      <c r="AT1789" s="3">
        <v>78.84</v>
      </c>
      <c r="AU1789" s="3">
        <v>78.849999999999994</v>
      </c>
      <c r="AV1789" s="3">
        <v>78.87</v>
      </c>
      <c r="AW1789" s="3">
        <v>84.66</v>
      </c>
      <c r="AX1789" s="3">
        <v>90.42</v>
      </c>
      <c r="AY1789" s="3">
        <v>92.93</v>
      </c>
    </row>
    <row r="1790" spans="1:51" x14ac:dyDescent="0.35">
      <c r="A1790" s="5">
        <f t="shared" si="28"/>
        <v>45231</v>
      </c>
      <c r="B1790" t="s">
        <v>2721</v>
      </c>
      <c r="C1790" s="2">
        <v>45231</v>
      </c>
      <c r="D1790" s="3">
        <v>101.41</v>
      </c>
      <c r="E1790" s="3">
        <v>120.58</v>
      </c>
      <c r="F1790" s="3">
        <v>121.65</v>
      </c>
      <c r="G1790" s="3">
        <v>110.73</v>
      </c>
      <c r="H1790" s="3">
        <v>102.27</v>
      </c>
      <c r="I1790" s="3">
        <v>100.65</v>
      </c>
      <c r="J1790" s="3">
        <v>100.54</v>
      </c>
      <c r="K1790" s="3">
        <v>99.49</v>
      </c>
      <c r="L1790" s="3">
        <v>99.88</v>
      </c>
      <c r="M1790" s="3">
        <v>99.52</v>
      </c>
      <c r="N1790" s="3">
        <v>117.22</v>
      </c>
      <c r="O1790" s="3">
        <v>119.49</v>
      </c>
      <c r="P1790" s="3">
        <v>120.57</v>
      </c>
      <c r="Q1790" s="3">
        <v>119.35</v>
      </c>
      <c r="R1790" s="3">
        <v>118.61</v>
      </c>
      <c r="S1790" s="3">
        <v>118.29</v>
      </c>
      <c r="T1790" s="3">
        <v>90.34</v>
      </c>
      <c r="U1790" s="3">
        <v>89.61</v>
      </c>
      <c r="V1790" s="3">
        <v>89.59</v>
      </c>
      <c r="W1790" s="3">
        <v>89.7</v>
      </c>
      <c r="X1790" s="3">
        <v>91.08</v>
      </c>
      <c r="Y1790" s="3">
        <v>91.92</v>
      </c>
      <c r="Z1790" s="3">
        <v>101.4</v>
      </c>
      <c r="AA1790" s="3">
        <v>103.91</v>
      </c>
      <c r="AB1790" s="3">
        <v>105.77</v>
      </c>
      <c r="AC1790" s="3">
        <v>106.32</v>
      </c>
      <c r="AD1790" s="3">
        <v>105.36</v>
      </c>
      <c r="AE1790" s="3">
        <v>105.27</v>
      </c>
      <c r="AF1790" s="3">
        <v>84.58</v>
      </c>
      <c r="AG1790" s="3">
        <v>83.95</v>
      </c>
      <c r="AH1790" s="3">
        <v>83.96</v>
      </c>
      <c r="AI1790" s="3">
        <v>83.97</v>
      </c>
      <c r="AJ1790" s="3">
        <v>83.99</v>
      </c>
      <c r="AK1790" s="3">
        <v>89.78</v>
      </c>
      <c r="AL1790" s="3">
        <v>93.56</v>
      </c>
      <c r="AM1790" s="3">
        <v>96.07</v>
      </c>
      <c r="AN1790" s="3">
        <v>97.93</v>
      </c>
      <c r="AO1790" s="3">
        <v>98.48</v>
      </c>
      <c r="AP1790" s="3">
        <v>97.52</v>
      </c>
      <c r="AQ1790" s="3">
        <v>97.43</v>
      </c>
      <c r="AR1790" s="3">
        <v>78.05</v>
      </c>
      <c r="AS1790" s="3">
        <v>77.42</v>
      </c>
      <c r="AT1790" s="3">
        <v>77.430000000000007</v>
      </c>
      <c r="AU1790" s="3">
        <v>77.44</v>
      </c>
      <c r="AV1790" s="3">
        <v>77.459999999999994</v>
      </c>
      <c r="AW1790" s="3">
        <v>83.25</v>
      </c>
      <c r="AX1790" s="3">
        <v>89.67</v>
      </c>
      <c r="AY1790" s="3">
        <v>92.18</v>
      </c>
    </row>
    <row r="1791" spans="1:51" x14ac:dyDescent="0.35">
      <c r="A1791" s="5">
        <f t="shared" si="28"/>
        <v>45232</v>
      </c>
      <c r="B1791" t="s">
        <v>2722</v>
      </c>
      <c r="C1791" s="2">
        <v>45232</v>
      </c>
      <c r="D1791" s="3">
        <v>101.04</v>
      </c>
      <c r="E1791" s="3">
        <v>119.82</v>
      </c>
      <c r="F1791" s="3">
        <v>121.64</v>
      </c>
      <c r="G1791" s="3">
        <v>110.72</v>
      </c>
      <c r="H1791" s="3">
        <v>102.85</v>
      </c>
      <c r="I1791" s="3">
        <v>101.23</v>
      </c>
      <c r="J1791" s="3">
        <v>101.12</v>
      </c>
      <c r="K1791" s="3">
        <v>100.03</v>
      </c>
      <c r="L1791" s="3">
        <v>100.42</v>
      </c>
      <c r="M1791" s="3">
        <v>100.06</v>
      </c>
      <c r="N1791" s="3">
        <v>116.68</v>
      </c>
      <c r="O1791" s="3">
        <v>118.95</v>
      </c>
      <c r="P1791" s="3">
        <v>120.03</v>
      </c>
      <c r="Q1791" s="3">
        <v>118.94</v>
      </c>
      <c r="R1791" s="3">
        <v>118.2</v>
      </c>
      <c r="S1791" s="3">
        <v>117.88</v>
      </c>
      <c r="T1791" s="3">
        <v>90.27</v>
      </c>
      <c r="U1791" s="3">
        <v>89.54</v>
      </c>
      <c r="V1791" s="3">
        <v>89.52</v>
      </c>
      <c r="W1791" s="3">
        <v>89.63</v>
      </c>
      <c r="X1791" s="3">
        <v>91.01</v>
      </c>
      <c r="Y1791" s="3">
        <v>91.85</v>
      </c>
      <c r="Z1791" s="3">
        <v>101.03</v>
      </c>
      <c r="AA1791" s="3">
        <v>103.54</v>
      </c>
      <c r="AB1791" s="3">
        <v>105.4</v>
      </c>
      <c r="AC1791" s="3">
        <v>105.95</v>
      </c>
      <c r="AD1791" s="3">
        <v>104.99</v>
      </c>
      <c r="AE1791" s="3">
        <v>104.9</v>
      </c>
      <c r="AF1791" s="3">
        <v>85.11</v>
      </c>
      <c r="AG1791" s="3">
        <v>84.48</v>
      </c>
      <c r="AH1791" s="3">
        <v>84.49</v>
      </c>
      <c r="AI1791" s="3">
        <v>84.5</v>
      </c>
      <c r="AJ1791" s="3">
        <v>84.52</v>
      </c>
      <c r="AK1791" s="3">
        <v>90.31</v>
      </c>
      <c r="AL1791" s="3">
        <v>94.06</v>
      </c>
      <c r="AM1791" s="3">
        <v>96.57</v>
      </c>
      <c r="AN1791" s="3">
        <v>98.43</v>
      </c>
      <c r="AO1791" s="3">
        <v>98.98</v>
      </c>
      <c r="AP1791" s="3">
        <v>98.02</v>
      </c>
      <c r="AQ1791" s="3">
        <v>97.93</v>
      </c>
      <c r="AR1791" s="3">
        <v>78.58</v>
      </c>
      <c r="AS1791" s="3">
        <v>77.95</v>
      </c>
      <c r="AT1791" s="3">
        <v>77.959999999999994</v>
      </c>
      <c r="AU1791" s="3">
        <v>77.97</v>
      </c>
      <c r="AV1791" s="3">
        <v>77.989999999999995</v>
      </c>
      <c r="AW1791" s="3">
        <v>83.78</v>
      </c>
      <c r="AX1791" s="3">
        <v>90.17</v>
      </c>
      <c r="AY1791" s="3">
        <v>92.68</v>
      </c>
    </row>
    <row r="1792" spans="1:51" x14ac:dyDescent="0.35">
      <c r="A1792" s="5">
        <f t="shared" si="28"/>
        <v>45233</v>
      </c>
      <c r="B1792" t="s">
        <v>2723</v>
      </c>
      <c r="C1792" s="2">
        <v>45233</v>
      </c>
      <c r="D1792" s="3">
        <v>100.15</v>
      </c>
      <c r="E1792" s="3">
        <v>118.21</v>
      </c>
      <c r="F1792" s="3">
        <v>120.89</v>
      </c>
      <c r="G1792" s="3">
        <v>108.39</v>
      </c>
      <c r="H1792" s="3">
        <v>102.56</v>
      </c>
      <c r="I1792" s="3">
        <v>100.23</v>
      </c>
      <c r="J1792" s="3">
        <v>100.12</v>
      </c>
      <c r="K1792" s="3">
        <v>99.95</v>
      </c>
      <c r="L1792" s="3">
        <v>100.34</v>
      </c>
      <c r="M1792" s="3">
        <v>99.98</v>
      </c>
      <c r="N1792" s="3">
        <v>117.88</v>
      </c>
      <c r="O1792" s="3">
        <v>120.15</v>
      </c>
      <c r="P1792" s="3">
        <v>121.23</v>
      </c>
      <c r="Q1792" s="3">
        <v>120.35</v>
      </c>
      <c r="R1792" s="3">
        <v>119.61</v>
      </c>
      <c r="S1792" s="3">
        <v>119.29</v>
      </c>
      <c r="T1792" s="3">
        <v>90.31</v>
      </c>
      <c r="U1792" s="3">
        <v>89.58</v>
      </c>
      <c r="V1792" s="3">
        <v>89.56</v>
      </c>
      <c r="W1792" s="3">
        <v>89.67</v>
      </c>
      <c r="X1792" s="3">
        <v>91.05</v>
      </c>
      <c r="Y1792" s="3">
        <v>91.89</v>
      </c>
      <c r="Z1792" s="3">
        <v>101.83</v>
      </c>
      <c r="AA1792" s="3">
        <v>104.34</v>
      </c>
      <c r="AB1792" s="3">
        <v>106.2</v>
      </c>
      <c r="AC1792" s="3">
        <v>106.75</v>
      </c>
      <c r="AD1792" s="3">
        <v>105.79</v>
      </c>
      <c r="AE1792" s="3">
        <v>105.7</v>
      </c>
      <c r="AF1792" s="3">
        <v>85.37</v>
      </c>
      <c r="AG1792" s="3">
        <v>84.74</v>
      </c>
      <c r="AH1792" s="3">
        <v>84.75</v>
      </c>
      <c r="AI1792" s="3">
        <v>84.76</v>
      </c>
      <c r="AJ1792" s="3">
        <v>84.78</v>
      </c>
      <c r="AK1792" s="3">
        <v>90.57</v>
      </c>
      <c r="AL1792" s="3">
        <v>94.54</v>
      </c>
      <c r="AM1792" s="3">
        <v>97.05</v>
      </c>
      <c r="AN1792" s="3">
        <v>98.91</v>
      </c>
      <c r="AO1792" s="3">
        <v>99.46</v>
      </c>
      <c r="AP1792" s="3">
        <v>98.5</v>
      </c>
      <c r="AQ1792" s="3">
        <v>98.41</v>
      </c>
      <c r="AR1792" s="3">
        <v>77.959999999999994</v>
      </c>
      <c r="AS1792" s="3">
        <v>77.33</v>
      </c>
      <c r="AT1792" s="3">
        <v>77.34</v>
      </c>
      <c r="AU1792" s="3">
        <v>77.349999999999994</v>
      </c>
      <c r="AV1792" s="3">
        <v>77.37</v>
      </c>
      <c r="AW1792" s="3">
        <v>83.16</v>
      </c>
      <c r="AX1792" s="3">
        <v>90.65</v>
      </c>
      <c r="AY1792" s="3">
        <v>93.16</v>
      </c>
    </row>
    <row r="1793" spans="1:51" x14ac:dyDescent="0.35">
      <c r="A1793" s="5">
        <f t="shared" si="28"/>
        <v>45236</v>
      </c>
      <c r="B1793" t="s">
        <v>2724</v>
      </c>
      <c r="C1793" s="2">
        <v>45236</v>
      </c>
      <c r="D1793" s="3">
        <v>94.22</v>
      </c>
      <c r="E1793" s="3">
        <v>112.66</v>
      </c>
      <c r="F1793" s="3">
        <v>115.36</v>
      </c>
      <c r="G1793" s="3">
        <v>103.7</v>
      </c>
      <c r="H1793" s="3">
        <v>97.27</v>
      </c>
      <c r="I1793" s="3">
        <v>94.94</v>
      </c>
      <c r="J1793" s="3">
        <v>94.83</v>
      </c>
      <c r="K1793" s="3">
        <v>94.63</v>
      </c>
      <c r="L1793" s="3">
        <v>95.02</v>
      </c>
      <c r="M1793" s="3">
        <v>94.66</v>
      </c>
      <c r="N1793" s="3">
        <v>112.93</v>
      </c>
      <c r="O1793" s="3">
        <v>115.2</v>
      </c>
      <c r="P1793" s="3">
        <v>116.28</v>
      </c>
      <c r="Q1793" s="3">
        <v>115.43</v>
      </c>
      <c r="R1793" s="3">
        <v>114.69</v>
      </c>
      <c r="S1793" s="3">
        <v>114.37</v>
      </c>
      <c r="T1793" s="3">
        <v>88.64</v>
      </c>
      <c r="U1793" s="3">
        <v>87.91</v>
      </c>
      <c r="V1793" s="3">
        <v>87.89</v>
      </c>
      <c r="W1793" s="3">
        <v>88</v>
      </c>
      <c r="X1793" s="3">
        <v>89.38</v>
      </c>
      <c r="Y1793" s="3">
        <v>90.22</v>
      </c>
      <c r="Z1793" s="3">
        <v>99.87</v>
      </c>
      <c r="AA1793" s="3">
        <v>102.38</v>
      </c>
      <c r="AB1793" s="3">
        <v>104.24</v>
      </c>
      <c r="AC1793" s="3">
        <v>104.79</v>
      </c>
      <c r="AD1793" s="3">
        <v>103.83</v>
      </c>
      <c r="AE1793" s="3">
        <v>103.74</v>
      </c>
      <c r="AF1793" s="3">
        <v>85.1</v>
      </c>
      <c r="AG1793" s="3">
        <v>84.47</v>
      </c>
      <c r="AH1793" s="3">
        <v>84.48</v>
      </c>
      <c r="AI1793" s="3">
        <v>84.49</v>
      </c>
      <c r="AJ1793" s="3">
        <v>84.51</v>
      </c>
      <c r="AK1793" s="3">
        <v>90.3</v>
      </c>
      <c r="AL1793" s="3">
        <v>93.05</v>
      </c>
      <c r="AM1793" s="3">
        <v>95.56</v>
      </c>
      <c r="AN1793" s="3">
        <v>97.42</v>
      </c>
      <c r="AO1793" s="3">
        <v>97.97</v>
      </c>
      <c r="AP1793" s="3">
        <v>97.01</v>
      </c>
      <c r="AQ1793" s="3">
        <v>96.92</v>
      </c>
      <c r="AR1793" s="3">
        <v>77.66</v>
      </c>
      <c r="AS1793" s="3">
        <v>77.03</v>
      </c>
      <c r="AT1793" s="3">
        <v>77.040000000000006</v>
      </c>
      <c r="AU1793" s="3">
        <v>77.05</v>
      </c>
      <c r="AV1793" s="3">
        <v>77.069999999999993</v>
      </c>
      <c r="AW1793" s="3">
        <v>82.86</v>
      </c>
      <c r="AX1793" s="3">
        <v>89.16</v>
      </c>
      <c r="AY1793" s="3">
        <v>91.67</v>
      </c>
    </row>
    <row r="1794" spans="1:51" x14ac:dyDescent="0.35">
      <c r="A1794" s="5">
        <f t="shared" si="28"/>
        <v>45237</v>
      </c>
      <c r="B1794" t="s">
        <v>2725</v>
      </c>
      <c r="C1794" s="2">
        <v>45237</v>
      </c>
      <c r="D1794" s="3">
        <v>97.29</v>
      </c>
      <c r="E1794" s="3">
        <v>115.73</v>
      </c>
      <c r="F1794" s="3">
        <v>118.58</v>
      </c>
      <c r="G1794" s="3">
        <v>107.46</v>
      </c>
      <c r="H1794" s="3">
        <v>99.56</v>
      </c>
      <c r="I1794" s="3">
        <v>97.23</v>
      </c>
      <c r="J1794" s="3">
        <v>97.12</v>
      </c>
      <c r="K1794" s="3">
        <v>96.89</v>
      </c>
      <c r="L1794" s="3">
        <v>97.28</v>
      </c>
      <c r="M1794" s="3">
        <v>96.92</v>
      </c>
      <c r="N1794" s="3">
        <v>114.17</v>
      </c>
      <c r="O1794" s="3">
        <v>116.44</v>
      </c>
      <c r="P1794" s="3">
        <v>117.52</v>
      </c>
      <c r="Q1794" s="3">
        <v>116.69</v>
      </c>
      <c r="R1794" s="3">
        <v>115.95</v>
      </c>
      <c r="S1794" s="3">
        <v>115.63</v>
      </c>
      <c r="T1794" s="3">
        <v>89.51</v>
      </c>
      <c r="U1794" s="3">
        <v>88.78</v>
      </c>
      <c r="V1794" s="3">
        <v>88.76</v>
      </c>
      <c r="W1794" s="3">
        <v>88.87</v>
      </c>
      <c r="X1794" s="3">
        <v>90.25</v>
      </c>
      <c r="Y1794" s="3">
        <v>91.09</v>
      </c>
      <c r="Z1794" s="3">
        <v>100.69</v>
      </c>
      <c r="AA1794" s="3">
        <v>103.2</v>
      </c>
      <c r="AB1794" s="3">
        <v>105.06</v>
      </c>
      <c r="AC1794" s="3">
        <v>105.61</v>
      </c>
      <c r="AD1794" s="3">
        <v>104.65</v>
      </c>
      <c r="AE1794" s="3">
        <v>104.56</v>
      </c>
      <c r="AF1794" s="3">
        <v>86.23</v>
      </c>
      <c r="AG1794" s="3">
        <v>85.6</v>
      </c>
      <c r="AH1794" s="3">
        <v>85.61</v>
      </c>
      <c r="AI1794" s="3">
        <v>85.62</v>
      </c>
      <c r="AJ1794" s="3">
        <v>85.64</v>
      </c>
      <c r="AK1794" s="3">
        <v>91.43</v>
      </c>
      <c r="AL1794" s="3">
        <v>95.48</v>
      </c>
      <c r="AM1794" s="3">
        <v>97.99</v>
      </c>
      <c r="AN1794" s="3">
        <v>99.85</v>
      </c>
      <c r="AO1794" s="3">
        <v>100.4</v>
      </c>
      <c r="AP1794" s="3">
        <v>99.44</v>
      </c>
      <c r="AQ1794" s="3">
        <v>99.35</v>
      </c>
      <c r="AR1794" s="3">
        <v>78.510000000000005</v>
      </c>
      <c r="AS1794" s="3">
        <v>77.88</v>
      </c>
      <c r="AT1794" s="3">
        <v>77.89</v>
      </c>
      <c r="AU1794" s="3">
        <v>77.900000000000006</v>
      </c>
      <c r="AV1794" s="3">
        <v>77.92</v>
      </c>
      <c r="AW1794" s="3">
        <v>83.71</v>
      </c>
      <c r="AX1794" s="3">
        <v>91.59</v>
      </c>
      <c r="AY1794" s="3">
        <v>94.1</v>
      </c>
    </row>
    <row r="1795" spans="1:51" x14ac:dyDescent="0.35">
      <c r="A1795" s="5">
        <f t="shared" si="28"/>
        <v>45238</v>
      </c>
      <c r="B1795" t="s">
        <v>2726</v>
      </c>
      <c r="C1795" s="2">
        <v>45238</v>
      </c>
      <c r="D1795" s="3">
        <v>97.2</v>
      </c>
      <c r="E1795" s="3">
        <v>115.06</v>
      </c>
      <c r="F1795" s="3">
        <v>119.04</v>
      </c>
      <c r="G1795" s="3">
        <v>106.46</v>
      </c>
      <c r="H1795" s="3">
        <v>99.65</v>
      </c>
      <c r="I1795" s="3">
        <v>97.32</v>
      </c>
      <c r="J1795" s="3">
        <v>97.21</v>
      </c>
      <c r="K1795" s="3">
        <v>96.98</v>
      </c>
      <c r="L1795" s="3">
        <v>97.37</v>
      </c>
      <c r="M1795" s="3">
        <v>97.01</v>
      </c>
      <c r="N1795" s="3">
        <v>114.69</v>
      </c>
      <c r="O1795" s="3">
        <v>116.96</v>
      </c>
      <c r="P1795" s="3">
        <v>118.04</v>
      </c>
      <c r="Q1795" s="3">
        <v>117.33</v>
      </c>
      <c r="R1795" s="3">
        <v>116.59</v>
      </c>
      <c r="S1795" s="3">
        <v>116.27</v>
      </c>
      <c r="T1795" s="3">
        <v>89.55</v>
      </c>
      <c r="U1795" s="3">
        <v>88.82</v>
      </c>
      <c r="V1795" s="3">
        <v>88.8</v>
      </c>
      <c r="W1795" s="3">
        <v>88.91</v>
      </c>
      <c r="X1795" s="3">
        <v>90.29</v>
      </c>
      <c r="Y1795" s="3">
        <v>91.13</v>
      </c>
      <c r="Z1795" s="3">
        <v>101.44</v>
      </c>
      <c r="AA1795" s="3">
        <v>103.95</v>
      </c>
      <c r="AB1795" s="3">
        <v>105.81</v>
      </c>
      <c r="AC1795" s="3">
        <v>106.36</v>
      </c>
      <c r="AD1795" s="3">
        <v>105.4</v>
      </c>
      <c r="AE1795" s="3">
        <v>105.31</v>
      </c>
      <c r="AF1795" s="3">
        <v>86.18</v>
      </c>
      <c r="AG1795" s="3">
        <v>85.55</v>
      </c>
      <c r="AH1795" s="3">
        <v>85.56</v>
      </c>
      <c r="AI1795" s="3">
        <v>85.57</v>
      </c>
      <c r="AJ1795" s="3">
        <v>85.59</v>
      </c>
      <c r="AK1795" s="3">
        <v>91.38</v>
      </c>
      <c r="AL1795" s="3">
        <v>95.37</v>
      </c>
      <c r="AM1795" s="3">
        <v>97.88</v>
      </c>
      <c r="AN1795" s="3">
        <v>99.74</v>
      </c>
      <c r="AO1795" s="3">
        <v>100.29</v>
      </c>
      <c r="AP1795" s="3">
        <v>99.33</v>
      </c>
      <c r="AQ1795" s="3">
        <v>99.24</v>
      </c>
      <c r="AR1795" s="3">
        <v>78.760000000000005</v>
      </c>
      <c r="AS1795" s="3">
        <v>78.13</v>
      </c>
      <c r="AT1795" s="3">
        <v>78.14</v>
      </c>
      <c r="AU1795" s="3">
        <v>78.150000000000006</v>
      </c>
      <c r="AV1795" s="3">
        <v>78.17</v>
      </c>
      <c r="AW1795" s="3">
        <v>83.96</v>
      </c>
      <c r="AX1795" s="3">
        <v>91.48</v>
      </c>
      <c r="AY1795" s="3">
        <v>93.99</v>
      </c>
    </row>
    <row r="1796" spans="1:51" x14ac:dyDescent="0.35">
      <c r="A1796" s="5">
        <f t="shared" si="28"/>
        <v>45239</v>
      </c>
      <c r="B1796" t="s">
        <v>2727</v>
      </c>
      <c r="C1796" s="2">
        <v>45239</v>
      </c>
      <c r="D1796" s="3">
        <v>103.01</v>
      </c>
      <c r="E1796" s="3">
        <v>119.66</v>
      </c>
      <c r="F1796" s="3">
        <v>124.64</v>
      </c>
      <c r="G1796" s="3">
        <v>111.73</v>
      </c>
      <c r="H1796" s="3">
        <v>104.62</v>
      </c>
      <c r="I1796" s="3">
        <v>101.95</v>
      </c>
      <c r="J1796" s="3">
        <v>101.84</v>
      </c>
      <c r="K1796" s="3">
        <v>101.85</v>
      </c>
      <c r="L1796" s="3">
        <v>102.24</v>
      </c>
      <c r="M1796" s="3">
        <v>101.88</v>
      </c>
      <c r="N1796" s="3">
        <v>118.61</v>
      </c>
      <c r="O1796" s="3">
        <v>120.88</v>
      </c>
      <c r="P1796" s="3">
        <v>121.96</v>
      </c>
      <c r="Q1796" s="3">
        <v>121.26</v>
      </c>
      <c r="R1796" s="3">
        <v>120.52</v>
      </c>
      <c r="S1796" s="3">
        <v>120.2</v>
      </c>
      <c r="T1796" s="3">
        <v>90.1</v>
      </c>
      <c r="U1796" s="3">
        <v>89.37</v>
      </c>
      <c r="V1796" s="3">
        <v>89.35</v>
      </c>
      <c r="W1796" s="3">
        <v>89.46</v>
      </c>
      <c r="X1796" s="3">
        <v>90.84</v>
      </c>
      <c r="Y1796" s="3">
        <v>91.68</v>
      </c>
      <c r="Z1796" s="3">
        <v>102.04</v>
      </c>
      <c r="AA1796" s="3">
        <v>104.55</v>
      </c>
      <c r="AB1796" s="3">
        <v>106.41</v>
      </c>
      <c r="AC1796" s="3">
        <v>106.96</v>
      </c>
      <c r="AD1796" s="3">
        <v>106</v>
      </c>
      <c r="AE1796" s="3">
        <v>105.91</v>
      </c>
      <c r="AF1796" s="3">
        <v>88.16</v>
      </c>
      <c r="AG1796" s="3">
        <v>87.53</v>
      </c>
      <c r="AH1796" s="3">
        <v>87.54</v>
      </c>
      <c r="AI1796" s="3">
        <v>87.55</v>
      </c>
      <c r="AJ1796" s="3">
        <v>87.57</v>
      </c>
      <c r="AK1796" s="3">
        <v>93.36</v>
      </c>
      <c r="AL1796" s="3">
        <v>98.02</v>
      </c>
      <c r="AM1796" s="3">
        <v>100.53</v>
      </c>
      <c r="AN1796" s="3">
        <v>102.39</v>
      </c>
      <c r="AO1796" s="3">
        <v>102.94</v>
      </c>
      <c r="AP1796" s="3">
        <v>101.98</v>
      </c>
      <c r="AQ1796" s="3">
        <v>101.89</v>
      </c>
      <c r="AR1796" s="3">
        <v>80.739999999999995</v>
      </c>
      <c r="AS1796" s="3">
        <v>80.11</v>
      </c>
      <c r="AT1796" s="3">
        <v>80.12</v>
      </c>
      <c r="AU1796" s="3">
        <v>80.13</v>
      </c>
      <c r="AV1796" s="3">
        <v>80.150000000000006</v>
      </c>
      <c r="AW1796" s="3">
        <v>85.94</v>
      </c>
      <c r="AX1796" s="3">
        <v>94.13</v>
      </c>
      <c r="AY1796" s="3">
        <v>96.64</v>
      </c>
    </row>
    <row r="1797" spans="1:51" x14ac:dyDescent="0.35">
      <c r="A1797" s="5">
        <f t="shared" si="28"/>
        <v>45240</v>
      </c>
      <c r="B1797" t="s">
        <v>2728</v>
      </c>
      <c r="C1797" s="2">
        <v>45240</v>
      </c>
      <c r="D1797" s="3">
        <v>98.89</v>
      </c>
      <c r="E1797" s="3">
        <v>117</v>
      </c>
      <c r="F1797" s="3">
        <v>121.43</v>
      </c>
      <c r="G1797" s="3">
        <v>108.74</v>
      </c>
      <c r="H1797" s="3">
        <v>103.06</v>
      </c>
      <c r="I1797" s="3">
        <v>100.16</v>
      </c>
      <c r="J1797" s="3">
        <v>100.05</v>
      </c>
      <c r="K1797" s="3">
        <v>99.48</v>
      </c>
      <c r="L1797" s="3">
        <v>99.87</v>
      </c>
      <c r="M1797" s="3">
        <v>99.51</v>
      </c>
      <c r="N1797" s="3">
        <v>117.52</v>
      </c>
      <c r="O1797" s="3">
        <v>119.79</v>
      </c>
      <c r="P1797" s="3">
        <v>120.87</v>
      </c>
      <c r="Q1797" s="3">
        <v>120.19</v>
      </c>
      <c r="R1797" s="3">
        <v>119.45</v>
      </c>
      <c r="S1797" s="3">
        <v>119.13</v>
      </c>
      <c r="T1797" s="3">
        <v>89.83</v>
      </c>
      <c r="U1797" s="3">
        <v>89.1</v>
      </c>
      <c r="V1797" s="3">
        <v>89.08</v>
      </c>
      <c r="W1797" s="3">
        <v>89.19</v>
      </c>
      <c r="X1797" s="3">
        <v>90.57</v>
      </c>
      <c r="Y1797" s="3">
        <v>91.41</v>
      </c>
      <c r="Z1797" s="3">
        <v>102.08</v>
      </c>
      <c r="AA1797" s="3">
        <v>104.59</v>
      </c>
      <c r="AB1797" s="3">
        <v>106.45</v>
      </c>
      <c r="AC1797" s="3">
        <v>107</v>
      </c>
      <c r="AD1797" s="3">
        <v>106.04</v>
      </c>
      <c r="AE1797" s="3">
        <v>105.95</v>
      </c>
      <c r="AF1797" s="3">
        <v>86.96</v>
      </c>
      <c r="AG1797" s="3">
        <v>86.33</v>
      </c>
      <c r="AH1797" s="3">
        <v>86.34</v>
      </c>
      <c r="AI1797" s="3">
        <v>86.35</v>
      </c>
      <c r="AJ1797" s="3">
        <v>86.37</v>
      </c>
      <c r="AK1797" s="3">
        <v>92.16</v>
      </c>
      <c r="AL1797" s="3">
        <v>96.31</v>
      </c>
      <c r="AM1797" s="3">
        <v>98.82</v>
      </c>
      <c r="AN1797" s="3">
        <v>100.68</v>
      </c>
      <c r="AO1797" s="3">
        <v>101.23</v>
      </c>
      <c r="AP1797" s="3">
        <v>100.27</v>
      </c>
      <c r="AQ1797" s="3">
        <v>100.18</v>
      </c>
      <c r="AR1797" s="3">
        <v>79.540000000000006</v>
      </c>
      <c r="AS1797" s="3">
        <v>78.91</v>
      </c>
      <c r="AT1797" s="3">
        <v>78.92</v>
      </c>
      <c r="AU1797" s="3">
        <v>78.930000000000007</v>
      </c>
      <c r="AV1797" s="3">
        <v>78.95</v>
      </c>
      <c r="AW1797" s="3">
        <v>84.74</v>
      </c>
      <c r="AX1797" s="3">
        <v>92.42</v>
      </c>
      <c r="AY1797" s="3">
        <v>94.93</v>
      </c>
    </row>
    <row r="1798" spans="1:51" x14ac:dyDescent="0.35">
      <c r="A1798" s="5">
        <f t="shared" si="28"/>
        <v>45243</v>
      </c>
      <c r="B1798" t="s">
        <v>2729</v>
      </c>
      <c r="C1798" s="2">
        <v>45243</v>
      </c>
      <c r="D1798" s="3">
        <v>98.83</v>
      </c>
      <c r="E1798" s="3">
        <v>116.76</v>
      </c>
      <c r="F1798" s="3">
        <v>120.96</v>
      </c>
      <c r="G1798" s="3">
        <v>108.53</v>
      </c>
      <c r="H1798" s="3">
        <v>102.68</v>
      </c>
      <c r="I1798" s="3">
        <v>99.78</v>
      </c>
      <c r="J1798" s="3">
        <v>99.67</v>
      </c>
      <c r="K1798" s="3">
        <v>99.14</v>
      </c>
      <c r="L1798" s="3">
        <v>99.53</v>
      </c>
      <c r="M1798" s="3">
        <v>99.17</v>
      </c>
      <c r="N1798" s="3">
        <v>116.92</v>
      </c>
      <c r="O1798" s="3">
        <v>119.19</v>
      </c>
      <c r="P1798" s="3">
        <v>120.27</v>
      </c>
      <c r="Q1798" s="3">
        <v>119.63</v>
      </c>
      <c r="R1798" s="3">
        <v>118.89</v>
      </c>
      <c r="S1798" s="3">
        <v>118.57</v>
      </c>
      <c r="T1798" s="3">
        <v>90.47</v>
      </c>
      <c r="U1798" s="3">
        <v>89.74</v>
      </c>
      <c r="V1798" s="3">
        <v>89.72</v>
      </c>
      <c r="W1798" s="3">
        <v>89.83</v>
      </c>
      <c r="X1798" s="3">
        <v>91.21</v>
      </c>
      <c r="Y1798" s="3">
        <v>92.05</v>
      </c>
      <c r="Z1798" s="3">
        <v>101.17</v>
      </c>
      <c r="AA1798" s="3">
        <v>103.68</v>
      </c>
      <c r="AB1798" s="3">
        <v>105.54</v>
      </c>
      <c r="AC1798" s="3">
        <v>106.09</v>
      </c>
      <c r="AD1798" s="3">
        <v>105.13</v>
      </c>
      <c r="AE1798" s="3">
        <v>105.04</v>
      </c>
      <c r="AF1798" s="3">
        <v>86</v>
      </c>
      <c r="AG1798" s="3">
        <v>85.37</v>
      </c>
      <c r="AH1798" s="3">
        <v>85.38</v>
      </c>
      <c r="AI1798" s="3">
        <v>85.39</v>
      </c>
      <c r="AJ1798" s="3">
        <v>85.41</v>
      </c>
      <c r="AK1798" s="3">
        <v>91.2</v>
      </c>
      <c r="AL1798" s="3">
        <v>95.31</v>
      </c>
      <c r="AM1798" s="3">
        <v>97.82</v>
      </c>
      <c r="AN1798" s="3">
        <v>99.68</v>
      </c>
      <c r="AO1798" s="3">
        <v>100.23</v>
      </c>
      <c r="AP1798" s="3">
        <v>99.27</v>
      </c>
      <c r="AQ1798" s="3">
        <v>99.18</v>
      </c>
      <c r="AR1798" s="3">
        <v>80.16</v>
      </c>
      <c r="AS1798" s="3">
        <v>79.53</v>
      </c>
      <c r="AT1798" s="3">
        <v>79.540000000000006</v>
      </c>
      <c r="AU1798" s="3">
        <v>79.55</v>
      </c>
      <c r="AV1798" s="3">
        <v>79.569999999999993</v>
      </c>
      <c r="AW1798" s="3">
        <v>85.36</v>
      </c>
      <c r="AX1798" s="3">
        <v>91.67</v>
      </c>
      <c r="AY1798" s="3">
        <v>94.18</v>
      </c>
    </row>
    <row r="1799" spans="1:51" x14ac:dyDescent="0.35">
      <c r="A1799" s="5">
        <f t="shared" si="28"/>
        <v>45244</v>
      </c>
      <c r="B1799" t="s">
        <v>2730</v>
      </c>
      <c r="C1799" s="2">
        <v>45244</v>
      </c>
      <c r="D1799" s="3">
        <v>98.45</v>
      </c>
      <c r="E1799" s="3">
        <v>115.6</v>
      </c>
      <c r="F1799" s="3">
        <v>120.6</v>
      </c>
      <c r="G1799" s="3">
        <v>106.69</v>
      </c>
      <c r="H1799" s="3">
        <v>103.53</v>
      </c>
      <c r="I1799" s="3">
        <v>100.63</v>
      </c>
      <c r="J1799" s="3">
        <v>100.52</v>
      </c>
      <c r="K1799" s="3">
        <v>99.9</v>
      </c>
      <c r="L1799" s="3">
        <v>100.29</v>
      </c>
      <c r="M1799" s="3">
        <v>99.93</v>
      </c>
      <c r="N1799" s="3">
        <v>117.19</v>
      </c>
      <c r="O1799" s="3">
        <v>119.46</v>
      </c>
      <c r="P1799" s="3">
        <v>120.54</v>
      </c>
      <c r="Q1799" s="3">
        <v>119.92</v>
      </c>
      <c r="R1799" s="3">
        <v>119.18</v>
      </c>
      <c r="S1799" s="3">
        <v>118.86</v>
      </c>
      <c r="T1799" s="3">
        <v>91.14</v>
      </c>
      <c r="U1799" s="3">
        <v>90.41</v>
      </c>
      <c r="V1799" s="3">
        <v>90.39</v>
      </c>
      <c r="W1799" s="3">
        <v>90.5</v>
      </c>
      <c r="X1799" s="3">
        <v>91.88</v>
      </c>
      <c r="Y1799" s="3">
        <v>92.72</v>
      </c>
      <c r="Z1799" s="3">
        <v>101.75</v>
      </c>
      <c r="AA1799" s="3">
        <v>104.26</v>
      </c>
      <c r="AB1799" s="3">
        <v>106.12</v>
      </c>
      <c r="AC1799" s="3">
        <v>106.67</v>
      </c>
      <c r="AD1799" s="3">
        <v>105.71</v>
      </c>
      <c r="AE1799" s="3">
        <v>105.62</v>
      </c>
      <c r="AF1799" s="3">
        <v>87.7</v>
      </c>
      <c r="AG1799" s="3">
        <v>87.07</v>
      </c>
      <c r="AH1799" s="3">
        <v>87.08</v>
      </c>
      <c r="AI1799" s="3">
        <v>87.09</v>
      </c>
      <c r="AJ1799" s="3">
        <v>87.11</v>
      </c>
      <c r="AK1799" s="3">
        <v>92.9</v>
      </c>
      <c r="AL1799" s="3">
        <v>95.82</v>
      </c>
      <c r="AM1799" s="3">
        <v>98.33</v>
      </c>
      <c r="AN1799" s="3">
        <v>100.19</v>
      </c>
      <c r="AO1799" s="3">
        <v>100.74</v>
      </c>
      <c r="AP1799" s="3">
        <v>99.78</v>
      </c>
      <c r="AQ1799" s="3">
        <v>99.69</v>
      </c>
      <c r="AR1799" s="3">
        <v>83.21</v>
      </c>
      <c r="AS1799" s="3">
        <v>82.58</v>
      </c>
      <c r="AT1799" s="3">
        <v>82.59</v>
      </c>
      <c r="AU1799" s="3">
        <v>82.6</v>
      </c>
      <c r="AV1799" s="3">
        <v>82.62</v>
      </c>
      <c r="AW1799" s="3">
        <v>88.41</v>
      </c>
      <c r="AX1799" s="3">
        <v>92.42</v>
      </c>
      <c r="AY1799" s="3">
        <v>94.93</v>
      </c>
    </row>
    <row r="1800" spans="1:51" x14ac:dyDescent="0.35">
      <c r="A1800" s="5">
        <f t="shared" si="28"/>
        <v>45245</v>
      </c>
      <c r="B1800" t="s">
        <v>2731</v>
      </c>
      <c r="C1800" s="2">
        <v>45245</v>
      </c>
      <c r="D1800" s="3">
        <v>98.78</v>
      </c>
      <c r="E1800" s="3">
        <v>115</v>
      </c>
      <c r="F1800" s="3">
        <v>120</v>
      </c>
      <c r="G1800" s="3">
        <v>106.09</v>
      </c>
      <c r="H1800" s="3">
        <v>104.7</v>
      </c>
      <c r="I1800" s="3">
        <v>101.8</v>
      </c>
      <c r="J1800" s="3">
        <v>101.69</v>
      </c>
      <c r="K1800" s="3">
        <v>100.99</v>
      </c>
      <c r="L1800" s="3">
        <v>101.38</v>
      </c>
      <c r="M1800" s="3">
        <v>101.02</v>
      </c>
      <c r="N1800" s="3">
        <v>118.1</v>
      </c>
      <c r="O1800" s="3">
        <v>120.37</v>
      </c>
      <c r="P1800" s="3">
        <v>121.45</v>
      </c>
      <c r="Q1800" s="3">
        <v>120.86</v>
      </c>
      <c r="R1800" s="3">
        <v>120.12</v>
      </c>
      <c r="S1800" s="3">
        <v>119.8</v>
      </c>
      <c r="T1800" s="3">
        <v>93.09</v>
      </c>
      <c r="U1800" s="3">
        <v>92.36</v>
      </c>
      <c r="V1800" s="3">
        <v>92.34</v>
      </c>
      <c r="W1800" s="3">
        <v>92.45</v>
      </c>
      <c r="X1800" s="3">
        <v>93.83</v>
      </c>
      <c r="Y1800" s="3">
        <v>94.67</v>
      </c>
      <c r="Z1800" s="3">
        <v>102.49</v>
      </c>
      <c r="AA1800" s="3">
        <v>105</v>
      </c>
      <c r="AB1800" s="3">
        <v>106.86</v>
      </c>
      <c r="AC1800" s="3">
        <v>107.41</v>
      </c>
      <c r="AD1800" s="3">
        <v>106.45</v>
      </c>
      <c r="AE1800" s="3">
        <v>106.36</v>
      </c>
      <c r="AF1800" s="3">
        <v>88.6</v>
      </c>
      <c r="AG1800" s="3">
        <v>87.97</v>
      </c>
      <c r="AH1800" s="3">
        <v>87.98</v>
      </c>
      <c r="AI1800" s="3">
        <v>87.99</v>
      </c>
      <c r="AJ1800" s="3">
        <v>88.01</v>
      </c>
      <c r="AK1800" s="3">
        <v>93.8</v>
      </c>
      <c r="AL1800" s="3">
        <v>96.07</v>
      </c>
      <c r="AM1800" s="3">
        <v>98.58</v>
      </c>
      <c r="AN1800" s="3">
        <v>100.44</v>
      </c>
      <c r="AO1800" s="3">
        <v>100.99</v>
      </c>
      <c r="AP1800" s="3">
        <v>100.03</v>
      </c>
      <c r="AQ1800" s="3">
        <v>99.94</v>
      </c>
      <c r="AR1800" s="3">
        <v>82.96</v>
      </c>
      <c r="AS1800" s="3">
        <v>82.33</v>
      </c>
      <c r="AT1800" s="3">
        <v>82.34</v>
      </c>
      <c r="AU1800" s="3">
        <v>82.35</v>
      </c>
      <c r="AV1800" s="3">
        <v>82.37</v>
      </c>
      <c r="AW1800" s="3">
        <v>88.16</v>
      </c>
      <c r="AX1800" s="3">
        <v>92.67</v>
      </c>
      <c r="AY1800" s="3">
        <v>95.18</v>
      </c>
    </row>
    <row r="1801" spans="1:51" x14ac:dyDescent="0.35">
      <c r="A1801" s="5">
        <f t="shared" si="28"/>
        <v>45246</v>
      </c>
      <c r="B1801" t="s">
        <v>2732</v>
      </c>
      <c r="C1801" s="2">
        <v>45246</v>
      </c>
      <c r="D1801" s="3">
        <v>97.38</v>
      </c>
      <c r="E1801" s="3">
        <v>112.01</v>
      </c>
      <c r="F1801" s="3">
        <v>116.87</v>
      </c>
      <c r="G1801" s="3">
        <v>104.93</v>
      </c>
      <c r="H1801" s="3">
        <v>102.71</v>
      </c>
      <c r="I1801" s="3">
        <v>99.97</v>
      </c>
      <c r="J1801" s="3">
        <v>99.86</v>
      </c>
      <c r="K1801" s="3">
        <v>99</v>
      </c>
      <c r="L1801" s="3">
        <v>99.39</v>
      </c>
      <c r="M1801" s="3">
        <v>99.03</v>
      </c>
      <c r="N1801" s="3">
        <v>116.45</v>
      </c>
      <c r="O1801" s="3">
        <v>118.72</v>
      </c>
      <c r="P1801" s="3">
        <v>119.8</v>
      </c>
      <c r="Q1801" s="3">
        <v>119.2</v>
      </c>
      <c r="R1801" s="3">
        <v>118.46</v>
      </c>
      <c r="S1801" s="3">
        <v>118.14</v>
      </c>
      <c r="T1801" s="3">
        <v>92.78</v>
      </c>
      <c r="U1801" s="3">
        <v>92.05</v>
      </c>
      <c r="V1801" s="3">
        <v>92.03</v>
      </c>
      <c r="W1801" s="3">
        <v>92.14</v>
      </c>
      <c r="X1801" s="3">
        <v>93.52</v>
      </c>
      <c r="Y1801" s="3">
        <v>94.36</v>
      </c>
      <c r="Z1801" s="3">
        <v>103.11</v>
      </c>
      <c r="AA1801" s="3">
        <v>105.62</v>
      </c>
      <c r="AB1801" s="3">
        <v>107.48</v>
      </c>
      <c r="AC1801" s="3">
        <v>108.03</v>
      </c>
      <c r="AD1801" s="3">
        <v>107.07</v>
      </c>
      <c r="AE1801" s="3">
        <v>106.98</v>
      </c>
      <c r="AF1801" s="3">
        <v>87.64</v>
      </c>
      <c r="AG1801" s="3">
        <v>87.01</v>
      </c>
      <c r="AH1801" s="3">
        <v>87.02</v>
      </c>
      <c r="AI1801" s="3">
        <v>87.03</v>
      </c>
      <c r="AJ1801" s="3">
        <v>87.05</v>
      </c>
      <c r="AK1801" s="3">
        <v>92.84</v>
      </c>
      <c r="AL1801" s="3">
        <v>94.95</v>
      </c>
      <c r="AM1801" s="3">
        <v>97.46</v>
      </c>
      <c r="AN1801" s="3">
        <v>99.32</v>
      </c>
      <c r="AO1801" s="3">
        <v>99.87</v>
      </c>
      <c r="AP1801" s="3">
        <v>98.91</v>
      </c>
      <c r="AQ1801" s="3">
        <v>98.82</v>
      </c>
      <c r="AR1801" s="3">
        <v>81.56</v>
      </c>
      <c r="AS1801" s="3">
        <v>80.930000000000007</v>
      </c>
      <c r="AT1801" s="3">
        <v>80.94</v>
      </c>
      <c r="AU1801" s="3">
        <v>80.95</v>
      </c>
      <c r="AV1801" s="3">
        <v>80.97</v>
      </c>
      <c r="AW1801" s="3">
        <v>86.76</v>
      </c>
      <c r="AX1801" s="3">
        <v>91.55</v>
      </c>
      <c r="AY1801" s="3">
        <v>94.06</v>
      </c>
    </row>
    <row r="1802" spans="1:51" x14ac:dyDescent="0.35">
      <c r="A1802" s="5">
        <f t="shared" si="28"/>
        <v>45247</v>
      </c>
      <c r="B1802" t="s">
        <v>2733</v>
      </c>
      <c r="C1802" s="2">
        <v>45247</v>
      </c>
      <c r="D1802" s="3">
        <v>96.2</v>
      </c>
      <c r="E1802" s="3">
        <v>111</v>
      </c>
      <c r="F1802" s="3">
        <v>115.97</v>
      </c>
      <c r="G1802" s="3">
        <v>103.94</v>
      </c>
      <c r="H1802" s="3">
        <v>102.5</v>
      </c>
      <c r="I1802" s="3">
        <v>99.76</v>
      </c>
      <c r="J1802" s="3">
        <v>99.65</v>
      </c>
      <c r="K1802" s="3">
        <v>97.94</v>
      </c>
      <c r="L1802" s="3">
        <v>98.33</v>
      </c>
      <c r="M1802" s="3">
        <v>97.97</v>
      </c>
      <c r="N1802" s="3">
        <v>116.02</v>
      </c>
      <c r="O1802" s="3">
        <v>118.29</v>
      </c>
      <c r="P1802" s="3">
        <v>119.37</v>
      </c>
      <c r="Q1802" s="3">
        <v>118.77</v>
      </c>
      <c r="R1802" s="3">
        <v>118.03</v>
      </c>
      <c r="S1802" s="3">
        <v>117.71</v>
      </c>
      <c r="T1802" s="3">
        <v>91.91</v>
      </c>
      <c r="U1802" s="3">
        <v>91.18</v>
      </c>
      <c r="V1802" s="3">
        <v>91.16</v>
      </c>
      <c r="W1802" s="3">
        <v>91.27</v>
      </c>
      <c r="X1802" s="3">
        <v>92.65</v>
      </c>
      <c r="Y1802" s="3">
        <v>93.49</v>
      </c>
      <c r="Z1802" s="3">
        <v>103.47</v>
      </c>
      <c r="AA1802" s="3">
        <v>105.98</v>
      </c>
      <c r="AB1802" s="3">
        <v>107.84</v>
      </c>
      <c r="AC1802" s="3">
        <v>108.39</v>
      </c>
      <c r="AD1802" s="3">
        <v>107.43</v>
      </c>
      <c r="AE1802" s="3">
        <v>107.34</v>
      </c>
      <c r="AF1802" s="3">
        <v>87.4</v>
      </c>
      <c r="AG1802" s="3">
        <v>86.77</v>
      </c>
      <c r="AH1802" s="3">
        <v>86.78</v>
      </c>
      <c r="AI1802" s="3">
        <v>86.79</v>
      </c>
      <c r="AJ1802" s="3">
        <v>86.81</v>
      </c>
      <c r="AK1802" s="3">
        <v>92.6</v>
      </c>
      <c r="AL1802" s="3">
        <v>96.44</v>
      </c>
      <c r="AM1802" s="3">
        <v>98.95</v>
      </c>
      <c r="AN1802" s="3">
        <v>100.81</v>
      </c>
      <c r="AO1802" s="3">
        <v>101.36</v>
      </c>
      <c r="AP1802" s="3">
        <v>100.4</v>
      </c>
      <c r="AQ1802" s="3">
        <v>100.31</v>
      </c>
      <c r="AR1802" s="3">
        <v>80.959999999999994</v>
      </c>
      <c r="AS1802" s="3">
        <v>80.33</v>
      </c>
      <c r="AT1802" s="3">
        <v>80.34</v>
      </c>
      <c r="AU1802" s="3">
        <v>80.349999999999994</v>
      </c>
      <c r="AV1802" s="3">
        <v>80.37</v>
      </c>
      <c r="AW1802" s="3">
        <v>86.16</v>
      </c>
      <c r="AX1802" s="3">
        <v>93.04</v>
      </c>
      <c r="AY1802" s="3">
        <v>95.55</v>
      </c>
    </row>
    <row r="1803" spans="1:51" x14ac:dyDescent="0.35">
      <c r="A1803" s="5">
        <f t="shared" si="28"/>
        <v>45250</v>
      </c>
      <c r="B1803" t="s">
        <v>2734</v>
      </c>
      <c r="C1803" s="2">
        <v>45250</v>
      </c>
      <c r="D1803" s="3">
        <v>99.35</v>
      </c>
      <c r="E1803" s="3">
        <v>111.27</v>
      </c>
      <c r="F1803" s="3">
        <v>116.66</v>
      </c>
      <c r="G1803" s="3">
        <v>104.63</v>
      </c>
      <c r="H1803" s="3">
        <v>103.92</v>
      </c>
      <c r="I1803" s="3">
        <v>101.18</v>
      </c>
      <c r="J1803" s="3">
        <v>101.07</v>
      </c>
      <c r="K1803" s="3">
        <v>99.4</v>
      </c>
      <c r="L1803" s="3">
        <v>99.79</v>
      </c>
      <c r="M1803" s="3">
        <v>99.43</v>
      </c>
      <c r="N1803" s="3">
        <v>116.43</v>
      </c>
      <c r="O1803" s="3">
        <v>118.7</v>
      </c>
      <c r="P1803" s="3">
        <v>119.78</v>
      </c>
      <c r="Q1803" s="3">
        <v>119.19</v>
      </c>
      <c r="R1803" s="3">
        <v>118.45</v>
      </c>
      <c r="S1803" s="3">
        <v>118.13</v>
      </c>
      <c r="T1803" s="3">
        <v>92.66</v>
      </c>
      <c r="U1803" s="3">
        <v>91.93</v>
      </c>
      <c r="V1803" s="3">
        <v>91.91</v>
      </c>
      <c r="W1803" s="3">
        <v>92.02</v>
      </c>
      <c r="X1803" s="3">
        <v>93.4</v>
      </c>
      <c r="Y1803" s="3">
        <v>94.24</v>
      </c>
      <c r="Z1803" s="3">
        <v>103.81</v>
      </c>
      <c r="AA1803" s="3">
        <v>106.32</v>
      </c>
      <c r="AB1803" s="3">
        <v>108.18</v>
      </c>
      <c r="AC1803" s="3">
        <v>108.73</v>
      </c>
      <c r="AD1803" s="3">
        <v>107.77</v>
      </c>
      <c r="AE1803" s="3">
        <v>107.68</v>
      </c>
      <c r="AF1803" s="3">
        <v>87.68</v>
      </c>
      <c r="AG1803" s="3">
        <v>87.05</v>
      </c>
      <c r="AH1803" s="3">
        <v>87.06</v>
      </c>
      <c r="AI1803" s="3">
        <v>87.07</v>
      </c>
      <c r="AJ1803" s="3">
        <v>87.09</v>
      </c>
      <c r="AK1803" s="3">
        <v>92.88</v>
      </c>
      <c r="AL1803" s="3">
        <v>96.88</v>
      </c>
      <c r="AM1803" s="3">
        <v>99.39</v>
      </c>
      <c r="AN1803" s="3">
        <v>101.25</v>
      </c>
      <c r="AO1803" s="3">
        <v>101.8</v>
      </c>
      <c r="AP1803" s="3">
        <v>100.84</v>
      </c>
      <c r="AQ1803" s="3">
        <v>100.75</v>
      </c>
      <c r="AR1803" s="3">
        <v>81.36</v>
      </c>
      <c r="AS1803" s="3">
        <v>80.73</v>
      </c>
      <c r="AT1803" s="3">
        <v>80.739999999999995</v>
      </c>
      <c r="AU1803" s="3">
        <v>80.75</v>
      </c>
      <c r="AV1803" s="3">
        <v>80.77</v>
      </c>
      <c r="AW1803" s="3">
        <v>86.56</v>
      </c>
      <c r="AX1803" s="3">
        <v>93.48</v>
      </c>
      <c r="AY1803" s="3">
        <v>95.99</v>
      </c>
    </row>
    <row r="1804" spans="1:51" x14ac:dyDescent="0.35">
      <c r="A1804" s="5">
        <f t="shared" si="28"/>
        <v>45251</v>
      </c>
      <c r="B1804" t="s">
        <v>2735</v>
      </c>
      <c r="C1804" s="2">
        <v>45251</v>
      </c>
      <c r="D1804" s="3">
        <v>96.25</v>
      </c>
      <c r="E1804" s="3">
        <v>106.83</v>
      </c>
      <c r="F1804" s="3">
        <v>111.49</v>
      </c>
      <c r="G1804" s="3">
        <v>102.19</v>
      </c>
      <c r="H1804" s="3">
        <v>100.76</v>
      </c>
      <c r="I1804" s="3">
        <v>98.27</v>
      </c>
      <c r="J1804" s="3">
        <v>98.16</v>
      </c>
      <c r="K1804" s="3">
        <v>97.11</v>
      </c>
      <c r="L1804" s="3">
        <v>97.5</v>
      </c>
      <c r="M1804" s="3">
        <v>97.14</v>
      </c>
      <c r="N1804" s="3">
        <v>113.97</v>
      </c>
      <c r="O1804" s="3">
        <v>116.24</v>
      </c>
      <c r="P1804" s="3">
        <v>117.32</v>
      </c>
      <c r="Q1804" s="3">
        <v>116.73</v>
      </c>
      <c r="R1804" s="3">
        <v>115.99</v>
      </c>
      <c r="S1804" s="3">
        <v>115.67</v>
      </c>
      <c r="T1804" s="3">
        <v>91.96</v>
      </c>
      <c r="U1804" s="3">
        <v>91.23</v>
      </c>
      <c r="V1804" s="3">
        <v>91.21</v>
      </c>
      <c r="W1804" s="3">
        <v>91.32</v>
      </c>
      <c r="X1804" s="3">
        <v>92.7</v>
      </c>
      <c r="Y1804" s="3">
        <v>93.54</v>
      </c>
      <c r="Z1804" s="3">
        <v>102.38</v>
      </c>
      <c r="AA1804" s="3">
        <v>104.89</v>
      </c>
      <c r="AB1804" s="3">
        <v>106.75</v>
      </c>
      <c r="AC1804" s="3">
        <v>107.3</v>
      </c>
      <c r="AD1804" s="3">
        <v>106.34</v>
      </c>
      <c r="AE1804" s="3">
        <v>106.25</v>
      </c>
      <c r="AF1804" s="3">
        <v>87.29</v>
      </c>
      <c r="AG1804" s="3">
        <v>86.66</v>
      </c>
      <c r="AH1804" s="3">
        <v>86.67</v>
      </c>
      <c r="AI1804" s="3">
        <v>86.68</v>
      </c>
      <c r="AJ1804" s="3">
        <v>86.7</v>
      </c>
      <c r="AK1804" s="3">
        <v>92.49</v>
      </c>
      <c r="AL1804" s="3">
        <v>96.14</v>
      </c>
      <c r="AM1804" s="3">
        <v>98.65</v>
      </c>
      <c r="AN1804" s="3">
        <v>100.51</v>
      </c>
      <c r="AO1804" s="3">
        <v>101.06</v>
      </c>
      <c r="AP1804" s="3">
        <v>100.1</v>
      </c>
      <c r="AQ1804" s="3">
        <v>100.01</v>
      </c>
      <c r="AR1804" s="3">
        <v>81.11</v>
      </c>
      <c r="AS1804" s="3">
        <v>80.48</v>
      </c>
      <c r="AT1804" s="3">
        <v>80.489999999999995</v>
      </c>
      <c r="AU1804" s="3">
        <v>80.5</v>
      </c>
      <c r="AV1804" s="3">
        <v>80.52</v>
      </c>
      <c r="AW1804" s="3">
        <v>86.31</v>
      </c>
      <c r="AX1804" s="3">
        <v>92.74</v>
      </c>
      <c r="AY1804" s="3">
        <v>95.25</v>
      </c>
    </row>
    <row r="1805" spans="1:51" x14ac:dyDescent="0.35">
      <c r="A1805" s="5">
        <f t="shared" si="28"/>
        <v>45252</v>
      </c>
      <c r="B1805" t="s">
        <v>2736</v>
      </c>
      <c r="C1805" s="2">
        <v>45252</v>
      </c>
      <c r="D1805" s="3">
        <v>98.49</v>
      </c>
      <c r="E1805" s="3">
        <v>108.68</v>
      </c>
      <c r="F1805" s="3">
        <v>112.44</v>
      </c>
      <c r="G1805" s="3">
        <v>103.27</v>
      </c>
      <c r="H1805" s="3">
        <v>102.42</v>
      </c>
      <c r="I1805" s="3">
        <v>100.05</v>
      </c>
      <c r="J1805" s="3">
        <v>99.94</v>
      </c>
      <c r="K1805" s="3">
        <v>98.39</v>
      </c>
      <c r="L1805" s="3">
        <v>98.78</v>
      </c>
      <c r="M1805" s="3">
        <v>98.42</v>
      </c>
      <c r="N1805" s="3">
        <v>114.53</v>
      </c>
      <c r="O1805" s="3">
        <v>116.8</v>
      </c>
      <c r="P1805" s="3">
        <v>117.88</v>
      </c>
      <c r="Q1805" s="3">
        <v>117.29</v>
      </c>
      <c r="R1805" s="3">
        <v>116.55</v>
      </c>
      <c r="S1805" s="3">
        <v>116.23</v>
      </c>
      <c r="T1805" s="3">
        <v>93.13</v>
      </c>
      <c r="U1805" s="3">
        <v>92.4</v>
      </c>
      <c r="V1805" s="3">
        <v>92.38</v>
      </c>
      <c r="W1805" s="3">
        <v>92.49</v>
      </c>
      <c r="X1805" s="3">
        <v>93.87</v>
      </c>
      <c r="Y1805" s="3">
        <v>94.71</v>
      </c>
      <c r="Z1805" s="3">
        <v>102.85</v>
      </c>
      <c r="AA1805" s="3">
        <v>105.36</v>
      </c>
      <c r="AB1805" s="3">
        <v>107.22</v>
      </c>
      <c r="AC1805" s="3">
        <v>107.77</v>
      </c>
      <c r="AD1805" s="3">
        <v>106.81</v>
      </c>
      <c r="AE1805" s="3">
        <v>106.72</v>
      </c>
      <c r="AF1805" s="3">
        <v>86.95</v>
      </c>
      <c r="AG1805" s="3">
        <v>86.32</v>
      </c>
      <c r="AH1805" s="3">
        <v>86.33</v>
      </c>
      <c r="AI1805" s="3">
        <v>86.34</v>
      </c>
      <c r="AJ1805" s="3">
        <v>86.36</v>
      </c>
      <c r="AK1805" s="3">
        <v>92.15</v>
      </c>
      <c r="AL1805" s="3">
        <v>96.45</v>
      </c>
      <c r="AM1805" s="3">
        <v>98.96</v>
      </c>
      <c r="AN1805" s="3">
        <v>100.82</v>
      </c>
      <c r="AO1805" s="3">
        <v>101.37</v>
      </c>
      <c r="AP1805" s="3">
        <v>100.41</v>
      </c>
      <c r="AQ1805" s="3">
        <v>100.32</v>
      </c>
      <c r="AR1805" s="3">
        <v>80.86</v>
      </c>
      <c r="AS1805" s="3">
        <v>80.23</v>
      </c>
      <c r="AT1805" s="3">
        <v>80.239999999999995</v>
      </c>
      <c r="AU1805" s="3">
        <v>80.25</v>
      </c>
      <c r="AV1805" s="3">
        <v>80.27</v>
      </c>
      <c r="AW1805" s="3">
        <v>86.06</v>
      </c>
      <c r="AX1805" s="3">
        <v>93.05</v>
      </c>
      <c r="AY1805" s="3">
        <v>95.56</v>
      </c>
    </row>
    <row r="1806" spans="1:51" x14ac:dyDescent="0.35">
      <c r="A1806" s="5">
        <f t="shared" si="28"/>
        <v>45253</v>
      </c>
      <c r="B1806" t="s">
        <v>2743</v>
      </c>
      <c r="C1806" s="2">
        <v>45253</v>
      </c>
      <c r="D1806" s="3">
        <v>103.35</v>
      </c>
      <c r="E1806" s="3">
        <v>112.04</v>
      </c>
      <c r="F1806" s="3">
        <v>116.39</v>
      </c>
      <c r="G1806" s="3">
        <v>107.4</v>
      </c>
      <c r="H1806" s="3">
        <v>105.04</v>
      </c>
      <c r="I1806" s="3">
        <v>102.82</v>
      </c>
      <c r="J1806" s="3">
        <v>102.71</v>
      </c>
      <c r="K1806" s="3">
        <v>101.33</v>
      </c>
      <c r="L1806" s="3">
        <v>101.72</v>
      </c>
      <c r="M1806" s="3">
        <v>101.36</v>
      </c>
      <c r="N1806" s="3">
        <v>116.84</v>
      </c>
      <c r="O1806" s="3">
        <v>119.11</v>
      </c>
      <c r="P1806" s="3">
        <v>120.19</v>
      </c>
      <c r="Q1806" s="3">
        <v>119.6</v>
      </c>
      <c r="R1806" s="3">
        <v>118.86</v>
      </c>
      <c r="S1806" s="3">
        <v>118.54</v>
      </c>
      <c r="T1806" s="3">
        <v>94.07</v>
      </c>
      <c r="U1806" s="3">
        <v>93.34</v>
      </c>
      <c r="V1806" s="3">
        <v>93.32</v>
      </c>
      <c r="W1806" s="3">
        <v>93.43</v>
      </c>
      <c r="X1806" s="3">
        <v>94.81</v>
      </c>
      <c r="Y1806" s="3">
        <v>95.65</v>
      </c>
      <c r="Z1806" s="3">
        <v>103</v>
      </c>
      <c r="AA1806" s="3">
        <v>105.51</v>
      </c>
      <c r="AB1806" s="3">
        <v>107.37</v>
      </c>
      <c r="AC1806" s="3">
        <v>107.92</v>
      </c>
      <c r="AD1806" s="3">
        <v>106.96</v>
      </c>
      <c r="AE1806" s="3">
        <v>106.87</v>
      </c>
      <c r="AF1806" s="3">
        <v>87.54</v>
      </c>
      <c r="AG1806" s="3">
        <v>86.91</v>
      </c>
      <c r="AH1806" s="3">
        <v>86.92</v>
      </c>
      <c r="AI1806" s="3">
        <v>86.93</v>
      </c>
      <c r="AJ1806" s="3">
        <v>86.95</v>
      </c>
      <c r="AK1806" s="3">
        <v>92.74</v>
      </c>
      <c r="AL1806" s="3">
        <v>97.57</v>
      </c>
      <c r="AM1806" s="3">
        <v>100.08</v>
      </c>
      <c r="AN1806" s="3">
        <v>101.94</v>
      </c>
      <c r="AO1806" s="3">
        <v>102.49</v>
      </c>
      <c r="AP1806" s="3">
        <v>101.53</v>
      </c>
      <c r="AQ1806" s="3">
        <v>101.44</v>
      </c>
      <c r="AR1806" s="3">
        <v>81.45</v>
      </c>
      <c r="AS1806" s="3">
        <v>80.819999999999993</v>
      </c>
      <c r="AT1806" s="3">
        <v>80.83</v>
      </c>
      <c r="AU1806" s="3">
        <v>80.84</v>
      </c>
      <c r="AV1806" s="3">
        <v>80.86</v>
      </c>
      <c r="AW1806" s="3">
        <v>86.65</v>
      </c>
      <c r="AX1806" s="3">
        <v>94.17</v>
      </c>
      <c r="AY1806" s="3">
        <v>96.68</v>
      </c>
    </row>
    <row r="1807" spans="1:51" x14ac:dyDescent="0.35">
      <c r="A1807" s="5">
        <f t="shared" ref="A1807:A1870" si="29">+A1802+7</f>
        <v>45254</v>
      </c>
      <c r="B1807" t="s">
        <v>2744</v>
      </c>
      <c r="C1807" s="2">
        <v>45254</v>
      </c>
      <c r="D1807" s="3">
        <v>103.11</v>
      </c>
      <c r="E1807" s="3">
        <v>111.98</v>
      </c>
      <c r="F1807" s="3">
        <v>116.16</v>
      </c>
      <c r="G1807" s="3">
        <v>107.62</v>
      </c>
      <c r="H1807" s="3">
        <v>104.58</v>
      </c>
      <c r="I1807" s="3">
        <v>102.36</v>
      </c>
      <c r="J1807" s="3">
        <v>102.25</v>
      </c>
      <c r="K1807" s="3">
        <v>100.09</v>
      </c>
      <c r="L1807" s="3">
        <v>100.48</v>
      </c>
      <c r="M1807" s="3">
        <v>100.12</v>
      </c>
      <c r="N1807" s="3">
        <v>116.94</v>
      </c>
      <c r="O1807" s="3">
        <v>119.21</v>
      </c>
      <c r="P1807" s="3">
        <v>120.29</v>
      </c>
      <c r="Q1807" s="3">
        <v>119.69</v>
      </c>
      <c r="R1807" s="3">
        <v>118.95</v>
      </c>
      <c r="S1807" s="3">
        <v>118.63</v>
      </c>
      <c r="T1807" s="3">
        <v>93.49</v>
      </c>
      <c r="U1807" s="3">
        <v>92.76</v>
      </c>
      <c r="V1807" s="3">
        <v>92.74</v>
      </c>
      <c r="W1807" s="3">
        <v>92.85</v>
      </c>
      <c r="X1807" s="3">
        <v>94.23</v>
      </c>
      <c r="Y1807" s="3">
        <v>95.07</v>
      </c>
      <c r="Z1807" s="3">
        <v>101.81</v>
      </c>
      <c r="AA1807" s="3">
        <v>104.32</v>
      </c>
      <c r="AB1807" s="3">
        <v>106.18</v>
      </c>
      <c r="AC1807" s="3">
        <v>106.73</v>
      </c>
      <c r="AD1807" s="3">
        <v>105.77</v>
      </c>
      <c r="AE1807" s="3">
        <v>105.68</v>
      </c>
      <c r="AF1807" s="3">
        <v>86.75</v>
      </c>
      <c r="AG1807" s="3">
        <v>86.12</v>
      </c>
      <c r="AH1807" s="3">
        <v>86.13</v>
      </c>
      <c r="AI1807" s="3">
        <v>86.14</v>
      </c>
      <c r="AJ1807" s="3">
        <v>86.16</v>
      </c>
      <c r="AK1807" s="3">
        <v>91.95</v>
      </c>
      <c r="AL1807" s="3">
        <v>97.09</v>
      </c>
      <c r="AM1807" s="3">
        <v>99.6</v>
      </c>
      <c r="AN1807" s="3">
        <v>101.46</v>
      </c>
      <c r="AO1807" s="3">
        <v>102.01</v>
      </c>
      <c r="AP1807" s="3">
        <v>101.05</v>
      </c>
      <c r="AQ1807" s="3">
        <v>100.96</v>
      </c>
      <c r="AR1807" s="3">
        <v>79.56</v>
      </c>
      <c r="AS1807" s="3">
        <v>78.930000000000007</v>
      </c>
      <c r="AT1807" s="3">
        <v>78.94</v>
      </c>
      <c r="AU1807" s="3">
        <v>78.95</v>
      </c>
      <c r="AV1807" s="3">
        <v>78.97</v>
      </c>
      <c r="AW1807" s="3">
        <v>84.76</v>
      </c>
      <c r="AX1807" s="3">
        <v>93.69</v>
      </c>
      <c r="AY1807" s="3">
        <v>96.2</v>
      </c>
    </row>
    <row r="1808" spans="1:51" x14ac:dyDescent="0.35">
      <c r="A1808" s="5">
        <f t="shared" si="29"/>
        <v>45257</v>
      </c>
      <c r="B1808" t="s">
        <v>2745</v>
      </c>
      <c r="C1808" s="2">
        <v>45257</v>
      </c>
      <c r="D1808" s="3">
        <v>97.89</v>
      </c>
      <c r="E1808" s="3">
        <v>106.34</v>
      </c>
      <c r="F1808" s="3">
        <v>110.52</v>
      </c>
      <c r="G1808" s="3">
        <v>101.98</v>
      </c>
      <c r="H1808" s="3">
        <v>100.26</v>
      </c>
      <c r="I1808" s="3">
        <v>98.04</v>
      </c>
      <c r="J1808" s="3">
        <v>97.93</v>
      </c>
      <c r="K1808" s="3">
        <v>96.43</v>
      </c>
      <c r="L1808" s="3">
        <v>96.82</v>
      </c>
      <c r="M1808" s="3">
        <v>96.46</v>
      </c>
      <c r="N1808" s="3">
        <v>112.52</v>
      </c>
      <c r="O1808" s="3">
        <v>114.79</v>
      </c>
      <c r="P1808" s="3">
        <v>115.87</v>
      </c>
      <c r="Q1808" s="3">
        <v>115.19</v>
      </c>
      <c r="R1808" s="3">
        <v>114.45</v>
      </c>
      <c r="S1808" s="3">
        <v>114.13</v>
      </c>
      <c r="T1808" s="3">
        <v>90.79</v>
      </c>
      <c r="U1808" s="3">
        <v>90.06</v>
      </c>
      <c r="V1808" s="3">
        <v>90.04</v>
      </c>
      <c r="W1808" s="3">
        <v>90.15</v>
      </c>
      <c r="X1808" s="3">
        <v>91.53</v>
      </c>
      <c r="Y1808" s="3">
        <v>92.37</v>
      </c>
      <c r="Z1808" s="3">
        <v>99.88</v>
      </c>
      <c r="AA1808" s="3">
        <v>102.39</v>
      </c>
      <c r="AB1808" s="3">
        <v>104.25</v>
      </c>
      <c r="AC1808" s="3">
        <v>104.8</v>
      </c>
      <c r="AD1808" s="3">
        <v>103.84</v>
      </c>
      <c r="AE1808" s="3">
        <v>103.75</v>
      </c>
      <c r="AF1808" s="3">
        <v>84.46</v>
      </c>
      <c r="AG1808" s="3">
        <v>83.83</v>
      </c>
      <c r="AH1808" s="3">
        <v>83.84</v>
      </c>
      <c r="AI1808" s="3">
        <v>83.85</v>
      </c>
      <c r="AJ1808" s="3">
        <v>83.87</v>
      </c>
      <c r="AK1808" s="3">
        <v>89.66</v>
      </c>
      <c r="AL1808" s="3">
        <v>94.94</v>
      </c>
      <c r="AM1808" s="3">
        <v>97.45</v>
      </c>
      <c r="AN1808" s="3">
        <v>99.31</v>
      </c>
      <c r="AO1808" s="3">
        <v>99.86</v>
      </c>
      <c r="AP1808" s="3">
        <v>98.9</v>
      </c>
      <c r="AQ1808" s="3">
        <v>98.81</v>
      </c>
      <c r="AR1808" s="3">
        <v>79.06</v>
      </c>
      <c r="AS1808" s="3">
        <v>78.430000000000007</v>
      </c>
      <c r="AT1808" s="3">
        <v>78.44</v>
      </c>
      <c r="AU1808" s="3">
        <v>78.45</v>
      </c>
      <c r="AV1808" s="3">
        <v>78.47</v>
      </c>
      <c r="AW1808" s="3">
        <v>84.26</v>
      </c>
      <c r="AX1808" s="3">
        <v>92.69</v>
      </c>
      <c r="AY1808" s="3">
        <v>95.2</v>
      </c>
    </row>
    <row r="1809" spans="1:51" x14ac:dyDescent="0.35">
      <c r="A1809" s="5">
        <f t="shared" si="29"/>
        <v>45258</v>
      </c>
      <c r="B1809" t="s">
        <v>2746</v>
      </c>
      <c r="C1809" s="2">
        <v>45258</v>
      </c>
      <c r="D1809" s="3">
        <v>95.89</v>
      </c>
      <c r="E1809" s="3">
        <v>103.57</v>
      </c>
      <c r="F1809" s="3">
        <v>107.71</v>
      </c>
      <c r="G1809" s="3">
        <v>99.17</v>
      </c>
      <c r="H1809" s="3">
        <v>98.13</v>
      </c>
      <c r="I1809" s="3">
        <v>95.91</v>
      </c>
      <c r="J1809" s="3">
        <v>95.8</v>
      </c>
      <c r="K1809" s="3">
        <v>94.77</v>
      </c>
      <c r="L1809" s="3">
        <v>95.16</v>
      </c>
      <c r="M1809" s="3">
        <v>94.8</v>
      </c>
      <c r="N1809" s="3">
        <v>109.98</v>
      </c>
      <c r="O1809" s="3">
        <v>112.25</v>
      </c>
      <c r="P1809" s="3">
        <v>113.33</v>
      </c>
      <c r="Q1809" s="3">
        <v>112.72</v>
      </c>
      <c r="R1809" s="3">
        <v>111.98</v>
      </c>
      <c r="S1809" s="3">
        <v>111.66</v>
      </c>
      <c r="T1809" s="3">
        <v>90.1</v>
      </c>
      <c r="U1809" s="3">
        <v>89.37</v>
      </c>
      <c r="V1809" s="3">
        <v>89.35</v>
      </c>
      <c r="W1809" s="3">
        <v>89.46</v>
      </c>
      <c r="X1809" s="3">
        <v>90.84</v>
      </c>
      <c r="Y1809" s="3">
        <v>91.68</v>
      </c>
      <c r="Z1809" s="3">
        <v>100.22</v>
      </c>
      <c r="AA1809" s="3">
        <v>102.73</v>
      </c>
      <c r="AB1809" s="3">
        <v>104.59</v>
      </c>
      <c r="AC1809" s="3">
        <v>105.14</v>
      </c>
      <c r="AD1809" s="3">
        <v>104.18</v>
      </c>
      <c r="AE1809" s="3">
        <v>104.09</v>
      </c>
      <c r="AF1809" s="3">
        <v>87.56</v>
      </c>
      <c r="AG1809" s="3">
        <v>86.93</v>
      </c>
      <c r="AH1809" s="3">
        <v>86.94</v>
      </c>
      <c r="AI1809" s="3">
        <v>86.95</v>
      </c>
      <c r="AJ1809" s="3">
        <v>86.97</v>
      </c>
      <c r="AK1809" s="3">
        <v>92.76</v>
      </c>
      <c r="AL1809" s="3">
        <v>93.51</v>
      </c>
      <c r="AM1809" s="3">
        <v>96.02</v>
      </c>
      <c r="AN1809" s="3">
        <v>97.88</v>
      </c>
      <c r="AO1809" s="3">
        <v>98.43</v>
      </c>
      <c r="AP1809" s="3">
        <v>97.47</v>
      </c>
      <c r="AQ1809" s="3">
        <v>97.38</v>
      </c>
      <c r="AR1809" s="3">
        <v>78.56</v>
      </c>
      <c r="AS1809" s="3">
        <v>77.930000000000007</v>
      </c>
      <c r="AT1809" s="3">
        <v>77.94</v>
      </c>
      <c r="AU1809" s="3">
        <v>77.95</v>
      </c>
      <c r="AV1809" s="3">
        <v>77.97</v>
      </c>
      <c r="AW1809" s="3">
        <v>83.76</v>
      </c>
      <c r="AX1809" s="3">
        <v>91.26</v>
      </c>
      <c r="AY1809" s="3">
        <v>93.77</v>
      </c>
    </row>
    <row r="1810" spans="1:51" x14ac:dyDescent="0.35">
      <c r="A1810" s="5">
        <f t="shared" si="29"/>
        <v>45259</v>
      </c>
      <c r="B1810" t="s">
        <v>2747</v>
      </c>
      <c r="C1810" s="2">
        <v>45259</v>
      </c>
      <c r="D1810" s="3">
        <v>91.66</v>
      </c>
      <c r="E1810" s="3">
        <v>98.76</v>
      </c>
      <c r="F1810" s="3">
        <v>102.88</v>
      </c>
      <c r="G1810" s="3">
        <v>94.34</v>
      </c>
      <c r="H1810" s="3">
        <v>93.13</v>
      </c>
      <c r="I1810" s="3">
        <v>90.91</v>
      </c>
      <c r="J1810" s="3">
        <v>90.8</v>
      </c>
      <c r="K1810" s="3">
        <v>89.94</v>
      </c>
      <c r="L1810" s="3">
        <v>90.33</v>
      </c>
      <c r="M1810" s="3">
        <v>89.97</v>
      </c>
      <c r="N1810" s="3">
        <v>105.98</v>
      </c>
      <c r="O1810" s="3">
        <v>108.25</v>
      </c>
      <c r="P1810" s="3">
        <v>109.33</v>
      </c>
      <c r="Q1810" s="3">
        <v>108.58</v>
      </c>
      <c r="R1810" s="3">
        <v>107.84</v>
      </c>
      <c r="S1810" s="3">
        <v>107.52</v>
      </c>
      <c r="T1810" s="3">
        <v>87</v>
      </c>
      <c r="U1810" s="3">
        <v>86.27</v>
      </c>
      <c r="V1810" s="3">
        <v>86.25</v>
      </c>
      <c r="W1810" s="3">
        <v>86.36</v>
      </c>
      <c r="X1810" s="3">
        <v>87.74</v>
      </c>
      <c r="Y1810" s="3">
        <v>88.58</v>
      </c>
      <c r="Z1810" s="3">
        <v>98.24</v>
      </c>
      <c r="AA1810" s="3">
        <v>100.75</v>
      </c>
      <c r="AB1810" s="3">
        <v>102.61</v>
      </c>
      <c r="AC1810" s="3">
        <v>103.16</v>
      </c>
      <c r="AD1810" s="3">
        <v>102.2</v>
      </c>
      <c r="AE1810" s="3">
        <v>102.11</v>
      </c>
      <c r="AF1810" s="3">
        <v>82.63</v>
      </c>
      <c r="AG1810" s="3">
        <v>82</v>
      </c>
      <c r="AH1810" s="3">
        <v>82.01</v>
      </c>
      <c r="AI1810" s="3">
        <v>82.02</v>
      </c>
      <c r="AJ1810" s="3">
        <v>82.04</v>
      </c>
      <c r="AK1810" s="3">
        <v>87.83</v>
      </c>
      <c r="AL1810" s="3">
        <v>91.05</v>
      </c>
      <c r="AM1810" s="3">
        <v>93.56</v>
      </c>
      <c r="AN1810" s="3">
        <v>95.42</v>
      </c>
      <c r="AO1810" s="3">
        <v>95.97</v>
      </c>
      <c r="AP1810" s="3">
        <v>95.01</v>
      </c>
      <c r="AQ1810" s="3">
        <v>94.92</v>
      </c>
      <c r="AR1810" s="3">
        <v>76.209999999999994</v>
      </c>
      <c r="AS1810" s="3">
        <v>75.58</v>
      </c>
      <c r="AT1810" s="3">
        <v>75.59</v>
      </c>
      <c r="AU1810" s="3">
        <v>75.599999999999994</v>
      </c>
      <c r="AV1810" s="3">
        <v>75.62</v>
      </c>
      <c r="AW1810" s="3">
        <v>81.41</v>
      </c>
      <c r="AX1810" s="3">
        <v>88.8</v>
      </c>
      <c r="AY1810" s="3">
        <v>91.31</v>
      </c>
    </row>
    <row r="1811" spans="1:51" x14ac:dyDescent="0.35">
      <c r="A1811" s="5">
        <f t="shared" si="29"/>
        <v>45260</v>
      </c>
      <c r="B1811" t="s">
        <v>2748</v>
      </c>
      <c r="C1811" s="2">
        <v>45260</v>
      </c>
      <c r="D1811" s="3">
        <v>100.22</v>
      </c>
      <c r="E1811" s="3">
        <v>102.61</v>
      </c>
      <c r="F1811" s="3">
        <v>95.78</v>
      </c>
      <c r="G1811" s="3">
        <v>93.71</v>
      </c>
      <c r="H1811" s="3">
        <v>91.65</v>
      </c>
      <c r="I1811" s="3">
        <v>91.54</v>
      </c>
      <c r="J1811" s="3">
        <v>90.9</v>
      </c>
      <c r="K1811" s="3">
        <v>91.29</v>
      </c>
      <c r="L1811" s="3">
        <v>90.93</v>
      </c>
      <c r="M1811" s="3">
        <v>106.69</v>
      </c>
      <c r="N1811" s="3">
        <v>108.96</v>
      </c>
      <c r="O1811" s="3">
        <v>110.04</v>
      </c>
      <c r="P1811" s="3">
        <v>108.93</v>
      </c>
      <c r="Q1811" s="3">
        <v>108.19</v>
      </c>
      <c r="R1811" s="3">
        <v>107.87</v>
      </c>
      <c r="S1811" s="3">
        <v>88.55</v>
      </c>
      <c r="T1811" s="3">
        <v>87.82</v>
      </c>
      <c r="U1811" s="3">
        <v>87.8</v>
      </c>
      <c r="V1811" s="3">
        <v>87.91</v>
      </c>
      <c r="W1811" s="3">
        <v>89.29</v>
      </c>
      <c r="X1811" s="3">
        <v>90.13</v>
      </c>
      <c r="Y1811" s="3">
        <v>98.1</v>
      </c>
      <c r="Z1811" s="3">
        <v>100.61</v>
      </c>
      <c r="AA1811" s="3">
        <v>102.47</v>
      </c>
      <c r="AB1811" s="3">
        <v>103.02</v>
      </c>
      <c r="AC1811" s="3">
        <v>102.06</v>
      </c>
      <c r="AD1811" s="3">
        <v>101.97</v>
      </c>
      <c r="AE1811" s="3">
        <v>83.87</v>
      </c>
      <c r="AF1811" s="3">
        <v>83.24</v>
      </c>
      <c r="AG1811" s="3">
        <v>83.25</v>
      </c>
      <c r="AH1811" s="3">
        <v>83.26</v>
      </c>
      <c r="AI1811" s="3">
        <v>83.28</v>
      </c>
      <c r="AJ1811" s="3">
        <v>89.07</v>
      </c>
      <c r="AK1811" s="3">
        <v>91.36</v>
      </c>
      <c r="AL1811" s="3">
        <v>93.87</v>
      </c>
      <c r="AM1811" s="3">
        <v>95.73</v>
      </c>
      <c r="AN1811" s="3">
        <v>96.28</v>
      </c>
      <c r="AO1811" s="3">
        <v>95.32</v>
      </c>
      <c r="AP1811" s="3">
        <v>95.23</v>
      </c>
      <c r="AQ1811" s="3">
        <v>77.459999999999994</v>
      </c>
      <c r="AR1811" s="3">
        <v>76.83</v>
      </c>
      <c r="AS1811" s="3">
        <v>76.84</v>
      </c>
      <c r="AT1811" s="3">
        <v>76.849999999999994</v>
      </c>
      <c r="AU1811" s="3">
        <v>76.87</v>
      </c>
      <c r="AV1811" s="3">
        <v>82.66</v>
      </c>
      <c r="AW1811" s="3">
        <v>89.11</v>
      </c>
      <c r="AX1811" s="3">
        <v>91.62</v>
      </c>
      <c r="AY1811" s="3">
        <v>93.48</v>
      </c>
    </row>
    <row r="1812" spans="1:51" x14ac:dyDescent="0.35">
      <c r="A1812" s="5">
        <f t="shared" si="29"/>
        <v>45261</v>
      </c>
      <c r="B1812" t="s">
        <v>2750</v>
      </c>
      <c r="C1812" s="2">
        <v>45261</v>
      </c>
      <c r="D1812" s="3">
        <v>101.5</v>
      </c>
      <c r="E1812" s="3">
        <v>103.13</v>
      </c>
      <c r="F1812" s="3">
        <v>99.34</v>
      </c>
      <c r="G1812" s="3">
        <v>95.72</v>
      </c>
      <c r="H1812" s="3">
        <v>93.25</v>
      </c>
      <c r="I1812" s="3">
        <v>92.89</v>
      </c>
      <c r="J1812" s="3">
        <v>92.35</v>
      </c>
      <c r="K1812" s="3">
        <v>92.74</v>
      </c>
      <c r="L1812" s="3">
        <v>92.38</v>
      </c>
      <c r="M1812" s="3">
        <v>107.84</v>
      </c>
      <c r="N1812" s="3">
        <v>110.11</v>
      </c>
      <c r="O1812" s="3">
        <v>111.19</v>
      </c>
      <c r="P1812" s="3">
        <v>110.18</v>
      </c>
      <c r="Q1812" s="3">
        <v>109.44</v>
      </c>
      <c r="R1812" s="3">
        <v>109.12</v>
      </c>
      <c r="S1812" s="3">
        <v>88.23</v>
      </c>
      <c r="T1812" s="3">
        <v>87.5</v>
      </c>
      <c r="U1812" s="3">
        <v>87.48</v>
      </c>
      <c r="V1812" s="3">
        <v>87.59</v>
      </c>
      <c r="W1812" s="3">
        <v>88.97</v>
      </c>
      <c r="X1812" s="3">
        <v>89.81</v>
      </c>
      <c r="Y1812" s="3">
        <v>97.78</v>
      </c>
      <c r="Z1812" s="3">
        <v>100.29</v>
      </c>
      <c r="AA1812" s="3">
        <v>102.15</v>
      </c>
      <c r="AB1812" s="3">
        <v>102.7</v>
      </c>
      <c r="AC1812" s="3">
        <v>101.74</v>
      </c>
      <c r="AD1812" s="3">
        <v>101.65</v>
      </c>
      <c r="AE1812" s="3">
        <v>83.62</v>
      </c>
      <c r="AF1812" s="3">
        <v>82.99</v>
      </c>
      <c r="AG1812" s="3">
        <v>83</v>
      </c>
      <c r="AH1812" s="3">
        <v>83.01</v>
      </c>
      <c r="AI1812" s="3">
        <v>83.03</v>
      </c>
      <c r="AJ1812" s="3">
        <v>88.82</v>
      </c>
      <c r="AK1812" s="3">
        <v>91.31</v>
      </c>
      <c r="AL1812" s="3">
        <v>93.82</v>
      </c>
      <c r="AM1812" s="3">
        <v>95.68</v>
      </c>
      <c r="AN1812" s="3">
        <v>96.23</v>
      </c>
      <c r="AO1812" s="3">
        <v>95.27</v>
      </c>
      <c r="AP1812" s="3">
        <v>95.18</v>
      </c>
      <c r="AQ1812" s="3">
        <v>77.010000000000005</v>
      </c>
      <c r="AR1812" s="3">
        <v>76.38</v>
      </c>
      <c r="AS1812" s="3">
        <v>76.39</v>
      </c>
      <c r="AT1812" s="3">
        <v>76.400000000000006</v>
      </c>
      <c r="AU1812" s="3">
        <v>76.42</v>
      </c>
      <c r="AV1812" s="3">
        <v>82.21</v>
      </c>
      <c r="AW1812" s="3">
        <v>89.06</v>
      </c>
      <c r="AX1812" s="3">
        <v>91.57</v>
      </c>
      <c r="AY1812" s="3">
        <v>93.43</v>
      </c>
    </row>
    <row r="1813" spans="1:51" x14ac:dyDescent="0.35">
      <c r="A1813" s="5">
        <f t="shared" si="29"/>
        <v>45264</v>
      </c>
      <c r="B1813" t="s">
        <v>2751</v>
      </c>
      <c r="C1813" s="2">
        <v>45264</v>
      </c>
      <c r="D1813" s="3">
        <v>94.07</v>
      </c>
      <c r="E1813" s="3">
        <v>97.45</v>
      </c>
      <c r="F1813" s="3">
        <v>92.25</v>
      </c>
      <c r="G1813" s="3">
        <v>89.2</v>
      </c>
      <c r="H1813" s="3">
        <v>87.43</v>
      </c>
      <c r="I1813" s="3">
        <v>86.8</v>
      </c>
      <c r="J1813" s="3">
        <v>88.04</v>
      </c>
      <c r="K1813" s="3">
        <v>88.43</v>
      </c>
      <c r="L1813" s="3">
        <v>88.07</v>
      </c>
      <c r="M1813" s="3">
        <v>102.14</v>
      </c>
      <c r="N1813" s="3">
        <v>104.41</v>
      </c>
      <c r="O1813" s="3">
        <v>105.49</v>
      </c>
      <c r="P1813" s="3">
        <v>104.39</v>
      </c>
      <c r="Q1813" s="3">
        <v>103.65</v>
      </c>
      <c r="R1813" s="3">
        <v>103.33</v>
      </c>
      <c r="S1813" s="3">
        <v>86.1</v>
      </c>
      <c r="T1813" s="3">
        <v>85.37</v>
      </c>
      <c r="U1813" s="3">
        <v>85.35</v>
      </c>
      <c r="V1813" s="3">
        <v>85.46</v>
      </c>
      <c r="W1813" s="3">
        <v>86.84</v>
      </c>
      <c r="X1813" s="3">
        <v>87.68</v>
      </c>
      <c r="Y1813" s="3">
        <v>95.38</v>
      </c>
      <c r="Z1813" s="3">
        <v>97.89</v>
      </c>
      <c r="AA1813" s="3">
        <v>99.75</v>
      </c>
      <c r="AB1813" s="3">
        <v>100.3</v>
      </c>
      <c r="AC1813" s="3">
        <v>99.34</v>
      </c>
      <c r="AD1813" s="3">
        <v>99.25</v>
      </c>
      <c r="AE1813" s="3">
        <v>81.569999999999993</v>
      </c>
      <c r="AF1813" s="3">
        <v>80.94</v>
      </c>
      <c r="AG1813" s="3">
        <v>80.95</v>
      </c>
      <c r="AH1813" s="3">
        <v>80.959999999999994</v>
      </c>
      <c r="AI1813" s="3">
        <v>80.98</v>
      </c>
      <c r="AJ1813" s="3">
        <v>86.77</v>
      </c>
      <c r="AK1813" s="3">
        <v>88.92</v>
      </c>
      <c r="AL1813" s="3">
        <v>91.43</v>
      </c>
      <c r="AM1813" s="3">
        <v>93.29</v>
      </c>
      <c r="AN1813" s="3">
        <v>93.84</v>
      </c>
      <c r="AO1813" s="3">
        <v>92.88</v>
      </c>
      <c r="AP1813" s="3">
        <v>92.79</v>
      </c>
      <c r="AQ1813" s="3">
        <v>75.41</v>
      </c>
      <c r="AR1813" s="3">
        <v>74.78</v>
      </c>
      <c r="AS1813" s="3">
        <v>74.790000000000006</v>
      </c>
      <c r="AT1813" s="3">
        <v>74.8</v>
      </c>
      <c r="AU1813" s="3">
        <v>74.819999999999993</v>
      </c>
      <c r="AV1813" s="3">
        <v>80.61</v>
      </c>
      <c r="AW1813" s="3">
        <v>86.67</v>
      </c>
      <c r="AX1813" s="3">
        <v>89.18</v>
      </c>
      <c r="AY1813" s="3">
        <v>91.04</v>
      </c>
    </row>
    <row r="1814" spans="1:51" x14ac:dyDescent="0.35">
      <c r="A1814" s="5">
        <f t="shared" si="29"/>
        <v>45265</v>
      </c>
      <c r="B1814" t="s">
        <v>2752</v>
      </c>
      <c r="C1814" s="2">
        <v>45265</v>
      </c>
      <c r="D1814" s="3">
        <v>89.59</v>
      </c>
      <c r="E1814" s="3">
        <v>92.88</v>
      </c>
      <c r="F1814" s="3">
        <v>87.74</v>
      </c>
      <c r="G1814" s="3">
        <v>84.41</v>
      </c>
      <c r="H1814" s="3">
        <v>82.74</v>
      </c>
      <c r="I1814" s="3">
        <v>82.11</v>
      </c>
      <c r="J1814" s="3">
        <v>82.61</v>
      </c>
      <c r="K1814" s="3">
        <v>83</v>
      </c>
      <c r="L1814" s="3">
        <v>82.64</v>
      </c>
      <c r="M1814" s="3">
        <v>98.55</v>
      </c>
      <c r="N1814" s="3">
        <v>100.82</v>
      </c>
      <c r="O1814" s="3">
        <v>101.9</v>
      </c>
      <c r="P1814" s="3">
        <v>100.68</v>
      </c>
      <c r="Q1814" s="3">
        <v>99.94</v>
      </c>
      <c r="R1814" s="3">
        <v>99.62</v>
      </c>
      <c r="S1814" s="3">
        <v>83.14</v>
      </c>
      <c r="T1814" s="3">
        <v>82.41</v>
      </c>
      <c r="U1814" s="3">
        <v>82.39</v>
      </c>
      <c r="V1814" s="3">
        <v>82.5</v>
      </c>
      <c r="W1814" s="3">
        <v>83.88</v>
      </c>
      <c r="X1814" s="3">
        <v>84.72</v>
      </c>
      <c r="Y1814" s="3">
        <v>91.86</v>
      </c>
      <c r="Z1814" s="3">
        <v>94.37</v>
      </c>
      <c r="AA1814" s="3">
        <v>96.23</v>
      </c>
      <c r="AB1814" s="3">
        <v>96.78</v>
      </c>
      <c r="AC1814" s="3">
        <v>95.82</v>
      </c>
      <c r="AD1814" s="3">
        <v>95.73</v>
      </c>
      <c r="AE1814" s="3">
        <v>79.5</v>
      </c>
      <c r="AF1814" s="3">
        <v>78.87</v>
      </c>
      <c r="AG1814" s="3">
        <v>78.88</v>
      </c>
      <c r="AH1814" s="3">
        <v>78.89</v>
      </c>
      <c r="AI1814" s="3">
        <v>78.91</v>
      </c>
      <c r="AJ1814" s="3">
        <v>84.7</v>
      </c>
      <c r="AK1814" s="3">
        <v>87.14</v>
      </c>
      <c r="AL1814" s="3">
        <v>89.65</v>
      </c>
      <c r="AM1814" s="3">
        <v>91.51</v>
      </c>
      <c r="AN1814" s="3">
        <v>92.06</v>
      </c>
      <c r="AO1814" s="3">
        <v>91.1</v>
      </c>
      <c r="AP1814" s="3">
        <v>91.01</v>
      </c>
      <c r="AQ1814" s="3">
        <v>73.010000000000005</v>
      </c>
      <c r="AR1814" s="3">
        <v>72.38</v>
      </c>
      <c r="AS1814" s="3">
        <v>72.39</v>
      </c>
      <c r="AT1814" s="3">
        <v>72.400000000000006</v>
      </c>
      <c r="AU1814" s="3">
        <v>72.42</v>
      </c>
      <c r="AV1814" s="3">
        <v>78.209999999999994</v>
      </c>
      <c r="AW1814" s="3">
        <v>85.39</v>
      </c>
      <c r="AX1814" s="3">
        <v>87.9</v>
      </c>
      <c r="AY1814" s="3">
        <v>89.76</v>
      </c>
    </row>
    <row r="1815" spans="1:51" x14ac:dyDescent="0.35">
      <c r="A1815" s="5">
        <f t="shared" si="29"/>
        <v>45266</v>
      </c>
      <c r="B1815" t="s">
        <v>2753</v>
      </c>
      <c r="C1815" s="2">
        <v>45266</v>
      </c>
      <c r="D1815" s="3">
        <v>91</v>
      </c>
      <c r="E1815" s="3">
        <v>93.77</v>
      </c>
      <c r="F1815" s="3">
        <v>90.48</v>
      </c>
      <c r="G1815" s="3">
        <v>85.54</v>
      </c>
      <c r="H1815" s="3">
        <v>84.16</v>
      </c>
      <c r="I1815" s="3">
        <v>83.43</v>
      </c>
      <c r="J1815" s="3">
        <v>84.77</v>
      </c>
      <c r="K1815" s="3">
        <v>85.16</v>
      </c>
      <c r="L1815" s="3">
        <v>84.8</v>
      </c>
      <c r="M1815" s="3">
        <v>99.46</v>
      </c>
      <c r="N1815" s="3">
        <v>101.73</v>
      </c>
      <c r="O1815" s="3">
        <v>102.81</v>
      </c>
      <c r="P1815" s="3">
        <v>101.66</v>
      </c>
      <c r="Q1815" s="3">
        <v>100.92</v>
      </c>
      <c r="R1815" s="3">
        <v>100.6</v>
      </c>
      <c r="S1815" s="3">
        <v>83</v>
      </c>
      <c r="T1815" s="3">
        <v>82.27</v>
      </c>
      <c r="U1815" s="3">
        <v>82.25</v>
      </c>
      <c r="V1815" s="3">
        <v>82.36</v>
      </c>
      <c r="W1815" s="3">
        <v>83.74</v>
      </c>
      <c r="X1815" s="3">
        <v>84.58</v>
      </c>
      <c r="Y1815" s="3">
        <v>92.15</v>
      </c>
      <c r="Z1815" s="3">
        <v>94.66</v>
      </c>
      <c r="AA1815" s="3">
        <v>96.52</v>
      </c>
      <c r="AB1815" s="3">
        <v>97.07</v>
      </c>
      <c r="AC1815" s="3">
        <v>96.11</v>
      </c>
      <c r="AD1815" s="3">
        <v>96.02</v>
      </c>
      <c r="AE1815" s="3">
        <v>78.88</v>
      </c>
      <c r="AF1815" s="3">
        <v>78.25</v>
      </c>
      <c r="AG1815" s="3">
        <v>78.260000000000005</v>
      </c>
      <c r="AH1815" s="3">
        <v>78.27</v>
      </c>
      <c r="AI1815" s="3">
        <v>78.290000000000006</v>
      </c>
      <c r="AJ1815" s="3">
        <v>84.08</v>
      </c>
      <c r="AK1815" s="3">
        <v>87.27</v>
      </c>
      <c r="AL1815" s="3">
        <v>89.78</v>
      </c>
      <c r="AM1815" s="3">
        <v>91.64</v>
      </c>
      <c r="AN1815" s="3">
        <v>92.19</v>
      </c>
      <c r="AO1815" s="3">
        <v>91.23</v>
      </c>
      <c r="AP1815" s="3">
        <v>91.14</v>
      </c>
      <c r="AQ1815" s="3">
        <v>72.41</v>
      </c>
      <c r="AR1815" s="3">
        <v>71.78</v>
      </c>
      <c r="AS1815" s="3">
        <v>71.790000000000006</v>
      </c>
      <c r="AT1815" s="3">
        <v>71.8</v>
      </c>
      <c r="AU1815" s="3">
        <v>71.819999999999993</v>
      </c>
      <c r="AV1815" s="3">
        <v>77.61</v>
      </c>
      <c r="AW1815" s="3">
        <v>85.52</v>
      </c>
      <c r="AX1815" s="3">
        <v>88.03</v>
      </c>
      <c r="AY1815" s="3">
        <v>89.89</v>
      </c>
    </row>
    <row r="1816" spans="1:51" x14ac:dyDescent="0.35">
      <c r="A1816" s="5">
        <f t="shared" si="29"/>
        <v>45267</v>
      </c>
      <c r="B1816" t="s">
        <v>2754</v>
      </c>
      <c r="C1816" s="2">
        <v>45267</v>
      </c>
      <c r="D1816" s="3">
        <v>91.96</v>
      </c>
      <c r="E1816" s="3">
        <v>94.73</v>
      </c>
      <c r="F1816" s="3">
        <v>91.44</v>
      </c>
      <c r="G1816" s="3">
        <v>86.29</v>
      </c>
      <c r="H1816" s="3">
        <v>84.91</v>
      </c>
      <c r="I1816" s="3">
        <v>84.18</v>
      </c>
      <c r="J1816" s="3">
        <v>85.24</v>
      </c>
      <c r="K1816" s="3">
        <v>85.63</v>
      </c>
      <c r="L1816" s="3">
        <v>85.27</v>
      </c>
      <c r="M1816" s="3">
        <v>100.16</v>
      </c>
      <c r="N1816" s="3">
        <v>102.43</v>
      </c>
      <c r="O1816" s="3">
        <v>103.51</v>
      </c>
      <c r="P1816" s="3">
        <v>102.55</v>
      </c>
      <c r="Q1816" s="3">
        <v>101.81</v>
      </c>
      <c r="R1816" s="3">
        <v>101.49</v>
      </c>
      <c r="S1816" s="3">
        <v>82.61</v>
      </c>
      <c r="T1816" s="3">
        <v>81.88</v>
      </c>
      <c r="U1816" s="3">
        <v>81.86</v>
      </c>
      <c r="V1816" s="3">
        <v>81.97</v>
      </c>
      <c r="W1816" s="3">
        <v>83.35</v>
      </c>
      <c r="X1816" s="3">
        <v>84.19</v>
      </c>
      <c r="Y1816" s="3">
        <v>92.02</v>
      </c>
      <c r="Z1816" s="3">
        <v>94.53</v>
      </c>
      <c r="AA1816" s="3">
        <v>96.39</v>
      </c>
      <c r="AB1816" s="3">
        <v>96.94</v>
      </c>
      <c r="AC1816" s="3">
        <v>95.98</v>
      </c>
      <c r="AD1816" s="3">
        <v>95.89</v>
      </c>
      <c r="AE1816" s="3">
        <v>79.52</v>
      </c>
      <c r="AF1816" s="3">
        <v>78.89</v>
      </c>
      <c r="AG1816" s="3">
        <v>78.900000000000006</v>
      </c>
      <c r="AH1816" s="3">
        <v>78.91</v>
      </c>
      <c r="AI1816" s="3">
        <v>78.930000000000007</v>
      </c>
      <c r="AJ1816" s="3">
        <v>84.72</v>
      </c>
      <c r="AK1816" s="3">
        <v>87.77</v>
      </c>
      <c r="AL1816" s="3">
        <v>90.28</v>
      </c>
      <c r="AM1816" s="3">
        <v>92.14</v>
      </c>
      <c r="AN1816" s="3">
        <v>92.69</v>
      </c>
      <c r="AO1816" s="3">
        <v>91.73</v>
      </c>
      <c r="AP1816" s="3">
        <v>91.64</v>
      </c>
      <c r="AQ1816" s="3">
        <v>73.05</v>
      </c>
      <c r="AR1816" s="3">
        <v>72.42</v>
      </c>
      <c r="AS1816" s="3">
        <v>72.430000000000007</v>
      </c>
      <c r="AT1816" s="3">
        <v>72.44</v>
      </c>
      <c r="AU1816" s="3">
        <v>72.459999999999994</v>
      </c>
      <c r="AV1816" s="3">
        <v>78.25</v>
      </c>
      <c r="AW1816" s="3">
        <v>86.02</v>
      </c>
      <c r="AX1816" s="3">
        <v>88.53</v>
      </c>
      <c r="AY1816" s="3">
        <v>90.39</v>
      </c>
    </row>
    <row r="1817" spans="1:51" x14ac:dyDescent="0.35">
      <c r="A1817" s="5">
        <f t="shared" si="29"/>
        <v>45268</v>
      </c>
      <c r="B1817" t="s">
        <v>2755</v>
      </c>
      <c r="C1817" s="2">
        <v>45268</v>
      </c>
      <c r="D1817" s="3">
        <v>90.65</v>
      </c>
      <c r="E1817" s="3">
        <v>92.79</v>
      </c>
      <c r="F1817" s="3">
        <v>88.93</v>
      </c>
      <c r="G1817" s="3">
        <v>84.78</v>
      </c>
      <c r="H1817" s="3">
        <v>83.52</v>
      </c>
      <c r="I1817" s="3">
        <v>82.72</v>
      </c>
      <c r="J1817" s="3">
        <v>83.79</v>
      </c>
      <c r="K1817" s="3">
        <v>84.18</v>
      </c>
      <c r="L1817" s="3">
        <v>83.82</v>
      </c>
      <c r="M1817" s="3">
        <v>98.72</v>
      </c>
      <c r="N1817" s="3">
        <v>100.99</v>
      </c>
      <c r="O1817" s="3">
        <v>102.07</v>
      </c>
      <c r="P1817" s="3">
        <v>100.71</v>
      </c>
      <c r="Q1817" s="3">
        <v>99.97</v>
      </c>
      <c r="R1817" s="3">
        <v>99.65</v>
      </c>
      <c r="S1817" s="3">
        <v>81.62</v>
      </c>
      <c r="T1817" s="3">
        <v>80.89</v>
      </c>
      <c r="U1817" s="3">
        <v>80.87</v>
      </c>
      <c r="V1817" s="3">
        <v>80.98</v>
      </c>
      <c r="W1817" s="3">
        <v>82.36</v>
      </c>
      <c r="X1817" s="3">
        <v>83.2</v>
      </c>
      <c r="Y1817" s="3">
        <v>91.23</v>
      </c>
      <c r="Z1817" s="3">
        <v>93.74</v>
      </c>
      <c r="AA1817" s="3">
        <v>95.6</v>
      </c>
      <c r="AB1817" s="3">
        <v>96.15</v>
      </c>
      <c r="AC1817" s="3">
        <v>95.19</v>
      </c>
      <c r="AD1817" s="3">
        <v>95.1</v>
      </c>
      <c r="AE1817" s="3">
        <v>79.069999999999993</v>
      </c>
      <c r="AF1817" s="3">
        <v>78.44</v>
      </c>
      <c r="AG1817" s="3">
        <v>78.45</v>
      </c>
      <c r="AH1817" s="3">
        <v>78.459999999999994</v>
      </c>
      <c r="AI1817" s="3">
        <v>78.48</v>
      </c>
      <c r="AJ1817" s="3">
        <v>84.27</v>
      </c>
      <c r="AK1817" s="3">
        <v>87.2</v>
      </c>
      <c r="AL1817" s="3">
        <v>89.71</v>
      </c>
      <c r="AM1817" s="3">
        <v>91.57</v>
      </c>
      <c r="AN1817" s="3">
        <v>92.12</v>
      </c>
      <c r="AO1817" s="3">
        <v>91.16</v>
      </c>
      <c r="AP1817" s="3">
        <v>91.07</v>
      </c>
      <c r="AQ1817" s="3">
        <v>72.41</v>
      </c>
      <c r="AR1817" s="3">
        <v>71.78</v>
      </c>
      <c r="AS1817" s="3">
        <v>71.790000000000006</v>
      </c>
      <c r="AT1817" s="3">
        <v>71.8</v>
      </c>
      <c r="AU1817" s="3">
        <v>71.819999999999993</v>
      </c>
      <c r="AV1817" s="3">
        <v>77.61</v>
      </c>
      <c r="AW1817" s="3">
        <v>85.45</v>
      </c>
      <c r="AX1817" s="3">
        <v>87.96</v>
      </c>
      <c r="AY1817" s="3">
        <v>89.82</v>
      </c>
    </row>
    <row r="1818" spans="1:51" x14ac:dyDescent="0.35">
      <c r="A1818" s="5">
        <f t="shared" si="29"/>
        <v>45271</v>
      </c>
      <c r="B1818" t="s">
        <v>2756</v>
      </c>
      <c r="C1818" s="2">
        <v>45271</v>
      </c>
      <c r="D1818" s="3">
        <v>84.12</v>
      </c>
      <c r="E1818" s="3">
        <v>86.93</v>
      </c>
      <c r="F1818" s="3">
        <v>83.43</v>
      </c>
      <c r="G1818" s="3">
        <v>80.09</v>
      </c>
      <c r="H1818" s="3">
        <v>79.290000000000006</v>
      </c>
      <c r="I1818" s="3">
        <v>78.34</v>
      </c>
      <c r="J1818" s="3">
        <v>79.680000000000007</v>
      </c>
      <c r="K1818" s="3">
        <v>80.069999999999993</v>
      </c>
      <c r="L1818" s="3">
        <v>79.709999999999994</v>
      </c>
      <c r="M1818" s="3">
        <v>94.94</v>
      </c>
      <c r="N1818" s="3">
        <v>97.21</v>
      </c>
      <c r="O1818" s="3">
        <v>98.29</v>
      </c>
      <c r="P1818" s="3">
        <v>97.14</v>
      </c>
      <c r="Q1818" s="3">
        <v>96.4</v>
      </c>
      <c r="R1818" s="3">
        <v>96.08</v>
      </c>
      <c r="S1818" s="3">
        <v>77.22</v>
      </c>
      <c r="T1818" s="3">
        <v>76.489999999999995</v>
      </c>
      <c r="U1818" s="3">
        <v>76.47</v>
      </c>
      <c r="V1818" s="3">
        <v>76.58</v>
      </c>
      <c r="W1818" s="3">
        <v>77.959999999999994</v>
      </c>
      <c r="X1818" s="3">
        <v>78.8</v>
      </c>
      <c r="Y1818" s="3">
        <v>88.86</v>
      </c>
      <c r="Z1818" s="3">
        <v>91.37</v>
      </c>
      <c r="AA1818" s="3">
        <v>93.23</v>
      </c>
      <c r="AB1818" s="3">
        <v>93.78</v>
      </c>
      <c r="AC1818" s="3">
        <v>92.82</v>
      </c>
      <c r="AD1818" s="3">
        <v>92.73</v>
      </c>
      <c r="AE1818" s="3">
        <v>77.88</v>
      </c>
      <c r="AF1818" s="3">
        <v>77.25</v>
      </c>
      <c r="AG1818" s="3">
        <v>77.260000000000005</v>
      </c>
      <c r="AH1818" s="3">
        <v>77.27</v>
      </c>
      <c r="AI1818" s="3">
        <v>77.290000000000006</v>
      </c>
      <c r="AJ1818" s="3">
        <v>83.08</v>
      </c>
      <c r="AK1818" s="3">
        <v>86.41</v>
      </c>
      <c r="AL1818" s="3">
        <v>88.92</v>
      </c>
      <c r="AM1818" s="3">
        <v>90.78</v>
      </c>
      <c r="AN1818" s="3">
        <v>91.33</v>
      </c>
      <c r="AO1818" s="3">
        <v>90.37</v>
      </c>
      <c r="AP1818" s="3">
        <v>90.28</v>
      </c>
      <c r="AQ1818" s="3">
        <v>71.22</v>
      </c>
      <c r="AR1818" s="3">
        <v>70.59</v>
      </c>
      <c r="AS1818" s="3">
        <v>70.599999999999994</v>
      </c>
      <c r="AT1818" s="3">
        <v>70.61</v>
      </c>
      <c r="AU1818" s="3">
        <v>70.63</v>
      </c>
      <c r="AV1818" s="3">
        <v>76.42</v>
      </c>
      <c r="AW1818" s="3">
        <v>84.66</v>
      </c>
      <c r="AX1818" s="3">
        <v>87.17</v>
      </c>
      <c r="AY1818" s="3">
        <v>89.03</v>
      </c>
    </row>
    <row r="1819" spans="1:51" x14ac:dyDescent="0.35">
      <c r="A1819" s="5">
        <f t="shared" si="29"/>
        <v>45272</v>
      </c>
      <c r="B1819" t="s">
        <v>2757</v>
      </c>
      <c r="C1819" s="2">
        <v>45272</v>
      </c>
      <c r="D1819" s="3">
        <v>81.61</v>
      </c>
      <c r="E1819" s="3">
        <v>84.86</v>
      </c>
      <c r="F1819" s="3">
        <v>81</v>
      </c>
      <c r="G1819" s="3">
        <v>78.930000000000007</v>
      </c>
      <c r="H1819" s="3">
        <v>77.8</v>
      </c>
      <c r="I1819" s="3">
        <v>76.81</v>
      </c>
      <c r="J1819" s="3">
        <v>78.08</v>
      </c>
      <c r="K1819" s="3">
        <v>78.47</v>
      </c>
      <c r="L1819" s="3">
        <v>78.11</v>
      </c>
      <c r="M1819" s="3">
        <v>92.75</v>
      </c>
      <c r="N1819" s="3">
        <v>95.02</v>
      </c>
      <c r="O1819" s="3">
        <v>96.1</v>
      </c>
      <c r="P1819" s="3">
        <v>95.31</v>
      </c>
      <c r="Q1819" s="3">
        <v>94.57</v>
      </c>
      <c r="R1819" s="3">
        <v>94.25</v>
      </c>
      <c r="S1819" s="3">
        <v>76.06</v>
      </c>
      <c r="T1819" s="3">
        <v>75.33</v>
      </c>
      <c r="U1819" s="3">
        <v>75.31</v>
      </c>
      <c r="V1819" s="3">
        <v>75.42</v>
      </c>
      <c r="W1819" s="3">
        <v>76.8</v>
      </c>
      <c r="X1819" s="3">
        <v>77.64</v>
      </c>
      <c r="Y1819" s="3">
        <v>86.97</v>
      </c>
      <c r="Z1819" s="3">
        <v>89.48</v>
      </c>
      <c r="AA1819" s="3">
        <v>91.34</v>
      </c>
      <c r="AB1819" s="3">
        <v>91.89</v>
      </c>
      <c r="AC1819" s="3">
        <v>90.93</v>
      </c>
      <c r="AD1819" s="3">
        <v>90.84</v>
      </c>
      <c r="AE1819" s="3">
        <v>77.040000000000006</v>
      </c>
      <c r="AF1819" s="3">
        <v>76.41</v>
      </c>
      <c r="AG1819" s="3">
        <v>76.42</v>
      </c>
      <c r="AH1819" s="3">
        <v>76.430000000000007</v>
      </c>
      <c r="AI1819" s="3">
        <v>76.45</v>
      </c>
      <c r="AJ1819" s="3">
        <v>82.24</v>
      </c>
      <c r="AK1819" s="3">
        <v>84.82</v>
      </c>
      <c r="AL1819" s="3">
        <v>87.33</v>
      </c>
      <c r="AM1819" s="3">
        <v>89.19</v>
      </c>
      <c r="AN1819" s="3">
        <v>89.74</v>
      </c>
      <c r="AO1819" s="3">
        <v>88.78</v>
      </c>
      <c r="AP1819" s="3">
        <v>88.69</v>
      </c>
      <c r="AQ1819" s="3">
        <v>70.61</v>
      </c>
      <c r="AR1819" s="3">
        <v>69.98</v>
      </c>
      <c r="AS1819" s="3">
        <v>69.989999999999995</v>
      </c>
      <c r="AT1819" s="3">
        <v>70</v>
      </c>
      <c r="AU1819" s="3">
        <v>70.02</v>
      </c>
      <c r="AV1819" s="3">
        <v>75.81</v>
      </c>
      <c r="AW1819" s="3">
        <v>83.07</v>
      </c>
      <c r="AX1819" s="3">
        <v>85.58</v>
      </c>
      <c r="AY1819" s="3">
        <v>87.44</v>
      </c>
    </row>
    <row r="1820" spans="1:51" x14ac:dyDescent="0.35">
      <c r="A1820" s="5">
        <f t="shared" si="29"/>
        <v>45273</v>
      </c>
      <c r="B1820" t="s">
        <v>2758</v>
      </c>
      <c r="C1820" s="2">
        <v>45273</v>
      </c>
      <c r="D1820" s="3">
        <v>82.87</v>
      </c>
      <c r="E1820" s="3">
        <v>86.12</v>
      </c>
      <c r="F1820" s="3">
        <v>82.22</v>
      </c>
      <c r="G1820" s="3">
        <v>79.73</v>
      </c>
      <c r="H1820" s="3">
        <v>78.540000000000006</v>
      </c>
      <c r="I1820" s="3">
        <v>77.430000000000007</v>
      </c>
      <c r="J1820" s="3">
        <v>79.47</v>
      </c>
      <c r="K1820" s="3">
        <v>79.86</v>
      </c>
      <c r="L1820" s="3">
        <v>79.5</v>
      </c>
      <c r="M1820" s="3">
        <v>93.52</v>
      </c>
      <c r="N1820" s="3">
        <v>95.8</v>
      </c>
      <c r="O1820" s="3">
        <v>96.87</v>
      </c>
      <c r="P1820" s="3">
        <v>96.41</v>
      </c>
      <c r="Q1820" s="3">
        <v>95.67</v>
      </c>
      <c r="R1820" s="3">
        <v>95.36</v>
      </c>
      <c r="S1820" s="3">
        <v>77.099999999999994</v>
      </c>
      <c r="T1820" s="3">
        <v>75.36</v>
      </c>
      <c r="U1820" s="3">
        <v>75.27</v>
      </c>
      <c r="V1820" s="3">
        <v>75.44</v>
      </c>
      <c r="W1820" s="3">
        <v>76.66</v>
      </c>
      <c r="X1820" s="3">
        <v>78.13</v>
      </c>
      <c r="Y1820" s="3">
        <v>87.61</v>
      </c>
      <c r="Z1820" s="3">
        <v>90.26</v>
      </c>
      <c r="AA1820" s="3">
        <v>91.73</v>
      </c>
      <c r="AB1820" s="3">
        <v>92.1</v>
      </c>
      <c r="AC1820" s="3">
        <v>91.25</v>
      </c>
      <c r="AD1820" s="3">
        <v>90.4</v>
      </c>
      <c r="AE1820" s="3">
        <v>77.650000000000006</v>
      </c>
      <c r="AF1820" s="3">
        <v>76.319999999999993</v>
      </c>
      <c r="AG1820" s="3">
        <v>76.260000000000005</v>
      </c>
      <c r="AH1820" s="3">
        <v>76.33</v>
      </c>
      <c r="AI1820" s="3">
        <v>76.53</v>
      </c>
      <c r="AJ1820" s="3">
        <v>81.22</v>
      </c>
      <c r="AK1820" s="3">
        <v>85.69</v>
      </c>
      <c r="AL1820" s="3">
        <v>88.14</v>
      </c>
      <c r="AM1820" s="3">
        <v>89.48</v>
      </c>
      <c r="AN1820" s="3">
        <v>89.85</v>
      </c>
      <c r="AO1820" s="3">
        <v>88.99</v>
      </c>
      <c r="AP1820" s="3">
        <v>87.58</v>
      </c>
      <c r="AQ1820" s="3">
        <v>71.81</v>
      </c>
      <c r="AR1820" s="3">
        <v>69.69</v>
      </c>
      <c r="AS1820" s="3">
        <v>69.55</v>
      </c>
      <c r="AT1820" s="3">
        <v>69.680000000000007</v>
      </c>
      <c r="AU1820" s="3">
        <v>70.010000000000005</v>
      </c>
      <c r="AV1820" s="3">
        <v>74.73</v>
      </c>
      <c r="AW1820" s="3">
        <v>84.45</v>
      </c>
      <c r="AX1820" s="3">
        <v>87.8</v>
      </c>
      <c r="AY1820" s="3">
        <v>88.2</v>
      </c>
    </row>
    <row r="1821" spans="1:51" x14ac:dyDescent="0.35">
      <c r="A1821" s="5">
        <f t="shared" si="29"/>
        <v>45274</v>
      </c>
      <c r="B1821" t="s">
        <v>2759</v>
      </c>
      <c r="C1821" s="2">
        <v>45274</v>
      </c>
      <c r="D1821" s="3">
        <v>82.05</v>
      </c>
      <c r="E1821" s="3">
        <v>84.85</v>
      </c>
      <c r="F1821" s="3">
        <v>82.2</v>
      </c>
      <c r="G1821" s="3">
        <v>80</v>
      </c>
      <c r="H1821" s="3">
        <v>77.7</v>
      </c>
      <c r="I1821" s="3">
        <v>74.8</v>
      </c>
      <c r="J1821" s="3">
        <v>78.099999999999994</v>
      </c>
      <c r="K1821" s="3">
        <v>78.5</v>
      </c>
      <c r="L1821" s="3">
        <v>78.099999999999994</v>
      </c>
      <c r="M1821" s="3">
        <v>93.25</v>
      </c>
      <c r="N1821" s="3">
        <v>95.55</v>
      </c>
      <c r="O1821" s="3">
        <v>96.6</v>
      </c>
      <c r="P1821" s="3">
        <v>95.1</v>
      </c>
      <c r="Q1821" s="3">
        <v>94.35</v>
      </c>
      <c r="R1821" s="3">
        <v>94.05</v>
      </c>
      <c r="S1821" s="3">
        <v>78.849999999999994</v>
      </c>
      <c r="T1821" s="3">
        <v>74.05</v>
      </c>
      <c r="U1821" s="3">
        <v>73.75</v>
      </c>
      <c r="V1821" s="3">
        <v>74.099999999999994</v>
      </c>
      <c r="W1821" s="3">
        <v>74.849999999999994</v>
      </c>
      <c r="X1821" s="3">
        <v>78.3</v>
      </c>
      <c r="Y1821" s="3">
        <v>88.15</v>
      </c>
      <c r="Z1821" s="3">
        <v>91.25</v>
      </c>
      <c r="AA1821" s="3">
        <v>91.6</v>
      </c>
      <c r="AB1821" s="3">
        <v>91.45</v>
      </c>
      <c r="AC1821" s="3">
        <v>90.85</v>
      </c>
      <c r="AD1821" s="3">
        <v>87.6</v>
      </c>
      <c r="AE1821" s="3">
        <v>78.650000000000006</v>
      </c>
      <c r="AF1821" s="3">
        <v>75.8</v>
      </c>
      <c r="AG1821" s="3">
        <v>75.599999999999994</v>
      </c>
      <c r="AH1821" s="3">
        <v>75.849999999999994</v>
      </c>
      <c r="AI1821" s="3">
        <v>76.349999999999994</v>
      </c>
      <c r="AJ1821" s="3">
        <v>78.650000000000006</v>
      </c>
      <c r="AK1821" s="3">
        <v>85.25</v>
      </c>
      <c r="AL1821" s="3">
        <v>87.35</v>
      </c>
      <c r="AM1821" s="3">
        <v>87.65</v>
      </c>
      <c r="AN1821" s="3">
        <v>87.65</v>
      </c>
      <c r="AO1821" s="3">
        <v>87.05</v>
      </c>
      <c r="AP1821" s="3">
        <v>83.35</v>
      </c>
      <c r="AQ1821" s="3">
        <v>72.8</v>
      </c>
      <c r="AR1821" s="3">
        <v>69.45</v>
      </c>
      <c r="AS1821" s="3">
        <v>69.2</v>
      </c>
      <c r="AT1821" s="3">
        <v>69.349999999999994</v>
      </c>
      <c r="AU1821" s="3">
        <v>70.05</v>
      </c>
      <c r="AV1821" s="3">
        <v>73.7</v>
      </c>
      <c r="AW1821" s="3">
        <v>84.25</v>
      </c>
      <c r="AX1821" s="3">
        <v>87.65</v>
      </c>
      <c r="AY1821" s="3">
        <v>88.05</v>
      </c>
    </row>
    <row r="1822" spans="1:51" x14ac:dyDescent="0.35">
      <c r="A1822" s="5">
        <f t="shared" si="29"/>
        <v>45275</v>
      </c>
      <c r="B1822" t="s">
        <v>2760</v>
      </c>
      <c r="C1822" s="2">
        <v>45275</v>
      </c>
      <c r="D1822" s="3">
        <v>79.66</v>
      </c>
      <c r="E1822" s="3">
        <v>82.05</v>
      </c>
      <c r="F1822" s="3">
        <v>79.37</v>
      </c>
      <c r="G1822" s="3">
        <v>76.52</v>
      </c>
      <c r="H1822" s="3">
        <v>75.2</v>
      </c>
      <c r="I1822" s="3">
        <v>72.349999999999994</v>
      </c>
      <c r="J1822" s="3">
        <v>75.77</v>
      </c>
      <c r="K1822" s="3">
        <v>76.17</v>
      </c>
      <c r="L1822" s="3">
        <v>75.77</v>
      </c>
      <c r="M1822" s="3">
        <v>91.2</v>
      </c>
      <c r="N1822" s="3">
        <v>93.5</v>
      </c>
      <c r="O1822" s="3">
        <v>94.55</v>
      </c>
      <c r="P1822" s="3">
        <v>93.64</v>
      </c>
      <c r="Q1822" s="3">
        <v>92.89</v>
      </c>
      <c r="R1822" s="3">
        <v>92.59</v>
      </c>
      <c r="S1822" s="3">
        <v>78.8</v>
      </c>
      <c r="T1822" s="3">
        <v>74</v>
      </c>
      <c r="U1822" s="3">
        <v>73.7</v>
      </c>
      <c r="V1822" s="3">
        <v>74.05</v>
      </c>
      <c r="W1822" s="3">
        <v>74.8</v>
      </c>
      <c r="X1822" s="3">
        <v>78.25</v>
      </c>
      <c r="Y1822" s="3">
        <v>88.09</v>
      </c>
      <c r="Z1822" s="3">
        <v>91.19</v>
      </c>
      <c r="AA1822" s="3">
        <v>91.54</v>
      </c>
      <c r="AB1822" s="3">
        <v>91.39</v>
      </c>
      <c r="AC1822" s="3">
        <v>90.79</v>
      </c>
      <c r="AD1822" s="3">
        <v>87.54</v>
      </c>
      <c r="AE1822" s="3">
        <v>77.760000000000005</v>
      </c>
      <c r="AF1822" s="3">
        <v>74.91</v>
      </c>
      <c r="AG1822" s="3">
        <v>74.709999999999994</v>
      </c>
      <c r="AH1822" s="3">
        <v>74.959999999999994</v>
      </c>
      <c r="AI1822" s="3">
        <v>75.459999999999994</v>
      </c>
      <c r="AJ1822" s="3">
        <v>77.760000000000005</v>
      </c>
      <c r="AK1822" s="3">
        <v>84.99</v>
      </c>
      <c r="AL1822" s="3">
        <v>87.09</v>
      </c>
      <c r="AM1822" s="3">
        <v>87.39</v>
      </c>
      <c r="AN1822" s="3">
        <v>87.39</v>
      </c>
      <c r="AO1822" s="3">
        <v>86.79</v>
      </c>
      <c r="AP1822" s="3">
        <v>83.09</v>
      </c>
      <c r="AQ1822" s="3">
        <v>71.91</v>
      </c>
      <c r="AR1822" s="3">
        <v>68.56</v>
      </c>
      <c r="AS1822" s="3">
        <v>68.31</v>
      </c>
      <c r="AT1822" s="3">
        <v>68.459999999999994</v>
      </c>
      <c r="AU1822" s="3">
        <v>69.16</v>
      </c>
      <c r="AV1822" s="3">
        <v>72.81</v>
      </c>
      <c r="AW1822" s="3">
        <v>83.99</v>
      </c>
      <c r="AX1822" s="3">
        <v>87.39</v>
      </c>
      <c r="AY1822" s="3">
        <v>87.79</v>
      </c>
    </row>
    <row r="1823" spans="1:51" x14ac:dyDescent="0.35">
      <c r="A1823" s="5">
        <f t="shared" si="29"/>
        <v>45278</v>
      </c>
      <c r="B1823" t="s">
        <v>2761</v>
      </c>
      <c r="C1823" s="2">
        <v>45278</v>
      </c>
      <c r="D1823" s="3">
        <v>84.55</v>
      </c>
      <c r="E1823" s="3">
        <v>86.35</v>
      </c>
      <c r="F1823" s="3">
        <v>84</v>
      </c>
      <c r="G1823" s="3">
        <v>80.95</v>
      </c>
      <c r="H1823" s="3">
        <v>79.150000000000006</v>
      </c>
      <c r="I1823" s="3">
        <v>77.45</v>
      </c>
      <c r="J1823" s="3">
        <v>79.95</v>
      </c>
      <c r="K1823" s="3">
        <v>80.349999999999994</v>
      </c>
      <c r="L1823" s="3">
        <v>79.95</v>
      </c>
      <c r="M1823" s="3">
        <v>93.2</v>
      </c>
      <c r="N1823" s="3">
        <v>96.15</v>
      </c>
      <c r="O1823" s="3">
        <v>97.2</v>
      </c>
      <c r="P1823" s="3">
        <v>98.75</v>
      </c>
      <c r="Q1823" s="3">
        <v>98</v>
      </c>
      <c r="R1823" s="3">
        <v>97.7</v>
      </c>
      <c r="S1823" s="3">
        <v>81.400000000000006</v>
      </c>
      <c r="T1823" s="3">
        <v>76.349999999999994</v>
      </c>
      <c r="U1823" s="3">
        <v>76</v>
      </c>
      <c r="V1823" s="3">
        <v>76.400000000000006</v>
      </c>
      <c r="W1823" s="3">
        <v>77.150000000000006</v>
      </c>
      <c r="X1823" s="3">
        <v>80.650000000000006</v>
      </c>
      <c r="Y1823" s="3">
        <v>90.25</v>
      </c>
      <c r="Z1823" s="3">
        <v>93.35</v>
      </c>
      <c r="AA1823" s="3">
        <v>93.65</v>
      </c>
      <c r="AB1823" s="3">
        <v>93.55</v>
      </c>
      <c r="AC1823" s="3">
        <v>92.9</v>
      </c>
      <c r="AD1823" s="3">
        <v>89.4</v>
      </c>
      <c r="AE1823" s="3">
        <v>79.849999999999994</v>
      </c>
      <c r="AF1823" s="3">
        <v>76.849999999999994</v>
      </c>
      <c r="AG1823" s="3">
        <v>76.650000000000006</v>
      </c>
      <c r="AH1823" s="3">
        <v>76.900000000000006</v>
      </c>
      <c r="AI1823" s="3">
        <v>77.45</v>
      </c>
      <c r="AJ1823" s="3">
        <v>79.900000000000006</v>
      </c>
      <c r="AK1823" s="3">
        <v>86.6</v>
      </c>
      <c r="AL1823" s="3">
        <v>88.8</v>
      </c>
      <c r="AM1823" s="3">
        <v>89.1</v>
      </c>
      <c r="AN1823" s="3">
        <v>89.1</v>
      </c>
      <c r="AO1823" s="3">
        <v>88.45</v>
      </c>
      <c r="AP1823" s="3">
        <v>84.4</v>
      </c>
      <c r="AQ1823" s="3">
        <v>73.099999999999994</v>
      </c>
      <c r="AR1823" s="3">
        <v>69.55</v>
      </c>
      <c r="AS1823" s="3">
        <v>69.3</v>
      </c>
      <c r="AT1823" s="3">
        <v>69.45</v>
      </c>
      <c r="AU1823" s="3">
        <v>70.150000000000006</v>
      </c>
      <c r="AV1823" s="3">
        <v>74.099999999999994</v>
      </c>
      <c r="AW1823" s="3">
        <v>85.05</v>
      </c>
      <c r="AX1823" s="3">
        <v>88.55</v>
      </c>
      <c r="AY1823" s="3">
        <v>88.95</v>
      </c>
    </row>
    <row r="1824" spans="1:51" x14ac:dyDescent="0.35">
      <c r="A1824" s="5">
        <f t="shared" si="29"/>
        <v>45279</v>
      </c>
      <c r="B1824" t="s">
        <v>2763</v>
      </c>
      <c r="C1824" s="2">
        <v>45279</v>
      </c>
      <c r="D1824" s="3">
        <v>80.2</v>
      </c>
      <c r="E1824" s="3">
        <v>82.15</v>
      </c>
      <c r="F1824" s="3">
        <v>79.599999999999994</v>
      </c>
      <c r="G1824" s="3">
        <v>76.849999999999994</v>
      </c>
      <c r="H1824" s="3">
        <v>75.150000000000006</v>
      </c>
      <c r="I1824" s="3">
        <v>73.849999999999994</v>
      </c>
      <c r="J1824" s="3">
        <v>76.2</v>
      </c>
      <c r="K1824" s="3">
        <v>76.599999999999994</v>
      </c>
      <c r="L1824" s="3">
        <v>76.2</v>
      </c>
      <c r="M1824" s="3">
        <v>90.3</v>
      </c>
      <c r="N1824" s="3">
        <v>93.25</v>
      </c>
      <c r="O1824" s="3">
        <v>94.3</v>
      </c>
      <c r="P1824" s="3">
        <v>96.55</v>
      </c>
      <c r="Q1824" s="3">
        <v>95.8</v>
      </c>
      <c r="R1824" s="3">
        <v>95.5</v>
      </c>
      <c r="S1824" s="3">
        <v>77.849999999999994</v>
      </c>
      <c r="T1824" s="3">
        <v>72.349999999999994</v>
      </c>
      <c r="U1824" s="3">
        <v>72</v>
      </c>
      <c r="V1824" s="3">
        <v>72.400000000000006</v>
      </c>
      <c r="W1824" s="3">
        <v>73.2</v>
      </c>
      <c r="X1824" s="3">
        <v>77.150000000000006</v>
      </c>
      <c r="Y1824" s="3">
        <v>88.05</v>
      </c>
      <c r="Z1824" s="3">
        <v>91.5</v>
      </c>
      <c r="AA1824" s="3">
        <v>91.85</v>
      </c>
      <c r="AB1824" s="3">
        <v>91.7</v>
      </c>
      <c r="AC1824" s="3">
        <v>91.05</v>
      </c>
      <c r="AD1824" s="3">
        <v>87.3</v>
      </c>
      <c r="AE1824" s="3">
        <v>77.150000000000006</v>
      </c>
      <c r="AF1824" s="3">
        <v>73.95</v>
      </c>
      <c r="AG1824" s="3">
        <v>73.75</v>
      </c>
      <c r="AH1824" s="3">
        <v>74</v>
      </c>
      <c r="AI1824" s="3">
        <v>74.55</v>
      </c>
      <c r="AJ1824" s="3">
        <v>77.099999999999994</v>
      </c>
      <c r="AK1824" s="3">
        <v>84.1</v>
      </c>
      <c r="AL1824" s="3">
        <v>86.4</v>
      </c>
      <c r="AM1824" s="3">
        <v>86.65</v>
      </c>
      <c r="AN1824" s="3">
        <v>86.65</v>
      </c>
      <c r="AO1824" s="3">
        <v>86.05</v>
      </c>
      <c r="AP1824" s="3">
        <v>82.5</v>
      </c>
      <c r="AQ1824" s="3">
        <v>72.7</v>
      </c>
      <c r="AR1824" s="3">
        <v>69.599999999999994</v>
      </c>
      <c r="AS1824" s="3">
        <v>69.3</v>
      </c>
      <c r="AT1824" s="3">
        <v>69.45</v>
      </c>
      <c r="AU1824" s="3">
        <v>70.150000000000006</v>
      </c>
      <c r="AV1824" s="3">
        <v>74.05</v>
      </c>
      <c r="AW1824" s="3">
        <v>85</v>
      </c>
      <c r="AX1824" s="3">
        <v>88.45</v>
      </c>
      <c r="AY1824" s="3">
        <v>88.9</v>
      </c>
    </row>
    <row r="1825" spans="1:51" x14ac:dyDescent="0.35">
      <c r="A1825" s="5">
        <f t="shared" si="29"/>
        <v>45280</v>
      </c>
      <c r="B1825" t="s">
        <v>2764</v>
      </c>
      <c r="C1825" s="2">
        <v>45280</v>
      </c>
      <c r="D1825" s="3">
        <v>83.1</v>
      </c>
      <c r="E1825" s="3">
        <v>84.65</v>
      </c>
      <c r="F1825" s="3">
        <v>81.8</v>
      </c>
      <c r="G1825" s="3">
        <v>79.349999999999994</v>
      </c>
      <c r="H1825" s="3">
        <v>77.900000000000006</v>
      </c>
      <c r="I1825" s="3">
        <v>76.7</v>
      </c>
      <c r="J1825" s="3">
        <v>78.900000000000006</v>
      </c>
      <c r="K1825" s="3">
        <v>79.3</v>
      </c>
      <c r="L1825" s="3">
        <v>78.900000000000006</v>
      </c>
      <c r="M1825" s="3">
        <v>91.55</v>
      </c>
      <c r="N1825" s="3">
        <v>94.5</v>
      </c>
      <c r="O1825" s="3">
        <v>95.55</v>
      </c>
      <c r="P1825" s="3">
        <v>97.9</v>
      </c>
      <c r="Q1825" s="3">
        <v>97.15</v>
      </c>
      <c r="R1825" s="3">
        <v>96.85</v>
      </c>
      <c r="S1825" s="3">
        <v>79.650000000000006</v>
      </c>
      <c r="T1825" s="3">
        <v>74.3</v>
      </c>
      <c r="U1825" s="3">
        <v>73.95</v>
      </c>
      <c r="V1825" s="3">
        <v>74.3</v>
      </c>
      <c r="W1825" s="3">
        <v>75.099999999999994</v>
      </c>
      <c r="X1825" s="3">
        <v>78.95</v>
      </c>
      <c r="Y1825" s="3">
        <v>89.6</v>
      </c>
      <c r="Z1825" s="3">
        <v>93</v>
      </c>
      <c r="AA1825" s="3">
        <v>93.35</v>
      </c>
      <c r="AB1825" s="3">
        <v>93.2</v>
      </c>
      <c r="AC1825" s="3">
        <v>92.5</v>
      </c>
      <c r="AD1825" s="3">
        <v>88.9</v>
      </c>
      <c r="AE1825" s="3">
        <v>79.099999999999994</v>
      </c>
      <c r="AF1825" s="3">
        <v>76.05</v>
      </c>
      <c r="AG1825" s="3">
        <v>75.849999999999994</v>
      </c>
      <c r="AH1825" s="3">
        <v>76.099999999999994</v>
      </c>
      <c r="AI1825" s="3">
        <v>76.599999999999994</v>
      </c>
      <c r="AJ1825" s="3">
        <v>79</v>
      </c>
      <c r="AK1825" s="3">
        <v>85.55</v>
      </c>
      <c r="AL1825" s="3">
        <v>87.65</v>
      </c>
      <c r="AM1825" s="3">
        <v>87.95</v>
      </c>
      <c r="AN1825" s="3">
        <v>87.9</v>
      </c>
      <c r="AO1825" s="3">
        <v>87.35</v>
      </c>
      <c r="AP1825" s="3">
        <v>84</v>
      </c>
      <c r="AQ1825" s="3">
        <v>74.849999999999994</v>
      </c>
      <c r="AR1825" s="3">
        <v>71.95</v>
      </c>
      <c r="AS1825" s="3">
        <v>71.7</v>
      </c>
      <c r="AT1825" s="3">
        <v>71.8</v>
      </c>
      <c r="AU1825" s="3">
        <v>72.5</v>
      </c>
      <c r="AV1825" s="3">
        <v>76.400000000000006</v>
      </c>
      <c r="AW1825" s="3">
        <v>87.3</v>
      </c>
      <c r="AX1825" s="3">
        <v>90.8</v>
      </c>
      <c r="AY1825" s="3">
        <v>91.2</v>
      </c>
    </row>
    <row r="1826" spans="1:51" x14ac:dyDescent="0.35">
      <c r="A1826" s="5">
        <f t="shared" si="29"/>
        <v>45281</v>
      </c>
      <c r="B1826" t="s">
        <v>2765</v>
      </c>
      <c r="C1826" s="2">
        <v>45281</v>
      </c>
      <c r="D1826" s="3">
        <v>85.45</v>
      </c>
      <c r="E1826" s="3">
        <v>87.5</v>
      </c>
      <c r="F1826" s="3">
        <v>83.35</v>
      </c>
      <c r="G1826" s="3">
        <v>81.5</v>
      </c>
      <c r="H1826" s="3">
        <v>79.3</v>
      </c>
      <c r="I1826" s="3">
        <v>77.25</v>
      </c>
      <c r="J1826" s="3">
        <v>79.95</v>
      </c>
      <c r="K1826" s="3">
        <v>80.349999999999994</v>
      </c>
      <c r="L1826" s="3">
        <v>79.95</v>
      </c>
      <c r="M1826" s="3">
        <v>93.05</v>
      </c>
      <c r="N1826" s="3">
        <v>96</v>
      </c>
      <c r="O1826" s="3">
        <v>97.05</v>
      </c>
      <c r="P1826" s="3">
        <v>99.4</v>
      </c>
      <c r="Q1826" s="3">
        <v>98.65</v>
      </c>
      <c r="R1826" s="3">
        <v>98.35</v>
      </c>
      <c r="S1826" s="3">
        <v>81.25</v>
      </c>
      <c r="T1826" s="3">
        <v>75.900000000000006</v>
      </c>
      <c r="U1826" s="3">
        <v>75.55</v>
      </c>
      <c r="V1826" s="3">
        <v>75.95</v>
      </c>
      <c r="W1826" s="3">
        <v>76.7</v>
      </c>
      <c r="X1826" s="3">
        <v>80.25</v>
      </c>
      <c r="Y1826" s="3">
        <v>90.25</v>
      </c>
      <c r="Z1826" s="3">
        <v>93.45</v>
      </c>
      <c r="AA1826" s="3">
        <v>93.8</v>
      </c>
      <c r="AB1826" s="3">
        <v>93.65</v>
      </c>
      <c r="AC1826" s="3">
        <v>93</v>
      </c>
      <c r="AD1826" s="3">
        <v>89.65</v>
      </c>
      <c r="AE1826" s="3">
        <v>80.3</v>
      </c>
      <c r="AF1826" s="3">
        <v>77.349999999999994</v>
      </c>
      <c r="AG1826" s="3">
        <v>77.150000000000006</v>
      </c>
      <c r="AH1826" s="3">
        <v>77.45</v>
      </c>
      <c r="AI1826" s="3">
        <v>77.900000000000006</v>
      </c>
      <c r="AJ1826" s="3">
        <v>79.95</v>
      </c>
      <c r="AK1826" s="3">
        <v>85.75</v>
      </c>
      <c r="AL1826" s="3">
        <v>87.6</v>
      </c>
      <c r="AM1826" s="3">
        <v>87.85</v>
      </c>
      <c r="AN1826" s="3">
        <v>87.85</v>
      </c>
      <c r="AO1826" s="3">
        <v>87.35</v>
      </c>
      <c r="AP1826" s="3">
        <v>84.4</v>
      </c>
      <c r="AQ1826" s="3">
        <v>76</v>
      </c>
      <c r="AR1826" s="3">
        <v>73.3</v>
      </c>
      <c r="AS1826" s="3">
        <v>73.099999999999994</v>
      </c>
      <c r="AT1826" s="3">
        <v>73.2</v>
      </c>
      <c r="AU1826" s="3">
        <v>73.849999999999994</v>
      </c>
      <c r="AV1826" s="3">
        <v>77.599999999999994</v>
      </c>
      <c r="AW1826" s="3">
        <v>88.55</v>
      </c>
      <c r="AX1826" s="3">
        <v>92.05</v>
      </c>
      <c r="AY1826" s="3">
        <v>92.5</v>
      </c>
    </row>
    <row r="1827" spans="1:51" x14ac:dyDescent="0.35">
      <c r="A1827" s="5">
        <f t="shared" si="29"/>
        <v>45282</v>
      </c>
      <c r="B1827" t="s">
        <v>2766</v>
      </c>
      <c r="C1827" s="2">
        <v>45282</v>
      </c>
      <c r="D1827" s="3">
        <v>84.9</v>
      </c>
      <c r="E1827" s="3">
        <v>86.85</v>
      </c>
      <c r="F1827" s="3">
        <v>82.95</v>
      </c>
      <c r="G1827" s="3">
        <v>80.55</v>
      </c>
      <c r="H1827" s="3">
        <v>78.2</v>
      </c>
      <c r="I1827" s="3">
        <v>76.75</v>
      </c>
      <c r="J1827" s="3">
        <v>79.45</v>
      </c>
      <c r="K1827" s="3">
        <v>79.849999999999994</v>
      </c>
      <c r="L1827" s="3">
        <v>79.45</v>
      </c>
      <c r="M1827" s="3">
        <v>91.85</v>
      </c>
      <c r="N1827" s="3">
        <v>94.8</v>
      </c>
      <c r="O1827" s="3">
        <v>95.85</v>
      </c>
      <c r="P1827" s="3">
        <v>98.05</v>
      </c>
      <c r="Q1827" s="3">
        <v>97.3</v>
      </c>
      <c r="R1827" s="3">
        <v>97</v>
      </c>
      <c r="S1827" s="3">
        <v>80.900000000000006</v>
      </c>
      <c r="T1827" s="3">
        <v>75.849999999999994</v>
      </c>
      <c r="U1827" s="3">
        <v>75.55</v>
      </c>
      <c r="V1827" s="3">
        <v>75.900000000000006</v>
      </c>
      <c r="W1827" s="3">
        <v>76.650000000000006</v>
      </c>
      <c r="X1827" s="3">
        <v>80.099999999999994</v>
      </c>
      <c r="Y1827" s="3">
        <v>89.6</v>
      </c>
      <c r="Z1827" s="3">
        <v>92.6</v>
      </c>
      <c r="AA1827" s="3">
        <v>92.9</v>
      </c>
      <c r="AB1827" s="3">
        <v>92.8</v>
      </c>
      <c r="AC1827" s="3">
        <v>92.2</v>
      </c>
      <c r="AD1827" s="3">
        <v>88.85</v>
      </c>
      <c r="AE1827" s="3">
        <v>79.900000000000006</v>
      </c>
      <c r="AF1827" s="3">
        <v>77.05</v>
      </c>
      <c r="AG1827" s="3">
        <v>76.900000000000006</v>
      </c>
      <c r="AH1827" s="3">
        <v>77.150000000000006</v>
      </c>
      <c r="AI1827" s="3">
        <v>77.599999999999994</v>
      </c>
      <c r="AJ1827" s="3">
        <v>79.5</v>
      </c>
      <c r="AK1827" s="3">
        <v>84.65</v>
      </c>
      <c r="AL1827" s="3">
        <v>86.3</v>
      </c>
      <c r="AM1827" s="3">
        <v>86.55</v>
      </c>
      <c r="AN1827" s="3">
        <v>86.5</v>
      </c>
      <c r="AO1827" s="3">
        <v>86.05</v>
      </c>
      <c r="AP1827" s="3">
        <v>83.25</v>
      </c>
      <c r="AQ1827" s="3">
        <v>75.55</v>
      </c>
      <c r="AR1827" s="3">
        <v>73.099999999999994</v>
      </c>
      <c r="AS1827" s="3">
        <v>72.849999999999994</v>
      </c>
      <c r="AT1827" s="3">
        <v>72.95</v>
      </c>
      <c r="AU1827" s="3">
        <v>73.599999999999994</v>
      </c>
      <c r="AV1827" s="3">
        <v>77.5</v>
      </c>
      <c r="AW1827" s="3">
        <v>88.35</v>
      </c>
      <c r="AX1827" s="3">
        <v>91.8</v>
      </c>
      <c r="AY1827" s="3">
        <v>92.25</v>
      </c>
    </row>
    <row r="1828" spans="1:51" x14ac:dyDescent="0.35">
      <c r="A1828" s="5">
        <f t="shared" si="29"/>
        <v>45285</v>
      </c>
      <c r="B1828" t="s">
        <v>2767</v>
      </c>
      <c r="C1828" s="2">
        <v>45285</v>
      </c>
      <c r="D1828" s="3" t="e">
        <v>#N/A</v>
      </c>
      <c r="E1828" s="3" t="e">
        <v>#N/A</v>
      </c>
      <c r="F1828" s="3" t="e">
        <v>#N/A</v>
      </c>
      <c r="G1828" s="3" t="e">
        <v>#N/A</v>
      </c>
      <c r="H1828" s="3" t="e">
        <v>#N/A</v>
      </c>
      <c r="I1828" s="3" t="e">
        <v>#N/A</v>
      </c>
      <c r="J1828" s="3" t="e">
        <v>#N/A</v>
      </c>
      <c r="K1828" s="3" t="e">
        <v>#N/A</v>
      </c>
      <c r="L1828" s="3" t="e">
        <v>#N/A</v>
      </c>
      <c r="M1828" s="3" t="e">
        <v>#N/A</v>
      </c>
      <c r="N1828" s="3" t="e">
        <v>#N/A</v>
      </c>
      <c r="O1828" s="3" t="e">
        <v>#N/A</v>
      </c>
      <c r="P1828" s="3" t="e">
        <v>#N/A</v>
      </c>
      <c r="Q1828" s="3" t="e">
        <v>#N/A</v>
      </c>
      <c r="R1828" s="3" t="e">
        <v>#N/A</v>
      </c>
      <c r="S1828" s="3" t="e">
        <v>#N/A</v>
      </c>
      <c r="T1828" s="3" t="e">
        <v>#N/A</v>
      </c>
      <c r="U1828" s="3" t="e">
        <v>#N/A</v>
      </c>
      <c r="V1828" s="3" t="e">
        <v>#N/A</v>
      </c>
      <c r="W1828" s="3" t="e">
        <v>#N/A</v>
      </c>
      <c r="X1828" s="3" t="e">
        <v>#N/A</v>
      </c>
      <c r="Y1828" s="3" t="e">
        <v>#N/A</v>
      </c>
      <c r="Z1828" s="3" t="e">
        <v>#N/A</v>
      </c>
      <c r="AA1828" s="3" t="e">
        <v>#N/A</v>
      </c>
      <c r="AB1828" s="3" t="e">
        <v>#N/A</v>
      </c>
      <c r="AC1828" s="3" t="e">
        <v>#N/A</v>
      </c>
      <c r="AD1828" s="3" t="e">
        <v>#N/A</v>
      </c>
      <c r="AE1828" s="3" t="e">
        <v>#N/A</v>
      </c>
      <c r="AF1828" s="3" t="e">
        <v>#N/A</v>
      </c>
      <c r="AG1828" s="3" t="e">
        <v>#N/A</v>
      </c>
      <c r="AH1828" s="3" t="e">
        <v>#N/A</v>
      </c>
      <c r="AI1828" s="3" t="e">
        <v>#N/A</v>
      </c>
      <c r="AJ1828" s="3" t="e">
        <v>#N/A</v>
      </c>
      <c r="AK1828" s="3" t="e">
        <v>#N/A</v>
      </c>
      <c r="AL1828" s="3" t="e">
        <v>#N/A</v>
      </c>
      <c r="AM1828" s="3" t="e">
        <v>#N/A</v>
      </c>
      <c r="AN1828" s="3" t="e">
        <v>#N/A</v>
      </c>
      <c r="AO1828" s="3" t="e">
        <v>#N/A</v>
      </c>
      <c r="AP1828" s="3" t="e">
        <v>#N/A</v>
      </c>
      <c r="AQ1828" s="3" t="e">
        <v>#N/A</v>
      </c>
      <c r="AR1828" s="3" t="e">
        <v>#N/A</v>
      </c>
      <c r="AS1828" s="3" t="e">
        <v>#N/A</v>
      </c>
      <c r="AT1828" s="3" t="e">
        <v>#N/A</v>
      </c>
      <c r="AU1828" s="3" t="e">
        <v>#N/A</v>
      </c>
      <c r="AV1828" s="3" t="e">
        <v>#N/A</v>
      </c>
      <c r="AW1828" s="3" t="e">
        <v>#N/A</v>
      </c>
      <c r="AX1828" s="3" t="e">
        <v>#N/A</v>
      </c>
      <c r="AY1828" s="3" t="e">
        <v>#N/A</v>
      </c>
    </row>
    <row r="1829" spans="1:51" x14ac:dyDescent="0.35">
      <c r="A1829" s="5">
        <f t="shared" si="29"/>
        <v>45286</v>
      </c>
      <c r="B1829" t="s">
        <v>2768</v>
      </c>
      <c r="C1829" s="2">
        <v>45286</v>
      </c>
      <c r="D1829" s="3">
        <v>84.9</v>
      </c>
      <c r="E1829" s="3">
        <v>86.85</v>
      </c>
      <c r="F1829" s="3">
        <v>82.95</v>
      </c>
      <c r="G1829" s="3">
        <v>80.55</v>
      </c>
      <c r="H1829" s="3">
        <v>78.2</v>
      </c>
      <c r="I1829" s="3">
        <v>76.75</v>
      </c>
      <c r="J1829" s="3">
        <v>79.45</v>
      </c>
      <c r="K1829" s="3">
        <v>79.849999999999994</v>
      </c>
      <c r="L1829" s="3">
        <v>79.45</v>
      </c>
      <c r="M1829" s="3">
        <v>91.85</v>
      </c>
      <c r="N1829" s="3">
        <v>94.8</v>
      </c>
      <c r="O1829" s="3">
        <v>95.85</v>
      </c>
      <c r="P1829" s="3">
        <v>98.05</v>
      </c>
      <c r="Q1829" s="3">
        <v>97.3</v>
      </c>
      <c r="R1829" s="3">
        <v>97</v>
      </c>
      <c r="S1829" s="3">
        <v>80.900000000000006</v>
      </c>
      <c r="T1829" s="3">
        <v>75.849999999999994</v>
      </c>
      <c r="U1829" s="3">
        <v>75.55</v>
      </c>
      <c r="V1829" s="3">
        <v>75.900000000000006</v>
      </c>
      <c r="W1829" s="3">
        <v>76.650000000000006</v>
      </c>
      <c r="X1829" s="3">
        <v>80.099999999999994</v>
      </c>
      <c r="Y1829" s="3">
        <v>89.6</v>
      </c>
      <c r="Z1829" s="3">
        <v>92.6</v>
      </c>
      <c r="AA1829" s="3">
        <v>92.9</v>
      </c>
      <c r="AB1829" s="3">
        <v>92.8</v>
      </c>
      <c r="AC1829" s="3">
        <v>92.2</v>
      </c>
      <c r="AD1829" s="3">
        <v>88.85</v>
      </c>
      <c r="AE1829" s="3">
        <v>79.900000000000006</v>
      </c>
      <c r="AF1829" s="3">
        <v>77.05</v>
      </c>
      <c r="AG1829" s="3">
        <v>76.900000000000006</v>
      </c>
      <c r="AH1829" s="3">
        <v>77.150000000000006</v>
      </c>
      <c r="AI1829" s="3">
        <v>77.599999999999994</v>
      </c>
      <c r="AJ1829" s="3">
        <v>79.5</v>
      </c>
      <c r="AK1829" s="3">
        <v>84.65</v>
      </c>
      <c r="AL1829" s="3">
        <v>86.3</v>
      </c>
      <c r="AM1829" s="3">
        <v>86.55</v>
      </c>
      <c r="AN1829" s="3">
        <v>86.5</v>
      </c>
      <c r="AO1829" s="3">
        <v>86.05</v>
      </c>
      <c r="AP1829" s="3">
        <v>83.25</v>
      </c>
      <c r="AQ1829" s="3">
        <v>75.55</v>
      </c>
      <c r="AR1829" s="3">
        <v>73.099999999999994</v>
      </c>
      <c r="AS1829" s="3">
        <v>72.849999999999994</v>
      </c>
      <c r="AT1829" s="3">
        <v>72.95</v>
      </c>
      <c r="AU1829" s="3">
        <v>73.599999999999994</v>
      </c>
      <c r="AV1829" s="3">
        <v>77.5</v>
      </c>
      <c r="AW1829" s="3">
        <v>88.35</v>
      </c>
      <c r="AX1829" s="3">
        <v>91.8</v>
      </c>
      <c r="AY1829" s="3">
        <v>92.25</v>
      </c>
    </row>
    <row r="1830" spans="1:51" x14ac:dyDescent="0.35">
      <c r="A1830" s="5">
        <f t="shared" si="29"/>
        <v>45287</v>
      </c>
      <c r="B1830" t="s">
        <v>2769</v>
      </c>
      <c r="C1830" s="2">
        <v>45287</v>
      </c>
      <c r="D1830" s="3">
        <v>90.7</v>
      </c>
      <c r="E1830" s="3">
        <v>91.6</v>
      </c>
      <c r="F1830" s="3">
        <v>85.85</v>
      </c>
      <c r="G1830" s="3">
        <v>82.2</v>
      </c>
      <c r="H1830" s="3">
        <v>81.95</v>
      </c>
      <c r="I1830" s="3">
        <v>81.8</v>
      </c>
      <c r="J1830" s="3">
        <v>82.2</v>
      </c>
      <c r="K1830" s="3">
        <v>82.6</v>
      </c>
      <c r="L1830" s="3">
        <v>82.2</v>
      </c>
      <c r="M1830" s="3">
        <v>94.1</v>
      </c>
      <c r="N1830" s="3">
        <v>98.1</v>
      </c>
      <c r="O1830" s="3">
        <v>99.75</v>
      </c>
      <c r="P1830" s="3">
        <v>102.9</v>
      </c>
      <c r="Q1830" s="3">
        <v>103.2</v>
      </c>
      <c r="R1830" s="3">
        <v>98.05</v>
      </c>
      <c r="S1830" s="3">
        <v>83.3</v>
      </c>
      <c r="T1830" s="3">
        <v>78.7</v>
      </c>
      <c r="U1830" s="3">
        <v>78.400000000000006</v>
      </c>
      <c r="V1830" s="3">
        <v>78.7</v>
      </c>
      <c r="W1830" s="3">
        <v>79.45</v>
      </c>
      <c r="X1830" s="3">
        <v>83.15</v>
      </c>
      <c r="Y1830" s="3">
        <v>93.25</v>
      </c>
      <c r="Z1830" s="3">
        <v>96.5</v>
      </c>
      <c r="AA1830" s="3">
        <v>96.85</v>
      </c>
      <c r="AB1830" s="3">
        <v>96.7</v>
      </c>
      <c r="AC1830" s="3">
        <v>96.05</v>
      </c>
      <c r="AD1830" s="3">
        <v>92.2</v>
      </c>
      <c r="AE1830" s="3">
        <v>81.75</v>
      </c>
      <c r="AF1830" s="3">
        <v>78.5</v>
      </c>
      <c r="AG1830" s="3">
        <v>78.3</v>
      </c>
      <c r="AH1830" s="3">
        <v>78.599999999999994</v>
      </c>
      <c r="AI1830" s="3">
        <v>79.099999999999994</v>
      </c>
      <c r="AJ1830" s="3">
        <v>81.150000000000006</v>
      </c>
      <c r="AK1830" s="3">
        <v>86.7</v>
      </c>
      <c r="AL1830" s="3">
        <v>88.55</v>
      </c>
      <c r="AM1830" s="3">
        <v>88.8</v>
      </c>
      <c r="AN1830" s="3">
        <v>88.75</v>
      </c>
      <c r="AO1830" s="3">
        <v>88.25</v>
      </c>
      <c r="AP1830" s="3">
        <v>85.45</v>
      </c>
      <c r="AQ1830" s="3">
        <v>77.75</v>
      </c>
      <c r="AR1830" s="3">
        <v>75.3</v>
      </c>
      <c r="AS1830" s="3">
        <v>75.05</v>
      </c>
      <c r="AT1830" s="3">
        <v>75.099999999999994</v>
      </c>
      <c r="AU1830" s="3">
        <v>75.8</v>
      </c>
      <c r="AV1830" s="3">
        <v>79.650000000000006</v>
      </c>
      <c r="AW1830" s="3">
        <v>90.55</v>
      </c>
      <c r="AX1830" s="3">
        <v>94</v>
      </c>
      <c r="AY1830" s="3">
        <v>94.45</v>
      </c>
    </row>
    <row r="1831" spans="1:51" x14ac:dyDescent="0.35">
      <c r="A1831" s="5">
        <f t="shared" si="29"/>
        <v>45288</v>
      </c>
      <c r="B1831" t="s">
        <v>2770</v>
      </c>
      <c r="C1831" s="2">
        <v>45288</v>
      </c>
      <c r="D1831" s="3">
        <v>86.9</v>
      </c>
      <c r="E1831" s="3">
        <v>87.6</v>
      </c>
      <c r="F1831" s="3">
        <v>84</v>
      </c>
      <c r="G1831" s="3">
        <v>80.900000000000006</v>
      </c>
      <c r="H1831" s="3">
        <v>79.55</v>
      </c>
      <c r="I1831" s="3">
        <v>78.2</v>
      </c>
      <c r="J1831" s="3">
        <v>79.55</v>
      </c>
      <c r="K1831" s="3">
        <v>79.95</v>
      </c>
      <c r="L1831" s="3">
        <v>79.55</v>
      </c>
      <c r="M1831" s="3">
        <v>92.6</v>
      </c>
      <c r="N1831" s="3">
        <v>96.6</v>
      </c>
      <c r="O1831" s="3">
        <v>98.25</v>
      </c>
      <c r="P1831" s="3">
        <v>99.5</v>
      </c>
      <c r="Q1831" s="3">
        <v>99.8</v>
      </c>
      <c r="R1831" s="3">
        <v>94.65</v>
      </c>
      <c r="S1831" s="3">
        <v>81.2</v>
      </c>
      <c r="T1831" s="3">
        <v>76.95</v>
      </c>
      <c r="U1831" s="3">
        <v>76.650000000000006</v>
      </c>
      <c r="V1831" s="3">
        <v>76.95</v>
      </c>
      <c r="W1831" s="3">
        <v>77.650000000000006</v>
      </c>
      <c r="X1831" s="3">
        <v>81.3</v>
      </c>
      <c r="Y1831" s="3">
        <v>91.65</v>
      </c>
      <c r="Z1831" s="3">
        <v>95</v>
      </c>
      <c r="AA1831" s="3">
        <v>95.35</v>
      </c>
      <c r="AB1831" s="3">
        <v>95.25</v>
      </c>
      <c r="AC1831" s="3">
        <v>94.5</v>
      </c>
      <c r="AD1831" s="3">
        <v>90.5</v>
      </c>
      <c r="AE1831" s="3">
        <v>79.2</v>
      </c>
      <c r="AF1831" s="3">
        <v>75.650000000000006</v>
      </c>
      <c r="AG1831" s="3">
        <v>75.400000000000006</v>
      </c>
      <c r="AH1831" s="3">
        <v>75.7</v>
      </c>
      <c r="AI1831" s="3">
        <v>76.25</v>
      </c>
      <c r="AJ1831" s="3">
        <v>78.8</v>
      </c>
      <c r="AK1831" s="3">
        <v>85.9</v>
      </c>
      <c r="AL1831" s="3">
        <v>88.2</v>
      </c>
      <c r="AM1831" s="3">
        <v>88.45</v>
      </c>
      <c r="AN1831" s="3">
        <v>88.35</v>
      </c>
      <c r="AO1831" s="3">
        <v>87.85</v>
      </c>
      <c r="AP1831" s="3">
        <v>85.15</v>
      </c>
      <c r="AQ1831" s="3">
        <v>77.349999999999994</v>
      </c>
      <c r="AR1831" s="3">
        <v>74.849999999999994</v>
      </c>
      <c r="AS1831" s="3">
        <v>74.650000000000006</v>
      </c>
      <c r="AT1831" s="3">
        <v>74.7</v>
      </c>
      <c r="AU1831" s="3">
        <v>75.349999999999994</v>
      </c>
      <c r="AV1831" s="3">
        <v>79.099999999999994</v>
      </c>
      <c r="AW1831" s="3">
        <v>90.05</v>
      </c>
      <c r="AX1831" s="3">
        <v>93.55</v>
      </c>
      <c r="AY1831" s="3">
        <v>94</v>
      </c>
    </row>
    <row r="1832" spans="1:51" x14ac:dyDescent="0.35">
      <c r="A1832" s="5">
        <f t="shared" si="29"/>
        <v>45289</v>
      </c>
      <c r="B1832" t="s">
        <v>2771</v>
      </c>
      <c r="C1832" s="2">
        <v>45289</v>
      </c>
      <c r="D1832" s="3">
        <v>86.2</v>
      </c>
      <c r="E1832" s="3">
        <v>80.95</v>
      </c>
      <c r="F1832" s="3">
        <v>77.849999999999994</v>
      </c>
      <c r="G1832" s="3">
        <v>77.8</v>
      </c>
      <c r="H1832" s="3">
        <v>77.5</v>
      </c>
      <c r="I1832" s="3">
        <v>78.2</v>
      </c>
      <c r="J1832" s="3">
        <v>78.599999999999994</v>
      </c>
      <c r="K1832" s="3">
        <v>78.2</v>
      </c>
      <c r="L1832" s="3">
        <v>91.05</v>
      </c>
      <c r="M1832" s="3">
        <v>95.25</v>
      </c>
      <c r="N1832" s="3">
        <v>96.55</v>
      </c>
      <c r="O1832" s="3">
        <v>98.75</v>
      </c>
      <c r="P1832" s="3">
        <v>98.8</v>
      </c>
      <c r="Q1832" s="3">
        <v>93.9</v>
      </c>
      <c r="R1832" s="3">
        <v>80.150000000000006</v>
      </c>
      <c r="S1832" s="3">
        <v>75.8</v>
      </c>
      <c r="T1832" s="3">
        <v>75.5</v>
      </c>
      <c r="U1832" s="3">
        <v>75.75</v>
      </c>
      <c r="V1832" s="3">
        <v>76.5</v>
      </c>
      <c r="W1832" s="3">
        <v>80.45</v>
      </c>
      <c r="X1832" s="3">
        <v>91.25</v>
      </c>
      <c r="Y1832" s="3">
        <v>94.75</v>
      </c>
      <c r="Z1832" s="3">
        <v>95.1</v>
      </c>
      <c r="AA1832" s="3">
        <v>95</v>
      </c>
      <c r="AB1832" s="3">
        <v>94.25</v>
      </c>
      <c r="AC1832" s="3">
        <v>89.95</v>
      </c>
      <c r="AD1832" s="3">
        <v>78.25</v>
      </c>
      <c r="AE1832" s="3">
        <v>74.55</v>
      </c>
      <c r="AF1832" s="3">
        <v>74.3</v>
      </c>
      <c r="AG1832" s="3">
        <v>74.599999999999994</v>
      </c>
      <c r="AH1832" s="3">
        <v>75.2</v>
      </c>
      <c r="AI1832" s="3">
        <v>77.8</v>
      </c>
      <c r="AJ1832" s="3">
        <v>84.9</v>
      </c>
      <c r="AK1832" s="3">
        <v>87.2</v>
      </c>
      <c r="AL1832" s="3">
        <v>87.45</v>
      </c>
      <c r="AM1832" s="3">
        <v>87.35</v>
      </c>
      <c r="AN1832" s="3">
        <v>86.85</v>
      </c>
      <c r="AO1832" s="3">
        <v>84.05</v>
      </c>
      <c r="AP1832" s="3">
        <v>76.3</v>
      </c>
      <c r="AQ1832" s="3">
        <v>73.8</v>
      </c>
      <c r="AR1832" s="3">
        <v>73.599999999999994</v>
      </c>
      <c r="AS1832" s="3">
        <v>73.650000000000006</v>
      </c>
      <c r="AT1832" s="3">
        <v>74.3</v>
      </c>
      <c r="AU1832" s="3">
        <v>78.2</v>
      </c>
      <c r="AV1832" s="3">
        <v>89.05</v>
      </c>
      <c r="AW1832" s="3">
        <v>92.55</v>
      </c>
      <c r="AX1832" s="3">
        <v>92.95</v>
      </c>
      <c r="AY1832" s="3">
        <v>92.95</v>
      </c>
    </row>
    <row r="1833" spans="1:51" x14ac:dyDescent="0.35">
      <c r="A1833" s="5">
        <f t="shared" si="29"/>
        <v>45292</v>
      </c>
      <c r="B1833" t="s">
        <v>2772</v>
      </c>
      <c r="C1833" s="2">
        <v>45292</v>
      </c>
      <c r="D1833" s="3" t="e">
        <v>#N/A</v>
      </c>
      <c r="E1833" s="3" t="e">
        <v>#N/A</v>
      </c>
      <c r="F1833" s="3" t="e">
        <v>#N/A</v>
      </c>
      <c r="G1833" s="3" t="e">
        <v>#N/A</v>
      </c>
      <c r="H1833" s="3" t="e">
        <v>#N/A</v>
      </c>
      <c r="I1833" s="3" t="e">
        <v>#N/A</v>
      </c>
      <c r="J1833" s="3" t="e">
        <v>#N/A</v>
      </c>
      <c r="K1833" s="3" t="e">
        <v>#N/A</v>
      </c>
      <c r="L1833" s="3" t="e">
        <v>#N/A</v>
      </c>
      <c r="M1833" s="3" t="e">
        <v>#N/A</v>
      </c>
      <c r="N1833" s="3" t="e">
        <v>#N/A</v>
      </c>
      <c r="O1833" s="3" t="e">
        <v>#N/A</v>
      </c>
      <c r="P1833" s="3" t="e">
        <v>#N/A</v>
      </c>
      <c r="Q1833" s="3" t="e">
        <v>#N/A</v>
      </c>
      <c r="R1833" s="3" t="e">
        <v>#N/A</v>
      </c>
      <c r="S1833" s="3" t="e">
        <v>#N/A</v>
      </c>
      <c r="T1833" s="3" t="e">
        <v>#N/A</v>
      </c>
      <c r="U1833" s="3" t="e">
        <v>#N/A</v>
      </c>
      <c r="V1833" s="3" t="e">
        <v>#N/A</v>
      </c>
      <c r="W1833" s="3" t="e">
        <v>#N/A</v>
      </c>
      <c r="X1833" s="3" t="e">
        <v>#N/A</v>
      </c>
      <c r="Y1833" s="3" t="e">
        <v>#N/A</v>
      </c>
      <c r="Z1833" s="3" t="e">
        <v>#N/A</v>
      </c>
      <c r="AA1833" s="3" t="e">
        <v>#N/A</v>
      </c>
      <c r="AB1833" s="3" t="e">
        <v>#N/A</v>
      </c>
      <c r="AC1833" s="3" t="e">
        <v>#N/A</v>
      </c>
      <c r="AD1833" s="3" t="e">
        <v>#N/A</v>
      </c>
      <c r="AE1833" s="3" t="e">
        <v>#N/A</v>
      </c>
      <c r="AF1833" s="3" t="e">
        <v>#N/A</v>
      </c>
      <c r="AG1833" s="3" t="e">
        <v>#N/A</v>
      </c>
      <c r="AH1833" s="3" t="e">
        <v>#N/A</v>
      </c>
      <c r="AI1833" s="3" t="e">
        <v>#N/A</v>
      </c>
      <c r="AJ1833" s="3" t="e">
        <v>#N/A</v>
      </c>
      <c r="AK1833" s="3" t="e">
        <v>#N/A</v>
      </c>
      <c r="AL1833" s="3" t="e">
        <v>#N/A</v>
      </c>
      <c r="AM1833" s="3" t="e">
        <v>#N/A</v>
      </c>
      <c r="AN1833" s="3" t="e">
        <v>#N/A</v>
      </c>
      <c r="AO1833" s="3" t="e">
        <v>#N/A</v>
      </c>
      <c r="AP1833" s="3" t="e">
        <v>#N/A</v>
      </c>
      <c r="AQ1833" s="3" t="e">
        <v>#N/A</v>
      </c>
      <c r="AR1833" s="3" t="e">
        <v>#N/A</v>
      </c>
      <c r="AS1833" s="3" t="e">
        <v>#N/A</v>
      </c>
      <c r="AT1833" s="3" t="e">
        <v>#N/A</v>
      </c>
      <c r="AU1833" s="3" t="e">
        <v>#N/A</v>
      </c>
      <c r="AV1833" s="3" t="e">
        <v>#N/A</v>
      </c>
      <c r="AW1833" s="3" t="e">
        <v>#N/A</v>
      </c>
      <c r="AX1833" s="3" t="e">
        <v>#N/A</v>
      </c>
      <c r="AY1833" s="3" t="e">
        <v>#N/A</v>
      </c>
    </row>
    <row r="1834" spans="1:51" x14ac:dyDescent="0.35">
      <c r="A1834" s="5">
        <f t="shared" si="29"/>
        <v>45293</v>
      </c>
      <c r="B1834" t="s">
        <v>2773</v>
      </c>
      <c r="C1834" s="2">
        <v>45293</v>
      </c>
      <c r="D1834" s="3">
        <v>80.7</v>
      </c>
      <c r="E1834" s="3">
        <v>76.8</v>
      </c>
      <c r="F1834" s="3">
        <v>73.8</v>
      </c>
      <c r="G1834" s="3">
        <v>72.349999999999994</v>
      </c>
      <c r="H1834" s="3">
        <v>72.25</v>
      </c>
      <c r="I1834" s="3">
        <v>72.599999999999994</v>
      </c>
      <c r="J1834" s="3">
        <v>73</v>
      </c>
      <c r="K1834" s="3">
        <v>72.599999999999994</v>
      </c>
      <c r="L1834" s="3">
        <v>86.05</v>
      </c>
      <c r="M1834" s="3">
        <v>90.25</v>
      </c>
      <c r="N1834" s="3">
        <v>91.55</v>
      </c>
      <c r="O1834" s="3">
        <v>93.45</v>
      </c>
      <c r="P1834" s="3">
        <v>93.5</v>
      </c>
      <c r="Q1834" s="3">
        <v>88.6</v>
      </c>
      <c r="R1834" s="3">
        <v>78.3</v>
      </c>
      <c r="S1834" s="3">
        <v>74.95</v>
      </c>
      <c r="T1834" s="3">
        <v>73.8</v>
      </c>
      <c r="U1834" s="3">
        <v>71.75</v>
      </c>
      <c r="V1834" s="3">
        <v>71.650000000000006</v>
      </c>
      <c r="W1834" s="3">
        <v>76.05</v>
      </c>
      <c r="X1834" s="3">
        <v>88.5</v>
      </c>
      <c r="Y1834" s="3">
        <v>92.5</v>
      </c>
      <c r="Z1834" s="3">
        <v>92.9</v>
      </c>
      <c r="AA1834" s="3">
        <v>92.75</v>
      </c>
      <c r="AB1834" s="3">
        <v>91.95</v>
      </c>
      <c r="AC1834" s="3">
        <v>87.35</v>
      </c>
      <c r="AD1834" s="3">
        <v>74.8</v>
      </c>
      <c r="AE1834" s="3">
        <v>70.849999999999994</v>
      </c>
      <c r="AF1834" s="3">
        <v>70.599999999999994</v>
      </c>
      <c r="AG1834" s="3">
        <v>70.900000000000006</v>
      </c>
      <c r="AH1834" s="3">
        <v>71.5</v>
      </c>
      <c r="AI1834" s="3">
        <v>74.55</v>
      </c>
      <c r="AJ1834" s="3">
        <v>82.9</v>
      </c>
      <c r="AK1834" s="3">
        <v>85.6</v>
      </c>
      <c r="AL1834" s="3">
        <v>85.85</v>
      </c>
      <c r="AM1834" s="3">
        <v>85.75</v>
      </c>
      <c r="AN1834" s="3">
        <v>85.2</v>
      </c>
      <c r="AO1834" s="3">
        <v>82.35</v>
      </c>
      <c r="AP1834" s="3">
        <v>74.599999999999994</v>
      </c>
      <c r="AQ1834" s="3">
        <v>72.150000000000006</v>
      </c>
      <c r="AR1834" s="3">
        <v>71.900000000000006</v>
      </c>
      <c r="AS1834" s="3">
        <v>72</v>
      </c>
      <c r="AT1834" s="3">
        <v>72.650000000000006</v>
      </c>
      <c r="AU1834" s="3">
        <v>76.400000000000006</v>
      </c>
      <c r="AV1834" s="3">
        <v>86.85</v>
      </c>
      <c r="AW1834" s="3">
        <v>90.25</v>
      </c>
      <c r="AX1834" s="3">
        <v>90.65</v>
      </c>
      <c r="AY1834" s="3">
        <v>90.65</v>
      </c>
    </row>
    <row r="1835" spans="1:51" x14ac:dyDescent="0.35">
      <c r="A1835" s="5">
        <f t="shared" si="29"/>
        <v>45294</v>
      </c>
      <c r="B1835" t="s">
        <v>2775</v>
      </c>
      <c r="C1835" s="2">
        <v>45294</v>
      </c>
      <c r="D1835" s="3">
        <v>85.05</v>
      </c>
      <c r="E1835" s="3">
        <v>80.150000000000006</v>
      </c>
      <c r="F1835" s="3">
        <v>78.45</v>
      </c>
      <c r="G1835" s="3">
        <v>76.900000000000006</v>
      </c>
      <c r="H1835" s="3">
        <v>77.099999999999994</v>
      </c>
      <c r="I1835" s="3">
        <v>77.5</v>
      </c>
      <c r="J1835" s="3">
        <v>77.900000000000006</v>
      </c>
      <c r="K1835" s="3">
        <v>77.5</v>
      </c>
      <c r="L1835" s="3">
        <v>89.55</v>
      </c>
      <c r="M1835" s="3">
        <v>93.75</v>
      </c>
      <c r="N1835" s="3">
        <v>95.05</v>
      </c>
      <c r="O1835" s="3">
        <v>96.95</v>
      </c>
      <c r="P1835" s="3">
        <v>97</v>
      </c>
      <c r="Q1835" s="3">
        <v>92.1</v>
      </c>
      <c r="R1835" s="3">
        <v>78.400000000000006</v>
      </c>
      <c r="S1835" s="3">
        <v>74.099999999999994</v>
      </c>
      <c r="T1835" s="3">
        <v>73.849999999999994</v>
      </c>
      <c r="U1835" s="3">
        <v>74.25</v>
      </c>
      <c r="V1835" s="3">
        <v>75.05</v>
      </c>
      <c r="W1835" s="3">
        <v>79</v>
      </c>
      <c r="X1835" s="3">
        <v>89.8</v>
      </c>
      <c r="Y1835" s="3">
        <v>93.25</v>
      </c>
      <c r="Z1835" s="3">
        <v>93.6</v>
      </c>
      <c r="AA1835" s="3">
        <v>93.5</v>
      </c>
      <c r="AB1835" s="3">
        <v>92.75</v>
      </c>
      <c r="AC1835" s="3">
        <v>88.55</v>
      </c>
      <c r="AD1835" s="3">
        <v>77.05</v>
      </c>
      <c r="AE1835" s="3">
        <v>73.400000000000006</v>
      </c>
      <c r="AF1835" s="3">
        <v>73.2</v>
      </c>
      <c r="AG1835" s="3">
        <v>73.45</v>
      </c>
      <c r="AH1835" s="3">
        <v>74.05</v>
      </c>
      <c r="AI1835" s="3">
        <v>76.7</v>
      </c>
      <c r="AJ1835" s="3">
        <v>83.95</v>
      </c>
      <c r="AK1835" s="3">
        <v>86.25</v>
      </c>
      <c r="AL1835" s="3">
        <v>86.55</v>
      </c>
      <c r="AM1835" s="3">
        <v>86.5</v>
      </c>
      <c r="AN1835" s="3">
        <v>85.9</v>
      </c>
      <c r="AO1835" s="3">
        <v>82.6</v>
      </c>
      <c r="AP1835" s="3">
        <v>73.5</v>
      </c>
      <c r="AQ1835" s="3">
        <v>70.650000000000006</v>
      </c>
      <c r="AR1835" s="3">
        <v>70.400000000000006</v>
      </c>
      <c r="AS1835" s="3">
        <v>70.5</v>
      </c>
      <c r="AT1835" s="3">
        <v>71.150000000000006</v>
      </c>
      <c r="AU1835" s="3">
        <v>74.900000000000006</v>
      </c>
      <c r="AV1835" s="3">
        <v>85.4</v>
      </c>
      <c r="AW1835" s="3">
        <v>88.75</v>
      </c>
      <c r="AX1835" s="3">
        <v>89.2</v>
      </c>
      <c r="AY1835" s="3">
        <v>89.2</v>
      </c>
    </row>
    <row r="1836" spans="1:51" x14ac:dyDescent="0.35">
      <c r="A1836" s="5">
        <f t="shared" si="29"/>
        <v>45295</v>
      </c>
      <c r="B1836" t="s">
        <v>2776</v>
      </c>
      <c r="C1836" s="2">
        <v>45295</v>
      </c>
      <c r="D1836" s="3">
        <v>86.85</v>
      </c>
      <c r="E1836" s="3">
        <v>81</v>
      </c>
      <c r="F1836" s="3">
        <v>78.400000000000006</v>
      </c>
      <c r="G1836" s="3">
        <v>76.650000000000006</v>
      </c>
      <c r="H1836" s="3">
        <v>76.5</v>
      </c>
      <c r="I1836" s="3">
        <v>77.400000000000006</v>
      </c>
      <c r="J1836" s="3">
        <v>77.8</v>
      </c>
      <c r="K1836" s="3">
        <v>77.400000000000006</v>
      </c>
      <c r="L1836" s="3">
        <v>89.7</v>
      </c>
      <c r="M1836" s="3">
        <v>93.9</v>
      </c>
      <c r="N1836" s="3">
        <v>95.2</v>
      </c>
      <c r="O1836" s="3">
        <v>96.85</v>
      </c>
      <c r="P1836" s="3">
        <v>96.9</v>
      </c>
      <c r="Q1836" s="3">
        <v>92</v>
      </c>
      <c r="R1836" s="3">
        <v>78.400000000000006</v>
      </c>
      <c r="S1836" s="3">
        <v>74.150000000000006</v>
      </c>
      <c r="T1836" s="3">
        <v>73.95</v>
      </c>
      <c r="U1836" s="3">
        <v>74.55</v>
      </c>
      <c r="V1836" s="3">
        <v>75.400000000000006</v>
      </c>
      <c r="W1836" s="3">
        <v>79.2</v>
      </c>
      <c r="X1836" s="3">
        <v>89.75</v>
      </c>
      <c r="Y1836" s="3">
        <v>93.1</v>
      </c>
      <c r="Z1836" s="3">
        <v>93.45</v>
      </c>
      <c r="AA1836" s="3">
        <v>93.35</v>
      </c>
      <c r="AB1836" s="3">
        <v>92.6</v>
      </c>
      <c r="AC1836" s="3">
        <v>88.45</v>
      </c>
      <c r="AD1836" s="3">
        <v>77</v>
      </c>
      <c r="AE1836" s="3">
        <v>73.45</v>
      </c>
      <c r="AF1836" s="3">
        <v>73.2</v>
      </c>
      <c r="AG1836" s="3">
        <v>73.45</v>
      </c>
      <c r="AH1836" s="3">
        <v>74.05</v>
      </c>
      <c r="AI1836" s="3">
        <v>77</v>
      </c>
      <c r="AJ1836" s="3">
        <v>85.2</v>
      </c>
      <c r="AK1836" s="3">
        <v>87.8</v>
      </c>
      <c r="AL1836" s="3">
        <v>88.15</v>
      </c>
      <c r="AM1836" s="3">
        <v>88.1</v>
      </c>
      <c r="AN1836" s="3">
        <v>87.45</v>
      </c>
      <c r="AO1836" s="3">
        <v>83.45</v>
      </c>
      <c r="AP1836" s="3">
        <v>72.5</v>
      </c>
      <c r="AQ1836" s="3">
        <v>69.05</v>
      </c>
      <c r="AR1836" s="3">
        <v>68.8</v>
      </c>
      <c r="AS1836" s="3">
        <v>68.95</v>
      </c>
      <c r="AT1836" s="3">
        <v>69.650000000000006</v>
      </c>
      <c r="AU1836" s="3">
        <v>73.400000000000006</v>
      </c>
      <c r="AV1836" s="3">
        <v>83.95</v>
      </c>
      <c r="AW1836" s="3">
        <v>87.3</v>
      </c>
      <c r="AX1836" s="3">
        <v>87.75</v>
      </c>
      <c r="AY1836" s="3">
        <v>87.75</v>
      </c>
    </row>
    <row r="1837" spans="1:51" x14ac:dyDescent="0.35">
      <c r="A1837" s="5">
        <f t="shared" si="29"/>
        <v>45296</v>
      </c>
      <c r="B1837" t="s">
        <v>2778</v>
      </c>
      <c r="C1837" s="2">
        <v>45296</v>
      </c>
      <c r="D1837" s="3">
        <v>89.2</v>
      </c>
      <c r="E1837" s="3">
        <v>82.45</v>
      </c>
      <c r="F1837" s="3">
        <v>79.849999999999994</v>
      </c>
      <c r="G1837" s="3">
        <v>79.2</v>
      </c>
      <c r="H1837" s="3">
        <v>78.8</v>
      </c>
      <c r="I1837" s="3">
        <v>79.400000000000006</v>
      </c>
      <c r="J1837" s="3">
        <v>79.8</v>
      </c>
      <c r="K1837" s="3">
        <v>79.400000000000006</v>
      </c>
      <c r="L1837" s="3">
        <v>91.45</v>
      </c>
      <c r="M1837" s="3">
        <v>95.65</v>
      </c>
      <c r="N1837" s="3">
        <v>96.95</v>
      </c>
      <c r="O1837" s="3">
        <v>98.6</v>
      </c>
      <c r="P1837" s="3">
        <v>98.65</v>
      </c>
      <c r="Q1837" s="3">
        <v>93.75</v>
      </c>
      <c r="R1837" s="3">
        <v>80.400000000000006</v>
      </c>
      <c r="S1837" s="3">
        <v>76.150000000000006</v>
      </c>
      <c r="T1837" s="3">
        <v>75.8</v>
      </c>
      <c r="U1837" s="3">
        <v>75.849999999999994</v>
      </c>
      <c r="V1837" s="3">
        <v>76.55</v>
      </c>
      <c r="W1837" s="3">
        <v>80.3</v>
      </c>
      <c r="X1837" s="3">
        <v>90.8</v>
      </c>
      <c r="Y1837" s="3">
        <v>94.15</v>
      </c>
      <c r="Z1837" s="3">
        <v>94.5</v>
      </c>
      <c r="AA1837" s="3">
        <v>94.4</v>
      </c>
      <c r="AB1837" s="3">
        <v>93.7</v>
      </c>
      <c r="AC1837" s="3">
        <v>89.65</v>
      </c>
      <c r="AD1837" s="3">
        <v>78.599999999999994</v>
      </c>
      <c r="AE1837" s="3">
        <v>75.099999999999994</v>
      </c>
      <c r="AF1837" s="3">
        <v>74.849999999999994</v>
      </c>
      <c r="AG1837" s="3">
        <v>75.099999999999994</v>
      </c>
      <c r="AH1837" s="3">
        <v>75.75</v>
      </c>
      <c r="AI1837" s="3">
        <v>78.7</v>
      </c>
      <c r="AJ1837" s="3">
        <v>86.95</v>
      </c>
      <c r="AK1837" s="3">
        <v>89.6</v>
      </c>
      <c r="AL1837" s="3">
        <v>89.95</v>
      </c>
      <c r="AM1837" s="3">
        <v>89.9</v>
      </c>
      <c r="AN1837" s="3">
        <v>89.2</v>
      </c>
      <c r="AO1837" s="3">
        <v>85.05</v>
      </c>
      <c r="AP1837" s="3">
        <v>73.55</v>
      </c>
      <c r="AQ1837" s="3">
        <v>69.900000000000006</v>
      </c>
      <c r="AR1837" s="3">
        <v>69.650000000000006</v>
      </c>
      <c r="AS1837" s="3">
        <v>69.849999999999994</v>
      </c>
      <c r="AT1837" s="3">
        <v>70.55</v>
      </c>
      <c r="AU1837" s="3">
        <v>74.3</v>
      </c>
      <c r="AV1837" s="3">
        <v>84.85</v>
      </c>
      <c r="AW1837" s="3">
        <v>88.25</v>
      </c>
      <c r="AX1837" s="3">
        <v>88.65</v>
      </c>
      <c r="AY1837" s="3">
        <v>88.65</v>
      </c>
    </row>
    <row r="1838" spans="1:51" x14ac:dyDescent="0.35">
      <c r="A1838" s="5">
        <f t="shared" si="29"/>
        <v>45299</v>
      </c>
      <c r="B1838" t="s">
        <v>2779</v>
      </c>
      <c r="C1838" s="2">
        <v>45299</v>
      </c>
      <c r="D1838" s="3">
        <v>81.05</v>
      </c>
      <c r="E1838" s="3">
        <v>75.900000000000006</v>
      </c>
      <c r="F1838" s="3">
        <v>74.099999999999994</v>
      </c>
      <c r="G1838" s="3">
        <v>73.05</v>
      </c>
      <c r="H1838" s="3">
        <v>73.349999999999994</v>
      </c>
      <c r="I1838" s="3">
        <v>73.849999999999994</v>
      </c>
      <c r="J1838" s="3">
        <v>74.25</v>
      </c>
      <c r="K1838" s="3">
        <v>73.849999999999994</v>
      </c>
      <c r="L1838" s="3">
        <v>85.65</v>
      </c>
      <c r="M1838" s="3">
        <v>89.85</v>
      </c>
      <c r="N1838" s="3">
        <v>91.15</v>
      </c>
      <c r="O1838" s="3">
        <v>92.7</v>
      </c>
      <c r="P1838" s="3">
        <v>92.75</v>
      </c>
      <c r="Q1838" s="3">
        <v>87.85</v>
      </c>
      <c r="R1838" s="3">
        <v>76.3</v>
      </c>
      <c r="S1838" s="3">
        <v>72.599999999999994</v>
      </c>
      <c r="T1838" s="3">
        <v>72.2</v>
      </c>
      <c r="U1838" s="3">
        <v>72.05</v>
      </c>
      <c r="V1838" s="3">
        <v>72.650000000000006</v>
      </c>
      <c r="W1838" s="3">
        <v>76.55</v>
      </c>
      <c r="X1838" s="3">
        <v>87.35</v>
      </c>
      <c r="Y1838" s="3">
        <v>90.85</v>
      </c>
      <c r="Z1838" s="3">
        <v>91.2</v>
      </c>
      <c r="AA1838" s="3">
        <v>91.1</v>
      </c>
      <c r="AB1838" s="3">
        <v>90.35</v>
      </c>
      <c r="AC1838" s="3">
        <v>86.1</v>
      </c>
      <c r="AD1838" s="3">
        <v>74.5</v>
      </c>
      <c r="AE1838" s="3">
        <v>70.849999999999994</v>
      </c>
      <c r="AF1838" s="3">
        <v>70.599999999999994</v>
      </c>
      <c r="AG1838" s="3">
        <v>70.849999999999994</v>
      </c>
      <c r="AH1838" s="3">
        <v>71.45</v>
      </c>
      <c r="AI1838" s="3">
        <v>74.599999999999994</v>
      </c>
      <c r="AJ1838" s="3">
        <v>83.35</v>
      </c>
      <c r="AK1838" s="3">
        <v>86.1</v>
      </c>
      <c r="AL1838" s="3">
        <v>86.45</v>
      </c>
      <c r="AM1838" s="3">
        <v>86.4</v>
      </c>
      <c r="AN1838" s="3">
        <v>85.75</v>
      </c>
      <c r="AO1838" s="3">
        <v>81.55</v>
      </c>
      <c r="AP1838" s="3">
        <v>70.099999999999994</v>
      </c>
      <c r="AQ1838" s="3">
        <v>66.5</v>
      </c>
      <c r="AR1838" s="3">
        <v>66.2</v>
      </c>
      <c r="AS1838" s="3">
        <v>66.400000000000006</v>
      </c>
      <c r="AT1838" s="3">
        <v>67.099999999999994</v>
      </c>
      <c r="AU1838" s="3">
        <v>70.849999999999994</v>
      </c>
      <c r="AV1838" s="3">
        <v>81.400000000000006</v>
      </c>
      <c r="AW1838" s="3">
        <v>84.8</v>
      </c>
      <c r="AX1838" s="3">
        <v>85.2</v>
      </c>
      <c r="AY1838" s="3">
        <v>85.2</v>
      </c>
    </row>
    <row r="1839" spans="1:51" x14ac:dyDescent="0.35">
      <c r="A1839" s="5">
        <f t="shared" si="29"/>
        <v>45300</v>
      </c>
      <c r="B1839" t="s">
        <v>2780</v>
      </c>
      <c r="C1839" s="2">
        <v>45300</v>
      </c>
      <c r="D1839" s="3">
        <v>78.650000000000006</v>
      </c>
      <c r="E1839" s="3">
        <v>73.45</v>
      </c>
      <c r="F1839" s="3">
        <v>71.900000000000006</v>
      </c>
      <c r="G1839" s="3">
        <v>71.150000000000006</v>
      </c>
      <c r="H1839" s="3">
        <v>71.5</v>
      </c>
      <c r="I1839" s="3">
        <v>72.349999999999994</v>
      </c>
      <c r="J1839" s="3">
        <v>72.75</v>
      </c>
      <c r="K1839" s="3">
        <v>72.349999999999994</v>
      </c>
      <c r="L1839" s="3">
        <v>84</v>
      </c>
      <c r="M1839" s="3">
        <v>88.2</v>
      </c>
      <c r="N1839" s="3">
        <v>89.5</v>
      </c>
      <c r="O1839" s="3">
        <v>91.4</v>
      </c>
      <c r="P1839" s="3">
        <v>91.45</v>
      </c>
      <c r="Q1839" s="3">
        <v>86.55</v>
      </c>
      <c r="R1839" s="3">
        <v>75.25</v>
      </c>
      <c r="S1839" s="3">
        <v>71.650000000000006</v>
      </c>
      <c r="T1839" s="3">
        <v>71.2</v>
      </c>
      <c r="U1839" s="3">
        <v>70.8</v>
      </c>
      <c r="V1839" s="3">
        <v>71.3</v>
      </c>
      <c r="W1839" s="3">
        <v>75.2</v>
      </c>
      <c r="X1839" s="3">
        <v>86</v>
      </c>
      <c r="Y1839" s="3">
        <v>89.45</v>
      </c>
      <c r="Z1839" s="3">
        <v>89.85</v>
      </c>
      <c r="AA1839" s="3">
        <v>89.7</v>
      </c>
      <c r="AB1839" s="3">
        <v>89</v>
      </c>
      <c r="AC1839" s="3">
        <v>84.95</v>
      </c>
      <c r="AD1839" s="3">
        <v>73.8</v>
      </c>
      <c r="AE1839" s="3">
        <v>70.3</v>
      </c>
      <c r="AF1839" s="3">
        <v>70.05</v>
      </c>
      <c r="AG1839" s="3">
        <v>70.3</v>
      </c>
      <c r="AH1839" s="3">
        <v>70.900000000000006</v>
      </c>
      <c r="AI1839" s="3">
        <v>73.849999999999994</v>
      </c>
      <c r="AJ1839" s="3">
        <v>82.1</v>
      </c>
      <c r="AK1839" s="3">
        <v>84.75</v>
      </c>
      <c r="AL1839" s="3">
        <v>85.05</v>
      </c>
      <c r="AM1839" s="3">
        <v>85.05</v>
      </c>
      <c r="AN1839" s="3">
        <v>84.35</v>
      </c>
      <c r="AO1839" s="3">
        <v>80.3</v>
      </c>
      <c r="AP1839" s="3">
        <v>69.099999999999994</v>
      </c>
      <c r="AQ1839" s="3">
        <v>65.55</v>
      </c>
      <c r="AR1839" s="3">
        <v>65.25</v>
      </c>
      <c r="AS1839" s="3">
        <v>65.45</v>
      </c>
      <c r="AT1839" s="3">
        <v>66.150000000000006</v>
      </c>
      <c r="AU1839" s="3">
        <v>69.900000000000006</v>
      </c>
      <c r="AV1839" s="3">
        <v>80.45</v>
      </c>
      <c r="AW1839" s="3">
        <v>83.85</v>
      </c>
      <c r="AX1839" s="3">
        <v>84.25</v>
      </c>
      <c r="AY1839" s="3">
        <v>84.25</v>
      </c>
    </row>
    <row r="1840" spans="1:51" x14ac:dyDescent="0.35">
      <c r="A1840" s="5">
        <f t="shared" si="29"/>
        <v>45301</v>
      </c>
      <c r="B1840" t="s">
        <v>2781</v>
      </c>
      <c r="C1840" s="2">
        <v>45301</v>
      </c>
      <c r="D1840" s="3">
        <v>77.8</v>
      </c>
      <c r="E1840" s="3">
        <v>72.849999999999994</v>
      </c>
      <c r="F1840" s="3">
        <v>71.5</v>
      </c>
      <c r="G1840" s="3">
        <v>70.5</v>
      </c>
      <c r="H1840" s="3">
        <v>70.55</v>
      </c>
      <c r="I1840" s="3">
        <v>71.3</v>
      </c>
      <c r="J1840" s="3">
        <v>71.7</v>
      </c>
      <c r="K1840" s="3">
        <v>71.3</v>
      </c>
      <c r="L1840" s="3">
        <v>83.45</v>
      </c>
      <c r="M1840" s="3">
        <v>87.65</v>
      </c>
      <c r="N1840" s="3">
        <v>88.95</v>
      </c>
      <c r="O1840" s="3">
        <v>91</v>
      </c>
      <c r="P1840" s="3">
        <v>91.05</v>
      </c>
      <c r="Q1840" s="3">
        <v>86.15</v>
      </c>
      <c r="R1840" s="3">
        <v>74.55</v>
      </c>
      <c r="S1840" s="3">
        <v>70.849999999999994</v>
      </c>
      <c r="T1840" s="3">
        <v>70.45</v>
      </c>
      <c r="U1840" s="3">
        <v>70.3</v>
      </c>
      <c r="V1840" s="3">
        <v>70.900000000000006</v>
      </c>
      <c r="W1840" s="3">
        <v>74.599999999999994</v>
      </c>
      <c r="X1840" s="3">
        <v>84.85</v>
      </c>
      <c r="Y1840" s="3">
        <v>88.15</v>
      </c>
      <c r="Z1840" s="3">
        <v>88.5</v>
      </c>
      <c r="AA1840" s="3">
        <v>88.35</v>
      </c>
      <c r="AB1840" s="3">
        <v>87.7</v>
      </c>
      <c r="AC1840" s="3">
        <v>83.8</v>
      </c>
      <c r="AD1840" s="3">
        <v>73.05</v>
      </c>
      <c r="AE1840" s="3">
        <v>69.7</v>
      </c>
      <c r="AF1840" s="3">
        <v>69.45</v>
      </c>
      <c r="AG1840" s="3">
        <v>69.7</v>
      </c>
      <c r="AH1840" s="3">
        <v>70.3</v>
      </c>
      <c r="AI1840" s="3">
        <v>73.3</v>
      </c>
      <c r="AJ1840" s="3">
        <v>81.599999999999994</v>
      </c>
      <c r="AK1840" s="3">
        <v>84.3</v>
      </c>
      <c r="AL1840" s="3">
        <v>84.6</v>
      </c>
      <c r="AM1840" s="3">
        <v>84.55</v>
      </c>
      <c r="AN1840" s="3">
        <v>83.9</v>
      </c>
      <c r="AO1840" s="3">
        <v>79.8</v>
      </c>
      <c r="AP1840" s="3">
        <v>68.599999999999994</v>
      </c>
      <c r="AQ1840" s="3">
        <v>65.05</v>
      </c>
      <c r="AR1840" s="3">
        <v>64.75</v>
      </c>
      <c r="AS1840" s="3">
        <v>64.95</v>
      </c>
      <c r="AT1840" s="3">
        <v>65.650000000000006</v>
      </c>
      <c r="AU1840" s="3">
        <v>69.400000000000006</v>
      </c>
      <c r="AV1840" s="3">
        <v>79.95</v>
      </c>
      <c r="AW1840" s="3">
        <v>83.35</v>
      </c>
      <c r="AX1840" s="3">
        <v>83.75</v>
      </c>
      <c r="AY1840" s="3">
        <v>83.75</v>
      </c>
    </row>
    <row r="1841" spans="1:51" x14ac:dyDescent="0.35">
      <c r="A1841" s="5">
        <f t="shared" si="29"/>
        <v>45302</v>
      </c>
      <c r="B1841" t="s">
        <v>2782</v>
      </c>
      <c r="C1841" s="2">
        <v>45302</v>
      </c>
      <c r="D1841" s="3">
        <v>76</v>
      </c>
      <c r="E1841" s="3">
        <v>71.150000000000006</v>
      </c>
      <c r="F1841" s="3">
        <v>70.099999999999994</v>
      </c>
      <c r="G1841" s="3">
        <v>69.400000000000006</v>
      </c>
      <c r="H1841" s="3">
        <v>69.5</v>
      </c>
      <c r="I1841" s="3">
        <v>70.45</v>
      </c>
      <c r="J1841" s="3">
        <v>70.849999999999994</v>
      </c>
      <c r="K1841" s="3">
        <v>70.45</v>
      </c>
      <c r="L1841" s="3">
        <v>82.4</v>
      </c>
      <c r="M1841" s="3">
        <v>86.6</v>
      </c>
      <c r="N1841" s="3">
        <v>87.9</v>
      </c>
      <c r="O1841" s="3">
        <v>90.05</v>
      </c>
      <c r="P1841" s="3">
        <v>90.1</v>
      </c>
      <c r="Q1841" s="3">
        <v>85.2</v>
      </c>
      <c r="R1841" s="3">
        <v>73.05</v>
      </c>
      <c r="S1841" s="3">
        <v>69.25</v>
      </c>
      <c r="T1841" s="3">
        <v>68.75</v>
      </c>
      <c r="U1841" s="3">
        <v>68.45</v>
      </c>
      <c r="V1841" s="3">
        <v>68.95</v>
      </c>
      <c r="W1841" s="3">
        <v>72.95</v>
      </c>
      <c r="X1841" s="3">
        <v>84</v>
      </c>
      <c r="Y1841" s="3">
        <v>87.5</v>
      </c>
      <c r="Z1841" s="3">
        <v>87.85</v>
      </c>
      <c r="AA1841" s="3">
        <v>87.7</v>
      </c>
      <c r="AB1841" s="3">
        <v>87</v>
      </c>
      <c r="AC1841" s="3">
        <v>83.15</v>
      </c>
      <c r="AD1841" s="3">
        <v>72.650000000000006</v>
      </c>
      <c r="AE1841" s="3">
        <v>69.349999999999994</v>
      </c>
      <c r="AF1841" s="3">
        <v>69.099999999999994</v>
      </c>
      <c r="AG1841" s="3">
        <v>69.349999999999994</v>
      </c>
      <c r="AH1841" s="3">
        <v>69.900000000000006</v>
      </c>
      <c r="AI1841" s="3">
        <v>72.849999999999994</v>
      </c>
      <c r="AJ1841" s="3">
        <v>80.95</v>
      </c>
      <c r="AK1841" s="3">
        <v>83.55</v>
      </c>
      <c r="AL1841" s="3">
        <v>83.9</v>
      </c>
      <c r="AM1841" s="3">
        <v>83.85</v>
      </c>
      <c r="AN1841" s="3">
        <v>83.2</v>
      </c>
      <c r="AO1841" s="3">
        <v>79.349999999999994</v>
      </c>
      <c r="AP1841" s="3">
        <v>68.7</v>
      </c>
      <c r="AQ1841" s="3">
        <v>65.349999999999994</v>
      </c>
      <c r="AR1841" s="3">
        <v>65.05</v>
      </c>
      <c r="AS1841" s="3">
        <v>65.25</v>
      </c>
      <c r="AT1841" s="3">
        <v>65.900000000000006</v>
      </c>
      <c r="AU1841" s="3">
        <v>69.7</v>
      </c>
      <c r="AV1841" s="3">
        <v>80.2</v>
      </c>
      <c r="AW1841" s="3">
        <v>83.6</v>
      </c>
      <c r="AX1841" s="3">
        <v>84</v>
      </c>
      <c r="AY1841" s="3">
        <v>84</v>
      </c>
    </row>
    <row r="1842" spans="1:51" x14ac:dyDescent="0.35">
      <c r="A1842" s="5">
        <f t="shared" si="29"/>
        <v>45303</v>
      </c>
      <c r="B1842" t="s">
        <v>2783</v>
      </c>
      <c r="C1842" s="2">
        <v>45303</v>
      </c>
      <c r="D1842" s="3">
        <v>77.7</v>
      </c>
      <c r="E1842" s="3">
        <v>72.650000000000006</v>
      </c>
      <c r="F1842" s="3">
        <v>70.650000000000006</v>
      </c>
      <c r="G1842" s="3">
        <v>69.95</v>
      </c>
      <c r="H1842" s="3">
        <v>70.25</v>
      </c>
      <c r="I1842" s="3">
        <v>71.25</v>
      </c>
      <c r="J1842" s="3">
        <v>71.650000000000006</v>
      </c>
      <c r="K1842" s="3">
        <v>71.25</v>
      </c>
      <c r="L1842" s="3">
        <v>83.35</v>
      </c>
      <c r="M1842" s="3">
        <v>87.55</v>
      </c>
      <c r="N1842" s="3">
        <v>88.85</v>
      </c>
      <c r="O1842" s="3">
        <v>90.95</v>
      </c>
      <c r="P1842" s="3">
        <v>91</v>
      </c>
      <c r="Q1842" s="3">
        <v>86.1</v>
      </c>
      <c r="R1842" s="3">
        <v>73.8</v>
      </c>
      <c r="S1842" s="3">
        <v>69.900000000000006</v>
      </c>
      <c r="T1842" s="3">
        <v>69.349999999999994</v>
      </c>
      <c r="U1842" s="3">
        <v>68.900000000000006</v>
      </c>
      <c r="V1842" s="3">
        <v>69.349999999999994</v>
      </c>
      <c r="W1842" s="3">
        <v>73.25</v>
      </c>
      <c r="X1842" s="3">
        <v>84.05</v>
      </c>
      <c r="Y1842" s="3">
        <v>87.5</v>
      </c>
      <c r="Z1842" s="3">
        <v>87.85</v>
      </c>
      <c r="AA1842" s="3">
        <v>87.7</v>
      </c>
      <c r="AB1842" s="3">
        <v>87.05</v>
      </c>
      <c r="AC1842" s="3">
        <v>83.45</v>
      </c>
      <c r="AD1842" s="3">
        <v>73.7</v>
      </c>
      <c r="AE1842" s="3">
        <v>70.599999999999994</v>
      </c>
      <c r="AF1842" s="3">
        <v>70.400000000000006</v>
      </c>
      <c r="AG1842" s="3">
        <v>70.599999999999994</v>
      </c>
      <c r="AH1842" s="3">
        <v>71.150000000000006</v>
      </c>
      <c r="AI1842" s="3">
        <v>73.95</v>
      </c>
      <c r="AJ1842" s="3">
        <v>81.55</v>
      </c>
      <c r="AK1842" s="3">
        <v>84</v>
      </c>
      <c r="AL1842" s="3">
        <v>84.35</v>
      </c>
      <c r="AM1842" s="3">
        <v>84.3</v>
      </c>
      <c r="AN1842" s="3">
        <v>83.65</v>
      </c>
      <c r="AO1842" s="3">
        <v>79.849999999999994</v>
      </c>
      <c r="AP1842" s="3">
        <v>69.3</v>
      </c>
      <c r="AQ1842" s="3">
        <v>66</v>
      </c>
      <c r="AR1842" s="3">
        <v>65.7</v>
      </c>
      <c r="AS1842" s="3">
        <v>65.900000000000006</v>
      </c>
      <c r="AT1842" s="3">
        <v>66.55</v>
      </c>
      <c r="AU1842" s="3">
        <v>70.349999999999994</v>
      </c>
      <c r="AV1842" s="3">
        <v>80.849999999999994</v>
      </c>
      <c r="AW1842" s="3">
        <v>84.25</v>
      </c>
      <c r="AX1842" s="3">
        <v>84.65</v>
      </c>
      <c r="AY1842" s="3">
        <v>84.65</v>
      </c>
    </row>
    <row r="1843" spans="1:51" x14ac:dyDescent="0.35">
      <c r="A1843" s="5">
        <f t="shared" si="29"/>
        <v>45306</v>
      </c>
      <c r="B1843" t="s">
        <v>2784</v>
      </c>
      <c r="C1843" s="2">
        <v>45306</v>
      </c>
      <c r="D1843" s="3">
        <v>72.599999999999994</v>
      </c>
      <c r="E1843" s="3">
        <v>69.2</v>
      </c>
      <c r="F1843" s="3">
        <v>66.900000000000006</v>
      </c>
      <c r="G1843" s="3">
        <v>65.849999999999994</v>
      </c>
      <c r="H1843" s="3">
        <v>66.150000000000006</v>
      </c>
      <c r="I1843" s="3">
        <v>66.95</v>
      </c>
      <c r="J1843" s="3">
        <v>67.349999999999994</v>
      </c>
      <c r="K1843" s="3">
        <v>66.95</v>
      </c>
      <c r="L1843" s="3">
        <v>79.95</v>
      </c>
      <c r="M1843" s="3">
        <v>84.15</v>
      </c>
      <c r="N1843" s="3">
        <v>85.45</v>
      </c>
      <c r="O1843" s="3">
        <v>87.55</v>
      </c>
      <c r="P1843" s="3">
        <v>87.6</v>
      </c>
      <c r="Q1843" s="3">
        <v>82.7</v>
      </c>
      <c r="R1843" s="3">
        <v>71.7</v>
      </c>
      <c r="S1843" s="3">
        <v>68.2</v>
      </c>
      <c r="T1843" s="3">
        <v>67.7</v>
      </c>
      <c r="U1843" s="3">
        <v>67.2</v>
      </c>
      <c r="V1843" s="3">
        <v>67.599999999999994</v>
      </c>
      <c r="W1843" s="3">
        <v>71.349999999999994</v>
      </c>
      <c r="X1843" s="3">
        <v>81.7</v>
      </c>
      <c r="Y1843" s="3">
        <v>85</v>
      </c>
      <c r="Z1843" s="3">
        <v>85.35</v>
      </c>
      <c r="AA1843" s="3">
        <v>85.2</v>
      </c>
      <c r="AB1843" s="3">
        <v>84.55</v>
      </c>
      <c r="AC1843" s="3">
        <v>80.900000000000006</v>
      </c>
      <c r="AD1843" s="3">
        <v>70.849999999999994</v>
      </c>
      <c r="AE1843" s="3">
        <v>67.7</v>
      </c>
      <c r="AF1843" s="3">
        <v>67.5</v>
      </c>
      <c r="AG1843" s="3">
        <v>67.7</v>
      </c>
      <c r="AH1843" s="3">
        <v>68.25</v>
      </c>
      <c r="AI1843" s="3">
        <v>71.349999999999994</v>
      </c>
      <c r="AJ1843" s="3">
        <v>79.900000000000006</v>
      </c>
      <c r="AK1843" s="3">
        <v>82.65</v>
      </c>
      <c r="AL1843" s="3">
        <v>83</v>
      </c>
      <c r="AM1843" s="3">
        <v>82.95</v>
      </c>
      <c r="AN1843" s="3">
        <v>82.3</v>
      </c>
      <c r="AO1843" s="3">
        <v>78.150000000000006</v>
      </c>
      <c r="AP1843" s="3">
        <v>66.75</v>
      </c>
      <c r="AQ1843" s="3">
        <v>63.2</v>
      </c>
      <c r="AR1843" s="3">
        <v>62.9</v>
      </c>
      <c r="AS1843" s="3">
        <v>63.1</v>
      </c>
      <c r="AT1843" s="3">
        <v>63.8</v>
      </c>
      <c r="AU1843" s="3">
        <v>67.55</v>
      </c>
      <c r="AV1843" s="3">
        <v>78.099999999999994</v>
      </c>
      <c r="AW1843" s="3">
        <v>81.5</v>
      </c>
      <c r="AX1843" s="3">
        <v>81.900000000000006</v>
      </c>
      <c r="AY1843" s="3">
        <v>81.900000000000006</v>
      </c>
    </row>
    <row r="1844" spans="1:51" x14ac:dyDescent="0.35">
      <c r="A1844" s="5">
        <f t="shared" si="29"/>
        <v>45307</v>
      </c>
      <c r="B1844" t="s">
        <v>2785</v>
      </c>
      <c r="C1844" s="2">
        <v>45307</v>
      </c>
      <c r="D1844" s="3">
        <v>71.45</v>
      </c>
      <c r="E1844" s="3">
        <v>67.400000000000006</v>
      </c>
      <c r="F1844" s="3">
        <v>65.8</v>
      </c>
      <c r="G1844" s="3">
        <v>63.7</v>
      </c>
      <c r="H1844" s="3">
        <v>63.75</v>
      </c>
      <c r="I1844" s="3">
        <v>65.599999999999994</v>
      </c>
      <c r="J1844" s="3">
        <v>66</v>
      </c>
      <c r="K1844" s="3">
        <v>65.599999999999994</v>
      </c>
      <c r="L1844" s="3">
        <v>78.349999999999994</v>
      </c>
      <c r="M1844" s="3">
        <v>82.55</v>
      </c>
      <c r="N1844" s="3">
        <v>83.85</v>
      </c>
      <c r="O1844" s="3">
        <v>86.3</v>
      </c>
      <c r="P1844" s="3">
        <v>86.35</v>
      </c>
      <c r="Q1844" s="3">
        <v>81.45</v>
      </c>
      <c r="R1844" s="3">
        <v>70.099999999999994</v>
      </c>
      <c r="S1844" s="3">
        <v>66.5</v>
      </c>
      <c r="T1844" s="3">
        <v>66.25</v>
      </c>
      <c r="U1844" s="3">
        <v>66.45</v>
      </c>
      <c r="V1844" s="3">
        <v>67.099999999999994</v>
      </c>
      <c r="W1844" s="3">
        <v>70.7</v>
      </c>
      <c r="X1844" s="3">
        <v>80.7</v>
      </c>
      <c r="Y1844" s="3">
        <v>83.9</v>
      </c>
      <c r="Z1844" s="3">
        <v>84.2</v>
      </c>
      <c r="AA1844" s="3">
        <v>84.1</v>
      </c>
      <c r="AB1844" s="3">
        <v>83.45</v>
      </c>
      <c r="AC1844" s="3">
        <v>79.8</v>
      </c>
      <c r="AD1844" s="3">
        <v>69.75</v>
      </c>
      <c r="AE1844" s="3">
        <v>66.599999999999994</v>
      </c>
      <c r="AF1844" s="3">
        <v>66.349999999999994</v>
      </c>
      <c r="AG1844" s="3">
        <v>66.55</v>
      </c>
      <c r="AH1844" s="3">
        <v>67.150000000000006</v>
      </c>
      <c r="AI1844" s="3">
        <v>70.3</v>
      </c>
      <c r="AJ1844" s="3">
        <v>79.150000000000006</v>
      </c>
      <c r="AK1844" s="3">
        <v>81.95</v>
      </c>
      <c r="AL1844" s="3">
        <v>82.3</v>
      </c>
      <c r="AM1844" s="3">
        <v>82.25</v>
      </c>
      <c r="AN1844" s="3">
        <v>81.55</v>
      </c>
      <c r="AO1844" s="3">
        <v>77.45</v>
      </c>
      <c r="AP1844" s="3">
        <v>66.05</v>
      </c>
      <c r="AQ1844" s="3">
        <v>62.45</v>
      </c>
      <c r="AR1844" s="3">
        <v>62.2</v>
      </c>
      <c r="AS1844" s="3">
        <v>62.35</v>
      </c>
      <c r="AT1844" s="3">
        <v>63.05</v>
      </c>
      <c r="AU1844" s="3">
        <v>66.849999999999994</v>
      </c>
      <c r="AV1844" s="3">
        <v>77.400000000000006</v>
      </c>
      <c r="AW1844" s="3">
        <v>80.75</v>
      </c>
      <c r="AX1844" s="3">
        <v>81.2</v>
      </c>
      <c r="AY1844" s="3">
        <v>81.2</v>
      </c>
    </row>
    <row r="1845" spans="1:51" x14ac:dyDescent="0.35">
      <c r="A1845" s="5">
        <f t="shared" si="29"/>
        <v>45308</v>
      </c>
      <c r="B1845" t="s">
        <v>2786</v>
      </c>
      <c r="C1845" s="2">
        <v>45308</v>
      </c>
      <c r="D1845" s="3">
        <v>67.7</v>
      </c>
      <c r="E1845" s="3">
        <v>62.7</v>
      </c>
      <c r="F1845" s="3">
        <v>61.6</v>
      </c>
      <c r="G1845" s="3">
        <v>60.55</v>
      </c>
      <c r="H1845" s="3">
        <v>60.7</v>
      </c>
      <c r="I1845" s="3">
        <v>61.9</v>
      </c>
      <c r="J1845" s="3">
        <v>62.3</v>
      </c>
      <c r="K1845" s="3">
        <v>61.9</v>
      </c>
      <c r="L1845" s="3">
        <v>75.05</v>
      </c>
      <c r="M1845" s="3">
        <v>79.25</v>
      </c>
      <c r="N1845" s="3">
        <v>80.55</v>
      </c>
      <c r="O1845" s="3">
        <v>83.6</v>
      </c>
      <c r="P1845" s="3">
        <v>83.65</v>
      </c>
      <c r="Q1845" s="3">
        <v>78.75</v>
      </c>
      <c r="R1845" s="3">
        <v>67.8</v>
      </c>
      <c r="S1845" s="3">
        <v>64.400000000000006</v>
      </c>
      <c r="T1845" s="3">
        <v>64.150000000000006</v>
      </c>
      <c r="U1845" s="3">
        <v>64.45</v>
      </c>
      <c r="V1845" s="3">
        <v>65.150000000000006</v>
      </c>
      <c r="W1845" s="3">
        <v>68.8</v>
      </c>
      <c r="X1845" s="3">
        <v>78.849999999999994</v>
      </c>
      <c r="Y1845" s="3">
        <v>82.1</v>
      </c>
      <c r="Z1845" s="3">
        <v>82.4</v>
      </c>
      <c r="AA1845" s="3">
        <v>82.25</v>
      </c>
      <c r="AB1845" s="3">
        <v>81.650000000000006</v>
      </c>
      <c r="AC1845" s="3">
        <v>78.099999999999994</v>
      </c>
      <c r="AD1845" s="3">
        <v>68.349999999999994</v>
      </c>
      <c r="AE1845" s="3">
        <v>65.3</v>
      </c>
      <c r="AF1845" s="3">
        <v>65.05</v>
      </c>
      <c r="AG1845" s="3">
        <v>65.25</v>
      </c>
      <c r="AH1845" s="3">
        <v>65.849999999999994</v>
      </c>
      <c r="AI1845" s="3">
        <v>68.75</v>
      </c>
      <c r="AJ1845" s="3">
        <v>76.900000000000006</v>
      </c>
      <c r="AK1845" s="3">
        <v>79.5</v>
      </c>
      <c r="AL1845" s="3">
        <v>79.75</v>
      </c>
      <c r="AM1845" s="3">
        <v>79.650000000000006</v>
      </c>
      <c r="AN1845" s="3">
        <v>79.099999999999994</v>
      </c>
      <c r="AO1845" s="3">
        <v>76</v>
      </c>
      <c r="AP1845" s="3">
        <v>67.5</v>
      </c>
      <c r="AQ1845" s="3">
        <v>64.849999999999994</v>
      </c>
      <c r="AR1845" s="3">
        <v>64.599999999999994</v>
      </c>
      <c r="AS1845" s="3">
        <v>64.7</v>
      </c>
      <c r="AT1845" s="3">
        <v>65.3</v>
      </c>
      <c r="AU1845" s="3">
        <v>69.05</v>
      </c>
      <c r="AV1845" s="3">
        <v>79.599999999999994</v>
      </c>
      <c r="AW1845" s="3">
        <v>82.95</v>
      </c>
      <c r="AX1845" s="3">
        <v>83.35</v>
      </c>
      <c r="AY1845" s="3">
        <v>83.35</v>
      </c>
    </row>
    <row r="1846" spans="1:51" x14ac:dyDescent="0.35">
      <c r="A1846" s="5">
        <f t="shared" si="29"/>
        <v>45309</v>
      </c>
      <c r="B1846" t="s">
        <v>2787</v>
      </c>
      <c r="C1846" s="2">
        <v>45309</v>
      </c>
      <c r="D1846" s="3">
        <v>67.75</v>
      </c>
      <c r="E1846" s="3">
        <v>63.15</v>
      </c>
      <c r="F1846" s="3">
        <v>63.2</v>
      </c>
      <c r="G1846" s="3">
        <v>62.2</v>
      </c>
      <c r="H1846" s="3">
        <v>62.95</v>
      </c>
      <c r="I1846" s="3">
        <v>63.35</v>
      </c>
      <c r="J1846" s="3">
        <v>63.75</v>
      </c>
      <c r="K1846" s="3">
        <v>63.35</v>
      </c>
      <c r="L1846" s="3">
        <v>76.45</v>
      </c>
      <c r="M1846" s="3">
        <v>80.650000000000006</v>
      </c>
      <c r="N1846" s="3">
        <v>81.95</v>
      </c>
      <c r="O1846" s="3">
        <v>84.75</v>
      </c>
      <c r="P1846" s="3">
        <v>84.8</v>
      </c>
      <c r="Q1846" s="3">
        <v>79.900000000000006</v>
      </c>
      <c r="R1846" s="3">
        <v>69</v>
      </c>
      <c r="S1846" s="3">
        <v>65.599999999999994</v>
      </c>
      <c r="T1846" s="3">
        <v>65.2</v>
      </c>
      <c r="U1846" s="3">
        <v>65.150000000000006</v>
      </c>
      <c r="V1846" s="3">
        <v>65.7</v>
      </c>
      <c r="W1846" s="3">
        <v>69.2</v>
      </c>
      <c r="X1846" s="3">
        <v>78.849999999999994</v>
      </c>
      <c r="Y1846" s="3">
        <v>81.95</v>
      </c>
      <c r="Z1846" s="3">
        <v>82.25</v>
      </c>
      <c r="AA1846" s="3">
        <v>82.1</v>
      </c>
      <c r="AB1846" s="3">
        <v>81.5</v>
      </c>
      <c r="AC1846" s="3">
        <v>78.150000000000006</v>
      </c>
      <c r="AD1846" s="3">
        <v>68.95</v>
      </c>
      <c r="AE1846" s="3">
        <v>66.05</v>
      </c>
      <c r="AF1846" s="3">
        <v>65.849999999999994</v>
      </c>
      <c r="AG1846" s="3">
        <v>66.05</v>
      </c>
      <c r="AH1846" s="3">
        <v>66.599999999999994</v>
      </c>
      <c r="AI1846" s="3">
        <v>69.25</v>
      </c>
      <c r="AJ1846" s="3">
        <v>76.650000000000006</v>
      </c>
      <c r="AK1846" s="3">
        <v>79</v>
      </c>
      <c r="AL1846" s="3">
        <v>79.25</v>
      </c>
      <c r="AM1846" s="3">
        <v>79.150000000000006</v>
      </c>
      <c r="AN1846" s="3">
        <v>78.650000000000006</v>
      </c>
      <c r="AO1846" s="3">
        <v>76.099999999999994</v>
      </c>
      <c r="AP1846" s="3">
        <v>69.150000000000006</v>
      </c>
      <c r="AQ1846" s="3">
        <v>66.95</v>
      </c>
      <c r="AR1846" s="3">
        <v>66.7</v>
      </c>
      <c r="AS1846" s="3">
        <v>66.75</v>
      </c>
      <c r="AT1846" s="3">
        <v>67.349999999999994</v>
      </c>
      <c r="AU1846" s="3">
        <v>71.099999999999994</v>
      </c>
      <c r="AV1846" s="3">
        <v>81.599999999999994</v>
      </c>
      <c r="AW1846" s="3">
        <v>84.95</v>
      </c>
      <c r="AX1846" s="3">
        <v>85.35</v>
      </c>
      <c r="AY1846" s="3">
        <v>85.35</v>
      </c>
    </row>
    <row r="1847" spans="1:51" x14ac:dyDescent="0.35">
      <c r="A1847" s="5">
        <f t="shared" si="29"/>
        <v>45310</v>
      </c>
      <c r="B1847" t="s">
        <v>2788</v>
      </c>
      <c r="C1847" s="2">
        <v>45310</v>
      </c>
      <c r="D1847" s="3">
        <v>69.45</v>
      </c>
      <c r="E1847" s="3">
        <v>64.5</v>
      </c>
      <c r="F1847" s="3">
        <v>64.349999999999994</v>
      </c>
      <c r="G1847" s="3">
        <v>63.4</v>
      </c>
      <c r="H1847" s="3">
        <v>63.85</v>
      </c>
      <c r="I1847" s="3">
        <v>65.099999999999994</v>
      </c>
      <c r="J1847" s="3">
        <v>65.5</v>
      </c>
      <c r="K1847" s="3">
        <v>65.099999999999994</v>
      </c>
      <c r="L1847" s="3">
        <v>77.849999999999994</v>
      </c>
      <c r="M1847" s="3">
        <v>82.05</v>
      </c>
      <c r="N1847" s="3">
        <v>83.35</v>
      </c>
      <c r="O1847" s="3">
        <v>86.45</v>
      </c>
      <c r="P1847" s="3">
        <v>86.5</v>
      </c>
      <c r="Q1847" s="3">
        <v>81.599999999999994</v>
      </c>
      <c r="R1847" s="3">
        <v>71.099999999999994</v>
      </c>
      <c r="S1847" s="3">
        <v>67.75</v>
      </c>
      <c r="T1847" s="3">
        <v>67.25</v>
      </c>
      <c r="U1847" s="3">
        <v>66.8</v>
      </c>
      <c r="V1847" s="3">
        <v>67.2</v>
      </c>
      <c r="W1847" s="3">
        <v>70.650000000000006</v>
      </c>
      <c r="X1847" s="3">
        <v>80.349999999999994</v>
      </c>
      <c r="Y1847" s="3">
        <v>83.45</v>
      </c>
      <c r="Z1847" s="3">
        <v>83.75</v>
      </c>
      <c r="AA1847" s="3">
        <v>83.6</v>
      </c>
      <c r="AB1847" s="3">
        <v>83</v>
      </c>
      <c r="AC1847" s="3">
        <v>79.7</v>
      </c>
      <c r="AD1847" s="3">
        <v>70.599999999999994</v>
      </c>
      <c r="AE1847" s="3">
        <v>67.75</v>
      </c>
      <c r="AF1847" s="3">
        <v>67.55</v>
      </c>
      <c r="AG1847" s="3">
        <v>67.75</v>
      </c>
      <c r="AH1847" s="3">
        <v>68.25</v>
      </c>
      <c r="AI1847" s="3">
        <v>70.75</v>
      </c>
      <c r="AJ1847" s="3">
        <v>77.599999999999994</v>
      </c>
      <c r="AK1847" s="3">
        <v>79.8</v>
      </c>
      <c r="AL1847" s="3">
        <v>80.05</v>
      </c>
      <c r="AM1847" s="3">
        <v>79.95</v>
      </c>
      <c r="AN1847" s="3">
        <v>79.5</v>
      </c>
      <c r="AO1847" s="3">
        <v>77.2</v>
      </c>
      <c r="AP1847" s="3">
        <v>70.900000000000006</v>
      </c>
      <c r="AQ1847" s="3">
        <v>68.849999999999994</v>
      </c>
      <c r="AR1847" s="3">
        <v>68.650000000000006</v>
      </c>
      <c r="AS1847" s="3">
        <v>68.7</v>
      </c>
      <c r="AT1847" s="3">
        <v>69.3</v>
      </c>
      <c r="AU1847" s="3">
        <v>73.05</v>
      </c>
      <c r="AV1847" s="3">
        <v>83.5</v>
      </c>
      <c r="AW1847" s="3">
        <v>86.85</v>
      </c>
      <c r="AX1847" s="3">
        <v>87.25</v>
      </c>
      <c r="AY1847" s="3">
        <v>87.25</v>
      </c>
    </row>
    <row r="1848" spans="1:51" x14ac:dyDescent="0.35">
      <c r="A1848" s="5">
        <f t="shared" si="29"/>
        <v>45313</v>
      </c>
      <c r="B1848" t="s">
        <v>2789</v>
      </c>
      <c r="C1848" s="2">
        <v>45313</v>
      </c>
      <c r="D1848" s="3">
        <v>65.099999999999994</v>
      </c>
      <c r="E1848" s="3">
        <v>61.25</v>
      </c>
      <c r="F1848" s="3">
        <v>61.55</v>
      </c>
      <c r="G1848" s="3">
        <v>62.05</v>
      </c>
      <c r="H1848" s="3">
        <v>62.2</v>
      </c>
      <c r="I1848" s="3">
        <v>63.3</v>
      </c>
      <c r="J1848" s="3">
        <v>63.7</v>
      </c>
      <c r="K1848" s="3">
        <v>63.3</v>
      </c>
      <c r="L1848" s="3">
        <v>76.650000000000006</v>
      </c>
      <c r="M1848" s="3">
        <v>80.849999999999994</v>
      </c>
      <c r="N1848" s="3">
        <v>82.15</v>
      </c>
      <c r="O1848" s="3">
        <v>84.95</v>
      </c>
      <c r="P1848" s="3">
        <v>85</v>
      </c>
      <c r="Q1848" s="3">
        <v>80.099999999999994</v>
      </c>
      <c r="R1848" s="3">
        <v>68.7</v>
      </c>
      <c r="S1848" s="3">
        <v>65.099999999999994</v>
      </c>
      <c r="T1848" s="3">
        <v>64.8</v>
      </c>
      <c r="U1848" s="3">
        <v>65.05</v>
      </c>
      <c r="V1848" s="3">
        <v>65.7</v>
      </c>
      <c r="W1848" s="3">
        <v>69.150000000000006</v>
      </c>
      <c r="X1848" s="3">
        <v>78.8</v>
      </c>
      <c r="Y1848" s="3">
        <v>81.849999999999994</v>
      </c>
      <c r="Z1848" s="3">
        <v>82.15</v>
      </c>
      <c r="AA1848" s="3">
        <v>82.05</v>
      </c>
      <c r="AB1848" s="3">
        <v>81.45</v>
      </c>
      <c r="AC1848" s="3">
        <v>78.150000000000006</v>
      </c>
      <c r="AD1848" s="3">
        <v>69.2</v>
      </c>
      <c r="AE1848" s="3">
        <v>66.400000000000006</v>
      </c>
      <c r="AF1848" s="3">
        <v>66.2</v>
      </c>
      <c r="AG1848" s="3">
        <v>66.400000000000006</v>
      </c>
      <c r="AH1848" s="3">
        <v>66.900000000000006</v>
      </c>
      <c r="AI1848" s="3">
        <v>69.55</v>
      </c>
      <c r="AJ1848" s="3">
        <v>76.849999999999994</v>
      </c>
      <c r="AK1848" s="3">
        <v>79.150000000000006</v>
      </c>
      <c r="AL1848" s="3">
        <v>79.400000000000006</v>
      </c>
      <c r="AM1848" s="3">
        <v>79.3</v>
      </c>
      <c r="AN1848" s="3">
        <v>78.849999999999994</v>
      </c>
      <c r="AO1848" s="3">
        <v>76.5</v>
      </c>
      <c r="AP1848" s="3">
        <v>70.2</v>
      </c>
      <c r="AQ1848" s="3">
        <v>68.2</v>
      </c>
      <c r="AR1848" s="3">
        <v>68</v>
      </c>
      <c r="AS1848" s="3">
        <v>68</v>
      </c>
      <c r="AT1848" s="3">
        <v>68.599999999999994</v>
      </c>
      <c r="AU1848" s="3">
        <v>72.349999999999994</v>
      </c>
      <c r="AV1848" s="3">
        <v>82.8</v>
      </c>
      <c r="AW1848" s="3">
        <v>86.15</v>
      </c>
      <c r="AX1848" s="3">
        <v>86.6</v>
      </c>
      <c r="AY1848" s="3">
        <v>86.6</v>
      </c>
    </row>
    <row r="1849" spans="1:51" x14ac:dyDescent="0.35">
      <c r="A1849" s="5">
        <f t="shared" si="29"/>
        <v>45314</v>
      </c>
      <c r="B1849" t="s">
        <v>2790</v>
      </c>
      <c r="C1849" s="2">
        <v>45314</v>
      </c>
      <c r="D1849" s="3">
        <v>65</v>
      </c>
      <c r="E1849" s="3">
        <v>61.1</v>
      </c>
      <c r="F1849" s="3">
        <v>61.05</v>
      </c>
      <c r="G1849" s="3">
        <v>61.7</v>
      </c>
      <c r="H1849" s="3">
        <v>62.25</v>
      </c>
      <c r="I1849" s="3">
        <v>63.75</v>
      </c>
      <c r="J1849" s="3">
        <v>64.150000000000006</v>
      </c>
      <c r="K1849" s="3">
        <v>63.75</v>
      </c>
      <c r="L1849" s="3">
        <v>75.5</v>
      </c>
      <c r="M1849" s="3">
        <v>79.7</v>
      </c>
      <c r="N1849" s="3">
        <v>81</v>
      </c>
      <c r="O1849" s="3">
        <v>84.85</v>
      </c>
      <c r="P1849" s="3">
        <v>84.9</v>
      </c>
      <c r="Q1849" s="3">
        <v>80</v>
      </c>
      <c r="R1849" s="3">
        <v>68.650000000000006</v>
      </c>
      <c r="S1849" s="3">
        <v>65.099999999999994</v>
      </c>
      <c r="T1849" s="3">
        <v>64.849999999999994</v>
      </c>
      <c r="U1849" s="3">
        <v>65.05</v>
      </c>
      <c r="V1849" s="3">
        <v>65.7</v>
      </c>
      <c r="W1849" s="3">
        <v>69</v>
      </c>
      <c r="X1849" s="3">
        <v>78.400000000000006</v>
      </c>
      <c r="Y1849" s="3">
        <v>81.400000000000006</v>
      </c>
      <c r="Z1849" s="3">
        <v>81.7</v>
      </c>
      <c r="AA1849" s="3">
        <v>81.55</v>
      </c>
      <c r="AB1849" s="3">
        <v>81</v>
      </c>
      <c r="AC1849" s="3">
        <v>77.900000000000006</v>
      </c>
      <c r="AD1849" s="3">
        <v>69.2</v>
      </c>
      <c r="AE1849" s="3">
        <v>66.45</v>
      </c>
      <c r="AF1849" s="3">
        <v>66.25</v>
      </c>
      <c r="AG1849" s="3">
        <v>66.400000000000006</v>
      </c>
      <c r="AH1849" s="3">
        <v>66.95</v>
      </c>
      <c r="AI1849" s="3">
        <v>69.650000000000006</v>
      </c>
      <c r="AJ1849" s="3">
        <v>77.3</v>
      </c>
      <c r="AK1849" s="3">
        <v>79.75</v>
      </c>
      <c r="AL1849" s="3">
        <v>80</v>
      </c>
      <c r="AM1849" s="3">
        <v>79.849999999999994</v>
      </c>
      <c r="AN1849" s="3">
        <v>79.400000000000006</v>
      </c>
      <c r="AO1849" s="3">
        <v>76.75</v>
      </c>
      <c r="AP1849" s="3">
        <v>69.3</v>
      </c>
      <c r="AQ1849" s="3">
        <v>66.900000000000006</v>
      </c>
      <c r="AR1849" s="3">
        <v>66.7</v>
      </c>
      <c r="AS1849" s="3">
        <v>66.75</v>
      </c>
      <c r="AT1849" s="3">
        <v>67.400000000000006</v>
      </c>
      <c r="AU1849" s="3">
        <v>71</v>
      </c>
      <c r="AV1849" s="3">
        <v>81.55</v>
      </c>
      <c r="AW1849" s="3">
        <v>84.9</v>
      </c>
      <c r="AX1849" s="3">
        <v>85.35</v>
      </c>
      <c r="AY1849" s="3">
        <v>85.3</v>
      </c>
    </row>
    <row r="1850" spans="1:51" x14ac:dyDescent="0.35">
      <c r="A1850" s="5">
        <f t="shared" si="29"/>
        <v>45315</v>
      </c>
      <c r="B1850" t="s">
        <v>2791</v>
      </c>
      <c r="C1850" s="2">
        <v>45315</v>
      </c>
      <c r="D1850" s="3">
        <v>68.8</v>
      </c>
      <c r="E1850" s="3">
        <v>64.5</v>
      </c>
      <c r="F1850" s="3">
        <v>63.7</v>
      </c>
      <c r="G1850" s="3">
        <v>64.150000000000006</v>
      </c>
      <c r="H1850" s="3">
        <v>64.650000000000006</v>
      </c>
      <c r="I1850" s="3">
        <v>66.150000000000006</v>
      </c>
      <c r="J1850" s="3">
        <v>66.55</v>
      </c>
      <c r="K1850" s="3">
        <v>66.150000000000006</v>
      </c>
      <c r="L1850" s="3">
        <v>77.8</v>
      </c>
      <c r="M1850" s="3">
        <v>82</v>
      </c>
      <c r="N1850" s="3">
        <v>83.3</v>
      </c>
      <c r="O1850" s="3">
        <v>87.15</v>
      </c>
      <c r="P1850" s="3">
        <v>87.2</v>
      </c>
      <c r="Q1850" s="3">
        <v>82.3</v>
      </c>
      <c r="R1850" s="3">
        <v>70.7</v>
      </c>
      <c r="S1850" s="3">
        <v>67.05</v>
      </c>
      <c r="T1850" s="3">
        <v>66.8</v>
      </c>
      <c r="U1850" s="3">
        <v>67.05</v>
      </c>
      <c r="V1850" s="3">
        <v>67.650000000000006</v>
      </c>
      <c r="W1850" s="3">
        <v>70.95</v>
      </c>
      <c r="X1850" s="3">
        <v>79.95</v>
      </c>
      <c r="Y1850" s="3">
        <v>82.8</v>
      </c>
      <c r="Z1850" s="3">
        <v>83.15</v>
      </c>
      <c r="AA1850" s="3">
        <v>83.05</v>
      </c>
      <c r="AB1850" s="3">
        <v>82.4</v>
      </c>
      <c r="AC1850" s="3">
        <v>78.900000000000006</v>
      </c>
      <c r="AD1850" s="3">
        <v>69.3</v>
      </c>
      <c r="AE1850" s="3">
        <v>66.25</v>
      </c>
      <c r="AF1850" s="3">
        <v>66.05</v>
      </c>
      <c r="AG1850" s="3">
        <v>66.25</v>
      </c>
      <c r="AH1850" s="3">
        <v>66.8</v>
      </c>
      <c r="AI1850" s="3">
        <v>69.599999999999994</v>
      </c>
      <c r="AJ1850" s="3">
        <v>77.3</v>
      </c>
      <c r="AK1850" s="3">
        <v>79.8</v>
      </c>
      <c r="AL1850" s="3">
        <v>80.05</v>
      </c>
      <c r="AM1850" s="3">
        <v>79.95</v>
      </c>
      <c r="AN1850" s="3">
        <v>79.45</v>
      </c>
      <c r="AO1850" s="3">
        <v>76.75</v>
      </c>
      <c r="AP1850" s="3">
        <v>69.3</v>
      </c>
      <c r="AQ1850" s="3">
        <v>66.95</v>
      </c>
      <c r="AR1850" s="3">
        <v>66.7</v>
      </c>
      <c r="AS1850" s="3">
        <v>66.75</v>
      </c>
      <c r="AT1850" s="3">
        <v>67.400000000000006</v>
      </c>
      <c r="AU1850" s="3">
        <v>71.150000000000006</v>
      </c>
      <c r="AV1850" s="3">
        <v>81.599999999999994</v>
      </c>
      <c r="AW1850" s="3">
        <v>84.95</v>
      </c>
      <c r="AX1850" s="3">
        <v>85.4</v>
      </c>
      <c r="AY1850" s="3">
        <v>85.4</v>
      </c>
    </row>
    <row r="1851" spans="1:51" x14ac:dyDescent="0.35">
      <c r="A1851" s="5">
        <f t="shared" si="29"/>
        <v>45316</v>
      </c>
      <c r="B1851" t="s">
        <v>2792</v>
      </c>
      <c r="C1851" s="2">
        <v>45316</v>
      </c>
      <c r="D1851" s="3">
        <v>65.8</v>
      </c>
      <c r="E1851" s="3">
        <v>62.45</v>
      </c>
      <c r="F1851" s="3">
        <v>62.75</v>
      </c>
      <c r="G1851" s="3">
        <v>62.6</v>
      </c>
      <c r="H1851" s="3">
        <v>63.25</v>
      </c>
      <c r="I1851" s="3">
        <v>64.8</v>
      </c>
      <c r="J1851" s="3">
        <v>65.2</v>
      </c>
      <c r="K1851" s="3">
        <v>64.8</v>
      </c>
      <c r="L1851" s="3">
        <v>76.05</v>
      </c>
      <c r="M1851" s="3">
        <v>80.25</v>
      </c>
      <c r="N1851" s="3">
        <v>81.55</v>
      </c>
      <c r="O1851" s="3">
        <v>84.8</v>
      </c>
      <c r="P1851" s="3">
        <v>84.85</v>
      </c>
      <c r="Q1851" s="3">
        <v>79.95</v>
      </c>
      <c r="R1851" s="3">
        <v>69.8</v>
      </c>
      <c r="S1851" s="3">
        <v>66.55</v>
      </c>
      <c r="T1851" s="3">
        <v>66.150000000000006</v>
      </c>
      <c r="U1851" s="3">
        <v>65.95</v>
      </c>
      <c r="V1851" s="3">
        <v>66.400000000000006</v>
      </c>
      <c r="W1851" s="3">
        <v>69.7</v>
      </c>
      <c r="X1851" s="3">
        <v>78.900000000000006</v>
      </c>
      <c r="Y1851" s="3">
        <v>81.849999999999994</v>
      </c>
      <c r="Z1851" s="3">
        <v>82.15</v>
      </c>
      <c r="AA1851" s="3">
        <v>82.05</v>
      </c>
      <c r="AB1851" s="3">
        <v>81.45</v>
      </c>
      <c r="AC1851" s="3">
        <v>77.95</v>
      </c>
      <c r="AD1851" s="3">
        <v>68.400000000000006</v>
      </c>
      <c r="AE1851" s="3">
        <v>65.400000000000006</v>
      </c>
      <c r="AF1851" s="3">
        <v>65.2</v>
      </c>
      <c r="AG1851" s="3">
        <v>65.400000000000006</v>
      </c>
      <c r="AH1851" s="3">
        <v>65.95</v>
      </c>
      <c r="AI1851" s="3">
        <v>68.650000000000006</v>
      </c>
      <c r="AJ1851" s="3">
        <v>76.099999999999994</v>
      </c>
      <c r="AK1851" s="3">
        <v>78.5</v>
      </c>
      <c r="AL1851" s="3">
        <v>78.75</v>
      </c>
      <c r="AM1851" s="3">
        <v>78.650000000000006</v>
      </c>
      <c r="AN1851" s="3">
        <v>78.150000000000006</v>
      </c>
      <c r="AO1851" s="3">
        <v>75.400000000000006</v>
      </c>
      <c r="AP1851" s="3">
        <v>67.900000000000006</v>
      </c>
      <c r="AQ1851" s="3">
        <v>65.55</v>
      </c>
      <c r="AR1851" s="3">
        <v>65.3</v>
      </c>
      <c r="AS1851" s="3">
        <v>65.400000000000006</v>
      </c>
      <c r="AT1851" s="3">
        <v>66</v>
      </c>
      <c r="AU1851" s="3">
        <v>69.75</v>
      </c>
      <c r="AV1851" s="3">
        <v>80.2</v>
      </c>
      <c r="AW1851" s="3">
        <v>83.55</v>
      </c>
      <c r="AX1851" s="3">
        <v>84</v>
      </c>
      <c r="AY1851" s="3">
        <v>84</v>
      </c>
    </row>
    <row r="1852" spans="1:51" x14ac:dyDescent="0.35">
      <c r="A1852" s="5">
        <f t="shared" si="29"/>
        <v>45317</v>
      </c>
      <c r="B1852" t="s">
        <v>2793</v>
      </c>
      <c r="C1852" s="2">
        <v>45317</v>
      </c>
      <c r="D1852" s="3">
        <v>66.25</v>
      </c>
      <c r="E1852" s="3">
        <v>62.45</v>
      </c>
      <c r="F1852" s="3">
        <v>63.2</v>
      </c>
      <c r="G1852" s="3">
        <v>62.95</v>
      </c>
      <c r="H1852" s="3">
        <v>63.25</v>
      </c>
      <c r="I1852" s="3">
        <v>64.75</v>
      </c>
      <c r="J1852" s="3">
        <v>65.150000000000006</v>
      </c>
      <c r="K1852" s="3">
        <v>64.75</v>
      </c>
      <c r="L1852" s="3">
        <v>76.099999999999994</v>
      </c>
      <c r="M1852" s="3">
        <v>80.3</v>
      </c>
      <c r="N1852" s="3">
        <v>81.599999999999994</v>
      </c>
      <c r="O1852" s="3">
        <v>84.85</v>
      </c>
      <c r="P1852" s="3">
        <v>84.9</v>
      </c>
      <c r="Q1852" s="3">
        <v>80</v>
      </c>
      <c r="R1852" s="3">
        <v>68.8</v>
      </c>
      <c r="S1852" s="3">
        <v>65.3</v>
      </c>
      <c r="T1852" s="3">
        <v>65.05</v>
      </c>
      <c r="U1852" s="3">
        <v>65.3</v>
      </c>
      <c r="V1852" s="3">
        <v>65.95</v>
      </c>
      <c r="W1852" s="3">
        <v>69.400000000000006</v>
      </c>
      <c r="X1852" s="3">
        <v>78.849999999999994</v>
      </c>
      <c r="Y1852" s="3">
        <v>81.849999999999994</v>
      </c>
      <c r="Z1852" s="3">
        <v>82.2</v>
      </c>
      <c r="AA1852" s="3">
        <v>82.1</v>
      </c>
      <c r="AB1852" s="3">
        <v>81.45</v>
      </c>
      <c r="AC1852" s="3">
        <v>77.900000000000006</v>
      </c>
      <c r="AD1852" s="3">
        <v>68.150000000000006</v>
      </c>
      <c r="AE1852" s="3">
        <v>65.05</v>
      </c>
      <c r="AF1852" s="3">
        <v>64.849999999999994</v>
      </c>
      <c r="AG1852" s="3">
        <v>65.05</v>
      </c>
      <c r="AH1852" s="3">
        <v>65.599999999999994</v>
      </c>
      <c r="AI1852" s="3">
        <v>68.349999999999994</v>
      </c>
      <c r="AJ1852" s="3">
        <v>76</v>
      </c>
      <c r="AK1852" s="3">
        <v>78.400000000000006</v>
      </c>
      <c r="AL1852" s="3">
        <v>78.7</v>
      </c>
      <c r="AM1852" s="3">
        <v>78.599999999999994</v>
      </c>
      <c r="AN1852" s="3">
        <v>78.05</v>
      </c>
      <c r="AO1852" s="3">
        <v>75.2</v>
      </c>
      <c r="AP1852" s="3">
        <v>67.349999999999994</v>
      </c>
      <c r="AQ1852" s="3">
        <v>64.849999999999994</v>
      </c>
      <c r="AR1852" s="3">
        <v>64.650000000000006</v>
      </c>
      <c r="AS1852" s="3">
        <v>64.7</v>
      </c>
      <c r="AT1852" s="3">
        <v>65.349999999999994</v>
      </c>
      <c r="AU1852" s="3">
        <v>69.099999999999994</v>
      </c>
      <c r="AV1852" s="3">
        <v>79.55</v>
      </c>
      <c r="AW1852" s="3">
        <v>82.9</v>
      </c>
      <c r="AX1852" s="3">
        <v>83.35</v>
      </c>
      <c r="AY1852" s="3">
        <v>83.35</v>
      </c>
    </row>
    <row r="1853" spans="1:51" x14ac:dyDescent="0.35">
      <c r="A1853" s="5">
        <f t="shared" si="29"/>
        <v>45320</v>
      </c>
      <c r="B1853" t="s">
        <v>2794</v>
      </c>
      <c r="C1853" s="2">
        <v>45320</v>
      </c>
      <c r="D1853" s="3">
        <v>65.55</v>
      </c>
      <c r="E1853" s="3">
        <v>62.85</v>
      </c>
      <c r="F1853" s="3">
        <v>62.6</v>
      </c>
      <c r="G1853" s="3">
        <v>62.35</v>
      </c>
      <c r="H1853" s="3">
        <v>62.85</v>
      </c>
      <c r="I1853" s="3">
        <v>64.25</v>
      </c>
      <c r="J1853" s="3">
        <v>64.650000000000006</v>
      </c>
      <c r="K1853" s="3">
        <v>64.25</v>
      </c>
      <c r="L1853" s="3">
        <v>75.400000000000006</v>
      </c>
      <c r="M1853" s="3">
        <v>79.599999999999994</v>
      </c>
      <c r="N1853" s="3">
        <v>80.900000000000006</v>
      </c>
      <c r="O1853" s="3">
        <v>83.95</v>
      </c>
      <c r="P1853" s="3">
        <v>84</v>
      </c>
      <c r="Q1853" s="3">
        <v>79.099999999999994</v>
      </c>
      <c r="R1853" s="3">
        <v>67.95</v>
      </c>
      <c r="S1853" s="3">
        <v>64.45</v>
      </c>
      <c r="T1853" s="3">
        <v>64.25</v>
      </c>
      <c r="U1853" s="3">
        <v>64.5</v>
      </c>
      <c r="V1853" s="3">
        <v>65.2</v>
      </c>
      <c r="W1853" s="3">
        <v>68.650000000000006</v>
      </c>
      <c r="X1853" s="3">
        <v>78.25</v>
      </c>
      <c r="Y1853" s="3">
        <v>81.3</v>
      </c>
      <c r="Z1853" s="3">
        <v>81.599999999999994</v>
      </c>
      <c r="AA1853" s="3">
        <v>81.45</v>
      </c>
      <c r="AB1853" s="3">
        <v>80.849999999999994</v>
      </c>
      <c r="AC1853" s="3">
        <v>77.55</v>
      </c>
      <c r="AD1853" s="3">
        <v>68.55</v>
      </c>
      <c r="AE1853" s="3">
        <v>65.7</v>
      </c>
      <c r="AF1853" s="3">
        <v>65.5</v>
      </c>
      <c r="AG1853" s="3">
        <v>65.7</v>
      </c>
      <c r="AH1853" s="3">
        <v>66.25</v>
      </c>
      <c r="AI1853" s="3">
        <v>69</v>
      </c>
      <c r="AJ1853" s="3">
        <v>76.599999999999994</v>
      </c>
      <c r="AK1853" s="3">
        <v>79</v>
      </c>
      <c r="AL1853" s="3">
        <v>79.25</v>
      </c>
      <c r="AM1853" s="3">
        <v>79.150000000000006</v>
      </c>
      <c r="AN1853" s="3">
        <v>78.650000000000006</v>
      </c>
      <c r="AO1853" s="3">
        <v>75.900000000000006</v>
      </c>
      <c r="AP1853" s="3">
        <v>68.3</v>
      </c>
      <c r="AQ1853" s="3">
        <v>65.900000000000006</v>
      </c>
      <c r="AR1853" s="3">
        <v>65.650000000000006</v>
      </c>
      <c r="AS1853" s="3">
        <v>65.7</v>
      </c>
      <c r="AT1853" s="3">
        <v>66.349999999999994</v>
      </c>
      <c r="AU1853" s="3">
        <v>70.099999999999994</v>
      </c>
      <c r="AV1853" s="3">
        <v>80.55</v>
      </c>
      <c r="AW1853" s="3">
        <v>83.9</v>
      </c>
      <c r="AX1853" s="3">
        <v>84.35</v>
      </c>
      <c r="AY1853" s="3">
        <v>84.35</v>
      </c>
    </row>
    <row r="1854" spans="1:51" x14ac:dyDescent="0.35">
      <c r="A1854" s="5">
        <f t="shared" si="29"/>
        <v>45321</v>
      </c>
      <c r="B1854" t="s">
        <v>2795</v>
      </c>
      <c r="C1854" s="2">
        <v>45321</v>
      </c>
      <c r="D1854" s="3">
        <v>68.099999999999994</v>
      </c>
      <c r="E1854" s="3">
        <v>65.3</v>
      </c>
      <c r="F1854" s="3">
        <v>64.849999999999994</v>
      </c>
      <c r="G1854" s="3">
        <v>65.099999999999994</v>
      </c>
      <c r="H1854" s="3">
        <v>65.349999999999994</v>
      </c>
      <c r="I1854" s="3">
        <v>66.8</v>
      </c>
      <c r="J1854" s="3">
        <v>67.2</v>
      </c>
      <c r="K1854" s="3">
        <v>66.8</v>
      </c>
      <c r="L1854" s="3">
        <v>77</v>
      </c>
      <c r="M1854" s="3">
        <v>81.2</v>
      </c>
      <c r="N1854" s="3">
        <v>82.5</v>
      </c>
      <c r="O1854" s="3">
        <v>85.8</v>
      </c>
      <c r="P1854" s="3">
        <v>85.8</v>
      </c>
      <c r="Q1854" s="3">
        <v>80.900000000000006</v>
      </c>
      <c r="R1854" s="3">
        <v>68.95</v>
      </c>
      <c r="S1854" s="3">
        <v>65.150000000000006</v>
      </c>
      <c r="T1854" s="3">
        <v>64.8</v>
      </c>
      <c r="U1854" s="3">
        <v>64.7</v>
      </c>
      <c r="V1854" s="3">
        <v>65.3</v>
      </c>
      <c r="W1854" s="3">
        <v>68.849999999999994</v>
      </c>
      <c r="X1854" s="3">
        <v>78.75</v>
      </c>
      <c r="Y1854" s="3">
        <v>81.900000000000006</v>
      </c>
      <c r="Z1854" s="3">
        <v>82.2</v>
      </c>
      <c r="AA1854" s="3">
        <v>82.1</v>
      </c>
      <c r="AB1854" s="3">
        <v>81.45</v>
      </c>
      <c r="AC1854" s="3">
        <v>78.05</v>
      </c>
      <c r="AD1854" s="3">
        <v>68.7</v>
      </c>
      <c r="AE1854" s="3">
        <v>65.75</v>
      </c>
      <c r="AF1854" s="3">
        <v>65.5</v>
      </c>
      <c r="AG1854" s="3">
        <v>65.7</v>
      </c>
      <c r="AH1854" s="3">
        <v>66.25</v>
      </c>
      <c r="AI1854" s="3">
        <v>69.099999999999994</v>
      </c>
      <c r="AJ1854" s="3">
        <v>76.900000000000006</v>
      </c>
      <c r="AK1854" s="3">
        <v>79.400000000000006</v>
      </c>
      <c r="AL1854" s="3">
        <v>79.650000000000006</v>
      </c>
      <c r="AM1854" s="3">
        <v>79.55</v>
      </c>
      <c r="AN1854" s="3">
        <v>79</v>
      </c>
      <c r="AO1854" s="3">
        <v>76</v>
      </c>
      <c r="AP1854" s="3">
        <v>67.7</v>
      </c>
      <c r="AQ1854" s="3">
        <v>65.099999999999994</v>
      </c>
      <c r="AR1854" s="3">
        <v>64.849999999999994</v>
      </c>
      <c r="AS1854" s="3">
        <v>64.95</v>
      </c>
      <c r="AT1854" s="3">
        <v>65.599999999999994</v>
      </c>
      <c r="AU1854" s="3">
        <v>69.3</v>
      </c>
      <c r="AV1854" s="3">
        <v>79.8</v>
      </c>
      <c r="AW1854" s="3">
        <v>83.15</v>
      </c>
      <c r="AX1854" s="3">
        <v>83.6</v>
      </c>
      <c r="AY1854" s="3">
        <v>83.6</v>
      </c>
    </row>
    <row r="1855" spans="1:51" x14ac:dyDescent="0.35">
      <c r="A1855" s="5">
        <f t="shared" si="29"/>
        <v>45322</v>
      </c>
      <c r="B1855" t="s">
        <v>2796</v>
      </c>
      <c r="C1855" s="2">
        <v>45322</v>
      </c>
      <c r="D1855" s="3">
        <v>67</v>
      </c>
      <c r="E1855" s="3">
        <v>65.650000000000006</v>
      </c>
      <c r="F1855" s="3">
        <v>65.849999999999994</v>
      </c>
      <c r="G1855" s="3">
        <v>66.2</v>
      </c>
      <c r="H1855" s="3">
        <v>67.7</v>
      </c>
      <c r="I1855" s="3">
        <v>68.099999999999994</v>
      </c>
      <c r="J1855" s="3">
        <v>67.7</v>
      </c>
      <c r="K1855" s="3">
        <v>78.05</v>
      </c>
      <c r="L1855" s="3">
        <v>82.25</v>
      </c>
      <c r="M1855" s="3">
        <v>83.55</v>
      </c>
      <c r="N1855" s="3">
        <v>86.7</v>
      </c>
      <c r="O1855" s="3">
        <v>86.7</v>
      </c>
      <c r="P1855" s="3">
        <v>81.8</v>
      </c>
      <c r="Q1855" s="3">
        <v>70.2</v>
      </c>
      <c r="R1855" s="3">
        <v>66.55</v>
      </c>
      <c r="S1855" s="3">
        <v>66.2</v>
      </c>
      <c r="T1855" s="3">
        <v>66.150000000000006</v>
      </c>
      <c r="U1855" s="3">
        <v>66.75</v>
      </c>
      <c r="V1855" s="3">
        <v>70.3</v>
      </c>
      <c r="W1855" s="3">
        <v>80.099999999999994</v>
      </c>
      <c r="X1855" s="3">
        <v>83.25</v>
      </c>
      <c r="Y1855" s="3">
        <v>83.55</v>
      </c>
      <c r="Z1855" s="3">
        <v>83.45</v>
      </c>
      <c r="AA1855" s="3">
        <v>82.8</v>
      </c>
      <c r="AB1855" s="3">
        <v>79.25</v>
      </c>
      <c r="AC1855" s="3">
        <v>69.599999999999994</v>
      </c>
      <c r="AD1855" s="3">
        <v>66.599999999999994</v>
      </c>
      <c r="AE1855" s="3">
        <v>66.349999999999994</v>
      </c>
      <c r="AF1855" s="3">
        <v>66.55</v>
      </c>
      <c r="AG1855" s="3">
        <v>67.099999999999994</v>
      </c>
      <c r="AH1855" s="3">
        <v>69.95</v>
      </c>
      <c r="AI1855" s="3">
        <v>77.8</v>
      </c>
      <c r="AJ1855" s="3">
        <v>80.3</v>
      </c>
      <c r="AK1855" s="3">
        <v>80.55</v>
      </c>
      <c r="AL1855" s="3">
        <v>80.45</v>
      </c>
      <c r="AM1855" s="3">
        <v>79.95</v>
      </c>
      <c r="AN1855" s="3">
        <v>76.95</v>
      </c>
      <c r="AO1855" s="3">
        <v>68.7</v>
      </c>
      <c r="AP1855" s="3">
        <v>66.099999999999994</v>
      </c>
      <c r="AQ1855" s="3">
        <v>65.849999999999994</v>
      </c>
      <c r="AR1855" s="3">
        <v>65.95</v>
      </c>
      <c r="AS1855" s="3">
        <v>66.599999999999994</v>
      </c>
      <c r="AT1855" s="3">
        <v>70.349999999999994</v>
      </c>
      <c r="AU1855" s="3">
        <v>80.8</v>
      </c>
      <c r="AV1855" s="3">
        <v>84.15</v>
      </c>
      <c r="AW1855" s="3">
        <v>84.6</v>
      </c>
      <c r="AX1855" s="3">
        <v>84.6</v>
      </c>
      <c r="AY1855" s="3">
        <v>83.7</v>
      </c>
    </row>
    <row r="1856" spans="1:51" x14ac:dyDescent="0.35">
      <c r="A1856" s="5">
        <f t="shared" si="29"/>
        <v>45323</v>
      </c>
      <c r="B1856" t="s">
        <v>2797</v>
      </c>
      <c r="C1856" s="2">
        <v>45323</v>
      </c>
      <c r="D1856" s="3">
        <v>66.150000000000006</v>
      </c>
      <c r="E1856" s="3">
        <v>65.2</v>
      </c>
      <c r="F1856" s="3">
        <v>65.349999999999994</v>
      </c>
      <c r="G1856" s="3">
        <v>66</v>
      </c>
      <c r="H1856" s="3">
        <v>66.45</v>
      </c>
      <c r="I1856" s="3">
        <v>67.75</v>
      </c>
      <c r="J1856" s="3">
        <v>67.349999999999994</v>
      </c>
      <c r="K1856" s="3">
        <v>77.8</v>
      </c>
      <c r="L1856" s="3">
        <v>82</v>
      </c>
      <c r="M1856" s="3">
        <v>83.3</v>
      </c>
      <c r="N1856" s="3">
        <v>86.3</v>
      </c>
      <c r="O1856" s="3">
        <v>86.3</v>
      </c>
      <c r="P1856" s="3">
        <v>81.400000000000006</v>
      </c>
      <c r="Q1856" s="3">
        <v>70.150000000000006</v>
      </c>
      <c r="R1856" s="3">
        <v>66.599999999999994</v>
      </c>
      <c r="S1856" s="3">
        <v>66.25</v>
      </c>
      <c r="T1856" s="3">
        <v>66.25</v>
      </c>
      <c r="U1856" s="3">
        <v>66.849999999999994</v>
      </c>
      <c r="V1856" s="3">
        <v>70.45</v>
      </c>
      <c r="W1856" s="3">
        <v>80.349999999999994</v>
      </c>
      <c r="X1856" s="3">
        <v>83.5</v>
      </c>
      <c r="Y1856" s="3">
        <v>83.85</v>
      </c>
      <c r="Z1856" s="3">
        <v>83.7</v>
      </c>
      <c r="AA1856" s="3">
        <v>83.1</v>
      </c>
      <c r="AB1856" s="3">
        <v>79.45</v>
      </c>
      <c r="AC1856" s="3">
        <v>69.5</v>
      </c>
      <c r="AD1856" s="3">
        <v>66.400000000000006</v>
      </c>
      <c r="AE1856" s="3">
        <v>66.150000000000006</v>
      </c>
      <c r="AF1856" s="3">
        <v>66.349999999999994</v>
      </c>
      <c r="AG1856" s="3">
        <v>66.95</v>
      </c>
      <c r="AH1856" s="3">
        <v>69.900000000000006</v>
      </c>
      <c r="AI1856" s="3">
        <v>78.05</v>
      </c>
      <c r="AJ1856" s="3">
        <v>80.650000000000006</v>
      </c>
      <c r="AK1856" s="3">
        <v>80.95</v>
      </c>
      <c r="AL1856" s="3">
        <v>80.849999999999994</v>
      </c>
      <c r="AM1856" s="3">
        <v>80.3</v>
      </c>
      <c r="AN1856" s="3">
        <v>77.05</v>
      </c>
      <c r="AO1856" s="3">
        <v>68.099999999999994</v>
      </c>
      <c r="AP1856" s="3">
        <v>65.3</v>
      </c>
      <c r="AQ1856" s="3">
        <v>65.05</v>
      </c>
      <c r="AR1856" s="3">
        <v>65.150000000000006</v>
      </c>
      <c r="AS1856" s="3">
        <v>65.8</v>
      </c>
      <c r="AT1856" s="3">
        <v>69.55</v>
      </c>
      <c r="AU1856" s="3">
        <v>80.05</v>
      </c>
      <c r="AV1856" s="3">
        <v>83.4</v>
      </c>
      <c r="AW1856" s="3">
        <v>83.8</v>
      </c>
      <c r="AX1856" s="3">
        <v>83.85</v>
      </c>
      <c r="AY1856" s="3">
        <v>82.95</v>
      </c>
    </row>
    <row r="1857" spans="1:51" x14ac:dyDescent="0.35">
      <c r="A1857" s="5">
        <f t="shared" si="29"/>
        <v>45324</v>
      </c>
      <c r="B1857" t="s">
        <v>2798</v>
      </c>
      <c r="C1857" s="2">
        <v>45324</v>
      </c>
      <c r="D1857" s="3">
        <v>67.599999999999994</v>
      </c>
      <c r="E1857" s="3">
        <v>66.55</v>
      </c>
      <c r="F1857" s="3">
        <v>66.05</v>
      </c>
      <c r="G1857" s="3">
        <v>66.599999999999994</v>
      </c>
      <c r="H1857" s="3">
        <v>67.8</v>
      </c>
      <c r="I1857" s="3">
        <v>68.2</v>
      </c>
      <c r="J1857" s="3">
        <v>67.8</v>
      </c>
      <c r="K1857" s="3">
        <v>78.55</v>
      </c>
      <c r="L1857" s="3">
        <v>82.55</v>
      </c>
      <c r="M1857" s="3">
        <v>83.85</v>
      </c>
      <c r="N1857" s="3">
        <v>86.95</v>
      </c>
      <c r="O1857" s="3">
        <v>86.95</v>
      </c>
      <c r="P1857" s="3">
        <v>82.05</v>
      </c>
      <c r="Q1857" s="3">
        <v>71.099999999999994</v>
      </c>
      <c r="R1857" s="3">
        <v>67.650000000000006</v>
      </c>
      <c r="S1857" s="3">
        <v>67.2</v>
      </c>
      <c r="T1857" s="3">
        <v>66.95</v>
      </c>
      <c r="U1857" s="3">
        <v>67.45</v>
      </c>
      <c r="V1857" s="3">
        <v>70.95</v>
      </c>
      <c r="W1857" s="3">
        <v>80.75</v>
      </c>
      <c r="X1857" s="3">
        <v>83.85</v>
      </c>
      <c r="Y1857" s="3">
        <v>84.2</v>
      </c>
      <c r="Z1857" s="3">
        <v>84.05</v>
      </c>
      <c r="AA1857" s="3">
        <v>83.45</v>
      </c>
      <c r="AB1857" s="3">
        <v>79.900000000000006</v>
      </c>
      <c r="AC1857" s="3">
        <v>70.25</v>
      </c>
      <c r="AD1857" s="3">
        <v>67.2</v>
      </c>
      <c r="AE1857" s="3">
        <v>67</v>
      </c>
      <c r="AF1857" s="3">
        <v>67.2</v>
      </c>
      <c r="AG1857" s="3">
        <v>67.75</v>
      </c>
      <c r="AH1857" s="3">
        <v>70.599999999999994</v>
      </c>
      <c r="AI1857" s="3">
        <v>78.400000000000006</v>
      </c>
      <c r="AJ1857" s="3">
        <v>80.900000000000006</v>
      </c>
      <c r="AK1857" s="3">
        <v>81.150000000000006</v>
      </c>
      <c r="AL1857" s="3">
        <v>81.05</v>
      </c>
      <c r="AM1857" s="3">
        <v>80.55</v>
      </c>
      <c r="AN1857" s="3">
        <v>77.650000000000006</v>
      </c>
      <c r="AO1857" s="3">
        <v>69.650000000000006</v>
      </c>
      <c r="AP1857" s="3">
        <v>67.150000000000006</v>
      </c>
      <c r="AQ1857" s="3">
        <v>66.900000000000006</v>
      </c>
      <c r="AR1857" s="3">
        <v>67</v>
      </c>
      <c r="AS1857" s="3">
        <v>67.599999999999994</v>
      </c>
      <c r="AT1857" s="3">
        <v>71.349999999999994</v>
      </c>
      <c r="AU1857" s="3">
        <v>81.849999999999994</v>
      </c>
      <c r="AV1857" s="3">
        <v>85.2</v>
      </c>
      <c r="AW1857" s="3">
        <v>85.6</v>
      </c>
      <c r="AX1857" s="3">
        <v>85.6</v>
      </c>
      <c r="AY1857" s="3">
        <v>84.75</v>
      </c>
    </row>
    <row r="1858" spans="1:51" x14ac:dyDescent="0.35">
      <c r="A1858" s="5">
        <f t="shared" si="29"/>
        <v>45327</v>
      </c>
      <c r="B1858" t="s">
        <v>2799</v>
      </c>
      <c r="C1858" s="2">
        <v>45327</v>
      </c>
      <c r="D1858" s="3">
        <v>65.900000000000006</v>
      </c>
      <c r="E1858" s="3">
        <v>65.349999999999994</v>
      </c>
      <c r="F1858" s="3">
        <v>63.9</v>
      </c>
      <c r="G1858" s="3">
        <v>64.5</v>
      </c>
      <c r="H1858" s="3">
        <v>65.55</v>
      </c>
      <c r="I1858" s="3">
        <v>66.8</v>
      </c>
      <c r="J1858" s="3">
        <v>66.400000000000006</v>
      </c>
      <c r="K1858" s="3">
        <v>76.95</v>
      </c>
      <c r="L1858" s="3">
        <v>80.95</v>
      </c>
      <c r="M1858" s="3">
        <v>82.25</v>
      </c>
      <c r="N1858" s="3">
        <v>85.3</v>
      </c>
      <c r="O1858" s="3">
        <v>85.3</v>
      </c>
      <c r="P1858" s="3">
        <v>80.400000000000006</v>
      </c>
      <c r="Q1858" s="3">
        <v>69.5</v>
      </c>
      <c r="R1858" s="3">
        <v>66.099999999999994</v>
      </c>
      <c r="S1858" s="3">
        <v>65.849999999999994</v>
      </c>
      <c r="T1858" s="3">
        <v>66</v>
      </c>
      <c r="U1858" s="3">
        <v>66.599999999999994</v>
      </c>
      <c r="V1858" s="3">
        <v>70.099999999999994</v>
      </c>
      <c r="W1858" s="3">
        <v>79.650000000000006</v>
      </c>
      <c r="X1858" s="3">
        <v>82.75</v>
      </c>
      <c r="Y1858" s="3">
        <v>83.05</v>
      </c>
      <c r="Z1858" s="3">
        <v>83</v>
      </c>
      <c r="AA1858" s="3">
        <v>82.3</v>
      </c>
      <c r="AB1858" s="3">
        <v>78.400000000000006</v>
      </c>
      <c r="AC1858" s="3">
        <v>67.75</v>
      </c>
      <c r="AD1858" s="3">
        <v>64.400000000000006</v>
      </c>
      <c r="AE1858" s="3">
        <v>64.099999999999994</v>
      </c>
      <c r="AF1858" s="3">
        <v>64.3</v>
      </c>
      <c r="AG1858" s="3">
        <v>64.95</v>
      </c>
      <c r="AH1858" s="3">
        <v>68.349999999999994</v>
      </c>
      <c r="AI1858" s="3">
        <v>77.75</v>
      </c>
      <c r="AJ1858" s="3">
        <v>80.75</v>
      </c>
      <c r="AK1858" s="3">
        <v>81.05</v>
      </c>
      <c r="AL1858" s="3">
        <v>80.95</v>
      </c>
      <c r="AM1858" s="3">
        <v>80.3</v>
      </c>
      <c r="AN1858" s="3">
        <v>76.599999999999994</v>
      </c>
      <c r="AO1858" s="3">
        <v>66.45</v>
      </c>
      <c r="AP1858" s="3">
        <v>63.2</v>
      </c>
      <c r="AQ1858" s="3">
        <v>62.95</v>
      </c>
      <c r="AR1858" s="3">
        <v>63.1</v>
      </c>
      <c r="AS1858" s="3">
        <v>63.75</v>
      </c>
      <c r="AT1858" s="3">
        <v>67.55</v>
      </c>
      <c r="AU1858" s="3">
        <v>78.05</v>
      </c>
      <c r="AV1858" s="3">
        <v>81.400000000000006</v>
      </c>
      <c r="AW1858" s="3">
        <v>81.849999999999994</v>
      </c>
      <c r="AX1858" s="3">
        <v>81.849999999999994</v>
      </c>
      <c r="AY1858" s="3">
        <v>80.95</v>
      </c>
    </row>
    <row r="1859" spans="1:51" x14ac:dyDescent="0.35">
      <c r="A1859" s="5">
        <f t="shared" si="29"/>
        <v>45328</v>
      </c>
      <c r="B1859" t="s">
        <v>2800</v>
      </c>
      <c r="C1859" s="2">
        <v>45328</v>
      </c>
      <c r="D1859" s="3">
        <v>65.5</v>
      </c>
      <c r="E1859" s="3">
        <v>64.8</v>
      </c>
      <c r="F1859" s="3">
        <v>62.8</v>
      </c>
      <c r="G1859" s="3">
        <v>63.55</v>
      </c>
      <c r="H1859" s="3">
        <v>65.150000000000006</v>
      </c>
      <c r="I1859" s="3">
        <v>66.150000000000006</v>
      </c>
      <c r="J1859" s="3">
        <v>65.75</v>
      </c>
      <c r="K1859" s="3">
        <v>75.3</v>
      </c>
      <c r="L1859" s="3">
        <v>79.3</v>
      </c>
      <c r="M1859" s="3">
        <v>80.599999999999994</v>
      </c>
      <c r="N1859" s="3">
        <v>83.65</v>
      </c>
      <c r="O1859" s="3">
        <v>83.65</v>
      </c>
      <c r="P1859" s="3">
        <v>78.75</v>
      </c>
      <c r="Q1859" s="3">
        <v>68.45</v>
      </c>
      <c r="R1859" s="3">
        <v>65.2</v>
      </c>
      <c r="S1859" s="3">
        <v>64.8</v>
      </c>
      <c r="T1859" s="3">
        <v>64.650000000000006</v>
      </c>
      <c r="U1859" s="3">
        <v>65.150000000000006</v>
      </c>
      <c r="V1859" s="3">
        <v>68.55</v>
      </c>
      <c r="W1859" s="3">
        <v>78.05</v>
      </c>
      <c r="X1859" s="3">
        <v>81.099999999999994</v>
      </c>
      <c r="Y1859" s="3">
        <v>81.45</v>
      </c>
      <c r="Z1859" s="3">
        <v>81.3</v>
      </c>
      <c r="AA1859" s="3">
        <v>80.7</v>
      </c>
      <c r="AB1859" s="3">
        <v>77.05</v>
      </c>
      <c r="AC1859" s="3">
        <v>66.95</v>
      </c>
      <c r="AD1859" s="3">
        <v>63.8</v>
      </c>
      <c r="AE1859" s="3">
        <v>63.55</v>
      </c>
      <c r="AF1859" s="3">
        <v>63.7</v>
      </c>
      <c r="AG1859" s="3">
        <v>64.349999999999994</v>
      </c>
      <c r="AH1859" s="3">
        <v>67.8</v>
      </c>
      <c r="AI1859" s="3">
        <v>77.45</v>
      </c>
      <c r="AJ1859" s="3">
        <v>80.5</v>
      </c>
      <c r="AK1859" s="3">
        <v>80.849999999999994</v>
      </c>
      <c r="AL1859" s="3">
        <v>80.75</v>
      </c>
      <c r="AM1859" s="3">
        <v>80.099999999999994</v>
      </c>
      <c r="AN1859" s="3">
        <v>76.3</v>
      </c>
      <c r="AO1859" s="3">
        <v>65.95</v>
      </c>
      <c r="AP1859" s="3">
        <v>62.7</v>
      </c>
      <c r="AQ1859" s="3">
        <v>62.45</v>
      </c>
      <c r="AR1859" s="3">
        <v>62.6</v>
      </c>
      <c r="AS1859" s="3">
        <v>63.25</v>
      </c>
      <c r="AT1859" s="3">
        <v>67</v>
      </c>
      <c r="AU1859" s="3">
        <v>77.55</v>
      </c>
      <c r="AV1859" s="3">
        <v>80.900000000000006</v>
      </c>
      <c r="AW1859" s="3">
        <v>81.349999999999994</v>
      </c>
      <c r="AX1859" s="3">
        <v>81.349999999999994</v>
      </c>
      <c r="AY1859" s="3">
        <v>80.45</v>
      </c>
    </row>
    <row r="1860" spans="1:51" x14ac:dyDescent="0.35">
      <c r="A1860" s="5">
        <f t="shared" si="29"/>
        <v>45329</v>
      </c>
      <c r="B1860" t="s">
        <v>2801</v>
      </c>
      <c r="C1860" s="2">
        <v>45329</v>
      </c>
      <c r="D1860" s="3">
        <v>64.45</v>
      </c>
      <c r="E1860" s="3">
        <v>63.35</v>
      </c>
      <c r="F1860" s="3">
        <v>61.35</v>
      </c>
      <c r="G1860" s="3">
        <v>62.1</v>
      </c>
      <c r="H1860" s="3">
        <v>63.5</v>
      </c>
      <c r="I1860" s="3">
        <v>64.45</v>
      </c>
      <c r="J1860" s="3">
        <v>64.05</v>
      </c>
      <c r="K1860" s="3">
        <v>73.099999999999994</v>
      </c>
      <c r="L1860" s="3">
        <v>77.599999999999994</v>
      </c>
      <c r="M1860" s="3">
        <v>78.900000000000006</v>
      </c>
      <c r="N1860" s="3">
        <v>82.7</v>
      </c>
      <c r="O1860" s="3">
        <v>82.7</v>
      </c>
      <c r="P1860" s="3">
        <v>77.8</v>
      </c>
      <c r="Q1860" s="3">
        <v>67.650000000000006</v>
      </c>
      <c r="R1860" s="3">
        <v>64.45</v>
      </c>
      <c r="S1860" s="3">
        <v>63.8</v>
      </c>
      <c r="T1860" s="3">
        <v>62.95</v>
      </c>
      <c r="U1860" s="3">
        <v>63.25</v>
      </c>
      <c r="V1860" s="3">
        <v>66.75</v>
      </c>
      <c r="W1860" s="3">
        <v>76.599999999999994</v>
      </c>
      <c r="X1860" s="3">
        <v>79.7</v>
      </c>
      <c r="Y1860" s="3">
        <v>80.05</v>
      </c>
      <c r="Z1860" s="3">
        <v>79.900000000000006</v>
      </c>
      <c r="AA1860" s="3">
        <v>79.3</v>
      </c>
      <c r="AB1860" s="3">
        <v>75.75</v>
      </c>
      <c r="AC1860" s="3">
        <v>66.099999999999994</v>
      </c>
      <c r="AD1860" s="3">
        <v>63.05</v>
      </c>
      <c r="AE1860" s="3">
        <v>62.8</v>
      </c>
      <c r="AF1860" s="3">
        <v>62.95</v>
      </c>
      <c r="AG1860" s="3">
        <v>63.6</v>
      </c>
      <c r="AH1860" s="3">
        <v>66.95</v>
      </c>
      <c r="AI1860" s="3">
        <v>76.2</v>
      </c>
      <c r="AJ1860" s="3">
        <v>79.150000000000006</v>
      </c>
      <c r="AK1860" s="3">
        <v>79.5</v>
      </c>
      <c r="AL1860" s="3">
        <v>79.400000000000006</v>
      </c>
      <c r="AM1860" s="3">
        <v>78.75</v>
      </c>
      <c r="AN1860" s="3">
        <v>75.2</v>
      </c>
      <c r="AO1860" s="3">
        <v>65.349999999999994</v>
      </c>
      <c r="AP1860" s="3">
        <v>62.25</v>
      </c>
      <c r="AQ1860" s="3">
        <v>62</v>
      </c>
      <c r="AR1860" s="3">
        <v>62.1</v>
      </c>
      <c r="AS1860" s="3">
        <v>62.8</v>
      </c>
      <c r="AT1860" s="3">
        <v>66.55</v>
      </c>
      <c r="AU1860" s="3">
        <v>77.05</v>
      </c>
      <c r="AV1860" s="3">
        <v>80.400000000000006</v>
      </c>
      <c r="AW1860" s="3">
        <v>80.849999999999994</v>
      </c>
      <c r="AX1860" s="3">
        <v>80.849999999999994</v>
      </c>
      <c r="AY1860" s="3">
        <v>79.95</v>
      </c>
    </row>
    <row r="1861" spans="1:51" x14ac:dyDescent="0.35">
      <c r="A1861" s="5">
        <f t="shared" si="29"/>
        <v>45330</v>
      </c>
      <c r="B1861" t="s">
        <v>2802</v>
      </c>
      <c r="C1861" s="2">
        <v>45330</v>
      </c>
      <c r="D1861" s="3">
        <v>63.85</v>
      </c>
      <c r="E1861" s="3">
        <v>62.7</v>
      </c>
      <c r="F1861" s="3">
        <v>60.5</v>
      </c>
      <c r="G1861" s="3">
        <v>61.1</v>
      </c>
      <c r="H1861" s="3">
        <v>62.7</v>
      </c>
      <c r="I1861" s="3">
        <v>63.65</v>
      </c>
      <c r="J1861" s="3">
        <v>63.25</v>
      </c>
      <c r="K1861" s="3">
        <v>71.25</v>
      </c>
      <c r="L1861" s="3">
        <v>75.75</v>
      </c>
      <c r="M1861" s="3">
        <v>77.05</v>
      </c>
      <c r="N1861" s="3">
        <v>80.650000000000006</v>
      </c>
      <c r="O1861" s="3">
        <v>80.650000000000006</v>
      </c>
      <c r="P1861" s="3">
        <v>75.75</v>
      </c>
      <c r="Q1861" s="3">
        <v>66.2</v>
      </c>
      <c r="R1861" s="3">
        <v>63.2</v>
      </c>
      <c r="S1861" s="3">
        <v>62.75</v>
      </c>
      <c r="T1861" s="3">
        <v>62.45</v>
      </c>
      <c r="U1861" s="3">
        <v>62.85</v>
      </c>
      <c r="V1861" s="3">
        <v>66</v>
      </c>
      <c r="W1861" s="3">
        <v>74.8</v>
      </c>
      <c r="X1861" s="3">
        <v>77.599999999999994</v>
      </c>
      <c r="Y1861" s="3">
        <v>77.900000000000006</v>
      </c>
      <c r="Z1861" s="3">
        <v>77.8</v>
      </c>
      <c r="AA1861" s="3">
        <v>77.2</v>
      </c>
      <c r="AB1861" s="3">
        <v>73.95</v>
      </c>
      <c r="AC1861" s="3">
        <v>65.05</v>
      </c>
      <c r="AD1861" s="3">
        <v>62.25</v>
      </c>
      <c r="AE1861" s="3">
        <v>62</v>
      </c>
      <c r="AF1861" s="3">
        <v>62.15</v>
      </c>
      <c r="AG1861" s="3">
        <v>62.75</v>
      </c>
      <c r="AH1861" s="3">
        <v>65.95</v>
      </c>
      <c r="AI1861" s="3">
        <v>74.849999999999994</v>
      </c>
      <c r="AJ1861" s="3">
        <v>77.7</v>
      </c>
      <c r="AK1861" s="3">
        <v>78</v>
      </c>
      <c r="AL1861" s="3">
        <v>77.900000000000006</v>
      </c>
      <c r="AM1861" s="3">
        <v>77.3</v>
      </c>
      <c r="AN1861" s="3">
        <v>74.05</v>
      </c>
      <c r="AO1861" s="3">
        <v>65.150000000000006</v>
      </c>
      <c r="AP1861" s="3">
        <v>62.35</v>
      </c>
      <c r="AQ1861" s="3">
        <v>62.1</v>
      </c>
      <c r="AR1861" s="3">
        <v>62.2</v>
      </c>
      <c r="AS1861" s="3">
        <v>62.85</v>
      </c>
      <c r="AT1861" s="3">
        <v>66.599999999999994</v>
      </c>
      <c r="AU1861" s="3">
        <v>77.05</v>
      </c>
      <c r="AV1861" s="3">
        <v>80.400000000000006</v>
      </c>
      <c r="AW1861" s="3">
        <v>80.8</v>
      </c>
      <c r="AX1861" s="3">
        <v>80.8</v>
      </c>
      <c r="AY1861" s="3">
        <v>79.95</v>
      </c>
    </row>
    <row r="1862" spans="1:51" x14ac:dyDescent="0.35">
      <c r="A1862" s="5">
        <f t="shared" si="29"/>
        <v>45331</v>
      </c>
      <c r="B1862" t="s">
        <v>2824</v>
      </c>
      <c r="C1862" s="2">
        <v>45331</v>
      </c>
      <c r="D1862" s="3">
        <v>62.2</v>
      </c>
      <c r="E1862" s="3">
        <v>61.5</v>
      </c>
      <c r="F1862" s="3">
        <v>59.4</v>
      </c>
      <c r="G1862" s="3">
        <v>59.75</v>
      </c>
      <c r="H1862" s="3">
        <v>61.35</v>
      </c>
      <c r="I1862" s="3">
        <v>62.75</v>
      </c>
      <c r="J1862" s="3">
        <v>62.35</v>
      </c>
      <c r="K1862" s="3">
        <v>69.8</v>
      </c>
      <c r="L1862" s="3">
        <v>74.3</v>
      </c>
      <c r="M1862" s="3">
        <v>75.599999999999994</v>
      </c>
      <c r="N1862" s="3">
        <v>79</v>
      </c>
      <c r="O1862" s="3">
        <v>79</v>
      </c>
      <c r="P1862" s="3">
        <v>74.099999999999994</v>
      </c>
      <c r="Q1862" s="3">
        <v>64.900000000000006</v>
      </c>
      <c r="R1862" s="3">
        <v>62</v>
      </c>
      <c r="S1862" s="3">
        <v>61.65</v>
      </c>
      <c r="T1862" s="3">
        <v>61.45</v>
      </c>
      <c r="U1862" s="3">
        <v>61.9</v>
      </c>
      <c r="V1862" s="3">
        <v>65</v>
      </c>
      <c r="W1862" s="3">
        <v>73.55</v>
      </c>
      <c r="X1862" s="3">
        <v>76.3</v>
      </c>
      <c r="Y1862" s="3">
        <v>76.55</v>
      </c>
      <c r="Z1862" s="3">
        <v>76.45</v>
      </c>
      <c r="AA1862" s="3">
        <v>75.900000000000006</v>
      </c>
      <c r="AB1862" s="3">
        <v>72.95</v>
      </c>
      <c r="AC1862" s="3">
        <v>64.900000000000006</v>
      </c>
      <c r="AD1862" s="3">
        <v>62.4</v>
      </c>
      <c r="AE1862" s="3">
        <v>62.15</v>
      </c>
      <c r="AF1862" s="3">
        <v>62.3</v>
      </c>
      <c r="AG1862" s="3">
        <v>62.85</v>
      </c>
      <c r="AH1862" s="3">
        <v>65.849999999999994</v>
      </c>
      <c r="AI1862" s="3">
        <v>74.2</v>
      </c>
      <c r="AJ1862" s="3">
        <v>76.849999999999994</v>
      </c>
      <c r="AK1862" s="3">
        <v>77.099999999999994</v>
      </c>
      <c r="AL1862" s="3">
        <v>77</v>
      </c>
      <c r="AM1862" s="3">
        <v>76.45</v>
      </c>
      <c r="AN1862" s="3">
        <v>73.400000000000006</v>
      </c>
      <c r="AO1862" s="3">
        <v>65</v>
      </c>
      <c r="AP1862" s="3">
        <v>62.35</v>
      </c>
      <c r="AQ1862" s="3">
        <v>62.1</v>
      </c>
      <c r="AR1862" s="3">
        <v>62.2</v>
      </c>
      <c r="AS1862" s="3">
        <v>62.8</v>
      </c>
      <c r="AT1862" s="3">
        <v>66.55</v>
      </c>
      <c r="AU1862" s="3">
        <v>77</v>
      </c>
      <c r="AV1862" s="3">
        <v>80.349999999999994</v>
      </c>
      <c r="AW1862" s="3">
        <v>80.75</v>
      </c>
      <c r="AX1862" s="3">
        <v>80.75</v>
      </c>
      <c r="AY1862" s="3">
        <v>79.900000000000006</v>
      </c>
    </row>
    <row r="1863" spans="1:51" x14ac:dyDescent="0.35">
      <c r="A1863" s="5">
        <f t="shared" si="29"/>
        <v>45334</v>
      </c>
      <c r="B1863" t="s">
        <v>2829</v>
      </c>
      <c r="C1863" s="2">
        <v>45334</v>
      </c>
      <c r="D1863" s="3">
        <v>59.7</v>
      </c>
      <c r="E1863" s="3">
        <v>58.85</v>
      </c>
      <c r="F1863" s="3">
        <v>57.55</v>
      </c>
      <c r="G1863" s="3">
        <v>58.15</v>
      </c>
      <c r="H1863" s="3">
        <v>59.75</v>
      </c>
      <c r="I1863" s="3">
        <v>60.8</v>
      </c>
      <c r="J1863" s="3">
        <v>60.4</v>
      </c>
      <c r="K1863" s="3">
        <v>67.95</v>
      </c>
      <c r="L1863" s="3">
        <v>72.45</v>
      </c>
      <c r="M1863" s="3">
        <v>73.75</v>
      </c>
      <c r="N1863" s="3">
        <v>77.150000000000006</v>
      </c>
      <c r="O1863" s="3">
        <v>77.150000000000006</v>
      </c>
      <c r="P1863" s="3">
        <v>72.25</v>
      </c>
      <c r="Q1863" s="3">
        <v>63.55</v>
      </c>
      <c r="R1863" s="3">
        <v>60.8</v>
      </c>
      <c r="S1863" s="3">
        <v>60.55</v>
      </c>
      <c r="T1863" s="3">
        <v>60.6</v>
      </c>
      <c r="U1863" s="3">
        <v>61.1</v>
      </c>
      <c r="V1863" s="3">
        <v>64</v>
      </c>
      <c r="W1863" s="3">
        <v>72.349999999999994</v>
      </c>
      <c r="X1863" s="3">
        <v>75.05</v>
      </c>
      <c r="Y1863" s="3">
        <v>75.3</v>
      </c>
      <c r="Z1863" s="3">
        <v>75.150000000000006</v>
      </c>
      <c r="AA1863" s="3">
        <v>74.650000000000006</v>
      </c>
      <c r="AB1863" s="3">
        <v>71.849999999999994</v>
      </c>
      <c r="AC1863" s="3">
        <v>63.95</v>
      </c>
      <c r="AD1863" s="3">
        <v>61.45</v>
      </c>
      <c r="AE1863" s="3">
        <v>61.25</v>
      </c>
      <c r="AF1863" s="3">
        <v>61.35</v>
      </c>
      <c r="AG1863" s="3">
        <v>61.9</v>
      </c>
      <c r="AH1863" s="3">
        <v>64.8</v>
      </c>
      <c r="AI1863" s="3">
        <v>73.099999999999994</v>
      </c>
      <c r="AJ1863" s="3">
        <v>75.75</v>
      </c>
      <c r="AK1863" s="3">
        <v>76</v>
      </c>
      <c r="AL1863" s="3">
        <v>75.900000000000006</v>
      </c>
      <c r="AM1863" s="3">
        <v>75.349999999999994</v>
      </c>
      <c r="AN1863" s="3">
        <v>72.349999999999994</v>
      </c>
      <c r="AO1863" s="3">
        <v>63.85</v>
      </c>
      <c r="AP1863" s="3">
        <v>61.15</v>
      </c>
      <c r="AQ1863" s="3">
        <v>60.9</v>
      </c>
      <c r="AR1863" s="3">
        <v>61</v>
      </c>
      <c r="AS1863" s="3">
        <v>61.65</v>
      </c>
      <c r="AT1863" s="3">
        <v>65.25</v>
      </c>
      <c r="AU1863" s="3">
        <v>75.75</v>
      </c>
      <c r="AV1863" s="3">
        <v>79.099999999999994</v>
      </c>
      <c r="AW1863" s="3">
        <v>79.55</v>
      </c>
      <c r="AX1863" s="3">
        <v>79.55</v>
      </c>
      <c r="AY1863" s="3">
        <v>78.650000000000006</v>
      </c>
    </row>
    <row r="1864" spans="1:51" x14ac:dyDescent="0.35">
      <c r="A1864" s="5">
        <f t="shared" si="29"/>
        <v>45335</v>
      </c>
      <c r="B1864" t="s">
        <v>2835</v>
      </c>
      <c r="C1864" s="2">
        <v>45335</v>
      </c>
      <c r="D1864" s="3">
        <v>59.3</v>
      </c>
      <c r="E1864" s="3">
        <v>58.35</v>
      </c>
      <c r="F1864" s="3">
        <v>56.85</v>
      </c>
      <c r="G1864" s="3">
        <v>57.3</v>
      </c>
      <c r="H1864" s="3">
        <v>58.8</v>
      </c>
      <c r="I1864" s="3">
        <v>59.95</v>
      </c>
      <c r="J1864" s="3">
        <v>59.55</v>
      </c>
      <c r="K1864" s="3">
        <v>66.8</v>
      </c>
      <c r="L1864" s="3">
        <v>71.3</v>
      </c>
      <c r="M1864" s="3">
        <v>72.599999999999994</v>
      </c>
      <c r="N1864" s="3">
        <v>75.95</v>
      </c>
      <c r="O1864" s="3">
        <v>75.95</v>
      </c>
      <c r="P1864" s="3">
        <v>71.05</v>
      </c>
      <c r="Q1864" s="3">
        <v>62.4</v>
      </c>
      <c r="R1864" s="3">
        <v>59.7</v>
      </c>
      <c r="S1864" s="3">
        <v>59.4</v>
      </c>
      <c r="T1864" s="3">
        <v>59.35</v>
      </c>
      <c r="U1864" s="3">
        <v>59.85</v>
      </c>
      <c r="V1864" s="3">
        <v>62.85</v>
      </c>
      <c r="W1864" s="3">
        <v>71.5</v>
      </c>
      <c r="X1864" s="3">
        <v>74.25</v>
      </c>
      <c r="Y1864" s="3">
        <v>74.5</v>
      </c>
      <c r="Z1864" s="3">
        <v>74.349999999999994</v>
      </c>
      <c r="AA1864" s="3">
        <v>73.849999999999994</v>
      </c>
      <c r="AB1864" s="3">
        <v>71.45</v>
      </c>
      <c r="AC1864" s="3">
        <v>64.55</v>
      </c>
      <c r="AD1864" s="3">
        <v>62.4</v>
      </c>
      <c r="AE1864" s="3">
        <v>62.2</v>
      </c>
      <c r="AF1864" s="3">
        <v>62.3</v>
      </c>
      <c r="AG1864" s="3">
        <v>62.85</v>
      </c>
      <c r="AH1864" s="3">
        <v>65.650000000000006</v>
      </c>
      <c r="AI1864" s="3">
        <v>73.650000000000006</v>
      </c>
      <c r="AJ1864" s="3">
        <v>76.2</v>
      </c>
      <c r="AK1864" s="3">
        <v>76.45</v>
      </c>
      <c r="AL1864" s="3">
        <v>76.349999999999994</v>
      </c>
      <c r="AM1864" s="3">
        <v>75.849999999999994</v>
      </c>
      <c r="AN1864" s="3">
        <v>72.95</v>
      </c>
      <c r="AO1864" s="3">
        <v>64.75</v>
      </c>
      <c r="AP1864" s="3">
        <v>62.1</v>
      </c>
      <c r="AQ1864" s="3">
        <v>61.9</v>
      </c>
      <c r="AR1864" s="3">
        <v>62</v>
      </c>
      <c r="AS1864" s="3">
        <v>62.6</v>
      </c>
      <c r="AT1864" s="3">
        <v>66.2</v>
      </c>
      <c r="AU1864" s="3">
        <v>76.7</v>
      </c>
      <c r="AV1864" s="3">
        <v>80.05</v>
      </c>
      <c r="AW1864" s="3">
        <v>80.5</v>
      </c>
      <c r="AX1864" s="3">
        <v>80.5</v>
      </c>
      <c r="AY1864" s="3">
        <v>79.599999999999994</v>
      </c>
    </row>
    <row r="1865" spans="1:51" x14ac:dyDescent="0.35">
      <c r="A1865" s="5">
        <f t="shared" si="29"/>
        <v>45336</v>
      </c>
      <c r="B1865" t="s">
        <v>2836</v>
      </c>
      <c r="C1865" s="2">
        <v>45336</v>
      </c>
      <c r="D1865" s="3">
        <v>58.05</v>
      </c>
      <c r="E1865" s="3">
        <v>57.2</v>
      </c>
      <c r="F1865" s="3">
        <v>56.3</v>
      </c>
      <c r="G1865" s="3">
        <v>57</v>
      </c>
      <c r="H1865" s="3">
        <v>58.05</v>
      </c>
      <c r="I1865" s="3">
        <v>59</v>
      </c>
      <c r="J1865" s="3">
        <v>58.6</v>
      </c>
      <c r="K1865" s="3">
        <v>65.3</v>
      </c>
      <c r="L1865" s="3">
        <v>69.8</v>
      </c>
      <c r="M1865" s="3">
        <v>71.099999999999994</v>
      </c>
      <c r="N1865" s="3">
        <v>74.45</v>
      </c>
      <c r="O1865" s="3">
        <v>74.45</v>
      </c>
      <c r="P1865" s="3">
        <v>69.55</v>
      </c>
      <c r="Q1865" s="3">
        <v>62.4</v>
      </c>
      <c r="R1865" s="3">
        <v>60.15</v>
      </c>
      <c r="S1865" s="3">
        <v>59.85</v>
      </c>
      <c r="T1865" s="3">
        <v>59.8</v>
      </c>
      <c r="U1865" s="3">
        <v>60.2</v>
      </c>
      <c r="V1865" s="3">
        <v>63</v>
      </c>
      <c r="W1865" s="3">
        <v>70.8</v>
      </c>
      <c r="X1865" s="3">
        <v>73.3</v>
      </c>
      <c r="Y1865" s="3">
        <v>73.55</v>
      </c>
      <c r="Z1865" s="3">
        <v>73.400000000000006</v>
      </c>
      <c r="AA1865" s="3">
        <v>72.95</v>
      </c>
      <c r="AB1865" s="3">
        <v>70.5</v>
      </c>
      <c r="AC1865" s="3">
        <v>63.8</v>
      </c>
      <c r="AD1865" s="3">
        <v>61.65</v>
      </c>
      <c r="AE1865" s="3">
        <v>61.45</v>
      </c>
      <c r="AF1865" s="3">
        <v>61.55</v>
      </c>
      <c r="AG1865" s="3">
        <v>62.05</v>
      </c>
      <c r="AH1865" s="3">
        <v>64.849999999999994</v>
      </c>
      <c r="AI1865" s="3">
        <v>72.599999999999994</v>
      </c>
      <c r="AJ1865" s="3">
        <v>75.099999999999994</v>
      </c>
      <c r="AK1865" s="3">
        <v>75.349999999999994</v>
      </c>
      <c r="AL1865" s="3">
        <v>75.25</v>
      </c>
      <c r="AM1865" s="3">
        <v>74.75</v>
      </c>
      <c r="AN1865" s="3">
        <v>71.75</v>
      </c>
      <c r="AO1865" s="3">
        <v>63.45</v>
      </c>
      <c r="AP1865" s="3">
        <v>60.85</v>
      </c>
      <c r="AQ1865" s="3">
        <v>60.6</v>
      </c>
      <c r="AR1865" s="3">
        <v>60.7</v>
      </c>
      <c r="AS1865" s="3">
        <v>61.3</v>
      </c>
      <c r="AT1865" s="3">
        <v>65.05</v>
      </c>
      <c r="AU1865" s="3">
        <v>75.5</v>
      </c>
      <c r="AV1865" s="3">
        <v>78.8</v>
      </c>
      <c r="AW1865" s="3">
        <v>79.25</v>
      </c>
      <c r="AX1865" s="3">
        <v>79.25</v>
      </c>
      <c r="AY1865" s="3">
        <v>78.400000000000006</v>
      </c>
    </row>
    <row r="1866" spans="1:51" x14ac:dyDescent="0.35">
      <c r="A1866" s="5">
        <f t="shared" si="29"/>
        <v>45337</v>
      </c>
      <c r="B1866" t="s">
        <v>2837</v>
      </c>
      <c r="C1866" s="2">
        <v>45337</v>
      </c>
      <c r="D1866" s="3">
        <v>58.2</v>
      </c>
      <c r="E1866" s="3">
        <v>57.35</v>
      </c>
      <c r="F1866" s="3">
        <v>56.55</v>
      </c>
      <c r="G1866" s="3">
        <v>57.05</v>
      </c>
      <c r="H1866" s="3">
        <v>58.6</v>
      </c>
      <c r="I1866" s="3">
        <v>59.8</v>
      </c>
      <c r="J1866" s="3">
        <v>59.4</v>
      </c>
      <c r="K1866" s="3">
        <v>65.75</v>
      </c>
      <c r="L1866" s="3">
        <v>70.25</v>
      </c>
      <c r="M1866" s="3">
        <v>71.55</v>
      </c>
      <c r="N1866" s="3">
        <v>75.650000000000006</v>
      </c>
      <c r="O1866" s="3">
        <v>75.650000000000006</v>
      </c>
      <c r="P1866" s="3">
        <v>70.75</v>
      </c>
      <c r="Q1866" s="3">
        <v>62.85</v>
      </c>
      <c r="R1866" s="3">
        <v>60.35</v>
      </c>
      <c r="S1866" s="3">
        <v>60.2</v>
      </c>
      <c r="T1866" s="3">
        <v>60.3</v>
      </c>
      <c r="U1866" s="3">
        <v>60.85</v>
      </c>
      <c r="V1866" s="3">
        <v>63.65</v>
      </c>
      <c r="W1866" s="3">
        <v>71.349999999999994</v>
      </c>
      <c r="X1866" s="3">
        <v>73.8</v>
      </c>
      <c r="Y1866" s="3">
        <v>74.05</v>
      </c>
      <c r="Z1866" s="3">
        <v>73.95</v>
      </c>
      <c r="AA1866" s="3">
        <v>73.45</v>
      </c>
      <c r="AB1866" s="3">
        <v>70.900000000000006</v>
      </c>
      <c r="AC1866" s="3">
        <v>64</v>
      </c>
      <c r="AD1866" s="3">
        <v>61.8</v>
      </c>
      <c r="AE1866" s="3">
        <v>61.6</v>
      </c>
      <c r="AF1866" s="3">
        <v>61.7</v>
      </c>
      <c r="AG1866" s="3">
        <v>62.25</v>
      </c>
      <c r="AH1866" s="3">
        <v>65.099999999999994</v>
      </c>
      <c r="AI1866" s="3">
        <v>73.099999999999994</v>
      </c>
      <c r="AJ1866" s="3">
        <v>75.650000000000006</v>
      </c>
      <c r="AK1866" s="3">
        <v>75.900000000000006</v>
      </c>
      <c r="AL1866" s="3">
        <v>75.849999999999994</v>
      </c>
      <c r="AM1866" s="3">
        <v>75.3</v>
      </c>
      <c r="AN1866" s="3">
        <v>72.3</v>
      </c>
      <c r="AO1866" s="3">
        <v>64</v>
      </c>
      <c r="AP1866" s="3">
        <v>61.4</v>
      </c>
      <c r="AQ1866" s="3">
        <v>61.15</v>
      </c>
      <c r="AR1866" s="3">
        <v>61.2</v>
      </c>
      <c r="AS1866" s="3">
        <v>61.85</v>
      </c>
      <c r="AT1866" s="3">
        <v>65.599999999999994</v>
      </c>
      <c r="AU1866" s="3">
        <v>76.05</v>
      </c>
      <c r="AV1866" s="3">
        <v>79.400000000000006</v>
      </c>
      <c r="AW1866" s="3">
        <v>79.8</v>
      </c>
      <c r="AX1866" s="3">
        <v>79.8</v>
      </c>
      <c r="AY1866" s="3">
        <v>78.95</v>
      </c>
    </row>
    <row r="1867" spans="1:51" x14ac:dyDescent="0.35">
      <c r="A1867" s="5">
        <f t="shared" si="29"/>
        <v>45338</v>
      </c>
      <c r="B1867" t="s">
        <v>2838</v>
      </c>
      <c r="C1867" s="2">
        <v>45338</v>
      </c>
      <c r="D1867" s="3">
        <v>57.2</v>
      </c>
      <c r="E1867" s="3">
        <v>56.3</v>
      </c>
      <c r="F1867" s="3">
        <v>55.35</v>
      </c>
      <c r="G1867" s="3">
        <v>57.45</v>
      </c>
      <c r="H1867" s="3">
        <v>58</v>
      </c>
      <c r="I1867" s="3">
        <v>59.55</v>
      </c>
      <c r="J1867" s="3">
        <v>59.15</v>
      </c>
      <c r="K1867" s="3">
        <v>65.5</v>
      </c>
      <c r="L1867" s="3">
        <v>70</v>
      </c>
      <c r="M1867" s="3">
        <v>71.3</v>
      </c>
      <c r="N1867" s="3">
        <v>75</v>
      </c>
      <c r="O1867" s="3">
        <v>75</v>
      </c>
      <c r="P1867" s="3">
        <v>70.099999999999994</v>
      </c>
      <c r="Q1867" s="3">
        <v>62.65</v>
      </c>
      <c r="R1867" s="3">
        <v>60.3</v>
      </c>
      <c r="S1867" s="3">
        <v>60.1</v>
      </c>
      <c r="T1867" s="3">
        <v>60.2</v>
      </c>
      <c r="U1867" s="3">
        <v>60.7</v>
      </c>
      <c r="V1867" s="3">
        <v>63.45</v>
      </c>
      <c r="W1867" s="3">
        <v>70.95</v>
      </c>
      <c r="X1867" s="3">
        <v>73.349999999999994</v>
      </c>
      <c r="Y1867" s="3">
        <v>73.599999999999994</v>
      </c>
      <c r="Z1867" s="3">
        <v>73.5</v>
      </c>
      <c r="AA1867" s="3">
        <v>73.05</v>
      </c>
      <c r="AB1867" s="3">
        <v>70.55</v>
      </c>
      <c r="AC1867" s="3">
        <v>63.75</v>
      </c>
      <c r="AD1867" s="3">
        <v>61.65</v>
      </c>
      <c r="AE1867" s="3">
        <v>61.45</v>
      </c>
      <c r="AF1867" s="3">
        <v>61.55</v>
      </c>
      <c r="AG1867" s="3">
        <v>62.05</v>
      </c>
      <c r="AH1867" s="3">
        <v>64.7</v>
      </c>
      <c r="AI1867" s="3">
        <v>72.099999999999994</v>
      </c>
      <c r="AJ1867" s="3">
        <v>74.45</v>
      </c>
      <c r="AK1867" s="3">
        <v>74.7</v>
      </c>
      <c r="AL1867" s="3">
        <v>74.650000000000006</v>
      </c>
      <c r="AM1867" s="3">
        <v>74.099999999999994</v>
      </c>
      <c r="AN1867" s="3">
        <v>71.099999999999994</v>
      </c>
      <c r="AO1867" s="3">
        <v>62.85</v>
      </c>
      <c r="AP1867" s="3">
        <v>60.2</v>
      </c>
      <c r="AQ1867" s="3">
        <v>60</v>
      </c>
      <c r="AR1867" s="3">
        <v>60.05</v>
      </c>
      <c r="AS1867" s="3">
        <v>60.7</v>
      </c>
      <c r="AT1867" s="3">
        <v>64.400000000000006</v>
      </c>
      <c r="AU1867" s="3">
        <v>74.900000000000006</v>
      </c>
      <c r="AV1867" s="3">
        <v>78.2</v>
      </c>
      <c r="AW1867" s="3">
        <v>78.650000000000006</v>
      </c>
      <c r="AX1867" s="3">
        <v>78.650000000000006</v>
      </c>
      <c r="AY1867" s="3">
        <v>77.75</v>
      </c>
    </row>
    <row r="1868" spans="1:51" x14ac:dyDescent="0.35">
      <c r="A1868" s="5">
        <f t="shared" si="29"/>
        <v>45341</v>
      </c>
      <c r="B1868" t="s">
        <v>2839</v>
      </c>
      <c r="C1868" s="2">
        <v>45341</v>
      </c>
      <c r="D1868" s="3">
        <v>54.65</v>
      </c>
      <c r="E1868" s="3">
        <v>54.25</v>
      </c>
      <c r="F1868" s="3">
        <v>52.3</v>
      </c>
      <c r="G1868" s="3">
        <v>55</v>
      </c>
      <c r="H1868" s="3">
        <v>55.8</v>
      </c>
      <c r="I1868" s="3">
        <v>57.25</v>
      </c>
      <c r="J1868" s="3">
        <v>56.85</v>
      </c>
      <c r="K1868" s="3">
        <v>63.75</v>
      </c>
      <c r="L1868" s="3">
        <v>68.25</v>
      </c>
      <c r="M1868" s="3">
        <v>69.55</v>
      </c>
      <c r="N1868" s="3">
        <v>73.45</v>
      </c>
      <c r="O1868" s="3">
        <v>73.45</v>
      </c>
      <c r="P1868" s="3">
        <v>68.55</v>
      </c>
      <c r="Q1868" s="3">
        <v>61.15</v>
      </c>
      <c r="R1868" s="3">
        <v>58.8</v>
      </c>
      <c r="S1868" s="3">
        <v>58.55</v>
      </c>
      <c r="T1868" s="3">
        <v>58.6</v>
      </c>
      <c r="U1868" s="3">
        <v>59.05</v>
      </c>
      <c r="V1868" s="3">
        <v>61.75</v>
      </c>
      <c r="W1868" s="3">
        <v>69.099999999999994</v>
      </c>
      <c r="X1868" s="3">
        <v>71.45</v>
      </c>
      <c r="Y1868" s="3">
        <v>71.7</v>
      </c>
      <c r="Z1868" s="3">
        <v>71.599999999999994</v>
      </c>
      <c r="AA1868" s="3">
        <v>71.150000000000006</v>
      </c>
      <c r="AB1868" s="3">
        <v>68.8</v>
      </c>
      <c r="AC1868" s="3">
        <v>62.45</v>
      </c>
      <c r="AD1868" s="3">
        <v>60.4</v>
      </c>
      <c r="AE1868" s="3">
        <v>60.25</v>
      </c>
      <c r="AF1868" s="3">
        <v>60.35</v>
      </c>
      <c r="AG1868" s="3">
        <v>60.8</v>
      </c>
      <c r="AH1868" s="3">
        <v>63.3</v>
      </c>
      <c r="AI1868" s="3">
        <v>70.25</v>
      </c>
      <c r="AJ1868" s="3">
        <v>72.45</v>
      </c>
      <c r="AK1868" s="3">
        <v>72.7</v>
      </c>
      <c r="AL1868" s="3">
        <v>72.599999999999994</v>
      </c>
      <c r="AM1868" s="3">
        <v>72.150000000000006</v>
      </c>
      <c r="AN1868" s="3">
        <v>69.45</v>
      </c>
      <c r="AO1868" s="3">
        <v>62</v>
      </c>
      <c r="AP1868" s="3">
        <v>59.65</v>
      </c>
      <c r="AQ1868" s="3">
        <v>59.45</v>
      </c>
      <c r="AR1868" s="3">
        <v>59.5</v>
      </c>
      <c r="AS1868" s="3">
        <v>60.1</v>
      </c>
      <c r="AT1868" s="3">
        <v>63.8</v>
      </c>
      <c r="AU1868" s="3">
        <v>74.25</v>
      </c>
      <c r="AV1868" s="3">
        <v>77.599999999999994</v>
      </c>
      <c r="AW1868" s="3">
        <v>78</v>
      </c>
      <c r="AX1868" s="3">
        <v>78.05</v>
      </c>
      <c r="AY1868" s="3">
        <v>77.150000000000006</v>
      </c>
    </row>
    <row r="1869" spans="1:51" x14ac:dyDescent="0.35">
      <c r="A1869" s="5">
        <f t="shared" si="29"/>
        <v>45342</v>
      </c>
      <c r="B1869" t="s">
        <v>2840</v>
      </c>
      <c r="C1869" s="2">
        <v>45342</v>
      </c>
      <c r="D1869" s="3">
        <v>55.15</v>
      </c>
      <c r="E1869" s="3">
        <v>54.6</v>
      </c>
      <c r="F1869" s="3">
        <v>52.55</v>
      </c>
      <c r="G1869" s="3">
        <v>54.9</v>
      </c>
      <c r="H1869" s="3">
        <v>56.55</v>
      </c>
      <c r="I1869" s="3">
        <v>58.05</v>
      </c>
      <c r="J1869" s="3">
        <v>57.65</v>
      </c>
      <c r="K1869" s="3">
        <v>64.55</v>
      </c>
      <c r="L1869" s="3">
        <v>69.05</v>
      </c>
      <c r="M1869" s="3">
        <v>70.349999999999994</v>
      </c>
      <c r="N1869" s="3">
        <v>74.45</v>
      </c>
      <c r="O1869" s="3">
        <v>74.45</v>
      </c>
      <c r="P1869" s="3">
        <v>69.55</v>
      </c>
      <c r="Q1869" s="3">
        <v>61.65</v>
      </c>
      <c r="R1869" s="3">
        <v>59.15</v>
      </c>
      <c r="S1869" s="3">
        <v>59</v>
      </c>
      <c r="T1869" s="3">
        <v>59.25</v>
      </c>
      <c r="U1869" s="3">
        <v>59.75</v>
      </c>
      <c r="V1869" s="3">
        <v>62.4</v>
      </c>
      <c r="W1869" s="3">
        <v>69.650000000000006</v>
      </c>
      <c r="X1869" s="3">
        <v>72</v>
      </c>
      <c r="Y1869" s="3">
        <v>72.25</v>
      </c>
      <c r="Z1869" s="3">
        <v>72.150000000000006</v>
      </c>
      <c r="AA1869" s="3">
        <v>71.650000000000006</v>
      </c>
      <c r="AB1869" s="3">
        <v>69.150000000000006</v>
      </c>
      <c r="AC1869" s="3">
        <v>62.3</v>
      </c>
      <c r="AD1869" s="3">
        <v>60.15</v>
      </c>
      <c r="AE1869" s="3">
        <v>59.95</v>
      </c>
      <c r="AF1869" s="3">
        <v>60.1</v>
      </c>
      <c r="AG1869" s="3">
        <v>60.55</v>
      </c>
      <c r="AH1869" s="3">
        <v>63.1</v>
      </c>
      <c r="AI1869" s="3">
        <v>70.05</v>
      </c>
      <c r="AJ1869" s="3">
        <v>72.25</v>
      </c>
      <c r="AK1869" s="3">
        <v>72.5</v>
      </c>
      <c r="AL1869" s="3">
        <v>72.45</v>
      </c>
      <c r="AM1869" s="3">
        <v>71.95</v>
      </c>
      <c r="AN1869" s="3">
        <v>69.150000000000006</v>
      </c>
      <c r="AO1869" s="3">
        <v>61.5</v>
      </c>
      <c r="AP1869" s="3">
        <v>59.05</v>
      </c>
      <c r="AQ1869" s="3">
        <v>58.8</v>
      </c>
      <c r="AR1869" s="3">
        <v>58.85</v>
      </c>
      <c r="AS1869" s="3">
        <v>59.5</v>
      </c>
      <c r="AT1869" s="3">
        <v>63.2</v>
      </c>
      <c r="AU1869" s="3">
        <v>73.650000000000006</v>
      </c>
      <c r="AV1869" s="3">
        <v>77</v>
      </c>
      <c r="AW1869" s="3">
        <v>77.400000000000006</v>
      </c>
      <c r="AX1869" s="3">
        <v>77.45</v>
      </c>
      <c r="AY1869" s="3">
        <v>76.55</v>
      </c>
    </row>
    <row r="1870" spans="1:51" x14ac:dyDescent="0.35">
      <c r="A1870" s="5">
        <f t="shared" si="29"/>
        <v>45343</v>
      </c>
      <c r="B1870" t="s">
        <v>2841</v>
      </c>
      <c r="C1870" s="2">
        <v>45343</v>
      </c>
      <c r="D1870" s="3">
        <v>56</v>
      </c>
      <c r="E1870" s="3">
        <v>55</v>
      </c>
      <c r="F1870" s="3">
        <v>52.65</v>
      </c>
      <c r="G1870" s="3">
        <v>54.9</v>
      </c>
      <c r="H1870" s="3">
        <v>56.55</v>
      </c>
      <c r="I1870" s="3">
        <v>58.1</v>
      </c>
      <c r="J1870" s="3">
        <v>57.7</v>
      </c>
      <c r="K1870" s="3">
        <v>64.25</v>
      </c>
      <c r="L1870" s="3">
        <v>69.099999999999994</v>
      </c>
      <c r="M1870" s="3">
        <v>70.400000000000006</v>
      </c>
      <c r="N1870" s="3">
        <v>74.8</v>
      </c>
      <c r="O1870" s="3">
        <v>74.8</v>
      </c>
      <c r="P1870" s="3">
        <v>69.900000000000006</v>
      </c>
      <c r="Q1870" s="3">
        <v>62.15</v>
      </c>
      <c r="R1870" s="3">
        <v>59.7</v>
      </c>
      <c r="S1870" s="3">
        <v>59.45</v>
      </c>
      <c r="T1870" s="3">
        <v>59.35</v>
      </c>
      <c r="U1870" s="3">
        <v>59.8</v>
      </c>
      <c r="V1870" s="3">
        <v>62.4</v>
      </c>
      <c r="W1870" s="3">
        <v>69.7</v>
      </c>
      <c r="X1870" s="3">
        <v>72</v>
      </c>
      <c r="Y1870" s="3">
        <v>72.25</v>
      </c>
      <c r="Z1870" s="3">
        <v>72.150000000000006</v>
      </c>
      <c r="AA1870" s="3">
        <v>71.650000000000006</v>
      </c>
      <c r="AB1870" s="3">
        <v>69.2</v>
      </c>
      <c r="AC1870" s="3">
        <v>62.4</v>
      </c>
      <c r="AD1870" s="3">
        <v>60.25</v>
      </c>
      <c r="AE1870" s="3">
        <v>60.1</v>
      </c>
      <c r="AF1870" s="3">
        <v>60.2</v>
      </c>
      <c r="AG1870" s="3">
        <v>60.7</v>
      </c>
      <c r="AH1870" s="3">
        <v>63.2</v>
      </c>
      <c r="AI1870" s="3">
        <v>70.099999999999994</v>
      </c>
      <c r="AJ1870" s="3">
        <v>72.3</v>
      </c>
      <c r="AK1870" s="3">
        <v>72.55</v>
      </c>
      <c r="AL1870" s="3">
        <v>72.5</v>
      </c>
      <c r="AM1870" s="3">
        <v>72</v>
      </c>
      <c r="AN1870" s="3">
        <v>69.3</v>
      </c>
      <c r="AO1870" s="3">
        <v>61.9</v>
      </c>
      <c r="AP1870" s="3">
        <v>59.55</v>
      </c>
      <c r="AQ1870" s="3">
        <v>59.35</v>
      </c>
      <c r="AR1870" s="3">
        <v>59.4</v>
      </c>
      <c r="AS1870" s="3">
        <v>60</v>
      </c>
      <c r="AT1870" s="3">
        <v>63.7</v>
      </c>
      <c r="AU1870" s="3">
        <v>74.150000000000006</v>
      </c>
      <c r="AV1870" s="3">
        <v>77.5</v>
      </c>
      <c r="AW1870" s="3">
        <v>77.900000000000006</v>
      </c>
      <c r="AX1870" s="3">
        <v>77.95</v>
      </c>
      <c r="AY1870" s="3">
        <v>77.05</v>
      </c>
    </row>
    <row r="1871" spans="1:51" x14ac:dyDescent="0.35">
      <c r="A1871" s="5">
        <f t="shared" ref="A1871:A1934" si="30">+A1866+7</f>
        <v>45344</v>
      </c>
      <c r="B1871" t="s">
        <v>2842</v>
      </c>
      <c r="C1871" s="2">
        <v>45344</v>
      </c>
      <c r="D1871" s="3">
        <v>55.1</v>
      </c>
      <c r="E1871" s="3">
        <v>54</v>
      </c>
      <c r="F1871" s="3">
        <v>52.25</v>
      </c>
      <c r="G1871" s="3">
        <v>54</v>
      </c>
      <c r="H1871" s="3">
        <v>55.15</v>
      </c>
      <c r="I1871" s="3">
        <v>57</v>
      </c>
      <c r="J1871" s="3">
        <v>56.6</v>
      </c>
      <c r="K1871" s="3">
        <v>62.7</v>
      </c>
      <c r="L1871" s="3">
        <v>67.55</v>
      </c>
      <c r="M1871" s="3">
        <v>68.849999999999994</v>
      </c>
      <c r="N1871" s="3">
        <v>73.25</v>
      </c>
      <c r="O1871" s="3">
        <v>73.25</v>
      </c>
      <c r="P1871" s="3">
        <v>68.349999999999994</v>
      </c>
      <c r="Q1871" s="3">
        <v>61.2</v>
      </c>
      <c r="R1871" s="3">
        <v>58.9</v>
      </c>
      <c r="S1871" s="3">
        <v>58.7</v>
      </c>
      <c r="T1871" s="3">
        <v>58.7</v>
      </c>
      <c r="U1871" s="3">
        <v>59.15</v>
      </c>
      <c r="V1871" s="3">
        <v>61.75</v>
      </c>
      <c r="W1871" s="3">
        <v>69</v>
      </c>
      <c r="X1871" s="3">
        <v>71.3</v>
      </c>
      <c r="Y1871" s="3">
        <v>71.55</v>
      </c>
      <c r="Z1871" s="3">
        <v>71.45</v>
      </c>
      <c r="AA1871" s="3">
        <v>70.95</v>
      </c>
      <c r="AB1871" s="3">
        <v>68.45</v>
      </c>
      <c r="AC1871" s="3">
        <v>61.65</v>
      </c>
      <c r="AD1871" s="3">
        <v>59.5</v>
      </c>
      <c r="AE1871" s="3">
        <v>59.3</v>
      </c>
      <c r="AF1871" s="3">
        <v>59.45</v>
      </c>
      <c r="AG1871" s="3">
        <v>59.9</v>
      </c>
      <c r="AH1871" s="3">
        <v>62.5</v>
      </c>
      <c r="AI1871" s="3">
        <v>69.55</v>
      </c>
      <c r="AJ1871" s="3">
        <v>71.849999999999994</v>
      </c>
      <c r="AK1871" s="3">
        <v>72.099999999999994</v>
      </c>
      <c r="AL1871" s="3">
        <v>72</v>
      </c>
      <c r="AM1871" s="3">
        <v>71.5</v>
      </c>
      <c r="AN1871" s="3">
        <v>68.75</v>
      </c>
      <c r="AO1871" s="3">
        <v>61.2</v>
      </c>
      <c r="AP1871" s="3">
        <v>58.8</v>
      </c>
      <c r="AQ1871" s="3">
        <v>58.55</v>
      </c>
      <c r="AR1871" s="3">
        <v>58.65</v>
      </c>
      <c r="AS1871" s="3">
        <v>59.25</v>
      </c>
      <c r="AT1871" s="3">
        <v>62.95</v>
      </c>
      <c r="AU1871" s="3">
        <v>73.400000000000006</v>
      </c>
      <c r="AV1871" s="3">
        <v>76.75</v>
      </c>
      <c r="AW1871" s="3">
        <v>77.150000000000006</v>
      </c>
      <c r="AX1871" s="3">
        <v>77.2</v>
      </c>
      <c r="AY1871" s="3">
        <v>76.3</v>
      </c>
    </row>
    <row r="1872" spans="1:51" x14ac:dyDescent="0.35">
      <c r="A1872" s="5">
        <f t="shared" si="30"/>
        <v>45345</v>
      </c>
      <c r="B1872" t="s">
        <v>2843</v>
      </c>
      <c r="C1872" s="2">
        <v>45345</v>
      </c>
      <c r="D1872" s="3">
        <v>55.8</v>
      </c>
      <c r="E1872" s="3">
        <v>54.1</v>
      </c>
      <c r="F1872" s="3">
        <v>53.2</v>
      </c>
      <c r="G1872" s="3">
        <v>54.5</v>
      </c>
      <c r="H1872" s="3">
        <v>56.05</v>
      </c>
      <c r="I1872" s="3">
        <v>57.8</v>
      </c>
      <c r="J1872" s="3">
        <v>57.4</v>
      </c>
      <c r="K1872" s="3">
        <v>62.15</v>
      </c>
      <c r="L1872" s="3">
        <v>67</v>
      </c>
      <c r="M1872" s="3">
        <v>68.3</v>
      </c>
      <c r="N1872" s="3">
        <v>72.55</v>
      </c>
      <c r="O1872" s="3">
        <v>72.55</v>
      </c>
      <c r="P1872" s="3">
        <v>67.650000000000006</v>
      </c>
      <c r="Q1872" s="3">
        <v>61</v>
      </c>
      <c r="R1872" s="3">
        <v>58.85</v>
      </c>
      <c r="S1872" s="3">
        <v>58.55</v>
      </c>
      <c r="T1872" s="3">
        <v>58.25</v>
      </c>
      <c r="U1872" s="3">
        <v>58.6</v>
      </c>
      <c r="V1872" s="3">
        <v>61.1</v>
      </c>
      <c r="W1872" s="3">
        <v>68.099999999999994</v>
      </c>
      <c r="X1872" s="3">
        <v>70.349999999999994</v>
      </c>
      <c r="Y1872" s="3">
        <v>70.599999999999994</v>
      </c>
      <c r="Z1872" s="3">
        <v>70.5</v>
      </c>
      <c r="AA1872" s="3">
        <v>70.05</v>
      </c>
      <c r="AB1872" s="3">
        <v>67.650000000000006</v>
      </c>
      <c r="AC1872" s="3">
        <v>61.05</v>
      </c>
      <c r="AD1872" s="3">
        <v>58.95</v>
      </c>
      <c r="AE1872" s="3">
        <v>58.8</v>
      </c>
      <c r="AF1872" s="3">
        <v>58.9</v>
      </c>
      <c r="AG1872" s="3">
        <v>59.35</v>
      </c>
      <c r="AH1872" s="3">
        <v>61.95</v>
      </c>
      <c r="AI1872" s="3">
        <v>69.05</v>
      </c>
      <c r="AJ1872" s="3">
        <v>71.3</v>
      </c>
      <c r="AK1872" s="3">
        <v>71.55</v>
      </c>
      <c r="AL1872" s="3">
        <v>71.45</v>
      </c>
      <c r="AM1872" s="3">
        <v>71</v>
      </c>
      <c r="AN1872" s="3">
        <v>68.25</v>
      </c>
      <c r="AO1872" s="3">
        <v>60.8</v>
      </c>
      <c r="AP1872" s="3">
        <v>58.4</v>
      </c>
      <c r="AQ1872" s="3">
        <v>58.15</v>
      </c>
      <c r="AR1872" s="3">
        <v>58.25</v>
      </c>
      <c r="AS1872" s="3">
        <v>58.85</v>
      </c>
      <c r="AT1872" s="3">
        <v>62.55</v>
      </c>
      <c r="AU1872" s="3">
        <v>73</v>
      </c>
      <c r="AV1872" s="3">
        <v>76.349999999999994</v>
      </c>
      <c r="AW1872" s="3">
        <v>76.75</v>
      </c>
      <c r="AX1872" s="3">
        <v>76.75</v>
      </c>
      <c r="AY1872" s="3">
        <v>75.900000000000006</v>
      </c>
    </row>
    <row r="1873" spans="1:51" x14ac:dyDescent="0.35">
      <c r="A1873" s="5">
        <f t="shared" si="30"/>
        <v>45348</v>
      </c>
      <c r="B1873" t="s">
        <v>2844</v>
      </c>
      <c r="C1873" s="2">
        <v>45348</v>
      </c>
      <c r="D1873" s="3">
        <v>58.3</v>
      </c>
      <c r="E1873" s="3">
        <v>55.95</v>
      </c>
      <c r="F1873" s="3">
        <v>54.05</v>
      </c>
      <c r="G1873" s="3">
        <v>55.45</v>
      </c>
      <c r="H1873" s="3">
        <v>57.25</v>
      </c>
      <c r="I1873" s="3">
        <v>59</v>
      </c>
      <c r="J1873" s="3">
        <v>58.6</v>
      </c>
      <c r="K1873" s="3">
        <v>63.3</v>
      </c>
      <c r="L1873" s="3">
        <v>68.150000000000006</v>
      </c>
      <c r="M1873" s="3">
        <v>69.45</v>
      </c>
      <c r="N1873" s="3">
        <v>73.8</v>
      </c>
      <c r="O1873" s="3">
        <v>73.8</v>
      </c>
      <c r="P1873" s="3">
        <v>68.900000000000006</v>
      </c>
      <c r="Q1873" s="3">
        <v>61.8</v>
      </c>
      <c r="R1873" s="3">
        <v>59.55</v>
      </c>
      <c r="S1873" s="3">
        <v>59.25</v>
      </c>
      <c r="T1873" s="3">
        <v>59.05</v>
      </c>
      <c r="U1873" s="3">
        <v>59.4</v>
      </c>
      <c r="V1873" s="3">
        <v>61.75</v>
      </c>
      <c r="W1873" s="3">
        <v>68.400000000000006</v>
      </c>
      <c r="X1873" s="3">
        <v>70.5</v>
      </c>
      <c r="Y1873" s="3">
        <v>70.75</v>
      </c>
      <c r="Z1873" s="3">
        <v>70.650000000000006</v>
      </c>
      <c r="AA1873" s="3">
        <v>70.2</v>
      </c>
      <c r="AB1873" s="3">
        <v>67.849999999999994</v>
      </c>
      <c r="AC1873" s="3">
        <v>61.45</v>
      </c>
      <c r="AD1873" s="3">
        <v>59.45</v>
      </c>
      <c r="AE1873" s="3">
        <v>59.25</v>
      </c>
      <c r="AF1873" s="3">
        <v>59.35</v>
      </c>
      <c r="AG1873" s="3">
        <v>59.85</v>
      </c>
      <c r="AH1873" s="3">
        <v>62.4</v>
      </c>
      <c r="AI1873" s="3">
        <v>69.55</v>
      </c>
      <c r="AJ1873" s="3">
        <v>71.849999999999994</v>
      </c>
      <c r="AK1873" s="3">
        <v>72.099999999999994</v>
      </c>
      <c r="AL1873" s="3">
        <v>72</v>
      </c>
      <c r="AM1873" s="3">
        <v>71.5</v>
      </c>
      <c r="AN1873" s="3">
        <v>68.7</v>
      </c>
      <c r="AO1873" s="3">
        <v>61.05</v>
      </c>
      <c r="AP1873" s="3">
        <v>58.65</v>
      </c>
      <c r="AQ1873" s="3">
        <v>58.4</v>
      </c>
      <c r="AR1873" s="3">
        <v>58.45</v>
      </c>
      <c r="AS1873" s="3">
        <v>59.1</v>
      </c>
      <c r="AT1873" s="3">
        <v>62.8</v>
      </c>
      <c r="AU1873" s="3">
        <v>73.25</v>
      </c>
      <c r="AV1873" s="3">
        <v>76.599999999999994</v>
      </c>
      <c r="AW1873" s="3">
        <v>77</v>
      </c>
      <c r="AX1873" s="3">
        <v>77.05</v>
      </c>
      <c r="AY1873" s="3">
        <v>76.150000000000006</v>
      </c>
    </row>
    <row r="1874" spans="1:51" x14ac:dyDescent="0.35">
      <c r="A1874" s="5">
        <f t="shared" si="30"/>
        <v>45349</v>
      </c>
      <c r="B1874" t="s">
        <v>2845</v>
      </c>
      <c r="C1874" s="2">
        <v>45349</v>
      </c>
      <c r="D1874" s="3">
        <v>58.7</v>
      </c>
      <c r="E1874" s="3">
        <v>57.05</v>
      </c>
      <c r="F1874" s="3">
        <v>55.4</v>
      </c>
      <c r="G1874" s="3">
        <v>56.6</v>
      </c>
      <c r="H1874" s="3">
        <v>58.6</v>
      </c>
      <c r="I1874" s="3">
        <v>59.85</v>
      </c>
      <c r="J1874" s="3">
        <v>59.45</v>
      </c>
      <c r="K1874" s="3">
        <v>63.95</v>
      </c>
      <c r="L1874" s="3">
        <v>69.150000000000006</v>
      </c>
      <c r="M1874" s="3">
        <v>70.45</v>
      </c>
      <c r="N1874" s="3">
        <v>75.05</v>
      </c>
      <c r="O1874" s="3">
        <v>75.05</v>
      </c>
      <c r="P1874" s="3">
        <v>70.150000000000006</v>
      </c>
      <c r="Q1874" s="3">
        <v>62.5</v>
      </c>
      <c r="R1874" s="3">
        <v>60.1</v>
      </c>
      <c r="S1874" s="3">
        <v>59.95</v>
      </c>
      <c r="T1874" s="3">
        <v>60.1</v>
      </c>
      <c r="U1874" s="3">
        <v>60.55</v>
      </c>
      <c r="V1874" s="3">
        <v>62.9</v>
      </c>
      <c r="W1874" s="3">
        <v>69.349999999999994</v>
      </c>
      <c r="X1874" s="3">
        <v>71.400000000000006</v>
      </c>
      <c r="Y1874" s="3">
        <v>71.599999999999994</v>
      </c>
      <c r="Z1874" s="3">
        <v>71.55</v>
      </c>
      <c r="AA1874" s="3">
        <v>71.099999999999994</v>
      </c>
      <c r="AB1874" s="3">
        <v>68.849999999999994</v>
      </c>
      <c r="AC1874" s="3">
        <v>62.65</v>
      </c>
      <c r="AD1874" s="3">
        <v>60.7</v>
      </c>
      <c r="AE1874" s="3">
        <v>60.55</v>
      </c>
      <c r="AF1874" s="3">
        <v>60.65</v>
      </c>
      <c r="AG1874" s="3">
        <v>61.1</v>
      </c>
      <c r="AH1874" s="3">
        <v>63.75</v>
      </c>
      <c r="AI1874" s="3">
        <v>71</v>
      </c>
      <c r="AJ1874" s="3">
        <v>73.349999999999994</v>
      </c>
      <c r="AK1874" s="3">
        <v>73.599999999999994</v>
      </c>
      <c r="AL1874" s="3">
        <v>73.5</v>
      </c>
      <c r="AM1874" s="3">
        <v>73</v>
      </c>
      <c r="AN1874" s="3">
        <v>70.2</v>
      </c>
      <c r="AO1874" s="3">
        <v>62.55</v>
      </c>
      <c r="AP1874" s="3">
        <v>60.1</v>
      </c>
      <c r="AQ1874" s="3">
        <v>59.9</v>
      </c>
      <c r="AR1874" s="3">
        <v>59.95</v>
      </c>
      <c r="AS1874" s="3">
        <v>60.55</v>
      </c>
      <c r="AT1874" s="3">
        <v>64.3</v>
      </c>
      <c r="AU1874" s="3">
        <v>74.75</v>
      </c>
      <c r="AV1874" s="3">
        <v>78.099999999999994</v>
      </c>
      <c r="AW1874" s="3">
        <v>78.5</v>
      </c>
      <c r="AX1874" s="3">
        <v>78.5</v>
      </c>
      <c r="AY1874" s="3">
        <v>77.650000000000006</v>
      </c>
    </row>
    <row r="1875" spans="1:51" x14ac:dyDescent="0.35">
      <c r="A1875" s="5">
        <f t="shared" si="30"/>
        <v>45350</v>
      </c>
      <c r="B1875" t="s">
        <v>2846</v>
      </c>
      <c r="C1875" s="2">
        <v>45350</v>
      </c>
      <c r="D1875" s="3">
        <v>60.55</v>
      </c>
      <c r="E1875" s="3">
        <v>59.7</v>
      </c>
      <c r="F1875" s="3">
        <v>58.35</v>
      </c>
      <c r="G1875" s="3">
        <v>59.65</v>
      </c>
      <c r="H1875" s="3">
        <v>61.1</v>
      </c>
      <c r="I1875" s="3">
        <v>62.3</v>
      </c>
      <c r="J1875" s="3">
        <v>61.9</v>
      </c>
      <c r="K1875" s="3">
        <v>66</v>
      </c>
      <c r="L1875" s="3">
        <v>71.2</v>
      </c>
      <c r="M1875" s="3">
        <v>72.5</v>
      </c>
      <c r="N1875" s="3">
        <v>77.349999999999994</v>
      </c>
      <c r="O1875" s="3">
        <v>77.349999999999994</v>
      </c>
      <c r="P1875" s="3">
        <v>72.45</v>
      </c>
      <c r="Q1875" s="3">
        <v>65.900000000000006</v>
      </c>
      <c r="R1875" s="3">
        <v>63.8</v>
      </c>
      <c r="S1875" s="3">
        <v>63.65</v>
      </c>
      <c r="T1875" s="3">
        <v>63.8</v>
      </c>
      <c r="U1875" s="3">
        <v>64.2</v>
      </c>
      <c r="V1875" s="3">
        <v>66.099999999999994</v>
      </c>
      <c r="W1875" s="3">
        <v>71.3</v>
      </c>
      <c r="X1875" s="3">
        <v>73</v>
      </c>
      <c r="Y1875" s="3">
        <v>73.2</v>
      </c>
      <c r="Z1875" s="3">
        <v>73.150000000000006</v>
      </c>
      <c r="AA1875" s="3">
        <v>72.75</v>
      </c>
      <c r="AB1875" s="3">
        <v>70.45</v>
      </c>
      <c r="AC1875" s="3">
        <v>64.2</v>
      </c>
      <c r="AD1875" s="3">
        <v>62.2</v>
      </c>
      <c r="AE1875" s="3">
        <v>62.05</v>
      </c>
      <c r="AF1875" s="3">
        <v>62.15</v>
      </c>
      <c r="AG1875" s="3">
        <v>62.6</v>
      </c>
      <c r="AH1875" s="3">
        <v>65.25</v>
      </c>
      <c r="AI1875" s="3">
        <v>72.55</v>
      </c>
      <c r="AJ1875" s="3">
        <v>74.900000000000006</v>
      </c>
      <c r="AK1875" s="3">
        <v>75.150000000000006</v>
      </c>
      <c r="AL1875" s="3">
        <v>75.05</v>
      </c>
      <c r="AM1875" s="3">
        <v>74.55</v>
      </c>
      <c r="AN1875" s="3">
        <v>71.75</v>
      </c>
      <c r="AO1875" s="3">
        <v>64.099999999999994</v>
      </c>
      <c r="AP1875" s="3">
        <v>61.65</v>
      </c>
      <c r="AQ1875" s="3">
        <v>61.4</v>
      </c>
      <c r="AR1875" s="3">
        <v>61.5</v>
      </c>
      <c r="AS1875" s="3">
        <v>62.1</v>
      </c>
      <c r="AT1875" s="3">
        <v>65.849999999999994</v>
      </c>
      <c r="AU1875" s="3">
        <v>76.3</v>
      </c>
      <c r="AV1875" s="3">
        <v>79.650000000000006</v>
      </c>
      <c r="AW1875" s="3">
        <v>80.05</v>
      </c>
      <c r="AX1875" s="3">
        <v>80.05</v>
      </c>
      <c r="AY1875" s="3">
        <v>79.2</v>
      </c>
    </row>
    <row r="1876" spans="1:51" x14ac:dyDescent="0.35">
      <c r="A1876" s="5">
        <f t="shared" si="30"/>
        <v>45351</v>
      </c>
      <c r="B1876" t="s">
        <v>2847</v>
      </c>
      <c r="C1876" s="2">
        <v>45351</v>
      </c>
      <c r="D1876" s="3">
        <v>58.3</v>
      </c>
      <c r="E1876" s="3">
        <v>56.8</v>
      </c>
      <c r="F1876" s="3">
        <v>58.2</v>
      </c>
      <c r="G1876" s="3">
        <v>59.6</v>
      </c>
      <c r="H1876" s="3">
        <v>61.2</v>
      </c>
      <c r="I1876" s="3">
        <v>60.8</v>
      </c>
      <c r="J1876" s="3">
        <v>64.849999999999994</v>
      </c>
      <c r="K1876" s="3">
        <v>70.05</v>
      </c>
      <c r="L1876" s="3">
        <v>71.349999999999994</v>
      </c>
      <c r="M1876" s="3">
        <v>75.75</v>
      </c>
      <c r="N1876" s="3">
        <v>75.75</v>
      </c>
      <c r="O1876" s="3">
        <v>70.849999999999994</v>
      </c>
      <c r="P1876" s="3">
        <v>64.7</v>
      </c>
      <c r="Q1876" s="3">
        <v>62.75</v>
      </c>
      <c r="R1876" s="3">
        <v>62.55</v>
      </c>
      <c r="S1876" s="3">
        <v>62.5</v>
      </c>
      <c r="T1876" s="3">
        <v>62.85</v>
      </c>
      <c r="U1876" s="3">
        <v>65</v>
      </c>
      <c r="V1876" s="3">
        <v>70.849999999999994</v>
      </c>
      <c r="W1876" s="3">
        <v>72.75</v>
      </c>
      <c r="X1876" s="3">
        <v>72.95</v>
      </c>
      <c r="Y1876" s="3">
        <v>72.900000000000006</v>
      </c>
      <c r="Z1876" s="3">
        <v>72.45</v>
      </c>
      <c r="AA1876" s="3">
        <v>69.849999999999994</v>
      </c>
      <c r="AB1876" s="3">
        <v>62.7</v>
      </c>
      <c r="AC1876" s="3">
        <v>60.45</v>
      </c>
      <c r="AD1876" s="3">
        <v>60.25</v>
      </c>
      <c r="AE1876" s="3">
        <v>60.4</v>
      </c>
      <c r="AF1876" s="3">
        <v>60.9</v>
      </c>
      <c r="AG1876" s="3">
        <v>63.4</v>
      </c>
      <c r="AH1876" s="3">
        <v>70.3</v>
      </c>
      <c r="AI1876" s="3">
        <v>72.5</v>
      </c>
      <c r="AJ1876" s="3">
        <v>72.75</v>
      </c>
      <c r="AK1876" s="3">
        <v>72.7</v>
      </c>
      <c r="AL1876" s="3">
        <v>72.2</v>
      </c>
      <c r="AM1876" s="3">
        <v>69.5</v>
      </c>
      <c r="AN1876" s="3">
        <v>62.05</v>
      </c>
      <c r="AO1876" s="3">
        <v>59.7</v>
      </c>
      <c r="AP1876" s="3">
        <v>59.45</v>
      </c>
      <c r="AQ1876" s="3">
        <v>59.55</v>
      </c>
      <c r="AR1876" s="3">
        <v>60.15</v>
      </c>
      <c r="AS1876" s="3">
        <v>63.85</v>
      </c>
      <c r="AT1876" s="3">
        <v>74.349999999999994</v>
      </c>
      <c r="AU1876" s="3">
        <v>77.650000000000006</v>
      </c>
      <c r="AV1876" s="3">
        <v>78.099999999999994</v>
      </c>
      <c r="AW1876" s="3">
        <v>78.099999999999994</v>
      </c>
      <c r="AX1876" s="3">
        <v>77.2</v>
      </c>
      <c r="AY1876" s="3">
        <v>71.55</v>
      </c>
    </row>
    <row r="1877" spans="1:51" x14ac:dyDescent="0.35">
      <c r="A1877" s="5">
        <f t="shared" si="30"/>
        <v>45352</v>
      </c>
      <c r="B1877" t="s">
        <v>2848</v>
      </c>
      <c r="C1877" s="2">
        <v>45352</v>
      </c>
      <c r="D1877" s="3">
        <v>60.25</v>
      </c>
      <c r="E1877" s="3">
        <v>58.65</v>
      </c>
      <c r="F1877" s="3">
        <v>59.9</v>
      </c>
      <c r="G1877" s="3">
        <v>61.3</v>
      </c>
      <c r="H1877" s="3">
        <v>61.85</v>
      </c>
      <c r="I1877" s="3">
        <v>63.7</v>
      </c>
      <c r="J1877" s="3">
        <v>66.45</v>
      </c>
      <c r="K1877" s="3">
        <v>71.650000000000006</v>
      </c>
      <c r="L1877" s="3">
        <v>72.95</v>
      </c>
      <c r="M1877" s="3">
        <v>77.45</v>
      </c>
      <c r="N1877" s="3">
        <v>77.45</v>
      </c>
      <c r="O1877" s="3">
        <v>72.55</v>
      </c>
      <c r="P1877" s="3">
        <v>65.900000000000006</v>
      </c>
      <c r="Q1877" s="3">
        <v>63.8</v>
      </c>
      <c r="R1877" s="3">
        <v>63.6</v>
      </c>
      <c r="S1877" s="3">
        <v>63.65</v>
      </c>
      <c r="T1877" s="3">
        <v>64</v>
      </c>
      <c r="U1877" s="3">
        <v>66.099999999999994</v>
      </c>
      <c r="V1877" s="3">
        <v>71.900000000000006</v>
      </c>
      <c r="W1877" s="3">
        <v>73.8</v>
      </c>
      <c r="X1877" s="3">
        <v>74</v>
      </c>
      <c r="Y1877" s="3">
        <v>74</v>
      </c>
      <c r="Z1877" s="3">
        <v>73.5</v>
      </c>
      <c r="AA1877" s="3">
        <v>70.650000000000006</v>
      </c>
      <c r="AB1877" s="3">
        <v>62.8</v>
      </c>
      <c r="AC1877" s="3">
        <v>60.35</v>
      </c>
      <c r="AD1877" s="3">
        <v>60.15</v>
      </c>
      <c r="AE1877" s="3">
        <v>60.3</v>
      </c>
      <c r="AF1877" s="3">
        <v>60.8</v>
      </c>
      <c r="AG1877" s="3">
        <v>63.45</v>
      </c>
      <c r="AH1877" s="3">
        <v>70.7</v>
      </c>
      <c r="AI1877" s="3">
        <v>73.05</v>
      </c>
      <c r="AJ1877" s="3">
        <v>73.3</v>
      </c>
      <c r="AK1877" s="3">
        <v>73.2</v>
      </c>
      <c r="AL1877" s="3">
        <v>72.7</v>
      </c>
      <c r="AM1877" s="3">
        <v>69.8</v>
      </c>
      <c r="AN1877" s="3">
        <v>61.9</v>
      </c>
      <c r="AO1877" s="3">
        <v>59.4</v>
      </c>
      <c r="AP1877" s="3">
        <v>59.15</v>
      </c>
      <c r="AQ1877" s="3">
        <v>59.2</v>
      </c>
      <c r="AR1877" s="3">
        <v>59.85</v>
      </c>
      <c r="AS1877" s="3">
        <v>63.55</v>
      </c>
      <c r="AT1877" s="3">
        <v>74</v>
      </c>
      <c r="AU1877" s="3">
        <v>77.349999999999994</v>
      </c>
      <c r="AV1877" s="3">
        <v>77.8</v>
      </c>
      <c r="AW1877" s="3">
        <v>77.8</v>
      </c>
      <c r="AX1877" s="3">
        <v>76.95</v>
      </c>
      <c r="AY1877" s="3">
        <v>71.25</v>
      </c>
    </row>
    <row r="1878" spans="1:51" x14ac:dyDescent="0.35">
      <c r="A1878" s="5">
        <f t="shared" si="30"/>
        <v>45355</v>
      </c>
      <c r="B1878" t="s">
        <v>2849</v>
      </c>
      <c r="C1878" s="2">
        <v>45355</v>
      </c>
      <c r="D1878" s="3">
        <v>61.9</v>
      </c>
      <c r="E1878" s="3">
        <v>59.65</v>
      </c>
      <c r="F1878" s="3">
        <v>60.6</v>
      </c>
      <c r="G1878" s="3">
        <v>62.5</v>
      </c>
      <c r="H1878" s="3">
        <v>63.15</v>
      </c>
      <c r="I1878" s="3">
        <v>64.599999999999994</v>
      </c>
      <c r="J1878" s="3">
        <v>67.3</v>
      </c>
      <c r="K1878" s="3">
        <v>72.5</v>
      </c>
      <c r="L1878" s="3">
        <v>73.8</v>
      </c>
      <c r="M1878" s="3">
        <v>78.3</v>
      </c>
      <c r="N1878" s="3">
        <v>78.3</v>
      </c>
      <c r="O1878" s="3">
        <v>73.400000000000006</v>
      </c>
      <c r="P1878" s="3">
        <v>66.25</v>
      </c>
      <c r="Q1878" s="3">
        <v>64</v>
      </c>
      <c r="R1878" s="3">
        <v>63.85</v>
      </c>
      <c r="S1878" s="3">
        <v>63.95</v>
      </c>
      <c r="T1878" s="3">
        <v>64.349999999999994</v>
      </c>
      <c r="U1878" s="3">
        <v>66.45</v>
      </c>
      <c r="V1878" s="3">
        <v>72.150000000000006</v>
      </c>
      <c r="W1878" s="3">
        <v>74</v>
      </c>
      <c r="X1878" s="3">
        <v>74.25</v>
      </c>
      <c r="Y1878" s="3">
        <v>74.2</v>
      </c>
      <c r="Z1878" s="3">
        <v>73.75</v>
      </c>
      <c r="AA1878" s="3">
        <v>70.8</v>
      </c>
      <c r="AB1878" s="3">
        <v>62.85</v>
      </c>
      <c r="AC1878" s="3">
        <v>60.35</v>
      </c>
      <c r="AD1878" s="3">
        <v>60.15</v>
      </c>
      <c r="AE1878" s="3">
        <v>60.3</v>
      </c>
      <c r="AF1878" s="3">
        <v>60.8</v>
      </c>
      <c r="AG1878" s="3">
        <v>63.7</v>
      </c>
      <c r="AH1878" s="3">
        <v>71.650000000000006</v>
      </c>
      <c r="AI1878" s="3">
        <v>74.150000000000006</v>
      </c>
      <c r="AJ1878" s="3">
        <v>74.45</v>
      </c>
      <c r="AK1878" s="3">
        <v>74.349999999999994</v>
      </c>
      <c r="AL1878" s="3">
        <v>73.8</v>
      </c>
      <c r="AM1878" s="3">
        <v>70.55</v>
      </c>
      <c r="AN1878" s="3">
        <v>61.65</v>
      </c>
      <c r="AO1878" s="3">
        <v>58.8</v>
      </c>
      <c r="AP1878" s="3">
        <v>58.55</v>
      </c>
      <c r="AQ1878" s="3">
        <v>58.65</v>
      </c>
      <c r="AR1878" s="3">
        <v>59.3</v>
      </c>
      <c r="AS1878" s="3">
        <v>63.05</v>
      </c>
      <c r="AT1878" s="3">
        <v>73.5</v>
      </c>
      <c r="AU1878" s="3">
        <v>76.849999999999994</v>
      </c>
      <c r="AV1878" s="3">
        <v>77.3</v>
      </c>
      <c r="AW1878" s="3">
        <v>77.3</v>
      </c>
      <c r="AX1878" s="3">
        <v>76.400000000000006</v>
      </c>
      <c r="AY1878" s="3">
        <v>70.75</v>
      </c>
    </row>
    <row r="1879" spans="1:51" x14ac:dyDescent="0.35">
      <c r="A1879" s="5">
        <f t="shared" si="30"/>
        <v>45356</v>
      </c>
      <c r="B1879" t="s">
        <v>2850</v>
      </c>
      <c r="C1879" s="2">
        <v>45356</v>
      </c>
      <c r="D1879" s="3">
        <v>63.8</v>
      </c>
      <c r="E1879" s="3">
        <v>62.25</v>
      </c>
      <c r="F1879" s="3">
        <v>62.5</v>
      </c>
      <c r="G1879" s="3">
        <v>64.25</v>
      </c>
      <c r="H1879" s="3">
        <v>65.2</v>
      </c>
      <c r="I1879" s="3">
        <v>66.650000000000006</v>
      </c>
      <c r="J1879" s="3">
        <v>69.55</v>
      </c>
      <c r="K1879" s="3">
        <v>74.599999999999994</v>
      </c>
      <c r="L1879" s="3">
        <v>75.900000000000006</v>
      </c>
      <c r="M1879" s="3">
        <v>80.25</v>
      </c>
      <c r="N1879" s="3">
        <v>80.25</v>
      </c>
      <c r="O1879" s="3">
        <v>75.349999999999994</v>
      </c>
      <c r="P1879" s="3">
        <v>69.099999999999994</v>
      </c>
      <c r="Q1879" s="3">
        <v>67.099999999999994</v>
      </c>
      <c r="R1879" s="3">
        <v>66.900000000000006</v>
      </c>
      <c r="S1879" s="3">
        <v>66.900000000000006</v>
      </c>
      <c r="T1879" s="3">
        <v>67.25</v>
      </c>
      <c r="U1879" s="3">
        <v>69.25</v>
      </c>
      <c r="V1879" s="3">
        <v>74.650000000000006</v>
      </c>
      <c r="W1879" s="3">
        <v>76.45</v>
      </c>
      <c r="X1879" s="3">
        <v>76.650000000000006</v>
      </c>
      <c r="Y1879" s="3">
        <v>76.650000000000006</v>
      </c>
      <c r="Z1879" s="3">
        <v>76.150000000000006</v>
      </c>
      <c r="AA1879" s="3">
        <v>73.150000000000006</v>
      </c>
      <c r="AB1879" s="3">
        <v>64.95</v>
      </c>
      <c r="AC1879" s="3">
        <v>62.35</v>
      </c>
      <c r="AD1879" s="3">
        <v>62.2</v>
      </c>
      <c r="AE1879" s="3">
        <v>62.4</v>
      </c>
      <c r="AF1879" s="3">
        <v>62.85</v>
      </c>
      <c r="AG1879" s="3">
        <v>65.05</v>
      </c>
      <c r="AH1879" s="3">
        <v>71.05</v>
      </c>
      <c r="AI1879" s="3">
        <v>73</v>
      </c>
      <c r="AJ1879" s="3">
        <v>73.2</v>
      </c>
      <c r="AK1879" s="3">
        <v>73.099999999999994</v>
      </c>
      <c r="AL1879" s="3">
        <v>72.7</v>
      </c>
      <c r="AM1879" s="3">
        <v>70.5</v>
      </c>
      <c r="AN1879" s="3">
        <v>64.45</v>
      </c>
      <c r="AO1879" s="3">
        <v>62.5</v>
      </c>
      <c r="AP1879" s="3">
        <v>62.3</v>
      </c>
      <c r="AQ1879" s="3">
        <v>62.3</v>
      </c>
      <c r="AR1879" s="3">
        <v>62.9</v>
      </c>
      <c r="AS1879" s="3">
        <v>66.599999999999994</v>
      </c>
      <c r="AT1879" s="3">
        <v>77.05</v>
      </c>
      <c r="AU1879" s="3">
        <v>80.349999999999994</v>
      </c>
      <c r="AV1879" s="3">
        <v>80.8</v>
      </c>
      <c r="AW1879" s="3">
        <v>80.8</v>
      </c>
      <c r="AX1879" s="3">
        <v>79.900000000000006</v>
      </c>
      <c r="AY1879" s="3">
        <v>74.25</v>
      </c>
    </row>
    <row r="1880" spans="1:51" x14ac:dyDescent="0.35">
      <c r="A1880" s="5">
        <f t="shared" si="30"/>
        <v>45357</v>
      </c>
      <c r="B1880" t="s">
        <v>2851</v>
      </c>
      <c r="C1880" s="2">
        <v>45357</v>
      </c>
      <c r="D1880" s="3">
        <v>62.25</v>
      </c>
      <c r="E1880" s="3">
        <v>60.7</v>
      </c>
      <c r="F1880" s="3">
        <v>60.75</v>
      </c>
      <c r="G1880" s="3">
        <v>62.5</v>
      </c>
      <c r="H1880" s="3">
        <v>63.1</v>
      </c>
      <c r="I1880" s="3">
        <v>64.75</v>
      </c>
      <c r="J1880" s="3">
        <v>68.650000000000006</v>
      </c>
      <c r="K1880" s="3">
        <v>73.7</v>
      </c>
      <c r="L1880" s="3">
        <v>75</v>
      </c>
      <c r="M1880" s="3">
        <v>79.349999999999994</v>
      </c>
      <c r="N1880" s="3">
        <v>79.349999999999994</v>
      </c>
      <c r="O1880" s="3">
        <v>74.45</v>
      </c>
      <c r="P1880" s="3">
        <v>68.05</v>
      </c>
      <c r="Q1880" s="3">
        <v>66.05</v>
      </c>
      <c r="R1880" s="3">
        <v>66</v>
      </c>
      <c r="S1880" s="3">
        <v>66.400000000000006</v>
      </c>
      <c r="T1880" s="3">
        <v>66.900000000000006</v>
      </c>
      <c r="U1880" s="3">
        <v>68.95</v>
      </c>
      <c r="V1880" s="3">
        <v>74.5</v>
      </c>
      <c r="W1880" s="3">
        <v>76.3</v>
      </c>
      <c r="X1880" s="3">
        <v>76.55</v>
      </c>
      <c r="Y1880" s="3">
        <v>76.5</v>
      </c>
      <c r="Z1880" s="3">
        <v>76.05</v>
      </c>
      <c r="AA1880" s="3">
        <v>73.05</v>
      </c>
      <c r="AB1880" s="3">
        <v>65</v>
      </c>
      <c r="AC1880" s="3">
        <v>62.45</v>
      </c>
      <c r="AD1880" s="3">
        <v>62.25</v>
      </c>
      <c r="AE1880" s="3">
        <v>62.45</v>
      </c>
      <c r="AF1880" s="3">
        <v>62.9</v>
      </c>
      <c r="AG1880" s="3">
        <v>65</v>
      </c>
      <c r="AH1880" s="3">
        <v>70.7</v>
      </c>
      <c r="AI1880" s="3">
        <v>72.5</v>
      </c>
      <c r="AJ1880" s="3">
        <v>72.7</v>
      </c>
      <c r="AK1880" s="3">
        <v>72.55</v>
      </c>
      <c r="AL1880" s="3">
        <v>72.25</v>
      </c>
      <c r="AM1880" s="3">
        <v>70.7</v>
      </c>
      <c r="AN1880" s="3">
        <v>66.5</v>
      </c>
      <c r="AO1880" s="3">
        <v>65.099999999999994</v>
      </c>
      <c r="AP1880" s="3">
        <v>64.900000000000006</v>
      </c>
      <c r="AQ1880" s="3">
        <v>64.900000000000006</v>
      </c>
      <c r="AR1880" s="3">
        <v>65.45</v>
      </c>
      <c r="AS1880" s="3">
        <v>69.150000000000006</v>
      </c>
      <c r="AT1880" s="3">
        <v>79.55</v>
      </c>
      <c r="AU1880" s="3">
        <v>82.85</v>
      </c>
      <c r="AV1880" s="3">
        <v>83.3</v>
      </c>
      <c r="AW1880" s="3">
        <v>83.3</v>
      </c>
      <c r="AX1880" s="3">
        <v>82.4</v>
      </c>
      <c r="AY1880" s="3">
        <v>76.75</v>
      </c>
    </row>
    <row r="1881" spans="1:51" x14ac:dyDescent="0.35">
      <c r="A1881" s="5">
        <f t="shared" si="30"/>
        <v>45358</v>
      </c>
      <c r="B1881" t="s">
        <v>2855</v>
      </c>
      <c r="C1881" s="2">
        <v>45358</v>
      </c>
      <c r="D1881" s="3">
        <v>61.15</v>
      </c>
      <c r="E1881" s="3">
        <v>59.25</v>
      </c>
      <c r="F1881" s="3">
        <v>60.6</v>
      </c>
      <c r="G1881" s="3">
        <v>62</v>
      </c>
      <c r="H1881" s="3">
        <v>62.65</v>
      </c>
      <c r="I1881" s="3">
        <v>64.2</v>
      </c>
      <c r="J1881" s="3">
        <v>68.2</v>
      </c>
      <c r="K1881" s="3">
        <v>73.05</v>
      </c>
      <c r="L1881" s="3">
        <v>74.349999999999994</v>
      </c>
      <c r="M1881" s="3">
        <v>78.400000000000006</v>
      </c>
      <c r="N1881" s="3">
        <v>78.400000000000006</v>
      </c>
      <c r="O1881" s="3">
        <v>73.5</v>
      </c>
      <c r="P1881" s="3">
        <v>66.849999999999994</v>
      </c>
      <c r="Q1881" s="3">
        <v>64.8</v>
      </c>
      <c r="R1881" s="3">
        <v>64.7</v>
      </c>
      <c r="S1881" s="3">
        <v>65</v>
      </c>
      <c r="T1881" s="3">
        <v>65.5</v>
      </c>
      <c r="U1881" s="3">
        <v>67.650000000000006</v>
      </c>
      <c r="V1881" s="3">
        <v>73.55</v>
      </c>
      <c r="W1881" s="3">
        <v>75.45</v>
      </c>
      <c r="X1881" s="3">
        <v>75.7</v>
      </c>
      <c r="Y1881" s="3">
        <v>75.650000000000006</v>
      </c>
      <c r="Z1881" s="3">
        <v>75.150000000000006</v>
      </c>
      <c r="AA1881" s="3">
        <v>72.25</v>
      </c>
      <c r="AB1881" s="3">
        <v>64.349999999999994</v>
      </c>
      <c r="AC1881" s="3">
        <v>61.85</v>
      </c>
      <c r="AD1881" s="3">
        <v>61.65</v>
      </c>
      <c r="AE1881" s="3">
        <v>61.85</v>
      </c>
      <c r="AF1881" s="3">
        <v>62.3</v>
      </c>
      <c r="AG1881" s="3">
        <v>64.349999999999994</v>
      </c>
      <c r="AH1881" s="3">
        <v>69.849999999999994</v>
      </c>
      <c r="AI1881" s="3">
        <v>71.599999999999994</v>
      </c>
      <c r="AJ1881" s="3">
        <v>71.75</v>
      </c>
      <c r="AK1881" s="3">
        <v>71.650000000000006</v>
      </c>
      <c r="AL1881" s="3">
        <v>71.3</v>
      </c>
      <c r="AM1881" s="3">
        <v>69.95</v>
      </c>
      <c r="AN1881" s="3">
        <v>66.150000000000006</v>
      </c>
      <c r="AO1881" s="3">
        <v>64.900000000000006</v>
      </c>
      <c r="AP1881" s="3">
        <v>64.7</v>
      </c>
      <c r="AQ1881" s="3">
        <v>64.650000000000006</v>
      </c>
      <c r="AR1881" s="3">
        <v>65.2</v>
      </c>
      <c r="AS1881" s="3">
        <v>68.900000000000006</v>
      </c>
      <c r="AT1881" s="3">
        <v>79.3</v>
      </c>
      <c r="AU1881" s="3">
        <v>82.6</v>
      </c>
      <c r="AV1881" s="3">
        <v>83.05</v>
      </c>
      <c r="AW1881" s="3">
        <v>83.05</v>
      </c>
      <c r="AX1881" s="3">
        <v>82.15</v>
      </c>
      <c r="AY1881" s="3">
        <v>76.5</v>
      </c>
    </row>
    <row r="1882" spans="1:51" x14ac:dyDescent="0.35">
      <c r="A1882" s="5">
        <f t="shared" si="30"/>
        <v>45359</v>
      </c>
      <c r="B1882" t="s">
        <v>2856</v>
      </c>
      <c r="C1882" s="2">
        <v>45359</v>
      </c>
      <c r="D1882" s="3">
        <v>61.05</v>
      </c>
      <c r="E1882" s="3">
        <v>59.35</v>
      </c>
      <c r="F1882" s="3">
        <v>60.25</v>
      </c>
      <c r="G1882" s="3">
        <v>62.05</v>
      </c>
      <c r="H1882" s="3">
        <v>62.5</v>
      </c>
      <c r="I1882" s="3">
        <v>63.7</v>
      </c>
      <c r="J1882" s="3">
        <v>67.7</v>
      </c>
      <c r="K1882" s="3">
        <v>72.55</v>
      </c>
      <c r="L1882" s="3">
        <v>73.849999999999994</v>
      </c>
      <c r="M1882" s="3">
        <v>78.05</v>
      </c>
      <c r="N1882" s="3">
        <v>78.05</v>
      </c>
      <c r="O1882" s="3">
        <v>73.150000000000006</v>
      </c>
      <c r="P1882" s="3">
        <v>66.75</v>
      </c>
      <c r="Q1882" s="3">
        <v>64.7</v>
      </c>
      <c r="R1882" s="3">
        <v>64.55</v>
      </c>
      <c r="S1882" s="3">
        <v>64.75</v>
      </c>
      <c r="T1882" s="3">
        <v>65.150000000000006</v>
      </c>
      <c r="U1882" s="3">
        <v>67.150000000000006</v>
      </c>
      <c r="V1882" s="3">
        <v>72.8</v>
      </c>
      <c r="W1882" s="3">
        <v>74.599999999999994</v>
      </c>
      <c r="X1882" s="3">
        <v>74.849999999999994</v>
      </c>
      <c r="Y1882" s="3">
        <v>74.8</v>
      </c>
      <c r="Z1882" s="3">
        <v>74.349999999999994</v>
      </c>
      <c r="AA1882" s="3">
        <v>71.8</v>
      </c>
      <c r="AB1882" s="3">
        <v>64.7</v>
      </c>
      <c r="AC1882" s="3">
        <v>62.5</v>
      </c>
      <c r="AD1882" s="3">
        <v>62.3</v>
      </c>
      <c r="AE1882" s="3">
        <v>62.5</v>
      </c>
      <c r="AF1882" s="3">
        <v>62.9</v>
      </c>
      <c r="AG1882" s="3">
        <v>65.150000000000006</v>
      </c>
      <c r="AH1882" s="3">
        <v>71.3</v>
      </c>
      <c r="AI1882" s="3">
        <v>73.25</v>
      </c>
      <c r="AJ1882" s="3">
        <v>73.45</v>
      </c>
      <c r="AK1882" s="3">
        <v>73.3</v>
      </c>
      <c r="AL1882" s="3">
        <v>72.95</v>
      </c>
      <c r="AM1882" s="3">
        <v>71.650000000000006</v>
      </c>
      <c r="AN1882" s="3">
        <v>67.8</v>
      </c>
      <c r="AO1882" s="3">
        <v>66.55</v>
      </c>
      <c r="AP1882" s="3">
        <v>66.349999999999994</v>
      </c>
      <c r="AQ1882" s="3">
        <v>66.3</v>
      </c>
      <c r="AR1882" s="3">
        <v>66.849999999999994</v>
      </c>
      <c r="AS1882" s="3">
        <v>70.45</v>
      </c>
      <c r="AT1882" s="3">
        <v>80.900000000000006</v>
      </c>
      <c r="AU1882" s="3">
        <v>84.2</v>
      </c>
      <c r="AV1882" s="3">
        <v>84.65</v>
      </c>
      <c r="AW1882" s="3">
        <v>84.65</v>
      </c>
      <c r="AX1882" s="3">
        <v>83.75</v>
      </c>
      <c r="AY1882" s="3">
        <v>78.25</v>
      </c>
    </row>
    <row r="1883" spans="1:51" x14ac:dyDescent="0.35">
      <c r="A1883" s="5">
        <f t="shared" si="30"/>
        <v>45362</v>
      </c>
      <c r="B1883" t="s">
        <v>2857</v>
      </c>
      <c r="C1883" s="2">
        <v>45362</v>
      </c>
      <c r="D1883" s="3">
        <v>58.25</v>
      </c>
      <c r="E1883" s="3">
        <v>56.4</v>
      </c>
      <c r="F1883" s="3">
        <v>57.5</v>
      </c>
      <c r="G1883" s="3">
        <v>59.25</v>
      </c>
      <c r="H1883" s="3">
        <v>59.8</v>
      </c>
      <c r="I1883" s="3">
        <v>61.5</v>
      </c>
      <c r="J1883" s="3">
        <v>65.150000000000006</v>
      </c>
      <c r="K1883" s="3">
        <v>70</v>
      </c>
      <c r="L1883" s="3">
        <v>71.3</v>
      </c>
      <c r="M1883" s="3">
        <v>75.5</v>
      </c>
      <c r="N1883" s="3">
        <v>75.5</v>
      </c>
      <c r="O1883" s="3">
        <v>70.599999999999994</v>
      </c>
      <c r="P1883" s="3">
        <v>64</v>
      </c>
      <c r="Q1883" s="3">
        <v>61.95</v>
      </c>
      <c r="R1883" s="3">
        <v>61.7</v>
      </c>
      <c r="S1883" s="3">
        <v>61.6</v>
      </c>
      <c r="T1883" s="3">
        <v>61.95</v>
      </c>
      <c r="U1883" s="3">
        <v>64.3</v>
      </c>
      <c r="V1883" s="3">
        <v>70.849999999999994</v>
      </c>
      <c r="W1883" s="3">
        <v>72.900000000000006</v>
      </c>
      <c r="X1883" s="3">
        <v>73.150000000000006</v>
      </c>
      <c r="Y1883" s="3">
        <v>73.099999999999994</v>
      </c>
      <c r="Z1883" s="3">
        <v>72.599999999999994</v>
      </c>
      <c r="AA1883" s="3">
        <v>70</v>
      </c>
      <c r="AB1883" s="3">
        <v>62.85</v>
      </c>
      <c r="AC1883" s="3">
        <v>60.6</v>
      </c>
      <c r="AD1883" s="3">
        <v>60.45</v>
      </c>
      <c r="AE1883" s="3">
        <v>60.6</v>
      </c>
      <c r="AF1883" s="3">
        <v>61.05</v>
      </c>
      <c r="AG1883" s="3">
        <v>63.35</v>
      </c>
      <c r="AH1883" s="3">
        <v>69.599999999999994</v>
      </c>
      <c r="AI1883" s="3">
        <v>71.599999999999994</v>
      </c>
      <c r="AJ1883" s="3">
        <v>71.8</v>
      </c>
      <c r="AK1883" s="3">
        <v>71.7</v>
      </c>
      <c r="AL1883" s="3">
        <v>71.3</v>
      </c>
      <c r="AM1883" s="3">
        <v>69.400000000000006</v>
      </c>
      <c r="AN1883" s="3">
        <v>64.3</v>
      </c>
      <c r="AO1883" s="3">
        <v>62.65</v>
      </c>
      <c r="AP1883" s="3">
        <v>62.5</v>
      </c>
      <c r="AQ1883" s="3">
        <v>62.5</v>
      </c>
      <c r="AR1883" s="3">
        <v>63</v>
      </c>
      <c r="AS1883" s="3">
        <v>66.05</v>
      </c>
      <c r="AT1883" s="3">
        <v>74.55</v>
      </c>
      <c r="AU1883" s="3">
        <v>77.3</v>
      </c>
      <c r="AV1883" s="3">
        <v>77.7</v>
      </c>
      <c r="AW1883" s="3">
        <v>77.8</v>
      </c>
      <c r="AX1883" s="3">
        <v>76.95</v>
      </c>
      <c r="AY1883" s="3">
        <v>71.25</v>
      </c>
    </row>
    <row r="1884" spans="1:51" x14ac:dyDescent="0.35">
      <c r="A1884" s="5">
        <f t="shared" si="30"/>
        <v>45363</v>
      </c>
      <c r="B1884" t="s">
        <v>2858</v>
      </c>
      <c r="C1884" s="2">
        <v>45363</v>
      </c>
      <c r="D1884" s="3">
        <v>59.05</v>
      </c>
      <c r="E1884" s="3">
        <v>57.15</v>
      </c>
      <c r="F1884" s="3">
        <v>57.8</v>
      </c>
      <c r="G1884" s="3">
        <v>59.85</v>
      </c>
      <c r="H1884" s="3">
        <v>60.3</v>
      </c>
      <c r="I1884" s="3">
        <v>62.3</v>
      </c>
      <c r="J1884" s="3">
        <v>65.45</v>
      </c>
      <c r="K1884" s="3">
        <v>70.3</v>
      </c>
      <c r="L1884" s="3">
        <v>71.599999999999994</v>
      </c>
      <c r="M1884" s="3">
        <v>75.650000000000006</v>
      </c>
      <c r="N1884" s="3">
        <v>75.650000000000006</v>
      </c>
      <c r="O1884" s="3">
        <v>70.75</v>
      </c>
      <c r="P1884" s="3">
        <v>64.099999999999994</v>
      </c>
      <c r="Q1884" s="3">
        <v>62</v>
      </c>
      <c r="R1884" s="3">
        <v>61.7</v>
      </c>
      <c r="S1884" s="3">
        <v>61.6</v>
      </c>
      <c r="T1884" s="3">
        <v>61.95</v>
      </c>
      <c r="U1884" s="3">
        <v>64.25</v>
      </c>
      <c r="V1884" s="3">
        <v>70.900000000000006</v>
      </c>
      <c r="W1884" s="3">
        <v>73.05</v>
      </c>
      <c r="X1884" s="3">
        <v>73.25</v>
      </c>
      <c r="Y1884" s="3">
        <v>73.2</v>
      </c>
      <c r="Z1884" s="3">
        <v>72.7</v>
      </c>
      <c r="AA1884" s="3">
        <v>70.2</v>
      </c>
      <c r="AB1884" s="3">
        <v>63.1</v>
      </c>
      <c r="AC1884" s="3">
        <v>60.85</v>
      </c>
      <c r="AD1884" s="3">
        <v>60.7</v>
      </c>
      <c r="AE1884" s="3">
        <v>60.85</v>
      </c>
      <c r="AF1884" s="3">
        <v>61.3</v>
      </c>
      <c r="AG1884" s="3">
        <v>63.6</v>
      </c>
      <c r="AH1884" s="3">
        <v>70.2</v>
      </c>
      <c r="AI1884" s="3">
        <v>72.3</v>
      </c>
      <c r="AJ1884" s="3">
        <v>72.5</v>
      </c>
      <c r="AK1884" s="3">
        <v>72.400000000000006</v>
      </c>
      <c r="AL1884" s="3">
        <v>72</v>
      </c>
      <c r="AM1884" s="3">
        <v>70.05</v>
      </c>
      <c r="AN1884" s="3">
        <v>64.45</v>
      </c>
      <c r="AO1884" s="3">
        <v>62.7</v>
      </c>
      <c r="AP1884" s="3">
        <v>62.5</v>
      </c>
      <c r="AQ1884" s="3">
        <v>62.6</v>
      </c>
      <c r="AR1884" s="3">
        <v>63.05</v>
      </c>
      <c r="AS1884" s="3">
        <v>66</v>
      </c>
      <c r="AT1884" s="3">
        <v>74.55</v>
      </c>
      <c r="AU1884" s="3">
        <v>77.349999999999994</v>
      </c>
      <c r="AV1884" s="3">
        <v>77.75</v>
      </c>
      <c r="AW1884" s="3">
        <v>77.8</v>
      </c>
      <c r="AX1884" s="3">
        <v>76.95</v>
      </c>
      <c r="AY1884" s="3">
        <v>71.45</v>
      </c>
    </row>
    <row r="1885" spans="1:51" x14ac:dyDescent="0.35">
      <c r="A1885" s="5">
        <f t="shared" si="30"/>
        <v>45364</v>
      </c>
      <c r="B1885" t="s">
        <v>2859</v>
      </c>
      <c r="C1885" s="2">
        <v>45364</v>
      </c>
      <c r="D1885" s="3">
        <v>58.95</v>
      </c>
      <c r="E1885" s="3">
        <v>56.95</v>
      </c>
      <c r="F1885" s="3">
        <v>57.65</v>
      </c>
      <c r="G1885" s="3">
        <v>59.7</v>
      </c>
      <c r="H1885" s="3">
        <v>60.3</v>
      </c>
      <c r="I1885" s="3">
        <v>62.05</v>
      </c>
      <c r="J1885" s="3">
        <v>65.5</v>
      </c>
      <c r="K1885" s="3">
        <v>70.349999999999994</v>
      </c>
      <c r="L1885" s="3">
        <v>71.650000000000006</v>
      </c>
      <c r="M1885" s="3">
        <v>75.7</v>
      </c>
      <c r="N1885" s="3">
        <v>75.7</v>
      </c>
      <c r="O1885" s="3">
        <v>70.8</v>
      </c>
      <c r="P1885" s="3">
        <v>64.45</v>
      </c>
      <c r="Q1885" s="3">
        <v>62.4</v>
      </c>
      <c r="R1885" s="3">
        <v>62.15</v>
      </c>
      <c r="S1885" s="3">
        <v>62.1</v>
      </c>
      <c r="T1885" s="3">
        <v>62.45</v>
      </c>
      <c r="U1885" s="3">
        <v>64.75</v>
      </c>
      <c r="V1885" s="3">
        <v>71.349999999999994</v>
      </c>
      <c r="W1885" s="3">
        <v>73.45</v>
      </c>
      <c r="X1885" s="3">
        <v>73.650000000000006</v>
      </c>
      <c r="Y1885" s="3">
        <v>73.55</v>
      </c>
      <c r="Z1885" s="3">
        <v>73.150000000000006</v>
      </c>
      <c r="AA1885" s="3">
        <v>70.7</v>
      </c>
      <c r="AB1885" s="3">
        <v>64</v>
      </c>
      <c r="AC1885" s="3">
        <v>61.85</v>
      </c>
      <c r="AD1885" s="3">
        <v>61.7</v>
      </c>
      <c r="AE1885" s="3">
        <v>61.85</v>
      </c>
      <c r="AF1885" s="3">
        <v>62.3</v>
      </c>
      <c r="AG1885" s="3">
        <v>64.25</v>
      </c>
      <c r="AH1885" s="3">
        <v>69.8</v>
      </c>
      <c r="AI1885" s="3">
        <v>71.55</v>
      </c>
      <c r="AJ1885" s="3">
        <v>71.75</v>
      </c>
      <c r="AK1885" s="3">
        <v>71.599999999999994</v>
      </c>
      <c r="AL1885" s="3">
        <v>71.3</v>
      </c>
      <c r="AM1885" s="3">
        <v>69.75</v>
      </c>
      <c r="AN1885" s="3">
        <v>65.400000000000006</v>
      </c>
      <c r="AO1885" s="3">
        <v>64</v>
      </c>
      <c r="AP1885" s="3">
        <v>63.85</v>
      </c>
      <c r="AQ1885" s="3">
        <v>63.9</v>
      </c>
      <c r="AR1885" s="3">
        <v>64.349999999999994</v>
      </c>
      <c r="AS1885" s="3">
        <v>67.25</v>
      </c>
      <c r="AT1885" s="3">
        <v>75.849999999999994</v>
      </c>
      <c r="AU1885" s="3">
        <v>78.599999999999994</v>
      </c>
      <c r="AV1885" s="3">
        <v>79</v>
      </c>
      <c r="AW1885" s="3">
        <v>79.05</v>
      </c>
      <c r="AX1885" s="3">
        <v>78.2</v>
      </c>
      <c r="AY1885" s="3">
        <v>72.7</v>
      </c>
    </row>
    <row r="1886" spans="1:51" x14ac:dyDescent="0.35">
      <c r="A1886" s="5">
        <f t="shared" si="30"/>
        <v>45365</v>
      </c>
      <c r="B1886" t="s">
        <v>2860</v>
      </c>
      <c r="C1886" s="2">
        <v>45365</v>
      </c>
      <c r="D1886" s="3">
        <v>61.2</v>
      </c>
      <c r="E1886" s="3">
        <v>59.35</v>
      </c>
      <c r="F1886" s="3">
        <v>60.3</v>
      </c>
      <c r="G1886" s="3">
        <v>62.55</v>
      </c>
      <c r="H1886" s="3">
        <v>62.95</v>
      </c>
      <c r="I1886" s="3">
        <v>64.25</v>
      </c>
      <c r="J1886" s="3">
        <v>67.5</v>
      </c>
      <c r="K1886" s="3">
        <v>72.349999999999994</v>
      </c>
      <c r="L1886" s="3">
        <v>73.650000000000006</v>
      </c>
      <c r="M1886" s="3">
        <v>78.349999999999994</v>
      </c>
      <c r="N1886" s="3">
        <v>78.349999999999994</v>
      </c>
      <c r="O1886" s="3">
        <v>73.45</v>
      </c>
      <c r="P1886" s="3">
        <v>66.099999999999994</v>
      </c>
      <c r="Q1886" s="3">
        <v>63.8</v>
      </c>
      <c r="R1886" s="3">
        <v>63.65</v>
      </c>
      <c r="S1886" s="3">
        <v>63.8</v>
      </c>
      <c r="T1886" s="3">
        <v>64.25</v>
      </c>
      <c r="U1886" s="3">
        <v>66.55</v>
      </c>
      <c r="V1886" s="3">
        <v>73.150000000000006</v>
      </c>
      <c r="W1886" s="3">
        <v>75.25</v>
      </c>
      <c r="X1886" s="3">
        <v>75.45</v>
      </c>
      <c r="Y1886" s="3">
        <v>75.349999999999994</v>
      </c>
      <c r="Z1886" s="3">
        <v>74.900000000000006</v>
      </c>
      <c r="AA1886" s="3">
        <v>72.55</v>
      </c>
      <c r="AB1886" s="3">
        <v>65.849999999999994</v>
      </c>
      <c r="AC1886" s="3">
        <v>63.75</v>
      </c>
      <c r="AD1886" s="3">
        <v>63.6</v>
      </c>
      <c r="AE1886" s="3">
        <v>63.8</v>
      </c>
      <c r="AF1886" s="3">
        <v>64.2</v>
      </c>
      <c r="AG1886" s="3">
        <v>66.2</v>
      </c>
      <c r="AH1886" s="3">
        <v>71.75</v>
      </c>
      <c r="AI1886" s="3">
        <v>73.55</v>
      </c>
      <c r="AJ1886" s="3">
        <v>73.75</v>
      </c>
      <c r="AK1886" s="3">
        <v>73.599999999999994</v>
      </c>
      <c r="AL1886" s="3">
        <v>73.3</v>
      </c>
      <c r="AM1886" s="3">
        <v>71.75</v>
      </c>
      <c r="AN1886" s="3">
        <v>67.400000000000006</v>
      </c>
      <c r="AO1886" s="3">
        <v>66</v>
      </c>
      <c r="AP1886" s="3">
        <v>65.849999999999994</v>
      </c>
      <c r="AQ1886" s="3">
        <v>65.849999999999994</v>
      </c>
      <c r="AR1886" s="3">
        <v>66.349999999999994</v>
      </c>
      <c r="AS1886" s="3">
        <v>69.25</v>
      </c>
      <c r="AT1886" s="3">
        <v>77.849999999999994</v>
      </c>
      <c r="AU1886" s="3">
        <v>80.599999999999994</v>
      </c>
      <c r="AV1886" s="3">
        <v>81</v>
      </c>
      <c r="AW1886" s="3">
        <v>81.05</v>
      </c>
      <c r="AX1886" s="3">
        <v>80.2</v>
      </c>
      <c r="AY1886" s="3">
        <v>74.7</v>
      </c>
    </row>
    <row r="1887" spans="1:51" x14ac:dyDescent="0.35">
      <c r="A1887" s="5">
        <f t="shared" si="30"/>
        <v>45366</v>
      </c>
      <c r="B1887" t="s">
        <v>2861</v>
      </c>
      <c r="C1887" s="2">
        <v>45366</v>
      </c>
      <c r="D1887" s="3">
        <v>63.55</v>
      </c>
      <c r="E1887" s="3">
        <v>61.25</v>
      </c>
      <c r="F1887" s="3">
        <v>61.7</v>
      </c>
      <c r="G1887" s="3">
        <v>63.65</v>
      </c>
      <c r="H1887" s="3">
        <v>64.3</v>
      </c>
      <c r="I1887" s="3">
        <v>65.7</v>
      </c>
      <c r="J1887" s="3">
        <v>68.8</v>
      </c>
      <c r="K1887" s="3">
        <v>73.650000000000006</v>
      </c>
      <c r="L1887" s="3">
        <v>74.95</v>
      </c>
      <c r="M1887" s="3">
        <v>79.7</v>
      </c>
      <c r="N1887" s="3">
        <v>79.7</v>
      </c>
      <c r="O1887" s="3">
        <v>74.8</v>
      </c>
      <c r="P1887" s="3">
        <v>67.7</v>
      </c>
      <c r="Q1887" s="3">
        <v>65.45</v>
      </c>
      <c r="R1887" s="3">
        <v>65.3</v>
      </c>
      <c r="S1887" s="3">
        <v>65.45</v>
      </c>
      <c r="T1887" s="3">
        <v>65.900000000000006</v>
      </c>
      <c r="U1887" s="3">
        <v>68.05</v>
      </c>
      <c r="V1887" s="3">
        <v>74.3</v>
      </c>
      <c r="W1887" s="3">
        <v>76.3</v>
      </c>
      <c r="X1887" s="3">
        <v>76.5</v>
      </c>
      <c r="Y1887" s="3">
        <v>76.45</v>
      </c>
      <c r="Z1887" s="3">
        <v>76</v>
      </c>
      <c r="AA1887" s="3">
        <v>73.3</v>
      </c>
      <c r="AB1887" s="3">
        <v>65.8</v>
      </c>
      <c r="AC1887" s="3">
        <v>63.45</v>
      </c>
      <c r="AD1887" s="3">
        <v>63.3</v>
      </c>
      <c r="AE1887" s="3">
        <v>63.45</v>
      </c>
      <c r="AF1887" s="3">
        <v>63.9</v>
      </c>
      <c r="AG1887" s="3">
        <v>66.05</v>
      </c>
      <c r="AH1887" s="3">
        <v>72.05</v>
      </c>
      <c r="AI1887" s="3">
        <v>74</v>
      </c>
      <c r="AJ1887" s="3">
        <v>74.2</v>
      </c>
      <c r="AK1887" s="3">
        <v>74.05</v>
      </c>
      <c r="AL1887" s="3">
        <v>73.7</v>
      </c>
      <c r="AM1887" s="3">
        <v>72.150000000000006</v>
      </c>
      <c r="AN1887" s="3">
        <v>67.8</v>
      </c>
      <c r="AO1887" s="3">
        <v>66.400000000000006</v>
      </c>
      <c r="AP1887" s="3">
        <v>66.25</v>
      </c>
      <c r="AQ1887" s="3">
        <v>66.25</v>
      </c>
      <c r="AR1887" s="3">
        <v>66.75</v>
      </c>
      <c r="AS1887" s="3">
        <v>69.650000000000006</v>
      </c>
      <c r="AT1887" s="3">
        <v>78.25</v>
      </c>
      <c r="AU1887" s="3">
        <v>81</v>
      </c>
      <c r="AV1887" s="3">
        <v>81.400000000000006</v>
      </c>
      <c r="AW1887" s="3">
        <v>81.45</v>
      </c>
      <c r="AX1887" s="3">
        <v>80.650000000000006</v>
      </c>
      <c r="AY1887" s="3">
        <v>75.099999999999994</v>
      </c>
    </row>
    <row r="1888" spans="1:51" x14ac:dyDescent="0.35">
      <c r="A1888" s="5">
        <f t="shared" si="30"/>
        <v>45369</v>
      </c>
      <c r="B1888" t="s">
        <v>2862</v>
      </c>
      <c r="C1888" s="2">
        <v>45369</v>
      </c>
      <c r="D1888" s="3">
        <v>66.45</v>
      </c>
      <c r="E1888" s="3">
        <v>63.75</v>
      </c>
      <c r="F1888" s="3">
        <v>65.150000000000006</v>
      </c>
      <c r="G1888" s="3">
        <v>66.7</v>
      </c>
      <c r="H1888" s="3">
        <v>67.05</v>
      </c>
      <c r="I1888" s="3">
        <v>68.349999999999994</v>
      </c>
      <c r="J1888" s="3">
        <v>71.55</v>
      </c>
      <c r="K1888" s="3">
        <v>76.400000000000006</v>
      </c>
      <c r="L1888" s="3">
        <v>77.7</v>
      </c>
      <c r="M1888" s="3">
        <v>82.25</v>
      </c>
      <c r="N1888" s="3">
        <v>82.25</v>
      </c>
      <c r="O1888" s="3">
        <v>77.349999999999994</v>
      </c>
      <c r="P1888" s="3">
        <v>70.25</v>
      </c>
      <c r="Q1888" s="3">
        <v>68</v>
      </c>
      <c r="R1888" s="3">
        <v>67.849999999999994</v>
      </c>
      <c r="S1888" s="3">
        <v>68.05</v>
      </c>
      <c r="T1888" s="3">
        <v>68.45</v>
      </c>
      <c r="U1888" s="3">
        <v>70.55</v>
      </c>
      <c r="V1888" s="3">
        <v>76.3</v>
      </c>
      <c r="W1888" s="3">
        <v>78.150000000000006</v>
      </c>
      <c r="X1888" s="3">
        <v>78.400000000000006</v>
      </c>
      <c r="Y1888" s="3">
        <v>78.349999999999994</v>
      </c>
      <c r="Z1888" s="3">
        <v>77.849999999999994</v>
      </c>
      <c r="AA1888" s="3">
        <v>74.95</v>
      </c>
      <c r="AB1888" s="3">
        <v>67</v>
      </c>
      <c r="AC1888" s="3">
        <v>64.5</v>
      </c>
      <c r="AD1888" s="3">
        <v>64.3</v>
      </c>
      <c r="AE1888" s="3">
        <v>64.5</v>
      </c>
      <c r="AF1888" s="3">
        <v>64.95</v>
      </c>
      <c r="AG1888" s="3">
        <v>67.099999999999994</v>
      </c>
      <c r="AH1888" s="3">
        <v>73</v>
      </c>
      <c r="AI1888" s="3">
        <v>74.900000000000006</v>
      </c>
      <c r="AJ1888" s="3">
        <v>75.099999999999994</v>
      </c>
      <c r="AK1888" s="3">
        <v>74.95</v>
      </c>
      <c r="AL1888" s="3">
        <v>74.599999999999994</v>
      </c>
      <c r="AM1888" s="3">
        <v>73</v>
      </c>
      <c r="AN1888" s="3">
        <v>68.7</v>
      </c>
      <c r="AO1888" s="3">
        <v>67.3</v>
      </c>
      <c r="AP1888" s="3">
        <v>67.099999999999994</v>
      </c>
      <c r="AQ1888" s="3">
        <v>67.150000000000006</v>
      </c>
      <c r="AR1888" s="3">
        <v>67.650000000000006</v>
      </c>
      <c r="AS1888" s="3">
        <v>70.650000000000006</v>
      </c>
      <c r="AT1888" s="3">
        <v>79.2</v>
      </c>
      <c r="AU1888" s="3">
        <v>81.95</v>
      </c>
      <c r="AV1888" s="3">
        <v>82.35</v>
      </c>
      <c r="AW1888" s="3">
        <v>82.4</v>
      </c>
      <c r="AX1888" s="3">
        <v>81.55</v>
      </c>
      <c r="AY1888" s="3">
        <v>75.849999999999994</v>
      </c>
    </row>
    <row r="1889" spans="1:51" x14ac:dyDescent="0.35">
      <c r="A1889" s="5">
        <f t="shared" si="30"/>
        <v>45370</v>
      </c>
      <c r="B1889" t="s">
        <v>2863</v>
      </c>
      <c r="C1889" s="2">
        <v>45370</v>
      </c>
      <c r="D1889" s="3">
        <v>66.05</v>
      </c>
      <c r="E1889" s="3">
        <v>63.45</v>
      </c>
      <c r="F1889" s="3">
        <v>64.650000000000006</v>
      </c>
      <c r="G1889" s="3">
        <v>66.2</v>
      </c>
      <c r="H1889" s="3">
        <v>66.55</v>
      </c>
      <c r="I1889" s="3">
        <v>68</v>
      </c>
      <c r="J1889" s="3">
        <v>71.05</v>
      </c>
      <c r="K1889" s="3">
        <v>75.900000000000006</v>
      </c>
      <c r="L1889" s="3">
        <v>77.2</v>
      </c>
      <c r="M1889" s="3">
        <v>82.1</v>
      </c>
      <c r="N1889" s="3">
        <v>82.1</v>
      </c>
      <c r="O1889" s="3">
        <v>77.2</v>
      </c>
      <c r="P1889" s="3">
        <v>69.75</v>
      </c>
      <c r="Q1889" s="3">
        <v>67.400000000000006</v>
      </c>
      <c r="R1889" s="3">
        <v>67.25</v>
      </c>
      <c r="S1889" s="3">
        <v>67.400000000000006</v>
      </c>
      <c r="T1889" s="3">
        <v>67.849999999999994</v>
      </c>
      <c r="U1889" s="3">
        <v>69.900000000000006</v>
      </c>
      <c r="V1889" s="3">
        <v>75.8</v>
      </c>
      <c r="W1889" s="3">
        <v>77.7</v>
      </c>
      <c r="X1889" s="3">
        <v>77.95</v>
      </c>
      <c r="Y1889" s="3">
        <v>77.900000000000006</v>
      </c>
      <c r="Z1889" s="3">
        <v>77.400000000000006</v>
      </c>
      <c r="AA1889" s="3">
        <v>74.400000000000006</v>
      </c>
      <c r="AB1889" s="3">
        <v>65.95</v>
      </c>
      <c r="AC1889" s="3">
        <v>63.3</v>
      </c>
      <c r="AD1889" s="3">
        <v>63.1</v>
      </c>
      <c r="AE1889" s="3">
        <v>63.35</v>
      </c>
      <c r="AF1889" s="3">
        <v>63.8</v>
      </c>
      <c r="AG1889" s="3">
        <v>65.95</v>
      </c>
      <c r="AH1889" s="3">
        <v>72</v>
      </c>
      <c r="AI1889" s="3">
        <v>73.900000000000006</v>
      </c>
      <c r="AJ1889" s="3">
        <v>74.099999999999994</v>
      </c>
      <c r="AK1889" s="3">
        <v>73.95</v>
      </c>
      <c r="AL1889" s="3">
        <v>73.599999999999994</v>
      </c>
      <c r="AM1889" s="3">
        <v>72.05</v>
      </c>
      <c r="AN1889" s="3">
        <v>67.7</v>
      </c>
      <c r="AO1889" s="3">
        <v>66.3</v>
      </c>
      <c r="AP1889" s="3">
        <v>66.150000000000006</v>
      </c>
      <c r="AQ1889" s="3">
        <v>66.2</v>
      </c>
      <c r="AR1889" s="3">
        <v>66.650000000000006</v>
      </c>
      <c r="AS1889" s="3">
        <v>69.55</v>
      </c>
      <c r="AT1889" s="3">
        <v>78.150000000000006</v>
      </c>
      <c r="AU1889" s="3">
        <v>80.900000000000006</v>
      </c>
      <c r="AV1889" s="3">
        <v>81.3</v>
      </c>
      <c r="AW1889" s="3">
        <v>81.349999999999994</v>
      </c>
      <c r="AX1889" s="3">
        <v>80.55</v>
      </c>
      <c r="AY1889" s="3">
        <v>75</v>
      </c>
    </row>
    <row r="1890" spans="1:51" x14ac:dyDescent="0.35">
      <c r="A1890" s="5">
        <f t="shared" si="30"/>
        <v>45371</v>
      </c>
      <c r="B1890" t="s">
        <v>2866</v>
      </c>
      <c r="C1890" s="2">
        <v>45371</v>
      </c>
      <c r="D1890" s="3">
        <v>64.3</v>
      </c>
      <c r="E1890" s="3">
        <v>61.65</v>
      </c>
      <c r="F1890" s="3">
        <v>62.4</v>
      </c>
      <c r="G1890" s="3">
        <v>64.650000000000006</v>
      </c>
      <c r="H1890" s="3">
        <v>65</v>
      </c>
      <c r="I1890" s="3">
        <v>66.5</v>
      </c>
      <c r="J1890" s="3">
        <v>69.7</v>
      </c>
      <c r="K1890" s="3">
        <v>74.55</v>
      </c>
      <c r="L1890" s="3">
        <v>75.849999999999994</v>
      </c>
      <c r="M1890" s="3">
        <v>80.599999999999994</v>
      </c>
      <c r="N1890" s="3">
        <v>80.599999999999994</v>
      </c>
      <c r="O1890" s="3">
        <v>75.7</v>
      </c>
      <c r="P1890" s="3">
        <v>69.099999999999994</v>
      </c>
      <c r="Q1890" s="3">
        <v>67</v>
      </c>
      <c r="R1890" s="3">
        <v>66.849999999999994</v>
      </c>
      <c r="S1890" s="3">
        <v>67.05</v>
      </c>
      <c r="T1890" s="3">
        <v>67.45</v>
      </c>
      <c r="U1890" s="3">
        <v>69.5</v>
      </c>
      <c r="V1890" s="3">
        <v>75.45</v>
      </c>
      <c r="W1890" s="3">
        <v>77.349999999999994</v>
      </c>
      <c r="X1890" s="3">
        <v>77.599999999999994</v>
      </c>
      <c r="Y1890" s="3">
        <v>77.599999999999994</v>
      </c>
      <c r="Z1890" s="3">
        <v>77.05</v>
      </c>
      <c r="AA1890" s="3">
        <v>73.75</v>
      </c>
      <c r="AB1890" s="3">
        <v>64.45</v>
      </c>
      <c r="AC1890" s="3">
        <v>61.5</v>
      </c>
      <c r="AD1890" s="3">
        <v>61.3</v>
      </c>
      <c r="AE1890" s="3">
        <v>61.5</v>
      </c>
      <c r="AF1890" s="3">
        <v>62</v>
      </c>
      <c r="AG1890" s="3">
        <v>64.400000000000006</v>
      </c>
      <c r="AH1890" s="3">
        <v>71.150000000000006</v>
      </c>
      <c r="AI1890" s="3">
        <v>73.3</v>
      </c>
      <c r="AJ1890" s="3">
        <v>73.5</v>
      </c>
      <c r="AK1890" s="3">
        <v>73.349999999999994</v>
      </c>
      <c r="AL1890" s="3">
        <v>73</v>
      </c>
      <c r="AM1890" s="3">
        <v>71.45</v>
      </c>
      <c r="AN1890" s="3">
        <v>67.05</v>
      </c>
      <c r="AO1890" s="3">
        <v>65.650000000000006</v>
      </c>
      <c r="AP1890" s="3">
        <v>65.5</v>
      </c>
      <c r="AQ1890" s="3">
        <v>65.5</v>
      </c>
      <c r="AR1890" s="3">
        <v>66</v>
      </c>
      <c r="AS1890" s="3">
        <v>68.900000000000006</v>
      </c>
      <c r="AT1890" s="3">
        <v>77.5</v>
      </c>
      <c r="AU1890" s="3">
        <v>80.25</v>
      </c>
      <c r="AV1890" s="3">
        <v>80.650000000000006</v>
      </c>
      <c r="AW1890" s="3">
        <v>80.7</v>
      </c>
      <c r="AX1890" s="3">
        <v>79.849999999999994</v>
      </c>
      <c r="AY1890" s="3">
        <v>74.3</v>
      </c>
    </row>
    <row r="1891" spans="1:51" x14ac:dyDescent="0.35">
      <c r="A1891" s="5">
        <f t="shared" si="30"/>
        <v>45372</v>
      </c>
      <c r="B1891" t="s">
        <v>2867</v>
      </c>
      <c r="C1891" s="2">
        <v>45372</v>
      </c>
      <c r="D1891" s="3">
        <v>61</v>
      </c>
      <c r="E1891" s="3">
        <v>59.35</v>
      </c>
      <c r="F1891" s="3">
        <v>61.35</v>
      </c>
      <c r="G1891" s="3">
        <v>62.55</v>
      </c>
      <c r="H1891" s="3">
        <v>62.9</v>
      </c>
      <c r="I1891" s="3">
        <v>64.8</v>
      </c>
      <c r="J1891" s="3">
        <v>67.7</v>
      </c>
      <c r="K1891" s="3">
        <v>72.55</v>
      </c>
      <c r="L1891" s="3">
        <v>73.849999999999994</v>
      </c>
      <c r="M1891" s="3">
        <v>78.7</v>
      </c>
      <c r="N1891" s="3">
        <v>78.7</v>
      </c>
      <c r="O1891" s="3">
        <v>73.8</v>
      </c>
      <c r="P1891" s="3">
        <v>67.5</v>
      </c>
      <c r="Q1891" s="3">
        <v>65.5</v>
      </c>
      <c r="R1891" s="3">
        <v>65.400000000000006</v>
      </c>
      <c r="S1891" s="3">
        <v>65.5</v>
      </c>
      <c r="T1891" s="3">
        <v>65.95</v>
      </c>
      <c r="U1891" s="3">
        <v>68.05</v>
      </c>
      <c r="V1891" s="3">
        <v>74.150000000000006</v>
      </c>
      <c r="W1891" s="3">
        <v>76.150000000000006</v>
      </c>
      <c r="X1891" s="3">
        <v>76.400000000000006</v>
      </c>
      <c r="Y1891" s="3">
        <v>76.349999999999994</v>
      </c>
      <c r="Z1891" s="3">
        <v>75.849999999999994</v>
      </c>
      <c r="AA1891" s="3">
        <v>72.7</v>
      </c>
      <c r="AB1891" s="3">
        <v>63.8</v>
      </c>
      <c r="AC1891" s="3">
        <v>61</v>
      </c>
      <c r="AD1891" s="3">
        <v>60.85</v>
      </c>
      <c r="AE1891" s="3">
        <v>61.05</v>
      </c>
      <c r="AF1891" s="3">
        <v>61.5</v>
      </c>
      <c r="AG1891" s="3">
        <v>63.8</v>
      </c>
      <c r="AH1891" s="3">
        <v>70.25</v>
      </c>
      <c r="AI1891" s="3">
        <v>72.3</v>
      </c>
      <c r="AJ1891" s="3">
        <v>72.5</v>
      </c>
      <c r="AK1891" s="3">
        <v>72.349999999999994</v>
      </c>
      <c r="AL1891" s="3">
        <v>72</v>
      </c>
      <c r="AM1891" s="3">
        <v>70.45</v>
      </c>
      <c r="AN1891" s="3">
        <v>66.05</v>
      </c>
      <c r="AO1891" s="3">
        <v>64.650000000000006</v>
      </c>
      <c r="AP1891" s="3">
        <v>64.5</v>
      </c>
      <c r="AQ1891" s="3">
        <v>64.5</v>
      </c>
      <c r="AR1891" s="3">
        <v>65</v>
      </c>
      <c r="AS1891" s="3">
        <v>67.900000000000006</v>
      </c>
      <c r="AT1891" s="3">
        <v>76.5</v>
      </c>
      <c r="AU1891" s="3">
        <v>79.25</v>
      </c>
      <c r="AV1891" s="3">
        <v>79.650000000000006</v>
      </c>
      <c r="AW1891" s="3">
        <v>79.7</v>
      </c>
      <c r="AX1891" s="3">
        <v>78.849999999999994</v>
      </c>
      <c r="AY1891" s="3">
        <v>73.349999999999994</v>
      </c>
    </row>
    <row r="1892" spans="1:51" x14ac:dyDescent="0.35">
      <c r="A1892" s="5">
        <f t="shared" si="30"/>
        <v>45373</v>
      </c>
      <c r="B1892" t="s">
        <v>2868</v>
      </c>
      <c r="C1892" s="2">
        <v>45373</v>
      </c>
      <c r="D1892" s="3">
        <v>63.1</v>
      </c>
      <c r="E1892" s="3">
        <v>61.25</v>
      </c>
      <c r="F1892" s="3">
        <v>62.15</v>
      </c>
      <c r="G1892" s="3">
        <v>64.3</v>
      </c>
      <c r="H1892" s="3">
        <v>64.849999999999994</v>
      </c>
      <c r="I1892" s="3">
        <v>66.55</v>
      </c>
      <c r="J1892" s="3">
        <v>70.25</v>
      </c>
      <c r="K1892" s="3">
        <v>75.099999999999994</v>
      </c>
      <c r="L1892" s="3">
        <v>76.400000000000006</v>
      </c>
      <c r="M1892" s="3">
        <v>81.400000000000006</v>
      </c>
      <c r="N1892" s="3">
        <v>81.400000000000006</v>
      </c>
      <c r="O1892" s="3">
        <v>76.5</v>
      </c>
      <c r="P1892" s="3">
        <v>69.75</v>
      </c>
      <c r="Q1892" s="3">
        <v>67.650000000000006</v>
      </c>
      <c r="R1892" s="3">
        <v>67.599999999999994</v>
      </c>
      <c r="S1892" s="3">
        <v>68.099999999999994</v>
      </c>
      <c r="T1892" s="3">
        <v>68.599999999999994</v>
      </c>
      <c r="U1892" s="3">
        <v>70.45</v>
      </c>
      <c r="V1892" s="3">
        <v>75.75</v>
      </c>
      <c r="W1892" s="3">
        <v>77.5</v>
      </c>
      <c r="X1892" s="3">
        <v>77.75</v>
      </c>
      <c r="Y1892" s="3">
        <v>77.75</v>
      </c>
      <c r="Z1892" s="3">
        <v>77.2</v>
      </c>
      <c r="AA1892" s="3">
        <v>74.05</v>
      </c>
      <c r="AB1892" s="3">
        <v>65.150000000000006</v>
      </c>
      <c r="AC1892" s="3">
        <v>62.35</v>
      </c>
      <c r="AD1892" s="3">
        <v>62.15</v>
      </c>
      <c r="AE1892" s="3">
        <v>62.35</v>
      </c>
      <c r="AF1892" s="3">
        <v>62.85</v>
      </c>
      <c r="AG1892" s="3">
        <v>65.150000000000006</v>
      </c>
      <c r="AH1892" s="3">
        <v>71.55</v>
      </c>
      <c r="AI1892" s="3">
        <v>73.599999999999994</v>
      </c>
      <c r="AJ1892" s="3">
        <v>73.8</v>
      </c>
      <c r="AK1892" s="3">
        <v>73.650000000000006</v>
      </c>
      <c r="AL1892" s="3">
        <v>73.3</v>
      </c>
      <c r="AM1892" s="3">
        <v>71.7</v>
      </c>
      <c r="AN1892" s="3">
        <v>67.2</v>
      </c>
      <c r="AO1892" s="3">
        <v>65.75</v>
      </c>
      <c r="AP1892" s="3">
        <v>65.599999999999994</v>
      </c>
      <c r="AQ1892" s="3">
        <v>65.599999999999994</v>
      </c>
      <c r="AR1892" s="3">
        <v>66.099999999999994</v>
      </c>
      <c r="AS1892" s="3">
        <v>69</v>
      </c>
      <c r="AT1892" s="3">
        <v>77.599999999999994</v>
      </c>
      <c r="AU1892" s="3">
        <v>80.349999999999994</v>
      </c>
      <c r="AV1892" s="3">
        <v>80.75</v>
      </c>
      <c r="AW1892" s="3">
        <v>80.849999999999994</v>
      </c>
      <c r="AX1892" s="3">
        <v>80</v>
      </c>
      <c r="AY1892" s="3">
        <v>74.45</v>
      </c>
    </row>
    <row r="1893" spans="1:51" x14ac:dyDescent="0.35">
      <c r="A1893" s="5">
        <f t="shared" si="30"/>
        <v>45376</v>
      </c>
      <c r="B1893" t="s">
        <v>2869</v>
      </c>
      <c r="C1893" s="2">
        <v>45376</v>
      </c>
      <c r="D1893" s="3">
        <v>65.45</v>
      </c>
      <c r="E1893" s="3">
        <v>62.45</v>
      </c>
      <c r="F1893" s="3">
        <v>64.400000000000006</v>
      </c>
      <c r="G1893" s="3">
        <v>66.400000000000006</v>
      </c>
      <c r="H1893" s="3">
        <v>66.8</v>
      </c>
      <c r="I1893" s="3">
        <v>68.55</v>
      </c>
      <c r="J1893" s="3">
        <v>72.349999999999994</v>
      </c>
      <c r="K1893" s="3">
        <v>77.2</v>
      </c>
      <c r="L1893" s="3">
        <v>78.5</v>
      </c>
      <c r="M1893" s="3">
        <v>83.6</v>
      </c>
      <c r="N1893" s="3">
        <v>83.6</v>
      </c>
      <c r="O1893" s="3">
        <v>78.7</v>
      </c>
      <c r="P1893" s="3">
        <v>71.599999999999994</v>
      </c>
      <c r="Q1893" s="3">
        <v>69.349999999999994</v>
      </c>
      <c r="R1893" s="3">
        <v>69.2</v>
      </c>
      <c r="S1893" s="3">
        <v>69.400000000000006</v>
      </c>
      <c r="T1893" s="3">
        <v>69.8</v>
      </c>
      <c r="U1893" s="3">
        <v>71.849999999999994</v>
      </c>
      <c r="V1893" s="3">
        <v>77.75</v>
      </c>
      <c r="W1893" s="3">
        <v>79.650000000000006</v>
      </c>
      <c r="X1893" s="3">
        <v>79.900000000000006</v>
      </c>
      <c r="Y1893" s="3">
        <v>79.900000000000006</v>
      </c>
      <c r="Z1893" s="3">
        <v>79.349999999999994</v>
      </c>
      <c r="AA1893" s="3">
        <v>76.05</v>
      </c>
      <c r="AB1893" s="3">
        <v>66.8</v>
      </c>
      <c r="AC1893" s="3">
        <v>63.9</v>
      </c>
      <c r="AD1893" s="3">
        <v>63.75</v>
      </c>
      <c r="AE1893" s="3">
        <v>64</v>
      </c>
      <c r="AF1893" s="3">
        <v>64.45</v>
      </c>
      <c r="AG1893" s="3">
        <v>66.400000000000006</v>
      </c>
      <c r="AH1893" s="3">
        <v>71.900000000000006</v>
      </c>
      <c r="AI1893" s="3">
        <v>73.650000000000006</v>
      </c>
      <c r="AJ1893" s="3">
        <v>73.849999999999994</v>
      </c>
      <c r="AK1893" s="3">
        <v>73.7</v>
      </c>
      <c r="AL1893" s="3">
        <v>73.400000000000006</v>
      </c>
      <c r="AM1893" s="3">
        <v>71.8</v>
      </c>
      <c r="AN1893" s="3">
        <v>67.3</v>
      </c>
      <c r="AO1893" s="3">
        <v>65.849999999999994</v>
      </c>
      <c r="AP1893" s="3">
        <v>65.7</v>
      </c>
      <c r="AQ1893" s="3">
        <v>65.7</v>
      </c>
      <c r="AR1893" s="3">
        <v>66.2</v>
      </c>
      <c r="AS1893" s="3">
        <v>69.099999999999994</v>
      </c>
      <c r="AT1893" s="3">
        <v>77.7</v>
      </c>
      <c r="AU1893" s="3">
        <v>80.45</v>
      </c>
      <c r="AV1893" s="3">
        <v>80.849999999999994</v>
      </c>
      <c r="AW1893" s="3">
        <v>80.95</v>
      </c>
      <c r="AX1893" s="3">
        <v>80.099999999999994</v>
      </c>
      <c r="AY1893" s="3">
        <v>74.55</v>
      </c>
    </row>
    <row r="1894" spans="1:51" x14ac:dyDescent="0.35">
      <c r="A1894" s="5">
        <f t="shared" si="30"/>
        <v>45377</v>
      </c>
      <c r="B1894" t="s">
        <v>2870</v>
      </c>
      <c r="C1894" s="2">
        <v>45377</v>
      </c>
      <c r="D1894" s="3">
        <v>62.3</v>
      </c>
      <c r="E1894" s="3">
        <v>60.2</v>
      </c>
      <c r="F1894" s="3">
        <v>62.35</v>
      </c>
      <c r="G1894" s="3">
        <v>64.05</v>
      </c>
      <c r="H1894" s="3">
        <v>64.5</v>
      </c>
      <c r="I1894" s="3">
        <v>66.400000000000006</v>
      </c>
      <c r="J1894" s="3">
        <v>70.5</v>
      </c>
      <c r="K1894" s="3">
        <v>75.349999999999994</v>
      </c>
      <c r="L1894" s="3">
        <v>76.650000000000006</v>
      </c>
      <c r="M1894" s="3">
        <v>81.150000000000006</v>
      </c>
      <c r="N1894" s="3">
        <v>81.150000000000006</v>
      </c>
      <c r="O1894" s="3">
        <v>76.25</v>
      </c>
      <c r="P1894" s="3">
        <v>70</v>
      </c>
      <c r="Q1894" s="3">
        <v>68</v>
      </c>
      <c r="R1894" s="3">
        <v>67.75</v>
      </c>
      <c r="S1894" s="3">
        <v>67.599999999999994</v>
      </c>
      <c r="T1894" s="3">
        <v>67.95</v>
      </c>
      <c r="U1894" s="3">
        <v>70.150000000000006</v>
      </c>
      <c r="V1894" s="3">
        <v>76.599999999999994</v>
      </c>
      <c r="W1894" s="3">
        <v>78.7</v>
      </c>
      <c r="X1894" s="3">
        <v>78.95</v>
      </c>
      <c r="Y1894" s="3">
        <v>78.95</v>
      </c>
      <c r="Z1894" s="3">
        <v>78.400000000000006</v>
      </c>
      <c r="AA1894" s="3">
        <v>75.150000000000006</v>
      </c>
      <c r="AB1894" s="3">
        <v>66.05</v>
      </c>
      <c r="AC1894" s="3">
        <v>63.25</v>
      </c>
      <c r="AD1894" s="3">
        <v>63.05</v>
      </c>
      <c r="AE1894" s="3">
        <v>63.3</v>
      </c>
      <c r="AF1894" s="3">
        <v>63.75</v>
      </c>
      <c r="AG1894" s="3">
        <v>65.599999999999994</v>
      </c>
      <c r="AH1894" s="3">
        <v>70.75</v>
      </c>
      <c r="AI1894" s="3">
        <v>72.400000000000006</v>
      </c>
      <c r="AJ1894" s="3">
        <v>72.55</v>
      </c>
      <c r="AK1894" s="3">
        <v>72.45</v>
      </c>
      <c r="AL1894" s="3">
        <v>72.150000000000006</v>
      </c>
      <c r="AM1894" s="3">
        <v>70.599999999999994</v>
      </c>
      <c r="AN1894" s="3">
        <v>66.349999999999994</v>
      </c>
      <c r="AO1894" s="3">
        <v>64.95</v>
      </c>
      <c r="AP1894" s="3">
        <v>64.8</v>
      </c>
      <c r="AQ1894" s="3">
        <v>64.849999999999994</v>
      </c>
      <c r="AR1894" s="3">
        <v>65.3</v>
      </c>
      <c r="AS1894" s="3">
        <v>68.2</v>
      </c>
      <c r="AT1894" s="3">
        <v>76.8</v>
      </c>
      <c r="AU1894" s="3">
        <v>79.55</v>
      </c>
      <c r="AV1894" s="3">
        <v>79.95</v>
      </c>
      <c r="AW1894" s="3">
        <v>80.05</v>
      </c>
      <c r="AX1894" s="3">
        <v>79.2</v>
      </c>
      <c r="AY1894" s="3">
        <v>73.650000000000006</v>
      </c>
    </row>
    <row r="1895" spans="1:51" x14ac:dyDescent="0.35">
      <c r="A1895" s="5">
        <f t="shared" si="30"/>
        <v>45378</v>
      </c>
      <c r="B1895" t="s">
        <v>2871</v>
      </c>
      <c r="C1895" s="2">
        <v>45378</v>
      </c>
      <c r="D1895" s="3">
        <v>61.65</v>
      </c>
      <c r="E1895" s="3">
        <v>59.35</v>
      </c>
      <c r="F1895" s="3">
        <v>61.7</v>
      </c>
      <c r="G1895" s="3">
        <v>64.150000000000006</v>
      </c>
      <c r="H1895" s="3">
        <v>64.599999999999994</v>
      </c>
      <c r="I1895" s="3">
        <v>66.5</v>
      </c>
      <c r="J1895" s="3">
        <v>71.2</v>
      </c>
      <c r="K1895" s="3">
        <v>76.05</v>
      </c>
      <c r="L1895" s="3">
        <v>77.349999999999994</v>
      </c>
      <c r="M1895" s="3">
        <v>81.95</v>
      </c>
      <c r="N1895" s="3">
        <v>81.95</v>
      </c>
      <c r="O1895" s="3">
        <v>77.05</v>
      </c>
      <c r="P1895" s="3">
        <v>70.05</v>
      </c>
      <c r="Q1895" s="3">
        <v>67.849999999999994</v>
      </c>
      <c r="R1895" s="3">
        <v>67.7</v>
      </c>
      <c r="S1895" s="3">
        <v>67.849999999999994</v>
      </c>
      <c r="T1895" s="3">
        <v>68.3</v>
      </c>
      <c r="U1895" s="3">
        <v>70.55</v>
      </c>
      <c r="V1895" s="3">
        <v>76.849999999999994</v>
      </c>
      <c r="W1895" s="3">
        <v>78.900000000000006</v>
      </c>
      <c r="X1895" s="3">
        <v>79.2</v>
      </c>
      <c r="Y1895" s="3">
        <v>79.150000000000006</v>
      </c>
      <c r="Z1895" s="3">
        <v>78.599999999999994</v>
      </c>
      <c r="AA1895" s="3">
        <v>75.5</v>
      </c>
      <c r="AB1895" s="3">
        <v>66.8</v>
      </c>
      <c r="AC1895" s="3">
        <v>64.099999999999994</v>
      </c>
      <c r="AD1895" s="3">
        <v>63.95</v>
      </c>
      <c r="AE1895" s="3">
        <v>64.2</v>
      </c>
      <c r="AF1895" s="3">
        <v>64.599999999999994</v>
      </c>
      <c r="AG1895" s="3">
        <v>66.349999999999994</v>
      </c>
      <c r="AH1895" s="3">
        <v>71.3</v>
      </c>
      <c r="AI1895" s="3">
        <v>72.900000000000006</v>
      </c>
      <c r="AJ1895" s="3">
        <v>73.05</v>
      </c>
      <c r="AK1895" s="3">
        <v>72.95</v>
      </c>
      <c r="AL1895" s="3">
        <v>72.650000000000006</v>
      </c>
      <c r="AM1895" s="3">
        <v>71.05</v>
      </c>
      <c r="AN1895" s="3">
        <v>66.55</v>
      </c>
      <c r="AO1895" s="3">
        <v>65.099999999999994</v>
      </c>
      <c r="AP1895" s="3">
        <v>64.95</v>
      </c>
      <c r="AQ1895" s="3">
        <v>64.95</v>
      </c>
      <c r="AR1895" s="3">
        <v>65.45</v>
      </c>
      <c r="AS1895" s="3">
        <v>68.349999999999994</v>
      </c>
      <c r="AT1895" s="3">
        <v>76.95</v>
      </c>
      <c r="AU1895" s="3">
        <v>79.7</v>
      </c>
      <c r="AV1895" s="3">
        <v>80.099999999999994</v>
      </c>
      <c r="AW1895" s="3">
        <v>80.2</v>
      </c>
      <c r="AX1895" s="3">
        <v>79.349999999999994</v>
      </c>
      <c r="AY1895" s="3">
        <v>73.8</v>
      </c>
    </row>
    <row r="1896" spans="1:51" x14ac:dyDescent="0.35">
      <c r="A1896" s="5">
        <f t="shared" si="30"/>
        <v>45379</v>
      </c>
      <c r="B1896" t="s">
        <v>2872</v>
      </c>
      <c r="C1896" s="2">
        <v>45379</v>
      </c>
      <c r="D1896" s="3">
        <v>58.8</v>
      </c>
      <c r="E1896" s="3">
        <v>60.4</v>
      </c>
      <c r="F1896" s="3">
        <v>62.65</v>
      </c>
      <c r="G1896" s="3">
        <v>63.15</v>
      </c>
      <c r="H1896" s="3">
        <v>65.150000000000006</v>
      </c>
      <c r="I1896" s="3">
        <v>70.55</v>
      </c>
      <c r="J1896" s="3">
        <v>75.400000000000006</v>
      </c>
      <c r="K1896" s="3">
        <v>76.7</v>
      </c>
      <c r="L1896" s="3">
        <v>81.099999999999994</v>
      </c>
      <c r="M1896" s="3">
        <v>81.099999999999994</v>
      </c>
      <c r="N1896" s="3">
        <v>76.2</v>
      </c>
      <c r="O1896" s="3">
        <v>69.650000000000006</v>
      </c>
      <c r="P1896" s="3">
        <v>67.599999999999994</v>
      </c>
      <c r="Q1896" s="3">
        <v>67.400000000000006</v>
      </c>
      <c r="R1896" s="3">
        <v>67.55</v>
      </c>
      <c r="S1896" s="3">
        <v>68</v>
      </c>
      <c r="T1896" s="3">
        <v>70.3</v>
      </c>
      <c r="U1896" s="3">
        <v>76.599999999999994</v>
      </c>
      <c r="V1896" s="3">
        <v>78.650000000000006</v>
      </c>
      <c r="W1896" s="3">
        <v>78.900000000000006</v>
      </c>
      <c r="X1896" s="3">
        <v>78.900000000000006</v>
      </c>
      <c r="Y1896" s="3">
        <v>78.349999999999994</v>
      </c>
      <c r="Z1896" s="3">
        <v>75.099999999999994</v>
      </c>
      <c r="AA1896" s="3">
        <v>66.25</v>
      </c>
      <c r="AB1896" s="3">
        <v>63.45</v>
      </c>
      <c r="AC1896" s="3">
        <v>63.3</v>
      </c>
      <c r="AD1896" s="3">
        <v>63.55</v>
      </c>
      <c r="AE1896" s="3">
        <v>63.95</v>
      </c>
      <c r="AF1896" s="3">
        <v>65.95</v>
      </c>
      <c r="AG1896" s="3">
        <v>71.25</v>
      </c>
      <c r="AH1896" s="3">
        <v>72.95</v>
      </c>
      <c r="AI1896" s="3">
        <v>73.150000000000006</v>
      </c>
      <c r="AJ1896" s="3">
        <v>73.05</v>
      </c>
      <c r="AK1896" s="3">
        <v>72.7</v>
      </c>
      <c r="AL1896" s="3">
        <v>70.95</v>
      </c>
      <c r="AM1896" s="3">
        <v>66.3</v>
      </c>
      <c r="AN1896" s="3">
        <v>64.8</v>
      </c>
      <c r="AO1896" s="3">
        <v>64.650000000000006</v>
      </c>
      <c r="AP1896" s="3">
        <v>64.650000000000006</v>
      </c>
      <c r="AQ1896" s="3">
        <v>65.150000000000006</v>
      </c>
      <c r="AR1896" s="3">
        <v>68.2</v>
      </c>
      <c r="AS1896" s="3">
        <v>76.8</v>
      </c>
      <c r="AT1896" s="3">
        <v>79.599999999999994</v>
      </c>
      <c r="AU1896" s="3">
        <v>80</v>
      </c>
      <c r="AV1896" s="3">
        <v>80.05</v>
      </c>
      <c r="AW1896" s="3">
        <v>79.2</v>
      </c>
      <c r="AX1896" s="3">
        <v>73.5</v>
      </c>
      <c r="AY1896" s="3">
        <v>57.65</v>
      </c>
    </row>
    <row r="1897" spans="1:51" x14ac:dyDescent="0.35">
      <c r="A1897" s="5">
        <f t="shared" si="30"/>
        <v>45380</v>
      </c>
      <c r="B1897" t="s">
        <v>2873</v>
      </c>
      <c r="C1897" s="2">
        <v>45380</v>
      </c>
      <c r="D1897" s="3" t="e">
        <v>#N/A</v>
      </c>
      <c r="E1897" s="3" t="e">
        <v>#N/A</v>
      </c>
      <c r="F1897" s="3" t="e">
        <v>#N/A</v>
      </c>
      <c r="G1897" s="3" t="e">
        <v>#N/A</v>
      </c>
      <c r="H1897" s="3" t="e">
        <v>#N/A</v>
      </c>
      <c r="I1897" s="3" t="e">
        <v>#N/A</v>
      </c>
      <c r="J1897" s="3" t="e">
        <v>#N/A</v>
      </c>
      <c r="K1897" s="3" t="e">
        <v>#N/A</v>
      </c>
      <c r="L1897" s="3" t="e">
        <v>#N/A</v>
      </c>
      <c r="M1897" s="3" t="e">
        <v>#N/A</v>
      </c>
      <c r="N1897" s="3" t="e">
        <v>#N/A</v>
      </c>
      <c r="O1897" s="3" t="e">
        <v>#N/A</v>
      </c>
      <c r="P1897" s="3" t="e">
        <v>#N/A</v>
      </c>
      <c r="Q1897" s="3" t="e">
        <v>#N/A</v>
      </c>
      <c r="R1897" s="3" t="e">
        <v>#N/A</v>
      </c>
      <c r="S1897" s="3" t="e">
        <v>#N/A</v>
      </c>
      <c r="T1897" s="3" t="e">
        <v>#N/A</v>
      </c>
      <c r="U1897" s="3" t="e">
        <v>#N/A</v>
      </c>
      <c r="V1897" s="3" t="e">
        <v>#N/A</v>
      </c>
      <c r="W1897" s="3" t="e">
        <v>#N/A</v>
      </c>
      <c r="X1897" s="3" t="e">
        <v>#N/A</v>
      </c>
      <c r="Y1897" s="3" t="e">
        <v>#N/A</v>
      </c>
      <c r="Z1897" s="3" t="e">
        <v>#N/A</v>
      </c>
      <c r="AA1897" s="3" t="e">
        <v>#N/A</v>
      </c>
      <c r="AB1897" s="3" t="e">
        <v>#N/A</v>
      </c>
      <c r="AC1897" s="3" t="e">
        <v>#N/A</v>
      </c>
      <c r="AD1897" s="3" t="e">
        <v>#N/A</v>
      </c>
      <c r="AE1897" s="3" t="e">
        <v>#N/A</v>
      </c>
      <c r="AF1897" s="3" t="e">
        <v>#N/A</v>
      </c>
      <c r="AG1897" s="3" t="e">
        <v>#N/A</v>
      </c>
      <c r="AH1897" s="3" t="e">
        <v>#N/A</v>
      </c>
      <c r="AI1897" s="3" t="e">
        <v>#N/A</v>
      </c>
      <c r="AJ1897" s="3" t="e">
        <v>#N/A</v>
      </c>
      <c r="AK1897" s="3" t="e">
        <v>#N/A</v>
      </c>
      <c r="AL1897" s="3" t="e">
        <v>#N/A</v>
      </c>
      <c r="AM1897" s="3" t="e">
        <v>#N/A</v>
      </c>
      <c r="AN1897" s="3" t="e">
        <v>#N/A</v>
      </c>
      <c r="AO1897" s="3" t="e">
        <v>#N/A</v>
      </c>
      <c r="AP1897" s="3" t="e">
        <v>#N/A</v>
      </c>
      <c r="AQ1897" s="3" t="e">
        <v>#N/A</v>
      </c>
      <c r="AR1897" s="3" t="e">
        <v>#N/A</v>
      </c>
      <c r="AS1897" s="3" t="e">
        <v>#N/A</v>
      </c>
      <c r="AT1897" s="3" t="e">
        <v>#N/A</v>
      </c>
      <c r="AU1897" s="3" t="e">
        <v>#N/A</v>
      </c>
      <c r="AV1897" s="3" t="e">
        <v>#N/A</v>
      </c>
      <c r="AW1897" s="3" t="e">
        <v>#N/A</v>
      </c>
      <c r="AX1897" s="3" t="e">
        <v>#N/A</v>
      </c>
      <c r="AY1897" s="3" t="e">
        <v>#N/A</v>
      </c>
    </row>
    <row r="1898" spans="1:51" x14ac:dyDescent="0.35">
      <c r="A1898" s="5">
        <f t="shared" si="30"/>
        <v>45383</v>
      </c>
      <c r="B1898" t="s">
        <v>2874</v>
      </c>
      <c r="C1898" s="2">
        <v>45383</v>
      </c>
      <c r="D1898" s="3">
        <v>58.8</v>
      </c>
      <c r="E1898" s="3">
        <v>60.4</v>
      </c>
      <c r="F1898" s="3">
        <v>62.65</v>
      </c>
      <c r="G1898" s="3">
        <v>63.15</v>
      </c>
      <c r="H1898" s="3">
        <v>65.150000000000006</v>
      </c>
      <c r="I1898" s="3">
        <v>70.55</v>
      </c>
      <c r="J1898" s="3">
        <v>75.400000000000006</v>
      </c>
      <c r="K1898" s="3">
        <v>76.7</v>
      </c>
      <c r="L1898" s="3">
        <v>81.099999999999994</v>
      </c>
      <c r="M1898" s="3">
        <v>81.099999999999994</v>
      </c>
      <c r="N1898" s="3">
        <v>76.2</v>
      </c>
      <c r="O1898" s="3">
        <v>69.650000000000006</v>
      </c>
      <c r="P1898" s="3">
        <v>67.599999999999994</v>
      </c>
      <c r="Q1898" s="3">
        <v>67.400000000000006</v>
      </c>
      <c r="R1898" s="3">
        <v>67.55</v>
      </c>
      <c r="S1898" s="3">
        <v>68</v>
      </c>
      <c r="T1898" s="3">
        <v>70.3</v>
      </c>
      <c r="U1898" s="3">
        <v>76.599999999999994</v>
      </c>
      <c r="V1898" s="3">
        <v>78.650000000000006</v>
      </c>
      <c r="W1898" s="3">
        <v>78.900000000000006</v>
      </c>
      <c r="X1898" s="3">
        <v>78.900000000000006</v>
      </c>
      <c r="Y1898" s="3">
        <v>78.349999999999994</v>
      </c>
      <c r="Z1898" s="3">
        <v>75.099999999999994</v>
      </c>
      <c r="AA1898" s="3">
        <v>66.25</v>
      </c>
      <c r="AB1898" s="3">
        <v>63.45</v>
      </c>
      <c r="AC1898" s="3">
        <v>63.3</v>
      </c>
      <c r="AD1898" s="3">
        <v>63.55</v>
      </c>
      <c r="AE1898" s="3">
        <v>63.95</v>
      </c>
      <c r="AF1898" s="3">
        <v>65.95</v>
      </c>
      <c r="AG1898" s="3">
        <v>71.25</v>
      </c>
      <c r="AH1898" s="3">
        <v>72.95</v>
      </c>
      <c r="AI1898" s="3">
        <v>73.150000000000006</v>
      </c>
      <c r="AJ1898" s="3">
        <v>73.05</v>
      </c>
      <c r="AK1898" s="3">
        <v>72.7</v>
      </c>
      <c r="AL1898" s="3">
        <v>70.95</v>
      </c>
      <c r="AM1898" s="3">
        <v>66.3</v>
      </c>
      <c r="AN1898" s="3">
        <v>64.8</v>
      </c>
      <c r="AO1898" s="3">
        <v>64.650000000000006</v>
      </c>
      <c r="AP1898" s="3">
        <v>64.650000000000006</v>
      </c>
      <c r="AQ1898" s="3">
        <v>65.150000000000006</v>
      </c>
      <c r="AR1898" s="3">
        <v>68.2</v>
      </c>
      <c r="AS1898" s="3">
        <v>76.8</v>
      </c>
      <c r="AT1898" s="3">
        <v>79.599999999999994</v>
      </c>
      <c r="AU1898" s="3">
        <v>80</v>
      </c>
      <c r="AV1898" s="3">
        <v>80.05</v>
      </c>
      <c r="AW1898" s="3">
        <v>79.2</v>
      </c>
      <c r="AX1898" s="3">
        <v>73.5</v>
      </c>
      <c r="AY1898" s="3">
        <v>57.65</v>
      </c>
    </row>
    <row r="1899" spans="1:51" x14ac:dyDescent="0.35">
      <c r="A1899" s="5">
        <f t="shared" si="30"/>
        <v>45384</v>
      </c>
      <c r="B1899" t="s">
        <v>2875</v>
      </c>
      <c r="C1899" s="2">
        <v>45384</v>
      </c>
      <c r="D1899" s="3">
        <v>55.65</v>
      </c>
      <c r="E1899" s="3">
        <v>57.85</v>
      </c>
      <c r="F1899" s="3">
        <v>59.65</v>
      </c>
      <c r="G1899" s="3">
        <v>60.45</v>
      </c>
      <c r="H1899" s="3">
        <v>62.75</v>
      </c>
      <c r="I1899" s="3">
        <v>68.45</v>
      </c>
      <c r="J1899" s="3">
        <v>73.3</v>
      </c>
      <c r="K1899" s="3">
        <v>74.599999999999994</v>
      </c>
      <c r="L1899" s="3">
        <v>79.05</v>
      </c>
      <c r="M1899" s="3">
        <v>79.05</v>
      </c>
      <c r="N1899" s="3">
        <v>74.150000000000006</v>
      </c>
      <c r="O1899" s="3">
        <v>68.150000000000006</v>
      </c>
      <c r="P1899" s="3">
        <v>66.150000000000006</v>
      </c>
      <c r="Q1899" s="3">
        <v>65.45</v>
      </c>
      <c r="R1899" s="3">
        <v>64.099999999999994</v>
      </c>
      <c r="S1899" s="3">
        <v>64.05</v>
      </c>
      <c r="T1899" s="3">
        <v>66.8</v>
      </c>
      <c r="U1899" s="3">
        <v>74.5</v>
      </c>
      <c r="V1899" s="3">
        <v>76.95</v>
      </c>
      <c r="W1899" s="3">
        <v>77.25</v>
      </c>
      <c r="X1899" s="3">
        <v>77.150000000000006</v>
      </c>
      <c r="Y1899" s="3">
        <v>76.599999999999994</v>
      </c>
      <c r="Z1899" s="3">
        <v>73.5</v>
      </c>
      <c r="AA1899" s="3">
        <v>65.05</v>
      </c>
      <c r="AB1899" s="3">
        <v>62.4</v>
      </c>
      <c r="AC1899" s="3">
        <v>62.25</v>
      </c>
      <c r="AD1899" s="3">
        <v>62.5</v>
      </c>
      <c r="AE1899" s="3">
        <v>62.9</v>
      </c>
      <c r="AF1899" s="3">
        <v>64.650000000000006</v>
      </c>
      <c r="AG1899" s="3">
        <v>69.400000000000006</v>
      </c>
      <c r="AH1899" s="3">
        <v>70.900000000000006</v>
      </c>
      <c r="AI1899" s="3">
        <v>71.05</v>
      </c>
      <c r="AJ1899" s="3">
        <v>70.95</v>
      </c>
      <c r="AK1899" s="3">
        <v>70.7</v>
      </c>
      <c r="AL1899" s="3">
        <v>69.400000000000006</v>
      </c>
      <c r="AM1899" s="3">
        <v>65.849999999999994</v>
      </c>
      <c r="AN1899" s="3">
        <v>64.7</v>
      </c>
      <c r="AO1899" s="3">
        <v>64.55</v>
      </c>
      <c r="AP1899" s="3">
        <v>64.55</v>
      </c>
      <c r="AQ1899" s="3">
        <v>65.05</v>
      </c>
      <c r="AR1899" s="3">
        <v>68.099999999999994</v>
      </c>
      <c r="AS1899" s="3">
        <v>76.650000000000006</v>
      </c>
      <c r="AT1899" s="3">
        <v>79.400000000000006</v>
      </c>
      <c r="AU1899" s="3">
        <v>79.8</v>
      </c>
      <c r="AV1899" s="3">
        <v>79.900000000000006</v>
      </c>
      <c r="AW1899" s="3">
        <v>79.05</v>
      </c>
      <c r="AX1899" s="3">
        <v>73.349999999999994</v>
      </c>
      <c r="AY1899" s="3">
        <v>57.5</v>
      </c>
    </row>
    <row r="1900" spans="1:51" x14ac:dyDescent="0.35">
      <c r="A1900" s="5">
        <f t="shared" si="30"/>
        <v>45385</v>
      </c>
    </row>
    <row r="1901" spans="1:51" x14ac:dyDescent="0.35">
      <c r="A1901" s="5">
        <f t="shared" si="30"/>
        <v>45386</v>
      </c>
    </row>
    <row r="1902" spans="1:51" x14ac:dyDescent="0.35">
      <c r="A1902" s="5">
        <f t="shared" si="30"/>
        <v>45387</v>
      </c>
    </row>
    <row r="1903" spans="1:51" x14ac:dyDescent="0.35">
      <c r="A1903" s="5">
        <f t="shared" si="30"/>
        <v>45390</v>
      </c>
    </row>
    <row r="1904" spans="1:51" x14ac:dyDescent="0.35">
      <c r="A1904" s="5">
        <f t="shared" si="30"/>
        <v>45391</v>
      </c>
    </row>
    <row r="1905" spans="1:1" x14ac:dyDescent="0.35">
      <c r="A1905" s="5">
        <f t="shared" si="30"/>
        <v>45392</v>
      </c>
    </row>
    <row r="1906" spans="1:1" x14ac:dyDescent="0.35">
      <c r="A1906" s="5">
        <f t="shared" si="30"/>
        <v>45393</v>
      </c>
    </row>
    <row r="1907" spans="1:1" x14ac:dyDescent="0.35">
      <c r="A1907" s="5">
        <f t="shared" si="30"/>
        <v>45394</v>
      </c>
    </row>
    <row r="1908" spans="1:1" x14ac:dyDescent="0.35">
      <c r="A1908" s="5">
        <f t="shared" si="30"/>
        <v>45397</v>
      </c>
    </row>
    <row r="1909" spans="1:1" x14ac:dyDescent="0.35">
      <c r="A1909" s="5">
        <f t="shared" si="30"/>
        <v>45398</v>
      </c>
    </row>
    <row r="1910" spans="1:1" x14ac:dyDescent="0.35">
      <c r="A1910" s="5">
        <f t="shared" si="30"/>
        <v>45399</v>
      </c>
    </row>
    <row r="1911" spans="1:1" x14ac:dyDescent="0.35">
      <c r="A1911" s="5">
        <f t="shared" si="30"/>
        <v>45400</v>
      </c>
    </row>
    <row r="1912" spans="1:1" x14ac:dyDescent="0.35">
      <c r="A1912" s="5">
        <f t="shared" si="30"/>
        <v>45401</v>
      </c>
    </row>
    <row r="1913" spans="1:1" x14ac:dyDescent="0.35">
      <c r="A1913" s="5">
        <f t="shared" si="30"/>
        <v>45404</v>
      </c>
    </row>
    <row r="1914" spans="1:1" x14ac:dyDescent="0.35">
      <c r="A1914" s="5">
        <f t="shared" si="30"/>
        <v>45405</v>
      </c>
    </row>
    <row r="1915" spans="1:1" x14ac:dyDescent="0.35">
      <c r="A1915" s="5">
        <f t="shared" si="30"/>
        <v>45406</v>
      </c>
    </row>
    <row r="1916" spans="1:1" x14ac:dyDescent="0.35">
      <c r="A1916" s="5">
        <f t="shared" si="30"/>
        <v>45407</v>
      </c>
    </row>
    <row r="1917" spans="1:1" x14ac:dyDescent="0.35">
      <c r="A1917" s="5">
        <f t="shared" si="30"/>
        <v>45408</v>
      </c>
    </row>
    <row r="1918" spans="1:1" x14ac:dyDescent="0.35">
      <c r="A1918" s="5">
        <f t="shared" si="30"/>
        <v>45411</v>
      </c>
    </row>
    <row r="1919" spans="1:1" x14ac:dyDescent="0.35">
      <c r="A1919" s="5">
        <f t="shared" si="30"/>
        <v>45412</v>
      </c>
    </row>
    <row r="1920" spans="1:1" x14ac:dyDescent="0.35">
      <c r="A1920" s="5">
        <f t="shared" si="30"/>
        <v>45413</v>
      </c>
    </row>
    <row r="1921" spans="1:1" x14ac:dyDescent="0.35">
      <c r="A1921" s="5">
        <f t="shared" si="30"/>
        <v>45414</v>
      </c>
    </row>
    <row r="1922" spans="1:1" x14ac:dyDescent="0.35">
      <c r="A1922" s="5">
        <f t="shared" si="30"/>
        <v>45415</v>
      </c>
    </row>
    <row r="1923" spans="1:1" x14ac:dyDescent="0.35">
      <c r="A1923" s="5">
        <f t="shared" si="30"/>
        <v>45418</v>
      </c>
    </row>
    <row r="1924" spans="1:1" x14ac:dyDescent="0.35">
      <c r="A1924" s="5">
        <f t="shared" si="30"/>
        <v>45419</v>
      </c>
    </row>
    <row r="1925" spans="1:1" x14ac:dyDescent="0.35">
      <c r="A1925" s="5">
        <f t="shared" si="30"/>
        <v>45420</v>
      </c>
    </row>
    <row r="1926" spans="1:1" x14ac:dyDescent="0.35">
      <c r="A1926" s="5">
        <f t="shared" si="30"/>
        <v>45421</v>
      </c>
    </row>
    <row r="1927" spans="1:1" x14ac:dyDescent="0.35">
      <c r="A1927" s="5">
        <f t="shared" si="30"/>
        <v>45422</v>
      </c>
    </row>
    <row r="1928" spans="1:1" x14ac:dyDescent="0.35">
      <c r="A1928" s="5">
        <f t="shared" si="30"/>
        <v>45425</v>
      </c>
    </row>
    <row r="1929" spans="1:1" x14ac:dyDescent="0.35">
      <c r="A1929" s="5">
        <f t="shared" si="30"/>
        <v>45426</v>
      </c>
    </row>
    <row r="1930" spans="1:1" x14ac:dyDescent="0.35">
      <c r="A1930" s="5">
        <f t="shared" si="30"/>
        <v>45427</v>
      </c>
    </row>
    <row r="1931" spans="1:1" x14ac:dyDescent="0.35">
      <c r="A1931" s="5">
        <f t="shared" si="30"/>
        <v>45428</v>
      </c>
    </row>
    <row r="1932" spans="1:1" x14ac:dyDescent="0.35">
      <c r="A1932" s="5">
        <f t="shared" si="30"/>
        <v>45429</v>
      </c>
    </row>
    <row r="1933" spans="1:1" x14ac:dyDescent="0.35">
      <c r="A1933" s="5">
        <f t="shared" si="30"/>
        <v>45432</v>
      </c>
    </row>
    <row r="1934" spans="1:1" x14ac:dyDescent="0.35">
      <c r="A1934" s="5">
        <f t="shared" si="30"/>
        <v>45433</v>
      </c>
    </row>
    <row r="1935" spans="1:1" x14ac:dyDescent="0.35">
      <c r="A1935" s="5">
        <f t="shared" ref="A1935:A1998" si="31">+A1930+7</f>
        <v>45434</v>
      </c>
    </row>
    <row r="1936" spans="1:1" x14ac:dyDescent="0.35">
      <c r="A1936" s="5">
        <f t="shared" si="31"/>
        <v>45435</v>
      </c>
    </row>
    <row r="1937" spans="1:1" x14ac:dyDescent="0.35">
      <c r="A1937" s="5">
        <f t="shared" si="31"/>
        <v>45436</v>
      </c>
    </row>
    <row r="1938" spans="1:1" x14ac:dyDescent="0.35">
      <c r="A1938" s="5">
        <f t="shared" si="31"/>
        <v>45439</v>
      </c>
    </row>
    <row r="1939" spans="1:1" x14ac:dyDescent="0.35">
      <c r="A1939" s="5">
        <f t="shared" si="31"/>
        <v>45440</v>
      </c>
    </row>
    <row r="1940" spans="1:1" x14ac:dyDescent="0.35">
      <c r="A1940" s="5">
        <f t="shared" si="31"/>
        <v>45441</v>
      </c>
    </row>
    <row r="1941" spans="1:1" x14ac:dyDescent="0.35">
      <c r="A1941" s="5">
        <f t="shared" si="31"/>
        <v>45442</v>
      </c>
    </row>
    <row r="1942" spans="1:1" x14ac:dyDescent="0.35">
      <c r="A1942" s="5">
        <f t="shared" si="31"/>
        <v>45443</v>
      </c>
    </row>
    <row r="1943" spans="1:1" x14ac:dyDescent="0.35">
      <c r="A1943" s="5">
        <f t="shared" si="31"/>
        <v>45446</v>
      </c>
    </row>
    <row r="1944" spans="1:1" x14ac:dyDescent="0.35">
      <c r="A1944" s="5">
        <f t="shared" si="31"/>
        <v>45447</v>
      </c>
    </row>
    <row r="1945" spans="1:1" x14ac:dyDescent="0.35">
      <c r="A1945" s="5">
        <f t="shared" si="31"/>
        <v>45448</v>
      </c>
    </row>
    <row r="1946" spans="1:1" x14ac:dyDescent="0.35">
      <c r="A1946" s="5">
        <f t="shared" si="31"/>
        <v>45449</v>
      </c>
    </row>
    <row r="1947" spans="1:1" x14ac:dyDescent="0.35">
      <c r="A1947" s="5">
        <f t="shared" si="31"/>
        <v>45450</v>
      </c>
    </row>
    <row r="1948" spans="1:1" x14ac:dyDescent="0.35">
      <c r="A1948" s="5">
        <f t="shared" si="31"/>
        <v>45453</v>
      </c>
    </row>
    <row r="1949" spans="1:1" x14ac:dyDescent="0.35">
      <c r="A1949" s="5">
        <f t="shared" si="31"/>
        <v>45454</v>
      </c>
    </row>
    <row r="1950" spans="1:1" x14ac:dyDescent="0.35">
      <c r="A1950" s="5">
        <f t="shared" si="31"/>
        <v>45455</v>
      </c>
    </row>
    <row r="1951" spans="1:1" x14ac:dyDescent="0.35">
      <c r="A1951" s="5">
        <f t="shared" si="31"/>
        <v>45456</v>
      </c>
    </row>
    <row r="1952" spans="1:1" x14ac:dyDescent="0.35">
      <c r="A1952" s="5">
        <f t="shared" si="31"/>
        <v>45457</v>
      </c>
    </row>
    <row r="1953" spans="1:1" x14ac:dyDescent="0.35">
      <c r="A1953" s="5">
        <f t="shared" si="31"/>
        <v>45460</v>
      </c>
    </row>
    <row r="1954" spans="1:1" x14ac:dyDescent="0.35">
      <c r="A1954" s="5">
        <f t="shared" si="31"/>
        <v>45461</v>
      </c>
    </row>
    <row r="1955" spans="1:1" x14ac:dyDescent="0.35">
      <c r="A1955" s="5">
        <f t="shared" si="31"/>
        <v>45462</v>
      </c>
    </row>
    <row r="1956" spans="1:1" x14ac:dyDescent="0.35">
      <c r="A1956" s="5">
        <f t="shared" si="31"/>
        <v>45463</v>
      </c>
    </row>
    <row r="1957" spans="1:1" x14ac:dyDescent="0.35">
      <c r="A1957" s="5">
        <f t="shared" si="31"/>
        <v>45464</v>
      </c>
    </row>
    <row r="1958" spans="1:1" x14ac:dyDescent="0.35">
      <c r="A1958" s="5">
        <f t="shared" si="31"/>
        <v>45467</v>
      </c>
    </row>
    <row r="1959" spans="1:1" x14ac:dyDescent="0.35">
      <c r="A1959" s="5">
        <f t="shared" si="31"/>
        <v>45468</v>
      </c>
    </row>
    <row r="1960" spans="1:1" x14ac:dyDescent="0.35">
      <c r="A1960" s="5">
        <f t="shared" si="31"/>
        <v>45469</v>
      </c>
    </row>
    <row r="1961" spans="1:1" x14ac:dyDescent="0.35">
      <c r="A1961" s="5">
        <f t="shared" si="31"/>
        <v>45470</v>
      </c>
    </row>
    <row r="1962" spans="1:1" x14ac:dyDescent="0.35">
      <c r="A1962" s="5">
        <f t="shared" si="31"/>
        <v>45471</v>
      </c>
    </row>
    <row r="1963" spans="1:1" x14ac:dyDescent="0.35">
      <c r="A1963" s="5">
        <f t="shared" si="31"/>
        <v>45474</v>
      </c>
    </row>
    <row r="1964" spans="1:1" x14ac:dyDescent="0.35">
      <c r="A1964" s="5">
        <f t="shared" si="31"/>
        <v>45475</v>
      </c>
    </row>
    <row r="1965" spans="1:1" x14ac:dyDescent="0.35">
      <c r="A1965" s="5">
        <f t="shared" si="31"/>
        <v>45476</v>
      </c>
    </row>
    <row r="1966" spans="1:1" x14ac:dyDescent="0.35">
      <c r="A1966" s="5">
        <f t="shared" si="31"/>
        <v>45477</v>
      </c>
    </row>
    <row r="1967" spans="1:1" x14ac:dyDescent="0.35">
      <c r="A1967" s="5">
        <f t="shared" si="31"/>
        <v>45478</v>
      </c>
    </row>
    <row r="1968" spans="1:1" x14ac:dyDescent="0.35">
      <c r="A1968" s="5">
        <f t="shared" si="31"/>
        <v>45481</v>
      </c>
    </row>
    <row r="1969" spans="1:1" x14ac:dyDescent="0.35">
      <c r="A1969" s="5">
        <f t="shared" si="31"/>
        <v>45482</v>
      </c>
    </row>
    <row r="1970" spans="1:1" x14ac:dyDescent="0.35">
      <c r="A1970" s="5">
        <f t="shared" si="31"/>
        <v>45483</v>
      </c>
    </row>
    <row r="1971" spans="1:1" x14ac:dyDescent="0.35">
      <c r="A1971" s="5">
        <f t="shared" si="31"/>
        <v>45484</v>
      </c>
    </row>
    <row r="1972" spans="1:1" x14ac:dyDescent="0.35">
      <c r="A1972" s="5">
        <f t="shared" si="31"/>
        <v>45485</v>
      </c>
    </row>
    <row r="1973" spans="1:1" x14ac:dyDescent="0.35">
      <c r="A1973" s="5">
        <f t="shared" si="31"/>
        <v>45488</v>
      </c>
    </row>
    <row r="1974" spans="1:1" x14ac:dyDescent="0.35">
      <c r="A1974" s="5">
        <f t="shared" si="31"/>
        <v>45489</v>
      </c>
    </row>
    <row r="1975" spans="1:1" x14ac:dyDescent="0.35">
      <c r="A1975" s="5">
        <f t="shared" si="31"/>
        <v>45490</v>
      </c>
    </row>
    <row r="1976" spans="1:1" x14ac:dyDescent="0.35">
      <c r="A1976" s="5">
        <f t="shared" si="31"/>
        <v>45491</v>
      </c>
    </row>
    <row r="1977" spans="1:1" x14ac:dyDescent="0.35">
      <c r="A1977" s="5">
        <f t="shared" si="31"/>
        <v>45492</v>
      </c>
    </row>
    <row r="1978" spans="1:1" x14ac:dyDescent="0.35">
      <c r="A1978" s="5">
        <f t="shared" si="31"/>
        <v>45495</v>
      </c>
    </row>
    <row r="1979" spans="1:1" x14ac:dyDescent="0.35">
      <c r="A1979" s="5">
        <f t="shared" si="31"/>
        <v>45496</v>
      </c>
    </row>
    <row r="1980" spans="1:1" x14ac:dyDescent="0.35">
      <c r="A1980" s="5">
        <f t="shared" si="31"/>
        <v>45497</v>
      </c>
    </row>
    <row r="1981" spans="1:1" x14ac:dyDescent="0.35">
      <c r="A1981" s="5">
        <f t="shared" si="31"/>
        <v>45498</v>
      </c>
    </row>
    <row r="1982" spans="1:1" x14ac:dyDescent="0.35">
      <c r="A1982" s="5">
        <f t="shared" si="31"/>
        <v>45499</v>
      </c>
    </row>
    <row r="1983" spans="1:1" x14ac:dyDescent="0.35">
      <c r="A1983" s="5">
        <f t="shared" si="31"/>
        <v>45502</v>
      </c>
    </row>
    <row r="1984" spans="1:1" x14ac:dyDescent="0.35">
      <c r="A1984" s="5">
        <f t="shared" si="31"/>
        <v>45503</v>
      </c>
    </row>
    <row r="1985" spans="1:1" x14ac:dyDescent="0.35">
      <c r="A1985" s="5">
        <f t="shared" si="31"/>
        <v>45504</v>
      </c>
    </row>
    <row r="1986" spans="1:1" x14ac:dyDescent="0.35">
      <c r="A1986" s="5">
        <f t="shared" si="31"/>
        <v>45505</v>
      </c>
    </row>
    <row r="1987" spans="1:1" x14ac:dyDescent="0.35">
      <c r="A1987" s="5">
        <f t="shared" si="31"/>
        <v>45506</v>
      </c>
    </row>
    <row r="1988" spans="1:1" x14ac:dyDescent="0.35">
      <c r="A1988" s="5">
        <f t="shared" si="31"/>
        <v>45509</v>
      </c>
    </row>
    <row r="1989" spans="1:1" x14ac:dyDescent="0.35">
      <c r="A1989" s="5">
        <f t="shared" si="31"/>
        <v>45510</v>
      </c>
    </row>
    <row r="1990" spans="1:1" x14ac:dyDescent="0.35">
      <c r="A1990" s="5">
        <f t="shared" si="31"/>
        <v>45511</v>
      </c>
    </row>
    <row r="1991" spans="1:1" x14ac:dyDescent="0.35">
      <c r="A1991" s="5">
        <f t="shared" si="31"/>
        <v>45512</v>
      </c>
    </row>
    <row r="1992" spans="1:1" x14ac:dyDescent="0.35">
      <c r="A1992" s="5">
        <f t="shared" si="31"/>
        <v>45513</v>
      </c>
    </row>
    <row r="1993" spans="1:1" x14ac:dyDescent="0.35">
      <c r="A1993" s="5">
        <f t="shared" si="31"/>
        <v>45516</v>
      </c>
    </row>
    <row r="1994" spans="1:1" x14ac:dyDescent="0.35">
      <c r="A1994" s="5">
        <f t="shared" si="31"/>
        <v>45517</v>
      </c>
    </row>
    <row r="1995" spans="1:1" x14ac:dyDescent="0.35">
      <c r="A1995" s="5">
        <f t="shared" si="31"/>
        <v>45518</v>
      </c>
    </row>
    <row r="1996" spans="1:1" x14ac:dyDescent="0.35">
      <c r="A1996" s="5">
        <f t="shared" si="31"/>
        <v>45519</v>
      </c>
    </row>
    <row r="1997" spans="1:1" x14ac:dyDescent="0.35">
      <c r="A1997" s="5">
        <f t="shared" si="31"/>
        <v>45520</v>
      </c>
    </row>
    <row r="1998" spans="1:1" x14ac:dyDescent="0.35">
      <c r="A1998" s="5">
        <f t="shared" si="31"/>
        <v>45523</v>
      </c>
    </row>
    <row r="1999" spans="1:1" x14ac:dyDescent="0.35">
      <c r="A1999" s="5">
        <f t="shared" ref="A1999:A2007" si="32">+A1994+7</f>
        <v>45524</v>
      </c>
    </row>
    <row r="2000" spans="1:1" x14ac:dyDescent="0.35">
      <c r="A2000" s="5">
        <f t="shared" si="32"/>
        <v>45525</v>
      </c>
    </row>
    <row r="2001" spans="1:1" x14ac:dyDescent="0.35">
      <c r="A2001" s="5">
        <f t="shared" si="32"/>
        <v>45526</v>
      </c>
    </row>
    <row r="2002" spans="1:1" x14ac:dyDescent="0.35">
      <c r="A2002" s="5">
        <f t="shared" si="32"/>
        <v>45527</v>
      </c>
    </row>
    <row r="2003" spans="1:1" x14ac:dyDescent="0.35">
      <c r="A2003" s="5">
        <f t="shared" si="32"/>
        <v>45530</v>
      </c>
    </row>
    <row r="2004" spans="1:1" x14ac:dyDescent="0.35">
      <c r="A2004" s="5">
        <f t="shared" si="32"/>
        <v>45531</v>
      </c>
    </row>
    <row r="2005" spans="1:1" x14ac:dyDescent="0.35">
      <c r="A2005" s="5">
        <f t="shared" si="32"/>
        <v>45532</v>
      </c>
    </row>
    <row r="2006" spans="1:1" x14ac:dyDescent="0.35">
      <c r="A2006" s="5">
        <f t="shared" si="32"/>
        <v>45533</v>
      </c>
    </row>
    <row r="2007" spans="1:1" x14ac:dyDescent="0.35">
      <c r="A2007" s="5">
        <f t="shared" si="32"/>
        <v>45534</v>
      </c>
    </row>
    <row r="2008" spans="1:1" x14ac:dyDescent="0.35">
      <c r="A2008" s="5"/>
    </row>
    <row r="2009" spans="1:1" x14ac:dyDescent="0.35">
      <c r="A2009" s="5"/>
    </row>
    <row r="2010" spans="1:1" x14ac:dyDescent="0.35">
      <c r="A2010" s="5"/>
    </row>
    <row r="2011" spans="1:1" x14ac:dyDescent="0.35">
      <c r="A2011" s="5"/>
    </row>
    <row r="2012" spans="1:1" x14ac:dyDescent="0.35">
      <c r="A2012" s="5"/>
    </row>
    <row r="2013" spans="1:1" x14ac:dyDescent="0.35">
      <c r="A2013" s="5"/>
    </row>
    <row r="2014" spans="1:1" x14ac:dyDescent="0.35">
      <c r="A2014" s="5"/>
    </row>
    <row r="2015" spans="1:1" x14ac:dyDescent="0.35">
      <c r="A2015" s="5"/>
    </row>
    <row r="2016" spans="1:1" x14ac:dyDescent="0.35">
      <c r="A2016" s="5"/>
    </row>
    <row r="2017" spans="1:1" x14ac:dyDescent="0.35">
      <c r="A2017" s="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7231-B567-42A7-9CC2-40997585FD0C}">
  <dimension ref="A1:M599"/>
  <sheetViews>
    <sheetView workbookViewId="0">
      <pane xSplit="2" ySplit="5" topLeftCell="C236" activePane="bottomRight" state="frozen"/>
      <selection pane="topRight" activeCell="C1" sqref="C1"/>
      <selection pane="bottomLeft" activeCell="A6" sqref="A6"/>
      <selection pane="bottomRight" activeCell="C435" sqref="C435"/>
    </sheetView>
  </sheetViews>
  <sheetFormatPr defaultRowHeight="14.5" x14ac:dyDescent="0.35"/>
  <cols>
    <col min="1" max="6" width="9.1796875" style="28"/>
    <col min="9" max="9" width="9.1796875" style="28"/>
    <col min="10" max="10" width="9.1796875" style="29"/>
    <col min="11" max="13" width="9.1796875" style="30"/>
  </cols>
  <sheetData>
    <row r="1" spans="1:13" x14ac:dyDescent="0.35">
      <c r="A1" s="27"/>
      <c r="C1" s="27" t="str">
        <f>GMW!C2</f>
        <v>UK030424_BLANK2</v>
      </c>
      <c r="D1" s="27" t="str">
        <f>$C$1</f>
        <v>UK030424_BLANK2</v>
      </c>
      <c r="E1" s="27" t="str">
        <f t="shared" ref="E1:F1" si="0">$C$1</f>
        <v>UK030424_BLANK2</v>
      </c>
      <c r="F1" s="27" t="str">
        <f t="shared" si="0"/>
        <v>UK030424_BLANK2</v>
      </c>
    </row>
    <row r="2" spans="1:13" x14ac:dyDescent="0.35">
      <c r="A2" s="27"/>
      <c r="C2" s="27" t="s">
        <v>2065</v>
      </c>
      <c r="D2" s="27" t="s">
        <v>2065</v>
      </c>
      <c r="E2" s="27" t="s">
        <v>2064</v>
      </c>
      <c r="F2" s="27" t="s">
        <v>2064</v>
      </c>
    </row>
    <row r="3" spans="1:13" x14ac:dyDescent="0.35">
      <c r="A3" s="27"/>
      <c r="C3" s="27" t="s">
        <v>2044</v>
      </c>
      <c r="D3" s="27" t="s">
        <v>2050</v>
      </c>
      <c r="E3" s="27" t="s">
        <v>2058</v>
      </c>
      <c r="F3" s="27" t="s">
        <v>2063</v>
      </c>
      <c r="J3" s="27" t="s">
        <v>2044</v>
      </c>
      <c r="K3" s="27" t="s">
        <v>2050</v>
      </c>
      <c r="L3" s="27" t="s">
        <v>2058</v>
      </c>
      <c r="M3" s="27" t="s">
        <v>2063</v>
      </c>
    </row>
    <row r="4" spans="1:13" x14ac:dyDescent="0.35">
      <c r="A4" s="27"/>
      <c r="C4" s="27" t="s">
        <v>2043</v>
      </c>
      <c r="D4" s="27" t="s">
        <v>2043</v>
      </c>
      <c r="E4" s="27" t="s">
        <v>2057</v>
      </c>
      <c r="F4" s="27" t="s">
        <v>2057</v>
      </c>
    </row>
    <row r="5" spans="1:13" x14ac:dyDescent="0.35">
      <c r="A5" s="27"/>
      <c r="C5" s="27" t="s">
        <v>2068</v>
      </c>
      <c r="D5" s="27" t="s">
        <v>2069</v>
      </c>
      <c r="E5" s="27" t="s">
        <v>2069</v>
      </c>
      <c r="F5" s="27" t="s">
        <v>2069</v>
      </c>
    </row>
    <row r="6" spans="1:13" x14ac:dyDescent="0.35">
      <c r="A6" s="27">
        <v>1973</v>
      </c>
      <c r="B6" s="28">
        <v>1973</v>
      </c>
      <c r="C6" s="27" cm="1">
        <f t="array" ref="C6">INDEX(GMW!$A$2:$LQ$20,MATCH(1,(GMW!$LQ$2:$LQ$20=C$3)*(GMW!$LP$2:$LP$20=C$4),0),$B6-1966)</f>
        <v>2.4777010000000002</v>
      </c>
      <c r="D6" s="27" cm="1">
        <f t="array" ref="D6">INDEX(GMW!$A$2:$LQ$20,MATCH(1,(GMW!$LQ$2:$LQ$20=D$3)*(GMW!$LP$2:$LP$20=D$4),0),$B6-1966)</f>
        <v>2.4031669999999998</v>
      </c>
      <c r="E6" s="27" cm="1">
        <f t="array" ref="E6">INDEX(GMW!$A$2:$LQ$20,MATCH(1,(GMW!$LQ$2:$LQ$20=E$3)*(GMW!$LP$2:$LP$20=E$4),0),$B6-1966)</f>
        <v>4.1081219999999998</v>
      </c>
      <c r="F6" s="27" cm="1">
        <f t="array" ref="F6">INDEX(GMW!$A$2:$LQ$20,MATCH(1,(GMW!$LQ$2:$LQ$20=F$3)*(GMW!$LP$2:$LP$20=F$4),0),$B6-1966)</f>
        <v>0.69</v>
      </c>
    </row>
    <row r="7" spans="1:13" x14ac:dyDescent="0.35">
      <c r="A7" s="27"/>
      <c r="B7" s="28">
        <f>+B6+1</f>
        <v>1974</v>
      </c>
      <c r="C7" s="27" cm="1">
        <f t="array" ref="C7">INDEX(GMW!$A$2:$LQ$20,MATCH(1,(GMW!$LQ$2:$LQ$20=C$3)*(GMW!$LP$2:$LP$20=C$4),0),$B7-1966)</f>
        <v>2.581998</v>
      </c>
      <c r="D7" s="27" cm="1">
        <f t="array" ref="D7">INDEX(GMW!$A$2:$LQ$20,MATCH(1,(GMW!$LQ$2:$LQ$20=D$3)*(GMW!$LP$2:$LP$20=D$4),0),$B7-1966)</f>
        <v>2.5304329999999999</v>
      </c>
      <c r="E7" s="27" cm="1">
        <f t="array" ref="E7">INDEX(GMW!$A$2:$LQ$20,MATCH(1,(GMW!$LQ$2:$LQ$20=E$3)*(GMW!$LP$2:$LP$20=E$4),0),$B7-1966)</f>
        <v>4.1081219999999998</v>
      </c>
      <c r="F7" s="27" cm="1">
        <f t="array" ref="F7">INDEX(GMW!$A$2:$LQ$20,MATCH(1,(GMW!$LQ$2:$LQ$20=F$3)*(GMW!$LP$2:$LP$20=F$4),0),$B7-1966)</f>
        <v>0.69</v>
      </c>
    </row>
    <row r="8" spans="1:13" x14ac:dyDescent="0.35">
      <c r="A8" s="27"/>
      <c r="B8" s="28">
        <f t="shared" ref="B8:B71" si="1">+B7+1</f>
        <v>1975</v>
      </c>
      <c r="C8" s="27" cm="1">
        <f t="array" ref="C8">INDEX(GMW!$A$2:$LQ$20,MATCH(1,(GMW!$LQ$2:$LQ$20=C$3)*(GMW!$LP$2:$LP$20=C$4),0),$B8-1966)</f>
        <v>2.4135</v>
      </c>
      <c r="D8" s="27" cm="1">
        <f t="array" ref="D8">INDEX(GMW!$A$2:$LQ$20,MATCH(1,(GMW!$LQ$2:$LQ$20=D$3)*(GMW!$LP$2:$LP$20=D$4),0),$B8-1966)</f>
        <v>2.4792999999999998</v>
      </c>
      <c r="E8" s="27" cm="1">
        <f t="array" ref="E8">INDEX(GMW!$A$2:$LQ$20,MATCH(1,(GMW!$LQ$2:$LQ$20=E$3)*(GMW!$LP$2:$LP$20=E$4),0),$B8-1966)</f>
        <v>4.1081219999999998</v>
      </c>
      <c r="F8" s="27" cm="1">
        <f t="array" ref="F8">INDEX(GMW!$A$2:$LQ$20,MATCH(1,(GMW!$LQ$2:$LQ$20=F$3)*(GMW!$LP$2:$LP$20=F$4),0),$B8-1966)</f>
        <v>0.69</v>
      </c>
    </row>
    <row r="9" spans="1:13" x14ac:dyDescent="0.35">
      <c r="A9" s="27"/>
      <c r="B9" s="28">
        <f t="shared" si="1"/>
        <v>1976</v>
      </c>
      <c r="C9" s="27" cm="1">
        <f t="array" ref="C9">INDEX(GMW!$A$2:$LQ$20,MATCH(1,(GMW!$LQ$2:$LQ$20=C$3)*(GMW!$LP$2:$LP$20=C$4),0),$B9-1966)</f>
        <v>2.3231989999999998</v>
      </c>
      <c r="D9" s="27" cm="1">
        <f t="array" ref="D9">INDEX(GMW!$A$2:$LQ$20,MATCH(1,(GMW!$LQ$2:$LQ$20=D$3)*(GMW!$LP$2:$LP$20=D$4),0),$B9-1966)</f>
        <v>2.378533</v>
      </c>
      <c r="E9" s="27" cm="1">
        <f t="array" ref="E9">INDEX(GMW!$A$2:$LQ$20,MATCH(1,(GMW!$LQ$2:$LQ$20=E$3)*(GMW!$LP$2:$LP$20=E$4),0),$B9-1966)</f>
        <v>4.1081219999999998</v>
      </c>
      <c r="F9" s="27" cm="1">
        <f t="array" ref="F9">INDEX(GMW!$A$2:$LQ$20,MATCH(1,(GMW!$LQ$2:$LQ$20=F$3)*(GMW!$LP$2:$LP$20=F$4),0),$B9-1966)</f>
        <v>0.69</v>
      </c>
    </row>
    <row r="10" spans="1:13" x14ac:dyDescent="0.35">
      <c r="A10" s="27">
        <v>1974</v>
      </c>
      <c r="B10" s="28">
        <f t="shared" si="1"/>
        <v>1977</v>
      </c>
      <c r="C10" s="27" cm="1">
        <f t="array" ref="C10">INDEX(GMW!$A$2:$LQ$20,MATCH(1,(GMW!$LQ$2:$LQ$20=C$3)*(GMW!$LP$2:$LP$20=C$4),0),$B10-1966)</f>
        <v>2.3940000000000001</v>
      </c>
      <c r="D10" s="27" cm="1">
        <f t="array" ref="D10">INDEX(GMW!$A$2:$LQ$20,MATCH(1,(GMW!$LQ$2:$LQ$20=D$3)*(GMW!$LP$2:$LP$20=D$4),0),$B10-1966)</f>
        <v>2.2806329999999999</v>
      </c>
      <c r="E10" s="27" cm="1">
        <f t="array" ref="E10">INDEX(GMW!$A$2:$LQ$20,MATCH(1,(GMW!$LQ$2:$LQ$20=E$3)*(GMW!$LP$2:$LP$20=E$4),0),$B10-1966)</f>
        <v>8.2513559999999995</v>
      </c>
      <c r="F10" s="27" cm="1">
        <f t="array" ref="F10">INDEX(GMW!$A$2:$LQ$20,MATCH(1,(GMW!$LQ$2:$LQ$20=F$3)*(GMW!$LP$2:$LP$20=F$4),0),$B10-1966)</f>
        <v>1.73</v>
      </c>
    </row>
    <row r="11" spans="1:13" x14ac:dyDescent="0.35">
      <c r="A11" s="27"/>
      <c r="B11" s="28">
        <f t="shared" si="1"/>
        <v>1978</v>
      </c>
      <c r="C11" s="27" cm="1">
        <f t="array" ref="C11">INDEX(GMW!$A$2:$LQ$20,MATCH(1,(GMW!$LQ$2:$LQ$20=C$3)*(GMW!$LP$2:$LP$20=C$4),0),$B11-1966)</f>
        <v>2.3904969999999999</v>
      </c>
      <c r="D11" s="27" cm="1">
        <f t="array" ref="D11">INDEX(GMW!$A$2:$LQ$20,MATCH(1,(GMW!$LQ$2:$LQ$20=D$3)*(GMW!$LP$2:$LP$20=D$4),0),$B11-1966)</f>
        <v>2.3986670000000001</v>
      </c>
      <c r="E11" s="27" cm="1">
        <f t="array" ref="E11">INDEX(GMW!$A$2:$LQ$20,MATCH(1,(GMW!$LQ$2:$LQ$20=E$3)*(GMW!$LP$2:$LP$20=E$4),0),$B11-1966)</f>
        <v>8.2513559999999995</v>
      </c>
      <c r="F11" s="27" cm="1">
        <f t="array" ref="F11">INDEX(GMW!$A$2:$LQ$20,MATCH(1,(GMW!$LQ$2:$LQ$20=F$3)*(GMW!$LP$2:$LP$20=F$4),0),$B11-1966)</f>
        <v>1.73</v>
      </c>
    </row>
    <row r="12" spans="1:13" x14ac:dyDescent="0.35">
      <c r="A12" s="27"/>
      <c r="B12" s="28">
        <f t="shared" si="1"/>
        <v>1979</v>
      </c>
      <c r="C12" s="27" cm="1">
        <f t="array" ref="C12">INDEX(GMW!$A$2:$LQ$20,MATCH(1,(GMW!$LQ$2:$LQ$20=C$3)*(GMW!$LP$2:$LP$20=C$4),0),$B12-1966)</f>
        <v>2.3323019999999999</v>
      </c>
      <c r="D12" s="27" cm="1">
        <f t="array" ref="D12">INDEX(GMW!$A$2:$LQ$20,MATCH(1,(GMW!$LQ$2:$LQ$20=D$3)*(GMW!$LP$2:$LP$20=D$4),0),$B12-1966)</f>
        <v>2.3511669999999998</v>
      </c>
      <c r="E12" s="27" cm="1">
        <f t="array" ref="E12">INDEX(GMW!$A$2:$LQ$20,MATCH(1,(GMW!$LQ$2:$LQ$20=E$3)*(GMW!$LP$2:$LP$20=E$4),0),$B12-1966)</f>
        <v>8.2513559999999995</v>
      </c>
      <c r="F12" s="27" cm="1">
        <f t="array" ref="F12">INDEX(GMW!$A$2:$LQ$20,MATCH(1,(GMW!$LQ$2:$LQ$20=F$3)*(GMW!$LP$2:$LP$20=F$4),0),$B12-1966)</f>
        <v>1.73</v>
      </c>
    </row>
    <row r="13" spans="1:13" x14ac:dyDescent="0.35">
      <c r="A13" s="27"/>
      <c r="B13" s="28">
        <f t="shared" si="1"/>
        <v>1980</v>
      </c>
      <c r="C13" s="27" cm="1">
        <f t="array" ref="C13">INDEX(GMW!$A$2:$LQ$20,MATCH(1,(GMW!$LQ$2:$LQ$20=C$3)*(GMW!$LP$2:$LP$20=C$4),0),$B13-1966)</f>
        <v>2.3484980000000002</v>
      </c>
      <c r="D13" s="27" cm="1">
        <f t="array" ref="D13">INDEX(GMW!$A$2:$LQ$20,MATCH(1,(GMW!$LQ$2:$LQ$20=D$3)*(GMW!$LP$2:$LP$20=D$4),0),$B13-1966)</f>
        <v>2.3298000000000001</v>
      </c>
      <c r="E13" s="27" cm="1">
        <f t="array" ref="E13">INDEX(GMW!$A$2:$LQ$20,MATCH(1,(GMW!$LQ$2:$LQ$20=E$3)*(GMW!$LP$2:$LP$20=E$4),0),$B13-1966)</f>
        <v>8.2513559999999995</v>
      </c>
      <c r="F13" s="27" cm="1">
        <f t="array" ref="F13">INDEX(GMW!$A$2:$LQ$20,MATCH(1,(GMW!$LQ$2:$LQ$20=F$3)*(GMW!$LP$2:$LP$20=F$4),0),$B13-1966)</f>
        <v>1.73</v>
      </c>
    </row>
    <row r="14" spans="1:13" x14ac:dyDescent="0.35">
      <c r="A14" s="27">
        <v>1975</v>
      </c>
      <c r="B14" s="28">
        <f t="shared" si="1"/>
        <v>1981</v>
      </c>
      <c r="C14" s="27" cm="1">
        <f t="array" ref="C14">INDEX(GMW!$A$2:$LQ$20,MATCH(1,(GMW!$LQ$2:$LQ$20=C$3)*(GMW!$LP$2:$LP$20=C$4),0),$B14-1966)</f>
        <v>2.4061669999999999</v>
      </c>
      <c r="D14" s="27" cm="1">
        <f t="array" ref="D14">INDEX(GMW!$A$2:$LQ$20,MATCH(1,(GMW!$LQ$2:$LQ$20=D$3)*(GMW!$LP$2:$LP$20=D$4),0),$B14-1966)</f>
        <v>2.3923329999999998</v>
      </c>
      <c r="E14" s="27" cm="1">
        <f t="array" ref="E14">INDEX(GMW!$A$2:$LQ$20,MATCH(1,(GMW!$LQ$2:$LQ$20=E$3)*(GMW!$LP$2:$LP$20=E$4),0),$B14-1966)</f>
        <v>9.2836529999999993</v>
      </c>
      <c r="F14" s="27" cm="1">
        <f t="array" ref="F14">INDEX(GMW!$A$2:$LQ$20,MATCH(1,(GMW!$LQ$2:$LQ$20=F$3)*(GMW!$LP$2:$LP$20=F$4),0),$B14-1966)</f>
        <v>1.68</v>
      </c>
    </row>
    <row r="15" spans="1:13" x14ac:dyDescent="0.35">
      <c r="A15" s="27"/>
      <c r="B15" s="28">
        <f t="shared" si="1"/>
        <v>1982</v>
      </c>
      <c r="C15" s="27" cm="1">
        <f t="array" ref="C15">INDEX(GMW!$A$2:$LQ$20,MATCH(1,(GMW!$LQ$2:$LQ$20=C$3)*(GMW!$LP$2:$LP$20=C$4),0),$B15-1966)</f>
        <v>2.1844000000000001</v>
      </c>
      <c r="D15" s="27" cm="1">
        <f t="array" ref="D15">INDEX(GMW!$A$2:$LQ$20,MATCH(1,(GMW!$LQ$2:$LQ$20=D$3)*(GMW!$LP$2:$LP$20=D$4),0),$B15-1966)</f>
        <v>2.3241999999999998</v>
      </c>
      <c r="E15" s="27" cm="1">
        <f t="array" ref="E15">INDEX(GMW!$A$2:$LQ$20,MATCH(1,(GMW!$LQ$2:$LQ$20=E$3)*(GMW!$LP$2:$LP$20=E$4),0),$B15-1966)</f>
        <v>9.2836529999999993</v>
      </c>
      <c r="F15" s="27" cm="1">
        <f t="array" ref="F15">INDEX(GMW!$A$2:$LQ$20,MATCH(1,(GMW!$LQ$2:$LQ$20=F$3)*(GMW!$LP$2:$LP$20=F$4),0),$B15-1966)</f>
        <v>1.68</v>
      </c>
    </row>
    <row r="16" spans="1:13" x14ac:dyDescent="0.35">
      <c r="A16" s="27"/>
      <c r="B16" s="28">
        <f t="shared" si="1"/>
        <v>1983</v>
      </c>
      <c r="C16" s="27" cm="1">
        <f t="array" ref="C16">INDEX(GMW!$A$2:$LQ$20,MATCH(1,(GMW!$LQ$2:$LQ$20=C$3)*(GMW!$LP$2:$LP$20=C$4),0),$B16-1966)</f>
        <v>2.0428999999999999</v>
      </c>
      <c r="D16" s="27" cm="1">
        <f t="array" ref="D16">INDEX(GMW!$A$2:$LQ$20,MATCH(1,(GMW!$LQ$2:$LQ$20=D$3)*(GMW!$LP$2:$LP$20=D$4),0),$B16-1966)</f>
        <v>2.128333</v>
      </c>
      <c r="E16" s="27" cm="1">
        <f t="array" ref="E16">INDEX(GMW!$A$2:$LQ$20,MATCH(1,(GMW!$LQ$2:$LQ$20=E$3)*(GMW!$LP$2:$LP$20=E$4),0),$B16-1966)</f>
        <v>9.2836529999999993</v>
      </c>
      <c r="F16" s="27" cm="1">
        <f t="array" ref="F16">INDEX(GMW!$A$2:$LQ$20,MATCH(1,(GMW!$LQ$2:$LQ$20=F$3)*(GMW!$LP$2:$LP$20=F$4),0),$B16-1966)</f>
        <v>1.68</v>
      </c>
    </row>
    <row r="17" spans="1:6" x14ac:dyDescent="0.35">
      <c r="A17" s="27"/>
      <c r="B17" s="28">
        <f t="shared" si="1"/>
        <v>1984</v>
      </c>
      <c r="C17" s="27" cm="1">
        <f t="array" ref="C17">INDEX(GMW!$A$2:$LQ$20,MATCH(1,(GMW!$LQ$2:$LQ$20=C$3)*(GMW!$LP$2:$LP$20=C$4),0),$B17-1966)</f>
        <v>2.0230999999999999</v>
      </c>
      <c r="D17" s="27" cm="1">
        <f t="array" ref="D17">INDEX(GMW!$A$2:$LQ$20,MATCH(1,(GMW!$LQ$2:$LQ$20=D$3)*(GMW!$LP$2:$LP$20=D$4),0),$B17-1966)</f>
        <v>2.0428000000000002</v>
      </c>
      <c r="E17" s="27" cm="1">
        <f t="array" ref="E17">INDEX(GMW!$A$2:$LQ$20,MATCH(1,(GMW!$LQ$2:$LQ$20=E$3)*(GMW!$LP$2:$LP$20=E$4),0),$B17-1966)</f>
        <v>9.2836529999999993</v>
      </c>
      <c r="F17" s="27" cm="1">
        <f t="array" ref="F17">INDEX(GMW!$A$2:$LQ$20,MATCH(1,(GMW!$LQ$2:$LQ$20=F$3)*(GMW!$LP$2:$LP$20=F$4),0),$B17-1966)</f>
        <v>1.68</v>
      </c>
    </row>
    <row r="18" spans="1:6" x14ac:dyDescent="0.35">
      <c r="A18" s="27">
        <v>1976</v>
      </c>
      <c r="B18" s="28">
        <f t="shared" si="1"/>
        <v>1985</v>
      </c>
      <c r="C18" s="27" cm="1">
        <f t="array" ref="C18">INDEX(GMW!$A$2:$LQ$20,MATCH(1,(GMW!$LQ$2:$LQ$20=C$3)*(GMW!$LP$2:$LP$20=C$4),0),$B18-1966)</f>
        <v>1.915</v>
      </c>
      <c r="D18" s="27" cm="1">
        <f t="array" ref="D18">INDEX(GMW!$A$2:$LQ$20,MATCH(1,(GMW!$LQ$2:$LQ$20=D$3)*(GMW!$LP$2:$LP$20=D$4),0),$B18-1966)</f>
        <v>1.9990000000000001</v>
      </c>
      <c r="E18" s="27" cm="1">
        <f t="array" ref="E18">INDEX(GMW!$A$2:$LQ$20,MATCH(1,(GMW!$LQ$2:$LQ$20=E$3)*(GMW!$LP$2:$LP$20=E$4),0),$B18-1966)</f>
        <v>10.400219999999999</v>
      </c>
      <c r="F18" s="27" cm="1">
        <f t="array" ref="F18">INDEX(GMW!$A$2:$LQ$20,MATCH(1,(GMW!$LQ$2:$LQ$20=F$3)*(GMW!$LP$2:$LP$20=F$4),0),$B18-1966)</f>
        <v>1.74</v>
      </c>
    </row>
    <row r="19" spans="1:6" x14ac:dyDescent="0.35">
      <c r="A19" s="27"/>
      <c r="B19" s="28">
        <f t="shared" si="1"/>
        <v>1986</v>
      </c>
      <c r="C19" s="27" cm="1">
        <f t="array" ref="C19">INDEX(GMW!$A$2:$LQ$20,MATCH(1,(GMW!$LQ$2:$LQ$20=C$3)*(GMW!$LP$2:$LP$20=C$4),0),$B19-1966)</f>
        <v>1.7841</v>
      </c>
      <c r="D19" s="27" cm="1">
        <f t="array" ref="D19">INDEX(GMW!$A$2:$LQ$20,MATCH(1,(GMW!$LQ$2:$LQ$20=D$3)*(GMW!$LP$2:$LP$20=D$4),0),$B19-1966)</f>
        <v>1.8062670000000001</v>
      </c>
      <c r="E19" s="27" cm="1">
        <f t="array" ref="E19">INDEX(GMW!$A$2:$LQ$20,MATCH(1,(GMW!$LQ$2:$LQ$20=E$3)*(GMW!$LP$2:$LP$20=E$4),0),$B19-1966)</f>
        <v>10.568759999999999</v>
      </c>
      <c r="F19" s="27" cm="1">
        <f t="array" ref="F19">INDEX(GMW!$A$2:$LQ$20,MATCH(1,(GMW!$LQ$2:$LQ$20=F$3)*(GMW!$LP$2:$LP$20=F$4),0),$B19-1966)</f>
        <v>1.74</v>
      </c>
    </row>
    <row r="20" spans="1:6" x14ac:dyDescent="0.35">
      <c r="A20" s="27"/>
      <c r="B20" s="28">
        <f t="shared" si="1"/>
        <v>1987</v>
      </c>
      <c r="C20" s="27" cm="1">
        <f t="array" ref="C20">INDEX(GMW!$A$2:$LQ$20,MATCH(1,(GMW!$LQ$2:$LQ$20=C$3)*(GMW!$LP$2:$LP$20=C$4),0),$B20-1966)</f>
        <v>1.6680999999999999</v>
      </c>
      <c r="D20" s="27" cm="1">
        <f t="array" ref="D20">INDEX(GMW!$A$2:$LQ$20,MATCH(1,(GMW!$LQ$2:$LQ$20=D$3)*(GMW!$LP$2:$LP$20=D$4),0),$B20-1966)</f>
        <v>1.7666999999999999</v>
      </c>
      <c r="E20" s="27" cm="1">
        <f t="array" ref="E20">INDEX(GMW!$A$2:$LQ$20,MATCH(1,(GMW!$LQ$2:$LQ$20=E$3)*(GMW!$LP$2:$LP$20=E$4),0),$B20-1966)</f>
        <v>10.84966</v>
      </c>
      <c r="F20" s="27" cm="1">
        <f t="array" ref="F20">INDEX(GMW!$A$2:$LQ$20,MATCH(1,(GMW!$LQ$2:$LQ$20=F$3)*(GMW!$LP$2:$LP$20=F$4),0),$B20-1966)</f>
        <v>1.74</v>
      </c>
    </row>
    <row r="21" spans="1:6" x14ac:dyDescent="0.35">
      <c r="A21" s="27"/>
      <c r="B21" s="28">
        <f t="shared" si="1"/>
        <v>1988</v>
      </c>
      <c r="C21" s="27" cm="1">
        <f t="array" ref="C21">INDEX(GMW!$A$2:$LQ$20,MATCH(1,(GMW!$LQ$2:$LQ$20=C$3)*(GMW!$LP$2:$LP$20=C$4),0),$B21-1966)</f>
        <v>1.7020999999999999</v>
      </c>
      <c r="D21" s="27" cm="1">
        <f t="array" ref="D21">INDEX(GMW!$A$2:$LQ$20,MATCH(1,(GMW!$LQ$2:$LQ$20=D$3)*(GMW!$LP$2:$LP$20=D$4),0),$B21-1966)</f>
        <v>1.6509670000000001</v>
      </c>
      <c r="E21" s="27" cm="1">
        <f t="array" ref="E21">INDEX(GMW!$A$2:$LQ$20,MATCH(1,(GMW!$LQ$2:$LQ$20=E$3)*(GMW!$LP$2:$LP$20=E$4),0),$B21-1966)</f>
        <v>11.165660000000001</v>
      </c>
      <c r="F21" s="27" cm="1">
        <f t="array" ref="F21">INDEX(GMW!$A$2:$LQ$20,MATCH(1,(GMW!$LQ$2:$LQ$20=F$3)*(GMW!$LP$2:$LP$20=F$4),0),$B21-1966)</f>
        <v>1.74</v>
      </c>
    </row>
    <row r="22" spans="1:6" x14ac:dyDescent="0.35">
      <c r="A22" s="27">
        <v>1977</v>
      </c>
      <c r="B22" s="28">
        <f t="shared" si="1"/>
        <v>1989</v>
      </c>
      <c r="C22" s="27" cm="1">
        <f t="array" ref="C22">INDEX(GMW!$A$2:$LQ$20,MATCH(1,(GMW!$LQ$2:$LQ$20=C$3)*(GMW!$LP$2:$LP$20=C$4),0),$B22-1966)</f>
        <v>1.7201</v>
      </c>
      <c r="D22" s="27" cm="1">
        <f t="array" ref="D22">INDEX(GMW!$A$2:$LQ$20,MATCH(1,(GMW!$LQ$2:$LQ$20=D$3)*(GMW!$LP$2:$LP$20=D$4),0),$B22-1966)</f>
        <v>1.713633</v>
      </c>
      <c r="E22" s="27" cm="1">
        <f t="array" ref="E22">INDEX(GMW!$A$2:$LQ$20,MATCH(1,(GMW!$LQ$2:$LQ$20=E$3)*(GMW!$LP$2:$LP$20=E$4),0),$B22-1966)</f>
        <v>13.35432</v>
      </c>
      <c r="F22" s="27" cm="1">
        <f t="array" ref="F22">INDEX(GMW!$A$2:$LQ$20,MATCH(1,(GMW!$LQ$2:$LQ$20=F$3)*(GMW!$LP$2:$LP$20=F$4),0),$B22-1966)</f>
        <v>1.79</v>
      </c>
    </row>
    <row r="23" spans="1:6" x14ac:dyDescent="0.35">
      <c r="A23" s="27"/>
      <c r="B23" s="28">
        <f t="shared" si="1"/>
        <v>1990</v>
      </c>
      <c r="C23" s="27" cm="1">
        <f t="array" ref="C23">INDEX(GMW!$A$2:$LQ$20,MATCH(1,(GMW!$LQ$2:$LQ$20=C$3)*(GMW!$LP$2:$LP$20=C$4),0),$B23-1966)</f>
        <v>1.7202</v>
      </c>
      <c r="D23" s="27" cm="1">
        <f t="array" ref="D23">INDEX(GMW!$A$2:$LQ$20,MATCH(1,(GMW!$LQ$2:$LQ$20=D$3)*(GMW!$LP$2:$LP$20=D$4),0),$B23-1966)</f>
        <v>1.719033</v>
      </c>
      <c r="E23" s="27" cm="1">
        <f t="array" ref="E23">INDEX(GMW!$A$2:$LQ$20,MATCH(1,(GMW!$LQ$2:$LQ$20=E$3)*(GMW!$LP$2:$LP$20=E$4),0),$B23-1966)</f>
        <v>14.00975</v>
      </c>
      <c r="F23" s="27" cm="1">
        <f t="array" ref="F23">INDEX(GMW!$A$2:$LQ$20,MATCH(1,(GMW!$LQ$2:$LQ$20=F$3)*(GMW!$LP$2:$LP$20=F$4),0),$B23-1966)</f>
        <v>1.79</v>
      </c>
    </row>
    <row r="24" spans="1:6" x14ac:dyDescent="0.35">
      <c r="A24" s="27"/>
      <c r="B24" s="28">
        <f t="shared" si="1"/>
        <v>1991</v>
      </c>
      <c r="C24" s="27" cm="1">
        <f t="array" ref="C24">INDEX(GMW!$A$2:$LQ$20,MATCH(1,(GMW!$LQ$2:$LQ$20=C$3)*(GMW!$LP$2:$LP$20=C$4),0),$B24-1966)</f>
        <v>1.7475000000000001</v>
      </c>
      <c r="D24" s="27" cm="1">
        <f t="array" ref="D24">INDEX(GMW!$A$2:$LQ$20,MATCH(1,(GMW!$LQ$2:$LQ$20=D$3)*(GMW!$LP$2:$LP$20=D$4),0),$B24-1966)</f>
        <v>1.7351669999999999</v>
      </c>
      <c r="E24" s="27" cm="1">
        <f t="array" ref="E24">INDEX(GMW!$A$2:$LQ$20,MATCH(1,(GMW!$LQ$2:$LQ$20=E$3)*(GMW!$LP$2:$LP$20=E$4),0),$B24-1966)</f>
        <v>14.346830000000001</v>
      </c>
      <c r="F24" s="27" cm="1">
        <f t="array" ref="F24">INDEX(GMW!$A$2:$LQ$20,MATCH(1,(GMW!$LQ$2:$LQ$20=F$3)*(GMW!$LP$2:$LP$20=F$4),0),$B24-1966)</f>
        <v>1.79</v>
      </c>
    </row>
    <row r="25" spans="1:6" x14ac:dyDescent="0.35">
      <c r="A25" s="27"/>
      <c r="B25" s="28">
        <f t="shared" si="1"/>
        <v>1992</v>
      </c>
      <c r="C25" s="27" cm="1">
        <f t="array" ref="C25">INDEX(GMW!$A$2:$LQ$20,MATCH(1,(GMW!$LQ$2:$LQ$20=C$3)*(GMW!$LP$2:$LP$20=C$4),0),$B25-1966)</f>
        <v>1.9185000000000001</v>
      </c>
      <c r="D25" s="27" cm="1">
        <f t="array" ref="D25">INDEX(GMW!$A$2:$LQ$20,MATCH(1,(GMW!$LQ$2:$LQ$20=D$3)*(GMW!$LP$2:$LP$20=D$4),0),$B25-1966)</f>
        <v>1.8139670000000001</v>
      </c>
      <c r="E25" s="27" cm="1">
        <f t="array" ref="E25">INDEX(GMW!$A$2:$LQ$20,MATCH(1,(GMW!$LQ$2:$LQ$20=E$3)*(GMW!$LP$2:$LP$20=E$4),0),$B25-1966)</f>
        <v>14.435779999999999</v>
      </c>
      <c r="F25" s="27" cm="1">
        <f t="array" ref="F25">INDEX(GMW!$A$2:$LQ$20,MATCH(1,(GMW!$LQ$2:$LQ$20=F$3)*(GMW!$LP$2:$LP$20=F$4),0),$B25-1966)</f>
        <v>1.79</v>
      </c>
    </row>
    <row r="26" spans="1:6" x14ac:dyDescent="0.35">
      <c r="A26" s="27">
        <v>1978</v>
      </c>
      <c r="B26" s="28">
        <f t="shared" si="1"/>
        <v>1993</v>
      </c>
      <c r="C26" s="27" cm="1">
        <f t="array" ref="C26">INDEX(GMW!$A$2:$LQ$20,MATCH(1,(GMW!$LQ$2:$LQ$20=C$3)*(GMW!$LP$2:$LP$20=C$4),0),$B26-1966)</f>
        <v>1.8625</v>
      </c>
      <c r="D26" s="27" cm="1">
        <f t="array" ref="D26">INDEX(GMW!$A$2:$LQ$20,MATCH(1,(GMW!$LQ$2:$LQ$20=D$3)*(GMW!$LP$2:$LP$20=D$4),0),$B26-1966)</f>
        <v>1.9278329999999999</v>
      </c>
      <c r="E26" s="27" cm="1">
        <f t="array" ref="E26">INDEX(GMW!$A$2:$LQ$20,MATCH(1,(GMW!$LQ$2:$LQ$20=E$3)*(GMW!$LP$2:$LP$20=E$4),0),$B26-1966)</f>
        <v>16.636140000000001</v>
      </c>
      <c r="F26" s="27" cm="1">
        <f t="array" ref="F26">INDEX(GMW!$A$2:$LQ$20,MATCH(1,(GMW!$LQ$2:$LQ$20=F$3)*(GMW!$LP$2:$LP$20=F$4),0),$B26-1966)</f>
        <v>2.2999999999999998</v>
      </c>
    </row>
    <row r="27" spans="1:6" x14ac:dyDescent="0.35">
      <c r="A27" s="27"/>
      <c r="B27" s="28">
        <f t="shared" si="1"/>
        <v>1994</v>
      </c>
      <c r="C27" s="27" cm="1">
        <f t="array" ref="C27">INDEX(GMW!$A$2:$LQ$20,MATCH(1,(GMW!$LQ$2:$LQ$20=C$3)*(GMW!$LP$2:$LP$20=C$4),0),$B27-1966)</f>
        <v>1.8605</v>
      </c>
      <c r="D27" s="27" cm="1">
        <f t="array" ref="D27">INDEX(GMW!$A$2:$LQ$20,MATCH(1,(GMW!$LQ$2:$LQ$20=D$3)*(GMW!$LP$2:$LP$20=D$4),0),$B27-1966)</f>
        <v>1.8355669999999999</v>
      </c>
      <c r="E27" s="27" cm="1">
        <f t="array" ref="E27">INDEX(GMW!$A$2:$LQ$20,MATCH(1,(GMW!$LQ$2:$LQ$20=E$3)*(GMW!$LP$2:$LP$20=E$4),0),$B27-1966)</f>
        <v>16.804680000000001</v>
      </c>
      <c r="F27" s="27" cm="1">
        <f t="array" ref="F27">INDEX(GMW!$A$2:$LQ$20,MATCH(1,(GMW!$LQ$2:$LQ$20=F$3)*(GMW!$LP$2:$LP$20=F$4),0),$B27-1966)</f>
        <v>2.2999999999999998</v>
      </c>
    </row>
    <row r="28" spans="1:6" x14ac:dyDescent="0.35">
      <c r="A28" s="27"/>
      <c r="B28" s="28">
        <f t="shared" si="1"/>
        <v>1995</v>
      </c>
      <c r="C28" s="27" cm="1">
        <f t="array" ref="C28">INDEX(GMW!$A$2:$LQ$20,MATCH(1,(GMW!$LQ$2:$LQ$20=C$3)*(GMW!$LP$2:$LP$20=C$4),0),$B28-1966)</f>
        <v>1.9739</v>
      </c>
      <c r="D28" s="27" cm="1">
        <f t="array" ref="D28">INDEX(GMW!$A$2:$LQ$20,MATCH(1,(GMW!$LQ$2:$LQ$20=D$3)*(GMW!$LP$2:$LP$20=D$4),0),$B28-1966)</f>
        <v>1.931767</v>
      </c>
      <c r="E28" s="27" cm="1">
        <f t="array" ref="E28">INDEX(GMW!$A$2:$LQ$20,MATCH(1,(GMW!$LQ$2:$LQ$20=E$3)*(GMW!$LP$2:$LP$20=E$4),0),$B28-1966)</f>
        <v>16.860859999999999</v>
      </c>
      <c r="F28" s="27" cm="1">
        <f t="array" ref="F28">INDEX(GMW!$A$2:$LQ$20,MATCH(1,(GMW!$LQ$2:$LQ$20=F$3)*(GMW!$LP$2:$LP$20=F$4),0),$B28-1966)</f>
        <v>2.2999999999999998</v>
      </c>
    </row>
    <row r="29" spans="1:6" x14ac:dyDescent="0.35">
      <c r="A29" s="27"/>
      <c r="B29" s="28">
        <f t="shared" si="1"/>
        <v>1996</v>
      </c>
      <c r="C29" s="27" cm="1">
        <f t="array" ref="C29">INDEX(GMW!$A$2:$LQ$20,MATCH(1,(GMW!$LQ$2:$LQ$20=C$3)*(GMW!$LP$2:$LP$20=C$4),0),$B29-1966)</f>
        <v>2.0409999999999999</v>
      </c>
      <c r="D29" s="27" cm="1">
        <f t="array" ref="D29">INDEX(GMW!$A$2:$LQ$20,MATCH(1,(GMW!$LQ$2:$LQ$20=D$3)*(GMW!$LP$2:$LP$20=D$4),0),$B29-1966)</f>
        <v>1.9837670000000001</v>
      </c>
      <c r="E29" s="27" cm="1">
        <f t="array" ref="E29">INDEX(GMW!$A$2:$LQ$20,MATCH(1,(GMW!$LQ$2:$LQ$20=E$3)*(GMW!$LP$2:$LP$20=E$4),0),$B29-1966)</f>
        <v>17.116</v>
      </c>
      <c r="F29" s="27" cm="1">
        <f t="array" ref="F29">INDEX(GMW!$A$2:$LQ$20,MATCH(1,(GMW!$LQ$2:$LQ$20=F$3)*(GMW!$LP$2:$LP$20=F$4),0),$B29-1966)</f>
        <v>2.2999999999999998</v>
      </c>
    </row>
    <row r="30" spans="1:6" x14ac:dyDescent="0.35">
      <c r="A30" s="27">
        <v>1979</v>
      </c>
      <c r="B30" s="28">
        <f t="shared" si="1"/>
        <v>1997</v>
      </c>
      <c r="C30" s="27" cm="1">
        <f t="array" ref="C30">INDEX(GMW!$A$2:$LQ$20,MATCH(1,(GMW!$LQ$2:$LQ$20=C$3)*(GMW!$LP$2:$LP$20=C$4),0),$B30-1966)</f>
        <v>2.0665</v>
      </c>
      <c r="D30" s="27" cm="1">
        <f t="array" ref="D30">INDEX(GMW!$A$2:$LQ$20,MATCH(1,(GMW!$LQ$2:$LQ$20=D$3)*(GMW!$LP$2:$LP$20=D$4),0),$B30-1966)</f>
        <v>2.0156000000000001</v>
      </c>
      <c r="E30" s="27" cm="1">
        <f t="array" ref="E30">INDEX(GMW!$A$2:$LQ$20,MATCH(1,(GMW!$LQ$2:$LQ$20=E$3)*(GMW!$LP$2:$LP$20=E$4),0),$B30-1966)</f>
        <v>21.64781</v>
      </c>
      <c r="F30" s="27" cm="1">
        <f t="array" ref="F30">INDEX(GMW!$A$2:$LQ$20,MATCH(1,(GMW!$LQ$2:$LQ$20=F$3)*(GMW!$LP$2:$LP$20=F$4),0),$B30-1966)</f>
        <v>3.26</v>
      </c>
    </row>
    <row r="31" spans="1:6" x14ac:dyDescent="0.35">
      <c r="A31" s="27"/>
      <c r="B31" s="28">
        <f t="shared" si="1"/>
        <v>1998</v>
      </c>
      <c r="C31" s="27" cm="1">
        <f t="array" ref="C31">INDEX(GMW!$A$2:$LQ$20,MATCH(1,(GMW!$LQ$2:$LQ$20=C$3)*(GMW!$LP$2:$LP$20=C$4),0),$B31-1966)</f>
        <v>2.1715</v>
      </c>
      <c r="D31" s="27" cm="1">
        <f t="array" ref="D31">INDEX(GMW!$A$2:$LQ$20,MATCH(1,(GMW!$LQ$2:$LQ$20=D$3)*(GMW!$LP$2:$LP$20=D$4),0),$B31-1966)</f>
        <v>2.080867</v>
      </c>
      <c r="E31" s="27" cm="1">
        <f t="array" ref="E31">INDEX(GMW!$A$2:$LQ$20,MATCH(1,(GMW!$LQ$2:$LQ$20=E$3)*(GMW!$LP$2:$LP$20=E$4),0),$B31-1966)</f>
        <v>22.387509999999999</v>
      </c>
      <c r="F31" s="27" cm="1">
        <f t="array" ref="F31">INDEX(GMW!$A$2:$LQ$20,MATCH(1,(GMW!$LQ$2:$LQ$20=F$3)*(GMW!$LP$2:$LP$20=F$4),0),$B31-1966)</f>
        <v>3.26</v>
      </c>
    </row>
    <row r="32" spans="1:6" x14ac:dyDescent="0.35">
      <c r="A32" s="27"/>
      <c r="B32" s="28">
        <f t="shared" si="1"/>
        <v>1999</v>
      </c>
      <c r="C32" s="27" cm="1">
        <f t="array" ref="C32">INDEX(GMW!$A$2:$LQ$20,MATCH(1,(GMW!$LQ$2:$LQ$20=C$3)*(GMW!$LP$2:$LP$20=C$4),0),$B32-1966)</f>
        <v>2.202</v>
      </c>
      <c r="D32" s="27" cm="1">
        <f t="array" ref="D32">INDEX(GMW!$A$2:$LQ$20,MATCH(1,(GMW!$LQ$2:$LQ$20=D$3)*(GMW!$LP$2:$LP$20=D$4),0),$B32-1966)</f>
        <v>2.2327669999999999</v>
      </c>
      <c r="E32" s="27" cm="1">
        <f t="array" ref="E32">INDEX(GMW!$A$2:$LQ$20,MATCH(1,(GMW!$LQ$2:$LQ$20=E$3)*(GMW!$LP$2:$LP$20=E$4),0),$B32-1966)</f>
        <v>23.096779999999999</v>
      </c>
      <c r="F32" s="27" cm="1">
        <f t="array" ref="F32">INDEX(GMW!$A$2:$LQ$20,MATCH(1,(GMW!$LQ$2:$LQ$20=F$3)*(GMW!$LP$2:$LP$20=F$4),0),$B32-1966)</f>
        <v>3.26</v>
      </c>
    </row>
    <row r="33" spans="1:6" x14ac:dyDescent="0.35">
      <c r="A33" s="27"/>
      <c r="B33" s="28">
        <f t="shared" si="1"/>
        <v>2000</v>
      </c>
      <c r="C33" s="27" cm="1">
        <f t="array" ref="C33">INDEX(GMW!$A$2:$LQ$20,MATCH(1,(GMW!$LQ$2:$LQ$20=C$3)*(GMW!$LP$2:$LP$20=C$4),0),$B33-1966)</f>
        <v>2.2250000000000001</v>
      </c>
      <c r="D33" s="27" cm="1">
        <f t="array" ref="D33">INDEX(GMW!$A$2:$LQ$20,MATCH(1,(GMW!$LQ$2:$LQ$20=D$3)*(GMW!$LP$2:$LP$20=D$4),0),$B33-1966)</f>
        <v>2.1594000000000002</v>
      </c>
      <c r="E33" s="27" cm="1">
        <f t="array" ref="E33">INDEX(GMW!$A$2:$LQ$20,MATCH(1,(GMW!$LQ$2:$LQ$20=E$3)*(GMW!$LP$2:$LP$20=E$4),0),$B33-1966)</f>
        <v>23.665590000000002</v>
      </c>
      <c r="F33" s="27" cm="1">
        <f t="array" ref="F33">INDEX(GMW!$A$2:$LQ$20,MATCH(1,(GMW!$LQ$2:$LQ$20=F$3)*(GMW!$LP$2:$LP$20=F$4),0),$B33-1966)</f>
        <v>3.26</v>
      </c>
    </row>
    <row r="34" spans="1:6" x14ac:dyDescent="0.35">
      <c r="A34" s="27">
        <v>1980</v>
      </c>
      <c r="B34" s="28">
        <f t="shared" si="1"/>
        <v>2001</v>
      </c>
      <c r="C34" s="27" cm="1">
        <f t="array" ref="C34">INDEX(GMW!$A$2:$LQ$20,MATCH(1,(GMW!$LQ$2:$LQ$20=C$3)*(GMW!$LP$2:$LP$20=C$4),0),$B34-1966)</f>
        <v>2.1640000000000001</v>
      </c>
      <c r="D34" s="27" cm="1">
        <f t="array" ref="D34">INDEX(GMW!$A$2:$LQ$20,MATCH(1,(GMW!$LQ$2:$LQ$20=D$3)*(GMW!$LP$2:$LP$20=D$4),0),$B34-1966)</f>
        <v>2.2539669999999998</v>
      </c>
      <c r="E34" s="27" cm="1">
        <f t="array" ref="E34">INDEX(GMW!$A$2:$LQ$20,MATCH(1,(GMW!$LQ$2:$LQ$20=E$3)*(GMW!$LP$2:$LP$20=E$4),0),$B34-1966)</f>
        <v>28.878579999999999</v>
      </c>
      <c r="F34" s="27" cm="1">
        <f t="array" ref="F34">INDEX(GMW!$A$2:$LQ$20,MATCH(1,(GMW!$LQ$2:$LQ$20=F$3)*(GMW!$LP$2:$LP$20=F$4),0),$B34-1966)</f>
        <v>4.22</v>
      </c>
    </row>
    <row r="35" spans="1:6" x14ac:dyDescent="0.35">
      <c r="A35" s="27"/>
      <c r="B35" s="28">
        <f t="shared" si="1"/>
        <v>2002</v>
      </c>
      <c r="C35" s="27" cm="1">
        <f t="array" ref="C35">INDEX(GMW!$A$2:$LQ$20,MATCH(1,(GMW!$LQ$2:$LQ$20=C$3)*(GMW!$LP$2:$LP$20=C$4),0),$B35-1966)</f>
        <v>2.3570000000000002</v>
      </c>
      <c r="D35" s="27" cm="1">
        <f t="array" ref="D35">INDEX(GMW!$A$2:$LQ$20,MATCH(1,(GMW!$LQ$2:$LQ$20=D$3)*(GMW!$LP$2:$LP$20=D$4),0),$B35-1966)</f>
        <v>2.2853669999999999</v>
      </c>
      <c r="E35" s="27" cm="1">
        <f t="array" ref="E35">INDEX(GMW!$A$2:$LQ$20,MATCH(1,(GMW!$LQ$2:$LQ$20=E$3)*(GMW!$LP$2:$LP$20=E$4),0),$B35-1966)</f>
        <v>29.988119999999999</v>
      </c>
      <c r="F35" s="27" cm="1">
        <f t="array" ref="F35">INDEX(GMW!$A$2:$LQ$20,MATCH(1,(GMW!$LQ$2:$LQ$20=F$3)*(GMW!$LP$2:$LP$20=F$4),0),$B35-1966)</f>
        <v>4.22</v>
      </c>
    </row>
    <row r="36" spans="1:6" x14ac:dyDescent="0.35">
      <c r="A36" s="27"/>
      <c r="B36" s="28">
        <f t="shared" si="1"/>
        <v>2003</v>
      </c>
      <c r="C36" s="27" cm="1">
        <f t="array" ref="C36">INDEX(GMW!$A$2:$LQ$20,MATCH(1,(GMW!$LQ$2:$LQ$20=C$3)*(GMW!$LP$2:$LP$20=C$4),0),$B36-1966)</f>
        <v>2.3883000000000001</v>
      </c>
      <c r="D36" s="27" cm="1">
        <f t="array" ref="D36">INDEX(GMW!$A$2:$LQ$20,MATCH(1,(GMW!$LQ$2:$LQ$20=D$3)*(GMW!$LP$2:$LP$20=D$4),0),$B36-1966)</f>
        <v>2.3817330000000001</v>
      </c>
      <c r="E36" s="27" cm="1">
        <f t="array" ref="E36">INDEX(GMW!$A$2:$LQ$20,MATCH(1,(GMW!$LQ$2:$LQ$20=E$3)*(GMW!$LP$2:$LP$20=E$4),0),$B36-1966)</f>
        <v>30.926780000000001</v>
      </c>
      <c r="F36" s="27" cm="1">
        <f t="array" ref="F36">INDEX(GMW!$A$2:$LQ$20,MATCH(1,(GMW!$LQ$2:$LQ$20=F$3)*(GMW!$LP$2:$LP$20=F$4),0),$B36-1966)</f>
        <v>4.22</v>
      </c>
    </row>
    <row r="37" spans="1:6" x14ac:dyDescent="0.35">
      <c r="A37" s="27"/>
      <c r="B37" s="28">
        <f t="shared" si="1"/>
        <v>2004</v>
      </c>
      <c r="C37" s="27" cm="1">
        <f t="array" ref="C37">INDEX(GMW!$A$2:$LQ$20,MATCH(1,(GMW!$LQ$2:$LQ$20=C$3)*(GMW!$LP$2:$LP$20=C$4),0),$B37-1966)</f>
        <v>2.3919999999999999</v>
      </c>
      <c r="D37" s="27" cm="1">
        <f t="array" ref="D37">INDEX(GMW!$A$2:$LQ$20,MATCH(1,(GMW!$LQ$2:$LQ$20=D$3)*(GMW!$LP$2:$LP$20=D$4),0),$B37-1966)</f>
        <v>2.3863669999999999</v>
      </c>
      <c r="E37" s="27" cm="1">
        <f t="array" ref="E37">INDEX(GMW!$A$2:$LQ$20,MATCH(1,(GMW!$LQ$2:$LQ$20=E$3)*(GMW!$LP$2:$LP$20=E$4),0),$B37-1966)</f>
        <v>31.607959999999999</v>
      </c>
      <c r="F37" s="27" cm="1">
        <f t="array" ref="F37">INDEX(GMW!$A$2:$LQ$20,MATCH(1,(GMW!$LQ$2:$LQ$20=F$3)*(GMW!$LP$2:$LP$20=F$4),0),$B37-1966)</f>
        <v>4.22</v>
      </c>
    </row>
    <row r="38" spans="1:6" x14ac:dyDescent="0.35">
      <c r="A38" s="27">
        <v>1981</v>
      </c>
      <c r="B38" s="28">
        <f t="shared" si="1"/>
        <v>2005</v>
      </c>
      <c r="C38" s="27" cm="1">
        <f t="array" ref="C38">INDEX(GMW!$A$2:$LQ$20,MATCH(1,(GMW!$LQ$2:$LQ$20=C$3)*(GMW!$LP$2:$LP$20=C$4),0),$B38-1966)</f>
        <v>2.242</v>
      </c>
      <c r="D38" s="27" cm="1">
        <f t="array" ref="D38">INDEX(GMW!$A$2:$LQ$20,MATCH(1,(GMW!$LQ$2:$LQ$20=D$3)*(GMW!$LP$2:$LP$20=D$4),0),$B38-1966)</f>
        <v>2.310467</v>
      </c>
      <c r="E38" s="27" cm="1">
        <f t="array" ref="E38">INDEX(GMW!$A$2:$LQ$20,MATCH(1,(GMW!$LQ$2:$LQ$20=E$3)*(GMW!$LP$2:$LP$20=E$4),0),$B38-1966)</f>
        <v>33.688940000000002</v>
      </c>
      <c r="F38" s="27" cm="1">
        <f t="array" ref="F38">INDEX(GMW!$A$2:$LQ$20,MATCH(1,(GMW!$LQ$2:$LQ$20=F$3)*(GMW!$LP$2:$LP$20=F$4),0),$B38-1966)</f>
        <v>4.5999999999999996</v>
      </c>
    </row>
    <row r="39" spans="1:6" x14ac:dyDescent="0.35">
      <c r="A39" s="27"/>
      <c r="B39" s="28">
        <f t="shared" si="1"/>
        <v>2006</v>
      </c>
      <c r="C39" s="27" cm="1">
        <f t="array" ref="C39">INDEX(GMW!$A$2:$LQ$20,MATCH(1,(GMW!$LQ$2:$LQ$20=C$3)*(GMW!$LP$2:$LP$20=C$4),0),$B39-1966)</f>
        <v>1.9383999999999999</v>
      </c>
      <c r="D39" s="27" cm="1">
        <f t="array" ref="D39">INDEX(GMW!$A$2:$LQ$20,MATCH(1,(GMW!$LQ$2:$LQ$20=D$3)*(GMW!$LP$2:$LP$20=D$4),0),$B39-1966)</f>
        <v>2.0807669999999998</v>
      </c>
      <c r="E39" s="27" cm="1">
        <f t="array" ref="E39">INDEX(GMW!$A$2:$LQ$20,MATCH(1,(GMW!$LQ$2:$LQ$20=E$3)*(GMW!$LP$2:$LP$20=E$4),0),$B39-1966)</f>
        <v>34.796149999999997</v>
      </c>
      <c r="F39" s="27" cm="1">
        <f t="array" ref="F39">INDEX(GMW!$A$2:$LQ$20,MATCH(1,(GMW!$LQ$2:$LQ$20=F$3)*(GMW!$LP$2:$LP$20=F$4),0),$B39-1966)</f>
        <v>4.5999999999999996</v>
      </c>
    </row>
    <row r="40" spans="1:6" x14ac:dyDescent="0.35">
      <c r="A40" s="27"/>
      <c r="B40" s="28">
        <f t="shared" si="1"/>
        <v>2007</v>
      </c>
      <c r="C40" s="27" cm="1">
        <f t="array" ref="C40">INDEX(GMW!$A$2:$LQ$20,MATCH(1,(GMW!$LQ$2:$LQ$20=C$3)*(GMW!$LP$2:$LP$20=C$4),0),$B40-1966)</f>
        <v>1.8105</v>
      </c>
      <c r="D40" s="27" cm="1">
        <f t="array" ref="D40">INDEX(GMW!$A$2:$LQ$20,MATCH(1,(GMW!$LQ$2:$LQ$20=D$3)*(GMW!$LP$2:$LP$20=D$4),0),$B40-1966)</f>
        <v>1.838133</v>
      </c>
      <c r="E40" s="27" cm="1">
        <f t="array" ref="E40">INDEX(GMW!$A$2:$LQ$20,MATCH(1,(GMW!$LQ$2:$LQ$20=E$3)*(GMW!$LP$2:$LP$20=E$4),0),$B40-1966)</f>
        <v>35.592019999999998</v>
      </c>
      <c r="F40" s="27" cm="1">
        <f t="array" ref="F40">INDEX(GMW!$A$2:$LQ$20,MATCH(1,(GMW!$LQ$2:$LQ$20=F$3)*(GMW!$LP$2:$LP$20=F$4),0),$B40-1966)</f>
        <v>4.5999999999999996</v>
      </c>
    </row>
    <row r="41" spans="1:6" x14ac:dyDescent="0.35">
      <c r="A41" s="27"/>
      <c r="B41" s="28">
        <f t="shared" si="1"/>
        <v>2008</v>
      </c>
      <c r="C41" s="27" cm="1">
        <f t="array" ref="C41">INDEX(GMW!$A$2:$LQ$20,MATCH(1,(GMW!$LQ$2:$LQ$20=C$3)*(GMW!$LP$2:$LP$20=C$4),0),$B41-1966)</f>
        <v>1.911</v>
      </c>
      <c r="D41" s="27" cm="1">
        <f t="array" ref="D41">INDEX(GMW!$A$2:$LQ$20,MATCH(1,(GMW!$LQ$2:$LQ$20=D$3)*(GMW!$LP$2:$LP$20=D$4),0),$B41-1966)</f>
        <v>1.8838999999999999</v>
      </c>
      <c r="E41" s="27" cm="1">
        <f t="array" ref="E41">INDEX(GMW!$A$2:$LQ$20,MATCH(1,(GMW!$LQ$2:$LQ$20=E$3)*(GMW!$LP$2:$LP$20=E$4),0),$B41-1966)</f>
        <v>36.474510000000002</v>
      </c>
      <c r="F41" s="27" cm="1">
        <f t="array" ref="F41">INDEX(GMW!$A$2:$LQ$20,MATCH(1,(GMW!$LQ$2:$LQ$20=F$3)*(GMW!$LP$2:$LP$20=F$4),0),$B41-1966)</f>
        <v>4.5999999999999996</v>
      </c>
    </row>
    <row r="42" spans="1:6" x14ac:dyDescent="0.35">
      <c r="A42" s="27">
        <v>1982</v>
      </c>
      <c r="B42" s="28">
        <f t="shared" si="1"/>
        <v>2009</v>
      </c>
      <c r="C42" s="27" cm="1">
        <f t="array" ref="C42">INDEX(GMW!$A$2:$LQ$20,MATCH(1,(GMW!$LQ$2:$LQ$20=C$3)*(GMW!$LP$2:$LP$20=C$4),0),$B42-1966)</f>
        <v>1.7833000000000001</v>
      </c>
      <c r="D42" s="27" cm="1">
        <f t="array" ref="D42">INDEX(GMW!$A$2:$LQ$20,MATCH(1,(GMW!$LQ$2:$LQ$20=D$3)*(GMW!$LP$2:$LP$20=D$4),0),$B42-1966)</f>
        <v>1.847167</v>
      </c>
      <c r="E42" s="27" cm="1">
        <f t="array" ref="E42">INDEX(GMW!$A$2:$LQ$20,MATCH(1,(GMW!$LQ$2:$LQ$20=E$3)*(GMW!$LP$2:$LP$20=E$4),0),$B42-1966)</f>
        <v>37.289110000000001</v>
      </c>
      <c r="F42" s="27" cm="1">
        <f t="array" ref="F42">INDEX(GMW!$A$2:$LQ$20,MATCH(1,(GMW!$LQ$2:$LQ$20=F$3)*(GMW!$LP$2:$LP$20=F$4),0),$B42-1966)</f>
        <v>4.45</v>
      </c>
    </row>
    <row r="43" spans="1:6" x14ac:dyDescent="0.35">
      <c r="A43" s="27"/>
      <c r="B43" s="28">
        <f t="shared" si="1"/>
        <v>2010</v>
      </c>
      <c r="C43" s="27" cm="1">
        <f t="array" ref="C43">INDEX(GMW!$A$2:$LQ$20,MATCH(1,(GMW!$LQ$2:$LQ$20=C$3)*(GMW!$LP$2:$LP$20=C$4),0),$B43-1966)</f>
        <v>1.7430000000000001</v>
      </c>
      <c r="D43" s="27" cm="1">
        <f t="array" ref="D43">INDEX(GMW!$A$2:$LQ$20,MATCH(1,(GMW!$LQ$2:$LQ$20=D$3)*(GMW!$LP$2:$LP$20=D$4),0),$B43-1966)</f>
        <v>1.780467</v>
      </c>
      <c r="E43" s="27" cm="1">
        <f t="array" ref="E43">INDEX(GMW!$A$2:$LQ$20,MATCH(1,(GMW!$LQ$2:$LQ$20=E$3)*(GMW!$LP$2:$LP$20=E$4),0),$B43-1966)</f>
        <v>38.4876</v>
      </c>
      <c r="F43" s="27" cm="1">
        <f t="array" ref="F43">INDEX(GMW!$A$2:$LQ$20,MATCH(1,(GMW!$LQ$2:$LQ$20=F$3)*(GMW!$LP$2:$LP$20=F$4),0),$B43-1966)</f>
        <v>4.45</v>
      </c>
    </row>
    <row r="44" spans="1:6" x14ac:dyDescent="0.35">
      <c r="A44" s="27"/>
      <c r="B44" s="28">
        <f t="shared" si="1"/>
        <v>2011</v>
      </c>
      <c r="C44" s="27" cm="1">
        <f t="array" ref="C44">INDEX(GMW!$A$2:$LQ$20,MATCH(1,(GMW!$LQ$2:$LQ$20=C$3)*(GMW!$LP$2:$LP$20=C$4),0),$B44-1966)</f>
        <v>1.6947000000000001</v>
      </c>
      <c r="D44" s="27" cm="1">
        <f t="array" ref="D44">INDEX(GMW!$A$2:$LQ$20,MATCH(1,(GMW!$LQ$2:$LQ$20=D$3)*(GMW!$LP$2:$LP$20=D$4),0),$B44-1966)</f>
        <v>1.7252000000000001</v>
      </c>
      <c r="E44" s="27" cm="1">
        <f t="array" ref="E44">INDEX(GMW!$A$2:$LQ$20,MATCH(1,(GMW!$LQ$2:$LQ$20=E$3)*(GMW!$LP$2:$LP$20=E$4),0),$B44-1966)</f>
        <v>39.224960000000003</v>
      </c>
      <c r="F44" s="27" cm="1">
        <f t="array" ref="F44">INDEX(GMW!$A$2:$LQ$20,MATCH(1,(GMW!$LQ$2:$LQ$20=F$3)*(GMW!$LP$2:$LP$20=F$4),0),$B44-1966)</f>
        <v>4.45</v>
      </c>
    </row>
    <row r="45" spans="1:6" x14ac:dyDescent="0.35">
      <c r="A45" s="27"/>
      <c r="B45" s="28">
        <f t="shared" si="1"/>
        <v>2012</v>
      </c>
      <c r="C45" s="27" cm="1">
        <f t="array" ref="C45">INDEX(GMW!$A$2:$LQ$20,MATCH(1,(GMW!$LQ$2:$LQ$20=C$3)*(GMW!$LP$2:$LP$20=C$4),0),$B45-1966)</f>
        <v>1.6174999999999999</v>
      </c>
      <c r="D45" s="27" cm="1">
        <f t="array" ref="D45">INDEX(GMW!$A$2:$LQ$20,MATCH(1,(GMW!$LQ$2:$LQ$20=D$3)*(GMW!$LP$2:$LP$20=D$4),0),$B45-1966)</f>
        <v>1.649767</v>
      </c>
      <c r="E45" s="27" cm="1">
        <f t="array" ref="E45">INDEX(GMW!$A$2:$LQ$20,MATCH(1,(GMW!$LQ$2:$LQ$20=E$3)*(GMW!$LP$2:$LP$20=E$4),0),$B45-1966)</f>
        <v>40.020829999999997</v>
      </c>
      <c r="F45" s="27" cm="1">
        <f t="array" ref="F45">INDEX(GMW!$A$2:$LQ$20,MATCH(1,(GMW!$LQ$2:$LQ$20=F$3)*(GMW!$LP$2:$LP$20=F$4),0),$B45-1966)</f>
        <v>4.45</v>
      </c>
    </row>
    <row r="46" spans="1:6" x14ac:dyDescent="0.35">
      <c r="A46" s="27">
        <v>1983</v>
      </c>
      <c r="B46" s="28">
        <f t="shared" si="1"/>
        <v>2013</v>
      </c>
      <c r="C46" s="27" cm="1">
        <f t="array" ref="C46">INDEX(GMW!$A$2:$LQ$20,MATCH(1,(GMW!$LQ$2:$LQ$20=C$3)*(GMW!$LP$2:$LP$20=C$4),0),$B46-1966)</f>
        <v>1.4816</v>
      </c>
      <c r="D46" s="27" cm="1">
        <f t="array" ref="D46">INDEX(GMW!$A$2:$LQ$20,MATCH(1,(GMW!$LQ$2:$LQ$20=D$3)*(GMW!$LP$2:$LP$20=D$4),0),$B46-1966)</f>
        <v>1.532233</v>
      </c>
      <c r="E46" s="27" cm="1">
        <f t="array" ref="E46">INDEX(GMW!$A$2:$LQ$20,MATCH(1,(GMW!$LQ$2:$LQ$20=E$3)*(GMW!$LP$2:$LP$20=E$4),0),$B46-1966)</f>
        <v>38.61401</v>
      </c>
      <c r="F46" s="27" cm="1">
        <f t="array" ref="F46">INDEX(GMW!$A$2:$LQ$20,MATCH(1,(GMW!$LQ$2:$LQ$20=F$3)*(GMW!$LP$2:$LP$20=F$4),0),$B46-1966)</f>
        <v>4.05</v>
      </c>
    </row>
    <row r="47" spans="1:6" x14ac:dyDescent="0.35">
      <c r="A47" s="27"/>
      <c r="B47" s="28">
        <f t="shared" si="1"/>
        <v>2014</v>
      </c>
      <c r="C47" s="27" cm="1">
        <f t="array" ref="C47">INDEX(GMW!$A$2:$LQ$20,MATCH(1,(GMW!$LQ$2:$LQ$20=C$3)*(GMW!$LP$2:$LP$20=C$4),0),$B47-1966)</f>
        <v>1.5346</v>
      </c>
      <c r="D47" s="27" cm="1">
        <f t="array" ref="D47">INDEX(GMW!$A$2:$LQ$20,MATCH(1,(GMW!$LQ$2:$LQ$20=D$3)*(GMW!$LP$2:$LP$20=D$4),0),$B47-1966)</f>
        <v>1.5545</v>
      </c>
      <c r="E47" s="27" cm="1">
        <f t="array" ref="E47">INDEX(GMW!$A$2:$LQ$20,MATCH(1,(GMW!$LQ$2:$LQ$20=E$3)*(GMW!$LP$2:$LP$20=E$4),0),$B47-1966)</f>
        <v>37.9024</v>
      </c>
      <c r="F47" s="27" cm="1">
        <f t="array" ref="F47">INDEX(GMW!$A$2:$LQ$20,MATCH(1,(GMW!$LQ$2:$LQ$20=F$3)*(GMW!$LP$2:$LP$20=F$4),0),$B47-1966)</f>
        <v>4.05</v>
      </c>
    </row>
    <row r="48" spans="1:6" x14ac:dyDescent="0.35">
      <c r="A48" s="27"/>
      <c r="B48" s="28">
        <f t="shared" si="1"/>
        <v>2015</v>
      </c>
      <c r="C48" s="27" cm="1">
        <f t="array" ref="C48">INDEX(GMW!$A$2:$LQ$20,MATCH(1,(GMW!$LQ$2:$LQ$20=C$3)*(GMW!$LP$2:$LP$20=C$4),0),$B48-1966)</f>
        <v>1.4950000000000001</v>
      </c>
      <c r="D48" s="27" cm="1">
        <f t="array" ref="D48">INDEX(GMW!$A$2:$LQ$20,MATCH(1,(GMW!$LQ$2:$LQ$20=D$3)*(GMW!$LP$2:$LP$20=D$4),0),$B48-1966)</f>
        <v>1.5094669999999999</v>
      </c>
      <c r="E48" s="27" cm="1">
        <f t="array" ref="E48">INDEX(GMW!$A$2:$LQ$20,MATCH(1,(GMW!$LQ$2:$LQ$20=E$3)*(GMW!$LP$2:$LP$20=E$4),0),$B48-1966)</f>
        <v>38.244160000000001</v>
      </c>
      <c r="F48" s="27" cm="1">
        <f t="array" ref="F48">INDEX(GMW!$A$2:$LQ$20,MATCH(1,(GMW!$LQ$2:$LQ$20=F$3)*(GMW!$LP$2:$LP$20=F$4),0),$B48-1966)</f>
        <v>4.05</v>
      </c>
    </row>
    <row r="49" spans="1:6" x14ac:dyDescent="0.35">
      <c r="A49" s="27"/>
      <c r="B49" s="28">
        <f t="shared" si="1"/>
        <v>2016</v>
      </c>
      <c r="C49" s="27" cm="1">
        <f t="array" ref="C49">INDEX(GMW!$A$2:$LQ$20,MATCH(1,(GMW!$LQ$2:$LQ$20=C$3)*(GMW!$LP$2:$LP$20=C$4),0),$B49-1966)</f>
        <v>1.452</v>
      </c>
      <c r="D49" s="27" cm="1">
        <f t="array" ref="D49">INDEX(GMW!$A$2:$LQ$20,MATCH(1,(GMW!$LQ$2:$LQ$20=D$3)*(GMW!$LP$2:$LP$20=D$4),0),$B49-1966)</f>
        <v>1.470167</v>
      </c>
      <c r="E49" s="27" cm="1">
        <f t="array" ref="E49">INDEX(GMW!$A$2:$LQ$20,MATCH(1,(GMW!$LQ$2:$LQ$20=E$3)*(GMW!$LP$2:$LP$20=E$4),0),$B49-1966)</f>
        <v>38.302680000000002</v>
      </c>
      <c r="F49" s="27" cm="1">
        <f t="array" ref="F49">INDEX(GMW!$A$2:$LQ$20,MATCH(1,(GMW!$LQ$2:$LQ$20=F$3)*(GMW!$LP$2:$LP$20=F$4),0),$B49-1966)</f>
        <v>4.05</v>
      </c>
    </row>
    <row r="50" spans="1:6" x14ac:dyDescent="0.35">
      <c r="A50" s="27">
        <v>1984</v>
      </c>
      <c r="B50" s="28">
        <f t="shared" si="1"/>
        <v>2017</v>
      </c>
      <c r="C50" s="27" cm="1">
        <f t="array" ref="C50">INDEX(GMW!$A$2:$LQ$20,MATCH(1,(GMW!$LQ$2:$LQ$20=C$3)*(GMW!$LP$2:$LP$20=C$4),0),$B50-1966)</f>
        <v>1.4415</v>
      </c>
      <c r="D50" s="27" cm="1">
        <f t="array" ref="D50">INDEX(GMW!$A$2:$LQ$20,MATCH(1,(GMW!$LQ$2:$LQ$20=D$3)*(GMW!$LP$2:$LP$20=D$4),0),$B50-1966)</f>
        <v>1.4350000000000001</v>
      </c>
      <c r="E50" s="27" cm="1">
        <f t="array" ref="E50">INDEX(GMW!$A$2:$LQ$20,MATCH(1,(GMW!$LQ$2:$LQ$20=E$3)*(GMW!$LP$2:$LP$20=E$4),0),$B50-1966)</f>
        <v>37.928150000000002</v>
      </c>
      <c r="F50" s="27" cm="1">
        <f t="array" ref="F50">INDEX(GMW!$A$2:$LQ$20,MATCH(1,(GMW!$LQ$2:$LQ$20=F$3)*(GMW!$LP$2:$LP$20=F$4),0),$B50-1966)</f>
        <v>3.76</v>
      </c>
    </row>
    <row r="51" spans="1:6" x14ac:dyDescent="0.35">
      <c r="A51" s="27"/>
      <c r="B51" s="28">
        <f t="shared" si="1"/>
        <v>2018</v>
      </c>
      <c r="C51" s="27" cm="1">
        <f t="array" ref="C51">INDEX(GMW!$A$2:$LQ$20,MATCH(1,(GMW!$LQ$2:$LQ$20=C$3)*(GMW!$LP$2:$LP$20=C$4),0),$B51-1966)</f>
        <v>1.3563000000000001</v>
      </c>
      <c r="D51" s="27" cm="1">
        <f t="array" ref="D51">INDEX(GMW!$A$2:$LQ$20,MATCH(1,(GMW!$LQ$2:$LQ$20=D$3)*(GMW!$LP$2:$LP$20=D$4),0),$B51-1966)</f>
        <v>1.396833</v>
      </c>
      <c r="E51" s="27" cm="1">
        <f t="array" ref="E51">INDEX(GMW!$A$2:$LQ$20,MATCH(1,(GMW!$LQ$2:$LQ$20=E$3)*(GMW!$LP$2:$LP$20=E$4),0),$B51-1966)</f>
        <v>37.813450000000003</v>
      </c>
      <c r="F51" s="27" cm="1">
        <f t="array" ref="F51">INDEX(GMW!$A$2:$LQ$20,MATCH(1,(GMW!$LQ$2:$LQ$20=F$3)*(GMW!$LP$2:$LP$20=F$4),0),$B51-1966)</f>
        <v>3.76</v>
      </c>
    </row>
    <row r="52" spans="1:6" x14ac:dyDescent="0.35">
      <c r="A52" s="27"/>
      <c r="B52" s="28">
        <f t="shared" si="1"/>
        <v>2019</v>
      </c>
      <c r="C52" s="27" cm="1">
        <f t="array" ref="C52">INDEX(GMW!$A$2:$LQ$20,MATCH(1,(GMW!$LQ$2:$LQ$20=C$3)*(GMW!$LP$2:$LP$20=C$4),0),$B52-1966)</f>
        <v>1.2386999999999999</v>
      </c>
      <c r="D52" s="27" cm="1">
        <f t="array" ref="D52">INDEX(GMW!$A$2:$LQ$20,MATCH(1,(GMW!$LQ$2:$LQ$20=D$3)*(GMW!$LP$2:$LP$20=D$4),0),$B52-1966)</f>
        <v>1.298033</v>
      </c>
      <c r="E52" s="27" cm="1">
        <f t="array" ref="E52">INDEX(GMW!$A$2:$LQ$20,MATCH(1,(GMW!$LQ$2:$LQ$20=E$3)*(GMW!$LP$2:$LP$20=E$4),0),$B52-1966)</f>
        <v>37.757269999999998</v>
      </c>
      <c r="F52" s="27" cm="1">
        <f t="array" ref="F52">INDEX(GMW!$A$2:$LQ$20,MATCH(1,(GMW!$LQ$2:$LQ$20=F$3)*(GMW!$LP$2:$LP$20=F$4),0),$B52-1966)</f>
        <v>3.76</v>
      </c>
    </row>
    <row r="53" spans="1:6" x14ac:dyDescent="0.35">
      <c r="A53" s="27"/>
      <c r="B53" s="28">
        <f t="shared" si="1"/>
        <v>2020</v>
      </c>
      <c r="C53" s="27" cm="1">
        <f t="array" ref="C53">INDEX(GMW!$A$2:$LQ$20,MATCH(1,(GMW!$LQ$2:$LQ$20=C$3)*(GMW!$LP$2:$LP$20=C$4),0),$B53-1966)</f>
        <v>1.1579999999999999</v>
      </c>
      <c r="D53" s="27" cm="1">
        <f t="array" ref="D53">INDEX(GMW!$A$2:$LQ$20,MATCH(1,(GMW!$LQ$2:$LQ$20=D$3)*(GMW!$LP$2:$LP$20=D$4),0),$B53-1966)</f>
        <v>1.216367</v>
      </c>
      <c r="E53" s="27" cm="1">
        <f t="array" ref="E53">INDEX(GMW!$A$2:$LQ$20,MATCH(1,(GMW!$LQ$2:$LQ$20=E$3)*(GMW!$LP$2:$LP$20=E$4),0),$B53-1966)</f>
        <v>37.244630000000001</v>
      </c>
      <c r="F53" s="27" cm="1">
        <f t="array" ref="F53">INDEX(GMW!$A$2:$LQ$20,MATCH(1,(GMW!$LQ$2:$LQ$20=F$3)*(GMW!$LP$2:$LP$20=F$4),0),$B53-1966)</f>
        <v>3.76</v>
      </c>
    </row>
    <row r="54" spans="1:6" x14ac:dyDescent="0.35">
      <c r="A54" s="27">
        <v>1985</v>
      </c>
      <c r="B54" s="28">
        <f t="shared" si="1"/>
        <v>2021</v>
      </c>
      <c r="C54" s="27" cm="1">
        <f t="array" ref="C54">INDEX(GMW!$A$2:$LQ$20,MATCH(1,(GMW!$LQ$2:$LQ$20=C$3)*(GMW!$LP$2:$LP$20=C$4),0),$B54-1966)</f>
        <v>1.23</v>
      </c>
      <c r="D54" s="27" cm="1">
        <f t="array" ref="D54">INDEX(GMW!$A$2:$LQ$20,MATCH(1,(GMW!$LQ$2:$LQ$20=D$3)*(GMW!$LP$2:$LP$20=D$4),0),$B54-1966)</f>
        <v>1.114933</v>
      </c>
      <c r="E54" s="27" cm="1">
        <f t="array" ref="E54">INDEX(GMW!$A$2:$LQ$20,MATCH(1,(GMW!$LQ$2:$LQ$20=E$3)*(GMW!$LP$2:$LP$20=E$4),0),$B54-1966)</f>
        <v>37.326560000000001</v>
      </c>
      <c r="F54" s="27" cm="1">
        <f t="array" ref="F54">INDEX(GMW!$A$2:$LQ$20,MATCH(1,(GMW!$LQ$2:$LQ$20=F$3)*(GMW!$LP$2:$LP$20=F$4),0),$B54-1966)</f>
        <v>3.65</v>
      </c>
    </row>
    <row r="55" spans="1:6" x14ac:dyDescent="0.35">
      <c r="A55" s="27"/>
      <c r="B55" s="28">
        <f t="shared" si="1"/>
        <v>2022</v>
      </c>
      <c r="C55" s="27" cm="1">
        <f t="array" ref="C55">INDEX(GMW!$A$2:$LQ$20,MATCH(1,(GMW!$LQ$2:$LQ$20=C$3)*(GMW!$LP$2:$LP$20=C$4),0),$B55-1966)</f>
        <v>1.3120000000000001</v>
      </c>
      <c r="D55" s="27" cm="1">
        <f t="array" ref="D55">INDEX(GMW!$A$2:$LQ$20,MATCH(1,(GMW!$LQ$2:$LQ$20=D$3)*(GMW!$LP$2:$LP$20=D$4),0),$B55-1966)</f>
        <v>1.2578670000000001</v>
      </c>
      <c r="E55" s="27" cm="1">
        <f t="array" ref="E55">INDEX(GMW!$A$2:$LQ$20,MATCH(1,(GMW!$LQ$2:$LQ$20=E$3)*(GMW!$LP$2:$LP$20=E$4),0),$B55-1966)</f>
        <v>36.703899999999997</v>
      </c>
      <c r="F55" s="27" cm="1">
        <f t="array" ref="F55">INDEX(GMW!$A$2:$LQ$20,MATCH(1,(GMW!$LQ$2:$LQ$20=F$3)*(GMW!$LP$2:$LP$20=F$4),0),$B55-1966)</f>
        <v>3.65</v>
      </c>
    </row>
    <row r="56" spans="1:6" x14ac:dyDescent="0.35">
      <c r="A56" s="27"/>
      <c r="B56" s="28">
        <f t="shared" si="1"/>
        <v>2023</v>
      </c>
      <c r="C56" s="27" cm="1">
        <f t="array" ref="C56">INDEX(GMW!$A$2:$LQ$20,MATCH(1,(GMW!$LQ$2:$LQ$20=C$3)*(GMW!$LP$2:$LP$20=C$4),0),$B56-1966)</f>
        <v>1.407</v>
      </c>
      <c r="D56" s="27" cm="1">
        <f t="array" ref="D56">INDEX(GMW!$A$2:$LQ$20,MATCH(1,(GMW!$LQ$2:$LQ$20=D$3)*(GMW!$LP$2:$LP$20=D$4),0),$B56-1966)</f>
        <v>1.3756999999999999</v>
      </c>
      <c r="E56" s="27" cm="1">
        <f t="array" ref="E56">INDEX(GMW!$A$2:$LQ$20,MATCH(1,(GMW!$LQ$2:$LQ$20=E$3)*(GMW!$LP$2:$LP$20=E$4),0),$B56-1966)</f>
        <v>35.709060000000001</v>
      </c>
      <c r="F56" s="27" cm="1">
        <f t="array" ref="F56">INDEX(GMW!$A$2:$LQ$20,MATCH(1,(GMW!$LQ$2:$LQ$20=F$3)*(GMW!$LP$2:$LP$20=F$4),0),$B56-1966)</f>
        <v>3.65</v>
      </c>
    </row>
    <row r="57" spans="1:6" x14ac:dyDescent="0.35">
      <c r="A57" s="27"/>
      <c r="B57" s="28">
        <f t="shared" si="1"/>
        <v>2024</v>
      </c>
      <c r="C57" s="27" cm="1">
        <f t="array" ref="C57">INDEX(GMW!$A$2:$LQ$20,MATCH(1,(GMW!$LQ$2:$LQ$20=C$3)*(GMW!$LP$2:$LP$20=C$4),0),$B57-1966)</f>
        <v>1.4455</v>
      </c>
      <c r="D57" s="27" cm="1">
        <f t="array" ref="D57">INDEX(GMW!$A$2:$LQ$20,MATCH(1,(GMW!$LQ$2:$LQ$20=D$3)*(GMW!$LP$2:$LP$20=D$4),0),$B57-1966)</f>
        <v>1.4362330000000001</v>
      </c>
      <c r="E57" s="27" cm="1">
        <f t="array" ref="E57">INDEX(GMW!$A$2:$LQ$20,MATCH(1,(GMW!$LQ$2:$LQ$20=E$3)*(GMW!$LP$2:$LP$20=E$4),0),$B57-1966)</f>
        <v>34.599519999999998</v>
      </c>
      <c r="F57" s="27" cm="1">
        <f t="array" ref="F57">INDEX(GMW!$A$2:$LQ$20,MATCH(1,(GMW!$LQ$2:$LQ$20=F$3)*(GMW!$LP$2:$LP$20=F$4),0),$B57-1966)</f>
        <v>3.65</v>
      </c>
    </row>
    <row r="58" spans="1:6" x14ac:dyDescent="0.35">
      <c r="A58" s="27">
        <v>1986</v>
      </c>
      <c r="B58" s="28">
        <f t="shared" si="1"/>
        <v>2025</v>
      </c>
      <c r="C58" s="27" cm="1">
        <f t="array" ref="C58">INDEX(GMW!$A$2:$LQ$20,MATCH(1,(GMW!$LQ$2:$LQ$20=C$3)*(GMW!$LP$2:$LP$20=C$4),0),$B58-1966)</f>
        <v>1.4728000000000001</v>
      </c>
      <c r="D58" s="27" cm="1">
        <f t="array" ref="D58">INDEX(GMW!$A$2:$LQ$20,MATCH(1,(GMW!$LQ$2:$LQ$20=D$3)*(GMW!$LP$2:$LP$20=D$4),0),$B58-1966)</f>
        <v>1.440067</v>
      </c>
      <c r="E58" s="27" cm="1">
        <f t="array" ref="E58">INDEX(GMW!$A$2:$LQ$20,MATCH(1,(GMW!$LQ$2:$LQ$20=E$3)*(GMW!$LP$2:$LP$20=E$4),0),$B58-1966)</f>
        <v>33.180979999999998</v>
      </c>
      <c r="F58" s="27" cm="1">
        <f t="array" ref="F58">INDEX(GMW!$A$2:$LQ$20,MATCH(1,(GMW!$LQ$2:$LQ$20=F$3)*(GMW!$LP$2:$LP$20=F$4),0),$B58-1966)</f>
        <v>3.65</v>
      </c>
    </row>
    <row r="59" spans="1:6" x14ac:dyDescent="0.35">
      <c r="A59" s="27"/>
      <c r="B59" s="28">
        <f t="shared" si="1"/>
        <v>2026</v>
      </c>
      <c r="C59" s="27" cm="1">
        <f t="array" ref="C59">INDEX(GMW!$A$2:$LQ$20,MATCH(1,(GMW!$LQ$2:$LQ$20=C$3)*(GMW!$LP$2:$LP$20=C$4),0),$B59-1966)</f>
        <v>1.5335000000000001</v>
      </c>
      <c r="D59" s="27" cm="1">
        <f t="array" ref="D59">INDEX(GMW!$A$2:$LQ$20,MATCH(1,(GMW!$LQ$2:$LQ$20=D$3)*(GMW!$LP$2:$LP$20=D$4),0),$B59-1966)</f>
        <v>1.5093669999999999</v>
      </c>
      <c r="E59" s="27" cm="1">
        <f t="array" ref="E59">INDEX(GMW!$A$2:$LQ$20,MATCH(1,(GMW!$LQ$2:$LQ$20=E$3)*(GMW!$LP$2:$LP$20=E$4),0),$B59-1966)</f>
        <v>30.936150000000001</v>
      </c>
      <c r="F59" s="27" cm="1">
        <f t="array" ref="F59">INDEX(GMW!$A$2:$LQ$20,MATCH(1,(GMW!$LQ$2:$LQ$20=F$3)*(GMW!$LP$2:$LP$20=F$4),0),$B59-1966)</f>
        <v>3.65</v>
      </c>
    </row>
    <row r="60" spans="1:6" x14ac:dyDescent="0.35">
      <c r="A60" s="27"/>
      <c r="B60" s="28">
        <f t="shared" si="1"/>
        <v>2027</v>
      </c>
      <c r="C60" s="27" cm="1">
        <f t="array" ref="C60">INDEX(GMW!$A$2:$LQ$20,MATCH(1,(GMW!$LQ$2:$LQ$20=C$3)*(GMW!$LP$2:$LP$20=C$4),0),$B60-1966)</f>
        <v>1.4477</v>
      </c>
      <c r="D60" s="27" cm="1">
        <f t="array" ref="D60">INDEX(GMW!$A$2:$LQ$20,MATCH(1,(GMW!$LQ$2:$LQ$20=D$3)*(GMW!$LP$2:$LP$20=D$4),0),$B60-1966)</f>
        <v>1.488767</v>
      </c>
      <c r="E60" s="27" cm="1">
        <f t="array" ref="E60">INDEX(GMW!$A$2:$LQ$20,MATCH(1,(GMW!$LQ$2:$LQ$20=E$3)*(GMW!$LP$2:$LP$20=E$4),0),$B60-1966)</f>
        <v>29.34206</v>
      </c>
      <c r="F60" s="27" cm="1">
        <f t="array" ref="F60">INDEX(GMW!$A$2:$LQ$20,MATCH(1,(GMW!$LQ$2:$LQ$20=F$3)*(GMW!$LP$2:$LP$20=F$4),0),$B60-1966)</f>
        <v>3.65</v>
      </c>
    </row>
    <row r="61" spans="1:6" x14ac:dyDescent="0.35">
      <c r="A61" s="27"/>
      <c r="B61" s="28">
        <f t="shared" si="1"/>
        <v>2028</v>
      </c>
      <c r="C61" s="27" cm="1">
        <f t="array" ref="C61">INDEX(GMW!$A$2:$LQ$20,MATCH(1,(GMW!$LQ$2:$LQ$20=C$3)*(GMW!$LP$2:$LP$20=C$4),0),$B61-1966)</f>
        <v>1.4837</v>
      </c>
      <c r="D61" s="27" cm="1">
        <f t="array" ref="D61">INDEX(GMW!$A$2:$LQ$20,MATCH(1,(GMW!$LQ$2:$LQ$20=D$3)*(GMW!$LP$2:$LP$20=D$4),0),$B61-1966)</f>
        <v>1.4303999999999999</v>
      </c>
      <c r="E61" s="27" cm="1">
        <f t="array" ref="E61">INDEX(GMW!$A$2:$LQ$20,MATCH(1,(GMW!$LQ$2:$LQ$20=E$3)*(GMW!$LP$2:$LP$20=E$4),0),$B61-1966)</f>
        <v>29.08691</v>
      </c>
      <c r="F61" s="27" cm="1">
        <f t="array" ref="F61">INDEX(GMW!$A$2:$LQ$20,MATCH(1,(GMW!$LQ$2:$LQ$20=F$3)*(GMW!$LP$2:$LP$20=F$4),0),$B61-1966)</f>
        <v>3.65</v>
      </c>
    </row>
    <row r="62" spans="1:6" x14ac:dyDescent="0.35">
      <c r="A62" s="27">
        <v>1987</v>
      </c>
      <c r="B62" s="28">
        <f t="shared" si="1"/>
        <v>2029</v>
      </c>
      <c r="C62" s="27" cm="1">
        <f t="array" ref="C62">INDEX(GMW!$A$2:$LQ$20,MATCH(1,(GMW!$LQ$2:$LQ$20=C$3)*(GMW!$LP$2:$LP$20=C$4),0),$B62-1966)</f>
        <v>1.6042000000000001</v>
      </c>
      <c r="D62" s="27" cm="1">
        <f t="array" ref="D62">INDEX(GMW!$A$2:$LQ$20,MATCH(1,(GMW!$LQ$2:$LQ$20=D$3)*(GMW!$LP$2:$LP$20=D$4),0),$B62-1966)</f>
        <v>1.542033</v>
      </c>
      <c r="E62" s="27" cm="1">
        <f t="array" ref="E62">INDEX(GMW!$A$2:$LQ$20,MATCH(1,(GMW!$LQ$2:$LQ$20=E$3)*(GMW!$LP$2:$LP$20=E$4),0),$B62-1966)</f>
        <v>25.02092</v>
      </c>
      <c r="F62" s="27" cm="1">
        <f t="array" ref="F62">INDEX(GMW!$A$2:$LQ$20,MATCH(1,(GMW!$LQ$2:$LQ$20=F$3)*(GMW!$LP$2:$LP$20=F$4),0),$B62-1966)</f>
        <v>2.59</v>
      </c>
    </row>
    <row r="63" spans="1:6" x14ac:dyDescent="0.35">
      <c r="A63" s="27"/>
      <c r="B63" s="28">
        <f t="shared" si="1"/>
        <v>2030</v>
      </c>
      <c r="C63" s="27" cm="1">
        <f t="array" ref="C63">INDEX(GMW!$A$2:$LQ$20,MATCH(1,(GMW!$LQ$2:$LQ$20=C$3)*(GMW!$LP$2:$LP$20=C$4),0),$B63-1966)</f>
        <v>1.6125</v>
      </c>
      <c r="D63" s="27" cm="1">
        <f t="array" ref="D63">INDEX(GMW!$A$2:$LQ$20,MATCH(1,(GMW!$LQ$2:$LQ$20=D$3)*(GMW!$LP$2:$LP$20=D$4),0),$B63-1966)</f>
        <v>1.641767</v>
      </c>
      <c r="E63" s="27" cm="1">
        <f t="array" ref="E63">INDEX(GMW!$A$2:$LQ$20,MATCH(1,(GMW!$LQ$2:$LQ$20=E$3)*(GMW!$LP$2:$LP$20=E$4),0),$B63-1966)</f>
        <v>24.424019999999999</v>
      </c>
      <c r="F63" s="27" cm="1">
        <f t="array" ref="F63">INDEX(GMW!$A$2:$LQ$20,MATCH(1,(GMW!$LQ$2:$LQ$20=F$3)*(GMW!$LP$2:$LP$20=F$4),0),$B63-1966)</f>
        <v>2.59</v>
      </c>
    </row>
    <row r="64" spans="1:6" x14ac:dyDescent="0.35">
      <c r="A64" s="27"/>
      <c r="B64" s="28">
        <f t="shared" si="1"/>
        <v>2031</v>
      </c>
      <c r="C64" s="27" cm="1">
        <f t="array" ref="C64">INDEX(GMW!$A$2:$LQ$20,MATCH(1,(GMW!$LQ$2:$LQ$20=C$3)*(GMW!$LP$2:$LP$20=C$4),0),$B64-1966)</f>
        <v>1.629</v>
      </c>
      <c r="D64" s="27" cm="1">
        <f t="array" ref="D64">INDEX(GMW!$A$2:$LQ$20,MATCH(1,(GMW!$LQ$2:$LQ$20=D$3)*(GMW!$LP$2:$LP$20=D$4),0),$B64-1966)</f>
        <v>1.6178669999999999</v>
      </c>
      <c r="E64" s="27" cm="1">
        <f t="array" ref="E64">INDEX(GMW!$A$2:$LQ$20,MATCH(1,(GMW!$LQ$2:$LQ$20=E$3)*(GMW!$LP$2:$LP$20=E$4),0),$B64-1966)</f>
        <v>24.028420000000001</v>
      </c>
      <c r="F64" s="27" cm="1">
        <f t="array" ref="F64">INDEX(GMW!$A$2:$LQ$20,MATCH(1,(GMW!$LQ$2:$LQ$20=F$3)*(GMW!$LP$2:$LP$20=F$4),0),$B64-1966)</f>
        <v>2.59</v>
      </c>
    </row>
    <row r="65" spans="1:6" x14ac:dyDescent="0.35">
      <c r="A65" s="27"/>
      <c r="B65" s="28">
        <f t="shared" si="1"/>
        <v>2032</v>
      </c>
      <c r="C65" s="27" cm="1">
        <f t="array" ref="C65">INDEX(GMW!$A$2:$LQ$20,MATCH(1,(GMW!$LQ$2:$LQ$20=C$3)*(GMW!$LP$2:$LP$20=C$4),0),$B65-1966)</f>
        <v>1.887</v>
      </c>
      <c r="D65" s="27" cm="1">
        <f t="array" ref="D65">INDEX(GMW!$A$2:$LQ$20,MATCH(1,(GMW!$LQ$2:$LQ$20=D$3)*(GMW!$LP$2:$LP$20=D$4),0),$B65-1966)</f>
        <v>1.7549330000000001</v>
      </c>
      <c r="E65" s="27" cm="1">
        <f t="array" ref="E65">INDEX(GMW!$A$2:$LQ$20,MATCH(1,(GMW!$LQ$2:$LQ$20=E$3)*(GMW!$LP$2:$LP$20=E$4),0),$B65-1966)</f>
        <v>24.199300000000001</v>
      </c>
      <c r="F65" s="27" cm="1">
        <f t="array" ref="F65">INDEX(GMW!$A$2:$LQ$20,MATCH(1,(GMW!$LQ$2:$LQ$20=F$3)*(GMW!$LP$2:$LP$20=F$4),0),$B65-1966)</f>
        <v>2.59</v>
      </c>
    </row>
    <row r="66" spans="1:6" x14ac:dyDescent="0.35">
      <c r="A66" s="27">
        <v>1988</v>
      </c>
      <c r="B66" s="28">
        <f t="shared" si="1"/>
        <v>2033</v>
      </c>
      <c r="C66" s="27" cm="1">
        <f t="array" ref="C66">INDEX(GMW!$A$2:$LQ$20,MATCH(1,(GMW!$LQ$2:$LQ$20=C$3)*(GMW!$LP$2:$LP$20=C$4),0),$B66-1966)</f>
        <v>1.8845000000000001</v>
      </c>
      <c r="D66" s="27" cm="1">
        <f t="array" ref="D66">INDEX(GMW!$A$2:$LQ$20,MATCH(1,(GMW!$LQ$2:$LQ$20=D$3)*(GMW!$LP$2:$LP$20=D$4),0),$B66-1966)</f>
        <v>1.7961</v>
      </c>
      <c r="E66" s="27" cm="1">
        <f t="array" ref="E66">INDEX(GMW!$A$2:$LQ$20,MATCH(1,(GMW!$LQ$2:$LQ$20=E$3)*(GMW!$LP$2:$LP$20=E$4),0),$B66-1966)</f>
        <v>25.10285</v>
      </c>
      <c r="F66" s="27" cm="1">
        <f t="array" ref="F66">INDEX(GMW!$A$2:$LQ$20,MATCH(1,(GMW!$LQ$2:$LQ$20=F$3)*(GMW!$LP$2:$LP$20=F$4),0),$B66-1966)</f>
        <v>2.36</v>
      </c>
    </row>
    <row r="67" spans="1:6" x14ac:dyDescent="0.35">
      <c r="A67" s="27"/>
      <c r="B67" s="28">
        <f t="shared" si="1"/>
        <v>2034</v>
      </c>
      <c r="C67" s="27" cm="1">
        <f t="array" ref="C67">INDEX(GMW!$A$2:$LQ$20,MATCH(1,(GMW!$LQ$2:$LQ$20=C$3)*(GMW!$LP$2:$LP$20=C$4),0),$B67-1966)</f>
        <v>1.7055</v>
      </c>
      <c r="D67" s="27" cm="1">
        <f t="array" ref="D67">INDEX(GMW!$A$2:$LQ$20,MATCH(1,(GMW!$LQ$2:$LQ$20=D$3)*(GMW!$LP$2:$LP$20=D$4),0),$B67-1966)</f>
        <v>1.8416330000000001</v>
      </c>
      <c r="E67" s="27" cm="1">
        <f t="array" ref="E67">INDEX(GMW!$A$2:$LQ$20,MATCH(1,(GMW!$LQ$2:$LQ$20=E$3)*(GMW!$LP$2:$LP$20=E$4),0),$B67-1966)</f>
        <v>22.656700000000001</v>
      </c>
      <c r="F67" s="27" cm="1">
        <f t="array" ref="F67">INDEX(GMW!$A$2:$LQ$20,MATCH(1,(GMW!$LQ$2:$LQ$20=F$3)*(GMW!$LP$2:$LP$20=F$4),0),$B67-1966)</f>
        <v>2.36</v>
      </c>
    </row>
    <row r="68" spans="1:6" x14ac:dyDescent="0.35">
      <c r="A68" s="27"/>
      <c r="B68" s="28">
        <f t="shared" si="1"/>
        <v>2035</v>
      </c>
      <c r="C68" s="27" cm="1">
        <f t="array" ref="C68">INDEX(GMW!$A$2:$LQ$20,MATCH(1,(GMW!$LQ$2:$LQ$20=C$3)*(GMW!$LP$2:$LP$20=C$4),0),$B68-1966)</f>
        <v>1.6859999999999999</v>
      </c>
      <c r="D68" s="27" cm="1">
        <f t="array" ref="D68">INDEX(GMW!$A$2:$LQ$20,MATCH(1,(GMW!$LQ$2:$LQ$20=D$3)*(GMW!$LP$2:$LP$20=D$4),0),$B68-1966)</f>
        <v>1.6952670000000001</v>
      </c>
      <c r="E68" s="27" cm="1">
        <f t="array" ref="E68">INDEX(GMW!$A$2:$LQ$20,MATCH(1,(GMW!$LQ$2:$LQ$20=E$3)*(GMW!$LP$2:$LP$20=E$4),0),$B68-1966)</f>
        <v>22.85567</v>
      </c>
      <c r="F68" s="27" cm="1">
        <f t="array" ref="F68">INDEX(GMW!$A$2:$LQ$20,MATCH(1,(GMW!$LQ$2:$LQ$20=F$3)*(GMW!$LP$2:$LP$20=F$4),0),$B68-1966)</f>
        <v>2.36</v>
      </c>
    </row>
    <row r="69" spans="1:6" x14ac:dyDescent="0.35">
      <c r="A69" s="27"/>
      <c r="B69" s="28">
        <f t="shared" si="1"/>
        <v>2036</v>
      </c>
      <c r="C69" s="27" cm="1">
        <f t="array" ref="C69">INDEX(GMW!$A$2:$LQ$20,MATCH(1,(GMW!$LQ$2:$LQ$20=C$3)*(GMW!$LP$2:$LP$20=C$4),0),$B69-1966)</f>
        <v>1.8080000000000001</v>
      </c>
      <c r="D69" s="27" cm="1">
        <f t="array" ref="D69">INDEX(GMW!$A$2:$LQ$20,MATCH(1,(GMW!$LQ$2:$LQ$20=D$3)*(GMW!$LP$2:$LP$20=D$4),0),$B69-1966)</f>
        <v>1.7918000000000001</v>
      </c>
      <c r="E69" s="27" cm="1">
        <f t="array" ref="E69">INDEX(GMW!$A$2:$LQ$20,MATCH(1,(GMW!$LQ$2:$LQ$20=E$3)*(GMW!$LP$2:$LP$20=E$4),0),$B69-1966)</f>
        <v>24.615960000000001</v>
      </c>
      <c r="F69" s="27" cm="1">
        <f t="array" ref="F69">INDEX(GMW!$A$2:$LQ$20,MATCH(1,(GMW!$LQ$2:$LQ$20=F$3)*(GMW!$LP$2:$LP$20=F$4),0),$B69-1966)</f>
        <v>2.36</v>
      </c>
    </row>
    <row r="70" spans="1:6" x14ac:dyDescent="0.35">
      <c r="A70" s="27">
        <v>1989</v>
      </c>
      <c r="B70" s="28">
        <f t="shared" si="1"/>
        <v>2037</v>
      </c>
      <c r="C70" s="27" cm="1">
        <f t="array" ref="C70">INDEX(GMW!$A$2:$LQ$20,MATCH(1,(GMW!$LQ$2:$LQ$20=C$3)*(GMW!$LP$2:$LP$20=C$4),0),$B70-1966)</f>
        <v>1.6855</v>
      </c>
      <c r="D70" s="27" cm="1">
        <f t="array" ref="D70">INDEX(GMW!$A$2:$LQ$20,MATCH(1,(GMW!$LQ$2:$LQ$20=D$3)*(GMW!$LP$2:$LP$20=D$4),0),$B70-1966)</f>
        <v>1.747833</v>
      </c>
      <c r="E70" s="27" cm="1">
        <f t="array" ref="E70">INDEX(GMW!$A$2:$LQ$20,MATCH(1,(GMW!$LQ$2:$LQ$20=E$3)*(GMW!$LP$2:$LP$20=E$4),0),$B70-1966)</f>
        <v>22.69181</v>
      </c>
      <c r="F70" s="27" cm="1">
        <f t="array" ref="F70">INDEX(GMW!$A$2:$LQ$20,MATCH(1,(GMW!$LQ$2:$LQ$20=F$3)*(GMW!$LP$2:$LP$20=F$4),0),$B70-1966)</f>
        <v>2.09</v>
      </c>
    </row>
    <row r="71" spans="1:6" x14ac:dyDescent="0.35">
      <c r="A71" s="27"/>
      <c r="B71" s="28">
        <f t="shared" si="1"/>
        <v>2038</v>
      </c>
      <c r="C71" s="27" cm="1">
        <f t="array" ref="C71">INDEX(GMW!$A$2:$LQ$20,MATCH(1,(GMW!$LQ$2:$LQ$20=C$3)*(GMW!$LP$2:$LP$20=C$4),0),$B71-1966)</f>
        <v>1.5502</v>
      </c>
      <c r="D71" s="27" cm="1">
        <f t="array" ref="D71">INDEX(GMW!$A$2:$LQ$20,MATCH(1,(GMW!$LQ$2:$LQ$20=D$3)*(GMW!$LP$2:$LP$20=D$4),0),$B71-1966)</f>
        <v>1.6283000000000001</v>
      </c>
      <c r="E71" s="27" cm="1">
        <f t="array" ref="E71">INDEX(GMW!$A$2:$LQ$20,MATCH(1,(GMW!$LQ$2:$LQ$20=E$3)*(GMW!$LP$2:$LP$20=E$4),0),$B71-1966)</f>
        <v>22.43901</v>
      </c>
      <c r="F71" s="27" cm="1">
        <f t="array" ref="F71">INDEX(GMW!$A$2:$LQ$20,MATCH(1,(GMW!$LQ$2:$LQ$20=F$3)*(GMW!$LP$2:$LP$20=F$4),0),$B71-1966)</f>
        <v>2.09</v>
      </c>
    </row>
    <row r="72" spans="1:6" x14ac:dyDescent="0.35">
      <c r="A72" s="27"/>
      <c r="B72" s="28">
        <f t="shared" ref="B72:B135" si="2">+B71+1</f>
        <v>2039</v>
      </c>
      <c r="C72" s="27" cm="1">
        <f t="array" ref="C72">INDEX(GMW!$A$2:$LQ$20,MATCH(1,(GMW!$LQ$2:$LQ$20=C$3)*(GMW!$LP$2:$LP$20=C$4),0),$B72-1966)</f>
        <v>1.619</v>
      </c>
      <c r="D72" s="27" cm="1">
        <f t="array" ref="D72">INDEX(GMW!$A$2:$LQ$20,MATCH(1,(GMW!$LQ$2:$LQ$20=D$3)*(GMW!$LP$2:$LP$20=D$4),0),$B72-1966)</f>
        <v>1.5971329999999999</v>
      </c>
      <c r="E72" s="27" cm="1">
        <f t="array" ref="E72">INDEX(GMW!$A$2:$LQ$20,MATCH(1,(GMW!$LQ$2:$LQ$20=E$3)*(GMW!$LP$2:$LP$20=E$4),0),$B72-1966)</f>
        <v>22.038730000000001</v>
      </c>
      <c r="F72" s="27" cm="1">
        <f t="array" ref="F72">INDEX(GMW!$A$2:$LQ$20,MATCH(1,(GMW!$LQ$2:$LQ$20=F$3)*(GMW!$LP$2:$LP$20=F$4),0),$B72-1966)</f>
        <v>2.09</v>
      </c>
    </row>
    <row r="73" spans="1:6" x14ac:dyDescent="0.35">
      <c r="A73" s="27"/>
      <c r="B73" s="28">
        <f t="shared" si="2"/>
        <v>2040</v>
      </c>
      <c r="C73" s="27" cm="1">
        <f t="array" ref="C73">INDEX(GMW!$A$2:$LQ$20,MATCH(1,(GMW!$LQ$2:$LQ$20=C$3)*(GMW!$LP$2:$LP$20=C$4),0),$B73-1966)</f>
        <v>1.6125</v>
      </c>
      <c r="D73" s="27" cm="1">
        <f t="array" ref="D73">INDEX(GMW!$A$2:$LQ$20,MATCH(1,(GMW!$LQ$2:$LQ$20=D$3)*(GMW!$LP$2:$LP$20=D$4),0),$B73-1966)</f>
        <v>1.5854330000000001</v>
      </c>
      <c r="E73" s="27" cm="1">
        <f t="array" ref="E73">INDEX(GMW!$A$2:$LQ$20,MATCH(1,(GMW!$LQ$2:$LQ$20=E$3)*(GMW!$LP$2:$LP$20=E$4),0),$B73-1966)</f>
        <v>24.85472</v>
      </c>
      <c r="F73" s="27" cm="1">
        <f t="array" ref="F73">INDEX(GMW!$A$2:$LQ$20,MATCH(1,(GMW!$LQ$2:$LQ$20=F$3)*(GMW!$LP$2:$LP$20=F$4),0),$B73-1966)</f>
        <v>2.09</v>
      </c>
    </row>
    <row r="74" spans="1:6" x14ac:dyDescent="0.35">
      <c r="A74" s="27">
        <v>1990</v>
      </c>
      <c r="B74" s="28">
        <f t="shared" si="2"/>
        <v>2041</v>
      </c>
      <c r="C74" s="27" cm="1">
        <f t="array" ref="C74">INDEX(GMW!$A$2:$LQ$20,MATCH(1,(GMW!$LQ$2:$LQ$20=C$3)*(GMW!$LP$2:$LP$20=C$4),0),$B74-1966)</f>
        <v>1.6455</v>
      </c>
      <c r="D74" s="27" cm="1">
        <f t="array" ref="D74">INDEX(GMW!$A$2:$LQ$20,MATCH(1,(GMW!$LQ$2:$LQ$20=D$3)*(GMW!$LP$2:$LP$20=D$4),0),$B74-1966)</f>
        <v>1.6577</v>
      </c>
      <c r="E74" s="27" cm="1">
        <f t="array" ref="E74">INDEX(GMW!$A$2:$LQ$20,MATCH(1,(GMW!$LQ$2:$LQ$20=E$3)*(GMW!$LP$2:$LP$20=E$4),0),$B74-1966)</f>
        <v>27.743279999999999</v>
      </c>
      <c r="F74" s="27" cm="1">
        <f t="array" ref="F74">INDEX(GMW!$A$2:$LQ$20,MATCH(1,(GMW!$LQ$2:$LQ$20=F$3)*(GMW!$LP$2:$LP$20=F$4),0),$B74-1966)</f>
        <v>2.82</v>
      </c>
    </row>
    <row r="75" spans="1:6" x14ac:dyDescent="0.35">
      <c r="A75" s="27"/>
      <c r="B75" s="28">
        <f t="shared" si="2"/>
        <v>2042</v>
      </c>
      <c r="C75" s="27" cm="1">
        <f t="array" ref="C75">INDEX(GMW!$A$2:$LQ$20,MATCH(1,(GMW!$LQ$2:$LQ$20=C$3)*(GMW!$LP$2:$LP$20=C$4),0),$B75-1966)</f>
        <v>1.744</v>
      </c>
      <c r="D75" s="27" cm="1">
        <f t="array" ref="D75">INDEX(GMW!$A$2:$LQ$20,MATCH(1,(GMW!$LQ$2:$LQ$20=D$3)*(GMW!$LP$2:$LP$20=D$4),0),$B75-1966)</f>
        <v>1.6748670000000001</v>
      </c>
      <c r="E75" s="27" cm="1">
        <f t="array" ref="E75">INDEX(GMW!$A$2:$LQ$20,MATCH(1,(GMW!$LQ$2:$LQ$20=E$3)*(GMW!$LP$2:$LP$20=E$4),0),$B75-1966)</f>
        <v>23.738160000000001</v>
      </c>
      <c r="F75" s="27" cm="1">
        <f t="array" ref="F75">INDEX(GMW!$A$2:$LQ$20,MATCH(1,(GMW!$LQ$2:$LQ$20=F$3)*(GMW!$LP$2:$LP$20=F$4),0),$B75-1966)</f>
        <v>2.82</v>
      </c>
    </row>
    <row r="76" spans="1:6" x14ac:dyDescent="0.35">
      <c r="A76" s="27"/>
      <c r="B76" s="28">
        <f t="shared" si="2"/>
        <v>2043</v>
      </c>
      <c r="C76" s="27" cm="1">
        <f t="array" ref="C76">INDEX(GMW!$A$2:$LQ$20,MATCH(1,(GMW!$LQ$2:$LQ$20=C$3)*(GMW!$LP$2:$LP$20=C$4),0),$B76-1966)</f>
        <v>1.8705000000000001</v>
      </c>
      <c r="D76" s="27" cm="1">
        <f t="array" ref="D76">INDEX(GMW!$A$2:$LQ$20,MATCH(1,(GMW!$LQ$2:$LQ$20=D$3)*(GMW!$LP$2:$LP$20=D$4),0),$B76-1966)</f>
        <v>1.8621669999999999</v>
      </c>
      <c r="E76" s="27" cm="1">
        <f t="array" ref="E76">INDEX(GMW!$A$2:$LQ$20,MATCH(1,(GMW!$LQ$2:$LQ$20=E$3)*(GMW!$LP$2:$LP$20=E$4),0),$B76-1966)</f>
        <v>23.113160000000001</v>
      </c>
      <c r="F76" s="27" cm="1">
        <f t="array" ref="F76">INDEX(GMW!$A$2:$LQ$20,MATCH(1,(GMW!$LQ$2:$LQ$20=F$3)*(GMW!$LP$2:$LP$20=F$4),0),$B76-1966)</f>
        <v>2.82</v>
      </c>
    </row>
    <row r="77" spans="1:6" x14ac:dyDescent="0.35">
      <c r="A77" s="27"/>
      <c r="B77" s="28">
        <f t="shared" si="2"/>
        <v>2044</v>
      </c>
      <c r="C77" s="27" cm="1">
        <f t="array" ref="C77">INDEX(GMW!$A$2:$LQ$20,MATCH(1,(GMW!$LQ$2:$LQ$20=C$3)*(GMW!$LP$2:$LP$20=C$4),0),$B77-1966)</f>
        <v>1.9295</v>
      </c>
      <c r="D77" s="27" cm="1">
        <f t="array" ref="D77">INDEX(GMW!$A$2:$LQ$20,MATCH(1,(GMW!$LQ$2:$LQ$20=D$3)*(GMW!$LP$2:$LP$20=D$4),0),$B77-1966)</f>
        <v>1.9452670000000001</v>
      </c>
      <c r="E77" s="27" cm="1">
        <f t="array" ref="E77">INDEX(GMW!$A$2:$LQ$20,MATCH(1,(GMW!$LQ$2:$LQ$20=E$3)*(GMW!$LP$2:$LP$20=E$4),0),$B77-1966)</f>
        <v>27.914159999999999</v>
      </c>
      <c r="F77" s="27" cm="1">
        <f t="array" ref="F77">INDEX(GMW!$A$2:$LQ$20,MATCH(1,(GMW!$LQ$2:$LQ$20=F$3)*(GMW!$LP$2:$LP$20=F$4),0),$B77-1966)</f>
        <v>2.82</v>
      </c>
    </row>
    <row r="78" spans="1:6" x14ac:dyDescent="0.35">
      <c r="A78" s="27">
        <v>1991</v>
      </c>
      <c r="B78" s="28">
        <f t="shared" si="2"/>
        <v>2045</v>
      </c>
      <c r="C78" s="27" cm="1">
        <f t="array" ref="C78">INDEX(GMW!$A$2:$LQ$20,MATCH(1,(GMW!$LQ$2:$LQ$20=C$3)*(GMW!$LP$2:$LP$20=C$4),0),$B78-1966)</f>
        <v>1.7464999999999999</v>
      </c>
      <c r="D78" s="27" cm="1">
        <f t="array" ref="D78">INDEX(GMW!$A$2:$LQ$20,MATCH(1,(GMW!$LQ$2:$LQ$20=D$3)*(GMW!$LP$2:$LP$20=D$4),0),$B78-1966)</f>
        <v>1.908933</v>
      </c>
      <c r="E78" s="27" cm="1">
        <f t="array" ref="E78">INDEX(GMW!$A$2:$LQ$20,MATCH(1,(GMW!$LQ$2:$LQ$20=E$3)*(GMW!$LP$2:$LP$20=E$4),0),$B78-1966)</f>
        <v>25.650600000000001</v>
      </c>
      <c r="F78" s="27" cm="1">
        <f t="array" ref="F78">INDEX(GMW!$A$2:$LQ$20,MATCH(1,(GMW!$LQ$2:$LQ$20=F$3)*(GMW!$LP$2:$LP$20=F$4),0),$B78-1966)</f>
        <v>3.3933330000000002</v>
      </c>
    </row>
    <row r="79" spans="1:6" x14ac:dyDescent="0.35">
      <c r="A79" s="27"/>
      <c r="B79" s="28">
        <f t="shared" si="2"/>
        <v>2046</v>
      </c>
      <c r="C79" s="27" cm="1">
        <f t="array" ref="C79">INDEX(GMW!$A$2:$LQ$20,MATCH(1,(GMW!$LQ$2:$LQ$20=C$3)*(GMW!$LP$2:$LP$20=C$4),0),$B79-1966)</f>
        <v>1.6214999999999999</v>
      </c>
      <c r="D79" s="27" cm="1">
        <f t="array" ref="D79">INDEX(GMW!$A$2:$LQ$20,MATCH(1,(GMW!$LQ$2:$LQ$20=D$3)*(GMW!$LP$2:$LP$20=D$4),0),$B79-1966)</f>
        <v>1.7084330000000001</v>
      </c>
      <c r="E79" s="27" cm="1">
        <f t="array" ref="E79">INDEX(GMW!$A$2:$LQ$20,MATCH(1,(GMW!$LQ$2:$LQ$20=E$3)*(GMW!$LP$2:$LP$20=E$4),0),$B79-1966)</f>
        <v>24.086939999999998</v>
      </c>
      <c r="F79" s="27" cm="1">
        <f t="array" ref="F79">INDEX(GMW!$A$2:$LQ$20,MATCH(1,(GMW!$LQ$2:$LQ$20=F$3)*(GMW!$LP$2:$LP$20=F$4),0),$B79-1966)</f>
        <v>3.3766669999999999</v>
      </c>
    </row>
    <row r="80" spans="1:6" x14ac:dyDescent="0.35">
      <c r="A80" s="27"/>
      <c r="B80" s="28">
        <f t="shared" si="2"/>
        <v>2047</v>
      </c>
      <c r="C80" s="27" cm="1">
        <f t="array" ref="C80">INDEX(GMW!$A$2:$LQ$20,MATCH(1,(GMW!$LQ$2:$LQ$20=C$3)*(GMW!$LP$2:$LP$20=C$4),0),$B80-1966)</f>
        <v>1.7504999999999999</v>
      </c>
      <c r="D80" s="27" cm="1">
        <f t="array" ref="D80">INDEX(GMW!$A$2:$LQ$20,MATCH(1,(GMW!$LQ$2:$LQ$20=D$3)*(GMW!$LP$2:$LP$20=D$4),0),$B80-1966)</f>
        <v>1.6864330000000001</v>
      </c>
      <c r="E80" s="27" cm="1">
        <f t="array" ref="E80">INDEX(GMW!$A$2:$LQ$20,MATCH(1,(GMW!$LQ$2:$LQ$20=E$3)*(GMW!$LP$2:$LP$20=E$4),0),$B80-1966)</f>
        <v>23.60005</v>
      </c>
      <c r="F80" s="27" cm="1">
        <f t="array" ref="F80">INDEX(GMW!$A$2:$LQ$20,MATCH(1,(GMW!$LQ$2:$LQ$20=F$3)*(GMW!$LP$2:$LP$20=F$4),0),$B80-1966)</f>
        <v>2.983333</v>
      </c>
    </row>
    <row r="81" spans="1:6" x14ac:dyDescent="0.35">
      <c r="A81" s="27"/>
      <c r="B81" s="28">
        <f t="shared" si="2"/>
        <v>2048</v>
      </c>
      <c r="C81" s="27" cm="1">
        <f t="array" ref="C81">INDEX(GMW!$A$2:$LQ$20,MATCH(1,(GMW!$LQ$2:$LQ$20=C$3)*(GMW!$LP$2:$LP$20=C$4),0),$B81-1966)</f>
        <v>1.8677999999999999</v>
      </c>
      <c r="D81" s="27" cm="1">
        <f t="array" ref="D81">INDEX(GMW!$A$2:$LQ$20,MATCH(1,(GMW!$LQ$2:$LQ$20=D$3)*(GMW!$LP$2:$LP$20=D$4),0),$B81-1966)</f>
        <v>1.7757000000000001</v>
      </c>
      <c r="E81" s="27" cm="1">
        <f t="array" ref="E81">INDEX(GMW!$A$2:$LQ$20,MATCH(1,(GMW!$LQ$2:$LQ$20=E$3)*(GMW!$LP$2:$LP$20=E$4),0),$B81-1966)</f>
        <v>26.55649</v>
      </c>
      <c r="F81" s="27" cm="1">
        <f t="array" ref="F81">INDEX(GMW!$A$2:$LQ$20,MATCH(1,(GMW!$LQ$2:$LQ$20=F$3)*(GMW!$LP$2:$LP$20=F$4),0),$B81-1966)</f>
        <v>2.7033330000000002</v>
      </c>
    </row>
    <row r="82" spans="1:6" x14ac:dyDescent="0.35">
      <c r="A82" s="27">
        <v>1992</v>
      </c>
      <c r="B82" s="28">
        <f t="shared" si="2"/>
        <v>2049</v>
      </c>
      <c r="C82" s="27" cm="1">
        <f t="array" ref="C82">INDEX(GMW!$A$2:$LQ$20,MATCH(1,(GMW!$LQ$2:$LQ$20=C$3)*(GMW!$LP$2:$LP$20=C$4),0),$B82-1966)</f>
        <v>1.7350000000000001</v>
      </c>
      <c r="D82" s="27" cm="1">
        <f t="array" ref="D82">INDEX(GMW!$A$2:$LQ$20,MATCH(1,(GMW!$LQ$2:$LQ$20=D$3)*(GMW!$LP$2:$LP$20=D$4),0),$B82-1966)</f>
        <v>1.771533</v>
      </c>
      <c r="E82" s="27" cm="1">
        <f t="array" ref="E82">INDEX(GMW!$A$2:$LQ$20,MATCH(1,(GMW!$LQ$2:$LQ$20=E$3)*(GMW!$LP$2:$LP$20=E$4),0),$B82-1966)</f>
        <v>20.926839999999999</v>
      </c>
      <c r="F82" s="27" cm="1">
        <f t="array" ref="F82">INDEX(GMW!$A$2:$LQ$20,MATCH(1,(GMW!$LQ$2:$LQ$20=F$3)*(GMW!$LP$2:$LP$20=F$4),0),$B82-1966)</f>
        <v>2.5499999999999998</v>
      </c>
    </row>
    <row r="83" spans="1:6" x14ac:dyDescent="0.35">
      <c r="A83" s="27"/>
      <c r="B83" s="28">
        <f t="shared" si="2"/>
        <v>2050</v>
      </c>
      <c r="C83" s="27" cm="1">
        <f t="array" ref="C83">INDEX(GMW!$A$2:$LQ$20,MATCH(1,(GMW!$LQ$2:$LQ$20=C$3)*(GMW!$LP$2:$LP$20=C$4),0),$B83-1966)</f>
        <v>1.903</v>
      </c>
      <c r="D83" s="27" cm="1">
        <f t="array" ref="D83">INDEX(GMW!$A$2:$LQ$20,MATCH(1,(GMW!$LQ$2:$LQ$20=D$3)*(GMW!$LP$2:$LP$20=D$4),0),$B83-1966)</f>
        <v>1.808033</v>
      </c>
      <c r="E83" s="27" cm="1">
        <f t="array" ref="E83">INDEX(GMW!$A$2:$LQ$20,MATCH(1,(GMW!$LQ$2:$LQ$20=E$3)*(GMW!$LP$2:$LP$20=E$4),0),$B83-1966)</f>
        <v>23.096779999999999</v>
      </c>
      <c r="F83" s="27" cm="1">
        <f t="array" ref="F83">INDEX(GMW!$A$2:$LQ$20,MATCH(1,(GMW!$LQ$2:$LQ$20=F$3)*(GMW!$LP$2:$LP$20=F$4),0),$B83-1966)</f>
        <v>2.4866670000000002</v>
      </c>
    </row>
    <row r="84" spans="1:6" x14ac:dyDescent="0.35">
      <c r="A84" s="27"/>
      <c r="B84" s="28">
        <f t="shared" si="2"/>
        <v>2051</v>
      </c>
      <c r="C84" s="27" cm="1">
        <f t="array" ref="C84">INDEX(GMW!$A$2:$LQ$20,MATCH(1,(GMW!$LQ$2:$LQ$20=C$3)*(GMW!$LP$2:$LP$20=C$4),0),$B84-1966)</f>
        <v>1.7769999999999999</v>
      </c>
      <c r="D84" s="27" cm="1">
        <f t="array" ref="D84">INDEX(GMW!$A$2:$LQ$20,MATCH(1,(GMW!$LQ$2:$LQ$20=D$3)*(GMW!$LP$2:$LP$20=D$4),0),$B84-1966)</f>
        <v>1.905233</v>
      </c>
      <c r="E84" s="27" cm="1">
        <f t="array" ref="E84">INDEX(GMW!$A$2:$LQ$20,MATCH(1,(GMW!$LQ$2:$LQ$20=E$3)*(GMW!$LP$2:$LP$20=E$4),0),$B84-1966)</f>
        <v>27.47175</v>
      </c>
      <c r="F84" s="27" cm="1">
        <f t="array" ref="F84">INDEX(GMW!$A$2:$LQ$20,MATCH(1,(GMW!$LQ$2:$LQ$20=F$3)*(GMW!$LP$2:$LP$20=F$4),0),$B84-1966)</f>
        <v>2.56</v>
      </c>
    </row>
    <row r="85" spans="1:6" x14ac:dyDescent="0.35">
      <c r="A85" s="27"/>
      <c r="B85" s="28">
        <f t="shared" si="2"/>
        <v>2052</v>
      </c>
      <c r="C85" s="27" cm="1">
        <f t="array" ref="C85">INDEX(GMW!$A$2:$LQ$20,MATCH(1,(GMW!$LQ$2:$LQ$20=C$3)*(GMW!$LP$2:$LP$20=C$4),0),$B85-1966)</f>
        <v>1.5149999999999999</v>
      </c>
      <c r="D85" s="27" cm="1">
        <f t="array" ref="D85">INDEX(GMW!$A$2:$LQ$20,MATCH(1,(GMW!$LQ$2:$LQ$20=D$3)*(GMW!$LP$2:$LP$20=D$4),0),$B85-1966)</f>
        <v>1.5795999999999999</v>
      </c>
      <c r="E85" s="27" cm="1">
        <f t="array" ref="E85">INDEX(GMW!$A$2:$LQ$20,MATCH(1,(GMW!$LQ$2:$LQ$20=E$3)*(GMW!$LP$2:$LP$20=E$4),0),$B85-1966)</f>
        <v>29.943650000000002</v>
      </c>
      <c r="F85" s="27" cm="1">
        <f t="array" ref="F85">INDEX(GMW!$A$2:$LQ$20,MATCH(1,(GMW!$LQ$2:$LQ$20=F$3)*(GMW!$LP$2:$LP$20=F$4),0),$B85-1966)</f>
        <v>2.6366670000000001</v>
      </c>
    </row>
    <row r="86" spans="1:6" x14ac:dyDescent="0.35">
      <c r="A86" s="27">
        <v>1993</v>
      </c>
      <c r="B86" s="28">
        <f t="shared" si="2"/>
        <v>2053</v>
      </c>
      <c r="C86" s="27" cm="1">
        <f t="array" ref="C86">INDEX(GMW!$A$2:$LQ$20,MATCH(1,(GMW!$LQ$2:$LQ$20=C$3)*(GMW!$LP$2:$LP$20=C$4),0),$B86-1966)</f>
        <v>1.5062</v>
      </c>
      <c r="D86" s="27" cm="1">
        <f t="array" ref="D86">INDEX(GMW!$A$2:$LQ$20,MATCH(1,(GMW!$LQ$2:$LQ$20=D$3)*(GMW!$LP$2:$LP$20=D$4),0),$B86-1966)</f>
        <v>1.477867</v>
      </c>
      <c r="E86" s="27" cm="1">
        <f t="array" ref="E86">INDEX(GMW!$A$2:$LQ$20,MATCH(1,(GMW!$LQ$2:$LQ$20=E$3)*(GMW!$LP$2:$LP$20=E$4),0),$B86-1966)</f>
        <v>27.247029999999999</v>
      </c>
      <c r="F86" s="27" cm="1">
        <f t="array" ref="F86">INDEX(GMW!$A$2:$LQ$20,MATCH(1,(GMW!$LQ$2:$LQ$20=F$3)*(GMW!$LP$2:$LP$20=F$4),0),$B86-1966)</f>
        <v>2.75</v>
      </c>
    </row>
    <row r="87" spans="1:6" x14ac:dyDescent="0.35">
      <c r="A87" s="27"/>
      <c r="B87" s="28">
        <f t="shared" si="2"/>
        <v>2054</v>
      </c>
      <c r="C87" s="27" cm="1">
        <f t="array" ref="C87">INDEX(GMW!$A$2:$LQ$20,MATCH(1,(GMW!$LQ$2:$LQ$20=C$3)*(GMW!$LP$2:$LP$20=C$4),0),$B87-1966)</f>
        <v>1.5004999999999999</v>
      </c>
      <c r="D87" s="27" cm="1">
        <f t="array" ref="D87">INDEX(GMW!$A$2:$LQ$20,MATCH(1,(GMW!$LQ$2:$LQ$20=D$3)*(GMW!$LP$2:$LP$20=D$4),0),$B87-1966)</f>
        <v>1.535067</v>
      </c>
      <c r="E87" s="27" cm="1">
        <f t="array" ref="E87">INDEX(GMW!$A$2:$LQ$20,MATCH(1,(GMW!$LQ$2:$LQ$20=E$3)*(GMW!$LP$2:$LP$20=E$4),0),$B87-1966)</f>
        <v>29.096270000000001</v>
      </c>
      <c r="F87" s="27" cm="1">
        <f t="array" ref="F87">INDEX(GMW!$A$2:$LQ$20,MATCH(1,(GMW!$LQ$2:$LQ$20=F$3)*(GMW!$LP$2:$LP$20=F$4),0),$B87-1966)</f>
        <v>2.68</v>
      </c>
    </row>
    <row r="88" spans="1:6" x14ac:dyDescent="0.35">
      <c r="A88" s="27"/>
      <c r="B88" s="28">
        <f t="shared" si="2"/>
        <v>2055</v>
      </c>
      <c r="C88" s="27" cm="1">
        <f t="array" ref="C88">INDEX(GMW!$A$2:$LQ$20,MATCH(1,(GMW!$LQ$2:$LQ$20=C$3)*(GMW!$LP$2:$LP$20=C$4),0),$B88-1966)</f>
        <v>1.4982</v>
      </c>
      <c r="D88" s="27" cm="1">
        <f t="array" ref="D88">INDEX(GMW!$A$2:$LQ$20,MATCH(1,(GMW!$LQ$2:$LQ$20=D$3)*(GMW!$LP$2:$LP$20=D$4),0),$B88-1966)</f>
        <v>1.5044999999999999</v>
      </c>
      <c r="E88" s="27" cm="1">
        <f t="array" ref="E88">INDEX(GMW!$A$2:$LQ$20,MATCH(1,(GMW!$LQ$2:$LQ$20=E$3)*(GMW!$LP$2:$LP$20=E$4),0),$B88-1966)</f>
        <v>29.225020000000001</v>
      </c>
      <c r="F88" s="27" cm="1">
        <f t="array" ref="F88">INDEX(GMW!$A$2:$LQ$20,MATCH(1,(GMW!$LQ$2:$LQ$20=F$3)*(GMW!$LP$2:$LP$20=F$4),0),$B88-1966)</f>
        <v>2.6433330000000002</v>
      </c>
    </row>
    <row r="89" spans="1:6" x14ac:dyDescent="0.35">
      <c r="A89" s="27"/>
      <c r="B89" s="28">
        <f t="shared" si="2"/>
        <v>2056</v>
      </c>
      <c r="C89" s="27" cm="1">
        <f t="array" ref="C89">INDEX(GMW!$A$2:$LQ$20,MATCH(1,(GMW!$LQ$2:$LQ$20=C$3)*(GMW!$LP$2:$LP$20=C$4),0),$B89-1966)</f>
        <v>1.478</v>
      </c>
      <c r="D89" s="27" cm="1">
        <f t="array" ref="D89">INDEX(GMW!$A$2:$LQ$20,MATCH(1,(GMW!$LQ$2:$LQ$20=D$3)*(GMW!$LP$2:$LP$20=D$4),0),$B89-1966)</f>
        <v>1.4915670000000001</v>
      </c>
      <c r="E89" s="27" cm="1">
        <f t="array" ref="E89">INDEX(GMW!$A$2:$LQ$20,MATCH(1,(GMW!$LQ$2:$LQ$20=E$3)*(GMW!$LP$2:$LP$20=E$4),0),$B89-1966)</f>
        <v>29.1267</v>
      </c>
      <c r="F89" s="27" cm="1">
        <f t="array" ref="F89">INDEX(GMW!$A$2:$LQ$20,MATCH(1,(GMW!$LQ$2:$LQ$20=F$3)*(GMW!$LP$2:$LP$20=F$4),0),$B89-1966)</f>
        <v>2.6133329999999999</v>
      </c>
    </row>
    <row r="90" spans="1:6" x14ac:dyDescent="0.35">
      <c r="A90" s="27">
        <v>1994</v>
      </c>
      <c r="B90" s="28">
        <f t="shared" si="2"/>
        <v>2057</v>
      </c>
      <c r="C90" s="27" cm="1">
        <f t="array" ref="C90">INDEX(GMW!$A$2:$LQ$20,MATCH(1,(GMW!$LQ$2:$LQ$20=C$3)*(GMW!$LP$2:$LP$20=C$4),0),$B90-1966)</f>
        <v>1.4844999999999999</v>
      </c>
      <c r="D90" s="27" cm="1">
        <f t="array" ref="D90">INDEX(GMW!$A$2:$LQ$20,MATCH(1,(GMW!$LQ$2:$LQ$20=D$3)*(GMW!$LP$2:$LP$20=D$4),0),$B90-1966)</f>
        <v>1.4884999999999999</v>
      </c>
      <c r="E90" s="27" cm="1">
        <f t="array" ref="E90">INDEX(GMW!$A$2:$LQ$20,MATCH(1,(GMW!$LQ$2:$LQ$20=E$3)*(GMW!$LP$2:$LP$20=E$4),0),$B90-1966)</f>
        <v>30.137930000000001</v>
      </c>
      <c r="F90" s="27" cm="1">
        <f t="array" ref="F90">INDEX(GMW!$A$2:$LQ$20,MATCH(1,(GMW!$LQ$2:$LQ$20=F$3)*(GMW!$LP$2:$LP$20=F$4),0),$B90-1966)</f>
        <v>2.3966669999999999</v>
      </c>
    </row>
    <row r="91" spans="1:6" x14ac:dyDescent="0.35">
      <c r="A91" s="27"/>
      <c r="B91" s="28">
        <f t="shared" si="2"/>
        <v>2058</v>
      </c>
      <c r="C91" s="27" cm="1">
        <f t="array" ref="C91">INDEX(GMW!$A$2:$LQ$20,MATCH(1,(GMW!$LQ$2:$LQ$20=C$3)*(GMW!$LP$2:$LP$20=C$4),0),$B91-1966)</f>
        <v>1.5431999999999999</v>
      </c>
      <c r="D91" s="27" cm="1">
        <f t="array" ref="D91">INDEX(GMW!$A$2:$LQ$20,MATCH(1,(GMW!$LQ$2:$LQ$20=D$3)*(GMW!$LP$2:$LP$20=D$4),0),$B91-1966)</f>
        <v>1.503933</v>
      </c>
      <c r="E91" s="27" cm="1">
        <f t="array" ref="E91">INDEX(GMW!$A$2:$LQ$20,MATCH(1,(GMW!$LQ$2:$LQ$20=E$3)*(GMW!$LP$2:$LP$20=E$4),0),$B91-1966)</f>
        <v>25.999379999999999</v>
      </c>
      <c r="F91" s="27" cm="1">
        <f t="array" ref="F91">INDEX(GMW!$A$2:$LQ$20,MATCH(1,(GMW!$LQ$2:$LQ$20=F$3)*(GMW!$LP$2:$LP$20=F$4),0),$B91-1966)</f>
        <v>2.36</v>
      </c>
    </row>
    <row r="92" spans="1:6" x14ac:dyDescent="0.35">
      <c r="A92" s="27"/>
      <c r="B92" s="28">
        <f t="shared" si="2"/>
        <v>2059</v>
      </c>
      <c r="C92" s="27" cm="1">
        <f t="array" ref="C92">INDEX(GMW!$A$2:$LQ$20,MATCH(1,(GMW!$LQ$2:$LQ$20=C$3)*(GMW!$LP$2:$LP$20=C$4),0),$B92-1966)</f>
        <v>1.5771999999999999</v>
      </c>
      <c r="D92" s="27" cm="1">
        <f t="array" ref="D92">INDEX(GMW!$A$2:$LQ$20,MATCH(1,(GMW!$LQ$2:$LQ$20=D$3)*(GMW!$LP$2:$LP$20=D$4),0),$B92-1966)</f>
        <v>1.5513669999999999</v>
      </c>
      <c r="E92" s="27" cm="1">
        <f t="array" ref="E92">INDEX(GMW!$A$2:$LQ$20,MATCH(1,(GMW!$LQ$2:$LQ$20=E$3)*(GMW!$LP$2:$LP$20=E$4),0),$B92-1966)</f>
        <v>24.248449999999998</v>
      </c>
      <c r="F92" s="27" cm="1">
        <f t="array" ref="F92">INDEX(GMW!$A$2:$LQ$20,MATCH(1,(GMW!$LQ$2:$LQ$20=F$3)*(GMW!$LP$2:$LP$20=F$4),0),$B92-1966)</f>
        <v>2.4533330000000002</v>
      </c>
    </row>
    <row r="93" spans="1:6" x14ac:dyDescent="0.35">
      <c r="A93" s="27"/>
      <c r="B93" s="28">
        <f t="shared" si="2"/>
        <v>2060</v>
      </c>
      <c r="C93" s="27" cm="1">
        <f t="array" ref="C93">INDEX(GMW!$A$2:$LQ$20,MATCH(1,(GMW!$LQ$2:$LQ$20=C$3)*(GMW!$LP$2:$LP$20=C$4),0),$B93-1966)</f>
        <v>1.5645</v>
      </c>
      <c r="D93" s="27" cm="1">
        <f t="array" ref="D93">INDEX(GMW!$A$2:$LQ$20,MATCH(1,(GMW!$LQ$2:$LQ$20=D$3)*(GMW!$LP$2:$LP$20=D$4),0),$B93-1966)</f>
        <v>1.5846</v>
      </c>
      <c r="E93" s="27" cm="1">
        <f t="array" ref="E93">INDEX(GMW!$A$2:$LQ$20,MATCH(1,(GMW!$LQ$2:$LQ$20=E$3)*(GMW!$LP$2:$LP$20=E$4),0),$B93-1966)</f>
        <v>23.787310000000002</v>
      </c>
      <c r="F93" s="27" cm="1">
        <f t="array" ref="F93">INDEX(GMW!$A$2:$LQ$20,MATCH(1,(GMW!$LQ$2:$LQ$20=F$3)*(GMW!$LP$2:$LP$20=F$4),0),$B93-1966)</f>
        <v>2.5633330000000001</v>
      </c>
    </row>
    <row r="94" spans="1:6" x14ac:dyDescent="0.35">
      <c r="A94" s="27">
        <v>1995</v>
      </c>
      <c r="B94" s="28">
        <f t="shared" si="2"/>
        <v>2061</v>
      </c>
      <c r="C94" s="27" cm="1">
        <f t="array" ref="C94">INDEX(GMW!$A$2:$LQ$20,MATCH(1,(GMW!$LQ$2:$LQ$20=C$3)*(GMW!$LP$2:$LP$20=C$4),0),$B94-1966)</f>
        <v>1.6279999999999999</v>
      </c>
      <c r="D94" s="27" cm="1">
        <f t="array" ref="D94">INDEX(GMW!$A$2:$LQ$20,MATCH(1,(GMW!$LQ$2:$LQ$20=D$3)*(GMW!$LP$2:$LP$20=D$4),0),$B94-1966)</f>
        <v>1.5824</v>
      </c>
      <c r="E94" s="27" cm="1">
        <f t="array" ref="E94">INDEX(GMW!$A$2:$LQ$20,MATCH(1,(GMW!$LQ$2:$LQ$20=E$3)*(GMW!$LP$2:$LP$20=E$4),0),$B94-1966)</f>
        <v>23.65155</v>
      </c>
      <c r="F94" s="27" cm="1">
        <f t="array" ref="F94">INDEX(GMW!$A$2:$LQ$20,MATCH(1,(GMW!$LQ$2:$LQ$20=F$3)*(GMW!$LP$2:$LP$20=F$4),0),$B94-1966)</f>
        <v>2.6566670000000001</v>
      </c>
    </row>
    <row r="95" spans="1:6" x14ac:dyDescent="0.35">
      <c r="A95" s="27"/>
      <c r="B95" s="28">
        <f t="shared" si="2"/>
        <v>2062</v>
      </c>
      <c r="C95" s="27" cm="1">
        <f t="array" ref="C95">INDEX(GMW!$A$2:$LQ$20,MATCH(1,(GMW!$LQ$2:$LQ$20=C$3)*(GMW!$LP$2:$LP$20=C$4),0),$B95-1966)</f>
        <v>1.5908</v>
      </c>
      <c r="D95" s="27" cm="1">
        <f t="array" ref="D95">INDEX(GMW!$A$2:$LQ$20,MATCH(1,(GMW!$LQ$2:$LQ$20=D$3)*(GMW!$LP$2:$LP$20=D$4),0),$B95-1966)</f>
        <v>1.5963670000000001</v>
      </c>
      <c r="E95" s="27" cm="1">
        <f t="array" ref="E95">INDEX(GMW!$A$2:$LQ$20,MATCH(1,(GMW!$LQ$2:$LQ$20=E$3)*(GMW!$LP$2:$LP$20=E$4),0),$B95-1966)</f>
        <v>24.611280000000001</v>
      </c>
      <c r="F95" s="27" cm="1">
        <f t="array" ref="F95">INDEX(GMW!$A$2:$LQ$20,MATCH(1,(GMW!$LQ$2:$LQ$20=F$3)*(GMW!$LP$2:$LP$20=F$4),0),$B95-1966)</f>
        <v>2.7166670000000002</v>
      </c>
    </row>
    <row r="96" spans="1:6" x14ac:dyDescent="0.35">
      <c r="A96" s="27"/>
      <c r="B96" s="28">
        <f t="shared" si="2"/>
        <v>2063</v>
      </c>
      <c r="C96" s="27" cm="1">
        <f t="array" ref="C96">INDEX(GMW!$A$2:$LQ$20,MATCH(1,(GMW!$LQ$2:$LQ$20=C$3)*(GMW!$LP$2:$LP$20=C$4),0),$B96-1966)</f>
        <v>1.5825</v>
      </c>
      <c r="D96" s="27" cm="1">
        <f t="array" ref="D96">INDEX(GMW!$A$2:$LQ$20,MATCH(1,(GMW!$LQ$2:$LQ$20=D$3)*(GMW!$LP$2:$LP$20=D$4),0),$B96-1966)</f>
        <v>1.573933</v>
      </c>
      <c r="E96" s="27" cm="1">
        <f t="array" ref="E96">INDEX(GMW!$A$2:$LQ$20,MATCH(1,(GMW!$LQ$2:$LQ$20=E$3)*(GMW!$LP$2:$LP$20=E$4),0),$B96-1966)</f>
        <v>24.166519999999998</v>
      </c>
      <c r="F96" s="27" cm="1">
        <f t="array" ref="F96">INDEX(GMW!$A$2:$LQ$20,MATCH(1,(GMW!$LQ$2:$LQ$20=F$3)*(GMW!$LP$2:$LP$20=F$4),0),$B96-1966)</f>
        <v>2.7933330000000001</v>
      </c>
    </row>
    <row r="97" spans="1:13" x14ac:dyDescent="0.35">
      <c r="A97" s="27"/>
      <c r="B97" s="28">
        <f t="shared" si="2"/>
        <v>2064</v>
      </c>
      <c r="C97" s="27" cm="1">
        <f t="array" ref="C97">INDEX(GMW!$A$2:$LQ$20,MATCH(1,(GMW!$LQ$2:$LQ$20=C$3)*(GMW!$LP$2:$LP$20=C$4),0),$B97-1966)</f>
        <v>1.5505</v>
      </c>
      <c r="D97" s="27" cm="1">
        <f t="array" ref="D97">INDEX(GMW!$A$2:$LQ$20,MATCH(1,(GMW!$LQ$2:$LQ$20=D$3)*(GMW!$LP$2:$LP$20=D$4),0),$B97-1966)</f>
        <v>1.56</v>
      </c>
      <c r="E97" s="27" cm="1">
        <f t="array" ref="E97">INDEX(GMW!$A$2:$LQ$20,MATCH(1,(GMW!$LQ$2:$LQ$20=E$3)*(GMW!$LP$2:$LP$20=E$4),0),$B97-1966)</f>
        <v>29.313970000000001</v>
      </c>
      <c r="F97" s="27" cm="1">
        <f t="array" ref="F97">INDEX(GMW!$A$2:$LQ$20,MATCH(1,(GMW!$LQ$2:$LQ$20=F$3)*(GMW!$LP$2:$LP$20=F$4),0),$B97-1966)</f>
        <v>2.7433329999999998</v>
      </c>
    </row>
    <row r="98" spans="1:13" x14ac:dyDescent="0.35">
      <c r="A98" s="27">
        <v>1996</v>
      </c>
      <c r="B98" s="28">
        <f t="shared" si="2"/>
        <v>2065</v>
      </c>
      <c r="C98" s="27" cm="1">
        <f t="array" ref="C98">INDEX(GMW!$A$2:$LQ$20,MATCH(1,(GMW!$LQ$2:$LQ$20=C$3)*(GMW!$LP$2:$LP$20=C$4),0),$B98-1966)</f>
        <v>1.5262</v>
      </c>
      <c r="D98" s="27" cm="1">
        <f t="array" ref="D98">INDEX(GMW!$A$2:$LQ$20,MATCH(1,(GMW!$LQ$2:$LQ$20=D$3)*(GMW!$LP$2:$LP$20=D$4),0),$B98-1966)</f>
        <v>1.5313669999999999</v>
      </c>
      <c r="E98" s="27" cm="1">
        <f t="array" ref="E98">INDEX(GMW!$A$2:$LQ$20,MATCH(1,(GMW!$LQ$2:$LQ$20=E$3)*(GMW!$LP$2:$LP$20=E$4),0),$B98-1966)</f>
        <v>39.983379999999997</v>
      </c>
      <c r="F98" s="27" cm="1">
        <f t="array" ref="F98">INDEX(GMW!$A$2:$LQ$20,MATCH(1,(GMW!$LQ$2:$LQ$20=F$3)*(GMW!$LP$2:$LP$20=F$4),0),$B98-1966)</f>
        <v>2.73</v>
      </c>
    </row>
    <row r="99" spans="1:13" x14ac:dyDescent="0.35">
      <c r="A99" s="27"/>
      <c r="B99" s="28">
        <f t="shared" si="2"/>
        <v>2066</v>
      </c>
      <c r="C99" s="27" cm="1">
        <f t="array" ref="C99">INDEX(GMW!$A$2:$LQ$20,MATCH(1,(GMW!$LQ$2:$LQ$20=C$3)*(GMW!$LP$2:$LP$20=C$4),0),$B99-1966)</f>
        <v>1.5537000000000001</v>
      </c>
      <c r="D99" s="27" cm="1">
        <f t="array" ref="D99">INDEX(GMW!$A$2:$LQ$20,MATCH(1,(GMW!$LQ$2:$LQ$20=D$3)*(GMW!$LP$2:$LP$20=D$4),0),$B99-1966)</f>
        <v>1.523833</v>
      </c>
      <c r="E99" s="27" cm="1">
        <f t="array" ref="E99">INDEX(GMW!$A$2:$LQ$20,MATCH(1,(GMW!$LQ$2:$LQ$20=E$3)*(GMW!$LP$2:$LP$20=E$4),0),$B99-1966)</f>
        <v>31.193639999999998</v>
      </c>
      <c r="F99" s="27" cm="1">
        <f t="array" ref="F99">INDEX(GMW!$A$2:$LQ$20,MATCH(1,(GMW!$LQ$2:$LQ$20=F$3)*(GMW!$LP$2:$LP$20=F$4),0),$B99-1966)</f>
        <v>2.9066670000000001</v>
      </c>
    </row>
    <row r="100" spans="1:13" x14ac:dyDescent="0.35">
      <c r="A100" s="27"/>
      <c r="B100" s="28">
        <f t="shared" si="2"/>
        <v>2067</v>
      </c>
      <c r="C100" s="27" cm="1">
        <f t="array" ref="C100">INDEX(GMW!$A$2:$LQ$20,MATCH(1,(GMW!$LQ$2:$LQ$20=C$3)*(GMW!$LP$2:$LP$20=C$4),0),$B100-1966)</f>
        <v>1.5640000000000001</v>
      </c>
      <c r="D100" s="27" cm="1">
        <f t="array" ref="D100">INDEX(GMW!$A$2:$LQ$20,MATCH(1,(GMW!$LQ$2:$LQ$20=D$3)*(GMW!$LP$2:$LP$20=D$4),0),$B100-1966)</f>
        <v>1.5546</v>
      </c>
      <c r="E100" s="27" cm="1">
        <f t="array" ref="E100">INDEX(GMW!$A$2:$LQ$20,MATCH(1,(GMW!$LQ$2:$LQ$20=E$3)*(GMW!$LP$2:$LP$20=E$4),0),$B100-1966)</f>
        <v>29.09393</v>
      </c>
      <c r="F100" s="27" cm="1">
        <f t="array" ref="F100">INDEX(GMW!$A$2:$LQ$20,MATCH(1,(GMW!$LQ$2:$LQ$20=F$3)*(GMW!$LP$2:$LP$20=F$4),0),$B100-1966)</f>
        <v>2.786667</v>
      </c>
    </row>
    <row r="101" spans="1:13" x14ac:dyDescent="0.35">
      <c r="A101" s="27"/>
      <c r="B101" s="28">
        <f t="shared" si="2"/>
        <v>2068</v>
      </c>
      <c r="C101" s="27" cm="1">
        <f t="array" ref="C101">INDEX(GMW!$A$2:$LQ$20,MATCH(1,(GMW!$LQ$2:$LQ$20=C$3)*(GMW!$LP$2:$LP$20=C$4),0),$B101-1966)</f>
        <v>1.712</v>
      </c>
      <c r="D101" s="27" cm="1">
        <f t="array" ref="D101">INDEX(GMW!$A$2:$LQ$20,MATCH(1,(GMW!$LQ$2:$LQ$20=D$3)*(GMW!$LP$2:$LP$20=D$4),0),$B101-1966)</f>
        <v>1.6378330000000001</v>
      </c>
      <c r="E101" s="27" cm="1">
        <f t="array" ref="E101">INDEX(GMW!$A$2:$LQ$20,MATCH(1,(GMW!$LQ$2:$LQ$20=E$3)*(GMW!$LP$2:$LP$20=E$4),0),$B101-1966)</f>
        <v>37.953899999999997</v>
      </c>
      <c r="F101" s="27" cm="1">
        <f t="array" ref="F101">INDEX(GMW!$A$2:$LQ$20,MATCH(1,(GMW!$LQ$2:$LQ$20=F$3)*(GMW!$LP$2:$LP$20=F$4),0),$B101-1966)</f>
        <v>2.9533330000000002</v>
      </c>
    </row>
    <row r="102" spans="1:13" x14ac:dyDescent="0.35">
      <c r="A102" s="27">
        <v>1997</v>
      </c>
      <c r="B102" s="28">
        <f t="shared" si="2"/>
        <v>2069</v>
      </c>
      <c r="C102" s="27" cm="1">
        <f t="array" ref="C102">INDEX(GMW!$A$2:$LQ$20,MATCH(1,(GMW!$LQ$2:$LQ$20=C$3)*(GMW!$LP$2:$LP$20=C$4),0),$B102-1966)</f>
        <v>1.6412329999999999</v>
      </c>
      <c r="D102" s="27" cm="1">
        <f t="array" ref="D102">INDEX(GMW!$A$2:$LQ$20,MATCH(1,(GMW!$LQ$2:$LQ$20=D$3)*(GMW!$LP$2:$LP$20=D$4),0),$B102-1966)</f>
        <v>1.629867</v>
      </c>
      <c r="E102" s="27" cm="1">
        <f t="array" ref="E102">INDEX(GMW!$A$2:$LQ$20,MATCH(1,(GMW!$LQ$2:$LQ$20=E$3)*(GMW!$LP$2:$LP$20=E$4),0),$B102-1966)</f>
        <v>32.67069</v>
      </c>
      <c r="F102" s="27" cm="1">
        <f t="array" ref="F102">INDEX(GMW!$A$2:$LQ$20,MATCH(1,(GMW!$LQ$2:$LQ$20=F$3)*(GMW!$LP$2:$LP$20=F$4),0),$B102-1966)</f>
        <v>2.87</v>
      </c>
      <c r="J102" s="29" t="s">
        <v>2070</v>
      </c>
      <c r="K102" s="30" t="s">
        <v>2066</v>
      </c>
      <c r="L102" s="30" t="s">
        <v>2067</v>
      </c>
      <c r="M102" s="30" t="s">
        <v>2067</v>
      </c>
    </row>
    <row r="103" spans="1:13" x14ac:dyDescent="0.35">
      <c r="A103" s="27"/>
      <c r="B103" s="28">
        <f t="shared" si="2"/>
        <v>2070</v>
      </c>
      <c r="C103" s="27" cm="1">
        <f t="array" ref="C103">INDEX(GMW!$A$2:$LQ$20,MATCH(1,(GMW!$LQ$2:$LQ$20=C$3)*(GMW!$LP$2:$LP$20=C$4),0),$B103-1966)</f>
        <v>1.6636</v>
      </c>
      <c r="D103" s="27" cm="1">
        <f t="array" ref="D103">INDEX(GMW!$A$2:$LQ$20,MATCH(1,(GMW!$LQ$2:$LQ$20=D$3)*(GMW!$LP$2:$LP$20=D$4),0),$B103-1966)</f>
        <v>1.6358330000000001</v>
      </c>
      <c r="E103" s="27" cm="1">
        <f t="array" ref="E103">INDEX(GMW!$A$2:$LQ$20,MATCH(1,(GMW!$LQ$2:$LQ$20=E$3)*(GMW!$LP$2:$LP$20=E$4),0),$B103-1966)</f>
        <v>29.522300000000001</v>
      </c>
      <c r="F103" s="27" cm="1">
        <f t="array" ref="F103">INDEX(GMW!$A$2:$LQ$20,MATCH(1,(GMW!$LQ$2:$LQ$20=F$3)*(GMW!$LP$2:$LP$20=F$4),0),$B103-1966)</f>
        <v>2.7566670000000002</v>
      </c>
      <c r="I103" s="28" t="s">
        <v>2071</v>
      </c>
    </row>
    <row r="104" spans="1:13" x14ac:dyDescent="0.35">
      <c r="A104" s="27"/>
      <c r="B104" s="28">
        <f t="shared" si="2"/>
        <v>2071</v>
      </c>
      <c r="C104" s="27" cm="1">
        <f t="array" ref="C104">INDEX(GMW!$A$2:$LQ$20,MATCH(1,(GMW!$LQ$2:$LQ$20=C$3)*(GMW!$LP$2:$LP$20=C$4),0),$B104-1966)</f>
        <v>1.6153</v>
      </c>
      <c r="D104" s="27" cm="1">
        <f t="array" ref="D104">INDEX(GMW!$A$2:$LQ$20,MATCH(1,(GMW!$LQ$2:$LQ$20=D$3)*(GMW!$LP$2:$LP$20=D$4),0),$B104-1966)</f>
        <v>1.6250329999999999</v>
      </c>
      <c r="E104" s="27" cm="1">
        <f t="array" ref="E104">INDEX(GMW!$A$2:$LQ$20,MATCH(1,(GMW!$LQ$2:$LQ$20=E$3)*(GMW!$LP$2:$LP$20=E$4),0),$B104-1966)</f>
        <v>32.052720000000001</v>
      </c>
      <c r="F104" s="27" cm="1">
        <f t="array" ref="F104">INDEX(GMW!$A$2:$LQ$20,MATCH(1,(GMW!$LQ$2:$LQ$20=F$3)*(GMW!$LP$2:$LP$20=F$4),0),$B104-1966)</f>
        <v>2.68</v>
      </c>
      <c r="I104" s="28" t="s">
        <v>2072</v>
      </c>
      <c r="J104" s="29">
        <f>C94</f>
        <v>1.6279999999999999</v>
      </c>
      <c r="K104" s="30">
        <f>D94</f>
        <v>1.5824</v>
      </c>
      <c r="L104" s="30">
        <f>E94</f>
        <v>23.65155</v>
      </c>
      <c r="M104" s="30">
        <f>F94</f>
        <v>2.6566670000000001</v>
      </c>
    </row>
    <row r="105" spans="1:13" x14ac:dyDescent="0.35">
      <c r="A105" s="27"/>
      <c r="B105" s="28">
        <f t="shared" si="2"/>
        <v>2072</v>
      </c>
      <c r="C105" s="27" cm="1">
        <f t="array" ref="C105">INDEX(GMW!$A$2:$LQ$20,MATCH(1,(GMW!$LQ$2:$LQ$20=C$3)*(GMW!$LP$2:$LP$20=C$4),0),$B105-1966)</f>
        <v>1.6453</v>
      </c>
      <c r="D105" s="27" cm="1">
        <f t="array" ref="D105">INDEX(GMW!$A$2:$LQ$20,MATCH(1,(GMW!$LQ$2:$LQ$20=D$3)*(GMW!$LP$2:$LP$20=D$4),0),$B105-1966)</f>
        <v>1.660533</v>
      </c>
      <c r="E105" s="27" cm="1">
        <f t="array" ref="E105">INDEX(GMW!$A$2:$LQ$20,MATCH(1,(GMW!$LQ$2:$LQ$20=E$3)*(GMW!$LP$2:$LP$20=E$4),0),$B105-1966)</f>
        <v>34.41225</v>
      </c>
      <c r="F105" s="27" cm="1">
        <f t="array" ref="F105">INDEX(GMW!$A$2:$LQ$20,MATCH(1,(GMW!$LQ$2:$LQ$20=F$3)*(GMW!$LP$2:$LP$20=F$4),0),$B105-1966)</f>
        <v>2.6466669999999999</v>
      </c>
      <c r="I105" s="28" t="s">
        <v>2073</v>
      </c>
      <c r="J105" s="29">
        <f t="shared" ref="J105:L105" si="3">J104+(J107-J104)/3</f>
        <v>1.6155999999999999</v>
      </c>
      <c r="K105" s="30">
        <f t="shared" si="3"/>
        <v>1.5870556666666666</v>
      </c>
      <c r="L105" s="30">
        <f t="shared" si="3"/>
        <v>23.97146</v>
      </c>
      <c r="M105" s="30">
        <f t="shared" ref="M105" si="4">M104+(M107-M104)/3</f>
        <v>2.6766670000000001</v>
      </c>
    </row>
    <row r="106" spans="1:13" x14ac:dyDescent="0.35">
      <c r="A106" s="27">
        <v>1998</v>
      </c>
      <c r="B106" s="28">
        <f t="shared" si="2"/>
        <v>2073</v>
      </c>
      <c r="C106" s="27" cm="1">
        <f t="array" ref="C106">INDEX(GMW!$A$2:$LQ$20,MATCH(1,(GMW!$LQ$2:$LQ$20=C$3)*(GMW!$LP$2:$LP$20=C$4),0),$B106-1966)</f>
        <v>1.6745000000000001</v>
      </c>
      <c r="D106" s="27" cm="1">
        <f t="array" ref="D106">INDEX(GMW!$A$2:$LQ$20,MATCH(1,(GMW!$LQ$2:$LQ$20=D$3)*(GMW!$LP$2:$LP$20=D$4),0),$B106-1966)</f>
        <v>1.6459999999999999</v>
      </c>
      <c r="E106" s="27" cm="1">
        <f t="array" ref="E106">INDEX(GMW!$A$2:$LQ$20,MATCH(1,(GMW!$LQ$2:$LQ$20=E$3)*(GMW!$LP$2:$LP$20=E$4),0),$B106-1966)</f>
        <v>29.0518</v>
      </c>
      <c r="F106" s="27" cm="1">
        <f t="array" ref="F106">INDEX(GMW!$A$2:$LQ$20,MATCH(1,(GMW!$LQ$2:$LQ$20=F$3)*(GMW!$LP$2:$LP$20=F$4),0),$B106-1966)</f>
        <v>2.63</v>
      </c>
      <c r="I106" s="28" t="s">
        <v>2074</v>
      </c>
      <c r="J106" s="29">
        <f t="shared" ref="J106:L106" si="5">J104+(J107-J104)*2/3</f>
        <v>1.6032</v>
      </c>
      <c r="K106" s="30">
        <f t="shared" si="5"/>
        <v>1.5917113333333335</v>
      </c>
      <c r="L106" s="30">
        <f t="shared" si="5"/>
        <v>24.291370000000001</v>
      </c>
      <c r="M106" s="30">
        <f t="shared" ref="M106" si="6">M104+(M107-M104)*2/3</f>
        <v>2.6966670000000001</v>
      </c>
    </row>
    <row r="107" spans="1:13" x14ac:dyDescent="0.35">
      <c r="A107" s="27"/>
      <c r="B107" s="28">
        <f t="shared" si="2"/>
        <v>2074</v>
      </c>
      <c r="C107" s="27" cm="1">
        <f t="array" ref="C107">INDEX(GMW!$A$2:$LQ$20,MATCH(1,(GMW!$LQ$2:$LQ$20=C$3)*(GMW!$LP$2:$LP$20=C$4),0),$B107-1966)</f>
        <v>1.6673</v>
      </c>
      <c r="D107" s="27" cm="1">
        <f t="array" ref="D107">INDEX(GMW!$A$2:$LQ$20,MATCH(1,(GMW!$LQ$2:$LQ$20=D$3)*(GMW!$LP$2:$LP$20=D$4),0),$B107-1966)</f>
        <v>1.6535329999999999</v>
      </c>
      <c r="E107" s="27" cm="1">
        <f t="array" ref="E107">INDEX(GMW!$A$2:$LQ$20,MATCH(1,(GMW!$LQ$2:$LQ$20=E$3)*(GMW!$LP$2:$LP$20=E$4),0),$B107-1966)</f>
        <v>28.988589999999999</v>
      </c>
      <c r="F107" s="27" cm="1">
        <f t="array" ref="F107">INDEX(GMW!$A$2:$LQ$20,MATCH(1,(GMW!$LQ$2:$LQ$20=F$3)*(GMW!$LP$2:$LP$20=F$4),0),$B107-1966)</f>
        <v>2.516667</v>
      </c>
      <c r="I107" s="28" t="s">
        <v>2075</v>
      </c>
      <c r="J107" s="29">
        <f>C95</f>
        <v>1.5908</v>
      </c>
      <c r="K107" s="30">
        <f>D95</f>
        <v>1.5963670000000001</v>
      </c>
      <c r="L107" s="30">
        <f>E95</f>
        <v>24.611280000000001</v>
      </c>
      <c r="M107" s="30">
        <f>F95</f>
        <v>2.7166670000000002</v>
      </c>
    </row>
    <row r="108" spans="1:13" x14ac:dyDescent="0.35">
      <c r="A108" s="27"/>
      <c r="B108" s="28">
        <f t="shared" si="2"/>
        <v>2075</v>
      </c>
      <c r="C108" s="27" cm="1">
        <f t="array" ref="C108">INDEX(GMW!$A$2:$LQ$20,MATCH(1,(GMW!$LQ$2:$LQ$20=C$3)*(GMW!$LP$2:$LP$20=C$4),0),$B108-1966)</f>
        <v>1.6997</v>
      </c>
      <c r="D108" s="27" cm="1">
        <f t="array" ref="D108">INDEX(GMW!$A$2:$LQ$20,MATCH(1,(GMW!$LQ$2:$LQ$20=D$3)*(GMW!$LP$2:$LP$20=D$4),0),$B108-1966)</f>
        <v>1.652633</v>
      </c>
      <c r="E108" s="27" cm="1">
        <f t="array" ref="E108">INDEX(GMW!$A$2:$LQ$20,MATCH(1,(GMW!$LQ$2:$LQ$20=E$3)*(GMW!$LP$2:$LP$20=E$4),0),$B108-1966)</f>
        <v>26.366890000000001</v>
      </c>
      <c r="F108" s="27" cm="1">
        <f t="array" ref="F108">INDEX(GMW!$A$2:$LQ$20,MATCH(1,(GMW!$LQ$2:$LQ$20=F$3)*(GMW!$LP$2:$LP$20=F$4),0),$B108-1966)</f>
        <v>2.3666670000000001</v>
      </c>
      <c r="I108" s="28" t="s">
        <v>2076</v>
      </c>
      <c r="J108" s="29">
        <f t="shared" ref="J108:L108" si="7">J107+(J110-J107)/3</f>
        <v>1.5880333333333334</v>
      </c>
      <c r="K108" s="30">
        <f t="shared" si="7"/>
        <v>1.588889</v>
      </c>
      <c r="L108" s="30">
        <f t="shared" si="7"/>
        <v>24.463026666666668</v>
      </c>
      <c r="M108" s="30">
        <f t="shared" ref="M108" si="8">M107+(M110-M107)/3</f>
        <v>2.7422223333333333</v>
      </c>
    </row>
    <row r="109" spans="1:13" x14ac:dyDescent="0.35">
      <c r="A109" s="27"/>
      <c r="B109" s="28">
        <f t="shared" si="2"/>
        <v>2076</v>
      </c>
      <c r="C109" s="27" cm="1">
        <f t="array" ref="C109">INDEX(GMW!$A$2:$LQ$20,MATCH(1,(GMW!$LQ$2:$LQ$20=C$3)*(GMW!$LP$2:$LP$20=C$4),0),$B109-1966)</f>
        <v>1.6639999999999999</v>
      </c>
      <c r="D109" s="27" cm="1">
        <f t="array" ref="D109">INDEX(GMW!$A$2:$LQ$20,MATCH(1,(GMW!$LQ$2:$LQ$20=D$3)*(GMW!$LP$2:$LP$20=D$4),0),$B109-1966)</f>
        <v>1.6758999999999999</v>
      </c>
      <c r="E109" s="27" cm="1">
        <f t="array" ref="E109">INDEX(GMW!$A$2:$LQ$20,MATCH(1,(GMW!$LQ$2:$LQ$20=E$3)*(GMW!$LP$2:$LP$20=E$4),0),$B109-1966)</f>
        <v>24.784500000000001</v>
      </c>
      <c r="F109" s="27" cm="1">
        <f t="array" ref="F109">INDEX(GMW!$A$2:$LQ$20,MATCH(1,(GMW!$LQ$2:$LQ$20=F$3)*(GMW!$LP$2:$LP$20=F$4),0),$B109-1966)</f>
        <v>2.15</v>
      </c>
      <c r="I109" s="28" t="s">
        <v>2077</v>
      </c>
      <c r="J109" s="29">
        <f t="shared" ref="J109:L109" si="9">J107+(J110-J107)*2/3</f>
        <v>1.5852666666666666</v>
      </c>
      <c r="K109" s="30">
        <f t="shared" si="9"/>
        <v>1.5814110000000001</v>
      </c>
      <c r="L109" s="30">
        <f t="shared" si="9"/>
        <v>24.314773333333331</v>
      </c>
      <c r="M109" s="30">
        <f t="shared" ref="M109" si="10">M107+(M110-M107)*2/3</f>
        <v>2.7677776666666669</v>
      </c>
    </row>
    <row r="110" spans="1:13" x14ac:dyDescent="0.35">
      <c r="A110" s="27">
        <v>1999</v>
      </c>
      <c r="B110" s="28">
        <f t="shared" si="2"/>
        <v>2077</v>
      </c>
      <c r="C110" s="27" cm="1">
        <f t="array" ref="C110">INDEX(GMW!$A$2:$LQ$20,MATCH(1,(GMW!$LQ$2:$LQ$20=C$3)*(GMW!$LP$2:$LP$20=C$4),0),$B110-1966)</f>
        <v>1.6136999999999999</v>
      </c>
      <c r="D110" s="27" cm="1">
        <f t="array" ref="D110">INDEX(GMW!$A$2:$LQ$20,MATCH(1,(GMW!$LQ$2:$LQ$20=D$3)*(GMW!$LP$2:$LP$20=D$4),0),$B110-1966)</f>
        <v>1.6335</v>
      </c>
      <c r="E110" s="27" cm="1">
        <f t="array" ref="E110">INDEX(GMW!$A$2:$LQ$20,MATCH(1,(GMW!$LQ$2:$LQ$20=E$3)*(GMW!$LP$2:$LP$20=E$4),0),$B110-1966)</f>
        <v>23.382349999999999</v>
      </c>
      <c r="F110" s="27" cm="1">
        <f t="array" ref="F110">INDEX(GMW!$A$2:$LQ$20,MATCH(1,(GMW!$LQ$2:$LQ$20=F$3)*(GMW!$LP$2:$LP$20=F$4),0),$B110-1966)</f>
        <v>1.993333</v>
      </c>
      <c r="I110" s="28" t="s">
        <v>2078</v>
      </c>
      <c r="J110" s="29">
        <f>C96</f>
        <v>1.5825</v>
      </c>
      <c r="K110" s="30">
        <f>D96</f>
        <v>1.573933</v>
      </c>
      <c r="L110" s="30">
        <f>E96</f>
        <v>24.166519999999998</v>
      </c>
      <c r="M110" s="30">
        <f>F96</f>
        <v>2.7933330000000001</v>
      </c>
    </row>
    <row r="111" spans="1:13" x14ac:dyDescent="0.35">
      <c r="A111" s="27"/>
      <c r="B111" s="28">
        <f t="shared" si="2"/>
        <v>2078</v>
      </c>
      <c r="C111" s="27" cm="1">
        <f t="array" ref="C111">INDEX(GMW!$A$2:$LQ$20,MATCH(1,(GMW!$LQ$2:$LQ$20=C$3)*(GMW!$LP$2:$LP$20=C$4),0),$B111-1966)</f>
        <v>1.5768</v>
      </c>
      <c r="D111" s="27" cm="1">
        <f t="array" ref="D111">INDEX(GMW!$A$2:$LQ$20,MATCH(1,(GMW!$LQ$2:$LQ$20=D$3)*(GMW!$LP$2:$LP$20=D$4),0),$B111-1966)</f>
        <v>1.606967</v>
      </c>
      <c r="E111" s="27" cm="1">
        <f t="array" ref="E111">INDEX(GMW!$A$2:$LQ$20,MATCH(1,(GMW!$LQ$2:$LQ$20=E$3)*(GMW!$LP$2:$LP$20=E$4),0),$B111-1966)</f>
        <v>26.713329999999999</v>
      </c>
      <c r="F111" s="27" cm="1">
        <f t="array" ref="F111">INDEX(GMW!$A$2:$LQ$20,MATCH(1,(GMW!$LQ$2:$LQ$20=F$3)*(GMW!$LP$2:$LP$20=F$4),0),$B111-1966)</f>
        <v>1.89</v>
      </c>
      <c r="I111" s="28" t="s">
        <v>2079</v>
      </c>
      <c r="J111" s="29">
        <f t="shared" ref="J111:L111" si="11">J110+(J113-J110)/3</f>
        <v>1.5718333333333334</v>
      </c>
      <c r="K111" s="30">
        <f t="shared" si="11"/>
        <v>1.5692886666666668</v>
      </c>
      <c r="L111" s="30">
        <f t="shared" si="11"/>
        <v>25.882336666666667</v>
      </c>
      <c r="M111" s="30">
        <f t="shared" ref="M111" si="12">M110+(M113-M110)/3</f>
        <v>2.7766663333333335</v>
      </c>
    </row>
    <row r="112" spans="1:13" x14ac:dyDescent="0.35">
      <c r="A112" s="27"/>
      <c r="B112" s="28">
        <f t="shared" si="2"/>
        <v>2079</v>
      </c>
      <c r="C112" s="27" cm="1">
        <f t="array" ref="C112">INDEX(GMW!$A$2:$LQ$20,MATCH(1,(GMW!$LQ$2:$LQ$20=C$3)*(GMW!$LP$2:$LP$20=C$4),0),$B112-1966)</f>
        <v>1.6466000000000001</v>
      </c>
      <c r="D112" s="27" cm="1">
        <f t="array" ref="D112">INDEX(GMW!$A$2:$LQ$20,MATCH(1,(GMW!$LQ$2:$LQ$20=D$3)*(GMW!$LP$2:$LP$20=D$4),0),$B112-1966)</f>
        <v>1.6021000000000001</v>
      </c>
      <c r="E112" s="27" cm="1">
        <f t="array" ref="E112">INDEX(GMW!$A$2:$LQ$20,MATCH(1,(GMW!$LQ$2:$LQ$20=E$3)*(GMW!$LP$2:$LP$20=E$4),0),$B112-1966)</f>
        <v>30.21284</v>
      </c>
      <c r="F112" s="27" cm="1">
        <f t="array" ref="F112">INDEX(GMW!$A$2:$LQ$20,MATCH(1,(GMW!$LQ$2:$LQ$20=F$3)*(GMW!$LP$2:$LP$20=F$4),0),$B112-1966)</f>
        <v>2.0933329999999999</v>
      </c>
      <c r="I112" s="28" t="s">
        <v>2080</v>
      </c>
      <c r="J112" s="29">
        <f t="shared" ref="J112:L112" si="13">J110+(J113-J110)*2/3</f>
        <v>1.5611666666666666</v>
      </c>
      <c r="K112" s="30">
        <f t="shared" si="13"/>
        <v>1.5646443333333333</v>
      </c>
      <c r="L112" s="30">
        <f t="shared" si="13"/>
        <v>27.598153333333332</v>
      </c>
      <c r="M112" s="30">
        <f t="shared" ref="M112" si="14">M110+(M113-M110)*2/3</f>
        <v>2.7599996666666664</v>
      </c>
    </row>
    <row r="113" spans="1:13" x14ac:dyDescent="0.35">
      <c r="A113" s="27"/>
      <c r="B113" s="28">
        <f t="shared" si="2"/>
        <v>2080</v>
      </c>
      <c r="C113" s="27" cm="1">
        <f t="array" ref="C113">INDEX(GMW!$A$2:$LQ$20,MATCH(1,(GMW!$LQ$2:$LQ$20=C$3)*(GMW!$LP$2:$LP$20=C$4),0),$B113-1966)</f>
        <v>1.6197999999999999</v>
      </c>
      <c r="D113" s="27" cm="1">
        <f t="array" ref="D113">INDEX(GMW!$A$2:$LQ$20,MATCH(1,(GMW!$LQ$2:$LQ$20=D$3)*(GMW!$LP$2:$LP$20=D$4),0),$B113-1966)</f>
        <v>1.6306</v>
      </c>
      <c r="E113" s="27" cm="1">
        <f t="array" ref="E113">INDEX(GMW!$A$2:$LQ$20,MATCH(1,(GMW!$LQ$2:$LQ$20=E$3)*(GMW!$LP$2:$LP$20=E$4),0),$B113-1966)</f>
        <v>31.432400000000001</v>
      </c>
      <c r="F113" s="27" cm="1">
        <f t="array" ref="F113">INDEX(GMW!$A$2:$LQ$20,MATCH(1,(GMW!$LQ$2:$LQ$20=F$3)*(GMW!$LP$2:$LP$20=F$4),0),$B113-1966)</f>
        <v>2.5466669999999998</v>
      </c>
      <c r="I113" s="28" t="s">
        <v>2081</v>
      </c>
      <c r="J113" s="29">
        <f>C97</f>
        <v>1.5505</v>
      </c>
      <c r="K113" s="30">
        <f>D97</f>
        <v>1.56</v>
      </c>
      <c r="L113" s="30">
        <f>E97</f>
        <v>29.313970000000001</v>
      </c>
      <c r="M113" s="30">
        <f>F97</f>
        <v>2.7433329999999998</v>
      </c>
    </row>
    <row r="114" spans="1:13" x14ac:dyDescent="0.35">
      <c r="A114" s="27">
        <v>2000</v>
      </c>
      <c r="B114" s="28">
        <f t="shared" si="2"/>
        <v>2081</v>
      </c>
      <c r="C114" s="27" cm="1">
        <f t="array" ref="C114">INDEX(GMW!$A$2:$LQ$20,MATCH(1,(GMW!$LQ$2:$LQ$20=C$3)*(GMW!$LP$2:$LP$20=C$4),0),$B114-1966)</f>
        <v>1.5952</v>
      </c>
      <c r="D114" s="27" cm="1">
        <f t="array" ref="D114">INDEX(GMW!$A$2:$LQ$20,MATCH(1,(GMW!$LQ$2:$LQ$20=D$3)*(GMW!$LP$2:$LP$20=D$4),0),$B114-1966)</f>
        <v>1.606733</v>
      </c>
      <c r="E114" s="27" cm="1">
        <f t="array" ref="E114">INDEX(GMW!$A$2:$LQ$20,MATCH(1,(GMW!$LQ$2:$LQ$20=E$3)*(GMW!$LP$2:$LP$20=E$4),0),$B114-1966)</f>
        <v>35.870570000000001</v>
      </c>
      <c r="F114" s="27" cm="1">
        <f t="array" ref="F114">INDEX(GMW!$A$2:$LQ$20,MATCH(1,(GMW!$LQ$2:$LQ$20=F$3)*(GMW!$LP$2:$LP$20=F$4),0),$B114-1966)</f>
        <v>3.443333</v>
      </c>
      <c r="I114" s="28" t="s">
        <v>2082</v>
      </c>
      <c r="J114" s="29">
        <f t="shared" ref="J114:L114" si="15">J113+(J116-J113)/3</f>
        <v>1.5424</v>
      </c>
      <c r="K114" s="30">
        <f t="shared" si="15"/>
        <v>1.5504556666666667</v>
      </c>
      <c r="L114" s="30">
        <f t="shared" si="15"/>
        <v>32.870440000000002</v>
      </c>
      <c r="M114" s="30">
        <f t="shared" ref="M114" si="16">M113+(M116-M113)/3</f>
        <v>2.7388886666666665</v>
      </c>
    </row>
    <row r="115" spans="1:13" x14ac:dyDescent="0.35">
      <c r="A115" s="27"/>
      <c r="B115" s="28">
        <f t="shared" si="2"/>
        <v>2082</v>
      </c>
      <c r="C115" s="27" cm="1">
        <f t="array" ref="C115">INDEX(GMW!$A$2:$LQ$20,MATCH(1,(GMW!$LQ$2:$LQ$20=C$3)*(GMW!$LP$2:$LP$20=C$4),0),$B115-1966)</f>
        <v>1.5141</v>
      </c>
      <c r="D115" s="27" cm="1">
        <f t="array" ref="D115">INDEX(GMW!$A$2:$LQ$20,MATCH(1,(GMW!$LQ$2:$LQ$20=D$3)*(GMW!$LP$2:$LP$20=D$4),0),$B115-1966)</f>
        <v>1.5333669999999999</v>
      </c>
      <c r="E115" s="27" cm="1">
        <f t="array" ref="E115">INDEX(GMW!$A$2:$LQ$20,MATCH(1,(GMW!$LQ$2:$LQ$20=E$3)*(GMW!$LP$2:$LP$20=E$4),0),$B115-1966)</f>
        <v>45.21275</v>
      </c>
      <c r="F115" s="27" cm="1">
        <f t="array" ref="F115">INDEX(GMW!$A$2:$LQ$20,MATCH(1,(GMW!$LQ$2:$LQ$20=F$3)*(GMW!$LP$2:$LP$20=F$4),0),$B115-1966)</f>
        <v>3.61</v>
      </c>
      <c r="I115" s="28" t="s">
        <v>2083</v>
      </c>
      <c r="J115" s="29">
        <f t="shared" ref="J115:L115" si="17">J113+(J116-J113)*2/3</f>
        <v>1.5343</v>
      </c>
      <c r="K115" s="30">
        <f t="shared" si="17"/>
        <v>1.5409113333333333</v>
      </c>
      <c r="L115" s="30">
        <f t="shared" si="17"/>
        <v>36.426909999999999</v>
      </c>
      <c r="M115" s="30">
        <f t="shared" ref="M115" si="18">M113+(M116-M113)*2/3</f>
        <v>2.7344443333333333</v>
      </c>
    </row>
    <row r="116" spans="1:13" x14ac:dyDescent="0.35">
      <c r="A116" s="27"/>
      <c r="B116" s="28">
        <f t="shared" si="2"/>
        <v>2083</v>
      </c>
      <c r="C116" s="27" cm="1">
        <f t="array" ref="C116">INDEX(GMW!$A$2:$LQ$20,MATCH(1,(GMW!$LQ$2:$LQ$20=C$3)*(GMW!$LP$2:$LP$20=C$4),0),$B116-1966)</f>
        <v>1.4782999999999999</v>
      </c>
      <c r="D116" s="27" cm="1">
        <f t="array" ref="D116">INDEX(GMW!$A$2:$LQ$20,MATCH(1,(GMW!$LQ$2:$LQ$20=D$3)*(GMW!$LP$2:$LP$20=D$4),0),$B116-1966)</f>
        <v>1.4784330000000001</v>
      </c>
      <c r="E116" s="27" cm="1">
        <f t="array" ref="E116">INDEX(GMW!$A$2:$LQ$20,MATCH(1,(GMW!$LQ$2:$LQ$20=E$3)*(GMW!$LP$2:$LP$20=E$4),0),$B116-1966)</f>
        <v>53.843319999999999</v>
      </c>
      <c r="F116" s="27" cm="1">
        <f t="array" ref="F116">INDEX(GMW!$A$2:$LQ$20,MATCH(1,(GMW!$LQ$2:$LQ$20=F$3)*(GMW!$LP$2:$LP$20=F$4),0),$B116-1966)</f>
        <v>4</v>
      </c>
      <c r="I116" s="28" t="s">
        <v>2084</v>
      </c>
      <c r="J116" s="29">
        <f>C98</f>
        <v>1.5262</v>
      </c>
      <c r="K116" s="30">
        <f>D98</f>
        <v>1.5313669999999999</v>
      </c>
      <c r="L116" s="30">
        <f>E98</f>
        <v>39.983379999999997</v>
      </c>
      <c r="M116" s="30">
        <f>F98</f>
        <v>2.73</v>
      </c>
    </row>
    <row r="117" spans="1:13" x14ac:dyDescent="0.35">
      <c r="A117" s="27"/>
      <c r="B117" s="28">
        <f t="shared" si="2"/>
        <v>2084</v>
      </c>
      <c r="C117" s="27" cm="1">
        <f t="array" ref="C117">INDEX(GMW!$A$2:$LQ$20,MATCH(1,(GMW!$LQ$2:$LQ$20=C$3)*(GMW!$LP$2:$LP$20=C$4),0),$B117-1966)</f>
        <v>1.4950000000000001</v>
      </c>
      <c r="D117" s="27" cm="1">
        <f t="array" ref="D117">INDEX(GMW!$A$2:$LQ$20,MATCH(1,(GMW!$LQ$2:$LQ$20=D$3)*(GMW!$LP$2:$LP$20=D$4),0),$B117-1966)</f>
        <v>1.4463999999999999</v>
      </c>
      <c r="E117" s="27" cm="1">
        <f t="array" ref="E117">INDEX(GMW!$A$2:$LQ$20,MATCH(1,(GMW!$LQ$2:$LQ$20=E$3)*(GMW!$LP$2:$LP$20=E$4),0),$B117-1966)</f>
        <v>72.520650000000003</v>
      </c>
      <c r="F117" s="27" cm="1">
        <f t="array" ref="F117">INDEX(GMW!$A$2:$LQ$20,MATCH(1,(GMW!$LQ$2:$LQ$20=F$3)*(GMW!$LP$2:$LP$20=F$4),0),$B117-1966)</f>
        <v>4.38</v>
      </c>
      <c r="I117" s="28" t="s">
        <v>2085</v>
      </c>
      <c r="J117" s="29">
        <f t="shared" ref="J117:L117" si="19">J116+(J119-J116)/3</f>
        <v>1.5353666666666668</v>
      </c>
      <c r="K117" s="30">
        <f t="shared" si="19"/>
        <v>1.5288556666666666</v>
      </c>
      <c r="L117" s="30">
        <f t="shared" si="19"/>
        <v>37.053466666666665</v>
      </c>
      <c r="M117" s="30">
        <f t="shared" ref="M117" si="20">M116+(M119-M116)/3</f>
        <v>2.7888890000000002</v>
      </c>
    </row>
    <row r="118" spans="1:13" x14ac:dyDescent="0.35">
      <c r="A118" s="27">
        <v>2001</v>
      </c>
      <c r="B118" s="28">
        <f t="shared" si="2"/>
        <v>2085</v>
      </c>
      <c r="C118" s="27" cm="1">
        <f t="array" ref="C118">INDEX(GMW!$A$2:$LQ$20,MATCH(1,(GMW!$LQ$2:$LQ$20=C$3)*(GMW!$LP$2:$LP$20=C$4),0),$B118-1966)</f>
        <v>1.4217</v>
      </c>
      <c r="D118" s="27" cm="1">
        <f t="array" ref="D118">INDEX(GMW!$A$2:$LQ$20,MATCH(1,(GMW!$LQ$2:$LQ$20=D$3)*(GMW!$LP$2:$LP$20=D$4),0),$B118-1966)</f>
        <v>1.4583999999999999</v>
      </c>
      <c r="E118" s="27" cm="1">
        <f t="array" ref="E118">INDEX(GMW!$A$2:$LQ$20,MATCH(1,(GMW!$LQ$2:$LQ$20=E$3)*(GMW!$LP$2:$LP$20=E$4),0),$B118-1966)</f>
        <v>71.567930000000004</v>
      </c>
      <c r="F118" s="27" cm="1">
        <f t="array" ref="F118">INDEX(GMW!$A$2:$LQ$20,MATCH(1,(GMW!$LQ$2:$LQ$20=F$3)*(GMW!$LP$2:$LP$20=F$4),0),$B118-1966)</f>
        <v>4.6033330000000001</v>
      </c>
      <c r="I118" s="28" t="s">
        <v>2086</v>
      </c>
      <c r="J118" s="29">
        <f t="shared" ref="J118:L118" si="21">J116+(J119-J116)*2/3</f>
        <v>1.5445333333333333</v>
      </c>
      <c r="K118" s="30">
        <f t="shared" si="21"/>
        <v>1.5263443333333333</v>
      </c>
      <c r="L118" s="30">
        <f t="shared" si="21"/>
        <v>34.123553333333334</v>
      </c>
      <c r="M118" s="30">
        <f t="shared" ref="M118" si="22">M116+(M119-M116)*2/3</f>
        <v>2.8477779999999999</v>
      </c>
    </row>
    <row r="119" spans="1:13" x14ac:dyDescent="0.35">
      <c r="A119" s="27"/>
      <c r="B119" s="28">
        <f t="shared" si="2"/>
        <v>2086</v>
      </c>
      <c r="C119" s="27" cm="1">
        <f t="array" ref="C119">INDEX(GMW!$A$2:$LQ$20,MATCH(1,(GMW!$LQ$2:$LQ$20=C$3)*(GMW!$LP$2:$LP$20=C$4),0),$B119-1966)</f>
        <v>1.4066000000000001</v>
      </c>
      <c r="D119" s="27" cm="1">
        <f t="array" ref="D119">INDEX(GMW!$A$2:$LQ$20,MATCH(1,(GMW!$LQ$2:$LQ$20=D$3)*(GMW!$LP$2:$LP$20=D$4),0),$B119-1966)</f>
        <v>1.4207669999999999</v>
      </c>
      <c r="E119" s="27" cm="1">
        <f t="array" ref="E119">INDEX(GMW!$A$2:$LQ$20,MATCH(1,(GMW!$LQ$2:$LQ$20=E$3)*(GMW!$LP$2:$LP$20=E$4),0),$B119-1966)</f>
        <v>54.096130000000002</v>
      </c>
      <c r="F119" s="27" cm="1">
        <f t="array" ref="F119">INDEX(GMW!$A$2:$LQ$20,MATCH(1,(GMW!$LQ$2:$LQ$20=F$3)*(GMW!$LP$2:$LP$20=F$4),0),$B119-1966)</f>
        <v>4.3899999999999997</v>
      </c>
      <c r="I119" s="28" t="s">
        <v>2087</v>
      </c>
      <c r="J119" s="29">
        <f>C99</f>
        <v>1.5537000000000001</v>
      </c>
      <c r="K119" s="30">
        <f>D99</f>
        <v>1.523833</v>
      </c>
      <c r="L119" s="30">
        <f>E99</f>
        <v>31.193639999999998</v>
      </c>
      <c r="M119" s="30">
        <f>F99</f>
        <v>2.9066670000000001</v>
      </c>
    </row>
    <row r="120" spans="1:13" x14ac:dyDescent="0.35">
      <c r="A120" s="27"/>
      <c r="B120" s="28">
        <f t="shared" si="2"/>
        <v>2087</v>
      </c>
      <c r="C120" s="27" cm="1">
        <f t="array" ref="C120">INDEX(GMW!$A$2:$LQ$20,MATCH(1,(GMW!$LQ$2:$LQ$20=C$3)*(GMW!$LP$2:$LP$20=C$4),0),$B120-1966)</f>
        <v>1.4699</v>
      </c>
      <c r="D120" s="27" cm="1">
        <f t="array" ref="D120">INDEX(GMW!$A$2:$LQ$20,MATCH(1,(GMW!$LQ$2:$LQ$20=D$3)*(GMW!$LP$2:$LP$20=D$4),0),$B120-1966)</f>
        <v>1.437967</v>
      </c>
      <c r="E120" s="27" cm="1">
        <f t="array" ref="E120">INDEX(GMW!$A$2:$LQ$20,MATCH(1,(GMW!$LQ$2:$LQ$20=E$3)*(GMW!$LP$2:$LP$20=E$4),0),$B120-1966)</f>
        <v>38.096690000000002</v>
      </c>
      <c r="F120" s="27" cm="1">
        <f t="array" ref="F120">INDEX(GMW!$A$2:$LQ$20,MATCH(1,(GMW!$LQ$2:$LQ$20=F$3)*(GMW!$LP$2:$LP$20=F$4),0),$B120-1966)</f>
        <v>3.7766670000000002</v>
      </c>
      <c r="I120" s="28" t="s">
        <v>2088</v>
      </c>
      <c r="J120" s="29">
        <f t="shared" ref="J120:L120" si="23">J119+(J122-J119)/3</f>
        <v>1.5571333333333335</v>
      </c>
      <c r="K120" s="30">
        <f t="shared" si="23"/>
        <v>1.5340886666666667</v>
      </c>
      <c r="L120" s="30">
        <f t="shared" si="23"/>
        <v>30.493736666666667</v>
      </c>
      <c r="M120" s="30">
        <f t="shared" ref="M120" si="24">M119+(M122-M119)/3</f>
        <v>2.8666670000000001</v>
      </c>
    </row>
    <row r="121" spans="1:13" x14ac:dyDescent="0.35">
      <c r="A121" s="27"/>
      <c r="B121" s="28">
        <f t="shared" si="2"/>
        <v>2088</v>
      </c>
      <c r="C121" s="27" cm="1">
        <f t="array" ref="C121">INDEX(GMW!$A$2:$LQ$20,MATCH(1,(GMW!$LQ$2:$LQ$20=C$3)*(GMW!$LP$2:$LP$20=C$4),0),$B121-1966)</f>
        <v>1.4556</v>
      </c>
      <c r="D121" s="27" cm="1">
        <f t="array" ref="D121">INDEX(GMW!$A$2:$LQ$20,MATCH(1,(GMW!$LQ$2:$LQ$20=D$3)*(GMW!$LP$2:$LP$20=D$4),0),$B121-1966)</f>
        <v>1.4428000000000001</v>
      </c>
      <c r="E121" s="27" cm="1">
        <f t="array" ref="E121">INDEX(GMW!$A$2:$LQ$20,MATCH(1,(GMW!$LQ$2:$LQ$20=E$3)*(GMW!$LP$2:$LP$20=E$4),0),$B121-1966)</f>
        <v>34.171149999999997</v>
      </c>
      <c r="F121" s="27" cm="1">
        <f t="array" ref="F121">INDEX(GMW!$A$2:$LQ$20,MATCH(1,(GMW!$LQ$2:$LQ$20=F$3)*(GMW!$LP$2:$LP$20=F$4),0),$B121-1966)</f>
        <v>3.46</v>
      </c>
      <c r="I121" s="28" t="s">
        <v>2089</v>
      </c>
      <c r="J121" s="29">
        <f t="shared" ref="J121:L121" si="25">J119+(J122-J119)*2/3</f>
        <v>1.5605666666666667</v>
      </c>
      <c r="K121" s="30">
        <f t="shared" si="25"/>
        <v>1.5443443333333333</v>
      </c>
      <c r="L121" s="30">
        <f t="shared" si="25"/>
        <v>29.793833333333332</v>
      </c>
      <c r="M121" s="30">
        <f t="shared" ref="M121" si="26">M119+(M122-M119)*2/3</f>
        <v>2.826667</v>
      </c>
    </row>
    <row r="122" spans="1:13" x14ac:dyDescent="0.35">
      <c r="A122" s="27">
        <v>2002</v>
      </c>
      <c r="B122" s="28">
        <f t="shared" si="2"/>
        <v>2089</v>
      </c>
      <c r="C122" s="27" cm="1">
        <f t="array" ref="C122">INDEX(GMW!$A$2:$LQ$20,MATCH(1,(GMW!$LQ$2:$LQ$20=C$3)*(GMW!$LP$2:$LP$20=C$4),0),$B122-1966)</f>
        <v>1.4296329999999999</v>
      </c>
      <c r="D122" s="27" cm="1">
        <f t="array" ref="D122">INDEX(GMW!$A$2:$LQ$20,MATCH(1,(GMW!$LQ$2:$LQ$20=D$3)*(GMW!$LP$2:$LP$20=D$4),0),$B122-1966)</f>
        <v>1.425967</v>
      </c>
      <c r="E122" s="27" cm="1">
        <f t="array" ref="E122">INDEX(GMW!$A$2:$LQ$20,MATCH(1,(GMW!$LQ$2:$LQ$20=E$3)*(GMW!$LP$2:$LP$20=E$4),0),$B122-1966)</f>
        <v>33.611690000000003</v>
      </c>
      <c r="F122" s="27" cm="1">
        <f t="array" ref="F122">INDEX(GMW!$A$2:$LQ$20,MATCH(1,(GMW!$LQ$2:$LQ$20=F$3)*(GMW!$LP$2:$LP$20=F$4),0),$B122-1966)</f>
        <v>3.02</v>
      </c>
      <c r="I122" s="28" t="s">
        <v>2090</v>
      </c>
      <c r="J122" s="29">
        <f>C100</f>
        <v>1.5640000000000001</v>
      </c>
      <c r="K122" s="30">
        <f>D100</f>
        <v>1.5546</v>
      </c>
      <c r="L122" s="30">
        <f>E100</f>
        <v>29.09393</v>
      </c>
      <c r="M122" s="30">
        <f>F100</f>
        <v>2.786667</v>
      </c>
    </row>
    <row r="123" spans="1:13" x14ac:dyDescent="0.35">
      <c r="A123" s="27"/>
      <c r="B123" s="28">
        <f t="shared" si="2"/>
        <v>2090</v>
      </c>
      <c r="C123" s="27" cm="1">
        <f t="array" ref="C123">INDEX(GMW!$A$2:$LQ$20,MATCH(1,(GMW!$LQ$2:$LQ$20=C$3)*(GMW!$LP$2:$LP$20=C$4),0),$B123-1966)</f>
        <v>1.5258</v>
      </c>
      <c r="D123" s="27" cm="1">
        <f t="array" ref="D123">INDEX(GMW!$A$2:$LQ$20,MATCH(1,(GMW!$LQ$2:$LQ$20=D$3)*(GMW!$LP$2:$LP$20=D$4),0),$B123-1966)</f>
        <v>1.4630000000000001</v>
      </c>
      <c r="E123" s="27" cm="1">
        <f t="array" ref="E123">INDEX(GMW!$A$2:$LQ$20,MATCH(1,(GMW!$LQ$2:$LQ$20=E$3)*(GMW!$LP$2:$LP$20=E$4),0),$B123-1966)</f>
        <v>40.205759999999998</v>
      </c>
      <c r="F123" s="27" cm="1">
        <f t="array" ref="F123">INDEX(GMW!$A$2:$LQ$20,MATCH(1,(GMW!$LQ$2:$LQ$20=F$3)*(GMW!$LP$2:$LP$20=F$4),0),$B123-1966)</f>
        <v>2.8466670000000001</v>
      </c>
      <c r="I123" s="28" t="s">
        <v>2091</v>
      </c>
      <c r="J123" s="29">
        <f t="shared" ref="J123:L123" si="27">J122+(J125-J122)/3</f>
        <v>1.6133333333333333</v>
      </c>
      <c r="K123" s="30">
        <f t="shared" si="27"/>
        <v>1.5823443333333334</v>
      </c>
      <c r="L123" s="30">
        <f t="shared" si="27"/>
        <v>32.04725333333333</v>
      </c>
      <c r="M123" s="30">
        <f t="shared" ref="M123" si="28">M122+(M125-M122)/3</f>
        <v>2.8422223333333334</v>
      </c>
    </row>
    <row r="124" spans="1:13" x14ac:dyDescent="0.35">
      <c r="A124" s="27"/>
      <c r="B124" s="28">
        <f t="shared" si="2"/>
        <v>2091</v>
      </c>
      <c r="C124" s="27" cm="1">
        <f t="array" ref="C124">INDEX(GMW!$A$2:$LQ$20,MATCH(1,(GMW!$LQ$2:$LQ$20=C$3)*(GMW!$LP$2:$LP$20=C$4),0),$B124-1966)</f>
        <v>1.5726</v>
      </c>
      <c r="D124" s="27" cm="1">
        <f t="array" ref="D124">INDEX(GMW!$A$2:$LQ$20,MATCH(1,(GMW!$LQ$2:$LQ$20=D$3)*(GMW!$LP$2:$LP$20=D$4),0),$B124-1966)</f>
        <v>1.5494669999999999</v>
      </c>
      <c r="E124" s="27" cm="1">
        <f t="array" ref="E124">INDEX(GMW!$A$2:$LQ$20,MATCH(1,(GMW!$LQ$2:$LQ$20=E$3)*(GMW!$LP$2:$LP$20=E$4),0),$B124-1966)</f>
        <v>39.583100000000002</v>
      </c>
      <c r="F124" s="27" cm="1">
        <f t="array" ref="F124">INDEX(GMW!$A$2:$LQ$20,MATCH(1,(GMW!$LQ$2:$LQ$20=F$3)*(GMW!$LP$2:$LP$20=F$4),0),$B124-1966)</f>
        <v>3.0133329999999998</v>
      </c>
      <c r="I124" s="28" t="s">
        <v>2092</v>
      </c>
      <c r="J124" s="29">
        <f t="shared" ref="J124:L124" si="29">J122+(J125-J122)*2/3</f>
        <v>1.6626666666666667</v>
      </c>
      <c r="K124" s="30">
        <f t="shared" si="29"/>
        <v>1.6100886666666667</v>
      </c>
      <c r="L124" s="30">
        <f t="shared" si="29"/>
        <v>35.000576666666667</v>
      </c>
      <c r="M124" s="30">
        <f t="shared" ref="M124" si="30">M122+(M125-M122)*2/3</f>
        <v>2.8977776666666668</v>
      </c>
    </row>
    <row r="125" spans="1:13" x14ac:dyDescent="0.35">
      <c r="A125" s="27"/>
      <c r="B125" s="28">
        <f t="shared" si="2"/>
        <v>2092</v>
      </c>
      <c r="C125" s="27" cm="1">
        <f t="array" ref="C125">INDEX(GMW!$A$2:$LQ$20,MATCH(1,(GMW!$LQ$2:$LQ$20=C$3)*(GMW!$LP$2:$LP$20=C$4),0),$B125-1966)</f>
        <v>1.6094999999999999</v>
      </c>
      <c r="D125" s="27" cm="1">
        <f t="array" ref="D125">INDEX(GMW!$A$2:$LQ$20,MATCH(1,(GMW!$LQ$2:$LQ$20=D$3)*(GMW!$LP$2:$LP$20=D$4),0),$B125-1966)</f>
        <v>1.5720000000000001</v>
      </c>
      <c r="E125" s="27" cm="1">
        <f t="array" ref="E125">INDEX(GMW!$A$2:$LQ$20,MATCH(1,(GMW!$LQ$2:$LQ$20=E$3)*(GMW!$LP$2:$LP$20=E$4),0),$B125-1966)</f>
        <v>49.941189999999999</v>
      </c>
      <c r="F125" s="27" cm="1">
        <f t="array" ref="F125">INDEX(GMW!$A$2:$LQ$20,MATCH(1,(GMW!$LQ$2:$LQ$20=F$3)*(GMW!$LP$2:$LP$20=F$4),0),$B125-1966)</f>
        <v>3.326667</v>
      </c>
      <c r="I125" s="28" t="s">
        <v>2093</v>
      </c>
      <c r="J125" s="29">
        <f>C101</f>
        <v>1.712</v>
      </c>
      <c r="K125" s="30">
        <f>D101</f>
        <v>1.6378330000000001</v>
      </c>
      <c r="L125" s="30">
        <f>E101</f>
        <v>37.953899999999997</v>
      </c>
      <c r="M125" s="30">
        <f>F101</f>
        <v>2.9533330000000002</v>
      </c>
    </row>
    <row r="126" spans="1:13" x14ac:dyDescent="0.35">
      <c r="A126" s="27">
        <v>2003</v>
      </c>
      <c r="B126" s="28">
        <f t="shared" si="2"/>
        <v>2093</v>
      </c>
      <c r="C126" s="27" cm="1">
        <f t="array" ref="C126">INDEX(GMW!$A$2:$LQ$20,MATCH(1,(GMW!$LQ$2:$LQ$20=C$3)*(GMW!$LP$2:$LP$20=C$4),0),$B126-1966)</f>
        <v>1.5805</v>
      </c>
      <c r="D126" s="27" cm="1">
        <f t="array" ref="D126">INDEX(GMW!$A$2:$LQ$20,MATCH(1,(GMW!$LQ$2:$LQ$20=D$3)*(GMW!$LP$2:$LP$20=D$4),0),$B126-1966)</f>
        <v>1.603</v>
      </c>
      <c r="E126" s="27" cm="1">
        <f t="array" ref="E126">INDEX(GMW!$A$2:$LQ$20,MATCH(1,(GMW!$LQ$2:$LQ$20=E$3)*(GMW!$LP$2:$LP$20=E$4),0),$B126-1966)</f>
        <v>68.892390000000006</v>
      </c>
      <c r="F126" s="27" cm="1">
        <f t="array" ref="F126">INDEX(GMW!$A$2:$LQ$20,MATCH(1,(GMW!$LQ$2:$LQ$20=F$3)*(GMW!$LP$2:$LP$20=F$4),0),$B126-1966)</f>
        <v>3.673333</v>
      </c>
      <c r="I126" s="28" t="s">
        <v>2094</v>
      </c>
      <c r="J126" s="29">
        <f t="shared" ref="J126:L126" si="31">J125+(J128-J125)/3</f>
        <v>1.6884109999999999</v>
      </c>
      <c r="K126" s="30">
        <f t="shared" si="31"/>
        <v>1.6351776666666666</v>
      </c>
      <c r="L126" s="30">
        <f t="shared" si="31"/>
        <v>36.192830000000001</v>
      </c>
      <c r="M126" s="30">
        <f t="shared" ref="M126" si="32">M125+(M128-M125)/3</f>
        <v>2.9255553333333335</v>
      </c>
    </row>
    <row r="127" spans="1:13" x14ac:dyDescent="0.35">
      <c r="A127" s="27"/>
      <c r="B127" s="28">
        <f t="shared" si="2"/>
        <v>2094</v>
      </c>
      <c r="C127" s="27" cm="1">
        <f t="array" ref="C127">INDEX(GMW!$A$2:$LQ$20,MATCH(1,(GMW!$LQ$2:$LQ$20=C$3)*(GMW!$LP$2:$LP$20=C$4),0),$B127-1966)</f>
        <v>1.6501999999999999</v>
      </c>
      <c r="D127" s="27" cm="1">
        <f t="array" ref="D127">INDEX(GMW!$A$2:$LQ$20,MATCH(1,(GMW!$LQ$2:$LQ$20=D$3)*(GMW!$LP$2:$LP$20=D$4),0),$B127-1966)</f>
        <v>1.6194329999999999</v>
      </c>
      <c r="E127" s="27" cm="1">
        <f t="array" ref="E127">INDEX(GMW!$A$2:$LQ$20,MATCH(1,(GMW!$LQ$2:$LQ$20=E$3)*(GMW!$LP$2:$LP$20=E$4),0),$B127-1966)</f>
        <v>63.791759999999996</v>
      </c>
      <c r="F127" s="27" cm="1">
        <f t="array" ref="F127">INDEX(GMW!$A$2:$LQ$20,MATCH(1,(GMW!$LQ$2:$LQ$20=F$3)*(GMW!$LP$2:$LP$20=F$4),0),$B127-1966)</f>
        <v>4.04</v>
      </c>
      <c r="I127" s="28" t="s">
        <v>2095</v>
      </c>
      <c r="J127" s="29">
        <f t="shared" ref="J127:L127" si="33">J125+(J128-J125)*2/3</f>
        <v>1.664822</v>
      </c>
      <c r="K127" s="30">
        <f t="shared" si="33"/>
        <v>1.6325223333333334</v>
      </c>
      <c r="L127" s="30">
        <f t="shared" si="33"/>
        <v>34.431759999999997</v>
      </c>
      <c r="M127" s="30">
        <f t="shared" ref="M127" si="34">M125+(M128-M125)*2/3</f>
        <v>2.8977776666666668</v>
      </c>
    </row>
    <row r="128" spans="1:13" x14ac:dyDescent="0.35">
      <c r="A128" s="27"/>
      <c r="B128" s="28">
        <f t="shared" si="2"/>
        <v>2095</v>
      </c>
      <c r="C128" s="27" cm="1">
        <f t="array" ref="C128">INDEX(GMW!$A$2:$LQ$20,MATCH(1,(GMW!$LQ$2:$LQ$20=C$3)*(GMW!$LP$2:$LP$20=C$4),0),$B128-1966)</f>
        <v>1.6614</v>
      </c>
      <c r="D128" s="27" cm="1">
        <f t="array" ref="D128">INDEX(GMW!$A$2:$LQ$20,MATCH(1,(GMW!$LQ$2:$LQ$20=D$3)*(GMW!$LP$2:$LP$20=D$4),0),$B128-1966)</f>
        <v>1.6107670000000001</v>
      </c>
      <c r="E128" s="27" cm="1">
        <f t="array" ref="E128">INDEX(GMW!$A$2:$LQ$20,MATCH(1,(GMW!$LQ$2:$LQ$20=E$3)*(GMW!$LP$2:$LP$20=E$4),0),$B128-1966)</f>
        <v>57.050229999999999</v>
      </c>
      <c r="F128" s="27" cm="1">
        <f t="array" ref="F128">INDEX(GMW!$A$2:$LQ$20,MATCH(1,(GMW!$LQ$2:$LQ$20=F$3)*(GMW!$LP$2:$LP$20=F$4),0),$B128-1966)</f>
        <v>3.996667</v>
      </c>
      <c r="I128" s="28" t="s">
        <v>2096</v>
      </c>
      <c r="J128" s="29">
        <f>C102</f>
        <v>1.6412329999999999</v>
      </c>
      <c r="K128" s="30">
        <f>D102</f>
        <v>1.629867</v>
      </c>
      <c r="L128" s="30">
        <f>E102</f>
        <v>32.67069</v>
      </c>
      <c r="M128" s="30">
        <f>F102</f>
        <v>2.87</v>
      </c>
    </row>
    <row r="129" spans="1:13" x14ac:dyDescent="0.35">
      <c r="A129" s="27"/>
      <c r="B129" s="28">
        <f t="shared" si="2"/>
        <v>2096</v>
      </c>
      <c r="C129" s="27" cm="1">
        <f t="array" ref="C129">INDEX(GMW!$A$2:$LQ$20,MATCH(1,(GMW!$LQ$2:$LQ$20=C$3)*(GMW!$LP$2:$LP$20=C$4),0),$B129-1966)</f>
        <v>1.7905</v>
      </c>
      <c r="D129" s="27" cm="1">
        <f t="array" ref="D129">INDEX(GMW!$A$2:$LQ$20,MATCH(1,(GMW!$LQ$2:$LQ$20=D$3)*(GMW!$LP$2:$LP$20=D$4),0),$B129-1966)</f>
        <v>1.7064999999999999</v>
      </c>
      <c r="E129" s="27" cm="1">
        <f t="array" ref="E129">INDEX(GMW!$A$2:$LQ$20,MATCH(1,(GMW!$LQ$2:$LQ$20=E$3)*(GMW!$LP$2:$LP$20=E$4),0),$B129-1966)</f>
        <v>58.773060000000001</v>
      </c>
      <c r="F129" s="27" cm="1">
        <f t="array" ref="F129">INDEX(GMW!$A$2:$LQ$20,MATCH(1,(GMW!$LQ$2:$LQ$20=F$3)*(GMW!$LP$2:$LP$20=F$4),0),$B129-1966)</f>
        <v>3.9166669999999999</v>
      </c>
      <c r="I129" s="28" t="s">
        <v>2097</v>
      </c>
      <c r="J129" s="29">
        <f t="shared" ref="J129:L129" si="35">J128+(J131-J128)/3</f>
        <v>1.6486886666666667</v>
      </c>
      <c r="K129" s="30">
        <f t="shared" si="35"/>
        <v>1.6318556666666666</v>
      </c>
      <c r="L129" s="30">
        <f t="shared" si="35"/>
        <v>31.621226666666669</v>
      </c>
      <c r="M129" s="30">
        <f t="shared" ref="M129" si="36">M128+(M131-M128)/3</f>
        <v>2.8322223333333336</v>
      </c>
    </row>
    <row r="130" spans="1:13" x14ac:dyDescent="0.35">
      <c r="A130" s="27">
        <v>2004</v>
      </c>
      <c r="B130" s="28">
        <f t="shared" si="2"/>
        <v>2097</v>
      </c>
      <c r="C130" s="27" cm="1">
        <f t="array" ref="C130">INDEX(GMW!$A$2:$LQ$20,MATCH(1,(GMW!$LQ$2:$LQ$20=C$3)*(GMW!$LP$2:$LP$20=C$4),0),$B130-1966)</f>
        <v>1.8379000000000001</v>
      </c>
      <c r="D130" s="27" cm="1">
        <f t="array" ref="D130">INDEX(GMW!$A$2:$LQ$20,MATCH(1,(GMW!$LQ$2:$LQ$20=D$3)*(GMW!$LP$2:$LP$20=D$4),0),$B130-1966)</f>
        <v>1.8391329999999999</v>
      </c>
      <c r="E130" s="27" cm="1">
        <f t="array" ref="E130">INDEX(GMW!$A$2:$LQ$20,MATCH(1,(GMW!$LQ$2:$LQ$20=E$3)*(GMW!$LP$2:$LP$20=E$4),0),$B130-1966)</f>
        <v>63.178469999999997</v>
      </c>
      <c r="F130" s="27" cm="1">
        <f t="array" ref="F130">INDEX(GMW!$A$2:$LQ$20,MATCH(1,(GMW!$LQ$2:$LQ$20=F$3)*(GMW!$LP$2:$LP$20=F$4),0),$B130-1966)</f>
        <v>3.8733330000000001</v>
      </c>
      <c r="I130" s="28" t="s">
        <v>2098</v>
      </c>
      <c r="J130" s="29">
        <f t="shared" ref="J130:L130" si="37">J128+(J131-J128)*2/3</f>
        <v>1.6561443333333332</v>
      </c>
      <c r="K130" s="30">
        <f t="shared" si="37"/>
        <v>1.6338443333333335</v>
      </c>
      <c r="L130" s="30">
        <f t="shared" si="37"/>
        <v>30.571763333333333</v>
      </c>
      <c r="M130" s="30">
        <f t="shared" ref="M130" si="38">M128+(M131-M128)*2/3</f>
        <v>2.7944446666666667</v>
      </c>
    </row>
    <row r="131" spans="1:13" x14ac:dyDescent="0.35">
      <c r="A131" s="27"/>
      <c r="B131" s="28">
        <f t="shared" si="2"/>
        <v>2098</v>
      </c>
      <c r="C131" s="27" cm="1">
        <f t="array" ref="C131">INDEX(GMW!$A$2:$LQ$20,MATCH(1,(GMW!$LQ$2:$LQ$20=C$3)*(GMW!$LP$2:$LP$20=C$4),0),$B131-1966)</f>
        <v>1.8137000000000001</v>
      </c>
      <c r="D131" s="27" cm="1">
        <f t="array" ref="D131">INDEX(GMW!$A$2:$LQ$20,MATCH(1,(GMW!$LQ$2:$LQ$20=D$3)*(GMW!$LP$2:$LP$20=D$4),0),$B131-1966)</f>
        <v>1.8051999999999999</v>
      </c>
      <c r="E131" s="27" cm="1">
        <f t="array" ref="E131">INDEX(GMW!$A$2:$LQ$20,MATCH(1,(GMW!$LQ$2:$LQ$20=E$3)*(GMW!$LP$2:$LP$20=E$4),0),$B131-1966)</f>
        <v>67.663460000000001</v>
      </c>
      <c r="F131" s="27" cm="1">
        <f t="array" ref="F131">INDEX(GMW!$A$2:$LQ$20,MATCH(1,(GMW!$LQ$2:$LQ$20=F$3)*(GMW!$LP$2:$LP$20=F$4),0),$B131-1966)</f>
        <v>3.96</v>
      </c>
      <c r="I131" s="28" t="s">
        <v>2099</v>
      </c>
      <c r="J131" s="29">
        <f>C103</f>
        <v>1.6636</v>
      </c>
      <c r="K131" s="30">
        <f>D103</f>
        <v>1.6358330000000001</v>
      </c>
      <c r="L131" s="30">
        <f>E103</f>
        <v>29.522300000000001</v>
      </c>
      <c r="M131" s="30">
        <f>F103</f>
        <v>2.7566670000000002</v>
      </c>
    </row>
    <row r="132" spans="1:13" x14ac:dyDescent="0.35">
      <c r="A132" s="27"/>
      <c r="B132" s="28">
        <f t="shared" si="2"/>
        <v>2099</v>
      </c>
      <c r="C132" s="27" cm="1">
        <f t="array" ref="C132">INDEX(GMW!$A$2:$LQ$20,MATCH(1,(GMW!$LQ$2:$LQ$20=C$3)*(GMW!$LP$2:$LP$20=C$4),0),$B132-1966)</f>
        <v>1.8093999999999999</v>
      </c>
      <c r="D132" s="27" cm="1">
        <f t="array" ref="D132">INDEX(GMW!$A$2:$LQ$20,MATCH(1,(GMW!$LQ$2:$LQ$20=D$3)*(GMW!$LP$2:$LP$20=D$4),0),$B132-1966)</f>
        <v>1.8189</v>
      </c>
      <c r="E132" s="27" cm="1">
        <f t="array" ref="E132">INDEX(GMW!$A$2:$LQ$20,MATCH(1,(GMW!$LQ$2:$LQ$20=E$3)*(GMW!$LP$2:$LP$20=E$4),0),$B132-1966)</f>
        <v>63.782400000000003</v>
      </c>
      <c r="F132" s="27" cm="1">
        <f t="array" ref="F132">INDEX(GMW!$A$2:$LQ$20,MATCH(1,(GMW!$LQ$2:$LQ$20=F$3)*(GMW!$LP$2:$LP$20=F$4),0),$B132-1966)</f>
        <v>4.3433330000000003</v>
      </c>
      <c r="I132" s="28" t="s">
        <v>2100</v>
      </c>
      <c r="J132" s="29">
        <f t="shared" ref="J132:L132" si="39">J131+(J134-J131)/3</f>
        <v>1.6475</v>
      </c>
      <c r="K132" s="30">
        <f t="shared" si="39"/>
        <v>1.632233</v>
      </c>
      <c r="L132" s="30">
        <f t="shared" si="39"/>
        <v>30.365773333333333</v>
      </c>
      <c r="M132" s="30">
        <f t="shared" ref="M132" si="40">M131+(M134-M131)/3</f>
        <v>2.7311113333333337</v>
      </c>
    </row>
    <row r="133" spans="1:13" x14ac:dyDescent="0.35">
      <c r="A133" s="27"/>
      <c r="B133" s="28">
        <f t="shared" si="2"/>
        <v>2100</v>
      </c>
      <c r="C133" s="27" cm="1">
        <f t="array" ref="C133">INDEX(GMW!$A$2:$LQ$20,MATCH(1,(GMW!$LQ$2:$LQ$20=C$3)*(GMW!$LP$2:$LP$20=C$4),0),$B133-1966)</f>
        <v>1.9198999999999999</v>
      </c>
      <c r="D133" s="27" cm="1">
        <f t="array" ref="D133">INDEX(GMW!$A$2:$LQ$20,MATCH(1,(GMW!$LQ$2:$LQ$20=D$3)*(GMW!$LP$2:$LP$20=D$4),0),$B133-1966)</f>
        <v>1.8647670000000001</v>
      </c>
      <c r="E133" s="27" cm="1">
        <f t="array" ref="E133">INDEX(GMW!$A$2:$LQ$20,MATCH(1,(GMW!$LQ$2:$LQ$20=E$3)*(GMW!$LP$2:$LP$20=E$4),0),$B133-1966)</f>
        <v>73.332899999999995</v>
      </c>
      <c r="F133" s="27" cm="1">
        <f t="array" ref="F133">INDEX(GMW!$A$2:$LQ$20,MATCH(1,(GMW!$LQ$2:$LQ$20=F$3)*(GMW!$LP$2:$LP$20=F$4),0),$B133-1966)</f>
        <v>4.9333330000000002</v>
      </c>
      <c r="I133" s="28" t="s">
        <v>2101</v>
      </c>
      <c r="J133" s="29">
        <f t="shared" ref="J133:L133" si="41">J131+(J134-J131)*2/3</f>
        <v>1.6314</v>
      </c>
      <c r="K133" s="30">
        <f t="shared" si="41"/>
        <v>1.628633</v>
      </c>
      <c r="L133" s="30">
        <f t="shared" si="41"/>
        <v>31.209246666666669</v>
      </c>
      <c r="M133" s="30">
        <f t="shared" ref="M133" si="42">M131+(M134-M131)*2/3</f>
        <v>2.7055556666666667</v>
      </c>
    </row>
    <row r="134" spans="1:13" x14ac:dyDescent="0.35">
      <c r="A134" s="27">
        <v>2005</v>
      </c>
      <c r="B134" s="28">
        <f t="shared" si="2"/>
        <v>2101</v>
      </c>
      <c r="C134" s="27" cm="1">
        <f t="array" ref="C134">INDEX(GMW!$A$2:$LQ$20,MATCH(1,(GMW!$LQ$2:$LQ$20=C$3)*(GMW!$LP$2:$LP$20=C$4),0),$B134-1966)</f>
        <v>1.8904000000000001</v>
      </c>
      <c r="D134" s="27" cm="1">
        <f t="array" ref="D134">INDEX(GMW!$A$2:$LQ$20,MATCH(1,(GMW!$LQ$2:$LQ$20=D$3)*(GMW!$LP$2:$LP$20=D$4),0),$B134-1966)</f>
        <v>1.890433</v>
      </c>
      <c r="E134" s="27" cm="1">
        <f t="array" ref="E134">INDEX(GMW!$A$2:$LQ$20,MATCH(1,(GMW!$LQ$2:$LQ$20=E$3)*(GMW!$LP$2:$LP$20=E$4),0),$B134-1966)</f>
        <v>75.727549999999994</v>
      </c>
      <c r="F134" s="27" cm="1">
        <f t="array" ref="F134">INDEX(GMW!$A$2:$LQ$20,MATCH(1,(GMW!$LQ$2:$LQ$20=F$3)*(GMW!$LP$2:$LP$20=F$4),0),$B134-1966)</f>
        <v>5.49</v>
      </c>
      <c r="I134" s="28" t="s">
        <v>2102</v>
      </c>
      <c r="J134" s="29">
        <f>C104</f>
        <v>1.6153</v>
      </c>
      <c r="K134" s="30">
        <f>D104</f>
        <v>1.6250329999999999</v>
      </c>
      <c r="L134" s="30">
        <f>E104</f>
        <v>32.052720000000001</v>
      </c>
      <c r="M134" s="30">
        <f>F104</f>
        <v>2.68</v>
      </c>
    </row>
    <row r="135" spans="1:13" x14ac:dyDescent="0.35">
      <c r="A135" s="27"/>
      <c r="B135" s="28">
        <f t="shared" si="2"/>
        <v>2102</v>
      </c>
      <c r="C135" s="27" cm="1">
        <f t="array" ref="C135">INDEX(GMW!$A$2:$LQ$20,MATCH(1,(GMW!$LQ$2:$LQ$20=C$3)*(GMW!$LP$2:$LP$20=C$4),0),$B135-1966)</f>
        <v>1.7925</v>
      </c>
      <c r="D135" s="27" cm="1">
        <f t="array" ref="D135">INDEX(GMW!$A$2:$LQ$20,MATCH(1,(GMW!$LQ$2:$LQ$20=D$3)*(GMW!$LP$2:$LP$20=D$4),0),$B135-1966)</f>
        <v>1.8559000000000001</v>
      </c>
      <c r="E135" s="27" cm="1">
        <f t="array" ref="E135">INDEX(GMW!$A$2:$LQ$20,MATCH(1,(GMW!$LQ$2:$LQ$20=E$3)*(GMW!$LP$2:$LP$20=E$4),0),$B135-1966)</f>
        <v>81.511700000000005</v>
      </c>
      <c r="F135" s="27" cm="1">
        <f t="array" ref="F135">INDEX(GMW!$A$2:$LQ$20,MATCH(1,(GMW!$LQ$2:$LQ$20=F$3)*(GMW!$LP$2:$LP$20=F$4),0),$B135-1966)</f>
        <v>5.8866670000000001</v>
      </c>
      <c r="I135" s="28" t="s">
        <v>2103</v>
      </c>
      <c r="J135" s="29">
        <f t="shared" ref="J135:L135" si="43">J134+(J137-J134)/3</f>
        <v>1.6253</v>
      </c>
      <c r="K135" s="30">
        <f t="shared" si="43"/>
        <v>1.6368663333333333</v>
      </c>
      <c r="L135" s="30">
        <f t="shared" si="43"/>
        <v>32.839230000000001</v>
      </c>
      <c r="M135" s="30">
        <f t="shared" ref="M135" si="44">M134+(M137-M134)/3</f>
        <v>2.6688890000000001</v>
      </c>
    </row>
    <row r="136" spans="1:13" x14ac:dyDescent="0.35">
      <c r="A136" s="27"/>
      <c r="B136" s="28">
        <f t="shared" ref="B136:B199" si="45">+B135+1</f>
        <v>2103</v>
      </c>
      <c r="C136" s="27" cm="1">
        <f t="array" ref="C136">INDEX(GMW!$A$2:$LQ$20,MATCH(1,(GMW!$LQ$2:$LQ$20=C$3)*(GMW!$LP$2:$LP$20=C$4),0),$B136-1966)</f>
        <v>1.7687999999999999</v>
      </c>
      <c r="D136" s="27" cm="1">
        <f t="array" ref="D136">INDEX(GMW!$A$2:$LQ$20,MATCH(1,(GMW!$LQ$2:$LQ$20=D$3)*(GMW!$LP$2:$LP$20=D$4),0),$B136-1966)</f>
        <v>1.7844329999999999</v>
      </c>
      <c r="E136" s="27" cm="1">
        <f t="array" ref="E136">INDEX(GMW!$A$2:$LQ$20,MATCH(1,(GMW!$LQ$2:$LQ$20=E$3)*(GMW!$LP$2:$LP$20=E$4),0),$B136-1966)</f>
        <v>110.3669</v>
      </c>
      <c r="F136" s="27" cm="1">
        <f t="array" ref="F136">INDEX(GMW!$A$2:$LQ$20,MATCH(1,(GMW!$LQ$2:$LQ$20=F$3)*(GMW!$LP$2:$LP$20=F$4),0),$B136-1966)</f>
        <v>6.52</v>
      </c>
      <c r="I136" s="28" t="s">
        <v>2104</v>
      </c>
      <c r="J136" s="29">
        <f t="shared" ref="J136:L136" si="46">J134+(J137-J134)*2/3</f>
        <v>1.6353</v>
      </c>
      <c r="K136" s="30">
        <f t="shared" si="46"/>
        <v>1.6486996666666667</v>
      </c>
      <c r="L136" s="30">
        <f t="shared" si="46"/>
        <v>33.62574</v>
      </c>
      <c r="M136" s="30">
        <f t="shared" ref="M136" si="47">M134+(M137-M134)*2/3</f>
        <v>2.657778</v>
      </c>
    </row>
    <row r="137" spans="1:13" x14ac:dyDescent="0.35">
      <c r="A137" s="27"/>
      <c r="B137" s="28">
        <f t="shared" si="45"/>
        <v>2104</v>
      </c>
      <c r="C137" s="27" cm="1">
        <f t="array" ref="C137">INDEX(GMW!$A$2:$LQ$20,MATCH(1,(GMW!$LQ$2:$LQ$20=C$3)*(GMW!$LP$2:$LP$20=C$4),0),$B137-1966)</f>
        <v>1.7165999999999999</v>
      </c>
      <c r="D137" s="27" cm="1">
        <f t="array" ref="D137">INDEX(GMW!$A$2:$LQ$20,MATCH(1,(GMW!$LQ$2:$LQ$20=D$3)*(GMW!$LP$2:$LP$20=D$4),0),$B137-1966)</f>
        <v>1.7481</v>
      </c>
      <c r="E137" s="27" cm="1">
        <f t="array" ref="E137">INDEX(GMW!$A$2:$LQ$20,MATCH(1,(GMW!$LQ$2:$LQ$20=E$3)*(GMW!$LP$2:$LP$20=E$4),0),$B137-1966)</f>
        <v>132.3939</v>
      </c>
      <c r="F137" s="27" cm="1">
        <f t="array" ref="F137">INDEX(GMW!$A$2:$LQ$20,MATCH(1,(GMW!$LQ$2:$LQ$20=F$3)*(GMW!$LP$2:$LP$20=F$4),0),$B137-1966)</f>
        <v>7.41</v>
      </c>
      <c r="I137" s="28" t="s">
        <v>2105</v>
      </c>
      <c r="J137" s="29">
        <f>C105</f>
        <v>1.6453</v>
      </c>
      <c r="K137" s="30">
        <f>D105</f>
        <v>1.660533</v>
      </c>
      <c r="L137" s="30">
        <f>E105</f>
        <v>34.41225</v>
      </c>
      <c r="M137" s="30">
        <f>F105</f>
        <v>2.6466669999999999</v>
      </c>
    </row>
    <row r="138" spans="1:13" x14ac:dyDescent="0.35">
      <c r="A138" s="27">
        <v>2006</v>
      </c>
      <c r="B138" s="28">
        <f t="shared" si="45"/>
        <v>2105</v>
      </c>
      <c r="C138" s="27" cm="1">
        <f t="array" ref="C138">INDEX(GMW!$A$2:$LQ$20,MATCH(1,(GMW!$LQ$2:$LQ$20=C$3)*(GMW!$LP$2:$LP$20=C$4),0),$B138-1966)</f>
        <v>1.7344999999999999</v>
      </c>
      <c r="D138" s="27" cm="1">
        <f t="array" ref="D138">INDEX(GMW!$A$2:$LQ$20,MATCH(1,(GMW!$LQ$2:$LQ$20=D$3)*(GMW!$LP$2:$LP$20=D$4),0),$B138-1966)</f>
        <v>1.752767</v>
      </c>
      <c r="E138" s="27" cm="1">
        <f t="array" ref="E138">INDEX(GMW!$A$2:$LQ$20,MATCH(1,(GMW!$LQ$2:$LQ$20=E$3)*(GMW!$LP$2:$LP$20=E$4),0),$B138-1966)</f>
        <v>95.352909999999994</v>
      </c>
      <c r="F138" s="27" cm="1">
        <f t="array" ref="F138">INDEX(GMW!$A$2:$LQ$20,MATCH(1,(GMW!$LQ$2:$LQ$20=F$3)*(GMW!$LP$2:$LP$20=F$4),0),$B138-1966)</f>
        <v>7.9666670000000002</v>
      </c>
      <c r="I138" s="28" t="s">
        <v>2106</v>
      </c>
      <c r="J138" s="29">
        <f t="shared" ref="J138:L138" si="48">J137+(J140-J137)/3</f>
        <v>1.6550333333333334</v>
      </c>
      <c r="K138" s="30">
        <f t="shared" si="48"/>
        <v>1.6556886666666666</v>
      </c>
      <c r="L138" s="30">
        <f t="shared" si="48"/>
        <v>32.625433333333334</v>
      </c>
      <c r="M138" s="30">
        <f t="shared" ref="M138" si="49">M137+(M140-M137)/3</f>
        <v>2.6411113333333334</v>
      </c>
    </row>
    <row r="139" spans="1:13" x14ac:dyDescent="0.35">
      <c r="A139" s="27"/>
      <c r="B139" s="28">
        <f t="shared" si="45"/>
        <v>2106</v>
      </c>
      <c r="C139" s="27" cm="1">
        <f t="array" ref="C139">INDEX(GMW!$A$2:$LQ$20,MATCH(1,(GMW!$LQ$2:$LQ$20=C$3)*(GMW!$LP$2:$LP$20=C$4),0),$B139-1966)</f>
        <v>1.8493999999999999</v>
      </c>
      <c r="D139" s="27" cm="1">
        <f t="array" ref="D139">INDEX(GMW!$A$2:$LQ$20,MATCH(1,(GMW!$LQ$2:$LQ$20=D$3)*(GMW!$LP$2:$LP$20=D$4),0),$B139-1966)</f>
        <v>1.827167</v>
      </c>
      <c r="E139" s="27" cm="1">
        <f t="array" ref="E139">INDEX(GMW!$A$2:$LQ$20,MATCH(1,(GMW!$LQ$2:$LQ$20=E$3)*(GMW!$LP$2:$LP$20=E$4),0),$B139-1966)</f>
        <v>86.319720000000004</v>
      </c>
      <c r="F139" s="27" cm="1">
        <f t="array" ref="F139">INDEX(GMW!$A$2:$LQ$20,MATCH(1,(GMW!$LQ$2:$LQ$20=F$3)*(GMW!$LP$2:$LP$20=F$4),0),$B139-1966)</f>
        <v>8.27</v>
      </c>
      <c r="I139" s="28" t="s">
        <v>2107</v>
      </c>
      <c r="J139" s="29">
        <f t="shared" ref="J139:L139" si="50">J137+(J140-J137)*2/3</f>
        <v>1.6647666666666667</v>
      </c>
      <c r="K139" s="30">
        <f t="shared" si="50"/>
        <v>1.6508443333333334</v>
      </c>
      <c r="L139" s="30">
        <f t="shared" si="50"/>
        <v>30.838616666666667</v>
      </c>
      <c r="M139" s="30">
        <f t="shared" ref="M139" si="51">M137+(M140-M137)*2/3</f>
        <v>2.6355556666666664</v>
      </c>
    </row>
    <row r="140" spans="1:13" x14ac:dyDescent="0.35">
      <c r="A140" s="27"/>
      <c r="B140" s="28">
        <f t="shared" si="45"/>
        <v>2107</v>
      </c>
      <c r="C140" s="27" cm="1">
        <f t="array" ref="C140">INDEX(GMW!$A$2:$LQ$20,MATCH(1,(GMW!$LQ$2:$LQ$20=C$3)*(GMW!$LP$2:$LP$20=C$4),0),$B140-1966)</f>
        <v>1.8682000000000001</v>
      </c>
      <c r="D140" s="27" cm="1">
        <f t="array" ref="D140">INDEX(GMW!$A$2:$LQ$20,MATCH(1,(GMW!$LQ$2:$LQ$20=D$3)*(GMW!$LP$2:$LP$20=D$4),0),$B140-1966)</f>
        <v>1.8746</v>
      </c>
      <c r="E140" s="27" cm="1">
        <f t="array" ref="E140">INDEX(GMW!$A$2:$LQ$20,MATCH(1,(GMW!$LQ$2:$LQ$20=E$3)*(GMW!$LP$2:$LP$20=E$4),0),$B140-1966)</f>
        <v>83.918049999999994</v>
      </c>
      <c r="F140" s="27" cm="1">
        <f t="array" ref="F140">INDEX(GMW!$A$2:$LQ$20,MATCH(1,(GMW!$LQ$2:$LQ$20=F$3)*(GMW!$LP$2:$LP$20=F$4),0),$B140-1966)</f>
        <v>8.6866660000000007</v>
      </c>
      <c r="I140" s="28" t="s">
        <v>2108</v>
      </c>
      <c r="J140" s="29">
        <f>C106</f>
        <v>1.6745000000000001</v>
      </c>
      <c r="K140" s="30">
        <f>D106</f>
        <v>1.6459999999999999</v>
      </c>
      <c r="L140" s="30">
        <f>E106</f>
        <v>29.0518</v>
      </c>
      <c r="M140" s="30">
        <f>F106</f>
        <v>2.63</v>
      </c>
    </row>
    <row r="141" spans="1:13" x14ac:dyDescent="0.35">
      <c r="A141" s="27"/>
      <c r="B141" s="28">
        <f t="shared" si="45"/>
        <v>2108</v>
      </c>
      <c r="C141" s="27" cm="1">
        <f t="array" ref="C141">INDEX(GMW!$A$2:$LQ$20,MATCH(1,(GMW!$LQ$2:$LQ$20=C$3)*(GMW!$LP$2:$LP$20=C$4),0),$B141-1966)</f>
        <v>1.9570000000000001</v>
      </c>
      <c r="D141" s="27" cm="1">
        <f t="array" ref="D141">INDEX(GMW!$A$2:$LQ$20,MATCH(1,(GMW!$LQ$2:$LQ$20=D$3)*(GMW!$LP$2:$LP$20=D$4),0),$B141-1966)</f>
        <v>1.9169</v>
      </c>
      <c r="E141" s="27" cm="1">
        <f t="array" ref="E141">INDEX(GMW!$A$2:$LQ$20,MATCH(1,(GMW!$LQ$2:$LQ$20=E$3)*(GMW!$LP$2:$LP$20=E$4),0),$B141-1966)</f>
        <v>90.200779999999995</v>
      </c>
      <c r="F141" s="27" cm="1">
        <f t="array" ref="F141">INDEX(GMW!$A$2:$LQ$20,MATCH(1,(GMW!$LQ$2:$LQ$20=F$3)*(GMW!$LP$2:$LP$20=F$4),0),$B141-1966)</f>
        <v>8.9600000000000009</v>
      </c>
      <c r="I141" s="28" t="s">
        <v>2109</v>
      </c>
      <c r="J141" s="29">
        <f t="shared" ref="J141:L141" si="52">J140+(J143-J140)/3</f>
        <v>1.6721000000000001</v>
      </c>
      <c r="K141" s="30">
        <f t="shared" si="52"/>
        <v>1.6485109999999998</v>
      </c>
      <c r="L141" s="30">
        <f t="shared" si="52"/>
        <v>29.030729999999998</v>
      </c>
      <c r="M141" s="30">
        <f t="shared" ref="M141" si="53">M140+(M143-M140)/3</f>
        <v>2.5922223333333334</v>
      </c>
    </row>
    <row r="142" spans="1:13" x14ac:dyDescent="0.35">
      <c r="A142" s="27">
        <v>2007</v>
      </c>
      <c r="B142" s="28">
        <f t="shared" si="45"/>
        <v>2109</v>
      </c>
      <c r="C142" s="27" cm="1">
        <f t="array" ref="C142">INDEX(GMW!$A$2:$LQ$20,MATCH(1,(GMW!$LQ$2:$LQ$20=C$3)*(GMW!$LP$2:$LP$20=C$4),0),$B142-1966)</f>
        <v>1.9613</v>
      </c>
      <c r="D142" s="27" cm="1">
        <f t="array" ref="D142">INDEX(GMW!$A$2:$LQ$20,MATCH(1,(GMW!$LQ$2:$LQ$20=D$3)*(GMW!$LP$2:$LP$20=D$4),0),$B142-1966)</f>
        <v>1.9546330000000001</v>
      </c>
      <c r="E142" s="27" cm="1">
        <f t="array" ref="E142">INDEX(GMW!$A$2:$LQ$20,MATCH(1,(GMW!$LQ$2:$LQ$20=E$3)*(GMW!$LP$2:$LP$20=E$4),0),$B142-1966)</f>
        <v>93.335130000000007</v>
      </c>
      <c r="F142" s="27" cm="1">
        <f t="array" ref="F142">INDEX(GMW!$A$2:$LQ$20,MATCH(1,(GMW!$LQ$2:$LQ$20=F$3)*(GMW!$LP$2:$LP$20=F$4),0),$B142-1966)</f>
        <v>8.5066670000000002</v>
      </c>
      <c r="I142" s="28" t="s">
        <v>2110</v>
      </c>
      <c r="J142" s="29">
        <f t="shared" ref="J142:L142" si="54">J140+(J143-J140)*2/3</f>
        <v>1.6697</v>
      </c>
      <c r="K142" s="30">
        <f t="shared" si="54"/>
        <v>1.651022</v>
      </c>
      <c r="L142" s="30">
        <f t="shared" si="54"/>
        <v>29.00966</v>
      </c>
      <c r="M142" s="30">
        <f t="shared" ref="M142" si="55">M140+(M143-M140)*2/3</f>
        <v>2.5544446666666665</v>
      </c>
    </row>
    <row r="143" spans="1:13" x14ac:dyDescent="0.35">
      <c r="A143" s="27"/>
      <c r="B143" s="28">
        <f t="shared" si="45"/>
        <v>2110</v>
      </c>
      <c r="C143" s="27" cm="1">
        <f t="array" ref="C143">INDEX(GMW!$A$2:$LQ$20,MATCH(1,(GMW!$LQ$2:$LQ$20=C$3)*(GMW!$LP$2:$LP$20=C$4),0),$B143-1966)</f>
        <v>2.0064000000000002</v>
      </c>
      <c r="D143" s="27" cm="1">
        <f t="array" ref="D143">INDEX(GMW!$A$2:$LQ$20,MATCH(1,(GMW!$LQ$2:$LQ$20=D$3)*(GMW!$LP$2:$LP$20=D$4),0),$B143-1966)</f>
        <v>1.9869669999999999</v>
      </c>
      <c r="E143" s="27" cm="1">
        <f t="array" ref="E143">INDEX(GMW!$A$2:$LQ$20,MATCH(1,(GMW!$LQ$2:$LQ$20=E$3)*(GMW!$LP$2:$LP$20=E$4),0),$B143-1966)</f>
        <v>94.086519999999993</v>
      </c>
      <c r="F143" s="27" cm="1">
        <f t="array" ref="F143">INDEX(GMW!$A$2:$LQ$20,MATCH(1,(GMW!$LQ$2:$LQ$20=F$3)*(GMW!$LP$2:$LP$20=F$4),0),$B143-1966)</f>
        <v>8.0033329999999996</v>
      </c>
      <c r="I143" s="28" t="s">
        <v>2111</v>
      </c>
      <c r="J143" s="29">
        <f>C107</f>
        <v>1.6673</v>
      </c>
      <c r="K143" s="30">
        <f>D107</f>
        <v>1.6535329999999999</v>
      </c>
      <c r="L143" s="30">
        <f>E107</f>
        <v>28.988589999999999</v>
      </c>
      <c r="M143" s="30">
        <f>F107</f>
        <v>2.516667</v>
      </c>
    </row>
    <row r="144" spans="1:13" x14ac:dyDescent="0.35">
      <c r="A144" s="27"/>
      <c r="B144" s="28">
        <f t="shared" si="45"/>
        <v>2111</v>
      </c>
      <c r="C144" s="27" cm="1">
        <f t="array" ref="C144">INDEX(GMW!$A$2:$LQ$20,MATCH(1,(GMW!$LQ$2:$LQ$20=C$3)*(GMW!$LP$2:$LP$20=C$4),0),$B144-1966)</f>
        <v>2.0373999999999999</v>
      </c>
      <c r="D144" s="27" cm="1">
        <f t="array" ref="D144">INDEX(GMW!$A$2:$LQ$20,MATCH(1,(GMW!$LQ$2:$LQ$20=D$3)*(GMW!$LP$2:$LP$20=D$4),0),$B144-1966)</f>
        <v>2.0211329999999998</v>
      </c>
      <c r="E144" s="27" cm="1">
        <f t="array" ref="E144">INDEX(GMW!$A$2:$LQ$20,MATCH(1,(GMW!$LQ$2:$LQ$20=E$3)*(GMW!$LP$2:$LP$20=E$4),0),$B144-1966)</f>
        <v>84.109989999999996</v>
      </c>
      <c r="F144" s="27" cm="1">
        <f t="array" ref="F144">INDEX(GMW!$A$2:$LQ$20,MATCH(1,(GMW!$LQ$2:$LQ$20=F$3)*(GMW!$LP$2:$LP$20=F$4),0),$B144-1966)</f>
        <v>8.3366670000000003</v>
      </c>
      <c r="I144" s="28" t="s">
        <v>2112</v>
      </c>
      <c r="J144" s="29">
        <f t="shared" ref="J144:L144" si="56">J143+(J146-J143)/3</f>
        <v>1.6780999999999999</v>
      </c>
      <c r="K144" s="30">
        <f t="shared" si="56"/>
        <v>1.653233</v>
      </c>
      <c r="L144" s="30">
        <f t="shared" si="56"/>
        <v>28.11469</v>
      </c>
      <c r="M144" s="30">
        <f t="shared" ref="M144" si="57">M143+(M146-M143)/3</f>
        <v>2.4666670000000002</v>
      </c>
    </row>
    <row r="145" spans="1:13" x14ac:dyDescent="0.35">
      <c r="A145" s="27"/>
      <c r="B145" s="28">
        <f t="shared" si="45"/>
        <v>2112</v>
      </c>
      <c r="C145" s="27" cm="1">
        <f t="array" ref="C145">INDEX(GMW!$A$2:$LQ$20,MATCH(1,(GMW!$LQ$2:$LQ$20=C$3)*(GMW!$LP$2:$LP$20=C$4),0),$B145-1966)</f>
        <v>1.9908999999999999</v>
      </c>
      <c r="D145" s="27" cm="1">
        <f t="array" ref="D145">INDEX(GMW!$A$2:$LQ$20,MATCH(1,(GMW!$LQ$2:$LQ$20=D$3)*(GMW!$LP$2:$LP$20=D$4),0),$B145-1966)</f>
        <v>2.0444</v>
      </c>
      <c r="E145" s="27" cm="1">
        <f t="array" ref="E145">INDEX(GMW!$A$2:$LQ$20,MATCH(1,(GMW!$LQ$2:$LQ$20=E$3)*(GMW!$LP$2:$LP$20=E$4),0),$B145-1966)</f>
        <v>95.491010000000003</v>
      </c>
      <c r="F145" s="27" cm="1">
        <f t="array" ref="F145">INDEX(GMW!$A$2:$LQ$20,MATCH(1,(GMW!$LQ$2:$LQ$20=F$3)*(GMW!$LP$2:$LP$20=F$4),0),$B145-1966)</f>
        <v>9.3733330000000006</v>
      </c>
      <c r="I145" s="28" t="s">
        <v>2113</v>
      </c>
      <c r="J145" s="29">
        <f t="shared" ref="J145:L145" si="58">J143+(J146-J143)*2/3</f>
        <v>1.6889000000000001</v>
      </c>
      <c r="K145" s="30">
        <f t="shared" si="58"/>
        <v>1.652933</v>
      </c>
      <c r="L145" s="30">
        <f t="shared" si="58"/>
        <v>27.240790000000001</v>
      </c>
      <c r="M145" s="30">
        <f t="shared" ref="M145" si="59">M143+(M146-M143)*2/3</f>
        <v>2.4166669999999999</v>
      </c>
    </row>
    <row r="146" spans="1:13" x14ac:dyDescent="0.35">
      <c r="A146" s="27">
        <v>2008</v>
      </c>
      <c r="B146" s="28">
        <f t="shared" si="45"/>
        <v>2113</v>
      </c>
      <c r="C146" s="27" cm="1">
        <f t="array" ref="C146">INDEX(GMW!$A$2:$LQ$20,MATCH(1,(GMW!$LQ$2:$LQ$20=C$3)*(GMW!$LP$2:$LP$20=C$4),0),$B146-1966)</f>
        <v>1.9875</v>
      </c>
      <c r="D146" s="27" cm="1">
        <f t="array" ref="D146">INDEX(GMW!$A$2:$LQ$20,MATCH(1,(GMW!$LQ$2:$LQ$20=D$3)*(GMW!$LP$2:$LP$20=D$4),0),$B146-1966)</f>
        <v>1.9789330000000001</v>
      </c>
      <c r="E146" s="27" cm="1">
        <f t="array" ref="E146">INDEX(GMW!$A$2:$LQ$20,MATCH(1,(GMW!$LQ$2:$LQ$20=E$3)*(GMW!$LP$2:$LP$20=E$4),0),$B146-1966)</f>
        <v>114.997</v>
      </c>
      <c r="F146" s="27" cm="1">
        <f t="array" ref="F146">INDEX(GMW!$A$2:$LQ$20,MATCH(1,(GMW!$LQ$2:$LQ$20=F$3)*(GMW!$LP$2:$LP$20=F$4),0),$B146-1966)</f>
        <v>10.86</v>
      </c>
      <c r="I146" s="28" t="s">
        <v>2114</v>
      </c>
      <c r="J146" s="29">
        <f>C108</f>
        <v>1.6997</v>
      </c>
      <c r="K146" s="30">
        <f>D108</f>
        <v>1.652633</v>
      </c>
      <c r="L146" s="30">
        <f>E108</f>
        <v>26.366890000000001</v>
      </c>
      <c r="M146" s="30">
        <f>F108</f>
        <v>2.3666670000000001</v>
      </c>
    </row>
    <row r="147" spans="1:13" x14ac:dyDescent="0.35">
      <c r="A147" s="27"/>
      <c r="B147" s="28">
        <f t="shared" si="45"/>
        <v>2114</v>
      </c>
      <c r="C147" s="27" cm="1">
        <f t="array" ref="C147">INDEX(GMW!$A$2:$LQ$20,MATCH(1,(GMW!$LQ$2:$LQ$20=C$3)*(GMW!$LP$2:$LP$20=C$4),0),$B147-1966)</f>
        <v>1.9901</v>
      </c>
      <c r="D147" s="27" cm="1">
        <f t="array" ref="D147">INDEX(GMW!$A$2:$LQ$20,MATCH(1,(GMW!$LQ$2:$LQ$20=D$3)*(GMW!$LP$2:$LP$20=D$4),0),$B147-1966)</f>
        <v>1.9705330000000001</v>
      </c>
      <c r="E147" s="27" cm="1">
        <f t="array" ref="E147">INDEX(GMW!$A$2:$LQ$20,MATCH(1,(GMW!$LQ$2:$LQ$20=E$3)*(GMW!$LP$2:$LP$20=E$4),0),$B147-1966)</f>
        <v>143.7234</v>
      </c>
      <c r="F147" s="27" cm="1">
        <f t="array" ref="F147">INDEX(GMW!$A$2:$LQ$20,MATCH(1,(GMW!$LQ$2:$LQ$20=F$3)*(GMW!$LP$2:$LP$20=F$4),0),$B147-1966)</f>
        <v>12.4</v>
      </c>
      <c r="I147" s="28" t="s">
        <v>2115</v>
      </c>
      <c r="J147" s="29">
        <f t="shared" ref="J147:L147" si="60">J146+(J149-J146)/3</f>
        <v>1.6878</v>
      </c>
      <c r="K147" s="30">
        <f t="shared" si="60"/>
        <v>1.6603886666666667</v>
      </c>
      <c r="L147" s="30">
        <f t="shared" si="60"/>
        <v>25.839426666666668</v>
      </c>
      <c r="M147" s="30">
        <f t="shared" ref="M147" si="61">M146+(M149-M146)/3</f>
        <v>2.2944446666666667</v>
      </c>
    </row>
    <row r="148" spans="1:13" x14ac:dyDescent="0.35">
      <c r="A148" s="27"/>
      <c r="B148" s="28">
        <f t="shared" si="45"/>
        <v>2115</v>
      </c>
      <c r="C148" s="27" cm="1">
        <f t="array" ref="C148">INDEX(GMW!$A$2:$LQ$20,MATCH(1,(GMW!$LQ$2:$LQ$20=C$3)*(GMW!$LP$2:$LP$20=C$4),0),$B148-1966)</f>
        <v>1.7821</v>
      </c>
      <c r="D148" s="27" cm="1">
        <f t="array" ref="D148">INDEX(GMW!$A$2:$LQ$20,MATCH(1,(GMW!$LQ$2:$LQ$20=D$3)*(GMW!$LP$2:$LP$20=D$4),0),$B148-1966)</f>
        <v>1.8918330000000001</v>
      </c>
      <c r="E148" s="27" cm="1">
        <f t="array" ref="E148">INDEX(GMW!$A$2:$LQ$20,MATCH(1,(GMW!$LQ$2:$LQ$20=E$3)*(GMW!$LP$2:$LP$20=E$4),0),$B148-1966)</f>
        <v>132.1645</v>
      </c>
      <c r="F148" s="27" cm="1">
        <f t="array" ref="F148">INDEX(GMW!$A$2:$LQ$20,MATCH(1,(GMW!$LQ$2:$LQ$20=F$3)*(GMW!$LP$2:$LP$20=F$4),0),$B148-1966)</f>
        <v>14.62</v>
      </c>
      <c r="I148" s="28" t="s">
        <v>2116</v>
      </c>
      <c r="J148" s="29">
        <f t="shared" ref="J148:L148" si="62">J146+(J149-J146)*2/3</f>
        <v>1.6758999999999999</v>
      </c>
      <c r="K148" s="30">
        <f t="shared" si="62"/>
        <v>1.6681443333333332</v>
      </c>
      <c r="L148" s="30">
        <f t="shared" si="62"/>
        <v>25.311963333333335</v>
      </c>
      <c r="M148" s="30">
        <f t="shared" ref="M148" si="63">M146+(M149-M146)*2/3</f>
        <v>2.2222223333333333</v>
      </c>
    </row>
    <row r="149" spans="1:13" x14ac:dyDescent="0.35">
      <c r="A149" s="27"/>
      <c r="B149" s="28">
        <f t="shared" si="45"/>
        <v>2116</v>
      </c>
      <c r="C149" s="27" cm="1">
        <f t="array" ref="C149">INDEX(GMW!$A$2:$LQ$20,MATCH(1,(GMW!$LQ$2:$LQ$20=C$3)*(GMW!$LP$2:$LP$20=C$4),0),$B149-1966)</f>
        <v>1.4376</v>
      </c>
      <c r="D149" s="27" cm="1">
        <f t="array" ref="D149">INDEX(GMW!$A$2:$LQ$20,MATCH(1,(GMW!$LQ$2:$LQ$20=D$3)*(GMW!$LP$2:$LP$20=D$4),0),$B149-1966)</f>
        <v>1.5699000000000001</v>
      </c>
      <c r="E149" s="27" cm="1">
        <f t="array" ref="E149">INDEX(GMW!$A$2:$LQ$20,MATCH(1,(GMW!$LQ$2:$LQ$20=E$3)*(GMW!$LP$2:$LP$20=E$4),0),$B149-1966)</f>
        <v>114.1075</v>
      </c>
      <c r="F149" s="27" cm="1">
        <f t="array" ref="F149">INDEX(GMW!$A$2:$LQ$20,MATCH(1,(GMW!$LQ$2:$LQ$20=F$3)*(GMW!$LP$2:$LP$20=F$4),0),$B149-1966)</f>
        <v>15.74667</v>
      </c>
      <c r="I149" s="28" t="s">
        <v>2117</v>
      </c>
      <c r="J149" s="29">
        <f>C109</f>
        <v>1.6639999999999999</v>
      </c>
      <c r="K149" s="30">
        <f>D109</f>
        <v>1.6758999999999999</v>
      </c>
      <c r="L149" s="30">
        <f>E109</f>
        <v>24.784500000000001</v>
      </c>
      <c r="M149" s="30">
        <f>F109</f>
        <v>2.15</v>
      </c>
    </row>
    <row r="150" spans="1:13" x14ac:dyDescent="0.35">
      <c r="A150" s="27">
        <v>2009</v>
      </c>
      <c r="B150" s="28">
        <f t="shared" si="45"/>
        <v>2117</v>
      </c>
      <c r="C150" s="27" cm="1">
        <f t="array" ref="C150">INDEX(GMW!$A$2:$LQ$20,MATCH(1,(GMW!$LQ$2:$LQ$20=C$3)*(GMW!$LP$2:$LP$20=C$4),0),$B150-1966)</f>
        <v>1.4331</v>
      </c>
      <c r="D150" s="27" cm="1">
        <f t="array" ref="D150">INDEX(GMW!$A$2:$LQ$20,MATCH(1,(GMW!$LQ$2:$LQ$20=D$3)*(GMW!$LP$2:$LP$20=D$4),0),$B150-1966)</f>
        <v>1.4345669999999999</v>
      </c>
      <c r="E150" s="27" cm="1">
        <f t="array" ref="E150">INDEX(GMW!$A$2:$LQ$20,MATCH(1,(GMW!$LQ$2:$LQ$20=E$3)*(GMW!$LP$2:$LP$20=E$4),0),$B150-1966)</f>
        <v>84.032749999999993</v>
      </c>
      <c r="F150" s="27" cm="1">
        <f t="array" ref="F150">INDEX(GMW!$A$2:$LQ$20,MATCH(1,(GMW!$LQ$2:$LQ$20=F$3)*(GMW!$LP$2:$LP$20=F$4),0),$B150-1966)</f>
        <v>11.94333</v>
      </c>
      <c r="I150" s="28" t="s">
        <v>2118</v>
      </c>
      <c r="J150" s="29">
        <f t="shared" ref="J150:L150" si="64">J149+(J152-J149)/3</f>
        <v>1.6472333333333333</v>
      </c>
      <c r="K150" s="30">
        <f t="shared" si="64"/>
        <v>1.6617666666666666</v>
      </c>
      <c r="L150" s="30">
        <f t="shared" si="64"/>
        <v>24.317116666666667</v>
      </c>
      <c r="M150" s="30">
        <f t="shared" ref="M150" si="65">M149+(M152-M149)/3</f>
        <v>2.0977776666666665</v>
      </c>
    </row>
    <row r="151" spans="1:13" x14ac:dyDescent="0.35">
      <c r="A151" s="27"/>
      <c r="B151" s="28">
        <f t="shared" si="45"/>
        <v>2118</v>
      </c>
      <c r="C151" s="27" cm="1">
        <f t="array" ref="C151">INDEX(GMW!$A$2:$LQ$20,MATCH(1,(GMW!$LQ$2:$LQ$20=C$3)*(GMW!$LP$2:$LP$20=C$4),0),$B151-1966)</f>
        <v>1.6468</v>
      </c>
      <c r="D151" s="27" cm="1">
        <f t="array" ref="D151">INDEX(GMW!$A$2:$LQ$20,MATCH(1,(GMW!$LQ$2:$LQ$20=D$3)*(GMW!$LP$2:$LP$20=D$4),0),$B151-1966)</f>
        <v>1.550333</v>
      </c>
      <c r="E151" s="27" cm="1">
        <f t="array" ref="E151">INDEX(GMW!$A$2:$LQ$20,MATCH(1,(GMW!$LQ$2:$LQ$20=E$3)*(GMW!$LP$2:$LP$20=E$4),0),$B151-1966)</f>
        <v>62.530059999999999</v>
      </c>
      <c r="F151" s="27" cm="1">
        <f t="array" ref="F151">INDEX(GMW!$A$2:$LQ$20,MATCH(1,(GMW!$LQ$2:$LQ$20=F$3)*(GMW!$LP$2:$LP$20=F$4),0),$B151-1966)</f>
        <v>8.1833329999999993</v>
      </c>
      <c r="I151" s="28" t="s">
        <v>2119</v>
      </c>
      <c r="J151" s="29">
        <f t="shared" ref="J151:L151" si="66">J149+(J152-J149)*2/3</f>
        <v>1.6304666666666665</v>
      </c>
      <c r="K151" s="30">
        <f t="shared" si="66"/>
        <v>1.6476333333333333</v>
      </c>
      <c r="L151" s="30">
        <f t="shared" si="66"/>
        <v>23.849733333333333</v>
      </c>
      <c r="M151" s="30">
        <f t="shared" ref="M151" si="67">M149+(M152-M149)*2/3</f>
        <v>2.0455553333333332</v>
      </c>
    </row>
    <row r="152" spans="1:13" x14ac:dyDescent="0.35">
      <c r="A152" s="27"/>
      <c r="B152" s="28">
        <f t="shared" si="45"/>
        <v>2119</v>
      </c>
      <c r="C152" s="27" cm="1">
        <f t="array" ref="C152">INDEX(GMW!$A$2:$LQ$20,MATCH(1,(GMW!$LQ$2:$LQ$20=C$3)*(GMW!$LP$2:$LP$20=C$4),0),$B152-1966)</f>
        <v>1.5992999999999999</v>
      </c>
      <c r="D152" s="27" cm="1">
        <f t="array" ref="D152">INDEX(GMW!$A$2:$LQ$20,MATCH(1,(GMW!$LQ$2:$LQ$20=D$3)*(GMW!$LP$2:$LP$20=D$4),0),$B152-1966)</f>
        <v>1.6411</v>
      </c>
      <c r="E152" s="27" cm="1">
        <f t="array" ref="E152">INDEX(GMW!$A$2:$LQ$20,MATCH(1,(GMW!$LQ$2:$LQ$20=E$3)*(GMW!$LP$2:$LP$20=E$4),0),$B152-1966)</f>
        <v>53.822249999999997</v>
      </c>
      <c r="F152" s="27" cm="1">
        <f t="array" ref="F152">INDEX(GMW!$A$2:$LQ$20,MATCH(1,(GMW!$LQ$2:$LQ$20=F$3)*(GMW!$LP$2:$LP$20=F$4),0),$B152-1966)</f>
        <v>6.9066669999999997</v>
      </c>
      <c r="I152" s="28" t="s">
        <v>2120</v>
      </c>
      <c r="J152" s="29">
        <f>C110</f>
        <v>1.6136999999999999</v>
      </c>
      <c r="K152" s="30">
        <f>D110</f>
        <v>1.6335</v>
      </c>
      <c r="L152" s="30">
        <f>E110</f>
        <v>23.382349999999999</v>
      </c>
      <c r="M152" s="30">
        <f>F110</f>
        <v>1.993333</v>
      </c>
    </row>
    <row r="153" spans="1:13" x14ac:dyDescent="0.35">
      <c r="A153" s="27"/>
      <c r="B153" s="28">
        <f t="shared" si="45"/>
        <v>2120</v>
      </c>
      <c r="C153" s="27" cm="1">
        <f t="array" ref="C153">INDEX(GMW!$A$2:$LQ$20,MATCH(1,(GMW!$LQ$2:$LQ$20=C$3)*(GMW!$LP$2:$LP$20=C$4),0),$B153-1966)</f>
        <v>1.6148</v>
      </c>
      <c r="D153" s="27" cm="1">
        <f t="array" ref="D153">INDEX(GMW!$A$2:$LQ$20,MATCH(1,(GMW!$LQ$2:$LQ$20=D$3)*(GMW!$LP$2:$LP$20=D$4),0),$B153-1966)</f>
        <v>1.6345000000000001</v>
      </c>
      <c r="E153" s="27" cm="1">
        <f t="array" ref="E153">INDEX(GMW!$A$2:$LQ$20,MATCH(1,(GMW!$LQ$2:$LQ$20=E$3)*(GMW!$LP$2:$LP$20=E$4),0),$B153-1966)</f>
        <v>67.677509999999998</v>
      </c>
      <c r="F153" s="27" cm="1">
        <f t="array" ref="F153">INDEX(GMW!$A$2:$LQ$20,MATCH(1,(GMW!$LQ$2:$LQ$20=F$3)*(GMW!$LP$2:$LP$20=F$4),0),$B153-1966)</f>
        <v>7.806667</v>
      </c>
      <c r="I153" s="28" t="s">
        <v>2121</v>
      </c>
      <c r="J153" s="29">
        <f t="shared" ref="J153:L153" si="68">J152+(J155-J152)/3</f>
        <v>1.6013999999999999</v>
      </c>
      <c r="K153" s="30">
        <f t="shared" si="68"/>
        <v>1.6246556666666667</v>
      </c>
      <c r="L153" s="30">
        <f t="shared" si="68"/>
        <v>24.492676666666664</v>
      </c>
      <c r="M153" s="30">
        <f t="shared" ref="M153" si="69">M152+(M155-M152)/3</f>
        <v>1.9588886666666667</v>
      </c>
    </row>
    <row r="154" spans="1:13" x14ac:dyDescent="0.35">
      <c r="A154" s="27">
        <v>2010</v>
      </c>
      <c r="B154" s="28">
        <f t="shared" si="45"/>
        <v>2121</v>
      </c>
      <c r="C154" s="27" cm="1">
        <f t="array" ref="C154">INDEX(GMW!$A$2:$LQ$20,MATCH(1,(GMW!$LQ$2:$LQ$20=C$3)*(GMW!$LP$2:$LP$20=C$4),0),$B154-1966)</f>
        <v>1.5166999999999999</v>
      </c>
      <c r="D154" s="27" cm="1">
        <f t="array" ref="D154">INDEX(GMW!$A$2:$LQ$20,MATCH(1,(GMW!$LQ$2:$LQ$20=D$3)*(GMW!$LP$2:$LP$20=D$4),0),$B154-1966)</f>
        <v>1.5609999999999999</v>
      </c>
      <c r="E154" s="27" cm="1">
        <f t="array" ref="E154">INDEX(GMW!$A$2:$LQ$20,MATCH(1,(GMW!$LQ$2:$LQ$20=E$3)*(GMW!$LP$2:$LP$20=E$4),0),$B154-1966)</f>
        <v>78.309460000000001</v>
      </c>
      <c r="F154" s="27" cm="1">
        <f t="array" ref="F154">INDEX(GMW!$A$2:$LQ$20,MATCH(1,(GMW!$LQ$2:$LQ$20=F$3)*(GMW!$LP$2:$LP$20=F$4),0),$B154-1966)</f>
        <v>8.8433329999999994</v>
      </c>
      <c r="I154" s="28" t="s">
        <v>2122</v>
      </c>
      <c r="J154" s="29">
        <f t="shared" ref="J154:L154" si="70">J152+(J155-J152)*2/3</f>
        <v>1.5891</v>
      </c>
      <c r="K154" s="30">
        <f t="shared" si="70"/>
        <v>1.6158113333333333</v>
      </c>
      <c r="L154" s="30">
        <f t="shared" si="70"/>
        <v>25.603003333333334</v>
      </c>
      <c r="M154" s="30">
        <f t="shared" ref="M154" si="71">M152+(M155-M152)*2/3</f>
        <v>1.9244443333333332</v>
      </c>
    </row>
    <row r="155" spans="1:13" x14ac:dyDescent="0.35">
      <c r="A155" s="27"/>
      <c r="B155" s="28">
        <f t="shared" si="45"/>
        <v>2122</v>
      </c>
      <c r="C155" s="27" cm="1">
        <f t="array" ref="C155">INDEX(GMW!$A$2:$LQ$20,MATCH(1,(GMW!$LQ$2:$LQ$20=C$3)*(GMW!$LP$2:$LP$20=C$4),0),$B155-1966)</f>
        <v>1.4962</v>
      </c>
      <c r="D155" s="27" cm="1">
        <f t="array" ref="D155">INDEX(GMW!$A$2:$LQ$20,MATCH(1,(GMW!$LQ$2:$LQ$20=D$3)*(GMW!$LP$2:$LP$20=D$4),0),$B155-1966)</f>
        <v>1.4909330000000001</v>
      </c>
      <c r="E155" s="27" cm="1">
        <f t="array" ref="E155">INDEX(GMW!$A$2:$LQ$20,MATCH(1,(GMW!$LQ$2:$LQ$20=E$3)*(GMW!$LP$2:$LP$20=E$4),0),$B155-1966)</f>
        <v>67.11103</v>
      </c>
      <c r="F155" s="27" cm="1">
        <f t="array" ref="F155">INDEX(GMW!$A$2:$LQ$20,MATCH(1,(GMW!$LQ$2:$LQ$20=F$3)*(GMW!$LP$2:$LP$20=F$4),0),$B155-1966)</f>
        <v>7.51</v>
      </c>
      <c r="I155" s="28" t="s">
        <v>2123</v>
      </c>
      <c r="J155" s="29">
        <f>C111</f>
        <v>1.5768</v>
      </c>
      <c r="K155" s="30">
        <f>D111</f>
        <v>1.606967</v>
      </c>
      <c r="L155" s="30">
        <f>E111</f>
        <v>26.713329999999999</v>
      </c>
      <c r="M155" s="30">
        <f>F111</f>
        <v>1.89</v>
      </c>
    </row>
    <row r="156" spans="1:13" x14ac:dyDescent="0.35">
      <c r="A156" s="27"/>
      <c r="B156" s="28">
        <f t="shared" si="45"/>
        <v>2123</v>
      </c>
      <c r="C156" s="27" cm="1">
        <f t="array" ref="C156">INDEX(GMW!$A$2:$LQ$20,MATCH(1,(GMW!$LQ$2:$LQ$20=C$3)*(GMW!$LP$2:$LP$20=C$4),0),$B156-1966)</f>
        <v>1.5754999999999999</v>
      </c>
      <c r="D156" s="27" cm="1">
        <f t="array" ref="D156">INDEX(GMW!$A$2:$LQ$20,MATCH(1,(GMW!$LQ$2:$LQ$20=D$3)*(GMW!$LP$2:$LP$20=D$4),0),$B156-1966)</f>
        <v>1.5512330000000001</v>
      </c>
      <c r="E156" s="27" cm="1">
        <f t="array" ref="E156">INDEX(GMW!$A$2:$LQ$20,MATCH(1,(GMW!$LQ$2:$LQ$20=E$3)*(GMW!$LP$2:$LP$20=E$4),0),$B156-1966)</f>
        <v>69.383960000000002</v>
      </c>
      <c r="F156" s="27" cm="1">
        <f t="array" ref="F156">INDEX(GMW!$A$2:$LQ$20,MATCH(1,(GMW!$LQ$2:$LQ$20=F$3)*(GMW!$LP$2:$LP$20=F$4),0),$B156-1966)</f>
        <v>8.2566670000000002</v>
      </c>
      <c r="I156" s="28" t="s">
        <v>2124</v>
      </c>
      <c r="J156" s="29">
        <f t="shared" ref="J156:L156" si="72">J155+(J158-J155)/3</f>
        <v>1.6000666666666667</v>
      </c>
      <c r="K156" s="30">
        <f t="shared" si="72"/>
        <v>1.6053446666666666</v>
      </c>
      <c r="L156" s="30">
        <f t="shared" si="72"/>
        <v>27.879833333333334</v>
      </c>
      <c r="M156" s="30">
        <f t="shared" ref="M156" si="73">M155+(M158-M155)/3</f>
        <v>1.9577776666666666</v>
      </c>
    </row>
    <row r="157" spans="1:13" x14ac:dyDescent="0.35">
      <c r="A157" s="27"/>
      <c r="B157" s="28">
        <f t="shared" si="45"/>
        <v>2124</v>
      </c>
      <c r="C157" s="27" cm="1">
        <f t="array" ref="C157">INDEX(GMW!$A$2:$LQ$20,MATCH(1,(GMW!$LQ$2:$LQ$20=C$3)*(GMW!$LP$2:$LP$20=C$4),0),$B157-1966)</f>
        <v>1.5654999999999999</v>
      </c>
      <c r="D157" s="27" cm="1">
        <f t="array" ref="D157">INDEX(GMW!$A$2:$LQ$20,MATCH(1,(GMW!$LQ$2:$LQ$20=D$3)*(GMW!$LP$2:$LP$20=D$4),0),$B157-1966)</f>
        <v>1.580867</v>
      </c>
      <c r="E157" s="27" cm="1">
        <f t="array" ref="E157">INDEX(GMW!$A$2:$LQ$20,MATCH(1,(GMW!$LQ$2:$LQ$20=E$3)*(GMW!$LP$2:$LP$20=E$4),0),$B157-1966)</f>
        <v>66.092780000000005</v>
      </c>
      <c r="F157" s="27" cm="1">
        <f t="array" ref="F157">INDEX(GMW!$A$2:$LQ$20,MATCH(1,(GMW!$LQ$2:$LQ$20=F$3)*(GMW!$LP$2:$LP$20=F$4),0),$B157-1966)</f>
        <v>8.5399999999999991</v>
      </c>
      <c r="I157" s="28" t="s">
        <v>2125</v>
      </c>
      <c r="J157" s="29">
        <f t="shared" ref="J157:L157" si="74">J155+(J158-J155)*2/3</f>
        <v>1.6233333333333333</v>
      </c>
      <c r="K157" s="30">
        <f t="shared" si="74"/>
        <v>1.6037223333333335</v>
      </c>
      <c r="L157" s="30">
        <f t="shared" si="74"/>
        <v>29.046336666666665</v>
      </c>
      <c r="M157" s="30">
        <f t="shared" ref="M157" si="75">M155+(M158-M155)*2/3</f>
        <v>2.0255553333333332</v>
      </c>
    </row>
    <row r="158" spans="1:13" x14ac:dyDescent="0.35">
      <c r="A158" s="27">
        <v>2011</v>
      </c>
      <c r="B158" s="28">
        <f t="shared" si="45"/>
        <v>2125</v>
      </c>
      <c r="C158" s="27" cm="1">
        <f t="array" ref="C158">INDEX(GMW!$A$2:$LQ$20,MATCH(1,(GMW!$LQ$2:$LQ$20=C$3)*(GMW!$LP$2:$LP$20=C$4),0),$B158-1966)</f>
        <v>1.603</v>
      </c>
      <c r="D158" s="27" cm="1">
        <f t="array" ref="D158">INDEX(GMW!$A$2:$LQ$20,MATCH(1,(GMW!$LQ$2:$LQ$20=D$3)*(GMW!$LP$2:$LP$20=D$4),0),$B158-1966)</f>
        <v>1.6028</v>
      </c>
      <c r="E158" s="27" cm="1">
        <f t="array" ref="E158">INDEX(GMW!$A$2:$LQ$20,MATCH(1,(GMW!$LQ$2:$LQ$20=E$3)*(GMW!$LP$2:$LP$20=E$4),0),$B158-1966)</f>
        <v>72.885810000000006</v>
      </c>
      <c r="F158" s="27" cm="1">
        <f t="array" ref="F158">INDEX(GMW!$A$2:$LQ$20,MATCH(1,(GMW!$LQ$2:$LQ$20=F$3)*(GMW!$LP$2:$LP$20=F$4),0),$B158-1966)</f>
        <v>9.4466669999999997</v>
      </c>
      <c r="I158" s="28" t="s">
        <v>2126</v>
      </c>
      <c r="J158" s="29">
        <f>C112</f>
        <v>1.6466000000000001</v>
      </c>
      <c r="K158" s="30">
        <f>D112</f>
        <v>1.6021000000000001</v>
      </c>
      <c r="L158" s="30">
        <f>E112</f>
        <v>30.21284</v>
      </c>
      <c r="M158" s="30">
        <f>F112</f>
        <v>2.0933329999999999</v>
      </c>
    </row>
    <row r="159" spans="1:13" x14ac:dyDescent="0.35">
      <c r="A159" s="27"/>
      <c r="B159" s="28">
        <f t="shared" si="45"/>
        <v>2126</v>
      </c>
      <c r="C159" s="27" cm="1">
        <f t="array" ref="C159">INDEX(GMW!$A$2:$LQ$20,MATCH(1,(GMW!$LQ$2:$LQ$20=C$3)*(GMW!$LP$2:$LP$20=C$4),0),$B159-1966)</f>
        <v>1.6055999999999999</v>
      </c>
      <c r="D159" s="27" cm="1">
        <f t="array" ref="D159">INDEX(GMW!$A$2:$LQ$20,MATCH(1,(GMW!$LQ$2:$LQ$20=D$3)*(GMW!$LP$2:$LP$20=D$4),0),$B159-1966)</f>
        <v>1.629033</v>
      </c>
      <c r="E159" s="27" cm="1">
        <f t="array" ref="E159">INDEX(GMW!$A$2:$LQ$20,MATCH(1,(GMW!$LQ$2:$LQ$20=E$3)*(GMW!$LP$2:$LP$20=E$4),0),$B159-1966)</f>
        <v>78.166679999999999</v>
      </c>
      <c r="F159" s="27" cm="1">
        <f t="array" ref="F159">INDEX(GMW!$A$2:$LQ$20,MATCH(1,(GMW!$LQ$2:$LQ$20=F$3)*(GMW!$LP$2:$LP$20=F$4),0),$B159-1966)</f>
        <v>10.30667</v>
      </c>
      <c r="I159" s="28" t="s">
        <v>2127</v>
      </c>
      <c r="J159" s="29">
        <f t="shared" ref="J159:L159" si="76">J158+(J161-J158)/3</f>
        <v>1.6376666666666666</v>
      </c>
      <c r="K159" s="30">
        <f t="shared" si="76"/>
        <v>1.6116000000000001</v>
      </c>
      <c r="L159" s="30">
        <f t="shared" si="76"/>
        <v>30.61936</v>
      </c>
      <c r="M159" s="30">
        <f t="shared" ref="M159" si="77">M158+(M161-M158)/3</f>
        <v>2.244444333333333</v>
      </c>
    </row>
    <row r="160" spans="1:13" x14ac:dyDescent="0.35">
      <c r="A160" s="27"/>
      <c r="B160" s="28">
        <f t="shared" si="45"/>
        <v>2127</v>
      </c>
      <c r="C160" s="27" cm="1">
        <f t="array" ref="C160">INDEX(GMW!$A$2:$LQ$20,MATCH(1,(GMW!$LQ$2:$LQ$20=C$3)*(GMW!$LP$2:$LP$20=C$4),0),$B160-1966)</f>
        <v>1.5579000000000001</v>
      </c>
      <c r="D160" s="27" cm="1">
        <f t="array" ref="D160">INDEX(GMW!$A$2:$LQ$20,MATCH(1,(GMW!$LQ$2:$LQ$20=D$3)*(GMW!$LP$2:$LP$20=D$4),0),$B160-1966)</f>
        <v>1.6092</v>
      </c>
      <c r="E160" s="27" cm="1">
        <f t="array" ref="E160">INDEX(GMW!$A$2:$LQ$20,MATCH(1,(GMW!$LQ$2:$LQ$20=E$3)*(GMW!$LP$2:$LP$20=E$4),0),$B160-1966)</f>
        <v>79.269199999999998</v>
      </c>
      <c r="F160" s="27" cm="1">
        <f t="array" ref="F160">INDEX(GMW!$A$2:$LQ$20,MATCH(1,(GMW!$LQ$2:$LQ$20=F$3)*(GMW!$LP$2:$LP$20=F$4),0),$B160-1966)</f>
        <v>10.883330000000001</v>
      </c>
      <c r="I160" s="28" t="s">
        <v>2128</v>
      </c>
      <c r="J160" s="29">
        <f t="shared" ref="J160:L160" si="78">J158+(J161-J158)*2/3</f>
        <v>1.6287333333333334</v>
      </c>
      <c r="K160" s="30">
        <f t="shared" si="78"/>
        <v>1.6211</v>
      </c>
      <c r="L160" s="30">
        <f t="shared" si="78"/>
        <v>31.025880000000001</v>
      </c>
      <c r="M160" s="30">
        <f t="shared" ref="M160" si="79">M158+(M161-M158)*2/3</f>
        <v>2.3955556666666666</v>
      </c>
    </row>
    <row r="161" spans="1:13" x14ac:dyDescent="0.35">
      <c r="A161" s="27"/>
      <c r="B161" s="28">
        <f t="shared" si="45"/>
        <v>2128</v>
      </c>
      <c r="C161" s="27" cm="1">
        <f t="array" ref="C161">INDEX(GMW!$A$2:$LQ$20,MATCH(1,(GMW!$LQ$2:$LQ$20=C$3)*(GMW!$LP$2:$LP$20=C$4),0),$B161-1966)</f>
        <v>1.5461</v>
      </c>
      <c r="D161" s="27" cm="1">
        <f t="array" ref="D161">INDEX(GMW!$A$2:$LQ$20,MATCH(1,(GMW!$LQ$2:$LQ$20=D$3)*(GMW!$LP$2:$LP$20=D$4),0),$B161-1966)</f>
        <v>1.5716330000000001</v>
      </c>
      <c r="E161" s="27" cm="1">
        <f t="array" ref="E161">INDEX(GMW!$A$2:$LQ$20,MATCH(1,(GMW!$LQ$2:$LQ$20=E$3)*(GMW!$LP$2:$LP$20=E$4),0),$B161-1966)</f>
        <v>74.376909999999995</v>
      </c>
      <c r="F161" s="27" cm="1">
        <f t="array" ref="F161">INDEX(GMW!$A$2:$LQ$20,MATCH(1,(GMW!$LQ$2:$LQ$20=F$3)*(GMW!$LP$2:$LP$20=F$4),0),$B161-1966)</f>
        <v>11.42333</v>
      </c>
      <c r="I161" s="28" t="s">
        <v>2129</v>
      </c>
      <c r="J161" s="29">
        <f>C113</f>
        <v>1.6197999999999999</v>
      </c>
      <c r="K161" s="30">
        <f>D113</f>
        <v>1.6306</v>
      </c>
      <c r="L161" s="30">
        <f>E113</f>
        <v>31.432400000000001</v>
      </c>
      <c r="M161" s="30">
        <f>F113</f>
        <v>2.5466669999999998</v>
      </c>
    </row>
    <row r="162" spans="1:13" x14ac:dyDescent="0.35">
      <c r="A162" s="27">
        <v>2012</v>
      </c>
      <c r="B162" s="28">
        <f t="shared" si="45"/>
        <v>2129</v>
      </c>
      <c r="C162" s="27" cm="1">
        <f t="array" ref="C162">INDEX(GMW!$A$2:$LQ$20,MATCH(1,(GMW!$LQ$2:$LQ$20=C$3)*(GMW!$LP$2:$LP$20=C$4),0),$B162-1966)</f>
        <v>1.5981000000000001</v>
      </c>
      <c r="D162" s="27" cm="1">
        <f t="array" ref="D162">INDEX(GMW!$A$2:$LQ$20,MATCH(1,(GMW!$LQ$2:$LQ$20=D$3)*(GMW!$LP$2:$LP$20=D$4),0),$B162-1966)</f>
        <v>1.571167</v>
      </c>
      <c r="E162" s="27" cm="1">
        <f t="array" ref="E162">INDEX(GMW!$A$2:$LQ$20,MATCH(1,(GMW!$LQ$2:$LQ$20=E$3)*(GMW!$LP$2:$LP$20=E$4),0),$B162-1966)</f>
        <v>67.155500000000004</v>
      </c>
      <c r="F162" s="27" cm="1">
        <f t="array" ref="F162">INDEX(GMW!$A$2:$LQ$20,MATCH(1,(GMW!$LQ$2:$LQ$20=F$3)*(GMW!$LP$2:$LP$20=F$4),0),$B162-1966)</f>
        <v>11.51333</v>
      </c>
      <c r="I162" s="28" t="s">
        <v>2130</v>
      </c>
      <c r="J162" s="29">
        <f t="shared" ref="J162:L162" si="80">J161+(J164-J161)/3</f>
        <v>1.6115999999999999</v>
      </c>
      <c r="K162" s="30">
        <f t="shared" si="80"/>
        <v>1.6226443333333334</v>
      </c>
      <c r="L162" s="30">
        <f t="shared" si="80"/>
        <v>32.911790000000003</v>
      </c>
      <c r="M162" s="30">
        <f t="shared" ref="M162" si="81">M161+(M164-M161)/3</f>
        <v>2.8455556666666664</v>
      </c>
    </row>
    <row r="163" spans="1:13" x14ac:dyDescent="0.35">
      <c r="A163" s="27"/>
      <c r="B163" s="28">
        <f t="shared" si="45"/>
        <v>2130</v>
      </c>
      <c r="C163" s="27" cm="1">
        <f t="array" ref="C163">INDEX(GMW!$A$2:$LQ$20,MATCH(1,(GMW!$LQ$2:$LQ$20=C$3)*(GMW!$LP$2:$LP$20=C$4),0),$B163-1966)</f>
        <v>1.5686</v>
      </c>
      <c r="D163" s="27" cm="1">
        <f t="array" ref="D163">INDEX(GMW!$A$2:$LQ$20,MATCH(1,(GMW!$LQ$2:$LQ$20=D$3)*(GMW!$LP$2:$LP$20=D$4),0),$B163-1966)</f>
        <v>1.583</v>
      </c>
      <c r="E163" s="27" cm="1">
        <f t="array" ref="E163">INDEX(GMW!$A$2:$LQ$20,MATCH(1,(GMW!$LQ$2:$LQ$20=E$3)*(GMW!$LP$2:$LP$20=E$4),0),$B163-1966)</f>
        <v>66.003829999999994</v>
      </c>
      <c r="F163" s="27" cm="1">
        <f t="array" ref="F163">INDEX(GMW!$A$2:$LQ$20,MATCH(1,(GMW!$LQ$2:$LQ$20=F$3)*(GMW!$LP$2:$LP$20=F$4),0),$B163-1966)</f>
        <v>11.51667</v>
      </c>
      <c r="I163" s="28" t="s">
        <v>2131</v>
      </c>
      <c r="J163" s="29">
        <f t="shared" ref="J163:L163" si="82">J161+(J164-J161)*2/3</f>
        <v>1.6033999999999999</v>
      </c>
      <c r="K163" s="30">
        <f t="shared" si="82"/>
        <v>1.6146886666666667</v>
      </c>
      <c r="L163" s="30">
        <f t="shared" si="82"/>
        <v>34.391179999999999</v>
      </c>
      <c r="M163" s="30">
        <f t="shared" ref="M163" si="83">M161+(M164-M161)*2/3</f>
        <v>3.1444443333333334</v>
      </c>
    </row>
    <row r="164" spans="1:13" x14ac:dyDescent="0.35">
      <c r="A164" s="27"/>
      <c r="B164" s="28">
        <f t="shared" si="45"/>
        <v>2131</v>
      </c>
      <c r="C164" s="27" cm="1">
        <f t="array" ref="C164">INDEX(GMW!$A$2:$LQ$20,MATCH(1,(GMW!$LQ$2:$LQ$20=C$3)*(GMW!$LP$2:$LP$20=C$4),0),$B164-1966)</f>
        <v>1.6149</v>
      </c>
      <c r="D164" s="27" cm="1">
        <f t="array" ref="D164">INDEX(GMW!$A$2:$LQ$20,MATCH(1,(GMW!$LQ$2:$LQ$20=D$3)*(GMW!$LP$2:$LP$20=D$4),0),$B164-1966)</f>
        <v>1.5808</v>
      </c>
      <c r="E164" s="27" cm="1">
        <f t="array" ref="E164">INDEX(GMW!$A$2:$LQ$20,MATCH(1,(GMW!$LQ$2:$LQ$20=E$3)*(GMW!$LP$2:$LP$20=E$4),0),$B164-1966)</f>
        <v>70.027680000000004</v>
      </c>
      <c r="F164" s="27" cm="1">
        <f t="array" ref="F164">INDEX(GMW!$A$2:$LQ$20,MATCH(1,(GMW!$LQ$2:$LQ$20=F$3)*(GMW!$LP$2:$LP$20=F$4),0),$B164-1966)</f>
        <v>11.13</v>
      </c>
      <c r="I164" s="28" t="s">
        <v>2132</v>
      </c>
      <c r="J164" s="29">
        <f>C114</f>
        <v>1.5952</v>
      </c>
      <c r="K164" s="30">
        <f>D114</f>
        <v>1.606733</v>
      </c>
      <c r="L164" s="30">
        <f>E114</f>
        <v>35.870570000000001</v>
      </c>
      <c r="M164" s="30">
        <f>F114</f>
        <v>3.443333</v>
      </c>
    </row>
    <row r="165" spans="1:13" x14ac:dyDescent="0.35">
      <c r="A165" s="27"/>
      <c r="B165" s="28">
        <f t="shared" si="45"/>
        <v>2132</v>
      </c>
      <c r="C165" s="27" cm="1">
        <f t="array" ref="C165">INDEX(GMW!$A$2:$LQ$20,MATCH(1,(GMW!$LQ$2:$LQ$20=C$3)*(GMW!$LP$2:$LP$20=C$4),0),$B165-1966)</f>
        <v>1.6168</v>
      </c>
      <c r="D165" s="27" cm="1">
        <f t="array" ref="D165">INDEX(GMW!$A$2:$LQ$20,MATCH(1,(GMW!$LQ$2:$LQ$20=D$3)*(GMW!$LP$2:$LP$20=D$4),0),$B165-1966)</f>
        <v>1.606133</v>
      </c>
      <c r="E165" s="27" cm="1">
        <f t="array" ref="E165">INDEX(GMW!$A$2:$LQ$20,MATCH(1,(GMW!$LQ$2:$LQ$20=E$3)*(GMW!$LP$2:$LP$20=E$4),0),$B165-1966)</f>
        <v>75.399839999999998</v>
      </c>
      <c r="F165" s="27" cm="1">
        <f t="array" ref="F165">INDEX(GMW!$A$2:$LQ$20,MATCH(1,(GMW!$LQ$2:$LQ$20=F$3)*(GMW!$LP$2:$LP$20=F$4),0),$B165-1966)</f>
        <v>11.73333</v>
      </c>
      <c r="I165" s="28" t="s">
        <v>2133</v>
      </c>
      <c r="J165" s="29">
        <f t="shared" ref="J165:L165" si="84">J164+(J167-J164)/3</f>
        <v>1.5681666666666667</v>
      </c>
      <c r="K165" s="30">
        <f t="shared" si="84"/>
        <v>1.5822776666666667</v>
      </c>
      <c r="L165" s="30">
        <f t="shared" si="84"/>
        <v>38.984630000000003</v>
      </c>
      <c r="M165" s="30">
        <f t="shared" ref="M165" si="85">M164+(M167-M164)/3</f>
        <v>3.4988886666666668</v>
      </c>
    </row>
    <row r="166" spans="1:13" x14ac:dyDescent="0.35">
      <c r="A166" s="27">
        <v>2013</v>
      </c>
      <c r="B166" s="28">
        <f t="shared" si="45"/>
        <v>2133</v>
      </c>
      <c r="C166" s="27" cm="1">
        <f t="array" ref="C166">INDEX(GMW!$A$2:$LQ$20,MATCH(1,(GMW!$LQ$2:$LQ$20=C$3)*(GMW!$LP$2:$LP$20=C$4),0),$B166-1966)</f>
        <v>1.5163329999999999</v>
      </c>
      <c r="D166" s="27" cm="1">
        <f t="array" ref="D166">INDEX(GMW!$A$2:$LQ$20,MATCH(1,(GMW!$LQ$2:$LQ$20=D$3)*(GMW!$LP$2:$LP$20=D$4),0),$B166-1966)</f>
        <v>1.5503670000000001</v>
      </c>
      <c r="E166" s="27" cm="1">
        <f t="array" ref="E166">INDEX(GMW!$A$2:$LQ$20,MATCH(1,(GMW!$LQ$2:$LQ$20=E$3)*(GMW!$LP$2:$LP$20=E$4),0),$B166-1966)</f>
        <v>76.972859999999997</v>
      </c>
      <c r="F166" s="27" cm="1">
        <f t="array" ref="F166">INDEX(GMW!$A$2:$LQ$20,MATCH(1,(GMW!$LQ$2:$LQ$20=F$3)*(GMW!$LP$2:$LP$20=F$4),0),$B166-1966)</f>
        <v>11.83667</v>
      </c>
      <c r="I166" s="28" t="s">
        <v>2134</v>
      </c>
      <c r="J166" s="29">
        <f t="shared" ref="J166:L166" si="86">J164+(J167-J164)*2/3</f>
        <v>1.5411333333333332</v>
      </c>
      <c r="K166" s="30">
        <f t="shared" si="86"/>
        <v>1.5578223333333332</v>
      </c>
      <c r="L166" s="30">
        <f t="shared" si="86"/>
        <v>42.098689999999998</v>
      </c>
      <c r="M166" s="30">
        <f t="shared" ref="M166" si="87">M164+(M167-M164)*2/3</f>
        <v>3.5544443333333331</v>
      </c>
    </row>
    <row r="167" spans="1:13" x14ac:dyDescent="0.35">
      <c r="A167" s="27"/>
      <c r="B167" s="28">
        <f t="shared" si="45"/>
        <v>2134</v>
      </c>
      <c r="C167" s="27" cm="1">
        <f t="array" ref="C167">INDEX(GMW!$A$2:$LQ$20,MATCH(1,(GMW!$LQ$2:$LQ$20=C$3)*(GMW!$LP$2:$LP$20=C$4),0),$B167-1966)</f>
        <v>1.5166999999999999</v>
      </c>
      <c r="D167" s="27" cm="1">
        <f t="array" ref="D167">INDEX(GMW!$A$2:$LQ$20,MATCH(1,(GMW!$LQ$2:$LQ$20=D$3)*(GMW!$LP$2:$LP$20=D$4),0),$B167-1966)</f>
        <v>1.5359670000000001</v>
      </c>
      <c r="E167" s="27" cm="1">
        <f t="array" ref="E167">INDEX(GMW!$A$2:$LQ$20,MATCH(1,(GMW!$LQ$2:$LQ$20=E$3)*(GMW!$LP$2:$LP$20=E$4),0),$B167-1966)</f>
        <v>83.253259999999997</v>
      </c>
      <c r="F167" s="27" cm="1">
        <f t="array" ref="F167">INDEX(GMW!$A$2:$LQ$20,MATCH(1,(GMW!$LQ$2:$LQ$20=F$3)*(GMW!$LP$2:$LP$20=F$4),0),$B167-1966)</f>
        <v>12.363329999999999</v>
      </c>
      <c r="I167" s="28" t="s">
        <v>2135</v>
      </c>
      <c r="J167" s="29">
        <f>C115</f>
        <v>1.5141</v>
      </c>
      <c r="K167" s="30">
        <f>D115</f>
        <v>1.5333669999999999</v>
      </c>
      <c r="L167" s="30">
        <f>E115</f>
        <v>45.21275</v>
      </c>
      <c r="M167" s="30">
        <f>F115</f>
        <v>3.61</v>
      </c>
    </row>
    <row r="168" spans="1:13" x14ac:dyDescent="0.35">
      <c r="A168" s="27"/>
      <c r="B168" s="28">
        <f t="shared" si="45"/>
        <v>2135</v>
      </c>
      <c r="C168" s="27" cm="1">
        <f t="array" ref="C168">INDEX(GMW!$A$2:$LQ$20,MATCH(1,(GMW!$LQ$2:$LQ$20=C$3)*(GMW!$LP$2:$LP$20=C$4),0),$B168-1966)</f>
        <v>1.6194</v>
      </c>
      <c r="D168" s="27" cm="1">
        <f t="array" ref="D168">INDEX(GMW!$A$2:$LQ$20,MATCH(1,(GMW!$LQ$2:$LQ$20=D$3)*(GMW!$LP$2:$LP$20=D$4),0),$B168-1966)</f>
        <v>1.5514669999999999</v>
      </c>
      <c r="E168" s="27" cm="1">
        <f t="array" ref="E168">INDEX(GMW!$A$2:$LQ$20,MATCH(1,(GMW!$LQ$2:$LQ$20=E$3)*(GMW!$LP$2:$LP$20=E$4),0),$B168-1966)</f>
        <v>76.102080000000001</v>
      </c>
      <c r="F168" s="27" cm="1">
        <f t="array" ref="F168">INDEX(GMW!$A$2:$LQ$20,MATCH(1,(GMW!$LQ$2:$LQ$20=F$3)*(GMW!$LP$2:$LP$20=F$4),0),$B168-1966)</f>
        <v>11.49667</v>
      </c>
      <c r="I168" s="28" t="s">
        <v>2136</v>
      </c>
      <c r="J168" s="29">
        <f t="shared" ref="J168:L168" si="88">J167+(J170-J167)/3</f>
        <v>1.5021666666666667</v>
      </c>
      <c r="K168" s="30">
        <f t="shared" si="88"/>
        <v>1.5150556666666666</v>
      </c>
      <c r="L168" s="30">
        <f t="shared" si="88"/>
        <v>48.089606666666668</v>
      </c>
      <c r="M168" s="30">
        <f t="shared" ref="M168" si="89">M167+(M170-M167)/3</f>
        <v>3.7399999999999998</v>
      </c>
    </row>
    <row r="169" spans="1:13" x14ac:dyDescent="0.35">
      <c r="A169" s="27"/>
      <c r="B169" s="28">
        <f t="shared" si="45"/>
        <v>2136</v>
      </c>
      <c r="C169" s="27" cm="1">
        <f t="array" ref="C169">INDEX(GMW!$A$2:$LQ$20,MATCH(1,(GMW!$LQ$2:$LQ$20=C$3)*(GMW!$LP$2:$LP$20=C$4),0),$B169-1966)</f>
        <v>1.6528</v>
      </c>
      <c r="D169" s="27" cm="1">
        <f t="array" ref="D169">INDEX(GMW!$A$2:$LQ$20,MATCH(1,(GMW!$LQ$2:$LQ$20=D$3)*(GMW!$LP$2:$LP$20=D$4),0),$B169-1966)</f>
        <v>1.6191</v>
      </c>
      <c r="E169" s="27" cm="1">
        <f t="array" ref="E169">INDEX(GMW!$A$2:$LQ$20,MATCH(1,(GMW!$LQ$2:$LQ$20=E$3)*(GMW!$LP$2:$LP$20=E$4),0),$B169-1966)</f>
        <v>78.447580000000002</v>
      </c>
      <c r="F169" s="27" cm="1">
        <f t="array" ref="F169">INDEX(GMW!$A$2:$LQ$20,MATCH(1,(GMW!$LQ$2:$LQ$20=F$3)*(GMW!$LP$2:$LP$20=F$4),0),$B169-1966)</f>
        <v>11.446669999999999</v>
      </c>
      <c r="I169" s="28" t="s">
        <v>2137</v>
      </c>
      <c r="J169" s="29">
        <f t="shared" ref="J169:L169" si="90">J167+(J170-J167)*2/3</f>
        <v>1.4902333333333333</v>
      </c>
      <c r="K169" s="30">
        <f t="shared" si="90"/>
        <v>1.4967443333333335</v>
      </c>
      <c r="L169" s="30">
        <f t="shared" si="90"/>
        <v>50.96646333333333</v>
      </c>
      <c r="M169" s="30">
        <f t="shared" ref="M169" si="91">M167+(M170-M167)*2/3</f>
        <v>3.87</v>
      </c>
    </row>
    <row r="170" spans="1:13" x14ac:dyDescent="0.35">
      <c r="A170" s="27">
        <v>2014</v>
      </c>
      <c r="B170" s="28">
        <f t="shared" si="45"/>
        <v>2137</v>
      </c>
      <c r="C170" s="27" cm="1">
        <f t="array" ref="C170">INDEX(GMW!$A$2:$LQ$20,MATCH(1,(GMW!$LQ$2:$LQ$20=C$3)*(GMW!$LP$2:$LP$20=C$4),0),$B170-1966)</f>
        <v>1.6673</v>
      </c>
      <c r="D170" s="27" cm="1">
        <f t="array" ref="D170">INDEX(GMW!$A$2:$LQ$20,MATCH(1,(GMW!$LQ$2:$LQ$20=D$3)*(GMW!$LP$2:$LP$20=D$4),0),$B170-1966)</f>
        <v>1.6553</v>
      </c>
      <c r="E170" s="27" cm="1">
        <f t="array" ref="E170">INDEX(GMW!$A$2:$LQ$20,MATCH(1,(GMW!$LQ$2:$LQ$20=E$3)*(GMW!$LP$2:$LP$20=E$4),0),$B170-1966)</f>
        <v>89.713899999999995</v>
      </c>
      <c r="F170" s="27" cm="1">
        <f t="array" ref="F170">INDEX(GMW!$A$2:$LQ$20,MATCH(1,(GMW!$LQ$2:$LQ$20=F$3)*(GMW!$LP$2:$LP$20=F$4),0),$B170-1966)</f>
        <v>11.25667</v>
      </c>
      <c r="I170" s="28" t="s">
        <v>2138</v>
      </c>
      <c r="J170" s="29">
        <f>C116</f>
        <v>1.4782999999999999</v>
      </c>
      <c r="K170" s="30">
        <f>D116</f>
        <v>1.4784330000000001</v>
      </c>
      <c r="L170" s="30">
        <f>E116</f>
        <v>53.843319999999999</v>
      </c>
      <c r="M170" s="30">
        <f>F116</f>
        <v>4</v>
      </c>
    </row>
    <row r="171" spans="1:13" x14ac:dyDescent="0.35">
      <c r="A171" s="27"/>
      <c r="B171" s="28">
        <f t="shared" si="45"/>
        <v>2138</v>
      </c>
      <c r="C171" s="27" cm="1">
        <f t="array" ref="C171">INDEX(GMW!$A$2:$LQ$20,MATCH(1,(GMW!$LQ$2:$LQ$20=C$3)*(GMW!$LP$2:$LP$20=C$4),0),$B171-1966)</f>
        <v>1.7097</v>
      </c>
      <c r="D171" s="27" cm="1">
        <f t="array" ref="D171">INDEX(GMW!$A$2:$LQ$20,MATCH(1,(GMW!$LQ$2:$LQ$20=D$3)*(GMW!$LP$2:$LP$20=D$4),0),$B171-1966)</f>
        <v>1.6831</v>
      </c>
      <c r="E171" s="27" cm="1">
        <f t="array" ref="E171">INDEX(GMW!$A$2:$LQ$20,MATCH(1,(GMW!$LQ$2:$LQ$20=E$3)*(GMW!$LP$2:$LP$20=E$4),0),$B171-1966)</f>
        <v>81.102050000000006</v>
      </c>
      <c r="F171" s="27" cm="1">
        <f t="array" ref="F171">INDEX(GMW!$A$2:$LQ$20,MATCH(1,(GMW!$LQ$2:$LQ$20=F$3)*(GMW!$LP$2:$LP$20=F$4),0),$B171-1966)</f>
        <v>10.23333</v>
      </c>
      <c r="I171" s="28" t="s">
        <v>2139</v>
      </c>
      <c r="J171" s="29">
        <f t="shared" ref="J171:L171" si="92">J170+(J173-J170)/3</f>
        <v>1.4838666666666667</v>
      </c>
      <c r="K171" s="30">
        <f t="shared" si="92"/>
        <v>1.4677553333333333</v>
      </c>
      <c r="L171" s="30">
        <f t="shared" si="92"/>
        <v>60.069096666666667</v>
      </c>
      <c r="M171" s="30">
        <f t="shared" ref="M171" si="93">M170+(M173-M170)/3</f>
        <v>4.1266666666666669</v>
      </c>
    </row>
    <row r="172" spans="1:13" x14ac:dyDescent="0.35">
      <c r="A172" s="27"/>
      <c r="B172" s="28">
        <f t="shared" si="45"/>
        <v>2139</v>
      </c>
      <c r="C172" s="27" cm="1">
        <f t="array" ref="C172">INDEX(GMW!$A$2:$LQ$20,MATCH(1,(GMW!$LQ$2:$LQ$20=C$3)*(GMW!$LP$2:$LP$20=C$4),0),$B172-1966)</f>
        <v>1.6212</v>
      </c>
      <c r="D172" s="27" cm="1">
        <f t="array" ref="D172">INDEX(GMW!$A$2:$LQ$20,MATCH(1,(GMW!$LQ$2:$LQ$20=D$3)*(GMW!$LP$2:$LP$20=D$4),0),$B172-1966)</f>
        <v>1.6694329999999999</v>
      </c>
      <c r="E172" s="27" cm="1">
        <f t="array" ref="E172">INDEX(GMW!$A$2:$LQ$20,MATCH(1,(GMW!$LQ$2:$LQ$20=E$3)*(GMW!$LP$2:$LP$20=E$4),0),$B172-1966)</f>
        <v>71.654539999999997</v>
      </c>
      <c r="F172" s="27" cm="1">
        <f t="array" ref="F172">INDEX(GMW!$A$2:$LQ$20,MATCH(1,(GMW!$LQ$2:$LQ$20=F$3)*(GMW!$LP$2:$LP$20=F$4),0),$B172-1966)</f>
        <v>9.216666</v>
      </c>
      <c r="I172" s="28" t="s">
        <v>2140</v>
      </c>
      <c r="J172" s="29">
        <f t="shared" ref="J172:L172" si="94">J170+(J173-J170)*2/3</f>
        <v>1.4894333333333334</v>
      </c>
      <c r="K172" s="30">
        <f t="shared" si="94"/>
        <v>1.4570776666666667</v>
      </c>
      <c r="L172" s="30">
        <f t="shared" si="94"/>
        <v>66.294873333333328</v>
      </c>
      <c r="M172" s="30">
        <f t="shared" ref="M172" si="95">M170+(M173-M170)*2/3</f>
        <v>4.253333333333333</v>
      </c>
    </row>
    <row r="173" spans="1:13" x14ac:dyDescent="0.35">
      <c r="A173" s="27"/>
      <c r="B173" s="28">
        <f t="shared" si="45"/>
        <v>2140</v>
      </c>
      <c r="C173" s="27" cm="1">
        <f t="array" ref="C173">INDEX(GMW!$A$2:$LQ$20,MATCH(1,(GMW!$LQ$2:$LQ$20=C$3)*(GMW!$LP$2:$LP$20=C$4),0),$B173-1966)</f>
        <v>1.5608</v>
      </c>
      <c r="D173" s="27" cm="1">
        <f t="array" ref="D173">INDEX(GMW!$A$2:$LQ$20,MATCH(1,(GMW!$LQ$2:$LQ$20=D$3)*(GMW!$LP$2:$LP$20=D$4),0),$B173-1966)</f>
        <v>1.5829329999999999</v>
      </c>
      <c r="E173" s="27" cm="1">
        <f t="array" ref="E173">INDEX(GMW!$A$2:$LQ$20,MATCH(1,(GMW!$LQ$2:$LQ$20=E$3)*(GMW!$LP$2:$LP$20=E$4),0),$B173-1966)</f>
        <v>71.319810000000004</v>
      </c>
      <c r="F173" s="27" cm="1">
        <f t="array" ref="F173">INDEX(GMW!$A$2:$LQ$20,MATCH(1,(GMW!$LQ$2:$LQ$20=F$3)*(GMW!$LP$2:$LP$20=F$4),0),$B173-1966)</f>
        <v>9.5</v>
      </c>
      <c r="I173" s="28" t="s">
        <v>2141</v>
      </c>
      <c r="J173" s="29">
        <f>C117</f>
        <v>1.4950000000000001</v>
      </c>
      <c r="K173" s="30">
        <f>D117</f>
        <v>1.4463999999999999</v>
      </c>
      <c r="L173" s="30">
        <f>E117</f>
        <v>72.520650000000003</v>
      </c>
      <c r="M173" s="30">
        <f>F117</f>
        <v>4.38</v>
      </c>
    </row>
    <row r="174" spans="1:13" x14ac:dyDescent="0.35">
      <c r="A174" s="27">
        <v>2015</v>
      </c>
      <c r="B174" s="28">
        <f t="shared" si="45"/>
        <v>2141</v>
      </c>
      <c r="C174" s="27" cm="1">
        <f t="array" ref="C174">INDEX(GMW!$A$2:$LQ$20,MATCH(1,(GMW!$LQ$2:$LQ$20=C$3)*(GMW!$LP$2:$LP$20=C$4),0),$B174-1966)</f>
        <v>1.4846999999999999</v>
      </c>
      <c r="D174" s="27" cm="1">
        <f t="array" ref="D174">INDEX(GMW!$A$2:$LQ$20,MATCH(1,(GMW!$LQ$2:$LQ$20=D$3)*(GMW!$LP$2:$LP$20=D$4),0),$B174-1966)</f>
        <v>1.514467</v>
      </c>
      <c r="E174" s="27" cm="1">
        <f t="array" ref="E174">INDEX(GMW!$A$2:$LQ$20,MATCH(1,(GMW!$LQ$2:$LQ$20=E$3)*(GMW!$LP$2:$LP$20=E$4),0),$B174-1966)</f>
        <v>60.09796</v>
      </c>
      <c r="F174" s="27" cm="1">
        <f t="array" ref="F174">INDEX(GMW!$A$2:$LQ$20,MATCH(1,(GMW!$LQ$2:$LQ$20=F$3)*(GMW!$LP$2:$LP$20=F$4),0),$B174-1966)</f>
        <v>8.5966660000000008</v>
      </c>
      <c r="I174" s="28" t="s">
        <v>2142</v>
      </c>
      <c r="J174" s="29">
        <f t="shared" ref="J174:L174" si="96">J173+(J176-J173)/3</f>
        <v>1.4705666666666668</v>
      </c>
      <c r="K174" s="30">
        <f t="shared" si="96"/>
        <v>1.4503999999999999</v>
      </c>
      <c r="L174" s="30">
        <f t="shared" si="96"/>
        <v>72.203076666666675</v>
      </c>
      <c r="M174" s="30">
        <f t="shared" ref="M174" si="97">M173+(M176-M173)/3</f>
        <v>4.454444333333333</v>
      </c>
    </row>
    <row r="175" spans="1:13" x14ac:dyDescent="0.35">
      <c r="A175" s="27"/>
      <c r="B175" s="28">
        <f t="shared" si="45"/>
        <v>2142</v>
      </c>
      <c r="C175" s="27" cm="1">
        <f t="array" ref="C175">INDEX(GMW!$A$2:$LQ$20,MATCH(1,(GMW!$LQ$2:$LQ$20=C$3)*(GMW!$LP$2:$LP$20=C$4),0),$B175-1966)</f>
        <v>1.5729</v>
      </c>
      <c r="D175" s="27" cm="1">
        <f t="array" ref="D175">INDEX(GMW!$A$2:$LQ$20,MATCH(1,(GMW!$LQ$2:$LQ$20=D$3)*(GMW!$LP$2:$LP$20=D$4),0),$B175-1966)</f>
        <v>1.5335000000000001</v>
      </c>
      <c r="E175" s="27" cm="1">
        <f t="array" ref="E175">INDEX(GMW!$A$2:$LQ$20,MATCH(1,(GMW!$LQ$2:$LQ$20=E$3)*(GMW!$LP$2:$LP$20=E$4),0),$B175-1966)</f>
        <v>50.341459999999998</v>
      </c>
      <c r="F175" s="27" cm="1">
        <f t="array" ref="F175">INDEX(GMW!$A$2:$LQ$20,MATCH(1,(GMW!$LQ$2:$LQ$20=F$3)*(GMW!$LP$2:$LP$20=F$4),0),$B175-1966)</f>
        <v>6.7066660000000002</v>
      </c>
      <c r="I175" s="28" t="s">
        <v>2143</v>
      </c>
      <c r="J175" s="29">
        <f t="shared" ref="J175:L175" si="98">J173+(J176-J173)*2/3</f>
        <v>1.4461333333333333</v>
      </c>
      <c r="K175" s="30">
        <f t="shared" si="98"/>
        <v>1.4543999999999999</v>
      </c>
      <c r="L175" s="30">
        <f t="shared" si="98"/>
        <v>71.885503333333332</v>
      </c>
      <c r="M175" s="30">
        <f t="shared" ref="M175" si="99">M173+(M176-M173)*2/3</f>
        <v>4.528888666666667</v>
      </c>
    </row>
    <row r="176" spans="1:13" x14ac:dyDescent="0.35">
      <c r="A176" s="27"/>
      <c r="B176" s="28">
        <f t="shared" si="45"/>
        <v>2143</v>
      </c>
      <c r="C176" s="27" cm="1">
        <f t="array" ref="C176">INDEX(GMW!$A$2:$LQ$20,MATCH(1,(GMW!$LQ$2:$LQ$20=C$3)*(GMW!$LP$2:$LP$20=C$4),0),$B176-1966)</f>
        <v>1.5146999999999999</v>
      </c>
      <c r="D176" s="27" cm="1">
        <f t="array" ref="D176">INDEX(GMW!$A$2:$LQ$20,MATCH(1,(GMW!$LQ$2:$LQ$20=D$3)*(GMW!$LP$2:$LP$20=D$4),0),$B176-1966)</f>
        <v>1.548967</v>
      </c>
      <c r="E176" s="27" cm="1">
        <f t="array" ref="E176">INDEX(GMW!$A$2:$LQ$20,MATCH(1,(GMW!$LQ$2:$LQ$20=E$3)*(GMW!$LP$2:$LP$20=E$4),0),$B176-1966)</f>
        <v>49.61347</v>
      </c>
      <c r="F176" s="27" cm="1">
        <f t="array" ref="F176">INDEX(GMW!$A$2:$LQ$20,MATCH(1,(GMW!$LQ$2:$LQ$20=F$3)*(GMW!$LP$2:$LP$20=F$4),0),$B176-1966)</f>
        <v>6.44</v>
      </c>
      <c r="I176" s="28" t="s">
        <v>2144</v>
      </c>
      <c r="J176" s="29">
        <f>C118</f>
        <v>1.4217</v>
      </c>
      <c r="K176" s="30">
        <f>D118</f>
        <v>1.4583999999999999</v>
      </c>
      <c r="L176" s="30">
        <f>E118</f>
        <v>71.567930000000004</v>
      </c>
      <c r="M176" s="30">
        <f>F118</f>
        <v>4.6033330000000001</v>
      </c>
    </row>
    <row r="177" spans="1:13" x14ac:dyDescent="0.35">
      <c r="A177" s="27"/>
      <c r="B177" s="28">
        <f t="shared" si="45"/>
        <v>2144</v>
      </c>
      <c r="C177" s="27" cm="1">
        <f t="array" ref="C177">INDEX(GMW!$A$2:$LQ$20,MATCH(1,(GMW!$LQ$2:$LQ$20=C$3)*(GMW!$LP$2:$LP$20=C$4),0),$B177-1966)</f>
        <v>1.4819</v>
      </c>
      <c r="D177" s="27" cm="1">
        <f t="array" ref="D177">INDEX(GMW!$A$2:$LQ$20,MATCH(1,(GMW!$LQ$2:$LQ$20=D$3)*(GMW!$LP$2:$LP$20=D$4),0),$B177-1966)</f>
        <v>1.5170669999999999</v>
      </c>
      <c r="E177" s="27" cm="1">
        <f t="array" ref="E177">INDEX(GMW!$A$2:$LQ$20,MATCH(1,(GMW!$LQ$2:$LQ$20=E$3)*(GMW!$LP$2:$LP$20=E$4),0),$B177-1966)</f>
        <v>40.999290000000002</v>
      </c>
      <c r="F177" s="27" cm="1">
        <f t="array" ref="F177">INDEX(GMW!$A$2:$LQ$20,MATCH(1,(GMW!$LQ$2:$LQ$20=F$3)*(GMW!$LP$2:$LP$20=F$4),0),$B177-1966)</f>
        <v>5.54</v>
      </c>
      <c r="I177" s="28" t="s">
        <v>2145</v>
      </c>
      <c r="J177" s="29">
        <f t="shared" ref="J177:L177" si="100">J176+(J179-J176)/3</f>
        <v>1.4166666666666667</v>
      </c>
      <c r="K177" s="30">
        <f t="shared" si="100"/>
        <v>1.4458556666666667</v>
      </c>
      <c r="L177" s="30">
        <f t="shared" si="100"/>
        <v>65.743996666666675</v>
      </c>
      <c r="M177" s="30">
        <f t="shared" ref="M177" si="101">M176+(M179-M176)/3</f>
        <v>4.532222</v>
      </c>
    </row>
    <row r="178" spans="1:13" x14ac:dyDescent="0.35">
      <c r="A178" s="27">
        <v>2016</v>
      </c>
      <c r="B178" s="28">
        <f t="shared" si="45"/>
        <v>2145</v>
      </c>
      <c r="C178" s="27" cm="1">
        <f t="array" ref="C178">INDEX(GMW!$A$2:$LQ$20,MATCH(1,(GMW!$LQ$2:$LQ$20=C$3)*(GMW!$LP$2:$LP$20=C$4),0),$B178-1966)</f>
        <v>1.4378</v>
      </c>
      <c r="D178" s="27" cm="1">
        <f t="array" ref="D178">INDEX(GMW!$A$2:$LQ$20,MATCH(1,(GMW!$LQ$2:$LQ$20=D$3)*(GMW!$LP$2:$LP$20=D$4),0),$B178-1966)</f>
        <v>1.430833</v>
      </c>
      <c r="E178" s="27" cm="1">
        <f t="array" ref="E178">INDEX(GMW!$A$2:$LQ$20,MATCH(1,(GMW!$LQ$2:$LQ$20=E$3)*(GMW!$LP$2:$LP$20=E$4),0),$B178-1966)</f>
        <v>34.442680000000003</v>
      </c>
      <c r="F178" s="27" cm="1">
        <f t="array" ref="F178">INDEX(GMW!$A$2:$LQ$20,MATCH(1,(GMW!$LQ$2:$LQ$20=F$3)*(GMW!$LP$2:$LP$20=F$4),0),$B178-1966)</f>
        <v>4.0933330000000003</v>
      </c>
      <c r="I178" s="28" t="s">
        <v>2146</v>
      </c>
      <c r="J178" s="29">
        <f t="shared" ref="J178:L178" si="102">J176+(J179-J176)*2/3</f>
        <v>1.4116333333333333</v>
      </c>
      <c r="K178" s="30">
        <f t="shared" si="102"/>
        <v>1.4333113333333332</v>
      </c>
      <c r="L178" s="30">
        <f t="shared" si="102"/>
        <v>59.920063333333339</v>
      </c>
      <c r="M178" s="30">
        <f t="shared" ref="M178" si="103">M176+(M179-M176)*2/3</f>
        <v>4.4611109999999998</v>
      </c>
    </row>
    <row r="179" spans="1:13" x14ac:dyDescent="0.35">
      <c r="A179" s="27"/>
      <c r="B179" s="28">
        <f t="shared" si="45"/>
        <v>2146</v>
      </c>
      <c r="C179" s="27" cm="1">
        <f t="array" ref="C179">INDEX(GMW!$A$2:$LQ$20,MATCH(1,(GMW!$LQ$2:$LQ$20=C$3)*(GMW!$LP$2:$LP$20=C$4),0),$B179-1966)</f>
        <v>1.3429</v>
      </c>
      <c r="D179" s="27" cm="1">
        <f t="array" ref="D179">INDEX(GMW!$A$2:$LQ$20,MATCH(1,(GMW!$LQ$2:$LQ$20=D$3)*(GMW!$LP$2:$LP$20=D$4),0),$B179-1966)</f>
        <v>1.434633</v>
      </c>
      <c r="E179" s="27" cm="1">
        <f t="array" ref="E179">INDEX(GMW!$A$2:$LQ$20,MATCH(1,(GMW!$LQ$2:$LQ$20=E$3)*(GMW!$LP$2:$LP$20=E$4),0),$B179-1966)</f>
        <v>35.793329999999997</v>
      </c>
      <c r="F179" s="27" cm="1">
        <f t="array" ref="F179">INDEX(GMW!$A$2:$LQ$20,MATCH(1,(GMW!$LQ$2:$LQ$20=F$3)*(GMW!$LP$2:$LP$20=F$4),0),$B179-1966)</f>
        <v>4.3533330000000001</v>
      </c>
      <c r="I179" s="28" t="s">
        <v>2147</v>
      </c>
      <c r="J179" s="29">
        <f>C119</f>
        <v>1.4066000000000001</v>
      </c>
      <c r="K179" s="30">
        <f>D119</f>
        <v>1.4207669999999999</v>
      </c>
      <c r="L179" s="30">
        <f>E119</f>
        <v>54.096130000000002</v>
      </c>
      <c r="M179" s="30">
        <f>F119</f>
        <v>4.3899999999999997</v>
      </c>
    </row>
    <row r="180" spans="1:13" x14ac:dyDescent="0.35">
      <c r="A180" s="27"/>
      <c r="B180" s="28">
        <f t="shared" si="45"/>
        <v>2147</v>
      </c>
      <c r="C180" s="27" cm="1">
        <f t="array" ref="C180">INDEX(GMW!$A$2:$LQ$20,MATCH(1,(GMW!$LQ$2:$LQ$20=C$3)*(GMW!$LP$2:$LP$20=C$4),0),$B180-1966)</f>
        <v>1.2990999999999999</v>
      </c>
      <c r="D180" s="27" cm="1">
        <f t="array" ref="D180">INDEX(GMW!$A$2:$LQ$20,MATCH(1,(GMW!$LQ$2:$LQ$20=D$3)*(GMW!$LP$2:$LP$20=D$4),0),$B180-1966)</f>
        <v>1.312767</v>
      </c>
      <c r="E180" s="27" cm="1">
        <f t="array" ref="E180">INDEX(GMW!$A$2:$LQ$20,MATCH(1,(GMW!$LQ$2:$LQ$20=E$3)*(GMW!$LP$2:$LP$20=E$4),0),$B180-1966)</f>
        <v>42.136920000000003</v>
      </c>
      <c r="F180" s="27" cm="1">
        <f t="array" ref="F180">INDEX(GMW!$A$2:$LQ$20,MATCH(1,(GMW!$LQ$2:$LQ$20=F$3)*(GMW!$LP$2:$LP$20=F$4),0),$B180-1966)</f>
        <v>4.3233329999999999</v>
      </c>
      <c r="I180" s="28" t="s">
        <v>2148</v>
      </c>
      <c r="J180" s="29">
        <f t="shared" ref="J180:L180" si="104">J179+(J182-J179)/3</f>
        <v>1.4277</v>
      </c>
      <c r="K180" s="30">
        <f t="shared" si="104"/>
        <v>1.4265003333333333</v>
      </c>
      <c r="L180" s="30">
        <f t="shared" si="104"/>
        <v>48.762983333333338</v>
      </c>
      <c r="M180" s="30">
        <f t="shared" ref="M180" si="105">M179+(M182-M179)/3</f>
        <v>4.1855556666666667</v>
      </c>
    </row>
    <row r="181" spans="1:13" x14ac:dyDescent="0.35">
      <c r="A181" s="27"/>
      <c r="B181" s="28">
        <f t="shared" si="45"/>
        <v>2148</v>
      </c>
      <c r="C181" s="27" cm="1">
        <f t="array" ref="C181">INDEX(GMW!$A$2:$LQ$20,MATCH(1,(GMW!$LQ$2:$LQ$20=C$3)*(GMW!$LP$2:$LP$20=C$4),0),$B181-1966)</f>
        <v>1.2302999999999999</v>
      </c>
      <c r="D181" s="27" cm="1">
        <f t="array" ref="D181">INDEX(GMW!$A$2:$LQ$20,MATCH(1,(GMW!$LQ$2:$LQ$20=D$3)*(GMW!$LP$2:$LP$20=D$4),0),$B181-1966)</f>
        <v>1.2416</v>
      </c>
      <c r="E181" s="27" cm="1">
        <f t="array" ref="E181">INDEX(GMW!$A$2:$LQ$20,MATCH(1,(GMW!$LQ$2:$LQ$20=E$3)*(GMW!$LP$2:$LP$20=E$4),0),$B181-1966)</f>
        <v>47.605060000000002</v>
      </c>
      <c r="F181" s="27" cm="1">
        <f t="array" ref="F181">INDEX(GMW!$A$2:$LQ$20,MATCH(1,(GMW!$LQ$2:$LQ$20=F$3)*(GMW!$LP$2:$LP$20=F$4),0),$B181-1966)</f>
        <v>5.483333</v>
      </c>
      <c r="I181" s="28" t="s">
        <v>2149</v>
      </c>
      <c r="J181" s="29">
        <f t="shared" ref="J181:L181" si="106">J179+(J182-J179)*2/3</f>
        <v>1.4488000000000001</v>
      </c>
      <c r="K181" s="30">
        <f t="shared" si="106"/>
        <v>1.4322336666666666</v>
      </c>
      <c r="L181" s="30">
        <f t="shared" si="106"/>
        <v>43.429836666666667</v>
      </c>
      <c r="M181" s="30">
        <f t="shared" ref="M181" si="107">M179+(M182-M179)*2/3</f>
        <v>3.9811113333333332</v>
      </c>
    </row>
    <row r="182" spans="1:13" x14ac:dyDescent="0.35">
      <c r="A182" s="27">
        <v>2017</v>
      </c>
      <c r="B182" s="28">
        <f t="shared" si="45"/>
        <v>2149</v>
      </c>
      <c r="C182" s="27" cm="1">
        <f t="array" ref="C182">INDEX(GMW!$A$2:$LQ$20,MATCH(1,(GMW!$LQ$2:$LQ$20=C$3)*(GMW!$LP$2:$LP$20=C$4),0),$B182-1966)</f>
        <v>1.2506999999999999</v>
      </c>
      <c r="D182" s="27" cm="1">
        <f t="array" ref="D182">INDEX(GMW!$A$2:$LQ$20,MATCH(1,(GMW!$LQ$2:$LQ$20=D$3)*(GMW!$LP$2:$LP$20=D$4),0),$B182-1966)</f>
        <v>1.239633</v>
      </c>
      <c r="E182" s="27" cm="1">
        <f t="array" ref="E182">INDEX(GMW!$A$2:$LQ$20,MATCH(1,(GMW!$LQ$2:$LQ$20=E$3)*(GMW!$LP$2:$LP$20=E$4),0),$B182-1966)</f>
        <v>48.555430000000001</v>
      </c>
      <c r="F182" s="27" cm="1">
        <f t="array" ref="F182">INDEX(GMW!$A$2:$LQ$20,MATCH(1,(GMW!$LQ$2:$LQ$20=F$3)*(GMW!$LP$2:$LP$20=F$4),0),$B182-1966)</f>
        <v>5.73</v>
      </c>
      <c r="I182" s="28" t="s">
        <v>2150</v>
      </c>
      <c r="J182" s="29">
        <f>C120</f>
        <v>1.4699</v>
      </c>
      <c r="K182" s="30">
        <f>D120</f>
        <v>1.437967</v>
      </c>
      <c r="L182" s="30">
        <f>E120</f>
        <v>38.096690000000002</v>
      </c>
      <c r="M182" s="30">
        <f>F120</f>
        <v>3.7766670000000002</v>
      </c>
    </row>
    <row r="183" spans="1:13" x14ac:dyDescent="0.35">
      <c r="A183" s="27"/>
      <c r="B183" s="28">
        <f t="shared" si="45"/>
        <v>2150</v>
      </c>
      <c r="C183" s="27" cm="1">
        <f t="array" ref="C183">INDEX(GMW!$A$2:$LQ$20,MATCH(1,(GMW!$LQ$2:$LQ$20=C$3)*(GMW!$LP$2:$LP$20=C$4),0),$B183-1966)</f>
        <v>1.2989999999999999</v>
      </c>
      <c r="D183" s="27" cm="1">
        <f t="array" ref="D183">INDEX(GMW!$A$2:$LQ$20,MATCH(1,(GMW!$LQ$2:$LQ$20=D$3)*(GMW!$LP$2:$LP$20=D$4),0),$B183-1966)</f>
        <v>1.279933</v>
      </c>
      <c r="E183" s="27" cm="1">
        <f t="array" ref="E183">INDEX(GMW!$A$2:$LQ$20,MATCH(1,(GMW!$LQ$2:$LQ$20=E$3)*(GMW!$LP$2:$LP$20=E$4),0),$B183-1966)</f>
        <v>46.886429999999997</v>
      </c>
      <c r="F183" s="27" cm="1">
        <f t="array" ref="F183">INDEX(GMW!$A$2:$LQ$20,MATCH(1,(GMW!$LQ$2:$LQ$20=F$3)*(GMW!$LP$2:$LP$20=F$4),0),$B183-1966)</f>
        <v>4.9866669999999997</v>
      </c>
      <c r="I183" s="28" t="s">
        <v>2151</v>
      </c>
      <c r="J183" s="29">
        <f t="shared" ref="J183:L183" si="108">J182+(J185-J182)/3</f>
        <v>1.4651333333333334</v>
      </c>
      <c r="K183" s="30">
        <f t="shared" si="108"/>
        <v>1.439578</v>
      </c>
      <c r="L183" s="30">
        <f t="shared" si="108"/>
        <v>36.788176666666665</v>
      </c>
      <c r="M183" s="30">
        <f t="shared" ref="M183" si="109">M182+(M185-M182)/3</f>
        <v>3.6711113333333336</v>
      </c>
    </row>
    <row r="184" spans="1:13" x14ac:dyDescent="0.35">
      <c r="A184" s="27"/>
      <c r="B184" s="28">
        <f t="shared" si="45"/>
        <v>2151</v>
      </c>
      <c r="C184" s="27" cm="1">
        <f t="array" ref="C184">INDEX(GMW!$A$2:$LQ$20,MATCH(1,(GMW!$LQ$2:$LQ$20=C$3)*(GMW!$LP$2:$LP$20=C$4),0),$B184-1966)</f>
        <v>1.3415999999999999</v>
      </c>
      <c r="D184" s="27" cm="1">
        <f t="array" ref="D184">INDEX(GMW!$A$2:$LQ$20,MATCH(1,(GMW!$LQ$2:$LQ$20=D$3)*(GMW!$LP$2:$LP$20=D$4),0),$B184-1966)</f>
        <v>1.3090999999999999</v>
      </c>
      <c r="E184" s="27" cm="1">
        <f t="array" ref="E184">INDEX(GMW!$A$2:$LQ$20,MATCH(1,(GMW!$LQ$2:$LQ$20=E$3)*(GMW!$LP$2:$LP$20=E$4),0),$B184-1966)</f>
        <v>47.499720000000003</v>
      </c>
      <c r="F184" s="27" cm="1">
        <f t="array" ref="F184">INDEX(GMW!$A$2:$LQ$20,MATCH(1,(GMW!$LQ$2:$LQ$20=F$3)*(GMW!$LP$2:$LP$20=F$4),0),$B184-1966)</f>
        <v>5.48</v>
      </c>
      <c r="I184" s="28" t="s">
        <v>2152</v>
      </c>
      <c r="J184" s="29">
        <f t="shared" ref="J184:L184" si="110">J182+(J185-J182)*2/3</f>
        <v>1.4603666666666666</v>
      </c>
      <c r="K184" s="30">
        <f t="shared" si="110"/>
        <v>1.4411890000000001</v>
      </c>
      <c r="L184" s="30">
        <f t="shared" si="110"/>
        <v>35.479663333333335</v>
      </c>
      <c r="M184" s="30">
        <f t="shared" ref="M184" si="111">M182+(M185-M182)*2/3</f>
        <v>3.5655556666666666</v>
      </c>
    </row>
    <row r="185" spans="1:13" x14ac:dyDescent="0.35">
      <c r="A185" s="27"/>
      <c r="B185" s="28">
        <f t="shared" si="45"/>
        <v>2152</v>
      </c>
      <c r="C185" s="27" cm="1">
        <f t="array" ref="C185">INDEX(GMW!$A$2:$LQ$20,MATCH(1,(GMW!$LQ$2:$LQ$20=C$3)*(GMW!$LP$2:$LP$20=C$4),0),$B185-1966)</f>
        <v>1.351</v>
      </c>
      <c r="D185" s="27" cm="1">
        <f t="array" ref="D185">INDEX(GMW!$A$2:$LQ$20,MATCH(1,(GMW!$LQ$2:$LQ$20=D$3)*(GMW!$LP$2:$LP$20=D$4),0),$B185-1966)</f>
        <v>1.327267</v>
      </c>
      <c r="E185" s="27" cm="1">
        <f t="array" ref="E185">INDEX(GMW!$A$2:$LQ$20,MATCH(1,(GMW!$LQ$2:$LQ$20=E$3)*(GMW!$LP$2:$LP$20=E$4),0),$B185-1966)</f>
        <v>50.78154</v>
      </c>
      <c r="F185" s="27" cm="1">
        <f t="array" ref="F185">INDEX(GMW!$A$2:$LQ$20,MATCH(1,(GMW!$LQ$2:$LQ$20=F$3)*(GMW!$LP$2:$LP$20=F$4),0),$B185-1966)</f>
        <v>6.67</v>
      </c>
      <c r="I185" s="28" t="s">
        <v>2153</v>
      </c>
      <c r="J185" s="29">
        <f>C121</f>
        <v>1.4556</v>
      </c>
      <c r="K185" s="30">
        <f>D121</f>
        <v>1.4428000000000001</v>
      </c>
      <c r="L185" s="30">
        <f>E121</f>
        <v>34.171149999999997</v>
      </c>
      <c r="M185" s="30">
        <f>F121</f>
        <v>3.46</v>
      </c>
    </row>
    <row r="186" spans="1:13" x14ac:dyDescent="0.35">
      <c r="A186" s="27">
        <v>2018</v>
      </c>
      <c r="B186" s="28">
        <f t="shared" si="45"/>
        <v>2153</v>
      </c>
      <c r="C186" s="27" cm="1">
        <f t="array" ref="C186">INDEX(GMW!$A$2:$LQ$20,MATCH(1,(GMW!$LQ$2:$LQ$20=C$3)*(GMW!$LP$2:$LP$20=C$4),0),$B186-1966)</f>
        <v>1.403467</v>
      </c>
      <c r="D186" s="27" cm="1">
        <f t="array" ref="D186">INDEX(GMW!$A$2:$LQ$20,MATCH(1,(GMW!$LQ$2:$LQ$20=D$3)*(GMW!$LP$2:$LP$20=D$4),0),$B186-1966)</f>
        <v>1.3920999999999999</v>
      </c>
      <c r="E186" s="27" cm="1">
        <f t="array" ref="E186">INDEX(GMW!$A$2:$LQ$20,MATCH(1,(GMW!$LQ$2:$LQ$20=E$3)*(GMW!$LP$2:$LP$20=E$4),0),$B186-1966)</f>
        <v>53.208959999999998</v>
      </c>
      <c r="F186" s="27" cm="1">
        <f t="array" ref="F186">INDEX(GMW!$A$2:$LQ$20,MATCH(1,(GMW!$LQ$2:$LQ$20=F$3)*(GMW!$LP$2:$LP$20=F$4),0),$B186-1966)</f>
        <v>6.693333</v>
      </c>
      <c r="I186" s="28" t="s">
        <v>2154</v>
      </c>
      <c r="J186" s="29">
        <f t="shared" ref="J186:L186" si="112">J185+(J188-J185)/3</f>
        <v>1.4469443333333334</v>
      </c>
      <c r="K186" s="30">
        <f t="shared" si="112"/>
        <v>1.437189</v>
      </c>
      <c r="L186" s="30">
        <f t="shared" si="112"/>
        <v>33.98466333333333</v>
      </c>
      <c r="M186" s="30">
        <f t="shared" ref="M186" si="113">M185+(M188-M185)/3</f>
        <v>3.3133333333333335</v>
      </c>
    </row>
    <row r="187" spans="1:13" x14ac:dyDescent="0.35">
      <c r="A187" s="27"/>
      <c r="B187" s="28">
        <f t="shared" si="45"/>
        <v>2154</v>
      </c>
      <c r="C187" s="27" cm="1">
        <f t="array" ref="C187">INDEX(GMW!$A$2:$LQ$20,MATCH(1,(GMW!$LQ$2:$LQ$20=C$3)*(GMW!$LP$2:$LP$20=C$4),0),$B187-1966)</f>
        <v>1.3203</v>
      </c>
      <c r="D187" s="27" cm="1">
        <f t="array" ref="D187">INDEX(GMW!$A$2:$LQ$20,MATCH(1,(GMW!$LQ$2:$LQ$20=D$3)*(GMW!$LP$2:$LP$20=D$4),0),$B187-1966)</f>
        <v>1.361</v>
      </c>
      <c r="E187" s="27" cm="1">
        <f t="array" ref="E187">INDEX(GMW!$A$2:$LQ$20,MATCH(1,(GMW!$LQ$2:$LQ$20=E$3)*(GMW!$LP$2:$LP$20=E$4),0),$B187-1966)</f>
        <v>53.457079999999998</v>
      </c>
      <c r="F187" s="27" cm="1">
        <f t="array" ref="F187">INDEX(GMW!$A$2:$LQ$20,MATCH(1,(GMW!$LQ$2:$LQ$20=F$3)*(GMW!$LP$2:$LP$20=F$4),0),$B187-1966)</f>
        <v>7.29</v>
      </c>
      <c r="I187" s="28" t="s">
        <v>2155</v>
      </c>
      <c r="J187" s="29">
        <f t="shared" ref="J187:L187" si="114">J185+(J188-J185)*2/3</f>
        <v>1.4382886666666665</v>
      </c>
      <c r="K187" s="30">
        <f t="shared" si="114"/>
        <v>1.431578</v>
      </c>
      <c r="L187" s="30">
        <f t="shared" si="114"/>
        <v>33.79817666666667</v>
      </c>
      <c r="M187" s="30">
        <f t="shared" ref="M187" si="115">M185+(M188-M185)*2/3</f>
        <v>3.1666666666666665</v>
      </c>
    </row>
    <row r="188" spans="1:13" x14ac:dyDescent="0.35">
      <c r="A188" s="27"/>
      <c r="B188" s="28">
        <f t="shared" si="45"/>
        <v>2155</v>
      </c>
      <c r="C188" s="27" cm="1">
        <f t="array" ref="C188">INDEX(GMW!$A$2:$LQ$20,MATCH(1,(GMW!$LQ$2:$LQ$20=C$3)*(GMW!$LP$2:$LP$20=C$4),0),$B188-1966)</f>
        <v>1.3041</v>
      </c>
      <c r="D188" s="27" cm="1">
        <f t="array" ref="D188">INDEX(GMW!$A$2:$LQ$20,MATCH(1,(GMW!$LQ$2:$LQ$20=D$3)*(GMW!$LP$2:$LP$20=D$4),0),$B188-1966)</f>
        <v>1.3037000000000001</v>
      </c>
      <c r="E188" s="27" cm="1">
        <f t="array" ref="E188">INDEX(GMW!$A$2:$LQ$20,MATCH(1,(GMW!$LQ$2:$LQ$20=E$3)*(GMW!$LP$2:$LP$20=E$4),0),$B188-1966)</f>
        <v>58.141039999999997</v>
      </c>
      <c r="F188" s="27" cm="1">
        <f t="array" ref="F188">INDEX(GMW!$A$2:$LQ$20,MATCH(1,(GMW!$LQ$2:$LQ$20=F$3)*(GMW!$LP$2:$LP$20=F$4),0),$B188-1966)</f>
        <v>8.4</v>
      </c>
      <c r="I188" s="28" t="s">
        <v>2156</v>
      </c>
      <c r="J188" s="29">
        <f>C122</f>
        <v>1.4296329999999999</v>
      </c>
      <c r="K188" s="30">
        <f>D122</f>
        <v>1.425967</v>
      </c>
      <c r="L188" s="30">
        <f>E122</f>
        <v>33.611690000000003</v>
      </c>
      <c r="M188" s="30">
        <f>F122</f>
        <v>3.02</v>
      </c>
    </row>
    <row r="189" spans="1:13" x14ac:dyDescent="0.35">
      <c r="A189" s="27"/>
      <c r="B189" s="28">
        <f t="shared" si="45"/>
        <v>2156</v>
      </c>
      <c r="C189" s="27" cm="1">
        <f t="array" ref="C189">INDEX(GMW!$A$2:$LQ$20,MATCH(1,(GMW!$LQ$2:$LQ$20=C$3)*(GMW!$LP$2:$LP$20=C$4),0),$B189-1966)</f>
        <v>1.2768999999999999</v>
      </c>
      <c r="D189" s="27" cm="1">
        <f t="array" ref="D189">INDEX(GMW!$A$2:$LQ$20,MATCH(1,(GMW!$LQ$2:$LQ$20=D$3)*(GMW!$LP$2:$LP$20=D$4),0),$B189-1966)</f>
        <v>1.285833</v>
      </c>
      <c r="E189" s="27" cm="1">
        <f t="array" ref="E189">INDEX(GMW!$A$2:$LQ$20,MATCH(1,(GMW!$LQ$2:$LQ$20=E$3)*(GMW!$LP$2:$LP$20=E$4),0),$B189-1966)</f>
        <v>65.856350000000006</v>
      </c>
      <c r="F189" s="27" cm="1">
        <f t="array" ref="F189">INDEX(GMW!$A$2:$LQ$20,MATCH(1,(GMW!$LQ$2:$LQ$20=F$3)*(GMW!$LP$2:$LP$20=F$4),0),$B189-1966)</f>
        <v>8.3466660000000008</v>
      </c>
      <c r="I189" s="28" t="s">
        <v>2157</v>
      </c>
      <c r="J189" s="29">
        <f t="shared" ref="J189:L189" si="116">J188+(J191-J188)/3</f>
        <v>1.4616886666666666</v>
      </c>
      <c r="K189" s="30">
        <f t="shared" si="116"/>
        <v>1.4383113333333333</v>
      </c>
      <c r="L189" s="30">
        <f t="shared" si="116"/>
        <v>35.809713333333335</v>
      </c>
      <c r="M189" s="30">
        <f t="shared" ref="M189" si="117">M188+(M191-M188)/3</f>
        <v>2.9622223333333335</v>
      </c>
    </row>
    <row r="190" spans="1:13" x14ac:dyDescent="0.35">
      <c r="A190" s="27">
        <v>2019</v>
      </c>
      <c r="B190" s="28">
        <f t="shared" si="45"/>
        <v>2157</v>
      </c>
      <c r="C190" s="27" cm="1">
        <f t="array" ref="C190">INDEX(GMW!$A$2:$LQ$20,MATCH(1,(GMW!$LQ$2:$LQ$20=C$3)*(GMW!$LP$2:$LP$20=C$4),0),$B190-1966)</f>
        <v>1.3029999999999999</v>
      </c>
      <c r="D190" s="27" cm="1">
        <f t="array" ref="D190">INDEX(GMW!$A$2:$LQ$20,MATCH(1,(GMW!$LQ$2:$LQ$20=D$3)*(GMW!$LP$2:$LP$20=D$4),0),$B190-1966)</f>
        <v>1.302767</v>
      </c>
      <c r="E190" s="27" cm="1">
        <f t="array" ref="E190">INDEX(GMW!$A$2:$LQ$20,MATCH(1,(GMW!$LQ$2:$LQ$20=E$3)*(GMW!$LP$2:$LP$20=E$4),0),$B190-1966)</f>
        <v>50.917299999999997</v>
      </c>
      <c r="F190" s="27" cm="1">
        <f t="array" ref="F190">INDEX(GMW!$A$2:$LQ$20,MATCH(1,(GMW!$LQ$2:$LQ$20=F$3)*(GMW!$LP$2:$LP$20=F$4),0),$B190-1966)</f>
        <v>6.15</v>
      </c>
      <c r="I190" s="28" t="s">
        <v>2158</v>
      </c>
      <c r="J190" s="29">
        <f t="shared" ref="J190:L190" si="118">J188+(J191-J188)*2/3</f>
        <v>1.4937443333333333</v>
      </c>
      <c r="K190" s="30">
        <f t="shared" si="118"/>
        <v>1.4506556666666668</v>
      </c>
      <c r="L190" s="30">
        <f t="shared" si="118"/>
        <v>38.007736666666666</v>
      </c>
      <c r="M190" s="30">
        <f t="shared" ref="M190" si="119">M188+(M191-M188)*2/3</f>
        <v>2.9044446666666666</v>
      </c>
    </row>
    <row r="191" spans="1:13" x14ac:dyDescent="0.35">
      <c r="A191" s="27"/>
      <c r="B191" s="28">
        <f t="shared" si="45"/>
        <v>2158</v>
      </c>
      <c r="C191" s="27" cm="1">
        <f t="array" ref="C191">INDEX(GMW!$A$2:$LQ$20,MATCH(1,(GMW!$LQ$2:$LQ$20=C$3)*(GMW!$LP$2:$LP$20=C$4),0),$B191-1966)</f>
        <v>1.2727999999999999</v>
      </c>
      <c r="D191" s="27" cm="1">
        <f t="array" ref="D191">INDEX(GMW!$A$2:$LQ$20,MATCH(1,(GMW!$LQ$2:$LQ$20=D$3)*(GMW!$LP$2:$LP$20=D$4),0),$B191-1966)</f>
        <v>1.2851999999999999</v>
      </c>
      <c r="E191" s="27" cm="1">
        <f t="array" ref="E191">INDEX(GMW!$A$2:$LQ$20,MATCH(1,(GMW!$LQ$2:$LQ$20=E$3)*(GMW!$LP$2:$LP$20=E$4),0),$B191-1966)</f>
        <v>40.933750000000003</v>
      </c>
      <c r="F191" s="27" cm="1">
        <f t="array" ref="F191">INDEX(GMW!$A$2:$LQ$20,MATCH(1,(GMW!$LQ$2:$LQ$20=F$3)*(GMW!$LP$2:$LP$20=F$4),0),$B191-1966)</f>
        <v>4.2833329999999998</v>
      </c>
      <c r="I191" s="28" t="s">
        <v>2159</v>
      </c>
      <c r="J191" s="29">
        <f>C123</f>
        <v>1.5258</v>
      </c>
      <c r="K191" s="30">
        <f>D123</f>
        <v>1.4630000000000001</v>
      </c>
      <c r="L191" s="30">
        <f>E123</f>
        <v>40.205759999999998</v>
      </c>
      <c r="M191" s="30">
        <f>F123</f>
        <v>2.8466670000000001</v>
      </c>
    </row>
    <row r="192" spans="1:13" x14ac:dyDescent="0.35">
      <c r="A192" s="27"/>
      <c r="B192" s="28">
        <f t="shared" si="45"/>
        <v>2159</v>
      </c>
      <c r="C192" s="27" cm="1">
        <f t="array" ref="C192">INDEX(GMW!$A$2:$LQ$20,MATCH(1,(GMW!$LQ$2:$LQ$20=C$3)*(GMW!$LP$2:$LP$20=C$4),0),$B192-1966)</f>
        <v>1.232</v>
      </c>
      <c r="D192" s="27" cm="1">
        <f t="array" ref="D192">INDEX(GMW!$A$2:$LQ$20,MATCH(1,(GMW!$LQ$2:$LQ$20=D$3)*(GMW!$LP$2:$LP$20=D$4),0),$B192-1966)</f>
        <v>1.2325999999999999</v>
      </c>
      <c r="E192" s="27" cm="1">
        <f t="array" ref="E192">INDEX(GMW!$A$2:$LQ$20,MATCH(1,(GMW!$LQ$2:$LQ$20=E$3)*(GMW!$LP$2:$LP$20=E$4),0),$B192-1966)</f>
        <v>38.101370000000003</v>
      </c>
      <c r="F192" s="27" cm="1">
        <f t="array" ref="F192">INDEX(GMW!$A$2:$LQ$20,MATCH(1,(GMW!$LQ$2:$LQ$20=F$3)*(GMW!$LP$2:$LP$20=F$4),0),$B192-1966)</f>
        <v>3.8366669999999998</v>
      </c>
      <c r="I192" s="28" t="s">
        <v>2160</v>
      </c>
      <c r="J192" s="29">
        <f t="shared" ref="J192:L192" si="120">J191+(J194-J191)/3</f>
        <v>1.5414000000000001</v>
      </c>
      <c r="K192" s="30">
        <f t="shared" si="120"/>
        <v>1.4918223333333334</v>
      </c>
      <c r="L192" s="30">
        <f t="shared" si="120"/>
        <v>39.998206666666668</v>
      </c>
      <c r="M192" s="30">
        <f t="shared" ref="M192" si="121">M191+(M194-M191)/3</f>
        <v>2.9022223333333335</v>
      </c>
    </row>
    <row r="193" spans="1:13" x14ac:dyDescent="0.35">
      <c r="A193" s="27"/>
      <c r="B193" s="28">
        <f t="shared" si="45"/>
        <v>2160</v>
      </c>
      <c r="C193" s="27" cm="1">
        <f t="array" ref="C193">INDEX(GMW!$A$2:$LQ$20,MATCH(1,(GMW!$LQ$2:$LQ$20=C$3)*(GMW!$LP$2:$LP$20=C$4),0),$B193-1966)</f>
        <v>1.321</v>
      </c>
      <c r="D193" s="27" cm="1">
        <f t="array" ref="D193">INDEX(GMW!$A$2:$LQ$20,MATCH(1,(GMW!$LQ$2:$LQ$20=D$3)*(GMW!$LP$2:$LP$20=D$4),0),$B193-1966)</f>
        <v>1.287933</v>
      </c>
      <c r="E193" s="27" cm="1">
        <f t="array" ref="E193">INDEX(GMW!$A$2:$LQ$20,MATCH(1,(GMW!$LQ$2:$LQ$20=E$3)*(GMW!$LP$2:$LP$20=E$4),0),$B193-1966)</f>
        <v>41.806870000000004</v>
      </c>
      <c r="F193" s="27" cm="1">
        <f t="array" ref="F193">INDEX(GMW!$A$2:$LQ$20,MATCH(1,(GMW!$LQ$2:$LQ$20=F$3)*(GMW!$LP$2:$LP$20=F$4),0),$B193-1966)</f>
        <v>4.943333</v>
      </c>
      <c r="I193" s="28" t="s">
        <v>2161</v>
      </c>
      <c r="J193" s="29">
        <f t="shared" ref="J193:L193" si="122">J191+(J194-J191)*2/3</f>
        <v>1.5569999999999999</v>
      </c>
      <c r="K193" s="30">
        <f t="shared" si="122"/>
        <v>1.5206446666666666</v>
      </c>
      <c r="L193" s="30">
        <f t="shared" si="122"/>
        <v>39.790653333333331</v>
      </c>
      <c r="M193" s="30">
        <f t="shared" ref="M193" si="123">M191+(M194-M191)*2/3</f>
        <v>2.9577776666666664</v>
      </c>
    </row>
    <row r="194" spans="1:13" x14ac:dyDescent="0.35">
      <c r="A194" s="27">
        <v>2020</v>
      </c>
      <c r="B194" s="28">
        <f t="shared" si="45"/>
        <v>2161</v>
      </c>
      <c r="C194" s="27" cm="1">
        <f t="array" ref="C194">INDEX(GMW!$A$2:$LQ$20,MATCH(1,(GMW!$LQ$2:$LQ$20=C$3)*(GMW!$LP$2:$LP$20=C$4),0),$B194-1966)</f>
        <v>1.2403</v>
      </c>
      <c r="D194" s="27" cm="1">
        <f t="array" ref="D194">INDEX(GMW!$A$2:$LQ$20,MATCH(1,(GMW!$LQ$2:$LQ$20=D$3)*(GMW!$LP$2:$LP$20=D$4),0),$B194-1966)</f>
        <v>1.279733</v>
      </c>
      <c r="E194" s="27" cm="1">
        <f t="array" ref="E194">INDEX(GMW!$A$2:$LQ$20,MATCH(1,(GMW!$LQ$2:$LQ$20=E$3)*(GMW!$LP$2:$LP$20=E$4),0),$B194-1966)</f>
        <v>31.37388</v>
      </c>
      <c r="F194" s="27" cm="1">
        <f t="array" ref="F194">INDEX(GMW!$A$2:$LQ$20,MATCH(1,(GMW!$LQ$2:$LQ$20=F$3)*(GMW!$LP$2:$LP$20=F$4),0),$B194-1966)</f>
        <v>3.0866669999999998</v>
      </c>
      <c r="I194" s="28" t="s">
        <v>2162</v>
      </c>
      <c r="J194" s="29">
        <f>C124</f>
        <v>1.5726</v>
      </c>
      <c r="K194" s="30">
        <f>D124</f>
        <v>1.5494669999999999</v>
      </c>
      <c r="L194" s="30">
        <f>E124</f>
        <v>39.583100000000002</v>
      </c>
      <c r="M194" s="30">
        <f>F124</f>
        <v>3.0133329999999998</v>
      </c>
    </row>
    <row r="195" spans="1:13" x14ac:dyDescent="0.35">
      <c r="A195" s="27"/>
      <c r="B195" s="28">
        <f t="shared" si="45"/>
        <v>2162</v>
      </c>
      <c r="C195" s="27" cm="1">
        <f t="array" ref="C195">INDEX(GMW!$A$2:$LQ$20,MATCH(1,(GMW!$LQ$2:$LQ$20=C$3)*(GMW!$LP$2:$LP$20=C$4),0),$B195-1966)</f>
        <v>1.2359</v>
      </c>
      <c r="D195" s="27" cm="1">
        <f t="array" ref="D195">INDEX(GMW!$A$2:$LQ$20,MATCH(1,(GMW!$LQ$2:$LQ$20=D$3)*(GMW!$LP$2:$LP$20=D$4),0),$B195-1966)</f>
        <v>1.2412000000000001</v>
      </c>
      <c r="E195" s="27" cm="1">
        <f t="array" ref="E195">INDEX(GMW!$A$2:$LQ$20,MATCH(1,(GMW!$LQ$2:$LQ$20=E$3)*(GMW!$LP$2:$LP$20=E$4),0),$B195-1966)</f>
        <v>25.177759999999999</v>
      </c>
      <c r="F195" s="27" cm="1">
        <f t="array" ref="F195">INDEX(GMW!$A$2:$LQ$20,MATCH(1,(GMW!$LQ$2:$LQ$20=F$3)*(GMW!$LP$2:$LP$20=F$4),0),$B195-1966)</f>
        <v>1.816667</v>
      </c>
      <c r="I195" s="28" t="s">
        <v>2163</v>
      </c>
      <c r="J195" s="29">
        <f t="shared" ref="J195:L195" si="124">J194+(J197-J194)/3</f>
        <v>1.5849</v>
      </c>
      <c r="K195" s="30">
        <f t="shared" si="124"/>
        <v>1.556978</v>
      </c>
      <c r="L195" s="30">
        <f t="shared" si="124"/>
        <v>43.03579666666667</v>
      </c>
      <c r="M195" s="30">
        <f t="shared" ref="M195" si="125">M194+(M197-M194)/3</f>
        <v>3.1177776666666666</v>
      </c>
    </row>
    <row r="196" spans="1:13" x14ac:dyDescent="0.35">
      <c r="A196" s="27"/>
      <c r="B196" s="28">
        <f t="shared" si="45"/>
        <v>2163</v>
      </c>
      <c r="C196" s="27" cm="1">
        <f t="array" ref="C196">INDEX(GMW!$A$2:$LQ$20,MATCH(1,(GMW!$LQ$2:$LQ$20=C$3)*(GMW!$LP$2:$LP$20=C$4),0),$B196-1966)</f>
        <v>1.2924</v>
      </c>
      <c r="D196" s="27" cm="1">
        <f t="array" ref="D196">INDEX(GMW!$A$2:$LQ$20,MATCH(1,(GMW!$LQ$2:$LQ$20=D$3)*(GMW!$LP$2:$LP$20=D$4),0),$B196-1966)</f>
        <v>1.2924329999999999</v>
      </c>
      <c r="E196" s="27" cm="1">
        <f t="array" ref="E196">INDEX(GMW!$A$2:$LQ$20,MATCH(1,(GMW!$LQ$2:$LQ$20=E$3)*(GMW!$LP$2:$LP$20=E$4),0),$B196-1966)</f>
        <v>29.688500000000001</v>
      </c>
      <c r="F196" s="27" cm="1">
        <f t="array" ref="F196">INDEX(GMW!$A$2:$LQ$20,MATCH(1,(GMW!$LQ$2:$LQ$20=F$3)*(GMW!$LP$2:$LP$20=F$4),0),$B196-1966)</f>
        <v>2.87</v>
      </c>
      <c r="I196" s="28" t="s">
        <v>2164</v>
      </c>
      <c r="J196" s="29">
        <f t="shared" ref="J196:L196" si="126">J194+(J197-J194)*2/3</f>
        <v>1.5972</v>
      </c>
      <c r="K196" s="30">
        <f t="shared" si="126"/>
        <v>1.564489</v>
      </c>
      <c r="L196" s="30">
        <f t="shared" si="126"/>
        <v>46.488493333333331</v>
      </c>
      <c r="M196" s="30">
        <f t="shared" ref="M196" si="127">M194+(M197-M194)*2/3</f>
        <v>3.2222223333333333</v>
      </c>
    </row>
    <row r="197" spans="1:13" x14ac:dyDescent="0.35">
      <c r="A197" s="27"/>
      <c r="B197" s="28">
        <f t="shared" si="45"/>
        <v>2164</v>
      </c>
      <c r="C197" s="27" cm="1">
        <f t="array" ref="C197">INDEX(GMW!$A$2:$LQ$20,MATCH(1,(GMW!$LQ$2:$LQ$20=C$3)*(GMW!$LP$2:$LP$20=C$4),0),$B197-1966)</f>
        <v>1.3649</v>
      </c>
      <c r="D197" s="27" cm="1">
        <f t="array" ref="D197">INDEX(GMW!$A$2:$LQ$20,MATCH(1,(GMW!$LQ$2:$LQ$20=D$3)*(GMW!$LP$2:$LP$20=D$4),0),$B197-1966)</f>
        <v>1.3208</v>
      </c>
      <c r="E197" s="27" cm="1">
        <f t="array" ref="E197">INDEX(GMW!$A$2:$LQ$20,MATCH(1,(GMW!$LQ$2:$LQ$20=E$3)*(GMW!$LP$2:$LP$20=E$4),0),$B197-1966)</f>
        <v>41.582149999999999</v>
      </c>
      <c r="F197" s="27" cm="1">
        <f t="array" ref="F197">INDEX(GMW!$A$2:$LQ$20,MATCH(1,(GMW!$LQ$2:$LQ$20=F$3)*(GMW!$LP$2:$LP$20=F$4),0),$B197-1966)</f>
        <v>5.1966669999999997</v>
      </c>
      <c r="I197" s="28" t="s">
        <v>2165</v>
      </c>
      <c r="J197" s="29">
        <f>C125</f>
        <v>1.6094999999999999</v>
      </c>
      <c r="K197" s="30">
        <f>D125</f>
        <v>1.5720000000000001</v>
      </c>
      <c r="L197" s="30">
        <f>E125</f>
        <v>49.941189999999999</v>
      </c>
      <c r="M197" s="30">
        <f>F125</f>
        <v>3.326667</v>
      </c>
    </row>
    <row r="198" spans="1:13" x14ac:dyDescent="0.35">
      <c r="A198" s="27">
        <v>2021</v>
      </c>
      <c r="B198" s="28">
        <f t="shared" si="45"/>
        <v>2165</v>
      </c>
      <c r="C198" s="27" cm="1">
        <f t="array" ref="C198">INDEX(GMW!$A$2:$LQ$20,MATCH(1,(GMW!$LQ$2:$LQ$20=C$3)*(GMW!$LP$2:$LP$20=C$4),0),$B198-1966)</f>
        <v>1.3795999999999999</v>
      </c>
      <c r="D198" s="27" cm="1">
        <f t="array" ref="D198">INDEX(GMW!$A$2:$LQ$20,MATCH(1,(GMW!$LQ$2:$LQ$20=D$3)*(GMW!$LP$2:$LP$20=D$4),0),$B198-1966)</f>
        <v>1.378733</v>
      </c>
      <c r="E198" s="27" cm="1">
        <f t="array" ref="E198">INDEX(GMW!$A$2:$LQ$20,MATCH(1,(GMW!$LQ$2:$LQ$20=E$3)*(GMW!$LP$2:$LP$20=E$4),0),$B198-1966)</f>
        <v>55.271210000000004</v>
      </c>
      <c r="F198" s="27" cm="1">
        <f t="array" ref="F198">INDEX(GMW!$A$2:$LQ$20,MATCH(1,(GMW!$LQ$2:$LQ$20=F$3)*(GMW!$LP$2:$LP$20=F$4),0),$B198-1966)</f>
        <v>6.52</v>
      </c>
      <c r="I198" s="28" t="s">
        <v>2166</v>
      </c>
      <c r="J198" s="29">
        <f t="shared" ref="J198:L198" si="128">J197+(J200-J197)/3</f>
        <v>1.5998333333333332</v>
      </c>
      <c r="K198" s="30">
        <f t="shared" si="128"/>
        <v>1.5823333333333334</v>
      </c>
      <c r="L198" s="30">
        <f t="shared" si="128"/>
        <v>56.258256666666668</v>
      </c>
      <c r="M198" s="30">
        <f t="shared" ref="M198" si="129">M197+(M200-M197)/3</f>
        <v>3.4422223333333335</v>
      </c>
    </row>
    <row r="199" spans="1:13" x14ac:dyDescent="0.35">
      <c r="A199" s="27"/>
      <c r="B199" s="28">
        <f t="shared" si="45"/>
        <v>2166</v>
      </c>
      <c r="C199" s="27" cm="1">
        <f t="array" ref="C199">INDEX(GMW!$A$2:$LQ$20,MATCH(1,(GMW!$LQ$2:$LQ$20=C$3)*(GMW!$LP$2:$LP$20=C$4),0),$B199-1966)</f>
        <v>1.3818999999999999</v>
      </c>
      <c r="D199" s="27" cm="1">
        <f t="array" ref="D199">INDEX(GMW!$A$2:$LQ$20,MATCH(1,(GMW!$LQ$2:$LQ$20=D$3)*(GMW!$LP$2:$LP$20=D$4),0),$B199-1966)</f>
        <v>1.3986670000000001</v>
      </c>
      <c r="E199" s="27" cm="1">
        <f t="array" ref="E199">INDEX(GMW!$A$2:$LQ$20,MATCH(1,(GMW!$LQ$2:$LQ$20=E$3)*(GMW!$LP$2:$LP$20=E$4),0),$B199-1966)</f>
        <v>58.398530000000001</v>
      </c>
      <c r="F199" s="27" cm="1">
        <f t="array" ref="F199">INDEX(GMW!$A$2:$LQ$20,MATCH(1,(GMW!$LQ$2:$LQ$20=F$3)*(GMW!$LP$2:$LP$20=F$4),0),$B199-1966)</f>
        <v>8.7866669999999996</v>
      </c>
      <c r="I199" s="28" t="s">
        <v>2167</v>
      </c>
      <c r="J199" s="29">
        <f t="shared" ref="J199:L199" si="130">J197+(J200-J197)*2/3</f>
        <v>1.5901666666666667</v>
      </c>
      <c r="K199" s="30">
        <f t="shared" si="130"/>
        <v>1.5926666666666667</v>
      </c>
      <c r="L199" s="30">
        <f t="shared" si="130"/>
        <v>62.575323333333337</v>
      </c>
      <c r="M199" s="30">
        <f t="shared" ref="M199" si="131">M197+(M200-M197)*2/3</f>
        <v>3.5577776666666665</v>
      </c>
    </row>
    <row r="200" spans="1:13" x14ac:dyDescent="0.35">
      <c r="A200" s="27"/>
      <c r="B200" s="28">
        <f t="shared" ref="B200:B263" si="132">+B199+1</f>
        <v>2167</v>
      </c>
      <c r="C200" s="27" cm="1">
        <f t="array" ref="C200">INDEX(GMW!$A$2:$LQ$20,MATCH(1,(GMW!$LQ$2:$LQ$20=C$3)*(GMW!$LP$2:$LP$20=C$4),0),$B200-1966)</f>
        <v>1.3484</v>
      </c>
      <c r="D200" s="27" cm="1">
        <f t="array" ref="D200">INDEX(GMW!$A$2:$LQ$20,MATCH(1,(GMW!$LQ$2:$LQ$20=D$3)*(GMW!$LP$2:$LP$20=D$4),0),$B200-1966)</f>
        <v>1.3779669999999999</v>
      </c>
      <c r="E200" s="27" cm="1">
        <f t="array" ref="E200">INDEX(GMW!$A$2:$LQ$20,MATCH(1,(GMW!$LQ$2:$LQ$20=E$3)*(GMW!$LP$2:$LP$20=E$4),0),$B200-1966)</f>
        <v>98.524699999999996</v>
      </c>
      <c r="F200" s="27" cm="1">
        <f t="array" ref="F200">INDEX(GMW!$A$2:$LQ$20,MATCH(1,(GMW!$LQ$2:$LQ$20=F$3)*(GMW!$LP$2:$LP$20=F$4),0),$B200-1966)</f>
        <v>16.926670000000001</v>
      </c>
      <c r="I200" s="28" t="s">
        <v>2168</v>
      </c>
      <c r="J200" s="29">
        <f>C126</f>
        <v>1.5805</v>
      </c>
      <c r="K200" s="30">
        <f>D126</f>
        <v>1.603</v>
      </c>
      <c r="L200" s="30">
        <f>E126</f>
        <v>68.892390000000006</v>
      </c>
      <c r="M200" s="30">
        <f>F126</f>
        <v>3.673333</v>
      </c>
    </row>
    <row r="201" spans="1:13" x14ac:dyDescent="0.35">
      <c r="A201" s="27"/>
      <c r="B201" s="28">
        <f t="shared" si="132"/>
        <v>2168</v>
      </c>
      <c r="C201" s="27" cm="1">
        <f t="array" ref="C201">INDEX(GMW!$A$2:$LQ$20,MATCH(1,(GMW!$LQ$2:$LQ$20=C$3)*(GMW!$LP$2:$LP$20=C$4),0),$B201-1966)</f>
        <v>1.3476999999999999</v>
      </c>
      <c r="D201" s="27" cm="1">
        <f t="array" ref="D201">INDEX(GMW!$A$2:$LQ$20,MATCH(1,(GMW!$LQ$2:$LQ$20=D$3)*(GMW!$LP$2:$LP$20=D$4),0),$B201-1966)</f>
        <v>1.3481669999999999</v>
      </c>
      <c r="E201" s="27" cm="1">
        <f t="array" ref="E201">INDEX(GMW!$A$2:$LQ$20,MATCH(1,(GMW!$LQ$2:$LQ$20=E$3)*(GMW!$LP$2:$LP$20=E$4),0),$B201-1966)</f>
        <v>154.87029999999999</v>
      </c>
      <c r="F201" s="27" cm="1">
        <f t="array" ref="F201">INDEX(GMW!$A$2:$LQ$20,MATCH(1,(GMW!$LQ$2:$LQ$20=F$3)*(GMW!$LP$2:$LP$20=F$4),0),$B201-1966)</f>
        <v>32.233330000000002</v>
      </c>
      <c r="I201" s="28" t="s">
        <v>2169</v>
      </c>
      <c r="J201" s="29">
        <f t="shared" ref="J201:L201" si="133">J200+(J203-J200)/3</f>
        <v>1.6037333333333332</v>
      </c>
      <c r="K201" s="30">
        <f t="shared" si="133"/>
        <v>1.6084776666666667</v>
      </c>
      <c r="L201" s="30">
        <f t="shared" si="133"/>
        <v>67.192180000000008</v>
      </c>
      <c r="M201" s="30">
        <f t="shared" ref="M201" si="134">M200+(M203-M200)/3</f>
        <v>3.7955553333333332</v>
      </c>
    </row>
    <row r="202" spans="1:13" x14ac:dyDescent="0.35">
      <c r="A202" s="27">
        <v>2022</v>
      </c>
      <c r="B202" s="28">
        <f t="shared" si="132"/>
        <v>2169</v>
      </c>
      <c r="C202" s="27" cm="1">
        <f t="array" ref="C202">INDEX(GMW!$A$2:$LQ$20,MATCH(1,(GMW!$LQ$2:$LQ$20=C$3)*(GMW!$LP$2:$LP$20=C$4),0),$B202-1966)</f>
        <v>1.3162</v>
      </c>
      <c r="D202" s="27" cm="1">
        <f t="array" ref="D202">INDEX(GMW!$A$2:$LQ$20,MATCH(1,(GMW!$LQ$2:$LQ$20=D$3)*(GMW!$LP$2:$LP$20=D$4),0),$B202-1966)</f>
        <v>1.3424</v>
      </c>
      <c r="E202" s="27" cm="1">
        <f t="array" ref="E202">INDEX(GMW!$A$2:$LQ$20,MATCH(1,(GMW!$LQ$2:$LQ$20=E$3)*(GMW!$LP$2:$LP$20=E$4),0),$B202-1966)</f>
        <v>155.7833</v>
      </c>
      <c r="F202" s="27" cm="1">
        <f t="array" ref="F202">INDEX(GMW!$A$2:$LQ$20,MATCH(1,(GMW!$LQ$2:$LQ$20=F$3)*(GMW!$LP$2:$LP$20=F$4),0),$B202-1966)</f>
        <v>32.626669999999997</v>
      </c>
      <c r="I202" s="28" t="s">
        <v>2170</v>
      </c>
      <c r="J202" s="29">
        <f t="shared" ref="J202:L202" si="135">J200+(J203-J200)*2/3</f>
        <v>1.6269666666666667</v>
      </c>
      <c r="K202" s="30">
        <f t="shared" si="135"/>
        <v>1.6139553333333332</v>
      </c>
      <c r="L202" s="30">
        <f t="shared" si="135"/>
        <v>65.491969999999995</v>
      </c>
      <c r="M202" s="30">
        <f t="shared" ref="M202" si="136">M200+(M203-M200)*2/3</f>
        <v>3.9177776666666668</v>
      </c>
    </row>
    <row r="203" spans="1:13" x14ac:dyDescent="0.35">
      <c r="A203" s="27"/>
      <c r="B203" s="28">
        <f t="shared" si="132"/>
        <v>2170</v>
      </c>
      <c r="C203" s="27" cm="1">
        <f t="array" ref="C203">INDEX(GMW!$A$2:$LQ$20,MATCH(1,(GMW!$LQ$2:$LQ$20=C$3)*(GMW!$LP$2:$LP$20=C$4),0),$B203-1966)</f>
        <v>1.2142999999999999</v>
      </c>
      <c r="D203" s="27" cm="1">
        <f t="array" ref="D203">INDEX(GMW!$A$2:$LQ$20,MATCH(1,(GMW!$LQ$2:$LQ$20=D$3)*(GMW!$LP$2:$LP$20=D$4),0),$B203-1966)</f>
        <v>1.2549999999999999</v>
      </c>
      <c r="E203" s="27" cm="1">
        <f t="array" ref="E203">INDEX(GMW!$A$2:$LQ$20,MATCH(1,(GMW!$LQ$2:$LQ$20=E$3)*(GMW!$LP$2:$LP$20=E$4),0),$B203-1966)</f>
        <v>176.84119999999999</v>
      </c>
      <c r="F203" s="27" cm="1">
        <f t="array" ref="F203">INDEX(GMW!$A$2:$LQ$20,MATCH(1,(GMW!$LQ$2:$LQ$20=F$3)*(GMW!$LP$2:$LP$20=F$4),0),$B203-1966)</f>
        <v>31.643329999999999</v>
      </c>
      <c r="I203" s="28" t="s">
        <v>2171</v>
      </c>
      <c r="J203" s="29">
        <f>C127</f>
        <v>1.6501999999999999</v>
      </c>
      <c r="K203" s="30">
        <f>D127</f>
        <v>1.6194329999999999</v>
      </c>
      <c r="L203" s="30">
        <f>E127</f>
        <v>63.791759999999996</v>
      </c>
      <c r="M203" s="30">
        <f>F127</f>
        <v>4.04</v>
      </c>
    </row>
    <row r="204" spans="1:13" x14ac:dyDescent="0.35">
      <c r="A204" s="27"/>
      <c r="B204" s="28">
        <f t="shared" si="132"/>
        <v>2171</v>
      </c>
      <c r="C204" s="27" cm="1">
        <f t="array" ref="C204">INDEX(GMW!$A$2:$LQ$20,MATCH(1,(GMW!$LQ$2:$LQ$20=C$3)*(GMW!$LP$2:$LP$20=C$4),0),$B204-1966)</f>
        <v>1.117</v>
      </c>
      <c r="D204" s="27" cm="1">
        <f t="array" ref="D204">INDEX(GMW!$A$2:$LQ$20,MATCH(1,(GMW!$LQ$2:$LQ$20=D$3)*(GMW!$LP$2:$LP$20=D$4),0),$B204-1966)</f>
        <v>1.177133</v>
      </c>
      <c r="E204" s="27" cm="1">
        <f t="array" ref="E204">INDEX(GMW!$A$2:$LQ$20,MATCH(1,(GMW!$LQ$2:$LQ$20=E$3)*(GMW!$LP$2:$LP$20=E$4),0),$B204-1966)</f>
        <v>278.62430000000001</v>
      </c>
      <c r="F204" s="27" cm="1">
        <f t="array" ref="F204">INDEX(GMW!$A$2:$LQ$20,MATCH(1,(GMW!$LQ$2:$LQ$20=F$3)*(GMW!$LP$2:$LP$20=F$4),0),$B204-1966)</f>
        <v>60.156669999999998</v>
      </c>
      <c r="I204" s="28" t="s">
        <v>2172</v>
      </c>
      <c r="J204" s="29">
        <f t="shared" ref="J204:L204" si="137">J203+(J206-J203)/3</f>
        <v>1.6539333333333333</v>
      </c>
      <c r="K204" s="30">
        <f t="shared" si="137"/>
        <v>1.6165443333333334</v>
      </c>
      <c r="L204" s="30">
        <f t="shared" si="137"/>
        <v>61.544583333333328</v>
      </c>
      <c r="M204" s="30">
        <f t="shared" ref="M204" si="138">M203+(M206-M203)/3</f>
        <v>4.0255556666666665</v>
      </c>
    </row>
    <row r="205" spans="1:13" x14ac:dyDescent="0.35">
      <c r="A205" s="27"/>
      <c r="B205" s="28">
        <f t="shared" si="132"/>
        <v>2172</v>
      </c>
      <c r="C205" s="27" cm="1">
        <f t="array" ref="C205">INDEX(GMW!$A$2:$LQ$20,MATCH(1,(GMW!$LQ$2:$LQ$20=C$3)*(GMW!$LP$2:$LP$20=C$4),0),$B205-1966)</f>
        <v>1.2039</v>
      </c>
      <c r="D205" s="27" cm="1">
        <f t="array" ref="D205">INDEX(GMW!$A$2:$LQ$20,MATCH(1,(GMW!$LQ$2:$LQ$20=D$3)*(GMW!$LP$2:$LP$20=D$4),0),$B205-1966)</f>
        <v>1.1745000000000001</v>
      </c>
      <c r="E205" s="27" cm="1">
        <f t="array" ref="E205">INDEX(GMW!$A$2:$LQ$20,MATCH(1,(GMW!$LQ$2:$LQ$20=E$3)*(GMW!$LP$2:$LP$20=E$4),0),$B205-1966)</f>
        <v>179.73910000000001</v>
      </c>
      <c r="F205" s="27" cm="1">
        <f t="array" ref="F205">INDEX(GMW!$A$2:$LQ$20,MATCH(1,(GMW!$LQ$2:$LQ$20=F$3)*(GMW!$LP$2:$LP$20=F$4),0),$B205-1966)</f>
        <v>36.926670000000001</v>
      </c>
      <c r="I205" s="28" t="s">
        <v>2173</v>
      </c>
      <c r="J205" s="29">
        <f t="shared" ref="J205:L205" si="139">J203+(J206-J203)*2/3</f>
        <v>1.6576666666666666</v>
      </c>
      <c r="K205" s="30">
        <f t="shared" si="139"/>
        <v>1.6136556666666666</v>
      </c>
      <c r="L205" s="30">
        <f t="shared" si="139"/>
        <v>59.297406666666667</v>
      </c>
      <c r="M205" s="30">
        <f t="shared" ref="M205" si="140">M203+(M206-M203)*2/3</f>
        <v>4.011111333333333</v>
      </c>
    </row>
    <row r="206" spans="1:13" x14ac:dyDescent="0.35">
      <c r="A206" s="27">
        <v>2023</v>
      </c>
      <c r="B206" s="28">
        <f t="shared" si="132"/>
        <v>2173</v>
      </c>
      <c r="C206" s="27" cm="1">
        <f t="array" ref="C206">INDEX(GMW!$A$2:$LQ$20,MATCH(1,(GMW!$LQ$2:$LQ$20=C$3)*(GMW!$LP$2:$LP$20=C$4),0),$B206-1966)</f>
        <v>1.2363999999999999</v>
      </c>
      <c r="D206" s="27" cm="1">
        <f t="array" ref="D206">INDEX(GMW!$A$2:$LQ$20,MATCH(1,(GMW!$LQ$2:$LQ$20=D$3)*(GMW!$LP$2:$LP$20=D$4),0),$B206-1966)</f>
        <v>1.215133</v>
      </c>
      <c r="E206" s="27" cm="1">
        <f t="array" ref="E206">INDEX(GMW!$A$2:$LQ$20,MATCH(1,(GMW!$LQ$2:$LQ$20=E$3)*(GMW!$LP$2:$LP$20=E$4),0),$B206-1966)</f>
        <v>87.529910000000001</v>
      </c>
      <c r="F206" s="27" cm="1">
        <f t="array" ref="F206">INDEX(GMW!$A$2:$LQ$20,MATCH(1,(GMW!$LQ$2:$LQ$20=F$3)*(GMW!$LP$2:$LP$20=F$4),0),$B206-1966)</f>
        <v>16.843330000000002</v>
      </c>
      <c r="I206" s="28" t="s">
        <v>2174</v>
      </c>
      <c r="J206" s="29">
        <f>C128</f>
        <v>1.6614</v>
      </c>
      <c r="K206" s="30">
        <f>D128</f>
        <v>1.6107670000000001</v>
      </c>
      <c r="L206" s="30">
        <f>E128</f>
        <v>57.050229999999999</v>
      </c>
      <c r="M206" s="30">
        <f>F128</f>
        <v>3.996667</v>
      </c>
    </row>
    <row r="207" spans="1:13" x14ac:dyDescent="0.35">
      <c r="A207" s="27"/>
      <c r="B207" s="28">
        <f t="shared" si="132"/>
        <v>2174</v>
      </c>
      <c r="C207" s="27" cm="1">
        <f t="array" ref="C207">INDEX(GMW!$A$2:$LQ$20,MATCH(1,(GMW!$LQ$2:$LQ$20=C$3)*(GMW!$LP$2:$LP$20=C$4),0),$B207-1966)</f>
        <v>1.2714000000000001</v>
      </c>
      <c r="D207" s="27" cm="1">
        <f t="array" ref="D207">INDEX(GMW!$A$2:$LQ$20,MATCH(1,(GMW!$LQ$2:$LQ$20=D$3)*(GMW!$LP$2:$LP$20=D$4),0),$B207-1966)</f>
        <v>1.2518670000000001</v>
      </c>
      <c r="E207" s="27" cm="1">
        <f t="array" ref="E207">INDEX(GMW!$A$2:$LQ$20,MATCH(1,(GMW!$LQ$2:$LQ$20=E$3)*(GMW!$LP$2:$LP$20=E$4),0),$B207-1966)</f>
        <v>62.682220000000001</v>
      </c>
      <c r="F207" s="27" cm="1">
        <f t="array" ref="F207">INDEX(GMW!$A$2:$LQ$20,MATCH(1,(GMW!$LQ$2:$LQ$20=F$3)*(GMW!$LP$2:$LP$20=F$4),0),$B207-1966)</f>
        <v>11.32667</v>
      </c>
      <c r="I207" s="28" t="s">
        <v>2175</v>
      </c>
      <c r="J207" s="29">
        <f t="shared" ref="J207:L207" si="141">J206+(J209-J206)/3</f>
        <v>1.7044333333333332</v>
      </c>
      <c r="K207" s="30">
        <f t="shared" si="141"/>
        <v>1.6426780000000001</v>
      </c>
      <c r="L207" s="30">
        <f t="shared" si="141"/>
        <v>57.624506666666669</v>
      </c>
      <c r="M207" s="30">
        <f t="shared" ref="M207" si="142">M206+(M209-M206)/3</f>
        <v>3.9700003333333331</v>
      </c>
    </row>
    <row r="208" spans="1:13" x14ac:dyDescent="0.35">
      <c r="A208" s="27"/>
      <c r="B208" s="28">
        <f t="shared" si="132"/>
        <v>2175</v>
      </c>
      <c r="C208" s="27" cm="1">
        <f t="array" ref="C208">INDEX(GMW!$A$2:$LQ$20,MATCH(1,(GMW!$LQ$2:$LQ$20=C$3)*(GMW!$LP$2:$LP$20=C$4),0),$B208-1966)</f>
        <v>1.2206999999999999</v>
      </c>
      <c r="D208" s="27" cm="1">
        <f t="array" ref="D208">INDEX(GMW!$A$2:$LQ$20,MATCH(1,(GMW!$LQ$2:$LQ$20=D$3)*(GMW!$LP$2:$LP$20=D$4),0),$B208-1966)</f>
        <v>1.2659</v>
      </c>
      <c r="E208" s="27" cm="1">
        <f t="array" ref="E208">INDEX(GMW!$A$2:$LQ$20,MATCH(1,(GMW!$LQ$2:$LQ$20=E$3)*(GMW!$LP$2:$LP$20=E$4),0),$B208-1966)</f>
        <v>64.023499999999999</v>
      </c>
      <c r="F208" s="27" cm="1">
        <f t="array" ref="F208">INDEX(GMW!$A$2:$LQ$20,MATCH(1,(GMW!$LQ$2:$LQ$20=F$3)*(GMW!$LP$2:$LP$20=F$4),0),$B208-1966)</f>
        <v>10.76333</v>
      </c>
      <c r="I208" s="28" t="s">
        <v>2176</v>
      </c>
      <c r="J208" s="29">
        <f t="shared" ref="J208:L208" si="143">J206+(J209-J206)*2/3</f>
        <v>1.7474666666666667</v>
      </c>
      <c r="K208" s="30">
        <f t="shared" si="143"/>
        <v>1.6745889999999999</v>
      </c>
      <c r="L208" s="30">
        <f t="shared" si="143"/>
        <v>58.198783333333331</v>
      </c>
      <c r="M208" s="30">
        <f t="shared" ref="M208" si="144">M206+(M209-M206)*2/3</f>
        <v>3.9433336666666667</v>
      </c>
    </row>
    <row r="209" spans="1:13" x14ac:dyDescent="0.35">
      <c r="A209" s="27"/>
      <c r="B209" s="28">
        <f t="shared" si="132"/>
        <v>2176</v>
      </c>
      <c r="C209" s="27" cm="1">
        <f t="array" ref="C209">INDEX(GMW!$A$2:$LQ$20,MATCH(1,(GMW!$LQ$2:$LQ$20=C$3)*(GMW!$LP$2:$LP$20=C$4),0),$B209-1966)</f>
        <v>1.2746999999999999</v>
      </c>
      <c r="D209" s="27" cm="1">
        <f t="array" ref="D209">INDEX(GMW!$A$2:$LQ$20,MATCH(1,(GMW!$LQ$2:$LQ$20=D$3)*(GMW!$LP$2:$LP$20=D$4),0),$B209-1966)</f>
        <v>1.2417</v>
      </c>
      <c r="E209" s="27" cm="1">
        <f t="array" ref="E209">INDEX(GMW!$A$2:$LQ$20,MATCH(1,(GMW!$LQ$2:$LQ$20=E$3)*(GMW!$LP$2:$LP$20=E$4),0),$B209-1966)</f>
        <v>74.531400000000005</v>
      </c>
      <c r="F209" s="27" cm="1">
        <f t="array" ref="F209">INDEX(GMW!$A$2:$LQ$20,MATCH(1,(GMW!$LQ$2:$LQ$20=F$3)*(GMW!$LP$2:$LP$20=F$4),0),$B209-1966)</f>
        <v>13.52333</v>
      </c>
      <c r="I209" s="28" t="s">
        <v>2177</v>
      </c>
      <c r="J209" s="29">
        <f>C129</f>
        <v>1.7905</v>
      </c>
      <c r="K209" s="30">
        <f>D129</f>
        <v>1.7064999999999999</v>
      </c>
      <c r="L209" s="30">
        <f>E129</f>
        <v>58.773060000000001</v>
      </c>
      <c r="M209" s="30">
        <f>F129</f>
        <v>3.9166669999999999</v>
      </c>
    </row>
    <row r="210" spans="1:13" x14ac:dyDescent="0.35">
      <c r="A210" s="27">
        <v>2024</v>
      </c>
      <c r="B210" s="28">
        <f t="shared" si="132"/>
        <v>2177</v>
      </c>
      <c r="C210" s="27" cm="1">
        <f t="array" ref="C210">INDEX(GMW!$A$2:$LQ$20,MATCH(1,(GMW!$LQ$2:$LQ$20=C$3)*(GMW!$LP$2:$LP$20=C$4),0),$B210-1966)</f>
        <v>1.2629999999999999</v>
      </c>
      <c r="D210" s="27" cm="1">
        <f t="array" ref="D210">INDEX(GMW!$A$2:$LQ$20,MATCH(1,(GMW!$LQ$2:$LQ$20=D$3)*(GMW!$LP$2:$LP$20=D$4),0),$B210-1966)</f>
        <v>1.2679</v>
      </c>
      <c r="E210" s="27" cm="1">
        <f t="array" ref="E210">INDEX(GMW!$A$2:$LQ$20,MATCH(1,(GMW!$LQ$2:$LQ$20=E$3)*(GMW!$LP$2:$LP$20=E$4),0),$B210-1966)</f>
        <v>54.611579999999996</v>
      </c>
      <c r="F210" s="27" cm="1">
        <f t="array" ref="F210">INDEX(GMW!$A$2:$LQ$20,MATCH(1,(GMW!$LQ$2:$LQ$20=F$3)*(GMW!$LP$2:$LP$20=F$4),0),$B210-1966)</f>
        <v>8.82</v>
      </c>
      <c r="I210" s="28" t="s">
        <v>2178</v>
      </c>
      <c r="J210" s="29">
        <f t="shared" ref="J210:L210" si="145">J209+(J212-J209)/3</f>
        <v>1.8063</v>
      </c>
      <c r="K210" s="30">
        <f t="shared" si="145"/>
        <v>1.7507109999999999</v>
      </c>
      <c r="L210" s="30">
        <f t="shared" si="145"/>
        <v>60.241529999999997</v>
      </c>
      <c r="M210" s="30">
        <f t="shared" ref="M210" si="146">M209+(M212-M209)/3</f>
        <v>3.9022223333333335</v>
      </c>
    </row>
    <row r="211" spans="1:13" x14ac:dyDescent="0.35">
      <c r="A211" s="27"/>
      <c r="B211" s="28">
        <f t="shared" si="132"/>
        <v>2178</v>
      </c>
      <c r="C211" s="27" cm="1">
        <f t="array" ref="C211">INDEX(GMW!$A$2:$LQ$20,MATCH(1,(GMW!$LQ$2:$LQ$20=C$3)*(GMW!$LP$2:$LP$20=C$4),0),$B211-1966)</f>
        <v>1.27</v>
      </c>
      <c r="D211" s="27" cm="1">
        <f t="array" ref="D211">INDEX(GMW!$A$2:$LQ$20,MATCH(1,(GMW!$LQ$2:$LQ$20=D$3)*(GMW!$LP$2:$LP$20=D$4),0),$B211-1966)</f>
        <v>1.272367</v>
      </c>
      <c r="E211" s="27" cm="1">
        <f t="array" ref="E211">INDEX(GMW!$A$2:$LQ$20,MATCH(1,(GMW!$LQ$2:$LQ$20=E$3)*(GMW!$LP$2:$LP$20=E$4),0),$B211-1966)</f>
        <v>54.366230000000002</v>
      </c>
      <c r="F211" s="27" cm="1">
        <f t="array" ref="F211">INDEX(GMW!$A$2:$LQ$20,MATCH(1,(GMW!$LQ$2:$LQ$20=F$3)*(GMW!$LP$2:$LP$20=F$4),0),$B211-1966)</f>
        <v>8.92</v>
      </c>
      <c r="I211" s="28" t="s">
        <v>2179</v>
      </c>
      <c r="J211" s="29">
        <f t="shared" ref="J211:L211" si="147">J209+(J212-J209)*2/3</f>
        <v>1.8221000000000001</v>
      </c>
      <c r="K211" s="30">
        <f t="shared" si="147"/>
        <v>1.7949219999999999</v>
      </c>
      <c r="L211" s="30">
        <f t="shared" si="147"/>
        <v>61.71</v>
      </c>
      <c r="M211" s="30">
        <f t="shared" ref="M211" si="148">M209+(M212-M209)*2/3</f>
        <v>3.8877776666666666</v>
      </c>
    </row>
    <row r="212" spans="1:13" x14ac:dyDescent="0.35">
      <c r="A212" s="27"/>
      <c r="B212" s="28">
        <f t="shared" si="132"/>
        <v>2179</v>
      </c>
      <c r="C212" s="27" cm="1">
        <f t="array" ref="C212">INDEX(GMW!$A$2:$LQ$20,MATCH(1,(GMW!$LQ$2:$LQ$20=C$3)*(GMW!$LP$2:$LP$20=C$4),0),$B212-1966)</f>
        <v>1.27</v>
      </c>
      <c r="D212" s="27" cm="1">
        <f t="array" ref="D212">INDEX(GMW!$A$2:$LQ$20,MATCH(1,(GMW!$LQ$2:$LQ$20=D$3)*(GMW!$LP$2:$LP$20=D$4),0),$B212-1966)</f>
        <v>1.2700009999999999</v>
      </c>
      <c r="E212" s="27" cm="1">
        <f t="array" ref="E212">INDEX(GMW!$A$2:$LQ$20,MATCH(1,(GMW!$LQ$2:$LQ$20=E$3)*(GMW!$LP$2:$LP$20=E$4),0),$B212-1966)</f>
        <v>60.588560000000001</v>
      </c>
      <c r="F212" s="27" cm="1">
        <f t="array" ref="F212">INDEX(GMW!$A$2:$LQ$20,MATCH(1,(GMW!$LQ$2:$LQ$20=F$3)*(GMW!$LP$2:$LP$20=F$4),0),$B212-1966)</f>
        <v>9.9145099999999999</v>
      </c>
      <c r="I212" s="28" t="s">
        <v>2180</v>
      </c>
      <c r="J212" s="29">
        <f>C130</f>
        <v>1.8379000000000001</v>
      </c>
      <c r="K212" s="30">
        <f>D130</f>
        <v>1.8391329999999999</v>
      </c>
      <c r="L212" s="30">
        <f>E130</f>
        <v>63.178469999999997</v>
      </c>
      <c r="M212" s="30">
        <f>F130</f>
        <v>3.8733330000000001</v>
      </c>
    </row>
    <row r="213" spans="1:13" x14ac:dyDescent="0.35">
      <c r="A213" s="27"/>
      <c r="B213" s="28">
        <f t="shared" si="132"/>
        <v>2180</v>
      </c>
      <c r="C213" s="27" cm="1">
        <f t="array" ref="C213">INDEX(GMW!$A$2:$LQ$20,MATCH(1,(GMW!$LQ$2:$LQ$20=C$3)*(GMW!$LP$2:$LP$20=C$4),0),$B213-1966)</f>
        <v>1.2699990000000001</v>
      </c>
      <c r="D213" s="27" cm="1">
        <f t="array" ref="D213">INDEX(GMW!$A$2:$LQ$20,MATCH(1,(GMW!$LQ$2:$LQ$20=D$3)*(GMW!$LP$2:$LP$20=D$4),0),$B213-1966)</f>
        <v>1.2700009999999999</v>
      </c>
      <c r="E213" s="27" cm="1">
        <f t="array" ref="E213">INDEX(GMW!$A$2:$LQ$20,MATCH(1,(GMW!$LQ$2:$LQ$20=E$3)*(GMW!$LP$2:$LP$20=E$4),0),$B213-1966)</f>
        <v>65.213059999999999</v>
      </c>
      <c r="F213" s="27" cm="1">
        <f t="array" ref="F213">INDEX(GMW!$A$2:$LQ$20,MATCH(1,(GMW!$LQ$2:$LQ$20=F$3)*(GMW!$LP$2:$LP$20=F$4),0),$B213-1966)</f>
        <v>10.67849</v>
      </c>
      <c r="I213" s="28" t="s">
        <v>2181</v>
      </c>
      <c r="J213" s="29">
        <f t="shared" ref="J213:L213" si="149">J212+(J215-J212)/3</f>
        <v>1.8298333333333334</v>
      </c>
      <c r="K213" s="30">
        <f t="shared" si="149"/>
        <v>1.8278219999999998</v>
      </c>
      <c r="L213" s="30">
        <f t="shared" si="149"/>
        <v>64.67346666666667</v>
      </c>
      <c r="M213" s="30">
        <f t="shared" ref="M213" si="150">M212+(M215-M212)/3</f>
        <v>3.9022220000000001</v>
      </c>
    </row>
    <row r="214" spans="1:13" x14ac:dyDescent="0.35">
      <c r="A214" s="27">
        <v>2025</v>
      </c>
      <c r="B214" s="28">
        <f t="shared" si="132"/>
        <v>2181</v>
      </c>
      <c r="C214" s="27" cm="1">
        <f t="array" ref="C214">INDEX(GMW!$A$2:$LQ$20,MATCH(1,(GMW!$LQ$2:$LQ$20=C$3)*(GMW!$LP$2:$LP$20=C$4),0),$B214-1966)</f>
        <v>1.27</v>
      </c>
      <c r="D214" s="27" cm="1">
        <f t="array" ref="D214">INDEX(GMW!$A$2:$LQ$20,MATCH(1,(GMW!$LQ$2:$LQ$20=D$3)*(GMW!$LP$2:$LP$20=D$4),0),$B214-1966)</f>
        <v>1.2700020000000001</v>
      </c>
      <c r="E214" s="27" cm="1">
        <f t="array" ref="E214">INDEX(GMW!$A$2:$LQ$20,MATCH(1,(GMW!$LQ$2:$LQ$20=E$3)*(GMW!$LP$2:$LP$20=E$4),0),$B214-1966)</f>
        <v>66.992909999999995</v>
      </c>
      <c r="F214" s="27" cm="1">
        <f t="array" ref="F214">INDEX(GMW!$A$2:$LQ$20,MATCH(1,(GMW!$LQ$2:$LQ$20=F$3)*(GMW!$LP$2:$LP$20=F$4),0),$B214-1966)</f>
        <v>11</v>
      </c>
      <c r="I214" s="28" t="s">
        <v>2182</v>
      </c>
      <c r="J214" s="29">
        <f t="shared" ref="J214:L214" si="151">J212+(J215-J212)*2/3</f>
        <v>1.8217666666666668</v>
      </c>
      <c r="K214" s="30">
        <f t="shared" si="151"/>
        <v>1.816511</v>
      </c>
      <c r="L214" s="30">
        <f t="shared" si="151"/>
        <v>66.168463333333335</v>
      </c>
      <c r="M214" s="30">
        <f t="shared" ref="M214" si="152">M212+(M215-M212)*2/3</f>
        <v>3.931111</v>
      </c>
    </row>
    <row r="215" spans="1:13" x14ac:dyDescent="0.35">
      <c r="A215" s="27"/>
      <c r="B215" s="28">
        <f t="shared" si="132"/>
        <v>2182</v>
      </c>
      <c r="C215" s="27" cm="1">
        <f t="array" ref="C215">INDEX(GMW!$A$2:$LQ$20,MATCH(1,(GMW!$LQ$2:$LQ$20=C$3)*(GMW!$LP$2:$LP$20=C$4),0),$B215-1966)</f>
        <v>1.27</v>
      </c>
      <c r="D215" s="27" cm="1">
        <f t="array" ref="D215">INDEX(GMW!$A$2:$LQ$20,MATCH(1,(GMW!$LQ$2:$LQ$20=D$3)*(GMW!$LP$2:$LP$20=D$4),0),$B215-1966)</f>
        <v>1.2700009999999999</v>
      </c>
      <c r="E215" s="27" cm="1">
        <f t="array" ref="E215">INDEX(GMW!$A$2:$LQ$20,MATCH(1,(GMW!$LQ$2:$LQ$20=E$3)*(GMW!$LP$2:$LP$20=E$4),0),$B215-1966)</f>
        <v>63.670290000000001</v>
      </c>
      <c r="F215" s="27" cm="1">
        <f t="array" ref="F215">INDEX(GMW!$A$2:$LQ$20,MATCH(1,(GMW!$LQ$2:$LQ$20=F$3)*(GMW!$LP$2:$LP$20=F$4),0),$B215-1966)</f>
        <v>10.514150000000001</v>
      </c>
      <c r="I215" s="28" t="s">
        <v>2183</v>
      </c>
      <c r="J215" s="29">
        <f>C131</f>
        <v>1.8137000000000001</v>
      </c>
      <c r="K215" s="30">
        <f>D131</f>
        <v>1.8051999999999999</v>
      </c>
      <c r="L215" s="30">
        <f>E131</f>
        <v>67.663460000000001</v>
      </c>
      <c r="M215" s="30">
        <f>F131</f>
        <v>3.96</v>
      </c>
    </row>
    <row r="216" spans="1:13" x14ac:dyDescent="0.35">
      <c r="A216" s="27"/>
      <c r="B216" s="28">
        <f t="shared" si="132"/>
        <v>2183</v>
      </c>
      <c r="C216" s="27" cm="1">
        <f t="array" ref="C216">INDEX(GMW!$A$2:$LQ$20,MATCH(1,(GMW!$LQ$2:$LQ$20=C$3)*(GMW!$LP$2:$LP$20=C$4),0),$B216-1966)</f>
        <v>1.27</v>
      </c>
      <c r="D216" s="27" cm="1">
        <f t="array" ref="D216">INDEX(GMW!$A$2:$LQ$20,MATCH(1,(GMW!$LQ$2:$LQ$20=D$3)*(GMW!$LP$2:$LP$20=D$4),0),$B216-1966)</f>
        <v>1.2700009999999999</v>
      </c>
      <c r="E216" s="27" cm="1">
        <f t="array" ref="E216">INDEX(GMW!$A$2:$LQ$20,MATCH(1,(GMW!$LQ$2:$LQ$20=E$3)*(GMW!$LP$2:$LP$20=E$4),0),$B216-1966)</f>
        <v>63.438450000000003</v>
      </c>
      <c r="F216" s="27" cm="1">
        <f t="array" ref="F216">INDEX(GMW!$A$2:$LQ$20,MATCH(1,(GMW!$LQ$2:$LQ$20=F$3)*(GMW!$LP$2:$LP$20=F$4),0),$B216-1966)</f>
        <v>10.08145</v>
      </c>
      <c r="I216" s="28" t="s">
        <v>2184</v>
      </c>
      <c r="J216" s="29">
        <f t="shared" ref="J216:L216" si="153">J215+(J218-J215)/3</f>
        <v>1.8122666666666667</v>
      </c>
      <c r="K216" s="30">
        <f t="shared" si="153"/>
        <v>1.8097666666666665</v>
      </c>
      <c r="L216" s="30">
        <f t="shared" si="153"/>
        <v>66.369773333333342</v>
      </c>
      <c r="M216" s="30">
        <f t="shared" ref="M216" si="154">M215+(M218-M215)/3</f>
        <v>4.0877776666666668</v>
      </c>
    </row>
    <row r="217" spans="1:13" x14ac:dyDescent="0.35">
      <c r="A217" s="27"/>
      <c r="B217" s="28">
        <f t="shared" si="132"/>
        <v>2184</v>
      </c>
      <c r="C217" s="27" cm="1">
        <f t="array" ref="C217">INDEX(GMW!$A$2:$LQ$20,MATCH(1,(GMW!$LQ$2:$LQ$20=C$3)*(GMW!$LP$2:$LP$20=C$4),0),$B217-1966)</f>
        <v>1.27</v>
      </c>
      <c r="D217" s="27" cm="1">
        <f t="array" ref="D217">INDEX(GMW!$A$2:$LQ$20,MATCH(1,(GMW!$LQ$2:$LQ$20=D$3)*(GMW!$LP$2:$LP$20=D$4),0),$B217-1966)</f>
        <v>1.2700009999999999</v>
      </c>
      <c r="E217" s="27" cm="1">
        <f t="array" ref="E217">INDEX(GMW!$A$2:$LQ$20,MATCH(1,(GMW!$LQ$2:$LQ$20=E$3)*(GMW!$LP$2:$LP$20=E$4),0),$B217-1966)</f>
        <v>62.396599999999999</v>
      </c>
      <c r="F217" s="27" cm="1">
        <f t="array" ref="F217">INDEX(GMW!$A$2:$LQ$20,MATCH(1,(GMW!$LQ$2:$LQ$20=F$3)*(GMW!$LP$2:$LP$20=F$4),0),$B217-1966)</f>
        <v>9.6211110000000009</v>
      </c>
      <c r="I217" s="28" t="s">
        <v>2185</v>
      </c>
      <c r="J217" s="29">
        <f t="shared" ref="J217:L217" si="155">J215+(J218-J215)*2/3</f>
        <v>1.8108333333333333</v>
      </c>
      <c r="K217" s="30">
        <f t="shared" si="155"/>
        <v>1.8143333333333334</v>
      </c>
      <c r="L217" s="30">
        <f t="shared" si="155"/>
        <v>65.076086666666669</v>
      </c>
      <c r="M217" s="30">
        <f t="shared" ref="M217" si="156">M215+(M218-M215)*2/3</f>
        <v>4.2155553333333335</v>
      </c>
    </row>
    <row r="218" spans="1:13" x14ac:dyDescent="0.35">
      <c r="A218" s="27">
        <v>2026</v>
      </c>
      <c r="B218" s="28">
        <f t="shared" si="132"/>
        <v>2185</v>
      </c>
      <c r="C218" s="27" cm="1">
        <f t="array" ref="C218">INDEX(GMW!$A$2:$LQ$20,MATCH(1,(GMW!$LQ$2:$LQ$20=C$3)*(GMW!$LP$2:$LP$20=C$4),0),$B218-1966)</f>
        <v>1.2714620000000001</v>
      </c>
      <c r="D218" s="27" cm="1">
        <f t="array" ref="D218">INDEX(GMW!$A$2:$LQ$20,MATCH(1,(GMW!$LQ$2:$LQ$20=D$3)*(GMW!$LP$2:$LP$20=D$4),0),$B218-1966)</f>
        <v>1.270732</v>
      </c>
      <c r="E218" s="27" cm="1">
        <f t="array" ref="E218">INDEX(GMW!$A$2:$LQ$20,MATCH(1,(GMW!$LQ$2:$LQ$20=E$3)*(GMW!$LP$2:$LP$20=E$4),0),$B218-1966)</f>
        <v>61.727400000000003</v>
      </c>
      <c r="F218" s="27" cm="1">
        <f t="array" ref="F218">INDEX(GMW!$A$2:$LQ$20,MATCH(1,(GMW!$LQ$2:$LQ$20=F$3)*(GMW!$LP$2:$LP$20=F$4),0),$B218-1966)</f>
        <v>9.4066670000000006</v>
      </c>
      <c r="I218" s="28" t="s">
        <v>2186</v>
      </c>
      <c r="J218" s="29">
        <f>C132</f>
        <v>1.8093999999999999</v>
      </c>
      <c r="K218" s="30">
        <f>D132</f>
        <v>1.8189</v>
      </c>
      <c r="L218" s="30">
        <f>E132</f>
        <v>63.782400000000003</v>
      </c>
      <c r="M218" s="30">
        <f>F132</f>
        <v>4.3433330000000003</v>
      </c>
    </row>
    <row r="219" spans="1:13" x14ac:dyDescent="0.35">
      <c r="A219" s="27"/>
      <c r="B219" s="28">
        <f t="shared" si="132"/>
        <v>2186</v>
      </c>
      <c r="C219" s="27" cm="1">
        <f t="array" ref="C219">INDEX(GMW!$A$2:$LQ$20,MATCH(1,(GMW!$LQ$2:$LQ$20=C$3)*(GMW!$LP$2:$LP$20=C$4),0),$B219-1966)</f>
        <v>1.2741180000000001</v>
      </c>
      <c r="D219" s="27" cm="1">
        <f t="array" ref="D219">INDEX(GMW!$A$2:$LQ$20,MATCH(1,(GMW!$LQ$2:$LQ$20=D$3)*(GMW!$LP$2:$LP$20=D$4),0),$B219-1966)</f>
        <v>1.2727900000000001</v>
      </c>
      <c r="E219" s="27" cm="1">
        <f t="array" ref="E219">INDEX(GMW!$A$2:$LQ$20,MATCH(1,(GMW!$LQ$2:$LQ$20=E$3)*(GMW!$LP$2:$LP$20=E$4),0),$B219-1966)</f>
        <v>61.091670000000001</v>
      </c>
      <c r="F219" s="27" cm="1">
        <f t="array" ref="F219">INDEX(GMW!$A$2:$LQ$20,MATCH(1,(GMW!$LQ$2:$LQ$20=F$3)*(GMW!$LP$2:$LP$20=F$4),0),$B219-1966)</f>
        <v>9.2200000000000006</v>
      </c>
      <c r="I219" s="28" t="s">
        <v>2187</v>
      </c>
      <c r="J219" s="29">
        <f t="shared" ref="J219:L219" si="157">J218+(J221-J218)/3</f>
        <v>1.8462333333333332</v>
      </c>
      <c r="K219" s="30">
        <f t="shared" si="157"/>
        <v>1.8341890000000001</v>
      </c>
      <c r="L219" s="30">
        <f t="shared" si="157"/>
        <v>66.965900000000005</v>
      </c>
      <c r="M219" s="30">
        <f t="shared" ref="M219" si="158">M218+(M221-M218)/3</f>
        <v>4.5399996666666667</v>
      </c>
    </row>
    <row r="220" spans="1:13" x14ac:dyDescent="0.35">
      <c r="A220" s="27"/>
      <c r="B220" s="28">
        <f t="shared" si="132"/>
        <v>2187</v>
      </c>
      <c r="C220" s="27" cm="1">
        <f t="array" ref="C220">INDEX(GMW!$A$2:$LQ$20,MATCH(1,(GMW!$LQ$2:$LQ$20=C$3)*(GMW!$LP$2:$LP$20=C$4),0),$B220-1966)</f>
        <v>1.27677</v>
      </c>
      <c r="D220" s="27" cm="1">
        <f t="array" ref="D220">INDEX(GMW!$A$2:$LQ$20,MATCH(1,(GMW!$LQ$2:$LQ$20=D$3)*(GMW!$LP$2:$LP$20=D$4),0),$B220-1966)</f>
        <v>1.2754449999999999</v>
      </c>
      <c r="E220" s="27" cm="1">
        <f t="array" ref="E220">INDEX(GMW!$A$2:$LQ$20,MATCH(1,(GMW!$LQ$2:$LQ$20=E$3)*(GMW!$LP$2:$LP$20=E$4),0),$B220-1966)</f>
        <v>60.973689999999998</v>
      </c>
      <c r="F220" s="27" cm="1">
        <f t="array" ref="F220">INDEX(GMW!$A$2:$LQ$20,MATCH(1,(GMW!$LQ$2:$LQ$20=F$3)*(GMW!$LP$2:$LP$20=F$4),0),$B220-1966)</f>
        <v>9.19</v>
      </c>
      <c r="I220" s="28" t="s">
        <v>2188</v>
      </c>
      <c r="J220" s="29">
        <f t="shared" ref="J220:L220" si="159">J218+(J221-J218)*2/3</f>
        <v>1.8830666666666667</v>
      </c>
      <c r="K220" s="30">
        <f t="shared" si="159"/>
        <v>1.849478</v>
      </c>
      <c r="L220" s="30">
        <f t="shared" si="159"/>
        <v>70.1494</v>
      </c>
      <c r="M220" s="30">
        <f t="shared" ref="M220" si="160">M218+(M221-M218)*2/3</f>
        <v>4.7366663333333339</v>
      </c>
    </row>
    <row r="221" spans="1:13" x14ac:dyDescent="0.35">
      <c r="A221" s="27"/>
      <c r="B221" s="28">
        <f t="shared" si="132"/>
        <v>2188</v>
      </c>
      <c r="C221" s="27" cm="1">
        <f t="array" ref="C221">INDEX(GMW!$A$2:$LQ$20,MATCH(1,(GMW!$LQ$2:$LQ$20=C$3)*(GMW!$LP$2:$LP$20=C$4),0),$B221-1966)</f>
        <v>1.280567</v>
      </c>
      <c r="D221" s="27" cm="1">
        <f t="array" ref="D221">INDEX(GMW!$A$2:$LQ$20,MATCH(1,(GMW!$LQ$2:$LQ$20=D$3)*(GMW!$LP$2:$LP$20=D$4),0),$B221-1966)</f>
        <v>1.2786690000000001</v>
      </c>
      <c r="E221" s="27" cm="1">
        <f t="array" ref="E221">INDEX(GMW!$A$2:$LQ$20,MATCH(1,(GMW!$LQ$2:$LQ$20=E$3)*(GMW!$LP$2:$LP$20=E$4),0),$B221-1966)</f>
        <v>60.987960000000001</v>
      </c>
      <c r="F221" s="27" cm="1">
        <f t="array" ref="F221">INDEX(GMW!$A$2:$LQ$20,MATCH(1,(GMW!$LQ$2:$LQ$20=F$3)*(GMW!$LP$2:$LP$20=F$4),0),$B221-1966)</f>
        <v>9.18</v>
      </c>
      <c r="I221" s="28" t="s">
        <v>2189</v>
      </c>
      <c r="J221" s="29">
        <f>C133</f>
        <v>1.9198999999999999</v>
      </c>
      <c r="K221" s="30">
        <f>D133</f>
        <v>1.8647670000000001</v>
      </c>
      <c r="L221" s="30">
        <f>E133</f>
        <v>73.332899999999995</v>
      </c>
      <c r="M221" s="30">
        <f>F133</f>
        <v>4.9333330000000002</v>
      </c>
    </row>
    <row r="222" spans="1:13" x14ac:dyDescent="0.35">
      <c r="A222" s="27">
        <v>2027</v>
      </c>
      <c r="B222" s="28">
        <f t="shared" si="132"/>
        <v>2189</v>
      </c>
      <c r="C222" s="27" cm="1">
        <f t="array" ref="C222">INDEX(GMW!$A$2:$LQ$20,MATCH(1,(GMW!$LQ$2:$LQ$20=C$3)*(GMW!$LP$2:$LP$20=C$4),0),$B222-1966)</f>
        <v>1.285158</v>
      </c>
      <c r="D222" s="27" cm="1">
        <f t="array" ref="D222">INDEX(GMW!$A$2:$LQ$20,MATCH(1,(GMW!$LQ$2:$LQ$20=D$3)*(GMW!$LP$2:$LP$20=D$4),0),$B222-1966)</f>
        <v>1.2828630000000001</v>
      </c>
      <c r="E222" s="27" cm="1">
        <f t="array" ref="E222">INDEX(GMW!$A$2:$LQ$20,MATCH(1,(GMW!$LQ$2:$LQ$20=E$3)*(GMW!$LP$2:$LP$20=E$4),0),$B222-1966)</f>
        <v>61.049810000000001</v>
      </c>
      <c r="F222" s="27" cm="1">
        <f t="array" ref="F222">INDEX(GMW!$A$2:$LQ$20,MATCH(1,(GMW!$LQ$2:$LQ$20=F$3)*(GMW!$LP$2:$LP$20=F$4),0),$B222-1966)</f>
        <v>9.1775640000000003</v>
      </c>
      <c r="I222" s="28" t="s">
        <v>2190</v>
      </c>
      <c r="J222" s="29">
        <f t="shared" ref="J222:L222" si="161">J221+(J224-J221)/3</f>
        <v>1.9100666666666666</v>
      </c>
      <c r="K222" s="30">
        <f t="shared" si="161"/>
        <v>1.8733223333333333</v>
      </c>
      <c r="L222" s="30">
        <f t="shared" si="161"/>
        <v>74.131116666666657</v>
      </c>
      <c r="M222" s="30">
        <f t="shared" ref="M222" si="162">M221+(M224-M221)/3</f>
        <v>5.1188886666666669</v>
      </c>
    </row>
    <row r="223" spans="1:13" x14ac:dyDescent="0.35">
      <c r="A223" s="27"/>
      <c r="B223" s="28">
        <f t="shared" si="132"/>
        <v>2190</v>
      </c>
      <c r="C223" s="27" cm="1">
        <f t="array" ref="C223">INDEX(GMW!$A$2:$LQ$20,MATCH(1,(GMW!$LQ$2:$LQ$20=C$3)*(GMW!$LP$2:$LP$20=C$4),0),$B223-1966)</f>
        <v>1.2897419999999999</v>
      </c>
      <c r="D223" s="27" cm="1">
        <f t="array" ref="D223">INDEX(GMW!$A$2:$LQ$20,MATCH(1,(GMW!$LQ$2:$LQ$20=D$3)*(GMW!$LP$2:$LP$20=D$4),0),$B223-1966)</f>
        <v>1.2874509999999999</v>
      </c>
      <c r="E223" s="27" cm="1">
        <f t="array" ref="E223">INDEX(GMW!$A$2:$LQ$20,MATCH(1,(GMW!$LQ$2:$LQ$20=E$3)*(GMW!$LP$2:$LP$20=E$4),0),$B223-1966)</f>
        <v>61.121299999999998</v>
      </c>
      <c r="F223" s="27" cm="1">
        <f t="array" ref="F223">INDEX(GMW!$A$2:$LQ$20,MATCH(1,(GMW!$LQ$2:$LQ$20=F$3)*(GMW!$LP$2:$LP$20=F$4),0),$B223-1966)</f>
        <v>9.1775640000000003</v>
      </c>
      <c r="I223" s="28" t="s">
        <v>2191</v>
      </c>
      <c r="J223" s="29">
        <f t="shared" ref="J223:L223" si="163">J221+(J224-J221)*2/3</f>
        <v>1.9002333333333334</v>
      </c>
      <c r="K223" s="30">
        <f t="shared" si="163"/>
        <v>1.8818776666666668</v>
      </c>
      <c r="L223" s="30">
        <f t="shared" si="163"/>
        <v>74.929333333333332</v>
      </c>
      <c r="M223" s="30">
        <f t="shared" ref="M223" si="164">M221+(M224-M221)*2/3</f>
        <v>5.3044443333333335</v>
      </c>
    </row>
    <row r="224" spans="1:13" x14ac:dyDescent="0.35">
      <c r="A224" s="27"/>
      <c r="B224" s="28">
        <f t="shared" si="132"/>
        <v>2191</v>
      </c>
      <c r="C224" s="27" cm="1">
        <f t="array" ref="C224">INDEX(GMW!$A$2:$LQ$20,MATCH(1,(GMW!$LQ$2:$LQ$20=C$3)*(GMW!$LP$2:$LP$20=C$4),0),$B224-1966)</f>
        <v>1.294319</v>
      </c>
      <c r="D224" s="27" cm="1">
        <f t="array" ref="D224">INDEX(GMW!$A$2:$LQ$20,MATCH(1,(GMW!$LQ$2:$LQ$20=D$3)*(GMW!$LP$2:$LP$20=D$4),0),$B224-1966)</f>
        <v>1.2920309999999999</v>
      </c>
      <c r="E224" s="27" cm="1">
        <f t="array" ref="E224">INDEX(GMW!$A$2:$LQ$20,MATCH(1,(GMW!$LQ$2:$LQ$20=E$3)*(GMW!$LP$2:$LP$20=E$4),0),$B224-1966)</f>
        <v>61.263570000000001</v>
      </c>
      <c r="F224" s="27" cm="1">
        <f t="array" ref="F224">INDEX(GMW!$A$2:$LQ$20,MATCH(1,(GMW!$LQ$2:$LQ$20=F$3)*(GMW!$LP$2:$LP$20=F$4),0),$B224-1966)</f>
        <v>9.1959180000000007</v>
      </c>
      <c r="I224" s="28" t="s">
        <v>2192</v>
      </c>
      <c r="J224" s="29">
        <f>C134</f>
        <v>1.8904000000000001</v>
      </c>
      <c r="K224" s="30">
        <f>D134</f>
        <v>1.890433</v>
      </c>
      <c r="L224" s="30">
        <f>E134</f>
        <v>75.727549999999994</v>
      </c>
      <c r="M224" s="30">
        <f>F134</f>
        <v>5.49</v>
      </c>
    </row>
    <row r="225" spans="1:13" x14ac:dyDescent="0.35">
      <c r="A225" s="27"/>
      <c r="B225" s="28">
        <f t="shared" si="132"/>
        <v>2192</v>
      </c>
      <c r="C225" s="27" cm="1">
        <f t="array" ref="C225">INDEX(GMW!$A$2:$LQ$20,MATCH(1,(GMW!$LQ$2:$LQ$20=C$3)*(GMW!$LP$2:$LP$20=C$4),0),$B225-1966)</f>
        <v>1.298889</v>
      </c>
      <c r="D225" s="27" cm="1">
        <f t="array" ref="D225">INDEX(GMW!$A$2:$LQ$20,MATCH(1,(GMW!$LQ$2:$LQ$20=D$3)*(GMW!$LP$2:$LP$20=D$4),0),$B225-1966)</f>
        <v>1.296605</v>
      </c>
      <c r="E225" s="27" cm="1">
        <f t="array" ref="E225">INDEX(GMW!$A$2:$LQ$20,MATCH(1,(GMW!$LQ$2:$LQ$20=E$3)*(GMW!$LP$2:$LP$20=E$4),0),$B225-1966)</f>
        <v>61.406300000000002</v>
      </c>
      <c r="F225" s="27" cm="1">
        <f t="array" ref="F225">INDEX(GMW!$A$2:$LQ$20,MATCH(1,(GMW!$LQ$2:$LQ$20=F$3)*(GMW!$LP$2:$LP$20=F$4),0),$B225-1966)</f>
        <v>9.2143099999999993</v>
      </c>
      <c r="I225" s="28" t="s">
        <v>2193</v>
      </c>
      <c r="J225" s="29">
        <f t="shared" ref="J225:L225" si="165">J224+(J227-J224)/3</f>
        <v>1.8577666666666668</v>
      </c>
      <c r="K225" s="30">
        <f t="shared" si="165"/>
        <v>1.878922</v>
      </c>
      <c r="L225" s="30">
        <f t="shared" si="165"/>
        <v>77.655599999999993</v>
      </c>
      <c r="M225" s="30">
        <f t="shared" ref="M225" si="166">M224+(M227-M224)/3</f>
        <v>5.6222223333333332</v>
      </c>
    </row>
    <row r="226" spans="1:13" x14ac:dyDescent="0.35">
      <c r="A226" s="27">
        <v>2028</v>
      </c>
      <c r="B226" s="28">
        <f t="shared" si="132"/>
        <v>2193</v>
      </c>
      <c r="C226" s="27" cm="1">
        <f t="array" ref="C226">INDEX(GMW!$A$2:$LQ$20,MATCH(1,(GMW!$LQ$2:$LQ$20=C$3)*(GMW!$LP$2:$LP$20=C$4),0),$B226-1966)</f>
        <v>1.3034539999999999</v>
      </c>
      <c r="D226" s="27" cm="1">
        <f t="array" ref="D226">INDEX(GMW!$A$2:$LQ$20,MATCH(1,(GMW!$LQ$2:$LQ$20=D$3)*(GMW!$LP$2:$LP$20=D$4),0),$B226-1966)</f>
        <v>1.301172</v>
      </c>
      <c r="E226" s="27" cm="1">
        <f t="array" ref="E226">INDEX(GMW!$A$2:$LQ$20,MATCH(1,(GMW!$LQ$2:$LQ$20=E$3)*(GMW!$LP$2:$LP$20=E$4),0),$B226-1966)</f>
        <v>61.610849999999999</v>
      </c>
      <c r="F226" s="27" cm="1">
        <f t="array" ref="F226">INDEX(GMW!$A$2:$LQ$20,MATCH(1,(GMW!$LQ$2:$LQ$20=F$3)*(GMW!$LP$2:$LP$20=F$4),0),$B226-1966)</f>
        <v>9.2419530000000005</v>
      </c>
      <c r="I226" s="28" t="s">
        <v>2194</v>
      </c>
      <c r="J226" s="29">
        <f t="shared" ref="J226:L226" si="167">J224+(J227-J224)*2/3</f>
        <v>1.8251333333333333</v>
      </c>
      <c r="K226" s="30">
        <f t="shared" si="167"/>
        <v>1.8674110000000002</v>
      </c>
      <c r="L226" s="30">
        <f t="shared" si="167"/>
        <v>79.583650000000006</v>
      </c>
      <c r="M226" s="30">
        <f t="shared" ref="M226" si="168">M224+(M227-M224)*2/3</f>
        <v>5.7544446666666671</v>
      </c>
    </row>
    <row r="227" spans="1:13" x14ac:dyDescent="0.35">
      <c r="A227" s="27"/>
      <c r="B227" s="28">
        <f t="shared" si="132"/>
        <v>2194</v>
      </c>
      <c r="C227" s="27" cm="1">
        <f t="array" ref="C227">INDEX(GMW!$A$2:$LQ$20,MATCH(1,(GMW!$LQ$2:$LQ$20=C$3)*(GMW!$LP$2:$LP$20=C$4),0),$B227-1966)</f>
        <v>1.308012</v>
      </c>
      <c r="D227" s="27" cm="1">
        <f t="array" ref="D227">INDEX(GMW!$A$2:$LQ$20,MATCH(1,(GMW!$LQ$2:$LQ$20=D$3)*(GMW!$LP$2:$LP$20=D$4),0),$B227-1966)</f>
        <v>1.305734</v>
      </c>
      <c r="E227" s="27" cm="1">
        <f t="array" ref="E227">INDEX(GMW!$A$2:$LQ$20,MATCH(1,(GMW!$LQ$2:$LQ$20=E$3)*(GMW!$LP$2:$LP$20=E$4),0),$B227-1966)</f>
        <v>61.81617</v>
      </c>
      <c r="F227" s="27" cm="1">
        <f t="array" ref="F227">INDEX(GMW!$A$2:$LQ$20,MATCH(1,(GMW!$LQ$2:$LQ$20=F$3)*(GMW!$LP$2:$LP$20=F$4),0),$B227-1966)</f>
        <v>9.269679</v>
      </c>
      <c r="I227" s="28" t="s">
        <v>2195</v>
      </c>
      <c r="J227" s="29">
        <f>C135</f>
        <v>1.7925</v>
      </c>
      <c r="K227" s="30">
        <f>D135</f>
        <v>1.8559000000000001</v>
      </c>
      <c r="L227" s="30">
        <f>E135</f>
        <v>81.511700000000005</v>
      </c>
      <c r="M227" s="30">
        <f>F135</f>
        <v>5.8866670000000001</v>
      </c>
    </row>
    <row r="228" spans="1:13" x14ac:dyDescent="0.35">
      <c r="A228" s="27"/>
      <c r="B228" s="28">
        <f t="shared" si="132"/>
        <v>2195</v>
      </c>
      <c r="C228" s="27" cm="1">
        <f t="array" ref="C228">INDEX(GMW!$A$2:$LQ$20,MATCH(1,(GMW!$LQ$2:$LQ$20=C$3)*(GMW!$LP$2:$LP$20=C$4),0),$B228-1966)</f>
        <v>1.311688</v>
      </c>
      <c r="D228" s="27" cm="1">
        <f t="array" ref="D228">INDEX(GMW!$A$2:$LQ$20,MATCH(1,(GMW!$LQ$2:$LQ$20=D$3)*(GMW!$LP$2:$LP$20=D$4),0),$B228-1966)</f>
        <v>1.3098510000000001</v>
      </c>
      <c r="E228" s="27" cm="1">
        <f t="array" ref="E228">INDEX(GMW!$A$2:$LQ$20,MATCH(1,(GMW!$LQ$2:$LQ$20=E$3)*(GMW!$LP$2:$LP$20=E$4),0),$B228-1966)</f>
        <v>62.022300000000001</v>
      </c>
      <c r="F228" s="27" cm="1">
        <f t="array" ref="F228">INDEX(GMW!$A$2:$LQ$20,MATCH(1,(GMW!$LQ$2:$LQ$20=F$3)*(GMW!$LP$2:$LP$20=F$4),0),$B228-1966)</f>
        <v>9.2974879999999995</v>
      </c>
      <c r="I228" s="28" t="s">
        <v>2196</v>
      </c>
      <c r="J228" s="29">
        <f t="shared" ref="J228:L228" si="169">J227+(J230-J227)/3</f>
        <v>1.7846</v>
      </c>
      <c r="K228" s="30">
        <f t="shared" si="169"/>
        <v>1.8320776666666667</v>
      </c>
      <c r="L228" s="30">
        <f t="shared" si="169"/>
        <v>91.130099999999999</v>
      </c>
      <c r="M228" s="30">
        <f t="shared" ref="M228" si="170">M227+(M230-M227)/3</f>
        <v>6.0977779999999999</v>
      </c>
    </row>
    <row r="229" spans="1:13" x14ac:dyDescent="0.35">
      <c r="A229" s="27"/>
      <c r="B229" s="28">
        <f t="shared" si="132"/>
        <v>2196</v>
      </c>
      <c r="C229" s="27" cm="1">
        <f t="array" ref="C229">INDEX(GMW!$A$2:$LQ$20,MATCH(1,(GMW!$LQ$2:$LQ$20=C$3)*(GMW!$LP$2:$LP$20=C$4),0),$B229-1966)</f>
        <v>1.315358</v>
      </c>
      <c r="D229" s="27" cm="1">
        <f t="array" ref="D229">INDEX(GMW!$A$2:$LQ$20,MATCH(1,(GMW!$LQ$2:$LQ$20=D$3)*(GMW!$LP$2:$LP$20=D$4),0),$B229-1966)</f>
        <v>1.3135239999999999</v>
      </c>
      <c r="E229" s="27" cm="1">
        <f t="array" ref="E229">INDEX(GMW!$A$2:$LQ$20,MATCH(1,(GMW!$LQ$2:$LQ$20=E$3)*(GMW!$LP$2:$LP$20=E$4),0),$B229-1966)</f>
        <v>62.229190000000003</v>
      </c>
      <c r="F229" s="27" cm="1">
        <f t="array" ref="F229">INDEX(GMW!$A$2:$LQ$20,MATCH(1,(GMW!$LQ$2:$LQ$20=F$3)*(GMW!$LP$2:$LP$20=F$4),0),$B229-1966)</f>
        <v>9.3253799999999991</v>
      </c>
      <c r="I229" s="28" t="s">
        <v>2197</v>
      </c>
      <c r="J229" s="29">
        <f t="shared" ref="J229:L229" si="171">J227+(J230-J227)*2/3</f>
        <v>1.7766999999999999</v>
      </c>
      <c r="K229" s="30">
        <f t="shared" si="171"/>
        <v>1.8082553333333333</v>
      </c>
      <c r="L229" s="30">
        <f t="shared" si="171"/>
        <v>100.74850000000001</v>
      </c>
      <c r="M229" s="30">
        <f t="shared" ref="M229" si="172">M227+(M230-M227)*2/3</f>
        <v>6.3088889999999997</v>
      </c>
    </row>
    <row r="230" spans="1:13" x14ac:dyDescent="0.35">
      <c r="A230" s="27">
        <v>2029</v>
      </c>
      <c r="B230" s="28">
        <f t="shared" si="132"/>
        <v>2197</v>
      </c>
      <c r="C230" s="27" cm="1">
        <f t="array" ref="C230">INDEX(GMW!$A$2:$LQ$20,MATCH(1,(GMW!$LQ$2:$LQ$20=C$3)*(GMW!$LP$2:$LP$20=C$4),0),$B230-1966)</f>
        <v>1.3190230000000001</v>
      </c>
      <c r="D230" s="27" cm="1">
        <f t="array" ref="D230">INDEX(GMW!$A$2:$LQ$20,MATCH(1,(GMW!$LQ$2:$LQ$20=D$3)*(GMW!$LP$2:$LP$20=D$4),0),$B230-1966)</f>
        <v>1.317191</v>
      </c>
      <c r="E230" s="27" cm="1">
        <f t="array" ref="E230">INDEX(GMW!$A$2:$LQ$20,MATCH(1,(GMW!$LQ$2:$LQ$20=E$3)*(GMW!$LP$2:$LP$20=E$4),0),$B230-1966)</f>
        <v>62.472700000000003</v>
      </c>
      <c r="F230" s="27" cm="1">
        <f t="array" ref="F230">INDEX(GMW!$A$2:$LQ$20,MATCH(1,(GMW!$LQ$2:$LQ$20=F$3)*(GMW!$LP$2:$LP$20=F$4),0),$B230-1966)</f>
        <v>9.3626819999999995</v>
      </c>
      <c r="I230" s="28" t="s">
        <v>2198</v>
      </c>
      <c r="J230" s="29">
        <f>C136</f>
        <v>1.7687999999999999</v>
      </c>
      <c r="K230" s="30">
        <f>D136</f>
        <v>1.7844329999999999</v>
      </c>
      <c r="L230" s="30">
        <f>E136</f>
        <v>110.3669</v>
      </c>
      <c r="M230" s="30">
        <f>F136</f>
        <v>6.52</v>
      </c>
    </row>
    <row r="231" spans="1:13" x14ac:dyDescent="0.35">
      <c r="A231" s="27"/>
      <c r="B231" s="28">
        <f t="shared" si="132"/>
        <v>2198</v>
      </c>
      <c r="C231" s="27" cm="1">
        <f t="array" ref="C231">INDEX(GMW!$A$2:$LQ$20,MATCH(1,(GMW!$LQ$2:$LQ$20=C$3)*(GMW!$LP$2:$LP$20=C$4),0),$B231-1966)</f>
        <v>1.3226819999999999</v>
      </c>
      <c r="D231" s="27" cm="1">
        <f t="array" ref="D231">INDEX(GMW!$A$2:$LQ$20,MATCH(1,(GMW!$LQ$2:$LQ$20=D$3)*(GMW!$LP$2:$LP$20=D$4),0),$B231-1966)</f>
        <v>1.3208530000000001</v>
      </c>
      <c r="E231" s="27" cm="1">
        <f t="array" ref="E231">INDEX(GMW!$A$2:$LQ$20,MATCH(1,(GMW!$LQ$2:$LQ$20=E$3)*(GMW!$LP$2:$LP$20=E$4),0),$B231-1966)</f>
        <v>62.71725</v>
      </c>
      <c r="F231" s="27" cm="1">
        <f t="array" ref="F231">INDEX(GMW!$A$2:$LQ$20,MATCH(1,(GMW!$LQ$2:$LQ$20=F$3)*(GMW!$LP$2:$LP$20=F$4),0),$B231-1966)</f>
        <v>9.4001330000000003</v>
      </c>
      <c r="I231" s="28" t="s">
        <v>2199</v>
      </c>
      <c r="J231" s="29">
        <f t="shared" ref="J231:L231" si="173">J230+(J233-J230)/3</f>
        <v>1.7513999999999998</v>
      </c>
      <c r="K231" s="30">
        <f t="shared" si="173"/>
        <v>1.772322</v>
      </c>
      <c r="L231" s="30">
        <f t="shared" si="173"/>
        <v>117.70923333333333</v>
      </c>
      <c r="M231" s="30">
        <f t="shared" ref="M231" si="174">M230+(M233-M230)/3</f>
        <v>6.8166666666666664</v>
      </c>
    </row>
    <row r="232" spans="1:13" x14ac:dyDescent="0.35">
      <c r="A232" s="27"/>
      <c r="B232" s="28">
        <f t="shared" si="132"/>
        <v>2199</v>
      </c>
      <c r="C232" s="27" cm="1">
        <f t="array" ref="C232">INDEX(GMW!$A$2:$LQ$20,MATCH(1,(GMW!$LQ$2:$LQ$20=C$3)*(GMW!$LP$2:$LP$20=C$4),0),$B232-1966)</f>
        <v>1.326336</v>
      </c>
      <c r="D232" s="27" cm="1">
        <f t="array" ref="D232">INDEX(GMW!$A$2:$LQ$20,MATCH(1,(GMW!$LQ$2:$LQ$20=D$3)*(GMW!$LP$2:$LP$20=D$4),0),$B232-1966)</f>
        <v>1.3245089999999999</v>
      </c>
      <c r="E232" s="27" cm="1">
        <f t="array" ref="E232">INDEX(GMW!$A$2:$LQ$20,MATCH(1,(GMW!$LQ$2:$LQ$20=E$3)*(GMW!$LP$2:$LP$20=E$4),0),$B232-1966)</f>
        <v>62.96284</v>
      </c>
      <c r="F232" s="27" cm="1">
        <f t="array" ref="F232">INDEX(GMW!$A$2:$LQ$20,MATCH(1,(GMW!$LQ$2:$LQ$20=F$3)*(GMW!$LP$2:$LP$20=F$4),0),$B232-1966)</f>
        <v>9.4377340000000007</v>
      </c>
      <c r="I232" s="28" t="s">
        <v>2200</v>
      </c>
      <c r="J232" s="29">
        <f t="shared" ref="J232:L232" si="175">J230+(J233-J230)*2/3</f>
        <v>1.734</v>
      </c>
      <c r="K232" s="30">
        <f t="shared" si="175"/>
        <v>1.760211</v>
      </c>
      <c r="L232" s="30">
        <f t="shared" si="175"/>
        <v>125.05156666666667</v>
      </c>
      <c r="M232" s="30">
        <f t="shared" ref="M232" si="176">M230+(M233-M230)*2/3</f>
        <v>7.1133333333333333</v>
      </c>
    </row>
    <row r="233" spans="1:13" x14ac:dyDescent="0.35">
      <c r="A233" s="27"/>
      <c r="B233" s="28">
        <f t="shared" si="132"/>
        <v>2200</v>
      </c>
      <c r="C233" s="27" cm="1">
        <f t="array" ref="C233">INDEX(GMW!$A$2:$LQ$20,MATCH(1,(GMW!$LQ$2:$LQ$20=C$3)*(GMW!$LP$2:$LP$20=C$4),0),$B233-1966)</f>
        <v>1.3299840000000001</v>
      </c>
      <c r="D233" s="27" cm="1">
        <f t="array" ref="D233">INDEX(GMW!$A$2:$LQ$20,MATCH(1,(GMW!$LQ$2:$LQ$20=D$3)*(GMW!$LP$2:$LP$20=D$4),0),$B233-1966)</f>
        <v>1.3281609999999999</v>
      </c>
      <c r="E233" s="27" cm="1">
        <f t="array" ref="E233">INDEX(GMW!$A$2:$LQ$20,MATCH(1,(GMW!$LQ$2:$LQ$20=E$3)*(GMW!$LP$2:$LP$20=E$4),0),$B233-1966)</f>
        <v>63.209499999999998</v>
      </c>
      <c r="F233" s="27" cm="1">
        <f t="array" ref="F233">INDEX(GMW!$A$2:$LQ$20,MATCH(1,(GMW!$LQ$2:$LQ$20=F$3)*(GMW!$LP$2:$LP$20=F$4),0),$B233-1966)</f>
        <v>9.4754839999999998</v>
      </c>
      <c r="I233" s="28" t="s">
        <v>2201</v>
      </c>
      <c r="J233" s="29">
        <f>C137</f>
        <v>1.7165999999999999</v>
      </c>
      <c r="K233" s="30">
        <f>D137</f>
        <v>1.7481</v>
      </c>
      <c r="L233" s="30">
        <f>E137</f>
        <v>132.3939</v>
      </c>
      <c r="M233" s="30">
        <f>F137</f>
        <v>7.41</v>
      </c>
    </row>
    <row r="234" spans="1:13" x14ac:dyDescent="0.35">
      <c r="A234" s="27">
        <v>2030</v>
      </c>
      <c r="B234" s="28">
        <f t="shared" si="132"/>
        <v>2201</v>
      </c>
      <c r="C234" s="27" cm="1">
        <f t="array" ref="C234">INDEX(GMW!$A$2:$LQ$20,MATCH(1,(GMW!$LQ$2:$LQ$20=C$3)*(GMW!$LP$2:$LP$20=C$4),0),$B234-1966)</f>
        <v>1.333626</v>
      </c>
      <c r="D234" s="27" cm="1">
        <f t="array" ref="D234">INDEX(GMW!$A$2:$LQ$20,MATCH(1,(GMW!$LQ$2:$LQ$20=D$3)*(GMW!$LP$2:$LP$20=D$4),0),$B234-1966)</f>
        <v>1.3318049999999999</v>
      </c>
      <c r="E234" s="27" cm="1">
        <f t="array" ref="E234">INDEX(GMW!$A$2:$LQ$20,MATCH(1,(GMW!$LQ$2:$LQ$20=E$3)*(GMW!$LP$2:$LP$20=E$4),0),$B234-1966)</f>
        <v>63.4572</v>
      </c>
      <c r="F234" s="27" cm="1">
        <f t="array" ref="F234">INDEX(GMW!$A$2:$LQ$20,MATCH(1,(GMW!$LQ$2:$LQ$20=F$3)*(GMW!$LP$2:$LP$20=F$4),0),$B234-1966)</f>
        <v>9.5133860000000006</v>
      </c>
      <c r="I234" s="28" t="s">
        <v>2202</v>
      </c>
      <c r="J234" s="29">
        <f t="shared" ref="J234:L234" si="177">J233+(J236-J233)/3</f>
        <v>1.7225666666666666</v>
      </c>
      <c r="K234" s="30">
        <f t="shared" si="177"/>
        <v>1.7496556666666667</v>
      </c>
      <c r="L234" s="30">
        <f t="shared" si="177"/>
        <v>120.04690333333333</v>
      </c>
      <c r="M234" s="30">
        <f t="shared" ref="M234" si="178">M233+(M236-M233)/3</f>
        <v>7.5955556666666668</v>
      </c>
    </row>
    <row r="235" spans="1:13" x14ac:dyDescent="0.35">
      <c r="A235" s="27"/>
      <c r="B235" s="28">
        <f t="shared" si="132"/>
        <v>2202</v>
      </c>
      <c r="C235" s="27" cm="1">
        <f t="array" ref="C235">INDEX(GMW!$A$2:$LQ$20,MATCH(1,(GMW!$LQ$2:$LQ$20=C$3)*(GMW!$LP$2:$LP$20=C$4),0),$B235-1966)</f>
        <v>1.337262</v>
      </c>
      <c r="D235" s="27" cm="1">
        <f t="array" ref="D235">INDEX(GMW!$A$2:$LQ$20,MATCH(1,(GMW!$LQ$2:$LQ$20=D$3)*(GMW!$LP$2:$LP$20=D$4),0),$B235-1966)</f>
        <v>1.3354440000000001</v>
      </c>
      <c r="E235" s="27" cm="1">
        <f t="array" ref="E235">INDEX(GMW!$A$2:$LQ$20,MATCH(1,(GMW!$LQ$2:$LQ$20=E$3)*(GMW!$LP$2:$LP$20=E$4),0),$B235-1966)</f>
        <v>63.705959999999997</v>
      </c>
      <c r="F235" s="27" cm="1">
        <f t="array" ref="F235">INDEX(GMW!$A$2:$LQ$20,MATCH(1,(GMW!$LQ$2:$LQ$20=F$3)*(GMW!$LP$2:$LP$20=F$4),0),$B235-1966)</f>
        <v>9.5514390000000002</v>
      </c>
      <c r="I235" s="28" t="s">
        <v>2203</v>
      </c>
      <c r="J235" s="29">
        <f t="shared" ref="J235:L235" si="179">J233+(J236-J233)*2/3</f>
        <v>1.7285333333333333</v>
      </c>
      <c r="K235" s="30">
        <f t="shared" si="179"/>
        <v>1.7512113333333332</v>
      </c>
      <c r="L235" s="30">
        <f t="shared" si="179"/>
        <v>107.69990666666666</v>
      </c>
      <c r="M235" s="30">
        <f t="shared" ref="M235" si="180">M233+(M236-M233)*2/3</f>
        <v>7.7811113333333335</v>
      </c>
    </row>
    <row r="236" spans="1:13" x14ac:dyDescent="0.35">
      <c r="A236" s="27"/>
      <c r="B236" s="28">
        <f t="shared" si="132"/>
        <v>2203</v>
      </c>
      <c r="C236" s="27" cm="1">
        <f t="array" ref="C236">INDEX(GMW!$A$2:$LQ$20,MATCH(1,(GMW!$LQ$2:$LQ$20=C$3)*(GMW!$LP$2:$LP$20=C$4),0),$B236-1966)</f>
        <v>1.3408929999999999</v>
      </c>
      <c r="D236" s="27" cm="1">
        <f t="array" ref="D236">INDEX(GMW!$A$2:$LQ$20,MATCH(1,(GMW!$LQ$2:$LQ$20=D$3)*(GMW!$LP$2:$LP$20=D$4),0),$B236-1966)</f>
        <v>1.339078</v>
      </c>
      <c r="E236" s="27" cm="1">
        <f t="array" ref="E236">INDEX(GMW!$A$2:$LQ$20,MATCH(1,(GMW!$LQ$2:$LQ$20=E$3)*(GMW!$LP$2:$LP$20=E$4),0),$B236-1966)</f>
        <v>63.955800000000004</v>
      </c>
      <c r="F236" s="27" cm="1">
        <f t="array" ref="F236">INDEX(GMW!$A$2:$LQ$20,MATCH(1,(GMW!$LQ$2:$LQ$20=F$3)*(GMW!$LP$2:$LP$20=F$4),0),$B236-1966)</f>
        <v>9.5896450000000009</v>
      </c>
      <c r="I236" s="28" t="s">
        <v>2204</v>
      </c>
      <c r="J236" s="29">
        <f>C138</f>
        <v>1.7344999999999999</v>
      </c>
      <c r="K236" s="30">
        <f>D138</f>
        <v>1.752767</v>
      </c>
      <c r="L236" s="30">
        <f>E138</f>
        <v>95.352909999999994</v>
      </c>
      <c r="M236" s="30">
        <f>F138</f>
        <v>7.9666670000000002</v>
      </c>
    </row>
    <row r="237" spans="1:13" x14ac:dyDescent="0.35">
      <c r="A237" s="27"/>
      <c r="B237" s="28">
        <f t="shared" si="132"/>
        <v>2204</v>
      </c>
      <c r="C237" s="27" cm="1">
        <f t="array" ref="C237">INDEX(GMW!$A$2:$LQ$20,MATCH(1,(GMW!$LQ$2:$LQ$20=C$3)*(GMW!$LP$2:$LP$20=C$4),0),$B237-1966)</f>
        <v>1.344519</v>
      </c>
      <c r="D237" s="27" cm="1">
        <f t="array" ref="D237">INDEX(GMW!$A$2:$LQ$20,MATCH(1,(GMW!$LQ$2:$LQ$20=D$3)*(GMW!$LP$2:$LP$20=D$4),0),$B237-1966)</f>
        <v>1.3427070000000001</v>
      </c>
      <c r="E237" s="27" cm="1">
        <f t="array" ref="E237">INDEX(GMW!$A$2:$LQ$20,MATCH(1,(GMW!$LQ$2:$LQ$20=E$3)*(GMW!$LP$2:$LP$20=E$4),0),$B237-1966)</f>
        <v>64.206710000000001</v>
      </c>
      <c r="F237" s="27" cm="1">
        <f t="array" ref="F237">INDEX(GMW!$A$2:$LQ$20,MATCH(1,(GMW!$LQ$2:$LQ$20=F$3)*(GMW!$LP$2:$LP$20=F$4),0),$B237-1966)</f>
        <v>9.6280040000000007</v>
      </c>
      <c r="I237" s="28" t="s">
        <v>2205</v>
      </c>
      <c r="J237" s="29">
        <f t="shared" ref="J237:L237" si="181">J236+(J239-J236)/3</f>
        <v>1.7727999999999999</v>
      </c>
      <c r="K237" s="30">
        <f t="shared" si="181"/>
        <v>1.7775669999999999</v>
      </c>
      <c r="L237" s="30">
        <f t="shared" si="181"/>
        <v>92.341846666666669</v>
      </c>
      <c r="M237" s="30">
        <f t="shared" ref="M237" si="182">M236+(M239-M236)/3</f>
        <v>8.0677780000000006</v>
      </c>
    </row>
    <row r="238" spans="1:13" x14ac:dyDescent="0.35">
      <c r="A238" s="27">
        <v>2031</v>
      </c>
      <c r="B238" s="28">
        <f t="shared" si="132"/>
        <v>2205</v>
      </c>
      <c r="C238" s="27" cm="1">
        <f t="array" ref="C238">INDEX(GMW!$A$2:$LQ$20,MATCH(1,(GMW!$LQ$2:$LQ$20=C$3)*(GMW!$LP$2:$LP$20=C$4),0),$B238-1966)</f>
        <v>1.348139</v>
      </c>
      <c r="D238" s="27" cm="1">
        <f t="array" ref="D238">INDEX(GMW!$A$2:$LQ$20,MATCH(1,(GMW!$LQ$2:$LQ$20=D$3)*(GMW!$LP$2:$LP$20=D$4),0),$B238-1966)</f>
        <v>1.34633</v>
      </c>
      <c r="E238" s="27" cm="1">
        <f t="array" ref="E238">INDEX(GMW!$A$2:$LQ$20,MATCH(1,(GMW!$LQ$2:$LQ$20=E$3)*(GMW!$LP$2:$LP$20=E$4),0),$B238-1966)</f>
        <v>64.466710000000006</v>
      </c>
      <c r="F238" s="27" cm="1">
        <f t="array" ref="F238">INDEX(GMW!$A$2:$LQ$20,MATCH(1,(GMW!$LQ$2:$LQ$20=F$3)*(GMW!$LP$2:$LP$20=F$4),0),$B238-1966)</f>
        <v>9.6665159999999997</v>
      </c>
      <c r="I238" s="28" t="s">
        <v>2206</v>
      </c>
      <c r="J238" s="29">
        <f t="shared" ref="J238:L238" si="183">J236+(J239-J236)*2/3</f>
        <v>1.8110999999999999</v>
      </c>
      <c r="K238" s="30">
        <f t="shared" si="183"/>
        <v>1.8023670000000001</v>
      </c>
      <c r="L238" s="30">
        <f t="shared" si="183"/>
        <v>89.330783333333329</v>
      </c>
      <c r="M238" s="30">
        <f t="shared" ref="M238" si="184">M236+(M239-M236)*2/3</f>
        <v>8.1688890000000001</v>
      </c>
    </row>
    <row r="239" spans="1:13" x14ac:dyDescent="0.35">
      <c r="A239" s="27"/>
      <c r="B239" s="28">
        <f t="shared" si="132"/>
        <v>2206</v>
      </c>
      <c r="C239" s="27" cm="1">
        <f t="array" ref="C239">INDEX(GMW!$A$2:$LQ$20,MATCH(1,(GMW!$LQ$2:$LQ$20=C$3)*(GMW!$LP$2:$LP$20=C$4),0),$B239-1966)</f>
        <v>1.351753</v>
      </c>
      <c r="D239" s="27" cm="1">
        <f t="array" ref="D239">INDEX(GMW!$A$2:$LQ$20,MATCH(1,(GMW!$LQ$2:$LQ$20=D$3)*(GMW!$LP$2:$LP$20=D$4),0),$B239-1966)</f>
        <v>1.3499460000000001</v>
      </c>
      <c r="E239" s="27" cm="1">
        <f t="array" ref="E239">INDEX(GMW!$A$2:$LQ$20,MATCH(1,(GMW!$LQ$2:$LQ$20=E$3)*(GMW!$LP$2:$LP$20=E$4),0),$B239-1966)</f>
        <v>64.727800000000002</v>
      </c>
      <c r="F239" s="27" cm="1">
        <f t="array" ref="F239">INDEX(GMW!$A$2:$LQ$20,MATCH(1,(GMW!$LQ$2:$LQ$20=F$3)*(GMW!$LP$2:$LP$20=F$4),0),$B239-1966)</f>
        <v>9.7051820000000006</v>
      </c>
      <c r="I239" s="28" t="s">
        <v>2207</v>
      </c>
      <c r="J239" s="29">
        <f>C139</f>
        <v>1.8493999999999999</v>
      </c>
      <c r="K239" s="30">
        <f>D139</f>
        <v>1.827167</v>
      </c>
      <c r="L239" s="30">
        <f>E139</f>
        <v>86.319720000000004</v>
      </c>
      <c r="M239" s="30">
        <f>F139</f>
        <v>8.27</v>
      </c>
    </row>
    <row r="240" spans="1:13" x14ac:dyDescent="0.35">
      <c r="A240" s="27"/>
      <c r="B240" s="28">
        <f t="shared" si="132"/>
        <v>2207</v>
      </c>
      <c r="C240" s="27" cm="1">
        <f t="array" ref="C240">INDEX(GMW!$A$2:$LQ$20,MATCH(1,(GMW!$LQ$2:$LQ$20=C$3)*(GMW!$LP$2:$LP$20=C$4),0),$B240-1966)</f>
        <v>1.355361</v>
      </c>
      <c r="D240" s="27" cm="1">
        <f t="array" ref="D240">INDEX(GMW!$A$2:$LQ$20,MATCH(1,(GMW!$LQ$2:$LQ$20=D$3)*(GMW!$LP$2:$LP$20=D$4),0),$B240-1966)</f>
        <v>1.3535569999999999</v>
      </c>
      <c r="E240" s="27" cm="1">
        <f t="array" ref="E240">INDEX(GMW!$A$2:$LQ$20,MATCH(1,(GMW!$LQ$2:$LQ$20=E$3)*(GMW!$LP$2:$LP$20=E$4),0),$B240-1966)</f>
        <v>64.990009999999998</v>
      </c>
      <c r="F240" s="27" cm="1">
        <f t="array" ref="F240">INDEX(GMW!$A$2:$LQ$20,MATCH(1,(GMW!$LQ$2:$LQ$20=F$3)*(GMW!$LP$2:$LP$20=F$4),0),$B240-1966)</f>
        <v>9.7440020000000001</v>
      </c>
      <c r="I240" s="28" t="s">
        <v>2208</v>
      </c>
      <c r="J240" s="29">
        <f t="shared" ref="J240:L240" si="185">J239+(J242-J239)/3</f>
        <v>1.8556666666666666</v>
      </c>
      <c r="K240" s="30">
        <f t="shared" si="185"/>
        <v>1.842978</v>
      </c>
      <c r="L240" s="30">
        <f t="shared" si="185"/>
        <v>85.519163333333339</v>
      </c>
      <c r="M240" s="30">
        <f t="shared" ref="M240" si="186">M239+(M242-M239)/3</f>
        <v>8.408888666666666</v>
      </c>
    </row>
    <row r="241" spans="1:13" x14ac:dyDescent="0.35">
      <c r="A241" s="27"/>
      <c r="B241" s="28">
        <f t="shared" si="132"/>
        <v>2208</v>
      </c>
      <c r="C241" s="27" cm="1">
        <f t="array" ref="C241">INDEX(GMW!$A$2:$LQ$20,MATCH(1,(GMW!$LQ$2:$LQ$20=C$3)*(GMW!$LP$2:$LP$20=C$4),0),$B241-1966)</f>
        <v>1.3589629999999999</v>
      </c>
      <c r="D241" s="27" cm="1">
        <f t="array" ref="D241">INDEX(GMW!$A$2:$LQ$20,MATCH(1,(GMW!$LQ$2:$LQ$20=D$3)*(GMW!$LP$2:$LP$20=D$4),0),$B241-1966)</f>
        <v>1.3571629999999999</v>
      </c>
      <c r="E241" s="27" cm="1">
        <f t="array" ref="E241">INDEX(GMW!$A$2:$LQ$20,MATCH(1,(GMW!$LQ$2:$LQ$20=E$3)*(GMW!$LP$2:$LP$20=E$4),0),$B241-1966)</f>
        <v>65.253330000000005</v>
      </c>
      <c r="F241" s="27" cm="1">
        <f t="array" ref="F241">INDEX(GMW!$A$2:$LQ$20,MATCH(1,(GMW!$LQ$2:$LQ$20=F$3)*(GMW!$LP$2:$LP$20=F$4),0),$B241-1966)</f>
        <v>9.7829789999999992</v>
      </c>
      <c r="I241" s="28" t="s">
        <v>2209</v>
      </c>
      <c r="J241" s="29">
        <f t="shared" ref="J241:L241" si="187">J239+(J242-J239)*2/3</f>
        <v>1.8619333333333334</v>
      </c>
      <c r="K241" s="30">
        <f t="shared" si="187"/>
        <v>1.858789</v>
      </c>
      <c r="L241" s="30">
        <f t="shared" si="187"/>
        <v>84.718606666666659</v>
      </c>
      <c r="M241" s="30">
        <f t="shared" ref="M241" si="188">M239+(M242-M239)*2/3</f>
        <v>8.5477773333333342</v>
      </c>
    </row>
    <row r="242" spans="1:13" x14ac:dyDescent="0.35">
      <c r="A242" s="27">
        <v>2032</v>
      </c>
      <c r="B242" s="28">
        <f t="shared" si="132"/>
        <v>2209</v>
      </c>
      <c r="C242" s="27" cm="1">
        <f t="array" ref="C242">INDEX(GMW!$A$2:$LQ$20,MATCH(1,(GMW!$LQ$2:$LQ$20=C$3)*(GMW!$LP$2:$LP$20=C$4),0),$B242-1966)</f>
        <v>1.36256</v>
      </c>
      <c r="D242" s="27" cm="1">
        <f t="array" ref="D242">INDEX(GMW!$A$2:$LQ$20,MATCH(1,(GMW!$LQ$2:$LQ$20=D$3)*(GMW!$LP$2:$LP$20=D$4),0),$B242-1966)</f>
        <v>1.3607629999999999</v>
      </c>
      <c r="E242" s="27" cm="1">
        <f t="array" ref="E242">INDEX(GMW!$A$2:$LQ$20,MATCH(1,(GMW!$LQ$2:$LQ$20=E$3)*(GMW!$LP$2:$LP$20=E$4),0),$B242-1966)</f>
        <v>65.517780000000002</v>
      </c>
      <c r="F242" s="27" cm="1">
        <f t="array" ref="F242">INDEX(GMW!$A$2:$LQ$20,MATCH(1,(GMW!$LQ$2:$LQ$20=F$3)*(GMW!$LP$2:$LP$20=F$4),0),$B242-1966)</f>
        <v>9.8221109999999996</v>
      </c>
      <c r="I242" s="28" t="s">
        <v>2210</v>
      </c>
      <c r="J242" s="29">
        <f>C140</f>
        <v>1.8682000000000001</v>
      </c>
      <c r="K242" s="30">
        <f>D140</f>
        <v>1.8746</v>
      </c>
      <c r="L242" s="30">
        <f>E140</f>
        <v>83.918049999999994</v>
      </c>
      <c r="M242" s="30">
        <f>F140</f>
        <v>8.6866660000000007</v>
      </c>
    </row>
    <row r="243" spans="1:13" x14ac:dyDescent="0.35">
      <c r="A243" s="27"/>
      <c r="B243" s="28">
        <f t="shared" si="132"/>
        <v>2210</v>
      </c>
      <c r="C243" s="27" cm="1">
        <f t="array" ref="C243">INDEX(GMW!$A$2:$LQ$20,MATCH(1,(GMW!$LQ$2:$LQ$20=C$3)*(GMW!$LP$2:$LP$20=C$4),0),$B243-1966)</f>
        <v>1.366153</v>
      </c>
      <c r="D243" s="27" cm="1">
        <f t="array" ref="D243">INDEX(GMW!$A$2:$LQ$20,MATCH(1,(GMW!$LQ$2:$LQ$20=D$3)*(GMW!$LP$2:$LP$20=D$4),0),$B243-1966)</f>
        <v>1.364357</v>
      </c>
      <c r="E243" s="27" cm="1">
        <f t="array" ref="E243">INDEX(GMW!$A$2:$LQ$20,MATCH(1,(GMW!$LQ$2:$LQ$20=E$3)*(GMW!$LP$2:$LP$20=E$4),0),$B243-1966)</f>
        <v>65.783349999999999</v>
      </c>
      <c r="F243" s="27" cm="1">
        <f t="array" ref="F243">INDEX(GMW!$A$2:$LQ$20,MATCH(1,(GMW!$LQ$2:$LQ$20=F$3)*(GMW!$LP$2:$LP$20=F$4),0),$B243-1966)</f>
        <v>9.8613990000000005</v>
      </c>
      <c r="I243" s="28" t="s">
        <v>2211</v>
      </c>
      <c r="J243" s="29">
        <f t="shared" ref="J243:L243" si="189">J242+(J245-J242)/3</f>
        <v>1.8978000000000002</v>
      </c>
      <c r="K243" s="30">
        <f t="shared" si="189"/>
        <v>1.8887</v>
      </c>
      <c r="L243" s="30">
        <f t="shared" si="189"/>
        <v>86.012293333333332</v>
      </c>
      <c r="M243" s="30">
        <f t="shared" ref="M243" si="190">M242+(M245-M242)/3</f>
        <v>8.7777773333333347</v>
      </c>
    </row>
    <row r="244" spans="1:13" x14ac:dyDescent="0.35">
      <c r="A244" s="27"/>
      <c r="B244" s="28">
        <f t="shared" si="132"/>
        <v>2211</v>
      </c>
      <c r="C244" s="27" cm="1">
        <f t="array" ref="C244">INDEX(GMW!$A$2:$LQ$20,MATCH(1,(GMW!$LQ$2:$LQ$20=C$3)*(GMW!$LP$2:$LP$20=C$4),0),$B244-1966)</f>
        <v>1.369739</v>
      </c>
      <c r="D244" s="27" cm="1">
        <f t="array" ref="D244">INDEX(GMW!$A$2:$LQ$20,MATCH(1,(GMW!$LQ$2:$LQ$20=D$3)*(GMW!$LP$2:$LP$20=D$4),0),$B244-1966)</f>
        <v>1.367947</v>
      </c>
      <c r="E244" s="27" cm="1">
        <f t="array" ref="E244">INDEX(GMW!$A$2:$LQ$20,MATCH(1,(GMW!$LQ$2:$LQ$20=E$3)*(GMW!$LP$2:$LP$20=E$4),0),$B244-1966)</f>
        <v>66.050049999999999</v>
      </c>
      <c r="F244" s="27" cm="1">
        <f t="array" ref="F244">INDEX(GMW!$A$2:$LQ$20,MATCH(1,(GMW!$LQ$2:$LQ$20=F$3)*(GMW!$LP$2:$LP$20=F$4),0),$B244-1966)</f>
        <v>9.9008450000000003</v>
      </c>
      <c r="I244" s="28" t="s">
        <v>2212</v>
      </c>
      <c r="J244" s="29">
        <f t="shared" ref="J244:L244" si="191">J242+(J245-J242)*2/3</f>
        <v>1.9274</v>
      </c>
      <c r="K244" s="30">
        <f t="shared" si="191"/>
        <v>1.9028</v>
      </c>
      <c r="L244" s="30">
        <f t="shared" si="191"/>
        <v>88.106536666666656</v>
      </c>
      <c r="M244" s="30">
        <f t="shared" ref="M244" si="192">M242+(M245-M242)*2/3</f>
        <v>8.8688886666666669</v>
      </c>
    </row>
    <row r="245" spans="1:13" x14ac:dyDescent="0.35">
      <c r="A245" s="27"/>
      <c r="B245" s="28">
        <f t="shared" si="132"/>
        <v>2212</v>
      </c>
      <c r="C245" s="27" cm="1">
        <f t="array" ref="C245">INDEX(GMW!$A$2:$LQ$20,MATCH(1,(GMW!$LQ$2:$LQ$20=C$3)*(GMW!$LP$2:$LP$20=C$4),0),$B245-1966)</f>
        <v>1.373319</v>
      </c>
      <c r="D245" s="27" cm="1">
        <f t="array" ref="D245">INDEX(GMW!$A$2:$LQ$20,MATCH(1,(GMW!$LQ$2:$LQ$20=D$3)*(GMW!$LP$2:$LP$20=D$4),0),$B245-1966)</f>
        <v>1.371529</v>
      </c>
      <c r="E245" s="27" cm="1">
        <f t="array" ref="E245">INDEX(GMW!$A$2:$LQ$20,MATCH(1,(GMW!$LQ$2:$LQ$20=E$3)*(GMW!$LP$2:$LP$20=E$4),0),$B245-1966)</f>
        <v>66.317869999999999</v>
      </c>
      <c r="F245" s="27" cm="1">
        <f t="array" ref="F245">INDEX(GMW!$A$2:$LQ$20,MATCH(1,(GMW!$LQ$2:$LQ$20=F$3)*(GMW!$LP$2:$LP$20=F$4),0),$B245-1966)</f>
        <v>9.940448</v>
      </c>
      <c r="I245" s="28" t="s">
        <v>2213</v>
      </c>
      <c r="J245" s="29">
        <f>C141</f>
        <v>1.9570000000000001</v>
      </c>
      <c r="K245" s="30">
        <f>D141</f>
        <v>1.9169</v>
      </c>
      <c r="L245" s="30">
        <f>E141</f>
        <v>90.200779999999995</v>
      </c>
      <c r="M245" s="30">
        <f>F141</f>
        <v>8.9600000000000009</v>
      </c>
    </row>
    <row r="246" spans="1:13" x14ac:dyDescent="0.35">
      <c r="A246" s="27">
        <v>2033</v>
      </c>
      <c r="B246" s="28">
        <f t="shared" si="132"/>
        <v>2213</v>
      </c>
      <c r="C246" s="27" cm="1">
        <f t="array" ref="C246">INDEX(GMW!$A$2:$LQ$20,MATCH(1,(GMW!$LQ$2:$LQ$20=C$3)*(GMW!$LP$2:$LP$20=C$4),0),$B246-1966)</f>
        <v>1.3768929999999999</v>
      </c>
      <c r="D246" s="27" cm="1">
        <f t="array" ref="D246">INDEX(GMW!$A$2:$LQ$20,MATCH(1,(GMW!$LQ$2:$LQ$20=D$3)*(GMW!$LP$2:$LP$20=D$4),0),$B246-1966)</f>
        <v>1.3751070000000001</v>
      </c>
      <c r="E246" s="27" cm="1">
        <f t="array" ref="E246">INDEX(GMW!$A$2:$LQ$20,MATCH(1,(GMW!$LQ$2:$LQ$20=E$3)*(GMW!$LP$2:$LP$20=E$4),0),$B246-1966)</f>
        <v>66.586839999999995</v>
      </c>
      <c r="F246" s="27" cm="1">
        <f t="array" ref="F246">INDEX(GMW!$A$2:$LQ$20,MATCH(1,(GMW!$LQ$2:$LQ$20=F$3)*(GMW!$LP$2:$LP$20=F$4),0),$B246-1966)</f>
        <v>9.9802099999999996</v>
      </c>
      <c r="I246" s="28" t="s">
        <v>2214</v>
      </c>
      <c r="J246" s="29">
        <f t="shared" ref="J246:L246" si="193">J245+(J248-J245)/3</f>
        <v>1.9584333333333335</v>
      </c>
      <c r="K246" s="30">
        <f t="shared" si="193"/>
        <v>1.9294776666666666</v>
      </c>
      <c r="L246" s="30">
        <f t="shared" si="193"/>
        <v>91.245563333333337</v>
      </c>
      <c r="M246" s="30">
        <f t="shared" ref="M246" si="194">M245+(M248-M245)/3</f>
        <v>8.8088890000000006</v>
      </c>
    </row>
    <row r="247" spans="1:13" x14ac:dyDescent="0.35">
      <c r="A247" s="27"/>
      <c r="B247" s="28">
        <f t="shared" si="132"/>
        <v>2214</v>
      </c>
      <c r="C247" s="27" cm="1">
        <f t="array" ref="C247">INDEX(GMW!$A$2:$LQ$20,MATCH(1,(GMW!$LQ$2:$LQ$20=C$3)*(GMW!$LP$2:$LP$20=C$4),0),$B247-1966)</f>
        <v>1.3804620000000001</v>
      </c>
      <c r="D247" s="27" cm="1">
        <f t="array" ref="D247">INDEX(GMW!$A$2:$LQ$20,MATCH(1,(GMW!$LQ$2:$LQ$20=D$3)*(GMW!$LP$2:$LP$20=D$4),0),$B247-1966)</f>
        <v>1.3786780000000001</v>
      </c>
      <c r="E247" s="27" cm="1">
        <f t="array" ref="E247">INDEX(GMW!$A$2:$LQ$20,MATCH(1,(GMW!$LQ$2:$LQ$20=E$3)*(GMW!$LP$2:$LP$20=E$4),0),$B247-1966)</f>
        <v>66.856939999999994</v>
      </c>
      <c r="F247" s="27" cm="1">
        <f t="array" ref="F247">INDEX(GMW!$A$2:$LQ$20,MATCH(1,(GMW!$LQ$2:$LQ$20=F$3)*(GMW!$LP$2:$LP$20=F$4),0),$B247-1966)</f>
        <v>10.02013</v>
      </c>
      <c r="I247" s="28" t="s">
        <v>2215</v>
      </c>
      <c r="J247" s="29">
        <f t="shared" ref="J247:L247" si="195">J245+(J248-J245)*2/3</f>
        <v>1.9598666666666666</v>
      </c>
      <c r="K247" s="30">
        <f t="shared" si="195"/>
        <v>1.9420553333333335</v>
      </c>
      <c r="L247" s="30">
        <f t="shared" si="195"/>
        <v>92.290346666666665</v>
      </c>
      <c r="M247" s="30">
        <f t="shared" ref="M247" si="196">M245+(M248-M245)*2/3</f>
        <v>8.6577780000000004</v>
      </c>
    </row>
    <row r="248" spans="1:13" x14ac:dyDescent="0.35">
      <c r="A248" s="27"/>
      <c r="B248" s="28">
        <f t="shared" si="132"/>
        <v>2215</v>
      </c>
      <c r="C248" s="27" cm="1">
        <f t="array" ref="C248">INDEX(GMW!$A$2:$LQ$20,MATCH(1,(GMW!$LQ$2:$LQ$20=C$3)*(GMW!$LP$2:$LP$20=C$4),0),$B248-1966)</f>
        <v>1.3840269999999999</v>
      </c>
      <c r="D248" s="27" cm="1">
        <f t="array" ref="D248">INDEX(GMW!$A$2:$LQ$20,MATCH(1,(GMW!$LQ$2:$LQ$20=D$3)*(GMW!$LP$2:$LP$20=D$4),0),$B248-1966)</f>
        <v>1.3822449999999999</v>
      </c>
      <c r="E248" s="27" cm="1">
        <f t="array" ref="E248">INDEX(GMW!$A$2:$LQ$20,MATCH(1,(GMW!$LQ$2:$LQ$20=E$3)*(GMW!$LP$2:$LP$20=E$4),0),$B248-1966)</f>
        <v>67.128190000000004</v>
      </c>
      <c r="F248" s="27" cm="1">
        <f t="array" ref="F248">INDEX(GMW!$A$2:$LQ$20,MATCH(1,(GMW!$LQ$2:$LQ$20=F$3)*(GMW!$LP$2:$LP$20=F$4),0),$B248-1966)</f>
        <v>10.06021</v>
      </c>
      <c r="I248" s="28" t="s">
        <v>2216</v>
      </c>
      <c r="J248" s="29">
        <f>C142</f>
        <v>1.9613</v>
      </c>
      <c r="K248" s="30">
        <f>D142</f>
        <v>1.9546330000000001</v>
      </c>
      <c r="L248" s="30">
        <f>E142</f>
        <v>93.335130000000007</v>
      </c>
      <c r="M248" s="30">
        <f>F142</f>
        <v>8.5066670000000002</v>
      </c>
    </row>
    <row r="249" spans="1:13" x14ac:dyDescent="0.35">
      <c r="A249" s="27"/>
      <c r="B249" s="28">
        <f t="shared" si="132"/>
        <v>2216</v>
      </c>
      <c r="C249" s="27" cm="1">
        <f t="array" ref="C249">INDEX(GMW!$A$2:$LQ$20,MATCH(1,(GMW!$LQ$2:$LQ$20=C$3)*(GMW!$LP$2:$LP$20=C$4),0),$B249-1966)</f>
        <v>1.3865700000000001</v>
      </c>
      <c r="D249" s="27" cm="1">
        <f t="array" ref="D249">INDEX(GMW!$A$2:$LQ$20,MATCH(1,(GMW!$LQ$2:$LQ$20=D$3)*(GMW!$LP$2:$LP$20=D$4),0),$B249-1966)</f>
        <v>1.3852990000000001</v>
      </c>
      <c r="E249" s="27" cm="1">
        <f t="array" ref="E249">INDEX(GMW!$A$2:$LQ$20,MATCH(1,(GMW!$LQ$2:$LQ$20=E$3)*(GMW!$LP$2:$LP$20=E$4),0),$B249-1966)</f>
        <v>67.400599999999997</v>
      </c>
      <c r="F249" s="27" cm="1">
        <f t="array" ref="F249">INDEX(GMW!$A$2:$LQ$20,MATCH(1,(GMW!$LQ$2:$LQ$20=F$3)*(GMW!$LP$2:$LP$20=F$4),0),$B249-1966)</f>
        <v>10.10045</v>
      </c>
      <c r="I249" s="28" t="s">
        <v>2217</v>
      </c>
      <c r="J249" s="29">
        <f t="shared" ref="J249:L249" si="197">J248+(J251-J248)/3</f>
        <v>1.9763333333333335</v>
      </c>
      <c r="K249" s="30">
        <f t="shared" si="197"/>
        <v>1.965411</v>
      </c>
      <c r="L249" s="30">
        <f t="shared" si="197"/>
        <v>93.585593333333335</v>
      </c>
      <c r="M249" s="30">
        <f t="shared" ref="M249" si="198">M248+(M251-M248)/3</f>
        <v>8.338889</v>
      </c>
    </row>
    <row r="250" spans="1:13" x14ac:dyDescent="0.35">
      <c r="A250" s="27">
        <v>2034</v>
      </c>
      <c r="B250" s="28">
        <f t="shared" si="132"/>
        <v>2217</v>
      </c>
      <c r="C250" s="27" cm="1">
        <f t="array" ref="C250">INDEX(GMW!$A$2:$LQ$20,MATCH(1,(GMW!$LQ$2:$LQ$20=C$3)*(GMW!$LP$2:$LP$20=C$4),0),$B250-1966)</f>
        <v>1.3891100000000001</v>
      </c>
      <c r="D250" s="27" cm="1">
        <f t="array" ref="D250">INDEX(GMW!$A$2:$LQ$20,MATCH(1,(GMW!$LQ$2:$LQ$20=D$3)*(GMW!$LP$2:$LP$20=D$4),0),$B250-1966)</f>
        <v>1.38784</v>
      </c>
      <c r="E250" s="27" cm="1">
        <f t="array" ref="E250">INDEX(GMW!$A$2:$LQ$20,MATCH(1,(GMW!$LQ$2:$LQ$20=E$3)*(GMW!$LP$2:$LP$20=E$4),0),$B250-1966)</f>
        <v>67.674160000000001</v>
      </c>
      <c r="F250" s="27" cm="1">
        <f t="array" ref="F250">INDEX(GMW!$A$2:$LQ$20,MATCH(1,(GMW!$LQ$2:$LQ$20=F$3)*(GMW!$LP$2:$LP$20=F$4),0),$B250-1966)</f>
        <v>10.14085</v>
      </c>
      <c r="I250" s="28" t="s">
        <v>2218</v>
      </c>
      <c r="J250" s="29">
        <f t="shared" ref="J250:L250" si="199">J248+(J251-J248)*2/3</f>
        <v>1.9913666666666667</v>
      </c>
      <c r="K250" s="30">
        <f t="shared" si="199"/>
        <v>1.976189</v>
      </c>
      <c r="L250" s="30">
        <f t="shared" si="199"/>
        <v>93.836056666666664</v>
      </c>
      <c r="M250" s="30">
        <f t="shared" ref="M250" si="200">M248+(M251-M248)*2/3</f>
        <v>8.1711109999999998</v>
      </c>
    </row>
    <row r="251" spans="1:13" x14ac:dyDescent="0.35">
      <c r="A251" s="27"/>
      <c r="B251" s="28">
        <f t="shared" si="132"/>
        <v>2218</v>
      </c>
      <c r="C251" s="27" cm="1">
        <f t="array" ref="C251">INDEX(GMW!$A$2:$LQ$20,MATCH(1,(GMW!$LQ$2:$LQ$20=C$3)*(GMW!$LP$2:$LP$20=C$4),0),$B251-1966)</f>
        <v>1.391645</v>
      </c>
      <c r="D251" s="27" cm="1">
        <f t="array" ref="D251">INDEX(GMW!$A$2:$LQ$20,MATCH(1,(GMW!$LQ$2:$LQ$20=D$3)*(GMW!$LP$2:$LP$20=D$4),0),$B251-1966)</f>
        <v>1.3903779999999999</v>
      </c>
      <c r="E251" s="27" cm="1">
        <f t="array" ref="E251">INDEX(GMW!$A$2:$LQ$20,MATCH(1,(GMW!$LQ$2:$LQ$20=E$3)*(GMW!$LP$2:$LP$20=E$4),0),$B251-1966)</f>
        <v>67.948920000000001</v>
      </c>
      <c r="F251" s="27" cm="1">
        <f t="array" ref="F251">INDEX(GMW!$A$2:$LQ$20,MATCH(1,(GMW!$LQ$2:$LQ$20=F$3)*(GMW!$LP$2:$LP$20=F$4),0),$B251-1966)</f>
        <v>10.181419999999999</v>
      </c>
      <c r="I251" s="28" t="s">
        <v>2219</v>
      </c>
      <c r="J251" s="29">
        <f>C143</f>
        <v>2.0064000000000002</v>
      </c>
      <c r="K251" s="30">
        <f>D143</f>
        <v>1.9869669999999999</v>
      </c>
      <c r="L251" s="30">
        <f>E143</f>
        <v>94.086519999999993</v>
      </c>
      <c r="M251" s="30">
        <f>F143</f>
        <v>8.0033329999999996</v>
      </c>
    </row>
    <row r="252" spans="1:13" x14ac:dyDescent="0.35">
      <c r="A252" s="27"/>
      <c r="B252" s="28">
        <f t="shared" si="132"/>
        <v>2219</v>
      </c>
      <c r="C252" s="27" cm="1">
        <f t="array" ref="C252">INDEX(GMW!$A$2:$LQ$20,MATCH(1,(GMW!$LQ$2:$LQ$20=C$3)*(GMW!$LP$2:$LP$20=C$4),0),$B252-1966)</f>
        <v>1.3941749999999999</v>
      </c>
      <c r="D252" s="27" cm="1">
        <f t="array" ref="D252">INDEX(GMW!$A$2:$LQ$20,MATCH(1,(GMW!$LQ$2:$LQ$20=D$3)*(GMW!$LP$2:$LP$20=D$4),0),$B252-1966)</f>
        <v>1.3929100000000001</v>
      </c>
      <c r="E252" s="27" cm="1">
        <f t="array" ref="E252">INDEX(GMW!$A$2:$LQ$20,MATCH(1,(GMW!$LQ$2:$LQ$20=E$3)*(GMW!$LP$2:$LP$20=E$4),0),$B252-1966)</f>
        <v>68.224789999999999</v>
      </c>
      <c r="F252" s="27" cm="1">
        <f t="array" ref="F252">INDEX(GMW!$A$2:$LQ$20,MATCH(1,(GMW!$LQ$2:$LQ$20=F$3)*(GMW!$LP$2:$LP$20=F$4),0),$B252-1966)</f>
        <v>10.22214</v>
      </c>
      <c r="I252" s="28" t="s">
        <v>2220</v>
      </c>
      <c r="J252" s="29">
        <f t="shared" ref="J252:L252" si="201">J251+(J254-J251)/3</f>
        <v>2.0167333333333333</v>
      </c>
      <c r="K252" s="30">
        <f t="shared" si="201"/>
        <v>1.9983556666666666</v>
      </c>
      <c r="L252" s="30">
        <f t="shared" si="201"/>
        <v>90.761009999999999</v>
      </c>
      <c r="M252" s="30">
        <f t="shared" ref="M252" si="202">M251+(M254-M251)/3</f>
        <v>8.1144443333333331</v>
      </c>
    </row>
    <row r="253" spans="1:13" x14ac:dyDescent="0.35">
      <c r="A253" s="27"/>
      <c r="B253" s="28">
        <f t="shared" si="132"/>
        <v>2220</v>
      </c>
      <c r="C253" s="27" cm="1">
        <f t="array" ref="C253">INDEX(GMW!$A$2:$LQ$20,MATCH(1,(GMW!$LQ$2:$LQ$20=C$3)*(GMW!$LP$2:$LP$20=C$4),0),$B253-1966)</f>
        <v>1.396703</v>
      </c>
      <c r="D253" s="27" cm="1">
        <f t="array" ref="D253">INDEX(GMW!$A$2:$LQ$20,MATCH(1,(GMW!$LQ$2:$LQ$20=D$3)*(GMW!$LP$2:$LP$20=D$4),0),$B253-1966)</f>
        <v>1.39544</v>
      </c>
      <c r="E253" s="27" cm="1">
        <f t="array" ref="E253">INDEX(GMW!$A$2:$LQ$20,MATCH(1,(GMW!$LQ$2:$LQ$20=E$3)*(GMW!$LP$2:$LP$20=E$4),0),$B253-1966)</f>
        <v>68.501869999999997</v>
      </c>
      <c r="F253" s="27" cm="1">
        <f t="array" ref="F253">INDEX(GMW!$A$2:$LQ$20,MATCH(1,(GMW!$LQ$2:$LQ$20=F$3)*(GMW!$LP$2:$LP$20=F$4),0),$B253-1966)</f>
        <v>10.263030000000001</v>
      </c>
      <c r="I253" s="28" t="s">
        <v>2221</v>
      </c>
      <c r="J253" s="29">
        <f t="shared" ref="J253:L253" si="203">J251+(J254-J251)*2/3</f>
        <v>2.0270666666666668</v>
      </c>
      <c r="K253" s="30">
        <f t="shared" si="203"/>
        <v>2.0097443333333334</v>
      </c>
      <c r="L253" s="30">
        <f t="shared" si="203"/>
        <v>87.43549999999999</v>
      </c>
      <c r="M253" s="30">
        <f t="shared" ref="M253" si="204">M251+(M254-M251)*2/3</f>
        <v>8.2255556666666667</v>
      </c>
    </row>
    <row r="254" spans="1:13" x14ac:dyDescent="0.35">
      <c r="A254" s="27">
        <v>2035</v>
      </c>
      <c r="B254" s="28">
        <f t="shared" si="132"/>
        <v>2221</v>
      </c>
      <c r="C254" s="27" cm="1">
        <f t="array" ref="C254">INDEX(GMW!$A$2:$LQ$20,MATCH(1,(GMW!$LQ$2:$LQ$20=C$3)*(GMW!$LP$2:$LP$20=C$4),0),$B254-1966)</f>
        <v>1.3977090000000001</v>
      </c>
      <c r="D254" s="27" cm="1">
        <f t="array" ref="D254">INDEX(GMW!$A$2:$LQ$20,MATCH(1,(GMW!$LQ$2:$LQ$20=D$3)*(GMW!$LP$2:$LP$20=D$4),0),$B254-1966)</f>
        <v>1.3972059999999999</v>
      </c>
      <c r="E254" s="27" cm="1">
        <f t="array" ref="E254">INDEX(GMW!$A$2:$LQ$20,MATCH(1,(GMW!$LQ$2:$LQ$20=E$3)*(GMW!$LP$2:$LP$20=E$4),0),$B254-1966)</f>
        <v>68.788380000000004</v>
      </c>
      <c r="F254" s="27" cm="1">
        <f t="array" ref="F254">INDEX(GMW!$A$2:$LQ$20,MATCH(1,(GMW!$LQ$2:$LQ$20=F$3)*(GMW!$LP$2:$LP$20=F$4),0),$B254-1966)</f>
        <v>10.304080000000001</v>
      </c>
      <c r="I254" s="28" t="s">
        <v>2222</v>
      </c>
      <c r="J254" s="29">
        <f>C144</f>
        <v>2.0373999999999999</v>
      </c>
      <c r="K254" s="30">
        <f>D144</f>
        <v>2.0211329999999998</v>
      </c>
      <c r="L254" s="30">
        <f>E144</f>
        <v>84.109989999999996</v>
      </c>
      <c r="M254" s="30">
        <f>F144</f>
        <v>8.3366670000000003</v>
      </c>
    </row>
    <row r="255" spans="1:13" x14ac:dyDescent="0.35">
      <c r="A255" s="27"/>
      <c r="B255" s="28">
        <f t="shared" si="132"/>
        <v>2222</v>
      </c>
      <c r="C255" s="27" cm="1">
        <f t="array" ref="C255">INDEX(GMW!$A$2:$LQ$20,MATCH(1,(GMW!$LQ$2:$LQ$20=C$3)*(GMW!$LP$2:$LP$20=C$4),0),$B255-1966)</f>
        <v>1.398712</v>
      </c>
      <c r="D255" s="27" cm="1">
        <f t="array" ref="D255">INDEX(GMW!$A$2:$LQ$20,MATCH(1,(GMW!$LQ$2:$LQ$20=D$3)*(GMW!$LP$2:$LP$20=D$4),0),$B255-1966)</f>
        <v>1.3982110000000001</v>
      </c>
      <c r="E255" s="27" cm="1">
        <f t="array" ref="E255">INDEX(GMW!$A$2:$LQ$20,MATCH(1,(GMW!$LQ$2:$LQ$20=E$3)*(GMW!$LP$2:$LP$20=E$4),0),$B255-1966)</f>
        <v>69.076160000000002</v>
      </c>
      <c r="F255" s="27" cm="1">
        <f t="array" ref="F255">INDEX(GMW!$A$2:$LQ$20,MATCH(1,(GMW!$LQ$2:$LQ$20=F$3)*(GMW!$LP$2:$LP$20=F$4),0),$B255-1966)</f>
        <v>10.3453</v>
      </c>
      <c r="I255" s="28" t="s">
        <v>2223</v>
      </c>
      <c r="J255" s="29">
        <f t="shared" ref="J255:L255" si="205">J254+(J257-J254)/3</f>
        <v>2.0219</v>
      </c>
      <c r="K255" s="30">
        <f t="shared" si="205"/>
        <v>2.0288886666666666</v>
      </c>
      <c r="L255" s="30">
        <f t="shared" si="205"/>
        <v>87.903663333333327</v>
      </c>
      <c r="M255" s="30">
        <f t="shared" ref="M255" si="206">M254+(M257-M254)/3</f>
        <v>8.6822223333333337</v>
      </c>
    </row>
    <row r="256" spans="1:13" x14ac:dyDescent="0.35">
      <c r="A256" s="27"/>
      <c r="B256" s="28">
        <f t="shared" si="132"/>
        <v>2223</v>
      </c>
      <c r="C256" s="27" cm="1">
        <f t="array" ref="C256">INDEX(GMW!$A$2:$LQ$20,MATCH(1,(GMW!$LQ$2:$LQ$20=C$3)*(GMW!$LP$2:$LP$20=C$4),0),$B256-1966)</f>
        <v>1.39924</v>
      </c>
      <c r="D256" s="27" cm="1">
        <f t="array" ref="D256">INDEX(GMW!$A$2:$LQ$20,MATCH(1,(GMW!$LQ$2:$LQ$20=D$3)*(GMW!$LP$2:$LP$20=D$4),0),$B256-1966)</f>
        <v>1.398976</v>
      </c>
      <c r="E256" s="27" cm="1">
        <f t="array" ref="E256">INDEX(GMW!$A$2:$LQ$20,MATCH(1,(GMW!$LQ$2:$LQ$20=E$3)*(GMW!$LP$2:$LP$20=E$4),0),$B256-1966)</f>
        <v>69.365139999999997</v>
      </c>
      <c r="F256" s="27" cm="1">
        <f t="array" ref="F256">INDEX(GMW!$A$2:$LQ$20,MATCH(1,(GMW!$LQ$2:$LQ$20=F$3)*(GMW!$LP$2:$LP$20=F$4),0),$B256-1966)</f>
        <v>10.38668</v>
      </c>
      <c r="I256" s="28" t="s">
        <v>2224</v>
      </c>
      <c r="J256" s="29">
        <f t="shared" ref="J256:L256" si="207">J254+(J257-J254)*2/3</f>
        <v>2.0063999999999997</v>
      </c>
      <c r="K256" s="30">
        <f t="shared" si="207"/>
        <v>2.0366443333333333</v>
      </c>
      <c r="L256" s="30">
        <f t="shared" si="207"/>
        <v>91.697336666666672</v>
      </c>
      <c r="M256" s="30">
        <f t="shared" ref="M256" si="208">M254+(M257-M254)*2/3</f>
        <v>9.0277776666666671</v>
      </c>
    </row>
    <row r="257" spans="1:13" x14ac:dyDescent="0.35">
      <c r="A257" s="27"/>
      <c r="B257" s="28">
        <f t="shared" si="132"/>
        <v>2224</v>
      </c>
      <c r="C257" s="27" cm="1">
        <f t="array" ref="C257">INDEX(GMW!$A$2:$LQ$20,MATCH(1,(GMW!$LQ$2:$LQ$20=C$3)*(GMW!$LP$2:$LP$20=C$4),0),$B257-1966)</f>
        <v>1.399767</v>
      </c>
      <c r="D257" s="27" cm="1">
        <f t="array" ref="D257">INDEX(GMW!$A$2:$LQ$20,MATCH(1,(GMW!$LQ$2:$LQ$20=D$3)*(GMW!$LP$2:$LP$20=D$4),0),$B257-1966)</f>
        <v>1.3995040000000001</v>
      </c>
      <c r="E257" s="27" cm="1">
        <f t="array" ref="E257">INDEX(GMW!$A$2:$LQ$20,MATCH(1,(GMW!$LQ$2:$LQ$20=E$3)*(GMW!$LP$2:$LP$20=E$4),0),$B257-1966)</f>
        <v>69.655370000000005</v>
      </c>
      <c r="F257" s="27" cm="1">
        <f t="array" ref="F257">INDEX(GMW!$A$2:$LQ$20,MATCH(1,(GMW!$LQ$2:$LQ$20=F$3)*(GMW!$LP$2:$LP$20=F$4),0),$B257-1966)</f>
        <v>10.428229999999999</v>
      </c>
      <c r="I257" s="28" t="s">
        <v>2225</v>
      </c>
      <c r="J257" s="29">
        <f>C145</f>
        <v>1.9908999999999999</v>
      </c>
      <c r="K257" s="30">
        <f>D145</f>
        <v>2.0444</v>
      </c>
      <c r="L257" s="30">
        <f>E145</f>
        <v>95.491010000000003</v>
      </c>
      <c r="M257" s="30">
        <f>F145</f>
        <v>9.3733330000000006</v>
      </c>
    </row>
    <row r="258" spans="1:13" x14ac:dyDescent="0.35">
      <c r="A258" s="27">
        <v>2036</v>
      </c>
      <c r="B258" s="28">
        <f t="shared" si="132"/>
        <v>2225</v>
      </c>
      <c r="C258" s="27" cm="1">
        <f t="array" ref="C258">INDEX(GMW!$A$2:$LQ$20,MATCH(1,(GMW!$LQ$2:$LQ$20=C$3)*(GMW!$LP$2:$LP$20=C$4),0),$B258-1966)</f>
        <v>1.400293</v>
      </c>
      <c r="D258" s="27" cm="1">
        <f t="array" ref="D258">INDEX(GMW!$A$2:$LQ$20,MATCH(1,(GMW!$LQ$2:$LQ$20=D$3)*(GMW!$LP$2:$LP$20=D$4),0),$B258-1966)</f>
        <v>1.4000300000000001</v>
      </c>
      <c r="E258" s="27" cm="1">
        <f t="array" ref="E258">INDEX(GMW!$A$2:$LQ$20,MATCH(1,(GMW!$LQ$2:$LQ$20=E$3)*(GMW!$LP$2:$LP$20=E$4),0),$B258-1966)</f>
        <v>69.937430000000006</v>
      </c>
      <c r="F258" s="27" cm="1">
        <f t="array" ref="F258">INDEX(GMW!$A$2:$LQ$20,MATCH(1,(GMW!$LQ$2:$LQ$20=F$3)*(GMW!$LP$2:$LP$20=F$4),0),$B258-1966)</f>
        <v>10.464729999999999</v>
      </c>
      <c r="I258" s="28" t="s">
        <v>2226</v>
      </c>
      <c r="J258" s="29">
        <f t="shared" ref="J258:L258" si="209">J257+(J260-J257)/3</f>
        <v>1.9897666666666667</v>
      </c>
      <c r="K258" s="30">
        <f t="shared" si="209"/>
        <v>2.0225776666666668</v>
      </c>
      <c r="L258" s="30">
        <f t="shared" si="209"/>
        <v>101.99300666666667</v>
      </c>
      <c r="M258" s="30">
        <f t="shared" ref="M258" si="210">M257+(M260-M257)/3</f>
        <v>9.8688886666666669</v>
      </c>
    </row>
    <row r="259" spans="1:13" x14ac:dyDescent="0.35">
      <c r="A259" s="27"/>
      <c r="B259" s="28">
        <f t="shared" si="132"/>
        <v>2226</v>
      </c>
      <c r="C259" s="27" cm="1">
        <f t="array" ref="C259">INDEX(GMW!$A$2:$LQ$20,MATCH(1,(GMW!$LQ$2:$LQ$20=C$3)*(GMW!$LP$2:$LP$20=C$4),0),$B259-1966)</f>
        <v>1.4008149999999999</v>
      </c>
      <c r="D259" s="27" cm="1">
        <f t="array" ref="D259">INDEX(GMW!$A$2:$LQ$20,MATCH(1,(GMW!$LQ$2:$LQ$20=D$3)*(GMW!$LP$2:$LP$20=D$4),0),$B259-1966)</f>
        <v>1.4005540000000001</v>
      </c>
      <c r="E259" s="27" cm="1">
        <f t="array" ref="E259">INDEX(GMW!$A$2:$LQ$20,MATCH(1,(GMW!$LQ$2:$LQ$20=E$3)*(GMW!$LP$2:$LP$20=E$4),0),$B259-1966)</f>
        <v>70.220699999999994</v>
      </c>
      <c r="F259" s="27" cm="1">
        <f t="array" ref="F259">INDEX(GMW!$A$2:$LQ$20,MATCH(1,(GMW!$LQ$2:$LQ$20=F$3)*(GMW!$LP$2:$LP$20=F$4),0),$B259-1966)</f>
        <v>10.50136</v>
      </c>
      <c r="I259" s="28" t="s">
        <v>2227</v>
      </c>
      <c r="J259" s="29">
        <f t="shared" ref="J259:L259" si="211">J257+(J260-J257)*2/3</f>
        <v>1.9886333333333333</v>
      </c>
      <c r="K259" s="30">
        <f t="shared" si="211"/>
        <v>2.0007553333333332</v>
      </c>
      <c r="L259" s="30">
        <f t="shared" si="211"/>
        <v>108.49500333333333</v>
      </c>
      <c r="M259" s="30">
        <f t="shared" ref="M259" si="212">M257+(M260-M257)*2/3</f>
        <v>10.364444333333333</v>
      </c>
    </row>
    <row r="260" spans="1:13" x14ac:dyDescent="0.35">
      <c r="A260" s="27"/>
      <c r="B260" s="28">
        <f t="shared" si="132"/>
        <v>2227</v>
      </c>
      <c r="C260" s="27" cm="1">
        <f t="array" ref="C260">INDEX(GMW!$A$2:$LQ$20,MATCH(1,(GMW!$LQ$2:$LQ$20=C$3)*(GMW!$LP$2:$LP$20=C$4),0),$B260-1966)</f>
        <v>1.3999200000000001</v>
      </c>
      <c r="D260" s="27" cm="1">
        <f t="array" ref="D260">INDEX(GMW!$A$2:$LQ$20,MATCH(1,(GMW!$LQ$2:$LQ$20=D$3)*(GMW!$LP$2:$LP$20=D$4),0),$B260-1966)</f>
        <v>1.4003669999999999</v>
      </c>
      <c r="E260" s="27" cm="1">
        <f t="array" ref="E260">INDEX(GMW!$A$2:$LQ$20,MATCH(1,(GMW!$LQ$2:$LQ$20=E$3)*(GMW!$LP$2:$LP$20=E$4),0),$B260-1966)</f>
        <v>70.505139999999997</v>
      </c>
      <c r="F260" s="27" cm="1">
        <f t="array" ref="F260">INDEX(GMW!$A$2:$LQ$20,MATCH(1,(GMW!$LQ$2:$LQ$20=F$3)*(GMW!$LP$2:$LP$20=F$4),0),$B260-1966)</f>
        <v>10.53811</v>
      </c>
      <c r="I260" s="28" t="s">
        <v>2228</v>
      </c>
      <c r="J260" s="29">
        <f>C146</f>
        <v>1.9875</v>
      </c>
      <c r="K260" s="30">
        <f>D146</f>
        <v>1.9789330000000001</v>
      </c>
      <c r="L260" s="30">
        <f>E146</f>
        <v>114.997</v>
      </c>
      <c r="M260" s="30">
        <f>F146</f>
        <v>10.86</v>
      </c>
    </row>
    <row r="261" spans="1:13" x14ac:dyDescent="0.35">
      <c r="A261" s="27"/>
      <c r="B261" s="28">
        <f t="shared" si="132"/>
        <v>2228</v>
      </c>
      <c r="C261" s="27" cm="1">
        <f t="array" ref="C261">INDEX(GMW!$A$2:$LQ$20,MATCH(1,(GMW!$LQ$2:$LQ$20=C$3)*(GMW!$LP$2:$LP$20=C$4),0),$B261-1966)</f>
        <v>1.4</v>
      </c>
      <c r="D261" s="27" cm="1">
        <f t="array" ref="D261">INDEX(GMW!$A$2:$LQ$20,MATCH(1,(GMW!$LQ$2:$LQ$20=D$3)*(GMW!$LP$2:$LP$20=D$4),0),$B261-1966)</f>
        <v>1.3999600000000001</v>
      </c>
      <c r="E261" s="27" cm="1">
        <f t="array" ref="E261">INDEX(GMW!$A$2:$LQ$20,MATCH(1,(GMW!$LQ$2:$LQ$20=E$3)*(GMW!$LP$2:$LP$20=E$4),0),$B261-1966)</f>
        <v>70.790819999999997</v>
      </c>
      <c r="F261" s="27" cm="1">
        <f t="array" ref="F261">INDEX(GMW!$A$2:$LQ$20,MATCH(1,(GMW!$LQ$2:$LQ$20=F$3)*(GMW!$LP$2:$LP$20=F$4),0),$B261-1966)</f>
        <v>10.57499</v>
      </c>
      <c r="I261" s="28" t="s">
        <v>2229</v>
      </c>
      <c r="J261" s="29">
        <f t="shared" ref="J261:L261" si="213">J260+(J263-J260)/3</f>
        <v>1.9883666666666666</v>
      </c>
      <c r="K261" s="30">
        <f t="shared" si="213"/>
        <v>1.9761330000000001</v>
      </c>
      <c r="L261" s="30">
        <f t="shared" si="213"/>
        <v>124.57246666666667</v>
      </c>
      <c r="M261" s="30">
        <f t="shared" ref="M261" si="214">M260+(M263-M260)/3</f>
        <v>11.373333333333333</v>
      </c>
    </row>
    <row r="262" spans="1:13" x14ac:dyDescent="0.35">
      <c r="A262" s="27">
        <v>2037</v>
      </c>
      <c r="B262" s="28">
        <f t="shared" si="132"/>
        <v>2229</v>
      </c>
      <c r="C262" s="27" cm="1">
        <f t="array" ref="C262">INDEX(GMW!$A$2:$LQ$20,MATCH(1,(GMW!$LQ$2:$LQ$20=C$3)*(GMW!$LP$2:$LP$20=C$4),0),$B262-1966)</f>
        <v>1.4</v>
      </c>
      <c r="D262" s="27" cm="1">
        <f t="array" ref="D262">INDEX(GMW!$A$2:$LQ$20,MATCH(1,(GMW!$LQ$2:$LQ$20=D$3)*(GMW!$LP$2:$LP$20=D$4),0),$B262-1966)</f>
        <v>1.4</v>
      </c>
      <c r="E262" s="27" cm="1">
        <f t="array" ref="E262">INDEX(GMW!$A$2:$LQ$20,MATCH(1,(GMW!$LQ$2:$LQ$20=E$3)*(GMW!$LP$2:$LP$20=E$4),0),$B262-1966)</f>
        <v>71.077759999999998</v>
      </c>
      <c r="F262" s="27" cm="1">
        <f t="array" ref="F262">INDEX(GMW!$A$2:$LQ$20,MATCH(1,(GMW!$LQ$2:$LQ$20=F$3)*(GMW!$LP$2:$LP$20=F$4),0),$B262-1966)</f>
        <v>10.61201</v>
      </c>
      <c r="I262" s="28" t="s">
        <v>2230</v>
      </c>
      <c r="J262" s="29">
        <f t="shared" ref="J262:L262" si="215">J260+(J263-J260)*2/3</f>
        <v>1.9892333333333334</v>
      </c>
      <c r="K262" s="30">
        <f t="shared" si="215"/>
        <v>1.973333</v>
      </c>
      <c r="L262" s="30">
        <f t="shared" si="215"/>
        <v>134.14793333333333</v>
      </c>
      <c r="M262" s="30">
        <f t="shared" ref="M262" si="216">M260+(M263-M260)*2/3</f>
        <v>11.886666666666667</v>
      </c>
    </row>
    <row r="263" spans="1:13" x14ac:dyDescent="0.35">
      <c r="A263" s="27"/>
      <c r="B263" s="28">
        <f t="shared" si="132"/>
        <v>2230</v>
      </c>
      <c r="C263" s="27" cm="1">
        <f t="array" ref="C263">INDEX(GMW!$A$2:$LQ$20,MATCH(1,(GMW!$LQ$2:$LQ$20=C$3)*(GMW!$LP$2:$LP$20=C$4),0),$B263-1966)</f>
        <v>1.4</v>
      </c>
      <c r="D263" s="27" cm="1">
        <f t="array" ref="D263">INDEX(GMW!$A$2:$LQ$20,MATCH(1,(GMW!$LQ$2:$LQ$20=D$3)*(GMW!$LP$2:$LP$20=D$4),0),$B263-1966)</f>
        <v>1.4</v>
      </c>
      <c r="E263" s="27" cm="1">
        <f t="array" ref="E263">INDEX(GMW!$A$2:$LQ$20,MATCH(1,(GMW!$LQ$2:$LQ$20=E$3)*(GMW!$LP$2:$LP$20=E$4),0),$B263-1966)</f>
        <v>71.365889999999993</v>
      </c>
      <c r="F263" s="27" cm="1">
        <f t="array" ref="F263">INDEX(GMW!$A$2:$LQ$20,MATCH(1,(GMW!$LQ$2:$LQ$20=F$3)*(GMW!$LP$2:$LP$20=F$4),0),$B263-1966)</f>
        <v>10.649150000000001</v>
      </c>
      <c r="I263" s="28" t="s">
        <v>2231</v>
      </c>
      <c r="J263" s="29">
        <f>C147</f>
        <v>1.9901</v>
      </c>
      <c r="K263" s="30">
        <f>D147</f>
        <v>1.9705330000000001</v>
      </c>
      <c r="L263" s="30">
        <f>E147</f>
        <v>143.7234</v>
      </c>
      <c r="M263" s="30">
        <f>F147</f>
        <v>12.4</v>
      </c>
    </row>
    <row r="264" spans="1:13" x14ac:dyDescent="0.35">
      <c r="A264" s="27"/>
      <c r="B264" s="28">
        <f t="shared" ref="B264:B317" si="217">+B263+1</f>
        <v>2231</v>
      </c>
      <c r="C264" s="27" cm="1">
        <f t="array" ref="C264">INDEX(GMW!$A$2:$LQ$20,MATCH(1,(GMW!$LQ$2:$LQ$20=C$3)*(GMW!$LP$2:$LP$20=C$4),0),$B264-1966)</f>
        <v>1.4</v>
      </c>
      <c r="D264" s="27" cm="1">
        <f t="array" ref="D264">INDEX(GMW!$A$2:$LQ$20,MATCH(1,(GMW!$LQ$2:$LQ$20=D$3)*(GMW!$LP$2:$LP$20=D$4),0),$B264-1966)</f>
        <v>1.4</v>
      </c>
      <c r="E264" s="27" cm="1">
        <f t="array" ref="E264">INDEX(GMW!$A$2:$LQ$20,MATCH(1,(GMW!$LQ$2:$LQ$20=E$3)*(GMW!$LP$2:$LP$20=E$4),0),$B264-1966)</f>
        <v>71.655270000000002</v>
      </c>
      <c r="F264" s="27" cm="1">
        <f t="array" ref="F264">INDEX(GMW!$A$2:$LQ$20,MATCH(1,(GMW!$LQ$2:$LQ$20=F$3)*(GMW!$LP$2:$LP$20=F$4),0),$B264-1966)</f>
        <v>10.68642</v>
      </c>
      <c r="I264" s="28" t="s">
        <v>2232</v>
      </c>
      <c r="J264" s="29">
        <f t="shared" ref="J264:L264" si="218">J263+(J266-J263)/3</f>
        <v>1.9207666666666667</v>
      </c>
      <c r="K264" s="30">
        <f t="shared" si="218"/>
        <v>1.9442996666666668</v>
      </c>
      <c r="L264" s="30">
        <f t="shared" si="218"/>
        <v>139.87043333333332</v>
      </c>
      <c r="M264" s="30">
        <f t="shared" ref="M264" si="219">M263+(M266-M263)/3</f>
        <v>13.14</v>
      </c>
    </row>
    <row r="265" spans="1:13" x14ac:dyDescent="0.35">
      <c r="A265" s="27"/>
      <c r="B265" s="28">
        <f t="shared" si="217"/>
        <v>2232</v>
      </c>
      <c r="C265" s="27" cm="1">
        <f t="array" ref="C265">INDEX(GMW!$A$2:$LQ$20,MATCH(1,(GMW!$LQ$2:$LQ$20=C$3)*(GMW!$LP$2:$LP$20=C$4),0),$B265-1966)</f>
        <v>1.4</v>
      </c>
      <c r="D265" s="27" cm="1">
        <f t="array" ref="D265">INDEX(GMW!$A$2:$LQ$20,MATCH(1,(GMW!$LQ$2:$LQ$20=D$3)*(GMW!$LP$2:$LP$20=D$4),0),$B265-1966)</f>
        <v>1.4</v>
      </c>
      <c r="E265" s="27" cm="1">
        <f t="array" ref="E265">INDEX(GMW!$A$2:$LQ$20,MATCH(1,(GMW!$LQ$2:$LQ$20=E$3)*(GMW!$LP$2:$LP$20=E$4),0),$B265-1966)</f>
        <v>71.945869999999999</v>
      </c>
      <c r="F265" s="27" cm="1">
        <f t="array" ref="F265">INDEX(GMW!$A$2:$LQ$20,MATCH(1,(GMW!$LQ$2:$LQ$20=F$3)*(GMW!$LP$2:$LP$20=F$4),0),$B265-1966)</f>
        <v>10.72382</v>
      </c>
      <c r="I265" s="28" t="s">
        <v>2233</v>
      </c>
      <c r="J265" s="29">
        <f t="shared" ref="J265:L265" si="220">J263+(J266-J263)*2/3</f>
        <v>1.8514333333333333</v>
      </c>
      <c r="K265" s="30">
        <f t="shared" si="220"/>
        <v>1.9180663333333334</v>
      </c>
      <c r="L265" s="30">
        <f t="shared" si="220"/>
        <v>136.01746666666668</v>
      </c>
      <c r="M265" s="30">
        <f t="shared" ref="M265" si="221">M263+(M266-M263)*2/3</f>
        <v>13.879999999999999</v>
      </c>
    </row>
    <row r="266" spans="1:13" x14ac:dyDescent="0.35">
      <c r="A266" s="27">
        <v>2038</v>
      </c>
      <c r="B266" s="28">
        <f t="shared" si="217"/>
        <v>2233</v>
      </c>
      <c r="C266" s="27" cm="1">
        <f t="array" ref="C266">INDEX(GMW!$A$2:$LQ$20,MATCH(1,(GMW!$LQ$2:$LQ$20=C$3)*(GMW!$LP$2:$LP$20=C$4),0),$B266-1966)</f>
        <v>1.4</v>
      </c>
      <c r="D266" s="27" cm="1">
        <f t="array" ref="D266">INDEX(GMW!$A$2:$LQ$20,MATCH(1,(GMW!$LQ$2:$LQ$20=D$3)*(GMW!$LP$2:$LP$20=D$4),0),$B266-1966)</f>
        <v>1.4</v>
      </c>
      <c r="E266" s="27" cm="1">
        <f t="array" ref="E266">INDEX(GMW!$A$2:$LQ$20,MATCH(1,(GMW!$LQ$2:$LQ$20=E$3)*(GMW!$LP$2:$LP$20=E$4),0),$B266-1966)</f>
        <v>72.217129999999997</v>
      </c>
      <c r="F266" s="27" cm="1">
        <f t="array" ref="F266">INDEX(GMW!$A$2:$LQ$20,MATCH(1,(GMW!$LQ$2:$LQ$20=F$3)*(GMW!$LP$2:$LP$20=F$4),0),$B266-1966)</f>
        <v>10.755990000000001</v>
      </c>
      <c r="I266" s="28" t="s">
        <v>2234</v>
      </c>
      <c r="J266" s="29">
        <f>C148</f>
        <v>1.7821</v>
      </c>
      <c r="K266" s="30">
        <f>D148</f>
        <v>1.8918330000000001</v>
      </c>
      <c r="L266" s="30">
        <f>E148</f>
        <v>132.1645</v>
      </c>
      <c r="M266" s="30">
        <f>F148</f>
        <v>14.62</v>
      </c>
    </row>
    <row r="267" spans="1:13" x14ac:dyDescent="0.35">
      <c r="A267" s="27"/>
      <c r="B267" s="28">
        <f t="shared" si="217"/>
        <v>2234</v>
      </c>
      <c r="C267" s="27" cm="1">
        <f t="array" ref="C267">INDEX(GMW!$A$2:$LQ$20,MATCH(1,(GMW!$LQ$2:$LQ$20=C$3)*(GMW!$LP$2:$LP$20=C$4),0),$B267-1966)</f>
        <v>1.4</v>
      </c>
      <c r="D267" s="27" cm="1">
        <f t="array" ref="D267">INDEX(GMW!$A$2:$LQ$20,MATCH(1,(GMW!$LQ$2:$LQ$20=D$3)*(GMW!$LP$2:$LP$20=D$4),0),$B267-1966)</f>
        <v>1.4</v>
      </c>
      <c r="E267" s="27" cm="1">
        <f t="array" ref="E267">INDEX(GMW!$A$2:$LQ$20,MATCH(1,(GMW!$LQ$2:$LQ$20=E$3)*(GMW!$LP$2:$LP$20=E$4),0),$B267-1966)</f>
        <v>72.489519999999999</v>
      </c>
      <c r="F267" s="27" cm="1">
        <f t="array" ref="F267">INDEX(GMW!$A$2:$LQ$20,MATCH(1,(GMW!$LQ$2:$LQ$20=F$3)*(GMW!$LP$2:$LP$20=F$4),0),$B267-1966)</f>
        <v>10.788259999999999</v>
      </c>
      <c r="I267" s="28" t="s">
        <v>2235</v>
      </c>
      <c r="J267" s="29">
        <f t="shared" ref="J267:L267" si="222">J266+(J269-J266)/3</f>
        <v>1.6672666666666667</v>
      </c>
      <c r="K267" s="30">
        <f t="shared" si="222"/>
        <v>1.7845220000000002</v>
      </c>
      <c r="L267" s="30">
        <f t="shared" si="222"/>
        <v>126.1455</v>
      </c>
      <c r="M267" s="30">
        <f t="shared" ref="M267" si="223">M266+(M269-M266)/3</f>
        <v>14.995556666666666</v>
      </c>
    </row>
    <row r="268" spans="1:13" x14ac:dyDescent="0.35">
      <c r="A268" s="27"/>
      <c r="B268" s="28">
        <f t="shared" si="217"/>
        <v>2235</v>
      </c>
      <c r="C268" s="27" cm="1">
        <f t="array" ref="C268">INDEX(GMW!$A$2:$LQ$20,MATCH(1,(GMW!$LQ$2:$LQ$20=C$3)*(GMW!$LP$2:$LP$20=C$4),0),$B268-1966)</f>
        <v>1.4</v>
      </c>
      <c r="D268" s="27" cm="1">
        <f t="array" ref="D268">INDEX(GMW!$A$2:$LQ$20,MATCH(1,(GMW!$LQ$2:$LQ$20=D$3)*(GMW!$LP$2:$LP$20=D$4),0),$B268-1966)</f>
        <v>1.4</v>
      </c>
      <c r="E268" s="27" cm="1">
        <f t="array" ref="E268">INDEX(GMW!$A$2:$LQ$20,MATCH(1,(GMW!$LQ$2:$LQ$20=E$3)*(GMW!$LP$2:$LP$20=E$4),0),$B268-1966)</f>
        <v>72.763059999999996</v>
      </c>
      <c r="F268" s="27" cm="1">
        <f t="array" ref="F268">INDEX(GMW!$A$2:$LQ$20,MATCH(1,(GMW!$LQ$2:$LQ$20=F$3)*(GMW!$LP$2:$LP$20=F$4),0),$B268-1966)</f>
        <v>10.82063</v>
      </c>
      <c r="I268" s="28" t="s">
        <v>2236</v>
      </c>
      <c r="J268" s="29">
        <f t="shared" ref="J268:L268" si="224">J266+(J269-J266)*2/3</f>
        <v>1.5524333333333333</v>
      </c>
      <c r="K268" s="30">
        <f t="shared" si="224"/>
        <v>1.677211</v>
      </c>
      <c r="L268" s="30">
        <f t="shared" si="224"/>
        <v>120.12650000000001</v>
      </c>
      <c r="M268" s="30">
        <f t="shared" ref="M268" si="225">M266+(M269-M266)*2/3</f>
        <v>15.371113333333334</v>
      </c>
    </row>
    <row r="269" spans="1:13" x14ac:dyDescent="0.35">
      <c r="A269" s="27"/>
      <c r="B269" s="28">
        <f t="shared" si="217"/>
        <v>2236</v>
      </c>
      <c r="C269" s="27" cm="1">
        <f t="array" ref="C269">INDEX(GMW!$A$2:$LQ$20,MATCH(1,(GMW!$LQ$2:$LQ$20=C$3)*(GMW!$LP$2:$LP$20=C$4),0),$B269-1966)</f>
        <v>1.4</v>
      </c>
      <c r="D269" s="27" cm="1">
        <f t="array" ref="D269">INDEX(GMW!$A$2:$LQ$20,MATCH(1,(GMW!$LQ$2:$LQ$20=D$3)*(GMW!$LP$2:$LP$20=D$4),0),$B269-1966)</f>
        <v>1.4</v>
      </c>
      <c r="E269" s="27" cm="1">
        <f t="array" ref="E269">INDEX(GMW!$A$2:$LQ$20,MATCH(1,(GMW!$LQ$2:$LQ$20=E$3)*(GMW!$LP$2:$LP$20=E$4),0),$B269-1966)</f>
        <v>73.037679999999995</v>
      </c>
      <c r="F269" s="27" cm="1">
        <f t="array" ref="F269">INDEX(GMW!$A$2:$LQ$20,MATCH(1,(GMW!$LQ$2:$LQ$20=F$3)*(GMW!$LP$2:$LP$20=F$4),0),$B269-1966)</f>
        <v>10.85309</v>
      </c>
      <c r="I269" s="28" t="s">
        <v>2237</v>
      </c>
      <c r="J269" s="29">
        <f>C149</f>
        <v>1.4376</v>
      </c>
      <c r="K269" s="30">
        <f>D149</f>
        <v>1.5699000000000001</v>
      </c>
      <c r="L269" s="30">
        <f>E149</f>
        <v>114.1075</v>
      </c>
      <c r="M269" s="30">
        <f>F149</f>
        <v>15.74667</v>
      </c>
    </row>
    <row r="270" spans="1:13" x14ac:dyDescent="0.35">
      <c r="A270" s="27">
        <v>2039</v>
      </c>
      <c r="B270" s="28">
        <f t="shared" si="217"/>
        <v>2237</v>
      </c>
      <c r="C270" s="27" cm="1">
        <f t="array" ref="C270">INDEX(GMW!$A$2:$LQ$20,MATCH(1,(GMW!$LQ$2:$LQ$20=C$3)*(GMW!$LP$2:$LP$20=C$4),0),$B270-1966)</f>
        <v>1.4</v>
      </c>
      <c r="D270" s="27" cm="1">
        <f t="array" ref="D270">INDEX(GMW!$A$2:$LQ$20,MATCH(1,(GMW!$LQ$2:$LQ$20=D$3)*(GMW!$LP$2:$LP$20=D$4),0),$B270-1966)</f>
        <v>1.4</v>
      </c>
      <c r="E270" s="27" cm="1">
        <f t="array" ref="E270">INDEX(GMW!$A$2:$LQ$20,MATCH(1,(GMW!$LQ$2:$LQ$20=E$3)*(GMW!$LP$2:$LP$20=E$4),0),$B270-1966)</f>
        <v>73.317250000000001</v>
      </c>
      <c r="F270" s="27" cm="1">
        <f t="array" ref="F270">INDEX(GMW!$A$2:$LQ$20,MATCH(1,(GMW!$LQ$2:$LQ$20=F$3)*(GMW!$LP$2:$LP$20=F$4),0),$B270-1966)</f>
        <v>10.88565</v>
      </c>
      <c r="I270" s="28" t="s">
        <v>2238</v>
      </c>
      <c r="J270" s="29">
        <f t="shared" ref="J270:L270" si="226">J269+(J272-J269)/3</f>
        <v>1.4360999999999999</v>
      </c>
      <c r="K270" s="30">
        <f t="shared" si="226"/>
        <v>1.5247889999999999</v>
      </c>
      <c r="L270" s="30">
        <f t="shared" si="226"/>
        <v>104.08258333333333</v>
      </c>
      <c r="M270" s="30">
        <f t="shared" ref="M270" si="227">M269+(M272-M269)/3</f>
        <v>14.47889</v>
      </c>
    </row>
    <row r="271" spans="1:13" x14ac:dyDescent="0.35">
      <c r="A271" s="27"/>
      <c r="B271" s="28">
        <f t="shared" si="217"/>
        <v>2238</v>
      </c>
      <c r="C271" s="27" cm="1">
        <f t="array" ref="C271">INDEX(GMW!$A$2:$LQ$20,MATCH(1,(GMW!$LQ$2:$LQ$20=C$3)*(GMW!$LP$2:$LP$20=C$4),0),$B271-1966)</f>
        <v>1.4</v>
      </c>
      <c r="D271" s="27" cm="1">
        <f t="array" ref="D271">INDEX(GMW!$A$2:$LQ$20,MATCH(1,(GMW!$LQ$2:$LQ$20=D$3)*(GMW!$LP$2:$LP$20=D$4),0),$B271-1966)</f>
        <v>1.4</v>
      </c>
      <c r="E271" s="27" cm="1">
        <f t="array" ref="E271">INDEX(GMW!$A$2:$LQ$20,MATCH(1,(GMW!$LQ$2:$LQ$20=E$3)*(GMW!$LP$2:$LP$20=E$4),0),$B271-1966)</f>
        <v>73.59796</v>
      </c>
      <c r="F271" s="27" cm="1">
        <f t="array" ref="F271">INDEX(GMW!$A$2:$LQ$20,MATCH(1,(GMW!$LQ$2:$LQ$20=F$3)*(GMW!$LP$2:$LP$20=F$4),0),$B271-1966)</f>
        <v>10.9183</v>
      </c>
      <c r="I271" s="31">
        <v>39814</v>
      </c>
      <c r="J271" s="29">
        <f t="shared" ref="J271:L271" si="228">J269+(J272-J269)*2/3</f>
        <v>1.4346000000000001</v>
      </c>
      <c r="K271" s="30">
        <f t="shared" si="228"/>
        <v>1.479678</v>
      </c>
      <c r="L271" s="30">
        <f t="shared" si="228"/>
        <v>94.057666666666663</v>
      </c>
      <c r="M271" s="30">
        <f t="shared" ref="M271" si="229">M269+(M272-M269)*2/3</f>
        <v>13.21111</v>
      </c>
    </row>
    <row r="272" spans="1:13" x14ac:dyDescent="0.35">
      <c r="A272" s="27"/>
      <c r="B272" s="28">
        <f t="shared" si="217"/>
        <v>2239</v>
      </c>
      <c r="C272" s="27" cm="1">
        <f t="array" ref="C272">INDEX(GMW!$A$2:$LQ$20,MATCH(1,(GMW!$LQ$2:$LQ$20=C$3)*(GMW!$LP$2:$LP$20=C$4),0),$B272-1966)</f>
        <v>1.4</v>
      </c>
      <c r="D272" s="27" cm="1">
        <f t="array" ref="D272">INDEX(GMW!$A$2:$LQ$20,MATCH(1,(GMW!$LQ$2:$LQ$20=D$3)*(GMW!$LP$2:$LP$20=D$4),0),$B272-1966)</f>
        <v>1.4</v>
      </c>
      <c r="E272" s="27" cm="1">
        <f t="array" ref="E272">INDEX(GMW!$A$2:$LQ$20,MATCH(1,(GMW!$LQ$2:$LQ$20=E$3)*(GMW!$LP$2:$LP$20=E$4),0),$B272-1966)</f>
        <v>73.879909999999995</v>
      </c>
      <c r="F272" s="27" cm="1">
        <f t="array" ref="F272">INDEX(GMW!$A$2:$LQ$20,MATCH(1,(GMW!$LQ$2:$LQ$20=F$3)*(GMW!$LP$2:$LP$20=F$4),0),$B272-1966)</f>
        <v>10.95106</v>
      </c>
      <c r="I272" s="31">
        <v>39845</v>
      </c>
      <c r="J272" s="29">
        <f>C150</f>
        <v>1.4331</v>
      </c>
      <c r="K272" s="30">
        <f>D150</f>
        <v>1.4345669999999999</v>
      </c>
      <c r="L272" s="30">
        <f>E150</f>
        <v>84.032749999999993</v>
      </c>
      <c r="M272" s="30">
        <f>F150</f>
        <v>11.94333</v>
      </c>
    </row>
    <row r="273" spans="1:13" x14ac:dyDescent="0.35">
      <c r="A273" s="27"/>
      <c r="B273" s="28">
        <f t="shared" si="217"/>
        <v>2240</v>
      </c>
      <c r="C273" s="27" cm="1">
        <f t="array" ref="C273">INDEX(GMW!$A$2:$LQ$20,MATCH(1,(GMW!$LQ$2:$LQ$20=C$3)*(GMW!$LP$2:$LP$20=C$4),0),$B273-1966)</f>
        <v>1.4</v>
      </c>
      <c r="D273" s="27" cm="1">
        <f t="array" ref="D273">INDEX(GMW!$A$2:$LQ$20,MATCH(1,(GMW!$LQ$2:$LQ$20=D$3)*(GMW!$LP$2:$LP$20=D$4),0),$B273-1966)</f>
        <v>1.4</v>
      </c>
      <c r="E273" s="27" cm="1">
        <f t="array" ref="E273">INDEX(GMW!$A$2:$LQ$20,MATCH(1,(GMW!$LQ$2:$LQ$20=E$3)*(GMW!$LP$2:$LP$20=E$4),0),$B273-1966)</f>
        <v>74.162989999999994</v>
      </c>
      <c r="F273" s="27" cm="1">
        <f t="array" ref="F273">INDEX(GMW!$A$2:$LQ$20,MATCH(1,(GMW!$LQ$2:$LQ$20=F$3)*(GMW!$LP$2:$LP$20=F$4),0),$B273-1966)</f>
        <v>10.98391</v>
      </c>
      <c r="I273" s="31">
        <v>39873</v>
      </c>
      <c r="J273" s="29">
        <f t="shared" ref="J273:L273" si="230">J272+(J275-J272)/3</f>
        <v>1.5043333333333333</v>
      </c>
      <c r="K273" s="30">
        <f t="shared" si="230"/>
        <v>1.4731556666666665</v>
      </c>
      <c r="L273" s="30">
        <f t="shared" si="230"/>
        <v>76.865186666666659</v>
      </c>
      <c r="M273" s="30">
        <f t="shared" ref="M273" si="231">M272+(M275-M272)/3</f>
        <v>10.689997666666667</v>
      </c>
    </row>
    <row r="274" spans="1:13" x14ac:dyDescent="0.35">
      <c r="A274" s="27">
        <v>2040</v>
      </c>
      <c r="B274" s="28">
        <f t="shared" si="217"/>
        <v>2241</v>
      </c>
      <c r="C274" s="27" cm="1">
        <f t="array" ref="C274">INDEX(GMW!$A$2:$LQ$20,MATCH(1,(GMW!$LQ$2:$LQ$20=C$3)*(GMW!$LP$2:$LP$20=C$4),0),$B274-1966)</f>
        <v>1.4</v>
      </c>
      <c r="D274" s="27" cm="1">
        <f t="array" ref="D274">INDEX(GMW!$A$2:$LQ$20,MATCH(1,(GMW!$LQ$2:$LQ$20=D$3)*(GMW!$LP$2:$LP$20=D$4),0),$B274-1966)</f>
        <v>1.4</v>
      </c>
      <c r="E274" s="27" cm="1">
        <f t="array" ref="E274">INDEX(GMW!$A$2:$LQ$20,MATCH(1,(GMW!$LQ$2:$LQ$20=E$3)*(GMW!$LP$2:$LP$20=E$4),0),$B274-1966)</f>
        <v>74.44726</v>
      </c>
      <c r="F274" s="27" cm="1">
        <f t="array" ref="F274">INDEX(GMW!$A$2:$LQ$20,MATCH(1,(GMW!$LQ$2:$LQ$20=F$3)*(GMW!$LP$2:$LP$20=F$4),0),$B274-1966)</f>
        <v>11.016859999999999</v>
      </c>
      <c r="I274" s="31">
        <v>39904</v>
      </c>
      <c r="J274" s="29">
        <f t="shared" ref="J274:L274" si="232">J272+(J275-J272)*2/3</f>
        <v>1.5755666666666668</v>
      </c>
      <c r="K274" s="30">
        <f t="shared" si="232"/>
        <v>1.5117443333333334</v>
      </c>
      <c r="L274" s="30">
        <f t="shared" si="232"/>
        <v>69.697623333333325</v>
      </c>
      <c r="M274" s="30">
        <f t="shared" ref="M274" si="233">M272+(M275-M272)*2/3</f>
        <v>9.4366653333333321</v>
      </c>
    </row>
    <row r="275" spans="1:13" x14ac:dyDescent="0.35">
      <c r="A275" s="27"/>
      <c r="B275" s="28">
        <f t="shared" si="217"/>
        <v>2242</v>
      </c>
      <c r="C275" s="27" cm="1">
        <f t="array" ref="C275">INDEX(GMW!$A$2:$LQ$20,MATCH(1,(GMW!$LQ$2:$LQ$20=C$3)*(GMW!$LP$2:$LP$20=C$4),0),$B275-1966)</f>
        <v>1.4</v>
      </c>
      <c r="D275" s="27" cm="1">
        <f t="array" ref="D275">INDEX(GMW!$A$2:$LQ$20,MATCH(1,(GMW!$LQ$2:$LQ$20=D$3)*(GMW!$LP$2:$LP$20=D$4),0),$B275-1966)</f>
        <v>1.4</v>
      </c>
      <c r="E275" s="27" cm="1">
        <f t="array" ref="E275">INDEX(GMW!$A$2:$LQ$20,MATCH(1,(GMW!$LQ$2:$LQ$20=E$3)*(GMW!$LP$2:$LP$20=E$4),0),$B275-1966)</f>
        <v>74.732770000000002</v>
      </c>
      <c r="F275" s="27" cm="1">
        <f t="array" ref="F275">INDEX(GMW!$A$2:$LQ$20,MATCH(1,(GMW!$LQ$2:$LQ$20=F$3)*(GMW!$LP$2:$LP$20=F$4),0),$B275-1966)</f>
        <v>11.04992</v>
      </c>
      <c r="I275" s="31">
        <v>39934</v>
      </c>
      <c r="J275" s="29">
        <f>C151</f>
        <v>1.6468</v>
      </c>
      <c r="K275" s="30">
        <f>D151</f>
        <v>1.550333</v>
      </c>
      <c r="L275" s="30">
        <f>E151</f>
        <v>62.530059999999999</v>
      </c>
      <c r="M275" s="30">
        <f>F151</f>
        <v>8.1833329999999993</v>
      </c>
    </row>
    <row r="276" spans="1:13" x14ac:dyDescent="0.35">
      <c r="A276" s="27"/>
      <c r="B276" s="28">
        <f t="shared" si="217"/>
        <v>2243</v>
      </c>
      <c r="C276" s="27" cm="1">
        <f t="array" ref="C276">INDEX(GMW!$A$2:$LQ$20,MATCH(1,(GMW!$LQ$2:$LQ$20=C$3)*(GMW!$LP$2:$LP$20=C$4),0),$B276-1966)</f>
        <v>1.4</v>
      </c>
      <c r="D276" s="27" cm="1">
        <f t="array" ref="D276">INDEX(GMW!$A$2:$LQ$20,MATCH(1,(GMW!$LQ$2:$LQ$20=D$3)*(GMW!$LP$2:$LP$20=D$4),0),$B276-1966)</f>
        <v>1.4</v>
      </c>
      <c r="E276" s="27" cm="1">
        <f t="array" ref="E276">INDEX(GMW!$A$2:$LQ$20,MATCH(1,(GMW!$LQ$2:$LQ$20=E$3)*(GMW!$LP$2:$LP$20=E$4),0),$B276-1966)</f>
        <v>75.019440000000003</v>
      </c>
      <c r="F276" s="27" cm="1">
        <f t="array" ref="F276">INDEX(GMW!$A$2:$LQ$20,MATCH(1,(GMW!$LQ$2:$LQ$20=F$3)*(GMW!$LP$2:$LP$20=F$4),0),$B276-1966)</f>
        <v>11.083069999999999</v>
      </c>
      <c r="I276" s="31">
        <v>39965</v>
      </c>
      <c r="J276" s="29">
        <f t="shared" ref="J276:L276" si="234">J275+(J278-J275)/3</f>
        <v>1.6309666666666667</v>
      </c>
      <c r="K276" s="30">
        <f t="shared" si="234"/>
        <v>1.5805886666666666</v>
      </c>
      <c r="L276" s="30">
        <f t="shared" si="234"/>
        <v>59.627456666666667</v>
      </c>
      <c r="M276" s="30">
        <f t="shared" ref="M276" si="235">M275+(M278-M275)/3</f>
        <v>7.7577776666666658</v>
      </c>
    </row>
    <row r="277" spans="1:13" x14ac:dyDescent="0.35">
      <c r="A277" s="27"/>
      <c r="B277" s="28">
        <f t="shared" si="217"/>
        <v>2244</v>
      </c>
      <c r="C277" s="27" cm="1">
        <f t="array" ref="C277">INDEX(GMW!$A$2:$LQ$20,MATCH(1,(GMW!$LQ$2:$LQ$20=C$3)*(GMW!$LP$2:$LP$20=C$4),0),$B277-1966)</f>
        <v>1.4</v>
      </c>
      <c r="D277" s="27" cm="1">
        <f t="array" ref="D277">INDEX(GMW!$A$2:$LQ$20,MATCH(1,(GMW!$LQ$2:$LQ$20=D$3)*(GMW!$LP$2:$LP$20=D$4),0),$B277-1966)</f>
        <v>1.4</v>
      </c>
      <c r="E277" s="27" cm="1">
        <f t="array" ref="E277">INDEX(GMW!$A$2:$LQ$20,MATCH(1,(GMW!$LQ$2:$LQ$20=E$3)*(GMW!$LP$2:$LP$20=E$4),0),$B277-1966)</f>
        <v>75.307289999999995</v>
      </c>
      <c r="F277" s="27" cm="1">
        <f t="array" ref="F277">INDEX(GMW!$A$2:$LQ$20,MATCH(1,(GMW!$LQ$2:$LQ$20=F$3)*(GMW!$LP$2:$LP$20=F$4),0),$B277-1966)</f>
        <v>11.11631</v>
      </c>
      <c r="I277" s="31">
        <v>39995</v>
      </c>
      <c r="J277" s="29">
        <f t="shared" ref="J277:L277" si="236">J275+(J278-J275)*2/3</f>
        <v>1.6151333333333333</v>
      </c>
      <c r="K277" s="30">
        <f t="shared" si="236"/>
        <v>1.6108443333333333</v>
      </c>
      <c r="L277" s="30">
        <f t="shared" si="236"/>
        <v>56.724853333333328</v>
      </c>
      <c r="M277" s="30">
        <f t="shared" ref="M277" si="237">M275+(M278-M275)*2/3</f>
        <v>7.3322223333333332</v>
      </c>
    </row>
    <row r="278" spans="1:13" x14ac:dyDescent="0.35">
      <c r="A278" s="27">
        <v>2041</v>
      </c>
      <c r="B278" s="28">
        <f t="shared" si="217"/>
        <v>2245</v>
      </c>
      <c r="C278" s="27" cm="1">
        <f t="array" ref="C278">INDEX(GMW!$A$2:$LQ$20,MATCH(1,(GMW!$LQ$2:$LQ$20=C$3)*(GMW!$LP$2:$LP$20=C$4),0),$B278-1966)</f>
        <v>1.4</v>
      </c>
      <c r="D278" s="27" cm="1">
        <f t="array" ref="D278">INDEX(GMW!$A$2:$LQ$20,MATCH(1,(GMW!$LQ$2:$LQ$20=D$3)*(GMW!$LP$2:$LP$20=D$4),0),$B278-1966)</f>
        <v>1.4</v>
      </c>
      <c r="E278" s="27" cm="1">
        <f t="array" ref="E278">INDEX(GMW!$A$2:$LQ$20,MATCH(1,(GMW!$LQ$2:$LQ$20=E$3)*(GMW!$LP$2:$LP$20=E$4),0),$B278-1966)</f>
        <v>75.596369999999993</v>
      </c>
      <c r="F278" s="27" cm="1">
        <f t="array" ref="F278">INDEX(GMW!$A$2:$LQ$20,MATCH(1,(GMW!$LQ$2:$LQ$20=F$3)*(GMW!$LP$2:$LP$20=F$4),0),$B278-1966)</f>
        <v>11.149660000000001</v>
      </c>
      <c r="I278" s="31">
        <v>40026</v>
      </c>
      <c r="J278" s="29">
        <f>C152</f>
        <v>1.5992999999999999</v>
      </c>
      <c r="K278" s="30">
        <f>D152</f>
        <v>1.6411</v>
      </c>
      <c r="L278" s="30">
        <f>E152</f>
        <v>53.822249999999997</v>
      </c>
      <c r="M278" s="30">
        <f>F152</f>
        <v>6.9066669999999997</v>
      </c>
    </row>
    <row r="279" spans="1:13" x14ac:dyDescent="0.35">
      <c r="A279" s="27"/>
      <c r="B279" s="28">
        <f t="shared" si="217"/>
        <v>2246</v>
      </c>
      <c r="C279" s="27" cm="1">
        <f t="array" ref="C279">INDEX(GMW!$A$2:$LQ$20,MATCH(1,(GMW!$LQ$2:$LQ$20=C$3)*(GMW!$LP$2:$LP$20=C$4),0),$B279-1966)</f>
        <v>1.4</v>
      </c>
      <c r="D279" s="27" cm="1">
        <f t="array" ref="D279">INDEX(GMW!$A$2:$LQ$20,MATCH(1,(GMW!$LQ$2:$LQ$20=D$3)*(GMW!$LP$2:$LP$20=D$4),0),$B279-1966)</f>
        <v>1.4</v>
      </c>
      <c r="E279" s="27" cm="1">
        <f t="array" ref="E279">INDEX(GMW!$A$2:$LQ$20,MATCH(1,(GMW!$LQ$2:$LQ$20=E$3)*(GMW!$LP$2:$LP$20=E$4),0),$B279-1966)</f>
        <v>75.886679999999998</v>
      </c>
      <c r="F279" s="27" cm="1">
        <f t="array" ref="F279">INDEX(GMW!$A$2:$LQ$20,MATCH(1,(GMW!$LQ$2:$LQ$20=F$3)*(GMW!$LP$2:$LP$20=F$4),0),$B279-1966)</f>
        <v>11.183109999999999</v>
      </c>
      <c r="I279" s="31">
        <v>40057</v>
      </c>
      <c r="J279" s="29">
        <f t="shared" ref="J279:L279" si="238">J278+(J281-J278)/3</f>
        <v>1.6044666666666667</v>
      </c>
      <c r="K279" s="30">
        <f t="shared" si="238"/>
        <v>1.6389</v>
      </c>
      <c r="L279" s="30">
        <f t="shared" si="238"/>
        <v>58.440669999999997</v>
      </c>
      <c r="M279" s="30">
        <f t="shared" ref="M279" si="239">M278+(M281-M278)/3</f>
        <v>7.2066669999999995</v>
      </c>
    </row>
    <row r="280" spans="1:13" x14ac:dyDescent="0.35">
      <c r="A280" s="27"/>
      <c r="B280" s="28">
        <f t="shared" si="217"/>
        <v>2247</v>
      </c>
      <c r="C280" s="27" cm="1">
        <f t="array" ref="C280">INDEX(GMW!$A$2:$LQ$20,MATCH(1,(GMW!$LQ$2:$LQ$20=C$3)*(GMW!$LP$2:$LP$20=C$4),0),$B280-1966)</f>
        <v>1.4</v>
      </c>
      <c r="D280" s="27" cm="1">
        <f t="array" ref="D280">INDEX(GMW!$A$2:$LQ$20,MATCH(1,(GMW!$LQ$2:$LQ$20=D$3)*(GMW!$LP$2:$LP$20=D$4),0),$B280-1966)</f>
        <v>1.4</v>
      </c>
      <c r="E280" s="27" cm="1">
        <f t="array" ref="E280">INDEX(GMW!$A$2:$LQ$20,MATCH(1,(GMW!$LQ$2:$LQ$20=E$3)*(GMW!$LP$2:$LP$20=E$4),0),$B280-1966)</f>
        <v>76.178210000000007</v>
      </c>
      <c r="F280" s="27" cm="1">
        <f t="array" ref="F280">INDEX(GMW!$A$2:$LQ$20,MATCH(1,(GMW!$LQ$2:$LQ$20=F$3)*(GMW!$LP$2:$LP$20=F$4),0),$B280-1966)</f>
        <v>11.216659999999999</v>
      </c>
      <c r="I280" s="31">
        <v>40087</v>
      </c>
      <c r="J280" s="29">
        <f t="shared" ref="J280:L280" si="240">J278+(J281-J278)*2/3</f>
        <v>1.6096333333333332</v>
      </c>
      <c r="K280" s="30">
        <f t="shared" si="240"/>
        <v>1.6367</v>
      </c>
      <c r="L280" s="30">
        <f t="shared" si="240"/>
        <v>63.059089999999998</v>
      </c>
      <c r="M280" s="30">
        <f t="shared" ref="M280" si="241">M278+(M281-M278)*2/3</f>
        <v>7.5066670000000002</v>
      </c>
    </row>
    <row r="281" spans="1:13" x14ac:dyDescent="0.35">
      <c r="A281" s="27"/>
      <c r="B281" s="28">
        <f t="shared" si="217"/>
        <v>2248</v>
      </c>
      <c r="C281" s="27" cm="1">
        <f t="array" ref="C281">INDEX(GMW!$A$2:$LQ$20,MATCH(1,(GMW!$LQ$2:$LQ$20=C$3)*(GMW!$LP$2:$LP$20=C$4),0),$B281-1966)</f>
        <v>1.4</v>
      </c>
      <c r="D281" s="27" cm="1">
        <f t="array" ref="D281">INDEX(GMW!$A$2:$LQ$20,MATCH(1,(GMW!$LQ$2:$LQ$20=D$3)*(GMW!$LP$2:$LP$20=D$4),0),$B281-1966)</f>
        <v>1.4</v>
      </c>
      <c r="E281" s="27" cm="1">
        <f t="array" ref="E281">INDEX(GMW!$A$2:$LQ$20,MATCH(1,(GMW!$LQ$2:$LQ$20=E$3)*(GMW!$LP$2:$LP$20=E$4),0),$B281-1966)</f>
        <v>76.470950000000002</v>
      </c>
      <c r="F281" s="27" cm="1">
        <f t="array" ref="F281">INDEX(GMW!$A$2:$LQ$20,MATCH(1,(GMW!$LQ$2:$LQ$20=F$3)*(GMW!$LP$2:$LP$20=F$4),0),$B281-1966)</f>
        <v>11.250310000000001</v>
      </c>
      <c r="I281" s="31">
        <v>40118</v>
      </c>
      <c r="J281" s="29">
        <f>C153</f>
        <v>1.6148</v>
      </c>
      <c r="K281" s="30">
        <f>D153</f>
        <v>1.6345000000000001</v>
      </c>
      <c r="L281" s="30">
        <f>E153</f>
        <v>67.677509999999998</v>
      </c>
      <c r="M281" s="30">
        <f>F153</f>
        <v>7.806667</v>
      </c>
    </row>
    <row r="282" spans="1:13" x14ac:dyDescent="0.35">
      <c r="A282" s="27">
        <v>2042</v>
      </c>
      <c r="B282" s="28">
        <f t="shared" si="217"/>
        <v>2249</v>
      </c>
      <c r="C282" s="27" cm="1">
        <f t="array" ref="C282">INDEX(GMW!$A$2:$LQ$20,MATCH(1,(GMW!$LQ$2:$LQ$20=C$3)*(GMW!$LP$2:$LP$20=C$4),0),$B282-1966)</f>
        <v>1.4</v>
      </c>
      <c r="D282" s="27" cm="1">
        <f t="array" ref="D282">INDEX(GMW!$A$2:$LQ$20,MATCH(1,(GMW!$LQ$2:$LQ$20=D$3)*(GMW!$LP$2:$LP$20=D$4),0),$B282-1966)</f>
        <v>1.4</v>
      </c>
      <c r="E282" s="27" cm="1">
        <f t="array" ref="E282">INDEX(GMW!$A$2:$LQ$20,MATCH(1,(GMW!$LQ$2:$LQ$20=E$3)*(GMW!$LP$2:$LP$20=E$4),0),$B282-1966)</f>
        <v>76.76491</v>
      </c>
      <c r="F282" s="27" cm="1">
        <f t="array" ref="F282">INDEX(GMW!$A$2:$LQ$20,MATCH(1,(GMW!$LQ$2:$LQ$20=F$3)*(GMW!$LP$2:$LP$20=F$4),0),$B282-1966)</f>
        <v>11.28406</v>
      </c>
      <c r="I282" s="31">
        <v>40148</v>
      </c>
      <c r="J282" s="29">
        <f t="shared" ref="J282:L282" si="242">J281+(J284-J281)/3</f>
        <v>1.5821000000000001</v>
      </c>
      <c r="K282" s="30">
        <f t="shared" si="242"/>
        <v>1.61</v>
      </c>
      <c r="L282" s="30">
        <f t="shared" si="242"/>
        <v>71.221493333333328</v>
      </c>
      <c r="M282" s="30">
        <f t="shared" ref="M282" si="243">M281+(M284-M281)/3</f>
        <v>8.1522223333333326</v>
      </c>
    </row>
    <row r="283" spans="1:13" x14ac:dyDescent="0.35">
      <c r="A283" s="27"/>
      <c r="B283" s="28">
        <f t="shared" si="217"/>
        <v>2250</v>
      </c>
      <c r="C283" s="27" cm="1">
        <f t="array" ref="C283">INDEX(GMW!$A$2:$LQ$20,MATCH(1,(GMW!$LQ$2:$LQ$20=C$3)*(GMW!$LP$2:$LP$20=C$4),0),$B283-1966)</f>
        <v>1.4</v>
      </c>
      <c r="D283" s="27" cm="1">
        <f t="array" ref="D283">INDEX(GMW!$A$2:$LQ$20,MATCH(1,(GMW!$LQ$2:$LQ$20=D$3)*(GMW!$LP$2:$LP$20=D$4),0),$B283-1966)</f>
        <v>1.4</v>
      </c>
      <c r="E283" s="27" cm="1">
        <f t="array" ref="E283">INDEX(GMW!$A$2:$LQ$20,MATCH(1,(GMW!$LQ$2:$LQ$20=E$3)*(GMW!$LP$2:$LP$20=E$4),0),$B283-1966)</f>
        <v>77.060130000000001</v>
      </c>
      <c r="F283" s="27" cm="1">
        <f t="array" ref="F283">INDEX(GMW!$A$2:$LQ$20,MATCH(1,(GMW!$LQ$2:$LQ$20=F$3)*(GMW!$LP$2:$LP$20=F$4),0),$B283-1966)</f>
        <v>11.317909999999999</v>
      </c>
      <c r="I283" s="31">
        <v>40179</v>
      </c>
      <c r="J283" s="29">
        <f t="shared" ref="J283:L283" si="244">J281+(J284-J281)*2/3</f>
        <v>1.5493999999999999</v>
      </c>
      <c r="K283" s="30">
        <f t="shared" si="244"/>
        <v>1.5854999999999999</v>
      </c>
      <c r="L283" s="30">
        <f t="shared" si="244"/>
        <v>74.765476666666672</v>
      </c>
      <c r="M283" s="30">
        <f t="shared" ref="M283" si="245">M281+(M284-M281)*2/3</f>
        <v>8.497777666666666</v>
      </c>
    </row>
    <row r="284" spans="1:13" x14ac:dyDescent="0.35">
      <c r="A284" s="27"/>
      <c r="B284" s="28">
        <f t="shared" si="217"/>
        <v>2251</v>
      </c>
      <c r="C284" s="27" cm="1">
        <f t="array" ref="C284">INDEX(GMW!$A$2:$LQ$20,MATCH(1,(GMW!$LQ$2:$LQ$20=C$3)*(GMW!$LP$2:$LP$20=C$4),0),$B284-1966)</f>
        <v>1.4</v>
      </c>
      <c r="D284" s="27" cm="1">
        <f t="array" ref="D284">INDEX(GMW!$A$2:$LQ$20,MATCH(1,(GMW!$LQ$2:$LQ$20=D$3)*(GMW!$LP$2:$LP$20=D$4),0),$B284-1966)</f>
        <v>1.4</v>
      </c>
      <c r="E284" s="27" cm="1">
        <f t="array" ref="E284">INDEX(GMW!$A$2:$LQ$20,MATCH(1,(GMW!$LQ$2:$LQ$20=E$3)*(GMW!$LP$2:$LP$20=E$4),0),$B284-1966)</f>
        <v>77.356610000000003</v>
      </c>
      <c r="F284" s="27" cm="1">
        <f t="array" ref="F284">INDEX(GMW!$A$2:$LQ$20,MATCH(1,(GMW!$LQ$2:$LQ$20=F$3)*(GMW!$LP$2:$LP$20=F$4),0),$B284-1966)</f>
        <v>11.35187</v>
      </c>
      <c r="I284" s="31">
        <v>40210</v>
      </c>
      <c r="J284" s="29">
        <f>C154</f>
        <v>1.5166999999999999</v>
      </c>
      <c r="K284" s="30">
        <f>D154</f>
        <v>1.5609999999999999</v>
      </c>
      <c r="L284" s="30">
        <f>E154</f>
        <v>78.309460000000001</v>
      </c>
      <c r="M284" s="30">
        <f>F154</f>
        <v>8.8433329999999994</v>
      </c>
    </row>
    <row r="285" spans="1:13" x14ac:dyDescent="0.35">
      <c r="A285" s="27"/>
      <c r="B285" s="28">
        <f t="shared" si="217"/>
        <v>2252</v>
      </c>
      <c r="C285" s="27" cm="1">
        <f t="array" ref="C285">INDEX(GMW!$A$2:$LQ$20,MATCH(1,(GMW!$LQ$2:$LQ$20=C$3)*(GMW!$LP$2:$LP$20=C$4),0),$B285-1966)</f>
        <v>1.4</v>
      </c>
      <c r="D285" s="27" cm="1">
        <f t="array" ref="D285">INDEX(GMW!$A$2:$LQ$20,MATCH(1,(GMW!$LQ$2:$LQ$20=D$3)*(GMW!$LP$2:$LP$20=D$4),0),$B285-1966)</f>
        <v>1.4</v>
      </c>
      <c r="E285" s="27" cm="1">
        <f t="array" ref="E285">INDEX(GMW!$A$2:$LQ$20,MATCH(1,(GMW!$LQ$2:$LQ$20=E$3)*(GMW!$LP$2:$LP$20=E$4),0),$B285-1966)</f>
        <v>77.654300000000006</v>
      </c>
      <c r="F285" s="27" cm="1">
        <f t="array" ref="F285">INDEX(GMW!$A$2:$LQ$20,MATCH(1,(GMW!$LQ$2:$LQ$20=F$3)*(GMW!$LP$2:$LP$20=F$4),0),$B285-1966)</f>
        <v>11.38592</v>
      </c>
      <c r="I285" s="31">
        <v>40238</v>
      </c>
      <c r="J285" s="29">
        <f t="shared" ref="J285:L285" si="246">J284+(J287-J284)/3</f>
        <v>1.5098666666666667</v>
      </c>
      <c r="K285" s="30">
        <f t="shared" si="246"/>
        <v>1.5376443333333334</v>
      </c>
      <c r="L285" s="30">
        <f t="shared" si="246"/>
        <v>74.576650000000001</v>
      </c>
      <c r="M285" s="30">
        <f t="shared" ref="M285" si="247">M284+(M287-M284)/3</f>
        <v>8.3988886666666662</v>
      </c>
    </row>
    <row r="286" spans="1:13" x14ac:dyDescent="0.35">
      <c r="A286" s="27">
        <v>2043</v>
      </c>
      <c r="B286" s="28">
        <f t="shared" si="217"/>
        <v>2253</v>
      </c>
      <c r="C286" s="27" cm="1">
        <f t="array" ref="C286">INDEX(GMW!$A$2:$LQ$20,MATCH(1,(GMW!$LQ$2:$LQ$20=C$3)*(GMW!$LP$2:$LP$20=C$4),0),$B286-1966)</f>
        <v>1.4</v>
      </c>
      <c r="D286" s="27" cm="1">
        <f t="array" ref="D286">INDEX(GMW!$A$2:$LQ$20,MATCH(1,(GMW!$LQ$2:$LQ$20=D$3)*(GMW!$LP$2:$LP$20=D$4),0),$B286-1966)</f>
        <v>1.4</v>
      </c>
      <c r="E286" s="27" cm="1">
        <f t="array" ref="E286">INDEX(GMW!$A$2:$LQ$20,MATCH(1,(GMW!$LQ$2:$LQ$20=E$3)*(GMW!$LP$2:$LP$20=E$4),0),$B286-1966)</f>
        <v>77.953270000000003</v>
      </c>
      <c r="F286" s="27" cm="1">
        <f t="array" ref="F286">INDEX(GMW!$A$2:$LQ$20,MATCH(1,(GMW!$LQ$2:$LQ$20=F$3)*(GMW!$LP$2:$LP$20=F$4),0),$B286-1966)</f>
        <v>11.42008</v>
      </c>
      <c r="I286" s="31">
        <v>40269</v>
      </c>
      <c r="J286" s="29">
        <f t="shared" ref="J286:L286" si="248">J284+(J287-J284)*2/3</f>
        <v>1.5030333333333332</v>
      </c>
      <c r="K286" s="30">
        <f t="shared" si="248"/>
        <v>1.5142886666666666</v>
      </c>
      <c r="L286" s="30">
        <f t="shared" si="248"/>
        <v>70.84384</v>
      </c>
      <c r="M286" s="30">
        <f t="shared" ref="M286" si="249">M284+(M287-M284)*2/3</f>
        <v>7.954444333333333</v>
      </c>
    </row>
    <row r="287" spans="1:13" x14ac:dyDescent="0.35">
      <c r="A287" s="27"/>
      <c r="B287" s="28">
        <f t="shared" si="217"/>
        <v>2254</v>
      </c>
      <c r="C287" s="27" cm="1">
        <f t="array" ref="C287">INDEX(GMW!$A$2:$LQ$20,MATCH(1,(GMW!$LQ$2:$LQ$20=C$3)*(GMW!$LP$2:$LP$20=C$4),0),$B287-1966)</f>
        <v>1.4</v>
      </c>
      <c r="D287" s="27" cm="1">
        <f t="array" ref="D287">INDEX(GMW!$A$2:$LQ$20,MATCH(1,(GMW!$LQ$2:$LQ$20=D$3)*(GMW!$LP$2:$LP$20=D$4),0),$B287-1966)</f>
        <v>1.4</v>
      </c>
      <c r="E287" s="27" cm="1">
        <f t="array" ref="E287">INDEX(GMW!$A$2:$LQ$20,MATCH(1,(GMW!$LQ$2:$LQ$20=E$3)*(GMW!$LP$2:$LP$20=E$4),0),$B287-1966)</f>
        <v>78.253489999999999</v>
      </c>
      <c r="F287" s="27" cm="1">
        <f t="array" ref="F287">INDEX(GMW!$A$2:$LQ$20,MATCH(1,(GMW!$LQ$2:$LQ$20=F$3)*(GMW!$LP$2:$LP$20=F$4),0),$B287-1966)</f>
        <v>11.45434</v>
      </c>
      <c r="I287" s="31">
        <v>40299</v>
      </c>
      <c r="J287" s="29">
        <f>C155</f>
        <v>1.4962</v>
      </c>
      <c r="K287" s="30">
        <f>D155</f>
        <v>1.4909330000000001</v>
      </c>
      <c r="L287" s="30">
        <f>E155</f>
        <v>67.11103</v>
      </c>
      <c r="M287" s="30">
        <f>F155</f>
        <v>7.51</v>
      </c>
    </row>
    <row r="288" spans="1:13" x14ac:dyDescent="0.35">
      <c r="A288" s="27"/>
      <c r="B288" s="28">
        <f t="shared" si="217"/>
        <v>2255</v>
      </c>
      <c r="C288" s="27" cm="1">
        <f t="array" ref="C288">INDEX(GMW!$A$2:$LQ$20,MATCH(1,(GMW!$LQ$2:$LQ$20=C$3)*(GMW!$LP$2:$LP$20=C$4),0),$B288-1966)</f>
        <v>1.4</v>
      </c>
      <c r="D288" s="27" cm="1">
        <f t="array" ref="D288">INDEX(GMW!$A$2:$LQ$20,MATCH(1,(GMW!$LQ$2:$LQ$20=D$3)*(GMW!$LP$2:$LP$20=D$4),0),$B288-1966)</f>
        <v>1.4</v>
      </c>
      <c r="E288" s="27" cm="1">
        <f t="array" ref="E288">INDEX(GMW!$A$2:$LQ$20,MATCH(1,(GMW!$LQ$2:$LQ$20=E$3)*(GMW!$LP$2:$LP$20=E$4),0),$B288-1966)</f>
        <v>78.554950000000005</v>
      </c>
      <c r="F288" s="27" cm="1">
        <f t="array" ref="F288">INDEX(GMW!$A$2:$LQ$20,MATCH(1,(GMW!$LQ$2:$LQ$20=F$3)*(GMW!$LP$2:$LP$20=F$4),0),$B288-1966)</f>
        <v>11.4887</v>
      </c>
      <c r="I288" s="31">
        <v>40330</v>
      </c>
      <c r="J288" s="29">
        <f t="shared" ref="J288:L288" si="250">J287+(J290-J287)/3</f>
        <v>1.5226333333333333</v>
      </c>
      <c r="K288" s="30">
        <f t="shared" si="250"/>
        <v>1.5110330000000001</v>
      </c>
      <c r="L288" s="30">
        <f t="shared" si="250"/>
        <v>67.868673333333334</v>
      </c>
      <c r="M288" s="30">
        <f t="shared" ref="M288" si="251">M287+(M290-M287)/3</f>
        <v>7.7588889999999999</v>
      </c>
    </row>
    <row r="289" spans="1:13" x14ac:dyDescent="0.35">
      <c r="A289" s="27"/>
      <c r="B289" s="28">
        <f t="shared" si="217"/>
        <v>2256</v>
      </c>
      <c r="C289" s="27" cm="1">
        <f t="array" ref="C289">INDEX(GMW!$A$2:$LQ$20,MATCH(1,(GMW!$LQ$2:$LQ$20=C$3)*(GMW!$LP$2:$LP$20=C$4),0),$B289-1966)</f>
        <v>1.4</v>
      </c>
      <c r="D289" s="27" cm="1">
        <f t="array" ref="D289">INDEX(GMW!$A$2:$LQ$20,MATCH(1,(GMW!$LQ$2:$LQ$20=D$3)*(GMW!$LP$2:$LP$20=D$4),0),$B289-1966)</f>
        <v>1.4</v>
      </c>
      <c r="E289" s="27" cm="1">
        <f t="array" ref="E289">INDEX(GMW!$A$2:$LQ$20,MATCH(1,(GMW!$LQ$2:$LQ$20=E$3)*(GMW!$LP$2:$LP$20=E$4),0),$B289-1966)</f>
        <v>78.857730000000004</v>
      </c>
      <c r="F289" s="27" cm="1">
        <f t="array" ref="F289">INDEX(GMW!$A$2:$LQ$20,MATCH(1,(GMW!$LQ$2:$LQ$20=F$3)*(GMW!$LP$2:$LP$20=F$4),0),$B289-1966)</f>
        <v>11.52317</v>
      </c>
      <c r="I289" s="31">
        <v>40360</v>
      </c>
      <c r="J289" s="29">
        <f t="shared" ref="J289:L289" si="252">J287+(J290-J287)*2/3</f>
        <v>1.5490666666666666</v>
      </c>
      <c r="K289" s="30">
        <f t="shared" si="252"/>
        <v>1.5311330000000001</v>
      </c>
      <c r="L289" s="30">
        <f t="shared" si="252"/>
        <v>68.626316666666668</v>
      </c>
      <c r="M289" s="30">
        <f t="shared" ref="M289" si="253">M287+(M290-M287)*2/3</f>
        <v>8.0077780000000001</v>
      </c>
    </row>
    <row r="290" spans="1:13" x14ac:dyDescent="0.35">
      <c r="A290" s="27">
        <v>2044</v>
      </c>
      <c r="B290" s="28">
        <f t="shared" si="217"/>
        <v>2257</v>
      </c>
      <c r="C290" s="27" cm="1">
        <f t="array" ref="C290">INDEX(GMW!$A$2:$LQ$20,MATCH(1,(GMW!$LQ$2:$LQ$20=C$3)*(GMW!$LP$2:$LP$20=C$4),0),$B290-1966)</f>
        <v>1.4</v>
      </c>
      <c r="D290" s="27" cm="1">
        <f t="array" ref="D290">INDEX(GMW!$A$2:$LQ$20,MATCH(1,(GMW!$LQ$2:$LQ$20=D$3)*(GMW!$LP$2:$LP$20=D$4),0),$B290-1966)</f>
        <v>1.4</v>
      </c>
      <c r="E290" s="27" cm="1">
        <f t="array" ref="E290">INDEX(GMW!$A$2:$LQ$20,MATCH(1,(GMW!$LQ$2:$LQ$20=E$3)*(GMW!$LP$2:$LP$20=E$4),0),$B290-1966)</f>
        <v>79.161760000000001</v>
      </c>
      <c r="F290" s="27" cm="1">
        <f t="array" ref="F290">INDEX(GMW!$A$2:$LQ$20,MATCH(1,(GMW!$LQ$2:$LQ$20=F$3)*(GMW!$LP$2:$LP$20=F$4),0),$B290-1966)</f>
        <v>11.557740000000001</v>
      </c>
      <c r="I290" s="31">
        <v>40391</v>
      </c>
      <c r="J290" s="29">
        <f>C156</f>
        <v>1.5754999999999999</v>
      </c>
      <c r="K290" s="30">
        <f>D156</f>
        <v>1.5512330000000001</v>
      </c>
      <c r="L290" s="30">
        <f>E156</f>
        <v>69.383960000000002</v>
      </c>
      <c r="M290" s="30">
        <f>F156</f>
        <v>8.2566670000000002</v>
      </c>
    </row>
    <row r="291" spans="1:13" x14ac:dyDescent="0.35">
      <c r="A291" s="27"/>
      <c r="B291" s="28">
        <f t="shared" si="217"/>
        <v>2258</v>
      </c>
      <c r="C291" s="27" cm="1">
        <f t="array" ref="C291">INDEX(GMW!$A$2:$LQ$20,MATCH(1,(GMW!$LQ$2:$LQ$20=C$3)*(GMW!$LP$2:$LP$20=C$4),0),$B291-1966)</f>
        <v>1.4</v>
      </c>
      <c r="D291" s="27" cm="1">
        <f t="array" ref="D291">INDEX(GMW!$A$2:$LQ$20,MATCH(1,(GMW!$LQ$2:$LQ$20=D$3)*(GMW!$LP$2:$LP$20=D$4),0),$B291-1966)</f>
        <v>1.4</v>
      </c>
      <c r="E291" s="27" cm="1">
        <f t="array" ref="E291">INDEX(GMW!$A$2:$LQ$20,MATCH(1,(GMW!$LQ$2:$LQ$20=E$3)*(GMW!$LP$2:$LP$20=E$4),0),$B291-1966)</f>
        <v>79.467060000000004</v>
      </c>
      <c r="F291" s="27" cm="1">
        <f t="array" ref="F291">INDEX(GMW!$A$2:$LQ$20,MATCH(1,(GMW!$LQ$2:$LQ$20=F$3)*(GMW!$LP$2:$LP$20=F$4),0),$B291-1966)</f>
        <v>11.592409999999999</v>
      </c>
      <c r="I291" s="31">
        <v>40422</v>
      </c>
      <c r="J291" s="29">
        <f t="shared" ref="J291:L291" si="254">J290+(J293-J290)/3</f>
        <v>1.5721666666666665</v>
      </c>
      <c r="K291" s="30">
        <f t="shared" si="254"/>
        <v>1.5611110000000001</v>
      </c>
      <c r="L291" s="30">
        <f t="shared" si="254"/>
        <v>68.286900000000003</v>
      </c>
      <c r="M291" s="30">
        <f t="shared" ref="M291" si="255">M290+(M293-M290)/3</f>
        <v>8.3511113333333338</v>
      </c>
    </row>
    <row r="292" spans="1:13" x14ac:dyDescent="0.35">
      <c r="A292" s="27"/>
      <c r="B292" s="28">
        <f t="shared" si="217"/>
        <v>2259</v>
      </c>
      <c r="C292" s="27" cm="1">
        <f t="array" ref="C292">INDEX(GMW!$A$2:$LQ$20,MATCH(1,(GMW!$LQ$2:$LQ$20=C$3)*(GMW!$LP$2:$LP$20=C$4),0),$B292-1966)</f>
        <v>1.4</v>
      </c>
      <c r="D292" s="27" cm="1">
        <f t="array" ref="D292">INDEX(GMW!$A$2:$LQ$20,MATCH(1,(GMW!$LQ$2:$LQ$20=D$3)*(GMW!$LP$2:$LP$20=D$4),0),$B292-1966)</f>
        <v>1.4</v>
      </c>
      <c r="E292" s="27" cm="1">
        <f t="array" ref="E292">INDEX(GMW!$A$2:$LQ$20,MATCH(1,(GMW!$LQ$2:$LQ$20=E$3)*(GMW!$LP$2:$LP$20=E$4),0),$B292-1966)</f>
        <v>79.773669999999996</v>
      </c>
      <c r="F292" s="27" cm="1">
        <f t="array" ref="F292">INDEX(GMW!$A$2:$LQ$20,MATCH(1,(GMW!$LQ$2:$LQ$20=F$3)*(GMW!$LP$2:$LP$20=F$4),0),$B292-1966)</f>
        <v>11.627190000000001</v>
      </c>
      <c r="I292" s="31">
        <v>40452</v>
      </c>
      <c r="J292" s="29">
        <f t="shared" ref="J292:L292" si="256">J290+(J293-J290)*2/3</f>
        <v>1.5688333333333333</v>
      </c>
      <c r="K292" s="30">
        <f t="shared" si="256"/>
        <v>1.570989</v>
      </c>
      <c r="L292" s="30">
        <f t="shared" si="256"/>
        <v>67.189840000000004</v>
      </c>
      <c r="M292" s="30">
        <f t="shared" ref="M292" si="257">M290+(M293-M290)*2/3</f>
        <v>8.4455556666666656</v>
      </c>
    </row>
    <row r="293" spans="1:13" x14ac:dyDescent="0.35">
      <c r="A293" s="27"/>
      <c r="B293" s="28">
        <f t="shared" si="217"/>
        <v>2260</v>
      </c>
      <c r="C293" s="27" cm="1">
        <f t="array" ref="C293">INDEX(GMW!$A$2:$LQ$20,MATCH(1,(GMW!$LQ$2:$LQ$20=C$3)*(GMW!$LP$2:$LP$20=C$4),0),$B293-1966)</f>
        <v>1.4</v>
      </c>
      <c r="D293" s="27" cm="1">
        <f t="array" ref="D293">INDEX(GMW!$A$2:$LQ$20,MATCH(1,(GMW!$LQ$2:$LQ$20=D$3)*(GMW!$LP$2:$LP$20=D$4),0),$B293-1966)</f>
        <v>1.4</v>
      </c>
      <c r="E293" s="27" cm="1">
        <f t="array" ref="E293">INDEX(GMW!$A$2:$LQ$20,MATCH(1,(GMW!$LQ$2:$LQ$20=E$3)*(GMW!$LP$2:$LP$20=E$4),0),$B293-1966)</f>
        <v>80.081569999999999</v>
      </c>
      <c r="F293" s="27" cm="1">
        <f t="array" ref="F293">INDEX(GMW!$A$2:$LQ$20,MATCH(1,(GMW!$LQ$2:$LQ$20=F$3)*(GMW!$LP$2:$LP$20=F$4),0),$B293-1966)</f>
        <v>11.66207</v>
      </c>
      <c r="I293" s="31">
        <v>40483</v>
      </c>
      <c r="J293" s="29">
        <f>C157</f>
        <v>1.5654999999999999</v>
      </c>
      <c r="K293" s="30">
        <f>D157</f>
        <v>1.580867</v>
      </c>
      <c r="L293" s="30">
        <f>E157</f>
        <v>66.092780000000005</v>
      </c>
      <c r="M293" s="30">
        <f>F157</f>
        <v>8.5399999999999991</v>
      </c>
    </row>
    <row r="294" spans="1:13" x14ac:dyDescent="0.35">
      <c r="A294" s="27">
        <v>2045</v>
      </c>
      <c r="B294" s="28">
        <f t="shared" si="217"/>
        <v>2261</v>
      </c>
      <c r="C294" s="27" cm="1">
        <f t="array" ref="C294">INDEX(GMW!$A$2:$LQ$20,MATCH(1,(GMW!$LQ$2:$LQ$20=C$3)*(GMW!$LP$2:$LP$20=C$4),0),$B294-1966)</f>
        <v>1.4</v>
      </c>
      <c r="D294" s="27" cm="1">
        <f t="array" ref="D294">INDEX(GMW!$A$2:$LQ$20,MATCH(1,(GMW!$LQ$2:$LQ$20=D$3)*(GMW!$LP$2:$LP$20=D$4),0),$B294-1966)</f>
        <v>1.4</v>
      </c>
      <c r="E294" s="27" cm="1">
        <f t="array" ref="E294">INDEX(GMW!$A$2:$LQ$20,MATCH(1,(GMW!$LQ$2:$LQ$20=E$3)*(GMW!$LP$2:$LP$20=E$4),0),$B294-1966)</f>
        <v>80.403689999999997</v>
      </c>
      <c r="F294" s="27" cm="1">
        <f t="array" ref="F294">INDEX(GMW!$A$2:$LQ$20,MATCH(1,(GMW!$LQ$2:$LQ$20=F$3)*(GMW!$LP$2:$LP$20=F$4),0),$B294-1966)</f>
        <v>11.69706</v>
      </c>
      <c r="I294" s="31">
        <v>40513</v>
      </c>
      <c r="J294" s="29">
        <f t="shared" ref="J294:L294" si="258">J293+(J296-J293)/3</f>
        <v>1.5779999999999998</v>
      </c>
      <c r="K294" s="30">
        <f t="shared" si="258"/>
        <v>1.5881780000000001</v>
      </c>
      <c r="L294" s="30">
        <f t="shared" si="258"/>
        <v>68.357123333333334</v>
      </c>
      <c r="M294" s="30">
        <f t="shared" ref="M294" si="259">M293+(M296-M293)/3</f>
        <v>8.8422223333333321</v>
      </c>
    </row>
    <row r="295" spans="1:13" x14ac:dyDescent="0.35">
      <c r="A295" s="27"/>
      <c r="B295" s="28">
        <f t="shared" si="217"/>
        <v>2262</v>
      </c>
      <c r="C295" s="27" cm="1">
        <f t="array" ref="C295">INDEX(GMW!$A$2:$LQ$20,MATCH(1,(GMW!$LQ$2:$LQ$20=C$3)*(GMW!$LP$2:$LP$20=C$4),0),$B295-1966)</f>
        <v>1.4</v>
      </c>
      <c r="D295" s="27" cm="1">
        <f t="array" ref="D295">INDEX(GMW!$A$2:$LQ$20,MATCH(1,(GMW!$LQ$2:$LQ$20=D$3)*(GMW!$LP$2:$LP$20=D$4),0),$B295-1966)</f>
        <v>1.4</v>
      </c>
      <c r="E295" s="27" cm="1">
        <f t="array" ref="E295">INDEX(GMW!$A$2:$LQ$20,MATCH(1,(GMW!$LQ$2:$LQ$20=E$3)*(GMW!$LP$2:$LP$20=E$4),0),$B295-1966)</f>
        <v>80.727260000000001</v>
      </c>
      <c r="F295" s="27" cm="1">
        <f t="array" ref="F295">INDEX(GMW!$A$2:$LQ$20,MATCH(1,(GMW!$LQ$2:$LQ$20=F$3)*(GMW!$LP$2:$LP$20=F$4),0),$B295-1966)</f>
        <v>11.732150000000001</v>
      </c>
      <c r="I295" s="31">
        <v>40544</v>
      </c>
      <c r="J295" s="29">
        <f t="shared" ref="J295:L295" si="260">J293+(J296-J293)*2/3</f>
        <v>1.5905</v>
      </c>
      <c r="K295" s="30">
        <f t="shared" si="260"/>
        <v>1.5954889999999999</v>
      </c>
      <c r="L295" s="30">
        <f t="shared" si="260"/>
        <v>70.621466666666677</v>
      </c>
      <c r="M295" s="30">
        <f t="shared" ref="M295" si="261">M293+(M296-M293)*2/3</f>
        <v>9.1444446666666668</v>
      </c>
    </row>
    <row r="296" spans="1:13" x14ac:dyDescent="0.35">
      <c r="A296" s="27"/>
      <c r="B296" s="28">
        <f t="shared" si="217"/>
        <v>2263</v>
      </c>
      <c r="C296" s="27" cm="1">
        <f t="array" ref="C296">INDEX(GMW!$A$2:$LQ$20,MATCH(1,(GMW!$LQ$2:$LQ$20=C$3)*(GMW!$LP$2:$LP$20=C$4),0),$B296-1966)</f>
        <v>1.4</v>
      </c>
      <c r="D296" s="27" cm="1">
        <f t="array" ref="D296">INDEX(GMW!$A$2:$LQ$20,MATCH(1,(GMW!$LQ$2:$LQ$20=D$3)*(GMW!$LP$2:$LP$20=D$4),0),$B296-1966)</f>
        <v>1.4</v>
      </c>
      <c r="E296" s="27" cm="1">
        <f t="array" ref="E296">INDEX(GMW!$A$2:$LQ$20,MATCH(1,(GMW!$LQ$2:$LQ$20=E$3)*(GMW!$LP$2:$LP$20=E$4),0),$B296-1966)</f>
        <v>81.052310000000006</v>
      </c>
      <c r="F296" s="27" cm="1">
        <f t="array" ref="F296">INDEX(GMW!$A$2:$LQ$20,MATCH(1,(GMW!$LQ$2:$LQ$20=F$3)*(GMW!$LP$2:$LP$20=F$4),0),$B296-1966)</f>
        <v>11.76735</v>
      </c>
      <c r="I296" s="31">
        <v>40575</v>
      </c>
      <c r="J296" s="29">
        <f>C158</f>
        <v>1.603</v>
      </c>
      <c r="K296" s="30">
        <f>D158</f>
        <v>1.6028</v>
      </c>
      <c r="L296" s="30">
        <f>E158</f>
        <v>72.885810000000006</v>
      </c>
      <c r="M296" s="30">
        <f>F158</f>
        <v>9.4466669999999997</v>
      </c>
    </row>
    <row r="297" spans="1:13" x14ac:dyDescent="0.35">
      <c r="A297" s="27"/>
      <c r="B297" s="28">
        <f t="shared" si="217"/>
        <v>2264</v>
      </c>
      <c r="C297" s="27" cm="1">
        <f t="array" ref="C297">INDEX(GMW!$A$2:$LQ$20,MATCH(1,(GMW!$LQ$2:$LQ$20=C$3)*(GMW!$LP$2:$LP$20=C$4),0),$B297-1966)</f>
        <v>1.4</v>
      </c>
      <c r="D297" s="27" cm="1">
        <f t="array" ref="D297">INDEX(GMW!$A$2:$LQ$20,MATCH(1,(GMW!$LQ$2:$LQ$20=D$3)*(GMW!$LP$2:$LP$20=D$4),0),$B297-1966)</f>
        <v>1.4</v>
      </c>
      <c r="E297" s="27" cm="1">
        <f t="array" ref="E297">INDEX(GMW!$A$2:$LQ$20,MATCH(1,(GMW!$LQ$2:$LQ$20=E$3)*(GMW!$LP$2:$LP$20=E$4),0),$B297-1966)</f>
        <v>81.378820000000005</v>
      </c>
      <c r="F297" s="27" cm="1">
        <f t="array" ref="F297">INDEX(GMW!$A$2:$LQ$20,MATCH(1,(GMW!$LQ$2:$LQ$20=F$3)*(GMW!$LP$2:$LP$20=F$4),0),$B297-1966)</f>
        <v>11.80265</v>
      </c>
      <c r="I297" s="31">
        <v>40603</v>
      </c>
      <c r="J297" s="29">
        <f t="shared" ref="J297:L297" si="262">J296+(J299-J296)/3</f>
        <v>1.6038666666666666</v>
      </c>
      <c r="K297" s="30">
        <f t="shared" si="262"/>
        <v>1.6115443333333332</v>
      </c>
      <c r="L297" s="30">
        <f t="shared" si="262"/>
        <v>74.646100000000004</v>
      </c>
      <c r="M297" s="30">
        <f t="shared" ref="M297" si="263">M296+(M299-M296)/3</f>
        <v>9.733334666666666</v>
      </c>
    </row>
    <row r="298" spans="1:13" x14ac:dyDescent="0.35">
      <c r="A298" s="27">
        <v>2046</v>
      </c>
      <c r="B298" s="28">
        <f t="shared" si="217"/>
        <v>2265</v>
      </c>
      <c r="C298" s="27" cm="1">
        <f t="array" ref="C298">INDEX(GMW!$A$2:$LQ$20,MATCH(1,(GMW!$LQ$2:$LQ$20=C$3)*(GMW!$LP$2:$LP$20=C$4),0),$B298-1966)</f>
        <v>1.4</v>
      </c>
      <c r="D298" s="27" cm="1">
        <f t="array" ref="D298">INDEX(GMW!$A$2:$LQ$20,MATCH(1,(GMW!$LQ$2:$LQ$20=D$3)*(GMW!$LP$2:$LP$20=D$4),0),$B298-1966)</f>
        <v>1.4</v>
      </c>
      <c r="E298" s="27" cm="1">
        <f t="array" ref="E298">INDEX(GMW!$A$2:$LQ$20,MATCH(1,(GMW!$LQ$2:$LQ$20=E$3)*(GMW!$LP$2:$LP$20=E$4),0),$B298-1966)</f>
        <v>81.706819999999993</v>
      </c>
      <c r="F298" s="27" cm="1">
        <f t="array" ref="F298">INDEX(GMW!$A$2:$LQ$20,MATCH(1,(GMW!$LQ$2:$LQ$20=F$3)*(GMW!$LP$2:$LP$20=F$4),0),$B298-1966)</f>
        <v>11.83806</v>
      </c>
      <c r="I298" s="31">
        <v>40634</v>
      </c>
      <c r="J298" s="29">
        <f t="shared" ref="J298:L298" si="264">J296+(J299-J296)*2/3</f>
        <v>1.6047333333333333</v>
      </c>
      <c r="K298" s="30">
        <f t="shared" si="264"/>
        <v>1.6202886666666667</v>
      </c>
      <c r="L298" s="30">
        <f t="shared" si="264"/>
        <v>76.406390000000002</v>
      </c>
      <c r="M298" s="30">
        <f t="shared" ref="M298" si="265">M296+(M299-M296)*2/3</f>
        <v>10.020002333333334</v>
      </c>
    </row>
    <row r="299" spans="1:13" x14ac:dyDescent="0.35">
      <c r="A299" s="27"/>
      <c r="B299" s="28">
        <f t="shared" si="217"/>
        <v>2266</v>
      </c>
      <c r="C299" s="27" cm="1">
        <f t="array" ref="C299">INDEX(GMW!$A$2:$LQ$20,MATCH(1,(GMW!$LQ$2:$LQ$20=C$3)*(GMW!$LP$2:$LP$20=C$4),0),$B299-1966)</f>
        <v>1.4</v>
      </c>
      <c r="D299" s="27" cm="1">
        <f t="array" ref="D299">INDEX(GMW!$A$2:$LQ$20,MATCH(1,(GMW!$LQ$2:$LQ$20=D$3)*(GMW!$LP$2:$LP$20=D$4),0),$B299-1966)</f>
        <v>1.4</v>
      </c>
      <c r="E299" s="27" cm="1">
        <f t="array" ref="E299">INDEX(GMW!$A$2:$LQ$20,MATCH(1,(GMW!$LQ$2:$LQ$20=E$3)*(GMW!$LP$2:$LP$20=E$4),0),$B299-1966)</f>
        <v>82.036259999999999</v>
      </c>
      <c r="F299" s="27" cm="1">
        <f t="array" ref="F299">INDEX(GMW!$A$2:$LQ$20,MATCH(1,(GMW!$LQ$2:$LQ$20=F$3)*(GMW!$LP$2:$LP$20=F$4),0),$B299-1966)</f>
        <v>11.873570000000001</v>
      </c>
      <c r="I299" s="31">
        <v>40664</v>
      </c>
      <c r="J299" s="29">
        <f>C159</f>
        <v>1.6055999999999999</v>
      </c>
      <c r="K299" s="30">
        <f>D159</f>
        <v>1.629033</v>
      </c>
      <c r="L299" s="30">
        <f>E159</f>
        <v>78.166679999999999</v>
      </c>
      <c r="M299" s="30">
        <f>F159</f>
        <v>10.30667</v>
      </c>
    </row>
    <row r="300" spans="1:13" x14ac:dyDescent="0.35">
      <c r="A300" s="27"/>
      <c r="B300" s="28">
        <f t="shared" si="217"/>
        <v>2267</v>
      </c>
      <c r="C300" s="27" cm="1">
        <f t="array" ref="C300">INDEX(GMW!$A$2:$LQ$20,MATCH(1,(GMW!$LQ$2:$LQ$20=C$3)*(GMW!$LP$2:$LP$20=C$4),0),$B300-1966)</f>
        <v>1.4</v>
      </c>
      <c r="D300" s="27" cm="1">
        <f t="array" ref="D300">INDEX(GMW!$A$2:$LQ$20,MATCH(1,(GMW!$LQ$2:$LQ$20=D$3)*(GMW!$LP$2:$LP$20=D$4),0),$B300-1966)</f>
        <v>1.4</v>
      </c>
      <c r="E300" s="27" cm="1">
        <f t="array" ref="E300">INDEX(GMW!$A$2:$LQ$20,MATCH(1,(GMW!$LQ$2:$LQ$20=E$3)*(GMW!$LP$2:$LP$20=E$4),0),$B300-1966)</f>
        <v>82.367220000000003</v>
      </c>
      <c r="F300" s="27" cm="1">
        <f t="array" ref="F300">INDEX(GMW!$A$2:$LQ$20,MATCH(1,(GMW!$LQ$2:$LQ$20=F$3)*(GMW!$LP$2:$LP$20=F$4),0),$B300-1966)</f>
        <v>11.909190000000001</v>
      </c>
      <c r="I300" s="31">
        <v>40695</v>
      </c>
      <c r="J300" s="29">
        <f t="shared" ref="J300:L300" si="266">J299+(J302-J299)/3</f>
        <v>1.5896999999999999</v>
      </c>
      <c r="K300" s="30">
        <f t="shared" si="266"/>
        <v>1.622422</v>
      </c>
      <c r="L300" s="30">
        <f t="shared" si="266"/>
        <v>78.53418666666667</v>
      </c>
      <c r="M300" s="30">
        <f t="shared" ref="M300" si="267">M299+(M302-M299)/3</f>
        <v>10.498890000000001</v>
      </c>
    </row>
    <row r="301" spans="1:13" x14ac:dyDescent="0.35">
      <c r="A301" s="27"/>
      <c r="B301" s="28">
        <f t="shared" si="217"/>
        <v>2268</v>
      </c>
      <c r="C301" s="27" cm="1">
        <f t="array" ref="C301">INDEX(GMW!$A$2:$LQ$20,MATCH(1,(GMW!$LQ$2:$LQ$20=C$3)*(GMW!$LP$2:$LP$20=C$4),0),$B301-1966)</f>
        <v>1.4</v>
      </c>
      <c r="D301" s="27" cm="1">
        <f t="array" ref="D301">INDEX(GMW!$A$2:$LQ$20,MATCH(1,(GMW!$LQ$2:$LQ$20=D$3)*(GMW!$LP$2:$LP$20=D$4),0),$B301-1966)</f>
        <v>1.4</v>
      </c>
      <c r="E301" s="27" cm="1">
        <f t="array" ref="E301">INDEX(GMW!$A$2:$LQ$20,MATCH(1,(GMW!$LQ$2:$LQ$20=E$3)*(GMW!$LP$2:$LP$20=E$4),0),$B301-1966)</f>
        <v>82.699680000000001</v>
      </c>
      <c r="F301" s="27" cm="1">
        <f t="array" ref="F301">INDEX(GMW!$A$2:$LQ$20,MATCH(1,(GMW!$LQ$2:$LQ$20=F$3)*(GMW!$LP$2:$LP$20=F$4),0),$B301-1966)</f>
        <v>11.94492</v>
      </c>
      <c r="I301" s="31">
        <v>40725</v>
      </c>
      <c r="J301" s="29">
        <f t="shared" ref="J301:L301" si="268">J299+(J302-J299)*2/3</f>
        <v>1.5738000000000001</v>
      </c>
      <c r="K301" s="30">
        <f t="shared" si="268"/>
        <v>1.6158109999999999</v>
      </c>
      <c r="L301" s="30">
        <f t="shared" si="268"/>
        <v>78.901693333333327</v>
      </c>
      <c r="M301" s="30">
        <f t="shared" ref="M301" si="269">M299+(M302-M299)*2/3</f>
        <v>10.69111</v>
      </c>
    </row>
    <row r="302" spans="1:13" x14ac:dyDescent="0.35">
      <c r="A302" s="27">
        <v>2047</v>
      </c>
      <c r="B302" s="28">
        <f t="shared" si="217"/>
        <v>2269</v>
      </c>
      <c r="C302" s="27" cm="1">
        <f t="array" ref="C302">INDEX(GMW!$A$2:$LQ$20,MATCH(1,(GMW!$LQ$2:$LQ$20=C$3)*(GMW!$LP$2:$LP$20=C$4),0),$B302-1966)</f>
        <v>1.4</v>
      </c>
      <c r="D302" s="27" cm="1">
        <f t="array" ref="D302">INDEX(GMW!$A$2:$LQ$20,MATCH(1,(GMW!$LQ$2:$LQ$20=D$3)*(GMW!$LP$2:$LP$20=D$4),0),$B302-1966)</f>
        <v>1.4</v>
      </c>
      <c r="E302" s="27" cm="1">
        <f t="array" ref="E302">INDEX(GMW!$A$2:$LQ$20,MATCH(1,(GMW!$LQ$2:$LQ$20=E$3)*(GMW!$LP$2:$LP$20=E$4),0),$B302-1966)</f>
        <v>83.033630000000002</v>
      </c>
      <c r="F302" s="27" cm="1">
        <f t="array" ref="F302">INDEX(GMW!$A$2:$LQ$20,MATCH(1,(GMW!$LQ$2:$LQ$20=F$3)*(GMW!$LP$2:$LP$20=F$4),0),$B302-1966)</f>
        <v>11.98075</v>
      </c>
      <c r="I302" s="31">
        <v>40756</v>
      </c>
      <c r="J302" s="29">
        <f>C160</f>
        <v>1.5579000000000001</v>
      </c>
      <c r="K302" s="30">
        <f>D160</f>
        <v>1.6092</v>
      </c>
      <c r="L302" s="30">
        <f>E160</f>
        <v>79.269199999999998</v>
      </c>
      <c r="M302" s="30">
        <f>F160</f>
        <v>10.883330000000001</v>
      </c>
    </row>
    <row r="303" spans="1:13" x14ac:dyDescent="0.35">
      <c r="A303" s="27"/>
      <c r="B303" s="28">
        <f t="shared" si="217"/>
        <v>2270</v>
      </c>
      <c r="C303" s="27" cm="1">
        <f t="array" ref="C303">INDEX(GMW!$A$2:$LQ$20,MATCH(1,(GMW!$LQ$2:$LQ$20=C$3)*(GMW!$LP$2:$LP$20=C$4),0),$B303-1966)</f>
        <v>1.4</v>
      </c>
      <c r="D303" s="27" cm="1">
        <f t="array" ref="D303">INDEX(GMW!$A$2:$LQ$20,MATCH(1,(GMW!$LQ$2:$LQ$20=D$3)*(GMW!$LP$2:$LP$20=D$4),0),$B303-1966)</f>
        <v>1.4</v>
      </c>
      <c r="E303" s="27" cm="1">
        <f t="array" ref="E303">INDEX(GMW!$A$2:$LQ$20,MATCH(1,(GMW!$LQ$2:$LQ$20=E$3)*(GMW!$LP$2:$LP$20=E$4),0),$B303-1966)</f>
        <v>83.369129999999998</v>
      </c>
      <c r="F303" s="27" cm="1">
        <f t="array" ref="F303">INDEX(GMW!$A$2:$LQ$20,MATCH(1,(GMW!$LQ$2:$LQ$20=F$3)*(GMW!$LP$2:$LP$20=F$4),0),$B303-1966)</f>
        <v>12.0167</v>
      </c>
      <c r="I303" s="31">
        <v>40787</v>
      </c>
      <c r="J303" s="29">
        <f t="shared" ref="J303:L303" si="270">J302+(J305-J302)/3</f>
        <v>1.5539666666666667</v>
      </c>
      <c r="K303" s="30">
        <f t="shared" si="270"/>
        <v>1.5966776666666667</v>
      </c>
      <c r="L303" s="30">
        <f t="shared" si="270"/>
        <v>77.638436666666664</v>
      </c>
      <c r="M303" s="30">
        <f t="shared" ref="M303" si="271">M302+(M305-M302)/3</f>
        <v>11.063330000000001</v>
      </c>
    </row>
    <row r="304" spans="1:13" x14ac:dyDescent="0.35">
      <c r="A304" s="27"/>
      <c r="B304" s="28">
        <f t="shared" si="217"/>
        <v>2271</v>
      </c>
      <c r="C304" s="27" cm="1">
        <f t="array" ref="C304">INDEX(GMW!$A$2:$LQ$20,MATCH(1,(GMW!$LQ$2:$LQ$20=C$3)*(GMW!$LP$2:$LP$20=C$4),0),$B304-1966)</f>
        <v>1.4</v>
      </c>
      <c r="D304" s="27" cm="1">
        <f t="array" ref="D304">INDEX(GMW!$A$2:$LQ$20,MATCH(1,(GMW!$LQ$2:$LQ$20=D$3)*(GMW!$LP$2:$LP$20=D$4),0),$B304-1966)</f>
        <v>1.4</v>
      </c>
      <c r="E304" s="27" cm="1">
        <f t="array" ref="E304">INDEX(GMW!$A$2:$LQ$20,MATCH(1,(GMW!$LQ$2:$LQ$20=E$3)*(GMW!$LP$2:$LP$20=E$4),0),$B304-1966)</f>
        <v>83.706140000000005</v>
      </c>
      <c r="F304" s="27" cm="1">
        <f t="array" ref="F304">INDEX(GMW!$A$2:$LQ$20,MATCH(1,(GMW!$LQ$2:$LQ$20=F$3)*(GMW!$LP$2:$LP$20=F$4),0),$B304-1966)</f>
        <v>12.05275</v>
      </c>
      <c r="I304" s="31">
        <v>40817</v>
      </c>
      <c r="J304" s="29">
        <f t="shared" ref="J304:L304" si="272">J302+(J305-J302)*2/3</f>
        <v>1.5500333333333334</v>
      </c>
      <c r="K304" s="30">
        <f t="shared" si="272"/>
        <v>1.5841553333333334</v>
      </c>
      <c r="L304" s="30">
        <f t="shared" si="272"/>
        <v>76.007673333333329</v>
      </c>
      <c r="M304" s="30">
        <f t="shared" ref="M304" si="273">M302+(M305-M302)*2/3</f>
        <v>11.24333</v>
      </c>
    </row>
    <row r="305" spans="1:13" x14ac:dyDescent="0.35">
      <c r="A305" s="27"/>
      <c r="B305" s="28">
        <f t="shared" si="217"/>
        <v>2272</v>
      </c>
      <c r="C305" s="27" cm="1">
        <f t="array" ref="C305">INDEX(GMW!$A$2:$LQ$20,MATCH(1,(GMW!$LQ$2:$LQ$20=C$3)*(GMW!$LP$2:$LP$20=C$4),0),$B305-1966)</f>
        <v>1.4</v>
      </c>
      <c r="D305" s="27" cm="1">
        <f t="array" ref="D305">INDEX(GMW!$A$2:$LQ$20,MATCH(1,(GMW!$LQ$2:$LQ$20=D$3)*(GMW!$LP$2:$LP$20=D$4),0),$B305-1966)</f>
        <v>1.4</v>
      </c>
      <c r="E305" s="27" cm="1">
        <f t="array" ref="E305">INDEX(GMW!$A$2:$LQ$20,MATCH(1,(GMW!$LQ$2:$LQ$20=E$3)*(GMW!$LP$2:$LP$20=E$4),0),$B305-1966)</f>
        <v>84.044629999999998</v>
      </c>
      <c r="F305" s="27" cm="1">
        <f t="array" ref="F305">INDEX(GMW!$A$2:$LQ$20,MATCH(1,(GMW!$LQ$2:$LQ$20=F$3)*(GMW!$LP$2:$LP$20=F$4),0),$B305-1966)</f>
        <v>12.088900000000001</v>
      </c>
      <c r="I305" s="31">
        <v>40848</v>
      </c>
      <c r="J305" s="29">
        <f>C161</f>
        <v>1.5461</v>
      </c>
      <c r="K305" s="30">
        <f>D161</f>
        <v>1.5716330000000001</v>
      </c>
      <c r="L305" s="30">
        <f>E161</f>
        <v>74.376909999999995</v>
      </c>
      <c r="M305" s="30">
        <f>F161</f>
        <v>11.42333</v>
      </c>
    </row>
    <row r="306" spans="1:13" x14ac:dyDescent="0.35">
      <c r="A306" s="27">
        <v>2048</v>
      </c>
      <c r="B306" s="28">
        <f t="shared" si="217"/>
        <v>2273</v>
      </c>
      <c r="C306" s="27" cm="1">
        <f t="array" ref="C306">INDEX(GMW!$A$2:$LQ$20,MATCH(1,(GMW!$LQ$2:$LQ$20=C$3)*(GMW!$LP$2:$LP$20=C$4),0),$B306-1966)</f>
        <v>1.4</v>
      </c>
      <c r="D306" s="27" cm="1">
        <f t="array" ref="D306">INDEX(GMW!$A$2:$LQ$20,MATCH(1,(GMW!$LQ$2:$LQ$20=D$3)*(GMW!$LP$2:$LP$20=D$4),0),$B306-1966)</f>
        <v>1.4</v>
      </c>
      <c r="E306" s="27" cm="1">
        <f t="array" ref="E306">INDEX(GMW!$A$2:$LQ$20,MATCH(1,(GMW!$LQ$2:$LQ$20=E$3)*(GMW!$LP$2:$LP$20=E$4),0),$B306-1966)</f>
        <v>84.384699999999995</v>
      </c>
      <c r="F306" s="27" cm="1">
        <f t="array" ref="F306">INDEX(GMW!$A$2:$LQ$20,MATCH(1,(GMW!$LQ$2:$LQ$20=F$3)*(GMW!$LP$2:$LP$20=F$4),0),$B306-1966)</f>
        <v>12.125170000000001</v>
      </c>
      <c r="I306" s="31">
        <v>40878</v>
      </c>
      <c r="J306" s="29">
        <f t="shared" ref="J306:L306" si="274">J305+(J308-J305)/3</f>
        <v>1.5634333333333335</v>
      </c>
      <c r="K306" s="30">
        <f t="shared" si="274"/>
        <v>1.5714776666666668</v>
      </c>
      <c r="L306" s="30">
        <f t="shared" si="274"/>
        <v>71.969773333333336</v>
      </c>
      <c r="M306" s="30">
        <f t="shared" ref="M306" si="275">M305+(M308-M305)/3</f>
        <v>11.453329999999999</v>
      </c>
    </row>
    <row r="307" spans="1:13" x14ac:dyDescent="0.35">
      <c r="A307" s="27"/>
      <c r="B307" s="28">
        <f t="shared" si="217"/>
        <v>2274</v>
      </c>
      <c r="C307" s="27" cm="1">
        <f t="array" ref="C307">INDEX(GMW!$A$2:$LQ$20,MATCH(1,(GMW!$LQ$2:$LQ$20=C$3)*(GMW!$LP$2:$LP$20=C$4),0),$B307-1966)</f>
        <v>1.4</v>
      </c>
      <c r="D307" s="27" cm="1">
        <f t="array" ref="D307">INDEX(GMW!$A$2:$LQ$20,MATCH(1,(GMW!$LQ$2:$LQ$20=D$3)*(GMW!$LP$2:$LP$20=D$4),0),$B307-1966)</f>
        <v>1.4</v>
      </c>
      <c r="E307" s="27" cm="1">
        <f t="array" ref="E307">INDEX(GMW!$A$2:$LQ$20,MATCH(1,(GMW!$LQ$2:$LQ$20=E$3)*(GMW!$LP$2:$LP$20=E$4),0),$B307-1966)</f>
        <v>84.726330000000004</v>
      </c>
      <c r="F307" s="27" cm="1">
        <f t="array" ref="F307">INDEX(GMW!$A$2:$LQ$20,MATCH(1,(GMW!$LQ$2:$LQ$20=F$3)*(GMW!$LP$2:$LP$20=F$4),0),$B307-1966)</f>
        <v>12.16155</v>
      </c>
      <c r="I307" s="31">
        <v>40909</v>
      </c>
      <c r="J307" s="29">
        <f t="shared" ref="J307:L307" si="276">J305+(J308-J305)*2/3</f>
        <v>1.5807666666666667</v>
      </c>
      <c r="K307" s="30">
        <f t="shared" si="276"/>
        <v>1.5713223333333333</v>
      </c>
      <c r="L307" s="30">
        <f t="shared" si="276"/>
        <v>69.562636666666663</v>
      </c>
      <c r="M307" s="30">
        <f t="shared" ref="M307" si="277">M305+(M308-M305)*2/3</f>
        <v>11.48333</v>
      </c>
    </row>
    <row r="308" spans="1:13" x14ac:dyDescent="0.35">
      <c r="A308" s="27"/>
      <c r="B308" s="28">
        <f t="shared" si="217"/>
        <v>2275</v>
      </c>
      <c r="C308" s="27" cm="1">
        <f t="array" ref="C308">INDEX(GMW!$A$2:$LQ$20,MATCH(1,(GMW!$LQ$2:$LQ$20=C$3)*(GMW!$LP$2:$LP$20=C$4),0),$B308-1966)</f>
        <v>1.4</v>
      </c>
      <c r="D308" s="27" cm="1">
        <f t="array" ref="D308">INDEX(GMW!$A$2:$LQ$20,MATCH(1,(GMW!$LQ$2:$LQ$20=D$3)*(GMW!$LP$2:$LP$20=D$4),0),$B308-1966)</f>
        <v>1.4</v>
      </c>
      <c r="E308" s="27" cm="1">
        <f t="array" ref="E308">INDEX(GMW!$A$2:$LQ$20,MATCH(1,(GMW!$LQ$2:$LQ$20=E$3)*(GMW!$LP$2:$LP$20=E$4),0),$B308-1966)</f>
        <v>85.069469999999995</v>
      </c>
      <c r="F308" s="27" cm="1">
        <f t="array" ref="F308">INDEX(GMW!$A$2:$LQ$20,MATCH(1,(GMW!$LQ$2:$LQ$20=F$3)*(GMW!$LP$2:$LP$20=F$4),0),$B308-1966)</f>
        <v>12.198029999999999</v>
      </c>
      <c r="I308" s="31">
        <v>40940</v>
      </c>
      <c r="J308" s="29">
        <f>C162</f>
        <v>1.5981000000000001</v>
      </c>
      <c r="K308" s="30">
        <f>D162</f>
        <v>1.571167</v>
      </c>
      <c r="L308" s="30">
        <f>E162</f>
        <v>67.155500000000004</v>
      </c>
      <c r="M308" s="30">
        <f>F162</f>
        <v>11.51333</v>
      </c>
    </row>
    <row r="309" spans="1:13" x14ac:dyDescent="0.35">
      <c r="A309" s="27"/>
      <c r="B309" s="28">
        <f t="shared" si="217"/>
        <v>2276</v>
      </c>
      <c r="C309" s="27" cm="1">
        <f t="array" ref="C309">INDEX(GMW!$A$2:$LQ$20,MATCH(1,(GMW!$LQ$2:$LQ$20=C$3)*(GMW!$LP$2:$LP$20=C$4),0),$B309-1966)</f>
        <v>1.4</v>
      </c>
      <c r="D309" s="27" cm="1">
        <f t="array" ref="D309">INDEX(GMW!$A$2:$LQ$20,MATCH(1,(GMW!$LQ$2:$LQ$20=D$3)*(GMW!$LP$2:$LP$20=D$4),0),$B309-1966)</f>
        <v>1.4</v>
      </c>
      <c r="E309" s="27" cm="1">
        <f t="array" ref="E309">INDEX(GMW!$A$2:$LQ$20,MATCH(1,(GMW!$LQ$2:$LQ$20=E$3)*(GMW!$LP$2:$LP$20=E$4),0),$B309-1966)</f>
        <v>85.414169999999999</v>
      </c>
      <c r="F309" s="27" cm="1">
        <f t="array" ref="F309">INDEX(GMW!$A$2:$LQ$20,MATCH(1,(GMW!$LQ$2:$LQ$20=F$3)*(GMW!$LP$2:$LP$20=F$4),0),$B309-1966)</f>
        <v>12.23462</v>
      </c>
      <c r="I309" s="31">
        <v>40969</v>
      </c>
      <c r="J309" s="29">
        <f t="shared" ref="J309:L309" si="278">J308+(J311-J308)/3</f>
        <v>1.5882666666666667</v>
      </c>
      <c r="K309" s="30">
        <f t="shared" si="278"/>
        <v>1.5751113333333333</v>
      </c>
      <c r="L309" s="30">
        <f t="shared" si="278"/>
        <v>66.771609999999995</v>
      </c>
      <c r="M309" s="30">
        <f t="shared" ref="M309" si="279">M308+(M311-M308)/3</f>
        <v>11.514443333333332</v>
      </c>
    </row>
    <row r="310" spans="1:13" x14ac:dyDescent="0.35">
      <c r="A310" s="27">
        <v>2049</v>
      </c>
      <c r="B310" s="28">
        <f t="shared" si="217"/>
        <v>2277</v>
      </c>
      <c r="C310" s="27" cm="1">
        <f t="array" ref="C310">INDEX(GMW!$A$2:$LQ$20,MATCH(1,(GMW!$LQ$2:$LQ$20=C$3)*(GMW!$LP$2:$LP$20=C$4),0),$B310-1966)</f>
        <v>1.4</v>
      </c>
      <c r="D310" s="27" cm="1">
        <f t="array" ref="D310">INDEX(GMW!$A$2:$LQ$20,MATCH(1,(GMW!$LQ$2:$LQ$20=D$3)*(GMW!$LP$2:$LP$20=D$4),0),$B310-1966)</f>
        <v>1.4</v>
      </c>
      <c r="E310" s="27" cm="1">
        <f t="array" ref="E310">INDEX(GMW!$A$2:$LQ$20,MATCH(1,(GMW!$LQ$2:$LQ$20=E$3)*(GMW!$LP$2:$LP$20=E$4),0),$B310-1966)</f>
        <v>85.760480000000001</v>
      </c>
      <c r="F310" s="27" cm="1">
        <f t="array" ref="F310">INDEX(GMW!$A$2:$LQ$20,MATCH(1,(GMW!$LQ$2:$LQ$20=F$3)*(GMW!$LP$2:$LP$20=F$4),0),$B310-1966)</f>
        <v>12.271330000000001</v>
      </c>
      <c r="I310" s="31">
        <v>41000</v>
      </c>
      <c r="J310" s="29">
        <f t="shared" ref="J310:L310" si="280">J308+(J311-J308)*2/3</f>
        <v>1.5784333333333334</v>
      </c>
      <c r="K310" s="30">
        <f t="shared" si="280"/>
        <v>1.5790556666666666</v>
      </c>
      <c r="L310" s="30">
        <f t="shared" si="280"/>
        <v>66.387720000000002</v>
      </c>
      <c r="M310" s="30">
        <f t="shared" ref="M310" si="281">M308+(M311-M308)*2/3</f>
        <v>11.515556666666667</v>
      </c>
    </row>
    <row r="311" spans="1:13" x14ac:dyDescent="0.35">
      <c r="A311" s="27"/>
      <c r="B311" s="28">
        <f t="shared" si="217"/>
        <v>2278</v>
      </c>
      <c r="C311" s="27" cm="1">
        <f t="array" ref="C311">INDEX(GMW!$A$2:$LQ$20,MATCH(1,(GMW!$LQ$2:$LQ$20=C$3)*(GMW!$LP$2:$LP$20=C$4),0),$B311-1966)</f>
        <v>1.4</v>
      </c>
      <c r="D311" s="27" cm="1">
        <f t="array" ref="D311">INDEX(GMW!$A$2:$LQ$20,MATCH(1,(GMW!$LQ$2:$LQ$20=D$3)*(GMW!$LP$2:$LP$20=D$4),0),$B311-1966)</f>
        <v>1.4</v>
      </c>
      <c r="E311" s="27" cm="1">
        <f t="array" ref="E311">INDEX(GMW!$A$2:$LQ$20,MATCH(1,(GMW!$LQ$2:$LQ$20=E$3)*(GMW!$LP$2:$LP$20=E$4),0),$B311-1966)</f>
        <v>86.108310000000003</v>
      </c>
      <c r="F311" s="27" cm="1">
        <f t="array" ref="F311">INDEX(GMW!$A$2:$LQ$20,MATCH(1,(GMW!$LQ$2:$LQ$20=F$3)*(GMW!$LP$2:$LP$20=F$4),0),$B311-1966)</f>
        <v>12.30814</v>
      </c>
      <c r="I311" s="31">
        <v>41030</v>
      </c>
      <c r="J311" s="29">
        <f>C163</f>
        <v>1.5686</v>
      </c>
      <c r="K311" s="30">
        <f>D163</f>
        <v>1.583</v>
      </c>
      <c r="L311" s="30">
        <f>E163</f>
        <v>66.003829999999994</v>
      </c>
      <c r="M311" s="30">
        <f>F163</f>
        <v>11.51667</v>
      </c>
    </row>
    <row r="312" spans="1:13" x14ac:dyDescent="0.35">
      <c r="A312" s="27"/>
      <c r="B312" s="28">
        <f t="shared" si="217"/>
        <v>2279</v>
      </c>
      <c r="C312" s="27" cm="1">
        <f t="array" ref="C312">INDEX(GMW!$A$2:$LQ$20,MATCH(1,(GMW!$LQ$2:$LQ$20=C$3)*(GMW!$LP$2:$LP$20=C$4),0),$B312-1966)</f>
        <v>1.4</v>
      </c>
      <c r="D312" s="27" cm="1">
        <f t="array" ref="D312">INDEX(GMW!$A$2:$LQ$20,MATCH(1,(GMW!$LQ$2:$LQ$20=D$3)*(GMW!$LP$2:$LP$20=D$4),0),$B312-1966)</f>
        <v>1.4</v>
      </c>
      <c r="E312" s="27" cm="1">
        <f t="array" ref="E312">INDEX(GMW!$A$2:$LQ$20,MATCH(1,(GMW!$LQ$2:$LQ$20=E$3)*(GMW!$LP$2:$LP$20=E$4),0),$B312-1966)</f>
        <v>86.457790000000003</v>
      </c>
      <c r="F312" s="27" cm="1">
        <f t="array" ref="F312">INDEX(GMW!$A$2:$LQ$20,MATCH(1,(GMW!$LQ$2:$LQ$20=F$3)*(GMW!$LP$2:$LP$20=F$4),0),$B312-1966)</f>
        <v>12.34507</v>
      </c>
      <c r="I312" s="31">
        <v>41061</v>
      </c>
      <c r="J312" s="29">
        <f t="shared" ref="J312:L312" si="282">J311+(J314-J311)/3</f>
        <v>1.5840333333333334</v>
      </c>
      <c r="K312" s="30">
        <f t="shared" si="282"/>
        <v>1.5822666666666667</v>
      </c>
      <c r="L312" s="30">
        <f t="shared" si="282"/>
        <v>67.34511333333333</v>
      </c>
      <c r="M312" s="30">
        <f t="shared" ref="M312" si="283">M311+(M314-M311)/3</f>
        <v>11.387779999999999</v>
      </c>
    </row>
    <row r="313" spans="1:13" x14ac:dyDescent="0.35">
      <c r="A313" s="27"/>
      <c r="B313" s="28">
        <f t="shared" si="217"/>
        <v>2280</v>
      </c>
      <c r="C313" s="27" cm="1">
        <f t="array" ref="C313">INDEX(GMW!$A$2:$LQ$20,MATCH(1,(GMW!$LQ$2:$LQ$20=C$3)*(GMW!$LP$2:$LP$20=C$4),0),$B313-1966)</f>
        <v>1.4</v>
      </c>
      <c r="D313" s="27" cm="1">
        <f t="array" ref="D313">INDEX(GMW!$A$2:$LQ$20,MATCH(1,(GMW!$LQ$2:$LQ$20=D$3)*(GMW!$LP$2:$LP$20=D$4),0),$B313-1966)</f>
        <v>1.4</v>
      </c>
      <c r="E313" s="27" cm="1">
        <f t="array" ref="E313">INDEX(GMW!$A$2:$LQ$20,MATCH(1,(GMW!$LQ$2:$LQ$20=E$3)*(GMW!$LP$2:$LP$20=E$4),0),$B313-1966)</f>
        <v>86.808800000000005</v>
      </c>
      <c r="F313" s="27" cm="1">
        <f t="array" ref="F313">INDEX(GMW!$A$2:$LQ$20,MATCH(1,(GMW!$LQ$2:$LQ$20=F$3)*(GMW!$LP$2:$LP$20=F$4),0),$B313-1966)</f>
        <v>12.382099999999999</v>
      </c>
      <c r="I313" s="31">
        <v>41091</v>
      </c>
      <c r="J313" s="29">
        <f t="shared" ref="J313:L313" si="284">J311+(J314-J311)*2/3</f>
        <v>1.5994666666666666</v>
      </c>
      <c r="K313" s="30">
        <f t="shared" si="284"/>
        <v>1.5815333333333332</v>
      </c>
      <c r="L313" s="30">
        <f t="shared" si="284"/>
        <v>68.686396666666667</v>
      </c>
      <c r="M313" s="30">
        <f t="shared" ref="M313" si="285">M311+(M314-M311)*2/3</f>
        <v>11.258890000000001</v>
      </c>
    </row>
    <row r="314" spans="1:13" x14ac:dyDescent="0.35">
      <c r="A314" s="27">
        <v>2050</v>
      </c>
      <c r="B314" s="28">
        <f t="shared" si="217"/>
        <v>2281</v>
      </c>
      <c r="C314" s="27" cm="1">
        <f t="array" ref="C314">INDEX(GMW!$A$2:$LQ$20,MATCH(1,(GMW!$LQ$2:$LQ$20=C$3)*(GMW!$LP$2:$LP$20=C$4),0),$B314-1966)</f>
        <v>1.4</v>
      </c>
      <c r="D314" s="27" cm="1">
        <f t="array" ref="D314">INDEX(GMW!$A$2:$LQ$20,MATCH(1,(GMW!$LQ$2:$LQ$20=D$3)*(GMW!$LP$2:$LP$20=D$4),0),$B314-1966)</f>
        <v>1.4</v>
      </c>
      <c r="E314" s="27" cm="1">
        <f t="array" ref="E314">INDEX(GMW!$A$2:$LQ$20,MATCH(1,(GMW!$LQ$2:$LQ$20=E$3)*(GMW!$LP$2:$LP$20=E$4),0),$B314-1966)</f>
        <v>87.161450000000002</v>
      </c>
      <c r="F314" s="27" cm="1">
        <f t="array" ref="F314">INDEX(GMW!$A$2:$LQ$20,MATCH(1,(GMW!$LQ$2:$LQ$20=F$3)*(GMW!$LP$2:$LP$20=F$4),0),$B314-1966)</f>
        <v>12.41925</v>
      </c>
      <c r="I314" s="31">
        <v>41122</v>
      </c>
      <c r="J314" s="29">
        <f>C164</f>
        <v>1.6149</v>
      </c>
      <c r="K314" s="30">
        <f>D164</f>
        <v>1.5808</v>
      </c>
      <c r="L314" s="30">
        <f>E164</f>
        <v>70.027680000000004</v>
      </c>
      <c r="M314" s="30">
        <f>F164</f>
        <v>11.13</v>
      </c>
    </row>
    <row r="315" spans="1:13" x14ac:dyDescent="0.35">
      <c r="A315" s="27"/>
      <c r="B315" s="28">
        <f t="shared" si="217"/>
        <v>2282</v>
      </c>
      <c r="C315" s="27" cm="1">
        <f t="array" ref="C315">INDEX(GMW!$A$2:$LQ$20,MATCH(1,(GMW!$LQ$2:$LQ$20=C$3)*(GMW!$LP$2:$LP$20=C$4),0),$B315-1966)</f>
        <v>1.4</v>
      </c>
      <c r="D315" s="27" cm="1">
        <f t="array" ref="D315">INDEX(GMW!$A$2:$LQ$20,MATCH(1,(GMW!$LQ$2:$LQ$20=D$3)*(GMW!$LP$2:$LP$20=D$4),0),$B315-1966)</f>
        <v>1.4</v>
      </c>
      <c r="E315" s="27" cm="1">
        <f t="array" ref="E315">INDEX(GMW!$A$2:$LQ$20,MATCH(1,(GMW!$LQ$2:$LQ$20=E$3)*(GMW!$LP$2:$LP$20=E$4),0),$B315-1966)</f>
        <v>87.515690000000006</v>
      </c>
      <c r="F315" s="27" cm="1">
        <f t="array" ref="F315">INDEX(GMW!$A$2:$LQ$20,MATCH(1,(GMW!$LQ$2:$LQ$20=F$3)*(GMW!$LP$2:$LP$20=F$4),0),$B315-1966)</f>
        <v>12.45651</v>
      </c>
      <c r="I315" s="31">
        <v>41153</v>
      </c>
      <c r="J315" s="29">
        <f t="shared" ref="J315:L315" si="286">J314+(J317-J314)/3</f>
        <v>1.6155333333333333</v>
      </c>
      <c r="K315" s="30">
        <f t="shared" si="286"/>
        <v>1.5892443333333333</v>
      </c>
      <c r="L315" s="30">
        <f t="shared" si="286"/>
        <v>71.818399999999997</v>
      </c>
      <c r="M315" s="30">
        <f t="shared" ref="M315" si="287">M314+(M317-M314)/3</f>
        <v>11.331110000000001</v>
      </c>
    </row>
    <row r="316" spans="1:13" x14ac:dyDescent="0.35">
      <c r="A316" s="27"/>
      <c r="B316" s="28">
        <f t="shared" si="217"/>
        <v>2283</v>
      </c>
      <c r="C316" s="27" cm="1">
        <f t="array" ref="C316">INDEX(GMW!$A$2:$LQ$20,MATCH(1,(GMW!$LQ$2:$LQ$20=C$3)*(GMW!$LP$2:$LP$20=C$4),0),$B316-1966)</f>
        <v>1.4</v>
      </c>
      <c r="D316" s="27" cm="1">
        <f t="array" ref="D316">INDEX(GMW!$A$2:$LQ$20,MATCH(1,(GMW!$LQ$2:$LQ$20=D$3)*(GMW!$LP$2:$LP$20=D$4),0),$B316-1966)</f>
        <v>1.4</v>
      </c>
      <c r="E316" s="27" cm="1">
        <f t="array" ref="E316">INDEX(GMW!$A$2:$LQ$20,MATCH(1,(GMW!$LQ$2:$LQ$20=E$3)*(GMW!$LP$2:$LP$20=E$4),0),$B316-1966)</f>
        <v>87.871549999999999</v>
      </c>
      <c r="F316" s="27" cm="1">
        <f t="array" ref="F316">INDEX(GMW!$A$2:$LQ$20,MATCH(1,(GMW!$LQ$2:$LQ$20=F$3)*(GMW!$LP$2:$LP$20=F$4),0),$B316-1966)</f>
        <v>12.493880000000001</v>
      </c>
      <c r="I316" s="31">
        <v>41183</v>
      </c>
      <c r="J316" s="29">
        <f t="shared" ref="J316:L316" si="288">J314+(J317-J314)*2/3</f>
        <v>1.6161666666666668</v>
      </c>
      <c r="K316" s="30">
        <f t="shared" si="288"/>
        <v>1.5976886666666668</v>
      </c>
      <c r="L316" s="30">
        <f t="shared" si="288"/>
        <v>73.609120000000004</v>
      </c>
      <c r="M316" s="30">
        <f t="shared" ref="M316" si="289">M314+(M317-M314)*2/3</f>
        <v>11.532220000000001</v>
      </c>
    </row>
    <row r="317" spans="1:13" x14ac:dyDescent="0.35">
      <c r="A317" s="27"/>
      <c r="B317" s="28">
        <f t="shared" si="217"/>
        <v>2284</v>
      </c>
      <c r="C317" s="27" cm="1">
        <f t="array" ref="C317">INDEX(GMW!$A$2:$LQ$20,MATCH(1,(GMW!$LQ$2:$LQ$20=C$3)*(GMW!$LP$2:$LP$20=C$4),0),$B317-1966)</f>
        <v>1.4</v>
      </c>
      <c r="D317" s="27" cm="1">
        <f t="array" ref="D317">INDEX(GMW!$A$2:$LQ$20,MATCH(1,(GMW!$LQ$2:$LQ$20=D$3)*(GMW!$LP$2:$LP$20=D$4),0),$B317-1966)</f>
        <v>1.4</v>
      </c>
      <c r="E317" s="27" cm="1">
        <f t="array" ref="E317">INDEX(GMW!$A$2:$LQ$20,MATCH(1,(GMW!$LQ$2:$LQ$20=E$3)*(GMW!$LP$2:$LP$20=E$4),0),$B317-1966)</f>
        <v>88.231669999999994</v>
      </c>
      <c r="F317" s="27" cm="1">
        <f t="array" ref="F317">INDEX(GMW!$A$2:$LQ$20,MATCH(1,(GMW!$LQ$2:$LQ$20=F$3)*(GMW!$LP$2:$LP$20=F$4),0),$B317-1966)</f>
        <v>12.531359999999999</v>
      </c>
      <c r="I317" s="31">
        <v>41214</v>
      </c>
      <c r="J317" s="29">
        <f>C165</f>
        <v>1.6168</v>
      </c>
      <c r="K317" s="30">
        <f>D165</f>
        <v>1.606133</v>
      </c>
      <c r="L317" s="30">
        <f>E165</f>
        <v>75.399839999999998</v>
      </c>
      <c r="M317" s="30">
        <f>F165</f>
        <v>11.73333</v>
      </c>
    </row>
    <row r="318" spans="1:13" x14ac:dyDescent="0.35">
      <c r="I318" s="31">
        <v>41244</v>
      </c>
      <c r="J318" s="29">
        <f t="shared" ref="J318:L318" si="290">J317+(J320-J317)/3</f>
        <v>1.5833109999999999</v>
      </c>
      <c r="K318" s="30">
        <f t="shared" si="290"/>
        <v>1.5875443333333334</v>
      </c>
      <c r="L318" s="30">
        <f t="shared" si="290"/>
        <v>75.924179999999993</v>
      </c>
      <c r="M318" s="30">
        <f t="shared" ref="M318" si="291">M317+(M320-M317)/3</f>
        <v>11.767776666666666</v>
      </c>
    </row>
    <row r="319" spans="1:13" x14ac:dyDescent="0.35">
      <c r="I319" s="31">
        <v>41275</v>
      </c>
      <c r="J319" s="29">
        <f t="shared" ref="J319:L319" si="292">J317+(J320-J317)*2/3</f>
        <v>1.549822</v>
      </c>
      <c r="K319" s="30">
        <f t="shared" si="292"/>
        <v>1.5689556666666666</v>
      </c>
      <c r="L319" s="30">
        <f t="shared" si="292"/>
        <v>76.448520000000002</v>
      </c>
      <c r="M319" s="30">
        <f t="shared" ref="M319" si="293">M317+(M320-M317)*2/3</f>
        <v>11.802223333333334</v>
      </c>
    </row>
    <row r="320" spans="1:13" x14ac:dyDescent="0.35">
      <c r="I320" s="31">
        <v>41306</v>
      </c>
      <c r="J320" s="29">
        <f>C166</f>
        <v>1.5163329999999999</v>
      </c>
      <c r="K320" s="30">
        <f>D166</f>
        <v>1.5503670000000001</v>
      </c>
      <c r="L320" s="30">
        <f>E166</f>
        <v>76.972859999999997</v>
      </c>
      <c r="M320" s="30">
        <f>F166</f>
        <v>11.83667</v>
      </c>
    </row>
    <row r="321" spans="9:13" x14ac:dyDescent="0.35">
      <c r="I321" s="31">
        <v>41334</v>
      </c>
      <c r="J321" s="29">
        <f t="shared" ref="J321:L321" si="294">J320+(J323-J320)/3</f>
        <v>1.5164553333333333</v>
      </c>
      <c r="K321" s="30">
        <f t="shared" si="294"/>
        <v>1.5455670000000001</v>
      </c>
      <c r="L321" s="30">
        <f t="shared" si="294"/>
        <v>79.066326666666669</v>
      </c>
      <c r="M321" s="30">
        <f t="shared" ref="M321" si="295">M320+(M323-M320)/3</f>
        <v>12.012223333333333</v>
      </c>
    </row>
    <row r="322" spans="9:13" x14ac:dyDescent="0.35">
      <c r="I322" s="31">
        <v>41365</v>
      </c>
      <c r="J322" s="29">
        <f t="shared" ref="J322:L322" si="296">J320+(J323-J320)*2/3</f>
        <v>1.5165776666666666</v>
      </c>
      <c r="K322" s="30">
        <f t="shared" si="296"/>
        <v>1.540767</v>
      </c>
      <c r="L322" s="30">
        <f t="shared" si="296"/>
        <v>81.159793333333326</v>
      </c>
      <c r="M322" s="30">
        <f t="shared" ref="M322" si="297">M320+(M323-M320)*2/3</f>
        <v>12.187776666666666</v>
      </c>
    </row>
    <row r="323" spans="9:13" x14ac:dyDescent="0.35">
      <c r="I323" s="31">
        <v>41395</v>
      </c>
      <c r="J323" s="29">
        <f>C167</f>
        <v>1.5166999999999999</v>
      </c>
      <c r="K323" s="30">
        <f>D167</f>
        <v>1.5359670000000001</v>
      </c>
      <c r="L323" s="30">
        <f>E167</f>
        <v>83.253259999999997</v>
      </c>
      <c r="M323" s="30">
        <f>F167</f>
        <v>12.363329999999999</v>
      </c>
    </row>
    <row r="324" spans="9:13" x14ac:dyDescent="0.35">
      <c r="I324" s="31">
        <v>41426</v>
      </c>
      <c r="J324" s="29">
        <f t="shared" ref="J324:L324" si="298">J323+(J326-J323)/3</f>
        <v>1.5509333333333333</v>
      </c>
      <c r="K324" s="30">
        <f t="shared" si="298"/>
        <v>1.5411336666666666</v>
      </c>
      <c r="L324" s="30">
        <f t="shared" si="298"/>
        <v>80.869533333333337</v>
      </c>
      <c r="M324" s="30">
        <f t="shared" ref="M324" si="299">M323+(M326-M323)/3</f>
        <v>12.074443333333333</v>
      </c>
    </row>
    <row r="325" spans="9:13" x14ac:dyDescent="0.35">
      <c r="I325" s="31">
        <v>41456</v>
      </c>
      <c r="J325" s="29">
        <f t="shared" ref="J325:L325" si="300">J323+(J326-J323)*2/3</f>
        <v>1.5851666666666666</v>
      </c>
      <c r="K325" s="30">
        <f t="shared" si="300"/>
        <v>1.5463003333333334</v>
      </c>
      <c r="L325" s="30">
        <f t="shared" si="300"/>
        <v>78.485806666666662</v>
      </c>
      <c r="M325" s="30">
        <f t="shared" ref="M325" si="301">M323+(M326-M323)*2/3</f>
        <v>11.785556666666666</v>
      </c>
    </row>
    <row r="326" spans="9:13" x14ac:dyDescent="0.35">
      <c r="I326" s="31">
        <v>41487</v>
      </c>
      <c r="J326" s="29">
        <f>C168</f>
        <v>1.6194</v>
      </c>
      <c r="K326" s="30">
        <f>D168</f>
        <v>1.5514669999999999</v>
      </c>
      <c r="L326" s="30">
        <f>E168</f>
        <v>76.102080000000001</v>
      </c>
      <c r="M326" s="30">
        <f>F168</f>
        <v>11.49667</v>
      </c>
    </row>
    <row r="327" spans="9:13" x14ac:dyDescent="0.35">
      <c r="I327" s="31">
        <v>41518</v>
      </c>
      <c r="J327" s="29">
        <f t="shared" ref="J327:L327" si="302">J326+(J329-J326)/3</f>
        <v>1.6305333333333334</v>
      </c>
      <c r="K327" s="30">
        <f t="shared" si="302"/>
        <v>1.5740113333333332</v>
      </c>
      <c r="L327" s="30">
        <f t="shared" si="302"/>
        <v>76.883913333333339</v>
      </c>
      <c r="M327" s="30">
        <f t="shared" ref="M327" si="303">M326+(M329-M326)/3</f>
        <v>11.480003333333332</v>
      </c>
    </row>
    <row r="328" spans="9:13" x14ac:dyDescent="0.35">
      <c r="I328" s="31">
        <v>41548</v>
      </c>
      <c r="J328" s="29">
        <f t="shared" ref="J328:L328" si="304">J326+(J329-J326)*2/3</f>
        <v>1.6416666666666666</v>
      </c>
      <c r="K328" s="30">
        <f t="shared" si="304"/>
        <v>1.5965556666666667</v>
      </c>
      <c r="L328" s="30">
        <f t="shared" si="304"/>
        <v>77.665746666666664</v>
      </c>
      <c r="M328" s="30">
        <f t="shared" ref="M328" si="305">M326+(M329-M326)*2/3</f>
        <v>11.463336666666667</v>
      </c>
    </row>
    <row r="329" spans="9:13" x14ac:dyDescent="0.35">
      <c r="I329" s="31">
        <v>41579</v>
      </c>
      <c r="J329" s="29">
        <f>C169</f>
        <v>1.6528</v>
      </c>
      <c r="K329" s="30">
        <f>D169</f>
        <v>1.6191</v>
      </c>
      <c r="L329" s="30">
        <f>E169</f>
        <v>78.447580000000002</v>
      </c>
      <c r="M329" s="30">
        <f>F169</f>
        <v>11.446669999999999</v>
      </c>
    </row>
    <row r="330" spans="9:13" x14ac:dyDescent="0.35">
      <c r="I330" s="31">
        <v>41609</v>
      </c>
      <c r="J330" s="29">
        <f t="shared" ref="J330:L330" si="306">J329+(J332-J329)/3</f>
        <v>1.6576333333333333</v>
      </c>
      <c r="K330" s="30">
        <f t="shared" si="306"/>
        <v>1.6311666666666667</v>
      </c>
      <c r="L330" s="30">
        <f t="shared" si="306"/>
        <v>82.203019999999995</v>
      </c>
      <c r="M330" s="30">
        <f t="shared" ref="M330" si="307">M329+(M332-M329)/3</f>
        <v>11.383336666666667</v>
      </c>
    </row>
    <row r="331" spans="9:13" x14ac:dyDescent="0.35">
      <c r="I331" s="31">
        <v>41640</v>
      </c>
      <c r="J331" s="29">
        <f t="shared" ref="J331:L331" si="308">J329+(J332-J329)*2/3</f>
        <v>1.6624666666666668</v>
      </c>
      <c r="K331" s="30">
        <f t="shared" si="308"/>
        <v>1.6432333333333333</v>
      </c>
      <c r="L331" s="30">
        <f t="shared" si="308"/>
        <v>85.958460000000002</v>
      </c>
      <c r="M331" s="30">
        <f t="shared" ref="M331" si="309">M329+(M332-M329)*2/3</f>
        <v>11.320003333333332</v>
      </c>
    </row>
    <row r="332" spans="9:13" x14ac:dyDescent="0.35">
      <c r="I332" s="31">
        <v>41671</v>
      </c>
      <c r="J332" s="29">
        <f>C170</f>
        <v>1.6673</v>
      </c>
      <c r="K332" s="30">
        <f>D170</f>
        <v>1.6553</v>
      </c>
      <c r="L332" s="30">
        <f>E170</f>
        <v>89.713899999999995</v>
      </c>
      <c r="M332" s="30">
        <f>F170</f>
        <v>11.25667</v>
      </c>
    </row>
    <row r="333" spans="9:13" x14ac:dyDescent="0.35">
      <c r="I333" s="31">
        <v>41699</v>
      </c>
      <c r="J333" s="29">
        <f t="shared" ref="J333:L333" si="310">J332+(J335-J332)/3</f>
        <v>1.6814333333333333</v>
      </c>
      <c r="K333" s="30">
        <f t="shared" si="310"/>
        <v>1.6645666666666667</v>
      </c>
      <c r="L333" s="30">
        <f t="shared" si="310"/>
        <v>86.843283333333332</v>
      </c>
      <c r="M333" s="30">
        <f t="shared" ref="M333" si="311">M332+(M335-M332)/3</f>
        <v>10.915556666666667</v>
      </c>
    </row>
    <row r="334" spans="9:13" x14ac:dyDescent="0.35">
      <c r="I334" s="31">
        <v>41730</v>
      </c>
      <c r="J334" s="29">
        <f t="shared" ref="J334:L334" si="312">J332+(J335-J332)*2/3</f>
        <v>1.6955666666666667</v>
      </c>
      <c r="K334" s="30">
        <f t="shared" si="312"/>
        <v>1.6738333333333333</v>
      </c>
      <c r="L334" s="30">
        <f t="shared" si="312"/>
        <v>83.972666666666669</v>
      </c>
      <c r="M334" s="30">
        <f t="shared" ref="M334" si="313">M332+(M335-M332)*2/3</f>
        <v>10.574443333333333</v>
      </c>
    </row>
    <row r="335" spans="9:13" x14ac:dyDescent="0.35">
      <c r="I335" s="31">
        <v>41760</v>
      </c>
      <c r="J335" s="29">
        <f>C171</f>
        <v>1.7097</v>
      </c>
      <c r="K335" s="30">
        <f>D171</f>
        <v>1.6831</v>
      </c>
      <c r="L335" s="30">
        <f>E171</f>
        <v>81.102050000000006</v>
      </c>
      <c r="M335" s="30">
        <f>F171</f>
        <v>10.23333</v>
      </c>
    </row>
    <row r="336" spans="9:13" x14ac:dyDescent="0.35">
      <c r="I336" s="31">
        <v>41791</v>
      </c>
      <c r="J336" s="29">
        <f t="shared" ref="J336:L336" si="314">J335+(J338-J335)/3</f>
        <v>1.6801999999999999</v>
      </c>
      <c r="K336" s="30">
        <f t="shared" si="314"/>
        <v>1.6785443333333334</v>
      </c>
      <c r="L336" s="30">
        <f t="shared" si="314"/>
        <v>77.952880000000007</v>
      </c>
      <c r="M336" s="30">
        <f t="shared" ref="M336" si="315">M335+(M338-M335)/3</f>
        <v>9.8944419999999997</v>
      </c>
    </row>
    <row r="337" spans="9:13" x14ac:dyDescent="0.35">
      <c r="I337" s="31">
        <v>41821</v>
      </c>
      <c r="J337" s="29">
        <f t="shared" ref="J337:L337" si="316">J335+(J338-J335)*2/3</f>
        <v>1.6507000000000001</v>
      </c>
      <c r="K337" s="30">
        <f t="shared" si="316"/>
        <v>1.6739886666666666</v>
      </c>
      <c r="L337" s="30">
        <f t="shared" si="316"/>
        <v>74.803709999999995</v>
      </c>
      <c r="M337" s="30">
        <f t="shared" ref="M337" si="317">M335+(M338-M335)*2/3</f>
        <v>9.5555540000000008</v>
      </c>
    </row>
    <row r="338" spans="9:13" x14ac:dyDescent="0.35">
      <c r="I338" s="31">
        <v>41852</v>
      </c>
      <c r="J338" s="29">
        <f>C172</f>
        <v>1.6212</v>
      </c>
      <c r="K338" s="30">
        <f>D172</f>
        <v>1.6694329999999999</v>
      </c>
      <c r="L338" s="30">
        <f>E172</f>
        <v>71.654539999999997</v>
      </c>
      <c r="M338" s="30">
        <f>F172</f>
        <v>9.216666</v>
      </c>
    </row>
    <row r="339" spans="9:13" x14ac:dyDescent="0.35">
      <c r="I339" s="31">
        <v>41883</v>
      </c>
      <c r="J339" s="29">
        <f t="shared" ref="J339:L339" si="318">J338+(J341-J338)/3</f>
        <v>1.6010666666666666</v>
      </c>
      <c r="K339" s="30">
        <f t="shared" si="318"/>
        <v>1.6405996666666667</v>
      </c>
      <c r="L339" s="30">
        <f t="shared" si="318"/>
        <v>71.542963333333333</v>
      </c>
      <c r="M339" s="30">
        <f t="shared" ref="M339" si="319">M338+(M341-M338)/3</f>
        <v>9.3111106666666661</v>
      </c>
    </row>
    <row r="340" spans="9:13" x14ac:dyDescent="0.35">
      <c r="I340" s="31">
        <v>41913</v>
      </c>
      <c r="J340" s="29">
        <f t="shared" ref="J340:L340" si="320">J338+(J341-J338)*2/3</f>
        <v>1.5809333333333333</v>
      </c>
      <c r="K340" s="30">
        <f t="shared" si="320"/>
        <v>1.6117663333333332</v>
      </c>
      <c r="L340" s="30">
        <f t="shared" si="320"/>
        <v>71.431386666666668</v>
      </c>
      <c r="M340" s="30">
        <f t="shared" ref="M340" si="321">M338+(M341-M338)*2/3</f>
        <v>9.4055553333333339</v>
      </c>
    </row>
    <row r="341" spans="9:13" x14ac:dyDescent="0.35">
      <c r="I341" s="31">
        <v>41944</v>
      </c>
      <c r="J341" s="29">
        <f>C173</f>
        <v>1.5608</v>
      </c>
      <c r="K341" s="30">
        <f>D173</f>
        <v>1.5829329999999999</v>
      </c>
      <c r="L341" s="30">
        <f>E173</f>
        <v>71.319810000000004</v>
      </c>
      <c r="M341" s="30">
        <f>F173</f>
        <v>9.5</v>
      </c>
    </row>
    <row r="342" spans="9:13" x14ac:dyDescent="0.35">
      <c r="I342" s="31">
        <v>41974</v>
      </c>
      <c r="J342" s="29">
        <f t="shared" ref="J342:L342" si="322">J341+(J344-J341)/3</f>
        <v>1.5354333333333332</v>
      </c>
      <c r="K342" s="30">
        <f t="shared" si="322"/>
        <v>1.560111</v>
      </c>
      <c r="L342" s="30">
        <f t="shared" si="322"/>
        <v>67.579193333333336</v>
      </c>
      <c r="M342" s="30">
        <f t="shared" ref="M342" si="323">M341+(M344-M341)/3</f>
        <v>9.1988886666666669</v>
      </c>
    </row>
    <row r="343" spans="9:13" x14ac:dyDescent="0.35">
      <c r="I343" s="31">
        <v>42005</v>
      </c>
      <c r="J343" s="29">
        <f>J341+(J344-J341)*2/3</f>
        <v>1.5100666666666667</v>
      </c>
      <c r="K343" s="30">
        <f>K341+(K344-K341)*2/3</f>
        <v>1.5372889999999999</v>
      </c>
      <c r="L343" s="30">
        <f>L341+(L344-L341)*2/3</f>
        <v>63.838576666666668</v>
      </c>
      <c r="M343" s="30">
        <f>M341+(M344-M341)*2/3</f>
        <v>8.8977773333333339</v>
      </c>
    </row>
    <row r="344" spans="9:13" x14ac:dyDescent="0.35">
      <c r="I344" s="31">
        <v>42036</v>
      </c>
      <c r="J344" s="29">
        <f>C174</f>
        <v>1.4846999999999999</v>
      </c>
      <c r="K344" s="30">
        <f>D174</f>
        <v>1.514467</v>
      </c>
      <c r="L344" s="30">
        <f>E174</f>
        <v>60.09796</v>
      </c>
      <c r="M344" s="30">
        <f>F174</f>
        <v>8.5966660000000008</v>
      </c>
    </row>
    <row r="345" spans="9:13" x14ac:dyDescent="0.35">
      <c r="I345" s="31">
        <v>42064</v>
      </c>
      <c r="J345" s="29">
        <f t="shared" ref="J345:L345" si="324">J344+(J347-J344)/3</f>
        <v>1.5141</v>
      </c>
      <c r="K345" s="30">
        <f t="shared" si="324"/>
        <v>1.5208113333333333</v>
      </c>
      <c r="L345" s="30">
        <f t="shared" si="324"/>
        <v>56.845793333333333</v>
      </c>
      <c r="M345" s="30">
        <f t="shared" ref="M345" si="325">M344+(M347-M344)/3</f>
        <v>7.9666660000000009</v>
      </c>
    </row>
    <row r="346" spans="9:13" x14ac:dyDescent="0.35">
      <c r="I346" s="31">
        <v>42095</v>
      </c>
      <c r="J346" s="29">
        <f t="shared" ref="J346:L346" si="326">J344+(J347-J344)*2/3</f>
        <v>1.5434999999999999</v>
      </c>
      <c r="K346" s="30">
        <f t="shared" si="326"/>
        <v>1.5271556666666668</v>
      </c>
      <c r="L346" s="30">
        <f t="shared" si="326"/>
        <v>53.593626666666665</v>
      </c>
      <c r="M346" s="30">
        <f t="shared" ref="M346" si="327">M344+(M347-M344)*2/3</f>
        <v>7.3366660000000001</v>
      </c>
    </row>
    <row r="347" spans="9:13" x14ac:dyDescent="0.35">
      <c r="I347" s="31">
        <v>42125</v>
      </c>
      <c r="J347" s="29">
        <f>C175</f>
        <v>1.5729</v>
      </c>
      <c r="K347" s="30">
        <f>D175</f>
        <v>1.5335000000000001</v>
      </c>
      <c r="L347" s="30">
        <f>E175</f>
        <v>50.341459999999998</v>
      </c>
      <c r="M347" s="30">
        <f>F175</f>
        <v>6.7066660000000002</v>
      </c>
    </row>
    <row r="348" spans="9:13" x14ac:dyDescent="0.35">
      <c r="I348" s="31">
        <v>42156</v>
      </c>
      <c r="J348" s="29">
        <f t="shared" ref="J348:L348" si="328">J347+(J350-J347)/3</f>
        <v>1.5534999999999999</v>
      </c>
      <c r="K348" s="30">
        <f t="shared" si="328"/>
        <v>1.5386556666666666</v>
      </c>
      <c r="L348" s="30">
        <f t="shared" si="328"/>
        <v>50.098796666666665</v>
      </c>
      <c r="M348" s="30">
        <f t="shared" ref="M348" si="329">M347+(M350-M347)/3</f>
        <v>6.6177773333333336</v>
      </c>
    </row>
    <row r="349" spans="9:13" x14ac:dyDescent="0.35">
      <c r="I349" s="31">
        <v>42186</v>
      </c>
      <c r="J349" s="29">
        <f t="shared" ref="J349:L349" si="330">J347+(J350-J347)*2/3</f>
        <v>1.5341</v>
      </c>
      <c r="K349" s="30">
        <f t="shared" si="330"/>
        <v>1.5438113333333334</v>
      </c>
      <c r="L349" s="30">
        <f t="shared" si="330"/>
        <v>49.856133333333332</v>
      </c>
      <c r="M349" s="30">
        <f t="shared" ref="M349" si="331">M347+(M350-M347)*2/3</f>
        <v>6.528888666666667</v>
      </c>
    </row>
    <row r="350" spans="9:13" x14ac:dyDescent="0.35">
      <c r="I350" s="31">
        <v>42217</v>
      </c>
      <c r="J350" s="29">
        <f>C176</f>
        <v>1.5146999999999999</v>
      </c>
      <c r="K350" s="30">
        <f>D176</f>
        <v>1.548967</v>
      </c>
      <c r="L350" s="30">
        <f>E176</f>
        <v>49.61347</v>
      </c>
      <c r="M350" s="30">
        <f>F176</f>
        <v>6.44</v>
      </c>
    </row>
    <row r="351" spans="9:13" x14ac:dyDescent="0.35">
      <c r="I351" s="31">
        <v>42248</v>
      </c>
      <c r="J351" s="29">
        <f t="shared" ref="J351:L351" si="332">J350+(J353-J350)/3</f>
        <v>1.5037666666666667</v>
      </c>
      <c r="K351" s="30">
        <f t="shared" si="332"/>
        <v>1.5383336666666667</v>
      </c>
      <c r="L351" s="30">
        <f t="shared" si="332"/>
        <v>46.742076666666669</v>
      </c>
      <c r="M351" s="30">
        <f t="shared" ref="M351" si="333">M350+(M353-M350)/3</f>
        <v>6.1400000000000006</v>
      </c>
    </row>
    <row r="352" spans="9:13" x14ac:dyDescent="0.35">
      <c r="I352" s="31">
        <v>42278</v>
      </c>
      <c r="J352" s="29">
        <f t="shared" ref="J352:L352" si="334">J350+(J353-J350)*2/3</f>
        <v>1.4928333333333332</v>
      </c>
      <c r="K352" s="30">
        <f t="shared" si="334"/>
        <v>1.5277003333333332</v>
      </c>
      <c r="L352" s="30">
        <f t="shared" si="334"/>
        <v>43.870683333333332</v>
      </c>
      <c r="M352" s="30">
        <f t="shared" ref="M352" si="335">M350+(M353-M350)*2/3</f>
        <v>5.84</v>
      </c>
    </row>
    <row r="353" spans="9:13" x14ac:dyDescent="0.35">
      <c r="I353" s="31">
        <v>42309</v>
      </c>
      <c r="J353" s="29">
        <f>C177</f>
        <v>1.4819</v>
      </c>
      <c r="K353" s="30">
        <f>D177</f>
        <v>1.5170669999999999</v>
      </c>
      <c r="L353" s="30">
        <f>E177</f>
        <v>40.999290000000002</v>
      </c>
      <c r="M353" s="30">
        <f>F177</f>
        <v>5.54</v>
      </c>
    </row>
    <row r="354" spans="9:13" x14ac:dyDescent="0.35">
      <c r="I354" s="31">
        <v>42339</v>
      </c>
      <c r="J354" s="29">
        <f t="shared" ref="J354:L354" si="336">J353+(J356-J353)/3</f>
        <v>1.4672000000000001</v>
      </c>
      <c r="K354" s="30">
        <f t="shared" si="336"/>
        <v>1.4883223333333333</v>
      </c>
      <c r="L354" s="30">
        <f t="shared" si="336"/>
        <v>38.813753333333338</v>
      </c>
      <c r="M354" s="30">
        <f t="shared" ref="M354" si="337">M353+(M356-M353)/3</f>
        <v>5.0577776666666665</v>
      </c>
    </row>
    <row r="355" spans="9:13" x14ac:dyDescent="0.35">
      <c r="I355" s="31">
        <v>42370</v>
      </c>
      <c r="J355" s="29">
        <f t="shared" ref="J355:L355" si="338">J353+(J356-J353)*2/3</f>
        <v>1.4524999999999999</v>
      </c>
      <c r="K355" s="30">
        <f t="shared" si="338"/>
        <v>1.4595776666666667</v>
      </c>
      <c r="L355" s="30">
        <f t="shared" si="338"/>
        <v>36.628216666666667</v>
      </c>
      <c r="M355" s="30">
        <f t="shared" ref="M355" si="339">M353+(M356-M353)*2/3</f>
        <v>4.5755553333333339</v>
      </c>
    </row>
    <row r="356" spans="9:13" x14ac:dyDescent="0.35">
      <c r="I356" s="31">
        <v>42401</v>
      </c>
      <c r="J356" s="29">
        <f>C178</f>
        <v>1.4378</v>
      </c>
      <c r="K356" s="30">
        <f>D178</f>
        <v>1.430833</v>
      </c>
      <c r="L356" s="30">
        <f>E178</f>
        <v>34.442680000000003</v>
      </c>
      <c r="M356" s="30">
        <f>F178</f>
        <v>4.0933330000000003</v>
      </c>
    </row>
    <row r="357" spans="9:13" x14ac:dyDescent="0.35">
      <c r="I357" s="31">
        <v>42430</v>
      </c>
      <c r="J357" s="29">
        <f t="shared" ref="J357:L357" si="340">J356+(J359-J356)/3</f>
        <v>1.4061666666666666</v>
      </c>
      <c r="K357" s="30">
        <f t="shared" si="340"/>
        <v>1.4320996666666668</v>
      </c>
      <c r="L357" s="30">
        <f t="shared" si="340"/>
        <v>34.892896666666665</v>
      </c>
      <c r="M357" s="30">
        <f t="shared" ref="M357" si="341">M356+(M359-M356)/3</f>
        <v>4.1799996666666672</v>
      </c>
    </row>
    <row r="358" spans="9:13" x14ac:dyDescent="0.35">
      <c r="I358" s="31">
        <v>42461</v>
      </c>
      <c r="J358" s="29">
        <f t="shared" ref="J358:L358" si="342">J356+(J359-J356)*2/3</f>
        <v>1.3745333333333334</v>
      </c>
      <c r="K358" s="30">
        <f t="shared" si="342"/>
        <v>1.4333663333333333</v>
      </c>
      <c r="L358" s="30">
        <f t="shared" si="342"/>
        <v>35.343113333333335</v>
      </c>
      <c r="M358" s="30">
        <f t="shared" ref="M358" si="343">M356+(M359-M356)*2/3</f>
        <v>4.2666663333333332</v>
      </c>
    </row>
    <row r="359" spans="9:13" x14ac:dyDescent="0.35">
      <c r="I359" s="31">
        <v>42491</v>
      </c>
      <c r="J359" s="29">
        <f>C179</f>
        <v>1.3429</v>
      </c>
      <c r="K359" s="30">
        <f>D179</f>
        <v>1.434633</v>
      </c>
      <c r="L359" s="30">
        <f>E179</f>
        <v>35.793329999999997</v>
      </c>
      <c r="M359" s="30">
        <f>F179</f>
        <v>4.3533330000000001</v>
      </c>
    </row>
    <row r="360" spans="9:13" x14ac:dyDescent="0.35">
      <c r="I360" s="31">
        <v>42522</v>
      </c>
      <c r="J360" s="29">
        <f t="shared" ref="J360:L360" si="344">J359+(J362-J359)/3</f>
        <v>1.3283</v>
      </c>
      <c r="K360" s="30">
        <f t="shared" si="344"/>
        <v>1.3940110000000001</v>
      </c>
      <c r="L360" s="30">
        <f t="shared" si="344"/>
        <v>37.907859999999999</v>
      </c>
      <c r="M360" s="30">
        <f t="shared" ref="M360" si="345">M359+(M362-M359)/3</f>
        <v>4.3433330000000003</v>
      </c>
    </row>
    <row r="361" spans="9:13" x14ac:dyDescent="0.35">
      <c r="I361" s="31">
        <v>42552</v>
      </c>
      <c r="J361" s="29">
        <f t="shared" ref="J361:L361" si="346">J359+(J362-J359)*2/3</f>
        <v>1.3136999999999999</v>
      </c>
      <c r="K361" s="30">
        <f t="shared" si="346"/>
        <v>1.353389</v>
      </c>
      <c r="L361" s="30">
        <f t="shared" si="346"/>
        <v>40.022390000000001</v>
      </c>
      <c r="M361" s="30">
        <f t="shared" ref="M361" si="347">M359+(M362-M359)*2/3</f>
        <v>4.3333329999999997</v>
      </c>
    </row>
    <row r="362" spans="9:13" x14ac:dyDescent="0.35">
      <c r="I362" s="31">
        <v>42583</v>
      </c>
      <c r="J362" s="29">
        <f>C180</f>
        <v>1.2990999999999999</v>
      </c>
      <c r="K362" s="30">
        <f>D180</f>
        <v>1.312767</v>
      </c>
      <c r="L362" s="30">
        <f>E180</f>
        <v>42.136920000000003</v>
      </c>
      <c r="M362" s="30">
        <f>F180</f>
        <v>4.3233329999999999</v>
      </c>
    </row>
    <row r="363" spans="9:13" x14ac:dyDescent="0.35">
      <c r="I363" s="31">
        <v>42614</v>
      </c>
      <c r="J363" s="29">
        <f t="shared" ref="J363:L363" si="348">J362+(J365-J362)/3</f>
        <v>1.2761666666666667</v>
      </c>
      <c r="K363" s="30">
        <f t="shared" si="348"/>
        <v>1.2890446666666666</v>
      </c>
      <c r="L363" s="30">
        <f t="shared" si="348"/>
        <v>43.959633333333336</v>
      </c>
      <c r="M363" s="30">
        <f t="shared" ref="M363" si="349">M362+(M365-M362)/3</f>
        <v>4.7099996666666666</v>
      </c>
    </row>
    <row r="364" spans="9:13" x14ac:dyDescent="0.35">
      <c r="I364" s="31">
        <v>42644</v>
      </c>
      <c r="J364" s="29">
        <f t="shared" ref="J364:L364" si="350">J362+(J365-J362)*2/3</f>
        <v>1.2532333333333332</v>
      </c>
      <c r="K364" s="30">
        <f t="shared" si="350"/>
        <v>1.2653223333333334</v>
      </c>
      <c r="L364" s="30">
        <f t="shared" si="350"/>
        <v>45.782346666666669</v>
      </c>
      <c r="M364" s="30">
        <f t="shared" ref="M364" si="351">M362+(M365-M362)*2/3</f>
        <v>5.0966663333333333</v>
      </c>
    </row>
    <row r="365" spans="9:13" x14ac:dyDescent="0.35">
      <c r="I365" s="31">
        <v>42675</v>
      </c>
      <c r="J365" s="29">
        <f>C181</f>
        <v>1.2302999999999999</v>
      </c>
      <c r="K365" s="30">
        <f>D181</f>
        <v>1.2416</v>
      </c>
      <c r="L365" s="30">
        <f>E181</f>
        <v>47.605060000000002</v>
      </c>
      <c r="M365" s="30">
        <f>F181</f>
        <v>5.483333</v>
      </c>
    </row>
    <row r="366" spans="9:13" x14ac:dyDescent="0.35">
      <c r="I366" s="31">
        <v>42705</v>
      </c>
      <c r="J366" s="29">
        <f t="shared" ref="J366:L366" si="352">J365+(J368-J365)/3</f>
        <v>1.2370999999999999</v>
      </c>
      <c r="K366" s="30">
        <f t="shared" si="352"/>
        <v>1.2409443333333334</v>
      </c>
      <c r="L366" s="30">
        <f t="shared" si="352"/>
        <v>47.921849999999999</v>
      </c>
      <c r="M366" s="30">
        <f t="shared" ref="M366" si="353">M365+(M368-M365)/3</f>
        <v>5.5655553333333332</v>
      </c>
    </row>
    <row r="367" spans="9:13" x14ac:dyDescent="0.35">
      <c r="I367" s="31">
        <v>42736</v>
      </c>
      <c r="J367" s="29">
        <f t="shared" ref="J367:L367" si="354">J365+(J368-J365)*2/3</f>
        <v>1.2439</v>
      </c>
      <c r="K367" s="30">
        <f t="shared" si="354"/>
        <v>1.2402886666666666</v>
      </c>
      <c r="L367" s="30">
        <f t="shared" si="354"/>
        <v>48.238640000000004</v>
      </c>
      <c r="M367" s="30">
        <f t="shared" ref="M367" si="355">M365+(M368-M365)*2/3</f>
        <v>5.6477776666666673</v>
      </c>
    </row>
    <row r="368" spans="9:13" x14ac:dyDescent="0.35">
      <c r="I368" s="31">
        <v>42767</v>
      </c>
      <c r="J368" s="29">
        <f>C182</f>
        <v>1.2506999999999999</v>
      </c>
      <c r="K368" s="30">
        <f>D182</f>
        <v>1.239633</v>
      </c>
      <c r="L368" s="30">
        <f>E182</f>
        <v>48.555430000000001</v>
      </c>
      <c r="M368" s="30">
        <f>F182</f>
        <v>5.73</v>
      </c>
    </row>
    <row r="369" spans="9:13" x14ac:dyDescent="0.35">
      <c r="I369" s="31">
        <v>42795</v>
      </c>
      <c r="J369" s="29">
        <f t="shared" ref="J369:L369" si="356">J368+(J371-J368)/3</f>
        <v>1.2667999999999999</v>
      </c>
      <c r="K369" s="30">
        <f t="shared" si="356"/>
        <v>1.2530663333333334</v>
      </c>
      <c r="L369" s="30">
        <f t="shared" si="356"/>
        <v>47.999096666666667</v>
      </c>
      <c r="M369" s="30">
        <f t="shared" ref="M369" si="357">M368+(M371-M368)/3</f>
        <v>5.4822223333333335</v>
      </c>
    </row>
    <row r="370" spans="9:13" x14ac:dyDescent="0.35">
      <c r="I370" s="31">
        <v>42826</v>
      </c>
      <c r="J370" s="29">
        <f t="shared" ref="J370:L370" si="358">J368+(J371-J368)*2/3</f>
        <v>1.2828999999999999</v>
      </c>
      <c r="K370" s="30">
        <f t="shared" si="358"/>
        <v>1.2664996666666666</v>
      </c>
      <c r="L370" s="30">
        <f t="shared" si="358"/>
        <v>47.442763333333332</v>
      </c>
      <c r="M370" s="30">
        <f t="shared" ref="M370" si="359">M368+(M371-M368)*2/3</f>
        <v>5.2344446666666666</v>
      </c>
    </row>
    <row r="371" spans="9:13" x14ac:dyDescent="0.35">
      <c r="I371" s="31">
        <v>42856</v>
      </c>
      <c r="J371" s="29">
        <f>C183</f>
        <v>1.2989999999999999</v>
      </c>
      <c r="K371" s="30">
        <f>D183</f>
        <v>1.279933</v>
      </c>
      <c r="L371" s="30">
        <f>E183</f>
        <v>46.886429999999997</v>
      </c>
      <c r="M371" s="30">
        <f>F183</f>
        <v>4.9866669999999997</v>
      </c>
    </row>
    <row r="372" spans="9:13" x14ac:dyDescent="0.35">
      <c r="I372" s="31">
        <v>42887</v>
      </c>
      <c r="J372" s="29">
        <f t="shared" ref="J372:L372" si="360">J371+(J374-J371)/3</f>
        <v>1.3131999999999999</v>
      </c>
      <c r="K372" s="30">
        <f t="shared" si="360"/>
        <v>1.2896553333333334</v>
      </c>
      <c r="L372" s="30">
        <f t="shared" si="360"/>
        <v>47.090859999999999</v>
      </c>
      <c r="M372" s="30">
        <f t="shared" ref="M372" si="361">M371+(M374-M371)/3</f>
        <v>5.1511113333333336</v>
      </c>
    </row>
    <row r="373" spans="9:13" x14ac:dyDescent="0.35">
      <c r="I373" s="31">
        <v>42917</v>
      </c>
      <c r="J373" s="29">
        <f t="shared" ref="J373:L373" si="362">J371+(J374-J371)*2/3</f>
        <v>1.3273999999999999</v>
      </c>
      <c r="K373" s="30">
        <f t="shared" si="362"/>
        <v>1.2993776666666665</v>
      </c>
      <c r="L373" s="30">
        <f t="shared" si="362"/>
        <v>47.295290000000001</v>
      </c>
      <c r="M373" s="30">
        <f t="shared" ref="M373" si="363">M371+(M374-M371)*2/3</f>
        <v>5.3155556666666666</v>
      </c>
    </row>
    <row r="374" spans="9:13" x14ac:dyDescent="0.35">
      <c r="I374" s="31">
        <v>42948</v>
      </c>
      <c r="J374" s="29">
        <f>C184</f>
        <v>1.3415999999999999</v>
      </c>
      <c r="K374" s="30">
        <f>D184</f>
        <v>1.3090999999999999</v>
      </c>
      <c r="L374" s="30">
        <f>E184</f>
        <v>47.499720000000003</v>
      </c>
      <c r="M374" s="30">
        <f>F184</f>
        <v>5.48</v>
      </c>
    </row>
    <row r="375" spans="9:13" x14ac:dyDescent="0.35">
      <c r="I375" s="31">
        <v>42979</v>
      </c>
      <c r="J375" s="29">
        <f t="shared" ref="J375:L375" si="364">J374+(J377-J374)/3</f>
        <v>1.3447333333333333</v>
      </c>
      <c r="K375" s="30">
        <f t="shared" si="364"/>
        <v>1.3151556666666666</v>
      </c>
      <c r="L375" s="30">
        <f t="shared" si="364"/>
        <v>48.59366</v>
      </c>
      <c r="M375" s="30">
        <f t="shared" ref="M375" si="365">M374+(M377-M374)/3</f>
        <v>5.8766666666666669</v>
      </c>
    </row>
    <row r="376" spans="9:13" x14ac:dyDescent="0.35">
      <c r="I376" s="31">
        <v>43009</v>
      </c>
      <c r="J376" s="29">
        <f t="shared" ref="J376:L376" si="366">J374+(J377-J374)*2/3</f>
        <v>1.3478666666666665</v>
      </c>
      <c r="K376" s="30">
        <f t="shared" si="366"/>
        <v>1.3212113333333333</v>
      </c>
      <c r="L376" s="30">
        <f t="shared" si="366"/>
        <v>49.687600000000003</v>
      </c>
      <c r="M376" s="30">
        <f t="shared" ref="M376" si="367">M374+(M377-M374)*2/3</f>
        <v>6.2733333333333334</v>
      </c>
    </row>
    <row r="377" spans="9:13" x14ac:dyDescent="0.35">
      <c r="I377" s="31">
        <v>43040</v>
      </c>
      <c r="J377" s="29">
        <f>C185</f>
        <v>1.351</v>
      </c>
      <c r="K377" s="30">
        <f>D185</f>
        <v>1.327267</v>
      </c>
      <c r="L377" s="30">
        <f>E185</f>
        <v>50.78154</v>
      </c>
      <c r="M377" s="30">
        <f>F185</f>
        <v>6.67</v>
      </c>
    </row>
    <row r="378" spans="9:13" x14ac:dyDescent="0.35">
      <c r="I378" s="31">
        <v>43070</v>
      </c>
      <c r="J378" s="29">
        <f t="shared" ref="J378:L378" si="368">J377+(J380-J377)/3</f>
        <v>1.3684890000000001</v>
      </c>
      <c r="K378" s="30">
        <f t="shared" si="368"/>
        <v>1.348878</v>
      </c>
      <c r="L378" s="30">
        <f t="shared" si="368"/>
        <v>51.590679999999999</v>
      </c>
      <c r="M378" s="30">
        <f t="shared" ref="M378" si="369">M377+(M380-M377)/3</f>
        <v>6.6777776666666666</v>
      </c>
    </row>
    <row r="379" spans="9:13" x14ac:dyDescent="0.35">
      <c r="I379" s="31">
        <v>43101</v>
      </c>
      <c r="J379" s="29">
        <f t="shared" ref="J379:L379" si="370">J377+(J380-J377)*2/3</f>
        <v>1.3859779999999999</v>
      </c>
      <c r="K379" s="30">
        <f t="shared" si="370"/>
        <v>1.3704889999999998</v>
      </c>
      <c r="L379" s="30">
        <f t="shared" si="370"/>
        <v>52.399819999999998</v>
      </c>
      <c r="M379" s="30">
        <f t="shared" ref="M379" si="371">M377+(M380-M377)*2/3</f>
        <v>6.6855553333333333</v>
      </c>
    </row>
    <row r="380" spans="9:13" x14ac:dyDescent="0.35">
      <c r="I380" s="31">
        <v>43132</v>
      </c>
      <c r="J380" s="29">
        <f>C186</f>
        <v>1.403467</v>
      </c>
      <c r="K380" s="30">
        <f>D186</f>
        <v>1.3920999999999999</v>
      </c>
      <c r="L380" s="30">
        <f>E186</f>
        <v>53.208959999999998</v>
      </c>
      <c r="M380" s="30">
        <f>F186</f>
        <v>6.693333</v>
      </c>
    </row>
    <row r="381" spans="9:13" x14ac:dyDescent="0.35">
      <c r="I381" s="31">
        <v>43160</v>
      </c>
      <c r="J381" s="29">
        <f t="shared" ref="J381:L381" si="372">J380+(J383-J380)/3</f>
        <v>1.3757446666666666</v>
      </c>
      <c r="K381" s="30">
        <f t="shared" si="372"/>
        <v>1.3817333333333333</v>
      </c>
      <c r="L381" s="30">
        <f t="shared" si="372"/>
        <v>53.291666666666664</v>
      </c>
      <c r="M381" s="30">
        <f t="shared" ref="M381" si="373">M380+(M383-M380)/3</f>
        <v>6.8922220000000003</v>
      </c>
    </row>
    <row r="382" spans="9:13" x14ac:dyDescent="0.35">
      <c r="I382" s="31">
        <v>43191</v>
      </c>
      <c r="J382" s="29">
        <f t="shared" ref="J382:L382" si="374">J380+(J383-J380)*2/3</f>
        <v>1.3480223333333334</v>
      </c>
      <c r="K382" s="30">
        <f t="shared" si="374"/>
        <v>1.3713666666666666</v>
      </c>
      <c r="L382" s="30">
        <f t="shared" si="374"/>
        <v>53.374373333333331</v>
      </c>
      <c r="M382" s="30">
        <f t="shared" ref="M382" si="375">M380+(M383-M380)*2/3</f>
        <v>7.0911109999999997</v>
      </c>
    </row>
    <row r="383" spans="9:13" x14ac:dyDescent="0.35">
      <c r="I383" s="31">
        <v>43221</v>
      </c>
      <c r="J383" s="29">
        <f>C187</f>
        <v>1.3203</v>
      </c>
      <c r="K383" s="30">
        <f>D187</f>
        <v>1.361</v>
      </c>
      <c r="L383" s="30">
        <f>E187</f>
        <v>53.457079999999998</v>
      </c>
      <c r="M383" s="30">
        <f>F187</f>
        <v>7.29</v>
      </c>
    </row>
    <row r="384" spans="9:13" x14ac:dyDescent="0.35">
      <c r="I384" s="31">
        <v>43252</v>
      </c>
      <c r="J384" s="29">
        <f t="shared" ref="J384:L384" si="376">J383+(J386-J383)/3</f>
        <v>1.3149</v>
      </c>
      <c r="K384" s="30">
        <f t="shared" si="376"/>
        <v>1.3419000000000001</v>
      </c>
      <c r="L384" s="30">
        <f t="shared" si="376"/>
        <v>55.0184</v>
      </c>
      <c r="M384" s="30">
        <f t="shared" ref="M384" si="377">M383+(M386-M383)/3</f>
        <v>7.66</v>
      </c>
    </row>
    <row r="385" spans="9:13" x14ac:dyDescent="0.35">
      <c r="I385" s="31">
        <v>43282</v>
      </c>
      <c r="J385" s="29">
        <f t="shared" ref="J385:L385" si="378">J383+(J386-J383)*2/3</f>
        <v>1.3095000000000001</v>
      </c>
      <c r="K385" s="30">
        <f t="shared" si="378"/>
        <v>1.3228</v>
      </c>
      <c r="L385" s="30">
        <f t="shared" si="378"/>
        <v>56.579719999999995</v>
      </c>
      <c r="M385" s="30">
        <f t="shared" ref="M385" si="379">M383+(M386-M383)*2/3</f>
        <v>8.0300000000000011</v>
      </c>
    </row>
    <row r="386" spans="9:13" x14ac:dyDescent="0.35">
      <c r="I386" s="31">
        <v>43313</v>
      </c>
      <c r="J386" s="29">
        <f>C188</f>
        <v>1.3041</v>
      </c>
      <c r="K386" s="30">
        <f>D188</f>
        <v>1.3037000000000001</v>
      </c>
      <c r="L386" s="30">
        <f>E188</f>
        <v>58.141039999999997</v>
      </c>
      <c r="M386" s="30">
        <f>F188</f>
        <v>8.4</v>
      </c>
    </row>
    <row r="387" spans="9:13" x14ac:dyDescent="0.35">
      <c r="I387" s="31">
        <v>43344</v>
      </c>
      <c r="J387" s="29">
        <f t="shared" ref="J387:L387" si="380">J386+(J389-J386)/3</f>
        <v>1.2950333333333333</v>
      </c>
      <c r="K387" s="30">
        <f t="shared" si="380"/>
        <v>1.2977443333333334</v>
      </c>
      <c r="L387" s="30">
        <f t="shared" si="380"/>
        <v>60.712809999999998</v>
      </c>
      <c r="M387" s="30">
        <f t="shared" ref="M387" si="381">M386+(M389-M386)/3</f>
        <v>8.3822220000000005</v>
      </c>
    </row>
    <row r="388" spans="9:13" x14ac:dyDescent="0.35">
      <c r="I388" s="31">
        <v>43374</v>
      </c>
      <c r="J388" s="29">
        <f t="shared" ref="J388:L388" si="382">J386+(J389-J386)*2/3</f>
        <v>1.2859666666666667</v>
      </c>
      <c r="K388" s="30">
        <f t="shared" si="382"/>
        <v>1.2917886666666667</v>
      </c>
      <c r="L388" s="30">
        <f t="shared" si="382"/>
        <v>63.284580000000005</v>
      </c>
      <c r="M388" s="30">
        <f t="shared" ref="M388" si="383">M386+(M389-M386)*2/3</f>
        <v>8.3644440000000007</v>
      </c>
    </row>
    <row r="389" spans="9:13" x14ac:dyDescent="0.35">
      <c r="I389" s="31">
        <v>43405</v>
      </c>
      <c r="J389" s="29">
        <f>C189</f>
        <v>1.2768999999999999</v>
      </c>
      <c r="K389" s="30">
        <f>D189</f>
        <v>1.285833</v>
      </c>
      <c r="L389" s="30">
        <f>E189</f>
        <v>65.856350000000006</v>
      </c>
      <c r="M389" s="30">
        <f>F189</f>
        <v>8.3466660000000008</v>
      </c>
    </row>
    <row r="390" spans="9:13" x14ac:dyDescent="0.35">
      <c r="I390" s="31">
        <v>43435</v>
      </c>
      <c r="J390" s="29">
        <f t="shared" ref="J390:L390" si="384">J389+(J392-J389)/3</f>
        <v>1.2855999999999999</v>
      </c>
      <c r="K390" s="30">
        <f t="shared" si="384"/>
        <v>1.2914776666666667</v>
      </c>
      <c r="L390" s="30">
        <f t="shared" si="384"/>
        <v>60.876666666666672</v>
      </c>
      <c r="M390" s="30">
        <f t="shared" ref="M390" si="385">M389+(M392-M389)/3</f>
        <v>7.6144440000000007</v>
      </c>
    </row>
    <row r="391" spans="9:13" x14ac:dyDescent="0.35">
      <c r="I391" s="31">
        <v>43466</v>
      </c>
      <c r="J391" s="29">
        <f t="shared" ref="J391:L391" si="386">J389+(J392-J389)*2/3</f>
        <v>1.2943</v>
      </c>
      <c r="K391" s="30">
        <f t="shared" si="386"/>
        <v>1.2971223333333333</v>
      </c>
      <c r="L391" s="30">
        <f t="shared" si="386"/>
        <v>55.896983333333331</v>
      </c>
      <c r="M391" s="30">
        <f t="shared" ref="M391" si="387">M389+(M392-M389)*2/3</f>
        <v>6.8822220000000005</v>
      </c>
    </row>
    <row r="392" spans="9:13" x14ac:dyDescent="0.35">
      <c r="I392" s="31">
        <v>43497</v>
      </c>
      <c r="J392" s="29">
        <f>C190</f>
        <v>1.3029999999999999</v>
      </c>
      <c r="K392" s="30">
        <f>D190</f>
        <v>1.302767</v>
      </c>
      <c r="L392" s="30">
        <f>E190</f>
        <v>50.917299999999997</v>
      </c>
      <c r="M392" s="30">
        <f>F190</f>
        <v>6.15</v>
      </c>
    </row>
    <row r="393" spans="9:13" x14ac:dyDescent="0.35">
      <c r="I393" s="31">
        <v>43525</v>
      </c>
      <c r="J393" s="29">
        <f t="shared" ref="J393:L393" si="388">J392+(J395-J392)/3</f>
        <v>1.2929333333333333</v>
      </c>
      <c r="K393" s="30">
        <f t="shared" si="388"/>
        <v>1.2969113333333333</v>
      </c>
      <c r="L393" s="30">
        <f t="shared" si="388"/>
        <v>47.589449999999999</v>
      </c>
      <c r="M393" s="30">
        <f t="shared" ref="M393" si="389">M392+(M395-M392)/3</f>
        <v>5.5277776666666671</v>
      </c>
    </row>
    <row r="394" spans="9:13" x14ac:dyDescent="0.35">
      <c r="I394" s="31">
        <v>43556</v>
      </c>
      <c r="J394" s="29">
        <f t="shared" ref="J394:L394" si="390">J392+(J395-J392)*2/3</f>
        <v>1.2828666666666666</v>
      </c>
      <c r="K394" s="30">
        <f t="shared" si="390"/>
        <v>1.2910556666666666</v>
      </c>
      <c r="L394" s="30">
        <f t="shared" si="390"/>
        <v>44.261600000000001</v>
      </c>
      <c r="M394" s="30">
        <f t="shared" ref="M394" si="391">M392+(M395-M392)*2/3</f>
        <v>4.905555333333333</v>
      </c>
    </row>
    <row r="395" spans="9:13" x14ac:dyDescent="0.35">
      <c r="I395" s="31">
        <v>43586</v>
      </c>
      <c r="J395" s="29">
        <f>C191</f>
        <v>1.2727999999999999</v>
      </c>
      <c r="K395" s="30">
        <f>D191</f>
        <v>1.2851999999999999</v>
      </c>
      <c r="L395" s="30">
        <f>E191</f>
        <v>40.933750000000003</v>
      </c>
      <c r="M395" s="30">
        <f>F191</f>
        <v>4.2833329999999998</v>
      </c>
    </row>
    <row r="396" spans="9:13" x14ac:dyDescent="0.35">
      <c r="I396" s="31">
        <v>43617</v>
      </c>
      <c r="J396" s="29">
        <f t="shared" ref="J396:L396" si="392">J395+(J398-J395)/3</f>
        <v>1.2591999999999999</v>
      </c>
      <c r="K396" s="30">
        <f t="shared" si="392"/>
        <v>1.2676666666666665</v>
      </c>
      <c r="L396" s="30">
        <f t="shared" si="392"/>
        <v>39.989623333333334</v>
      </c>
      <c r="M396" s="30">
        <f t="shared" ref="M396" si="393">M395+(M398-M395)/3</f>
        <v>4.1344443333333327</v>
      </c>
    </row>
    <row r="397" spans="9:13" x14ac:dyDescent="0.35">
      <c r="I397" s="31">
        <v>43647</v>
      </c>
      <c r="J397" s="29">
        <f t="shared" ref="J397:L397" si="394">J395+(J398-J395)*2/3</f>
        <v>1.2456</v>
      </c>
      <c r="K397" s="30">
        <f t="shared" si="394"/>
        <v>1.2501333333333333</v>
      </c>
      <c r="L397" s="30">
        <f t="shared" si="394"/>
        <v>39.045496666666672</v>
      </c>
      <c r="M397" s="30">
        <f t="shared" ref="M397" si="395">M395+(M398-M395)*2/3</f>
        <v>3.9855556666666665</v>
      </c>
    </row>
    <row r="398" spans="9:13" x14ac:dyDescent="0.35">
      <c r="I398" s="31">
        <v>43678</v>
      </c>
      <c r="J398" s="29">
        <f>C192</f>
        <v>1.232</v>
      </c>
      <c r="K398" s="30">
        <f>D192</f>
        <v>1.2325999999999999</v>
      </c>
      <c r="L398" s="30">
        <f>E192</f>
        <v>38.101370000000003</v>
      </c>
      <c r="M398" s="30">
        <f>F192</f>
        <v>3.8366669999999998</v>
      </c>
    </row>
    <row r="399" spans="9:13" x14ac:dyDescent="0.35">
      <c r="I399" s="31">
        <v>43709</v>
      </c>
      <c r="J399" s="29">
        <f t="shared" ref="J399:L399" si="396">J398+(J401-J398)/3</f>
        <v>1.2616666666666667</v>
      </c>
      <c r="K399" s="30">
        <f t="shared" si="396"/>
        <v>1.2510443333333332</v>
      </c>
      <c r="L399" s="30">
        <f t="shared" si="396"/>
        <v>39.336536666666667</v>
      </c>
      <c r="M399" s="30">
        <f t="shared" ref="M399" si="397">M398+(M401-M398)/3</f>
        <v>4.2055556666666662</v>
      </c>
    </row>
    <row r="400" spans="9:13" x14ac:dyDescent="0.35">
      <c r="I400" s="31">
        <v>43739</v>
      </c>
      <c r="J400" s="29">
        <f t="shared" ref="J400:L400" si="398">J398+(J401-J398)*2/3</f>
        <v>1.2913333333333332</v>
      </c>
      <c r="K400" s="30">
        <f t="shared" si="398"/>
        <v>1.2694886666666667</v>
      </c>
      <c r="L400" s="30">
        <f t="shared" si="398"/>
        <v>40.571703333333339</v>
      </c>
      <c r="M400" s="30">
        <f t="shared" ref="M400" si="399">M398+(M401-M398)*2/3</f>
        <v>4.5744443333333331</v>
      </c>
    </row>
    <row r="401" spans="9:13" x14ac:dyDescent="0.35">
      <c r="I401" s="31">
        <v>43770</v>
      </c>
      <c r="J401" s="29">
        <f>C193</f>
        <v>1.321</v>
      </c>
      <c r="K401" s="30">
        <f>D193</f>
        <v>1.287933</v>
      </c>
      <c r="L401" s="30">
        <f>E193</f>
        <v>41.806870000000004</v>
      </c>
      <c r="M401" s="30">
        <f>F193</f>
        <v>4.943333</v>
      </c>
    </row>
    <row r="402" spans="9:13" x14ac:dyDescent="0.35">
      <c r="I402" s="31">
        <v>43800</v>
      </c>
      <c r="J402" s="29">
        <f t="shared" ref="J402:L402" si="400">J401+(J404-J401)/3</f>
        <v>1.2941</v>
      </c>
      <c r="K402" s="30">
        <f t="shared" si="400"/>
        <v>1.2851996666666667</v>
      </c>
      <c r="L402" s="30">
        <f t="shared" si="400"/>
        <v>38.329206666666671</v>
      </c>
      <c r="M402" s="30">
        <f t="shared" ref="M402" si="401">M401+(M404-M401)/3</f>
        <v>4.3244443333333331</v>
      </c>
    </row>
    <row r="403" spans="9:13" x14ac:dyDescent="0.35">
      <c r="I403" s="31">
        <v>43831</v>
      </c>
      <c r="J403" s="29">
        <f t="shared" ref="J403:L403" si="402">J401+(J404-J401)*2/3</f>
        <v>1.2671999999999999</v>
      </c>
      <c r="K403" s="30">
        <f t="shared" si="402"/>
        <v>1.2824663333333333</v>
      </c>
      <c r="L403" s="30">
        <f t="shared" si="402"/>
        <v>34.851543333333332</v>
      </c>
      <c r="M403" s="30">
        <f t="shared" ref="M403" si="403">M401+(M404-M401)*2/3</f>
        <v>3.7055556666666662</v>
      </c>
    </row>
    <row r="404" spans="9:13" x14ac:dyDescent="0.35">
      <c r="I404" s="31">
        <v>43862</v>
      </c>
      <c r="J404" s="29">
        <f>C194</f>
        <v>1.2403</v>
      </c>
      <c r="K404" s="30">
        <f>D194</f>
        <v>1.279733</v>
      </c>
      <c r="L404" s="30">
        <f>E194</f>
        <v>31.37388</v>
      </c>
      <c r="M404" s="30">
        <f>F194</f>
        <v>3.0866669999999998</v>
      </c>
    </row>
    <row r="405" spans="9:13" x14ac:dyDescent="0.35">
      <c r="I405" s="31">
        <v>43891</v>
      </c>
      <c r="J405" s="29">
        <f t="shared" ref="J405:L405" si="404">J404+(J407-J404)/3</f>
        <v>1.2388333333333332</v>
      </c>
      <c r="K405" s="30">
        <f t="shared" si="404"/>
        <v>1.2668886666666668</v>
      </c>
      <c r="L405" s="30">
        <f t="shared" si="404"/>
        <v>29.308506666666666</v>
      </c>
      <c r="M405" s="30">
        <f t="shared" ref="M405" si="405">M404+(M407-M404)/3</f>
        <v>2.6633336666666665</v>
      </c>
    </row>
    <row r="406" spans="9:13" x14ac:dyDescent="0.35">
      <c r="I406" s="31">
        <v>43922</v>
      </c>
      <c r="J406" s="29">
        <f t="shared" ref="J406:L406" si="406">J404+(J407-J404)*2/3</f>
        <v>1.2373666666666667</v>
      </c>
      <c r="K406" s="30">
        <f t="shared" si="406"/>
        <v>1.2540443333333333</v>
      </c>
      <c r="L406" s="30">
        <f t="shared" si="406"/>
        <v>27.243133333333333</v>
      </c>
      <c r="M406" s="30">
        <f t="shared" ref="M406" si="407">M404+(M407-M404)*2/3</f>
        <v>2.2400003333333331</v>
      </c>
    </row>
    <row r="407" spans="9:13" x14ac:dyDescent="0.35">
      <c r="I407" s="31">
        <v>43952</v>
      </c>
      <c r="J407" s="29">
        <f>C195</f>
        <v>1.2359</v>
      </c>
      <c r="K407" s="30">
        <f>D195</f>
        <v>1.2412000000000001</v>
      </c>
      <c r="L407" s="30">
        <f>E195</f>
        <v>25.177759999999999</v>
      </c>
      <c r="M407" s="30">
        <f>F195</f>
        <v>1.816667</v>
      </c>
    </row>
    <row r="408" spans="9:13" x14ac:dyDescent="0.35">
      <c r="I408" s="31">
        <v>43983</v>
      </c>
      <c r="J408" s="29">
        <f t="shared" ref="J408:L408" si="408">J407+(J410-J407)/3</f>
        <v>1.2547333333333333</v>
      </c>
      <c r="K408" s="30">
        <f t="shared" si="408"/>
        <v>1.2582776666666666</v>
      </c>
      <c r="L408" s="30">
        <f t="shared" si="408"/>
        <v>26.681339999999999</v>
      </c>
      <c r="M408" s="30">
        <f t="shared" ref="M408" si="409">M407+(M410-M407)/3</f>
        <v>2.1677780000000002</v>
      </c>
    </row>
    <row r="409" spans="9:13" x14ac:dyDescent="0.35">
      <c r="I409" s="31">
        <v>44013</v>
      </c>
      <c r="J409" s="29">
        <f t="shared" ref="J409:L409" si="410">J407+(J410-J407)*2/3</f>
        <v>1.2735666666666667</v>
      </c>
      <c r="K409" s="30">
        <f t="shared" si="410"/>
        <v>1.2753553333333334</v>
      </c>
      <c r="L409" s="30">
        <f t="shared" si="410"/>
        <v>28.184920000000002</v>
      </c>
      <c r="M409" s="30">
        <f t="shared" ref="M409" si="411">M407+(M410-M407)*2/3</f>
        <v>2.5188890000000002</v>
      </c>
    </row>
    <row r="410" spans="9:13" x14ac:dyDescent="0.35">
      <c r="I410" s="31">
        <v>44044</v>
      </c>
      <c r="J410" s="29">
        <f>C196</f>
        <v>1.2924</v>
      </c>
      <c r="K410" s="30">
        <f>D196</f>
        <v>1.2924329999999999</v>
      </c>
      <c r="L410" s="30">
        <f>E196</f>
        <v>29.688500000000001</v>
      </c>
      <c r="M410" s="30">
        <f>F196</f>
        <v>2.87</v>
      </c>
    </row>
    <row r="411" spans="9:13" x14ac:dyDescent="0.35">
      <c r="I411" s="31">
        <v>44075</v>
      </c>
      <c r="J411" s="29">
        <f t="shared" ref="J411:L411" si="412">J410+(J413-J410)/3</f>
        <v>1.3165666666666667</v>
      </c>
      <c r="K411" s="30">
        <f t="shared" si="412"/>
        <v>1.3018886666666667</v>
      </c>
      <c r="L411" s="30">
        <f t="shared" si="412"/>
        <v>33.65305</v>
      </c>
      <c r="M411" s="30">
        <f t="shared" ref="M411" si="413">M410+(M413-M410)/3</f>
        <v>3.6455556666666666</v>
      </c>
    </row>
    <row r="412" spans="9:13" x14ac:dyDescent="0.35">
      <c r="I412" s="31">
        <v>44105</v>
      </c>
      <c r="J412" s="29">
        <f t="shared" ref="J412:L412" si="414">J410+(J413-J410)*2/3</f>
        <v>1.3407333333333333</v>
      </c>
      <c r="K412" s="30">
        <f t="shared" si="414"/>
        <v>1.3113443333333332</v>
      </c>
      <c r="L412" s="30">
        <f t="shared" si="414"/>
        <v>37.617599999999996</v>
      </c>
      <c r="M412" s="30">
        <f t="shared" ref="M412" si="415">M410+(M413-M410)*2/3</f>
        <v>4.4211113333333332</v>
      </c>
    </row>
    <row r="413" spans="9:13" x14ac:dyDescent="0.35">
      <c r="I413" s="31">
        <v>44136</v>
      </c>
      <c r="J413" s="29">
        <f>C197</f>
        <v>1.3649</v>
      </c>
      <c r="K413" s="30">
        <f>D197</f>
        <v>1.3208</v>
      </c>
      <c r="L413" s="30">
        <f>E197</f>
        <v>41.582149999999999</v>
      </c>
      <c r="M413" s="30">
        <f>F197</f>
        <v>5.1966669999999997</v>
      </c>
    </row>
    <row r="414" spans="9:13" x14ac:dyDescent="0.35">
      <c r="I414" s="31">
        <v>44166</v>
      </c>
      <c r="J414" s="29">
        <f t="shared" ref="J414:L414" si="416">J413+(J416-J413)/3</f>
        <v>1.3697999999999999</v>
      </c>
      <c r="K414" s="30">
        <f t="shared" si="416"/>
        <v>1.3401110000000001</v>
      </c>
      <c r="L414" s="30">
        <f t="shared" si="416"/>
        <v>46.14517</v>
      </c>
      <c r="M414" s="30">
        <f t="shared" ref="M414" si="417">M413+(M416-M413)/3</f>
        <v>5.637778</v>
      </c>
    </row>
    <row r="415" spans="9:13" x14ac:dyDescent="0.35">
      <c r="I415" s="31">
        <v>44197</v>
      </c>
      <c r="J415" s="29">
        <f t="shared" ref="J415:L415" si="418">J413+(J416-J413)*2/3</f>
        <v>1.3747</v>
      </c>
      <c r="K415" s="30">
        <f t="shared" si="418"/>
        <v>1.3594219999999999</v>
      </c>
      <c r="L415" s="30">
        <f t="shared" si="418"/>
        <v>50.708190000000002</v>
      </c>
      <c r="M415" s="30">
        <f t="shared" ref="M415" si="419">M413+(M416-M413)*2/3</f>
        <v>6.0788889999999993</v>
      </c>
    </row>
    <row r="416" spans="9:13" x14ac:dyDescent="0.35">
      <c r="I416" s="31">
        <v>44228</v>
      </c>
      <c r="J416" s="29">
        <f>C198</f>
        <v>1.3795999999999999</v>
      </c>
      <c r="K416" s="30">
        <f>D198</f>
        <v>1.378733</v>
      </c>
      <c r="L416" s="30">
        <f>E198</f>
        <v>55.271210000000004</v>
      </c>
      <c r="M416" s="30">
        <f>F198</f>
        <v>6.52</v>
      </c>
    </row>
    <row r="417" spans="9:13" x14ac:dyDescent="0.35">
      <c r="I417" s="31">
        <v>44256</v>
      </c>
      <c r="J417" s="29">
        <f t="shared" ref="J417:L417" si="420">J416+(J419-J416)/3</f>
        <v>1.3803666666666665</v>
      </c>
      <c r="K417" s="30">
        <f t="shared" si="420"/>
        <v>1.3853776666666666</v>
      </c>
      <c r="L417" s="30">
        <f t="shared" si="420"/>
        <v>56.313650000000003</v>
      </c>
      <c r="M417" s="30">
        <f t="shared" ref="M417" si="421">M416+(M419-M416)/3</f>
        <v>7.2755556666666665</v>
      </c>
    </row>
    <row r="418" spans="9:13" x14ac:dyDescent="0.35">
      <c r="I418" s="31">
        <v>44287</v>
      </c>
      <c r="J418" s="29">
        <f t="shared" ref="J418:L418" si="422">J416+(J419-J416)*2/3</f>
        <v>1.3811333333333333</v>
      </c>
      <c r="K418" s="30">
        <f t="shared" si="422"/>
        <v>1.3920223333333335</v>
      </c>
      <c r="L418" s="30">
        <f t="shared" si="422"/>
        <v>57.356090000000002</v>
      </c>
      <c r="M418" s="30">
        <f t="shared" ref="M418" si="423">M416+(M419-M416)*2/3</f>
        <v>8.0311113333333335</v>
      </c>
    </row>
    <row r="419" spans="9:13" x14ac:dyDescent="0.35">
      <c r="I419" s="31">
        <v>44317</v>
      </c>
      <c r="J419" s="29">
        <f>C199</f>
        <v>1.3818999999999999</v>
      </c>
      <c r="K419" s="30">
        <f>D199</f>
        <v>1.3986670000000001</v>
      </c>
      <c r="L419" s="30">
        <f>E199</f>
        <v>58.398530000000001</v>
      </c>
      <c r="M419" s="30">
        <f>F199</f>
        <v>8.7866669999999996</v>
      </c>
    </row>
    <row r="420" spans="9:13" x14ac:dyDescent="0.35">
      <c r="I420" s="31">
        <v>44348</v>
      </c>
      <c r="J420" s="29">
        <f t="shared" ref="J420:L420" si="424">J419+(J422-J419)/3</f>
        <v>1.3707333333333334</v>
      </c>
      <c r="K420" s="30">
        <f t="shared" si="424"/>
        <v>1.391767</v>
      </c>
      <c r="L420" s="30">
        <f t="shared" si="424"/>
        <v>71.773920000000004</v>
      </c>
      <c r="M420" s="30">
        <f t="shared" ref="M420" si="425">M419+(M422-M419)/3</f>
        <v>11.500001333333334</v>
      </c>
    </row>
    <row r="421" spans="9:13" x14ac:dyDescent="0.35">
      <c r="I421" s="31">
        <v>44378</v>
      </c>
      <c r="J421" s="29">
        <f t="shared" ref="J421:L421" si="426">J419+(J422-J419)*2/3</f>
        <v>1.3595666666666666</v>
      </c>
      <c r="K421" s="30">
        <f t="shared" si="426"/>
        <v>1.3848670000000001</v>
      </c>
      <c r="L421" s="30">
        <f t="shared" si="426"/>
        <v>85.14931</v>
      </c>
      <c r="M421" s="30">
        <f t="shared" ref="M421" si="427">M419+(M422-M419)*2/3</f>
        <v>14.213335666666667</v>
      </c>
    </row>
    <row r="422" spans="9:13" x14ac:dyDescent="0.35">
      <c r="I422" s="31">
        <v>44409</v>
      </c>
      <c r="J422" s="29">
        <f>C200</f>
        <v>1.3484</v>
      </c>
      <c r="K422" s="30">
        <f>D200</f>
        <v>1.3779669999999999</v>
      </c>
      <c r="L422" s="30">
        <f>E200</f>
        <v>98.524699999999996</v>
      </c>
      <c r="M422" s="30">
        <f>F200</f>
        <v>16.926670000000001</v>
      </c>
    </row>
    <row r="423" spans="9:13" x14ac:dyDescent="0.35">
      <c r="I423" s="31">
        <v>44440</v>
      </c>
      <c r="J423" s="29">
        <f t="shared" ref="J423:L423" si="428">J422+(J425-J422)/3</f>
        <v>1.3481666666666667</v>
      </c>
      <c r="K423" s="30">
        <f t="shared" si="428"/>
        <v>1.3680336666666666</v>
      </c>
      <c r="L423" s="30">
        <f t="shared" si="428"/>
        <v>117.30656666666665</v>
      </c>
      <c r="M423" s="30">
        <f t="shared" ref="M423" si="429">M422+(M425-M422)/3</f>
        <v>22.028890000000001</v>
      </c>
    </row>
    <row r="424" spans="9:13" x14ac:dyDescent="0.35">
      <c r="I424" s="31">
        <v>44470</v>
      </c>
      <c r="J424" s="29">
        <f t="shared" ref="J424:L424" si="430">J422+(J425-J422)*2/3</f>
        <v>1.3479333333333332</v>
      </c>
      <c r="K424" s="30">
        <f t="shared" si="430"/>
        <v>1.3581003333333332</v>
      </c>
      <c r="L424" s="30">
        <f t="shared" si="430"/>
        <v>136.08843333333331</v>
      </c>
      <c r="M424" s="30">
        <f t="shared" ref="M424" si="431">M422+(M425-M422)*2/3</f>
        <v>27.13111</v>
      </c>
    </row>
    <row r="425" spans="9:13" x14ac:dyDescent="0.35">
      <c r="I425" s="31">
        <v>44501</v>
      </c>
      <c r="J425" s="29">
        <f>C201</f>
        <v>1.3476999999999999</v>
      </c>
      <c r="K425" s="30">
        <f>D201</f>
        <v>1.3481669999999999</v>
      </c>
      <c r="L425" s="30">
        <f>E201</f>
        <v>154.87029999999999</v>
      </c>
      <c r="M425" s="30">
        <f>F201</f>
        <v>32.233330000000002</v>
      </c>
    </row>
    <row r="426" spans="9:13" x14ac:dyDescent="0.35">
      <c r="I426" s="31">
        <v>44531</v>
      </c>
      <c r="J426" s="29">
        <f t="shared" ref="J426:L426" si="432">J425+(J428-J425)/3</f>
        <v>1.3371999999999999</v>
      </c>
      <c r="K426" s="30">
        <f t="shared" si="432"/>
        <v>1.3462446666666665</v>
      </c>
      <c r="L426" s="30">
        <f t="shared" si="432"/>
        <v>155.17463333333333</v>
      </c>
      <c r="M426" s="30">
        <f t="shared" ref="M426" si="433">M425+(M428-M425)/3</f>
        <v>32.364443333333334</v>
      </c>
    </row>
    <row r="427" spans="9:13" x14ac:dyDescent="0.35">
      <c r="I427" s="31">
        <v>44562</v>
      </c>
      <c r="J427" s="29">
        <f t="shared" ref="J427:L427" si="434">J425+(J428-J425)*2/3</f>
        <v>1.3267</v>
      </c>
      <c r="K427" s="30">
        <f t="shared" si="434"/>
        <v>1.3443223333333334</v>
      </c>
      <c r="L427" s="30">
        <f t="shared" si="434"/>
        <v>155.47896666666665</v>
      </c>
      <c r="M427" s="30">
        <f t="shared" ref="M427" si="435">M425+(M428-M425)*2/3</f>
        <v>32.495556666666666</v>
      </c>
    </row>
    <row r="428" spans="9:13" x14ac:dyDescent="0.35">
      <c r="I428" s="31">
        <v>44593</v>
      </c>
      <c r="J428" s="29">
        <f>C202</f>
        <v>1.3162</v>
      </c>
      <c r="K428" s="30">
        <f>D202</f>
        <v>1.3424</v>
      </c>
      <c r="L428" s="30">
        <f>E202</f>
        <v>155.7833</v>
      </c>
      <c r="M428" s="30">
        <f>F202</f>
        <v>32.626669999999997</v>
      </c>
    </row>
    <row r="429" spans="9:13" x14ac:dyDescent="0.35">
      <c r="I429" s="31">
        <v>44621</v>
      </c>
      <c r="J429" s="29">
        <f t="shared" ref="J429:L429" si="436">J428+(J431-J428)/3</f>
        <v>1.2822333333333333</v>
      </c>
      <c r="K429" s="30">
        <f t="shared" si="436"/>
        <v>1.3132666666666666</v>
      </c>
      <c r="L429" s="30">
        <f t="shared" si="436"/>
        <v>162.80259999999998</v>
      </c>
      <c r="M429" s="30">
        <f t="shared" ref="M429" si="437">M428+(M431-M428)/3</f>
        <v>32.29889</v>
      </c>
    </row>
    <row r="430" spans="9:13" x14ac:dyDescent="0.35">
      <c r="I430" s="31">
        <v>44652</v>
      </c>
      <c r="J430" s="29">
        <f t="shared" ref="J430:L430" si="438">J428+(J431-J428)*2/3</f>
        <v>1.2482666666666666</v>
      </c>
      <c r="K430" s="30">
        <f t="shared" si="438"/>
        <v>1.2841333333333333</v>
      </c>
      <c r="L430" s="30">
        <f t="shared" si="438"/>
        <v>169.8219</v>
      </c>
      <c r="M430" s="30">
        <f t="shared" ref="M430" si="439">M428+(M431-M428)*2/3</f>
        <v>31.971109999999999</v>
      </c>
    </row>
    <row r="431" spans="9:13" x14ac:dyDescent="0.35">
      <c r="I431" s="31">
        <v>44682</v>
      </c>
      <c r="J431" s="29">
        <f>C203</f>
        <v>1.2142999999999999</v>
      </c>
      <c r="K431" s="30">
        <f>D203</f>
        <v>1.2549999999999999</v>
      </c>
      <c r="L431" s="30">
        <f>E203</f>
        <v>176.84119999999999</v>
      </c>
      <c r="M431" s="30">
        <f>F203</f>
        <v>31.643329999999999</v>
      </c>
    </row>
    <row r="432" spans="9:13" x14ac:dyDescent="0.35">
      <c r="I432" s="31">
        <v>44713</v>
      </c>
      <c r="J432" s="29">
        <f t="shared" ref="J432:L432" si="440">J431+(J434-J431)/3</f>
        <v>1.1818666666666666</v>
      </c>
      <c r="K432" s="30">
        <f t="shared" si="440"/>
        <v>1.2290443333333332</v>
      </c>
      <c r="L432" s="30">
        <f t="shared" si="440"/>
        <v>210.7689</v>
      </c>
      <c r="M432" s="30">
        <f t="shared" ref="M432" si="441">M431+(M434-M431)/3</f>
        <v>41.147776666666665</v>
      </c>
    </row>
    <row r="433" spans="9:13" x14ac:dyDescent="0.35">
      <c r="I433" s="31">
        <v>44743</v>
      </c>
      <c r="J433" s="29">
        <f t="shared" ref="J433:L433" si="442">J431+(J434-J431)*2/3</f>
        <v>1.1494333333333333</v>
      </c>
      <c r="K433" s="30">
        <f t="shared" si="442"/>
        <v>1.2030886666666667</v>
      </c>
      <c r="L433" s="30">
        <f t="shared" si="442"/>
        <v>244.69659999999999</v>
      </c>
      <c r="M433" s="30">
        <f t="shared" ref="M433" si="443">M431+(M434-M431)*2/3</f>
        <v>50.652223333333332</v>
      </c>
    </row>
    <row r="434" spans="9:13" x14ac:dyDescent="0.35">
      <c r="I434" s="31">
        <v>44774</v>
      </c>
      <c r="J434" s="29">
        <f>C204</f>
        <v>1.117</v>
      </c>
      <c r="K434" s="30">
        <f>D204</f>
        <v>1.177133</v>
      </c>
      <c r="L434" s="30">
        <f>E204</f>
        <v>278.62430000000001</v>
      </c>
      <c r="M434" s="30">
        <f>F204</f>
        <v>60.156669999999998</v>
      </c>
    </row>
    <row r="435" spans="9:13" x14ac:dyDescent="0.35">
      <c r="I435" s="31">
        <v>44805</v>
      </c>
      <c r="J435" s="29">
        <f t="shared" ref="J435:L435" si="444">J434+(J437-J434)/3</f>
        <v>1.1459666666666666</v>
      </c>
      <c r="K435" s="30">
        <f t="shared" si="444"/>
        <v>1.1762553333333334</v>
      </c>
      <c r="L435" s="30">
        <f t="shared" si="444"/>
        <v>245.66256666666666</v>
      </c>
      <c r="M435" s="30">
        <f t="shared" ref="M435" si="445">M434+(M437-M434)/3</f>
        <v>52.413336666666666</v>
      </c>
    </row>
    <row r="436" spans="9:13" x14ac:dyDescent="0.35">
      <c r="I436" s="31">
        <v>44835</v>
      </c>
      <c r="J436" s="29">
        <f t="shared" ref="J436:L436" si="446">J434+(J437-J434)*2/3</f>
        <v>1.1749333333333334</v>
      </c>
      <c r="K436" s="30">
        <f t="shared" si="446"/>
        <v>1.1753776666666667</v>
      </c>
      <c r="L436" s="30">
        <f t="shared" si="446"/>
        <v>212.70083333333332</v>
      </c>
      <c r="M436" s="30">
        <f t="shared" ref="M436" si="447">M434+(M437-M434)*2/3</f>
        <v>44.670003333333334</v>
      </c>
    </row>
    <row r="437" spans="9:13" x14ac:dyDescent="0.35">
      <c r="I437" s="31">
        <v>44866</v>
      </c>
      <c r="J437" s="29">
        <f>C205</f>
        <v>1.2039</v>
      </c>
      <c r="K437" s="30">
        <f>D205</f>
        <v>1.1745000000000001</v>
      </c>
      <c r="L437" s="30">
        <f>E205</f>
        <v>179.73910000000001</v>
      </c>
      <c r="M437" s="30">
        <f>F205</f>
        <v>36.926670000000001</v>
      </c>
    </row>
    <row r="438" spans="9:13" x14ac:dyDescent="0.35">
      <c r="I438" s="31">
        <v>44896</v>
      </c>
      <c r="J438" s="29">
        <f t="shared" ref="J438:L438" si="448">J437+(J440-J437)/3</f>
        <v>1.2147333333333332</v>
      </c>
      <c r="K438" s="30">
        <f t="shared" si="448"/>
        <v>1.1880443333333335</v>
      </c>
      <c r="L438" s="30">
        <f t="shared" si="448"/>
        <v>149.00270333333333</v>
      </c>
      <c r="M438" s="30">
        <f t="shared" ref="M438" si="449">M437+(M440-M437)/3</f>
        <v>30.232223333333334</v>
      </c>
    </row>
    <row r="439" spans="9:13" x14ac:dyDescent="0.35">
      <c r="I439" s="31">
        <v>44927</v>
      </c>
      <c r="J439" s="29">
        <f t="shared" ref="J439:L439" si="450">J437+(J440-J437)*2/3</f>
        <v>1.2255666666666667</v>
      </c>
      <c r="K439" s="30">
        <f t="shared" si="450"/>
        <v>1.2015886666666666</v>
      </c>
      <c r="L439" s="30">
        <f t="shared" si="450"/>
        <v>118.26630666666668</v>
      </c>
      <c r="M439" s="30">
        <f t="shared" ref="M439" si="451">M437+(M440-M437)*2/3</f>
        <v>23.537776666666666</v>
      </c>
    </row>
    <row r="440" spans="9:13" x14ac:dyDescent="0.35">
      <c r="I440" s="31">
        <v>44958</v>
      </c>
      <c r="J440" s="29">
        <f>C206</f>
        <v>1.2363999999999999</v>
      </c>
      <c r="K440" s="30">
        <f>D206</f>
        <v>1.215133</v>
      </c>
      <c r="L440" s="30">
        <f>E206</f>
        <v>87.529910000000001</v>
      </c>
      <c r="M440" s="30">
        <f>F206</f>
        <v>16.843330000000002</v>
      </c>
    </row>
    <row r="441" spans="9:13" x14ac:dyDescent="0.35">
      <c r="I441" s="31">
        <v>44986</v>
      </c>
      <c r="J441" s="29">
        <f t="shared" ref="J441:L441" si="452">J440+(J443-J440)/3</f>
        <v>1.2480666666666667</v>
      </c>
      <c r="K441" s="30">
        <f t="shared" si="452"/>
        <v>1.2273776666666667</v>
      </c>
      <c r="L441" s="30">
        <f t="shared" si="452"/>
        <v>79.247346666666672</v>
      </c>
      <c r="M441" s="30">
        <f t="shared" ref="M441" si="453">M440+(M443-M440)/3</f>
        <v>15.004443333333334</v>
      </c>
    </row>
    <row r="442" spans="9:13" x14ac:dyDescent="0.35">
      <c r="I442" s="31">
        <v>45017</v>
      </c>
      <c r="J442" s="29">
        <f t="shared" ref="J442:L442" si="454">J440+(J443-J440)*2/3</f>
        <v>1.2597333333333334</v>
      </c>
      <c r="K442" s="30">
        <f t="shared" si="454"/>
        <v>1.2396223333333334</v>
      </c>
      <c r="L442" s="30">
        <f t="shared" si="454"/>
        <v>70.96478333333333</v>
      </c>
      <c r="M442" s="30">
        <f t="shared" ref="M442" si="455">M440+(M443-M440)*2/3</f>
        <v>13.165556666666667</v>
      </c>
    </row>
    <row r="443" spans="9:13" x14ac:dyDescent="0.35">
      <c r="I443" s="31">
        <v>45047</v>
      </c>
      <c r="J443" s="29">
        <f>C207</f>
        <v>1.2714000000000001</v>
      </c>
      <c r="K443" s="30">
        <f>D207</f>
        <v>1.2518670000000001</v>
      </c>
      <c r="L443" s="30">
        <f>E207</f>
        <v>62.682220000000001</v>
      </c>
      <c r="M443" s="30">
        <f>F207</f>
        <v>11.32667</v>
      </c>
    </row>
    <row r="444" spans="9:13" x14ac:dyDescent="0.35">
      <c r="I444" s="31">
        <v>45078</v>
      </c>
      <c r="J444" s="29">
        <f t="shared" ref="J444:L444" si="456">J443+(J446-J443)/3</f>
        <v>1.2544999999999999</v>
      </c>
      <c r="K444" s="30">
        <f t="shared" si="456"/>
        <v>1.2565446666666666</v>
      </c>
      <c r="L444" s="30">
        <f t="shared" si="456"/>
        <v>63.129313333333336</v>
      </c>
      <c r="M444" s="30">
        <f t="shared" ref="M444" si="457">M443+(M446-M443)/3</f>
        <v>11.13889</v>
      </c>
    </row>
    <row r="445" spans="9:13" x14ac:dyDescent="0.35">
      <c r="I445" s="31">
        <v>45108</v>
      </c>
      <c r="J445" s="29">
        <f t="shared" ref="J445:L445" si="458">J443+(J446-J443)*2/3</f>
        <v>1.2376</v>
      </c>
      <c r="K445" s="30">
        <f t="shared" si="458"/>
        <v>1.2612223333333334</v>
      </c>
      <c r="L445" s="30">
        <f t="shared" si="458"/>
        <v>63.576406666666664</v>
      </c>
      <c r="M445" s="30">
        <f t="shared" ref="M445" si="459">M443+(M446-M443)*2/3</f>
        <v>10.95111</v>
      </c>
    </row>
    <row r="446" spans="9:13" x14ac:dyDescent="0.35">
      <c r="I446" s="31">
        <v>45139</v>
      </c>
      <c r="J446" s="29">
        <f>C208</f>
        <v>1.2206999999999999</v>
      </c>
      <c r="K446" s="30">
        <f>D208</f>
        <v>1.2659</v>
      </c>
      <c r="L446" s="30">
        <f>E208</f>
        <v>64.023499999999999</v>
      </c>
      <c r="M446" s="30">
        <f>F208</f>
        <v>10.76333</v>
      </c>
    </row>
    <row r="447" spans="9:13" x14ac:dyDescent="0.35">
      <c r="I447" s="31">
        <v>45170</v>
      </c>
      <c r="J447" s="29">
        <f t="shared" ref="J447:L447" si="460">J446+(J449-J446)/3</f>
        <v>1.2386999999999999</v>
      </c>
      <c r="K447" s="30">
        <f t="shared" si="460"/>
        <v>1.2578333333333334</v>
      </c>
      <c r="L447" s="30">
        <f t="shared" si="460"/>
        <v>67.526133333333334</v>
      </c>
      <c r="M447" s="30">
        <f t="shared" ref="M447" si="461">M446+(M449-M446)/3</f>
        <v>11.68333</v>
      </c>
    </row>
    <row r="448" spans="9:13" x14ac:dyDescent="0.35">
      <c r="I448" s="31">
        <v>45200</v>
      </c>
      <c r="J448" s="29">
        <f t="shared" ref="J448:L448" si="462">J446+(J449-J446)*2/3</f>
        <v>1.2566999999999999</v>
      </c>
      <c r="K448" s="30">
        <f t="shared" si="462"/>
        <v>1.2497666666666667</v>
      </c>
      <c r="L448" s="30">
        <f t="shared" si="462"/>
        <v>71.028766666666669</v>
      </c>
      <c r="M448" s="30">
        <f t="shared" ref="M448" si="463">M446+(M449-M446)*2/3</f>
        <v>12.60333</v>
      </c>
    </row>
    <row r="449" spans="9:13" x14ac:dyDescent="0.35">
      <c r="I449" s="31">
        <v>45231</v>
      </c>
      <c r="J449" s="29">
        <f>C209</f>
        <v>1.2746999999999999</v>
      </c>
      <c r="K449" s="30">
        <f>D209</f>
        <v>1.2417</v>
      </c>
      <c r="L449" s="30">
        <f>E209</f>
        <v>74.531400000000005</v>
      </c>
      <c r="M449" s="30">
        <f>F209</f>
        <v>13.52333</v>
      </c>
    </row>
    <row r="450" spans="9:13" x14ac:dyDescent="0.35">
      <c r="I450" s="31">
        <v>45261</v>
      </c>
      <c r="J450" s="29">
        <f t="shared" ref="J450:L450" si="464">J449+(J452-J449)/3</f>
        <v>1.2707999999999999</v>
      </c>
      <c r="K450" s="30">
        <f t="shared" si="464"/>
        <v>1.2504333333333333</v>
      </c>
      <c r="L450" s="30">
        <f t="shared" si="464"/>
        <v>67.891459999999995</v>
      </c>
      <c r="M450" s="30">
        <f t="shared" ref="M450" si="465">M449+(M452-M449)/3</f>
        <v>11.955553333333333</v>
      </c>
    </row>
    <row r="451" spans="9:13" x14ac:dyDescent="0.35">
      <c r="I451" s="31">
        <v>45292</v>
      </c>
      <c r="J451" s="29">
        <f t="shared" ref="J451:L451" si="466">J449+(J452-J449)*2/3</f>
        <v>1.2668999999999999</v>
      </c>
      <c r="K451" s="30">
        <f t="shared" si="466"/>
        <v>1.2591666666666668</v>
      </c>
      <c r="L451" s="30">
        <f t="shared" si="466"/>
        <v>61.251519999999999</v>
      </c>
      <c r="M451" s="30">
        <f t="shared" ref="M451" si="467">M449+(M452-M449)*2/3</f>
        <v>10.387776666666667</v>
      </c>
    </row>
    <row r="452" spans="9:13" x14ac:dyDescent="0.35">
      <c r="I452" s="31">
        <v>45323</v>
      </c>
      <c r="J452" s="29">
        <f>C210</f>
        <v>1.2629999999999999</v>
      </c>
      <c r="K452" s="30">
        <f>D210</f>
        <v>1.2679</v>
      </c>
      <c r="L452" s="30">
        <f>E210</f>
        <v>54.611579999999996</v>
      </c>
      <c r="M452" s="30">
        <f>F210</f>
        <v>8.82</v>
      </c>
    </row>
    <row r="453" spans="9:13" x14ac:dyDescent="0.35">
      <c r="I453" s="31">
        <v>45352</v>
      </c>
      <c r="J453" s="29">
        <f t="shared" ref="J453:L453" si="468">J452+(J455-J452)/3</f>
        <v>1.2653333333333332</v>
      </c>
      <c r="K453" s="30">
        <f t="shared" si="468"/>
        <v>1.2693890000000001</v>
      </c>
      <c r="L453" s="30">
        <f t="shared" si="468"/>
        <v>54.529796666666662</v>
      </c>
      <c r="M453" s="30">
        <f t="shared" ref="M453" si="469">M452+(M455-M452)/3</f>
        <v>8.8533333333333335</v>
      </c>
    </row>
    <row r="454" spans="9:13" x14ac:dyDescent="0.35">
      <c r="I454" s="31">
        <v>45383</v>
      </c>
      <c r="J454" s="29">
        <f t="shared" ref="J454:L454" si="470">J452+(J455-J452)*2/3</f>
        <v>1.2676666666666667</v>
      </c>
      <c r="K454" s="30">
        <f t="shared" si="470"/>
        <v>1.270878</v>
      </c>
      <c r="L454" s="30">
        <f t="shared" si="470"/>
        <v>54.448013333333336</v>
      </c>
      <c r="M454" s="30">
        <f t="shared" ref="M454" si="471">M452+(M455-M452)*2/3</f>
        <v>8.8866666666666667</v>
      </c>
    </row>
    <row r="455" spans="9:13" x14ac:dyDescent="0.35">
      <c r="I455" s="31">
        <v>45413</v>
      </c>
      <c r="J455" s="29">
        <f>C211</f>
        <v>1.27</v>
      </c>
      <c r="K455" s="30">
        <f>D211</f>
        <v>1.272367</v>
      </c>
      <c r="L455" s="30">
        <f>E211</f>
        <v>54.366230000000002</v>
      </c>
      <c r="M455" s="30">
        <f>F211</f>
        <v>8.92</v>
      </c>
    </row>
    <row r="456" spans="9:13" x14ac:dyDescent="0.35">
      <c r="I456" s="31">
        <v>45444</v>
      </c>
      <c r="J456" s="29">
        <f t="shared" ref="J456:L456" si="472">J455+(J458-J455)/3</f>
        <v>1.27</v>
      </c>
      <c r="K456" s="30">
        <f t="shared" si="472"/>
        <v>1.2715783333333333</v>
      </c>
      <c r="L456" s="30">
        <f t="shared" si="472"/>
        <v>56.440339999999999</v>
      </c>
      <c r="M456" s="30">
        <f t="shared" ref="M456" si="473">M455+(M458-M455)/3</f>
        <v>9.2515033333333339</v>
      </c>
    </row>
    <row r="457" spans="9:13" x14ac:dyDescent="0.35">
      <c r="I457" s="31">
        <v>45474</v>
      </c>
      <c r="J457" s="29">
        <f t="shared" ref="J457:L457" si="474">J455+(J458-J455)*2/3</f>
        <v>1.27</v>
      </c>
      <c r="K457" s="30">
        <f t="shared" si="474"/>
        <v>1.2707896666666667</v>
      </c>
      <c r="L457" s="30">
        <f t="shared" si="474"/>
        <v>58.514450000000004</v>
      </c>
      <c r="M457" s="30">
        <f t="shared" ref="M457" si="475">M455+(M458-M455)*2/3</f>
        <v>9.583006666666666</v>
      </c>
    </row>
    <row r="458" spans="9:13" x14ac:dyDescent="0.35">
      <c r="I458" s="31">
        <v>45505</v>
      </c>
      <c r="J458" s="29">
        <f>C212</f>
        <v>1.27</v>
      </c>
      <c r="K458" s="30">
        <f>D212</f>
        <v>1.2700009999999999</v>
      </c>
      <c r="L458" s="30">
        <f>E212</f>
        <v>60.588560000000001</v>
      </c>
      <c r="M458" s="30">
        <f>F212</f>
        <v>9.9145099999999999</v>
      </c>
    </row>
    <row r="459" spans="9:13" x14ac:dyDescent="0.35">
      <c r="I459" s="31">
        <v>45536</v>
      </c>
      <c r="J459" s="29">
        <f t="shared" ref="J459:L459" si="476">J458+(J461-J458)/3</f>
        <v>1.2699996666666666</v>
      </c>
      <c r="K459" s="30">
        <f t="shared" si="476"/>
        <v>1.2700009999999999</v>
      </c>
      <c r="L459" s="30">
        <f t="shared" si="476"/>
        <v>62.13006</v>
      </c>
      <c r="M459" s="30">
        <f t="shared" ref="M459" si="477">M458+(M461-M458)/3</f>
        <v>10.169169999999999</v>
      </c>
    </row>
    <row r="460" spans="9:13" x14ac:dyDescent="0.35">
      <c r="I460" s="31">
        <v>45566</v>
      </c>
      <c r="J460" s="29">
        <f t="shared" ref="J460:L460" si="478">J458+(J461-J458)*2/3</f>
        <v>1.2699993333333335</v>
      </c>
      <c r="K460" s="30">
        <f t="shared" si="478"/>
        <v>1.2700009999999999</v>
      </c>
      <c r="L460" s="30">
        <f t="shared" si="478"/>
        <v>63.671559999999999</v>
      </c>
      <c r="M460" s="30">
        <f t="shared" ref="M460" si="479">M458+(M461-M458)*2/3</f>
        <v>10.423830000000001</v>
      </c>
    </row>
    <row r="461" spans="9:13" x14ac:dyDescent="0.35">
      <c r="I461" s="31">
        <v>45597</v>
      </c>
      <c r="J461" s="29">
        <f>C213</f>
        <v>1.2699990000000001</v>
      </c>
      <c r="K461" s="30">
        <f>D213</f>
        <v>1.2700009999999999</v>
      </c>
      <c r="L461" s="30">
        <f>E213</f>
        <v>65.213059999999999</v>
      </c>
      <c r="M461" s="30">
        <f>F213</f>
        <v>10.67849</v>
      </c>
    </row>
    <row r="462" spans="9:13" x14ac:dyDescent="0.35">
      <c r="I462" s="31">
        <v>45627</v>
      </c>
      <c r="J462" s="29">
        <f t="shared" ref="J462:L462" si="480">J461+(J464-J461)/3</f>
        <v>1.2699993333333335</v>
      </c>
      <c r="K462" s="30">
        <f t="shared" si="480"/>
        <v>1.2700013333333333</v>
      </c>
      <c r="L462" s="30">
        <f t="shared" si="480"/>
        <v>65.806343333333331</v>
      </c>
      <c r="M462" s="30">
        <f t="shared" ref="M462" si="481">M461+(M464-M461)/3</f>
        <v>10.78566</v>
      </c>
    </row>
    <row r="463" spans="9:13" x14ac:dyDescent="0.35">
      <c r="I463" s="31">
        <v>45658</v>
      </c>
      <c r="J463" s="29">
        <f t="shared" ref="J463:L463" si="482">J461+(J464-J461)*2/3</f>
        <v>1.2699996666666666</v>
      </c>
      <c r="K463" s="30">
        <f t="shared" si="482"/>
        <v>1.2700016666666667</v>
      </c>
      <c r="L463" s="30">
        <f t="shared" si="482"/>
        <v>66.399626666666663</v>
      </c>
      <c r="M463" s="30">
        <f t="shared" ref="M463" si="483">M461+(M464-M461)*2/3</f>
        <v>10.89283</v>
      </c>
    </row>
    <row r="464" spans="9:13" x14ac:dyDescent="0.35">
      <c r="I464" s="31">
        <v>45689</v>
      </c>
      <c r="J464" s="29">
        <f>C214</f>
        <v>1.27</v>
      </c>
      <c r="K464" s="30">
        <f>D214</f>
        <v>1.2700020000000001</v>
      </c>
      <c r="L464" s="30">
        <f>E214</f>
        <v>66.992909999999995</v>
      </c>
      <c r="M464" s="30">
        <f>F214</f>
        <v>11</v>
      </c>
    </row>
    <row r="465" spans="9:13" x14ac:dyDescent="0.35">
      <c r="I465" s="31">
        <v>45717</v>
      </c>
      <c r="J465" s="29">
        <f t="shared" ref="J465:L465" si="484">J464+(J467-J464)/3</f>
        <v>1.27</v>
      </c>
      <c r="K465" s="30">
        <f t="shared" si="484"/>
        <v>1.2700016666666667</v>
      </c>
      <c r="L465" s="30">
        <f t="shared" si="484"/>
        <v>65.885369999999995</v>
      </c>
      <c r="M465" s="30">
        <f t="shared" ref="M465" si="485">M464+(M467-M464)/3</f>
        <v>10.838050000000001</v>
      </c>
    </row>
    <row r="466" spans="9:13" x14ac:dyDescent="0.35">
      <c r="I466" s="31">
        <v>45748</v>
      </c>
      <c r="J466" s="29">
        <f t="shared" ref="J466:L466" si="486">J464+(J467-J464)*2/3</f>
        <v>1.27</v>
      </c>
      <c r="K466" s="30">
        <f t="shared" si="486"/>
        <v>1.2700013333333333</v>
      </c>
      <c r="L466" s="30">
        <f t="shared" si="486"/>
        <v>64.777829999999994</v>
      </c>
      <c r="M466" s="30">
        <f t="shared" ref="M466" si="487">M464+(M467-M464)*2/3</f>
        <v>10.6761</v>
      </c>
    </row>
    <row r="467" spans="9:13" x14ac:dyDescent="0.35">
      <c r="I467" s="31">
        <v>45778</v>
      </c>
      <c r="J467" s="29">
        <f>C215</f>
        <v>1.27</v>
      </c>
      <c r="K467" s="30">
        <f>D215</f>
        <v>1.2700009999999999</v>
      </c>
      <c r="L467" s="30">
        <f>E215</f>
        <v>63.670290000000001</v>
      </c>
      <c r="M467" s="30">
        <f>F215</f>
        <v>10.514150000000001</v>
      </c>
    </row>
    <row r="468" spans="9:13" x14ac:dyDescent="0.35">
      <c r="I468" s="31">
        <v>45809</v>
      </c>
      <c r="J468" s="29">
        <f t="shared" ref="J468:L468" si="488">J467+(J470-J467)/3</f>
        <v>1.27</v>
      </c>
      <c r="K468" s="30">
        <f t="shared" si="488"/>
        <v>1.2700009999999999</v>
      </c>
      <c r="L468" s="30">
        <f t="shared" si="488"/>
        <v>63.59301</v>
      </c>
      <c r="M468" s="30">
        <f t="shared" ref="M468" si="489">M467+(M470-M467)/3</f>
        <v>10.369916666666667</v>
      </c>
    </row>
    <row r="469" spans="9:13" x14ac:dyDescent="0.35">
      <c r="I469" s="31">
        <v>45839</v>
      </c>
      <c r="J469" s="29">
        <f t="shared" ref="J469:L469" si="490">J467+(J470-J467)*2/3</f>
        <v>1.27</v>
      </c>
      <c r="K469" s="30">
        <f t="shared" si="490"/>
        <v>1.2700009999999999</v>
      </c>
      <c r="L469" s="30">
        <f t="shared" si="490"/>
        <v>63.515730000000005</v>
      </c>
      <c r="M469" s="30">
        <f t="shared" ref="M469" si="491">M467+(M470-M467)*2/3</f>
        <v>10.225683333333334</v>
      </c>
    </row>
    <row r="470" spans="9:13" x14ac:dyDescent="0.35">
      <c r="I470" s="31">
        <v>45870</v>
      </c>
      <c r="J470" s="29">
        <f>C216</f>
        <v>1.27</v>
      </c>
      <c r="K470" s="30">
        <f>D216</f>
        <v>1.2700009999999999</v>
      </c>
      <c r="L470" s="30">
        <f>E216</f>
        <v>63.438450000000003</v>
      </c>
      <c r="M470" s="30">
        <f>F216</f>
        <v>10.08145</v>
      </c>
    </row>
    <row r="471" spans="9:13" x14ac:dyDescent="0.35">
      <c r="I471" s="31">
        <v>45901</v>
      </c>
      <c r="J471" s="29">
        <f t="shared" ref="J471:L471" si="492">J470+(J473-J470)/3</f>
        <v>1.27</v>
      </c>
      <c r="K471" s="30">
        <f t="shared" si="492"/>
        <v>1.2700009999999999</v>
      </c>
      <c r="L471" s="30">
        <f t="shared" si="492"/>
        <v>63.091166666666666</v>
      </c>
      <c r="M471" s="30">
        <f t="shared" ref="M471" si="493">M470+(M473-M470)/3</f>
        <v>9.9280036666666671</v>
      </c>
    </row>
    <row r="472" spans="9:13" x14ac:dyDescent="0.35">
      <c r="I472" s="31">
        <v>45931</v>
      </c>
      <c r="J472" s="29">
        <f t="shared" ref="J472:L472" si="494">J470+(J473-J470)*2/3</f>
        <v>1.27</v>
      </c>
      <c r="K472" s="30">
        <f t="shared" si="494"/>
        <v>1.2700009999999999</v>
      </c>
      <c r="L472" s="30">
        <f t="shared" si="494"/>
        <v>62.743883333333336</v>
      </c>
      <c r="M472" s="30">
        <f t="shared" ref="M472" si="495">M470+(M473-M470)*2/3</f>
        <v>9.774557333333334</v>
      </c>
    </row>
    <row r="473" spans="9:13" x14ac:dyDescent="0.35">
      <c r="I473" s="31">
        <v>45962</v>
      </c>
      <c r="J473" s="29">
        <f>C217</f>
        <v>1.27</v>
      </c>
      <c r="K473" s="30">
        <f>D217</f>
        <v>1.2700009999999999</v>
      </c>
      <c r="L473" s="30">
        <f>E217</f>
        <v>62.396599999999999</v>
      </c>
      <c r="M473" s="30">
        <f>F217</f>
        <v>9.6211110000000009</v>
      </c>
    </row>
    <row r="474" spans="9:13" x14ac:dyDescent="0.35">
      <c r="I474" s="31">
        <v>45992</v>
      </c>
      <c r="J474" s="29">
        <f t="shared" ref="J474:L474" si="496">J473+(J476-J473)/3</f>
        <v>1.2704873333333333</v>
      </c>
      <c r="K474" s="30">
        <f t="shared" si="496"/>
        <v>1.2702446666666667</v>
      </c>
      <c r="L474" s="30">
        <f t="shared" si="496"/>
        <v>62.173533333333332</v>
      </c>
      <c r="M474" s="30">
        <f t="shared" ref="M474" si="497">M473+(M476-M473)/3</f>
        <v>9.549629666666668</v>
      </c>
    </row>
    <row r="475" spans="9:13" x14ac:dyDescent="0.35">
      <c r="I475" s="31">
        <v>46023</v>
      </c>
      <c r="J475" s="29">
        <f t="shared" ref="J475:L475" si="498">J473+(J476-J473)*2/3</f>
        <v>1.2709746666666668</v>
      </c>
      <c r="K475" s="30">
        <f t="shared" si="498"/>
        <v>1.2704883333333332</v>
      </c>
      <c r="L475" s="30">
        <f t="shared" si="498"/>
        <v>61.950466666666671</v>
      </c>
      <c r="M475" s="30">
        <f t="shared" ref="M475" si="499">M473+(M476-M473)*2/3</f>
        <v>9.4781483333333334</v>
      </c>
    </row>
    <row r="476" spans="9:13" x14ac:dyDescent="0.35">
      <c r="I476" s="31">
        <v>46054</v>
      </c>
      <c r="J476" s="29">
        <f>C218</f>
        <v>1.2714620000000001</v>
      </c>
      <c r="K476" s="30">
        <f>D218</f>
        <v>1.270732</v>
      </c>
      <c r="L476" s="30">
        <f>E218</f>
        <v>61.727400000000003</v>
      </c>
      <c r="M476" s="30">
        <f>F218</f>
        <v>9.4066670000000006</v>
      </c>
    </row>
    <row r="477" spans="9:13" x14ac:dyDescent="0.35">
      <c r="I477" s="31">
        <v>46082</v>
      </c>
      <c r="J477" s="29">
        <f t="shared" ref="J477:L477" si="500">J476+(J479-J476)/3</f>
        <v>1.2723473333333335</v>
      </c>
      <c r="K477" s="30">
        <f t="shared" si="500"/>
        <v>1.2714179999999999</v>
      </c>
      <c r="L477" s="30">
        <f t="shared" si="500"/>
        <v>61.51549</v>
      </c>
      <c r="M477" s="30">
        <f t="shared" ref="M477" si="501">M476+(M479-M476)/3</f>
        <v>9.3444446666666678</v>
      </c>
    </row>
    <row r="478" spans="9:13" x14ac:dyDescent="0.35">
      <c r="I478" s="31">
        <v>46113</v>
      </c>
      <c r="J478" s="29">
        <f t="shared" ref="J478:L478" si="502">J476+(J479-J476)*2/3</f>
        <v>1.2732326666666667</v>
      </c>
      <c r="K478" s="30">
        <f t="shared" si="502"/>
        <v>1.2721040000000001</v>
      </c>
      <c r="L478" s="30">
        <f t="shared" si="502"/>
        <v>61.303580000000004</v>
      </c>
      <c r="M478" s="30">
        <f t="shared" ref="M478" si="503">M476+(M479-M476)*2/3</f>
        <v>9.2822223333333334</v>
      </c>
    </row>
    <row r="479" spans="9:13" x14ac:dyDescent="0.35">
      <c r="I479" s="31">
        <v>46143</v>
      </c>
      <c r="J479" s="29">
        <f>C219</f>
        <v>1.2741180000000001</v>
      </c>
      <c r="K479" s="30">
        <f>D219</f>
        <v>1.2727900000000001</v>
      </c>
      <c r="L479" s="30">
        <f>E219</f>
        <v>61.091670000000001</v>
      </c>
      <c r="M479" s="30">
        <f>F219</f>
        <v>9.2200000000000006</v>
      </c>
    </row>
    <row r="480" spans="9:13" x14ac:dyDescent="0.35">
      <c r="I480" s="31">
        <v>46174</v>
      </c>
      <c r="J480" s="29">
        <f t="shared" ref="J480:L480" si="504">J479+(J482-J479)/3</f>
        <v>1.275002</v>
      </c>
      <c r="K480" s="30">
        <f t="shared" si="504"/>
        <v>1.2736750000000001</v>
      </c>
      <c r="L480" s="30">
        <f t="shared" si="504"/>
        <v>61.052343333333333</v>
      </c>
      <c r="M480" s="30">
        <f t="shared" ref="M480" si="505">M479+(M482-M479)/3</f>
        <v>9.2100000000000009</v>
      </c>
    </row>
    <row r="481" spans="9:13" x14ac:dyDescent="0.35">
      <c r="I481" s="31">
        <v>46204</v>
      </c>
      <c r="J481" s="29">
        <f t="shared" ref="J481:L481" si="506">J479+(J482-J479)*2/3</f>
        <v>1.2758860000000001</v>
      </c>
      <c r="K481" s="30">
        <f t="shared" si="506"/>
        <v>1.2745599999999999</v>
      </c>
      <c r="L481" s="30">
        <f t="shared" si="506"/>
        <v>61.013016666666665</v>
      </c>
      <c r="M481" s="30">
        <f t="shared" ref="M481" si="507">M479+(M482-M479)*2/3</f>
        <v>9.1999999999999993</v>
      </c>
    </row>
    <row r="482" spans="9:13" x14ac:dyDescent="0.35">
      <c r="I482" s="31">
        <v>46235</v>
      </c>
      <c r="J482" s="29">
        <f>C220</f>
        <v>1.27677</v>
      </c>
      <c r="K482" s="30">
        <f>D220</f>
        <v>1.2754449999999999</v>
      </c>
      <c r="L482" s="30">
        <f>E220</f>
        <v>60.973689999999998</v>
      </c>
      <c r="M482" s="30">
        <f>F220</f>
        <v>9.19</v>
      </c>
    </row>
    <row r="483" spans="9:13" x14ac:dyDescent="0.35">
      <c r="I483" s="31">
        <v>46266</v>
      </c>
      <c r="J483" s="29">
        <f t="shared" ref="J483:L483" si="508">J482+(J485-J482)/3</f>
        <v>1.2780356666666666</v>
      </c>
      <c r="K483" s="30">
        <f t="shared" si="508"/>
        <v>1.2765196666666667</v>
      </c>
      <c r="L483" s="30">
        <f t="shared" si="508"/>
        <v>60.978446666666663</v>
      </c>
      <c r="M483" s="30">
        <f t="shared" ref="M483" si="509">M482+(M485-M482)/3</f>
        <v>9.1866666666666656</v>
      </c>
    </row>
    <row r="484" spans="9:13" x14ac:dyDescent="0.35">
      <c r="I484" s="31">
        <v>46296</v>
      </c>
      <c r="J484" s="29">
        <f t="shared" ref="J484:L484" si="510">J482+(J485-J482)*2/3</f>
        <v>1.2793013333333334</v>
      </c>
      <c r="K484" s="30">
        <f t="shared" si="510"/>
        <v>1.2775943333333333</v>
      </c>
      <c r="L484" s="30">
        <f t="shared" si="510"/>
        <v>60.983203333333336</v>
      </c>
      <c r="M484" s="30">
        <f t="shared" ref="M484" si="511">M482+(M485-M482)*2/3</f>
        <v>9.1833333333333336</v>
      </c>
    </row>
    <row r="485" spans="9:13" x14ac:dyDescent="0.35">
      <c r="I485" s="31">
        <v>46327</v>
      </c>
      <c r="J485" s="29">
        <f>C221</f>
        <v>1.280567</v>
      </c>
      <c r="K485" s="30">
        <f>D221</f>
        <v>1.2786690000000001</v>
      </c>
      <c r="L485" s="30">
        <f>E221</f>
        <v>60.987960000000001</v>
      </c>
      <c r="M485" s="30">
        <f>F221</f>
        <v>9.18</v>
      </c>
    </row>
    <row r="486" spans="9:13" x14ac:dyDescent="0.35">
      <c r="I486" s="31">
        <v>46357</v>
      </c>
      <c r="J486" s="29">
        <f t="shared" ref="J486:L486" si="512">J485+(J488-J485)/3</f>
        <v>1.2820973333333334</v>
      </c>
      <c r="K486" s="30">
        <f t="shared" si="512"/>
        <v>1.2800670000000001</v>
      </c>
      <c r="L486" s="30">
        <f t="shared" si="512"/>
        <v>61.00857666666667</v>
      </c>
      <c r="M486" s="30">
        <f t="shared" ref="M486" si="513">M485+(M488-M485)/3</f>
        <v>9.1791879999999999</v>
      </c>
    </row>
    <row r="487" spans="9:13" x14ac:dyDescent="0.35">
      <c r="I487" s="31">
        <v>46388</v>
      </c>
      <c r="J487" s="29">
        <f t="shared" ref="J487:L487" si="514">J485+(J488-J485)*2/3</f>
        <v>1.2836276666666666</v>
      </c>
      <c r="K487" s="30">
        <f t="shared" si="514"/>
        <v>1.2814650000000001</v>
      </c>
      <c r="L487" s="30">
        <f t="shared" si="514"/>
        <v>61.029193333333332</v>
      </c>
      <c r="M487" s="30">
        <f t="shared" ref="M487" si="515">M485+(M488-M485)*2/3</f>
        <v>9.1783760000000001</v>
      </c>
    </row>
    <row r="488" spans="9:13" x14ac:dyDescent="0.35">
      <c r="I488" s="31">
        <v>46419</v>
      </c>
      <c r="J488" s="29">
        <f>C222</f>
        <v>1.285158</v>
      </c>
      <c r="K488" s="30">
        <f>D222</f>
        <v>1.2828630000000001</v>
      </c>
      <c r="L488" s="30">
        <f>E222</f>
        <v>61.049810000000001</v>
      </c>
      <c r="M488" s="30">
        <f>F222</f>
        <v>9.1775640000000003</v>
      </c>
    </row>
    <row r="489" spans="9:13" x14ac:dyDescent="0.35">
      <c r="I489" s="31">
        <v>46447</v>
      </c>
      <c r="J489" s="29">
        <f t="shared" ref="J489:L489" si="516">J488+(J491-J488)/3</f>
        <v>1.286686</v>
      </c>
      <c r="K489" s="30">
        <f t="shared" si="516"/>
        <v>1.2843923333333334</v>
      </c>
      <c r="L489" s="30">
        <f t="shared" si="516"/>
        <v>61.073639999999997</v>
      </c>
      <c r="M489" s="30">
        <f t="shared" ref="M489" si="517">M488+(M491-M488)/3</f>
        <v>9.1775640000000003</v>
      </c>
    </row>
    <row r="490" spans="9:13" x14ac:dyDescent="0.35">
      <c r="I490" s="31">
        <v>46478</v>
      </c>
      <c r="J490" s="29">
        <f t="shared" ref="J490:L490" si="518">J488+(J491-J488)*2/3</f>
        <v>1.288214</v>
      </c>
      <c r="K490" s="30">
        <f t="shared" si="518"/>
        <v>1.2859216666666666</v>
      </c>
      <c r="L490" s="30">
        <f t="shared" si="518"/>
        <v>61.097470000000001</v>
      </c>
      <c r="M490" s="30">
        <f t="shared" ref="M490" si="519">M488+(M491-M488)*2/3</f>
        <v>9.1775640000000003</v>
      </c>
    </row>
    <row r="491" spans="9:13" x14ac:dyDescent="0.35">
      <c r="I491" s="31">
        <v>46508</v>
      </c>
      <c r="J491" s="29">
        <f>C223</f>
        <v>1.2897419999999999</v>
      </c>
      <c r="K491" s="30">
        <f>D223</f>
        <v>1.2874509999999999</v>
      </c>
      <c r="L491" s="30">
        <f>E223</f>
        <v>61.121299999999998</v>
      </c>
      <c r="M491" s="30">
        <f>F223</f>
        <v>9.1775640000000003</v>
      </c>
    </row>
    <row r="492" spans="9:13" x14ac:dyDescent="0.35">
      <c r="I492" s="31">
        <v>46539</v>
      </c>
      <c r="J492" s="29">
        <f t="shared" ref="J492:L492" si="520">J491+(J494-J491)/3</f>
        <v>1.2912676666666667</v>
      </c>
      <c r="K492" s="30">
        <f t="shared" si="520"/>
        <v>1.2889776666666666</v>
      </c>
      <c r="L492" s="30">
        <f t="shared" si="520"/>
        <v>61.168723333333332</v>
      </c>
      <c r="M492" s="30">
        <f t="shared" ref="M492" si="521">M491+(M494-M491)/3</f>
        <v>9.183682000000001</v>
      </c>
    </row>
    <row r="493" spans="9:13" x14ac:dyDescent="0.35">
      <c r="I493" s="31">
        <v>46569</v>
      </c>
      <c r="J493" s="29">
        <f t="shared" ref="J493:L493" si="522">J491+(J494-J491)*2/3</f>
        <v>1.2927933333333332</v>
      </c>
      <c r="K493" s="30">
        <f t="shared" si="522"/>
        <v>1.2905043333333333</v>
      </c>
      <c r="L493" s="30">
        <f t="shared" si="522"/>
        <v>61.216146666666667</v>
      </c>
      <c r="M493" s="30">
        <f t="shared" ref="M493" si="523">M491+(M494-M491)*2/3</f>
        <v>9.1898</v>
      </c>
    </row>
    <row r="494" spans="9:13" x14ac:dyDescent="0.35">
      <c r="I494" s="31">
        <v>46600</v>
      </c>
      <c r="J494" s="29">
        <f>C224</f>
        <v>1.294319</v>
      </c>
      <c r="K494" s="30">
        <f>D224</f>
        <v>1.2920309999999999</v>
      </c>
      <c r="L494" s="30">
        <f>E224</f>
        <v>61.263570000000001</v>
      </c>
      <c r="M494" s="30">
        <f>F224</f>
        <v>9.1959180000000007</v>
      </c>
    </row>
    <row r="495" spans="9:13" x14ac:dyDescent="0.35">
      <c r="I495" s="31">
        <v>46631</v>
      </c>
      <c r="J495" s="29">
        <f t="shared" ref="J495:L495" si="524">J494+(J497-J494)/3</f>
        <v>1.2958423333333333</v>
      </c>
      <c r="K495" s="30">
        <f t="shared" si="524"/>
        <v>1.2935556666666665</v>
      </c>
      <c r="L495" s="30">
        <f t="shared" si="524"/>
        <v>61.311146666666666</v>
      </c>
      <c r="M495" s="30">
        <f t="shared" ref="M495" si="525">M494+(M497-M494)/3</f>
        <v>9.2020486666666663</v>
      </c>
    </row>
    <row r="496" spans="9:13" x14ac:dyDescent="0.35">
      <c r="I496" s="31">
        <v>46661</v>
      </c>
      <c r="J496" s="29">
        <f t="shared" ref="J496:L496" si="526">J494+(J497-J494)*2/3</f>
        <v>1.2973656666666666</v>
      </c>
      <c r="K496" s="30">
        <f t="shared" si="526"/>
        <v>1.2950803333333334</v>
      </c>
      <c r="L496" s="30">
        <f t="shared" si="526"/>
        <v>61.358723333333337</v>
      </c>
      <c r="M496" s="30">
        <f t="shared" ref="M496" si="527">M494+(M497-M494)*2/3</f>
        <v>9.2081793333333337</v>
      </c>
    </row>
    <row r="497" spans="9:13" x14ac:dyDescent="0.35">
      <c r="I497" s="31">
        <v>46692</v>
      </c>
      <c r="J497" s="29">
        <f>C225</f>
        <v>1.298889</v>
      </c>
      <c r="K497" s="30">
        <f>D225</f>
        <v>1.296605</v>
      </c>
      <c r="L497" s="30">
        <f>E225</f>
        <v>61.406300000000002</v>
      </c>
      <c r="M497" s="30">
        <f>F225</f>
        <v>9.2143099999999993</v>
      </c>
    </row>
    <row r="498" spans="9:13" x14ac:dyDescent="0.35">
      <c r="I498" s="31">
        <v>46722</v>
      </c>
      <c r="J498" s="29">
        <f t="shared" ref="J498:L498" si="528">J497+(J500-J497)/3</f>
        <v>1.3004106666666666</v>
      </c>
      <c r="K498" s="30">
        <f t="shared" si="528"/>
        <v>1.2981273333333334</v>
      </c>
      <c r="L498" s="30">
        <f t="shared" si="528"/>
        <v>61.474483333333332</v>
      </c>
      <c r="M498" s="30">
        <f t="shared" ref="M498" si="529">M497+(M500-M497)/3</f>
        <v>9.2235243333333337</v>
      </c>
    </row>
    <row r="499" spans="9:13" x14ac:dyDescent="0.35">
      <c r="I499" s="31">
        <v>46753</v>
      </c>
      <c r="J499" s="29">
        <f t="shared" ref="J499:L499" si="530">J497+(J500-J497)*2/3</f>
        <v>1.3019323333333332</v>
      </c>
      <c r="K499" s="30">
        <f t="shared" si="530"/>
        <v>1.2996496666666666</v>
      </c>
      <c r="L499" s="30">
        <f t="shared" si="530"/>
        <v>61.542666666666669</v>
      </c>
      <c r="M499" s="30">
        <f t="shared" ref="M499" si="531">M497+(M500-M497)*2/3</f>
        <v>9.2327386666666662</v>
      </c>
    </row>
    <row r="500" spans="9:13" x14ac:dyDescent="0.35">
      <c r="I500" s="31">
        <v>46784</v>
      </c>
      <c r="J500" s="29">
        <f>C226</f>
        <v>1.3034539999999999</v>
      </c>
      <c r="K500" s="30">
        <f>D226</f>
        <v>1.301172</v>
      </c>
      <c r="L500" s="30">
        <f>E226</f>
        <v>61.610849999999999</v>
      </c>
      <c r="M500" s="30">
        <f>F226</f>
        <v>9.2419530000000005</v>
      </c>
    </row>
    <row r="501" spans="9:13" x14ac:dyDescent="0.35">
      <c r="I501" s="31">
        <v>46813</v>
      </c>
      <c r="J501" s="29">
        <f t="shared" ref="J501:L501" si="532">J500+(J503-J500)/3</f>
        <v>1.3049733333333333</v>
      </c>
      <c r="K501" s="30">
        <f t="shared" si="532"/>
        <v>1.3026926666666667</v>
      </c>
      <c r="L501" s="30">
        <f t="shared" si="532"/>
        <v>61.679290000000002</v>
      </c>
      <c r="M501" s="30">
        <f t="shared" ref="M501" si="533">M500+(M503-M500)/3</f>
        <v>9.2511950000000009</v>
      </c>
    </row>
    <row r="502" spans="9:13" x14ac:dyDescent="0.35">
      <c r="I502" s="31">
        <v>46844</v>
      </c>
      <c r="J502" s="29">
        <f t="shared" ref="J502:L502" si="534">J500+(J503-J500)*2/3</f>
        <v>1.3064926666666665</v>
      </c>
      <c r="K502" s="30">
        <f t="shared" si="534"/>
        <v>1.3042133333333332</v>
      </c>
      <c r="L502" s="30">
        <f t="shared" si="534"/>
        <v>61.747729999999997</v>
      </c>
      <c r="M502" s="30">
        <f t="shared" ref="M502" si="535">M500+(M503-M500)*2/3</f>
        <v>9.2604369999999996</v>
      </c>
    </row>
    <row r="503" spans="9:13" x14ac:dyDescent="0.35">
      <c r="I503" s="31">
        <v>46874</v>
      </c>
      <c r="J503" s="29">
        <f>C227</f>
        <v>1.308012</v>
      </c>
      <c r="K503" s="30">
        <f>D227</f>
        <v>1.305734</v>
      </c>
      <c r="L503" s="30">
        <f>E227</f>
        <v>61.81617</v>
      </c>
      <c r="M503" s="30">
        <f>F227</f>
        <v>9.269679</v>
      </c>
    </row>
    <row r="504" spans="9:13" x14ac:dyDescent="0.35">
      <c r="I504" s="31">
        <v>46905</v>
      </c>
      <c r="J504" s="29">
        <f t="shared" ref="J504:L504" si="536">J503+(J506-J503)/3</f>
        <v>1.3092373333333334</v>
      </c>
      <c r="K504" s="30">
        <f t="shared" si="536"/>
        <v>1.3071063333333333</v>
      </c>
      <c r="L504" s="30">
        <f t="shared" si="536"/>
        <v>61.884880000000003</v>
      </c>
      <c r="M504" s="30">
        <f t="shared" ref="M504" si="537">M503+(M506-M503)/3</f>
        <v>9.2789486666666665</v>
      </c>
    </row>
    <row r="505" spans="9:13" x14ac:dyDescent="0.35">
      <c r="I505" s="31">
        <v>46935</v>
      </c>
      <c r="J505" s="29">
        <f t="shared" ref="J505:L505" si="538">J503+(J506-J503)*2/3</f>
        <v>1.3104626666666666</v>
      </c>
      <c r="K505" s="30">
        <f t="shared" si="538"/>
        <v>1.3084786666666668</v>
      </c>
      <c r="L505" s="30">
        <f t="shared" si="538"/>
        <v>61.953589999999998</v>
      </c>
      <c r="M505" s="30">
        <f t="shared" ref="M505" si="539">M503+(M506-M503)*2/3</f>
        <v>9.288218333333333</v>
      </c>
    </row>
    <row r="506" spans="9:13" x14ac:dyDescent="0.35">
      <c r="I506" s="31">
        <v>46966</v>
      </c>
      <c r="J506" s="29">
        <f>C228</f>
        <v>1.311688</v>
      </c>
      <c r="K506" s="30">
        <f>D228</f>
        <v>1.3098510000000001</v>
      </c>
      <c r="L506" s="30">
        <f>E228</f>
        <v>62.022300000000001</v>
      </c>
      <c r="M506" s="30">
        <f>F228</f>
        <v>9.2974879999999995</v>
      </c>
    </row>
    <row r="507" spans="9:13" x14ac:dyDescent="0.35">
      <c r="I507" s="31">
        <v>46997</v>
      </c>
      <c r="J507" s="29">
        <f t="shared" ref="J507:L507" si="540">J506+(J509-J506)/3</f>
        <v>1.3129113333333333</v>
      </c>
      <c r="K507" s="30">
        <f t="shared" si="540"/>
        <v>1.3110753333333334</v>
      </c>
      <c r="L507" s="30">
        <f t="shared" si="540"/>
        <v>62.091263333333337</v>
      </c>
      <c r="M507" s="30">
        <f t="shared" ref="M507" si="541">M506+(M509-M506)/3</f>
        <v>9.3067853333333321</v>
      </c>
    </row>
    <row r="508" spans="9:13" x14ac:dyDescent="0.35">
      <c r="I508" s="31">
        <v>47027</v>
      </c>
      <c r="J508" s="29">
        <f t="shared" ref="J508:L508" si="542">J506+(J509-J506)*2/3</f>
        <v>1.3141346666666667</v>
      </c>
      <c r="K508" s="30">
        <f t="shared" si="542"/>
        <v>1.3122996666666666</v>
      </c>
      <c r="L508" s="30">
        <f t="shared" si="542"/>
        <v>62.160226666666667</v>
      </c>
      <c r="M508" s="30">
        <f t="shared" ref="M508" si="543">M506+(M509-M506)*2/3</f>
        <v>9.3160826666666665</v>
      </c>
    </row>
    <row r="509" spans="9:13" x14ac:dyDescent="0.35">
      <c r="I509" s="31">
        <v>47058</v>
      </c>
      <c r="J509" s="29">
        <f>C229</f>
        <v>1.315358</v>
      </c>
      <c r="K509" s="30">
        <f>D229</f>
        <v>1.3135239999999999</v>
      </c>
      <c r="L509" s="30">
        <f>E229</f>
        <v>62.229190000000003</v>
      </c>
      <c r="M509" s="30">
        <f>F229</f>
        <v>9.3253799999999991</v>
      </c>
    </row>
    <row r="510" spans="9:13" x14ac:dyDescent="0.35">
      <c r="I510" s="31">
        <v>47088</v>
      </c>
      <c r="J510" s="29">
        <f t="shared" ref="J510:L510" si="544">J509+(J512-J509)/3</f>
        <v>1.3165796666666667</v>
      </c>
      <c r="K510" s="30">
        <f t="shared" si="544"/>
        <v>1.3147463333333334</v>
      </c>
      <c r="L510" s="30">
        <f t="shared" si="544"/>
        <v>62.310360000000003</v>
      </c>
      <c r="M510" s="30">
        <f t="shared" ref="M510" si="545">M509+(M512-M509)/3</f>
        <v>9.3378139999999998</v>
      </c>
    </row>
    <row r="511" spans="9:13" x14ac:dyDescent="0.35">
      <c r="I511" s="31">
        <v>47119</v>
      </c>
      <c r="J511" s="29">
        <f t="shared" ref="J511:L511" si="546">J509+(J512-J509)*2/3</f>
        <v>1.3178013333333334</v>
      </c>
      <c r="K511" s="30">
        <f t="shared" si="546"/>
        <v>1.3159686666666666</v>
      </c>
      <c r="L511" s="30">
        <f t="shared" si="546"/>
        <v>62.391530000000003</v>
      </c>
      <c r="M511" s="30">
        <f t="shared" ref="M511" si="547">M509+(M512-M509)*2/3</f>
        <v>9.3502479999999988</v>
      </c>
    </row>
    <row r="512" spans="9:13" x14ac:dyDescent="0.35">
      <c r="I512" s="31">
        <v>47150</v>
      </c>
      <c r="J512" s="29">
        <f>C230</f>
        <v>1.3190230000000001</v>
      </c>
      <c r="K512" s="30">
        <f>D230</f>
        <v>1.317191</v>
      </c>
      <c r="L512" s="30">
        <f>E230</f>
        <v>62.472700000000003</v>
      </c>
      <c r="M512" s="30">
        <f>F230</f>
        <v>9.3626819999999995</v>
      </c>
    </row>
    <row r="513" spans="9:13" x14ac:dyDescent="0.35">
      <c r="I513" s="31">
        <v>47178</v>
      </c>
      <c r="J513" s="29">
        <f t="shared" ref="J513:L513" si="548">J512+(J515-J512)/3</f>
        <v>1.3202426666666667</v>
      </c>
      <c r="K513" s="30">
        <f t="shared" si="548"/>
        <v>1.3184116666666668</v>
      </c>
      <c r="L513" s="30">
        <f t="shared" si="548"/>
        <v>62.554216666666669</v>
      </c>
      <c r="M513" s="30">
        <f t="shared" ref="M513" si="549">M512+(M515-M512)/3</f>
        <v>9.3751656666666658</v>
      </c>
    </row>
    <row r="514" spans="9:13" x14ac:dyDescent="0.35">
      <c r="I514" s="31">
        <v>47209</v>
      </c>
      <c r="J514" s="29">
        <f t="shared" ref="J514:L514" si="550">J512+(J515-J512)*2/3</f>
        <v>1.3214623333333333</v>
      </c>
      <c r="K514" s="30">
        <f t="shared" si="550"/>
        <v>1.3196323333333333</v>
      </c>
      <c r="L514" s="30">
        <f t="shared" si="550"/>
        <v>62.635733333333334</v>
      </c>
      <c r="M514" s="30">
        <f t="shared" ref="M514" si="551">M512+(M515-M512)*2/3</f>
        <v>9.387649333333334</v>
      </c>
    </row>
    <row r="515" spans="9:13" x14ac:dyDescent="0.35">
      <c r="I515" s="31">
        <v>47239</v>
      </c>
      <c r="J515" s="29">
        <f>C231</f>
        <v>1.3226819999999999</v>
      </c>
      <c r="K515" s="30">
        <f>D231</f>
        <v>1.3208530000000001</v>
      </c>
      <c r="L515" s="30">
        <f>E231</f>
        <v>62.71725</v>
      </c>
      <c r="M515" s="30">
        <f>F231</f>
        <v>9.4001330000000003</v>
      </c>
    </row>
    <row r="516" spans="9:13" x14ac:dyDescent="0.35">
      <c r="I516" s="31">
        <v>47270</v>
      </c>
      <c r="J516" s="29">
        <f t="shared" ref="J516:L516" si="552">J515+(J518-J515)/3</f>
        <v>1.3238999999999999</v>
      </c>
      <c r="K516" s="30">
        <f t="shared" si="552"/>
        <v>1.3220716666666668</v>
      </c>
      <c r="L516" s="30">
        <f t="shared" si="552"/>
        <v>62.799113333333331</v>
      </c>
      <c r="M516" s="30">
        <f t="shared" ref="M516" si="553">M515+(M518-M515)/3</f>
        <v>9.4126666666666665</v>
      </c>
    </row>
    <row r="517" spans="9:13" x14ac:dyDescent="0.35">
      <c r="I517" s="31">
        <v>47300</v>
      </c>
      <c r="J517" s="29">
        <f t="shared" ref="J517:L517" si="554">J515+(J518-J515)*2/3</f>
        <v>1.325118</v>
      </c>
      <c r="K517" s="30">
        <f t="shared" si="554"/>
        <v>1.3232903333333332</v>
      </c>
      <c r="L517" s="30">
        <f t="shared" si="554"/>
        <v>62.880976666666669</v>
      </c>
      <c r="M517" s="30">
        <f t="shared" ref="M517" si="555">M515+(M518-M515)*2/3</f>
        <v>9.4252003333333345</v>
      </c>
    </row>
    <row r="518" spans="9:13" x14ac:dyDescent="0.35">
      <c r="I518" s="31">
        <v>47331</v>
      </c>
      <c r="J518" s="29">
        <f>C232</f>
        <v>1.326336</v>
      </c>
      <c r="K518" s="30">
        <f>D232</f>
        <v>1.3245089999999999</v>
      </c>
      <c r="L518" s="30">
        <f>E232</f>
        <v>62.96284</v>
      </c>
      <c r="M518" s="30">
        <f>F232</f>
        <v>9.4377340000000007</v>
      </c>
    </row>
    <row r="519" spans="9:13" x14ac:dyDescent="0.35">
      <c r="I519" s="31">
        <v>47362</v>
      </c>
      <c r="J519" s="29">
        <f t="shared" ref="J519:L519" si="556">J518+(J521-J518)/3</f>
        <v>1.3275520000000001</v>
      </c>
      <c r="K519" s="30">
        <f t="shared" si="556"/>
        <v>1.3257263333333333</v>
      </c>
      <c r="L519" s="30">
        <f t="shared" si="556"/>
        <v>63.045059999999999</v>
      </c>
      <c r="M519" s="30">
        <f t="shared" ref="M519" si="557">M518+(M521-M518)/3</f>
        <v>9.4503173333333343</v>
      </c>
    </row>
    <row r="520" spans="9:13" x14ac:dyDescent="0.35">
      <c r="I520" s="31">
        <v>47392</v>
      </c>
      <c r="J520" s="29">
        <f t="shared" ref="J520:L520" si="558">J518+(J521-J518)*2/3</f>
        <v>1.3287679999999999</v>
      </c>
      <c r="K520" s="30">
        <f t="shared" si="558"/>
        <v>1.3269436666666665</v>
      </c>
      <c r="L520" s="30">
        <f t="shared" si="558"/>
        <v>63.127279999999999</v>
      </c>
      <c r="M520" s="30">
        <f t="shared" ref="M520" si="559">M518+(M521-M518)*2/3</f>
        <v>9.4629006666666662</v>
      </c>
    </row>
    <row r="521" spans="9:13" x14ac:dyDescent="0.35">
      <c r="I521" s="31">
        <v>47423</v>
      </c>
      <c r="J521" s="29">
        <f>C233</f>
        <v>1.3299840000000001</v>
      </c>
      <c r="K521" s="30">
        <f>D233</f>
        <v>1.3281609999999999</v>
      </c>
      <c r="L521" s="30">
        <f>E233</f>
        <v>63.209499999999998</v>
      </c>
      <c r="M521" s="30">
        <f>F233</f>
        <v>9.4754839999999998</v>
      </c>
    </row>
    <row r="522" spans="9:13" x14ac:dyDescent="0.35">
      <c r="I522" s="31">
        <v>47453</v>
      </c>
      <c r="J522" s="29">
        <f t="shared" ref="J522:L522" si="560">J521+(J524-J521)/3</f>
        <v>1.3311980000000001</v>
      </c>
      <c r="K522" s="30">
        <f t="shared" si="560"/>
        <v>1.3293756666666665</v>
      </c>
      <c r="L522" s="30">
        <f t="shared" si="560"/>
        <v>63.292066666666663</v>
      </c>
      <c r="M522" s="30">
        <f t="shared" ref="M522" si="561">M521+(M524-M521)/3</f>
        <v>9.4881180000000001</v>
      </c>
    </row>
    <row r="523" spans="9:13" x14ac:dyDescent="0.35">
      <c r="I523" s="31">
        <v>47484</v>
      </c>
      <c r="J523" s="29">
        <f t="shared" ref="J523:L523" si="562">J521+(J524-J521)*2/3</f>
        <v>1.3324119999999999</v>
      </c>
      <c r="K523" s="30">
        <f t="shared" si="562"/>
        <v>1.3305903333333333</v>
      </c>
      <c r="L523" s="30">
        <f t="shared" si="562"/>
        <v>63.374633333333335</v>
      </c>
      <c r="M523" s="30">
        <f t="shared" ref="M523" si="563">M521+(M524-M521)*2/3</f>
        <v>9.5007520000000003</v>
      </c>
    </row>
    <row r="524" spans="9:13" x14ac:dyDescent="0.35">
      <c r="I524" s="31">
        <v>47515</v>
      </c>
      <c r="J524" s="29">
        <f>C234</f>
        <v>1.333626</v>
      </c>
      <c r="K524" s="30">
        <f>D234</f>
        <v>1.3318049999999999</v>
      </c>
      <c r="L524" s="30">
        <f>E234</f>
        <v>63.4572</v>
      </c>
      <c r="M524" s="30">
        <f>F234</f>
        <v>9.5133860000000006</v>
      </c>
    </row>
    <row r="525" spans="9:13" x14ac:dyDescent="0.35">
      <c r="I525" s="31">
        <v>47543</v>
      </c>
      <c r="J525" s="29">
        <f t="shared" ref="J525:L525" si="564">J524+(J527-J524)/3</f>
        <v>1.334838</v>
      </c>
      <c r="K525" s="30">
        <f t="shared" si="564"/>
        <v>1.333018</v>
      </c>
      <c r="L525" s="30">
        <f t="shared" si="564"/>
        <v>63.540120000000002</v>
      </c>
      <c r="M525" s="30">
        <f t="shared" ref="M525" si="565">M524+(M527-M524)/3</f>
        <v>9.5260703333333332</v>
      </c>
    </row>
    <row r="526" spans="9:13" x14ac:dyDescent="0.35">
      <c r="I526" s="31">
        <v>47574</v>
      </c>
      <c r="J526" s="29">
        <f t="shared" ref="J526:L526" si="566">J524+(J527-J524)*2/3</f>
        <v>1.33605</v>
      </c>
      <c r="K526" s="30">
        <f t="shared" si="566"/>
        <v>1.3342309999999999</v>
      </c>
      <c r="L526" s="30">
        <f t="shared" si="566"/>
        <v>63.623039999999996</v>
      </c>
      <c r="M526" s="30">
        <f t="shared" ref="M526" si="567">M524+(M527-M524)*2/3</f>
        <v>9.5387546666666676</v>
      </c>
    </row>
    <row r="527" spans="9:13" x14ac:dyDescent="0.35">
      <c r="I527" s="31">
        <v>47604</v>
      </c>
      <c r="J527" s="29">
        <f>C235</f>
        <v>1.337262</v>
      </c>
      <c r="K527" s="30">
        <f>D235</f>
        <v>1.3354440000000001</v>
      </c>
      <c r="L527" s="30">
        <f>E235</f>
        <v>63.705959999999997</v>
      </c>
      <c r="M527" s="30">
        <f>F235</f>
        <v>9.5514390000000002</v>
      </c>
    </row>
    <row r="528" spans="9:13" x14ac:dyDescent="0.35">
      <c r="I528" s="31">
        <v>47635</v>
      </c>
      <c r="J528" s="29">
        <f t="shared" ref="J528:L528" si="568">J527+(J530-J527)/3</f>
        <v>1.3384723333333333</v>
      </c>
      <c r="K528" s="30">
        <f t="shared" si="568"/>
        <v>1.3366553333333333</v>
      </c>
      <c r="L528" s="30">
        <f t="shared" si="568"/>
        <v>63.789239999999999</v>
      </c>
      <c r="M528" s="30">
        <f t="shared" ref="M528" si="569">M527+(M530-M527)/3</f>
        <v>9.5641743333333338</v>
      </c>
    </row>
    <row r="529" spans="9:13" x14ac:dyDescent="0.35">
      <c r="I529" s="31">
        <v>47665</v>
      </c>
      <c r="J529" s="29">
        <f t="shared" ref="J529:L529" si="570">J527+(J530-J527)*2/3</f>
        <v>1.3396826666666666</v>
      </c>
      <c r="K529" s="30">
        <f t="shared" si="570"/>
        <v>1.3378666666666668</v>
      </c>
      <c r="L529" s="30">
        <f t="shared" si="570"/>
        <v>63.872520000000002</v>
      </c>
      <c r="M529" s="30">
        <f t="shared" ref="M529" si="571">M527+(M530-M527)*2/3</f>
        <v>9.5769096666666673</v>
      </c>
    </row>
    <row r="530" spans="9:13" x14ac:dyDescent="0.35">
      <c r="I530" s="31">
        <v>47696</v>
      </c>
      <c r="J530" s="29">
        <f>C236</f>
        <v>1.3408929999999999</v>
      </c>
      <c r="K530" s="30">
        <f>D236</f>
        <v>1.339078</v>
      </c>
      <c r="L530" s="30">
        <f>E236</f>
        <v>63.955800000000004</v>
      </c>
      <c r="M530" s="30">
        <f>F236</f>
        <v>9.5896450000000009</v>
      </c>
    </row>
    <row r="531" spans="9:13" x14ac:dyDescent="0.35">
      <c r="I531" s="31">
        <v>47727</v>
      </c>
      <c r="J531" s="29">
        <f t="shared" ref="J531:L531" si="572">J530+(J533-J530)/3</f>
        <v>1.3421016666666665</v>
      </c>
      <c r="K531" s="30">
        <f t="shared" si="572"/>
        <v>1.3402876666666668</v>
      </c>
      <c r="L531" s="30">
        <f t="shared" si="572"/>
        <v>64.039436666666674</v>
      </c>
      <c r="M531" s="30">
        <f t="shared" ref="M531" si="573">M530+(M533-M530)/3</f>
        <v>9.6024313333333335</v>
      </c>
    </row>
    <row r="532" spans="9:13" x14ac:dyDescent="0.35">
      <c r="I532" s="31">
        <v>47757</v>
      </c>
      <c r="J532" s="29">
        <f t="shared" ref="J532:L532" si="574">J530+(J533-J530)*2/3</f>
        <v>1.3433103333333334</v>
      </c>
      <c r="K532" s="30">
        <f t="shared" si="574"/>
        <v>1.3414973333333333</v>
      </c>
      <c r="L532" s="30">
        <f t="shared" si="574"/>
        <v>64.123073333333338</v>
      </c>
      <c r="M532" s="30">
        <f t="shared" ref="M532" si="575">M530+(M533-M530)*2/3</f>
        <v>9.615217666666668</v>
      </c>
    </row>
    <row r="533" spans="9:13" x14ac:dyDescent="0.35">
      <c r="I533" s="31">
        <v>47788</v>
      </c>
      <c r="J533" s="29">
        <f>C237</f>
        <v>1.344519</v>
      </c>
      <c r="K533" s="30">
        <f>D237</f>
        <v>1.3427070000000001</v>
      </c>
      <c r="L533" s="30">
        <f>E237</f>
        <v>64.206710000000001</v>
      </c>
      <c r="M533" s="30">
        <f>F237</f>
        <v>9.6280040000000007</v>
      </c>
    </row>
    <row r="534" spans="9:13" x14ac:dyDescent="0.35">
      <c r="I534" s="31">
        <v>47818</v>
      </c>
      <c r="J534" s="29">
        <f t="shared" ref="J534:L534" si="576">J533+(J536-J533)/3</f>
        <v>1.3457256666666666</v>
      </c>
      <c r="K534" s="30">
        <f t="shared" si="576"/>
        <v>1.3439146666666668</v>
      </c>
      <c r="L534" s="30">
        <f t="shared" si="576"/>
        <v>64.293376666666674</v>
      </c>
      <c r="M534" s="30">
        <f t="shared" ref="M534" si="577">M533+(M536-M533)/3</f>
        <v>9.6408413333333343</v>
      </c>
    </row>
    <row r="535" spans="9:13" x14ac:dyDescent="0.35">
      <c r="I535" s="31">
        <v>47849</v>
      </c>
      <c r="J535" s="29">
        <f t="shared" ref="J535:L535" si="578">J533+(J536-J533)*2/3</f>
        <v>1.3469323333333334</v>
      </c>
      <c r="K535" s="30">
        <f t="shared" si="578"/>
        <v>1.3451223333333333</v>
      </c>
      <c r="L535" s="30">
        <f t="shared" si="578"/>
        <v>64.380043333333333</v>
      </c>
      <c r="M535" s="30">
        <f t="shared" ref="M535" si="579">M533+(M536-M533)*2/3</f>
        <v>9.6536786666666661</v>
      </c>
    </row>
    <row r="536" spans="9:13" x14ac:dyDescent="0.35">
      <c r="I536" s="31">
        <v>47880</v>
      </c>
      <c r="J536" s="29">
        <f>C238</f>
        <v>1.348139</v>
      </c>
      <c r="K536" s="30">
        <f>D238</f>
        <v>1.34633</v>
      </c>
      <c r="L536" s="30">
        <f>E238</f>
        <v>64.466710000000006</v>
      </c>
      <c r="M536" s="30">
        <f>F238</f>
        <v>9.6665159999999997</v>
      </c>
    </row>
    <row r="537" spans="9:13" x14ac:dyDescent="0.35">
      <c r="I537" s="31">
        <v>47908</v>
      </c>
      <c r="J537" s="29">
        <f t="shared" ref="J537:L537" si="580">J536+(J539-J536)/3</f>
        <v>1.3493436666666667</v>
      </c>
      <c r="K537" s="30">
        <f t="shared" si="580"/>
        <v>1.3475353333333333</v>
      </c>
      <c r="L537" s="30">
        <f t="shared" si="580"/>
        <v>64.553740000000005</v>
      </c>
      <c r="M537" s="30">
        <f t="shared" ref="M537" si="581">M536+(M539-M536)/3</f>
        <v>9.6794046666666667</v>
      </c>
    </row>
    <row r="538" spans="9:13" x14ac:dyDescent="0.35">
      <c r="I538" s="31">
        <v>47939</v>
      </c>
      <c r="J538" s="29">
        <f t="shared" ref="J538:L538" si="582">J536+(J539-J536)*2/3</f>
        <v>1.3505483333333332</v>
      </c>
      <c r="K538" s="30">
        <f t="shared" si="582"/>
        <v>1.3487406666666668</v>
      </c>
      <c r="L538" s="30">
        <f t="shared" si="582"/>
        <v>64.640770000000003</v>
      </c>
      <c r="M538" s="30">
        <f t="shared" ref="M538" si="583">M536+(M539-M536)*2/3</f>
        <v>9.6922933333333336</v>
      </c>
    </row>
    <row r="539" spans="9:13" x14ac:dyDescent="0.35">
      <c r="I539" s="31">
        <v>47969</v>
      </c>
      <c r="J539" s="29">
        <f>C239</f>
        <v>1.351753</v>
      </c>
      <c r="K539" s="29">
        <f>D239</f>
        <v>1.3499460000000001</v>
      </c>
      <c r="L539" s="29">
        <f>E239</f>
        <v>64.727800000000002</v>
      </c>
      <c r="M539" s="29">
        <f>F239</f>
        <v>9.7051820000000006</v>
      </c>
    </row>
    <row r="540" spans="9:13" x14ac:dyDescent="0.35">
      <c r="I540" s="31">
        <v>48000</v>
      </c>
      <c r="J540" s="29">
        <f t="shared" ref="J540:L540" si="584">J539+(J542-J539)/3</f>
        <v>1.3529556666666667</v>
      </c>
      <c r="K540" s="30">
        <f t="shared" si="584"/>
        <v>1.3511496666666667</v>
      </c>
      <c r="L540" s="30">
        <f t="shared" si="584"/>
        <v>64.815203333333329</v>
      </c>
      <c r="M540" s="30">
        <f t="shared" ref="M540" si="585">M539+(M542-M539)/3</f>
        <v>9.718122000000001</v>
      </c>
    </row>
    <row r="541" spans="9:13" x14ac:dyDescent="0.35">
      <c r="I541" s="31">
        <v>48030</v>
      </c>
      <c r="J541" s="29">
        <f t="shared" ref="J541:L541" si="586">J539+(J542-J539)*2/3</f>
        <v>1.3541583333333334</v>
      </c>
      <c r="K541" s="30">
        <f t="shared" si="586"/>
        <v>1.3523533333333333</v>
      </c>
      <c r="L541" s="30">
        <f t="shared" si="586"/>
        <v>64.902606666666671</v>
      </c>
      <c r="M541" s="30">
        <f t="shared" ref="M541" si="587">M539+(M542-M539)*2/3</f>
        <v>9.7310619999999997</v>
      </c>
    </row>
    <row r="542" spans="9:13" x14ac:dyDescent="0.35">
      <c r="I542" s="31">
        <v>48061</v>
      </c>
      <c r="J542" s="29">
        <f>C240</f>
        <v>1.355361</v>
      </c>
      <c r="K542" s="29">
        <f>D240</f>
        <v>1.3535569999999999</v>
      </c>
      <c r="L542" s="29">
        <f>E240</f>
        <v>64.990009999999998</v>
      </c>
      <c r="M542" s="29">
        <f>F240</f>
        <v>9.7440020000000001</v>
      </c>
    </row>
    <row r="543" spans="9:13" x14ac:dyDescent="0.35">
      <c r="I543" s="31">
        <v>48092</v>
      </c>
      <c r="J543" s="29">
        <f t="shared" ref="J543:L543" si="588">J542+(J545-J542)/3</f>
        <v>1.3565616666666667</v>
      </c>
      <c r="K543" s="30">
        <f t="shared" si="588"/>
        <v>1.3547589999999998</v>
      </c>
      <c r="L543" s="30">
        <f t="shared" si="588"/>
        <v>65.077783333333329</v>
      </c>
      <c r="M543" s="30">
        <f t="shared" ref="M543" si="589">M542+(M545-M542)/3</f>
        <v>9.7569943333333331</v>
      </c>
    </row>
    <row r="544" spans="9:13" x14ac:dyDescent="0.35">
      <c r="I544" s="31">
        <v>48122</v>
      </c>
      <c r="J544" s="29">
        <f t="shared" ref="J544:L544" si="590">J542+(J545-J542)*2/3</f>
        <v>1.3577623333333333</v>
      </c>
      <c r="K544" s="30">
        <f t="shared" si="590"/>
        <v>1.355961</v>
      </c>
      <c r="L544" s="30">
        <f t="shared" si="590"/>
        <v>65.165556666666674</v>
      </c>
      <c r="M544" s="30">
        <f t="shared" ref="M544" si="591">M542+(M545-M542)*2/3</f>
        <v>9.7699866666666662</v>
      </c>
    </row>
    <row r="545" spans="9:13" x14ac:dyDescent="0.35">
      <c r="I545" s="31">
        <v>48153</v>
      </c>
      <c r="J545" s="29">
        <f>C241</f>
        <v>1.3589629999999999</v>
      </c>
      <c r="K545" s="29">
        <f>D241</f>
        <v>1.3571629999999999</v>
      </c>
      <c r="L545" s="29">
        <f>E241</f>
        <v>65.253330000000005</v>
      </c>
      <c r="M545" s="29">
        <f>F241</f>
        <v>9.7829789999999992</v>
      </c>
    </row>
    <row r="546" spans="9:13" x14ac:dyDescent="0.35">
      <c r="I546" s="31">
        <v>48183</v>
      </c>
      <c r="J546" s="29">
        <f t="shared" ref="J546:L546" si="592">J545+(J548-J545)/3</f>
        <v>1.3601619999999999</v>
      </c>
      <c r="K546" s="30">
        <f t="shared" si="592"/>
        <v>1.358363</v>
      </c>
      <c r="L546" s="30">
        <f t="shared" si="592"/>
        <v>65.341480000000004</v>
      </c>
      <c r="M546" s="30">
        <f t="shared" ref="M546" si="593">M545+(M548-M545)/3</f>
        <v>9.7960229999999999</v>
      </c>
    </row>
    <row r="547" spans="9:13" x14ac:dyDescent="0.35">
      <c r="I547" s="31">
        <v>48214</v>
      </c>
      <c r="J547" s="29">
        <f t="shared" ref="J547:L547" si="594">J545+(J548-J545)*2/3</f>
        <v>1.361361</v>
      </c>
      <c r="K547" s="30">
        <f t="shared" si="594"/>
        <v>1.3595629999999999</v>
      </c>
      <c r="L547" s="30">
        <f t="shared" si="594"/>
        <v>65.429630000000003</v>
      </c>
      <c r="M547" s="30">
        <f t="shared" ref="M547" si="595">M545+(M548-M545)*2/3</f>
        <v>9.8090669999999989</v>
      </c>
    </row>
    <row r="548" spans="9:13" x14ac:dyDescent="0.35">
      <c r="I548" s="31">
        <v>48245</v>
      </c>
      <c r="J548" s="29">
        <f>C242</f>
        <v>1.36256</v>
      </c>
      <c r="K548" s="29">
        <f>D242</f>
        <v>1.3607629999999999</v>
      </c>
      <c r="L548" s="29">
        <f>E242</f>
        <v>65.517780000000002</v>
      </c>
      <c r="M548" s="29">
        <f>F242</f>
        <v>9.8221109999999996</v>
      </c>
    </row>
    <row r="549" spans="9:13" x14ac:dyDescent="0.35">
      <c r="I549" s="31">
        <v>48274</v>
      </c>
      <c r="J549" s="29">
        <f t="shared" ref="J549:L549" si="596">J548+(J551-J548)/3</f>
        <v>1.3637576666666666</v>
      </c>
      <c r="K549" s="30">
        <f t="shared" si="596"/>
        <v>1.361961</v>
      </c>
      <c r="L549" s="30">
        <f t="shared" si="596"/>
        <v>65.606303333333329</v>
      </c>
      <c r="M549" s="30">
        <f t="shared" ref="M549" si="597">M548+(M551-M548)/3</f>
        <v>9.8352070000000005</v>
      </c>
    </row>
    <row r="550" spans="9:13" x14ac:dyDescent="0.35">
      <c r="I550" s="31">
        <v>48305</v>
      </c>
      <c r="J550" s="29">
        <f t="shared" ref="J550:L550" si="598">J548+(J551-J548)*2/3</f>
        <v>1.3649553333333333</v>
      </c>
      <c r="K550" s="30">
        <f t="shared" si="598"/>
        <v>1.363159</v>
      </c>
      <c r="L550" s="30">
        <f t="shared" si="598"/>
        <v>65.694826666666671</v>
      </c>
      <c r="M550" s="30">
        <f t="shared" ref="M550" si="599">M548+(M551-M548)*2/3</f>
        <v>9.8483029999999996</v>
      </c>
    </row>
    <row r="551" spans="9:13" x14ac:dyDescent="0.35">
      <c r="I551" s="31">
        <v>48335</v>
      </c>
      <c r="J551" s="29">
        <f>C243</f>
        <v>1.366153</v>
      </c>
      <c r="K551" s="29">
        <f>D243</f>
        <v>1.364357</v>
      </c>
      <c r="L551" s="29">
        <f>E243</f>
        <v>65.783349999999999</v>
      </c>
      <c r="M551" s="29">
        <f>F243</f>
        <v>9.8613990000000005</v>
      </c>
    </row>
    <row r="552" spans="9:13" x14ac:dyDescent="0.35">
      <c r="I552" s="31">
        <v>48366</v>
      </c>
      <c r="J552" s="29">
        <f t="shared" ref="J552:L552" si="600">J551+(J554-J551)/3</f>
        <v>1.3673483333333334</v>
      </c>
      <c r="K552" s="30">
        <f t="shared" si="600"/>
        <v>1.3655536666666668</v>
      </c>
      <c r="L552" s="30">
        <f t="shared" si="600"/>
        <v>65.872249999999994</v>
      </c>
      <c r="M552" s="30">
        <f t="shared" ref="M552" si="601">M551+(M554-M551)/3</f>
        <v>9.8745476666666665</v>
      </c>
    </row>
    <row r="553" spans="9:13" x14ac:dyDescent="0.35">
      <c r="I553" s="31">
        <v>48396</v>
      </c>
      <c r="J553" s="29">
        <f t="shared" ref="J553:L553" si="602">J551+(J554-J551)*2/3</f>
        <v>1.3685436666666666</v>
      </c>
      <c r="K553" s="30">
        <f t="shared" si="602"/>
        <v>1.3667503333333333</v>
      </c>
      <c r="L553" s="30">
        <f t="shared" si="602"/>
        <v>65.961150000000004</v>
      </c>
      <c r="M553" s="30">
        <f t="shared" ref="M553" si="603">M551+(M554-M551)*2/3</f>
        <v>9.8876963333333343</v>
      </c>
    </row>
    <row r="554" spans="9:13" x14ac:dyDescent="0.35">
      <c r="I554" s="31">
        <v>48427</v>
      </c>
      <c r="J554" s="29">
        <f>C244</f>
        <v>1.369739</v>
      </c>
      <c r="K554" s="29">
        <f>D244</f>
        <v>1.367947</v>
      </c>
      <c r="L554" s="29">
        <f>E244</f>
        <v>66.050049999999999</v>
      </c>
      <c r="M554" s="29">
        <f>F244</f>
        <v>9.9008450000000003</v>
      </c>
    </row>
    <row r="555" spans="9:13" x14ac:dyDescent="0.35">
      <c r="I555" s="31">
        <v>48458</v>
      </c>
      <c r="J555" s="29">
        <f t="shared" ref="J555:L555" si="604">J554+(J557-J554)/3</f>
        <v>1.3709323333333334</v>
      </c>
      <c r="K555" s="30">
        <f t="shared" si="604"/>
        <v>1.3691409999999999</v>
      </c>
      <c r="L555" s="30">
        <f t="shared" si="604"/>
        <v>66.139323333333337</v>
      </c>
      <c r="M555" s="30">
        <f t="shared" ref="M555" si="605">M554+(M557-M554)/3</f>
        <v>9.9140460000000008</v>
      </c>
    </row>
    <row r="556" spans="9:13" x14ac:dyDescent="0.35">
      <c r="I556" s="31">
        <v>48488</v>
      </c>
      <c r="J556" s="29">
        <f t="shared" ref="J556:L556" si="606">J554+(J557-J554)*2/3</f>
        <v>1.3721256666666666</v>
      </c>
      <c r="K556" s="30">
        <f t="shared" si="606"/>
        <v>1.3703350000000001</v>
      </c>
      <c r="L556" s="30">
        <f t="shared" si="606"/>
        <v>66.228596666666661</v>
      </c>
      <c r="M556" s="30">
        <f t="shared" ref="M556" si="607">M554+(M557-M554)*2/3</f>
        <v>9.9272469999999995</v>
      </c>
    </row>
    <row r="557" spans="9:13" x14ac:dyDescent="0.35">
      <c r="I557" s="31">
        <v>48519</v>
      </c>
      <c r="J557" s="29">
        <f>C245</f>
        <v>1.373319</v>
      </c>
      <c r="K557" s="29">
        <f>D245</f>
        <v>1.371529</v>
      </c>
      <c r="L557" s="29">
        <f>E245</f>
        <v>66.317869999999999</v>
      </c>
      <c r="M557" s="29">
        <f>F245</f>
        <v>9.940448</v>
      </c>
    </row>
    <row r="558" spans="9:13" x14ac:dyDescent="0.35">
      <c r="I558" s="31">
        <v>48549</v>
      </c>
      <c r="J558" s="29">
        <f t="shared" ref="J558:L558" si="608">J557+(J560-J557)/3</f>
        <v>1.3745103333333333</v>
      </c>
      <c r="K558" s="30">
        <f t="shared" si="608"/>
        <v>1.3727216666666666</v>
      </c>
      <c r="L558" s="30">
        <f t="shared" si="608"/>
        <v>66.407526666666669</v>
      </c>
      <c r="M558" s="30">
        <f t="shared" ref="M558" si="609">M557+(M560-M557)/3</f>
        <v>9.9537019999999998</v>
      </c>
    </row>
    <row r="559" spans="9:13" x14ac:dyDescent="0.35">
      <c r="I559" s="31">
        <v>48580</v>
      </c>
      <c r="J559" s="29">
        <f t="shared" ref="J559:L559" si="610">J557+(J560-J557)*2/3</f>
        <v>1.3757016666666666</v>
      </c>
      <c r="K559" s="30">
        <f t="shared" si="610"/>
        <v>1.3739143333333335</v>
      </c>
      <c r="L559" s="30">
        <f t="shared" si="610"/>
        <v>66.497183333333325</v>
      </c>
      <c r="M559" s="30">
        <f t="shared" ref="M559" si="611">M557+(M560-M557)*2/3</f>
        <v>9.9669559999999997</v>
      </c>
    </row>
    <row r="560" spans="9:13" x14ac:dyDescent="0.35">
      <c r="I560" s="31">
        <v>48611</v>
      </c>
      <c r="J560" s="29">
        <f>C246</f>
        <v>1.3768929999999999</v>
      </c>
      <c r="K560" s="29">
        <f>D246</f>
        <v>1.3751070000000001</v>
      </c>
      <c r="L560" s="29">
        <f>E246</f>
        <v>66.586839999999995</v>
      </c>
      <c r="M560" s="29">
        <f>F246</f>
        <v>9.9802099999999996</v>
      </c>
    </row>
    <row r="561" spans="9:13" x14ac:dyDescent="0.35">
      <c r="I561" s="31">
        <v>48639</v>
      </c>
      <c r="J561" s="29">
        <f t="shared" ref="J561:L561" si="612">J560+(J563-J560)/3</f>
        <v>1.3780826666666666</v>
      </c>
      <c r="K561" s="30">
        <f t="shared" si="612"/>
        <v>1.3762973333333335</v>
      </c>
      <c r="L561" s="30">
        <f t="shared" si="612"/>
        <v>66.676873333333333</v>
      </c>
      <c r="M561" s="30">
        <f t="shared" ref="M561" si="613">M560+(M563-M560)/3</f>
        <v>9.9935166666666664</v>
      </c>
    </row>
    <row r="562" spans="9:13" x14ac:dyDescent="0.35">
      <c r="I562" s="31">
        <v>48670</v>
      </c>
      <c r="J562" s="29">
        <f t="shared" ref="J562:L562" si="614">J560+(J563-J560)*2/3</f>
        <v>1.3792723333333334</v>
      </c>
      <c r="K562" s="30">
        <f t="shared" si="614"/>
        <v>1.3774876666666667</v>
      </c>
      <c r="L562" s="30">
        <f t="shared" si="614"/>
        <v>66.766906666666657</v>
      </c>
      <c r="M562" s="30">
        <f t="shared" ref="M562" si="615">M560+(M563-M560)*2/3</f>
        <v>10.006823333333333</v>
      </c>
    </row>
    <row r="563" spans="9:13" x14ac:dyDescent="0.35">
      <c r="I563" s="31">
        <v>48700</v>
      </c>
      <c r="J563" s="29">
        <f>C247</f>
        <v>1.3804620000000001</v>
      </c>
      <c r="K563" s="29">
        <f>D247</f>
        <v>1.3786780000000001</v>
      </c>
      <c r="L563" s="29">
        <f>E247</f>
        <v>66.856939999999994</v>
      </c>
      <c r="M563" s="29">
        <f>F247</f>
        <v>10.02013</v>
      </c>
    </row>
    <row r="564" spans="9:13" x14ac:dyDescent="0.35">
      <c r="I564" s="31">
        <v>48731</v>
      </c>
      <c r="J564" s="29">
        <f t="shared" ref="J564:L564" si="616">J563+(J566-J563)/3</f>
        <v>1.3816503333333334</v>
      </c>
      <c r="K564" s="30">
        <f t="shared" si="616"/>
        <v>1.379867</v>
      </c>
      <c r="L564" s="30">
        <f t="shared" si="616"/>
        <v>66.947356666666664</v>
      </c>
      <c r="M564" s="30">
        <f t="shared" ref="M564" si="617">M563+(M566-M563)/3</f>
        <v>10.03349</v>
      </c>
    </row>
    <row r="565" spans="9:13" x14ac:dyDescent="0.35">
      <c r="I565" s="31">
        <v>48761</v>
      </c>
      <c r="J565" s="29">
        <f t="shared" ref="J565:L565" si="618">J563+(J566-J563)*2/3</f>
        <v>1.3828386666666665</v>
      </c>
      <c r="K565" s="30">
        <f t="shared" si="618"/>
        <v>1.3810560000000001</v>
      </c>
      <c r="L565" s="30">
        <f t="shared" si="618"/>
        <v>67.037773333333334</v>
      </c>
      <c r="M565" s="30">
        <f t="shared" ref="M565" si="619">M563+(M566-M563)*2/3</f>
        <v>10.046849999999999</v>
      </c>
    </row>
    <row r="566" spans="9:13" x14ac:dyDescent="0.35">
      <c r="I566" s="31">
        <v>48792</v>
      </c>
      <c r="J566" s="29">
        <f>C248</f>
        <v>1.3840269999999999</v>
      </c>
      <c r="K566" s="29">
        <f>D248</f>
        <v>1.3822449999999999</v>
      </c>
      <c r="L566" s="29">
        <f>E248</f>
        <v>67.128190000000004</v>
      </c>
      <c r="M566" s="29">
        <f>F248</f>
        <v>10.06021</v>
      </c>
    </row>
    <row r="567" spans="9:13" x14ac:dyDescent="0.35">
      <c r="I567" s="31">
        <v>48823</v>
      </c>
      <c r="J567" s="29">
        <f t="shared" ref="J567:L567" si="620">J566+(J569-J566)/3</f>
        <v>1.3848746666666667</v>
      </c>
      <c r="K567" s="30">
        <f t="shared" si="620"/>
        <v>1.3832629999999999</v>
      </c>
      <c r="L567" s="30">
        <f t="shared" si="620"/>
        <v>67.21899333333333</v>
      </c>
      <c r="M567" s="30">
        <f t="shared" ref="M567" si="621">M566+(M569-M566)/3</f>
        <v>10.073623333333334</v>
      </c>
    </row>
    <row r="568" spans="9:13" x14ac:dyDescent="0.35">
      <c r="I568" s="31">
        <v>48853</v>
      </c>
      <c r="J568" s="29">
        <f t="shared" ref="J568:L568" si="622">J566+(J569-J566)*2/3</f>
        <v>1.3857223333333333</v>
      </c>
      <c r="K568" s="30">
        <f t="shared" si="622"/>
        <v>1.3842810000000001</v>
      </c>
      <c r="L568" s="30">
        <f t="shared" si="622"/>
        <v>67.309796666666671</v>
      </c>
      <c r="M568" s="30">
        <f t="shared" ref="M568" si="623">M566+(M569-M566)*2/3</f>
        <v>10.087036666666666</v>
      </c>
    </row>
    <row r="569" spans="9:13" x14ac:dyDescent="0.35">
      <c r="I569" s="31">
        <v>48884</v>
      </c>
      <c r="J569" s="29">
        <f>C249</f>
        <v>1.3865700000000001</v>
      </c>
      <c r="K569" s="29">
        <f>D249</f>
        <v>1.3852990000000001</v>
      </c>
      <c r="L569" s="29">
        <f>E249</f>
        <v>67.400599999999997</v>
      </c>
      <c r="M569" s="29">
        <f>F249</f>
        <v>10.10045</v>
      </c>
    </row>
    <row r="570" spans="9:13" x14ac:dyDescent="0.35">
      <c r="I570" s="31">
        <v>48914</v>
      </c>
      <c r="J570" s="29">
        <f t="shared" ref="J570:L570" si="624">J569+(J572-J569)/3</f>
        <v>1.3874166666666667</v>
      </c>
      <c r="K570" s="30">
        <f t="shared" si="624"/>
        <v>1.3861460000000001</v>
      </c>
      <c r="L570" s="30">
        <f t="shared" si="624"/>
        <v>67.49178666666667</v>
      </c>
      <c r="M570" s="30">
        <f t="shared" ref="M570" si="625">M569+(M572-M569)/3</f>
        <v>10.113916666666666</v>
      </c>
    </row>
    <row r="571" spans="9:13" x14ac:dyDescent="0.35">
      <c r="I571" s="31">
        <v>48945</v>
      </c>
      <c r="J571" s="29">
        <f t="shared" ref="J571:L571" si="626">J569+(J572-J569)*2/3</f>
        <v>1.3882633333333334</v>
      </c>
      <c r="K571" s="30">
        <f t="shared" si="626"/>
        <v>1.3869929999999999</v>
      </c>
      <c r="L571" s="30">
        <f t="shared" si="626"/>
        <v>67.582973333333328</v>
      </c>
      <c r="M571" s="30">
        <f t="shared" ref="M571" si="627">M569+(M572-M569)*2/3</f>
        <v>10.127383333333334</v>
      </c>
    </row>
    <row r="572" spans="9:13" x14ac:dyDescent="0.35">
      <c r="I572" s="31">
        <v>48976</v>
      </c>
      <c r="J572" s="29">
        <f>C250</f>
        <v>1.3891100000000001</v>
      </c>
      <c r="K572" s="29">
        <f>D250</f>
        <v>1.38784</v>
      </c>
      <c r="L572" s="29">
        <f>E250</f>
        <v>67.674160000000001</v>
      </c>
      <c r="M572" s="29">
        <f>F250</f>
        <v>10.14085</v>
      </c>
    </row>
    <row r="573" spans="9:13" x14ac:dyDescent="0.35">
      <c r="I573" s="31">
        <v>49004</v>
      </c>
      <c r="J573" s="29">
        <f t="shared" ref="J573:L573" si="628">J572+(J575-J572)/3</f>
        <v>1.3899550000000001</v>
      </c>
      <c r="K573" s="30">
        <f t="shared" si="628"/>
        <v>1.3886859999999999</v>
      </c>
      <c r="L573" s="30">
        <f t="shared" si="628"/>
        <v>67.765746666666672</v>
      </c>
      <c r="M573" s="30">
        <f t="shared" ref="M573" si="629">M572+(M575-M572)/3</f>
        <v>10.154373333333334</v>
      </c>
    </row>
    <row r="574" spans="9:13" x14ac:dyDescent="0.35">
      <c r="I574" s="31">
        <v>49035</v>
      </c>
      <c r="J574" s="29">
        <f t="shared" ref="J574:L574" si="630">J572+(J575-J572)*2/3</f>
        <v>1.3908</v>
      </c>
      <c r="K574" s="30">
        <f t="shared" si="630"/>
        <v>1.389532</v>
      </c>
      <c r="L574" s="30">
        <f t="shared" si="630"/>
        <v>67.85733333333333</v>
      </c>
      <c r="M574" s="30">
        <f t="shared" ref="M574" si="631">M572+(M575-M572)*2/3</f>
        <v>10.167896666666666</v>
      </c>
    </row>
    <row r="575" spans="9:13" x14ac:dyDescent="0.35">
      <c r="I575" s="31">
        <v>49065</v>
      </c>
      <c r="J575" s="29">
        <f>C251</f>
        <v>1.391645</v>
      </c>
      <c r="K575" s="29">
        <f>D251</f>
        <v>1.3903779999999999</v>
      </c>
      <c r="L575" s="29">
        <f>E251</f>
        <v>67.948920000000001</v>
      </c>
      <c r="M575" s="29">
        <f>F251</f>
        <v>10.181419999999999</v>
      </c>
    </row>
    <row r="576" spans="9:13" x14ac:dyDescent="0.35">
      <c r="I576" s="31">
        <v>49096</v>
      </c>
      <c r="J576" s="29">
        <f t="shared" ref="J576:L576" si="632">J575+(J578-J575)/3</f>
        <v>1.3924883333333333</v>
      </c>
      <c r="K576" s="30">
        <f t="shared" si="632"/>
        <v>1.391222</v>
      </c>
      <c r="L576" s="30">
        <f t="shared" si="632"/>
        <v>68.040876666666662</v>
      </c>
      <c r="M576" s="30">
        <f t="shared" ref="M576" si="633">M575+(M578-M575)/3</f>
        <v>10.194993333333333</v>
      </c>
    </row>
    <row r="577" spans="9:13" x14ac:dyDescent="0.35">
      <c r="I577" s="31">
        <v>49126</v>
      </c>
      <c r="J577" s="29">
        <f t="shared" ref="J577:L577" si="634">J575+(J578-J575)*2/3</f>
        <v>1.3933316666666666</v>
      </c>
      <c r="K577" s="30">
        <f t="shared" si="634"/>
        <v>1.392066</v>
      </c>
      <c r="L577" s="30">
        <f t="shared" si="634"/>
        <v>68.132833333333338</v>
      </c>
      <c r="M577" s="30">
        <f t="shared" ref="M577" si="635">M575+(M578-M575)*2/3</f>
        <v>10.208566666666666</v>
      </c>
    </row>
    <row r="578" spans="9:13" x14ac:dyDescent="0.35">
      <c r="I578" s="31">
        <v>49157</v>
      </c>
      <c r="J578" s="29">
        <f>C252</f>
        <v>1.3941749999999999</v>
      </c>
      <c r="K578" s="29">
        <f>D252</f>
        <v>1.3929100000000001</v>
      </c>
      <c r="L578" s="29">
        <f>E252</f>
        <v>68.224789999999999</v>
      </c>
      <c r="M578" s="29">
        <f>F252</f>
        <v>10.22214</v>
      </c>
    </row>
    <row r="579" spans="9:13" x14ac:dyDescent="0.35">
      <c r="I579" s="31">
        <v>49188</v>
      </c>
      <c r="J579" s="29">
        <f t="shared" ref="J579:L579" si="636">J578+(J581-J578)/3</f>
        <v>1.3950176666666667</v>
      </c>
      <c r="K579" s="30">
        <f t="shared" si="636"/>
        <v>1.3937533333333334</v>
      </c>
      <c r="L579" s="30">
        <f t="shared" si="636"/>
        <v>68.317149999999998</v>
      </c>
      <c r="M579" s="30">
        <f t="shared" ref="M579" si="637">M578+(M581-M578)/3</f>
        <v>10.23577</v>
      </c>
    </row>
    <row r="580" spans="9:13" x14ac:dyDescent="0.35">
      <c r="I580" s="31">
        <v>49218</v>
      </c>
      <c r="J580" s="29">
        <f t="shared" ref="J580:L580" si="638">J578+(J581-J578)*2/3</f>
        <v>1.3958603333333333</v>
      </c>
      <c r="K580" s="30">
        <f t="shared" si="638"/>
        <v>1.3945966666666667</v>
      </c>
      <c r="L580" s="30">
        <f t="shared" si="638"/>
        <v>68.409509999999997</v>
      </c>
      <c r="M580" s="30">
        <f t="shared" ref="M580" si="639">M578+(M581-M578)*2/3</f>
        <v>10.2494</v>
      </c>
    </row>
    <row r="581" spans="9:13" x14ac:dyDescent="0.35">
      <c r="I581" s="31">
        <v>49249</v>
      </c>
      <c r="J581" s="29">
        <f>C253</f>
        <v>1.396703</v>
      </c>
      <c r="K581" s="29">
        <f>D253</f>
        <v>1.39544</v>
      </c>
      <c r="L581" s="29">
        <f>E253</f>
        <v>68.501869999999997</v>
      </c>
      <c r="M581" s="29">
        <f>F253</f>
        <v>10.263030000000001</v>
      </c>
    </row>
    <row r="582" spans="9:13" x14ac:dyDescent="0.35">
      <c r="I582" s="31">
        <v>49279</v>
      </c>
      <c r="J582" s="29">
        <f t="shared" ref="J582:L582" si="640">J581+(J584-J581)/3</f>
        <v>1.3970383333333334</v>
      </c>
      <c r="K582" s="30">
        <f t="shared" si="640"/>
        <v>1.3960286666666666</v>
      </c>
      <c r="L582" s="30">
        <f t="shared" si="640"/>
        <v>68.597373333333337</v>
      </c>
      <c r="M582" s="30">
        <f t="shared" ref="M582" si="641">M581+(M584-M581)/3</f>
        <v>10.276713333333333</v>
      </c>
    </row>
    <row r="583" spans="9:13" x14ac:dyDescent="0.35">
      <c r="I583" s="31">
        <v>49310</v>
      </c>
      <c r="J583" s="29">
        <f t="shared" ref="J583:L583" si="642">J581+(J584-J581)*2/3</f>
        <v>1.3973736666666667</v>
      </c>
      <c r="K583" s="30">
        <f t="shared" si="642"/>
        <v>1.3966173333333334</v>
      </c>
      <c r="L583" s="30">
        <f t="shared" si="642"/>
        <v>68.692876666666663</v>
      </c>
      <c r="M583" s="30">
        <f t="shared" ref="M583" si="643">M581+(M584-M581)*2/3</f>
        <v>10.290396666666668</v>
      </c>
    </row>
    <row r="584" spans="9:13" x14ac:dyDescent="0.35">
      <c r="I584" s="31">
        <v>49341</v>
      </c>
      <c r="J584" s="29">
        <f>C254</f>
        <v>1.3977090000000001</v>
      </c>
      <c r="K584" s="29">
        <f>D254</f>
        <v>1.3972059999999999</v>
      </c>
      <c r="L584" s="29">
        <f>E254</f>
        <v>68.788380000000004</v>
      </c>
      <c r="M584" s="29">
        <f>F254</f>
        <v>10.304080000000001</v>
      </c>
    </row>
    <row r="585" spans="9:13" x14ac:dyDescent="0.35">
      <c r="I585" s="31">
        <v>49369</v>
      </c>
      <c r="J585" s="29">
        <f t="shared" ref="J585:L585" si="644">J584+(J587-J584)/3</f>
        <v>1.3980433333333333</v>
      </c>
      <c r="K585" s="30">
        <f t="shared" si="644"/>
        <v>1.3975409999999999</v>
      </c>
      <c r="L585" s="30">
        <f t="shared" si="644"/>
        <v>68.884306666666674</v>
      </c>
      <c r="M585" s="30">
        <f t="shared" ref="M585" si="645">M584+(M587-M584)/3</f>
        <v>10.317820000000001</v>
      </c>
    </row>
    <row r="586" spans="9:13" x14ac:dyDescent="0.35">
      <c r="I586" s="31">
        <v>49400</v>
      </c>
      <c r="J586" s="29">
        <f t="shared" ref="J586:L586" si="646">J584+(J587-J584)*2/3</f>
        <v>1.3983776666666667</v>
      </c>
      <c r="K586" s="30">
        <f t="shared" si="646"/>
        <v>1.3978760000000001</v>
      </c>
      <c r="L586" s="30">
        <f t="shared" si="646"/>
        <v>68.980233333333331</v>
      </c>
      <c r="M586" s="30">
        <f t="shared" ref="M586" si="647">M584+(M587-M584)*2/3</f>
        <v>10.33156</v>
      </c>
    </row>
    <row r="587" spans="9:13" x14ac:dyDescent="0.35">
      <c r="I587" s="31">
        <v>49430</v>
      </c>
      <c r="J587" s="29">
        <f>C255</f>
        <v>1.398712</v>
      </c>
      <c r="K587" s="29">
        <f>D255</f>
        <v>1.3982110000000001</v>
      </c>
      <c r="L587" s="29">
        <f>E255</f>
        <v>69.076160000000002</v>
      </c>
      <c r="M587" s="29">
        <f>F255</f>
        <v>10.3453</v>
      </c>
    </row>
    <row r="588" spans="9:13" x14ac:dyDescent="0.35">
      <c r="I588" s="31">
        <v>49461</v>
      </c>
      <c r="J588" s="29">
        <f t="shared" ref="J588:L588" si="648">J587+(J590-J587)/3</f>
        <v>1.3988879999999999</v>
      </c>
      <c r="K588" s="29">
        <f t="shared" si="648"/>
        <v>1.398466</v>
      </c>
      <c r="L588" s="29">
        <f t="shared" si="648"/>
        <v>69.172486666666671</v>
      </c>
      <c r="M588" s="29">
        <f t="shared" ref="M588" si="649">M587+(M590-M587)/3</f>
        <v>10.359093333333334</v>
      </c>
    </row>
    <row r="589" spans="9:13" x14ac:dyDescent="0.35">
      <c r="I589" s="31">
        <v>49491</v>
      </c>
      <c r="J589" s="29">
        <f t="shared" ref="J589:L589" si="650">J587+(J590-J587)*2/3</f>
        <v>1.3990640000000001</v>
      </c>
      <c r="K589" s="29">
        <f t="shared" si="650"/>
        <v>1.3987210000000001</v>
      </c>
      <c r="L589" s="29">
        <f t="shared" si="650"/>
        <v>69.268813333333327</v>
      </c>
      <c r="M589" s="29">
        <f t="shared" ref="M589" si="651">M587+(M590-M587)*2/3</f>
        <v>10.372886666666666</v>
      </c>
    </row>
    <row r="590" spans="9:13" x14ac:dyDescent="0.35">
      <c r="I590" s="31">
        <v>49522</v>
      </c>
      <c r="J590" s="29">
        <f>C256</f>
        <v>1.39924</v>
      </c>
      <c r="K590" s="29">
        <f>D256</f>
        <v>1.398976</v>
      </c>
      <c r="L590" s="29">
        <f>E256</f>
        <v>69.365139999999997</v>
      </c>
      <c r="M590" s="29">
        <f>F256</f>
        <v>10.38668</v>
      </c>
    </row>
    <row r="591" spans="9:13" x14ac:dyDescent="0.35">
      <c r="I591" s="31">
        <v>49553</v>
      </c>
      <c r="J591" s="29">
        <f t="shared" ref="J591:L591" si="652">J590+(J593-J590)/3</f>
        <v>1.3994156666666666</v>
      </c>
      <c r="K591" s="29">
        <f t="shared" si="652"/>
        <v>1.399152</v>
      </c>
      <c r="L591" s="29">
        <f t="shared" si="652"/>
        <v>69.461883333333333</v>
      </c>
      <c r="M591" s="29">
        <f t="shared" ref="M591" si="653">M590+(M593-M590)/3</f>
        <v>10.40053</v>
      </c>
    </row>
    <row r="592" spans="9:13" x14ac:dyDescent="0.35">
      <c r="I592" s="31">
        <v>49583</v>
      </c>
      <c r="J592" s="29">
        <f t="shared" ref="J592:L592" si="654">J590+(J593-J590)*2/3</f>
        <v>1.3995913333333334</v>
      </c>
      <c r="K592" s="29">
        <f t="shared" si="654"/>
        <v>1.3993280000000001</v>
      </c>
      <c r="L592" s="29">
        <f t="shared" si="654"/>
        <v>69.558626666666669</v>
      </c>
      <c r="M592" s="29">
        <f t="shared" ref="M592" si="655">M590+(M593-M590)*2/3</f>
        <v>10.41438</v>
      </c>
    </row>
    <row r="593" spans="9:13" x14ac:dyDescent="0.35">
      <c r="I593" s="31">
        <v>49614</v>
      </c>
      <c r="J593" s="29">
        <f>C257</f>
        <v>1.399767</v>
      </c>
      <c r="K593" s="29">
        <f>D257</f>
        <v>1.3995040000000001</v>
      </c>
      <c r="L593" s="29">
        <f>E257</f>
        <v>69.655370000000005</v>
      </c>
      <c r="M593" s="29">
        <f>F257</f>
        <v>10.428229999999999</v>
      </c>
    </row>
    <row r="594" spans="9:13" x14ac:dyDescent="0.35">
      <c r="I594" s="31">
        <v>49644</v>
      </c>
      <c r="J594" s="29">
        <f t="shared" ref="J594:L594" si="656">J593+(J596-J593)/3</f>
        <v>1.3999423333333334</v>
      </c>
      <c r="K594" s="29">
        <f t="shared" si="656"/>
        <v>1.3996793333333335</v>
      </c>
      <c r="L594" s="29">
        <f t="shared" si="656"/>
        <v>69.749390000000005</v>
      </c>
      <c r="M594" s="29">
        <f t="shared" ref="M594" si="657">M593+(M596-M593)/3</f>
        <v>10.440396666666667</v>
      </c>
    </row>
    <row r="595" spans="9:13" x14ac:dyDescent="0.35">
      <c r="I595" s="31">
        <v>49675</v>
      </c>
      <c r="J595" s="29">
        <f t="shared" ref="J595:L595" si="658">J593+(J596-J593)*2/3</f>
        <v>1.4001176666666666</v>
      </c>
      <c r="K595" s="29">
        <f t="shared" si="658"/>
        <v>1.3998546666666667</v>
      </c>
      <c r="L595" s="29">
        <f t="shared" si="658"/>
        <v>69.843410000000006</v>
      </c>
      <c r="M595" s="29">
        <f t="shared" ref="M595" si="659">M593+(M596-M593)*2/3</f>
        <v>10.452563333333332</v>
      </c>
    </row>
    <row r="596" spans="9:13" x14ac:dyDescent="0.35">
      <c r="I596" s="31">
        <v>49706</v>
      </c>
      <c r="J596" s="29">
        <f>C258</f>
        <v>1.400293</v>
      </c>
      <c r="K596" s="29">
        <f>D258</f>
        <v>1.4000300000000001</v>
      </c>
      <c r="L596" s="29">
        <f>E258</f>
        <v>69.937430000000006</v>
      </c>
      <c r="M596" s="29">
        <f>F258</f>
        <v>10.464729999999999</v>
      </c>
    </row>
    <row r="597" spans="9:13" x14ac:dyDescent="0.35">
      <c r="I597" s="31">
        <v>49735</v>
      </c>
      <c r="J597" s="29">
        <f t="shared" ref="J597:M597" si="660">J596+(J599-J596)/3</f>
        <v>1.4004669999999999</v>
      </c>
      <c r="K597" s="29">
        <f t="shared" si="660"/>
        <v>1.4002046666666668</v>
      </c>
      <c r="L597" s="29">
        <f t="shared" si="660"/>
        <v>70.031853333333331</v>
      </c>
      <c r="M597" s="29">
        <f t="shared" si="660"/>
        <v>10.476939999999999</v>
      </c>
    </row>
    <row r="598" spans="9:13" x14ac:dyDescent="0.35">
      <c r="I598" s="31">
        <v>49766</v>
      </c>
      <c r="J598" s="29">
        <f t="shared" ref="J598:M598" si="661">J596+(J599-J596)*2/3</f>
        <v>1.400641</v>
      </c>
      <c r="K598" s="29">
        <f t="shared" si="661"/>
        <v>1.4003793333333334</v>
      </c>
      <c r="L598" s="29">
        <f t="shared" si="661"/>
        <v>70.126276666666669</v>
      </c>
      <c r="M598" s="29">
        <f t="shared" si="661"/>
        <v>10.48915</v>
      </c>
    </row>
    <row r="599" spans="9:13" x14ac:dyDescent="0.35">
      <c r="I599" s="31">
        <v>49796</v>
      </c>
      <c r="J599" s="29">
        <f>C259</f>
        <v>1.4008149999999999</v>
      </c>
      <c r="K599" s="29">
        <f>D259</f>
        <v>1.4005540000000001</v>
      </c>
      <c r="L599" s="29">
        <f>E259</f>
        <v>70.220699999999994</v>
      </c>
      <c r="M599" s="29">
        <f>F259</f>
        <v>10.50136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E641-861C-4147-BF5D-FB4951CACCFE}">
  <dimension ref="A1:A2"/>
  <sheetViews>
    <sheetView workbookViewId="0">
      <selection activeCell="A2" sqref="A2"/>
    </sheetView>
  </sheetViews>
  <sheetFormatPr defaultColWidth="9.1796875" defaultRowHeight="14.5" x14ac:dyDescent="0.35"/>
  <cols>
    <col min="1" max="16" width="9.1796875" style="89"/>
    <col min="17" max="17" width="15.54296875" style="89" customWidth="1"/>
    <col min="18" max="18" width="17" style="89" customWidth="1"/>
    <col min="19" max="20" width="16.1796875" style="89" customWidth="1"/>
    <col min="21" max="21" width="16.453125" style="89" customWidth="1"/>
    <col min="22" max="22" width="15.453125" style="89" customWidth="1"/>
    <col min="23" max="16384" width="9.1796875" style="89"/>
  </cols>
  <sheetData>
    <row r="1" spans="1:1" x14ac:dyDescent="0.35">
      <c r="A1" s="91"/>
    </row>
    <row r="2" spans="1:1" x14ac:dyDescent="0.35">
      <c r="A2" s="9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AE83-5B55-4E30-8EB0-C7A423BE64EA}">
  <dimension ref="A1:LR87"/>
  <sheetViews>
    <sheetView workbookViewId="0">
      <pane xSplit="6" ySplit="1" topLeftCell="IF2" activePane="bottomRight" state="frozen"/>
      <selection pane="topRight" activeCell="G1" sqref="G1"/>
      <selection pane="bottomLeft" activeCell="A2" sqref="A2"/>
      <selection pane="bottomRight" activeCell="II4" sqref="II4"/>
    </sheetView>
  </sheetViews>
  <sheetFormatPr defaultColWidth="9.1796875" defaultRowHeight="14.5" x14ac:dyDescent="0.35"/>
  <cols>
    <col min="1" max="1" width="15.7265625" style="22" customWidth="1"/>
    <col min="2" max="3" width="20.7265625" style="22" customWidth="1"/>
    <col min="4" max="5" width="10.7265625" style="22" customWidth="1"/>
    <col min="6" max="6" width="15.7265625" style="22" customWidth="1"/>
    <col min="7" max="319" width="10.7265625" style="22" customWidth="1"/>
    <col min="320" max="320" width="20.7265625" style="22" customWidth="1"/>
    <col min="321" max="322" width="15.7265625" style="22" customWidth="1"/>
    <col min="323" max="324" width="20.7265625" style="22" customWidth="1"/>
    <col min="325" max="325" width="18.7265625" style="22" customWidth="1"/>
    <col min="326" max="327" width="22.7265625" style="22" customWidth="1"/>
    <col min="328" max="328" width="13.7265625" style="22" customWidth="1"/>
    <col min="329" max="329" width="14.7265625" style="22" customWidth="1"/>
    <col min="330" max="330" width="10.7265625" style="22" customWidth="1"/>
    <col min="331" max="16384" width="9.1796875" style="22"/>
  </cols>
  <sheetData>
    <row r="1" spans="1:330" ht="29" x14ac:dyDescent="0.35">
      <c r="A1" s="95" t="s">
        <v>1705</v>
      </c>
      <c r="B1" s="95" t="s">
        <v>1706</v>
      </c>
      <c r="C1" s="95" t="s">
        <v>1707</v>
      </c>
      <c r="D1" s="95" t="s">
        <v>1708</v>
      </c>
      <c r="E1" s="95" t="s">
        <v>1709</v>
      </c>
      <c r="F1" s="95" t="s">
        <v>1710</v>
      </c>
      <c r="G1" s="95" t="s">
        <v>1711</v>
      </c>
      <c r="H1" s="95" t="s">
        <v>1712</v>
      </c>
      <c r="I1" s="95" t="s">
        <v>1713</v>
      </c>
      <c r="J1" s="95" t="s">
        <v>1714</v>
      </c>
      <c r="K1" s="95" t="s">
        <v>1715</v>
      </c>
      <c r="L1" s="95" t="s">
        <v>1716</v>
      </c>
      <c r="M1" s="95" t="s">
        <v>1717</v>
      </c>
      <c r="N1" s="95" t="s">
        <v>1718</v>
      </c>
      <c r="O1" s="95" t="s">
        <v>1719</v>
      </c>
      <c r="P1" s="95" t="s">
        <v>1720</v>
      </c>
      <c r="Q1" s="95" t="s">
        <v>1721</v>
      </c>
      <c r="R1" s="95" t="s">
        <v>1722</v>
      </c>
      <c r="S1" s="95" t="s">
        <v>1723</v>
      </c>
      <c r="T1" s="95" t="s">
        <v>1724</v>
      </c>
      <c r="U1" s="95" t="s">
        <v>1725</v>
      </c>
      <c r="V1" s="95" t="s">
        <v>1726</v>
      </c>
      <c r="W1" s="95" t="s">
        <v>1727</v>
      </c>
      <c r="X1" s="95" t="s">
        <v>1728</v>
      </c>
      <c r="Y1" s="95" t="s">
        <v>1729</v>
      </c>
      <c r="Z1" s="95" t="s">
        <v>1730</v>
      </c>
      <c r="AA1" s="95" t="s">
        <v>1731</v>
      </c>
      <c r="AB1" s="95" t="s">
        <v>1732</v>
      </c>
      <c r="AC1" s="95" t="s">
        <v>1733</v>
      </c>
      <c r="AD1" s="95" t="s">
        <v>1734</v>
      </c>
      <c r="AE1" s="95" t="s">
        <v>1735</v>
      </c>
      <c r="AF1" s="95" t="s">
        <v>1736</v>
      </c>
      <c r="AG1" s="95" t="s">
        <v>1737</v>
      </c>
      <c r="AH1" s="95" t="s">
        <v>1738</v>
      </c>
      <c r="AI1" s="95" t="s">
        <v>1739</v>
      </c>
      <c r="AJ1" s="95" t="s">
        <v>1740</v>
      </c>
      <c r="AK1" s="95" t="s">
        <v>1741</v>
      </c>
      <c r="AL1" s="95" t="s">
        <v>1742</v>
      </c>
      <c r="AM1" s="95" t="s">
        <v>1743</v>
      </c>
      <c r="AN1" s="95" t="s">
        <v>1744</v>
      </c>
      <c r="AO1" s="95" t="s">
        <v>1745</v>
      </c>
      <c r="AP1" s="95" t="s">
        <v>1746</v>
      </c>
      <c r="AQ1" s="95" t="s">
        <v>1747</v>
      </c>
      <c r="AR1" s="95" t="s">
        <v>1748</v>
      </c>
      <c r="AS1" s="95" t="s">
        <v>1749</v>
      </c>
      <c r="AT1" s="95" t="s">
        <v>1750</v>
      </c>
      <c r="AU1" s="95" t="s">
        <v>1751</v>
      </c>
      <c r="AV1" s="95" t="s">
        <v>1752</v>
      </c>
      <c r="AW1" s="95" t="s">
        <v>1753</v>
      </c>
      <c r="AX1" s="95" t="s">
        <v>1754</v>
      </c>
      <c r="AY1" s="95" t="s">
        <v>1755</v>
      </c>
      <c r="AZ1" s="95" t="s">
        <v>1756</v>
      </c>
      <c r="BA1" s="95" t="s">
        <v>1757</v>
      </c>
      <c r="BB1" s="95" t="s">
        <v>1758</v>
      </c>
      <c r="BC1" s="95" t="s">
        <v>1759</v>
      </c>
      <c r="BD1" s="95" t="s">
        <v>1760</v>
      </c>
      <c r="BE1" s="95" t="s">
        <v>1761</v>
      </c>
      <c r="BF1" s="95" t="s">
        <v>1762</v>
      </c>
      <c r="BG1" s="95" t="s">
        <v>1763</v>
      </c>
      <c r="BH1" s="95" t="s">
        <v>1764</v>
      </c>
      <c r="BI1" s="95" t="s">
        <v>1765</v>
      </c>
      <c r="BJ1" s="95" t="s">
        <v>1766</v>
      </c>
      <c r="BK1" s="95" t="s">
        <v>1767</v>
      </c>
      <c r="BL1" s="95" t="s">
        <v>1768</v>
      </c>
      <c r="BM1" s="95" t="s">
        <v>1769</v>
      </c>
      <c r="BN1" s="95" t="s">
        <v>1770</v>
      </c>
      <c r="BO1" s="95" t="s">
        <v>1771</v>
      </c>
      <c r="BP1" s="95" t="s">
        <v>1772</v>
      </c>
      <c r="BQ1" s="95" t="s">
        <v>1773</v>
      </c>
      <c r="BR1" s="95" t="s">
        <v>1774</v>
      </c>
      <c r="BS1" s="95" t="s">
        <v>1775</v>
      </c>
      <c r="BT1" s="95" t="s">
        <v>1776</v>
      </c>
      <c r="BU1" s="95" t="s">
        <v>1777</v>
      </c>
      <c r="BV1" s="95" t="s">
        <v>1778</v>
      </c>
      <c r="BW1" s="95" t="s">
        <v>1779</v>
      </c>
      <c r="BX1" s="95" t="s">
        <v>1780</v>
      </c>
      <c r="BY1" s="95" t="s">
        <v>1781</v>
      </c>
      <c r="BZ1" s="95" t="s">
        <v>1782</v>
      </c>
      <c r="CA1" s="95" t="s">
        <v>1783</v>
      </c>
      <c r="CB1" s="95" t="s">
        <v>1784</v>
      </c>
      <c r="CC1" s="95" t="s">
        <v>1785</v>
      </c>
      <c r="CD1" s="95" t="s">
        <v>1786</v>
      </c>
      <c r="CE1" s="95" t="s">
        <v>1787</v>
      </c>
      <c r="CF1" s="95" t="s">
        <v>1788</v>
      </c>
      <c r="CG1" s="95" t="s">
        <v>1789</v>
      </c>
      <c r="CH1" s="95" t="s">
        <v>1790</v>
      </c>
      <c r="CI1" s="95" t="s">
        <v>1791</v>
      </c>
      <c r="CJ1" s="95" t="s">
        <v>1792</v>
      </c>
      <c r="CK1" s="95" t="s">
        <v>1793</v>
      </c>
      <c r="CL1" s="95" t="s">
        <v>1794</v>
      </c>
      <c r="CM1" s="95" t="s">
        <v>1795</v>
      </c>
      <c r="CN1" s="95" t="s">
        <v>1796</v>
      </c>
      <c r="CO1" s="95" t="s">
        <v>1797</v>
      </c>
      <c r="CP1" s="95" t="s">
        <v>1798</v>
      </c>
      <c r="CQ1" s="95" t="s">
        <v>1799</v>
      </c>
      <c r="CR1" s="95" t="s">
        <v>1800</v>
      </c>
      <c r="CS1" s="95" t="s">
        <v>1801</v>
      </c>
      <c r="CT1" s="95" t="s">
        <v>1802</v>
      </c>
      <c r="CU1" s="95" t="s">
        <v>1803</v>
      </c>
      <c r="CV1" s="95" t="s">
        <v>1804</v>
      </c>
      <c r="CW1" s="95" t="s">
        <v>1805</v>
      </c>
      <c r="CX1" s="95" t="s">
        <v>1806</v>
      </c>
      <c r="CY1" s="95" t="s">
        <v>1807</v>
      </c>
      <c r="CZ1" s="95" t="s">
        <v>1808</v>
      </c>
      <c r="DA1" s="95" t="s">
        <v>1809</v>
      </c>
      <c r="DB1" s="95" t="s">
        <v>1810</v>
      </c>
      <c r="DC1" s="95" t="s">
        <v>1811</v>
      </c>
      <c r="DD1" s="95" t="s">
        <v>1812</v>
      </c>
      <c r="DE1" s="95" t="s">
        <v>1813</v>
      </c>
      <c r="DF1" s="95" t="s">
        <v>1814</v>
      </c>
      <c r="DG1" s="95" t="s">
        <v>1815</v>
      </c>
      <c r="DH1" s="95" t="s">
        <v>1816</v>
      </c>
      <c r="DI1" s="95" t="s">
        <v>1817</v>
      </c>
      <c r="DJ1" s="95" t="s">
        <v>1818</v>
      </c>
      <c r="DK1" s="95" t="s">
        <v>1819</v>
      </c>
      <c r="DL1" s="95" t="s">
        <v>1820</v>
      </c>
      <c r="DM1" s="95" t="s">
        <v>1821</v>
      </c>
      <c r="DN1" s="95" t="s">
        <v>1822</v>
      </c>
      <c r="DO1" s="95" t="s">
        <v>1823</v>
      </c>
      <c r="DP1" s="95" t="s">
        <v>1824</v>
      </c>
      <c r="DQ1" s="95" t="s">
        <v>1825</v>
      </c>
      <c r="DR1" s="95" t="s">
        <v>1826</v>
      </c>
      <c r="DS1" s="95" t="s">
        <v>1827</v>
      </c>
      <c r="DT1" s="95" t="s">
        <v>1828</v>
      </c>
      <c r="DU1" s="95" t="s">
        <v>1829</v>
      </c>
      <c r="DV1" s="95" t="s">
        <v>1830</v>
      </c>
      <c r="DW1" s="95" t="s">
        <v>1831</v>
      </c>
      <c r="DX1" s="95" t="s">
        <v>1832</v>
      </c>
      <c r="DY1" s="95" t="s">
        <v>1833</v>
      </c>
      <c r="DZ1" s="95" t="s">
        <v>1834</v>
      </c>
      <c r="EA1" s="95" t="s">
        <v>1835</v>
      </c>
      <c r="EB1" s="95" t="s">
        <v>1836</v>
      </c>
      <c r="EC1" s="95" t="s">
        <v>1837</v>
      </c>
      <c r="ED1" s="95" t="s">
        <v>1838</v>
      </c>
      <c r="EE1" s="95" t="s">
        <v>1839</v>
      </c>
      <c r="EF1" s="95" t="s">
        <v>1840</v>
      </c>
      <c r="EG1" s="95" t="s">
        <v>1841</v>
      </c>
      <c r="EH1" s="95" t="s">
        <v>1842</v>
      </c>
      <c r="EI1" s="95" t="s">
        <v>1843</v>
      </c>
      <c r="EJ1" s="95" t="s">
        <v>1844</v>
      </c>
      <c r="EK1" s="95" t="s">
        <v>1845</v>
      </c>
      <c r="EL1" s="95" t="s">
        <v>1846</v>
      </c>
      <c r="EM1" s="95" t="s">
        <v>1847</v>
      </c>
      <c r="EN1" s="95" t="s">
        <v>1848</v>
      </c>
      <c r="EO1" s="95" t="s">
        <v>1849</v>
      </c>
      <c r="EP1" s="95" t="s">
        <v>1850</v>
      </c>
      <c r="EQ1" s="95" t="s">
        <v>1851</v>
      </c>
      <c r="ER1" s="95" t="s">
        <v>1852</v>
      </c>
      <c r="ES1" s="95" t="s">
        <v>1853</v>
      </c>
      <c r="ET1" s="95" t="s">
        <v>1854</v>
      </c>
      <c r="EU1" s="95" t="s">
        <v>1855</v>
      </c>
      <c r="EV1" s="95" t="s">
        <v>1856</v>
      </c>
      <c r="EW1" s="95" t="s">
        <v>1857</v>
      </c>
      <c r="EX1" s="95" t="s">
        <v>1858</v>
      </c>
      <c r="EY1" s="95" t="s">
        <v>1859</v>
      </c>
      <c r="EZ1" s="95" t="s">
        <v>1860</v>
      </c>
      <c r="FA1" s="95" t="s">
        <v>1861</v>
      </c>
      <c r="FB1" s="95" t="s">
        <v>1862</v>
      </c>
      <c r="FC1" s="95" t="s">
        <v>1863</v>
      </c>
      <c r="FD1" s="95" t="s">
        <v>1864</v>
      </c>
      <c r="FE1" s="95" t="s">
        <v>1865</v>
      </c>
      <c r="FF1" s="95" t="s">
        <v>1866</v>
      </c>
      <c r="FG1" s="95" t="s">
        <v>1867</v>
      </c>
      <c r="FH1" s="95" t="s">
        <v>1868</v>
      </c>
      <c r="FI1" s="95" t="s">
        <v>1869</v>
      </c>
      <c r="FJ1" s="95" t="s">
        <v>1870</v>
      </c>
      <c r="FK1" s="95" t="s">
        <v>1871</v>
      </c>
      <c r="FL1" s="95" t="s">
        <v>1872</v>
      </c>
      <c r="FM1" s="95" t="s">
        <v>1873</v>
      </c>
      <c r="FN1" s="95" t="s">
        <v>1874</v>
      </c>
      <c r="FO1" s="95" t="s">
        <v>1875</v>
      </c>
      <c r="FP1" s="95" t="s">
        <v>1876</v>
      </c>
      <c r="FQ1" s="95" t="s">
        <v>1877</v>
      </c>
      <c r="FR1" s="95" t="s">
        <v>1878</v>
      </c>
      <c r="FS1" s="95" t="s">
        <v>1879</v>
      </c>
      <c r="FT1" s="95" t="s">
        <v>1880</v>
      </c>
      <c r="FU1" s="95" t="s">
        <v>1881</v>
      </c>
      <c r="FV1" s="95" t="s">
        <v>1882</v>
      </c>
      <c r="FW1" s="95" t="s">
        <v>1883</v>
      </c>
      <c r="FX1" s="95" t="s">
        <v>1884</v>
      </c>
      <c r="FY1" s="95" t="s">
        <v>1885</v>
      </c>
      <c r="FZ1" s="95" t="s">
        <v>1886</v>
      </c>
      <c r="GA1" s="95" t="s">
        <v>1887</v>
      </c>
      <c r="GB1" s="95" t="s">
        <v>1888</v>
      </c>
      <c r="GC1" s="95" t="s">
        <v>1889</v>
      </c>
      <c r="GD1" s="95" t="s">
        <v>1890</v>
      </c>
      <c r="GE1" s="95" t="s">
        <v>1891</v>
      </c>
      <c r="GF1" s="95" t="s">
        <v>1892</v>
      </c>
      <c r="GG1" s="95" t="s">
        <v>1893</v>
      </c>
      <c r="GH1" s="95" t="s">
        <v>1894</v>
      </c>
      <c r="GI1" s="95" t="s">
        <v>1895</v>
      </c>
      <c r="GJ1" s="95" t="s">
        <v>1896</v>
      </c>
      <c r="GK1" s="95" t="s">
        <v>1897</v>
      </c>
      <c r="GL1" s="95" t="s">
        <v>1898</v>
      </c>
      <c r="GM1" s="95" t="s">
        <v>1899</v>
      </c>
      <c r="GN1" s="95" t="s">
        <v>1900</v>
      </c>
      <c r="GO1" s="95" t="s">
        <v>1901</v>
      </c>
      <c r="GP1" s="95" t="s">
        <v>1902</v>
      </c>
      <c r="GQ1" s="95" t="s">
        <v>1903</v>
      </c>
      <c r="GR1" s="95" t="s">
        <v>1904</v>
      </c>
      <c r="GS1" s="95" t="s">
        <v>1905</v>
      </c>
      <c r="GT1" s="95" t="s">
        <v>1906</v>
      </c>
      <c r="GU1" s="95" t="s">
        <v>1907</v>
      </c>
      <c r="GV1" s="95" t="s">
        <v>1908</v>
      </c>
      <c r="GW1" s="95" t="s">
        <v>1909</v>
      </c>
      <c r="GX1" s="95" t="s">
        <v>1910</v>
      </c>
      <c r="GY1" s="95" t="s">
        <v>1911</v>
      </c>
      <c r="GZ1" s="95" t="s">
        <v>1912</v>
      </c>
      <c r="HA1" s="95" t="s">
        <v>1913</v>
      </c>
      <c r="HB1" s="95" t="s">
        <v>1914</v>
      </c>
      <c r="HC1" s="95" t="s">
        <v>1915</v>
      </c>
      <c r="HD1" s="95" t="s">
        <v>1916</v>
      </c>
      <c r="HE1" s="95" t="s">
        <v>1917</v>
      </c>
      <c r="HF1" s="95" t="s">
        <v>1918</v>
      </c>
      <c r="HG1" s="95" t="s">
        <v>1919</v>
      </c>
      <c r="HH1" s="95" t="s">
        <v>1920</v>
      </c>
      <c r="HI1" s="95" t="s">
        <v>1921</v>
      </c>
      <c r="HJ1" s="95" t="s">
        <v>1922</v>
      </c>
      <c r="HK1" s="95" t="s">
        <v>1923</v>
      </c>
      <c r="HL1" s="95" t="s">
        <v>1924</v>
      </c>
      <c r="HM1" s="95" t="s">
        <v>1925</v>
      </c>
      <c r="HN1" s="95" t="s">
        <v>1926</v>
      </c>
      <c r="HO1" s="95" t="s">
        <v>1927</v>
      </c>
      <c r="HP1" s="95" t="s">
        <v>1928</v>
      </c>
      <c r="HQ1" s="95" t="s">
        <v>1929</v>
      </c>
      <c r="HR1" s="95" t="s">
        <v>1930</v>
      </c>
      <c r="HS1" s="95" t="s">
        <v>1931</v>
      </c>
      <c r="HT1" s="95" t="s">
        <v>1932</v>
      </c>
      <c r="HU1" s="95" t="s">
        <v>1933</v>
      </c>
      <c r="HV1" s="95" t="s">
        <v>1934</v>
      </c>
      <c r="HW1" s="95" t="s">
        <v>1935</v>
      </c>
      <c r="HX1" s="95" t="s">
        <v>1936</v>
      </c>
      <c r="HY1" s="95" t="s">
        <v>1937</v>
      </c>
      <c r="HZ1" s="95" t="s">
        <v>1938</v>
      </c>
      <c r="IA1" s="95" t="s">
        <v>1939</v>
      </c>
      <c r="IB1" s="95" t="s">
        <v>1940</v>
      </c>
      <c r="IC1" s="95" t="s">
        <v>1941</v>
      </c>
      <c r="ID1" s="95" t="s">
        <v>1942</v>
      </c>
      <c r="IE1" s="95" t="s">
        <v>1943</v>
      </c>
      <c r="IF1" s="95" t="s">
        <v>1944</v>
      </c>
      <c r="IG1" s="95" t="s">
        <v>1945</v>
      </c>
      <c r="IH1" s="95" t="s">
        <v>1946</v>
      </c>
      <c r="II1" s="95" t="s">
        <v>1947</v>
      </c>
      <c r="IJ1" s="95" t="s">
        <v>1948</v>
      </c>
      <c r="IK1" s="95" t="s">
        <v>1949</v>
      </c>
      <c r="IL1" s="95" t="s">
        <v>1950</v>
      </c>
      <c r="IM1" s="95" t="s">
        <v>1951</v>
      </c>
      <c r="IN1" s="95" t="s">
        <v>1952</v>
      </c>
      <c r="IO1" s="95" t="s">
        <v>1953</v>
      </c>
      <c r="IP1" s="95" t="s">
        <v>1954</v>
      </c>
      <c r="IQ1" s="95" t="s">
        <v>1955</v>
      </c>
      <c r="IR1" s="95" t="s">
        <v>1956</v>
      </c>
      <c r="IS1" s="95" t="s">
        <v>1957</v>
      </c>
      <c r="IT1" s="95" t="s">
        <v>1958</v>
      </c>
      <c r="IU1" s="95" t="s">
        <v>1959</v>
      </c>
      <c r="IV1" s="95" t="s">
        <v>1960</v>
      </c>
      <c r="IW1" s="95" t="s">
        <v>1961</v>
      </c>
      <c r="IX1" s="95" t="s">
        <v>1962</v>
      </c>
      <c r="IY1" s="95" t="s">
        <v>1963</v>
      </c>
      <c r="IZ1" s="95" t="s">
        <v>1964</v>
      </c>
      <c r="JA1" s="95" t="s">
        <v>1965</v>
      </c>
      <c r="JB1" s="95" t="s">
        <v>1966</v>
      </c>
      <c r="JC1" s="95" t="s">
        <v>1967</v>
      </c>
      <c r="JD1" s="95" t="s">
        <v>1968</v>
      </c>
      <c r="JE1" s="95" t="s">
        <v>1969</v>
      </c>
      <c r="JF1" s="95" t="s">
        <v>1970</v>
      </c>
      <c r="JG1" s="95" t="s">
        <v>1971</v>
      </c>
      <c r="JH1" s="95" t="s">
        <v>1972</v>
      </c>
      <c r="JI1" s="95" t="s">
        <v>1973</v>
      </c>
      <c r="JJ1" s="95" t="s">
        <v>1974</v>
      </c>
      <c r="JK1" s="95" t="s">
        <v>1975</v>
      </c>
      <c r="JL1" s="95" t="s">
        <v>1976</v>
      </c>
      <c r="JM1" s="95" t="s">
        <v>1977</v>
      </c>
      <c r="JN1" s="95" t="s">
        <v>1978</v>
      </c>
      <c r="JO1" s="95" t="s">
        <v>1979</v>
      </c>
      <c r="JP1" s="95" t="s">
        <v>1980</v>
      </c>
      <c r="JQ1" s="95" t="s">
        <v>1981</v>
      </c>
      <c r="JR1" s="95" t="s">
        <v>1982</v>
      </c>
      <c r="JS1" s="95" t="s">
        <v>1983</v>
      </c>
      <c r="JT1" s="95" t="s">
        <v>1984</v>
      </c>
      <c r="JU1" s="95" t="s">
        <v>1985</v>
      </c>
      <c r="JV1" s="95" t="s">
        <v>1986</v>
      </c>
      <c r="JW1" s="95" t="s">
        <v>1987</v>
      </c>
      <c r="JX1" s="95" t="s">
        <v>1988</v>
      </c>
      <c r="JY1" s="95" t="s">
        <v>1989</v>
      </c>
      <c r="JZ1" s="95" t="s">
        <v>1990</v>
      </c>
      <c r="KA1" s="95" t="s">
        <v>1991</v>
      </c>
      <c r="KB1" s="95" t="s">
        <v>1992</v>
      </c>
      <c r="KC1" s="95" t="s">
        <v>1993</v>
      </c>
      <c r="KD1" s="95" t="s">
        <v>1994</v>
      </c>
      <c r="KE1" s="95" t="s">
        <v>1995</v>
      </c>
      <c r="KF1" s="95" t="s">
        <v>1996</v>
      </c>
      <c r="KG1" s="95" t="s">
        <v>1997</v>
      </c>
      <c r="KH1" s="95" t="s">
        <v>1998</v>
      </c>
      <c r="KI1" s="95" t="s">
        <v>1999</v>
      </c>
      <c r="KJ1" s="95" t="s">
        <v>2000</v>
      </c>
      <c r="KK1" s="95" t="s">
        <v>2001</v>
      </c>
      <c r="KL1" s="95" t="s">
        <v>2002</v>
      </c>
      <c r="KM1" s="95" t="s">
        <v>2003</v>
      </c>
      <c r="KN1" s="95" t="s">
        <v>2004</v>
      </c>
      <c r="KO1" s="95" t="s">
        <v>2005</v>
      </c>
      <c r="KP1" s="95" t="s">
        <v>2006</v>
      </c>
      <c r="KQ1" s="95" t="s">
        <v>2007</v>
      </c>
      <c r="KR1" s="95" t="s">
        <v>2008</v>
      </c>
      <c r="KS1" s="95" t="s">
        <v>2009</v>
      </c>
      <c r="KT1" s="95" t="s">
        <v>2010</v>
      </c>
      <c r="KU1" s="95" t="s">
        <v>2011</v>
      </c>
      <c r="KV1" s="95" t="s">
        <v>2012</v>
      </c>
      <c r="KW1" s="95" t="s">
        <v>2013</v>
      </c>
      <c r="KX1" s="95" t="s">
        <v>2014</v>
      </c>
      <c r="KY1" s="95" t="s">
        <v>2015</v>
      </c>
      <c r="KZ1" s="95" t="s">
        <v>2016</v>
      </c>
      <c r="LA1" s="95" t="s">
        <v>2017</v>
      </c>
      <c r="LB1" s="95" t="s">
        <v>2018</v>
      </c>
      <c r="LC1" s="95" t="s">
        <v>2019</v>
      </c>
      <c r="LD1" s="95" t="s">
        <v>2020</v>
      </c>
      <c r="LE1" s="95" t="s">
        <v>2021</v>
      </c>
      <c r="LF1" s="95" t="s">
        <v>2022</v>
      </c>
      <c r="LG1" s="95" t="s">
        <v>2023</v>
      </c>
      <c r="LH1" s="95" t="s">
        <v>2024</v>
      </c>
      <c r="LI1" s="95" t="s">
        <v>2025</v>
      </c>
      <c r="LJ1" s="95" t="s">
        <v>2026</v>
      </c>
      <c r="LK1" s="95" t="s">
        <v>2027</v>
      </c>
      <c r="LL1" s="95" t="s">
        <v>2028</v>
      </c>
      <c r="LM1" s="95" t="s">
        <v>2029</v>
      </c>
      <c r="LN1" s="95" t="s">
        <v>2030</v>
      </c>
      <c r="LO1" s="95" t="s">
        <v>2031</v>
      </c>
      <c r="LP1" s="95" t="s">
        <v>2032</v>
      </c>
      <c r="LQ1" s="95" t="s">
        <v>2033</v>
      </c>
      <c r="LR1" s="95" t="s">
        <v>2034</v>
      </c>
    </row>
    <row r="2" spans="1:330" x14ac:dyDescent="0.35">
      <c r="A2" s="23" t="s">
        <v>2035</v>
      </c>
      <c r="B2" s="23" t="s">
        <v>2036</v>
      </c>
      <c r="C2" s="24" t="s">
        <v>2864</v>
      </c>
      <c r="D2" s="23" t="s">
        <v>2037</v>
      </c>
      <c r="E2" s="23" t="s">
        <v>2038</v>
      </c>
      <c r="F2" s="23" t="s">
        <v>2039</v>
      </c>
      <c r="G2" s="25">
        <v>2.4777010000000002</v>
      </c>
      <c r="H2" s="25">
        <v>2.581998</v>
      </c>
      <c r="I2" s="25">
        <v>2.4135</v>
      </c>
      <c r="J2" s="25">
        <v>2.3231989999999998</v>
      </c>
      <c r="K2" s="25">
        <v>2.3940000000000001</v>
      </c>
      <c r="L2" s="25">
        <v>2.3904969999999999</v>
      </c>
      <c r="M2" s="25">
        <v>2.3323019999999999</v>
      </c>
      <c r="N2" s="25">
        <v>2.3484980000000002</v>
      </c>
      <c r="O2" s="25">
        <v>2.4061669999999999</v>
      </c>
      <c r="P2" s="25">
        <v>2.1844000000000001</v>
      </c>
      <c r="Q2" s="25">
        <v>2.0428999999999999</v>
      </c>
      <c r="R2" s="25">
        <v>2.0230999999999999</v>
      </c>
      <c r="S2" s="25">
        <v>1.915</v>
      </c>
      <c r="T2" s="25">
        <v>1.7841</v>
      </c>
      <c r="U2" s="25">
        <v>1.6680999999999999</v>
      </c>
      <c r="V2" s="25">
        <v>1.7020999999999999</v>
      </c>
      <c r="W2" s="25">
        <v>1.7201</v>
      </c>
      <c r="X2" s="25">
        <v>1.7202</v>
      </c>
      <c r="Y2" s="25">
        <v>1.7475000000000001</v>
      </c>
      <c r="Z2" s="25">
        <v>1.9185000000000001</v>
      </c>
      <c r="AA2" s="25">
        <v>1.8625</v>
      </c>
      <c r="AB2" s="25">
        <v>1.8605</v>
      </c>
      <c r="AC2" s="25">
        <v>1.9739</v>
      </c>
      <c r="AD2" s="25">
        <v>2.0409999999999999</v>
      </c>
      <c r="AE2" s="25">
        <v>2.0665</v>
      </c>
      <c r="AF2" s="25">
        <v>2.1715</v>
      </c>
      <c r="AG2" s="25">
        <v>2.202</v>
      </c>
      <c r="AH2" s="25">
        <v>2.2250000000000001</v>
      </c>
      <c r="AI2" s="25">
        <v>2.1640000000000001</v>
      </c>
      <c r="AJ2" s="25">
        <v>2.3570000000000002</v>
      </c>
      <c r="AK2" s="25">
        <v>2.3883000000000001</v>
      </c>
      <c r="AL2" s="25">
        <v>2.3919999999999999</v>
      </c>
      <c r="AM2" s="25">
        <v>2.242</v>
      </c>
      <c r="AN2" s="25">
        <v>1.9383999999999999</v>
      </c>
      <c r="AO2" s="25">
        <v>1.8105</v>
      </c>
      <c r="AP2" s="25">
        <v>1.911</v>
      </c>
      <c r="AQ2" s="25">
        <v>1.7833000000000001</v>
      </c>
      <c r="AR2" s="25">
        <v>1.7430000000000001</v>
      </c>
      <c r="AS2" s="25">
        <v>1.6947000000000001</v>
      </c>
      <c r="AT2" s="25">
        <v>1.6174999999999999</v>
      </c>
      <c r="AU2" s="25">
        <v>1.4816</v>
      </c>
      <c r="AV2" s="25">
        <v>1.5346</v>
      </c>
      <c r="AW2" s="25">
        <v>1.4950000000000001</v>
      </c>
      <c r="AX2" s="25">
        <v>1.452</v>
      </c>
      <c r="AY2" s="25">
        <v>1.4415</v>
      </c>
      <c r="AZ2" s="25">
        <v>1.3563000000000001</v>
      </c>
      <c r="BA2" s="25">
        <v>1.2386999999999999</v>
      </c>
      <c r="BB2" s="25">
        <v>1.1579999999999999</v>
      </c>
      <c r="BC2" s="25">
        <v>1.23</v>
      </c>
      <c r="BD2" s="25">
        <v>1.3120000000000001</v>
      </c>
      <c r="BE2" s="25">
        <v>1.407</v>
      </c>
      <c r="BF2" s="25">
        <v>1.4455</v>
      </c>
      <c r="BG2" s="25">
        <v>1.4728000000000001</v>
      </c>
      <c r="BH2" s="25">
        <v>1.5335000000000001</v>
      </c>
      <c r="BI2" s="25">
        <v>1.4477</v>
      </c>
      <c r="BJ2" s="25">
        <v>1.4837</v>
      </c>
      <c r="BK2" s="25">
        <v>1.6042000000000001</v>
      </c>
      <c r="BL2" s="25">
        <v>1.6125</v>
      </c>
      <c r="BM2" s="25">
        <v>1.629</v>
      </c>
      <c r="BN2" s="25">
        <v>1.887</v>
      </c>
      <c r="BO2" s="25">
        <v>1.8845000000000001</v>
      </c>
      <c r="BP2" s="25">
        <v>1.7055</v>
      </c>
      <c r="BQ2" s="25">
        <v>1.6859999999999999</v>
      </c>
      <c r="BR2" s="25">
        <v>1.8080000000000001</v>
      </c>
      <c r="BS2" s="25">
        <v>1.6855</v>
      </c>
      <c r="BT2" s="25">
        <v>1.5502</v>
      </c>
      <c r="BU2" s="25">
        <v>1.619</v>
      </c>
      <c r="BV2" s="25">
        <v>1.6125</v>
      </c>
      <c r="BW2" s="25">
        <v>1.6455</v>
      </c>
      <c r="BX2" s="25">
        <v>1.744</v>
      </c>
      <c r="BY2" s="25">
        <v>1.8705000000000001</v>
      </c>
      <c r="BZ2" s="25">
        <v>1.9295</v>
      </c>
      <c r="CA2" s="25">
        <v>1.7464999999999999</v>
      </c>
      <c r="CB2" s="25">
        <v>1.6214999999999999</v>
      </c>
      <c r="CC2" s="25">
        <v>1.7504999999999999</v>
      </c>
      <c r="CD2" s="25">
        <v>1.8677999999999999</v>
      </c>
      <c r="CE2" s="25">
        <v>1.7350000000000001</v>
      </c>
      <c r="CF2" s="25">
        <v>1.903</v>
      </c>
      <c r="CG2" s="25">
        <v>1.7769999999999999</v>
      </c>
      <c r="CH2" s="25">
        <v>1.5149999999999999</v>
      </c>
      <c r="CI2" s="25">
        <v>1.5062</v>
      </c>
      <c r="CJ2" s="25">
        <v>1.5004999999999999</v>
      </c>
      <c r="CK2" s="25">
        <v>1.4982</v>
      </c>
      <c r="CL2" s="25">
        <v>1.478</v>
      </c>
      <c r="CM2" s="25">
        <v>1.4844999999999999</v>
      </c>
      <c r="CN2" s="25">
        <v>1.5431999999999999</v>
      </c>
      <c r="CO2" s="25">
        <v>1.5771999999999999</v>
      </c>
      <c r="CP2" s="25">
        <v>1.5645</v>
      </c>
      <c r="CQ2" s="25">
        <v>1.6279999999999999</v>
      </c>
      <c r="CR2" s="25">
        <v>1.5908</v>
      </c>
      <c r="CS2" s="25">
        <v>1.5825</v>
      </c>
      <c r="CT2" s="25">
        <v>1.5505</v>
      </c>
      <c r="CU2" s="25">
        <v>1.5262</v>
      </c>
      <c r="CV2" s="25">
        <v>1.5537000000000001</v>
      </c>
      <c r="CW2" s="25">
        <v>1.5640000000000001</v>
      </c>
      <c r="CX2" s="25">
        <v>1.712</v>
      </c>
      <c r="CY2" s="25">
        <v>1.6412329999999999</v>
      </c>
      <c r="CZ2" s="25">
        <v>1.6636</v>
      </c>
      <c r="DA2" s="25">
        <v>1.6153</v>
      </c>
      <c r="DB2" s="25">
        <v>1.6453</v>
      </c>
      <c r="DC2" s="25">
        <v>1.6745000000000001</v>
      </c>
      <c r="DD2" s="25">
        <v>1.6673</v>
      </c>
      <c r="DE2" s="25">
        <v>1.6997</v>
      </c>
      <c r="DF2" s="25">
        <v>1.6639999999999999</v>
      </c>
      <c r="DG2" s="25">
        <v>1.6136999999999999</v>
      </c>
      <c r="DH2" s="25">
        <v>1.5768</v>
      </c>
      <c r="DI2" s="25">
        <v>1.6466000000000001</v>
      </c>
      <c r="DJ2" s="25">
        <v>1.6197999999999999</v>
      </c>
      <c r="DK2" s="25">
        <v>1.5952</v>
      </c>
      <c r="DL2" s="25">
        <v>1.5141</v>
      </c>
      <c r="DM2" s="25">
        <v>1.4782999999999999</v>
      </c>
      <c r="DN2" s="25">
        <v>1.4950000000000001</v>
      </c>
      <c r="DO2" s="25">
        <v>1.4217</v>
      </c>
      <c r="DP2" s="25">
        <v>1.4066000000000001</v>
      </c>
      <c r="DQ2" s="25">
        <v>1.4699</v>
      </c>
      <c r="DR2" s="25">
        <v>1.4556</v>
      </c>
      <c r="DS2" s="25">
        <v>1.4296329999999999</v>
      </c>
      <c r="DT2" s="25">
        <v>1.5258</v>
      </c>
      <c r="DU2" s="25">
        <v>1.5726</v>
      </c>
      <c r="DV2" s="25">
        <v>1.6094999999999999</v>
      </c>
      <c r="DW2" s="25">
        <v>1.5805</v>
      </c>
      <c r="DX2" s="25">
        <v>1.6501999999999999</v>
      </c>
      <c r="DY2" s="25">
        <v>1.6614</v>
      </c>
      <c r="DZ2" s="25">
        <v>1.7905</v>
      </c>
      <c r="EA2" s="25">
        <v>1.8379000000000001</v>
      </c>
      <c r="EB2" s="25">
        <v>1.8137000000000001</v>
      </c>
      <c r="EC2" s="25">
        <v>1.8093999999999999</v>
      </c>
      <c r="ED2" s="25">
        <v>1.9198999999999999</v>
      </c>
      <c r="EE2" s="25">
        <v>1.8904000000000001</v>
      </c>
      <c r="EF2" s="25">
        <v>1.7925</v>
      </c>
      <c r="EG2" s="25">
        <v>1.7687999999999999</v>
      </c>
      <c r="EH2" s="25">
        <v>1.7165999999999999</v>
      </c>
      <c r="EI2" s="25">
        <v>1.7344999999999999</v>
      </c>
      <c r="EJ2" s="25">
        <v>1.8493999999999999</v>
      </c>
      <c r="EK2" s="25">
        <v>1.8682000000000001</v>
      </c>
      <c r="EL2" s="25">
        <v>1.9570000000000001</v>
      </c>
      <c r="EM2" s="25">
        <v>1.9613</v>
      </c>
      <c r="EN2" s="25">
        <v>2.0064000000000002</v>
      </c>
      <c r="EO2" s="25">
        <v>2.0373999999999999</v>
      </c>
      <c r="EP2" s="25">
        <v>1.9908999999999999</v>
      </c>
      <c r="EQ2" s="25">
        <v>1.9875</v>
      </c>
      <c r="ER2" s="25">
        <v>1.9901</v>
      </c>
      <c r="ES2" s="25">
        <v>1.7821</v>
      </c>
      <c r="ET2" s="25">
        <v>1.4376</v>
      </c>
      <c r="EU2" s="25">
        <v>1.4331</v>
      </c>
      <c r="EV2" s="25">
        <v>1.6468</v>
      </c>
      <c r="EW2" s="25">
        <v>1.5992999999999999</v>
      </c>
      <c r="EX2" s="25">
        <v>1.6148</v>
      </c>
      <c r="EY2" s="25">
        <v>1.5166999999999999</v>
      </c>
      <c r="EZ2" s="25">
        <v>1.4962</v>
      </c>
      <c r="FA2" s="25">
        <v>1.5754999999999999</v>
      </c>
      <c r="FB2" s="25">
        <v>1.5654999999999999</v>
      </c>
      <c r="FC2" s="25">
        <v>1.603</v>
      </c>
      <c r="FD2" s="25">
        <v>1.6055999999999999</v>
      </c>
      <c r="FE2" s="25">
        <v>1.5579000000000001</v>
      </c>
      <c r="FF2" s="25">
        <v>1.5461</v>
      </c>
      <c r="FG2" s="25">
        <v>1.5981000000000001</v>
      </c>
      <c r="FH2" s="25">
        <v>1.5686</v>
      </c>
      <c r="FI2" s="25">
        <v>1.6149</v>
      </c>
      <c r="FJ2" s="25">
        <v>1.6168</v>
      </c>
      <c r="FK2" s="25">
        <v>1.5163329999999999</v>
      </c>
      <c r="FL2" s="25">
        <v>1.5166999999999999</v>
      </c>
      <c r="FM2" s="25">
        <v>1.6194</v>
      </c>
      <c r="FN2" s="25">
        <v>1.6528</v>
      </c>
      <c r="FO2" s="25">
        <v>1.6673</v>
      </c>
      <c r="FP2" s="25">
        <v>1.7097</v>
      </c>
      <c r="FQ2" s="25">
        <v>1.6212</v>
      </c>
      <c r="FR2" s="25">
        <v>1.5608</v>
      </c>
      <c r="FS2" s="25">
        <v>1.4846999999999999</v>
      </c>
      <c r="FT2" s="25">
        <v>1.5729</v>
      </c>
      <c r="FU2" s="25">
        <v>1.5146999999999999</v>
      </c>
      <c r="FV2" s="25">
        <v>1.4819</v>
      </c>
      <c r="FW2" s="25">
        <v>1.4378</v>
      </c>
      <c r="FX2" s="25">
        <v>1.3429</v>
      </c>
      <c r="FY2" s="25">
        <v>1.2990999999999999</v>
      </c>
      <c r="FZ2" s="25">
        <v>1.2302999999999999</v>
      </c>
      <c r="GA2" s="25">
        <v>1.2506999999999999</v>
      </c>
      <c r="GB2" s="25">
        <v>1.2989999999999999</v>
      </c>
      <c r="GC2" s="25">
        <v>1.3415999999999999</v>
      </c>
      <c r="GD2" s="25">
        <v>1.351</v>
      </c>
      <c r="GE2" s="25">
        <v>1.403467</v>
      </c>
      <c r="GF2" s="25">
        <v>1.3203</v>
      </c>
      <c r="GG2" s="25">
        <v>1.3041</v>
      </c>
      <c r="GH2" s="25">
        <v>1.2768999999999999</v>
      </c>
      <c r="GI2" s="25">
        <v>1.3029999999999999</v>
      </c>
      <c r="GJ2" s="25">
        <v>1.2727999999999999</v>
      </c>
      <c r="GK2" s="25">
        <v>1.232</v>
      </c>
      <c r="GL2" s="25">
        <v>1.321</v>
      </c>
      <c r="GM2" s="25">
        <v>1.2403</v>
      </c>
      <c r="GN2" s="25">
        <v>1.2359</v>
      </c>
      <c r="GO2" s="25">
        <v>1.2924</v>
      </c>
      <c r="GP2" s="25">
        <v>1.3649</v>
      </c>
      <c r="GQ2" s="25">
        <v>1.3795999999999999</v>
      </c>
      <c r="GR2" s="25">
        <v>1.3818999999999999</v>
      </c>
      <c r="GS2" s="25">
        <v>1.3484</v>
      </c>
      <c r="GT2" s="25">
        <v>1.3476999999999999</v>
      </c>
      <c r="GU2" s="25">
        <v>1.3162</v>
      </c>
      <c r="GV2" s="25">
        <v>1.2142999999999999</v>
      </c>
      <c r="GW2" s="25">
        <v>1.117</v>
      </c>
      <c r="GX2" s="25">
        <v>1.2039</v>
      </c>
      <c r="GY2" s="25">
        <v>1.2363999999999999</v>
      </c>
      <c r="GZ2" s="25">
        <v>1.2714000000000001</v>
      </c>
      <c r="HA2" s="25">
        <v>1.2206999999999999</v>
      </c>
      <c r="HB2" s="25">
        <v>1.2746999999999999</v>
      </c>
      <c r="HC2" s="25">
        <v>1.2629999999999999</v>
      </c>
      <c r="HD2" s="26">
        <v>1.27</v>
      </c>
      <c r="HE2" s="26">
        <v>1.27</v>
      </c>
      <c r="HF2" s="26">
        <v>1.2699990000000001</v>
      </c>
      <c r="HG2" s="26">
        <v>1.27</v>
      </c>
      <c r="HH2" s="26">
        <v>1.27</v>
      </c>
      <c r="HI2" s="26">
        <v>1.27</v>
      </c>
      <c r="HJ2" s="26">
        <v>1.27</v>
      </c>
      <c r="HK2" s="26">
        <v>1.2714620000000001</v>
      </c>
      <c r="HL2" s="26">
        <v>1.2741180000000001</v>
      </c>
      <c r="HM2" s="26">
        <v>1.27677</v>
      </c>
      <c r="HN2" s="26">
        <v>1.280567</v>
      </c>
      <c r="HO2" s="26">
        <v>1.285158</v>
      </c>
      <c r="HP2" s="26">
        <v>1.2897419999999999</v>
      </c>
      <c r="HQ2" s="26">
        <v>1.294319</v>
      </c>
      <c r="HR2" s="26">
        <v>1.298889</v>
      </c>
      <c r="HS2" s="26">
        <v>1.3034539999999999</v>
      </c>
      <c r="HT2" s="26">
        <v>1.308012</v>
      </c>
      <c r="HU2" s="26">
        <v>1.311688</v>
      </c>
      <c r="HV2" s="26">
        <v>1.315358</v>
      </c>
      <c r="HW2" s="26">
        <v>1.3190230000000001</v>
      </c>
      <c r="HX2" s="26">
        <v>1.3226819999999999</v>
      </c>
      <c r="HY2" s="26">
        <v>1.326336</v>
      </c>
      <c r="HZ2" s="26">
        <v>1.3299840000000001</v>
      </c>
      <c r="IA2" s="26">
        <v>1.333626</v>
      </c>
      <c r="IB2" s="26">
        <v>1.337262</v>
      </c>
      <c r="IC2" s="26">
        <v>1.3408929999999999</v>
      </c>
      <c r="ID2" s="26">
        <v>1.344519</v>
      </c>
      <c r="IE2" s="26">
        <v>1.348139</v>
      </c>
      <c r="IF2" s="26">
        <v>1.351753</v>
      </c>
      <c r="IG2" s="26">
        <v>1.355361</v>
      </c>
      <c r="IH2" s="26">
        <v>1.3589629999999999</v>
      </c>
      <c r="II2" s="26">
        <v>1.36256</v>
      </c>
      <c r="IJ2" s="26">
        <v>1.366153</v>
      </c>
      <c r="IK2" s="26">
        <v>1.369739</v>
      </c>
      <c r="IL2" s="26">
        <v>1.373319</v>
      </c>
      <c r="IM2" s="26">
        <v>1.3768929999999999</v>
      </c>
      <c r="IN2" s="26">
        <v>1.3804620000000001</v>
      </c>
      <c r="IO2" s="26">
        <v>1.3840269999999999</v>
      </c>
      <c r="IP2" s="26">
        <v>1.3865700000000001</v>
      </c>
      <c r="IQ2" s="26">
        <v>1.3891100000000001</v>
      </c>
      <c r="IR2" s="26">
        <v>1.391645</v>
      </c>
      <c r="IS2" s="26">
        <v>1.3941749999999999</v>
      </c>
      <c r="IT2" s="26">
        <v>1.396703</v>
      </c>
      <c r="IU2" s="26">
        <v>1.3977090000000001</v>
      </c>
      <c r="IV2" s="26">
        <v>1.398712</v>
      </c>
      <c r="IW2" s="26">
        <v>1.39924</v>
      </c>
      <c r="IX2" s="26">
        <v>1.399767</v>
      </c>
      <c r="IY2" s="26">
        <v>1.400293</v>
      </c>
      <c r="IZ2" s="26">
        <v>1.4008149999999999</v>
      </c>
      <c r="JA2" s="26">
        <v>1.3999200000000001</v>
      </c>
      <c r="JB2" s="26">
        <v>1.4</v>
      </c>
      <c r="JC2" s="26">
        <v>1.4</v>
      </c>
      <c r="JD2" s="26">
        <v>1.4</v>
      </c>
      <c r="JE2" s="26">
        <v>1.4</v>
      </c>
      <c r="JF2" s="26">
        <v>1.4</v>
      </c>
      <c r="JG2" s="26">
        <v>1.4</v>
      </c>
      <c r="JH2" s="26">
        <v>1.4</v>
      </c>
      <c r="JI2" s="26">
        <v>1.4</v>
      </c>
      <c r="JJ2" s="26">
        <v>1.4</v>
      </c>
      <c r="JK2" s="26">
        <v>1.4</v>
      </c>
      <c r="JL2" s="26">
        <v>1.4</v>
      </c>
      <c r="JM2" s="26">
        <v>1.4</v>
      </c>
      <c r="JN2" s="26">
        <v>1.4</v>
      </c>
      <c r="JO2" s="26">
        <v>1.4</v>
      </c>
      <c r="JP2" s="26">
        <v>1.4</v>
      </c>
      <c r="JQ2" s="26">
        <v>1.4</v>
      </c>
      <c r="JR2" s="26">
        <v>1.4</v>
      </c>
      <c r="JS2" s="26">
        <v>1.4</v>
      </c>
      <c r="JT2" s="26">
        <v>1.4</v>
      </c>
      <c r="JU2" s="26">
        <v>1.4</v>
      </c>
      <c r="JV2" s="26">
        <v>1.4</v>
      </c>
      <c r="JW2" s="26">
        <v>1.4</v>
      </c>
      <c r="JX2" s="26">
        <v>1.4</v>
      </c>
      <c r="JY2" s="26">
        <v>1.4</v>
      </c>
      <c r="JZ2" s="26">
        <v>1.4</v>
      </c>
      <c r="KA2" s="26">
        <v>1.4</v>
      </c>
      <c r="KB2" s="26">
        <v>1.4</v>
      </c>
      <c r="KC2" s="26">
        <v>1.4</v>
      </c>
      <c r="KD2" s="26">
        <v>1.4</v>
      </c>
      <c r="KE2" s="26">
        <v>1.4</v>
      </c>
      <c r="KF2" s="26">
        <v>1.4</v>
      </c>
      <c r="KG2" s="26">
        <v>1.4</v>
      </c>
      <c r="KH2" s="26">
        <v>1.4</v>
      </c>
      <c r="KI2" s="26">
        <v>1.4</v>
      </c>
      <c r="KJ2" s="26">
        <v>1.4</v>
      </c>
      <c r="KK2" s="26">
        <v>1.4</v>
      </c>
      <c r="KL2" s="26">
        <v>1.4</v>
      </c>
      <c r="KM2" s="26">
        <v>1.4</v>
      </c>
      <c r="KN2" s="26">
        <v>1.4</v>
      </c>
      <c r="KO2" s="26">
        <v>1.4</v>
      </c>
      <c r="KP2" s="26">
        <v>1.4</v>
      </c>
      <c r="KQ2" s="26">
        <v>1.4</v>
      </c>
      <c r="KR2" s="26">
        <v>1.4</v>
      </c>
      <c r="KS2" s="26">
        <v>1.4</v>
      </c>
      <c r="KT2" s="26">
        <v>1.4</v>
      </c>
      <c r="KU2" s="26">
        <v>1.4</v>
      </c>
      <c r="KV2" s="26">
        <v>1.4</v>
      </c>
      <c r="KW2" s="26">
        <v>1.4</v>
      </c>
      <c r="KX2" s="26">
        <v>1.4</v>
      </c>
      <c r="KY2" s="26">
        <v>1.4</v>
      </c>
      <c r="KZ2" s="26">
        <v>1.4</v>
      </c>
      <c r="LA2" s="26">
        <v>1.4</v>
      </c>
      <c r="LB2" s="26">
        <v>1.4</v>
      </c>
      <c r="LC2" s="26">
        <v>1.4</v>
      </c>
      <c r="LD2" s="26">
        <v>1.4</v>
      </c>
      <c r="LE2" s="26">
        <v>1.4</v>
      </c>
      <c r="LF2" s="26">
        <v>1.4</v>
      </c>
      <c r="LG2" s="24" t="s">
        <v>2040</v>
      </c>
      <c r="LH2" s="23" t="b">
        <v>0</v>
      </c>
      <c r="LI2" s="23" t="s">
        <v>2038</v>
      </c>
      <c r="LJ2" s="23" t="s">
        <v>2038</v>
      </c>
      <c r="LK2" s="23">
        <v>2024</v>
      </c>
      <c r="LL2" s="23">
        <v>1</v>
      </c>
      <c r="LM2" s="92">
        <v>45385</v>
      </c>
      <c r="LN2" s="24" t="s">
        <v>2041</v>
      </c>
      <c r="LO2" s="24" t="s">
        <v>2042</v>
      </c>
      <c r="LP2" s="23" t="s">
        <v>2043</v>
      </c>
      <c r="LQ2" s="23" t="s">
        <v>2044</v>
      </c>
      <c r="LR2" s="23" t="s">
        <v>2045</v>
      </c>
    </row>
    <row r="3" spans="1:330" x14ac:dyDescent="0.35">
      <c r="A3" s="23" t="s">
        <v>2035</v>
      </c>
      <c r="B3" s="23" t="s">
        <v>2046</v>
      </c>
      <c r="C3" s="24" t="s">
        <v>2864</v>
      </c>
      <c r="D3" s="23" t="s">
        <v>2037</v>
      </c>
      <c r="E3" s="23" t="s">
        <v>2038</v>
      </c>
      <c r="F3" s="23" t="s">
        <v>2039</v>
      </c>
      <c r="G3" s="25">
        <v>2.4031669999999998</v>
      </c>
      <c r="H3" s="25">
        <v>2.5304329999999999</v>
      </c>
      <c r="I3" s="25">
        <v>2.4792999999999998</v>
      </c>
      <c r="J3" s="25">
        <v>2.378533</v>
      </c>
      <c r="K3" s="25">
        <v>2.2806329999999999</v>
      </c>
      <c r="L3" s="25">
        <v>2.3986670000000001</v>
      </c>
      <c r="M3" s="25">
        <v>2.3511669999999998</v>
      </c>
      <c r="N3" s="25">
        <v>2.3298000000000001</v>
      </c>
      <c r="O3" s="25">
        <v>2.3923329999999998</v>
      </c>
      <c r="P3" s="25">
        <v>2.3241999999999998</v>
      </c>
      <c r="Q3" s="25">
        <v>2.128333</v>
      </c>
      <c r="R3" s="25">
        <v>2.0428000000000002</v>
      </c>
      <c r="S3" s="25">
        <v>1.9990000000000001</v>
      </c>
      <c r="T3" s="25">
        <v>1.8062670000000001</v>
      </c>
      <c r="U3" s="25">
        <v>1.7666999999999999</v>
      </c>
      <c r="V3" s="25">
        <v>1.6509670000000001</v>
      </c>
      <c r="W3" s="25">
        <v>1.713633</v>
      </c>
      <c r="X3" s="25">
        <v>1.719033</v>
      </c>
      <c r="Y3" s="25">
        <v>1.7351669999999999</v>
      </c>
      <c r="Z3" s="25">
        <v>1.8139670000000001</v>
      </c>
      <c r="AA3" s="25">
        <v>1.9278329999999999</v>
      </c>
      <c r="AB3" s="25">
        <v>1.8355669999999999</v>
      </c>
      <c r="AC3" s="25">
        <v>1.931767</v>
      </c>
      <c r="AD3" s="25">
        <v>1.9837670000000001</v>
      </c>
      <c r="AE3" s="25">
        <v>2.0156000000000001</v>
      </c>
      <c r="AF3" s="25">
        <v>2.080867</v>
      </c>
      <c r="AG3" s="25">
        <v>2.2327669999999999</v>
      </c>
      <c r="AH3" s="25">
        <v>2.1594000000000002</v>
      </c>
      <c r="AI3" s="25">
        <v>2.2539669999999998</v>
      </c>
      <c r="AJ3" s="25">
        <v>2.2853669999999999</v>
      </c>
      <c r="AK3" s="25">
        <v>2.3817330000000001</v>
      </c>
      <c r="AL3" s="25">
        <v>2.3863669999999999</v>
      </c>
      <c r="AM3" s="25">
        <v>2.310467</v>
      </c>
      <c r="AN3" s="25">
        <v>2.0807669999999998</v>
      </c>
      <c r="AO3" s="25">
        <v>1.838133</v>
      </c>
      <c r="AP3" s="25">
        <v>1.8838999999999999</v>
      </c>
      <c r="AQ3" s="25">
        <v>1.847167</v>
      </c>
      <c r="AR3" s="25">
        <v>1.780467</v>
      </c>
      <c r="AS3" s="25">
        <v>1.7252000000000001</v>
      </c>
      <c r="AT3" s="25">
        <v>1.649767</v>
      </c>
      <c r="AU3" s="25">
        <v>1.532233</v>
      </c>
      <c r="AV3" s="25">
        <v>1.5545</v>
      </c>
      <c r="AW3" s="25">
        <v>1.5094669999999999</v>
      </c>
      <c r="AX3" s="25">
        <v>1.470167</v>
      </c>
      <c r="AY3" s="25">
        <v>1.4350000000000001</v>
      </c>
      <c r="AZ3" s="25">
        <v>1.396833</v>
      </c>
      <c r="BA3" s="25">
        <v>1.298033</v>
      </c>
      <c r="BB3" s="25">
        <v>1.216367</v>
      </c>
      <c r="BC3" s="25">
        <v>1.114933</v>
      </c>
      <c r="BD3" s="25">
        <v>1.2578670000000001</v>
      </c>
      <c r="BE3" s="25">
        <v>1.3756999999999999</v>
      </c>
      <c r="BF3" s="25">
        <v>1.4362330000000001</v>
      </c>
      <c r="BG3" s="25">
        <v>1.440067</v>
      </c>
      <c r="BH3" s="25">
        <v>1.5093669999999999</v>
      </c>
      <c r="BI3" s="25">
        <v>1.488767</v>
      </c>
      <c r="BJ3" s="25">
        <v>1.4303999999999999</v>
      </c>
      <c r="BK3" s="25">
        <v>1.542033</v>
      </c>
      <c r="BL3" s="25">
        <v>1.641767</v>
      </c>
      <c r="BM3" s="25">
        <v>1.6178669999999999</v>
      </c>
      <c r="BN3" s="25">
        <v>1.7549330000000001</v>
      </c>
      <c r="BO3" s="25">
        <v>1.7961</v>
      </c>
      <c r="BP3" s="25">
        <v>1.8416330000000001</v>
      </c>
      <c r="BQ3" s="25">
        <v>1.6952670000000001</v>
      </c>
      <c r="BR3" s="25">
        <v>1.7918000000000001</v>
      </c>
      <c r="BS3" s="25">
        <v>1.747833</v>
      </c>
      <c r="BT3" s="25">
        <v>1.6283000000000001</v>
      </c>
      <c r="BU3" s="25">
        <v>1.5971329999999999</v>
      </c>
      <c r="BV3" s="25">
        <v>1.5854330000000001</v>
      </c>
      <c r="BW3" s="25">
        <v>1.6577</v>
      </c>
      <c r="BX3" s="25">
        <v>1.6748670000000001</v>
      </c>
      <c r="BY3" s="25">
        <v>1.8621669999999999</v>
      </c>
      <c r="BZ3" s="25">
        <v>1.9452670000000001</v>
      </c>
      <c r="CA3" s="25">
        <v>1.908933</v>
      </c>
      <c r="CB3" s="25">
        <v>1.7084330000000001</v>
      </c>
      <c r="CC3" s="25">
        <v>1.6864330000000001</v>
      </c>
      <c r="CD3" s="25">
        <v>1.7757000000000001</v>
      </c>
      <c r="CE3" s="25">
        <v>1.771533</v>
      </c>
      <c r="CF3" s="25">
        <v>1.808033</v>
      </c>
      <c r="CG3" s="25">
        <v>1.905233</v>
      </c>
      <c r="CH3" s="25">
        <v>1.5795999999999999</v>
      </c>
      <c r="CI3" s="25">
        <v>1.477867</v>
      </c>
      <c r="CJ3" s="25">
        <v>1.535067</v>
      </c>
      <c r="CK3" s="25">
        <v>1.5044999999999999</v>
      </c>
      <c r="CL3" s="25">
        <v>1.4915670000000001</v>
      </c>
      <c r="CM3" s="25">
        <v>1.4884999999999999</v>
      </c>
      <c r="CN3" s="25">
        <v>1.503933</v>
      </c>
      <c r="CO3" s="25">
        <v>1.5513669999999999</v>
      </c>
      <c r="CP3" s="25">
        <v>1.5846</v>
      </c>
      <c r="CQ3" s="25">
        <v>1.5824</v>
      </c>
      <c r="CR3" s="25">
        <v>1.5963670000000001</v>
      </c>
      <c r="CS3" s="25">
        <v>1.573933</v>
      </c>
      <c r="CT3" s="25">
        <v>1.56</v>
      </c>
      <c r="CU3" s="25">
        <v>1.5313669999999999</v>
      </c>
      <c r="CV3" s="25">
        <v>1.523833</v>
      </c>
      <c r="CW3" s="25">
        <v>1.5546</v>
      </c>
      <c r="CX3" s="25">
        <v>1.6378330000000001</v>
      </c>
      <c r="CY3" s="25">
        <v>1.629867</v>
      </c>
      <c r="CZ3" s="25">
        <v>1.6358330000000001</v>
      </c>
      <c r="DA3" s="25">
        <v>1.6250329999999999</v>
      </c>
      <c r="DB3" s="25">
        <v>1.660533</v>
      </c>
      <c r="DC3" s="25">
        <v>1.6459999999999999</v>
      </c>
      <c r="DD3" s="25">
        <v>1.6535329999999999</v>
      </c>
      <c r="DE3" s="25">
        <v>1.652633</v>
      </c>
      <c r="DF3" s="25">
        <v>1.6758999999999999</v>
      </c>
      <c r="DG3" s="25">
        <v>1.6335</v>
      </c>
      <c r="DH3" s="25">
        <v>1.606967</v>
      </c>
      <c r="DI3" s="25">
        <v>1.6021000000000001</v>
      </c>
      <c r="DJ3" s="25">
        <v>1.6306</v>
      </c>
      <c r="DK3" s="25">
        <v>1.606733</v>
      </c>
      <c r="DL3" s="25">
        <v>1.5333669999999999</v>
      </c>
      <c r="DM3" s="25">
        <v>1.4784330000000001</v>
      </c>
      <c r="DN3" s="25">
        <v>1.4463999999999999</v>
      </c>
      <c r="DO3" s="25">
        <v>1.4583999999999999</v>
      </c>
      <c r="DP3" s="25">
        <v>1.4207669999999999</v>
      </c>
      <c r="DQ3" s="25">
        <v>1.437967</v>
      </c>
      <c r="DR3" s="25">
        <v>1.4428000000000001</v>
      </c>
      <c r="DS3" s="25">
        <v>1.425967</v>
      </c>
      <c r="DT3" s="25">
        <v>1.4630000000000001</v>
      </c>
      <c r="DU3" s="25">
        <v>1.5494669999999999</v>
      </c>
      <c r="DV3" s="25">
        <v>1.5720000000000001</v>
      </c>
      <c r="DW3" s="25">
        <v>1.603</v>
      </c>
      <c r="DX3" s="25">
        <v>1.6194329999999999</v>
      </c>
      <c r="DY3" s="25">
        <v>1.6107670000000001</v>
      </c>
      <c r="DZ3" s="25">
        <v>1.7064999999999999</v>
      </c>
      <c r="EA3" s="25">
        <v>1.8391329999999999</v>
      </c>
      <c r="EB3" s="25">
        <v>1.8051999999999999</v>
      </c>
      <c r="EC3" s="25">
        <v>1.8189</v>
      </c>
      <c r="ED3" s="25">
        <v>1.8647670000000001</v>
      </c>
      <c r="EE3" s="25">
        <v>1.890433</v>
      </c>
      <c r="EF3" s="25">
        <v>1.8559000000000001</v>
      </c>
      <c r="EG3" s="25">
        <v>1.7844329999999999</v>
      </c>
      <c r="EH3" s="25">
        <v>1.7481</v>
      </c>
      <c r="EI3" s="25">
        <v>1.752767</v>
      </c>
      <c r="EJ3" s="25">
        <v>1.827167</v>
      </c>
      <c r="EK3" s="25">
        <v>1.8746</v>
      </c>
      <c r="EL3" s="25">
        <v>1.9169</v>
      </c>
      <c r="EM3" s="25">
        <v>1.9546330000000001</v>
      </c>
      <c r="EN3" s="25">
        <v>1.9869669999999999</v>
      </c>
      <c r="EO3" s="25">
        <v>2.0211329999999998</v>
      </c>
      <c r="EP3" s="25">
        <v>2.0444</v>
      </c>
      <c r="EQ3" s="25">
        <v>1.9789330000000001</v>
      </c>
      <c r="ER3" s="25">
        <v>1.9705330000000001</v>
      </c>
      <c r="ES3" s="25">
        <v>1.8918330000000001</v>
      </c>
      <c r="ET3" s="25">
        <v>1.5699000000000001</v>
      </c>
      <c r="EU3" s="25">
        <v>1.4345669999999999</v>
      </c>
      <c r="EV3" s="25">
        <v>1.550333</v>
      </c>
      <c r="EW3" s="25">
        <v>1.6411</v>
      </c>
      <c r="EX3" s="25">
        <v>1.6345000000000001</v>
      </c>
      <c r="EY3" s="25">
        <v>1.5609999999999999</v>
      </c>
      <c r="EZ3" s="25">
        <v>1.4909330000000001</v>
      </c>
      <c r="FA3" s="25">
        <v>1.5512330000000001</v>
      </c>
      <c r="FB3" s="25">
        <v>1.580867</v>
      </c>
      <c r="FC3" s="25">
        <v>1.6028</v>
      </c>
      <c r="FD3" s="25">
        <v>1.629033</v>
      </c>
      <c r="FE3" s="25">
        <v>1.6092</v>
      </c>
      <c r="FF3" s="25">
        <v>1.5716330000000001</v>
      </c>
      <c r="FG3" s="25">
        <v>1.571167</v>
      </c>
      <c r="FH3" s="25">
        <v>1.583</v>
      </c>
      <c r="FI3" s="25">
        <v>1.5808</v>
      </c>
      <c r="FJ3" s="25">
        <v>1.606133</v>
      </c>
      <c r="FK3" s="25">
        <v>1.5503670000000001</v>
      </c>
      <c r="FL3" s="25">
        <v>1.5359670000000001</v>
      </c>
      <c r="FM3" s="25">
        <v>1.5514669999999999</v>
      </c>
      <c r="FN3" s="25">
        <v>1.6191</v>
      </c>
      <c r="FO3" s="25">
        <v>1.6553</v>
      </c>
      <c r="FP3" s="25">
        <v>1.6831</v>
      </c>
      <c r="FQ3" s="25">
        <v>1.6694329999999999</v>
      </c>
      <c r="FR3" s="25">
        <v>1.5829329999999999</v>
      </c>
      <c r="FS3" s="25">
        <v>1.514467</v>
      </c>
      <c r="FT3" s="25">
        <v>1.5335000000000001</v>
      </c>
      <c r="FU3" s="25">
        <v>1.548967</v>
      </c>
      <c r="FV3" s="25">
        <v>1.5170669999999999</v>
      </c>
      <c r="FW3" s="25">
        <v>1.430833</v>
      </c>
      <c r="FX3" s="25">
        <v>1.434633</v>
      </c>
      <c r="FY3" s="25">
        <v>1.312767</v>
      </c>
      <c r="FZ3" s="25">
        <v>1.2416</v>
      </c>
      <c r="GA3" s="25">
        <v>1.239633</v>
      </c>
      <c r="GB3" s="25">
        <v>1.279933</v>
      </c>
      <c r="GC3" s="25">
        <v>1.3090999999999999</v>
      </c>
      <c r="GD3" s="25">
        <v>1.327267</v>
      </c>
      <c r="GE3" s="25">
        <v>1.3920999999999999</v>
      </c>
      <c r="GF3" s="25">
        <v>1.361</v>
      </c>
      <c r="GG3" s="25">
        <v>1.3037000000000001</v>
      </c>
      <c r="GH3" s="25">
        <v>1.285833</v>
      </c>
      <c r="GI3" s="25">
        <v>1.302767</v>
      </c>
      <c r="GJ3" s="25">
        <v>1.2851999999999999</v>
      </c>
      <c r="GK3" s="25">
        <v>1.2325999999999999</v>
      </c>
      <c r="GL3" s="25">
        <v>1.287933</v>
      </c>
      <c r="GM3" s="25">
        <v>1.279733</v>
      </c>
      <c r="GN3" s="25">
        <v>1.2412000000000001</v>
      </c>
      <c r="GO3" s="25">
        <v>1.2924329999999999</v>
      </c>
      <c r="GP3" s="25">
        <v>1.3208</v>
      </c>
      <c r="GQ3" s="25">
        <v>1.378733</v>
      </c>
      <c r="GR3" s="25">
        <v>1.3986670000000001</v>
      </c>
      <c r="GS3" s="25">
        <v>1.3779669999999999</v>
      </c>
      <c r="GT3" s="25">
        <v>1.3481669999999999</v>
      </c>
      <c r="GU3" s="25">
        <v>1.3424</v>
      </c>
      <c r="GV3" s="25">
        <v>1.2549999999999999</v>
      </c>
      <c r="GW3" s="25">
        <v>1.177133</v>
      </c>
      <c r="GX3" s="25">
        <v>1.1745000000000001</v>
      </c>
      <c r="GY3" s="25">
        <v>1.215133</v>
      </c>
      <c r="GZ3" s="25">
        <v>1.2518670000000001</v>
      </c>
      <c r="HA3" s="25">
        <v>1.2659</v>
      </c>
      <c r="HB3" s="25">
        <v>1.2417</v>
      </c>
      <c r="HC3" s="25">
        <v>1.2679</v>
      </c>
      <c r="HD3" s="26">
        <v>1.272367</v>
      </c>
      <c r="HE3" s="26">
        <v>1.2700009999999999</v>
      </c>
      <c r="HF3" s="26">
        <v>1.2700009999999999</v>
      </c>
      <c r="HG3" s="26">
        <v>1.2700020000000001</v>
      </c>
      <c r="HH3" s="26">
        <v>1.2700009999999999</v>
      </c>
      <c r="HI3" s="26">
        <v>1.2700009999999999</v>
      </c>
      <c r="HJ3" s="26">
        <v>1.2700009999999999</v>
      </c>
      <c r="HK3" s="26">
        <v>1.270732</v>
      </c>
      <c r="HL3" s="26">
        <v>1.2727900000000001</v>
      </c>
      <c r="HM3" s="26">
        <v>1.2754449999999999</v>
      </c>
      <c r="HN3" s="26">
        <v>1.2786690000000001</v>
      </c>
      <c r="HO3" s="26">
        <v>1.2828630000000001</v>
      </c>
      <c r="HP3" s="26">
        <v>1.2874509999999999</v>
      </c>
      <c r="HQ3" s="26">
        <v>1.2920309999999999</v>
      </c>
      <c r="HR3" s="26">
        <v>1.296605</v>
      </c>
      <c r="HS3" s="26">
        <v>1.301172</v>
      </c>
      <c r="HT3" s="26">
        <v>1.305734</v>
      </c>
      <c r="HU3" s="26">
        <v>1.3098510000000001</v>
      </c>
      <c r="HV3" s="26">
        <v>1.3135239999999999</v>
      </c>
      <c r="HW3" s="26">
        <v>1.317191</v>
      </c>
      <c r="HX3" s="26">
        <v>1.3208530000000001</v>
      </c>
      <c r="HY3" s="26">
        <v>1.3245089999999999</v>
      </c>
      <c r="HZ3" s="26">
        <v>1.3281609999999999</v>
      </c>
      <c r="IA3" s="26">
        <v>1.3318049999999999</v>
      </c>
      <c r="IB3" s="26">
        <v>1.3354440000000001</v>
      </c>
      <c r="IC3" s="26">
        <v>1.339078</v>
      </c>
      <c r="ID3" s="26">
        <v>1.3427070000000001</v>
      </c>
      <c r="IE3" s="26">
        <v>1.34633</v>
      </c>
      <c r="IF3" s="26">
        <v>1.3499460000000001</v>
      </c>
      <c r="IG3" s="26">
        <v>1.3535569999999999</v>
      </c>
      <c r="IH3" s="26">
        <v>1.3571629999999999</v>
      </c>
      <c r="II3" s="26">
        <v>1.3607629999999999</v>
      </c>
      <c r="IJ3" s="26">
        <v>1.364357</v>
      </c>
      <c r="IK3" s="26">
        <v>1.367947</v>
      </c>
      <c r="IL3" s="26">
        <v>1.371529</v>
      </c>
      <c r="IM3" s="26">
        <v>1.3751070000000001</v>
      </c>
      <c r="IN3" s="26">
        <v>1.3786780000000001</v>
      </c>
      <c r="IO3" s="26">
        <v>1.3822449999999999</v>
      </c>
      <c r="IP3" s="26">
        <v>1.3852990000000001</v>
      </c>
      <c r="IQ3" s="26">
        <v>1.38784</v>
      </c>
      <c r="IR3" s="26">
        <v>1.3903779999999999</v>
      </c>
      <c r="IS3" s="26">
        <v>1.3929100000000001</v>
      </c>
      <c r="IT3" s="26">
        <v>1.39544</v>
      </c>
      <c r="IU3" s="26">
        <v>1.3972059999999999</v>
      </c>
      <c r="IV3" s="26">
        <v>1.3982110000000001</v>
      </c>
      <c r="IW3" s="26">
        <v>1.398976</v>
      </c>
      <c r="IX3" s="26">
        <v>1.3995040000000001</v>
      </c>
      <c r="IY3" s="26">
        <v>1.4000300000000001</v>
      </c>
      <c r="IZ3" s="26">
        <v>1.4005540000000001</v>
      </c>
      <c r="JA3" s="26">
        <v>1.4003669999999999</v>
      </c>
      <c r="JB3" s="26">
        <v>1.3999600000000001</v>
      </c>
      <c r="JC3" s="26">
        <v>1.4</v>
      </c>
      <c r="JD3" s="26">
        <v>1.4</v>
      </c>
      <c r="JE3" s="26">
        <v>1.4</v>
      </c>
      <c r="JF3" s="26">
        <v>1.4</v>
      </c>
      <c r="JG3" s="26">
        <v>1.4</v>
      </c>
      <c r="JH3" s="26">
        <v>1.4</v>
      </c>
      <c r="JI3" s="26">
        <v>1.4</v>
      </c>
      <c r="JJ3" s="26">
        <v>1.4</v>
      </c>
      <c r="JK3" s="26">
        <v>1.4</v>
      </c>
      <c r="JL3" s="26">
        <v>1.4</v>
      </c>
      <c r="JM3" s="26">
        <v>1.4</v>
      </c>
      <c r="JN3" s="26">
        <v>1.4</v>
      </c>
      <c r="JO3" s="26">
        <v>1.4</v>
      </c>
      <c r="JP3" s="26">
        <v>1.4</v>
      </c>
      <c r="JQ3" s="26">
        <v>1.4</v>
      </c>
      <c r="JR3" s="26">
        <v>1.4</v>
      </c>
      <c r="JS3" s="26">
        <v>1.4</v>
      </c>
      <c r="JT3" s="26">
        <v>1.4</v>
      </c>
      <c r="JU3" s="26">
        <v>1.4</v>
      </c>
      <c r="JV3" s="26">
        <v>1.4</v>
      </c>
      <c r="JW3" s="26">
        <v>1.4</v>
      </c>
      <c r="JX3" s="26">
        <v>1.4</v>
      </c>
      <c r="JY3" s="26">
        <v>1.4</v>
      </c>
      <c r="JZ3" s="26">
        <v>1.4</v>
      </c>
      <c r="KA3" s="26">
        <v>1.4</v>
      </c>
      <c r="KB3" s="26">
        <v>1.4</v>
      </c>
      <c r="KC3" s="26">
        <v>1.4</v>
      </c>
      <c r="KD3" s="26">
        <v>1.4</v>
      </c>
      <c r="KE3" s="26">
        <v>1.4</v>
      </c>
      <c r="KF3" s="26">
        <v>1.4</v>
      </c>
      <c r="KG3" s="26">
        <v>1.4</v>
      </c>
      <c r="KH3" s="26">
        <v>1.4</v>
      </c>
      <c r="KI3" s="26">
        <v>1.4</v>
      </c>
      <c r="KJ3" s="26">
        <v>1.4</v>
      </c>
      <c r="KK3" s="26">
        <v>1.4</v>
      </c>
      <c r="KL3" s="26">
        <v>1.4</v>
      </c>
      <c r="KM3" s="26">
        <v>1.4</v>
      </c>
      <c r="KN3" s="26">
        <v>1.4</v>
      </c>
      <c r="KO3" s="26">
        <v>1.4</v>
      </c>
      <c r="KP3" s="26">
        <v>1.4</v>
      </c>
      <c r="KQ3" s="26">
        <v>1.4</v>
      </c>
      <c r="KR3" s="26">
        <v>1.4</v>
      </c>
      <c r="KS3" s="26">
        <v>1.4</v>
      </c>
      <c r="KT3" s="26">
        <v>1.4</v>
      </c>
      <c r="KU3" s="26">
        <v>1.4</v>
      </c>
      <c r="KV3" s="26">
        <v>1.4</v>
      </c>
      <c r="KW3" s="26">
        <v>1.4</v>
      </c>
      <c r="KX3" s="26">
        <v>1.4</v>
      </c>
      <c r="KY3" s="26">
        <v>1.4</v>
      </c>
      <c r="KZ3" s="26">
        <v>1.4</v>
      </c>
      <c r="LA3" s="26">
        <v>1.4</v>
      </c>
      <c r="LB3" s="26">
        <v>1.4</v>
      </c>
      <c r="LC3" s="26">
        <v>1.4</v>
      </c>
      <c r="LD3" s="26">
        <v>1.4</v>
      </c>
      <c r="LE3" s="26">
        <v>1.4</v>
      </c>
      <c r="LF3" s="26">
        <v>1.4</v>
      </c>
      <c r="LG3" s="23" t="s">
        <v>2047</v>
      </c>
      <c r="LH3" s="23" t="b">
        <v>0</v>
      </c>
      <c r="LI3" s="23" t="s">
        <v>2038</v>
      </c>
      <c r="LJ3" s="23" t="s">
        <v>2038</v>
      </c>
      <c r="LK3" s="23">
        <v>2024</v>
      </c>
      <c r="LL3" s="23">
        <v>1</v>
      </c>
      <c r="LM3" s="92">
        <v>45385</v>
      </c>
      <c r="LN3" s="23" t="s">
        <v>2048</v>
      </c>
      <c r="LO3" s="24" t="s">
        <v>2049</v>
      </c>
      <c r="LP3" s="23" t="s">
        <v>2043</v>
      </c>
      <c r="LQ3" s="23" t="s">
        <v>2050</v>
      </c>
      <c r="LR3" s="23" t="s">
        <v>2045</v>
      </c>
    </row>
    <row r="4" spans="1:330" x14ac:dyDescent="0.35">
      <c r="A4" s="23" t="s">
        <v>2051</v>
      </c>
      <c r="B4" s="23" t="s">
        <v>2052</v>
      </c>
      <c r="C4" s="24" t="s">
        <v>2864</v>
      </c>
      <c r="D4" s="23" t="s">
        <v>2854</v>
      </c>
      <c r="E4" s="23" t="s">
        <v>2053</v>
      </c>
      <c r="F4" s="23" t="s">
        <v>2039</v>
      </c>
      <c r="G4" s="25">
        <v>4.1081219999999998</v>
      </c>
      <c r="H4" s="25">
        <v>4.1081219999999998</v>
      </c>
      <c r="I4" s="25">
        <v>4.1081219999999998</v>
      </c>
      <c r="J4" s="25">
        <v>4.1081219999999998</v>
      </c>
      <c r="K4" s="25">
        <v>8.2513559999999995</v>
      </c>
      <c r="L4" s="25">
        <v>8.2513559999999995</v>
      </c>
      <c r="M4" s="25">
        <v>8.2513559999999995</v>
      </c>
      <c r="N4" s="25">
        <v>8.2513559999999995</v>
      </c>
      <c r="O4" s="25">
        <v>9.2836529999999993</v>
      </c>
      <c r="P4" s="25">
        <v>9.2836529999999993</v>
      </c>
      <c r="Q4" s="25">
        <v>9.2836529999999993</v>
      </c>
      <c r="R4" s="25">
        <v>9.2836529999999993</v>
      </c>
      <c r="S4" s="25">
        <v>10.400219999999999</v>
      </c>
      <c r="T4" s="25">
        <v>10.568759999999999</v>
      </c>
      <c r="U4" s="25">
        <v>10.84966</v>
      </c>
      <c r="V4" s="25">
        <v>11.165660000000001</v>
      </c>
      <c r="W4" s="25">
        <v>13.35432</v>
      </c>
      <c r="X4" s="25">
        <v>14.00975</v>
      </c>
      <c r="Y4" s="25">
        <v>14.346830000000001</v>
      </c>
      <c r="Z4" s="25">
        <v>14.435779999999999</v>
      </c>
      <c r="AA4" s="25">
        <v>16.636140000000001</v>
      </c>
      <c r="AB4" s="25">
        <v>16.804680000000001</v>
      </c>
      <c r="AC4" s="25">
        <v>16.860859999999999</v>
      </c>
      <c r="AD4" s="25">
        <v>17.116</v>
      </c>
      <c r="AE4" s="25">
        <v>21.64781</v>
      </c>
      <c r="AF4" s="25">
        <v>22.387509999999999</v>
      </c>
      <c r="AG4" s="25">
        <v>23.096779999999999</v>
      </c>
      <c r="AH4" s="25">
        <v>23.665590000000002</v>
      </c>
      <c r="AI4" s="25">
        <v>28.878579999999999</v>
      </c>
      <c r="AJ4" s="25">
        <v>29.988119999999999</v>
      </c>
      <c r="AK4" s="25">
        <v>30.926780000000001</v>
      </c>
      <c r="AL4" s="25">
        <v>31.607959999999999</v>
      </c>
      <c r="AM4" s="25">
        <v>33.688940000000002</v>
      </c>
      <c r="AN4" s="25">
        <v>34.796149999999997</v>
      </c>
      <c r="AO4" s="25">
        <v>35.592019999999998</v>
      </c>
      <c r="AP4" s="25">
        <v>36.474510000000002</v>
      </c>
      <c r="AQ4" s="25">
        <v>37.289110000000001</v>
      </c>
      <c r="AR4" s="25">
        <v>38.4876</v>
      </c>
      <c r="AS4" s="25">
        <v>39.224960000000003</v>
      </c>
      <c r="AT4" s="25">
        <v>40.020829999999997</v>
      </c>
      <c r="AU4" s="25">
        <v>38.61401</v>
      </c>
      <c r="AV4" s="25">
        <v>37.9024</v>
      </c>
      <c r="AW4" s="25">
        <v>38.244160000000001</v>
      </c>
      <c r="AX4" s="25">
        <v>38.302680000000002</v>
      </c>
      <c r="AY4" s="25">
        <v>37.928150000000002</v>
      </c>
      <c r="AZ4" s="25">
        <v>37.813450000000003</v>
      </c>
      <c r="BA4" s="25">
        <v>37.757269999999998</v>
      </c>
      <c r="BB4" s="25">
        <v>37.244630000000001</v>
      </c>
      <c r="BC4" s="25">
        <v>37.326560000000001</v>
      </c>
      <c r="BD4" s="25">
        <v>36.703899999999997</v>
      </c>
      <c r="BE4" s="25">
        <v>35.709060000000001</v>
      </c>
      <c r="BF4" s="25">
        <v>34.599519999999998</v>
      </c>
      <c r="BG4" s="25">
        <v>33.180979999999998</v>
      </c>
      <c r="BH4" s="25">
        <v>30.936150000000001</v>
      </c>
      <c r="BI4" s="25">
        <v>29.34206</v>
      </c>
      <c r="BJ4" s="25">
        <v>29.08691</v>
      </c>
      <c r="BK4" s="25">
        <v>25.02092</v>
      </c>
      <c r="BL4" s="25">
        <v>24.424019999999999</v>
      </c>
      <c r="BM4" s="25">
        <v>24.028420000000001</v>
      </c>
      <c r="BN4" s="25">
        <v>24.199300000000001</v>
      </c>
      <c r="BO4" s="25">
        <v>25.10285</v>
      </c>
      <c r="BP4" s="25">
        <v>22.656700000000001</v>
      </c>
      <c r="BQ4" s="25">
        <v>22.85567</v>
      </c>
      <c r="BR4" s="25">
        <v>24.615960000000001</v>
      </c>
      <c r="BS4" s="25">
        <v>22.69181</v>
      </c>
      <c r="BT4" s="25">
        <v>22.43901</v>
      </c>
      <c r="BU4" s="25">
        <v>22.038730000000001</v>
      </c>
      <c r="BV4" s="25">
        <v>24.85472</v>
      </c>
      <c r="BW4" s="25">
        <v>27.743279999999999</v>
      </c>
      <c r="BX4" s="25">
        <v>23.738160000000001</v>
      </c>
      <c r="BY4" s="25">
        <v>23.113160000000001</v>
      </c>
      <c r="BZ4" s="25">
        <v>27.914159999999999</v>
      </c>
      <c r="CA4" s="25">
        <v>25.650600000000001</v>
      </c>
      <c r="CB4" s="25">
        <v>24.086939999999998</v>
      </c>
      <c r="CC4" s="25">
        <v>23.60005</v>
      </c>
      <c r="CD4" s="25">
        <v>26.55649</v>
      </c>
      <c r="CE4" s="25">
        <v>20.926839999999999</v>
      </c>
      <c r="CF4" s="25">
        <v>23.096779999999999</v>
      </c>
      <c r="CG4" s="25">
        <v>27.47175</v>
      </c>
      <c r="CH4" s="25">
        <v>29.943650000000002</v>
      </c>
      <c r="CI4" s="25">
        <v>27.247029999999999</v>
      </c>
      <c r="CJ4" s="25">
        <v>29.096270000000001</v>
      </c>
      <c r="CK4" s="25">
        <v>29.225020000000001</v>
      </c>
      <c r="CL4" s="25">
        <v>29.1267</v>
      </c>
      <c r="CM4" s="25">
        <v>30.137930000000001</v>
      </c>
      <c r="CN4" s="25">
        <v>25.999379999999999</v>
      </c>
      <c r="CO4" s="25">
        <v>24.248449999999998</v>
      </c>
      <c r="CP4" s="25">
        <v>23.787310000000002</v>
      </c>
      <c r="CQ4" s="25">
        <v>23.65155</v>
      </c>
      <c r="CR4" s="25">
        <v>24.611280000000001</v>
      </c>
      <c r="CS4" s="25">
        <v>24.166519999999998</v>
      </c>
      <c r="CT4" s="25">
        <v>29.313970000000001</v>
      </c>
      <c r="CU4" s="25">
        <v>39.983379999999997</v>
      </c>
      <c r="CV4" s="25">
        <v>31.193639999999998</v>
      </c>
      <c r="CW4" s="25">
        <v>29.09393</v>
      </c>
      <c r="CX4" s="25">
        <v>37.953899999999997</v>
      </c>
      <c r="CY4" s="25">
        <v>32.67069</v>
      </c>
      <c r="CZ4" s="25">
        <v>29.522300000000001</v>
      </c>
      <c r="DA4" s="25">
        <v>32.052720000000001</v>
      </c>
      <c r="DB4" s="25">
        <v>34.41225</v>
      </c>
      <c r="DC4" s="25">
        <v>29.0518</v>
      </c>
      <c r="DD4" s="25">
        <v>28.988589999999999</v>
      </c>
      <c r="DE4" s="25">
        <v>26.366890000000001</v>
      </c>
      <c r="DF4" s="25">
        <v>24.784500000000001</v>
      </c>
      <c r="DG4" s="25">
        <v>23.382349999999999</v>
      </c>
      <c r="DH4" s="25">
        <v>26.713329999999999</v>
      </c>
      <c r="DI4" s="25">
        <v>30.21284</v>
      </c>
      <c r="DJ4" s="25">
        <v>31.432400000000001</v>
      </c>
      <c r="DK4" s="25">
        <v>35.870570000000001</v>
      </c>
      <c r="DL4" s="25">
        <v>45.21275</v>
      </c>
      <c r="DM4" s="25">
        <v>53.843319999999999</v>
      </c>
      <c r="DN4" s="25">
        <v>72.520650000000003</v>
      </c>
      <c r="DO4" s="25">
        <v>71.567930000000004</v>
      </c>
      <c r="DP4" s="25">
        <v>54.096130000000002</v>
      </c>
      <c r="DQ4" s="25">
        <v>38.096690000000002</v>
      </c>
      <c r="DR4" s="25">
        <v>34.171149999999997</v>
      </c>
      <c r="DS4" s="25">
        <v>33.611690000000003</v>
      </c>
      <c r="DT4" s="25">
        <v>40.205759999999998</v>
      </c>
      <c r="DU4" s="25">
        <v>39.583100000000002</v>
      </c>
      <c r="DV4" s="25">
        <v>49.941189999999999</v>
      </c>
      <c r="DW4" s="25">
        <v>68.892390000000006</v>
      </c>
      <c r="DX4" s="25">
        <v>63.791759999999996</v>
      </c>
      <c r="DY4" s="25">
        <v>57.050229999999999</v>
      </c>
      <c r="DZ4" s="25">
        <v>58.773060000000001</v>
      </c>
      <c r="EA4" s="25">
        <v>63.178469999999997</v>
      </c>
      <c r="EB4" s="25">
        <v>67.663460000000001</v>
      </c>
      <c r="EC4" s="25">
        <v>63.782400000000003</v>
      </c>
      <c r="ED4" s="25">
        <v>73.332899999999995</v>
      </c>
      <c r="EE4" s="25">
        <v>75.727549999999994</v>
      </c>
      <c r="EF4" s="25">
        <v>81.511700000000005</v>
      </c>
      <c r="EG4" s="25">
        <v>110.3669</v>
      </c>
      <c r="EH4" s="25">
        <v>132.3939</v>
      </c>
      <c r="EI4" s="25">
        <v>95.352909999999994</v>
      </c>
      <c r="EJ4" s="25">
        <v>86.319720000000004</v>
      </c>
      <c r="EK4" s="25">
        <v>83.918049999999994</v>
      </c>
      <c r="EL4" s="25">
        <v>90.200779999999995</v>
      </c>
      <c r="EM4" s="25">
        <v>93.335130000000007</v>
      </c>
      <c r="EN4" s="25">
        <v>94.086519999999993</v>
      </c>
      <c r="EO4" s="25">
        <v>84.109989999999996</v>
      </c>
      <c r="EP4" s="25">
        <v>95.491010000000003</v>
      </c>
      <c r="EQ4" s="25">
        <v>114.997</v>
      </c>
      <c r="ER4" s="25">
        <v>143.7234</v>
      </c>
      <c r="ES4" s="25">
        <v>132.1645</v>
      </c>
      <c r="ET4" s="25">
        <v>114.1075</v>
      </c>
      <c r="EU4" s="25">
        <v>84.032749999999993</v>
      </c>
      <c r="EV4" s="25">
        <v>62.530059999999999</v>
      </c>
      <c r="EW4" s="25">
        <v>53.822249999999997</v>
      </c>
      <c r="EX4" s="25">
        <v>67.677509999999998</v>
      </c>
      <c r="EY4" s="25">
        <v>78.309460000000001</v>
      </c>
      <c r="EZ4" s="25">
        <v>67.11103</v>
      </c>
      <c r="FA4" s="25">
        <v>69.383960000000002</v>
      </c>
      <c r="FB4" s="25">
        <v>66.092780000000005</v>
      </c>
      <c r="FC4" s="25">
        <v>72.885810000000006</v>
      </c>
      <c r="FD4" s="25">
        <v>78.166679999999999</v>
      </c>
      <c r="FE4" s="25">
        <v>79.269199999999998</v>
      </c>
      <c r="FF4" s="25">
        <v>74.376909999999995</v>
      </c>
      <c r="FG4" s="25">
        <v>67.155500000000004</v>
      </c>
      <c r="FH4" s="25">
        <v>66.003829999999994</v>
      </c>
      <c r="FI4" s="25">
        <v>70.027680000000004</v>
      </c>
      <c r="FJ4" s="25">
        <v>75.399839999999998</v>
      </c>
      <c r="FK4" s="25">
        <v>76.972859999999997</v>
      </c>
      <c r="FL4" s="25">
        <v>83.253259999999997</v>
      </c>
      <c r="FM4" s="25">
        <v>76.102080000000001</v>
      </c>
      <c r="FN4" s="25">
        <v>78.447580000000002</v>
      </c>
      <c r="FO4" s="25">
        <v>89.713899999999995</v>
      </c>
      <c r="FP4" s="25">
        <v>81.102050000000006</v>
      </c>
      <c r="FQ4" s="25">
        <v>71.654539999999997</v>
      </c>
      <c r="FR4" s="25">
        <v>71.319810000000004</v>
      </c>
      <c r="FS4" s="25">
        <v>60.09796</v>
      </c>
      <c r="FT4" s="25">
        <v>50.341459999999998</v>
      </c>
      <c r="FU4" s="25">
        <v>49.61347</v>
      </c>
      <c r="FV4" s="25">
        <v>40.999290000000002</v>
      </c>
      <c r="FW4" s="25">
        <v>34.442680000000003</v>
      </c>
      <c r="FX4" s="25">
        <v>35.793329999999997</v>
      </c>
      <c r="FY4" s="25">
        <v>42.136920000000003</v>
      </c>
      <c r="FZ4" s="25">
        <v>47.605060000000002</v>
      </c>
      <c r="GA4" s="25">
        <v>48.555430000000001</v>
      </c>
      <c r="GB4" s="25">
        <v>46.886429999999997</v>
      </c>
      <c r="GC4" s="25">
        <v>47.499720000000003</v>
      </c>
      <c r="GD4" s="25">
        <v>50.78154</v>
      </c>
      <c r="GE4" s="25">
        <v>53.208959999999998</v>
      </c>
      <c r="GF4" s="25">
        <v>53.457079999999998</v>
      </c>
      <c r="GG4" s="25">
        <v>58.141039999999997</v>
      </c>
      <c r="GH4" s="25">
        <v>65.856350000000006</v>
      </c>
      <c r="GI4" s="25">
        <v>50.917299999999997</v>
      </c>
      <c r="GJ4" s="25">
        <v>40.933750000000003</v>
      </c>
      <c r="GK4" s="25">
        <v>38.101370000000003</v>
      </c>
      <c r="GL4" s="25">
        <v>41.806870000000004</v>
      </c>
      <c r="GM4" s="25">
        <v>31.37388</v>
      </c>
      <c r="GN4" s="25">
        <v>25.177759999999999</v>
      </c>
      <c r="GO4" s="25">
        <v>29.688500000000001</v>
      </c>
      <c r="GP4" s="25">
        <v>41.582149999999999</v>
      </c>
      <c r="GQ4" s="25">
        <v>55.271210000000004</v>
      </c>
      <c r="GR4" s="25">
        <v>58.398530000000001</v>
      </c>
      <c r="GS4" s="25">
        <v>98.524699999999996</v>
      </c>
      <c r="GT4" s="25">
        <v>154.87029999999999</v>
      </c>
      <c r="GU4" s="25">
        <v>155.7833</v>
      </c>
      <c r="GV4" s="25">
        <v>176.84119999999999</v>
      </c>
      <c r="GW4" s="25">
        <v>278.62430000000001</v>
      </c>
      <c r="GX4" s="25">
        <v>179.73910000000001</v>
      </c>
      <c r="GY4" s="25">
        <v>87.529910000000001</v>
      </c>
      <c r="GZ4" s="25">
        <v>62.682220000000001</v>
      </c>
      <c r="HA4" s="25">
        <v>64.023499999999999</v>
      </c>
      <c r="HB4" s="25">
        <v>74.531400000000005</v>
      </c>
      <c r="HC4" s="26">
        <v>54.611579999999996</v>
      </c>
      <c r="HD4" s="26">
        <v>54.366230000000002</v>
      </c>
      <c r="HE4" s="26">
        <v>60.588560000000001</v>
      </c>
      <c r="HF4" s="26">
        <v>65.213059999999999</v>
      </c>
      <c r="HG4" s="26">
        <v>66.992909999999995</v>
      </c>
      <c r="HH4" s="26">
        <v>63.670290000000001</v>
      </c>
      <c r="HI4" s="26">
        <v>63.438450000000003</v>
      </c>
      <c r="HJ4" s="26">
        <v>62.396599999999999</v>
      </c>
      <c r="HK4" s="26">
        <v>61.727400000000003</v>
      </c>
      <c r="HL4" s="26">
        <v>61.091670000000001</v>
      </c>
      <c r="HM4" s="26">
        <v>60.973689999999998</v>
      </c>
      <c r="HN4" s="26">
        <v>60.987960000000001</v>
      </c>
      <c r="HO4" s="26">
        <v>61.049810000000001</v>
      </c>
      <c r="HP4" s="26">
        <v>61.121299999999998</v>
      </c>
      <c r="HQ4" s="26">
        <v>61.263570000000001</v>
      </c>
      <c r="HR4" s="26">
        <v>61.406300000000002</v>
      </c>
      <c r="HS4" s="26">
        <v>61.610849999999999</v>
      </c>
      <c r="HT4" s="26">
        <v>61.81617</v>
      </c>
      <c r="HU4" s="26">
        <v>62.022300000000001</v>
      </c>
      <c r="HV4" s="26">
        <v>62.229190000000003</v>
      </c>
      <c r="HW4" s="26">
        <v>62.472700000000003</v>
      </c>
      <c r="HX4" s="26">
        <v>62.71725</v>
      </c>
      <c r="HY4" s="26">
        <v>62.96284</v>
      </c>
      <c r="HZ4" s="26">
        <v>63.209499999999998</v>
      </c>
      <c r="IA4" s="26">
        <v>63.4572</v>
      </c>
      <c r="IB4" s="26">
        <v>63.705959999999997</v>
      </c>
      <c r="IC4" s="26">
        <v>63.955800000000004</v>
      </c>
      <c r="ID4" s="26">
        <v>64.206710000000001</v>
      </c>
      <c r="IE4" s="26">
        <v>64.466710000000006</v>
      </c>
      <c r="IF4" s="26">
        <v>64.727800000000002</v>
      </c>
      <c r="IG4" s="26">
        <v>64.990009999999998</v>
      </c>
      <c r="IH4" s="26">
        <v>65.253330000000005</v>
      </c>
      <c r="II4" s="26">
        <v>65.517780000000002</v>
      </c>
      <c r="IJ4" s="26">
        <v>65.783349999999999</v>
      </c>
      <c r="IK4" s="26">
        <v>66.050049999999999</v>
      </c>
      <c r="IL4" s="26">
        <v>66.317869999999999</v>
      </c>
      <c r="IM4" s="26">
        <v>66.586839999999995</v>
      </c>
      <c r="IN4" s="26">
        <v>66.856939999999994</v>
      </c>
      <c r="IO4" s="26">
        <v>67.128190000000004</v>
      </c>
      <c r="IP4" s="26">
        <v>67.400599999999997</v>
      </c>
      <c r="IQ4" s="26">
        <v>67.674160000000001</v>
      </c>
      <c r="IR4" s="26">
        <v>67.948920000000001</v>
      </c>
      <c r="IS4" s="26">
        <v>68.224789999999999</v>
      </c>
      <c r="IT4" s="26">
        <v>68.501869999999997</v>
      </c>
      <c r="IU4" s="26">
        <v>68.788380000000004</v>
      </c>
      <c r="IV4" s="26">
        <v>69.076160000000002</v>
      </c>
      <c r="IW4" s="26">
        <v>69.365139999999997</v>
      </c>
      <c r="IX4" s="26">
        <v>69.655370000000005</v>
      </c>
      <c r="IY4" s="26">
        <v>69.937430000000006</v>
      </c>
      <c r="IZ4" s="26">
        <v>70.220699999999994</v>
      </c>
      <c r="JA4" s="26">
        <v>70.505139999999997</v>
      </c>
      <c r="JB4" s="26">
        <v>70.790819999999997</v>
      </c>
      <c r="JC4" s="26">
        <v>71.077759999999998</v>
      </c>
      <c r="JD4" s="26">
        <v>71.365889999999993</v>
      </c>
      <c r="JE4" s="26">
        <v>71.655270000000002</v>
      </c>
      <c r="JF4" s="26">
        <v>71.945869999999999</v>
      </c>
      <c r="JG4" s="26">
        <v>72.217129999999997</v>
      </c>
      <c r="JH4" s="26">
        <v>72.489519999999999</v>
      </c>
      <c r="JI4" s="26">
        <v>72.763059999999996</v>
      </c>
      <c r="JJ4" s="26">
        <v>73.037679999999995</v>
      </c>
      <c r="JK4" s="26">
        <v>73.317250000000001</v>
      </c>
      <c r="JL4" s="26">
        <v>73.59796</v>
      </c>
      <c r="JM4" s="26">
        <v>73.879909999999995</v>
      </c>
      <c r="JN4" s="26">
        <v>74.162989999999994</v>
      </c>
      <c r="JO4" s="26">
        <v>74.44726</v>
      </c>
      <c r="JP4" s="26">
        <v>74.732770000000002</v>
      </c>
      <c r="JQ4" s="26">
        <v>75.019440000000003</v>
      </c>
      <c r="JR4" s="26">
        <v>75.307289999999995</v>
      </c>
      <c r="JS4" s="26">
        <v>75.596369999999993</v>
      </c>
      <c r="JT4" s="26">
        <v>75.886679999999998</v>
      </c>
      <c r="JU4" s="26">
        <v>76.178210000000007</v>
      </c>
      <c r="JV4" s="26">
        <v>76.470950000000002</v>
      </c>
      <c r="JW4" s="26">
        <v>76.76491</v>
      </c>
      <c r="JX4" s="26">
        <v>77.060130000000001</v>
      </c>
      <c r="JY4" s="26">
        <v>77.356610000000003</v>
      </c>
      <c r="JZ4" s="26">
        <v>77.654300000000006</v>
      </c>
      <c r="KA4" s="26">
        <v>77.953270000000003</v>
      </c>
      <c r="KB4" s="26">
        <v>78.253489999999999</v>
      </c>
      <c r="KC4" s="26">
        <v>78.554950000000005</v>
      </c>
      <c r="KD4" s="26">
        <v>78.857730000000004</v>
      </c>
      <c r="KE4" s="26">
        <v>79.161760000000001</v>
      </c>
      <c r="KF4" s="26">
        <v>79.467060000000004</v>
      </c>
      <c r="KG4" s="26">
        <v>79.773669999999996</v>
      </c>
      <c r="KH4" s="26">
        <v>80.081569999999999</v>
      </c>
      <c r="KI4" s="26">
        <v>80.403689999999997</v>
      </c>
      <c r="KJ4" s="26">
        <v>80.727260000000001</v>
      </c>
      <c r="KK4" s="26">
        <v>81.052310000000006</v>
      </c>
      <c r="KL4" s="26">
        <v>81.378820000000005</v>
      </c>
      <c r="KM4" s="26">
        <v>81.706819999999993</v>
      </c>
      <c r="KN4" s="26">
        <v>82.036259999999999</v>
      </c>
      <c r="KO4" s="26">
        <v>82.367220000000003</v>
      </c>
      <c r="KP4" s="26">
        <v>82.699680000000001</v>
      </c>
      <c r="KQ4" s="26">
        <v>83.033630000000002</v>
      </c>
      <c r="KR4" s="26">
        <v>83.369129999999998</v>
      </c>
      <c r="KS4" s="26">
        <v>83.706140000000005</v>
      </c>
      <c r="KT4" s="26">
        <v>84.044629999999998</v>
      </c>
      <c r="KU4" s="26">
        <v>84.384699999999995</v>
      </c>
      <c r="KV4" s="26">
        <v>84.726330000000004</v>
      </c>
      <c r="KW4" s="26">
        <v>85.069469999999995</v>
      </c>
      <c r="KX4" s="26">
        <v>85.414169999999999</v>
      </c>
      <c r="KY4" s="26">
        <v>85.760480000000001</v>
      </c>
      <c r="KZ4" s="26">
        <v>86.108310000000003</v>
      </c>
      <c r="LA4" s="26">
        <v>86.457790000000003</v>
      </c>
      <c r="LB4" s="26">
        <v>86.808800000000005</v>
      </c>
      <c r="LC4" s="26">
        <v>87.161450000000002</v>
      </c>
      <c r="LD4" s="26">
        <v>87.515690000000006</v>
      </c>
      <c r="LE4" s="26">
        <v>87.871549999999999</v>
      </c>
      <c r="LF4" s="26">
        <v>88.231669999999994</v>
      </c>
      <c r="LG4" s="23" t="s">
        <v>2054</v>
      </c>
      <c r="LH4" s="23" t="b">
        <v>0</v>
      </c>
      <c r="LI4" s="23" t="s">
        <v>2038</v>
      </c>
      <c r="LJ4" s="23">
        <v>2005</v>
      </c>
      <c r="LK4" s="23">
        <v>2023</v>
      </c>
      <c r="LL4" s="23">
        <v>4</v>
      </c>
      <c r="LM4" s="92">
        <v>45385</v>
      </c>
      <c r="LN4" s="24" t="s">
        <v>2055</v>
      </c>
      <c r="LO4" s="24" t="s">
        <v>2056</v>
      </c>
      <c r="LP4" s="23" t="s">
        <v>2057</v>
      </c>
      <c r="LQ4" s="23" t="s">
        <v>2058</v>
      </c>
      <c r="LR4" s="23" t="s">
        <v>2045</v>
      </c>
    </row>
    <row r="5" spans="1:330" x14ac:dyDescent="0.35">
      <c r="A5" s="23" t="s">
        <v>2051</v>
      </c>
      <c r="B5" s="23" t="s">
        <v>2059</v>
      </c>
      <c r="C5" s="24" t="s">
        <v>2864</v>
      </c>
      <c r="D5" s="23" t="s">
        <v>2060</v>
      </c>
      <c r="E5" s="23" t="s">
        <v>2038</v>
      </c>
      <c r="F5" s="23" t="s">
        <v>2039</v>
      </c>
      <c r="G5" s="25">
        <v>0.69</v>
      </c>
      <c r="H5" s="25">
        <v>0.69</v>
      </c>
      <c r="I5" s="25">
        <v>0.69</v>
      </c>
      <c r="J5" s="25">
        <v>0.69</v>
      </c>
      <c r="K5" s="25">
        <v>1.73</v>
      </c>
      <c r="L5" s="25">
        <v>1.73</v>
      </c>
      <c r="M5" s="25">
        <v>1.73</v>
      </c>
      <c r="N5" s="25">
        <v>1.73</v>
      </c>
      <c r="O5" s="25">
        <v>1.68</v>
      </c>
      <c r="P5" s="25">
        <v>1.68</v>
      </c>
      <c r="Q5" s="25">
        <v>1.68</v>
      </c>
      <c r="R5" s="25">
        <v>1.68</v>
      </c>
      <c r="S5" s="25">
        <v>1.74</v>
      </c>
      <c r="T5" s="25">
        <v>1.74</v>
      </c>
      <c r="U5" s="25">
        <v>1.74</v>
      </c>
      <c r="V5" s="25">
        <v>1.74</v>
      </c>
      <c r="W5" s="25">
        <v>1.79</v>
      </c>
      <c r="X5" s="25">
        <v>1.79</v>
      </c>
      <c r="Y5" s="25">
        <v>1.79</v>
      </c>
      <c r="Z5" s="25">
        <v>1.79</v>
      </c>
      <c r="AA5" s="25">
        <v>2.2999999999999998</v>
      </c>
      <c r="AB5" s="25">
        <v>2.2999999999999998</v>
      </c>
      <c r="AC5" s="25">
        <v>2.2999999999999998</v>
      </c>
      <c r="AD5" s="25">
        <v>2.2999999999999998</v>
      </c>
      <c r="AE5" s="25">
        <v>3.26</v>
      </c>
      <c r="AF5" s="25">
        <v>3.26</v>
      </c>
      <c r="AG5" s="25">
        <v>3.26</v>
      </c>
      <c r="AH5" s="25">
        <v>3.26</v>
      </c>
      <c r="AI5" s="25">
        <v>4.22</v>
      </c>
      <c r="AJ5" s="25">
        <v>4.22</v>
      </c>
      <c r="AK5" s="25">
        <v>4.22</v>
      </c>
      <c r="AL5" s="25">
        <v>4.22</v>
      </c>
      <c r="AM5" s="25">
        <v>4.5999999999999996</v>
      </c>
      <c r="AN5" s="25">
        <v>4.5999999999999996</v>
      </c>
      <c r="AO5" s="25">
        <v>4.5999999999999996</v>
      </c>
      <c r="AP5" s="25">
        <v>4.5999999999999996</v>
      </c>
      <c r="AQ5" s="25">
        <v>4.45</v>
      </c>
      <c r="AR5" s="25">
        <v>4.45</v>
      </c>
      <c r="AS5" s="25">
        <v>4.45</v>
      </c>
      <c r="AT5" s="25">
        <v>4.45</v>
      </c>
      <c r="AU5" s="25">
        <v>4.05</v>
      </c>
      <c r="AV5" s="25">
        <v>4.05</v>
      </c>
      <c r="AW5" s="25">
        <v>4.05</v>
      </c>
      <c r="AX5" s="25">
        <v>4.05</v>
      </c>
      <c r="AY5" s="25">
        <v>3.76</v>
      </c>
      <c r="AZ5" s="25">
        <v>3.76</v>
      </c>
      <c r="BA5" s="25">
        <v>3.76</v>
      </c>
      <c r="BB5" s="25">
        <v>3.76</v>
      </c>
      <c r="BC5" s="25">
        <v>3.65</v>
      </c>
      <c r="BD5" s="25">
        <v>3.65</v>
      </c>
      <c r="BE5" s="25">
        <v>3.65</v>
      </c>
      <c r="BF5" s="25">
        <v>3.65</v>
      </c>
      <c r="BG5" s="25">
        <v>3.65</v>
      </c>
      <c r="BH5" s="25">
        <v>3.65</v>
      </c>
      <c r="BI5" s="25">
        <v>3.65</v>
      </c>
      <c r="BJ5" s="25">
        <v>3.65</v>
      </c>
      <c r="BK5" s="25">
        <v>2.59</v>
      </c>
      <c r="BL5" s="25">
        <v>2.59</v>
      </c>
      <c r="BM5" s="25">
        <v>2.59</v>
      </c>
      <c r="BN5" s="25">
        <v>2.59</v>
      </c>
      <c r="BO5" s="25">
        <v>2.36</v>
      </c>
      <c r="BP5" s="25">
        <v>2.36</v>
      </c>
      <c r="BQ5" s="25">
        <v>2.36</v>
      </c>
      <c r="BR5" s="25">
        <v>2.36</v>
      </c>
      <c r="BS5" s="25">
        <v>2.09</v>
      </c>
      <c r="BT5" s="25">
        <v>2.09</v>
      </c>
      <c r="BU5" s="25">
        <v>2.09</v>
      </c>
      <c r="BV5" s="25">
        <v>2.09</v>
      </c>
      <c r="BW5" s="25">
        <v>2.82</v>
      </c>
      <c r="BX5" s="25">
        <v>2.82</v>
      </c>
      <c r="BY5" s="25">
        <v>2.82</v>
      </c>
      <c r="BZ5" s="25">
        <v>2.82</v>
      </c>
      <c r="CA5" s="25">
        <v>3.3933330000000002</v>
      </c>
      <c r="CB5" s="25">
        <v>3.3766669999999999</v>
      </c>
      <c r="CC5" s="25">
        <v>2.983333</v>
      </c>
      <c r="CD5" s="25">
        <v>2.7033330000000002</v>
      </c>
      <c r="CE5" s="25">
        <v>2.5499999999999998</v>
      </c>
      <c r="CF5" s="25">
        <v>2.4866670000000002</v>
      </c>
      <c r="CG5" s="25">
        <v>2.56</v>
      </c>
      <c r="CH5" s="25">
        <v>2.6366670000000001</v>
      </c>
      <c r="CI5" s="25">
        <v>2.75</v>
      </c>
      <c r="CJ5" s="25">
        <v>2.68</v>
      </c>
      <c r="CK5" s="25">
        <v>2.6433330000000002</v>
      </c>
      <c r="CL5" s="25">
        <v>2.6133329999999999</v>
      </c>
      <c r="CM5" s="25">
        <v>2.3966669999999999</v>
      </c>
      <c r="CN5" s="25">
        <v>2.36</v>
      </c>
      <c r="CO5" s="25">
        <v>2.4533330000000002</v>
      </c>
      <c r="CP5" s="25">
        <v>2.5633330000000001</v>
      </c>
      <c r="CQ5" s="25">
        <v>2.6566670000000001</v>
      </c>
      <c r="CR5" s="25">
        <v>2.7166670000000002</v>
      </c>
      <c r="CS5" s="25">
        <v>2.7933330000000001</v>
      </c>
      <c r="CT5" s="25">
        <v>2.7433329999999998</v>
      </c>
      <c r="CU5" s="25">
        <v>2.73</v>
      </c>
      <c r="CV5" s="25">
        <v>2.9066670000000001</v>
      </c>
      <c r="CW5" s="25">
        <v>2.786667</v>
      </c>
      <c r="CX5" s="25">
        <v>2.9533330000000002</v>
      </c>
      <c r="CY5" s="25">
        <v>2.87</v>
      </c>
      <c r="CZ5" s="25">
        <v>2.7566670000000002</v>
      </c>
      <c r="DA5" s="25">
        <v>2.68</v>
      </c>
      <c r="DB5" s="25">
        <v>2.6466669999999999</v>
      </c>
      <c r="DC5" s="25">
        <v>2.63</v>
      </c>
      <c r="DD5" s="25">
        <v>2.516667</v>
      </c>
      <c r="DE5" s="25">
        <v>2.3666670000000001</v>
      </c>
      <c r="DF5" s="25">
        <v>2.15</v>
      </c>
      <c r="DG5" s="25">
        <v>1.993333</v>
      </c>
      <c r="DH5" s="25">
        <v>1.89</v>
      </c>
      <c r="DI5" s="25">
        <v>2.0933329999999999</v>
      </c>
      <c r="DJ5" s="25">
        <v>2.5466669999999998</v>
      </c>
      <c r="DK5" s="25">
        <v>3.443333</v>
      </c>
      <c r="DL5" s="25">
        <v>3.61</v>
      </c>
      <c r="DM5" s="25">
        <v>4</v>
      </c>
      <c r="DN5" s="25">
        <v>4.38</v>
      </c>
      <c r="DO5" s="25">
        <v>4.6033330000000001</v>
      </c>
      <c r="DP5" s="25">
        <v>4.3899999999999997</v>
      </c>
      <c r="DQ5" s="25">
        <v>3.7766670000000002</v>
      </c>
      <c r="DR5" s="25">
        <v>3.46</v>
      </c>
      <c r="DS5" s="25">
        <v>3.02</v>
      </c>
      <c r="DT5" s="25">
        <v>2.8466670000000001</v>
      </c>
      <c r="DU5" s="25">
        <v>3.0133329999999998</v>
      </c>
      <c r="DV5" s="25">
        <v>3.326667</v>
      </c>
      <c r="DW5" s="25">
        <v>3.673333</v>
      </c>
      <c r="DX5" s="25">
        <v>4.04</v>
      </c>
      <c r="DY5" s="25">
        <v>3.996667</v>
      </c>
      <c r="DZ5" s="25">
        <v>3.9166669999999999</v>
      </c>
      <c r="EA5" s="25">
        <v>3.8733330000000001</v>
      </c>
      <c r="EB5" s="25">
        <v>3.96</v>
      </c>
      <c r="EC5" s="25">
        <v>4.3433330000000003</v>
      </c>
      <c r="ED5" s="25">
        <v>4.9333330000000002</v>
      </c>
      <c r="EE5" s="25">
        <v>5.49</v>
      </c>
      <c r="EF5" s="25">
        <v>5.8866670000000001</v>
      </c>
      <c r="EG5" s="25">
        <v>6.52</v>
      </c>
      <c r="EH5" s="25">
        <v>7.41</v>
      </c>
      <c r="EI5" s="25">
        <v>7.9666670000000002</v>
      </c>
      <c r="EJ5" s="25">
        <v>8.27</v>
      </c>
      <c r="EK5" s="25">
        <v>8.6866660000000007</v>
      </c>
      <c r="EL5" s="25">
        <v>8.9600000000000009</v>
      </c>
      <c r="EM5" s="25">
        <v>8.5066670000000002</v>
      </c>
      <c r="EN5" s="25">
        <v>8.0033329999999996</v>
      </c>
      <c r="EO5" s="25">
        <v>8.3366670000000003</v>
      </c>
      <c r="EP5" s="25">
        <v>9.3733330000000006</v>
      </c>
      <c r="EQ5" s="25">
        <v>10.86</v>
      </c>
      <c r="ER5" s="25">
        <v>12.4</v>
      </c>
      <c r="ES5" s="25">
        <v>14.62</v>
      </c>
      <c r="ET5" s="25">
        <v>15.74667</v>
      </c>
      <c r="EU5" s="25">
        <v>11.94333</v>
      </c>
      <c r="EV5" s="25">
        <v>8.1833329999999993</v>
      </c>
      <c r="EW5" s="25">
        <v>6.9066669999999997</v>
      </c>
      <c r="EX5" s="25">
        <v>7.806667</v>
      </c>
      <c r="EY5" s="25">
        <v>8.8433329999999994</v>
      </c>
      <c r="EZ5" s="25">
        <v>7.51</v>
      </c>
      <c r="FA5" s="25">
        <v>8.2566670000000002</v>
      </c>
      <c r="FB5" s="25">
        <v>8.5399999999999991</v>
      </c>
      <c r="FC5" s="25">
        <v>9.4466669999999997</v>
      </c>
      <c r="FD5" s="25">
        <v>10.30667</v>
      </c>
      <c r="FE5" s="25">
        <v>10.883330000000001</v>
      </c>
      <c r="FF5" s="25">
        <v>11.42333</v>
      </c>
      <c r="FG5" s="25">
        <v>11.51333</v>
      </c>
      <c r="FH5" s="25">
        <v>11.51667</v>
      </c>
      <c r="FI5" s="25">
        <v>11.13</v>
      </c>
      <c r="FJ5" s="25">
        <v>11.73333</v>
      </c>
      <c r="FK5" s="25">
        <v>11.83667</v>
      </c>
      <c r="FL5" s="25">
        <v>12.363329999999999</v>
      </c>
      <c r="FM5" s="25">
        <v>11.49667</v>
      </c>
      <c r="FN5" s="25">
        <v>11.446669999999999</v>
      </c>
      <c r="FO5" s="25">
        <v>11.25667</v>
      </c>
      <c r="FP5" s="25">
        <v>10.23333</v>
      </c>
      <c r="FQ5" s="25">
        <v>9.216666</v>
      </c>
      <c r="FR5" s="25">
        <v>9.5</v>
      </c>
      <c r="FS5" s="25">
        <v>8.5966660000000008</v>
      </c>
      <c r="FT5" s="25">
        <v>6.7066660000000002</v>
      </c>
      <c r="FU5" s="25">
        <v>6.44</v>
      </c>
      <c r="FV5" s="25">
        <v>5.54</v>
      </c>
      <c r="FW5" s="25">
        <v>4.0933330000000003</v>
      </c>
      <c r="FX5" s="25">
        <v>4.3533330000000001</v>
      </c>
      <c r="FY5" s="25">
        <v>4.3233329999999999</v>
      </c>
      <c r="FZ5" s="25">
        <v>5.483333</v>
      </c>
      <c r="GA5" s="25">
        <v>5.73</v>
      </c>
      <c r="GB5" s="25">
        <v>4.9866669999999997</v>
      </c>
      <c r="GC5" s="25">
        <v>5.48</v>
      </c>
      <c r="GD5" s="25">
        <v>6.67</v>
      </c>
      <c r="GE5" s="25">
        <v>6.693333</v>
      </c>
      <c r="GF5" s="25">
        <v>7.29</v>
      </c>
      <c r="GG5" s="25">
        <v>8.4</v>
      </c>
      <c r="GH5" s="25">
        <v>8.3466660000000008</v>
      </c>
      <c r="GI5" s="25">
        <v>6.15</v>
      </c>
      <c r="GJ5" s="25">
        <v>4.2833329999999998</v>
      </c>
      <c r="GK5" s="25">
        <v>3.8366669999999998</v>
      </c>
      <c r="GL5" s="25">
        <v>4.943333</v>
      </c>
      <c r="GM5" s="25">
        <v>3.0866669999999998</v>
      </c>
      <c r="GN5" s="25">
        <v>1.816667</v>
      </c>
      <c r="GO5" s="25">
        <v>2.87</v>
      </c>
      <c r="GP5" s="25">
        <v>5.1966669999999997</v>
      </c>
      <c r="GQ5" s="25">
        <v>6.52</v>
      </c>
      <c r="GR5" s="25">
        <v>8.7866669999999996</v>
      </c>
      <c r="GS5" s="25">
        <v>16.926670000000001</v>
      </c>
      <c r="GT5" s="25">
        <v>32.233330000000002</v>
      </c>
      <c r="GU5" s="25">
        <v>32.626669999999997</v>
      </c>
      <c r="GV5" s="25">
        <v>31.643329999999999</v>
      </c>
      <c r="GW5" s="25">
        <v>60.156669999999998</v>
      </c>
      <c r="GX5" s="25">
        <v>36.926670000000001</v>
      </c>
      <c r="GY5" s="25">
        <v>16.843330000000002</v>
      </c>
      <c r="GZ5" s="25">
        <v>11.32667</v>
      </c>
      <c r="HA5" s="25">
        <v>10.76333</v>
      </c>
      <c r="HB5" s="25">
        <v>13.52333</v>
      </c>
      <c r="HC5" s="26">
        <v>8.82</v>
      </c>
      <c r="HD5" s="26">
        <v>8.92</v>
      </c>
      <c r="HE5" s="26">
        <v>9.9145099999999999</v>
      </c>
      <c r="HF5" s="26">
        <v>10.67849</v>
      </c>
      <c r="HG5" s="26">
        <v>11</v>
      </c>
      <c r="HH5" s="26">
        <v>10.514150000000001</v>
      </c>
      <c r="HI5" s="26">
        <v>10.08145</v>
      </c>
      <c r="HJ5" s="26">
        <v>9.6211110000000009</v>
      </c>
      <c r="HK5" s="26">
        <v>9.4066670000000006</v>
      </c>
      <c r="HL5" s="26">
        <v>9.2200000000000006</v>
      </c>
      <c r="HM5" s="26">
        <v>9.19</v>
      </c>
      <c r="HN5" s="26">
        <v>9.18</v>
      </c>
      <c r="HO5" s="26">
        <v>9.1775640000000003</v>
      </c>
      <c r="HP5" s="26">
        <v>9.1775640000000003</v>
      </c>
      <c r="HQ5" s="26">
        <v>9.1959180000000007</v>
      </c>
      <c r="HR5" s="26">
        <v>9.2143099999999993</v>
      </c>
      <c r="HS5" s="26">
        <v>9.2419530000000005</v>
      </c>
      <c r="HT5" s="26">
        <v>9.269679</v>
      </c>
      <c r="HU5" s="26">
        <v>9.2974879999999995</v>
      </c>
      <c r="HV5" s="26">
        <v>9.3253799999999991</v>
      </c>
      <c r="HW5" s="26">
        <v>9.3626819999999995</v>
      </c>
      <c r="HX5" s="26">
        <v>9.4001330000000003</v>
      </c>
      <c r="HY5" s="26">
        <v>9.4377340000000007</v>
      </c>
      <c r="HZ5" s="26">
        <v>9.4754839999999998</v>
      </c>
      <c r="IA5" s="26">
        <v>9.5133860000000006</v>
      </c>
      <c r="IB5" s="26">
        <v>9.5514390000000002</v>
      </c>
      <c r="IC5" s="26">
        <v>9.5896450000000009</v>
      </c>
      <c r="ID5" s="26">
        <v>9.6280040000000007</v>
      </c>
      <c r="IE5" s="26">
        <v>9.6665159999999997</v>
      </c>
      <c r="IF5" s="26">
        <v>9.7051820000000006</v>
      </c>
      <c r="IG5" s="26">
        <v>9.7440020000000001</v>
      </c>
      <c r="IH5" s="26">
        <v>9.7829789999999992</v>
      </c>
      <c r="II5" s="26">
        <v>9.8221109999999996</v>
      </c>
      <c r="IJ5" s="26">
        <v>9.8613990000000005</v>
      </c>
      <c r="IK5" s="26">
        <v>9.9008450000000003</v>
      </c>
      <c r="IL5" s="26">
        <v>9.940448</v>
      </c>
      <c r="IM5" s="26">
        <v>9.9802099999999996</v>
      </c>
      <c r="IN5" s="26">
        <v>10.02013</v>
      </c>
      <c r="IO5" s="26">
        <v>10.06021</v>
      </c>
      <c r="IP5" s="26">
        <v>10.10045</v>
      </c>
      <c r="IQ5" s="26">
        <v>10.14085</v>
      </c>
      <c r="IR5" s="26">
        <v>10.181419999999999</v>
      </c>
      <c r="IS5" s="26">
        <v>10.22214</v>
      </c>
      <c r="IT5" s="26">
        <v>10.263030000000001</v>
      </c>
      <c r="IU5" s="26">
        <v>10.304080000000001</v>
      </c>
      <c r="IV5" s="26">
        <v>10.3453</v>
      </c>
      <c r="IW5" s="26">
        <v>10.38668</v>
      </c>
      <c r="IX5" s="26">
        <v>10.428229999999999</v>
      </c>
      <c r="IY5" s="26">
        <v>10.464729999999999</v>
      </c>
      <c r="IZ5" s="26">
        <v>10.50136</v>
      </c>
      <c r="JA5" s="26">
        <v>10.53811</v>
      </c>
      <c r="JB5" s="26">
        <v>10.57499</v>
      </c>
      <c r="JC5" s="26">
        <v>10.61201</v>
      </c>
      <c r="JD5" s="26">
        <v>10.649150000000001</v>
      </c>
      <c r="JE5" s="26">
        <v>10.68642</v>
      </c>
      <c r="JF5" s="26">
        <v>10.72382</v>
      </c>
      <c r="JG5" s="26">
        <v>10.755990000000001</v>
      </c>
      <c r="JH5" s="26">
        <v>10.788259999999999</v>
      </c>
      <c r="JI5" s="26">
        <v>10.82063</v>
      </c>
      <c r="JJ5" s="26">
        <v>10.85309</v>
      </c>
      <c r="JK5" s="26">
        <v>10.88565</v>
      </c>
      <c r="JL5" s="26">
        <v>10.9183</v>
      </c>
      <c r="JM5" s="26">
        <v>10.95106</v>
      </c>
      <c r="JN5" s="26">
        <v>10.98391</v>
      </c>
      <c r="JO5" s="26">
        <v>11.016859999999999</v>
      </c>
      <c r="JP5" s="26">
        <v>11.04992</v>
      </c>
      <c r="JQ5" s="26">
        <v>11.083069999999999</v>
      </c>
      <c r="JR5" s="26">
        <v>11.11631</v>
      </c>
      <c r="JS5" s="26">
        <v>11.149660000000001</v>
      </c>
      <c r="JT5" s="26">
        <v>11.183109999999999</v>
      </c>
      <c r="JU5" s="26">
        <v>11.216659999999999</v>
      </c>
      <c r="JV5" s="26">
        <v>11.250310000000001</v>
      </c>
      <c r="JW5" s="26">
        <v>11.28406</v>
      </c>
      <c r="JX5" s="26">
        <v>11.317909999999999</v>
      </c>
      <c r="JY5" s="26">
        <v>11.35187</v>
      </c>
      <c r="JZ5" s="26">
        <v>11.38592</v>
      </c>
      <c r="KA5" s="26">
        <v>11.42008</v>
      </c>
      <c r="KB5" s="26">
        <v>11.45434</v>
      </c>
      <c r="KC5" s="26">
        <v>11.4887</v>
      </c>
      <c r="KD5" s="26">
        <v>11.52317</v>
      </c>
      <c r="KE5" s="26">
        <v>11.557740000000001</v>
      </c>
      <c r="KF5" s="26">
        <v>11.592409999999999</v>
      </c>
      <c r="KG5" s="26">
        <v>11.627190000000001</v>
      </c>
      <c r="KH5" s="26">
        <v>11.66207</v>
      </c>
      <c r="KI5" s="26">
        <v>11.69706</v>
      </c>
      <c r="KJ5" s="26">
        <v>11.732150000000001</v>
      </c>
      <c r="KK5" s="26">
        <v>11.76735</v>
      </c>
      <c r="KL5" s="26">
        <v>11.80265</v>
      </c>
      <c r="KM5" s="26">
        <v>11.83806</v>
      </c>
      <c r="KN5" s="26">
        <v>11.873570000000001</v>
      </c>
      <c r="KO5" s="26">
        <v>11.909190000000001</v>
      </c>
      <c r="KP5" s="26">
        <v>11.94492</v>
      </c>
      <c r="KQ5" s="26">
        <v>11.98075</v>
      </c>
      <c r="KR5" s="26">
        <v>12.0167</v>
      </c>
      <c r="KS5" s="26">
        <v>12.05275</v>
      </c>
      <c r="KT5" s="26">
        <v>12.088900000000001</v>
      </c>
      <c r="KU5" s="26">
        <v>12.125170000000001</v>
      </c>
      <c r="KV5" s="26">
        <v>12.16155</v>
      </c>
      <c r="KW5" s="26">
        <v>12.198029999999999</v>
      </c>
      <c r="KX5" s="26">
        <v>12.23462</v>
      </c>
      <c r="KY5" s="26">
        <v>12.271330000000001</v>
      </c>
      <c r="KZ5" s="26">
        <v>12.30814</v>
      </c>
      <c r="LA5" s="26">
        <v>12.34507</v>
      </c>
      <c r="LB5" s="26">
        <v>12.382099999999999</v>
      </c>
      <c r="LC5" s="26">
        <v>12.41925</v>
      </c>
      <c r="LD5" s="26">
        <v>12.45651</v>
      </c>
      <c r="LE5" s="26">
        <v>12.493880000000001</v>
      </c>
      <c r="LF5" s="26">
        <v>12.531359999999999</v>
      </c>
      <c r="LG5" s="23" t="s">
        <v>2054</v>
      </c>
      <c r="LH5" s="23" t="b">
        <v>0</v>
      </c>
      <c r="LI5" s="23" t="s">
        <v>2038</v>
      </c>
      <c r="LJ5" s="23" t="s">
        <v>2038</v>
      </c>
      <c r="LK5" s="23">
        <v>2023</v>
      </c>
      <c r="LL5" s="23">
        <v>4</v>
      </c>
      <c r="LM5" s="92">
        <v>45385</v>
      </c>
      <c r="LN5" s="23" t="s">
        <v>2061</v>
      </c>
      <c r="LO5" s="24" t="s">
        <v>2062</v>
      </c>
      <c r="LP5" s="23" t="s">
        <v>2057</v>
      </c>
      <c r="LQ5" s="23" t="s">
        <v>2063</v>
      </c>
      <c r="LR5" s="23" t="s">
        <v>2045</v>
      </c>
    </row>
    <row r="6" spans="1:330" x14ac:dyDescent="0.35">
      <c r="A6"/>
      <c r="B6"/>
      <c r="C6"/>
      <c r="D6"/>
      <c r="E6"/>
      <c r="F6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9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93"/>
      <c r="FU6" s="93"/>
      <c r="FV6" s="93"/>
      <c r="FW6" s="93"/>
      <c r="FX6" s="93"/>
      <c r="FY6" s="93"/>
      <c r="FZ6" s="93"/>
      <c r="GA6" s="93"/>
      <c r="GB6" s="93"/>
      <c r="GC6" s="93"/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  <c r="GP6" s="93"/>
      <c r="GQ6" s="93"/>
      <c r="GR6" s="93"/>
      <c r="GS6" s="93"/>
      <c r="GT6" s="93"/>
      <c r="GU6" s="93"/>
      <c r="GV6" s="93"/>
      <c r="GW6" s="93"/>
      <c r="GX6" s="93"/>
      <c r="GY6" s="93"/>
      <c r="GZ6" s="93"/>
      <c r="HA6" s="93"/>
      <c r="HB6" s="93"/>
      <c r="HC6" s="93"/>
      <c r="HD6" s="93"/>
      <c r="HE6" s="93"/>
      <c r="HF6" s="93"/>
      <c r="HG6" s="93"/>
      <c r="HH6" s="93"/>
      <c r="HI6" s="93"/>
      <c r="HJ6" s="93"/>
      <c r="HK6" s="93"/>
      <c r="HL6" s="93"/>
      <c r="HM6" s="93"/>
      <c r="HN6" s="93"/>
      <c r="HO6" s="93"/>
      <c r="HP6" s="93"/>
      <c r="HQ6" s="93"/>
      <c r="HR6" s="93"/>
      <c r="HS6" s="93"/>
      <c r="HT6" s="93"/>
      <c r="HU6" s="93"/>
      <c r="HV6" s="93"/>
      <c r="HW6" s="93"/>
      <c r="HX6" s="93"/>
      <c r="HY6" s="93"/>
      <c r="HZ6" s="93"/>
      <c r="IA6" s="93"/>
      <c r="IB6" s="93"/>
      <c r="IC6" s="93"/>
      <c r="ID6" s="93"/>
      <c r="IE6" s="93"/>
      <c r="IF6" s="93"/>
      <c r="IG6" s="93"/>
      <c r="IH6" s="93"/>
      <c r="II6" s="93"/>
      <c r="IJ6" s="93"/>
      <c r="IK6" s="93"/>
      <c r="IL6" s="93"/>
      <c r="IM6" s="93"/>
      <c r="IN6" s="93"/>
      <c r="IO6" s="93"/>
      <c r="IP6" s="93"/>
      <c r="IQ6" s="93"/>
      <c r="IR6" s="93"/>
      <c r="IS6" s="93"/>
      <c r="IT6" s="93"/>
      <c r="IU6" s="93"/>
      <c r="IV6" s="93"/>
      <c r="IW6" s="93"/>
      <c r="IX6" s="93"/>
      <c r="IY6" s="93"/>
      <c r="IZ6" s="93"/>
      <c r="JA6" s="93"/>
      <c r="JB6" s="93"/>
      <c r="JC6" s="93"/>
      <c r="JD6" s="93"/>
      <c r="JE6" s="93"/>
      <c r="JF6" s="93"/>
      <c r="JG6" s="93"/>
      <c r="JH6" s="93"/>
      <c r="JI6" s="93"/>
      <c r="JJ6" s="93"/>
      <c r="JK6" s="93"/>
      <c r="JL6" s="93"/>
      <c r="JM6" s="93"/>
      <c r="JN6" s="93"/>
      <c r="JO6" s="93"/>
      <c r="JP6" s="93"/>
      <c r="JQ6" s="93"/>
      <c r="JR6" s="93"/>
      <c r="JS6" s="93"/>
      <c r="JT6" s="93"/>
      <c r="JU6" s="93"/>
      <c r="JV6" s="93"/>
      <c r="JW6" s="93"/>
      <c r="JX6" s="93"/>
      <c r="JY6" s="93"/>
      <c r="JZ6" s="93"/>
      <c r="KA6" s="93"/>
      <c r="KB6" s="93"/>
      <c r="KC6" s="93"/>
      <c r="KD6" s="93"/>
      <c r="KE6" s="93"/>
      <c r="KF6" s="93"/>
      <c r="KG6" s="93"/>
      <c r="KH6" s="93"/>
      <c r="KI6" s="93"/>
      <c r="KJ6" s="93"/>
      <c r="KK6" s="93"/>
      <c r="KL6" s="93"/>
      <c r="KM6" s="93"/>
      <c r="KN6" s="93"/>
      <c r="KO6" s="93"/>
      <c r="KP6" s="93"/>
      <c r="KQ6" s="93"/>
      <c r="KR6" s="93"/>
      <c r="KS6" s="93"/>
      <c r="KT6" s="93"/>
      <c r="KU6" s="93"/>
      <c r="KV6" s="93"/>
      <c r="KW6" s="93"/>
      <c r="KX6" s="93"/>
      <c r="KY6" s="93"/>
      <c r="KZ6" s="93"/>
      <c r="LA6" s="93"/>
      <c r="LB6" s="93"/>
      <c r="LC6" s="93"/>
      <c r="LD6" s="93"/>
      <c r="LE6" s="93"/>
      <c r="LF6" s="93"/>
      <c r="LG6"/>
      <c r="LH6"/>
      <c r="LI6"/>
      <c r="LJ6"/>
      <c r="LK6"/>
      <c r="LL6"/>
      <c r="LM6"/>
      <c r="LN6"/>
      <c r="LO6"/>
      <c r="LP6"/>
      <c r="LQ6"/>
      <c r="LR6"/>
    </row>
    <row r="7" spans="1:330" x14ac:dyDescent="0.35">
      <c r="A7"/>
      <c r="B7"/>
      <c r="C7"/>
      <c r="D7"/>
      <c r="E7"/>
      <c r="F7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  <c r="EZ7" s="93"/>
      <c r="FA7" s="93"/>
      <c r="FB7" s="93"/>
      <c r="FC7" s="93"/>
      <c r="FD7" s="93"/>
      <c r="FE7" s="93"/>
      <c r="FF7" s="93"/>
      <c r="FG7" s="93"/>
      <c r="FH7" s="93"/>
      <c r="FI7" s="93"/>
      <c r="FJ7" s="93"/>
      <c r="FK7" s="93"/>
      <c r="FL7" s="93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3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3"/>
      <c r="GN7" s="93"/>
      <c r="GO7" s="93"/>
      <c r="GP7" s="93"/>
      <c r="GQ7" s="93"/>
      <c r="GR7" s="93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3"/>
      <c r="HD7" s="93"/>
      <c r="HE7" s="93"/>
      <c r="HF7" s="93"/>
      <c r="HG7" s="93"/>
      <c r="HH7" s="93"/>
      <c r="HI7" s="93"/>
      <c r="HJ7" s="93"/>
      <c r="HK7" s="93"/>
      <c r="HL7" s="93"/>
      <c r="HM7" s="93"/>
      <c r="HN7" s="93"/>
      <c r="HO7" s="93"/>
      <c r="HP7" s="93"/>
      <c r="HQ7" s="93"/>
      <c r="HR7" s="93"/>
      <c r="HS7" s="93"/>
      <c r="HT7" s="93"/>
      <c r="HU7" s="93"/>
      <c r="HV7" s="93"/>
      <c r="HW7" s="93"/>
      <c r="HX7" s="93"/>
      <c r="HY7" s="93"/>
      <c r="HZ7" s="93"/>
      <c r="IA7" s="93"/>
      <c r="IB7" s="93"/>
      <c r="IC7" s="93"/>
      <c r="ID7" s="93"/>
      <c r="IE7" s="93"/>
      <c r="IF7" s="93"/>
      <c r="IG7" s="93"/>
      <c r="IH7" s="93"/>
      <c r="II7" s="93"/>
      <c r="IJ7" s="93"/>
      <c r="IK7" s="93"/>
      <c r="IL7" s="93"/>
      <c r="IM7" s="93"/>
      <c r="IN7" s="93"/>
      <c r="IO7" s="93"/>
      <c r="IP7" s="93"/>
      <c r="IQ7" s="93"/>
      <c r="IR7" s="93"/>
      <c r="IS7" s="93"/>
      <c r="IT7" s="93"/>
      <c r="IU7" s="93"/>
      <c r="IV7" s="93"/>
      <c r="IW7" s="93"/>
      <c r="IX7" s="93"/>
      <c r="IY7" s="93"/>
      <c r="IZ7" s="93"/>
      <c r="JA7" s="93"/>
      <c r="JB7" s="93"/>
      <c r="JC7" s="93"/>
      <c r="JD7" s="93"/>
      <c r="JE7" s="93"/>
      <c r="JF7" s="93"/>
      <c r="JG7" s="93"/>
      <c r="JH7" s="93"/>
      <c r="JI7" s="93"/>
      <c r="JJ7" s="93"/>
      <c r="JK7" s="93"/>
      <c r="JL7" s="93"/>
      <c r="JM7" s="93"/>
      <c r="JN7" s="93"/>
      <c r="JO7" s="93"/>
      <c r="JP7" s="93"/>
      <c r="JQ7" s="93"/>
      <c r="JR7" s="93"/>
      <c r="JS7" s="93"/>
      <c r="JT7" s="93"/>
      <c r="JU7" s="93"/>
      <c r="JV7" s="93"/>
      <c r="JW7" s="93"/>
      <c r="JX7" s="93"/>
      <c r="JY7" s="93"/>
      <c r="JZ7" s="93"/>
      <c r="KA7" s="93"/>
      <c r="KB7" s="93"/>
      <c r="KC7" s="93"/>
      <c r="KD7" s="93"/>
      <c r="KE7" s="93"/>
      <c r="KF7" s="93"/>
      <c r="KG7" s="93"/>
      <c r="KH7" s="93"/>
      <c r="KI7" s="93"/>
      <c r="KJ7" s="93"/>
      <c r="KK7" s="93"/>
      <c r="KL7" s="93"/>
      <c r="KM7" s="93"/>
      <c r="KN7" s="93"/>
      <c r="KO7" s="93"/>
      <c r="KP7" s="93"/>
      <c r="KQ7" s="93"/>
      <c r="KR7" s="93"/>
      <c r="KS7" s="93"/>
      <c r="KT7" s="93"/>
      <c r="KU7" s="93"/>
      <c r="KV7" s="93"/>
      <c r="KW7" s="93"/>
      <c r="KX7" s="93"/>
      <c r="KY7" s="93"/>
      <c r="KZ7" s="93"/>
      <c r="LA7" s="93"/>
      <c r="LB7" s="93"/>
      <c r="LC7" s="93"/>
      <c r="LD7" s="93"/>
      <c r="LE7" s="93"/>
      <c r="LF7" s="93"/>
      <c r="LG7"/>
      <c r="LH7"/>
      <c r="LI7"/>
      <c r="LJ7"/>
      <c r="LK7"/>
      <c r="LL7"/>
      <c r="LM7"/>
      <c r="LN7"/>
      <c r="LO7"/>
      <c r="LP7"/>
      <c r="LQ7"/>
      <c r="LR7"/>
    </row>
    <row r="8" spans="1:330" x14ac:dyDescent="0.35">
      <c r="A8"/>
      <c r="B8"/>
      <c r="C8"/>
      <c r="D8"/>
      <c r="E8"/>
      <c r="F8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3"/>
      <c r="DD8" s="93"/>
      <c r="DE8" s="93"/>
      <c r="DF8" s="93"/>
      <c r="DG8" s="93"/>
      <c r="DH8" s="93"/>
      <c r="DI8" s="93"/>
      <c r="DJ8" s="93"/>
      <c r="DK8" s="93"/>
      <c r="DL8" s="93"/>
      <c r="DM8" s="93"/>
      <c r="DN8" s="93"/>
      <c r="DO8" s="93"/>
      <c r="DP8" s="93"/>
      <c r="DQ8" s="93"/>
      <c r="DR8" s="93"/>
      <c r="DS8" s="93"/>
      <c r="DT8" s="93"/>
      <c r="DU8" s="93"/>
      <c r="DV8" s="93"/>
      <c r="DW8" s="93"/>
      <c r="DX8" s="93"/>
      <c r="DY8" s="93"/>
      <c r="DZ8" s="93"/>
      <c r="EA8" s="93"/>
      <c r="EB8" s="93"/>
      <c r="EC8" s="93"/>
      <c r="ED8" s="93"/>
      <c r="EE8" s="93"/>
      <c r="EF8" s="93"/>
      <c r="EG8" s="93"/>
      <c r="EH8" s="93"/>
      <c r="EI8" s="93"/>
      <c r="EJ8" s="93"/>
      <c r="EK8" s="93"/>
      <c r="EL8" s="93"/>
      <c r="EM8" s="93"/>
      <c r="EN8" s="93"/>
      <c r="EO8" s="93"/>
      <c r="EP8" s="93"/>
      <c r="EQ8" s="93"/>
      <c r="ER8" s="93"/>
      <c r="ES8" s="93"/>
      <c r="ET8" s="93"/>
      <c r="EU8" s="93"/>
      <c r="EV8" s="93"/>
      <c r="EW8" s="93"/>
      <c r="EX8" s="93"/>
      <c r="EY8" s="93"/>
      <c r="EZ8" s="93"/>
      <c r="FA8" s="93"/>
      <c r="FB8" s="93"/>
      <c r="FC8" s="93"/>
      <c r="FD8" s="93"/>
      <c r="FE8" s="93"/>
      <c r="FF8" s="93"/>
      <c r="FG8" s="93"/>
      <c r="FH8" s="93"/>
      <c r="FI8" s="93"/>
      <c r="FJ8" s="93"/>
      <c r="FK8" s="93"/>
      <c r="FL8" s="93"/>
      <c r="FM8" s="93"/>
      <c r="FN8" s="93"/>
      <c r="FO8" s="93"/>
      <c r="FP8" s="93"/>
      <c r="FQ8" s="93"/>
      <c r="FR8" s="93"/>
      <c r="FS8" s="93"/>
      <c r="FT8" s="93"/>
      <c r="FU8" s="93"/>
      <c r="FV8" s="93"/>
      <c r="FW8" s="93"/>
      <c r="FX8" s="93"/>
      <c r="FY8" s="93"/>
      <c r="FZ8" s="93"/>
      <c r="GA8" s="93"/>
      <c r="GB8" s="93"/>
      <c r="GC8" s="93"/>
      <c r="GD8" s="93"/>
      <c r="GE8" s="93"/>
      <c r="GF8" s="93"/>
      <c r="GG8" s="93"/>
      <c r="GH8" s="93"/>
      <c r="GI8" s="93"/>
      <c r="GJ8" s="93"/>
      <c r="GK8" s="93"/>
      <c r="GL8" s="93"/>
      <c r="GM8" s="93"/>
      <c r="GN8" s="93"/>
      <c r="GO8" s="93"/>
      <c r="GP8" s="93"/>
      <c r="GQ8" s="93"/>
      <c r="GR8" s="93"/>
      <c r="GS8" s="93"/>
      <c r="GT8" s="93"/>
      <c r="GU8" s="93"/>
      <c r="GV8" s="93"/>
      <c r="GW8" s="93"/>
      <c r="GX8" s="93"/>
      <c r="GY8" s="93"/>
      <c r="GZ8" s="93"/>
      <c r="HA8" s="93"/>
      <c r="HB8" s="93"/>
      <c r="HC8" s="93"/>
      <c r="HD8" s="93"/>
      <c r="HE8" s="93"/>
      <c r="HF8" s="93"/>
      <c r="HG8" s="93"/>
      <c r="HH8" s="93"/>
      <c r="HI8" s="93"/>
      <c r="HJ8" s="93"/>
      <c r="HK8" s="93"/>
      <c r="HL8" s="93"/>
      <c r="HM8" s="93"/>
      <c r="HN8" s="93"/>
      <c r="HO8" s="93"/>
      <c r="HP8" s="93"/>
      <c r="HQ8" s="93"/>
      <c r="HR8" s="93"/>
      <c r="HS8" s="93"/>
      <c r="HT8" s="93"/>
      <c r="HU8" s="93"/>
      <c r="HV8" s="93"/>
      <c r="HW8" s="93"/>
      <c r="HX8" s="93"/>
      <c r="HY8" s="93"/>
      <c r="HZ8" s="93"/>
      <c r="IA8" s="93"/>
      <c r="IB8" s="93"/>
      <c r="IC8" s="93"/>
      <c r="ID8" s="93"/>
      <c r="IE8" s="93"/>
      <c r="IF8" s="93"/>
      <c r="IG8" s="93"/>
      <c r="IH8" s="93"/>
      <c r="II8" s="93"/>
      <c r="IJ8" s="93"/>
      <c r="IK8" s="93"/>
      <c r="IL8" s="93"/>
      <c r="IM8" s="93"/>
      <c r="IN8" s="93"/>
      <c r="IO8" s="93"/>
      <c r="IP8" s="93"/>
      <c r="IQ8" s="93"/>
      <c r="IR8" s="93"/>
      <c r="IS8" s="93"/>
      <c r="IT8" s="93"/>
      <c r="IU8" s="93"/>
      <c r="IV8" s="93"/>
      <c r="IW8" s="93"/>
      <c r="IX8" s="93"/>
      <c r="IY8" s="93"/>
      <c r="IZ8" s="93"/>
      <c r="JA8" s="93"/>
      <c r="JB8" s="93"/>
      <c r="JC8" s="93"/>
      <c r="JD8" s="93"/>
      <c r="JE8" s="93"/>
      <c r="JF8" s="93"/>
      <c r="JG8" s="93"/>
      <c r="JH8" s="93"/>
      <c r="JI8" s="93"/>
      <c r="JJ8" s="93"/>
      <c r="JK8" s="93"/>
      <c r="JL8" s="93"/>
      <c r="JM8" s="93"/>
      <c r="JN8" s="93"/>
      <c r="JO8" s="93"/>
      <c r="JP8" s="93"/>
      <c r="JQ8" s="93"/>
      <c r="JR8" s="93"/>
      <c r="JS8" s="93"/>
      <c r="JT8" s="93"/>
      <c r="JU8" s="93"/>
      <c r="JV8" s="93"/>
      <c r="JW8" s="93"/>
      <c r="JX8" s="93"/>
      <c r="JY8" s="93"/>
      <c r="JZ8" s="93"/>
      <c r="KA8" s="93"/>
      <c r="KB8" s="93"/>
      <c r="KC8" s="93"/>
      <c r="KD8" s="93"/>
      <c r="KE8" s="93"/>
      <c r="KF8" s="93"/>
      <c r="KG8" s="93"/>
      <c r="KH8" s="93"/>
      <c r="KI8" s="93"/>
      <c r="KJ8" s="93"/>
      <c r="KK8" s="93"/>
      <c r="KL8" s="93"/>
      <c r="KM8" s="93"/>
      <c r="KN8" s="93"/>
      <c r="KO8" s="93"/>
      <c r="KP8" s="93"/>
      <c r="KQ8" s="93"/>
      <c r="KR8" s="93"/>
      <c r="KS8" s="93"/>
      <c r="KT8" s="93"/>
      <c r="KU8" s="93"/>
      <c r="KV8" s="93"/>
      <c r="KW8" s="93"/>
      <c r="KX8" s="93"/>
      <c r="KY8" s="93"/>
      <c r="KZ8" s="93"/>
      <c r="LA8" s="93"/>
      <c r="LB8" s="93"/>
      <c r="LC8" s="93"/>
      <c r="LD8" s="93"/>
      <c r="LE8" s="93"/>
      <c r="LF8" s="93"/>
      <c r="LG8"/>
      <c r="LH8"/>
      <c r="LI8"/>
      <c r="LJ8"/>
      <c r="LK8"/>
      <c r="LL8"/>
      <c r="LM8"/>
      <c r="LN8"/>
      <c r="LO8"/>
      <c r="LP8"/>
      <c r="LQ8"/>
      <c r="LR8"/>
    </row>
    <row r="9" spans="1:330" x14ac:dyDescent="0.35">
      <c r="A9"/>
      <c r="B9"/>
      <c r="C9"/>
      <c r="D9"/>
      <c r="E9"/>
      <c r="F9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93"/>
      <c r="EM9" s="93"/>
      <c r="EN9" s="93"/>
      <c r="EO9" s="93"/>
      <c r="EP9" s="93"/>
      <c r="EQ9" s="93"/>
      <c r="ER9" s="93"/>
      <c r="ES9" s="93"/>
      <c r="ET9" s="93"/>
      <c r="EU9" s="93"/>
      <c r="EV9" s="93"/>
      <c r="EW9" s="93"/>
      <c r="EX9" s="93"/>
      <c r="EY9" s="93"/>
      <c r="EZ9" s="93"/>
      <c r="FA9" s="93"/>
      <c r="FB9" s="93"/>
      <c r="FC9" s="93"/>
      <c r="FD9" s="93"/>
      <c r="FE9" s="93"/>
      <c r="FF9" s="93"/>
      <c r="FG9" s="93"/>
      <c r="FH9" s="93"/>
      <c r="FI9" s="93"/>
      <c r="FJ9" s="93"/>
      <c r="FK9" s="93"/>
      <c r="FL9" s="93"/>
      <c r="FM9" s="93"/>
      <c r="FN9" s="93"/>
      <c r="FO9" s="93"/>
      <c r="FP9" s="93"/>
      <c r="FQ9" s="93"/>
      <c r="FR9" s="93"/>
      <c r="FS9" s="93"/>
      <c r="FT9" s="93"/>
      <c r="FU9" s="93"/>
      <c r="FV9" s="93"/>
      <c r="FW9" s="93"/>
      <c r="FX9" s="93"/>
      <c r="FY9" s="93"/>
      <c r="FZ9" s="93"/>
      <c r="GA9" s="93"/>
      <c r="GB9" s="93"/>
      <c r="GC9" s="93"/>
      <c r="GD9" s="93"/>
      <c r="GE9" s="93"/>
      <c r="GF9" s="93"/>
      <c r="GG9" s="93"/>
      <c r="GH9" s="93"/>
      <c r="GI9" s="93"/>
      <c r="GJ9" s="93"/>
      <c r="GK9" s="93"/>
      <c r="GL9" s="93"/>
      <c r="GM9" s="93"/>
      <c r="GN9" s="93"/>
      <c r="GO9" s="93"/>
      <c r="GP9" s="93"/>
      <c r="GQ9" s="93"/>
      <c r="GR9" s="93"/>
      <c r="GS9" s="93"/>
      <c r="GT9" s="93"/>
      <c r="GU9" s="93"/>
      <c r="GV9" s="93"/>
      <c r="GW9" s="93"/>
      <c r="GX9" s="93"/>
      <c r="GY9" s="93"/>
      <c r="GZ9" s="93"/>
      <c r="HA9" s="93"/>
      <c r="HB9" s="93"/>
      <c r="HC9" s="93"/>
      <c r="HD9" s="93"/>
      <c r="HE9" s="93"/>
      <c r="HF9" s="93"/>
      <c r="HG9" s="93"/>
      <c r="HH9" s="93"/>
      <c r="HI9" s="93"/>
      <c r="HJ9" s="93"/>
      <c r="HK9" s="93"/>
      <c r="HL9" s="93"/>
      <c r="HM9" s="93"/>
      <c r="HN9" s="93"/>
      <c r="HO9" s="93"/>
      <c r="HP9" s="93"/>
      <c r="HQ9" s="93"/>
      <c r="HR9" s="93"/>
      <c r="HS9" s="93"/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3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93"/>
      <c r="IW9" s="93"/>
      <c r="IX9" s="93"/>
      <c r="IY9" s="93"/>
      <c r="IZ9" s="93"/>
      <c r="JA9" s="93"/>
      <c r="JB9" s="93"/>
      <c r="JC9" s="93"/>
      <c r="JD9" s="93"/>
      <c r="JE9" s="93"/>
      <c r="JF9" s="93"/>
      <c r="JG9" s="93"/>
      <c r="JH9" s="93"/>
      <c r="JI9" s="93"/>
      <c r="JJ9" s="93"/>
      <c r="JK9" s="93"/>
      <c r="JL9" s="93"/>
      <c r="JM9" s="93"/>
      <c r="JN9" s="93"/>
      <c r="JO9" s="93"/>
      <c r="JP9" s="93"/>
      <c r="JQ9" s="93"/>
      <c r="JR9" s="93"/>
      <c r="JS9" s="93"/>
      <c r="JT9" s="93"/>
      <c r="JU9" s="93"/>
      <c r="JV9" s="93"/>
      <c r="JW9" s="93"/>
      <c r="JX9" s="93"/>
      <c r="JY9" s="93"/>
      <c r="JZ9" s="93"/>
      <c r="KA9" s="93"/>
      <c r="KB9" s="93"/>
      <c r="KC9" s="93"/>
      <c r="KD9" s="93"/>
      <c r="KE9" s="93"/>
      <c r="KF9" s="93"/>
      <c r="KG9" s="93"/>
      <c r="KH9" s="93"/>
      <c r="KI9" s="93"/>
      <c r="KJ9" s="93"/>
      <c r="KK9" s="93"/>
      <c r="KL9" s="93"/>
      <c r="KM9" s="93"/>
      <c r="KN9" s="93"/>
      <c r="KO9" s="93"/>
      <c r="KP9" s="93"/>
      <c r="KQ9" s="93"/>
      <c r="KR9" s="93"/>
      <c r="KS9" s="93"/>
      <c r="KT9" s="93"/>
      <c r="KU9" s="93"/>
      <c r="KV9" s="93"/>
      <c r="KW9" s="93"/>
      <c r="KX9" s="93"/>
      <c r="KY9" s="93"/>
      <c r="KZ9" s="93"/>
      <c r="LA9" s="93"/>
      <c r="LB9" s="93"/>
      <c r="LC9" s="93"/>
      <c r="LD9" s="93"/>
      <c r="LE9" s="93"/>
      <c r="LF9" s="93"/>
      <c r="LG9"/>
      <c r="LH9"/>
      <c r="LI9"/>
      <c r="LJ9"/>
      <c r="LK9"/>
      <c r="LL9"/>
      <c r="LM9"/>
      <c r="LN9"/>
      <c r="LO9"/>
      <c r="LP9"/>
      <c r="LQ9"/>
      <c r="LR9"/>
    </row>
    <row r="10" spans="1:330" x14ac:dyDescent="0.35">
      <c r="A10"/>
      <c r="B10"/>
      <c r="C10"/>
      <c r="D10"/>
      <c r="E10"/>
      <c r="F10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93"/>
      <c r="DZ10" s="93"/>
      <c r="EA10" s="93"/>
      <c r="EB10" s="93"/>
      <c r="EC10" s="93"/>
      <c r="ED10" s="93"/>
      <c r="EE10" s="93"/>
      <c r="EF10" s="93"/>
      <c r="EG10" s="93"/>
      <c r="EH10" s="93"/>
      <c r="EI10" s="93"/>
      <c r="EJ10" s="93"/>
      <c r="EK10" s="93"/>
      <c r="EL10" s="93"/>
      <c r="EM10" s="93"/>
      <c r="EN10" s="93"/>
      <c r="EO10" s="93"/>
      <c r="EP10" s="93"/>
      <c r="EQ10" s="93"/>
      <c r="ER10" s="93"/>
      <c r="ES10" s="93"/>
      <c r="ET10" s="93"/>
      <c r="EU10" s="93"/>
      <c r="EV10" s="93"/>
      <c r="EW10" s="93"/>
      <c r="EX10" s="93"/>
      <c r="EY10" s="93"/>
      <c r="EZ10" s="93"/>
      <c r="FA10" s="93"/>
      <c r="FB10" s="93"/>
      <c r="FC10" s="93"/>
      <c r="FD10" s="93"/>
      <c r="FE10" s="93"/>
      <c r="FF10" s="93"/>
      <c r="FG10" s="93"/>
      <c r="FH10" s="93"/>
      <c r="FI10" s="93"/>
      <c r="FJ10" s="93"/>
      <c r="FK10" s="93"/>
      <c r="FL10" s="93"/>
      <c r="FM10" s="93"/>
      <c r="FN10" s="93"/>
      <c r="FO10" s="93"/>
      <c r="FP10" s="93"/>
      <c r="FQ10" s="93"/>
      <c r="FR10" s="93"/>
      <c r="FS10" s="93"/>
      <c r="FT10" s="93"/>
      <c r="FU10" s="93"/>
      <c r="FV10" s="93"/>
      <c r="FW10" s="93"/>
      <c r="FX10" s="93"/>
      <c r="FY10" s="93"/>
      <c r="FZ10" s="93"/>
      <c r="GA10" s="93"/>
      <c r="GB10" s="93"/>
      <c r="GC10" s="93"/>
      <c r="GD10" s="93"/>
      <c r="GE10" s="93"/>
      <c r="GF10" s="93"/>
      <c r="GG10" s="93"/>
      <c r="GH10" s="93"/>
      <c r="GI10" s="93"/>
      <c r="GJ10" s="93"/>
      <c r="GK10" s="93"/>
      <c r="GL10" s="93"/>
      <c r="GM10" s="93"/>
      <c r="GN10" s="93"/>
      <c r="GO10" s="93"/>
      <c r="GP10" s="93"/>
      <c r="GQ10" s="93"/>
      <c r="GR10" s="93"/>
      <c r="GS10" s="93"/>
      <c r="GT10" s="93"/>
      <c r="GU10" s="93"/>
      <c r="GV10" s="93"/>
      <c r="GW10" s="93"/>
      <c r="GX10" s="93"/>
      <c r="GY10" s="93"/>
      <c r="GZ10" s="93"/>
      <c r="HA10" s="93"/>
      <c r="HB10" s="93"/>
      <c r="HC10" s="93"/>
      <c r="HD10" s="93"/>
      <c r="HE10" s="93"/>
      <c r="HF10" s="93"/>
      <c r="HG10" s="93"/>
      <c r="HH10" s="93"/>
      <c r="HI10" s="93"/>
      <c r="HJ10" s="93"/>
      <c r="HK10" s="93"/>
      <c r="HL10" s="93"/>
      <c r="HM10" s="93"/>
      <c r="HN10" s="93"/>
      <c r="HO10" s="93"/>
      <c r="HP10" s="93"/>
      <c r="HQ10" s="93"/>
      <c r="HR10" s="93"/>
      <c r="HS10" s="93"/>
      <c r="HT10" s="93"/>
      <c r="HU10" s="93"/>
      <c r="HV10" s="93"/>
      <c r="HW10" s="93"/>
      <c r="HX10" s="93"/>
      <c r="HY10" s="93"/>
      <c r="HZ10" s="93"/>
      <c r="IA10" s="93"/>
      <c r="IB10" s="93"/>
      <c r="IC10" s="93"/>
      <c r="ID10" s="93"/>
      <c r="IE10" s="93"/>
      <c r="IF10" s="93"/>
      <c r="IG10" s="93"/>
      <c r="IH10" s="93"/>
      <c r="II10" s="93"/>
      <c r="IJ10" s="93"/>
      <c r="IK10" s="93"/>
      <c r="IL10" s="93"/>
      <c r="IM10" s="93"/>
      <c r="IN10" s="93"/>
      <c r="IO10" s="93"/>
      <c r="IP10" s="93"/>
      <c r="IQ10" s="93"/>
      <c r="IR10" s="93"/>
      <c r="IS10" s="93"/>
      <c r="IT10" s="93"/>
      <c r="IU10" s="93"/>
      <c r="IV10" s="93"/>
      <c r="IW10" s="93"/>
      <c r="IX10" s="93"/>
      <c r="IY10" s="93"/>
      <c r="IZ10" s="93"/>
      <c r="JA10" s="93"/>
      <c r="JB10" s="93"/>
      <c r="JC10" s="93"/>
      <c r="JD10" s="93"/>
      <c r="JE10" s="93"/>
      <c r="JF10" s="93"/>
      <c r="JG10" s="93"/>
      <c r="JH10" s="93"/>
      <c r="JI10" s="93"/>
      <c r="JJ10" s="93"/>
      <c r="JK10" s="93"/>
      <c r="JL10" s="93"/>
      <c r="JM10" s="93"/>
      <c r="JN10" s="93"/>
      <c r="JO10" s="93"/>
      <c r="JP10" s="93"/>
      <c r="JQ10" s="93"/>
      <c r="JR10" s="93"/>
      <c r="JS10" s="93"/>
      <c r="JT10" s="93"/>
      <c r="JU10" s="93"/>
      <c r="JV10" s="93"/>
      <c r="JW10" s="93"/>
      <c r="JX10" s="93"/>
      <c r="JY10" s="93"/>
      <c r="JZ10" s="93"/>
      <c r="KA10" s="93"/>
      <c r="KB10" s="93"/>
      <c r="KC10" s="93"/>
      <c r="KD10" s="93"/>
      <c r="KE10" s="93"/>
      <c r="KF10" s="93"/>
      <c r="KG10" s="93"/>
      <c r="KH10" s="93"/>
      <c r="KI10" s="93"/>
      <c r="KJ10" s="93"/>
      <c r="KK10" s="93"/>
      <c r="KL10" s="93"/>
      <c r="KM10" s="93"/>
      <c r="KN10" s="93"/>
      <c r="KO10" s="93"/>
      <c r="KP10" s="93"/>
      <c r="KQ10" s="93"/>
      <c r="KR10" s="93"/>
      <c r="KS10" s="93"/>
      <c r="KT10" s="93"/>
      <c r="KU10" s="93"/>
      <c r="KV10" s="93"/>
      <c r="KW10" s="93"/>
      <c r="KX10" s="93"/>
      <c r="KY10" s="93"/>
      <c r="KZ10" s="93"/>
      <c r="LA10" s="93"/>
      <c r="LB10" s="93"/>
      <c r="LC10" s="93"/>
      <c r="LD10" s="93"/>
      <c r="LE10" s="93"/>
      <c r="LF10" s="93"/>
      <c r="LG10"/>
      <c r="LH10"/>
      <c r="LI10"/>
      <c r="LJ10"/>
      <c r="LK10"/>
      <c r="LL10"/>
      <c r="LM10"/>
      <c r="LN10"/>
      <c r="LO10"/>
      <c r="LP10"/>
      <c r="LQ10"/>
      <c r="LR10"/>
    </row>
    <row r="11" spans="1:330" x14ac:dyDescent="0.35">
      <c r="A11"/>
      <c r="B11"/>
      <c r="C11"/>
      <c r="D11"/>
      <c r="E11"/>
      <c r="F11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93"/>
      <c r="EM11" s="93"/>
      <c r="EN11" s="93"/>
      <c r="EO11" s="93"/>
      <c r="EP11" s="93"/>
      <c r="EQ11" s="93"/>
      <c r="ER11" s="93"/>
      <c r="ES11" s="93"/>
      <c r="ET11" s="93"/>
      <c r="EU11" s="93"/>
      <c r="EV11" s="93"/>
      <c r="EW11" s="93"/>
      <c r="EX11" s="93"/>
      <c r="EY11" s="93"/>
      <c r="EZ11" s="93"/>
      <c r="FA11" s="93"/>
      <c r="FB11" s="93"/>
      <c r="FC11" s="93"/>
      <c r="FD11" s="93"/>
      <c r="FE11" s="93"/>
      <c r="FF11" s="93"/>
      <c r="FG11" s="93"/>
      <c r="FH11" s="93"/>
      <c r="FI11" s="93"/>
      <c r="FJ11" s="93"/>
      <c r="FK11" s="93"/>
      <c r="FL11" s="93"/>
      <c r="FM11" s="93"/>
      <c r="FN11" s="93"/>
      <c r="FO11" s="93"/>
      <c r="FP11" s="93"/>
      <c r="FQ11" s="93"/>
      <c r="FR11" s="93"/>
      <c r="FS11" s="93"/>
      <c r="FT11" s="93"/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93"/>
      <c r="GH11" s="93"/>
      <c r="GI11" s="93"/>
      <c r="GJ11" s="93"/>
      <c r="GK11" s="93"/>
      <c r="GL11" s="93"/>
      <c r="GM11" s="93"/>
      <c r="GN11" s="93"/>
      <c r="GO11" s="93"/>
      <c r="GP11" s="93"/>
      <c r="GQ11" s="93"/>
      <c r="GR11" s="93"/>
      <c r="GS11" s="93"/>
      <c r="GT11" s="93"/>
      <c r="GU11" s="93"/>
      <c r="GV11" s="93"/>
      <c r="GW11" s="93"/>
      <c r="GX11" s="93"/>
      <c r="GY11" s="93"/>
      <c r="GZ11" s="93"/>
      <c r="HA11" s="93"/>
      <c r="HB11" s="93"/>
      <c r="HC11" s="93"/>
      <c r="HD11" s="93"/>
      <c r="HE11" s="93"/>
      <c r="HF11" s="93"/>
      <c r="HG11" s="93"/>
      <c r="HH11" s="93"/>
      <c r="HI11" s="93"/>
      <c r="HJ11" s="93"/>
      <c r="HK11" s="93"/>
      <c r="HL11" s="93"/>
      <c r="HM11" s="93"/>
      <c r="HN11" s="93"/>
      <c r="HO11" s="93"/>
      <c r="HP11" s="93"/>
      <c r="HQ11" s="93"/>
      <c r="HR11" s="93"/>
      <c r="HS11" s="93"/>
      <c r="HT11" s="93"/>
      <c r="HU11" s="93"/>
      <c r="HV11" s="93"/>
      <c r="HW11" s="93"/>
      <c r="HX11" s="93"/>
      <c r="HY11" s="93"/>
      <c r="HZ11" s="93"/>
      <c r="IA11" s="93"/>
      <c r="IB11" s="93"/>
      <c r="IC11" s="93"/>
      <c r="ID11" s="93"/>
      <c r="IE11" s="93"/>
      <c r="IF11" s="93"/>
      <c r="IG11" s="93"/>
      <c r="IH11" s="93"/>
      <c r="II11" s="93"/>
      <c r="IJ11" s="93"/>
      <c r="IK11" s="93"/>
      <c r="IL11" s="93"/>
      <c r="IM11" s="93"/>
      <c r="IN11" s="93"/>
      <c r="IO11" s="93"/>
      <c r="IP11" s="93"/>
      <c r="IQ11" s="93"/>
      <c r="IR11" s="93"/>
      <c r="IS11" s="93"/>
      <c r="IT11" s="93"/>
      <c r="IU11" s="93"/>
      <c r="IV11" s="93"/>
      <c r="IW11" s="93"/>
      <c r="IX11" s="93"/>
      <c r="IY11" s="93"/>
      <c r="IZ11" s="93"/>
      <c r="JA11" s="93"/>
      <c r="JB11" s="93"/>
      <c r="JC11" s="93"/>
      <c r="JD11" s="93"/>
      <c r="JE11" s="93"/>
      <c r="JF11" s="93"/>
      <c r="JG11" s="93"/>
      <c r="JH11" s="93"/>
      <c r="JI11" s="93"/>
      <c r="JJ11" s="93"/>
      <c r="JK11" s="93"/>
      <c r="JL11" s="93"/>
      <c r="JM11" s="93"/>
      <c r="JN11" s="93"/>
      <c r="JO11" s="93"/>
      <c r="JP11" s="93"/>
      <c r="JQ11" s="93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3"/>
      <c r="KF11" s="93"/>
      <c r="KG11" s="93"/>
      <c r="KH11" s="93"/>
      <c r="KI11" s="93"/>
      <c r="KJ11" s="93"/>
      <c r="KK11" s="93"/>
      <c r="KL11" s="93"/>
      <c r="KM11" s="93"/>
      <c r="KN11" s="93"/>
      <c r="KO11" s="93"/>
      <c r="KP11" s="93"/>
      <c r="KQ11" s="93"/>
      <c r="KR11" s="93"/>
      <c r="KS11" s="93"/>
      <c r="KT11" s="93"/>
      <c r="KU11" s="93"/>
      <c r="KV11" s="93"/>
      <c r="KW11" s="93"/>
      <c r="KX11" s="93"/>
      <c r="KY11" s="93"/>
      <c r="KZ11" s="93"/>
      <c r="LA11" s="93"/>
      <c r="LB11" s="93"/>
      <c r="LC11" s="93"/>
      <c r="LD11" s="93"/>
      <c r="LE11" s="93"/>
      <c r="LF11" s="93"/>
      <c r="LG11"/>
      <c r="LH11"/>
      <c r="LI11"/>
      <c r="LJ11"/>
      <c r="LK11"/>
      <c r="LL11"/>
      <c r="LM11"/>
      <c r="LN11"/>
      <c r="LO11"/>
      <c r="LP11"/>
      <c r="LQ11"/>
      <c r="LR11"/>
    </row>
    <row r="12" spans="1:330" x14ac:dyDescent="0.35">
      <c r="A12"/>
      <c r="B12"/>
      <c r="C12"/>
      <c r="D12"/>
      <c r="E12"/>
      <c r="F12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3"/>
      <c r="DD12" s="93"/>
      <c r="DE12" s="93"/>
      <c r="DF12" s="93"/>
      <c r="DG12" s="93"/>
      <c r="DH12" s="93"/>
      <c r="DI12" s="93"/>
      <c r="DJ12" s="93"/>
      <c r="DK12" s="93"/>
      <c r="DL12" s="93"/>
      <c r="DM12" s="93"/>
      <c r="DN12" s="93"/>
      <c r="DO12" s="93"/>
      <c r="DP12" s="93"/>
      <c r="DQ12" s="93"/>
      <c r="DR12" s="93"/>
      <c r="DS12" s="93"/>
      <c r="DT12" s="93"/>
      <c r="DU12" s="93"/>
      <c r="DV12" s="93"/>
      <c r="DW12" s="93"/>
      <c r="DX12" s="93"/>
      <c r="DY12" s="93"/>
      <c r="DZ12" s="93"/>
      <c r="EA12" s="93"/>
      <c r="EB12" s="93"/>
      <c r="EC12" s="93"/>
      <c r="ED12" s="93"/>
      <c r="EE12" s="93"/>
      <c r="EF12" s="93"/>
      <c r="EG12" s="93"/>
      <c r="EH12" s="93"/>
      <c r="EI12" s="93"/>
      <c r="EJ12" s="93"/>
      <c r="EK12" s="93"/>
      <c r="EL12" s="93"/>
      <c r="EM12" s="93"/>
      <c r="EN12" s="93"/>
      <c r="EO12" s="93"/>
      <c r="EP12" s="93"/>
      <c r="EQ12" s="93"/>
      <c r="ER12" s="93"/>
      <c r="ES12" s="93"/>
      <c r="ET12" s="93"/>
      <c r="EU12" s="93"/>
      <c r="EV12" s="93"/>
      <c r="EW12" s="93"/>
      <c r="EX12" s="93"/>
      <c r="EY12" s="93"/>
      <c r="EZ12" s="93"/>
      <c r="FA12" s="93"/>
      <c r="FB12" s="93"/>
      <c r="FC12" s="93"/>
      <c r="FD12" s="93"/>
      <c r="FE12" s="93"/>
      <c r="FF12" s="93"/>
      <c r="FG12" s="93"/>
      <c r="FH12" s="93"/>
      <c r="FI12" s="93"/>
      <c r="FJ12" s="93"/>
      <c r="FK12" s="93"/>
      <c r="FL12" s="93"/>
      <c r="FM12" s="93"/>
      <c r="FN12" s="93"/>
      <c r="FO12" s="93"/>
      <c r="FP12" s="93"/>
      <c r="FQ12" s="93"/>
      <c r="FR12" s="93"/>
      <c r="FS12" s="93"/>
      <c r="FT12" s="93"/>
      <c r="FU12" s="93"/>
      <c r="FV12" s="93"/>
      <c r="FW12" s="93"/>
      <c r="FX12" s="93"/>
      <c r="FY12" s="93"/>
      <c r="FZ12" s="93"/>
      <c r="GA12" s="93"/>
      <c r="GB12" s="93"/>
      <c r="GC12" s="93"/>
      <c r="GD12" s="93"/>
      <c r="GE12" s="93"/>
      <c r="GF12" s="93"/>
      <c r="GG12" s="93"/>
      <c r="GH12" s="93"/>
      <c r="GI12" s="93"/>
      <c r="GJ12" s="93"/>
      <c r="GK12" s="93"/>
      <c r="GL12" s="93"/>
      <c r="GM12" s="93"/>
      <c r="GN12" s="93"/>
      <c r="GO12" s="93"/>
      <c r="GP12" s="93"/>
      <c r="GQ12" s="93"/>
      <c r="GR12" s="93"/>
      <c r="GS12" s="93"/>
      <c r="GT12" s="93"/>
      <c r="GU12" s="93"/>
      <c r="GV12" s="93"/>
      <c r="GW12" s="93"/>
      <c r="GX12" s="93"/>
      <c r="GY12" s="93"/>
      <c r="GZ12" s="93"/>
      <c r="HA12" s="93"/>
      <c r="HB12" s="93"/>
      <c r="HC12" s="93"/>
      <c r="HD12" s="93"/>
      <c r="HE12" s="93"/>
      <c r="HF12" s="93"/>
      <c r="HG12" s="93"/>
      <c r="HH12" s="93"/>
      <c r="HI12" s="93"/>
      <c r="HJ12" s="93"/>
      <c r="HK12" s="93"/>
      <c r="HL12" s="93"/>
      <c r="HM12" s="93"/>
      <c r="HN12" s="93"/>
      <c r="HO12" s="93"/>
      <c r="HP12" s="93"/>
      <c r="HQ12" s="93"/>
      <c r="HR12" s="93"/>
      <c r="HS12" s="93"/>
      <c r="HT12" s="93"/>
      <c r="HU12" s="93"/>
      <c r="HV12" s="93"/>
      <c r="HW12" s="93"/>
      <c r="HX12" s="93"/>
      <c r="HY12" s="93"/>
      <c r="HZ12" s="93"/>
      <c r="IA12" s="93"/>
      <c r="IB12" s="93"/>
      <c r="IC12" s="93"/>
      <c r="ID12" s="93"/>
      <c r="IE12" s="93"/>
      <c r="IF12" s="93"/>
      <c r="IG12" s="93"/>
      <c r="IH12" s="93"/>
      <c r="II12" s="93"/>
      <c r="IJ12" s="93"/>
      <c r="IK12" s="93"/>
      <c r="IL12" s="93"/>
      <c r="IM12" s="93"/>
      <c r="IN12" s="93"/>
      <c r="IO12" s="93"/>
      <c r="IP12" s="93"/>
      <c r="IQ12" s="93"/>
      <c r="IR12" s="93"/>
      <c r="IS12" s="93"/>
      <c r="IT12" s="93"/>
      <c r="IU12" s="93"/>
      <c r="IV12" s="93"/>
      <c r="IW12" s="93"/>
      <c r="IX12" s="93"/>
      <c r="IY12" s="93"/>
      <c r="IZ12" s="93"/>
      <c r="JA12" s="93"/>
      <c r="JB12" s="93"/>
      <c r="JC12" s="93"/>
      <c r="JD12" s="93"/>
      <c r="JE12" s="93"/>
      <c r="JF12" s="93"/>
      <c r="JG12" s="93"/>
      <c r="JH12" s="93"/>
      <c r="JI12" s="93"/>
      <c r="JJ12" s="93"/>
      <c r="JK12" s="93"/>
      <c r="JL12" s="93"/>
      <c r="JM12" s="93"/>
      <c r="JN12" s="93"/>
      <c r="JO12" s="93"/>
      <c r="JP12" s="93"/>
      <c r="JQ12" s="93"/>
      <c r="JR12" s="93"/>
      <c r="JS12" s="93"/>
      <c r="JT12" s="93"/>
      <c r="JU12" s="93"/>
      <c r="JV12" s="93"/>
      <c r="JW12" s="93"/>
      <c r="JX12" s="93"/>
      <c r="JY12" s="93"/>
      <c r="JZ12" s="93"/>
      <c r="KA12" s="93"/>
      <c r="KB12" s="93"/>
      <c r="KC12" s="93"/>
      <c r="KD12" s="93"/>
      <c r="KE12" s="93"/>
      <c r="KF12" s="93"/>
      <c r="KG12" s="93"/>
      <c r="KH12" s="93"/>
      <c r="KI12" s="93"/>
      <c r="KJ12" s="93"/>
      <c r="KK12" s="93"/>
      <c r="KL12" s="93"/>
      <c r="KM12" s="93"/>
      <c r="KN12" s="93"/>
      <c r="KO12" s="93"/>
      <c r="KP12" s="93"/>
      <c r="KQ12" s="93"/>
      <c r="KR12" s="93"/>
      <c r="KS12" s="93"/>
      <c r="KT12" s="93"/>
      <c r="KU12" s="93"/>
      <c r="KV12" s="93"/>
      <c r="KW12" s="93"/>
      <c r="KX12" s="93"/>
      <c r="KY12" s="93"/>
      <c r="KZ12" s="93"/>
      <c r="LA12" s="93"/>
      <c r="LB12" s="93"/>
      <c r="LC12" s="93"/>
      <c r="LD12" s="93"/>
      <c r="LE12" s="93"/>
      <c r="LF12" s="93"/>
      <c r="LG12"/>
      <c r="LH12"/>
      <c r="LI12"/>
      <c r="LJ12"/>
      <c r="LK12"/>
      <c r="LL12"/>
      <c r="LM12"/>
      <c r="LN12"/>
      <c r="LO12"/>
      <c r="LP12"/>
      <c r="LQ12"/>
      <c r="LR12"/>
    </row>
    <row r="13" spans="1:330" x14ac:dyDescent="0.35">
      <c r="A13"/>
      <c r="B13"/>
      <c r="C13"/>
      <c r="D13"/>
      <c r="E13"/>
      <c r="F1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3"/>
      <c r="DK13" s="93"/>
      <c r="DL13" s="93"/>
      <c r="DM13" s="93"/>
      <c r="DN13" s="93"/>
      <c r="DO13" s="93"/>
      <c r="DP13" s="93"/>
      <c r="DQ13" s="93"/>
      <c r="DR13" s="93"/>
      <c r="DS13" s="93"/>
      <c r="DT13" s="93"/>
      <c r="DU13" s="93"/>
      <c r="DV13" s="93"/>
      <c r="DW13" s="93"/>
      <c r="DX13" s="93"/>
      <c r="DY13" s="93"/>
      <c r="DZ13" s="93"/>
      <c r="EA13" s="93"/>
      <c r="EB13" s="93"/>
      <c r="EC13" s="93"/>
      <c r="ED13" s="93"/>
      <c r="EE13" s="93"/>
      <c r="EF13" s="93"/>
      <c r="EG13" s="93"/>
      <c r="EH13" s="93"/>
      <c r="EI13" s="93"/>
      <c r="EJ13" s="93"/>
      <c r="EK13" s="93"/>
      <c r="EL13" s="93"/>
      <c r="EM13" s="93"/>
      <c r="EN13" s="93"/>
      <c r="EO13" s="93"/>
      <c r="EP13" s="93"/>
      <c r="EQ13" s="93"/>
      <c r="ER13" s="93"/>
      <c r="ES13" s="93"/>
      <c r="ET13" s="93"/>
      <c r="EU13" s="93"/>
      <c r="EV13" s="93"/>
      <c r="EW13" s="93"/>
      <c r="EX13" s="93"/>
      <c r="EY13" s="93"/>
      <c r="EZ13" s="93"/>
      <c r="FA13" s="93"/>
      <c r="FB13" s="93"/>
      <c r="FC13" s="93"/>
      <c r="FD13" s="93"/>
      <c r="FE13" s="93"/>
      <c r="FF13" s="93"/>
      <c r="FG13" s="93"/>
      <c r="FH13" s="93"/>
      <c r="FI13" s="93"/>
      <c r="FJ13" s="93"/>
      <c r="FK13" s="93"/>
      <c r="FL13" s="93"/>
      <c r="FM13" s="93"/>
      <c r="FN13" s="93"/>
      <c r="FO13" s="93"/>
      <c r="FP13" s="93"/>
      <c r="FQ13" s="93"/>
      <c r="FR13" s="93"/>
      <c r="FS13" s="93"/>
      <c r="FT13" s="93"/>
      <c r="FU13" s="93"/>
      <c r="FV13" s="93"/>
      <c r="FW13" s="93"/>
      <c r="FX13" s="93"/>
      <c r="FY13" s="93"/>
      <c r="FZ13" s="93"/>
      <c r="GA13" s="93"/>
      <c r="GB13" s="93"/>
      <c r="GC13" s="93"/>
      <c r="GD13" s="93"/>
      <c r="GE13" s="93"/>
      <c r="GF13" s="93"/>
      <c r="GG13" s="93"/>
      <c r="GH13" s="93"/>
      <c r="GI13" s="93"/>
      <c r="GJ13" s="93"/>
      <c r="GK13" s="93"/>
      <c r="GL13" s="93"/>
      <c r="GM13" s="93"/>
      <c r="GN13" s="93"/>
      <c r="GO13" s="93"/>
      <c r="GP13" s="93"/>
      <c r="GQ13" s="93"/>
      <c r="GR13" s="93"/>
      <c r="GS13" s="93"/>
      <c r="GT13" s="93"/>
      <c r="GU13" s="93"/>
      <c r="GV13" s="93"/>
      <c r="GW13" s="93"/>
      <c r="GX13" s="93"/>
      <c r="GY13" s="93"/>
      <c r="GZ13" s="93"/>
      <c r="HA13" s="93"/>
      <c r="HB13" s="93"/>
      <c r="HC13" s="93"/>
      <c r="HD13" s="93"/>
      <c r="HE13" s="93"/>
      <c r="HF13" s="93"/>
      <c r="HG13" s="93"/>
      <c r="HH13" s="93"/>
      <c r="HI13" s="93"/>
      <c r="HJ13" s="93"/>
      <c r="HK13" s="93"/>
      <c r="HL13" s="93"/>
      <c r="HM13" s="93"/>
      <c r="HN13" s="93"/>
      <c r="HO13" s="93"/>
      <c r="HP13" s="93"/>
      <c r="HQ13" s="93"/>
      <c r="HR13" s="93"/>
      <c r="HS13" s="93"/>
      <c r="HT13" s="93"/>
      <c r="HU13" s="93"/>
      <c r="HV13" s="93"/>
      <c r="HW13" s="93"/>
      <c r="HX13" s="93"/>
      <c r="HY13" s="93"/>
      <c r="HZ13" s="93"/>
      <c r="IA13" s="93"/>
      <c r="IB13" s="93"/>
      <c r="IC13" s="93"/>
      <c r="ID13" s="93"/>
      <c r="IE13" s="93"/>
      <c r="IF13" s="93"/>
      <c r="IG13" s="93"/>
      <c r="IH13" s="93"/>
      <c r="II13" s="93"/>
      <c r="IJ13" s="93"/>
      <c r="IK13" s="93"/>
      <c r="IL13" s="93"/>
      <c r="IM13" s="93"/>
      <c r="IN13" s="93"/>
      <c r="IO13" s="93"/>
      <c r="IP13" s="93"/>
      <c r="IQ13" s="93"/>
      <c r="IR13" s="93"/>
      <c r="IS13" s="93"/>
      <c r="IT13" s="93"/>
      <c r="IU13" s="93"/>
      <c r="IV13" s="93"/>
      <c r="IW13" s="93"/>
      <c r="IX13" s="93"/>
      <c r="IY13" s="93"/>
      <c r="IZ13" s="93"/>
      <c r="JA13" s="93"/>
      <c r="JB13" s="93"/>
      <c r="JC13" s="93"/>
      <c r="JD13" s="93"/>
      <c r="JE13" s="93"/>
      <c r="JF13" s="93"/>
      <c r="JG13" s="93"/>
      <c r="JH13" s="93"/>
      <c r="JI13" s="93"/>
      <c r="JJ13" s="93"/>
      <c r="JK13" s="93"/>
      <c r="JL13" s="93"/>
      <c r="JM13" s="93"/>
      <c r="JN13" s="93"/>
      <c r="JO13" s="93"/>
      <c r="JP13" s="93"/>
      <c r="JQ13" s="93"/>
      <c r="JR13" s="93"/>
      <c r="JS13" s="93"/>
      <c r="JT13" s="93"/>
      <c r="JU13" s="93"/>
      <c r="JV13" s="93"/>
      <c r="JW13" s="93"/>
      <c r="JX13" s="93"/>
      <c r="JY13" s="93"/>
      <c r="JZ13" s="93"/>
      <c r="KA13" s="93"/>
      <c r="KB13" s="93"/>
      <c r="KC13" s="93"/>
      <c r="KD13" s="93"/>
      <c r="KE13" s="93"/>
      <c r="KF13" s="93"/>
      <c r="KG13" s="93"/>
      <c r="KH13" s="93"/>
      <c r="KI13" s="93"/>
      <c r="KJ13" s="93"/>
      <c r="KK13" s="93"/>
      <c r="KL13" s="93"/>
      <c r="KM13" s="93"/>
      <c r="KN13" s="93"/>
      <c r="KO13" s="93"/>
      <c r="KP13" s="93"/>
      <c r="KQ13" s="93"/>
      <c r="KR13" s="93"/>
      <c r="KS13" s="93"/>
      <c r="KT13" s="93"/>
      <c r="KU13" s="93"/>
      <c r="KV13" s="93"/>
      <c r="KW13" s="93"/>
      <c r="KX13" s="93"/>
      <c r="KY13" s="93"/>
      <c r="KZ13" s="93"/>
      <c r="LA13" s="93"/>
      <c r="LB13" s="93"/>
      <c r="LC13" s="93"/>
      <c r="LD13" s="93"/>
      <c r="LE13" s="93"/>
      <c r="LF13" s="93"/>
      <c r="LG13"/>
      <c r="LH13"/>
      <c r="LI13"/>
      <c r="LJ13"/>
      <c r="LK13"/>
      <c r="LL13"/>
      <c r="LM13"/>
      <c r="LN13"/>
      <c r="LO13"/>
      <c r="LP13"/>
      <c r="LQ13"/>
      <c r="LR13"/>
    </row>
    <row r="14" spans="1:330" x14ac:dyDescent="0.35">
      <c r="A14"/>
      <c r="B14"/>
      <c r="C14"/>
      <c r="D14"/>
      <c r="E14"/>
      <c r="F14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93"/>
      <c r="EM14" s="93"/>
      <c r="EN14" s="93"/>
      <c r="EO14" s="93"/>
      <c r="EP14" s="93"/>
      <c r="EQ14" s="93"/>
      <c r="ER14" s="93"/>
      <c r="ES14" s="93"/>
      <c r="ET14" s="93"/>
      <c r="EU14" s="93"/>
      <c r="EV14" s="93"/>
      <c r="EW14" s="93"/>
      <c r="EX14" s="93"/>
      <c r="EY14" s="93"/>
      <c r="EZ14" s="93"/>
      <c r="FA14" s="93"/>
      <c r="FB14" s="93"/>
      <c r="FC14" s="93"/>
      <c r="FD14" s="93"/>
      <c r="FE14" s="93"/>
      <c r="FF14" s="93"/>
      <c r="FG14" s="93"/>
      <c r="FH14" s="93"/>
      <c r="FI14" s="93"/>
      <c r="FJ14" s="93"/>
      <c r="FK14" s="93"/>
      <c r="FL14" s="93"/>
      <c r="FM14" s="93"/>
      <c r="FN14" s="93"/>
      <c r="FO14" s="93"/>
      <c r="FP14" s="93"/>
      <c r="FQ14" s="93"/>
      <c r="FR14" s="93"/>
      <c r="FS14" s="93"/>
      <c r="FT14" s="93"/>
      <c r="FU14" s="93"/>
      <c r="FV14" s="93"/>
      <c r="FW14" s="93"/>
      <c r="FX14" s="93"/>
      <c r="FY14" s="93"/>
      <c r="FZ14" s="93"/>
      <c r="GA14" s="93"/>
      <c r="GB14" s="93"/>
      <c r="GC14" s="93"/>
      <c r="GD14" s="93"/>
      <c r="GE14" s="93"/>
      <c r="GF14" s="93"/>
      <c r="GG14" s="93"/>
      <c r="GH14" s="93"/>
      <c r="GI14" s="93"/>
      <c r="GJ14" s="93"/>
      <c r="GK14" s="93"/>
      <c r="GL14" s="93"/>
      <c r="GM14" s="93"/>
      <c r="GN14" s="93"/>
      <c r="GO14" s="93"/>
      <c r="GP14" s="93"/>
      <c r="GQ14" s="93"/>
      <c r="GR14" s="93"/>
      <c r="GS14" s="93"/>
      <c r="GT14" s="93"/>
      <c r="GU14" s="93"/>
      <c r="GV14" s="93"/>
      <c r="GW14" s="93"/>
      <c r="GX14" s="93"/>
      <c r="GY14" s="93"/>
      <c r="GZ14" s="93"/>
      <c r="HA14" s="93"/>
      <c r="HB14" s="93"/>
      <c r="HC14" s="93"/>
      <c r="HD14" s="93"/>
      <c r="HE14" s="93"/>
      <c r="HF14" s="93"/>
      <c r="HG14" s="93"/>
      <c r="HH14" s="93"/>
      <c r="HI14" s="93"/>
      <c r="HJ14" s="93"/>
      <c r="HK14" s="93"/>
      <c r="HL14" s="93"/>
      <c r="HM14" s="93"/>
      <c r="HN14" s="93"/>
      <c r="HO14" s="93"/>
      <c r="HP14" s="93"/>
      <c r="HQ14" s="93"/>
      <c r="HR14" s="93"/>
      <c r="HS14" s="93"/>
      <c r="HT14" s="93"/>
      <c r="HU14" s="93"/>
      <c r="HV14" s="93"/>
      <c r="HW14" s="93"/>
      <c r="HX14" s="93"/>
      <c r="HY14" s="93"/>
      <c r="HZ14" s="93"/>
      <c r="IA14" s="93"/>
      <c r="IB14" s="93"/>
      <c r="IC14" s="93"/>
      <c r="ID14" s="93"/>
      <c r="IE14" s="93"/>
      <c r="IF14" s="93"/>
      <c r="IG14" s="93"/>
      <c r="IH14" s="93"/>
      <c r="II14" s="93"/>
      <c r="IJ14" s="93"/>
      <c r="IK14" s="93"/>
      <c r="IL14" s="93"/>
      <c r="IM14" s="93"/>
      <c r="IN14" s="93"/>
      <c r="IO14" s="93"/>
      <c r="IP14" s="93"/>
      <c r="IQ14" s="93"/>
      <c r="IR14" s="93"/>
      <c r="IS14" s="93"/>
      <c r="IT14" s="93"/>
      <c r="IU14" s="93"/>
      <c r="IV14" s="93"/>
      <c r="IW14" s="93"/>
      <c r="IX14" s="93"/>
      <c r="IY14" s="93"/>
      <c r="IZ14" s="93"/>
      <c r="JA14" s="93"/>
      <c r="JB14" s="93"/>
      <c r="JC14" s="93"/>
      <c r="JD14" s="93"/>
      <c r="JE14" s="93"/>
      <c r="JF14" s="93"/>
      <c r="JG14" s="93"/>
      <c r="JH14" s="93"/>
      <c r="JI14" s="93"/>
      <c r="JJ14" s="93"/>
      <c r="JK14" s="93"/>
      <c r="JL14" s="93"/>
      <c r="JM14" s="93"/>
      <c r="JN14" s="93"/>
      <c r="JO14" s="93"/>
      <c r="JP14" s="93"/>
      <c r="JQ14" s="93"/>
      <c r="JR14" s="93"/>
      <c r="JS14" s="93"/>
      <c r="JT14" s="93"/>
      <c r="JU14" s="93"/>
      <c r="JV14" s="93"/>
      <c r="JW14" s="93"/>
      <c r="JX14" s="93"/>
      <c r="JY14" s="93"/>
      <c r="JZ14" s="93"/>
      <c r="KA14" s="93"/>
      <c r="KB14" s="93"/>
      <c r="KC14" s="93"/>
      <c r="KD14" s="93"/>
      <c r="KE14" s="93"/>
      <c r="KF14" s="93"/>
      <c r="KG14" s="93"/>
      <c r="KH14" s="93"/>
      <c r="KI14" s="93"/>
      <c r="KJ14" s="93"/>
      <c r="KK14" s="93"/>
      <c r="KL14" s="93"/>
      <c r="KM14" s="93"/>
      <c r="KN14" s="93"/>
      <c r="KO14" s="93"/>
      <c r="KP14" s="93"/>
      <c r="KQ14" s="93"/>
      <c r="KR14" s="93"/>
      <c r="KS14" s="93"/>
      <c r="KT14" s="93"/>
      <c r="KU14" s="93"/>
      <c r="KV14" s="93"/>
      <c r="KW14" s="93"/>
      <c r="KX14" s="93"/>
      <c r="KY14" s="93"/>
      <c r="KZ14" s="93"/>
      <c r="LA14" s="93"/>
      <c r="LB14" s="93"/>
      <c r="LC14" s="93"/>
      <c r="LD14" s="93"/>
      <c r="LE14" s="93"/>
      <c r="LF14" s="93"/>
      <c r="LG14"/>
      <c r="LH14"/>
      <c r="LI14"/>
      <c r="LJ14"/>
      <c r="LK14"/>
      <c r="LL14"/>
      <c r="LM14"/>
      <c r="LN14"/>
      <c r="LO14"/>
      <c r="LP14"/>
      <c r="LQ14"/>
      <c r="LR14"/>
    </row>
    <row r="15" spans="1:330" x14ac:dyDescent="0.35">
      <c r="A15"/>
      <c r="B15"/>
      <c r="C15"/>
      <c r="D15"/>
      <c r="E15"/>
      <c r="F15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93"/>
      <c r="DZ15" s="93"/>
      <c r="EA15" s="93"/>
      <c r="EB15" s="93"/>
      <c r="EC15" s="93"/>
      <c r="ED15" s="93"/>
      <c r="EE15" s="93"/>
      <c r="EF15" s="93"/>
      <c r="EG15" s="93"/>
      <c r="EH15" s="93"/>
      <c r="EI15" s="93"/>
      <c r="EJ15" s="93"/>
      <c r="EK15" s="93"/>
      <c r="EL15" s="93"/>
      <c r="EM15" s="93"/>
      <c r="EN15" s="93"/>
      <c r="EO15" s="93"/>
      <c r="EP15" s="93"/>
      <c r="EQ15" s="93"/>
      <c r="ER15" s="93"/>
      <c r="ES15" s="93"/>
      <c r="ET15" s="93"/>
      <c r="EU15" s="93"/>
      <c r="EV15" s="93"/>
      <c r="EW15" s="93"/>
      <c r="EX15" s="93"/>
      <c r="EY15" s="93"/>
      <c r="EZ15" s="93"/>
      <c r="FA15" s="93"/>
      <c r="FB15" s="93"/>
      <c r="FC15" s="93"/>
      <c r="FD15" s="93"/>
      <c r="FE15" s="93"/>
      <c r="FF15" s="93"/>
      <c r="FG15" s="93"/>
      <c r="FH15" s="93"/>
      <c r="FI15" s="93"/>
      <c r="FJ15" s="93"/>
      <c r="FK15" s="93"/>
      <c r="FL15" s="93"/>
      <c r="FM15" s="93"/>
      <c r="FN15" s="93"/>
      <c r="FO15" s="93"/>
      <c r="FP15" s="93"/>
      <c r="FQ15" s="93"/>
      <c r="FR15" s="93"/>
      <c r="FS15" s="93"/>
      <c r="FT15" s="93"/>
      <c r="FU15" s="93"/>
      <c r="FV15" s="93"/>
      <c r="FW15" s="93"/>
      <c r="FX15" s="93"/>
      <c r="FY15" s="93"/>
      <c r="FZ15" s="93"/>
      <c r="GA15" s="93"/>
      <c r="GB15" s="93"/>
      <c r="GC15" s="93"/>
      <c r="GD15" s="93"/>
      <c r="GE15" s="93"/>
      <c r="GF15" s="93"/>
      <c r="GG15" s="93"/>
      <c r="GH15" s="93"/>
      <c r="GI15" s="93"/>
      <c r="GJ15" s="93"/>
      <c r="GK15" s="93"/>
      <c r="GL15" s="93"/>
      <c r="GM15" s="93"/>
      <c r="GN15" s="93"/>
      <c r="GO15" s="93"/>
      <c r="GP15" s="93"/>
      <c r="GQ15" s="93"/>
      <c r="GR15" s="93"/>
      <c r="GS15" s="93"/>
      <c r="GT15" s="93"/>
      <c r="GU15" s="93"/>
      <c r="GV15" s="93"/>
      <c r="GW15" s="93"/>
      <c r="GX15" s="93"/>
      <c r="GY15" s="93"/>
      <c r="GZ15" s="93"/>
      <c r="HA15" s="93"/>
      <c r="HB15" s="93"/>
      <c r="HC15" s="93"/>
      <c r="HD15" s="93"/>
      <c r="HE15" s="93"/>
      <c r="HF15" s="93"/>
      <c r="HG15" s="93"/>
      <c r="HH15" s="93"/>
      <c r="HI15" s="93"/>
      <c r="HJ15" s="93"/>
      <c r="HK15" s="93"/>
      <c r="HL15" s="93"/>
      <c r="HM15" s="93"/>
      <c r="HN15" s="93"/>
      <c r="HO15" s="93"/>
      <c r="HP15" s="93"/>
      <c r="HQ15" s="93"/>
      <c r="HR15" s="93"/>
      <c r="HS15" s="93"/>
      <c r="HT15" s="93"/>
      <c r="HU15" s="93"/>
      <c r="HV15" s="93"/>
      <c r="HW15" s="93"/>
      <c r="HX15" s="93"/>
      <c r="HY15" s="93"/>
      <c r="HZ15" s="93"/>
      <c r="IA15" s="93"/>
      <c r="IB15" s="93"/>
      <c r="IC15" s="93"/>
      <c r="ID15" s="93"/>
      <c r="IE15" s="93"/>
      <c r="IF15" s="93"/>
      <c r="IG15" s="93"/>
      <c r="IH15" s="93"/>
      <c r="II15" s="93"/>
      <c r="IJ15" s="93"/>
      <c r="IK15" s="93"/>
      <c r="IL15" s="93"/>
      <c r="IM15" s="93"/>
      <c r="IN15" s="93"/>
      <c r="IO15" s="93"/>
      <c r="IP15" s="93"/>
      <c r="IQ15" s="93"/>
      <c r="IR15" s="93"/>
      <c r="IS15" s="93"/>
      <c r="IT15" s="93"/>
      <c r="IU15" s="93"/>
      <c r="IV15" s="93"/>
      <c r="IW15" s="93"/>
      <c r="IX15" s="93"/>
      <c r="IY15" s="93"/>
      <c r="IZ15" s="93"/>
      <c r="JA15" s="93"/>
      <c r="JB15" s="93"/>
      <c r="JC15" s="93"/>
      <c r="JD15" s="93"/>
      <c r="JE15" s="93"/>
      <c r="JF15" s="93"/>
      <c r="JG15" s="93"/>
      <c r="JH15" s="93"/>
      <c r="JI15" s="93"/>
      <c r="JJ15" s="93"/>
      <c r="JK15" s="93"/>
      <c r="JL15" s="93"/>
      <c r="JM15" s="93"/>
      <c r="JN15" s="93"/>
      <c r="JO15" s="93"/>
      <c r="JP15" s="93"/>
      <c r="JQ15" s="93"/>
      <c r="JR15" s="93"/>
      <c r="JS15" s="93"/>
      <c r="JT15" s="93"/>
      <c r="JU15" s="93"/>
      <c r="JV15" s="93"/>
      <c r="JW15" s="93"/>
      <c r="JX15" s="93"/>
      <c r="JY15" s="93"/>
      <c r="JZ15" s="93"/>
      <c r="KA15" s="93"/>
      <c r="KB15" s="93"/>
      <c r="KC15" s="93"/>
      <c r="KD15" s="93"/>
      <c r="KE15" s="93"/>
      <c r="KF15" s="93"/>
      <c r="KG15" s="93"/>
      <c r="KH15" s="93"/>
      <c r="KI15" s="93"/>
      <c r="KJ15" s="93"/>
      <c r="KK15" s="93"/>
      <c r="KL15" s="93"/>
      <c r="KM15" s="93"/>
      <c r="KN15" s="93"/>
      <c r="KO15" s="93"/>
      <c r="KP15" s="93"/>
      <c r="KQ15" s="93"/>
      <c r="KR15" s="93"/>
      <c r="KS15" s="93"/>
      <c r="KT15" s="93"/>
      <c r="KU15" s="93"/>
      <c r="KV15" s="93"/>
      <c r="KW15" s="93"/>
      <c r="KX15" s="93"/>
      <c r="KY15" s="93"/>
      <c r="KZ15" s="93"/>
      <c r="LA15" s="93"/>
      <c r="LB15" s="93"/>
      <c r="LC15" s="93"/>
      <c r="LD15" s="93"/>
      <c r="LE15" s="93"/>
      <c r="LF15" s="93"/>
      <c r="LG15"/>
      <c r="LH15"/>
      <c r="LI15"/>
      <c r="LJ15"/>
      <c r="LK15"/>
      <c r="LL15"/>
      <c r="LM15"/>
      <c r="LN15"/>
      <c r="LO15"/>
      <c r="LP15"/>
      <c r="LQ15"/>
      <c r="LR15"/>
    </row>
    <row r="16" spans="1:330" x14ac:dyDescent="0.35">
      <c r="A16"/>
      <c r="B16"/>
      <c r="C16"/>
      <c r="D16"/>
      <c r="E16"/>
      <c r="F16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3"/>
      <c r="DD16" s="93"/>
      <c r="DE16" s="93"/>
      <c r="DF16" s="93"/>
      <c r="DG16" s="93"/>
      <c r="DH16" s="93"/>
      <c r="DI16" s="93"/>
      <c r="DJ16" s="93"/>
      <c r="DK16" s="93"/>
      <c r="DL16" s="93"/>
      <c r="DM16" s="93"/>
      <c r="DN16" s="93"/>
      <c r="DO16" s="93"/>
      <c r="DP16" s="93"/>
      <c r="DQ16" s="93"/>
      <c r="DR16" s="93"/>
      <c r="DS16" s="93"/>
      <c r="DT16" s="93"/>
      <c r="DU16" s="93"/>
      <c r="DV16" s="93"/>
      <c r="DW16" s="93"/>
      <c r="DX16" s="93"/>
      <c r="DY16" s="93"/>
      <c r="DZ16" s="93"/>
      <c r="EA16" s="93"/>
      <c r="EB16" s="93"/>
      <c r="EC16" s="93"/>
      <c r="ED16" s="93"/>
      <c r="EE16" s="93"/>
      <c r="EF16" s="93"/>
      <c r="EG16" s="93"/>
      <c r="EH16" s="93"/>
      <c r="EI16" s="93"/>
      <c r="EJ16" s="93"/>
      <c r="EK16" s="93"/>
      <c r="EL16" s="93"/>
      <c r="EM16" s="93"/>
      <c r="EN16" s="93"/>
      <c r="EO16" s="93"/>
      <c r="EP16" s="93"/>
      <c r="EQ16" s="93"/>
      <c r="ER16" s="93"/>
      <c r="ES16" s="93"/>
      <c r="ET16" s="93"/>
      <c r="EU16" s="93"/>
      <c r="EV16" s="93"/>
      <c r="EW16" s="93"/>
      <c r="EX16" s="93"/>
      <c r="EY16" s="93"/>
      <c r="EZ16" s="93"/>
      <c r="FA16" s="93"/>
      <c r="FB16" s="93"/>
      <c r="FC16" s="93"/>
      <c r="FD16" s="93"/>
      <c r="FE16" s="93"/>
      <c r="FF16" s="93"/>
      <c r="FG16" s="93"/>
      <c r="FH16" s="93"/>
      <c r="FI16" s="93"/>
      <c r="FJ16" s="93"/>
      <c r="FK16" s="93"/>
      <c r="FL16" s="93"/>
      <c r="FM16" s="93"/>
      <c r="FN16" s="93"/>
      <c r="FO16" s="93"/>
      <c r="FP16" s="93"/>
      <c r="FQ16" s="93"/>
      <c r="FR16" s="93"/>
      <c r="FS16" s="93"/>
      <c r="FT16" s="93"/>
      <c r="FU16" s="93"/>
      <c r="FV16" s="93"/>
      <c r="FW16" s="93"/>
      <c r="FX16" s="93"/>
      <c r="FY16" s="93"/>
      <c r="FZ16" s="93"/>
      <c r="GA16" s="93"/>
      <c r="GB16" s="93"/>
      <c r="GC16" s="93"/>
      <c r="GD16" s="93"/>
      <c r="GE16" s="93"/>
      <c r="GF16" s="93"/>
      <c r="GG16" s="93"/>
      <c r="GH16" s="93"/>
      <c r="GI16" s="93"/>
      <c r="GJ16" s="93"/>
      <c r="GK16" s="93"/>
      <c r="GL16" s="93"/>
      <c r="GM16" s="93"/>
      <c r="GN16" s="93"/>
      <c r="GO16" s="93"/>
      <c r="GP16" s="93"/>
      <c r="GQ16" s="93"/>
      <c r="GR16" s="93"/>
      <c r="GS16" s="93"/>
      <c r="GT16" s="93"/>
      <c r="GU16" s="93"/>
      <c r="GV16" s="93"/>
      <c r="GW16" s="93"/>
      <c r="GX16" s="93"/>
      <c r="GY16" s="93"/>
      <c r="GZ16" s="93"/>
      <c r="HA16" s="93"/>
      <c r="HB16" s="93"/>
      <c r="HC16" s="93"/>
      <c r="HD16" s="93"/>
      <c r="HE16" s="93"/>
      <c r="HF16" s="93"/>
      <c r="HG16" s="93"/>
      <c r="HH16" s="93"/>
      <c r="HI16" s="93"/>
      <c r="HJ16" s="93"/>
      <c r="HK16" s="93"/>
      <c r="HL16" s="93"/>
      <c r="HM16" s="93"/>
      <c r="HN16" s="93"/>
      <c r="HO16" s="93"/>
      <c r="HP16" s="93"/>
      <c r="HQ16" s="93"/>
      <c r="HR16" s="93"/>
      <c r="HS16" s="93"/>
      <c r="HT16" s="93"/>
      <c r="HU16" s="93"/>
      <c r="HV16" s="93"/>
      <c r="HW16" s="93"/>
      <c r="HX16" s="93"/>
      <c r="HY16" s="93"/>
      <c r="HZ16" s="93"/>
      <c r="IA16" s="93"/>
      <c r="IB16" s="93"/>
      <c r="IC16" s="93"/>
      <c r="ID16" s="93"/>
      <c r="IE16" s="93"/>
      <c r="IF16" s="93"/>
      <c r="IG16" s="93"/>
      <c r="IH16" s="93"/>
      <c r="II16" s="93"/>
      <c r="IJ16" s="93"/>
      <c r="IK16" s="93"/>
      <c r="IL16" s="93"/>
      <c r="IM16" s="93"/>
      <c r="IN16" s="93"/>
      <c r="IO16" s="93"/>
      <c r="IP16" s="93"/>
      <c r="IQ16" s="93"/>
      <c r="IR16" s="93"/>
      <c r="IS16" s="93"/>
      <c r="IT16" s="93"/>
      <c r="IU16" s="93"/>
      <c r="IV16" s="93"/>
      <c r="IW16" s="93"/>
      <c r="IX16" s="93"/>
      <c r="IY16" s="93"/>
      <c r="IZ16" s="93"/>
      <c r="JA16" s="93"/>
      <c r="JB16" s="93"/>
      <c r="JC16" s="93"/>
      <c r="JD16" s="93"/>
      <c r="JE16" s="93"/>
      <c r="JF16" s="93"/>
      <c r="JG16" s="93"/>
      <c r="JH16" s="93"/>
      <c r="JI16" s="93"/>
      <c r="JJ16" s="93"/>
      <c r="JK16" s="93"/>
      <c r="JL16" s="93"/>
      <c r="JM16" s="93"/>
      <c r="JN16" s="93"/>
      <c r="JO16" s="93"/>
      <c r="JP16" s="93"/>
      <c r="JQ16" s="93"/>
      <c r="JR16" s="93"/>
      <c r="JS16" s="93"/>
      <c r="JT16" s="93"/>
      <c r="JU16" s="93"/>
      <c r="JV16" s="93"/>
      <c r="JW16" s="93"/>
      <c r="JX16" s="93"/>
      <c r="JY16" s="93"/>
      <c r="JZ16" s="93"/>
      <c r="KA16" s="93"/>
      <c r="KB16" s="93"/>
      <c r="KC16" s="93"/>
      <c r="KD16" s="93"/>
      <c r="KE16" s="93"/>
      <c r="KF16" s="93"/>
      <c r="KG16" s="93"/>
      <c r="KH16" s="93"/>
      <c r="KI16" s="93"/>
      <c r="KJ16" s="93"/>
      <c r="KK16" s="93"/>
      <c r="KL16" s="93"/>
      <c r="KM16" s="93"/>
      <c r="KN16" s="93"/>
      <c r="KO16" s="93"/>
      <c r="KP16" s="93"/>
      <c r="KQ16" s="93"/>
      <c r="KR16" s="93"/>
      <c r="KS16" s="93"/>
      <c r="KT16" s="93"/>
      <c r="KU16" s="93"/>
      <c r="KV16" s="93"/>
      <c r="KW16" s="93"/>
      <c r="KX16" s="93"/>
      <c r="KY16" s="93"/>
      <c r="KZ16" s="93"/>
      <c r="LA16" s="93"/>
      <c r="LB16" s="93"/>
      <c r="LC16" s="93"/>
      <c r="LD16" s="93"/>
      <c r="LE16" s="93"/>
      <c r="LF16" s="93"/>
      <c r="LG16"/>
      <c r="LH16"/>
      <c r="LI16"/>
      <c r="LJ16"/>
      <c r="LK16"/>
      <c r="LL16"/>
      <c r="LM16"/>
      <c r="LN16"/>
      <c r="LO16"/>
      <c r="LP16"/>
      <c r="LQ16"/>
      <c r="LR16"/>
    </row>
    <row r="17" spans="1:330" x14ac:dyDescent="0.35">
      <c r="A17"/>
      <c r="B17"/>
      <c r="C17"/>
      <c r="D17"/>
      <c r="E17"/>
      <c r="F17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3"/>
      <c r="DL17" s="93"/>
      <c r="DM17" s="93"/>
      <c r="DN17" s="93"/>
      <c r="DO17" s="93"/>
      <c r="DP17" s="93"/>
      <c r="DQ17" s="93"/>
      <c r="DR17" s="93"/>
      <c r="DS17" s="93"/>
      <c r="DT17" s="93"/>
      <c r="DU17" s="93"/>
      <c r="DV17" s="93"/>
      <c r="DW17" s="93"/>
      <c r="DX17" s="93"/>
      <c r="DY17" s="93"/>
      <c r="DZ17" s="93"/>
      <c r="EA17" s="93"/>
      <c r="EB17" s="93"/>
      <c r="EC17" s="93"/>
      <c r="ED17" s="93"/>
      <c r="EE17" s="93"/>
      <c r="EF17" s="93"/>
      <c r="EG17" s="93"/>
      <c r="EH17" s="93"/>
      <c r="EI17" s="93"/>
      <c r="EJ17" s="93"/>
      <c r="EK17" s="93"/>
      <c r="EL17" s="93"/>
      <c r="EM17" s="93"/>
      <c r="EN17" s="93"/>
      <c r="EO17" s="93"/>
      <c r="EP17" s="93"/>
      <c r="EQ17" s="93"/>
      <c r="ER17" s="93"/>
      <c r="ES17" s="93"/>
      <c r="ET17" s="93"/>
      <c r="EU17" s="93"/>
      <c r="EV17" s="93"/>
      <c r="EW17" s="93"/>
      <c r="EX17" s="93"/>
      <c r="EY17" s="93"/>
      <c r="EZ17" s="93"/>
      <c r="FA17" s="93"/>
      <c r="FB17" s="93"/>
      <c r="FC17" s="93"/>
      <c r="FD17" s="93"/>
      <c r="FE17" s="93"/>
      <c r="FF17" s="93"/>
      <c r="FG17" s="93"/>
      <c r="FH17" s="93"/>
      <c r="FI17" s="93"/>
      <c r="FJ17" s="93"/>
      <c r="FK17" s="93"/>
      <c r="FL17" s="93"/>
      <c r="FM17" s="93"/>
      <c r="FN17" s="93"/>
      <c r="FO17" s="93"/>
      <c r="FP17" s="93"/>
      <c r="FQ17" s="93"/>
      <c r="FR17" s="93"/>
      <c r="FS17" s="93"/>
      <c r="FT17" s="93"/>
      <c r="FU17" s="93"/>
      <c r="FV17" s="93"/>
      <c r="FW17" s="93"/>
      <c r="FX17" s="93"/>
      <c r="FY17" s="93"/>
      <c r="FZ17" s="93"/>
      <c r="GA17" s="93"/>
      <c r="GB17" s="93"/>
      <c r="GC17" s="93"/>
      <c r="GD17" s="93"/>
      <c r="GE17" s="93"/>
      <c r="GF17" s="93"/>
      <c r="GG17" s="93"/>
      <c r="GH17" s="93"/>
      <c r="GI17" s="93"/>
      <c r="GJ17" s="93"/>
      <c r="GK17" s="93"/>
      <c r="GL17" s="93"/>
      <c r="GM17" s="93"/>
      <c r="GN17" s="93"/>
      <c r="GO17" s="93"/>
      <c r="GP17" s="93"/>
      <c r="GQ17" s="93"/>
      <c r="GR17" s="93"/>
      <c r="GS17" s="93"/>
      <c r="GT17" s="93"/>
      <c r="GU17" s="93"/>
      <c r="GV17" s="93"/>
      <c r="GW17" s="93"/>
      <c r="GX17" s="93"/>
      <c r="GY17" s="93"/>
      <c r="GZ17" s="93"/>
      <c r="HA17" s="93"/>
      <c r="HB17" s="93"/>
      <c r="HC17" s="93"/>
      <c r="HD17" s="93"/>
      <c r="HE17" s="93"/>
      <c r="HF17" s="93"/>
      <c r="HG17" s="93"/>
      <c r="HH17" s="93"/>
      <c r="HI17" s="93"/>
      <c r="HJ17" s="93"/>
      <c r="HK17" s="93"/>
      <c r="HL17" s="93"/>
      <c r="HM17" s="93"/>
      <c r="HN17" s="93"/>
      <c r="HO17" s="93"/>
      <c r="HP17" s="93"/>
      <c r="HQ17" s="93"/>
      <c r="HR17" s="93"/>
      <c r="HS17" s="93"/>
      <c r="HT17" s="93"/>
      <c r="HU17" s="93"/>
      <c r="HV17" s="93"/>
      <c r="HW17" s="93"/>
      <c r="HX17" s="93"/>
      <c r="HY17" s="93"/>
      <c r="HZ17" s="93"/>
      <c r="IA17" s="93"/>
      <c r="IB17" s="93"/>
      <c r="IC17" s="93"/>
      <c r="ID17" s="93"/>
      <c r="IE17" s="93"/>
      <c r="IF17" s="93"/>
      <c r="IG17" s="93"/>
      <c r="IH17" s="93"/>
      <c r="II17" s="93"/>
      <c r="IJ17" s="93"/>
      <c r="IK17" s="93"/>
      <c r="IL17" s="93"/>
      <c r="IM17" s="93"/>
      <c r="IN17" s="93"/>
      <c r="IO17" s="93"/>
      <c r="IP17" s="93"/>
      <c r="IQ17" s="93"/>
      <c r="IR17" s="93"/>
      <c r="IS17" s="93"/>
      <c r="IT17" s="93"/>
      <c r="IU17" s="93"/>
      <c r="IV17" s="93"/>
      <c r="IW17" s="93"/>
      <c r="IX17" s="93"/>
      <c r="IY17" s="93"/>
      <c r="IZ17" s="93"/>
      <c r="JA17" s="93"/>
      <c r="JB17" s="93"/>
      <c r="JC17" s="93"/>
      <c r="JD17" s="93"/>
      <c r="JE17" s="93"/>
      <c r="JF17" s="93"/>
      <c r="JG17" s="93"/>
      <c r="JH17" s="93"/>
      <c r="JI17" s="93"/>
      <c r="JJ17" s="93"/>
      <c r="JK17" s="93"/>
      <c r="JL17" s="93"/>
      <c r="JM17" s="93"/>
      <c r="JN17" s="93"/>
      <c r="JO17" s="93"/>
      <c r="JP17" s="93"/>
      <c r="JQ17" s="93"/>
      <c r="JR17" s="93"/>
      <c r="JS17" s="93"/>
      <c r="JT17" s="93"/>
      <c r="JU17" s="93"/>
      <c r="JV17" s="93"/>
      <c r="JW17" s="93"/>
      <c r="JX17" s="93"/>
      <c r="JY17" s="93"/>
      <c r="JZ17" s="93"/>
      <c r="KA17" s="93"/>
      <c r="KB17" s="93"/>
      <c r="KC17" s="93"/>
      <c r="KD17" s="93"/>
      <c r="KE17" s="93"/>
      <c r="KF17" s="93"/>
      <c r="KG17" s="93"/>
      <c r="KH17" s="93"/>
      <c r="KI17" s="93"/>
      <c r="KJ17" s="93"/>
      <c r="KK17" s="93"/>
      <c r="KL17" s="93"/>
      <c r="KM17" s="93"/>
      <c r="KN17" s="93"/>
      <c r="KO17" s="93"/>
      <c r="KP17" s="93"/>
      <c r="KQ17" s="93"/>
      <c r="KR17" s="93"/>
      <c r="KS17" s="93"/>
      <c r="KT17" s="93"/>
      <c r="KU17" s="93"/>
      <c r="KV17" s="93"/>
      <c r="KW17" s="93"/>
      <c r="KX17" s="93"/>
      <c r="KY17" s="93"/>
      <c r="KZ17" s="93"/>
      <c r="LA17" s="93"/>
      <c r="LB17" s="93"/>
      <c r="LC17" s="93"/>
      <c r="LD17" s="93"/>
      <c r="LE17" s="93"/>
      <c r="LF17" s="93"/>
      <c r="LG17"/>
      <c r="LH17"/>
      <c r="LI17"/>
      <c r="LJ17"/>
      <c r="LK17"/>
      <c r="LL17"/>
      <c r="LM17"/>
      <c r="LN17"/>
      <c r="LO17"/>
      <c r="LP17"/>
      <c r="LQ17"/>
      <c r="LR17"/>
    </row>
    <row r="18" spans="1:330" x14ac:dyDescent="0.35">
      <c r="A18"/>
      <c r="B18"/>
      <c r="C18"/>
      <c r="D18"/>
      <c r="E18"/>
      <c r="F18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3"/>
      <c r="DA18" s="93"/>
      <c r="DB18" s="93"/>
      <c r="DC18" s="93"/>
      <c r="DD18" s="93"/>
      <c r="DE18" s="93"/>
      <c r="DF18" s="93"/>
      <c r="DG18" s="93"/>
      <c r="DH18" s="93"/>
      <c r="DI18" s="93"/>
      <c r="DJ18" s="93"/>
      <c r="DK18" s="93"/>
      <c r="DL18" s="93"/>
      <c r="DM18" s="93"/>
      <c r="DN18" s="93"/>
      <c r="DO18" s="93"/>
      <c r="DP18" s="93"/>
      <c r="DQ18" s="93"/>
      <c r="DR18" s="93"/>
      <c r="DS18" s="93"/>
      <c r="DT18" s="93"/>
      <c r="DU18" s="93"/>
      <c r="DV18" s="93"/>
      <c r="DW18" s="93"/>
      <c r="DX18" s="93"/>
      <c r="DY18" s="93"/>
      <c r="DZ18" s="93"/>
      <c r="EA18" s="93"/>
      <c r="EB18" s="93"/>
      <c r="EC18" s="93"/>
      <c r="ED18" s="93"/>
      <c r="EE18" s="93"/>
      <c r="EF18" s="93"/>
      <c r="EG18" s="93"/>
      <c r="EH18" s="93"/>
      <c r="EI18" s="93"/>
      <c r="EJ18" s="93"/>
      <c r="EK18" s="93"/>
      <c r="EL18" s="93"/>
      <c r="EM18" s="93"/>
      <c r="EN18" s="93"/>
      <c r="EO18" s="93"/>
      <c r="EP18" s="93"/>
      <c r="EQ18" s="93"/>
      <c r="ER18" s="93"/>
      <c r="ES18" s="93"/>
      <c r="ET18" s="93"/>
      <c r="EU18" s="93"/>
      <c r="EV18" s="93"/>
      <c r="EW18" s="93"/>
      <c r="EX18" s="93"/>
      <c r="EY18" s="93"/>
      <c r="EZ18" s="93"/>
      <c r="FA18" s="93"/>
      <c r="FB18" s="93"/>
      <c r="FC18" s="93"/>
      <c r="FD18" s="93"/>
      <c r="FE18" s="93"/>
      <c r="FF18" s="93"/>
      <c r="FG18" s="93"/>
      <c r="FH18" s="93"/>
      <c r="FI18" s="93"/>
      <c r="FJ18" s="93"/>
      <c r="FK18" s="93"/>
      <c r="FL18" s="93"/>
      <c r="FM18" s="93"/>
      <c r="FN18" s="93"/>
      <c r="FO18" s="93"/>
      <c r="FP18" s="93"/>
      <c r="FQ18" s="93"/>
      <c r="FR18" s="93"/>
      <c r="FS18" s="93"/>
      <c r="FT18" s="93"/>
      <c r="FU18" s="93"/>
      <c r="FV18" s="93"/>
      <c r="FW18" s="93"/>
      <c r="FX18" s="93"/>
      <c r="FY18" s="93"/>
      <c r="FZ18" s="93"/>
      <c r="GA18" s="93"/>
      <c r="GB18" s="93"/>
      <c r="GC18" s="93"/>
      <c r="GD18" s="93"/>
      <c r="GE18" s="93"/>
      <c r="GF18" s="93"/>
      <c r="GG18" s="93"/>
      <c r="GH18" s="93"/>
      <c r="GI18" s="93"/>
      <c r="GJ18" s="93"/>
      <c r="GK18" s="93"/>
      <c r="GL18" s="93"/>
      <c r="GM18" s="93"/>
      <c r="GN18" s="93"/>
      <c r="GO18" s="93"/>
      <c r="GP18" s="93"/>
      <c r="GQ18" s="93"/>
      <c r="GR18" s="93"/>
      <c r="GS18" s="93"/>
      <c r="GT18" s="93"/>
      <c r="GU18" s="93"/>
      <c r="GV18" s="93"/>
      <c r="GW18" s="93"/>
      <c r="GX18" s="93"/>
      <c r="GY18" s="93"/>
      <c r="GZ18" s="93"/>
      <c r="HA18" s="93"/>
      <c r="HB18" s="93"/>
      <c r="HC18" s="93"/>
      <c r="HD18" s="93"/>
      <c r="HE18" s="93"/>
      <c r="HF18" s="93"/>
      <c r="HG18" s="93"/>
      <c r="HH18" s="93"/>
      <c r="HI18" s="93"/>
      <c r="HJ18" s="93"/>
      <c r="HK18" s="93"/>
      <c r="HL18" s="93"/>
      <c r="HM18" s="93"/>
      <c r="HN18" s="93"/>
      <c r="HO18" s="93"/>
      <c r="HP18" s="93"/>
      <c r="HQ18" s="93"/>
      <c r="HR18" s="93"/>
      <c r="HS18" s="93"/>
      <c r="HT18" s="93"/>
      <c r="HU18" s="93"/>
      <c r="HV18" s="93"/>
      <c r="HW18" s="93"/>
      <c r="HX18" s="93"/>
      <c r="HY18" s="93"/>
      <c r="HZ18" s="93"/>
      <c r="IA18" s="93"/>
      <c r="IB18" s="93"/>
      <c r="IC18" s="93"/>
      <c r="ID18" s="93"/>
      <c r="IE18" s="93"/>
      <c r="IF18" s="93"/>
      <c r="IG18" s="93"/>
      <c r="IH18" s="93"/>
      <c r="II18" s="93"/>
      <c r="IJ18" s="93"/>
      <c r="IK18" s="93"/>
      <c r="IL18" s="93"/>
      <c r="IM18" s="93"/>
      <c r="IN18" s="93"/>
      <c r="IO18" s="93"/>
      <c r="IP18" s="93"/>
      <c r="IQ18" s="93"/>
      <c r="IR18" s="93"/>
      <c r="IS18" s="93"/>
      <c r="IT18" s="93"/>
      <c r="IU18" s="93"/>
      <c r="IV18" s="93"/>
      <c r="IW18" s="93"/>
      <c r="IX18" s="93"/>
      <c r="IY18" s="93"/>
      <c r="IZ18" s="93"/>
      <c r="JA18" s="93"/>
      <c r="JB18" s="93"/>
      <c r="JC18" s="93"/>
      <c r="JD18" s="93"/>
      <c r="JE18" s="93"/>
      <c r="JF18" s="93"/>
      <c r="JG18" s="93"/>
      <c r="JH18" s="93"/>
      <c r="JI18" s="93"/>
      <c r="JJ18" s="93"/>
      <c r="JK18" s="93"/>
      <c r="JL18" s="93"/>
      <c r="JM18" s="93"/>
      <c r="JN18" s="93"/>
      <c r="JO18" s="93"/>
      <c r="JP18" s="93"/>
      <c r="JQ18" s="93"/>
      <c r="JR18" s="93"/>
      <c r="JS18" s="93"/>
      <c r="JT18" s="93"/>
      <c r="JU18" s="93"/>
      <c r="JV18" s="93"/>
      <c r="JW18" s="93"/>
      <c r="JX18" s="93"/>
      <c r="JY18" s="93"/>
      <c r="JZ18" s="93"/>
      <c r="KA18" s="93"/>
      <c r="KB18" s="93"/>
      <c r="KC18" s="93"/>
      <c r="KD18" s="93"/>
      <c r="KE18" s="93"/>
      <c r="KF18" s="93"/>
      <c r="KG18" s="93"/>
      <c r="KH18" s="93"/>
      <c r="KI18" s="93"/>
      <c r="KJ18" s="93"/>
      <c r="KK18" s="93"/>
      <c r="KL18" s="93"/>
      <c r="KM18" s="93"/>
      <c r="KN18" s="93"/>
      <c r="KO18" s="93"/>
      <c r="KP18" s="93"/>
      <c r="KQ18" s="93"/>
      <c r="KR18" s="93"/>
      <c r="KS18" s="93"/>
      <c r="KT18" s="93"/>
      <c r="KU18" s="93"/>
      <c r="KV18" s="93"/>
      <c r="KW18" s="93"/>
      <c r="KX18" s="93"/>
      <c r="KY18" s="93"/>
      <c r="KZ18" s="93"/>
      <c r="LA18" s="93"/>
      <c r="LB18" s="93"/>
      <c r="LC18" s="93"/>
      <c r="LD18" s="93"/>
      <c r="LE18" s="93"/>
      <c r="LF18" s="93"/>
      <c r="LG18"/>
      <c r="LH18"/>
      <c r="LI18"/>
      <c r="LJ18"/>
      <c r="LK18"/>
      <c r="LL18"/>
      <c r="LM18"/>
      <c r="LN18"/>
      <c r="LO18"/>
      <c r="LP18"/>
      <c r="LQ18"/>
      <c r="LR18"/>
    </row>
    <row r="19" spans="1:330" x14ac:dyDescent="0.35">
      <c r="A19"/>
      <c r="B19"/>
      <c r="C19"/>
      <c r="D19"/>
      <c r="E19"/>
      <c r="F19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3"/>
      <c r="DD19" s="93"/>
      <c r="DE19" s="93"/>
      <c r="DF19" s="93"/>
      <c r="DG19" s="93"/>
      <c r="DH19" s="93"/>
      <c r="DI19" s="93"/>
      <c r="DJ19" s="93"/>
      <c r="DK19" s="93"/>
      <c r="DL19" s="93"/>
      <c r="DM19" s="93"/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93"/>
      <c r="DZ19" s="93"/>
      <c r="EA19" s="93"/>
      <c r="EB19" s="93"/>
      <c r="EC19" s="93"/>
      <c r="ED19" s="93"/>
      <c r="EE19" s="93"/>
      <c r="EF19" s="93"/>
      <c r="EG19" s="93"/>
      <c r="EH19" s="93"/>
      <c r="EI19" s="93"/>
      <c r="EJ19" s="93"/>
      <c r="EK19" s="93"/>
      <c r="EL19" s="93"/>
      <c r="EM19" s="93"/>
      <c r="EN19" s="93"/>
      <c r="EO19" s="93"/>
      <c r="EP19" s="93"/>
      <c r="EQ19" s="93"/>
      <c r="ER19" s="93"/>
      <c r="ES19" s="93"/>
      <c r="ET19" s="93"/>
      <c r="EU19" s="93"/>
      <c r="EV19" s="93"/>
      <c r="EW19" s="93"/>
      <c r="EX19" s="93"/>
      <c r="EY19" s="93"/>
      <c r="EZ19" s="93"/>
      <c r="FA19" s="93"/>
      <c r="FB19" s="93"/>
      <c r="FC19" s="93"/>
      <c r="FD19" s="93"/>
      <c r="FE19" s="93"/>
      <c r="FF19" s="93"/>
      <c r="FG19" s="93"/>
      <c r="FH19" s="93"/>
      <c r="FI19" s="93"/>
      <c r="FJ19" s="93"/>
      <c r="FK19" s="93"/>
      <c r="FL19" s="93"/>
      <c r="FM19" s="93"/>
      <c r="FN19" s="93"/>
      <c r="FO19" s="93"/>
      <c r="FP19" s="93"/>
      <c r="FQ19" s="93"/>
      <c r="FR19" s="93"/>
      <c r="FS19" s="93"/>
      <c r="FT19" s="93"/>
      <c r="FU19" s="93"/>
      <c r="FV19" s="93"/>
      <c r="FW19" s="93"/>
      <c r="FX19" s="93"/>
      <c r="FY19" s="93"/>
      <c r="FZ19" s="93"/>
      <c r="GA19" s="93"/>
      <c r="GB19" s="93"/>
      <c r="GC19" s="93"/>
      <c r="GD19" s="93"/>
      <c r="GE19" s="93"/>
      <c r="GF19" s="93"/>
      <c r="GG19" s="93"/>
      <c r="GH19" s="93"/>
      <c r="GI19" s="93"/>
      <c r="GJ19" s="93"/>
      <c r="GK19" s="93"/>
      <c r="GL19" s="93"/>
      <c r="GM19" s="93"/>
      <c r="GN19" s="93"/>
      <c r="GO19" s="93"/>
      <c r="GP19" s="93"/>
      <c r="GQ19" s="93"/>
      <c r="GR19" s="93"/>
      <c r="GS19" s="93"/>
      <c r="GT19" s="93"/>
      <c r="GU19" s="93"/>
      <c r="GV19" s="93"/>
      <c r="GW19" s="93"/>
      <c r="GX19" s="93"/>
      <c r="GY19" s="93"/>
      <c r="GZ19" s="93"/>
      <c r="HA19" s="93"/>
      <c r="HB19" s="93"/>
      <c r="HC19" s="93"/>
      <c r="HD19" s="93"/>
      <c r="HE19" s="93"/>
      <c r="HF19" s="93"/>
      <c r="HG19" s="93"/>
      <c r="HH19" s="93"/>
      <c r="HI19" s="93"/>
      <c r="HJ19" s="93"/>
      <c r="HK19" s="93"/>
      <c r="HL19" s="93"/>
      <c r="HM19" s="93"/>
      <c r="HN19" s="93"/>
      <c r="HO19" s="93"/>
      <c r="HP19" s="93"/>
      <c r="HQ19" s="93"/>
      <c r="HR19" s="93"/>
      <c r="HS19" s="93"/>
      <c r="HT19" s="93"/>
      <c r="HU19" s="93"/>
      <c r="HV19" s="93"/>
      <c r="HW19" s="93"/>
      <c r="HX19" s="93"/>
      <c r="HY19" s="93"/>
      <c r="HZ19" s="93"/>
      <c r="IA19" s="93"/>
      <c r="IB19" s="93"/>
      <c r="IC19" s="93"/>
      <c r="ID19" s="93"/>
      <c r="IE19" s="93"/>
      <c r="IF19" s="93"/>
      <c r="IG19" s="93"/>
      <c r="IH19" s="93"/>
      <c r="II19" s="93"/>
      <c r="IJ19" s="93"/>
      <c r="IK19" s="93"/>
      <c r="IL19" s="93"/>
      <c r="IM19" s="93"/>
      <c r="IN19" s="93"/>
      <c r="IO19" s="93"/>
      <c r="IP19" s="93"/>
      <c r="IQ19" s="93"/>
      <c r="IR19" s="93"/>
      <c r="IS19" s="93"/>
      <c r="IT19" s="93"/>
      <c r="IU19" s="93"/>
      <c r="IV19" s="93"/>
      <c r="IW19" s="93"/>
      <c r="IX19" s="93"/>
      <c r="IY19" s="93"/>
      <c r="IZ19" s="93"/>
      <c r="JA19" s="93"/>
      <c r="JB19" s="93"/>
      <c r="JC19" s="93"/>
      <c r="JD19" s="93"/>
      <c r="JE19" s="93"/>
      <c r="JF19" s="93"/>
      <c r="JG19" s="93"/>
      <c r="JH19" s="93"/>
      <c r="JI19" s="93"/>
      <c r="JJ19" s="93"/>
      <c r="JK19" s="93"/>
      <c r="JL19" s="93"/>
      <c r="JM19" s="93"/>
      <c r="JN19" s="93"/>
      <c r="JO19" s="93"/>
      <c r="JP19" s="93"/>
      <c r="JQ19" s="93"/>
      <c r="JR19" s="93"/>
      <c r="JS19" s="93"/>
      <c r="JT19" s="93"/>
      <c r="JU19" s="93"/>
      <c r="JV19" s="93"/>
      <c r="JW19" s="93"/>
      <c r="JX19" s="93"/>
      <c r="JY19" s="93"/>
      <c r="JZ19" s="93"/>
      <c r="KA19" s="93"/>
      <c r="KB19" s="93"/>
      <c r="KC19" s="93"/>
      <c r="KD19" s="93"/>
      <c r="KE19" s="93"/>
      <c r="KF19" s="93"/>
      <c r="KG19" s="93"/>
      <c r="KH19" s="93"/>
      <c r="KI19" s="93"/>
      <c r="KJ19" s="93"/>
      <c r="KK19" s="93"/>
      <c r="KL19" s="93"/>
      <c r="KM19" s="93"/>
      <c r="KN19" s="93"/>
      <c r="KO19" s="93"/>
      <c r="KP19" s="93"/>
      <c r="KQ19" s="93"/>
      <c r="KR19" s="93"/>
      <c r="KS19" s="93"/>
      <c r="KT19" s="93"/>
      <c r="KU19" s="93"/>
      <c r="KV19" s="93"/>
      <c r="KW19" s="93"/>
      <c r="KX19" s="93"/>
      <c r="KY19" s="93"/>
      <c r="KZ19" s="93"/>
      <c r="LA19" s="93"/>
      <c r="LB19" s="93"/>
      <c r="LC19" s="93"/>
      <c r="LD19" s="93"/>
      <c r="LE19" s="93"/>
      <c r="LF19" s="93"/>
      <c r="LG19"/>
      <c r="LH19"/>
      <c r="LI19"/>
      <c r="LJ19"/>
      <c r="LK19"/>
      <c r="LL19"/>
      <c r="LM19"/>
      <c r="LN19"/>
      <c r="LO19"/>
      <c r="LP19"/>
      <c r="LQ19"/>
      <c r="LR19"/>
    </row>
    <row r="20" spans="1:330" x14ac:dyDescent="0.35">
      <c r="A20"/>
      <c r="B20"/>
      <c r="C20"/>
      <c r="D20"/>
      <c r="E20"/>
      <c r="F20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3"/>
      <c r="DA20" s="93"/>
      <c r="DB20" s="93"/>
      <c r="DC20" s="93"/>
      <c r="DD20" s="93"/>
      <c r="DE20" s="93"/>
      <c r="DF20" s="93"/>
      <c r="DG20" s="93"/>
      <c r="DH20" s="93"/>
      <c r="DI20" s="93"/>
      <c r="DJ20" s="93"/>
      <c r="DK20" s="93"/>
      <c r="DL20" s="93"/>
      <c r="DM20" s="93"/>
      <c r="DN20" s="93"/>
      <c r="DO20" s="93"/>
      <c r="DP20" s="93"/>
      <c r="DQ20" s="93"/>
      <c r="DR20" s="93"/>
      <c r="DS20" s="93"/>
      <c r="DT20" s="93"/>
      <c r="DU20" s="93"/>
      <c r="DV20" s="93"/>
      <c r="DW20" s="93"/>
      <c r="DX20" s="93"/>
      <c r="DY20" s="93"/>
      <c r="DZ20" s="93"/>
      <c r="EA20" s="93"/>
      <c r="EB20" s="93"/>
      <c r="EC20" s="93"/>
      <c r="ED20" s="93"/>
      <c r="EE20" s="93"/>
      <c r="EF20" s="93"/>
      <c r="EG20" s="93"/>
      <c r="EH20" s="93"/>
      <c r="EI20" s="93"/>
      <c r="EJ20" s="93"/>
      <c r="EK20" s="93"/>
      <c r="EL20" s="93"/>
      <c r="EM20" s="93"/>
      <c r="EN20" s="93"/>
      <c r="EO20" s="93"/>
      <c r="EP20" s="93"/>
      <c r="EQ20" s="93"/>
      <c r="ER20" s="93"/>
      <c r="ES20" s="93"/>
      <c r="ET20" s="93"/>
      <c r="EU20" s="93"/>
      <c r="EV20" s="93"/>
      <c r="EW20" s="93"/>
      <c r="EX20" s="93"/>
      <c r="EY20" s="93"/>
      <c r="EZ20" s="93"/>
      <c r="FA20" s="93"/>
      <c r="FB20" s="93"/>
      <c r="FC20" s="93"/>
      <c r="FD20" s="93"/>
      <c r="FE20" s="93"/>
      <c r="FF20" s="93"/>
      <c r="FG20" s="93"/>
      <c r="FH20" s="93"/>
      <c r="FI20" s="93"/>
      <c r="FJ20" s="93"/>
      <c r="FK20" s="93"/>
      <c r="FL20" s="93"/>
      <c r="FM20" s="93"/>
      <c r="FN20" s="93"/>
      <c r="FO20" s="93"/>
      <c r="FP20" s="93"/>
      <c r="FQ20" s="93"/>
      <c r="FR20" s="93"/>
      <c r="FS20" s="93"/>
      <c r="FT20" s="93"/>
      <c r="FU20" s="93"/>
      <c r="FV20" s="93"/>
      <c r="FW20" s="93"/>
      <c r="FX20" s="93"/>
      <c r="FY20" s="93"/>
      <c r="FZ20" s="93"/>
      <c r="GA20" s="93"/>
      <c r="GB20" s="93"/>
      <c r="GC20" s="93"/>
      <c r="GD20" s="93"/>
      <c r="GE20" s="93"/>
      <c r="GF20" s="93"/>
      <c r="GG20" s="93"/>
      <c r="GH20" s="93"/>
      <c r="GI20" s="93"/>
      <c r="GJ20" s="93"/>
      <c r="GK20" s="93"/>
      <c r="GL20" s="93"/>
      <c r="GM20" s="93"/>
      <c r="GN20" s="93"/>
      <c r="GO20" s="93"/>
      <c r="GP20" s="93"/>
      <c r="GQ20" s="93"/>
      <c r="GR20" s="93"/>
      <c r="GS20" s="93"/>
      <c r="GT20" s="93"/>
      <c r="GU20" s="93"/>
      <c r="GV20" s="93"/>
      <c r="GW20" s="93"/>
      <c r="GX20" s="93"/>
      <c r="GY20" s="93"/>
      <c r="GZ20" s="93"/>
      <c r="HA20" s="93"/>
      <c r="HB20" s="93"/>
      <c r="HC20" s="93"/>
      <c r="HD20" s="93"/>
      <c r="HE20" s="93"/>
      <c r="HF20" s="93"/>
      <c r="HG20" s="93"/>
      <c r="HH20" s="93"/>
      <c r="HI20" s="93"/>
      <c r="HJ20" s="93"/>
      <c r="HK20" s="93"/>
      <c r="HL20" s="93"/>
      <c r="HM20" s="93"/>
      <c r="HN20" s="93"/>
      <c r="HO20" s="93"/>
      <c r="HP20" s="93"/>
      <c r="HQ20" s="93"/>
      <c r="HR20" s="93"/>
      <c r="HS20" s="93"/>
      <c r="HT20" s="93"/>
      <c r="HU20" s="93"/>
      <c r="HV20" s="93"/>
      <c r="HW20" s="93"/>
      <c r="HX20" s="93"/>
      <c r="HY20" s="93"/>
      <c r="HZ20" s="93"/>
      <c r="IA20" s="93"/>
      <c r="IB20" s="93"/>
      <c r="IC20" s="93"/>
      <c r="ID20" s="93"/>
      <c r="IE20" s="93"/>
      <c r="IF20" s="93"/>
      <c r="IG20" s="93"/>
      <c r="IH20" s="93"/>
      <c r="II20" s="93"/>
      <c r="IJ20" s="93"/>
      <c r="IK20" s="93"/>
      <c r="IL20" s="93"/>
      <c r="IM20" s="93"/>
      <c r="IN20" s="93"/>
      <c r="IO20" s="93"/>
      <c r="IP20" s="93"/>
      <c r="IQ20" s="93"/>
      <c r="IR20" s="93"/>
      <c r="IS20" s="93"/>
      <c r="IT20" s="93"/>
      <c r="IU20" s="93"/>
      <c r="IV20" s="93"/>
      <c r="IW20" s="93"/>
      <c r="IX20" s="93"/>
      <c r="IY20" s="93"/>
      <c r="IZ20" s="93"/>
      <c r="JA20" s="93"/>
      <c r="JB20" s="93"/>
      <c r="JC20" s="93"/>
      <c r="JD20" s="93"/>
      <c r="JE20" s="93"/>
      <c r="JF20" s="93"/>
      <c r="JG20" s="93"/>
      <c r="JH20" s="93"/>
      <c r="JI20" s="93"/>
      <c r="JJ20" s="93"/>
      <c r="JK20" s="93"/>
      <c r="JL20" s="93"/>
      <c r="JM20" s="93"/>
      <c r="JN20" s="93"/>
      <c r="JO20" s="93"/>
      <c r="JP20" s="93"/>
      <c r="JQ20" s="93"/>
      <c r="JR20" s="93"/>
      <c r="JS20" s="93"/>
      <c r="JT20" s="93"/>
      <c r="JU20" s="93"/>
      <c r="JV20" s="93"/>
      <c r="JW20" s="93"/>
      <c r="JX20" s="93"/>
      <c r="JY20" s="93"/>
      <c r="JZ20" s="93"/>
      <c r="KA20" s="93"/>
      <c r="KB20" s="93"/>
      <c r="KC20" s="93"/>
      <c r="KD20" s="93"/>
      <c r="KE20" s="93"/>
      <c r="KF20" s="93"/>
      <c r="KG20" s="93"/>
      <c r="KH20" s="93"/>
      <c r="KI20" s="93"/>
      <c r="KJ20" s="93"/>
      <c r="KK20" s="93"/>
      <c r="KL20" s="93"/>
      <c r="KM20" s="93"/>
      <c r="KN20" s="93"/>
      <c r="KO20" s="93"/>
      <c r="KP20" s="93"/>
      <c r="KQ20" s="93"/>
      <c r="KR20" s="93"/>
      <c r="KS20" s="93"/>
      <c r="KT20" s="93"/>
      <c r="KU20" s="93"/>
      <c r="KV20" s="93"/>
      <c r="KW20" s="93"/>
      <c r="KX20" s="93"/>
      <c r="KY20" s="93"/>
      <c r="KZ20" s="93"/>
      <c r="LA20" s="93"/>
      <c r="LB20" s="93"/>
      <c r="LC20" s="93"/>
      <c r="LD20" s="93"/>
      <c r="LE20" s="93"/>
      <c r="LF20" s="93"/>
      <c r="LG20"/>
      <c r="LH20"/>
      <c r="LI20"/>
      <c r="LJ20"/>
      <c r="LK20"/>
      <c r="LL20"/>
      <c r="LM20"/>
      <c r="LN20"/>
      <c r="LO20"/>
      <c r="LP20"/>
      <c r="LQ20"/>
      <c r="LR20"/>
    </row>
    <row r="21" spans="1:330" x14ac:dyDescent="0.35">
      <c r="A21"/>
      <c r="B21"/>
      <c r="C21"/>
      <c r="D21"/>
      <c r="E21"/>
      <c r="F21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3"/>
      <c r="DA21" s="93"/>
      <c r="DB21" s="93"/>
      <c r="DC21" s="93"/>
      <c r="DD21" s="93"/>
      <c r="DE21" s="93"/>
      <c r="DF21" s="93"/>
      <c r="DG21" s="93"/>
      <c r="DH21" s="93"/>
      <c r="DI21" s="93"/>
      <c r="DJ21" s="93"/>
      <c r="DK21" s="93"/>
      <c r="DL21" s="93"/>
      <c r="DM21" s="93"/>
      <c r="DN21" s="93"/>
      <c r="DO21" s="93"/>
      <c r="DP21" s="93"/>
      <c r="DQ21" s="93"/>
      <c r="DR21" s="93"/>
      <c r="DS21" s="93"/>
      <c r="DT21" s="93"/>
      <c r="DU21" s="93"/>
      <c r="DV21" s="93"/>
      <c r="DW21" s="93"/>
      <c r="DX21" s="93"/>
      <c r="DY21" s="93"/>
      <c r="DZ21" s="93"/>
      <c r="EA21" s="93"/>
      <c r="EB21" s="93"/>
      <c r="EC21" s="93"/>
      <c r="ED21" s="93"/>
      <c r="EE21" s="93"/>
      <c r="EF21" s="93"/>
      <c r="EG21" s="93"/>
      <c r="EH21" s="93"/>
      <c r="EI21" s="93"/>
      <c r="EJ21" s="93"/>
      <c r="EK21" s="93"/>
      <c r="EL21" s="93"/>
      <c r="EM21" s="93"/>
      <c r="EN21" s="93"/>
      <c r="EO21" s="93"/>
      <c r="EP21" s="93"/>
      <c r="EQ21" s="93"/>
      <c r="ER21" s="93"/>
      <c r="ES21" s="93"/>
      <c r="ET21" s="93"/>
      <c r="EU21" s="93"/>
      <c r="EV21" s="93"/>
      <c r="EW21" s="93"/>
      <c r="EX21" s="93"/>
      <c r="EY21" s="93"/>
      <c r="EZ21" s="93"/>
      <c r="FA21" s="93"/>
      <c r="FB21" s="93"/>
      <c r="FC21" s="93"/>
      <c r="FD21" s="93"/>
      <c r="FE21" s="93"/>
      <c r="FF21" s="93"/>
      <c r="FG21" s="93"/>
      <c r="FH21" s="93"/>
      <c r="FI21" s="93"/>
      <c r="FJ21" s="93"/>
      <c r="FK21" s="93"/>
      <c r="FL21" s="93"/>
      <c r="FM21" s="93"/>
      <c r="FN21" s="93"/>
      <c r="FO21" s="93"/>
      <c r="FP21" s="93"/>
      <c r="FQ21" s="93"/>
      <c r="FR21" s="93"/>
      <c r="FS21" s="93"/>
      <c r="FT21" s="93"/>
      <c r="FU21" s="93"/>
      <c r="FV21" s="93"/>
      <c r="FW21" s="93"/>
      <c r="FX21" s="93"/>
      <c r="FY21" s="93"/>
      <c r="FZ21" s="93"/>
      <c r="GA21" s="93"/>
      <c r="GB21" s="93"/>
      <c r="GC21" s="93"/>
      <c r="GD21" s="93"/>
      <c r="GE21" s="93"/>
      <c r="GF21" s="93"/>
      <c r="GG21" s="93"/>
      <c r="GH21" s="93"/>
      <c r="GI21" s="93"/>
      <c r="GJ21" s="93"/>
      <c r="GK21" s="93"/>
      <c r="GL21" s="93"/>
      <c r="GM21" s="93"/>
      <c r="GN21" s="93"/>
      <c r="GO21" s="93"/>
      <c r="GP21" s="93"/>
      <c r="GQ21" s="93"/>
      <c r="GR21" s="93"/>
      <c r="GS21" s="93"/>
      <c r="GT21" s="93"/>
      <c r="GU21" s="93"/>
      <c r="GV21" s="93"/>
      <c r="GW21" s="93"/>
      <c r="GX21" s="93"/>
      <c r="GY21" s="93"/>
      <c r="GZ21" s="93"/>
      <c r="HA21" s="93"/>
      <c r="HB21" s="93"/>
      <c r="HC21" s="93"/>
      <c r="HD21" s="93"/>
      <c r="HE21" s="93"/>
      <c r="HF21" s="93"/>
      <c r="HG21" s="93"/>
      <c r="HH21" s="93"/>
      <c r="HI21" s="93"/>
      <c r="HJ21" s="93"/>
      <c r="HK21" s="93"/>
      <c r="HL21" s="93"/>
      <c r="HM21" s="93"/>
      <c r="HN21" s="93"/>
      <c r="HO21" s="93"/>
      <c r="HP21" s="93"/>
      <c r="HQ21" s="93"/>
      <c r="HR21" s="93"/>
      <c r="HS21" s="93"/>
      <c r="HT21" s="93"/>
      <c r="HU21" s="93"/>
      <c r="HV21" s="93"/>
      <c r="HW21" s="93"/>
      <c r="HX21" s="93"/>
      <c r="HY21" s="93"/>
      <c r="HZ21" s="93"/>
      <c r="IA21" s="93"/>
      <c r="IB21" s="93"/>
      <c r="IC21" s="93"/>
      <c r="ID21" s="93"/>
      <c r="IE21" s="93"/>
      <c r="IF21" s="93"/>
      <c r="IG21" s="93"/>
      <c r="IH21" s="93"/>
      <c r="II21" s="93"/>
      <c r="IJ21" s="93"/>
      <c r="IK21" s="93"/>
      <c r="IL21" s="93"/>
      <c r="IM21" s="93"/>
      <c r="IN21" s="93"/>
      <c r="IO21" s="93"/>
      <c r="IP21" s="93"/>
      <c r="IQ21" s="93"/>
      <c r="IR21" s="93"/>
      <c r="IS21" s="93"/>
      <c r="IT21" s="93"/>
      <c r="IU21" s="93"/>
      <c r="IV21" s="93"/>
      <c r="IW21" s="93"/>
      <c r="IX21" s="93"/>
      <c r="IY21" s="93"/>
      <c r="IZ21" s="93"/>
      <c r="JA21" s="93"/>
      <c r="JB21" s="93"/>
      <c r="JC21" s="93"/>
      <c r="JD21" s="93"/>
      <c r="JE21" s="93"/>
      <c r="JF21" s="93"/>
      <c r="JG21" s="93"/>
      <c r="JH21" s="93"/>
      <c r="JI21" s="93"/>
      <c r="JJ21" s="93"/>
      <c r="JK21" s="93"/>
      <c r="JL21" s="93"/>
      <c r="JM21" s="93"/>
      <c r="JN21" s="93"/>
      <c r="JO21" s="93"/>
      <c r="JP21" s="93"/>
      <c r="JQ21" s="93"/>
      <c r="JR21" s="93"/>
      <c r="JS21" s="93"/>
      <c r="JT21" s="93"/>
      <c r="JU21" s="93"/>
      <c r="JV21" s="93"/>
      <c r="JW21" s="93"/>
      <c r="JX21" s="93"/>
      <c r="JY21" s="93"/>
      <c r="JZ21" s="93"/>
      <c r="KA21" s="93"/>
      <c r="KB21" s="93"/>
      <c r="KC21" s="93"/>
      <c r="KD21" s="93"/>
      <c r="KE21" s="93"/>
      <c r="KF21" s="93"/>
      <c r="KG21" s="93"/>
      <c r="KH21" s="93"/>
      <c r="KI21" s="93"/>
      <c r="KJ21" s="93"/>
      <c r="KK21" s="93"/>
      <c r="KL21" s="93"/>
      <c r="KM21" s="93"/>
      <c r="KN21" s="93"/>
      <c r="KO21" s="93"/>
      <c r="KP21" s="93"/>
      <c r="KQ21" s="93"/>
      <c r="KR21" s="93"/>
      <c r="KS21" s="93"/>
      <c r="KT21" s="93"/>
      <c r="KU21" s="93"/>
      <c r="KV21" s="93"/>
      <c r="KW21" s="93"/>
      <c r="KX21" s="93"/>
      <c r="KY21" s="93"/>
      <c r="KZ21" s="93"/>
      <c r="LA21" s="93"/>
      <c r="LB21" s="93"/>
      <c r="LC21" s="93"/>
      <c r="LD21" s="93"/>
      <c r="LE21" s="93"/>
      <c r="LF21" s="93"/>
      <c r="LG21"/>
      <c r="LH21"/>
      <c r="LI21"/>
      <c r="LJ21"/>
      <c r="LK21"/>
      <c r="LL21"/>
      <c r="LM21"/>
      <c r="LN21"/>
      <c r="LO21"/>
      <c r="LP21"/>
      <c r="LQ21"/>
      <c r="LR21"/>
    </row>
    <row r="22" spans="1:330" x14ac:dyDescent="0.35">
      <c r="A22"/>
      <c r="B22"/>
      <c r="C22"/>
      <c r="D22"/>
      <c r="E22"/>
      <c r="F22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3"/>
      <c r="DC22" s="93"/>
      <c r="DD22" s="93"/>
      <c r="DE22" s="93"/>
      <c r="DF22" s="93"/>
      <c r="DG22" s="93"/>
      <c r="DH22" s="93"/>
      <c r="DI22" s="93"/>
      <c r="DJ22" s="93"/>
      <c r="DK22" s="93"/>
      <c r="DL22" s="93"/>
      <c r="DM22" s="93"/>
      <c r="DN22" s="93"/>
      <c r="DO22" s="93"/>
      <c r="DP22" s="93"/>
      <c r="DQ22" s="93"/>
      <c r="DR22" s="93"/>
      <c r="DS22" s="93"/>
      <c r="DT22" s="93"/>
      <c r="DU22" s="93"/>
      <c r="DV22" s="93"/>
      <c r="DW22" s="93"/>
      <c r="DX22" s="93"/>
      <c r="DY22" s="93"/>
      <c r="DZ22" s="93"/>
      <c r="EA22" s="93"/>
      <c r="EB22" s="93"/>
      <c r="EC22" s="93"/>
      <c r="ED22" s="93"/>
      <c r="EE22" s="93"/>
      <c r="EF22" s="93"/>
      <c r="EG22" s="93"/>
      <c r="EH22" s="93"/>
      <c r="EI22" s="93"/>
      <c r="EJ22" s="93"/>
      <c r="EK22" s="93"/>
      <c r="EL22" s="93"/>
      <c r="EM22" s="93"/>
      <c r="EN22" s="93"/>
      <c r="EO22" s="93"/>
      <c r="EP22" s="93"/>
      <c r="EQ22" s="93"/>
      <c r="ER22" s="93"/>
      <c r="ES22" s="93"/>
      <c r="ET22" s="93"/>
      <c r="EU22" s="93"/>
      <c r="EV22" s="93"/>
      <c r="EW22" s="93"/>
      <c r="EX22" s="93"/>
      <c r="EY22" s="93"/>
      <c r="EZ22" s="93"/>
      <c r="FA22" s="93"/>
      <c r="FB22" s="93"/>
      <c r="FC22" s="93"/>
      <c r="FD22" s="93"/>
      <c r="FE22" s="93"/>
      <c r="FF22" s="93"/>
      <c r="FG22" s="93"/>
      <c r="FH22" s="93"/>
      <c r="FI22" s="93"/>
      <c r="FJ22" s="93"/>
      <c r="FK22" s="93"/>
      <c r="FL22" s="93"/>
      <c r="FM22" s="93"/>
      <c r="FN22" s="93"/>
      <c r="FO22" s="93"/>
      <c r="FP22" s="93"/>
      <c r="FQ22" s="93"/>
      <c r="FR22" s="93"/>
      <c r="FS22" s="93"/>
      <c r="FT22" s="93"/>
      <c r="FU22" s="93"/>
      <c r="FV22" s="93"/>
      <c r="FW22" s="93"/>
      <c r="FX22" s="93"/>
      <c r="FY22" s="93"/>
      <c r="FZ22" s="93"/>
      <c r="GA22" s="93"/>
      <c r="GB22" s="93"/>
      <c r="GC22" s="93"/>
      <c r="GD22" s="93"/>
      <c r="GE22" s="93"/>
      <c r="GF22" s="93"/>
      <c r="GG22" s="93"/>
      <c r="GH22" s="93"/>
      <c r="GI22" s="93"/>
      <c r="GJ22" s="93"/>
      <c r="GK22" s="93"/>
      <c r="GL22" s="93"/>
      <c r="GM22" s="93"/>
      <c r="GN22" s="93"/>
      <c r="GO22" s="93"/>
      <c r="GP22" s="93"/>
      <c r="GQ22" s="93"/>
      <c r="GR22" s="93"/>
      <c r="GS22" s="93"/>
      <c r="GT22" s="93"/>
      <c r="GU22" s="93"/>
      <c r="GV22" s="93"/>
      <c r="GW22" s="93"/>
      <c r="GX22" s="93"/>
      <c r="GY22" s="93"/>
      <c r="GZ22" s="93"/>
      <c r="HA22" s="93"/>
      <c r="HB22" s="93"/>
      <c r="HC22" s="93"/>
      <c r="HD22" s="93"/>
      <c r="HE22" s="93"/>
      <c r="HF22" s="93"/>
      <c r="HG22" s="93"/>
      <c r="HH22" s="93"/>
      <c r="HI22" s="93"/>
      <c r="HJ22" s="93"/>
      <c r="HK22" s="93"/>
      <c r="HL22" s="93"/>
      <c r="HM22" s="93"/>
      <c r="HN22" s="93"/>
      <c r="HO22" s="93"/>
      <c r="HP22" s="93"/>
      <c r="HQ22" s="93"/>
      <c r="HR22" s="93"/>
      <c r="HS22" s="93"/>
      <c r="HT22" s="93"/>
      <c r="HU22" s="93"/>
      <c r="HV22" s="93"/>
      <c r="HW22" s="93"/>
      <c r="HX22" s="93"/>
      <c r="HY22" s="93"/>
      <c r="HZ22" s="93"/>
      <c r="IA22" s="93"/>
      <c r="IB22" s="93"/>
      <c r="IC22" s="93"/>
      <c r="ID22" s="93"/>
      <c r="IE22" s="93"/>
      <c r="IF22" s="93"/>
      <c r="IG22" s="93"/>
      <c r="IH22" s="93"/>
      <c r="II22" s="93"/>
      <c r="IJ22" s="93"/>
      <c r="IK22" s="93"/>
      <c r="IL22" s="93"/>
      <c r="IM22" s="93"/>
      <c r="IN22" s="93"/>
      <c r="IO22" s="93"/>
      <c r="IP22" s="93"/>
      <c r="IQ22" s="93"/>
      <c r="IR22" s="93"/>
      <c r="IS22" s="93"/>
      <c r="IT22" s="93"/>
      <c r="IU22" s="93"/>
      <c r="IV22" s="93"/>
      <c r="IW22" s="93"/>
      <c r="IX22" s="93"/>
      <c r="IY22" s="93"/>
      <c r="IZ22" s="93"/>
      <c r="JA22" s="93"/>
      <c r="JB22" s="93"/>
      <c r="JC22" s="93"/>
      <c r="JD22" s="93"/>
      <c r="JE22" s="93"/>
      <c r="JF22" s="93"/>
      <c r="JG22" s="93"/>
      <c r="JH22" s="93"/>
      <c r="JI22" s="93"/>
      <c r="JJ22" s="93"/>
      <c r="JK22" s="93"/>
      <c r="JL22" s="93"/>
      <c r="JM22" s="93"/>
      <c r="JN22" s="93"/>
      <c r="JO22" s="93"/>
      <c r="JP22" s="93"/>
      <c r="JQ22" s="93"/>
      <c r="JR22" s="93"/>
      <c r="JS22" s="93"/>
      <c r="JT22" s="93"/>
      <c r="JU22" s="93"/>
      <c r="JV22" s="93"/>
      <c r="JW22" s="93"/>
      <c r="JX22" s="93"/>
      <c r="JY22" s="93"/>
      <c r="JZ22" s="93"/>
      <c r="KA22" s="93"/>
      <c r="KB22" s="93"/>
      <c r="KC22" s="93"/>
      <c r="KD22" s="93"/>
      <c r="KE22" s="93"/>
      <c r="KF22" s="93"/>
      <c r="KG22" s="93"/>
      <c r="KH22" s="93"/>
      <c r="KI22" s="93"/>
      <c r="KJ22" s="93"/>
      <c r="KK22" s="93"/>
      <c r="KL22" s="93"/>
      <c r="KM22" s="93"/>
      <c r="KN22" s="93"/>
      <c r="KO22" s="93"/>
      <c r="KP22" s="93"/>
      <c r="KQ22" s="93"/>
      <c r="KR22" s="93"/>
      <c r="KS22" s="93"/>
      <c r="KT22" s="93"/>
      <c r="KU22" s="93"/>
      <c r="KV22" s="93"/>
      <c r="KW22" s="93"/>
      <c r="KX22" s="93"/>
      <c r="KY22" s="93"/>
      <c r="KZ22" s="93"/>
      <c r="LA22" s="93"/>
      <c r="LB22" s="93"/>
      <c r="LC22" s="93"/>
      <c r="LD22" s="93"/>
      <c r="LE22" s="93"/>
      <c r="LF22" s="93"/>
      <c r="LG22"/>
      <c r="LH22"/>
      <c r="LI22"/>
      <c r="LJ22"/>
      <c r="LK22"/>
      <c r="LL22"/>
      <c r="LM22"/>
      <c r="LN22"/>
      <c r="LO22"/>
      <c r="LP22"/>
      <c r="LQ22"/>
      <c r="LR22"/>
    </row>
    <row r="23" spans="1:330" x14ac:dyDescent="0.35">
      <c r="A23"/>
      <c r="B23"/>
      <c r="C23"/>
      <c r="D23"/>
      <c r="E23"/>
      <c r="F2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93"/>
      <c r="CP23" s="93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93"/>
      <c r="DC23" s="93"/>
      <c r="DD23" s="93"/>
      <c r="DE23" s="93"/>
      <c r="DF23" s="93"/>
      <c r="DG23" s="93"/>
      <c r="DH23" s="93"/>
      <c r="DI23" s="93"/>
      <c r="DJ23" s="93"/>
      <c r="DK23" s="93"/>
      <c r="DL23" s="93"/>
      <c r="DM23" s="93"/>
      <c r="DN23" s="93"/>
      <c r="DO23" s="93"/>
      <c r="DP23" s="93"/>
      <c r="DQ23" s="93"/>
      <c r="DR23" s="93"/>
      <c r="DS23" s="93"/>
      <c r="DT23" s="93"/>
      <c r="DU23" s="93"/>
      <c r="DV23" s="93"/>
      <c r="DW23" s="93"/>
      <c r="DX23" s="93"/>
      <c r="DY23" s="93"/>
      <c r="DZ23" s="93"/>
      <c r="EA23" s="93"/>
      <c r="EB23" s="93"/>
      <c r="EC23" s="93"/>
      <c r="ED23" s="93"/>
      <c r="EE23" s="93"/>
      <c r="EF23" s="93"/>
      <c r="EG23" s="93"/>
      <c r="EH23" s="93"/>
      <c r="EI23" s="93"/>
      <c r="EJ23" s="93"/>
      <c r="EK23" s="93"/>
      <c r="EL23" s="93"/>
      <c r="EM23" s="93"/>
      <c r="EN23" s="93"/>
      <c r="EO23" s="93"/>
      <c r="EP23" s="93"/>
      <c r="EQ23" s="93"/>
      <c r="ER23" s="93"/>
      <c r="ES23" s="93"/>
      <c r="ET23" s="93"/>
      <c r="EU23" s="93"/>
      <c r="EV23" s="93"/>
      <c r="EW23" s="93"/>
      <c r="EX23" s="93"/>
      <c r="EY23" s="93"/>
      <c r="EZ23" s="93"/>
      <c r="FA23" s="93"/>
      <c r="FB23" s="93"/>
      <c r="FC23" s="93"/>
      <c r="FD23" s="93"/>
      <c r="FE23" s="93"/>
      <c r="FF23" s="93"/>
      <c r="FG23" s="93"/>
      <c r="FH23" s="93"/>
      <c r="FI23" s="93"/>
      <c r="FJ23" s="93"/>
      <c r="FK23" s="93"/>
      <c r="FL23" s="93"/>
      <c r="FM23" s="93"/>
      <c r="FN23" s="93"/>
      <c r="FO23" s="93"/>
      <c r="FP23" s="93"/>
      <c r="FQ23" s="93"/>
      <c r="FR23" s="93"/>
      <c r="FS23" s="93"/>
      <c r="FT23" s="93"/>
      <c r="FU23" s="93"/>
      <c r="FV23" s="93"/>
      <c r="FW23" s="93"/>
      <c r="FX23" s="93"/>
      <c r="FY23" s="93"/>
      <c r="FZ23" s="93"/>
      <c r="GA23" s="93"/>
      <c r="GB23" s="93"/>
      <c r="GC23" s="93"/>
      <c r="GD23" s="93"/>
      <c r="GE23" s="93"/>
      <c r="GF23" s="93"/>
      <c r="GG23" s="93"/>
      <c r="GH23" s="93"/>
      <c r="GI23" s="93"/>
      <c r="GJ23" s="93"/>
      <c r="GK23" s="93"/>
      <c r="GL23" s="93"/>
      <c r="GM23" s="93"/>
      <c r="GN23" s="93"/>
      <c r="GO23" s="93"/>
      <c r="GP23" s="93"/>
      <c r="GQ23" s="93"/>
      <c r="GR23" s="93"/>
      <c r="GS23" s="93"/>
      <c r="GT23" s="93"/>
      <c r="GU23" s="93"/>
      <c r="GV23" s="93"/>
      <c r="GW23" s="93"/>
      <c r="GX23" s="93"/>
      <c r="GY23" s="93"/>
      <c r="GZ23" s="93"/>
      <c r="HA23" s="93"/>
      <c r="HB23" s="93"/>
      <c r="HC23" s="93"/>
      <c r="HD23" s="93"/>
      <c r="HE23" s="93"/>
      <c r="HF23" s="93"/>
      <c r="HG23" s="93"/>
      <c r="HH23" s="93"/>
      <c r="HI23" s="93"/>
      <c r="HJ23" s="93"/>
      <c r="HK23" s="93"/>
      <c r="HL23" s="93"/>
      <c r="HM23" s="93"/>
      <c r="HN23" s="93"/>
      <c r="HO23" s="93"/>
      <c r="HP23" s="93"/>
      <c r="HQ23" s="93"/>
      <c r="HR23" s="93"/>
      <c r="HS23" s="93"/>
      <c r="HT23" s="93"/>
      <c r="HU23" s="93"/>
      <c r="HV23" s="93"/>
      <c r="HW23" s="93"/>
      <c r="HX23" s="93"/>
      <c r="HY23" s="93"/>
      <c r="HZ23" s="93"/>
      <c r="IA23" s="93"/>
      <c r="IB23" s="93"/>
      <c r="IC23" s="93"/>
      <c r="ID23" s="93"/>
      <c r="IE23" s="93"/>
      <c r="IF23" s="93"/>
      <c r="IG23" s="93"/>
      <c r="IH23" s="93"/>
      <c r="II23" s="93"/>
      <c r="IJ23" s="93"/>
      <c r="IK23" s="93"/>
      <c r="IL23" s="93"/>
      <c r="IM23" s="93"/>
      <c r="IN23" s="93"/>
      <c r="IO23" s="93"/>
      <c r="IP23" s="93"/>
      <c r="IQ23" s="93"/>
      <c r="IR23" s="93"/>
      <c r="IS23" s="93"/>
      <c r="IT23" s="93"/>
      <c r="IU23" s="93"/>
      <c r="IV23" s="93"/>
      <c r="IW23" s="93"/>
      <c r="IX23" s="93"/>
      <c r="IY23" s="93"/>
      <c r="IZ23" s="93"/>
      <c r="JA23" s="93"/>
      <c r="JB23" s="93"/>
      <c r="JC23" s="93"/>
      <c r="JD23" s="93"/>
      <c r="JE23" s="93"/>
      <c r="JF23" s="93"/>
      <c r="JG23" s="93"/>
      <c r="JH23" s="93"/>
      <c r="JI23" s="93"/>
      <c r="JJ23" s="93"/>
      <c r="JK23" s="93"/>
      <c r="JL23" s="93"/>
      <c r="JM23" s="93"/>
      <c r="JN23" s="93"/>
      <c r="JO23" s="93"/>
      <c r="JP23" s="93"/>
      <c r="JQ23" s="93"/>
      <c r="JR23" s="93"/>
      <c r="JS23" s="93"/>
      <c r="JT23" s="93"/>
      <c r="JU23" s="93"/>
      <c r="JV23" s="93"/>
      <c r="JW23" s="93"/>
      <c r="JX23" s="93"/>
      <c r="JY23" s="93"/>
      <c r="JZ23" s="93"/>
      <c r="KA23" s="93"/>
      <c r="KB23" s="93"/>
      <c r="KC23" s="93"/>
      <c r="KD23" s="93"/>
      <c r="KE23" s="93"/>
      <c r="KF23" s="93"/>
      <c r="KG23" s="93"/>
      <c r="KH23" s="93"/>
      <c r="KI23" s="93"/>
      <c r="KJ23" s="93"/>
      <c r="KK23" s="93"/>
      <c r="KL23" s="93"/>
      <c r="KM23" s="93"/>
      <c r="KN23" s="93"/>
      <c r="KO23" s="93"/>
      <c r="KP23" s="93"/>
      <c r="KQ23" s="93"/>
      <c r="KR23" s="93"/>
      <c r="KS23" s="93"/>
      <c r="KT23" s="93"/>
      <c r="KU23" s="93"/>
      <c r="KV23" s="93"/>
      <c r="KW23" s="93"/>
      <c r="KX23" s="93"/>
      <c r="KY23" s="93"/>
      <c r="KZ23" s="93"/>
      <c r="LA23" s="93"/>
      <c r="LB23" s="93"/>
      <c r="LC23" s="93"/>
      <c r="LD23" s="93"/>
      <c r="LE23" s="93"/>
      <c r="LF23" s="93"/>
      <c r="LG23"/>
      <c r="LH23"/>
      <c r="LI23"/>
      <c r="LJ23"/>
      <c r="LK23"/>
      <c r="LL23"/>
      <c r="LM23"/>
      <c r="LN23"/>
      <c r="LO23"/>
      <c r="LP23"/>
      <c r="LQ23"/>
      <c r="LR23"/>
    </row>
    <row r="24" spans="1:330" x14ac:dyDescent="0.35">
      <c r="A24"/>
      <c r="B24"/>
      <c r="C24"/>
      <c r="D24"/>
      <c r="E24"/>
      <c r="F24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3"/>
      <c r="CS24" s="93"/>
      <c r="CT24" s="93"/>
      <c r="CU24" s="93"/>
      <c r="CV24" s="93"/>
      <c r="CW24" s="93"/>
      <c r="CX24" s="93"/>
      <c r="CY24" s="93"/>
      <c r="CZ24" s="93"/>
      <c r="DA24" s="93"/>
      <c r="DB24" s="93"/>
      <c r="DC24" s="93"/>
      <c r="DD24" s="93"/>
      <c r="DE24" s="93"/>
      <c r="DF24" s="93"/>
      <c r="DG24" s="93"/>
      <c r="DH24" s="93"/>
      <c r="DI24" s="93"/>
      <c r="DJ24" s="93"/>
      <c r="DK24" s="93"/>
      <c r="DL24" s="93"/>
      <c r="DM24" s="93"/>
      <c r="DN24" s="93"/>
      <c r="DO24" s="93"/>
      <c r="DP24" s="93"/>
      <c r="DQ24" s="93"/>
      <c r="DR24" s="93"/>
      <c r="DS24" s="93"/>
      <c r="DT24" s="93"/>
      <c r="DU24" s="93"/>
      <c r="DV24" s="93"/>
      <c r="DW24" s="93"/>
      <c r="DX24" s="93"/>
      <c r="DY24" s="93"/>
      <c r="DZ24" s="93"/>
      <c r="EA24" s="93"/>
      <c r="EB24" s="93"/>
      <c r="EC24" s="93"/>
      <c r="ED24" s="93"/>
      <c r="EE24" s="93"/>
      <c r="EF24" s="93"/>
      <c r="EG24" s="93"/>
      <c r="EH24" s="93"/>
      <c r="EI24" s="93"/>
      <c r="EJ24" s="93"/>
      <c r="EK24" s="93"/>
      <c r="EL24" s="93"/>
      <c r="EM24" s="93"/>
      <c r="EN24" s="93"/>
      <c r="EO24" s="93"/>
      <c r="EP24" s="93"/>
      <c r="EQ24" s="93"/>
      <c r="ER24" s="93"/>
      <c r="ES24" s="93"/>
      <c r="ET24" s="93"/>
      <c r="EU24" s="93"/>
      <c r="EV24" s="93"/>
      <c r="EW24" s="93"/>
      <c r="EX24" s="93"/>
      <c r="EY24" s="93"/>
      <c r="EZ24" s="93"/>
      <c r="FA24" s="93"/>
      <c r="FB24" s="93"/>
      <c r="FC24" s="93"/>
      <c r="FD24" s="93"/>
      <c r="FE24" s="93"/>
      <c r="FF24" s="93"/>
      <c r="FG24" s="93"/>
      <c r="FH24" s="93"/>
      <c r="FI24" s="93"/>
      <c r="FJ24" s="93"/>
      <c r="FK24" s="93"/>
      <c r="FL24" s="93"/>
      <c r="FM24" s="93"/>
      <c r="FN24" s="93"/>
      <c r="FO24" s="93"/>
      <c r="FP24" s="93"/>
      <c r="FQ24" s="93"/>
      <c r="FR24" s="93"/>
      <c r="FS24" s="93"/>
      <c r="FT24" s="93"/>
      <c r="FU24" s="93"/>
      <c r="FV24" s="93"/>
      <c r="FW24" s="93"/>
      <c r="FX24" s="93"/>
      <c r="FY24" s="93"/>
      <c r="FZ24" s="93"/>
      <c r="GA24" s="93"/>
      <c r="GB24" s="93"/>
      <c r="GC24" s="93"/>
      <c r="GD24" s="93"/>
      <c r="GE24" s="93"/>
      <c r="GF24" s="93"/>
      <c r="GG24" s="93"/>
      <c r="GH24" s="93"/>
      <c r="GI24" s="93"/>
      <c r="GJ24" s="93"/>
      <c r="GK24" s="93"/>
      <c r="GL24" s="93"/>
      <c r="GM24" s="93"/>
      <c r="GN24" s="93"/>
      <c r="GO24" s="93"/>
      <c r="GP24" s="93"/>
      <c r="GQ24" s="93"/>
      <c r="GR24" s="93"/>
      <c r="GS24" s="93"/>
      <c r="GT24" s="93"/>
      <c r="GU24" s="93"/>
      <c r="GV24" s="93"/>
      <c r="GW24" s="93"/>
      <c r="GX24" s="93"/>
      <c r="GY24" s="93"/>
      <c r="GZ24" s="93"/>
      <c r="HA24" s="93"/>
      <c r="HB24" s="93"/>
      <c r="HC24" s="93"/>
      <c r="HD24" s="93"/>
      <c r="HE24" s="93"/>
      <c r="HF24" s="93"/>
      <c r="HG24" s="93"/>
      <c r="HH24" s="93"/>
      <c r="HI24" s="93"/>
      <c r="HJ24" s="93"/>
      <c r="HK24" s="93"/>
      <c r="HL24" s="93"/>
      <c r="HM24" s="93"/>
      <c r="HN24" s="93"/>
      <c r="HO24" s="93"/>
      <c r="HP24" s="93"/>
      <c r="HQ24" s="93"/>
      <c r="HR24" s="93"/>
      <c r="HS24" s="93"/>
      <c r="HT24" s="93"/>
      <c r="HU24" s="93"/>
      <c r="HV24" s="93"/>
      <c r="HW24" s="93"/>
      <c r="HX24" s="93"/>
      <c r="HY24" s="93"/>
      <c r="HZ24" s="93"/>
      <c r="IA24" s="93"/>
      <c r="IB24" s="93"/>
      <c r="IC24" s="93"/>
      <c r="ID24" s="93"/>
      <c r="IE24" s="93"/>
      <c r="IF24" s="93"/>
      <c r="IG24" s="93"/>
      <c r="IH24" s="93"/>
      <c r="II24" s="93"/>
      <c r="IJ24" s="93"/>
      <c r="IK24" s="93"/>
      <c r="IL24" s="93"/>
      <c r="IM24" s="93"/>
      <c r="IN24" s="93"/>
      <c r="IO24" s="93"/>
      <c r="IP24" s="93"/>
      <c r="IQ24" s="93"/>
      <c r="IR24" s="93"/>
      <c r="IS24" s="93"/>
      <c r="IT24" s="93"/>
      <c r="IU24" s="93"/>
      <c r="IV24" s="93"/>
      <c r="IW24" s="93"/>
      <c r="IX24" s="93"/>
      <c r="IY24" s="93"/>
      <c r="IZ24" s="93"/>
      <c r="JA24" s="93"/>
      <c r="JB24" s="93"/>
      <c r="JC24" s="93"/>
      <c r="JD24" s="93"/>
      <c r="JE24" s="93"/>
      <c r="JF24" s="93"/>
      <c r="JG24" s="93"/>
      <c r="JH24" s="93"/>
      <c r="JI24" s="93"/>
      <c r="JJ24" s="93"/>
      <c r="JK24" s="93"/>
      <c r="JL24" s="93"/>
      <c r="JM24" s="93"/>
      <c r="JN24" s="93"/>
      <c r="JO24" s="93"/>
      <c r="JP24" s="93"/>
      <c r="JQ24" s="93"/>
      <c r="JR24" s="93"/>
      <c r="JS24" s="93"/>
      <c r="JT24" s="93"/>
      <c r="JU24" s="93"/>
      <c r="JV24" s="93"/>
      <c r="JW24" s="93"/>
      <c r="JX24" s="93"/>
      <c r="JY24" s="93"/>
      <c r="JZ24" s="93"/>
      <c r="KA24" s="93"/>
      <c r="KB24" s="93"/>
      <c r="KC24" s="93"/>
      <c r="KD24" s="93"/>
      <c r="KE24" s="93"/>
      <c r="KF24" s="93"/>
      <c r="KG24" s="93"/>
      <c r="KH24" s="93"/>
      <c r="KI24" s="93"/>
      <c r="KJ24" s="93"/>
      <c r="KK24" s="93"/>
      <c r="KL24" s="93"/>
      <c r="KM24" s="93"/>
      <c r="KN24" s="93"/>
      <c r="KO24" s="93"/>
      <c r="KP24" s="93"/>
      <c r="KQ24" s="93"/>
      <c r="KR24" s="93"/>
      <c r="KS24" s="93"/>
      <c r="KT24" s="93"/>
      <c r="KU24" s="93"/>
      <c r="KV24" s="93"/>
      <c r="KW24" s="93"/>
      <c r="KX24" s="93"/>
      <c r="KY24" s="93"/>
      <c r="KZ24" s="93"/>
      <c r="LA24" s="93"/>
      <c r="LB24" s="93"/>
      <c r="LC24" s="93"/>
      <c r="LD24" s="93"/>
      <c r="LE24" s="93"/>
      <c r="LF24" s="93"/>
      <c r="LG24"/>
      <c r="LH24"/>
      <c r="LI24"/>
      <c r="LJ24"/>
      <c r="LK24"/>
      <c r="LL24"/>
      <c r="LM24"/>
      <c r="LN24"/>
      <c r="LO24"/>
      <c r="LP24"/>
      <c r="LQ24"/>
      <c r="LR24"/>
    </row>
    <row r="25" spans="1:330" x14ac:dyDescent="0.35">
      <c r="A25"/>
      <c r="B25"/>
      <c r="C25"/>
      <c r="D25"/>
      <c r="E25"/>
      <c r="F25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93"/>
      <c r="DC25" s="93"/>
      <c r="DD25" s="93"/>
      <c r="DE25" s="93"/>
      <c r="DF25" s="93"/>
      <c r="DG25" s="93"/>
      <c r="DH25" s="93"/>
      <c r="DI25" s="93"/>
      <c r="DJ25" s="93"/>
      <c r="DK25" s="93"/>
      <c r="DL25" s="93"/>
      <c r="DM25" s="93"/>
      <c r="DN25" s="93"/>
      <c r="DO25" s="93"/>
      <c r="DP25" s="93"/>
      <c r="DQ25" s="93"/>
      <c r="DR25" s="93"/>
      <c r="DS25" s="93"/>
      <c r="DT25" s="93"/>
      <c r="DU25" s="93"/>
      <c r="DV25" s="93"/>
      <c r="DW25" s="93"/>
      <c r="DX25" s="93"/>
      <c r="DY25" s="93"/>
      <c r="DZ25" s="93"/>
      <c r="EA25" s="93"/>
      <c r="EB25" s="93"/>
      <c r="EC25" s="93"/>
      <c r="ED25" s="93"/>
      <c r="EE25" s="93"/>
      <c r="EF25" s="93"/>
      <c r="EG25" s="93"/>
      <c r="EH25" s="93"/>
      <c r="EI25" s="93"/>
      <c r="EJ25" s="93"/>
      <c r="EK25" s="93"/>
      <c r="EL25" s="93"/>
      <c r="EM25" s="93"/>
      <c r="EN25" s="93"/>
      <c r="EO25" s="93"/>
      <c r="EP25" s="93"/>
      <c r="EQ25" s="93"/>
      <c r="ER25" s="93"/>
      <c r="ES25" s="93"/>
      <c r="ET25" s="93"/>
      <c r="EU25" s="93"/>
      <c r="EV25" s="93"/>
      <c r="EW25" s="93"/>
      <c r="EX25" s="93"/>
      <c r="EY25" s="93"/>
      <c r="EZ25" s="93"/>
      <c r="FA25" s="93"/>
      <c r="FB25" s="93"/>
      <c r="FC25" s="93"/>
      <c r="FD25" s="93"/>
      <c r="FE25" s="93"/>
      <c r="FF25" s="93"/>
      <c r="FG25" s="93"/>
      <c r="FH25" s="93"/>
      <c r="FI25" s="93"/>
      <c r="FJ25" s="93"/>
      <c r="FK25" s="93"/>
      <c r="FL25" s="93"/>
      <c r="FM25" s="93"/>
      <c r="FN25" s="93"/>
      <c r="FO25" s="93"/>
      <c r="FP25" s="93"/>
      <c r="FQ25" s="93"/>
      <c r="FR25" s="93"/>
      <c r="FS25" s="93"/>
      <c r="FT25" s="93"/>
      <c r="FU25" s="93"/>
      <c r="FV25" s="93"/>
      <c r="FW25" s="93"/>
      <c r="FX25" s="93"/>
      <c r="FY25" s="93"/>
      <c r="FZ25" s="93"/>
      <c r="GA25" s="93"/>
      <c r="GB25" s="93"/>
      <c r="GC25" s="93"/>
      <c r="GD25" s="93"/>
      <c r="GE25" s="93"/>
      <c r="GF25" s="93"/>
      <c r="GG25" s="93"/>
      <c r="GH25" s="93"/>
      <c r="GI25" s="93"/>
      <c r="GJ25" s="93"/>
      <c r="GK25" s="93"/>
      <c r="GL25" s="93"/>
      <c r="GM25" s="93"/>
      <c r="GN25" s="93"/>
      <c r="GO25" s="93"/>
      <c r="GP25" s="93"/>
      <c r="GQ25" s="93"/>
      <c r="GR25" s="93"/>
      <c r="GS25" s="93"/>
      <c r="GT25" s="93"/>
      <c r="GU25" s="93"/>
      <c r="GV25" s="93"/>
      <c r="GW25" s="93"/>
      <c r="GX25" s="93"/>
      <c r="GY25" s="93"/>
      <c r="GZ25" s="93"/>
      <c r="HA25" s="93"/>
      <c r="HB25" s="93"/>
      <c r="HC25" s="93"/>
      <c r="HD25" s="93"/>
      <c r="HE25" s="93"/>
      <c r="HF25" s="93"/>
      <c r="HG25" s="93"/>
      <c r="HH25" s="93"/>
      <c r="HI25" s="93"/>
      <c r="HJ25" s="93"/>
      <c r="HK25" s="93"/>
      <c r="HL25" s="93"/>
      <c r="HM25" s="93"/>
      <c r="HN25" s="93"/>
      <c r="HO25" s="93"/>
      <c r="HP25" s="93"/>
      <c r="HQ25" s="93"/>
      <c r="HR25" s="93"/>
      <c r="HS25" s="93"/>
      <c r="HT25" s="93"/>
      <c r="HU25" s="93"/>
      <c r="HV25" s="93"/>
      <c r="HW25" s="93"/>
      <c r="HX25" s="93"/>
      <c r="HY25" s="93"/>
      <c r="HZ25" s="93"/>
      <c r="IA25" s="93"/>
      <c r="IB25" s="93"/>
      <c r="IC25" s="93"/>
      <c r="ID25" s="93"/>
      <c r="IE25" s="93"/>
      <c r="IF25" s="93"/>
      <c r="IG25" s="93"/>
      <c r="IH25" s="93"/>
      <c r="II25" s="93"/>
      <c r="IJ25" s="93"/>
      <c r="IK25" s="93"/>
      <c r="IL25" s="93"/>
      <c r="IM25" s="93"/>
      <c r="IN25" s="93"/>
      <c r="IO25" s="93"/>
      <c r="IP25" s="93"/>
      <c r="IQ25" s="93"/>
      <c r="IR25" s="93"/>
      <c r="IS25" s="93"/>
      <c r="IT25" s="93"/>
      <c r="IU25" s="93"/>
      <c r="IV25" s="93"/>
      <c r="IW25" s="93"/>
      <c r="IX25" s="93"/>
      <c r="IY25" s="93"/>
      <c r="IZ25" s="93"/>
      <c r="JA25" s="93"/>
      <c r="JB25" s="93"/>
      <c r="JC25" s="93"/>
      <c r="JD25" s="93"/>
      <c r="JE25" s="93"/>
      <c r="JF25" s="93"/>
      <c r="JG25" s="93"/>
      <c r="JH25" s="93"/>
      <c r="JI25" s="93"/>
      <c r="JJ25" s="93"/>
      <c r="JK25" s="93"/>
      <c r="JL25" s="93"/>
      <c r="JM25" s="93"/>
      <c r="JN25" s="93"/>
      <c r="JO25" s="93"/>
      <c r="JP25" s="93"/>
      <c r="JQ25" s="93"/>
      <c r="JR25" s="93"/>
      <c r="JS25" s="93"/>
      <c r="JT25" s="93"/>
      <c r="JU25" s="93"/>
      <c r="JV25" s="93"/>
      <c r="JW25" s="93"/>
      <c r="JX25" s="93"/>
      <c r="JY25" s="93"/>
      <c r="JZ25" s="93"/>
      <c r="KA25" s="93"/>
      <c r="KB25" s="93"/>
      <c r="KC25" s="93"/>
      <c r="KD25" s="93"/>
      <c r="KE25" s="93"/>
      <c r="KF25" s="93"/>
      <c r="KG25" s="93"/>
      <c r="KH25" s="93"/>
      <c r="KI25" s="93"/>
      <c r="KJ25" s="93"/>
      <c r="KK25" s="93"/>
      <c r="KL25" s="93"/>
      <c r="KM25" s="93"/>
      <c r="KN25" s="93"/>
      <c r="KO25" s="93"/>
      <c r="KP25" s="93"/>
      <c r="KQ25" s="93"/>
      <c r="KR25" s="93"/>
      <c r="KS25" s="93"/>
      <c r="KT25" s="93"/>
      <c r="KU25" s="93"/>
      <c r="KV25" s="93"/>
      <c r="KW25" s="93"/>
      <c r="KX25" s="93"/>
      <c r="KY25" s="93"/>
      <c r="KZ25" s="93"/>
      <c r="LA25" s="93"/>
      <c r="LB25" s="93"/>
      <c r="LC25" s="93"/>
      <c r="LD25" s="93"/>
      <c r="LE25" s="93"/>
      <c r="LF25" s="93"/>
      <c r="LG25"/>
      <c r="LH25"/>
      <c r="LI25"/>
      <c r="LJ25"/>
      <c r="LK25"/>
      <c r="LL25"/>
      <c r="LM25"/>
      <c r="LN25"/>
      <c r="LO25"/>
      <c r="LP25"/>
      <c r="LQ25"/>
      <c r="LR25"/>
    </row>
    <row r="26" spans="1:330" x14ac:dyDescent="0.35">
      <c r="A26"/>
      <c r="B26"/>
      <c r="C26"/>
      <c r="D26"/>
      <c r="E26"/>
      <c r="F26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/>
      <c r="LH26"/>
      <c r="LI26"/>
      <c r="LJ26"/>
      <c r="LK26"/>
      <c r="LL26"/>
      <c r="LM26"/>
      <c r="LN26"/>
      <c r="LO26"/>
      <c r="LP26"/>
      <c r="LQ26"/>
      <c r="LR26"/>
    </row>
    <row r="27" spans="1:330" x14ac:dyDescent="0.35">
      <c r="A27"/>
      <c r="B27"/>
      <c r="C27"/>
      <c r="D27"/>
      <c r="E27"/>
      <c r="F27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  <c r="CI27" s="93"/>
      <c r="CJ27" s="93"/>
      <c r="CK27" s="93"/>
      <c r="CL27" s="93"/>
      <c r="CM27" s="93"/>
      <c r="CN27" s="93"/>
      <c r="CO27" s="93"/>
      <c r="CP27" s="93"/>
      <c r="CQ27" s="93"/>
      <c r="CR27" s="93"/>
      <c r="CS27" s="93"/>
      <c r="CT27" s="93"/>
      <c r="CU27" s="93"/>
      <c r="CV27" s="93"/>
      <c r="CW27" s="93"/>
      <c r="CX27" s="93"/>
      <c r="CY27" s="93"/>
      <c r="CZ27" s="93"/>
      <c r="DA27" s="93"/>
      <c r="DB27" s="93"/>
      <c r="DC27" s="93"/>
      <c r="DD27" s="93"/>
      <c r="DE27" s="93"/>
      <c r="DF27" s="93"/>
      <c r="DG27" s="93"/>
      <c r="DH27" s="93"/>
      <c r="DI27" s="93"/>
      <c r="DJ27" s="93"/>
      <c r="DK27" s="93"/>
      <c r="DL27" s="93"/>
      <c r="DM27" s="93"/>
      <c r="DN27" s="93"/>
      <c r="DO27" s="93"/>
      <c r="DP27" s="93"/>
      <c r="DQ27" s="93"/>
      <c r="DR27" s="93"/>
      <c r="DS27" s="93"/>
      <c r="DT27" s="93"/>
      <c r="DU27" s="93"/>
      <c r="DV27" s="93"/>
      <c r="DW27" s="93"/>
      <c r="DX27" s="93"/>
      <c r="DY27" s="93"/>
      <c r="DZ27" s="93"/>
      <c r="EA27" s="93"/>
      <c r="EB27" s="93"/>
      <c r="EC27" s="93"/>
      <c r="ED27" s="93"/>
      <c r="EE27" s="93"/>
      <c r="EF27" s="93"/>
      <c r="EG27" s="93"/>
      <c r="EH27" s="93"/>
      <c r="EI27" s="93"/>
      <c r="EJ27" s="93"/>
      <c r="EK27" s="93"/>
      <c r="EL27" s="93"/>
      <c r="EM27" s="93"/>
      <c r="EN27" s="93"/>
      <c r="EO27" s="93"/>
      <c r="EP27" s="93"/>
      <c r="EQ27" s="93"/>
      <c r="ER27" s="93"/>
      <c r="ES27" s="93"/>
      <c r="ET27" s="93"/>
      <c r="EU27" s="93"/>
      <c r="EV27" s="93"/>
      <c r="EW27" s="93"/>
      <c r="EX27" s="93"/>
      <c r="EY27" s="93"/>
      <c r="EZ27" s="93"/>
      <c r="FA27" s="93"/>
      <c r="FB27" s="93"/>
      <c r="FC27" s="93"/>
      <c r="FD27" s="93"/>
      <c r="FE27" s="93"/>
      <c r="FF27" s="93"/>
      <c r="FG27" s="93"/>
      <c r="FH27" s="93"/>
      <c r="FI27" s="93"/>
      <c r="FJ27" s="93"/>
      <c r="FK27" s="93"/>
      <c r="FL27" s="93"/>
      <c r="FM27" s="93"/>
      <c r="FN27" s="93"/>
      <c r="FO27" s="93"/>
      <c r="FP27" s="93"/>
      <c r="FQ27" s="93"/>
      <c r="FR27" s="93"/>
      <c r="FS27" s="93"/>
      <c r="FT27" s="93"/>
      <c r="FU27" s="93"/>
      <c r="FV27" s="93"/>
      <c r="FW27" s="93"/>
      <c r="FX27" s="93"/>
      <c r="FY27" s="93"/>
      <c r="FZ27" s="93"/>
      <c r="GA27" s="93"/>
      <c r="GB27" s="93"/>
      <c r="GC27" s="93"/>
      <c r="GD27" s="93"/>
      <c r="GE27" s="93"/>
      <c r="GF27" s="93"/>
      <c r="GG27" s="93"/>
      <c r="GH27" s="93"/>
      <c r="GI27" s="93"/>
      <c r="GJ27" s="93"/>
      <c r="GK27" s="93"/>
      <c r="GL27" s="93"/>
      <c r="GM27" s="93"/>
      <c r="GN27" s="93"/>
      <c r="GO27" s="93"/>
      <c r="GP27" s="93"/>
      <c r="GQ27" s="93"/>
      <c r="GR27" s="93"/>
      <c r="GS27" s="93"/>
      <c r="GT27" s="93"/>
      <c r="GU27" s="93"/>
      <c r="GV27" s="93"/>
      <c r="GW27" s="93"/>
      <c r="GX27" s="93"/>
      <c r="GY27" s="93"/>
      <c r="GZ27" s="93"/>
      <c r="HA27" s="93"/>
      <c r="HB27" s="93"/>
      <c r="HC27" s="93"/>
      <c r="HD27" s="93"/>
      <c r="HE27" s="93"/>
      <c r="HF27" s="93"/>
      <c r="HG27" s="93"/>
      <c r="HH27" s="93"/>
      <c r="HI27" s="93"/>
      <c r="HJ27" s="93"/>
      <c r="HK27" s="93"/>
      <c r="HL27" s="93"/>
      <c r="HM27" s="93"/>
      <c r="HN27" s="93"/>
      <c r="HO27" s="93"/>
      <c r="HP27" s="93"/>
      <c r="HQ27" s="93"/>
      <c r="HR27" s="93"/>
      <c r="HS27" s="93"/>
      <c r="HT27" s="93"/>
      <c r="HU27" s="93"/>
      <c r="HV27" s="93"/>
      <c r="HW27" s="93"/>
      <c r="HX27" s="93"/>
      <c r="HY27" s="93"/>
      <c r="HZ27" s="93"/>
      <c r="IA27" s="93"/>
      <c r="IB27" s="93"/>
      <c r="IC27" s="93"/>
      <c r="ID27" s="93"/>
      <c r="IE27" s="93"/>
      <c r="IF27" s="93"/>
      <c r="IG27" s="93"/>
      <c r="IH27" s="93"/>
      <c r="II27" s="93"/>
      <c r="IJ27" s="93"/>
      <c r="IK27" s="93"/>
      <c r="IL27" s="93"/>
      <c r="IM27" s="93"/>
      <c r="IN27" s="93"/>
      <c r="IO27" s="93"/>
      <c r="IP27" s="93"/>
      <c r="IQ27" s="93"/>
      <c r="IR27" s="93"/>
      <c r="IS27" s="93"/>
      <c r="IT27" s="93"/>
      <c r="IU27" s="93"/>
      <c r="IV27" s="93"/>
      <c r="IW27" s="93"/>
      <c r="IX27" s="93"/>
      <c r="IY27" s="93"/>
      <c r="IZ27" s="93"/>
      <c r="JA27" s="93"/>
      <c r="JB27" s="93"/>
      <c r="JC27" s="93"/>
      <c r="JD27" s="93"/>
      <c r="JE27" s="93"/>
      <c r="JF27" s="93"/>
      <c r="JG27" s="93"/>
      <c r="JH27" s="93"/>
      <c r="JI27" s="93"/>
      <c r="JJ27" s="93"/>
      <c r="JK27" s="93"/>
      <c r="JL27" s="93"/>
      <c r="JM27" s="93"/>
      <c r="JN27" s="93"/>
      <c r="JO27" s="93"/>
      <c r="JP27" s="93"/>
      <c r="JQ27" s="93"/>
      <c r="JR27" s="93"/>
      <c r="JS27" s="93"/>
      <c r="JT27" s="93"/>
      <c r="JU27" s="93"/>
      <c r="JV27" s="93"/>
      <c r="JW27" s="93"/>
      <c r="JX27" s="93"/>
      <c r="JY27" s="93"/>
      <c r="JZ27" s="93"/>
      <c r="KA27" s="93"/>
      <c r="KB27" s="93"/>
      <c r="KC27" s="93"/>
      <c r="KD27" s="93"/>
      <c r="KE27" s="93"/>
      <c r="KF27" s="93"/>
      <c r="KG27" s="93"/>
      <c r="KH27" s="93"/>
      <c r="KI27" s="93"/>
      <c r="KJ27" s="93"/>
      <c r="KK27" s="93"/>
      <c r="KL27" s="93"/>
      <c r="KM27" s="93"/>
      <c r="KN27" s="93"/>
      <c r="KO27" s="93"/>
      <c r="KP27" s="93"/>
      <c r="KQ27" s="93"/>
      <c r="KR27" s="93"/>
      <c r="KS27" s="93"/>
      <c r="KT27" s="93"/>
      <c r="KU27" s="93"/>
      <c r="KV27" s="93"/>
      <c r="KW27" s="93"/>
      <c r="KX27" s="93"/>
      <c r="KY27" s="93"/>
      <c r="KZ27" s="93"/>
      <c r="LA27" s="93"/>
      <c r="LB27" s="93"/>
      <c r="LC27" s="93"/>
      <c r="LD27" s="93"/>
      <c r="LE27" s="93"/>
      <c r="LF27" s="93"/>
      <c r="LG27"/>
      <c r="LH27"/>
      <c r="LI27"/>
      <c r="LJ27"/>
      <c r="LK27"/>
      <c r="LL27"/>
      <c r="LM27"/>
      <c r="LN27"/>
      <c r="LO27"/>
      <c r="LP27"/>
      <c r="LQ27"/>
      <c r="LR27"/>
    </row>
    <row r="28" spans="1:330" x14ac:dyDescent="0.35">
      <c r="A28"/>
      <c r="B28"/>
      <c r="C28"/>
      <c r="D28"/>
      <c r="E28"/>
      <c r="F28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3"/>
      <c r="CQ28" s="93"/>
      <c r="CR28" s="93"/>
      <c r="CS28" s="93"/>
      <c r="CT28" s="93"/>
      <c r="CU28" s="93"/>
      <c r="CV28" s="93"/>
      <c r="CW28" s="93"/>
      <c r="CX28" s="93"/>
      <c r="CY28" s="93"/>
      <c r="CZ28" s="93"/>
      <c r="DA28" s="93"/>
      <c r="DB28" s="93"/>
      <c r="DC28" s="93"/>
      <c r="DD28" s="93"/>
      <c r="DE28" s="93"/>
      <c r="DF28" s="93"/>
      <c r="DG28" s="93"/>
      <c r="DH28" s="93"/>
      <c r="DI28" s="93"/>
      <c r="DJ28" s="93"/>
      <c r="DK28" s="93"/>
      <c r="DL28" s="93"/>
      <c r="DM28" s="93"/>
      <c r="DN28" s="93"/>
      <c r="DO28" s="93"/>
      <c r="DP28" s="93"/>
      <c r="DQ28" s="93"/>
      <c r="DR28" s="93"/>
      <c r="DS28" s="93"/>
      <c r="DT28" s="93"/>
      <c r="DU28" s="93"/>
      <c r="DV28" s="93"/>
      <c r="DW28" s="93"/>
      <c r="DX28" s="93"/>
      <c r="DY28" s="93"/>
      <c r="DZ28" s="93"/>
      <c r="EA28" s="93"/>
      <c r="EB28" s="93"/>
      <c r="EC28" s="93"/>
      <c r="ED28" s="93"/>
      <c r="EE28" s="93"/>
      <c r="EF28" s="93"/>
      <c r="EG28" s="93"/>
      <c r="EH28" s="93"/>
      <c r="EI28" s="93"/>
      <c r="EJ28" s="93"/>
      <c r="EK28" s="93"/>
      <c r="EL28" s="93"/>
      <c r="EM28" s="93"/>
      <c r="EN28" s="93"/>
      <c r="EO28" s="93"/>
      <c r="EP28" s="93"/>
      <c r="EQ28" s="93"/>
      <c r="ER28" s="93"/>
      <c r="ES28" s="93"/>
      <c r="ET28" s="93"/>
      <c r="EU28" s="93"/>
      <c r="EV28" s="93"/>
      <c r="EW28" s="93"/>
      <c r="EX28" s="93"/>
      <c r="EY28" s="93"/>
      <c r="EZ28" s="93"/>
      <c r="FA28" s="93"/>
      <c r="FB28" s="93"/>
      <c r="FC28" s="93"/>
      <c r="FD28" s="93"/>
      <c r="FE28" s="93"/>
      <c r="FF28" s="93"/>
      <c r="FG28" s="93"/>
      <c r="FH28" s="93"/>
      <c r="FI28" s="93"/>
      <c r="FJ28" s="93"/>
      <c r="FK28" s="93"/>
      <c r="FL28" s="93"/>
      <c r="FM28" s="93"/>
      <c r="FN28" s="93"/>
      <c r="FO28" s="93"/>
      <c r="FP28" s="93"/>
      <c r="FQ28" s="93"/>
      <c r="FR28" s="93"/>
      <c r="FS28" s="93"/>
      <c r="FT28" s="93"/>
      <c r="FU28" s="93"/>
      <c r="FV28" s="93"/>
      <c r="FW28" s="93"/>
      <c r="FX28" s="93"/>
      <c r="FY28" s="93"/>
      <c r="FZ28" s="93"/>
      <c r="GA28" s="93"/>
      <c r="GB28" s="93"/>
      <c r="GC28" s="93"/>
      <c r="GD28" s="93"/>
      <c r="GE28" s="93"/>
      <c r="GF28" s="93"/>
      <c r="GG28" s="93"/>
      <c r="GH28" s="93"/>
      <c r="GI28" s="93"/>
      <c r="GJ28" s="93"/>
      <c r="GK28" s="93"/>
      <c r="GL28" s="93"/>
      <c r="GM28" s="93"/>
      <c r="GN28" s="93"/>
      <c r="GO28" s="93"/>
      <c r="GP28" s="93"/>
      <c r="GQ28" s="93"/>
      <c r="GR28" s="93"/>
      <c r="GS28" s="93"/>
      <c r="GT28" s="93"/>
      <c r="GU28" s="93"/>
      <c r="GV28" s="93"/>
      <c r="GW28" s="93"/>
      <c r="GX28" s="93"/>
      <c r="GY28" s="93"/>
      <c r="GZ28" s="93"/>
      <c r="HA28" s="93"/>
      <c r="HB28" s="93"/>
      <c r="HC28" s="93"/>
      <c r="HD28" s="93"/>
      <c r="HE28" s="93"/>
      <c r="HF28" s="93"/>
      <c r="HG28" s="93"/>
      <c r="HH28" s="93"/>
      <c r="HI28" s="93"/>
      <c r="HJ28" s="93"/>
      <c r="HK28" s="93"/>
      <c r="HL28" s="93"/>
      <c r="HM28" s="93"/>
      <c r="HN28" s="93"/>
      <c r="HO28" s="93"/>
      <c r="HP28" s="93"/>
      <c r="HQ28" s="93"/>
      <c r="HR28" s="93"/>
      <c r="HS28" s="93"/>
      <c r="HT28" s="93"/>
      <c r="HU28" s="93"/>
      <c r="HV28" s="93"/>
      <c r="HW28" s="93"/>
      <c r="HX28" s="93"/>
      <c r="HY28" s="93"/>
      <c r="HZ28" s="93"/>
      <c r="IA28" s="93"/>
      <c r="IB28" s="93"/>
      <c r="IC28" s="93"/>
      <c r="ID28" s="93"/>
      <c r="IE28" s="93"/>
      <c r="IF28" s="93"/>
      <c r="IG28" s="93"/>
      <c r="IH28" s="93"/>
      <c r="II28" s="93"/>
      <c r="IJ28" s="93"/>
      <c r="IK28" s="93"/>
      <c r="IL28" s="93"/>
      <c r="IM28" s="93"/>
      <c r="IN28" s="93"/>
      <c r="IO28" s="93"/>
      <c r="IP28" s="93"/>
      <c r="IQ28" s="93"/>
      <c r="IR28" s="93"/>
      <c r="IS28" s="93"/>
      <c r="IT28" s="93"/>
      <c r="IU28" s="93"/>
      <c r="IV28" s="93"/>
      <c r="IW28" s="93"/>
      <c r="IX28" s="93"/>
      <c r="IY28" s="93"/>
      <c r="IZ28" s="93"/>
      <c r="JA28" s="93"/>
      <c r="JB28" s="93"/>
      <c r="JC28" s="93"/>
      <c r="JD28" s="93"/>
      <c r="JE28" s="93"/>
      <c r="JF28" s="93"/>
      <c r="JG28" s="93"/>
      <c r="JH28" s="93"/>
      <c r="JI28" s="93"/>
      <c r="JJ28" s="93"/>
      <c r="JK28" s="93"/>
      <c r="JL28" s="93"/>
      <c r="JM28" s="93"/>
      <c r="JN28" s="93"/>
      <c r="JO28" s="93"/>
      <c r="JP28" s="93"/>
      <c r="JQ28" s="93"/>
      <c r="JR28" s="93"/>
      <c r="JS28" s="93"/>
      <c r="JT28" s="93"/>
      <c r="JU28" s="93"/>
      <c r="JV28" s="93"/>
      <c r="JW28" s="93"/>
      <c r="JX28" s="93"/>
      <c r="JY28" s="93"/>
      <c r="JZ28" s="93"/>
      <c r="KA28" s="93"/>
      <c r="KB28" s="93"/>
      <c r="KC28" s="93"/>
      <c r="KD28" s="93"/>
      <c r="KE28" s="93"/>
      <c r="KF28" s="93"/>
      <c r="KG28" s="93"/>
      <c r="KH28" s="93"/>
      <c r="KI28" s="93"/>
      <c r="KJ28" s="93"/>
      <c r="KK28" s="93"/>
      <c r="KL28" s="93"/>
      <c r="KM28" s="93"/>
      <c r="KN28" s="93"/>
      <c r="KO28" s="93"/>
      <c r="KP28" s="93"/>
      <c r="KQ28" s="93"/>
      <c r="KR28" s="93"/>
      <c r="KS28" s="93"/>
      <c r="KT28" s="93"/>
      <c r="KU28" s="93"/>
      <c r="KV28" s="93"/>
      <c r="KW28" s="93"/>
      <c r="KX28" s="93"/>
      <c r="KY28" s="93"/>
      <c r="KZ28" s="93"/>
      <c r="LA28" s="93"/>
      <c r="LB28" s="93"/>
      <c r="LC28" s="93"/>
      <c r="LD28" s="93"/>
      <c r="LE28" s="93"/>
      <c r="LF28" s="93"/>
      <c r="LG28"/>
      <c r="LH28"/>
      <c r="LI28"/>
      <c r="LJ28"/>
      <c r="LK28"/>
      <c r="LL28"/>
      <c r="LM28"/>
      <c r="LN28"/>
      <c r="LO28"/>
      <c r="LP28"/>
      <c r="LQ28"/>
      <c r="LR28"/>
    </row>
    <row r="29" spans="1:330" x14ac:dyDescent="0.35">
      <c r="A29"/>
      <c r="B29"/>
      <c r="C29"/>
      <c r="D29"/>
      <c r="E29"/>
      <c r="F29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3"/>
      <c r="CU29" s="93"/>
      <c r="CV29" s="93"/>
      <c r="CW29" s="93"/>
      <c r="CX29" s="93"/>
      <c r="CY29" s="93"/>
      <c r="CZ29" s="93"/>
      <c r="DA29" s="93"/>
      <c r="DB29" s="93"/>
      <c r="DC29" s="93"/>
      <c r="DD29" s="93"/>
      <c r="DE29" s="93"/>
      <c r="DF29" s="93"/>
      <c r="DG29" s="93"/>
      <c r="DH29" s="93"/>
      <c r="DI29" s="93"/>
      <c r="DJ29" s="93"/>
      <c r="DK29" s="93"/>
      <c r="DL29" s="93"/>
      <c r="DM29" s="93"/>
      <c r="DN29" s="93"/>
      <c r="DO29" s="93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93"/>
      <c r="ER29" s="93"/>
      <c r="ES29" s="93"/>
      <c r="ET29" s="93"/>
      <c r="EU29" s="93"/>
      <c r="EV29" s="93"/>
      <c r="EW29" s="93"/>
      <c r="EX29" s="93"/>
      <c r="EY29" s="93"/>
      <c r="EZ29" s="93"/>
      <c r="FA29" s="93"/>
      <c r="FB29" s="93"/>
      <c r="FC29" s="93"/>
      <c r="FD29" s="93"/>
      <c r="FE29" s="93"/>
      <c r="FF29" s="93"/>
      <c r="FG29" s="93"/>
      <c r="FH29" s="93"/>
      <c r="FI29" s="93"/>
      <c r="FJ29" s="93"/>
      <c r="FK29" s="93"/>
      <c r="FL29" s="93"/>
      <c r="FM29" s="93"/>
      <c r="FN29" s="93"/>
      <c r="FO29" s="93"/>
      <c r="FP29" s="93"/>
      <c r="FQ29" s="93"/>
      <c r="FR29" s="93"/>
      <c r="FS29" s="93"/>
      <c r="FT29" s="93"/>
      <c r="FU29" s="93"/>
      <c r="FV29" s="93"/>
      <c r="FW29" s="93"/>
      <c r="FX29" s="93"/>
      <c r="FY29" s="93"/>
      <c r="FZ29" s="93"/>
      <c r="GA29" s="93"/>
      <c r="GB29" s="93"/>
      <c r="GC29" s="93"/>
      <c r="GD29" s="93"/>
      <c r="GE29" s="93"/>
      <c r="GF29" s="93"/>
      <c r="GG29" s="93"/>
      <c r="GH29" s="93"/>
      <c r="GI29" s="93"/>
      <c r="GJ29" s="93"/>
      <c r="GK29" s="93"/>
      <c r="GL29" s="93"/>
      <c r="GM29" s="93"/>
      <c r="GN29" s="93"/>
      <c r="GO29" s="93"/>
      <c r="GP29" s="93"/>
      <c r="GQ29" s="93"/>
      <c r="GR29" s="93"/>
      <c r="GS29" s="93"/>
      <c r="GT29" s="93"/>
      <c r="GU29" s="93"/>
      <c r="GV29" s="93"/>
      <c r="GW29" s="93"/>
      <c r="GX29" s="93"/>
      <c r="GY29" s="93"/>
      <c r="GZ29" s="93"/>
      <c r="HA29" s="93"/>
      <c r="HB29" s="93"/>
      <c r="HC29" s="93"/>
      <c r="HD29" s="93"/>
      <c r="HE29" s="93"/>
      <c r="HF29" s="93"/>
      <c r="HG29" s="93"/>
      <c r="HH29" s="93"/>
      <c r="HI29" s="93"/>
      <c r="HJ29" s="93"/>
      <c r="HK29" s="93"/>
      <c r="HL29" s="93"/>
      <c r="HM29" s="93"/>
      <c r="HN29" s="93"/>
      <c r="HO29" s="93"/>
      <c r="HP29" s="93"/>
      <c r="HQ29" s="93"/>
      <c r="HR29" s="93"/>
      <c r="HS29" s="93"/>
      <c r="HT29" s="93"/>
      <c r="HU29" s="93"/>
      <c r="HV29" s="93"/>
      <c r="HW29" s="93"/>
      <c r="HX29" s="93"/>
      <c r="HY29" s="93"/>
      <c r="HZ29" s="93"/>
      <c r="IA29" s="93"/>
      <c r="IB29" s="93"/>
      <c r="IC29" s="93"/>
      <c r="ID29" s="93"/>
      <c r="IE29" s="93"/>
      <c r="IF29" s="93"/>
      <c r="IG29" s="93"/>
      <c r="IH29" s="93"/>
      <c r="II29" s="93"/>
      <c r="IJ29" s="93"/>
      <c r="IK29" s="93"/>
      <c r="IL29" s="93"/>
      <c r="IM29" s="93"/>
      <c r="IN29" s="93"/>
      <c r="IO29" s="93"/>
      <c r="IP29" s="93"/>
      <c r="IQ29" s="93"/>
      <c r="IR29" s="93"/>
      <c r="IS29" s="93"/>
      <c r="IT29" s="93"/>
      <c r="IU29" s="93"/>
      <c r="IV29" s="93"/>
      <c r="IW29" s="93"/>
      <c r="IX29" s="93"/>
      <c r="IY29" s="93"/>
      <c r="IZ29" s="93"/>
      <c r="JA29" s="93"/>
      <c r="JB29" s="93"/>
      <c r="JC29" s="93"/>
      <c r="JD29" s="93"/>
      <c r="JE29" s="93"/>
      <c r="JF29" s="93"/>
      <c r="JG29" s="93"/>
      <c r="JH29" s="93"/>
      <c r="JI29" s="93"/>
      <c r="JJ29" s="93"/>
      <c r="JK29" s="93"/>
      <c r="JL29" s="93"/>
      <c r="JM29" s="93"/>
      <c r="JN29" s="93"/>
      <c r="JO29" s="93"/>
      <c r="JP29" s="93"/>
      <c r="JQ29" s="93"/>
      <c r="JR29" s="93"/>
      <c r="JS29" s="93"/>
      <c r="JT29" s="93"/>
      <c r="JU29" s="93"/>
      <c r="JV29" s="93"/>
      <c r="JW29" s="93"/>
      <c r="JX29" s="93"/>
      <c r="JY29" s="93"/>
      <c r="JZ29" s="93"/>
      <c r="KA29" s="93"/>
      <c r="KB29" s="93"/>
      <c r="KC29" s="93"/>
      <c r="KD29" s="93"/>
      <c r="KE29" s="93"/>
      <c r="KF29" s="93"/>
      <c r="KG29" s="93"/>
      <c r="KH29" s="93"/>
      <c r="KI29" s="93"/>
      <c r="KJ29" s="93"/>
      <c r="KK29" s="93"/>
      <c r="KL29" s="93"/>
      <c r="KM29" s="93"/>
      <c r="KN29" s="93"/>
      <c r="KO29" s="93"/>
      <c r="KP29" s="93"/>
      <c r="KQ29" s="93"/>
      <c r="KR29" s="93"/>
      <c r="KS29" s="93"/>
      <c r="KT29" s="93"/>
      <c r="KU29" s="93"/>
      <c r="KV29" s="93"/>
      <c r="KW29" s="93"/>
      <c r="KX29" s="93"/>
      <c r="KY29" s="93"/>
      <c r="KZ29" s="93"/>
      <c r="LA29" s="93"/>
      <c r="LB29" s="93"/>
      <c r="LC29" s="93"/>
      <c r="LD29" s="93"/>
      <c r="LE29" s="93"/>
      <c r="LF29" s="93"/>
      <c r="LG29"/>
      <c r="LH29"/>
      <c r="LI29"/>
      <c r="LJ29"/>
      <c r="LK29"/>
      <c r="LL29"/>
      <c r="LM29"/>
      <c r="LN29"/>
      <c r="LO29"/>
      <c r="LP29"/>
      <c r="LQ29"/>
      <c r="LR29"/>
    </row>
    <row r="30" spans="1:330" x14ac:dyDescent="0.35">
      <c r="A30"/>
      <c r="B30"/>
      <c r="C30"/>
      <c r="D30"/>
      <c r="E30"/>
      <c r="F30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93"/>
      <c r="CC30" s="93"/>
      <c r="CD30" s="93"/>
      <c r="CE30" s="93"/>
      <c r="CF30" s="93"/>
      <c r="CG30" s="93"/>
      <c r="CH30" s="93"/>
      <c r="CI30" s="93"/>
      <c r="CJ30" s="93"/>
      <c r="CK30" s="93"/>
      <c r="CL30" s="93"/>
      <c r="CM30" s="93"/>
      <c r="CN30" s="93"/>
      <c r="CO30" s="93"/>
      <c r="CP30" s="93"/>
      <c r="CQ30" s="93"/>
      <c r="CR30" s="93"/>
      <c r="CS30" s="93"/>
      <c r="CT30" s="93"/>
      <c r="CU30" s="93"/>
      <c r="CV30" s="93"/>
      <c r="CW30" s="93"/>
      <c r="CX30" s="93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93"/>
      <c r="ER30" s="93"/>
      <c r="ES30" s="93"/>
      <c r="ET30" s="93"/>
      <c r="EU30" s="93"/>
      <c r="EV30" s="93"/>
      <c r="EW30" s="93"/>
      <c r="EX30" s="93"/>
      <c r="EY30" s="93"/>
      <c r="EZ30" s="93"/>
      <c r="FA30" s="93"/>
      <c r="FB30" s="93"/>
      <c r="FC30" s="93"/>
      <c r="FD30" s="93"/>
      <c r="FE30" s="93"/>
      <c r="FF30" s="93"/>
      <c r="FG30" s="93"/>
      <c r="FH30" s="93"/>
      <c r="FI30" s="93"/>
      <c r="FJ30" s="93"/>
      <c r="FK30" s="93"/>
      <c r="FL30" s="93"/>
      <c r="FM30" s="93"/>
      <c r="FN30" s="93"/>
      <c r="FO30" s="93"/>
      <c r="FP30" s="93"/>
      <c r="FQ30" s="93"/>
      <c r="FR30" s="93"/>
      <c r="FS30" s="93"/>
      <c r="FT30" s="93"/>
      <c r="FU30" s="93"/>
      <c r="FV30" s="93"/>
      <c r="FW30" s="93"/>
      <c r="FX30" s="93"/>
      <c r="FY30" s="93"/>
      <c r="FZ30" s="93"/>
      <c r="GA30" s="93"/>
      <c r="GB30" s="93"/>
      <c r="GC30" s="93"/>
      <c r="GD30" s="93"/>
      <c r="GE30" s="93"/>
      <c r="GF30" s="93"/>
      <c r="GG30" s="93"/>
      <c r="GH30" s="93"/>
      <c r="GI30" s="93"/>
      <c r="GJ30" s="93"/>
      <c r="GK30" s="93"/>
      <c r="GL30" s="93"/>
      <c r="GM30" s="93"/>
      <c r="GN30" s="93"/>
      <c r="GO30" s="93"/>
      <c r="GP30" s="93"/>
      <c r="GQ30" s="93"/>
      <c r="GR30" s="93"/>
      <c r="GS30" s="93"/>
      <c r="GT30" s="93"/>
      <c r="GU30" s="93"/>
      <c r="GV30" s="93"/>
      <c r="GW30" s="93"/>
      <c r="GX30" s="93"/>
      <c r="GY30" s="93"/>
      <c r="GZ30" s="93"/>
      <c r="HA30" s="93"/>
      <c r="HB30" s="93"/>
      <c r="HC30" s="93"/>
      <c r="HD30" s="93"/>
      <c r="HE30" s="93"/>
      <c r="HF30" s="93"/>
      <c r="HG30" s="93"/>
      <c r="HH30" s="93"/>
      <c r="HI30" s="93"/>
      <c r="HJ30" s="93"/>
      <c r="HK30" s="93"/>
      <c r="HL30" s="93"/>
      <c r="HM30" s="93"/>
      <c r="HN30" s="93"/>
      <c r="HO30" s="93"/>
      <c r="HP30" s="93"/>
      <c r="HQ30" s="93"/>
      <c r="HR30" s="93"/>
      <c r="HS30" s="93"/>
      <c r="HT30" s="93"/>
      <c r="HU30" s="93"/>
      <c r="HV30" s="93"/>
      <c r="HW30" s="93"/>
      <c r="HX30" s="93"/>
      <c r="HY30" s="93"/>
      <c r="HZ30" s="93"/>
      <c r="IA30" s="93"/>
      <c r="IB30" s="93"/>
      <c r="IC30" s="93"/>
      <c r="ID30" s="93"/>
      <c r="IE30" s="93"/>
      <c r="IF30" s="93"/>
      <c r="IG30" s="93"/>
      <c r="IH30" s="93"/>
      <c r="II30" s="93"/>
      <c r="IJ30" s="93"/>
      <c r="IK30" s="93"/>
      <c r="IL30" s="93"/>
      <c r="IM30" s="93"/>
      <c r="IN30" s="93"/>
      <c r="IO30" s="93"/>
      <c r="IP30" s="93"/>
      <c r="IQ30" s="93"/>
      <c r="IR30" s="93"/>
      <c r="IS30" s="93"/>
      <c r="IT30" s="93"/>
      <c r="IU30" s="93"/>
      <c r="IV30" s="93"/>
      <c r="IW30" s="93"/>
      <c r="IX30" s="93"/>
      <c r="IY30" s="93"/>
      <c r="IZ30" s="93"/>
      <c r="JA30" s="93"/>
      <c r="JB30" s="93"/>
      <c r="JC30" s="93"/>
      <c r="JD30" s="93"/>
      <c r="JE30" s="93"/>
      <c r="JF30" s="93"/>
      <c r="JG30" s="93"/>
      <c r="JH30" s="93"/>
      <c r="JI30" s="93"/>
      <c r="JJ30" s="93"/>
      <c r="JK30" s="93"/>
      <c r="JL30" s="93"/>
      <c r="JM30" s="93"/>
      <c r="JN30" s="93"/>
      <c r="JO30" s="93"/>
      <c r="JP30" s="93"/>
      <c r="JQ30" s="93"/>
      <c r="JR30" s="93"/>
      <c r="JS30" s="93"/>
      <c r="JT30" s="93"/>
      <c r="JU30" s="93"/>
      <c r="JV30" s="93"/>
      <c r="JW30" s="93"/>
      <c r="JX30" s="93"/>
      <c r="JY30" s="93"/>
      <c r="JZ30" s="93"/>
      <c r="KA30" s="93"/>
      <c r="KB30" s="93"/>
      <c r="KC30" s="93"/>
      <c r="KD30" s="93"/>
      <c r="KE30" s="93"/>
      <c r="KF30" s="93"/>
      <c r="KG30" s="93"/>
      <c r="KH30" s="93"/>
      <c r="KI30" s="93"/>
      <c r="KJ30" s="93"/>
      <c r="KK30" s="93"/>
      <c r="KL30" s="93"/>
      <c r="KM30" s="93"/>
      <c r="KN30" s="93"/>
      <c r="KO30" s="93"/>
      <c r="KP30" s="93"/>
      <c r="KQ30" s="93"/>
      <c r="KR30" s="93"/>
      <c r="KS30" s="93"/>
      <c r="KT30" s="93"/>
      <c r="KU30" s="93"/>
      <c r="KV30" s="93"/>
      <c r="KW30" s="93"/>
      <c r="KX30" s="93"/>
      <c r="KY30" s="93"/>
      <c r="KZ30" s="93"/>
      <c r="LA30" s="93"/>
      <c r="LB30" s="93"/>
      <c r="LC30" s="93"/>
      <c r="LD30" s="93"/>
      <c r="LE30" s="93"/>
      <c r="LF30" s="93"/>
      <c r="LG30"/>
      <c r="LH30"/>
      <c r="LI30"/>
      <c r="LJ30"/>
      <c r="LK30"/>
      <c r="LL30"/>
      <c r="LM30"/>
      <c r="LN30"/>
      <c r="LO30"/>
      <c r="LP30"/>
      <c r="LQ30"/>
      <c r="LR30"/>
    </row>
    <row r="31" spans="1:330" x14ac:dyDescent="0.35">
      <c r="A31"/>
      <c r="B31"/>
      <c r="C31"/>
      <c r="D31"/>
      <c r="E31"/>
      <c r="F31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3"/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93"/>
      <c r="CW31" s="93"/>
      <c r="CX31" s="93"/>
      <c r="CY31" s="93"/>
      <c r="CZ31" s="93"/>
      <c r="DA31" s="93"/>
      <c r="DB31" s="93"/>
      <c r="DC31" s="93"/>
      <c r="DD31" s="93"/>
      <c r="DE31" s="93"/>
      <c r="DF31" s="93"/>
      <c r="DG31" s="93"/>
      <c r="DH31" s="93"/>
      <c r="DI31" s="93"/>
      <c r="DJ31" s="93"/>
      <c r="DK31" s="93"/>
      <c r="DL31" s="93"/>
      <c r="DM31" s="93"/>
      <c r="DN31" s="93"/>
      <c r="DO31" s="93"/>
      <c r="DP31" s="93"/>
      <c r="DQ31" s="93"/>
      <c r="DR31" s="93"/>
      <c r="DS31" s="93"/>
      <c r="DT31" s="93"/>
      <c r="DU31" s="93"/>
      <c r="DV31" s="93"/>
      <c r="DW31" s="93"/>
      <c r="DX31" s="93"/>
      <c r="DY31" s="93"/>
      <c r="DZ31" s="93"/>
      <c r="EA31" s="93"/>
      <c r="EB31" s="93"/>
      <c r="EC31" s="93"/>
      <c r="ED31" s="93"/>
      <c r="EE31" s="93"/>
      <c r="EF31" s="93"/>
      <c r="EG31" s="93"/>
      <c r="EH31" s="93"/>
      <c r="EI31" s="93"/>
      <c r="EJ31" s="93"/>
      <c r="EK31" s="93"/>
      <c r="EL31" s="93"/>
      <c r="EM31" s="93"/>
      <c r="EN31" s="93"/>
      <c r="EO31" s="93"/>
      <c r="EP31" s="93"/>
      <c r="EQ31" s="93"/>
      <c r="ER31" s="93"/>
      <c r="ES31" s="93"/>
      <c r="ET31" s="93"/>
      <c r="EU31" s="93"/>
      <c r="EV31" s="93"/>
      <c r="EW31" s="93"/>
      <c r="EX31" s="93"/>
      <c r="EY31" s="93"/>
      <c r="EZ31" s="93"/>
      <c r="FA31" s="93"/>
      <c r="FB31" s="93"/>
      <c r="FC31" s="93"/>
      <c r="FD31" s="93"/>
      <c r="FE31" s="93"/>
      <c r="FF31" s="93"/>
      <c r="FG31" s="93"/>
      <c r="FH31" s="93"/>
      <c r="FI31" s="93"/>
      <c r="FJ31" s="93"/>
      <c r="FK31" s="93"/>
      <c r="FL31" s="93"/>
      <c r="FM31" s="93"/>
      <c r="FN31" s="93"/>
      <c r="FO31" s="93"/>
      <c r="FP31" s="93"/>
      <c r="FQ31" s="93"/>
      <c r="FR31" s="93"/>
      <c r="FS31" s="93"/>
      <c r="FT31" s="93"/>
      <c r="FU31" s="93"/>
      <c r="FV31" s="93"/>
      <c r="FW31" s="93"/>
      <c r="FX31" s="93"/>
      <c r="FY31" s="93"/>
      <c r="FZ31" s="93"/>
      <c r="GA31" s="93"/>
      <c r="GB31" s="93"/>
      <c r="GC31" s="93"/>
      <c r="GD31" s="93"/>
      <c r="GE31" s="93"/>
      <c r="GF31" s="93"/>
      <c r="GG31" s="93"/>
      <c r="GH31" s="93"/>
      <c r="GI31" s="93"/>
      <c r="GJ31" s="93"/>
      <c r="GK31" s="93"/>
      <c r="GL31" s="93"/>
      <c r="GM31" s="93"/>
      <c r="GN31" s="93"/>
      <c r="GO31" s="93"/>
      <c r="GP31" s="93"/>
      <c r="GQ31" s="93"/>
      <c r="GR31" s="93"/>
      <c r="GS31" s="93"/>
      <c r="GT31" s="93"/>
      <c r="GU31" s="93"/>
      <c r="GV31" s="93"/>
      <c r="GW31" s="93"/>
      <c r="GX31" s="93"/>
      <c r="GY31" s="93"/>
      <c r="GZ31" s="93"/>
      <c r="HA31" s="93"/>
      <c r="HB31" s="93"/>
      <c r="HC31" s="93"/>
      <c r="HD31" s="93"/>
      <c r="HE31" s="93"/>
      <c r="HF31" s="93"/>
      <c r="HG31" s="93"/>
      <c r="HH31" s="93"/>
      <c r="HI31" s="93"/>
      <c r="HJ31" s="93"/>
      <c r="HK31" s="93"/>
      <c r="HL31" s="93"/>
      <c r="HM31" s="93"/>
      <c r="HN31" s="93"/>
      <c r="HO31" s="93"/>
      <c r="HP31" s="93"/>
      <c r="HQ31" s="93"/>
      <c r="HR31" s="93"/>
      <c r="HS31" s="93"/>
      <c r="HT31" s="93"/>
      <c r="HU31" s="93"/>
      <c r="HV31" s="93"/>
      <c r="HW31" s="93"/>
      <c r="HX31" s="93"/>
      <c r="HY31" s="93"/>
      <c r="HZ31" s="93"/>
      <c r="IA31" s="93"/>
      <c r="IB31" s="93"/>
      <c r="IC31" s="93"/>
      <c r="ID31" s="93"/>
      <c r="IE31" s="93"/>
      <c r="IF31" s="93"/>
      <c r="IG31" s="93"/>
      <c r="IH31" s="93"/>
      <c r="II31" s="93"/>
      <c r="IJ31" s="93"/>
      <c r="IK31" s="93"/>
      <c r="IL31" s="93"/>
      <c r="IM31" s="93"/>
      <c r="IN31" s="93"/>
      <c r="IO31" s="93"/>
      <c r="IP31" s="93"/>
      <c r="IQ31" s="93"/>
      <c r="IR31" s="93"/>
      <c r="IS31" s="93"/>
      <c r="IT31" s="93"/>
      <c r="IU31" s="93"/>
      <c r="IV31" s="93"/>
      <c r="IW31" s="93"/>
      <c r="IX31" s="93"/>
      <c r="IY31" s="93"/>
      <c r="IZ31" s="93"/>
      <c r="JA31" s="93"/>
      <c r="JB31" s="93"/>
      <c r="JC31" s="93"/>
      <c r="JD31" s="93"/>
      <c r="JE31" s="93"/>
      <c r="JF31" s="93"/>
      <c r="JG31" s="93"/>
      <c r="JH31" s="93"/>
      <c r="JI31" s="93"/>
      <c r="JJ31" s="93"/>
      <c r="JK31" s="93"/>
      <c r="JL31" s="93"/>
      <c r="JM31" s="93"/>
      <c r="JN31" s="93"/>
      <c r="JO31" s="93"/>
      <c r="JP31" s="93"/>
      <c r="JQ31" s="93"/>
      <c r="JR31" s="93"/>
      <c r="JS31" s="93"/>
      <c r="JT31" s="93"/>
      <c r="JU31" s="93"/>
      <c r="JV31" s="93"/>
      <c r="JW31" s="93"/>
      <c r="JX31" s="93"/>
      <c r="JY31" s="93"/>
      <c r="JZ31" s="93"/>
      <c r="KA31" s="93"/>
      <c r="KB31" s="93"/>
      <c r="KC31" s="93"/>
      <c r="KD31" s="93"/>
      <c r="KE31" s="93"/>
      <c r="KF31" s="93"/>
      <c r="KG31" s="93"/>
      <c r="KH31" s="93"/>
      <c r="KI31" s="93"/>
      <c r="KJ31" s="93"/>
      <c r="KK31" s="93"/>
      <c r="KL31" s="93"/>
      <c r="KM31" s="93"/>
      <c r="KN31" s="93"/>
      <c r="KO31" s="93"/>
      <c r="KP31" s="93"/>
      <c r="KQ31" s="93"/>
      <c r="KR31" s="93"/>
      <c r="KS31" s="93"/>
      <c r="KT31" s="93"/>
      <c r="KU31" s="93"/>
      <c r="KV31" s="93"/>
      <c r="KW31" s="93"/>
      <c r="KX31" s="93"/>
      <c r="KY31" s="93"/>
      <c r="KZ31" s="93"/>
      <c r="LA31" s="93"/>
      <c r="LB31" s="93"/>
      <c r="LC31" s="93"/>
      <c r="LD31" s="93"/>
      <c r="LE31" s="93"/>
      <c r="LF31" s="93"/>
      <c r="LG31"/>
      <c r="LH31"/>
      <c r="LI31"/>
      <c r="LJ31"/>
      <c r="LK31"/>
      <c r="LL31"/>
      <c r="LM31"/>
      <c r="LN31"/>
      <c r="LO31"/>
      <c r="LP31"/>
      <c r="LQ31"/>
      <c r="LR31"/>
    </row>
    <row r="32" spans="1:330" x14ac:dyDescent="0.35">
      <c r="A32"/>
      <c r="B32"/>
      <c r="C32"/>
      <c r="D32"/>
      <c r="E32"/>
      <c r="F32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  <c r="CI32" s="93"/>
      <c r="CJ32" s="93"/>
      <c r="CK32" s="93"/>
      <c r="CL32" s="93"/>
      <c r="CM32" s="93"/>
      <c r="CN32" s="93"/>
      <c r="CO32" s="93"/>
      <c r="CP32" s="93"/>
      <c r="CQ32" s="93"/>
      <c r="CR32" s="93"/>
      <c r="CS32" s="93"/>
      <c r="CT32" s="93"/>
      <c r="CU32" s="93"/>
      <c r="CV32" s="93"/>
      <c r="CW32" s="93"/>
      <c r="CX32" s="93"/>
      <c r="CY32" s="93"/>
      <c r="CZ32" s="93"/>
      <c r="DA32" s="93"/>
      <c r="DB32" s="93"/>
      <c r="DC32" s="93"/>
      <c r="DD32" s="93"/>
      <c r="DE32" s="93"/>
      <c r="DF32" s="93"/>
      <c r="DG32" s="93"/>
      <c r="DH32" s="93"/>
      <c r="DI32" s="93"/>
      <c r="DJ32" s="93"/>
      <c r="DK32" s="93"/>
      <c r="DL32" s="93"/>
      <c r="DM32" s="93"/>
      <c r="DN32" s="93"/>
      <c r="DO32" s="93"/>
      <c r="DP32" s="93"/>
      <c r="DQ32" s="93"/>
      <c r="DR32" s="93"/>
      <c r="DS32" s="93"/>
      <c r="DT32" s="93"/>
      <c r="DU32" s="93"/>
      <c r="DV32" s="93"/>
      <c r="DW32" s="93"/>
      <c r="DX32" s="93"/>
      <c r="DY32" s="93"/>
      <c r="DZ32" s="93"/>
      <c r="EA32" s="93"/>
      <c r="EB32" s="93"/>
      <c r="EC32" s="93"/>
      <c r="ED32" s="93"/>
      <c r="EE32" s="93"/>
      <c r="EF32" s="93"/>
      <c r="EG32" s="93"/>
      <c r="EH32" s="93"/>
      <c r="EI32" s="93"/>
      <c r="EJ32" s="93"/>
      <c r="EK32" s="93"/>
      <c r="EL32" s="93"/>
      <c r="EM32" s="93"/>
      <c r="EN32" s="93"/>
      <c r="EO32" s="93"/>
      <c r="EP32" s="93"/>
      <c r="EQ32" s="93"/>
      <c r="ER32" s="93"/>
      <c r="ES32" s="93"/>
      <c r="ET32" s="93"/>
      <c r="EU32" s="93"/>
      <c r="EV32" s="93"/>
      <c r="EW32" s="93"/>
      <c r="EX32" s="93"/>
      <c r="EY32" s="93"/>
      <c r="EZ32" s="93"/>
      <c r="FA32" s="93"/>
      <c r="FB32" s="93"/>
      <c r="FC32" s="93"/>
      <c r="FD32" s="93"/>
      <c r="FE32" s="93"/>
      <c r="FF32" s="93"/>
      <c r="FG32" s="93"/>
      <c r="FH32" s="93"/>
      <c r="FI32" s="93"/>
      <c r="FJ32" s="93"/>
      <c r="FK32" s="93"/>
      <c r="FL32" s="93"/>
      <c r="FM32" s="93"/>
      <c r="FN32" s="93"/>
      <c r="FO32" s="93"/>
      <c r="FP32" s="93"/>
      <c r="FQ32" s="93"/>
      <c r="FR32" s="93"/>
      <c r="FS32" s="93"/>
      <c r="FT32" s="93"/>
      <c r="FU32" s="93"/>
      <c r="FV32" s="93"/>
      <c r="FW32" s="93"/>
      <c r="FX32" s="93"/>
      <c r="FY32" s="93"/>
      <c r="FZ32" s="93"/>
      <c r="GA32" s="93"/>
      <c r="GB32" s="93"/>
      <c r="GC32" s="93"/>
      <c r="GD32" s="93"/>
      <c r="GE32" s="93"/>
      <c r="GF32" s="93"/>
      <c r="GG32" s="93"/>
      <c r="GH32" s="93"/>
      <c r="GI32" s="93"/>
      <c r="GJ32" s="93"/>
      <c r="GK32" s="93"/>
      <c r="GL32" s="93"/>
      <c r="GM32" s="93"/>
      <c r="GN32" s="93"/>
      <c r="GO32" s="93"/>
      <c r="GP32" s="93"/>
      <c r="GQ32" s="93"/>
      <c r="GR32" s="93"/>
      <c r="GS32" s="93"/>
      <c r="GT32" s="93"/>
      <c r="GU32" s="93"/>
      <c r="GV32" s="93"/>
      <c r="GW32" s="93"/>
      <c r="GX32" s="93"/>
      <c r="GY32" s="93"/>
      <c r="GZ32" s="93"/>
      <c r="HA32" s="93"/>
      <c r="HB32" s="93"/>
      <c r="HC32" s="93"/>
      <c r="HD32" s="93"/>
      <c r="HE32" s="93"/>
      <c r="HF32" s="93"/>
      <c r="HG32" s="93"/>
      <c r="HH32" s="93"/>
      <c r="HI32" s="93"/>
      <c r="HJ32" s="93"/>
      <c r="HK32" s="93"/>
      <c r="HL32" s="93"/>
      <c r="HM32" s="93"/>
      <c r="HN32" s="93"/>
      <c r="HO32" s="93"/>
      <c r="HP32" s="93"/>
      <c r="HQ32" s="93"/>
      <c r="HR32" s="93"/>
      <c r="HS32" s="93"/>
      <c r="HT32" s="93"/>
      <c r="HU32" s="93"/>
      <c r="HV32" s="93"/>
      <c r="HW32" s="93"/>
      <c r="HX32" s="93"/>
      <c r="HY32" s="93"/>
      <c r="HZ32" s="93"/>
      <c r="IA32" s="93"/>
      <c r="IB32" s="93"/>
      <c r="IC32" s="93"/>
      <c r="ID32" s="93"/>
      <c r="IE32" s="93"/>
      <c r="IF32" s="93"/>
      <c r="IG32" s="93"/>
      <c r="IH32" s="93"/>
      <c r="II32" s="93"/>
      <c r="IJ32" s="93"/>
      <c r="IK32" s="93"/>
      <c r="IL32" s="93"/>
      <c r="IM32" s="93"/>
      <c r="IN32" s="93"/>
      <c r="IO32" s="93"/>
      <c r="IP32" s="93"/>
      <c r="IQ32" s="93"/>
      <c r="IR32" s="93"/>
      <c r="IS32" s="93"/>
      <c r="IT32" s="93"/>
      <c r="IU32" s="93"/>
      <c r="IV32" s="93"/>
      <c r="IW32" s="93"/>
      <c r="IX32" s="93"/>
      <c r="IY32" s="93"/>
      <c r="IZ32" s="93"/>
      <c r="JA32" s="93"/>
      <c r="JB32" s="93"/>
      <c r="JC32" s="93"/>
      <c r="JD32" s="93"/>
      <c r="JE32" s="93"/>
      <c r="JF32" s="93"/>
      <c r="JG32" s="93"/>
      <c r="JH32" s="93"/>
      <c r="JI32" s="93"/>
      <c r="JJ32" s="93"/>
      <c r="JK32" s="93"/>
      <c r="JL32" s="93"/>
      <c r="JM32" s="93"/>
      <c r="JN32" s="93"/>
      <c r="JO32" s="93"/>
      <c r="JP32" s="93"/>
      <c r="JQ32" s="93"/>
      <c r="JR32" s="93"/>
      <c r="JS32" s="93"/>
      <c r="JT32" s="93"/>
      <c r="JU32" s="93"/>
      <c r="JV32" s="93"/>
      <c r="JW32" s="93"/>
      <c r="JX32" s="93"/>
      <c r="JY32" s="93"/>
      <c r="JZ32" s="93"/>
      <c r="KA32" s="93"/>
      <c r="KB32" s="93"/>
      <c r="KC32" s="93"/>
      <c r="KD32" s="93"/>
      <c r="KE32" s="93"/>
      <c r="KF32" s="93"/>
      <c r="KG32" s="93"/>
      <c r="KH32" s="93"/>
      <c r="KI32" s="93"/>
      <c r="KJ32" s="93"/>
      <c r="KK32" s="93"/>
      <c r="KL32" s="93"/>
      <c r="KM32" s="93"/>
      <c r="KN32" s="93"/>
      <c r="KO32" s="93"/>
      <c r="KP32" s="93"/>
      <c r="KQ32" s="93"/>
      <c r="KR32" s="93"/>
      <c r="KS32" s="93"/>
      <c r="KT32" s="93"/>
      <c r="KU32" s="93"/>
      <c r="KV32" s="93"/>
      <c r="KW32" s="93"/>
      <c r="KX32" s="93"/>
      <c r="KY32" s="93"/>
      <c r="KZ32" s="93"/>
      <c r="LA32" s="93"/>
      <c r="LB32" s="93"/>
      <c r="LC32" s="93"/>
      <c r="LD32" s="93"/>
      <c r="LE32" s="93"/>
      <c r="LF32" s="93"/>
      <c r="LG32"/>
      <c r="LH32"/>
      <c r="LI32"/>
      <c r="LJ32"/>
      <c r="LK32"/>
      <c r="LL32"/>
      <c r="LM32"/>
      <c r="LN32"/>
      <c r="LO32"/>
      <c r="LP32"/>
      <c r="LQ32"/>
      <c r="LR32"/>
    </row>
    <row r="33" spans="1:330" x14ac:dyDescent="0.35">
      <c r="A33"/>
      <c r="B33"/>
      <c r="C33"/>
      <c r="D33"/>
      <c r="E33"/>
      <c r="F3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3"/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93"/>
      <c r="CW33" s="93"/>
      <c r="CX33" s="93"/>
      <c r="CY33" s="93"/>
      <c r="CZ33" s="93"/>
      <c r="DA33" s="93"/>
      <c r="DB33" s="93"/>
      <c r="DC33" s="93"/>
      <c r="DD33" s="93"/>
      <c r="DE33" s="93"/>
      <c r="DF33" s="93"/>
      <c r="DG33" s="93"/>
      <c r="DH33" s="93"/>
      <c r="DI33" s="93"/>
      <c r="DJ33" s="93"/>
      <c r="DK33" s="93"/>
      <c r="DL33" s="93"/>
      <c r="DM33" s="93"/>
      <c r="DN33" s="93"/>
      <c r="DO33" s="93"/>
      <c r="DP33" s="93"/>
      <c r="DQ33" s="93"/>
      <c r="DR33" s="93"/>
      <c r="DS33" s="93"/>
      <c r="DT33" s="93"/>
      <c r="DU33" s="93"/>
      <c r="DV33" s="93"/>
      <c r="DW33" s="93"/>
      <c r="DX33" s="93"/>
      <c r="DY33" s="93"/>
      <c r="DZ33" s="93"/>
      <c r="EA33" s="93"/>
      <c r="EB33" s="93"/>
      <c r="EC33" s="93"/>
      <c r="ED33" s="93"/>
      <c r="EE33" s="93"/>
      <c r="EF33" s="93"/>
      <c r="EG33" s="93"/>
      <c r="EH33" s="93"/>
      <c r="EI33" s="93"/>
      <c r="EJ33" s="93"/>
      <c r="EK33" s="93"/>
      <c r="EL33" s="93"/>
      <c r="EM33" s="93"/>
      <c r="EN33" s="93"/>
      <c r="EO33" s="93"/>
      <c r="EP33" s="93"/>
      <c r="EQ33" s="93"/>
      <c r="ER33" s="93"/>
      <c r="ES33" s="93"/>
      <c r="ET33" s="93"/>
      <c r="EU33" s="93"/>
      <c r="EV33" s="93"/>
      <c r="EW33" s="93"/>
      <c r="EX33" s="93"/>
      <c r="EY33" s="93"/>
      <c r="EZ33" s="93"/>
      <c r="FA33" s="93"/>
      <c r="FB33" s="93"/>
      <c r="FC33" s="93"/>
      <c r="FD33" s="93"/>
      <c r="FE33" s="93"/>
      <c r="FF33" s="93"/>
      <c r="FG33" s="93"/>
      <c r="FH33" s="93"/>
      <c r="FI33" s="93"/>
      <c r="FJ33" s="93"/>
      <c r="FK33" s="93"/>
      <c r="FL33" s="93"/>
      <c r="FM33" s="93"/>
      <c r="FN33" s="93"/>
      <c r="FO33" s="93"/>
      <c r="FP33" s="93"/>
      <c r="FQ33" s="93"/>
      <c r="FR33" s="93"/>
      <c r="FS33" s="93"/>
      <c r="FT33" s="93"/>
      <c r="FU33" s="93"/>
      <c r="FV33" s="93"/>
      <c r="FW33" s="93"/>
      <c r="FX33" s="93"/>
      <c r="FY33" s="93"/>
      <c r="FZ33" s="93"/>
      <c r="GA33" s="93"/>
      <c r="GB33" s="93"/>
      <c r="GC33" s="93"/>
      <c r="GD33" s="93"/>
      <c r="GE33" s="93"/>
      <c r="GF33" s="93"/>
      <c r="GG33" s="93"/>
      <c r="GH33" s="93"/>
      <c r="GI33" s="93"/>
      <c r="GJ33" s="93"/>
      <c r="GK33" s="93"/>
      <c r="GL33" s="93"/>
      <c r="GM33" s="93"/>
      <c r="GN33" s="93"/>
      <c r="GO33" s="93"/>
      <c r="GP33" s="93"/>
      <c r="GQ33" s="93"/>
      <c r="GR33" s="93"/>
      <c r="GS33" s="93"/>
      <c r="GT33" s="93"/>
      <c r="GU33" s="93"/>
      <c r="GV33" s="93"/>
      <c r="GW33" s="93"/>
      <c r="GX33" s="93"/>
      <c r="GY33" s="93"/>
      <c r="GZ33" s="93"/>
      <c r="HA33" s="93"/>
      <c r="HB33" s="93"/>
      <c r="HC33" s="93"/>
      <c r="HD33" s="93"/>
      <c r="HE33" s="93"/>
      <c r="HF33" s="93"/>
      <c r="HG33" s="93"/>
      <c r="HH33" s="93"/>
      <c r="HI33" s="93"/>
      <c r="HJ33" s="93"/>
      <c r="HK33" s="93"/>
      <c r="HL33" s="93"/>
      <c r="HM33" s="93"/>
      <c r="HN33" s="93"/>
      <c r="HO33" s="93"/>
      <c r="HP33" s="93"/>
      <c r="HQ33" s="93"/>
      <c r="HR33" s="93"/>
      <c r="HS33" s="93"/>
      <c r="HT33" s="93"/>
      <c r="HU33" s="93"/>
      <c r="HV33" s="93"/>
      <c r="HW33" s="93"/>
      <c r="HX33" s="93"/>
      <c r="HY33" s="93"/>
      <c r="HZ33" s="93"/>
      <c r="IA33" s="93"/>
      <c r="IB33" s="93"/>
      <c r="IC33" s="93"/>
      <c r="ID33" s="93"/>
      <c r="IE33" s="93"/>
      <c r="IF33" s="93"/>
      <c r="IG33" s="93"/>
      <c r="IH33" s="93"/>
      <c r="II33" s="93"/>
      <c r="IJ33" s="93"/>
      <c r="IK33" s="93"/>
      <c r="IL33" s="93"/>
      <c r="IM33" s="93"/>
      <c r="IN33" s="93"/>
      <c r="IO33" s="93"/>
      <c r="IP33" s="93"/>
      <c r="IQ33" s="93"/>
      <c r="IR33" s="93"/>
      <c r="IS33" s="93"/>
      <c r="IT33" s="93"/>
      <c r="IU33" s="93"/>
      <c r="IV33" s="93"/>
      <c r="IW33" s="93"/>
      <c r="IX33" s="93"/>
      <c r="IY33" s="93"/>
      <c r="IZ33" s="93"/>
      <c r="JA33" s="93"/>
      <c r="JB33" s="93"/>
      <c r="JC33" s="93"/>
      <c r="JD33" s="93"/>
      <c r="JE33" s="93"/>
      <c r="JF33" s="93"/>
      <c r="JG33" s="93"/>
      <c r="JH33" s="93"/>
      <c r="JI33" s="93"/>
      <c r="JJ33" s="93"/>
      <c r="JK33" s="93"/>
      <c r="JL33" s="93"/>
      <c r="JM33" s="93"/>
      <c r="JN33" s="93"/>
      <c r="JO33" s="93"/>
      <c r="JP33" s="93"/>
      <c r="JQ33" s="93"/>
      <c r="JR33" s="93"/>
      <c r="JS33" s="93"/>
      <c r="JT33" s="93"/>
      <c r="JU33" s="93"/>
      <c r="JV33" s="93"/>
      <c r="JW33" s="93"/>
      <c r="JX33" s="93"/>
      <c r="JY33" s="93"/>
      <c r="JZ33" s="93"/>
      <c r="KA33" s="93"/>
      <c r="KB33" s="93"/>
      <c r="KC33" s="93"/>
      <c r="KD33" s="93"/>
      <c r="KE33" s="93"/>
      <c r="KF33" s="93"/>
      <c r="KG33" s="93"/>
      <c r="KH33" s="93"/>
      <c r="KI33" s="93"/>
      <c r="KJ33" s="93"/>
      <c r="KK33" s="93"/>
      <c r="KL33" s="93"/>
      <c r="KM33" s="93"/>
      <c r="KN33" s="93"/>
      <c r="KO33" s="93"/>
      <c r="KP33" s="93"/>
      <c r="KQ33" s="93"/>
      <c r="KR33" s="93"/>
      <c r="KS33" s="93"/>
      <c r="KT33" s="93"/>
      <c r="KU33" s="93"/>
      <c r="KV33" s="93"/>
      <c r="KW33" s="93"/>
      <c r="KX33" s="93"/>
      <c r="KY33" s="93"/>
      <c r="KZ33" s="93"/>
      <c r="LA33" s="93"/>
      <c r="LB33" s="93"/>
      <c r="LC33" s="93"/>
      <c r="LD33" s="93"/>
      <c r="LE33" s="93"/>
      <c r="LF33" s="93"/>
      <c r="LG33"/>
      <c r="LH33"/>
      <c r="LI33"/>
      <c r="LJ33"/>
      <c r="LK33"/>
      <c r="LL33"/>
      <c r="LM33"/>
      <c r="LN33"/>
      <c r="LO33"/>
      <c r="LP33"/>
      <c r="LQ33"/>
      <c r="LR33"/>
    </row>
    <row r="34" spans="1:330" x14ac:dyDescent="0.35">
      <c r="A34"/>
      <c r="B34"/>
      <c r="C34"/>
      <c r="D34"/>
      <c r="E34"/>
      <c r="F34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93"/>
      <c r="CE34" s="93"/>
      <c r="CF34" s="93"/>
      <c r="CG34" s="93"/>
      <c r="CH34" s="93"/>
      <c r="CI34" s="93"/>
      <c r="CJ34" s="93"/>
      <c r="CK34" s="93"/>
      <c r="CL34" s="93"/>
      <c r="CM34" s="93"/>
      <c r="CN34" s="93"/>
      <c r="CO34" s="93"/>
      <c r="CP34" s="93"/>
      <c r="CQ34" s="93"/>
      <c r="CR34" s="93"/>
      <c r="CS34" s="93"/>
      <c r="CT34" s="93"/>
      <c r="CU34" s="93"/>
      <c r="CV34" s="93"/>
      <c r="CW34" s="93"/>
      <c r="CX34" s="93"/>
      <c r="CY34" s="93"/>
      <c r="CZ34" s="93"/>
      <c r="DA34" s="93"/>
      <c r="DB34" s="93"/>
      <c r="DC34" s="93"/>
      <c r="DD34" s="93"/>
      <c r="DE34" s="93"/>
      <c r="DF34" s="93"/>
      <c r="DG34" s="93"/>
      <c r="DH34" s="93"/>
      <c r="DI34" s="93"/>
      <c r="DJ34" s="93"/>
      <c r="DK34" s="93"/>
      <c r="DL34" s="93"/>
      <c r="DM34" s="93"/>
      <c r="DN34" s="93"/>
      <c r="DO34" s="93"/>
      <c r="DP34" s="93"/>
      <c r="DQ34" s="93"/>
      <c r="DR34" s="93"/>
      <c r="DS34" s="93"/>
      <c r="DT34" s="93"/>
      <c r="DU34" s="93"/>
      <c r="DV34" s="93"/>
      <c r="DW34" s="93"/>
      <c r="DX34" s="93"/>
      <c r="DY34" s="93"/>
      <c r="DZ34" s="93"/>
      <c r="EA34" s="93"/>
      <c r="EB34" s="93"/>
      <c r="EC34" s="93"/>
      <c r="ED34" s="93"/>
      <c r="EE34" s="93"/>
      <c r="EF34" s="93"/>
      <c r="EG34" s="93"/>
      <c r="EH34" s="93"/>
      <c r="EI34" s="93"/>
      <c r="EJ34" s="93"/>
      <c r="EK34" s="93"/>
      <c r="EL34" s="93"/>
      <c r="EM34" s="93"/>
      <c r="EN34" s="93"/>
      <c r="EO34" s="93"/>
      <c r="EP34" s="93"/>
      <c r="EQ34" s="93"/>
      <c r="ER34" s="93"/>
      <c r="ES34" s="93"/>
      <c r="ET34" s="93"/>
      <c r="EU34" s="93"/>
      <c r="EV34" s="93"/>
      <c r="EW34" s="93"/>
      <c r="EX34" s="93"/>
      <c r="EY34" s="93"/>
      <c r="EZ34" s="93"/>
      <c r="FA34" s="93"/>
      <c r="FB34" s="93"/>
      <c r="FC34" s="93"/>
      <c r="FD34" s="93"/>
      <c r="FE34" s="93"/>
      <c r="FF34" s="93"/>
      <c r="FG34" s="93"/>
      <c r="FH34" s="93"/>
      <c r="FI34" s="93"/>
      <c r="FJ34" s="93"/>
      <c r="FK34" s="93"/>
      <c r="FL34" s="93"/>
      <c r="FM34" s="93"/>
      <c r="FN34" s="93"/>
      <c r="FO34" s="93"/>
      <c r="FP34" s="93"/>
      <c r="FQ34" s="93"/>
      <c r="FR34" s="93"/>
      <c r="FS34" s="93"/>
      <c r="FT34" s="93"/>
      <c r="FU34" s="93"/>
      <c r="FV34" s="93"/>
      <c r="FW34" s="93"/>
      <c r="FX34" s="93"/>
      <c r="FY34" s="93"/>
      <c r="FZ34" s="93"/>
      <c r="GA34" s="93"/>
      <c r="GB34" s="93"/>
      <c r="GC34" s="93"/>
      <c r="GD34" s="93"/>
      <c r="GE34" s="93"/>
      <c r="GF34" s="93"/>
      <c r="GG34" s="93"/>
      <c r="GH34" s="93"/>
      <c r="GI34" s="93"/>
      <c r="GJ34" s="93"/>
      <c r="GK34" s="93"/>
      <c r="GL34" s="93"/>
      <c r="GM34" s="93"/>
      <c r="GN34" s="93"/>
      <c r="GO34" s="93"/>
      <c r="GP34" s="93"/>
      <c r="GQ34" s="93"/>
      <c r="GR34" s="93"/>
      <c r="GS34" s="93"/>
      <c r="GT34" s="93"/>
      <c r="GU34" s="93"/>
      <c r="GV34" s="93"/>
      <c r="GW34" s="93"/>
      <c r="GX34" s="93"/>
      <c r="GY34" s="93"/>
      <c r="GZ34" s="93"/>
      <c r="HA34" s="93"/>
      <c r="HB34" s="93"/>
      <c r="HC34" s="93"/>
      <c r="HD34" s="93"/>
      <c r="HE34" s="93"/>
      <c r="HF34" s="93"/>
      <c r="HG34" s="93"/>
      <c r="HH34" s="93"/>
      <c r="HI34" s="93"/>
      <c r="HJ34" s="93"/>
      <c r="HK34" s="93"/>
      <c r="HL34" s="93"/>
      <c r="HM34" s="93"/>
      <c r="HN34" s="93"/>
      <c r="HO34" s="93"/>
      <c r="HP34" s="93"/>
      <c r="HQ34" s="93"/>
      <c r="HR34" s="93"/>
      <c r="HS34" s="93"/>
      <c r="HT34" s="93"/>
      <c r="HU34" s="93"/>
      <c r="HV34" s="93"/>
      <c r="HW34" s="93"/>
      <c r="HX34" s="93"/>
      <c r="HY34" s="93"/>
      <c r="HZ34" s="93"/>
      <c r="IA34" s="93"/>
      <c r="IB34" s="93"/>
      <c r="IC34" s="93"/>
      <c r="ID34" s="93"/>
      <c r="IE34" s="93"/>
      <c r="IF34" s="93"/>
      <c r="IG34" s="93"/>
      <c r="IH34" s="93"/>
      <c r="II34" s="93"/>
      <c r="IJ34" s="93"/>
      <c r="IK34" s="93"/>
      <c r="IL34" s="93"/>
      <c r="IM34" s="93"/>
      <c r="IN34" s="93"/>
      <c r="IO34" s="93"/>
      <c r="IP34" s="93"/>
      <c r="IQ34" s="93"/>
      <c r="IR34" s="93"/>
      <c r="IS34" s="93"/>
      <c r="IT34" s="93"/>
      <c r="IU34" s="93"/>
      <c r="IV34" s="93"/>
      <c r="IW34" s="93"/>
      <c r="IX34" s="93"/>
      <c r="IY34" s="93"/>
      <c r="IZ34" s="93"/>
      <c r="JA34" s="93"/>
      <c r="JB34" s="93"/>
      <c r="JC34" s="93"/>
      <c r="JD34" s="93"/>
      <c r="JE34" s="93"/>
      <c r="JF34" s="93"/>
      <c r="JG34" s="93"/>
      <c r="JH34" s="93"/>
      <c r="JI34" s="93"/>
      <c r="JJ34" s="93"/>
      <c r="JK34" s="93"/>
      <c r="JL34" s="93"/>
      <c r="JM34" s="93"/>
      <c r="JN34" s="93"/>
      <c r="JO34" s="93"/>
      <c r="JP34" s="93"/>
      <c r="JQ34" s="93"/>
      <c r="JR34" s="93"/>
      <c r="JS34" s="93"/>
      <c r="JT34" s="93"/>
      <c r="JU34" s="93"/>
      <c r="JV34" s="93"/>
      <c r="JW34" s="93"/>
      <c r="JX34" s="93"/>
      <c r="JY34" s="93"/>
      <c r="JZ34" s="93"/>
      <c r="KA34" s="93"/>
      <c r="KB34" s="93"/>
      <c r="KC34" s="93"/>
      <c r="KD34" s="93"/>
      <c r="KE34" s="93"/>
      <c r="KF34" s="93"/>
      <c r="KG34" s="93"/>
      <c r="KH34" s="93"/>
      <c r="KI34" s="93"/>
      <c r="KJ34" s="93"/>
      <c r="KK34" s="93"/>
      <c r="KL34" s="93"/>
      <c r="KM34" s="93"/>
      <c r="KN34" s="93"/>
      <c r="KO34" s="93"/>
      <c r="KP34" s="93"/>
      <c r="KQ34" s="93"/>
      <c r="KR34" s="93"/>
      <c r="KS34" s="93"/>
      <c r="KT34" s="93"/>
      <c r="KU34" s="93"/>
      <c r="KV34" s="93"/>
      <c r="KW34" s="93"/>
      <c r="KX34" s="93"/>
      <c r="KY34" s="93"/>
      <c r="KZ34" s="93"/>
      <c r="LA34" s="93"/>
      <c r="LB34" s="93"/>
      <c r="LC34" s="93"/>
      <c r="LD34" s="93"/>
      <c r="LE34" s="93"/>
      <c r="LF34" s="93"/>
      <c r="LG34"/>
      <c r="LH34"/>
      <c r="LI34"/>
      <c r="LJ34"/>
      <c r="LK34"/>
      <c r="LL34"/>
      <c r="LM34"/>
      <c r="LN34"/>
      <c r="LO34"/>
      <c r="LP34"/>
      <c r="LQ34"/>
      <c r="LR34"/>
    </row>
    <row r="35" spans="1:330" x14ac:dyDescent="0.35">
      <c r="A35"/>
      <c r="B35"/>
      <c r="C35"/>
      <c r="D35"/>
      <c r="E35"/>
      <c r="F35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93"/>
      <c r="DC35" s="93"/>
      <c r="DD35" s="93"/>
      <c r="DE35" s="93"/>
      <c r="DF35" s="93"/>
      <c r="DG35" s="93"/>
      <c r="DH35" s="93"/>
      <c r="DI35" s="93"/>
      <c r="DJ35" s="93"/>
      <c r="DK35" s="93"/>
      <c r="DL35" s="93"/>
      <c r="DM35" s="93"/>
      <c r="DN35" s="93"/>
      <c r="DO35" s="93"/>
      <c r="DP35" s="93"/>
      <c r="DQ35" s="93"/>
      <c r="DR35" s="93"/>
      <c r="DS35" s="93"/>
      <c r="DT35" s="93"/>
      <c r="DU35" s="93"/>
      <c r="DV35" s="93"/>
      <c r="DW35" s="93"/>
      <c r="DX35" s="93"/>
      <c r="DY35" s="93"/>
      <c r="DZ35" s="93"/>
      <c r="EA35" s="93"/>
      <c r="EB35" s="93"/>
      <c r="EC35" s="93"/>
      <c r="ED35" s="93"/>
      <c r="EE35" s="93"/>
      <c r="EF35" s="93"/>
      <c r="EG35" s="93"/>
      <c r="EH35" s="93"/>
      <c r="EI35" s="93"/>
      <c r="EJ35" s="93"/>
      <c r="EK35" s="93"/>
      <c r="EL35" s="93"/>
      <c r="EM35" s="93"/>
      <c r="EN35" s="93"/>
      <c r="EO35" s="93"/>
      <c r="EP35" s="93"/>
      <c r="EQ35" s="93"/>
      <c r="ER35" s="93"/>
      <c r="ES35" s="93"/>
      <c r="ET35" s="93"/>
      <c r="EU35" s="93"/>
      <c r="EV35" s="93"/>
      <c r="EW35" s="93"/>
      <c r="EX35" s="93"/>
      <c r="EY35" s="93"/>
      <c r="EZ35" s="93"/>
      <c r="FA35" s="93"/>
      <c r="FB35" s="93"/>
      <c r="FC35" s="93"/>
      <c r="FD35" s="93"/>
      <c r="FE35" s="93"/>
      <c r="FF35" s="93"/>
      <c r="FG35" s="93"/>
      <c r="FH35" s="93"/>
      <c r="FI35" s="93"/>
      <c r="FJ35" s="93"/>
      <c r="FK35" s="93"/>
      <c r="FL35" s="93"/>
      <c r="FM35" s="93"/>
      <c r="FN35" s="93"/>
      <c r="FO35" s="93"/>
      <c r="FP35" s="93"/>
      <c r="FQ35" s="93"/>
      <c r="FR35" s="93"/>
      <c r="FS35" s="93"/>
      <c r="FT35" s="93"/>
      <c r="FU35" s="93"/>
      <c r="FV35" s="93"/>
      <c r="FW35" s="93"/>
      <c r="FX35" s="93"/>
      <c r="FY35" s="93"/>
      <c r="FZ35" s="93"/>
      <c r="GA35" s="93"/>
      <c r="GB35" s="93"/>
      <c r="GC35" s="93"/>
      <c r="GD35" s="93"/>
      <c r="GE35" s="93"/>
      <c r="GF35" s="93"/>
      <c r="GG35" s="93"/>
      <c r="GH35" s="93"/>
      <c r="GI35" s="93"/>
      <c r="GJ35" s="93"/>
      <c r="GK35" s="93"/>
      <c r="GL35" s="93"/>
      <c r="GM35" s="93"/>
      <c r="GN35" s="93"/>
      <c r="GO35" s="93"/>
      <c r="GP35" s="93"/>
      <c r="GQ35" s="93"/>
      <c r="GR35" s="93"/>
      <c r="GS35" s="93"/>
      <c r="GT35" s="93"/>
      <c r="GU35" s="93"/>
      <c r="GV35" s="93"/>
      <c r="GW35" s="93"/>
      <c r="GX35" s="93"/>
      <c r="GY35" s="93"/>
      <c r="GZ35" s="93"/>
      <c r="HA35" s="93"/>
      <c r="HB35" s="93"/>
      <c r="HC35" s="93"/>
      <c r="HD35" s="93"/>
      <c r="HE35" s="93"/>
      <c r="HF35" s="93"/>
      <c r="HG35" s="93"/>
      <c r="HH35" s="93"/>
      <c r="HI35" s="93"/>
      <c r="HJ35" s="93"/>
      <c r="HK35" s="93"/>
      <c r="HL35" s="93"/>
      <c r="HM35" s="93"/>
      <c r="HN35" s="93"/>
      <c r="HO35" s="93"/>
      <c r="HP35" s="93"/>
      <c r="HQ35" s="93"/>
      <c r="HR35" s="93"/>
      <c r="HS35" s="93"/>
      <c r="HT35" s="93"/>
      <c r="HU35" s="93"/>
      <c r="HV35" s="93"/>
      <c r="HW35" s="93"/>
      <c r="HX35" s="93"/>
      <c r="HY35" s="93"/>
      <c r="HZ35" s="93"/>
      <c r="IA35" s="93"/>
      <c r="IB35" s="93"/>
      <c r="IC35" s="93"/>
      <c r="ID35" s="93"/>
      <c r="IE35" s="93"/>
      <c r="IF35" s="93"/>
      <c r="IG35" s="93"/>
      <c r="IH35" s="93"/>
      <c r="II35" s="93"/>
      <c r="IJ35" s="93"/>
      <c r="IK35" s="93"/>
      <c r="IL35" s="93"/>
      <c r="IM35" s="93"/>
      <c r="IN35" s="93"/>
      <c r="IO35" s="93"/>
      <c r="IP35" s="93"/>
      <c r="IQ35" s="93"/>
      <c r="IR35" s="93"/>
      <c r="IS35" s="93"/>
      <c r="IT35" s="93"/>
      <c r="IU35" s="93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/>
      <c r="LH35"/>
      <c r="LI35"/>
      <c r="LJ35"/>
      <c r="LK35"/>
      <c r="LL35"/>
      <c r="LM35"/>
      <c r="LN35"/>
      <c r="LO35"/>
      <c r="LP35"/>
      <c r="LQ35"/>
      <c r="LR35"/>
    </row>
    <row r="36" spans="1:330" x14ac:dyDescent="0.35">
      <c r="A36"/>
      <c r="B36"/>
      <c r="C36"/>
      <c r="D36"/>
      <c r="E36"/>
      <c r="F36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  <c r="EB36" s="93"/>
      <c r="EC36" s="93"/>
      <c r="ED36" s="93"/>
      <c r="EE36" s="93"/>
      <c r="EF36" s="93"/>
      <c r="EG36" s="93"/>
      <c r="EH36" s="93"/>
      <c r="EI36" s="93"/>
      <c r="EJ36" s="93"/>
      <c r="EK36" s="93"/>
      <c r="EL36" s="93"/>
      <c r="EM36" s="93"/>
      <c r="EN36" s="93"/>
      <c r="EO36" s="93"/>
      <c r="EP36" s="93"/>
      <c r="EQ36" s="93"/>
      <c r="ER36" s="93"/>
      <c r="ES36" s="93"/>
      <c r="ET36" s="93"/>
      <c r="EU36" s="93"/>
      <c r="EV36" s="93"/>
      <c r="EW36" s="93"/>
      <c r="EX36" s="93"/>
      <c r="EY36" s="93"/>
      <c r="EZ36" s="93"/>
      <c r="FA36" s="93"/>
      <c r="FB36" s="93"/>
      <c r="FC36" s="93"/>
      <c r="FD36" s="93"/>
      <c r="FE36" s="93"/>
      <c r="FF36" s="93"/>
      <c r="FG36" s="93"/>
      <c r="FH36" s="93"/>
      <c r="FI36" s="93"/>
      <c r="FJ36" s="93"/>
      <c r="FK36" s="93"/>
      <c r="FL36" s="93"/>
      <c r="FM36" s="93"/>
      <c r="FN36" s="93"/>
      <c r="FO36" s="93"/>
      <c r="FP36" s="93"/>
      <c r="FQ36" s="93"/>
      <c r="FR36" s="93"/>
      <c r="FS36" s="93"/>
      <c r="FT36" s="93"/>
      <c r="FU36" s="93"/>
      <c r="FV36" s="93"/>
      <c r="FW36" s="93"/>
      <c r="FX36" s="93"/>
      <c r="FY36" s="93"/>
      <c r="FZ36" s="93"/>
      <c r="GA36" s="93"/>
      <c r="GB36" s="93"/>
      <c r="GC36" s="93"/>
      <c r="GD36" s="93"/>
      <c r="GE36" s="93"/>
      <c r="GF36" s="93"/>
      <c r="GG36" s="93"/>
      <c r="GH36" s="93"/>
      <c r="GI36" s="93"/>
      <c r="GJ36" s="93"/>
      <c r="GK36" s="93"/>
      <c r="GL36" s="93"/>
      <c r="GM36" s="93"/>
      <c r="GN36" s="93"/>
      <c r="GO36" s="93"/>
      <c r="GP36" s="93"/>
      <c r="GQ36" s="93"/>
      <c r="GR36" s="93"/>
      <c r="GS36" s="93"/>
      <c r="GT36" s="93"/>
      <c r="GU36" s="93"/>
      <c r="GV36" s="93"/>
      <c r="GW36" s="93"/>
      <c r="GX36" s="93"/>
      <c r="GY36" s="93"/>
      <c r="GZ36" s="93"/>
      <c r="HA36" s="93"/>
      <c r="HB36" s="93"/>
      <c r="HC36" s="93"/>
      <c r="HD36" s="93"/>
      <c r="HE36" s="93"/>
      <c r="HF36" s="93"/>
      <c r="HG36" s="93"/>
      <c r="HH36" s="93"/>
      <c r="HI36" s="93"/>
      <c r="HJ36" s="93"/>
      <c r="HK36" s="93"/>
      <c r="HL36" s="93"/>
      <c r="HM36" s="93"/>
      <c r="HN36" s="93"/>
      <c r="HO36" s="93"/>
      <c r="HP36" s="93"/>
      <c r="HQ36" s="93"/>
      <c r="HR36" s="93"/>
      <c r="HS36" s="93"/>
      <c r="HT36" s="93"/>
      <c r="HU36" s="93"/>
      <c r="HV36" s="93"/>
      <c r="HW36" s="93"/>
      <c r="HX36" s="93"/>
      <c r="HY36" s="93"/>
      <c r="HZ36" s="93"/>
      <c r="IA36" s="93"/>
      <c r="IB36" s="93"/>
      <c r="IC36" s="93"/>
      <c r="ID36" s="93"/>
      <c r="IE36" s="93"/>
      <c r="IF36" s="93"/>
      <c r="IG36" s="93"/>
      <c r="IH36" s="93"/>
      <c r="II36" s="93"/>
      <c r="IJ36" s="93"/>
      <c r="IK36" s="93"/>
      <c r="IL36" s="93"/>
      <c r="IM36" s="93"/>
      <c r="IN36" s="93"/>
      <c r="IO36" s="93"/>
      <c r="IP36" s="93"/>
      <c r="IQ36" s="93"/>
      <c r="IR36" s="93"/>
      <c r="IS36" s="93"/>
      <c r="IT36" s="93"/>
      <c r="IU36" s="93"/>
      <c r="IV36" s="93"/>
      <c r="IW36" s="93"/>
      <c r="IX36" s="93"/>
      <c r="IY36" s="93"/>
      <c r="IZ36" s="93"/>
      <c r="JA36" s="93"/>
      <c r="JB36" s="93"/>
      <c r="JC36" s="93"/>
      <c r="JD36" s="93"/>
      <c r="JE36" s="93"/>
      <c r="JF36" s="93"/>
      <c r="JG36" s="93"/>
      <c r="JH36" s="93"/>
      <c r="JI36" s="93"/>
      <c r="JJ36" s="93"/>
      <c r="JK36" s="93"/>
      <c r="JL36" s="93"/>
      <c r="JM36" s="93"/>
      <c r="JN36" s="93"/>
      <c r="JO36" s="93"/>
      <c r="JP36" s="93"/>
      <c r="JQ36" s="93"/>
      <c r="JR36" s="93"/>
      <c r="JS36" s="93"/>
      <c r="JT36" s="93"/>
      <c r="JU36" s="93"/>
      <c r="JV36" s="93"/>
      <c r="JW36" s="93"/>
      <c r="JX36" s="93"/>
      <c r="JY36" s="93"/>
      <c r="JZ36" s="93"/>
      <c r="KA36" s="93"/>
      <c r="KB36" s="93"/>
      <c r="KC36" s="93"/>
      <c r="KD36" s="93"/>
      <c r="KE36" s="93"/>
      <c r="KF36" s="93"/>
      <c r="KG36" s="93"/>
      <c r="KH36" s="93"/>
      <c r="KI36" s="93"/>
      <c r="KJ36" s="93"/>
      <c r="KK36" s="93"/>
      <c r="KL36" s="93"/>
      <c r="KM36" s="93"/>
      <c r="KN36" s="93"/>
      <c r="KO36" s="93"/>
      <c r="KP36" s="93"/>
      <c r="KQ36" s="93"/>
      <c r="KR36" s="93"/>
      <c r="KS36" s="93"/>
      <c r="KT36" s="93"/>
      <c r="KU36" s="93"/>
      <c r="KV36" s="93"/>
      <c r="KW36" s="93"/>
      <c r="KX36" s="93"/>
      <c r="KY36" s="93"/>
      <c r="KZ36" s="93"/>
      <c r="LA36" s="93"/>
      <c r="LB36" s="93"/>
      <c r="LC36" s="93"/>
      <c r="LD36" s="93"/>
      <c r="LE36" s="93"/>
      <c r="LF36" s="93"/>
      <c r="LG36"/>
      <c r="LH36"/>
      <c r="LI36"/>
      <c r="LJ36"/>
      <c r="LK36"/>
      <c r="LL36"/>
      <c r="LM36"/>
      <c r="LN36"/>
      <c r="LO36"/>
      <c r="LP36"/>
      <c r="LQ36"/>
      <c r="LR36"/>
    </row>
    <row r="37" spans="1:330" x14ac:dyDescent="0.35">
      <c r="A37"/>
      <c r="B37"/>
      <c r="C37"/>
      <c r="D37"/>
      <c r="E37"/>
      <c r="F37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3"/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3"/>
      <c r="CQ37" s="93"/>
      <c r="CR37" s="93"/>
      <c r="CS37" s="93"/>
      <c r="CT37" s="93"/>
      <c r="CU37" s="93"/>
      <c r="CV37" s="93"/>
      <c r="CW37" s="93"/>
      <c r="CX37" s="93"/>
      <c r="CY37" s="93"/>
      <c r="CZ37" s="93"/>
      <c r="DA37" s="93"/>
      <c r="DB37" s="93"/>
      <c r="DC37" s="93"/>
      <c r="DD37" s="93"/>
      <c r="DE37" s="93"/>
      <c r="DF37" s="93"/>
      <c r="DG37" s="93"/>
      <c r="DH37" s="93"/>
      <c r="DI37" s="93"/>
      <c r="DJ37" s="93"/>
      <c r="DK37" s="93"/>
      <c r="DL37" s="93"/>
      <c r="DM37" s="93"/>
      <c r="DN37" s="93"/>
      <c r="DO37" s="93"/>
      <c r="DP37" s="93"/>
      <c r="DQ37" s="93"/>
      <c r="DR37" s="93"/>
      <c r="DS37" s="93"/>
      <c r="DT37" s="93"/>
      <c r="DU37" s="93"/>
      <c r="DV37" s="93"/>
      <c r="DW37" s="93"/>
      <c r="DX37" s="93"/>
      <c r="DY37" s="93"/>
      <c r="DZ37" s="93"/>
      <c r="EA37" s="93"/>
      <c r="EB37" s="93"/>
      <c r="EC37" s="93"/>
      <c r="ED37" s="93"/>
      <c r="EE37" s="93"/>
      <c r="EF37" s="93"/>
      <c r="EG37" s="93"/>
      <c r="EH37" s="93"/>
      <c r="EI37" s="93"/>
      <c r="EJ37" s="93"/>
      <c r="EK37" s="93"/>
      <c r="EL37" s="93"/>
      <c r="EM37" s="93"/>
      <c r="EN37" s="93"/>
      <c r="EO37" s="93"/>
      <c r="EP37" s="93"/>
      <c r="EQ37" s="93"/>
      <c r="ER37" s="93"/>
      <c r="ES37" s="93"/>
      <c r="ET37" s="93"/>
      <c r="EU37" s="93"/>
      <c r="EV37" s="93"/>
      <c r="EW37" s="93"/>
      <c r="EX37" s="93"/>
      <c r="EY37" s="93"/>
      <c r="EZ37" s="93"/>
      <c r="FA37" s="93"/>
      <c r="FB37" s="93"/>
      <c r="FC37" s="93"/>
      <c r="FD37" s="93"/>
      <c r="FE37" s="93"/>
      <c r="FF37" s="93"/>
      <c r="FG37" s="93"/>
      <c r="FH37" s="93"/>
      <c r="FI37" s="93"/>
      <c r="FJ37" s="93"/>
      <c r="FK37" s="93"/>
      <c r="FL37" s="93"/>
      <c r="FM37" s="93"/>
      <c r="FN37" s="93"/>
      <c r="FO37" s="93"/>
      <c r="FP37" s="93"/>
      <c r="FQ37" s="93"/>
      <c r="FR37" s="93"/>
      <c r="FS37" s="93"/>
      <c r="FT37" s="93"/>
      <c r="FU37" s="93"/>
      <c r="FV37" s="93"/>
      <c r="FW37" s="93"/>
      <c r="FX37" s="93"/>
      <c r="FY37" s="93"/>
      <c r="FZ37" s="93"/>
      <c r="GA37" s="93"/>
      <c r="GB37" s="93"/>
      <c r="GC37" s="93"/>
      <c r="GD37" s="93"/>
      <c r="GE37" s="93"/>
      <c r="GF37" s="93"/>
      <c r="GG37" s="93"/>
      <c r="GH37" s="93"/>
      <c r="GI37" s="93"/>
      <c r="GJ37" s="93"/>
      <c r="GK37" s="93"/>
      <c r="GL37" s="93"/>
      <c r="GM37" s="93"/>
      <c r="GN37" s="93"/>
      <c r="GO37" s="93"/>
      <c r="GP37" s="93"/>
      <c r="GQ37" s="93"/>
      <c r="GR37" s="93"/>
      <c r="GS37" s="93"/>
      <c r="GT37" s="93"/>
      <c r="GU37" s="93"/>
      <c r="GV37" s="93"/>
      <c r="GW37" s="93"/>
      <c r="GX37" s="93"/>
      <c r="GY37" s="93"/>
      <c r="GZ37" s="93"/>
      <c r="HA37" s="93"/>
      <c r="HB37" s="93"/>
      <c r="HC37" s="93"/>
      <c r="HD37" s="93"/>
      <c r="HE37" s="93"/>
      <c r="HF37" s="93"/>
      <c r="HG37" s="93"/>
      <c r="HH37" s="93"/>
      <c r="HI37" s="93"/>
      <c r="HJ37" s="93"/>
      <c r="HK37" s="93"/>
      <c r="HL37" s="93"/>
      <c r="HM37" s="93"/>
      <c r="HN37" s="93"/>
      <c r="HO37" s="93"/>
      <c r="HP37" s="93"/>
      <c r="HQ37" s="93"/>
      <c r="HR37" s="93"/>
      <c r="HS37" s="93"/>
      <c r="HT37" s="93"/>
      <c r="HU37" s="93"/>
      <c r="HV37" s="93"/>
      <c r="HW37" s="93"/>
      <c r="HX37" s="93"/>
      <c r="HY37" s="93"/>
      <c r="HZ37" s="93"/>
      <c r="IA37" s="93"/>
      <c r="IB37" s="93"/>
      <c r="IC37" s="93"/>
      <c r="ID37" s="93"/>
      <c r="IE37" s="93"/>
      <c r="IF37" s="93"/>
      <c r="IG37" s="93"/>
      <c r="IH37" s="93"/>
      <c r="II37" s="93"/>
      <c r="IJ37" s="93"/>
      <c r="IK37" s="93"/>
      <c r="IL37" s="93"/>
      <c r="IM37" s="93"/>
      <c r="IN37" s="93"/>
      <c r="IO37" s="93"/>
      <c r="IP37" s="93"/>
      <c r="IQ37" s="93"/>
      <c r="IR37" s="93"/>
      <c r="IS37" s="93"/>
      <c r="IT37" s="93"/>
      <c r="IU37" s="93"/>
      <c r="IV37" s="93"/>
      <c r="IW37" s="93"/>
      <c r="IX37" s="93"/>
      <c r="IY37" s="93"/>
      <c r="IZ37" s="93"/>
      <c r="JA37" s="93"/>
      <c r="JB37" s="93"/>
      <c r="JC37" s="93"/>
      <c r="JD37" s="93"/>
      <c r="JE37" s="93"/>
      <c r="JF37" s="93"/>
      <c r="JG37" s="93"/>
      <c r="JH37" s="93"/>
      <c r="JI37" s="93"/>
      <c r="JJ37" s="93"/>
      <c r="JK37" s="93"/>
      <c r="JL37" s="93"/>
      <c r="JM37" s="93"/>
      <c r="JN37" s="93"/>
      <c r="JO37" s="93"/>
      <c r="JP37" s="93"/>
      <c r="JQ37" s="93"/>
      <c r="JR37" s="93"/>
      <c r="JS37" s="93"/>
      <c r="JT37" s="93"/>
      <c r="JU37" s="93"/>
      <c r="JV37" s="93"/>
      <c r="JW37" s="93"/>
      <c r="JX37" s="93"/>
      <c r="JY37" s="93"/>
      <c r="JZ37" s="93"/>
      <c r="KA37" s="93"/>
      <c r="KB37" s="93"/>
      <c r="KC37" s="93"/>
      <c r="KD37" s="93"/>
      <c r="KE37" s="93"/>
      <c r="KF37" s="93"/>
      <c r="KG37" s="93"/>
      <c r="KH37" s="93"/>
      <c r="KI37" s="93"/>
      <c r="KJ37" s="93"/>
      <c r="KK37" s="93"/>
      <c r="KL37" s="93"/>
      <c r="KM37" s="93"/>
      <c r="KN37" s="93"/>
      <c r="KO37" s="93"/>
      <c r="KP37" s="93"/>
      <c r="KQ37" s="93"/>
      <c r="KR37" s="93"/>
      <c r="KS37" s="93"/>
      <c r="KT37" s="93"/>
      <c r="KU37" s="93"/>
      <c r="KV37" s="93"/>
      <c r="KW37" s="93"/>
      <c r="KX37" s="93"/>
      <c r="KY37" s="93"/>
      <c r="KZ37" s="93"/>
      <c r="LA37" s="93"/>
      <c r="LB37" s="93"/>
      <c r="LC37" s="93"/>
      <c r="LD37" s="93"/>
      <c r="LE37" s="93"/>
      <c r="LF37" s="93"/>
      <c r="LG37"/>
      <c r="LH37"/>
      <c r="LI37"/>
      <c r="LJ37"/>
      <c r="LK37"/>
      <c r="LL37"/>
      <c r="LM37"/>
      <c r="LN37"/>
      <c r="LO37"/>
      <c r="LP37"/>
      <c r="LQ37"/>
      <c r="LR37"/>
    </row>
    <row r="38" spans="1:330" x14ac:dyDescent="0.35">
      <c r="A38"/>
      <c r="B38"/>
      <c r="C38"/>
      <c r="D38"/>
      <c r="E38"/>
      <c r="F38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3"/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3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3"/>
      <c r="DD38" s="93"/>
      <c r="DE38" s="93"/>
      <c r="DF38" s="93"/>
      <c r="DG38" s="93"/>
      <c r="DH38" s="93"/>
      <c r="DI38" s="93"/>
      <c r="DJ38" s="93"/>
      <c r="DK38" s="93"/>
      <c r="DL38" s="93"/>
      <c r="DM38" s="93"/>
      <c r="DN38" s="93"/>
      <c r="DO38" s="93"/>
      <c r="DP38" s="93"/>
      <c r="DQ38" s="93"/>
      <c r="DR38" s="93"/>
      <c r="DS38" s="93"/>
      <c r="DT38" s="93"/>
      <c r="DU38" s="93"/>
      <c r="DV38" s="93"/>
      <c r="DW38" s="93"/>
      <c r="DX38" s="93"/>
      <c r="DY38" s="93"/>
      <c r="DZ38" s="93"/>
      <c r="EA38" s="93"/>
      <c r="EB38" s="93"/>
      <c r="EC38" s="93"/>
      <c r="ED38" s="93"/>
      <c r="EE38" s="93"/>
      <c r="EF38" s="93"/>
      <c r="EG38" s="93"/>
      <c r="EH38" s="93"/>
      <c r="EI38" s="93"/>
      <c r="EJ38" s="93"/>
      <c r="EK38" s="93"/>
      <c r="EL38" s="93"/>
      <c r="EM38" s="93"/>
      <c r="EN38" s="93"/>
      <c r="EO38" s="93"/>
      <c r="EP38" s="93"/>
      <c r="EQ38" s="93"/>
      <c r="ER38" s="93"/>
      <c r="ES38" s="93"/>
      <c r="ET38" s="93"/>
      <c r="EU38" s="93"/>
      <c r="EV38" s="93"/>
      <c r="EW38" s="93"/>
      <c r="EX38" s="93"/>
      <c r="EY38" s="93"/>
      <c r="EZ38" s="93"/>
      <c r="FA38" s="93"/>
      <c r="FB38" s="93"/>
      <c r="FC38" s="93"/>
      <c r="FD38" s="93"/>
      <c r="FE38" s="93"/>
      <c r="FF38" s="93"/>
      <c r="FG38" s="93"/>
      <c r="FH38" s="93"/>
      <c r="FI38" s="93"/>
      <c r="FJ38" s="93"/>
      <c r="FK38" s="93"/>
      <c r="FL38" s="93"/>
      <c r="FM38" s="93"/>
      <c r="FN38" s="93"/>
      <c r="FO38" s="93"/>
      <c r="FP38" s="93"/>
      <c r="FQ38" s="93"/>
      <c r="FR38" s="93"/>
      <c r="FS38" s="93"/>
      <c r="FT38" s="93"/>
      <c r="FU38" s="93"/>
      <c r="FV38" s="93"/>
      <c r="FW38" s="93"/>
      <c r="FX38" s="93"/>
      <c r="FY38" s="93"/>
      <c r="FZ38" s="93"/>
      <c r="GA38" s="93"/>
      <c r="GB38" s="93"/>
      <c r="GC38" s="93"/>
      <c r="GD38" s="93"/>
      <c r="GE38" s="93"/>
      <c r="GF38" s="93"/>
      <c r="GG38" s="93"/>
      <c r="GH38" s="93"/>
      <c r="GI38" s="93"/>
      <c r="GJ38" s="93"/>
      <c r="GK38" s="93"/>
      <c r="GL38" s="93"/>
      <c r="GM38" s="93"/>
      <c r="GN38" s="93"/>
      <c r="GO38" s="93"/>
      <c r="GP38" s="93"/>
      <c r="GQ38" s="93"/>
      <c r="GR38" s="93"/>
      <c r="GS38" s="93"/>
      <c r="GT38" s="93"/>
      <c r="GU38" s="93"/>
      <c r="GV38" s="93"/>
      <c r="GW38" s="93"/>
      <c r="GX38" s="93"/>
      <c r="GY38" s="93"/>
      <c r="GZ38" s="93"/>
      <c r="HA38" s="93"/>
      <c r="HB38" s="93"/>
      <c r="HC38" s="93"/>
      <c r="HD38" s="93"/>
      <c r="HE38" s="93"/>
      <c r="HF38" s="93"/>
      <c r="HG38" s="93"/>
      <c r="HH38" s="93"/>
      <c r="HI38" s="93"/>
      <c r="HJ38" s="93"/>
      <c r="HK38" s="93"/>
      <c r="HL38" s="93"/>
      <c r="HM38" s="93"/>
      <c r="HN38" s="93"/>
      <c r="HO38" s="93"/>
      <c r="HP38" s="93"/>
      <c r="HQ38" s="93"/>
      <c r="HR38" s="93"/>
      <c r="HS38" s="93"/>
      <c r="HT38" s="93"/>
      <c r="HU38" s="93"/>
      <c r="HV38" s="93"/>
      <c r="HW38" s="93"/>
      <c r="HX38" s="93"/>
      <c r="HY38" s="93"/>
      <c r="HZ38" s="93"/>
      <c r="IA38" s="93"/>
      <c r="IB38" s="93"/>
      <c r="IC38" s="93"/>
      <c r="ID38" s="93"/>
      <c r="IE38" s="93"/>
      <c r="IF38" s="93"/>
      <c r="IG38" s="93"/>
      <c r="IH38" s="93"/>
      <c r="II38" s="93"/>
      <c r="IJ38" s="93"/>
      <c r="IK38" s="93"/>
      <c r="IL38" s="93"/>
      <c r="IM38" s="93"/>
      <c r="IN38" s="93"/>
      <c r="IO38" s="93"/>
      <c r="IP38" s="93"/>
      <c r="IQ38" s="93"/>
      <c r="IR38" s="93"/>
      <c r="IS38" s="93"/>
      <c r="IT38" s="93"/>
      <c r="IU38" s="93"/>
      <c r="IV38" s="93"/>
      <c r="IW38" s="93"/>
      <c r="IX38" s="93"/>
      <c r="IY38" s="93"/>
      <c r="IZ38" s="93"/>
      <c r="JA38" s="93"/>
      <c r="JB38" s="93"/>
      <c r="JC38" s="93"/>
      <c r="JD38" s="93"/>
      <c r="JE38" s="93"/>
      <c r="JF38" s="93"/>
      <c r="JG38" s="93"/>
      <c r="JH38" s="93"/>
      <c r="JI38" s="93"/>
      <c r="JJ38" s="93"/>
      <c r="JK38" s="93"/>
      <c r="JL38" s="93"/>
      <c r="JM38" s="93"/>
      <c r="JN38" s="93"/>
      <c r="JO38" s="93"/>
      <c r="JP38" s="93"/>
      <c r="JQ38" s="93"/>
      <c r="JR38" s="93"/>
      <c r="JS38" s="93"/>
      <c r="JT38" s="93"/>
      <c r="JU38" s="93"/>
      <c r="JV38" s="93"/>
      <c r="JW38" s="93"/>
      <c r="JX38" s="93"/>
      <c r="JY38" s="93"/>
      <c r="JZ38" s="93"/>
      <c r="KA38" s="93"/>
      <c r="KB38" s="93"/>
      <c r="KC38" s="93"/>
      <c r="KD38" s="93"/>
      <c r="KE38" s="93"/>
      <c r="KF38" s="93"/>
      <c r="KG38" s="93"/>
      <c r="KH38" s="93"/>
      <c r="KI38" s="93"/>
      <c r="KJ38" s="93"/>
      <c r="KK38" s="93"/>
      <c r="KL38" s="93"/>
      <c r="KM38" s="93"/>
      <c r="KN38" s="93"/>
      <c r="KO38" s="93"/>
      <c r="KP38" s="93"/>
      <c r="KQ38" s="93"/>
      <c r="KR38" s="93"/>
      <c r="KS38" s="93"/>
      <c r="KT38" s="93"/>
      <c r="KU38" s="93"/>
      <c r="KV38" s="93"/>
      <c r="KW38" s="93"/>
      <c r="KX38" s="93"/>
      <c r="KY38" s="93"/>
      <c r="KZ38" s="93"/>
      <c r="LA38" s="93"/>
      <c r="LB38" s="93"/>
      <c r="LC38" s="93"/>
      <c r="LD38" s="93"/>
      <c r="LE38" s="93"/>
      <c r="LF38" s="93"/>
      <c r="LG38"/>
      <c r="LH38"/>
      <c r="LI38"/>
      <c r="LJ38"/>
      <c r="LK38"/>
      <c r="LL38"/>
      <c r="LM38"/>
      <c r="LN38"/>
      <c r="LO38"/>
      <c r="LP38"/>
      <c r="LQ38"/>
      <c r="LR38"/>
    </row>
    <row r="39" spans="1:330" x14ac:dyDescent="0.35">
      <c r="A39"/>
      <c r="B39"/>
      <c r="C39"/>
      <c r="D39"/>
      <c r="E39"/>
      <c r="F39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3"/>
      <c r="CF39" s="93"/>
      <c r="CG39" s="93"/>
      <c r="CH39" s="93"/>
      <c r="CI39" s="93"/>
      <c r="CJ39" s="93"/>
      <c r="CK39" s="93"/>
      <c r="CL39" s="93"/>
      <c r="CM39" s="93"/>
      <c r="CN39" s="93"/>
      <c r="CO39" s="93"/>
      <c r="CP39" s="93"/>
      <c r="CQ39" s="93"/>
      <c r="CR39" s="93"/>
      <c r="CS39" s="93"/>
      <c r="CT39" s="93"/>
      <c r="CU39" s="93"/>
      <c r="CV39" s="93"/>
      <c r="CW39" s="93"/>
      <c r="CX39" s="93"/>
      <c r="CY39" s="93"/>
      <c r="CZ39" s="93"/>
      <c r="DA39" s="93"/>
      <c r="DB39" s="93"/>
      <c r="DC39" s="93"/>
      <c r="DD39" s="93"/>
      <c r="DE39" s="93"/>
      <c r="DF39" s="93"/>
      <c r="DG39" s="93"/>
      <c r="DH39" s="93"/>
      <c r="DI39" s="93"/>
      <c r="DJ39" s="93"/>
      <c r="DK39" s="93"/>
      <c r="DL39" s="93"/>
      <c r="DM39" s="93"/>
      <c r="DN39" s="93"/>
      <c r="DO39" s="93"/>
      <c r="DP39" s="93"/>
      <c r="DQ39" s="93"/>
      <c r="DR39" s="93"/>
      <c r="DS39" s="93"/>
      <c r="DT39" s="93"/>
      <c r="DU39" s="93"/>
      <c r="DV39" s="93"/>
      <c r="DW39" s="93"/>
      <c r="DX39" s="93"/>
      <c r="DY39" s="93"/>
      <c r="DZ39" s="93"/>
      <c r="EA39" s="93"/>
      <c r="EB39" s="93"/>
      <c r="EC39" s="93"/>
      <c r="ED39" s="93"/>
      <c r="EE39" s="93"/>
      <c r="EF39" s="93"/>
      <c r="EG39" s="93"/>
      <c r="EH39" s="93"/>
      <c r="EI39" s="93"/>
      <c r="EJ39" s="93"/>
      <c r="EK39" s="93"/>
      <c r="EL39" s="93"/>
      <c r="EM39" s="93"/>
      <c r="EN39" s="93"/>
      <c r="EO39" s="93"/>
      <c r="EP39" s="93"/>
      <c r="EQ39" s="93"/>
      <c r="ER39" s="93"/>
      <c r="ES39" s="93"/>
      <c r="ET39" s="93"/>
      <c r="EU39" s="93"/>
      <c r="EV39" s="93"/>
      <c r="EW39" s="93"/>
      <c r="EX39" s="93"/>
      <c r="EY39" s="93"/>
      <c r="EZ39" s="93"/>
      <c r="FA39" s="93"/>
      <c r="FB39" s="93"/>
      <c r="FC39" s="93"/>
      <c r="FD39" s="93"/>
      <c r="FE39" s="93"/>
      <c r="FF39" s="93"/>
      <c r="FG39" s="93"/>
      <c r="FH39" s="93"/>
      <c r="FI39" s="93"/>
      <c r="FJ39" s="93"/>
      <c r="FK39" s="93"/>
      <c r="FL39" s="93"/>
      <c r="FM39" s="93"/>
      <c r="FN39" s="93"/>
      <c r="FO39" s="93"/>
      <c r="FP39" s="93"/>
      <c r="FQ39" s="93"/>
      <c r="FR39" s="93"/>
      <c r="FS39" s="93"/>
      <c r="FT39" s="93"/>
      <c r="FU39" s="93"/>
      <c r="FV39" s="93"/>
      <c r="FW39" s="93"/>
      <c r="FX39" s="93"/>
      <c r="FY39" s="93"/>
      <c r="FZ39" s="93"/>
      <c r="GA39" s="93"/>
      <c r="GB39" s="93"/>
      <c r="GC39" s="93"/>
      <c r="GD39" s="93"/>
      <c r="GE39" s="93"/>
      <c r="GF39" s="93"/>
      <c r="GG39" s="93"/>
      <c r="GH39" s="93"/>
      <c r="GI39" s="93"/>
      <c r="GJ39" s="93"/>
      <c r="GK39" s="93"/>
      <c r="GL39" s="93"/>
      <c r="GM39" s="93"/>
      <c r="GN39" s="93"/>
      <c r="GO39" s="93"/>
      <c r="GP39" s="93"/>
      <c r="GQ39" s="93"/>
      <c r="GR39" s="93"/>
      <c r="GS39" s="93"/>
      <c r="GT39" s="93"/>
      <c r="GU39" s="93"/>
      <c r="GV39" s="93"/>
      <c r="GW39" s="93"/>
      <c r="GX39" s="93"/>
      <c r="GY39" s="93"/>
      <c r="GZ39" s="93"/>
      <c r="HA39" s="93"/>
      <c r="HB39" s="93"/>
      <c r="HC39" s="93"/>
      <c r="HD39" s="93"/>
      <c r="HE39" s="93"/>
      <c r="HF39" s="93"/>
      <c r="HG39" s="93"/>
      <c r="HH39" s="93"/>
      <c r="HI39" s="93"/>
      <c r="HJ39" s="93"/>
      <c r="HK39" s="93"/>
      <c r="HL39" s="93"/>
      <c r="HM39" s="93"/>
      <c r="HN39" s="93"/>
      <c r="HO39" s="93"/>
      <c r="HP39" s="93"/>
      <c r="HQ39" s="93"/>
      <c r="HR39" s="93"/>
      <c r="HS39" s="93"/>
      <c r="HT39" s="93"/>
      <c r="HU39" s="93"/>
      <c r="HV39" s="93"/>
      <c r="HW39" s="93"/>
      <c r="HX39" s="93"/>
      <c r="HY39" s="93"/>
      <c r="HZ39" s="93"/>
      <c r="IA39" s="93"/>
      <c r="IB39" s="93"/>
      <c r="IC39" s="93"/>
      <c r="ID39" s="93"/>
      <c r="IE39" s="93"/>
      <c r="IF39" s="93"/>
      <c r="IG39" s="93"/>
      <c r="IH39" s="93"/>
      <c r="II39" s="93"/>
      <c r="IJ39" s="93"/>
      <c r="IK39" s="93"/>
      <c r="IL39" s="93"/>
      <c r="IM39" s="93"/>
      <c r="IN39" s="93"/>
      <c r="IO39" s="93"/>
      <c r="IP39" s="93"/>
      <c r="IQ39" s="93"/>
      <c r="IR39" s="93"/>
      <c r="IS39" s="93"/>
      <c r="IT39" s="93"/>
      <c r="IU39" s="93"/>
      <c r="IV39" s="93"/>
      <c r="IW39" s="93"/>
      <c r="IX39" s="93"/>
      <c r="IY39" s="93"/>
      <c r="IZ39" s="93"/>
      <c r="JA39" s="93"/>
      <c r="JB39" s="93"/>
      <c r="JC39" s="93"/>
      <c r="JD39" s="93"/>
      <c r="JE39" s="93"/>
      <c r="JF39" s="93"/>
      <c r="JG39" s="93"/>
      <c r="JH39" s="93"/>
      <c r="JI39" s="93"/>
      <c r="JJ39" s="93"/>
      <c r="JK39" s="93"/>
      <c r="JL39" s="93"/>
      <c r="JM39" s="93"/>
      <c r="JN39" s="93"/>
      <c r="JO39" s="93"/>
      <c r="JP39" s="93"/>
      <c r="JQ39" s="93"/>
      <c r="JR39" s="93"/>
      <c r="JS39" s="93"/>
      <c r="JT39" s="93"/>
      <c r="JU39" s="93"/>
      <c r="JV39" s="93"/>
      <c r="JW39" s="93"/>
      <c r="JX39" s="93"/>
      <c r="JY39" s="93"/>
      <c r="JZ39" s="93"/>
      <c r="KA39" s="93"/>
      <c r="KB39" s="93"/>
      <c r="KC39" s="93"/>
      <c r="KD39" s="93"/>
      <c r="KE39" s="93"/>
      <c r="KF39" s="93"/>
      <c r="KG39" s="93"/>
      <c r="KH39" s="93"/>
      <c r="KI39" s="93"/>
      <c r="KJ39" s="93"/>
      <c r="KK39" s="93"/>
      <c r="KL39" s="93"/>
      <c r="KM39" s="93"/>
      <c r="KN39" s="93"/>
      <c r="KO39" s="93"/>
      <c r="KP39" s="93"/>
      <c r="KQ39" s="93"/>
      <c r="KR39" s="93"/>
      <c r="KS39" s="93"/>
      <c r="KT39" s="93"/>
      <c r="KU39" s="93"/>
      <c r="KV39" s="93"/>
      <c r="KW39" s="93"/>
      <c r="KX39" s="93"/>
      <c r="KY39" s="93"/>
      <c r="KZ39" s="93"/>
      <c r="LA39" s="93"/>
      <c r="LB39" s="93"/>
      <c r="LC39" s="93"/>
      <c r="LD39" s="93"/>
      <c r="LE39" s="93"/>
      <c r="LF39" s="93"/>
      <c r="LG39"/>
      <c r="LH39"/>
      <c r="LI39"/>
      <c r="LJ39"/>
      <c r="LK39"/>
      <c r="LL39"/>
      <c r="LM39"/>
      <c r="LN39"/>
      <c r="LO39"/>
      <c r="LP39"/>
      <c r="LQ39"/>
      <c r="LR39"/>
    </row>
    <row r="40" spans="1:330" x14ac:dyDescent="0.35">
      <c r="A40"/>
      <c r="B40"/>
      <c r="C40"/>
      <c r="D40"/>
      <c r="E40"/>
      <c r="F40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93"/>
      <c r="CC40" s="93"/>
      <c r="CD40" s="93"/>
      <c r="CE40" s="93"/>
      <c r="CF40" s="93"/>
      <c r="CG40" s="93"/>
      <c r="CH40" s="93"/>
      <c r="CI40" s="93"/>
      <c r="CJ40" s="93"/>
      <c r="CK40" s="93"/>
      <c r="CL40" s="93"/>
      <c r="CM40" s="93"/>
      <c r="CN40" s="93"/>
      <c r="CO40" s="93"/>
      <c r="CP40" s="93"/>
      <c r="CQ40" s="93"/>
      <c r="CR40" s="93"/>
      <c r="CS40" s="93"/>
      <c r="CT40" s="93"/>
      <c r="CU40" s="93"/>
      <c r="CV40" s="93"/>
      <c r="CW40" s="93"/>
      <c r="CX40" s="93"/>
      <c r="CY40" s="93"/>
      <c r="CZ40" s="93"/>
      <c r="DA40" s="93"/>
      <c r="DB40" s="93"/>
      <c r="DC40" s="93"/>
      <c r="DD40" s="93"/>
      <c r="DE40" s="93"/>
      <c r="DF40" s="93"/>
      <c r="DG40" s="93"/>
      <c r="DH40" s="93"/>
      <c r="DI40" s="93"/>
      <c r="DJ40" s="93"/>
      <c r="DK40" s="93"/>
      <c r="DL40" s="93"/>
      <c r="DM40" s="93"/>
      <c r="DN40" s="93"/>
      <c r="DO40" s="93"/>
      <c r="DP40" s="93"/>
      <c r="DQ40" s="93"/>
      <c r="DR40" s="93"/>
      <c r="DS40" s="93"/>
      <c r="DT40" s="93"/>
      <c r="DU40" s="93"/>
      <c r="DV40" s="93"/>
      <c r="DW40" s="93"/>
      <c r="DX40" s="93"/>
      <c r="DY40" s="93"/>
      <c r="DZ40" s="93"/>
      <c r="EA40" s="93"/>
      <c r="EB40" s="93"/>
      <c r="EC40" s="93"/>
      <c r="ED40" s="93"/>
      <c r="EE40" s="93"/>
      <c r="EF40" s="93"/>
      <c r="EG40" s="93"/>
      <c r="EH40" s="93"/>
      <c r="EI40" s="93"/>
      <c r="EJ40" s="93"/>
      <c r="EK40" s="93"/>
      <c r="EL40" s="93"/>
      <c r="EM40" s="93"/>
      <c r="EN40" s="93"/>
      <c r="EO40" s="93"/>
      <c r="EP40" s="93"/>
      <c r="EQ40" s="93"/>
      <c r="ER40" s="93"/>
      <c r="ES40" s="93"/>
      <c r="ET40" s="93"/>
      <c r="EU40" s="93"/>
      <c r="EV40" s="93"/>
      <c r="EW40" s="93"/>
      <c r="EX40" s="93"/>
      <c r="EY40" s="93"/>
      <c r="EZ40" s="93"/>
      <c r="FA40" s="93"/>
      <c r="FB40" s="93"/>
      <c r="FC40" s="93"/>
      <c r="FD40" s="93"/>
      <c r="FE40" s="93"/>
      <c r="FF40" s="93"/>
      <c r="FG40" s="93"/>
      <c r="FH40" s="93"/>
      <c r="FI40" s="93"/>
      <c r="FJ40" s="93"/>
      <c r="FK40" s="93"/>
      <c r="FL40" s="93"/>
      <c r="FM40" s="93"/>
      <c r="FN40" s="93"/>
      <c r="FO40" s="93"/>
      <c r="FP40" s="93"/>
      <c r="FQ40" s="93"/>
      <c r="FR40" s="93"/>
      <c r="FS40" s="93"/>
      <c r="FT40" s="93"/>
      <c r="FU40" s="93"/>
      <c r="FV40" s="93"/>
      <c r="FW40" s="93"/>
      <c r="FX40" s="93"/>
      <c r="FY40" s="93"/>
      <c r="FZ40" s="93"/>
      <c r="GA40" s="93"/>
      <c r="GB40" s="93"/>
      <c r="GC40" s="93"/>
      <c r="GD40" s="93"/>
      <c r="GE40" s="93"/>
      <c r="GF40" s="93"/>
      <c r="GG40" s="93"/>
      <c r="GH40" s="93"/>
      <c r="GI40" s="93"/>
      <c r="GJ40" s="93"/>
      <c r="GK40" s="93"/>
      <c r="GL40" s="93"/>
      <c r="GM40" s="93"/>
      <c r="GN40" s="93"/>
      <c r="GO40" s="93"/>
      <c r="GP40" s="93"/>
      <c r="GQ40" s="93"/>
      <c r="GR40" s="93"/>
      <c r="GS40" s="93"/>
      <c r="GT40" s="93"/>
      <c r="GU40" s="93"/>
      <c r="GV40" s="93"/>
      <c r="GW40" s="93"/>
      <c r="GX40" s="93"/>
      <c r="GY40" s="93"/>
      <c r="GZ40" s="93"/>
      <c r="HA40" s="93"/>
      <c r="HB40" s="93"/>
      <c r="HC40" s="93"/>
      <c r="HD40" s="93"/>
      <c r="HE40" s="93"/>
      <c r="HF40" s="93"/>
      <c r="HG40" s="93"/>
      <c r="HH40" s="93"/>
      <c r="HI40" s="93"/>
      <c r="HJ40" s="93"/>
      <c r="HK40" s="93"/>
      <c r="HL40" s="93"/>
      <c r="HM40" s="93"/>
      <c r="HN40" s="93"/>
      <c r="HO40" s="93"/>
      <c r="HP40" s="93"/>
      <c r="HQ40" s="93"/>
      <c r="HR40" s="93"/>
      <c r="HS40" s="93"/>
      <c r="HT40" s="93"/>
      <c r="HU40" s="93"/>
      <c r="HV40" s="93"/>
      <c r="HW40" s="93"/>
      <c r="HX40" s="93"/>
      <c r="HY40" s="93"/>
      <c r="HZ40" s="93"/>
      <c r="IA40" s="93"/>
      <c r="IB40" s="93"/>
      <c r="IC40" s="93"/>
      <c r="ID40" s="93"/>
      <c r="IE40" s="93"/>
      <c r="IF40" s="93"/>
      <c r="IG40" s="93"/>
      <c r="IH40" s="93"/>
      <c r="II40" s="93"/>
      <c r="IJ40" s="93"/>
      <c r="IK40" s="93"/>
      <c r="IL40" s="93"/>
      <c r="IM40" s="93"/>
      <c r="IN40" s="93"/>
      <c r="IO40" s="93"/>
      <c r="IP40" s="93"/>
      <c r="IQ40" s="93"/>
      <c r="IR40" s="93"/>
      <c r="IS40" s="93"/>
      <c r="IT40" s="93"/>
      <c r="IU40" s="93"/>
      <c r="IV40" s="93"/>
      <c r="IW40" s="93"/>
      <c r="IX40" s="93"/>
      <c r="IY40" s="93"/>
      <c r="IZ40" s="93"/>
      <c r="JA40" s="93"/>
      <c r="JB40" s="93"/>
      <c r="JC40" s="93"/>
      <c r="JD40" s="93"/>
      <c r="JE40" s="93"/>
      <c r="JF40" s="93"/>
      <c r="JG40" s="93"/>
      <c r="JH40" s="93"/>
      <c r="JI40" s="93"/>
      <c r="JJ40" s="93"/>
      <c r="JK40" s="93"/>
      <c r="JL40" s="93"/>
      <c r="JM40" s="93"/>
      <c r="JN40" s="93"/>
      <c r="JO40" s="93"/>
      <c r="JP40" s="93"/>
      <c r="JQ40" s="93"/>
      <c r="JR40" s="93"/>
      <c r="JS40" s="93"/>
      <c r="JT40" s="93"/>
      <c r="JU40" s="93"/>
      <c r="JV40" s="93"/>
      <c r="JW40" s="93"/>
      <c r="JX40" s="93"/>
      <c r="JY40" s="93"/>
      <c r="JZ40" s="93"/>
      <c r="KA40" s="93"/>
      <c r="KB40" s="93"/>
      <c r="KC40" s="93"/>
      <c r="KD40" s="93"/>
      <c r="KE40" s="93"/>
      <c r="KF40" s="93"/>
      <c r="KG40" s="93"/>
      <c r="KH40" s="93"/>
      <c r="KI40" s="93"/>
      <c r="KJ40" s="93"/>
      <c r="KK40" s="93"/>
      <c r="KL40" s="93"/>
      <c r="KM40" s="93"/>
      <c r="KN40" s="93"/>
      <c r="KO40" s="93"/>
      <c r="KP40" s="93"/>
      <c r="KQ40" s="93"/>
      <c r="KR40" s="93"/>
      <c r="KS40" s="93"/>
      <c r="KT40" s="93"/>
      <c r="KU40" s="93"/>
      <c r="KV40" s="93"/>
      <c r="KW40" s="93"/>
      <c r="KX40" s="93"/>
      <c r="KY40" s="93"/>
      <c r="KZ40" s="93"/>
      <c r="LA40" s="93"/>
      <c r="LB40" s="93"/>
      <c r="LC40" s="93"/>
      <c r="LD40" s="93"/>
      <c r="LE40" s="93"/>
      <c r="LF40" s="93"/>
      <c r="LG40"/>
      <c r="LH40"/>
      <c r="LI40"/>
      <c r="LJ40"/>
      <c r="LK40"/>
      <c r="LL40"/>
      <c r="LM40"/>
      <c r="LN40"/>
      <c r="LO40"/>
      <c r="LP40"/>
      <c r="LQ40"/>
      <c r="LR40"/>
    </row>
    <row r="41" spans="1:330" x14ac:dyDescent="0.35">
      <c r="A41"/>
      <c r="B41"/>
      <c r="C41"/>
      <c r="D41"/>
      <c r="E41"/>
      <c r="F41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3"/>
      <c r="CF41" s="93"/>
      <c r="CG41" s="93"/>
      <c r="CH41" s="93"/>
      <c r="CI41" s="93"/>
      <c r="CJ41" s="93"/>
      <c r="CK41" s="93"/>
      <c r="CL41" s="93"/>
      <c r="CM41" s="93"/>
      <c r="CN41" s="93"/>
      <c r="CO41" s="93"/>
      <c r="CP41" s="93"/>
      <c r="CQ41" s="93"/>
      <c r="CR41" s="93"/>
      <c r="CS41" s="93"/>
      <c r="CT41" s="93"/>
      <c r="CU41" s="93"/>
      <c r="CV41" s="93"/>
      <c r="CW41" s="93"/>
      <c r="CX41" s="93"/>
      <c r="CY41" s="93"/>
      <c r="CZ41" s="93"/>
      <c r="DA41" s="93"/>
      <c r="DB41" s="93"/>
      <c r="DC41" s="93"/>
      <c r="DD41" s="93"/>
      <c r="DE41" s="93"/>
      <c r="DF41" s="93"/>
      <c r="DG41" s="93"/>
      <c r="DH41" s="93"/>
      <c r="DI41" s="93"/>
      <c r="DJ41" s="93"/>
      <c r="DK41" s="93"/>
      <c r="DL41" s="93"/>
      <c r="DM41" s="93"/>
      <c r="DN41" s="93"/>
      <c r="DO41" s="93"/>
      <c r="DP41" s="93"/>
      <c r="DQ41" s="93"/>
      <c r="DR41" s="93"/>
      <c r="DS41" s="93"/>
      <c r="DT41" s="93"/>
      <c r="DU41" s="93"/>
      <c r="DV41" s="93"/>
      <c r="DW41" s="93"/>
      <c r="DX41" s="93"/>
      <c r="DY41" s="93"/>
      <c r="DZ41" s="93"/>
      <c r="EA41" s="93"/>
      <c r="EB41" s="93"/>
      <c r="EC41" s="93"/>
      <c r="ED41" s="93"/>
      <c r="EE41" s="93"/>
      <c r="EF41" s="93"/>
      <c r="EG41" s="93"/>
      <c r="EH41" s="93"/>
      <c r="EI41" s="93"/>
      <c r="EJ41" s="93"/>
      <c r="EK41" s="93"/>
      <c r="EL41" s="93"/>
      <c r="EM41" s="93"/>
      <c r="EN41" s="93"/>
      <c r="EO41" s="93"/>
      <c r="EP41" s="93"/>
      <c r="EQ41" s="93"/>
      <c r="ER41" s="93"/>
      <c r="ES41" s="93"/>
      <c r="ET41" s="93"/>
      <c r="EU41" s="93"/>
      <c r="EV41" s="93"/>
      <c r="EW41" s="93"/>
      <c r="EX41" s="93"/>
      <c r="EY41" s="93"/>
      <c r="EZ41" s="93"/>
      <c r="FA41" s="93"/>
      <c r="FB41" s="93"/>
      <c r="FC41" s="93"/>
      <c r="FD41" s="93"/>
      <c r="FE41" s="93"/>
      <c r="FF41" s="93"/>
      <c r="FG41" s="93"/>
      <c r="FH41" s="93"/>
      <c r="FI41" s="93"/>
      <c r="FJ41" s="93"/>
      <c r="FK41" s="93"/>
      <c r="FL41" s="93"/>
      <c r="FM41" s="93"/>
      <c r="FN41" s="93"/>
      <c r="FO41" s="93"/>
      <c r="FP41" s="93"/>
      <c r="FQ41" s="93"/>
      <c r="FR41" s="93"/>
      <c r="FS41" s="93"/>
      <c r="FT41" s="93"/>
      <c r="FU41" s="93"/>
      <c r="FV41" s="93"/>
      <c r="FW41" s="93"/>
      <c r="FX41" s="93"/>
      <c r="FY41" s="93"/>
      <c r="FZ41" s="93"/>
      <c r="GA41" s="93"/>
      <c r="GB41" s="93"/>
      <c r="GC41" s="93"/>
      <c r="GD41" s="93"/>
      <c r="GE41" s="93"/>
      <c r="GF41" s="93"/>
      <c r="GG41" s="93"/>
      <c r="GH41" s="93"/>
      <c r="GI41" s="93"/>
      <c r="GJ41" s="93"/>
      <c r="GK41" s="93"/>
      <c r="GL41" s="93"/>
      <c r="GM41" s="93"/>
      <c r="GN41" s="93"/>
      <c r="GO41" s="93"/>
      <c r="GP41" s="93"/>
      <c r="GQ41" s="93"/>
      <c r="GR41" s="93"/>
      <c r="GS41" s="93"/>
      <c r="GT41" s="93"/>
      <c r="GU41" s="93"/>
      <c r="GV41" s="93"/>
      <c r="GW41" s="93"/>
      <c r="GX41" s="93"/>
      <c r="GY41" s="93"/>
      <c r="GZ41" s="93"/>
      <c r="HA41" s="93"/>
      <c r="HB41" s="93"/>
      <c r="HC41" s="93"/>
      <c r="HD41" s="93"/>
      <c r="HE41" s="93"/>
      <c r="HF41" s="93"/>
      <c r="HG41" s="93"/>
      <c r="HH41" s="93"/>
      <c r="HI41" s="93"/>
      <c r="HJ41" s="93"/>
      <c r="HK41" s="93"/>
      <c r="HL41" s="93"/>
      <c r="HM41" s="93"/>
      <c r="HN41" s="93"/>
      <c r="HO41" s="93"/>
      <c r="HP41" s="93"/>
      <c r="HQ41" s="93"/>
      <c r="HR41" s="93"/>
      <c r="HS41" s="93"/>
      <c r="HT41" s="93"/>
      <c r="HU41" s="93"/>
      <c r="HV41" s="93"/>
      <c r="HW41" s="93"/>
      <c r="HX41" s="93"/>
      <c r="HY41" s="93"/>
      <c r="HZ41" s="93"/>
      <c r="IA41" s="93"/>
      <c r="IB41" s="93"/>
      <c r="IC41" s="93"/>
      <c r="ID41" s="93"/>
      <c r="IE41" s="93"/>
      <c r="IF41" s="93"/>
      <c r="IG41" s="93"/>
      <c r="IH41" s="93"/>
      <c r="II41" s="93"/>
      <c r="IJ41" s="93"/>
      <c r="IK41" s="93"/>
      <c r="IL41" s="93"/>
      <c r="IM41" s="93"/>
      <c r="IN41" s="93"/>
      <c r="IO41" s="93"/>
      <c r="IP41" s="93"/>
      <c r="IQ41" s="93"/>
      <c r="IR41" s="93"/>
      <c r="IS41" s="93"/>
      <c r="IT41" s="93"/>
      <c r="IU41" s="93"/>
      <c r="IV41" s="93"/>
      <c r="IW41" s="93"/>
      <c r="IX41" s="93"/>
      <c r="IY41" s="93"/>
      <c r="IZ41" s="93"/>
      <c r="JA41" s="93"/>
      <c r="JB41" s="93"/>
      <c r="JC41" s="93"/>
      <c r="JD41" s="93"/>
      <c r="JE41" s="93"/>
      <c r="JF41" s="93"/>
      <c r="JG41" s="93"/>
      <c r="JH41" s="93"/>
      <c r="JI41" s="93"/>
      <c r="JJ41" s="93"/>
      <c r="JK41" s="93"/>
      <c r="JL41" s="93"/>
      <c r="JM41" s="93"/>
      <c r="JN41" s="93"/>
      <c r="JO41" s="93"/>
      <c r="JP41" s="93"/>
      <c r="JQ41" s="93"/>
      <c r="JR41" s="93"/>
      <c r="JS41" s="93"/>
      <c r="JT41" s="93"/>
      <c r="JU41" s="93"/>
      <c r="JV41" s="93"/>
      <c r="JW41" s="93"/>
      <c r="JX41" s="93"/>
      <c r="JY41" s="93"/>
      <c r="JZ41" s="93"/>
      <c r="KA41" s="93"/>
      <c r="KB41" s="93"/>
      <c r="KC41" s="93"/>
      <c r="KD41" s="93"/>
      <c r="KE41" s="93"/>
      <c r="KF41" s="93"/>
      <c r="KG41" s="93"/>
      <c r="KH41" s="93"/>
      <c r="KI41" s="93"/>
      <c r="KJ41" s="93"/>
      <c r="KK41" s="93"/>
      <c r="KL41" s="93"/>
      <c r="KM41" s="93"/>
      <c r="KN41" s="93"/>
      <c r="KO41" s="93"/>
      <c r="KP41" s="93"/>
      <c r="KQ41" s="93"/>
      <c r="KR41" s="93"/>
      <c r="KS41" s="93"/>
      <c r="KT41" s="93"/>
      <c r="KU41" s="93"/>
      <c r="KV41" s="93"/>
      <c r="KW41" s="93"/>
      <c r="KX41" s="93"/>
      <c r="KY41" s="93"/>
      <c r="KZ41" s="93"/>
      <c r="LA41" s="93"/>
      <c r="LB41" s="93"/>
      <c r="LC41" s="93"/>
      <c r="LD41" s="93"/>
      <c r="LE41" s="93"/>
      <c r="LF41" s="93"/>
      <c r="LG41"/>
      <c r="LH41"/>
      <c r="LI41"/>
      <c r="LJ41"/>
      <c r="LK41"/>
      <c r="LL41"/>
      <c r="LM41"/>
      <c r="LN41"/>
      <c r="LO41"/>
      <c r="LP41"/>
      <c r="LQ41"/>
      <c r="LR41"/>
    </row>
    <row r="42" spans="1:330" x14ac:dyDescent="0.35">
      <c r="A42"/>
      <c r="B42"/>
      <c r="C42"/>
      <c r="D42"/>
      <c r="E42"/>
      <c r="F4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93"/>
      <c r="CE42" s="93"/>
      <c r="CF42" s="93"/>
      <c r="CG42" s="93"/>
      <c r="CH42" s="93"/>
      <c r="CI42" s="93"/>
      <c r="CJ42" s="93"/>
      <c r="CK42" s="93"/>
      <c r="CL42" s="93"/>
      <c r="CM42" s="93"/>
      <c r="CN42" s="93"/>
      <c r="CO42" s="93"/>
      <c r="CP42" s="93"/>
      <c r="CQ42" s="93"/>
      <c r="CR42" s="93"/>
      <c r="CS42" s="93"/>
      <c r="CT42" s="93"/>
      <c r="CU42" s="93"/>
      <c r="CV42" s="93"/>
      <c r="CW42" s="93"/>
      <c r="CX42" s="93"/>
      <c r="CY42" s="93"/>
      <c r="CZ42" s="93"/>
      <c r="DA42" s="93"/>
      <c r="DB42" s="93"/>
      <c r="DC42" s="93"/>
      <c r="DD42" s="93"/>
      <c r="DE42" s="93"/>
      <c r="DF42" s="93"/>
      <c r="DG42" s="93"/>
      <c r="DH42" s="93"/>
      <c r="DI42" s="93"/>
      <c r="DJ42" s="93"/>
      <c r="DK42" s="93"/>
      <c r="DL42" s="93"/>
      <c r="DM42" s="93"/>
      <c r="DN42" s="93"/>
      <c r="DO42" s="93"/>
      <c r="DP42" s="93"/>
      <c r="DQ42" s="93"/>
      <c r="DR42" s="93"/>
      <c r="DS42" s="93"/>
      <c r="DT42" s="93"/>
      <c r="DU42" s="93"/>
      <c r="DV42" s="93"/>
      <c r="DW42" s="93"/>
      <c r="DX42" s="93"/>
      <c r="DY42" s="93"/>
      <c r="DZ42" s="93"/>
      <c r="EA42" s="93"/>
      <c r="EB42" s="93"/>
      <c r="EC42" s="93"/>
      <c r="ED42" s="93"/>
      <c r="EE42" s="93"/>
      <c r="EF42" s="93"/>
      <c r="EG42" s="93"/>
      <c r="EH42" s="93"/>
      <c r="EI42" s="93"/>
      <c r="EJ42" s="93"/>
      <c r="EK42" s="93"/>
      <c r="EL42" s="93"/>
      <c r="EM42" s="93"/>
      <c r="EN42" s="93"/>
      <c r="EO42" s="93"/>
      <c r="EP42" s="93"/>
      <c r="EQ42" s="93"/>
      <c r="ER42" s="93"/>
      <c r="ES42" s="93"/>
      <c r="ET42" s="93"/>
      <c r="EU42" s="93"/>
      <c r="EV42" s="93"/>
      <c r="EW42" s="93"/>
      <c r="EX42" s="93"/>
      <c r="EY42" s="93"/>
      <c r="EZ42" s="93"/>
      <c r="FA42" s="93"/>
      <c r="FB42" s="93"/>
      <c r="FC42" s="93"/>
      <c r="FD42" s="93"/>
      <c r="FE42" s="93"/>
      <c r="FF42" s="93"/>
      <c r="FG42" s="93"/>
      <c r="FH42" s="93"/>
      <c r="FI42" s="93"/>
      <c r="FJ42" s="93"/>
      <c r="FK42" s="93"/>
      <c r="FL42" s="93"/>
      <c r="FM42" s="93"/>
      <c r="FN42" s="93"/>
      <c r="FO42" s="93"/>
      <c r="FP42" s="93"/>
      <c r="FQ42" s="93"/>
      <c r="FR42" s="93"/>
      <c r="FS42" s="93"/>
      <c r="FT42" s="93"/>
      <c r="FU42" s="93"/>
      <c r="FV42" s="93"/>
      <c r="FW42" s="93"/>
      <c r="FX42" s="93"/>
      <c r="FY42" s="93"/>
      <c r="FZ42" s="93"/>
      <c r="GA42" s="93"/>
      <c r="GB42" s="93"/>
      <c r="GC42" s="93"/>
      <c r="GD42" s="93"/>
      <c r="GE42" s="93"/>
      <c r="GF42" s="93"/>
      <c r="GG42" s="93"/>
      <c r="GH42" s="93"/>
      <c r="GI42" s="93"/>
      <c r="GJ42" s="93"/>
      <c r="GK42" s="93"/>
      <c r="GL42" s="93"/>
      <c r="GM42" s="93"/>
      <c r="GN42" s="93"/>
      <c r="GO42" s="93"/>
      <c r="GP42" s="93"/>
      <c r="GQ42" s="93"/>
      <c r="GR42" s="93"/>
      <c r="GS42" s="93"/>
      <c r="GT42" s="93"/>
      <c r="GU42" s="93"/>
      <c r="GV42" s="93"/>
      <c r="GW42" s="93"/>
      <c r="GX42" s="93"/>
      <c r="GY42" s="93"/>
      <c r="GZ42" s="93"/>
      <c r="HA42" s="93"/>
      <c r="HB42" s="93"/>
      <c r="HC42" s="93"/>
      <c r="HD42" s="93"/>
      <c r="HE42" s="93"/>
      <c r="HF42" s="93"/>
      <c r="HG42" s="93"/>
      <c r="HH42" s="93"/>
      <c r="HI42" s="93"/>
      <c r="HJ42" s="93"/>
      <c r="HK42" s="93"/>
      <c r="HL42" s="93"/>
      <c r="HM42" s="93"/>
      <c r="HN42" s="93"/>
      <c r="HO42" s="93"/>
      <c r="HP42" s="93"/>
      <c r="HQ42" s="93"/>
      <c r="HR42" s="93"/>
      <c r="HS42" s="93"/>
      <c r="HT42" s="93"/>
      <c r="HU42" s="93"/>
      <c r="HV42" s="93"/>
      <c r="HW42" s="93"/>
      <c r="HX42" s="93"/>
      <c r="HY42" s="93"/>
      <c r="HZ42" s="93"/>
      <c r="IA42" s="93"/>
      <c r="IB42" s="93"/>
      <c r="IC42" s="93"/>
      <c r="ID42" s="93"/>
      <c r="IE42" s="93"/>
      <c r="IF42" s="93"/>
      <c r="IG42" s="93"/>
      <c r="IH42" s="93"/>
      <c r="II42" s="93"/>
      <c r="IJ42" s="93"/>
      <c r="IK42" s="93"/>
      <c r="IL42" s="93"/>
      <c r="IM42" s="93"/>
      <c r="IN42" s="93"/>
      <c r="IO42" s="93"/>
      <c r="IP42" s="93"/>
      <c r="IQ42" s="93"/>
      <c r="IR42" s="93"/>
      <c r="IS42" s="93"/>
      <c r="IT42" s="93"/>
      <c r="IU42" s="93"/>
      <c r="IV42" s="93"/>
      <c r="IW42" s="93"/>
      <c r="IX42" s="93"/>
      <c r="IY42" s="93"/>
      <c r="IZ42" s="93"/>
      <c r="JA42" s="93"/>
      <c r="JB42" s="93"/>
      <c r="JC42" s="93"/>
      <c r="JD42" s="93"/>
      <c r="JE42" s="93"/>
      <c r="JF42" s="93"/>
      <c r="JG42" s="93"/>
      <c r="JH42" s="93"/>
      <c r="JI42" s="93"/>
      <c r="JJ42" s="93"/>
      <c r="JK42" s="93"/>
      <c r="JL42" s="93"/>
      <c r="JM42" s="93"/>
      <c r="JN42" s="93"/>
      <c r="JO42" s="93"/>
      <c r="JP42" s="93"/>
      <c r="JQ42" s="93"/>
      <c r="JR42" s="93"/>
      <c r="JS42" s="93"/>
      <c r="JT42" s="93"/>
      <c r="JU42" s="93"/>
      <c r="JV42" s="93"/>
      <c r="JW42" s="93"/>
      <c r="JX42" s="93"/>
      <c r="JY42" s="93"/>
      <c r="JZ42" s="93"/>
      <c r="KA42" s="93"/>
      <c r="KB42" s="93"/>
      <c r="KC42" s="93"/>
      <c r="KD42" s="93"/>
      <c r="KE42" s="93"/>
      <c r="KF42" s="93"/>
      <c r="KG42" s="93"/>
      <c r="KH42" s="93"/>
      <c r="KI42" s="93"/>
      <c r="KJ42" s="93"/>
      <c r="KK42" s="93"/>
      <c r="KL42" s="93"/>
      <c r="KM42" s="93"/>
      <c r="KN42" s="93"/>
      <c r="KO42" s="93"/>
      <c r="KP42" s="93"/>
      <c r="KQ42" s="93"/>
      <c r="KR42" s="93"/>
      <c r="KS42" s="93"/>
      <c r="KT42" s="93"/>
      <c r="KU42" s="93"/>
      <c r="KV42" s="93"/>
      <c r="KW42" s="93"/>
      <c r="KX42" s="93"/>
      <c r="KY42" s="93"/>
      <c r="KZ42" s="93"/>
      <c r="LA42" s="93"/>
      <c r="LB42" s="93"/>
      <c r="LC42" s="93"/>
      <c r="LD42" s="93"/>
      <c r="LE42" s="93"/>
      <c r="LF42" s="93"/>
      <c r="LG42"/>
      <c r="LH42"/>
      <c r="LI42"/>
      <c r="LJ42"/>
      <c r="LK42"/>
      <c r="LL42"/>
      <c r="LM42"/>
      <c r="LN42"/>
      <c r="LO42"/>
      <c r="LP42"/>
      <c r="LQ42"/>
      <c r="LR42"/>
    </row>
    <row r="43" spans="1:330" x14ac:dyDescent="0.35">
      <c r="A43"/>
      <c r="B43"/>
      <c r="C43"/>
      <c r="D43"/>
      <c r="E43"/>
      <c r="F4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93"/>
      <c r="CC43" s="93"/>
      <c r="CD43" s="93"/>
      <c r="CE43" s="93"/>
      <c r="CF43" s="93"/>
      <c r="CG43" s="93"/>
      <c r="CH43" s="93"/>
      <c r="CI43" s="93"/>
      <c r="CJ43" s="93"/>
      <c r="CK43" s="93"/>
      <c r="CL43" s="93"/>
      <c r="CM43" s="93"/>
      <c r="CN43" s="93"/>
      <c r="CO43" s="93"/>
      <c r="CP43" s="93"/>
      <c r="CQ43" s="93"/>
      <c r="CR43" s="93"/>
      <c r="CS43" s="93"/>
      <c r="CT43" s="93"/>
      <c r="CU43" s="93"/>
      <c r="CV43" s="93"/>
      <c r="CW43" s="93"/>
      <c r="CX43" s="93"/>
      <c r="CY43" s="93"/>
      <c r="CZ43" s="93"/>
      <c r="DA43" s="93"/>
      <c r="DB43" s="93"/>
      <c r="DC43" s="93"/>
      <c r="DD43" s="93"/>
      <c r="DE43" s="93"/>
      <c r="DF43" s="93"/>
      <c r="DG43" s="93"/>
      <c r="DH43" s="93"/>
      <c r="DI43" s="93"/>
      <c r="DJ43" s="93"/>
      <c r="DK43" s="93"/>
      <c r="DL43" s="93"/>
      <c r="DM43" s="93"/>
      <c r="DN43" s="93"/>
      <c r="DO43" s="93"/>
      <c r="DP43" s="93"/>
      <c r="DQ43" s="93"/>
      <c r="DR43" s="93"/>
      <c r="DS43" s="93"/>
      <c r="DT43" s="93"/>
      <c r="DU43" s="93"/>
      <c r="DV43" s="93"/>
      <c r="DW43" s="93"/>
      <c r="DX43" s="93"/>
      <c r="DY43" s="93"/>
      <c r="DZ43" s="93"/>
      <c r="EA43" s="93"/>
      <c r="EB43" s="93"/>
      <c r="EC43" s="93"/>
      <c r="ED43" s="93"/>
      <c r="EE43" s="93"/>
      <c r="EF43" s="93"/>
      <c r="EG43" s="93"/>
      <c r="EH43" s="93"/>
      <c r="EI43" s="93"/>
      <c r="EJ43" s="93"/>
      <c r="EK43" s="93"/>
      <c r="EL43" s="93"/>
      <c r="EM43" s="93"/>
      <c r="EN43" s="93"/>
      <c r="EO43" s="93"/>
      <c r="EP43" s="93"/>
      <c r="EQ43" s="93"/>
      <c r="ER43" s="93"/>
      <c r="ES43" s="93"/>
      <c r="ET43" s="93"/>
      <c r="EU43" s="93"/>
      <c r="EV43" s="93"/>
      <c r="EW43" s="93"/>
      <c r="EX43" s="93"/>
      <c r="EY43" s="93"/>
      <c r="EZ43" s="93"/>
      <c r="FA43" s="93"/>
      <c r="FB43" s="93"/>
      <c r="FC43" s="93"/>
      <c r="FD43" s="93"/>
      <c r="FE43" s="93"/>
      <c r="FF43" s="93"/>
      <c r="FG43" s="93"/>
      <c r="FH43" s="93"/>
      <c r="FI43" s="93"/>
      <c r="FJ43" s="93"/>
      <c r="FK43" s="93"/>
      <c r="FL43" s="93"/>
      <c r="FM43" s="93"/>
      <c r="FN43" s="93"/>
      <c r="FO43" s="93"/>
      <c r="FP43" s="93"/>
      <c r="FQ43" s="93"/>
      <c r="FR43" s="93"/>
      <c r="FS43" s="93"/>
      <c r="FT43" s="93"/>
      <c r="FU43" s="93"/>
      <c r="FV43" s="93"/>
      <c r="FW43" s="93"/>
      <c r="FX43" s="93"/>
      <c r="FY43" s="93"/>
      <c r="FZ43" s="93"/>
      <c r="GA43" s="93"/>
      <c r="GB43" s="93"/>
      <c r="GC43" s="93"/>
      <c r="GD43" s="93"/>
      <c r="GE43" s="93"/>
      <c r="GF43" s="93"/>
      <c r="GG43" s="93"/>
      <c r="GH43" s="93"/>
      <c r="GI43" s="93"/>
      <c r="GJ43" s="93"/>
      <c r="GK43" s="93"/>
      <c r="GL43" s="93"/>
      <c r="GM43" s="93"/>
      <c r="GN43" s="93"/>
      <c r="GO43" s="93"/>
      <c r="GP43" s="93"/>
      <c r="GQ43" s="93"/>
      <c r="GR43" s="93"/>
      <c r="GS43" s="93"/>
      <c r="GT43" s="93"/>
      <c r="GU43" s="93"/>
      <c r="GV43" s="93"/>
      <c r="GW43" s="93"/>
      <c r="GX43" s="93"/>
      <c r="GY43" s="93"/>
      <c r="GZ43" s="93"/>
      <c r="HA43" s="93"/>
      <c r="HB43" s="93"/>
      <c r="HC43" s="93"/>
      <c r="HD43" s="93"/>
      <c r="HE43" s="93"/>
      <c r="HF43" s="93"/>
      <c r="HG43" s="93"/>
      <c r="HH43" s="93"/>
      <c r="HI43" s="93"/>
      <c r="HJ43" s="93"/>
      <c r="HK43" s="93"/>
      <c r="HL43" s="93"/>
      <c r="HM43" s="93"/>
      <c r="HN43" s="93"/>
      <c r="HO43" s="93"/>
      <c r="HP43" s="93"/>
      <c r="HQ43" s="93"/>
      <c r="HR43" s="93"/>
      <c r="HS43" s="93"/>
      <c r="HT43" s="93"/>
      <c r="HU43" s="93"/>
      <c r="HV43" s="93"/>
      <c r="HW43" s="93"/>
      <c r="HX43" s="93"/>
      <c r="HY43" s="93"/>
      <c r="HZ43" s="93"/>
      <c r="IA43" s="93"/>
      <c r="IB43" s="93"/>
      <c r="IC43" s="93"/>
      <c r="ID43" s="93"/>
      <c r="IE43" s="93"/>
      <c r="IF43" s="93"/>
      <c r="IG43" s="93"/>
      <c r="IH43" s="93"/>
      <c r="II43" s="93"/>
      <c r="IJ43" s="93"/>
      <c r="IK43" s="93"/>
      <c r="IL43" s="93"/>
      <c r="IM43" s="93"/>
      <c r="IN43" s="93"/>
      <c r="IO43" s="93"/>
      <c r="IP43" s="93"/>
      <c r="IQ43" s="93"/>
      <c r="IR43" s="93"/>
      <c r="IS43" s="93"/>
      <c r="IT43" s="93"/>
      <c r="IU43" s="93"/>
      <c r="IV43" s="93"/>
      <c r="IW43" s="93"/>
      <c r="IX43" s="93"/>
      <c r="IY43" s="93"/>
      <c r="IZ43" s="93"/>
      <c r="JA43" s="93"/>
      <c r="JB43" s="93"/>
      <c r="JC43" s="93"/>
      <c r="JD43" s="93"/>
      <c r="JE43" s="93"/>
      <c r="JF43" s="93"/>
      <c r="JG43" s="93"/>
      <c r="JH43" s="93"/>
      <c r="JI43" s="93"/>
      <c r="JJ43" s="93"/>
      <c r="JK43" s="93"/>
      <c r="JL43" s="93"/>
      <c r="JM43" s="93"/>
      <c r="JN43" s="93"/>
      <c r="JO43" s="93"/>
      <c r="JP43" s="93"/>
      <c r="JQ43" s="93"/>
      <c r="JR43" s="93"/>
      <c r="JS43" s="93"/>
      <c r="JT43" s="93"/>
      <c r="JU43" s="93"/>
      <c r="JV43" s="93"/>
      <c r="JW43" s="93"/>
      <c r="JX43" s="93"/>
      <c r="JY43" s="93"/>
      <c r="JZ43" s="93"/>
      <c r="KA43" s="93"/>
      <c r="KB43" s="93"/>
      <c r="KC43" s="93"/>
      <c r="KD43" s="93"/>
      <c r="KE43" s="93"/>
      <c r="KF43" s="93"/>
      <c r="KG43" s="93"/>
      <c r="KH43" s="93"/>
      <c r="KI43" s="93"/>
      <c r="KJ43" s="93"/>
      <c r="KK43" s="93"/>
      <c r="KL43" s="93"/>
      <c r="KM43" s="93"/>
      <c r="KN43" s="93"/>
      <c r="KO43" s="93"/>
      <c r="KP43" s="93"/>
      <c r="KQ43" s="93"/>
      <c r="KR43" s="93"/>
      <c r="KS43" s="93"/>
      <c r="KT43" s="93"/>
      <c r="KU43" s="93"/>
      <c r="KV43" s="93"/>
      <c r="KW43" s="93"/>
      <c r="KX43" s="93"/>
      <c r="KY43" s="93"/>
      <c r="KZ43" s="93"/>
      <c r="LA43" s="93"/>
      <c r="LB43" s="93"/>
      <c r="LC43" s="93"/>
      <c r="LD43" s="93"/>
      <c r="LE43" s="93"/>
      <c r="LF43" s="93"/>
      <c r="LG43"/>
      <c r="LH43"/>
      <c r="LI43"/>
      <c r="LJ43"/>
      <c r="LK43"/>
      <c r="LL43"/>
      <c r="LM43"/>
      <c r="LN43"/>
      <c r="LO43"/>
      <c r="LP43"/>
      <c r="LQ43"/>
      <c r="LR43"/>
    </row>
    <row r="44" spans="1:330" x14ac:dyDescent="0.35">
      <c r="A44"/>
      <c r="B44"/>
      <c r="C44"/>
      <c r="D44"/>
      <c r="E44"/>
      <c r="F44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  <c r="CB44" s="93"/>
      <c r="CC44" s="93"/>
      <c r="CD44" s="93"/>
      <c r="CE44" s="93"/>
      <c r="CF44" s="93"/>
      <c r="CG44" s="93"/>
      <c r="CH44" s="93"/>
      <c r="CI44" s="93"/>
      <c r="CJ44" s="93"/>
      <c r="CK44" s="93"/>
      <c r="CL44" s="93"/>
      <c r="CM44" s="93"/>
      <c r="CN44" s="93"/>
      <c r="CO44" s="93"/>
      <c r="CP44" s="93"/>
      <c r="CQ44" s="93"/>
      <c r="CR44" s="93"/>
      <c r="CS44" s="93"/>
      <c r="CT44" s="93"/>
      <c r="CU44" s="93"/>
      <c r="CV44" s="93"/>
      <c r="CW44" s="93"/>
      <c r="CX44" s="93"/>
      <c r="CY44" s="93"/>
      <c r="CZ44" s="93"/>
      <c r="DA44" s="93"/>
      <c r="DB44" s="93"/>
      <c r="DC44" s="93"/>
      <c r="DD44" s="93"/>
      <c r="DE44" s="93"/>
      <c r="DF44" s="93"/>
      <c r="DG44" s="93"/>
      <c r="DH44" s="93"/>
      <c r="DI44" s="93"/>
      <c r="DJ44" s="93"/>
      <c r="DK44" s="93"/>
      <c r="DL44" s="93"/>
      <c r="DM44" s="93"/>
      <c r="DN44" s="93"/>
      <c r="DO44" s="93"/>
      <c r="DP44" s="93"/>
      <c r="DQ44" s="93"/>
      <c r="DR44" s="93"/>
      <c r="DS44" s="93"/>
      <c r="DT44" s="93"/>
      <c r="DU44" s="93"/>
      <c r="DV44" s="93"/>
      <c r="DW44" s="93"/>
      <c r="DX44" s="93"/>
      <c r="DY44" s="93"/>
      <c r="DZ44" s="93"/>
      <c r="EA44" s="93"/>
      <c r="EB44" s="93"/>
      <c r="EC44" s="93"/>
      <c r="ED44" s="93"/>
      <c r="EE44" s="93"/>
      <c r="EF44" s="93"/>
      <c r="EG44" s="93"/>
      <c r="EH44" s="93"/>
      <c r="EI44" s="93"/>
      <c r="EJ44" s="93"/>
      <c r="EK44" s="93"/>
      <c r="EL44" s="93"/>
      <c r="EM44" s="93"/>
      <c r="EN44" s="93"/>
      <c r="EO44" s="93"/>
      <c r="EP44" s="93"/>
      <c r="EQ44" s="93"/>
      <c r="ER44" s="93"/>
      <c r="ES44" s="93"/>
      <c r="ET44" s="93"/>
      <c r="EU44" s="93"/>
      <c r="EV44" s="93"/>
      <c r="EW44" s="93"/>
      <c r="EX44" s="93"/>
      <c r="EY44" s="93"/>
      <c r="EZ44" s="93"/>
      <c r="FA44" s="93"/>
      <c r="FB44" s="93"/>
      <c r="FC44" s="93"/>
      <c r="FD44" s="93"/>
      <c r="FE44" s="93"/>
      <c r="FF44" s="93"/>
      <c r="FG44" s="93"/>
      <c r="FH44" s="93"/>
      <c r="FI44" s="93"/>
      <c r="FJ44" s="93"/>
      <c r="FK44" s="93"/>
      <c r="FL44" s="93"/>
      <c r="FM44" s="93"/>
      <c r="FN44" s="93"/>
      <c r="FO44" s="93"/>
      <c r="FP44" s="93"/>
      <c r="FQ44" s="93"/>
      <c r="FR44" s="93"/>
      <c r="FS44" s="93"/>
      <c r="FT44" s="93"/>
      <c r="FU44" s="93"/>
      <c r="FV44" s="93"/>
      <c r="FW44" s="93"/>
      <c r="FX44" s="93"/>
      <c r="FY44" s="93"/>
      <c r="FZ44" s="93"/>
      <c r="GA44" s="93"/>
      <c r="GB44" s="93"/>
      <c r="GC44" s="93"/>
      <c r="GD44" s="93"/>
      <c r="GE44" s="93"/>
      <c r="GF44" s="93"/>
      <c r="GG44" s="93"/>
      <c r="GH44" s="93"/>
      <c r="GI44" s="93"/>
      <c r="GJ44" s="93"/>
      <c r="GK44" s="93"/>
      <c r="GL44" s="93"/>
      <c r="GM44" s="93"/>
      <c r="GN44" s="93"/>
      <c r="GO44" s="93"/>
      <c r="GP44" s="93"/>
      <c r="GQ44" s="93"/>
      <c r="GR44" s="93"/>
      <c r="GS44" s="93"/>
      <c r="GT44" s="93"/>
      <c r="GU44" s="93"/>
      <c r="GV44" s="93"/>
      <c r="GW44" s="93"/>
      <c r="GX44" s="93"/>
      <c r="GY44" s="93"/>
      <c r="GZ44" s="93"/>
      <c r="HA44" s="93"/>
      <c r="HB44" s="93"/>
      <c r="HC44" s="93"/>
      <c r="HD44" s="93"/>
      <c r="HE44" s="93"/>
      <c r="HF44" s="93"/>
      <c r="HG44" s="93"/>
      <c r="HH44" s="93"/>
      <c r="HI44" s="93"/>
      <c r="HJ44" s="93"/>
      <c r="HK44" s="93"/>
      <c r="HL44" s="93"/>
      <c r="HM44" s="93"/>
      <c r="HN44" s="93"/>
      <c r="HO44" s="93"/>
      <c r="HP44" s="93"/>
      <c r="HQ44" s="93"/>
      <c r="HR44" s="93"/>
      <c r="HS44" s="93"/>
      <c r="HT44" s="93"/>
      <c r="HU44" s="93"/>
      <c r="HV44" s="93"/>
      <c r="HW44" s="93"/>
      <c r="HX44" s="93"/>
      <c r="HY44" s="93"/>
      <c r="HZ44" s="93"/>
      <c r="IA44" s="93"/>
      <c r="IB44" s="93"/>
      <c r="IC44" s="93"/>
      <c r="ID44" s="93"/>
      <c r="IE44" s="93"/>
      <c r="IF44" s="93"/>
      <c r="IG44" s="93"/>
      <c r="IH44" s="93"/>
      <c r="II44" s="93"/>
      <c r="IJ44" s="93"/>
      <c r="IK44" s="93"/>
      <c r="IL44" s="93"/>
      <c r="IM44" s="93"/>
      <c r="IN44" s="93"/>
      <c r="IO44" s="93"/>
      <c r="IP44" s="93"/>
      <c r="IQ44" s="93"/>
      <c r="IR44" s="93"/>
      <c r="IS44" s="93"/>
      <c r="IT44" s="93"/>
      <c r="IU44" s="93"/>
      <c r="IV44" s="93"/>
      <c r="IW44" s="93"/>
      <c r="IX44" s="93"/>
      <c r="IY44" s="93"/>
      <c r="IZ44" s="93"/>
      <c r="JA44" s="93"/>
      <c r="JB44" s="93"/>
      <c r="JC44" s="93"/>
      <c r="JD44" s="93"/>
      <c r="JE44" s="93"/>
      <c r="JF44" s="93"/>
      <c r="JG44" s="93"/>
      <c r="JH44" s="93"/>
      <c r="JI44" s="93"/>
      <c r="JJ44" s="93"/>
      <c r="JK44" s="93"/>
      <c r="JL44" s="93"/>
      <c r="JM44" s="93"/>
      <c r="JN44" s="93"/>
      <c r="JO44" s="93"/>
      <c r="JP44" s="93"/>
      <c r="JQ44" s="93"/>
      <c r="JR44" s="93"/>
      <c r="JS44" s="93"/>
      <c r="JT44" s="93"/>
      <c r="JU44" s="93"/>
      <c r="JV44" s="93"/>
      <c r="JW44" s="93"/>
      <c r="JX44" s="93"/>
      <c r="JY44" s="93"/>
      <c r="JZ44" s="93"/>
      <c r="KA44" s="93"/>
      <c r="KB44" s="93"/>
      <c r="KC44" s="93"/>
      <c r="KD44" s="93"/>
      <c r="KE44" s="93"/>
      <c r="KF44" s="93"/>
      <c r="KG44" s="93"/>
      <c r="KH44" s="93"/>
      <c r="KI44" s="93"/>
      <c r="KJ44" s="93"/>
      <c r="KK44" s="93"/>
      <c r="KL44" s="93"/>
      <c r="KM44" s="93"/>
      <c r="KN44" s="93"/>
      <c r="KO44" s="93"/>
      <c r="KP44" s="93"/>
      <c r="KQ44" s="93"/>
      <c r="KR44" s="93"/>
      <c r="KS44" s="93"/>
      <c r="KT44" s="93"/>
      <c r="KU44" s="93"/>
      <c r="KV44" s="93"/>
      <c r="KW44" s="93"/>
      <c r="KX44" s="93"/>
      <c r="KY44" s="93"/>
      <c r="KZ44" s="93"/>
      <c r="LA44" s="93"/>
      <c r="LB44" s="93"/>
      <c r="LC44" s="93"/>
      <c r="LD44" s="93"/>
      <c r="LE44" s="93"/>
      <c r="LF44" s="93"/>
      <c r="LG44"/>
      <c r="LH44"/>
      <c r="LI44"/>
      <c r="LJ44"/>
      <c r="LK44"/>
      <c r="LL44"/>
      <c r="LM44"/>
      <c r="LN44"/>
      <c r="LO44"/>
      <c r="LP44"/>
      <c r="LQ44"/>
      <c r="LR44"/>
    </row>
    <row r="45" spans="1:330" x14ac:dyDescent="0.35">
      <c r="A45"/>
      <c r="B45"/>
      <c r="C45"/>
      <c r="D45"/>
      <c r="E45"/>
      <c r="F45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3"/>
      <c r="CF45" s="93"/>
      <c r="CG45" s="93"/>
      <c r="CH45" s="93"/>
      <c r="CI45" s="93"/>
      <c r="CJ45" s="93"/>
      <c r="CK45" s="93"/>
      <c r="CL45" s="93"/>
      <c r="CM45" s="93"/>
      <c r="CN45" s="93"/>
      <c r="CO45" s="93"/>
      <c r="CP45" s="93"/>
      <c r="CQ45" s="93"/>
      <c r="CR45" s="93"/>
      <c r="CS45" s="93"/>
      <c r="CT45" s="93"/>
      <c r="CU45" s="93"/>
      <c r="CV45" s="93"/>
      <c r="CW45" s="93"/>
      <c r="CX45" s="93"/>
      <c r="CY45" s="93"/>
      <c r="CZ45" s="93"/>
      <c r="DA45" s="93"/>
      <c r="DB45" s="93"/>
      <c r="DC45" s="93"/>
      <c r="DD45" s="93"/>
      <c r="DE45" s="93"/>
      <c r="DF45" s="93"/>
      <c r="DG45" s="93"/>
      <c r="DH45" s="93"/>
      <c r="DI45" s="93"/>
      <c r="DJ45" s="93"/>
      <c r="DK45" s="93"/>
      <c r="DL45" s="93"/>
      <c r="DM45" s="93"/>
      <c r="DN45" s="93"/>
      <c r="DO45" s="93"/>
      <c r="DP45" s="93"/>
      <c r="DQ45" s="93"/>
      <c r="DR45" s="93"/>
      <c r="DS45" s="93"/>
      <c r="DT45" s="93"/>
      <c r="DU45" s="93"/>
      <c r="DV45" s="93"/>
      <c r="DW45" s="93"/>
      <c r="DX45" s="93"/>
      <c r="DY45" s="93"/>
      <c r="DZ45" s="93"/>
      <c r="EA45" s="93"/>
      <c r="EB45" s="93"/>
      <c r="EC45" s="93"/>
      <c r="ED45" s="93"/>
      <c r="EE45" s="93"/>
      <c r="EF45" s="93"/>
      <c r="EG45" s="93"/>
      <c r="EH45" s="93"/>
      <c r="EI45" s="93"/>
      <c r="EJ45" s="93"/>
      <c r="EK45" s="93"/>
      <c r="EL45" s="93"/>
      <c r="EM45" s="93"/>
      <c r="EN45" s="93"/>
      <c r="EO45" s="93"/>
      <c r="EP45" s="93"/>
      <c r="EQ45" s="93"/>
      <c r="ER45" s="93"/>
      <c r="ES45" s="93"/>
      <c r="ET45" s="93"/>
      <c r="EU45" s="93"/>
      <c r="EV45" s="93"/>
      <c r="EW45" s="93"/>
      <c r="EX45" s="93"/>
      <c r="EY45" s="93"/>
      <c r="EZ45" s="93"/>
      <c r="FA45" s="93"/>
      <c r="FB45" s="93"/>
      <c r="FC45" s="93"/>
      <c r="FD45" s="93"/>
      <c r="FE45" s="93"/>
      <c r="FF45" s="93"/>
      <c r="FG45" s="93"/>
      <c r="FH45" s="93"/>
      <c r="FI45" s="93"/>
      <c r="FJ45" s="93"/>
      <c r="FK45" s="93"/>
      <c r="FL45" s="93"/>
      <c r="FM45" s="93"/>
      <c r="FN45" s="93"/>
      <c r="FO45" s="93"/>
      <c r="FP45" s="93"/>
      <c r="FQ45" s="93"/>
      <c r="FR45" s="93"/>
      <c r="FS45" s="93"/>
      <c r="FT45" s="93"/>
      <c r="FU45" s="93"/>
      <c r="FV45" s="93"/>
      <c r="FW45" s="93"/>
      <c r="FX45" s="93"/>
      <c r="FY45" s="93"/>
      <c r="FZ45" s="93"/>
      <c r="GA45" s="93"/>
      <c r="GB45" s="93"/>
      <c r="GC45" s="93"/>
      <c r="GD45" s="93"/>
      <c r="GE45" s="93"/>
      <c r="GF45" s="93"/>
      <c r="GG45" s="93"/>
      <c r="GH45" s="93"/>
      <c r="GI45" s="93"/>
      <c r="GJ45" s="93"/>
      <c r="GK45" s="93"/>
      <c r="GL45" s="93"/>
      <c r="GM45" s="93"/>
      <c r="GN45" s="93"/>
      <c r="GO45" s="93"/>
      <c r="GP45" s="93"/>
      <c r="GQ45" s="93"/>
      <c r="GR45" s="93"/>
      <c r="GS45" s="93"/>
      <c r="GT45" s="93"/>
      <c r="GU45" s="93"/>
      <c r="GV45" s="93"/>
      <c r="GW45" s="93"/>
      <c r="GX45" s="93"/>
      <c r="GY45" s="93"/>
      <c r="GZ45" s="93"/>
      <c r="HA45" s="93"/>
      <c r="HB45" s="93"/>
      <c r="HC45" s="93"/>
      <c r="HD45" s="93"/>
      <c r="HE45" s="93"/>
      <c r="HF45" s="93"/>
      <c r="HG45" s="93"/>
      <c r="HH45" s="93"/>
      <c r="HI45" s="93"/>
      <c r="HJ45" s="93"/>
      <c r="HK45" s="93"/>
      <c r="HL45" s="93"/>
      <c r="HM45" s="93"/>
      <c r="HN45" s="93"/>
      <c r="HO45" s="93"/>
      <c r="HP45" s="93"/>
      <c r="HQ45" s="93"/>
      <c r="HR45" s="93"/>
      <c r="HS45" s="93"/>
      <c r="HT45" s="93"/>
      <c r="HU45" s="93"/>
      <c r="HV45" s="93"/>
      <c r="HW45" s="93"/>
      <c r="HX45" s="93"/>
      <c r="HY45" s="93"/>
      <c r="HZ45" s="93"/>
      <c r="IA45" s="93"/>
      <c r="IB45" s="93"/>
      <c r="IC45" s="93"/>
      <c r="ID45" s="93"/>
      <c r="IE45" s="93"/>
      <c r="IF45" s="93"/>
      <c r="IG45" s="93"/>
      <c r="IH45" s="93"/>
      <c r="II45" s="93"/>
      <c r="IJ45" s="93"/>
      <c r="IK45" s="93"/>
      <c r="IL45" s="93"/>
      <c r="IM45" s="93"/>
      <c r="IN45" s="93"/>
      <c r="IO45" s="93"/>
      <c r="IP45" s="93"/>
      <c r="IQ45" s="93"/>
      <c r="IR45" s="93"/>
      <c r="IS45" s="93"/>
      <c r="IT45" s="93"/>
      <c r="IU45" s="93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/>
      <c r="LH45"/>
      <c r="LI45"/>
      <c r="LJ45"/>
      <c r="LK45"/>
      <c r="LL45"/>
      <c r="LM45"/>
      <c r="LN45"/>
      <c r="LO45"/>
      <c r="LP45"/>
      <c r="LQ45"/>
      <c r="LR45"/>
    </row>
    <row r="46" spans="1:330" x14ac:dyDescent="0.35">
      <c r="A46"/>
      <c r="B46"/>
      <c r="C46"/>
      <c r="D46"/>
      <c r="E46"/>
      <c r="F46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  <c r="EB46" s="93"/>
      <c r="EC46" s="93"/>
      <c r="ED46" s="93"/>
      <c r="EE46" s="93"/>
      <c r="EF46" s="93"/>
      <c r="EG46" s="93"/>
      <c r="EH46" s="93"/>
      <c r="EI46" s="93"/>
      <c r="EJ46" s="93"/>
      <c r="EK46" s="93"/>
      <c r="EL46" s="93"/>
      <c r="EM46" s="93"/>
      <c r="EN46" s="93"/>
      <c r="EO46" s="93"/>
      <c r="EP46" s="93"/>
      <c r="EQ46" s="93"/>
      <c r="ER46" s="93"/>
      <c r="ES46" s="93"/>
      <c r="ET46" s="93"/>
      <c r="EU46" s="93"/>
      <c r="EV46" s="93"/>
      <c r="EW46" s="93"/>
      <c r="EX46" s="93"/>
      <c r="EY46" s="93"/>
      <c r="EZ46" s="93"/>
      <c r="FA46" s="93"/>
      <c r="FB46" s="93"/>
      <c r="FC46" s="93"/>
      <c r="FD46" s="93"/>
      <c r="FE46" s="93"/>
      <c r="FF46" s="93"/>
      <c r="FG46" s="93"/>
      <c r="FH46" s="93"/>
      <c r="FI46" s="93"/>
      <c r="FJ46" s="93"/>
      <c r="FK46" s="93"/>
      <c r="FL46" s="93"/>
      <c r="FM46" s="93"/>
      <c r="FN46" s="93"/>
      <c r="FO46" s="93"/>
      <c r="FP46" s="93"/>
      <c r="FQ46" s="93"/>
      <c r="FR46" s="93"/>
      <c r="FS46" s="93"/>
      <c r="FT46" s="93"/>
      <c r="FU46" s="93"/>
      <c r="FV46" s="93"/>
      <c r="FW46" s="93"/>
      <c r="FX46" s="93"/>
      <c r="FY46" s="93"/>
      <c r="FZ46" s="93"/>
      <c r="GA46" s="93"/>
      <c r="GB46" s="93"/>
      <c r="GC46" s="93"/>
      <c r="GD46" s="93"/>
      <c r="GE46" s="93"/>
      <c r="GF46" s="93"/>
      <c r="GG46" s="93"/>
      <c r="GH46" s="93"/>
      <c r="GI46" s="93"/>
      <c r="GJ46" s="93"/>
      <c r="GK46" s="93"/>
      <c r="GL46" s="93"/>
      <c r="GM46" s="93"/>
      <c r="GN46" s="93"/>
      <c r="GO46" s="93"/>
      <c r="GP46" s="93"/>
      <c r="GQ46" s="93"/>
      <c r="GR46" s="93"/>
      <c r="GS46" s="93"/>
      <c r="GT46" s="93"/>
      <c r="GU46" s="93"/>
      <c r="GV46" s="93"/>
      <c r="GW46" s="93"/>
      <c r="GX46" s="93"/>
      <c r="GY46" s="93"/>
      <c r="GZ46" s="93"/>
      <c r="HA46" s="93"/>
      <c r="HB46" s="93"/>
      <c r="HC46" s="93"/>
      <c r="HD46" s="93"/>
      <c r="HE46" s="93"/>
      <c r="HF46" s="93"/>
      <c r="HG46" s="93"/>
      <c r="HH46" s="93"/>
      <c r="HI46" s="93"/>
      <c r="HJ46" s="93"/>
      <c r="HK46" s="93"/>
      <c r="HL46" s="93"/>
      <c r="HM46" s="93"/>
      <c r="HN46" s="93"/>
      <c r="HO46" s="93"/>
      <c r="HP46" s="93"/>
      <c r="HQ46" s="93"/>
      <c r="HR46" s="93"/>
      <c r="HS46" s="93"/>
      <c r="HT46" s="93"/>
      <c r="HU46" s="93"/>
      <c r="HV46" s="93"/>
      <c r="HW46" s="93"/>
      <c r="HX46" s="93"/>
      <c r="HY46" s="93"/>
      <c r="HZ46" s="93"/>
      <c r="IA46" s="93"/>
      <c r="IB46" s="93"/>
      <c r="IC46" s="93"/>
      <c r="ID46" s="93"/>
      <c r="IE46" s="93"/>
      <c r="IF46" s="93"/>
      <c r="IG46" s="93"/>
      <c r="IH46" s="93"/>
      <c r="II46" s="93"/>
      <c r="IJ46" s="93"/>
      <c r="IK46" s="93"/>
      <c r="IL46" s="93"/>
      <c r="IM46" s="93"/>
      <c r="IN46" s="93"/>
      <c r="IO46" s="93"/>
      <c r="IP46" s="93"/>
      <c r="IQ46" s="93"/>
      <c r="IR46" s="93"/>
      <c r="IS46" s="93"/>
      <c r="IT46" s="93"/>
      <c r="IU46" s="93"/>
      <c r="IV46" s="93"/>
      <c r="IW46" s="93"/>
      <c r="IX46" s="93"/>
      <c r="IY46" s="93"/>
      <c r="IZ46" s="93"/>
      <c r="JA46" s="93"/>
      <c r="JB46" s="93"/>
      <c r="JC46" s="93"/>
      <c r="JD46" s="93"/>
      <c r="JE46" s="93"/>
      <c r="JF46" s="93"/>
      <c r="JG46" s="93"/>
      <c r="JH46" s="93"/>
      <c r="JI46" s="93"/>
      <c r="JJ46" s="93"/>
      <c r="JK46" s="93"/>
      <c r="JL46" s="93"/>
      <c r="JM46" s="93"/>
      <c r="JN46" s="93"/>
      <c r="JO46" s="93"/>
      <c r="JP46" s="93"/>
      <c r="JQ46" s="93"/>
      <c r="JR46" s="93"/>
      <c r="JS46" s="93"/>
      <c r="JT46" s="93"/>
      <c r="JU46" s="93"/>
      <c r="JV46" s="93"/>
      <c r="JW46" s="93"/>
      <c r="JX46" s="93"/>
      <c r="JY46" s="93"/>
      <c r="JZ46" s="93"/>
      <c r="KA46" s="93"/>
      <c r="KB46" s="93"/>
      <c r="KC46" s="93"/>
      <c r="KD46" s="93"/>
      <c r="KE46" s="93"/>
      <c r="KF46" s="93"/>
      <c r="KG46" s="93"/>
      <c r="KH46" s="93"/>
      <c r="KI46" s="93"/>
      <c r="KJ46" s="93"/>
      <c r="KK46" s="93"/>
      <c r="KL46" s="93"/>
      <c r="KM46" s="93"/>
      <c r="KN46" s="93"/>
      <c r="KO46" s="93"/>
      <c r="KP46" s="93"/>
      <c r="KQ46" s="93"/>
      <c r="KR46" s="93"/>
      <c r="KS46" s="93"/>
      <c r="KT46" s="93"/>
      <c r="KU46" s="93"/>
      <c r="KV46" s="93"/>
      <c r="KW46" s="93"/>
      <c r="KX46" s="93"/>
      <c r="KY46" s="93"/>
      <c r="KZ46" s="93"/>
      <c r="LA46" s="93"/>
      <c r="LB46" s="93"/>
      <c r="LC46" s="93"/>
      <c r="LD46" s="93"/>
      <c r="LE46" s="93"/>
      <c r="LF46" s="93"/>
      <c r="LG46"/>
      <c r="LH46"/>
      <c r="LI46"/>
      <c r="LJ46"/>
      <c r="LK46"/>
      <c r="LL46"/>
      <c r="LM46"/>
      <c r="LN46"/>
      <c r="LO46"/>
      <c r="LP46"/>
      <c r="LQ46"/>
      <c r="LR46"/>
    </row>
    <row r="47" spans="1:330" x14ac:dyDescent="0.35">
      <c r="A47"/>
      <c r="B47"/>
      <c r="C47"/>
      <c r="D47"/>
      <c r="E47"/>
      <c r="F47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93"/>
      <c r="CG47" s="93"/>
      <c r="CH47" s="93"/>
      <c r="CI47" s="93"/>
      <c r="CJ47" s="93"/>
      <c r="CK47" s="93"/>
      <c r="CL47" s="93"/>
      <c r="CM47" s="93"/>
      <c r="CN47" s="93"/>
      <c r="CO47" s="93"/>
      <c r="CP47" s="93"/>
      <c r="CQ47" s="93"/>
      <c r="CR47" s="93"/>
      <c r="CS47" s="93"/>
      <c r="CT47" s="93"/>
      <c r="CU47" s="93"/>
      <c r="CV47" s="93"/>
      <c r="CW47" s="93"/>
      <c r="CX47" s="93"/>
      <c r="CY47" s="93"/>
      <c r="CZ47" s="93"/>
      <c r="DA47" s="93"/>
      <c r="DB47" s="93"/>
      <c r="DC47" s="93"/>
      <c r="DD47" s="93"/>
      <c r="DE47" s="93"/>
      <c r="DF47" s="93"/>
      <c r="DG47" s="93"/>
      <c r="DH47" s="93"/>
      <c r="DI47" s="93"/>
      <c r="DJ47" s="93"/>
      <c r="DK47" s="93"/>
      <c r="DL47" s="93"/>
      <c r="DM47" s="93"/>
      <c r="DN47" s="93"/>
      <c r="DO47" s="93"/>
      <c r="DP47" s="93"/>
      <c r="DQ47" s="93"/>
      <c r="DR47" s="93"/>
      <c r="DS47" s="93"/>
      <c r="DT47" s="93"/>
      <c r="DU47" s="93"/>
      <c r="DV47" s="93"/>
      <c r="DW47" s="93"/>
      <c r="DX47" s="93"/>
      <c r="DY47" s="93"/>
      <c r="DZ47" s="93"/>
      <c r="EA47" s="93"/>
      <c r="EB47" s="93"/>
      <c r="EC47" s="93"/>
      <c r="ED47" s="93"/>
      <c r="EE47" s="93"/>
      <c r="EF47" s="93"/>
      <c r="EG47" s="93"/>
      <c r="EH47" s="93"/>
      <c r="EI47" s="93"/>
      <c r="EJ47" s="93"/>
      <c r="EK47" s="93"/>
      <c r="EL47" s="93"/>
      <c r="EM47" s="93"/>
      <c r="EN47" s="93"/>
      <c r="EO47" s="93"/>
      <c r="EP47" s="93"/>
      <c r="EQ47" s="93"/>
      <c r="ER47" s="93"/>
      <c r="ES47" s="93"/>
      <c r="ET47" s="93"/>
      <c r="EU47" s="93"/>
      <c r="EV47" s="93"/>
      <c r="EW47" s="93"/>
      <c r="EX47" s="93"/>
      <c r="EY47" s="93"/>
      <c r="EZ47" s="93"/>
      <c r="FA47" s="93"/>
      <c r="FB47" s="93"/>
      <c r="FC47" s="93"/>
      <c r="FD47" s="93"/>
      <c r="FE47" s="93"/>
      <c r="FF47" s="93"/>
      <c r="FG47" s="93"/>
      <c r="FH47" s="93"/>
      <c r="FI47" s="93"/>
      <c r="FJ47" s="93"/>
      <c r="FK47" s="93"/>
      <c r="FL47" s="93"/>
      <c r="FM47" s="93"/>
      <c r="FN47" s="93"/>
      <c r="FO47" s="93"/>
      <c r="FP47" s="93"/>
      <c r="FQ47" s="93"/>
      <c r="FR47" s="93"/>
      <c r="FS47" s="93"/>
      <c r="FT47" s="93"/>
      <c r="FU47" s="93"/>
      <c r="FV47" s="93"/>
      <c r="FW47" s="93"/>
      <c r="FX47" s="93"/>
      <c r="FY47" s="93"/>
      <c r="FZ47" s="93"/>
      <c r="GA47" s="93"/>
      <c r="GB47" s="93"/>
      <c r="GC47" s="93"/>
      <c r="GD47" s="93"/>
      <c r="GE47" s="93"/>
      <c r="GF47" s="93"/>
      <c r="GG47" s="93"/>
      <c r="GH47" s="93"/>
      <c r="GI47" s="93"/>
      <c r="GJ47" s="93"/>
      <c r="GK47" s="93"/>
      <c r="GL47" s="93"/>
      <c r="GM47" s="93"/>
      <c r="GN47" s="93"/>
      <c r="GO47" s="93"/>
      <c r="GP47" s="93"/>
      <c r="GQ47" s="93"/>
      <c r="GR47" s="93"/>
      <c r="GS47" s="93"/>
      <c r="GT47" s="93"/>
      <c r="GU47" s="93"/>
      <c r="GV47" s="93"/>
      <c r="GW47" s="93"/>
      <c r="GX47" s="93"/>
      <c r="GY47" s="93"/>
      <c r="GZ47" s="93"/>
      <c r="HA47" s="93"/>
      <c r="HB47" s="93"/>
      <c r="HC47" s="93"/>
      <c r="HD47" s="93"/>
      <c r="HE47" s="93"/>
      <c r="HF47" s="93"/>
      <c r="HG47" s="93"/>
      <c r="HH47" s="93"/>
      <c r="HI47" s="93"/>
      <c r="HJ47" s="93"/>
      <c r="HK47" s="93"/>
      <c r="HL47" s="93"/>
      <c r="HM47" s="93"/>
      <c r="HN47" s="93"/>
      <c r="HO47" s="93"/>
      <c r="HP47" s="93"/>
      <c r="HQ47" s="93"/>
      <c r="HR47" s="93"/>
      <c r="HS47" s="93"/>
      <c r="HT47" s="93"/>
      <c r="HU47" s="93"/>
      <c r="HV47" s="93"/>
      <c r="HW47" s="93"/>
      <c r="HX47" s="93"/>
      <c r="HY47" s="93"/>
      <c r="HZ47" s="93"/>
      <c r="IA47" s="93"/>
      <c r="IB47" s="93"/>
      <c r="IC47" s="93"/>
      <c r="ID47" s="93"/>
      <c r="IE47" s="93"/>
      <c r="IF47" s="93"/>
      <c r="IG47" s="93"/>
      <c r="IH47" s="93"/>
      <c r="II47" s="93"/>
      <c r="IJ47" s="93"/>
      <c r="IK47" s="93"/>
      <c r="IL47" s="93"/>
      <c r="IM47" s="93"/>
      <c r="IN47" s="93"/>
      <c r="IO47" s="93"/>
      <c r="IP47" s="93"/>
      <c r="IQ47" s="93"/>
      <c r="IR47" s="93"/>
      <c r="IS47" s="93"/>
      <c r="IT47" s="93"/>
      <c r="IU47" s="93"/>
      <c r="IV47" s="93"/>
      <c r="IW47" s="93"/>
      <c r="IX47" s="93"/>
      <c r="IY47" s="93"/>
      <c r="IZ47" s="93"/>
      <c r="JA47" s="93"/>
      <c r="JB47" s="93"/>
      <c r="JC47" s="93"/>
      <c r="JD47" s="93"/>
      <c r="JE47" s="93"/>
      <c r="JF47" s="93"/>
      <c r="JG47" s="93"/>
      <c r="JH47" s="93"/>
      <c r="JI47" s="93"/>
      <c r="JJ47" s="93"/>
      <c r="JK47" s="93"/>
      <c r="JL47" s="93"/>
      <c r="JM47" s="93"/>
      <c r="JN47" s="93"/>
      <c r="JO47" s="93"/>
      <c r="JP47" s="93"/>
      <c r="JQ47" s="93"/>
      <c r="JR47" s="93"/>
      <c r="JS47" s="93"/>
      <c r="JT47" s="93"/>
      <c r="JU47" s="93"/>
      <c r="JV47" s="93"/>
      <c r="JW47" s="93"/>
      <c r="JX47" s="93"/>
      <c r="JY47" s="93"/>
      <c r="JZ47" s="93"/>
      <c r="KA47" s="93"/>
      <c r="KB47" s="93"/>
      <c r="KC47" s="93"/>
      <c r="KD47" s="93"/>
      <c r="KE47" s="93"/>
      <c r="KF47" s="93"/>
      <c r="KG47" s="93"/>
      <c r="KH47" s="93"/>
      <c r="KI47" s="93"/>
      <c r="KJ47" s="93"/>
      <c r="KK47" s="93"/>
      <c r="KL47" s="93"/>
      <c r="KM47" s="93"/>
      <c r="KN47" s="93"/>
      <c r="KO47" s="93"/>
      <c r="KP47" s="93"/>
      <c r="KQ47" s="93"/>
      <c r="KR47" s="93"/>
      <c r="KS47" s="93"/>
      <c r="KT47" s="93"/>
      <c r="KU47" s="93"/>
      <c r="KV47" s="93"/>
      <c r="KW47" s="93"/>
      <c r="KX47" s="93"/>
      <c r="KY47" s="93"/>
      <c r="KZ47" s="93"/>
      <c r="LA47" s="93"/>
      <c r="LB47" s="93"/>
      <c r="LC47" s="93"/>
      <c r="LD47" s="93"/>
      <c r="LE47" s="93"/>
      <c r="LF47" s="93"/>
      <c r="LG47"/>
      <c r="LH47"/>
      <c r="LI47"/>
      <c r="LJ47"/>
      <c r="LK47"/>
      <c r="LL47"/>
      <c r="LM47"/>
      <c r="LN47"/>
      <c r="LO47"/>
      <c r="LP47"/>
      <c r="LQ47"/>
      <c r="LR47"/>
    </row>
    <row r="48" spans="1:330" x14ac:dyDescent="0.35">
      <c r="A48"/>
      <c r="B48"/>
      <c r="C48"/>
      <c r="D48"/>
      <c r="E48"/>
      <c r="F48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3"/>
      <c r="CF48" s="93"/>
      <c r="CG48" s="93"/>
      <c r="CH48" s="93"/>
      <c r="CI48" s="93"/>
      <c r="CJ48" s="93"/>
      <c r="CK48" s="93"/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3"/>
      <c r="CW48" s="93"/>
      <c r="CX48" s="93"/>
      <c r="CY48" s="93"/>
      <c r="CZ48" s="93"/>
      <c r="DA48" s="93"/>
      <c r="DB48" s="93"/>
      <c r="DC48" s="93"/>
      <c r="DD48" s="93"/>
      <c r="DE48" s="93"/>
      <c r="DF48" s="93"/>
      <c r="DG48" s="93"/>
      <c r="DH48" s="93"/>
      <c r="DI48" s="93"/>
      <c r="DJ48" s="93"/>
      <c r="DK48" s="93"/>
      <c r="DL48" s="93"/>
      <c r="DM48" s="93"/>
      <c r="DN48" s="93"/>
      <c r="DO48" s="93"/>
      <c r="DP48" s="93"/>
      <c r="DQ48" s="93"/>
      <c r="DR48" s="93"/>
      <c r="DS48" s="93"/>
      <c r="DT48" s="93"/>
      <c r="DU48" s="93"/>
      <c r="DV48" s="93"/>
      <c r="DW48" s="93"/>
      <c r="DX48" s="93"/>
      <c r="DY48" s="93"/>
      <c r="DZ48" s="93"/>
      <c r="EA48" s="93"/>
      <c r="EB48" s="93"/>
      <c r="EC48" s="93"/>
      <c r="ED48" s="93"/>
      <c r="EE48" s="93"/>
      <c r="EF48" s="93"/>
      <c r="EG48" s="93"/>
      <c r="EH48" s="93"/>
      <c r="EI48" s="93"/>
      <c r="EJ48" s="93"/>
      <c r="EK48" s="93"/>
      <c r="EL48" s="93"/>
      <c r="EM48" s="93"/>
      <c r="EN48" s="93"/>
      <c r="EO48" s="93"/>
      <c r="EP48" s="93"/>
      <c r="EQ48" s="93"/>
      <c r="ER48" s="93"/>
      <c r="ES48" s="93"/>
      <c r="ET48" s="93"/>
      <c r="EU48" s="93"/>
      <c r="EV48" s="93"/>
      <c r="EW48" s="93"/>
      <c r="EX48" s="93"/>
      <c r="EY48" s="93"/>
      <c r="EZ48" s="93"/>
      <c r="FA48" s="93"/>
      <c r="FB48" s="93"/>
      <c r="FC48" s="93"/>
      <c r="FD48" s="93"/>
      <c r="FE48" s="93"/>
      <c r="FF48" s="93"/>
      <c r="FG48" s="93"/>
      <c r="FH48" s="93"/>
      <c r="FI48" s="93"/>
      <c r="FJ48" s="93"/>
      <c r="FK48" s="93"/>
      <c r="FL48" s="93"/>
      <c r="FM48" s="93"/>
      <c r="FN48" s="93"/>
      <c r="FO48" s="93"/>
      <c r="FP48" s="93"/>
      <c r="FQ48" s="93"/>
      <c r="FR48" s="93"/>
      <c r="FS48" s="93"/>
      <c r="FT48" s="93"/>
      <c r="FU48" s="93"/>
      <c r="FV48" s="93"/>
      <c r="FW48" s="93"/>
      <c r="FX48" s="93"/>
      <c r="FY48" s="93"/>
      <c r="FZ48" s="93"/>
      <c r="GA48" s="93"/>
      <c r="GB48" s="93"/>
      <c r="GC48" s="93"/>
      <c r="GD48" s="93"/>
      <c r="GE48" s="93"/>
      <c r="GF48" s="93"/>
      <c r="GG48" s="93"/>
      <c r="GH48" s="93"/>
      <c r="GI48" s="93"/>
      <c r="GJ48" s="93"/>
      <c r="GK48" s="93"/>
      <c r="GL48" s="93"/>
      <c r="GM48" s="93"/>
      <c r="GN48" s="93"/>
      <c r="GO48" s="93"/>
      <c r="GP48" s="93"/>
      <c r="GQ48" s="93"/>
      <c r="GR48" s="93"/>
      <c r="GS48" s="93"/>
      <c r="GT48" s="93"/>
      <c r="GU48" s="93"/>
      <c r="GV48" s="93"/>
      <c r="GW48" s="93"/>
      <c r="GX48" s="93"/>
      <c r="GY48" s="93"/>
      <c r="GZ48" s="93"/>
      <c r="HA48" s="93"/>
      <c r="HB48" s="93"/>
      <c r="HC48" s="93"/>
      <c r="HD48" s="93"/>
      <c r="HE48" s="93"/>
      <c r="HF48" s="93"/>
      <c r="HG48" s="93"/>
      <c r="HH48" s="93"/>
      <c r="HI48" s="93"/>
      <c r="HJ48" s="93"/>
      <c r="HK48" s="93"/>
      <c r="HL48" s="93"/>
      <c r="HM48" s="93"/>
      <c r="HN48" s="93"/>
      <c r="HO48" s="93"/>
      <c r="HP48" s="93"/>
      <c r="HQ48" s="93"/>
      <c r="HR48" s="93"/>
      <c r="HS48" s="93"/>
      <c r="HT48" s="93"/>
      <c r="HU48" s="93"/>
      <c r="HV48" s="93"/>
      <c r="HW48" s="93"/>
      <c r="HX48" s="93"/>
      <c r="HY48" s="93"/>
      <c r="HZ48" s="93"/>
      <c r="IA48" s="93"/>
      <c r="IB48" s="93"/>
      <c r="IC48" s="93"/>
      <c r="ID48" s="93"/>
      <c r="IE48" s="93"/>
      <c r="IF48" s="93"/>
      <c r="IG48" s="93"/>
      <c r="IH48" s="93"/>
      <c r="II48" s="93"/>
      <c r="IJ48" s="93"/>
      <c r="IK48" s="93"/>
      <c r="IL48" s="93"/>
      <c r="IM48" s="93"/>
      <c r="IN48" s="93"/>
      <c r="IO48" s="93"/>
      <c r="IP48" s="93"/>
      <c r="IQ48" s="93"/>
      <c r="IR48" s="93"/>
      <c r="IS48" s="93"/>
      <c r="IT48" s="93"/>
      <c r="IU48" s="93"/>
      <c r="IV48" s="93"/>
      <c r="IW48" s="93"/>
      <c r="IX48" s="93"/>
      <c r="IY48" s="93"/>
      <c r="IZ48" s="93"/>
      <c r="JA48" s="93"/>
      <c r="JB48" s="93"/>
      <c r="JC48" s="93"/>
      <c r="JD48" s="93"/>
      <c r="JE48" s="93"/>
      <c r="JF48" s="93"/>
      <c r="JG48" s="93"/>
      <c r="JH48" s="93"/>
      <c r="JI48" s="93"/>
      <c r="JJ48" s="93"/>
      <c r="JK48" s="93"/>
      <c r="JL48" s="93"/>
      <c r="JM48" s="93"/>
      <c r="JN48" s="93"/>
      <c r="JO48" s="93"/>
      <c r="JP48" s="93"/>
      <c r="JQ48" s="93"/>
      <c r="JR48" s="93"/>
      <c r="JS48" s="93"/>
      <c r="JT48" s="93"/>
      <c r="JU48" s="93"/>
      <c r="JV48" s="93"/>
      <c r="JW48" s="93"/>
      <c r="JX48" s="93"/>
      <c r="JY48" s="93"/>
      <c r="JZ48" s="93"/>
      <c r="KA48" s="93"/>
      <c r="KB48" s="93"/>
      <c r="KC48" s="93"/>
      <c r="KD48" s="93"/>
      <c r="KE48" s="93"/>
      <c r="KF48" s="93"/>
      <c r="KG48" s="93"/>
      <c r="KH48" s="93"/>
      <c r="KI48" s="93"/>
      <c r="KJ48" s="93"/>
      <c r="KK48" s="93"/>
      <c r="KL48" s="93"/>
      <c r="KM48" s="93"/>
      <c r="KN48" s="93"/>
      <c r="KO48" s="93"/>
      <c r="KP48" s="93"/>
      <c r="KQ48" s="93"/>
      <c r="KR48" s="93"/>
      <c r="KS48" s="93"/>
      <c r="KT48" s="93"/>
      <c r="KU48" s="93"/>
      <c r="KV48" s="93"/>
      <c r="KW48" s="93"/>
      <c r="KX48" s="93"/>
      <c r="KY48" s="93"/>
      <c r="KZ48" s="93"/>
      <c r="LA48" s="93"/>
      <c r="LB48" s="93"/>
      <c r="LC48" s="93"/>
      <c r="LD48" s="93"/>
      <c r="LE48" s="93"/>
      <c r="LF48" s="93"/>
      <c r="LG48"/>
      <c r="LH48"/>
      <c r="LI48"/>
      <c r="LJ48"/>
      <c r="LK48"/>
      <c r="LL48"/>
      <c r="LM48"/>
      <c r="LN48"/>
      <c r="LO48"/>
      <c r="LP48"/>
      <c r="LQ48"/>
      <c r="LR48"/>
    </row>
    <row r="49" spans="1:330" x14ac:dyDescent="0.35">
      <c r="A49"/>
      <c r="B49"/>
      <c r="C49"/>
      <c r="D49"/>
      <c r="E49"/>
      <c r="F49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93"/>
      <c r="CW49" s="93"/>
      <c r="CX49" s="93"/>
      <c r="CY49" s="93"/>
      <c r="CZ49" s="93"/>
      <c r="DA49" s="93"/>
      <c r="DB49" s="93"/>
      <c r="DC49" s="93"/>
      <c r="DD49" s="93"/>
      <c r="DE49" s="93"/>
      <c r="DF49" s="93"/>
      <c r="DG49" s="93"/>
      <c r="DH49" s="93"/>
      <c r="DI49" s="93"/>
      <c r="DJ49" s="93"/>
      <c r="DK49" s="93"/>
      <c r="DL49" s="93"/>
      <c r="DM49" s="93"/>
      <c r="DN49" s="93"/>
      <c r="DO49" s="93"/>
      <c r="DP49" s="93"/>
      <c r="DQ49" s="93"/>
      <c r="DR49" s="93"/>
      <c r="DS49" s="93"/>
      <c r="DT49" s="93"/>
      <c r="DU49" s="93"/>
      <c r="DV49" s="93"/>
      <c r="DW49" s="93"/>
      <c r="DX49" s="93"/>
      <c r="DY49" s="93"/>
      <c r="DZ49" s="93"/>
      <c r="EA49" s="93"/>
      <c r="EB49" s="93"/>
      <c r="EC49" s="93"/>
      <c r="ED49" s="93"/>
      <c r="EE49" s="93"/>
      <c r="EF49" s="93"/>
      <c r="EG49" s="93"/>
      <c r="EH49" s="93"/>
      <c r="EI49" s="93"/>
      <c r="EJ49" s="93"/>
      <c r="EK49" s="93"/>
      <c r="EL49" s="93"/>
      <c r="EM49" s="93"/>
      <c r="EN49" s="93"/>
      <c r="EO49" s="93"/>
      <c r="EP49" s="93"/>
      <c r="EQ49" s="93"/>
      <c r="ER49" s="93"/>
      <c r="ES49" s="93"/>
      <c r="ET49" s="93"/>
      <c r="EU49" s="93"/>
      <c r="EV49" s="93"/>
      <c r="EW49" s="93"/>
      <c r="EX49" s="93"/>
      <c r="EY49" s="93"/>
      <c r="EZ49" s="93"/>
      <c r="FA49" s="93"/>
      <c r="FB49" s="93"/>
      <c r="FC49" s="93"/>
      <c r="FD49" s="93"/>
      <c r="FE49" s="93"/>
      <c r="FF49" s="93"/>
      <c r="FG49" s="93"/>
      <c r="FH49" s="93"/>
      <c r="FI49" s="93"/>
      <c r="FJ49" s="93"/>
      <c r="FK49" s="93"/>
      <c r="FL49" s="93"/>
      <c r="FM49" s="93"/>
      <c r="FN49" s="93"/>
      <c r="FO49" s="93"/>
      <c r="FP49" s="93"/>
      <c r="FQ49" s="93"/>
      <c r="FR49" s="93"/>
      <c r="FS49" s="93"/>
      <c r="FT49" s="93"/>
      <c r="FU49" s="93"/>
      <c r="FV49" s="93"/>
      <c r="FW49" s="93"/>
      <c r="FX49" s="93"/>
      <c r="FY49" s="93"/>
      <c r="FZ49" s="93"/>
      <c r="GA49" s="93"/>
      <c r="GB49" s="93"/>
      <c r="GC49" s="93"/>
      <c r="GD49" s="93"/>
      <c r="GE49" s="93"/>
      <c r="GF49" s="93"/>
      <c r="GG49" s="93"/>
      <c r="GH49" s="93"/>
      <c r="GI49" s="93"/>
      <c r="GJ49" s="93"/>
      <c r="GK49" s="93"/>
      <c r="GL49" s="93"/>
      <c r="GM49" s="93"/>
      <c r="GN49" s="93"/>
      <c r="GO49" s="93"/>
      <c r="GP49" s="93"/>
      <c r="GQ49" s="93"/>
      <c r="GR49" s="93"/>
      <c r="GS49" s="93"/>
      <c r="GT49" s="93"/>
      <c r="GU49" s="93"/>
      <c r="GV49" s="93"/>
      <c r="GW49" s="93"/>
      <c r="GX49" s="93"/>
      <c r="GY49" s="93"/>
      <c r="GZ49" s="93"/>
      <c r="HA49" s="93"/>
      <c r="HB49" s="93"/>
      <c r="HC49" s="93"/>
      <c r="HD49" s="93"/>
      <c r="HE49" s="93"/>
      <c r="HF49" s="93"/>
      <c r="HG49" s="93"/>
      <c r="HH49" s="93"/>
      <c r="HI49" s="93"/>
      <c r="HJ49" s="93"/>
      <c r="HK49" s="93"/>
      <c r="HL49" s="93"/>
      <c r="HM49" s="93"/>
      <c r="HN49" s="93"/>
      <c r="HO49" s="93"/>
      <c r="HP49" s="93"/>
      <c r="HQ49" s="93"/>
      <c r="HR49" s="93"/>
      <c r="HS49" s="93"/>
      <c r="HT49" s="93"/>
      <c r="HU49" s="93"/>
      <c r="HV49" s="93"/>
      <c r="HW49" s="93"/>
      <c r="HX49" s="93"/>
      <c r="HY49" s="93"/>
      <c r="HZ49" s="93"/>
      <c r="IA49" s="93"/>
      <c r="IB49" s="93"/>
      <c r="IC49" s="93"/>
      <c r="ID49" s="93"/>
      <c r="IE49" s="93"/>
      <c r="IF49" s="93"/>
      <c r="IG49" s="93"/>
      <c r="IH49" s="93"/>
      <c r="II49" s="93"/>
      <c r="IJ49" s="93"/>
      <c r="IK49" s="93"/>
      <c r="IL49" s="93"/>
      <c r="IM49" s="93"/>
      <c r="IN49" s="93"/>
      <c r="IO49" s="93"/>
      <c r="IP49" s="93"/>
      <c r="IQ49" s="93"/>
      <c r="IR49" s="93"/>
      <c r="IS49" s="93"/>
      <c r="IT49" s="93"/>
      <c r="IU49" s="93"/>
      <c r="IV49" s="93"/>
      <c r="IW49" s="93"/>
      <c r="IX49" s="93"/>
      <c r="IY49" s="93"/>
      <c r="IZ49" s="93"/>
      <c r="JA49" s="93"/>
      <c r="JB49" s="93"/>
      <c r="JC49" s="93"/>
      <c r="JD49" s="93"/>
      <c r="JE49" s="93"/>
      <c r="JF49" s="93"/>
      <c r="JG49" s="93"/>
      <c r="JH49" s="93"/>
      <c r="JI49" s="93"/>
      <c r="JJ49" s="93"/>
      <c r="JK49" s="93"/>
      <c r="JL49" s="93"/>
      <c r="JM49" s="93"/>
      <c r="JN49" s="93"/>
      <c r="JO49" s="93"/>
      <c r="JP49" s="93"/>
      <c r="JQ49" s="93"/>
      <c r="JR49" s="93"/>
      <c r="JS49" s="93"/>
      <c r="JT49" s="93"/>
      <c r="JU49" s="93"/>
      <c r="JV49" s="93"/>
      <c r="JW49" s="93"/>
      <c r="JX49" s="93"/>
      <c r="JY49" s="93"/>
      <c r="JZ49" s="93"/>
      <c r="KA49" s="93"/>
      <c r="KB49" s="93"/>
      <c r="KC49" s="93"/>
      <c r="KD49" s="93"/>
      <c r="KE49" s="93"/>
      <c r="KF49" s="93"/>
      <c r="KG49" s="93"/>
      <c r="KH49" s="93"/>
      <c r="KI49" s="93"/>
      <c r="KJ49" s="93"/>
      <c r="KK49" s="93"/>
      <c r="KL49" s="93"/>
      <c r="KM49" s="93"/>
      <c r="KN49" s="93"/>
      <c r="KO49" s="93"/>
      <c r="KP49" s="93"/>
      <c r="KQ49" s="93"/>
      <c r="KR49" s="93"/>
      <c r="KS49" s="93"/>
      <c r="KT49" s="93"/>
      <c r="KU49" s="93"/>
      <c r="KV49" s="93"/>
      <c r="KW49" s="93"/>
      <c r="KX49" s="93"/>
      <c r="KY49" s="93"/>
      <c r="KZ49" s="93"/>
      <c r="LA49" s="93"/>
      <c r="LB49" s="93"/>
      <c r="LC49" s="93"/>
      <c r="LD49" s="93"/>
      <c r="LE49" s="93"/>
      <c r="LF49" s="93"/>
      <c r="LG49"/>
      <c r="LH49"/>
      <c r="LI49"/>
      <c r="LJ49"/>
      <c r="LK49"/>
      <c r="LL49"/>
      <c r="LM49"/>
      <c r="LN49"/>
      <c r="LO49"/>
      <c r="LP49"/>
      <c r="LQ49"/>
      <c r="LR49"/>
    </row>
    <row r="50" spans="1:330" x14ac:dyDescent="0.35">
      <c r="A50"/>
      <c r="B50"/>
      <c r="C50"/>
      <c r="D50"/>
      <c r="E50"/>
      <c r="F50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3"/>
      <c r="CF50" s="93"/>
      <c r="CG50" s="93"/>
      <c r="CH50" s="93"/>
      <c r="CI50" s="93"/>
      <c r="CJ50" s="93"/>
      <c r="CK50" s="93"/>
      <c r="CL50" s="93"/>
      <c r="CM50" s="93"/>
      <c r="CN50" s="93"/>
      <c r="CO50" s="93"/>
      <c r="CP50" s="93"/>
      <c r="CQ50" s="93"/>
      <c r="CR50" s="93"/>
      <c r="CS50" s="93"/>
      <c r="CT50" s="93"/>
      <c r="CU50" s="93"/>
      <c r="CV50" s="93"/>
      <c r="CW50" s="93"/>
      <c r="CX50" s="93"/>
      <c r="CY50" s="93"/>
      <c r="CZ50" s="93"/>
      <c r="DA50" s="93"/>
      <c r="DB50" s="93"/>
      <c r="DC50" s="93"/>
      <c r="DD50" s="93"/>
      <c r="DE50" s="93"/>
      <c r="DF50" s="93"/>
      <c r="DG50" s="93"/>
      <c r="DH50" s="93"/>
      <c r="DI50" s="93"/>
      <c r="DJ50" s="93"/>
      <c r="DK50" s="93"/>
      <c r="DL50" s="93"/>
      <c r="DM50" s="93"/>
      <c r="DN50" s="93"/>
      <c r="DO50" s="93"/>
      <c r="DP50" s="93"/>
      <c r="DQ50" s="93"/>
      <c r="DR50" s="93"/>
      <c r="DS50" s="93"/>
      <c r="DT50" s="93"/>
      <c r="DU50" s="93"/>
      <c r="DV50" s="93"/>
      <c r="DW50" s="93"/>
      <c r="DX50" s="93"/>
      <c r="DY50" s="93"/>
      <c r="DZ50" s="93"/>
      <c r="EA50" s="93"/>
      <c r="EB50" s="93"/>
      <c r="EC50" s="93"/>
      <c r="ED50" s="93"/>
      <c r="EE50" s="93"/>
      <c r="EF50" s="93"/>
      <c r="EG50" s="93"/>
      <c r="EH50" s="93"/>
      <c r="EI50" s="93"/>
      <c r="EJ50" s="93"/>
      <c r="EK50" s="93"/>
      <c r="EL50" s="93"/>
      <c r="EM50" s="93"/>
      <c r="EN50" s="93"/>
      <c r="EO50" s="93"/>
      <c r="EP50" s="93"/>
      <c r="EQ50" s="93"/>
      <c r="ER50" s="93"/>
      <c r="ES50" s="93"/>
      <c r="ET50" s="93"/>
      <c r="EU50" s="93"/>
      <c r="EV50" s="93"/>
      <c r="EW50" s="93"/>
      <c r="EX50" s="93"/>
      <c r="EY50" s="93"/>
      <c r="EZ50" s="93"/>
      <c r="FA50" s="93"/>
      <c r="FB50" s="93"/>
      <c r="FC50" s="93"/>
      <c r="FD50" s="93"/>
      <c r="FE50" s="93"/>
      <c r="FF50" s="93"/>
      <c r="FG50" s="93"/>
      <c r="FH50" s="93"/>
      <c r="FI50" s="93"/>
      <c r="FJ50" s="93"/>
      <c r="FK50" s="93"/>
      <c r="FL50" s="93"/>
      <c r="FM50" s="93"/>
      <c r="FN50" s="93"/>
      <c r="FO50" s="93"/>
      <c r="FP50" s="93"/>
      <c r="FQ50" s="93"/>
      <c r="FR50" s="93"/>
      <c r="FS50" s="93"/>
      <c r="FT50" s="93"/>
      <c r="FU50" s="93"/>
      <c r="FV50" s="93"/>
      <c r="FW50" s="93"/>
      <c r="FX50" s="93"/>
      <c r="FY50" s="93"/>
      <c r="FZ50" s="93"/>
      <c r="GA50" s="93"/>
      <c r="GB50" s="93"/>
      <c r="GC50" s="93"/>
      <c r="GD50" s="93"/>
      <c r="GE50" s="93"/>
      <c r="GF50" s="93"/>
      <c r="GG50" s="93"/>
      <c r="GH50" s="93"/>
      <c r="GI50" s="93"/>
      <c r="GJ50" s="93"/>
      <c r="GK50" s="93"/>
      <c r="GL50" s="93"/>
      <c r="GM50" s="93"/>
      <c r="GN50" s="93"/>
      <c r="GO50" s="93"/>
      <c r="GP50" s="93"/>
      <c r="GQ50" s="93"/>
      <c r="GR50" s="93"/>
      <c r="GS50" s="93"/>
      <c r="GT50" s="93"/>
      <c r="GU50" s="93"/>
      <c r="GV50" s="93"/>
      <c r="GW50" s="93"/>
      <c r="GX50" s="93"/>
      <c r="GY50" s="93"/>
      <c r="GZ50" s="93"/>
      <c r="HA50" s="93"/>
      <c r="HB50" s="93"/>
      <c r="HC50" s="93"/>
      <c r="HD50" s="93"/>
      <c r="HE50" s="93"/>
      <c r="HF50" s="93"/>
      <c r="HG50" s="93"/>
      <c r="HH50" s="93"/>
      <c r="HI50" s="93"/>
      <c r="HJ50" s="93"/>
      <c r="HK50" s="93"/>
      <c r="HL50" s="93"/>
      <c r="HM50" s="93"/>
      <c r="HN50" s="93"/>
      <c r="HO50" s="93"/>
      <c r="HP50" s="93"/>
      <c r="HQ50" s="93"/>
      <c r="HR50" s="93"/>
      <c r="HS50" s="93"/>
      <c r="HT50" s="93"/>
      <c r="HU50" s="93"/>
      <c r="HV50" s="93"/>
      <c r="HW50" s="93"/>
      <c r="HX50" s="93"/>
      <c r="HY50" s="93"/>
      <c r="HZ50" s="93"/>
      <c r="IA50" s="93"/>
      <c r="IB50" s="93"/>
      <c r="IC50" s="93"/>
      <c r="ID50" s="93"/>
      <c r="IE50" s="93"/>
      <c r="IF50" s="93"/>
      <c r="IG50" s="93"/>
      <c r="IH50" s="93"/>
      <c r="II50" s="93"/>
      <c r="IJ50" s="93"/>
      <c r="IK50" s="93"/>
      <c r="IL50" s="93"/>
      <c r="IM50" s="93"/>
      <c r="IN50" s="93"/>
      <c r="IO50" s="93"/>
      <c r="IP50" s="93"/>
      <c r="IQ50" s="93"/>
      <c r="IR50" s="93"/>
      <c r="IS50" s="93"/>
      <c r="IT50" s="93"/>
      <c r="IU50" s="93"/>
      <c r="IV50" s="93"/>
      <c r="IW50" s="93"/>
      <c r="IX50" s="93"/>
      <c r="IY50" s="93"/>
      <c r="IZ50" s="93"/>
      <c r="JA50" s="93"/>
      <c r="JB50" s="93"/>
      <c r="JC50" s="93"/>
      <c r="JD50" s="93"/>
      <c r="JE50" s="93"/>
      <c r="JF50" s="93"/>
      <c r="JG50" s="93"/>
      <c r="JH50" s="93"/>
      <c r="JI50" s="93"/>
      <c r="JJ50" s="93"/>
      <c r="JK50" s="93"/>
      <c r="JL50" s="93"/>
      <c r="JM50" s="93"/>
      <c r="JN50" s="93"/>
      <c r="JO50" s="93"/>
      <c r="JP50" s="93"/>
      <c r="JQ50" s="93"/>
      <c r="JR50" s="93"/>
      <c r="JS50" s="93"/>
      <c r="JT50" s="93"/>
      <c r="JU50" s="93"/>
      <c r="JV50" s="93"/>
      <c r="JW50" s="93"/>
      <c r="JX50" s="93"/>
      <c r="JY50" s="93"/>
      <c r="JZ50" s="93"/>
      <c r="KA50" s="93"/>
      <c r="KB50" s="93"/>
      <c r="KC50" s="93"/>
      <c r="KD50" s="93"/>
      <c r="KE50" s="93"/>
      <c r="KF50" s="93"/>
      <c r="KG50" s="93"/>
      <c r="KH50" s="93"/>
      <c r="KI50" s="93"/>
      <c r="KJ50" s="93"/>
      <c r="KK50" s="93"/>
      <c r="KL50" s="93"/>
      <c r="KM50" s="93"/>
      <c r="KN50" s="93"/>
      <c r="KO50" s="93"/>
      <c r="KP50" s="93"/>
      <c r="KQ50" s="93"/>
      <c r="KR50" s="93"/>
      <c r="KS50" s="93"/>
      <c r="KT50" s="93"/>
      <c r="KU50" s="93"/>
      <c r="KV50" s="93"/>
      <c r="KW50" s="93"/>
      <c r="KX50" s="93"/>
      <c r="KY50" s="93"/>
      <c r="KZ50" s="93"/>
      <c r="LA50" s="93"/>
      <c r="LB50" s="93"/>
      <c r="LC50" s="93"/>
      <c r="LD50" s="93"/>
      <c r="LE50" s="93"/>
      <c r="LF50" s="93"/>
      <c r="LG50"/>
      <c r="LH50"/>
      <c r="LI50"/>
      <c r="LJ50"/>
      <c r="LK50"/>
      <c r="LL50"/>
      <c r="LM50"/>
      <c r="LN50"/>
      <c r="LO50"/>
      <c r="LP50"/>
      <c r="LQ50"/>
      <c r="LR50"/>
    </row>
    <row r="51" spans="1:330" x14ac:dyDescent="0.35">
      <c r="A51"/>
      <c r="B51"/>
      <c r="C51"/>
      <c r="D51"/>
      <c r="E51"/>
      <c r="F51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3"/>
      <c r="CF51" s="93"/>
      <c r="CG51" s="93"/>
      <c r="CH51" s="93"/>
      <c r="CI51" s="93"/>
      <c r="CJ51" s="93"/>
      <c r="CK51" s="93"/>
      <c r="CL51" s="93"/>
      <c r="CM51" s="93"/>
      <c r="CN51" s="93"/>
      <c r="CO51" s="93"/>
      <c r="CP51" s="93"/>
      <c r="CQ51" s="93"/>
      <c r="CR51" s="93"/>
      <c r="CS51" s="93"/>
      <c r="CT51" s="93"/>
      <c r="CU51" s="93"/>
      <c r="CV51" s="93"/>
      <c r="CW51" s="93"/>
      <c r="CX51" s="93"/>
      <c r="CY51" s="93"/>
      <c r="CZ51" s="93"/>
      <c r="DA51" s="93"/>
      <c r="DB51" s="93"/>
      <c r="DC51" s="93"/>
      <c r="DD51" s="93"/>
      <c r="DE51" s="93"/>
      <c r="DF51" s="93"/>
      <c r="DG51" s="93"/>
      <c r="DH51" s="93"/>
      <c r="DI51" s="93"/>
      <c r="DJ51" s="93"/>
      <c r="DK51" s="93"/>
      <c r="DL51" s="93"/>
      <c r="DM51" s="93"/>
      <c r="DN51" s="93"/>
      <c r="DO51" s="93"/>
      <c r="DP51" s="93"/>
      <c r="DQ51" s="93"/>
      <c r="DR51" s="93"/>
      <c r="DS51" s="93"/>
      <c r="DT51" s="93"/>
      <c r="DU51" s="93"/>
      <c r="DV51" s="93"/>
      <c r="DW51" s="93"/>
      <c r="DX51" s="93"/>
      <c r="DY51" s="93"/>
      <c r="DZ51" s="93"/>
      <c r="EA51" s="93"/>
      <c r="EB51" s="93"/>
      <c r="EC51" s="93"/>
      <c r="ED51" s="93"/>
      <c r="EE51" s="93"/>
      <c r="EF51" s="93"/>
      <c r="EG51" s="93"/>
      <c r="EH51" s="93"/>
      <c r="EI51" s="93"/>
      <c r="EJ51" s="93"/>
      <c r="EK51" s="93"/>
      <c r="EL51" s="93"/>
      <c r="EM51" s="93"/>
      <c r="EN51" s="93"/>
      <c r="EO51" s="93"/>
      <c r="EP51" s="93"/>
      <c r="EQ51" s="93"/>
      <c r="ER51" s="93"/>
      <c r="ES51" s="93"/>
      <c r="ET51" s="93"/>
      <c r="EU51" s="93"/>
      <c r="EV51" s="93"/>
      <c r="EW51" s="93"/>
      <c r="EX51" s="93"/>
      <c r="EY51" s="93"/>
      <c r="EZ51" s="93"/>
      <c r="FA51" s="93"/>
      <c r="FB51" s="93"/>
      <c r="FC51" s="93"/>
      <c r="FD51" s="93"/>
      <c r="FE51" s="93"/>
      <c r="FF51" s="93"/>
      <c r="FG51" s="93"/>
      <c r="FH51" s="93"/>
      <c r="FI51" s="93"/>
      <c r="FJ51" s="93"/>
      <c r="FK51" s="93"/>
      <c r="FL51" s="93"/>
      <c r="FM51" s="93"/>
      <c r="FN51" s="93"/>
      <c r="FO51" s="93"/>
      <c r="FP51" s="93"/>
      <c r="FQ51" s="93"/>
      <c r="FR51" s="93"/>
      <c r="FS51" s="93"/>
      <c r="FT51" s="93"/>
      <c r="FU51" s="93"/>
      <c r="FV51" s="93"/>
      <c r="FW51" s="93"/>
      <c r="FX51" s="93"/>
      <c r="FY51" s="93"/>
      <c r="FZ51" s="93"/>
      <c r="GA51" s="93"/>
      <c r="GB51" s="93"/>
      <c r="GC51" s="93"/>
      <c r="GD51" s="93"/>
      <c r="GE51" s="93"/>
      <c r="GF51" s="93"/>
      <c r="GG51" s="93"/>
      <c r="GH51" s="93"/>
      <c r="GI51" s="93"/>
      <c r="GJ51" s="93"/>
      <c r="GK51" s="93"/>
      <c r="GL51" s="93"/>
      <c r="GM51" s="93"/>
      <c r="GN51" s="93"/>
      <c r="GO51" s="93"/>
      <c r="GP51" s="93"/>
      <c r="GQ51" s="93"/>
      <c r="GR51" s="93"/>
      <c r="GS51" s="93"/>
      <c r="GT51" s="93"/>
      <c r="GU51" s="93"/>
      <c r="GV51" s="93"/>
      <c r="GW51" s="93"/>
      <c r="GX51" s="93"/>
      <c r="GY51" s="93"/>
      <c r="GZ51" s="93"/>
      <c r="HA51" s="93"/>
      <c r="HB51" s="93"/>
      <c r="HC51" s="93"/>
      <c r="HD51" s="93"/>
      <c r="HE51" s="93"/>
      <c r="HF51" s="93"/>
      <c r="HG51" s="93"/>
      <c r="HH51" s="93"/>
      <c r="HI51" s="93"/>
      <c r="HJ51" s="93"/>
      <c r="HK51" s="93"/>
      <c r="HL51" s="93"/>
      <c r="HM51" s="93"/>
      <c r="HN51" s="93"/>
      <c r="HO51" s="93"/>
      <c r="HP51" s="93"/>
      <c r="HQ51" s="93"/>
      <c r="HR51" s="93"/>
      <c r="HS51" s="93"/>
      <c r="HT51" s="93"/>
      <c r="HU51" s="93"/>
      <c r="HV51" s="93"/>
      <c r="HW51" s="93"/>
      <c r="HX51" s="93"/>
      <c r="HY51" s="93"/>
      <c r="HZ51" s="93"/>
      <c r="IA51" s="93"/>
      <c r="IB51" s="93"/>
      <c r="IC51" s="93"/>
      <c r="ID51" s="93"/>
      <c r="IE51" s="93"/>
      <c r="IF51" s="93"/>
      <c r="IG51" s="93"/>
      <c r="IH51" s="93"/>
      <c r="II51" s="93"/>
      <c r="IJ51" s="93"/>
      <c r="IK51" s="93"/>
      <c r="IL51" s="93"/>
      <c r="IM51" s="93"/>
      <c r="IN51" s="93"/>
      <c r="IO51" s="93"/>
      <c r="IP51" s="93"/>
      <c r="IQ51" s="93"/>
      <c r="IR51" s="93"/>
      <c r="IS51" s="93"/>
      <c r="IT51" s="93"/>
      <c r="IU51" s="93"/>
      <c r="IV51" s="93"/>
      <c r="IW51" s="93"/>
      <c r="IX51" s="93"/>
      <c r="IY51" s="93"/>
      <c r="IZ51" s="93"/>
      <c r="JA51" s="93"/>
      <c r="JB51" s="93"/>
      <c r="JC51" s="93"/>
      <c r="JD51" s="93"/>
      <c r="JE51" s="93"/>
      <c r="JF51" s="93"/>
      <c r="JG51" s="93"/>
      <c r="JH51" s="93"/>
      <c r="JI51" s="93"/>
      <c r="JJ51" s="93"/>
      <c r="JK51" s="93"/>
      <c r="JL51" s="93"/>
      <c r="JM51" s="93"/>
      <c r="JN51" s="93"/>
      <c r="JO51" s="93"/>
      <c r="JP51" s="93"/>
      <c r="JQ51" s="93"/>
      <c r="JR51" s="93"/>
      <c r="JS51" s="93"/>
      <c r="JT51" s="93"/>
      <c r="JU51" s="93"/>
      <c r="JV51" s="93"/>
      <c r="JW51" s="93"/>
      <c r="JX51" s="93"/>
      <c r="JY51" s="93"/>
      <c r="JZ51" s="93"/>
      <c r="KA51" s="93"/>
      <c r="KB51" s="93"/>
      <c r="KC51" s="93"/>
      <c r="KD51" s="93"/>
      <c r="KE51" s="93"/>
      <c r="KF51" s="93"/>
      <c r="KG51" s="93"/>
      <c r="KH51" s="93"/>
      <c r="KI51" s="93"/>
      <c r="KJ51" s="93"/>
      <c r="KK51" s="93"/>
      <c r="KL51" s="93"/>
      <c r="KM51" s="93"/>
      <c r="KN51" s="93"/>
      <c r="KO51" s="93"/>
      <c r="KP51" s="93"/>
      <c r="KQ51" s="93"/>
      <c r="KR51" s="93"/>
      <c r="KS51" s="93"/>
      <c r="KT51" s="93"/>
      <c r="KU51" s="93"/>
      <c r="KV51" s="93"/>
      <c r="KW51" s="93"/>
      <c r="KX51" s="93"/>
      <c r="KY51" s="93"/>
      <c r="KZ51" s="93"/>
      <c r="LA51" s="93"/>
      <c r="LB51" s="93"/>
      <c r="LC51" s="93"/>
      <c r="LD51" s="93"/>
      <c r="LE51" s="93"/>
      <c r="LF51" s="93"/>
      <c r="LG51"/>
      <c r="LH51"/>
      <c r="LI51"/>
      <c r="LJ51"/>
      <c r="LK51"/>
      <c r="LL51"/>
      <c r="LM51"/>
      <c r="LN51"/>
      <c r="LO51"/>
      <c r="LP51"/>
      <c r="LQ51"/>
      <c r="LR51"/>
    </row>
    <row r="52" spans="1:330" x14ac:dyDescent="0.35">
      <c r="A52"/>
      <c r="B52"/>
      <c r="C52"/>
      <c r="D52"/>
      <c r="E52"/>
      <c r="F52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CI52" s="93"/>
      <c r="CJ52" s="93"/>
      <c r="CK52" s="93"/>
      <c r="CL52" s="93"/>
      <c r="CM52" s="93"/>
      <c r="CN52" s="93"/>
      <c r="CO52" s="93"/>
      <c r="CP52" s="93"/>
      <c r="CQ52" s="93"/>
      <c r="CR52" s="93"/>
      <c r="CS52" s="93"/>
      <c r="CT52" s="93"/>
      <c r="CU52" s="93"/>
      <c r="CV52" s="93"/>
      <c r="CW52" s="93"/>
      <c r="CX52" s="93"/>
      <c r="CY52" s="93"/>
      <c r="CZ52" s="93"/>
      <c r="DA52" s="93"/>
      <c r="DB52" s="93"/>
      <c r="DC52" s="93"/>
      <c r="DD52" s="93"/>
      <c r="DE52" s="93"/>
      <c r="DF52" s="93"/>
      <c r="DG52" s="93"/>
      <c r="DH52" s="93"/>
      <c r="DI52" s="93"/>
      <c r="DJ52" s="93"/>
      <c r="DK52" s="93"/>
      <c r="DL52" s="93"/>
      <c r="DM52" s="93"/>
      <c r="DN52" s="93"/>
      <c r="DO52" s="93"/>
      <c r="DP52" s="93"/>
      <c r="DQ52" s="93"/>
      <c r="DR52" s="93"/>
      <c r="DS52" s="93"/>
      <c r="DT52" s="93"/>
      <c r="DU52" s="93"/>
      <c r="DV52" s="93"/>
      <c r="DW52" s="93"/>
      <c r="DX52" s="93"/>
      <c r="DY52" s="93"/>
      <c r="DZ52" s="93"/>
      <c r="EA52" s="93"/>
      <c r="EB52" s="93"/>
      <c r="EC52" s="93"/>
      <c r="ED52" s="93"/>
      <c r="EE52" s="93"/>
      <c r="EF52" s="93"/>
      <c r="EG52" s="93"/>
      <c r="EH52" s="93"/>
      <c r="EI52" s="93"/>
      <c r="EJ52" s="93"/>
      <c r="EK52" s="93"/>
      <c r="EL52" s="93"/>
      <c r="EM52" s="93"/>
      <c r="EN52" s="93"/>
      <c r="EO52" s="93"/>
      <c r="EP52" s="93"/>
      <c r="EQ52" s="93"/>
      <c r="ER52" s="93"/>
      <c r="ES52" s="93"/>
      <c r="ET52" s="93"/>
      <c r="EU52" s="93"/>
      <c r="EV52" s="93"/>
      <c r="EW52" s="93"/>
      <c r="EX52" s="93"/>
      <c r="EY52" s="93"/>
      <c r="EZ52" s="93"/>
      <c r="FA52" s="93"/>
      <c r="FB52" s="93"/>
      <c r="FC52" s="93"/>
      <c r="FD52" s="93"/>
      <c r="FE52" s="93"/>
      <c r="FF52" s="93"/>
      <c r="FG52" s="93"/>
      <c r="FH52" s="93"/>
      <c r="FI52" s="93"/>
      <c r="FJ52" s="93"/>
      <c r="FK52" s="93"/>
      <c r="FL52" s="93"/>
      <c r="FM52" s="93"/>
      <c r="FN52" s="93"/>
      <c r="FO52" s="93"/>
      <c r="FP52" s="93"/>
      <c r="FQ52" s="93"/>
      <c r="FR52" s="93"/>
      <c r="FS52" s="93"/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  <c r="GG52" s="93"/>
      <c r="GH52" s="93"/>
      <c r="GI52" s="93"/>
      <c r="GJ52" s="93"/>
      <c r="GK52" s="93"/>
      <c r="GL52" s="93"/>
      <c r="GM52" s="93"/>
      <c r="GN52" s="93"/>
      <c r="GO52" s="93"/>
      <c r="GP52" s="93"/>
      <c r="GQ52" s="93"/>
      <c r="GR52" s="93"/>
      <c r="GS52" s="93"/>
      <c r="GT52" s="93"/>
      <c r="GU52" s="93"/>
      <c r="GV52" s="93"/>
      <c r="GW52" s="93"/>
      <c r="GX52" s="93"/>
      <c r="GY52" s="93"/>
      <c r="GZ52" s="93"/>
      <c r="HA52" s="93"/>
      <c r="HB52" s="93"/>
      <c r="HC52" s="93"/>
      <c r="HD52" s="93"/>
      <c r="HE52" s="93"/>
      <c r="HF52" s="93"/>
      <c r="HG52" s="93"/>
      <c r="HH52" s="93"/>
      <c r="HI52" s="93"/>
      <c r="HJ52" s="93"/>
      <c r="HK52" s="93"/>
      <c r="HL52" s="93"/>
      <c r="HM52" s="93"/>
      <c r="HN52" s="93"/>
      <c r="HO52" s="93"/>
      <c r="HP52" s="93"/>
      <c r="HQ52" s="93"/>
      <c r="HR52" s="93"/>
      <c r="HS52" s="93"/>
      <c r="HT52" s="93"/>
      <c r="HU52" s="93"/>
      <c r="HV52" s="93"/>
      <c r="HW52" s="93"/>
      <c r="HX52" s="93"/>
      <c r="HY52" s="93"/>
      <c r="HZ52" s="93"/>
      <c r="IA52" s="93"/>
      <c r="IB52" s="93"/>
      <c r="IC52" s="93"/>
      <c r="ID52" s="93"/>
      <c r="IE52" s="93"/>
      <c r="IF52" s="93"/>
      <c r="IG52" s="93"/>
      <c r="IH52" s="93"/>
      <c r="II52" s="93"/>
      <c r="IJ52" s="93"/>
      <c r="IK52" s="93"/>
      <c r="IL52" s="93"/>
      <c r="IM52" s="93"/>
      <c r="IN52" s="93"/>
      <c r="IO52" s="93"/>
      <c r="IP52" s="93"/>
      <c r="IQ52" s="93"/>
      <c r="IR52" s="93"/>
      <c r="IS52" s="93"/>
      <c r="IT52" s="93"/>
      <c r="IU52" s="93"/>
      <c r="IV52" s="93"/>
      <c r="IW52" s="93"/>
      <c r="IX52" s="93"/>
      <c r="IY52" s="93"/>
      <c r="IZ52" s="93"/>
      <c r="JA52" s="93"/>
      <c r="JB52" s="93"/>
      <c r="JC52" s="93"/>
      <c r="JD52" s="93"/>
      <c r="JE52" s="93"/>
      <c r="JF52" s="93"/>
      <c r="JG52" s="93"/>
      <c r="JH52" s="93"/>
      <c r="JI52" s="93"/>
      <c r="JJ52" s="93"/>
      <c r="JK52" s="93"/>
      <c r="JL52" s="93"/>
      <c r="JM52" s="93"/>
      <c r="JN52" s="93"/>
      <c r="JO52" s="93"/>
      <c r="JP52" s="93"/>
      <c r="JQ52" s="93"/>
      <c r="JR52" s="93"/>
      <c r="JS52" s="93"/>
      <c r="JT52" s="93"/>
      <c r="JU52" s="93"/>
      <c r="JV52" s="93"/>
      <c r="JW52" s="93"/>
      <c r="JX52" s="93"/>
      <c r="JY52" s="93"/>
      <c r="JZ52" s="93"/>
      <c r="KA52" s="93"/>
      <c r="KB52" s="93"/>
      <c r="KC52" s="93"/>
      <c r="KD52" s="93"/>
      <c r="KE52" s="93"/>
      <c r="KF52" s="93"/>
      <c r="KG52" s="93"/>
      <c r="KH52" s="93"/>
      <c r="KI52" s="93"/>
      <c r="KJ52" s="93"/>
      <c r="KK52" s="93"/>
      <c r="KL52" s="93"/>
      <c r="KM52" s="93"/>
      <c r="KN52" s="93"/>
      <c r="KO52" s="93"/>
      <c r="KP52" s="93"/>
      <c r="KQ52" s="93"/>
      <c r="KR52" s="93"/>
      <c r="KS52" s="93"/>
      <c r="KT52" s="93"/>
      <c r="KU52" s="93"/>
      <c r="KV52" s="93"/>
      <c r="KW52" s="93"/>
      <c r="KX52" s="93"/>
      <c r="KY52" s="93"/>
      <c r="KZ52" s="93"/>
      <c r="LA52" s="93"/>
      <c r="LB52" s="93"/>
      <c r="LC52" s="93"/>
      <c r="LD52" s="93"/>
      <c r="LE52" s="93"/>
      <c r="LF52" s="93"/>
      <c r="LG52"/>
      <c r="LH52"/>
      <c r="LI52"/>
      <c r="LJ52"/>
      <c r="LK52"/>
      <c r="LL52"/>
      <c r="LM52"/>
      <c r="LN52"/>
      <c r="LO52"/>
      <c r="LP52"/>
      <c r="LQ52"/>
      <c r="LR52"/>
    </row>
    <row r="53" spans="1:330" x14ac:dyDescent="0.35">
      <c r="A53"/>
      <c r="B53"/>
      <c r="C53"/>
      <c r="D53"/>
      <c r="E53"/>
      <c r="F5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CI53" s="93"/>
      <c r="CJ53" s="93"/>
      <c r="CK53" s="93"/>
      <c r="CL53" s="93"/>
      <c r="CM53" s="93"/>
      <c r="CN53" s="93"/>
      <c r="CO53" s="93"/>
      <c r="CP53" s="93"/>
      <c r="CQ53" s="93"/>
      <c r="CR53" s="93"/>
      <c r="CS53" s="93"/>
      <c r="CT53" s="93"/>
      <c r="CU53" s="93"/>
      <c r="CV53" s="93"/>
      <c r="CW53" s="93"/>
      <c r="CX53" s="93"/>
      <c r="CY53" s="93"/>
      <c r="CZ53" s="93"/>
      <c r="DA53" s="93"/>
      <c r="DB53" s="93"/>
      <c r="DC53" s="93"/>
      <c r="DD53" s="93"/>
      <c r="DE53" s="93"/>
      <c r="DF53" s="93"/>
      <c r="DG53" s="93"/>
      <c r="DH53" s="93"/>
      <c r="DI53" s="93"/>
      <c r="DJ53" s="93"/>
      <c r="DK53" s="93"/>
      <c r="DL53" s="93"/>
      <c r="DM53" s="93"/>
      <c r="DN53" s="93"/>
      <c r="DO53" s="93"/>
      <c r="DP53" s="93"/>
      <c r="DQ53" s="93"/>
      <c r="DR53" s="93"/>
      <c r="DS53" s="93"/>
      <c r="DT53" s="93"/>
      <c r="DU53" s="93"/>
      <c r="DV53" s="93"/>
      <c r="DW53" s="93"/>
      <c r="DX53" s="93"/>
      <c r="DY53" s="93"/>
      <c r="DZ53" s="93"/>
      <c r="EA53" s="93"/>
      <c r="EB53" s="93"/>
      <c r="EC53" s="93"/>
      <c r="ED53" s="93"/>
      <c r="EE53" s="93"/>
      <c r="EF53" s="93"/>
      <c r="EG53" s="93"/>
      <c r="EH53" s="93"/>
      <c r="EI53" s="93"/>
      <c r="EJ53" s="93"/>
      <c r="EK53" s="93"/>
      <c r="EL53" s="93"/>
      <c r="EM53" s="93"/>
      <c r="EN53" s="93"/>
      <c r="EO53" s="93"/>
      <c r="EP53" s="93"/>
      <c r="EQ53" s="93"/>
      <c r="ER53" s="93"/>
      <c r="ES53" s="93"/>
      <c r="ET53" s="93"/>
      <c r="EU53" s="93"/>
      <c r="EV53" s="93"/>
      <c r="EW53" s="93"/>
      <c r="EX53" s="93"/>
      <c r="EY53" s="93"/>
      <c r="EZ53" s="93"/>
      <c r="FA53" s="93"/>
      <c r="FB53" s="93"/>
      <c r="FC53" s="93"/>
      <c r="FD53" s="93"/>
      <c r="FE53" s="93"/>
      <c r="FF53" s="93"/>
      <c r="FG53" s="93"/>
      <c r="FH53" s="93"/>
      <c r="FI53" s="93"/>
      <c r="FJ53" s="93"/>
      <c r="FK53" s="93"/>
      <c r="FL53" s="93"/>
      <c r="FM53" s="93"/>
      <c r="FN53" s="93"/>
      <c r="FO53" s="93"/>
      <c r="FP53" s="93"/>
      <c r="FQ53" s="93"/>
      <c r="FR53" s="93"/>
      <c r="FS53" s="93"/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  <c r="GG53" s="93"/>
      <c r="GH53" s="93"/>
      <c r="GI53" s="93"/>
      <c r="GJ53" s="93"/>
      <c r="GK53" s="93"/>
      <c r="GL53" s="93"/>
      <c r="GM53" s="93"/>
      <c r="GN53" s="93"/>
      <c r="GO53" s="93"/>
      <c r="GP53" s="93"/>
      <c r="GQ53" s="93"/>
      <c r="GR53" s="93"/>
      <c r="GS53" s="93"/>
      <c r="GT53" s="93"/>
      <c r="GU53" s="93"/>
      <c r="GV53" s="93"/>
      <c r="GW53" s="93"/>
      <c r="GX53" s="93"/>
      <c r="GY53" s="93"/>
      <c r="GZ53" s="93"/>
      <c r="HA53" s="93"/>
      <c r="HB53" s="93"/>
      <c r="HC53" s="93"/>
      <c r="HD53" s="93"/>
      <c r="HE53" s="93"/>
      <c r="HF53" s="93"/>
      <c r="HG53" s="93"/>
      <c r="HH53" s="93"/>
      <c r="HI53" s="93"/>
      <c r="HJ53" s="93"/>
      <c r="HK53" s="93"/>
      <c r="HL53" s="93"/>
      <c r="HM53" s="93"/>
      <c r="HN53" s="93"/>
      <c r="HO53" s="93"/>
      <c r="HP53" s="93"/>
      <c r="HQ53" s="93"/>
      <c r="HR53" s="93"/>
      <c r="HS53" s="93"/>
      <c r="HT53" s="93"/>
      <c r="HU53" s="93"/>
      <c r="HV53" s="93"/>
      <c r="HW53" s="93"/>
      <c r="HX53" s="93"/>
      <c r="HY53" s="93"/>
      <c r="HZ53" s="93"/>
      <c r="IA53" s="93"/>
      <c r="IB53" s="93"/>
      <c r="IC53" s="93"/>
      <c r="ID53" s="93"/>
      <c r="IE53" s="93"/>
      <c r="IF53" s="93"/>
      <c r="IG53" s="93"/>
      <c r="IH53" s="93"/>
      <c r="II53" s="93"/>
      <c r="IJ53" s="93"/>
      <c r="IK53" s="93"/>
      <c r="IL53" s="93"/>
      <c r="IM53" s="93"/>
      <c r="IN53" s="93"/>
      <c r="IO53" s="93"/>
      <c r="IP53" s="93"/>
      <c r="IQ53" s="93"/>
      <c r="IR53" s="93"/>
      <c r="IS53" s="93"/>
      <c r="IT53" s="93"/>
      <c r="IU53" s="93"/>
      <c r="IV53" s="93"/>
      <c r="IW53" s="93"/>
      <c r="IX53" s="93"/>
      <c r="IY53" s="93"/>
      <c r="IZ53" s="93"/>
      <c r="JA53" s="93"/>
      <c r="JB53" s="93"/>
      <c r="JC53" s="93"/>
      <c r="JD53" s="93"/>
      <c r="JE53" s="93"/>
      <c r="JF53" s="93"/>
      <c r="JG53" s="93"/>
      <c r="JH53" s="93"/>
      <c r="JI53" s="93"/>
      <c r="JJ53" s="93"/>
      <c r="JK53" s="93"/>
      <c r="JL53" s="93"/>
      <c r="JM53" s="93"/>
      <c r="JN53" s="93"/>
      <c r="JO53" s="93"/>
      <c r="JP53" s="93"/>
      <c r="JQ53" s="93"/>
      <c r="JR53" s="93"/>
      <c r="JS53" s="93"/>
      <c r="JT53" s="93"/>
      <c r="JU53" s="93"/>
      <c r="JV53" s="93"/>
      <c r="JW53" s="93"/>
      <c r="JX53" s="93"/>
      <c r="JY53" s="93"/>
      <c r="JZ53" s="93"/>
      <c r="KA53" s="93"/>
      <c r="KB53" s="93"/>
      <c r="KC53" s="93"/>
      <c r="KD53" s="93"/>
      <c r="KE53" s="93"/>
      <c r="KF53" s="93"/>
      <c r="KG53" s="93"/>
      <c r="KH53" s="93"/>
      <c r="KI53" s="93"/>
      <c r="KJ53" s="93"/>
      <c r="KK53" s="93"/>
      <c r="KL53" s="93"/>
      <c r="KM53" s="93"/>
      <c r="KN53" s="93"/>
      <c r="KO53" s="93"/>
      <c r="KP53" s="93"/>
      <c r="KQ53" s="93"/>
      <c r="KR53" s="93"/>
      <c r="KS53" s="93"/>
      <c r="KT53" s="93"/>
      <c r="KU53" s="93"/>
      <c r="KV53" s="93"/>
      <c r="KW53" s="93"/>
      <c r="KX53" s="93"/>
      <c r="KY53" s="93"/>
      <c r="KZ53" s="93"/>
      <c r="LA53" s="93"/>
      <c r="LB53" s="93"/>
      <c r="LC53" s="93"/>
      <c r="LD53" s="93"/>
      <c r="LE53" s="93"/>
      <c r="LF53" s="93"/>
      <c r="LG53"/>
      <c r="LH53"/>
      <c r="LI53"/>
      <c r="LJ53"/>
      <c r="LK53"/>
      <c r="LL53"/>
      <c r="LM53"/>
      <c r="LN53"/>
      <c r="LO53"/>
      <c r="LP53"/>
      <c r="LQ53"/>
      <c r="LR53"/>
    </row>
    <row r="54" spans="1:330" x14ac:dyDescent="0.35">
      <c r="A54"/>
      <c r="B54"/>
      <c r="C54"/>
      <c r="D54"/>
      <c r="E54"/>
      <c r="F54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CI54" s="93"/>
      <c r="CJ54" s="93"/>
      <c r="CK54" s="93"/>
      <c r="CL54" s="93"/>
      <c r="CM54" s="93"/>
      <c r="CN54" s="93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3"/>
      <c r="DA54" s="93"/>
      <c r="DB54" s="93"/>
      <c r="DC54" s="93"/>
      <c r="DD54" s="93"/>
      <c r="DE54" s="93"/>
      <c r="DF54" s="93"/>
      <c r="DG54" s="93"/>
      <c r="DH54" s="93"/>
      <c r="DI54" s="93"/>
      <c r="DJ54" s="93"/>
      <c r="DK54" s="93"/>
      <c r="DL54" s="93"/>
      <c r="DM54" s="93"/>
      <c r="DN54" s="93"/>
      <c r="DO54" s="93"/>
      <c r="DP54" s="93"/>
      <c r="DQ54" s="93"/>
      <c r="DR54" s="93"/>
      <c r="DS54" s="93"/>
      <c r="DT54" s="93"/>
      <c r="DU54" s="93"/>
      <c r="DV54" s="93"/>
      <c r="DW54" s="93"/>
      <c r="DX54" s="93"/>
      <c r="DY54" s="93"/>
      <c r="DZ54" s="93"/>
      <c r="EA54" s="93"/>
      <c r="EB54" s="93"/>
      <c r="EC54" s="93"/>
      <c r="ED54" s="93"/>
      <c r="EE54" s="93"/>
      <c r="EF54" s="93"/>
      <c r="EG54" s="93"/>
      <c r="EH54" s="93"/>
      <c r="EI54" s="93"/>
      <c r="EJ54" s="93"/>
      <c r="EK54" s="93"/>
      <c r="EL54" s="93"/>
      <c r="EM54" s="93"/>
      <c r="EN54" s="93"/>
      <c r="EO54" s="93"/>
      <c r="EP54" s="93"/>
      <c r="EQ54" s="93"/>
      <c r="ER54" s="93"/>
      <c r="ES54" s="93"/>
      <c r="ET54" s="93"/>
      <c r="EU54" s="93"/>
      <c r="EV54" s="93"/>
      <c r="EW54" s="93"/>
      <c r="EX54" s="93"/>
      <c r="EY54" s="93"/>
      <c r="EZ54" s="93"/>
      <c r="FA54" s="93"/>
      <c r="FB54" s="93"/>
      <c r="FC54" s="93"/>
      <c r="FD54" s="93"/>
      <c r="FE54" s="93"/>
      <c r="FF54" s="93"/>
      <c r="FG54" s="93"/>
      <c r="FH54" s="93"/>
      <c r="FI54" s="93"/>
      <c r="FJ54" s="93"/>
      <c r="FK54" s="93"/>
      <c r="FL54" s="93"/>
      <c r="FM54" s="93"/>
      <c r="FN54" s="93"/>
      <c r="FO54" s="93"/>
      <c r="FP54" s="93"/>
      <c r="FQ54" s="93"/>
      <c r="FR54" s="93"/>
      <c r="FS54" s="93"/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  <c r="GG54" s="93"/>
      <c r="GH54" s="93"/>
      <c r="GI54" s="93"/>
      <c r="GJ54" s="93"/>
      <c r="GK54" s="93"/>
      <c r="GL54" s="93"/>
      <c r="GM54" s="93"/>
      <c r="GN54" s="93"/>
      <c r="GO54" s="93"/>
      <c r="GP54" s="93"/>
      <c r="GQ54" s="93"/>
      <c r="GR54" s="93"/>
      <c r="GS54" s="93"/>
      <c r="GT54" s="93"/>
      <c r="GU54" s="93"/>
      <c r="GV54" s="93"/>
      <c r="GW54" s="93"/>
      <c r="GX54" s="93"/>
      <c r="GY54" s="93"/>
      <c r="GZ54" s="93"/>
      <c r="HA54" s="93"/>
      <c r="HB54" s="93"/>
      <c r="HC54" s="93"/>
      <c r="HD54" s="93"/>
      <c r="HE54" s="93"/>
      <c r="HF54" s="93"/>
      <c r="HG54" s="93"/>
      <c r="HH54" s="93"/>
      <c r="HI54" s="93"/>
      <c r="HJ54" s="93"/>
      <c r="HK54" s="93"/>
      <c r="HL54" s="93"/>
      <c r="HM54" s="93"/>
      <c r="HN54" s="93"/>
      <c r="HO54" s="93"/>
      <c r="HP54" s="93"/>
      <c r="HQ54" s="93"/>
      <c r="HR54" s="93"/>
      <c r="HS54" s="93"/>
      <c r="HT54" s="93"/>
      <c r="HU54" s="93"/>
      <c r="HV54" s="93"/>
      <c r="HW54" s="93"/>
      <c r="HX54" s="93"/>
      <c r="HY54" s="93"/>
      <c r="HZ54" s="93"/>
      <c r="IA54" s="93"/>
      <c r="IB54" s="93"/>
      <c r="IC54" s="93"/>
      <c r="ID54" s="93"/>
      <c r="IE54" s="93"/>
      <c r="IF54" s="93"/>
      <c r="IG54" s="93"/>
      <c r="IH54" s="93"/>
      <c r="II54" s="93"/>
      <c r="IJ54" s="93"/>
      <c r="IK54" s="93"/>
      <c r="IL54" s="93"/>
      <c r="IM54" s="93"/>
      <c r="IN54" s="93"/>
      <c r="IO54" s="93"/>
      <c r="IP54" s="93"/>
      <c r="IQ54" s="93"/>
      <c r="IR54" s="93"/>
      <c r="IS54" s="93"/>
      <c r="IT54" s="93"/>
      <c r="IU54" s="93"/>
      <c r="IV54" s="93"/>
      <c r="IW54" s="93"/>
      <c r="IX54" s="93"/>
      <c r="IY54" s="93"/>
      <c r="IZ54" s="93"/>
      <c r="JA54" s="93"/>
      <c r="JB54" s="93"/>
      <c r="JC54" s="93"/>
      <c r="JD54" s="93"/>
      <c r="JE54" s="93"/>
      <c r="JF54" s="93"/>
      <c r="JG54" s="93"/>
      <c r="JH54" s="93"/>
      <c r="JI54" s="93"/>
      <c r="JJ54" s="93"/>
      <c r="JK54" s="93"/>
      <c r="JL54" s="93"/>
      <c r="JM54" s="93"/>
      <c r="JN54" s="93"/>
      <c r="JO54" s="93"/>
      <c r="JP54" s="93"/>
      <c r="JQ54" s="93"/>
      <c r="JR54" s="93"/>
      <c r="JS54" s="93"/>
      <c r="JT54" s="93"/>
      <c r="JU54" s="93"/>
      <c r="JV54" s="93"/>
      <c r="JW54" s="93"/>
      <c r="JX54" s="93"/>
      <c r="JY54" s="93"/>
      <c r="JZ54" s="93"/>
      <c r="KA54" s="93"/>
      <c r="KB54" s="93"/>
      <c r="KC54" s="93"/>
      <c r="KD54" s="93"/>
      <c r="KE54" s="93"/>
      <c r="KF54" s="93"/>
      <c r="KG54" s="93"/>
      <c r="KH54" s="93"/>
      <c r="KI54" s="93"/>
      <c r="KJ54" s="93"/>
      <c r="KK54" s="93"/>
      <c r="KL54" s="93"/>
      <c r="KM54" s="93"/>
      <c r="KN54" s="93"/>
      <c r="KO54" s="93"/>
      <c r="KP54" s="93"/>
      <c r="KQ54" s="93"/>
      <c r="KR54" s="93"/>
      <c r="KS54" s="93"/>
      <c r="KT54" s="93"/>
      <c r="KU54" s="93"/>
      <c r="KV54" s="93"/>
      <c r="KW54" s="93"/>
      <c r="KX54" s="93"/>
      <c r="KY54" s="93"/>
      <c r="KZ54" s="93"/>
      <c r="LA54" s="93"/>
      <c r="LB54" s="93"/>
      <c r="LC54" s="93"/>
      <c r="LD54" s="93"/>
      <c r="LE54" s="93"/>
      <c r="LF54" s="93"/>
      <c r="LG54"/>
      <c r="LH54"/>
      <c r="LI54"/>
      <c r="LJ54"/>
      <c r="LK54"/>
      <c r="LL54"/>
      <c r="LM54"/>
      <c r="LN54"/>
      <c r="LO54"/>
      <c r="LP54"/>
      <c r="LQ54"/>
      <c r="LR54"/>
    </row>
    <row r="55" spans="1:330" x14ac:dyDescent="0.35">
      <c r="A55"/>
      <c r="B55"/>
      <c r="C55"/>
      <c r="D55"/>
      <c r="E55"/>
      <c r="F55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  <c r="BG55" s="93"/>
      <c r="BH55" s="93"/>
      <c r="BI55" s="93"/>
      <c r="BJ55" s="93"/>
      <c r="BK55" s="93"/>
      <c r="BL55" s="93"/>
      <c r="BM55" s="93"/>
      <c r="BN55" s="93"/>
      <c r="BO55" s="93"/>
      <c r="BP55" s="93"/>
      <c r="BQ55" s="93"/>
      <c r="BR55" s="93"/>
      <c r="BS55" s="93"/>
      <c r="BT55" s="93"/>
      <c r="BU55" s="93"/>
      <c r="BV55" s="93"/>
      <c r="BW55" s="93"/>
      <c r="BX55" s="93"/>
      <c r="BY55" s="93"/>
      <c r="BZ55" s="93"/>
      <c r="CA55" s="93"/>
      <c r="CB55" s="93"/>
      <c r="CC55" s="93"/>
      <c r="CD55" s="93"/>
      <c r="CE55" s="93"/>
      <c r="CF55" s="93"/>
      <c r="CG55" s="93"/>
      <c r="CH55" s="93"/>
      <c r="CI55" s="93"/>
      <c r="CJ55" s="93"/>
      <c r="CK55" s="93"/>
      <c r="CL55" s="93"/>
      <c r="CM55" s="93"/>
      <c r="CN55" s="93"/>
      <c r="CO55" s="93"/>
      <c r="CP55" s="93"/>
      <c r="CQ55" s="93"/>
      <c r="CR55" s="93"/>
      <c r="CS55" s="93"/>
      <c r="CT55" s="93"/>
      <c r="CU55" s="93"/>
      <c r="CV55" s="93"/>
      <c r="CW55" s="93"/>
      <c r="CX55" s="93"/>
      <c r="CY55" s="93"/>
      <c r="CZ55" s="93"/>
      <c r="DA55" s="93"/>
      <c r="DB55" s="93"/>
      <c r="DC55" s="93"/>
      <c r="DD55" s="93"/>
      <c r="DE55" s="93"/>
      <c r="DF55" s="93"/>
      <c r="DG55" s="93"/>
      <c r="DH55" s="93"/>
      <c r="DI55" s="93"/>
      <c r="DJ55" s="93"/>
      <c r="DK55" s="93"/>
      <c r="DL55" s="93"/>
      <c r="DM55" s="93"/>
      <c r="DN55" s="93"/>
      <c r="DO55" s="93"/>
      <c r="DP55" s="93"/>
      <c r="DQ55" s="93"/>
      <c r="DR55" s="93"/>
      <c r="DS55" s="93"/>
      <c r="DT55" s="93"/>
      <c r="DU55" s="93"/>
      <c r="DV55" s="93"/>
      <c r="DW55" s="93"/>
      <c r="DX55" s="93"/>
      <c r="DY55" s="93"/>
      <c r="DZ55" s="93"/>
      <c r="EA55" s="93"/>
      <c r="EB55" s="93"/>
      <c r="EC55" s="93"/>
      <c r="ED55" s="93"/>
      <c r="EE55" s="93"/>
      <c r="EF55" s="93"/>
      <c r="EG55" s="93"/>
      <c r="EH55" s="93"/>
      <c r="EI55" s="93"/>
      <c r="EJ55" s="93"/>
      <c r="EK55" s="93"/>
      <c r="EL55" s="93"/>
      <c r="EM55" s="93"/>
      <c r="EN55" s="93"/>
      <c r="EO55" s="93"/>
      <c r="EP55" s="93"/>
      <c r="EQ55" s="93"/>
      <c r="ER55" s="93"/>
      <c r="ES55" s="93"/>
      <c r="ET55" s="93"/>
      <c r="EU55" s="93"/>
      <c r="EV55" s="93"/>
      <c r="EW55" s="93"/>
      <c r="EX55" s="93"/>
      <c r="EY55" s="93"/>
      <c r="EZ55" s="93"/>
      <c r="FA55" s="93"/>
      <c r="FB55" s="93"/>
      <c r="FC55" s="93"/>
      <c r="FD55" s="93"/>
      <c r="FE55" s="93"/>
      <c r="FF55" s="93"/>
      <c r="FG55" s="93"/>
      <c r="FH55" s="93"/>
      <c r="FI55" s="93"/>
      <c r="FJ55" s="93"/>
      <c r="FK55" s="93"/>
      <c r="FL55" s="93"/>
      <c r="FM55" s="93"/>
      <c r="FN55" s="93"/>
      <c r="FO55" s="93"/>
      <c r="FP55" s="93"/>
      <c r="FQ55" s="93"/>
      <c r="FR55" s="93"/>
      <c r="FS55" s="93"/>
      <c r="FT55" s="93"/>
      <c r="FU55" s="93"/>
      <c r="FV55" s="93"/>
      <c r="FW55" s="93"/>
      <c r="FX55" s="93"/>
      <c r="FY55" s="93"/>
      <c r="FZ55" s="93"/>
      <c r="GA55" s="93"/>
      <c r="GB55" s="93"/>
      <c r="GC55" s="93"/>
      <c r="GD55" s="93"/>
      <c r="GE55" s="93"/>
      <c r="GF55" s="93"/>
      <c r="GG55" s="93"/>
      <c r="GH55" s="93"/>
      <c r="GI55" s="93"/>
      <c r="GJ55" s="93"/>
      <c r="GK55" s="93"/>
      <c r="GL55" s="93"/>
      <c r="GM55" s="93"/>
      <c r="GN55" s="93"/>
      <c r="GO55" s="93"/>
      <c r="GP55" s="93"/>
      <c r="GQ55" s="93"/>
      <c r="GR55" s="93"/>
      <c r="GS55" s="93"/>
      <c r="GT55" s="93"/>
      <c r="GU55" s="93"/>
      <c r="GV55" s="93"/>
      <c r="GW55" s="93"/>
      <c r="GX55" s="93"/>
      <c r="GY55" s="93"/>
      <c r="GZ55" s="93"/>
      <c r="HA55" s="93"/>
      <c r="HB55" s="93"/>
      <c r="HC55" s="93"/>
      <c r="HD55" s="93"/>
      <c r="HE55" s="93"/>
      <c r="HF55" s="93"/>
      <c r="HG55" s="93"/>
      <c r="HH55" s="93"/>
      <c r="HI55" s="93"/>
      <c r="HJ55" s="93"/>
      <c r="HK55" s="93"/>
      <c r="HL55" s="93"/>
      <c r="HM55" s="93"/>
      <c r="HN55" s="93"/>
      <c r="HO55" s="93"/>
      <c r="HP55" s="93"/>
      <c r="HQ55" s="93"/>
      <c r="HR55" s="93"/>
      <c r="HS55" s="93"/>
      <c r="HT55" s="93"/>
      <c r="HU55" s="93"/>
      <c r="HV55" s="93"/>
      <c r="HW55" s="93"/>
      <c r="HX55" s="93"/>
      <c r="HY55" s="93"/>
      <c r="HZ55" s="93"/>
      <c r="IA55" s="93"/>
      <c r="IB55" s="93"/>
      <c r="IC55" s="93"/>
      <c r="ID55" s="93"/>
      <c r="IE55" s="93"/>
      <c r="IF55" s="93"/>
      <c r="IG55" s="93"/>
      <c r="IH55" s="93"/>
      <c r="II55" s="93"/>
      <c r="IJ55" s="93"/>
      <c r="IK55" s="93"/>
      <c r="IL55" s="93"/>
      <c r="IM55" s="93"/>
      <c r="IN55" s="93"/>
      <c r="IO55" s="93"/>
      <c r="IP55" s="93"/>
      <c r="IQ55" s="93"/>
      <c r="IR55" s="93"/>
      <c r="IS55" s="93"/>
      <c r="IT55" s="93"/>
      <c r="IU55" s="93"/>
      <c r="IV55" s="93"/>
      <c r="IW55" s="93"/>
      <c r="IX55" s="93"/>
      <c r="IY55" s="93"/>
      <c r="IZ55" s="93"/>
      <c r="JA55" s="93"/>
      <c r="JB55" s="93"/>
      <c r="JC55" s="93"/>
      <c r="JD55" s="93"/>
      <c r="JE55" s="93"/>
      <c r="JF55" s="93"/>
      <c r="JG55" s="93"/>
      <c r="JH55" s="93"/>
      <c r="JI55" s="93"/>
      <c r="JJ55" s="93"/>
      <c r="JK55" s="93"/>
      <c r="JL55" s="93"/>
      <c r="JM55" s="93"/>
      <c r="JN55" s="93"/>
      <c r="JO55" s="93"/>
      <c r="JP55" s="93"/>
      <c r="JQ55" s="93"/>
      <c r="JR55" s="93"/>
      <c r="JS55" s="93"/>
      <c r="JT55" s="93"/>
      <c r="JU55" s="93"/>
      <c r="JV55" s="93"/>
      <c r="JW55" s="93"/>
      <c r="JX55" s="93"/>
      <c r="JY55" s="93"/>
      <c r="JZ55" s="93"/>
      <c r="KA55" s="93"/>
      <c r="KB55" s="93"/>
      <c r="KC55" s="93"/>
      <c r="KD55" s="93"/>
      <c r="KE55" s="93"/>
      <c r="KF55" s="93"/>
      <c r="KG55" s="93"/>
      <c r="KH55" s="93"/>
      <c r="KI55" s="93"/>
      <c r="KJ55" s="93"/>
      <c r="KK55" s="93"/>
      <c r="KL55" s="93"/>
      <c r="KM55" s="93"/>
      <c r="KN55" s="93"/>
      <c r="KO55" s="93"/>
      <c r="KP55" s="93"/>
      <c r="KQ55" s="93"/>
      <c r="KR55" s="93"/>
      <c r="KS55" s="93"/>
      <c r="KT55" s="93"/>
      <c r="KU55" s="93"/>
      <c r="KV55" s="93"/>
      <c r="KW55" s="93"/>
      <c r="KX55" s="93"/>
      <c r="KY55" s="93"/>
      <c r="KZ55" s="93"/>
      <c r="LA55" s="93"/>
      <c r="LB55" s="93"/>
      <c r="LC55" s="93"/>
      <c r="LD55" s="93"/>
      <c r="LE55" s="93"/>
      <c r="LF55" s="93"/>
      <c r="LG55"/>
      <c r="LH55"/>
      <c r="LI55"/>
      <c r="LJ55"/>
      <c r="LK55"/>
      <c r="LL55"/>
      <c r="LM55"/>
      <c r="LN55"/>
      <c r="LO55"/>
      <c r="LP55"/>
      <c r="LQ55"/>
      <c r="LR55"/>
    </row>
    <row r="56" spans="1:330" x14ac:dyDescent="0.35">
      <c r="A56"/>
      <c r="B56"/>
      <c r="C56"/>
      <c r="D56"/>
      <c r="E56"/>
      <c r="F56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3"/>
      <c r="CF56" s="93"/>
      <c r="CG56" s="93"/>
      <c r="CH56" s="93"/>
      <c r="CI56" s="93"/>
      <c r="CJ56" s="93"/>
      <c r="CK56" s="93"/>
      <c r="CL56" s="93"/>
      <c r="CM56" s="93"/>
      <c r="CN56" s="93"/>
      <c r="CO56" s="93"/>
      <c r="CP56" s="93"/>
      <c r="CQ56" s="93"/>
      <c r="CR56" s="93"/>
      <c r="CS56" s="93"/>
      <c r="CT56" s="93"/>
      <c r="CU56" s="93"/>
      <c r="CV56" s="93"/>
      <c r="CW56" s="93"/>
      <c r="CX56" s="93"/>
      <c r="CY56" s="93"/>
      <c r="CZ56" s="93"/>
      <c r="DA56" s="93"/>
      <c r="DB56" s="93"/>
      <c r="DC56" s="93"/>
      <c r="DD56" s="93"/>
      <c r="DE56" s="93"/>
      <c r="DF56" s="93"/>
      <c r="DG56" s="93"/>
      <c r="DH56" s="93"/>
      <c r="DI56" s="93"/>
      <c r="DJ56" s="93"/>
      <c r="DK56" s="93"/>
      <c r="DL56" s="93"/>
      <c r="DM56" s="93"/>
      <c r="DN56" s="93"/>
      <c r="DO56" s="93"/>
      <c r="DP56" s="93"/>
      <c r="DQ56" s="93"/>
      <c r="DR56" s="93"/>
      <c r="DS56" s="93"/>
      <c r="DT56" s="93"/>
      <c r="DU56" s="93"/>
      <c r="DV56" s="93"/>
      <c r="DW56" s="93"/>
      <c r="DX56" s="93"/>
      <c r="DY56" s="93"/>
      <c r="DZ56" s="93"/>
      <c r="EA56" s="93"/>
      <c r="EB56" s="93"/>
      <c r="EC56" s="93"/>
      <c r="ED56" s="93"/>
      <c r="EE56" s="93"/>
      <c r="EF56" s="93"/>
      <c r="EG56" s="93"/>
      <c r="EH56" s="93"/>
      <c r="EI56" s="93"/>
      <c r="EJ56" s="93"/>
      <c r="EK56" s="93"/>
      <c r="EL56" s="93"/>
      <c r="EM56" s="93"/>
      <c r="EN56" s="93"/>
      <c r="EO56" s="93"/>
      <c r="EP56" s="93"/>
      <c r="EQ56" s="93"/>
      <c r="ER56" s="93"/>
      <c r="ES56" s="93"/>
      <c r="ET56" s="93"/>
      <c r="EU56" s="93"/>
      <c r="EV56" s="93"/>
      <c r="EW56" s="93"/>
      <c r="EX56" s="93"/>
      <c r="EY56" s="93"/>
      <c r="EZ56" s="93"/>
      <c r="FA56" s="93"/>
      <c r="FB56" s="93"/>
      <c r="FC56" s="93"/>
      <c r="FD56" s="93"/>
      <c r="FE56" s="93"/>
      <c r="FF56" s="93"/>
      <c r="FG56" s="93"/>
      <c r="FH56" s="93"/>
      <c r="FI56" s="93"/>
      <c r="FJ56" s="93"/>
      <c r="FK56" s="93"/>
      <c r="FL56" s="93"/>
      <c r="FM56" s="93"/>
      <c r="FN56" s="93"/>
      <c r="FO56" s="93"/>
      <c r="FP56" s="93"/>
      <c r="FQ56" s="93"/>
      <c r="FR56" s="93"/>
      <c r="FS56" s="93"/>
      <c r="FT56" s="93"/>
      <c r="FU56" s="93"/>
      <c r="FV56" s="93"/>
      <c r="FW56" s="93"/>
      <c r="FX56" s="93"/>
      <c r="FY56" s="93"/>
      <c r="FZ56" s="93"/>
      <c r="GA56" s="93"/>
      <c r="GB56" s="93"/>
      <c r="GC56" s="93"/>
      <c r="GD56" s="93"/>
      <c r="GE56" s="93"/>
      <c r="GF56" s="93"/>
      <c r="GG56" s="93"/>
      <c r="GH56" s="93"/>
      <c r="GI56" s="93"/>
      <c r="GJ56" s="93"/>
      <c r="GK56" s="93"/>
      <c r="GL56" s="93"/>
      <c r="GM56" s="93"/>
      <c r="GN56" s="93"/>
      <c r="GO56" s="93"/>
      <c r="GP56" s="93"/>
      <c r="GQ56" s="93"/>
      <c r="GR56" s="93"/>
      <c r="GS56" s="93"/>
      <c r="GT56" s="93"/>
      <c r="GU56" s="93"/>
      <c r="GV56" s="93"/>
      <c r="GW56" s="93"/>
      <c r="GX56" s="93"/>
      <c r="GY56" s="93"/>
      <c r="GZ56" s="93"/>
      <c r="HA56" s="93"/>
      <c r="HB56" s="93"/>
      <c r="HC56" s="93"/>
      <c r="HD56" s="93"/>
      <c r="HE56" s="93"/>
      <c r="HF56" s="93"/>
      <c r="HG56" s="93"/>
      <c r="HH56" s="93"/>
      <c r="HI56" s="93"/>
      <c r="HJ56" s="93"/>
      <c r="HK56" s="93"/>
      <c r="HL56" s="93"/>
      <c r="HM56" s="93"/>
      <c r="HN56" s="93"/>
      <c r="HO56" s="93"/>
      <c r="HP56" s="93"/>
      <c r="HQ56" s="93"/>
      <c r="HR56" s="93"/>
      <c r="HS56" s="93"/>
      <c r="HT56" s="93"/>
      <c r="HU56" s="93"/>
      <c r="HV56" s="93"/>
      <c r="HW56" s="93"/>
      <c r="HX56" s="93"/>
      <c r="HY56" s="93"/>
      <c r="HZ56" s="93"/>
      <c r="IA56" s="93"/>
      <c r="IB56" s="93"/>
      <c r="IC56" s="93"/>
      <c r="ID56" s="93"/>
      <c r="IE56" s="93"/>
      <c r="IF56" s="93"/>
      <c r="IG56" s="93"/>
      <c r="IH56" s="93"/>
      <c r="II56" s="93"/>
      <c r="IJ56" s="93"/>
      <c r="IK56" s="93"/>
      <c r="IL56" s="93"/>
      <c r="IM56" s="93"/>
      <c r="IN56" s="93"/>
      <c r="IO56" s="93"/>
      <c r="IP56" s="93"/>
      <c r="IQ56" s="93"/>
      <c r="IR56" s="93"/>
      <c r="IS56" s="93"/>
      <c r="IT56" s="93"/>
      <c r="IU56" s="93"/>
      <c r="IV56" s="93"/>
      <c r="IW56" s="93"/>
      <c r="IX56" s="93"/>
      <c r="IY56" s="93"/>
      <c r="IZ56" s="93"/>
      <c r="JA56" s="93"/>
      <c r="JB56" s="93"/>
      <c r="JC56" s="93"/>
      <c r="JD56" s="93"/>
      <c r="JE56" s="93"/>
      <c r="JF56" s="93"/>
      <c r="JG56" s="93"/>
      <c r="JH56" s="93"/>
      <c r="JI56" s="93"/>
      <c r="JJ56" s="93"/>
      <c r="JK56" s="93"/>
      <c r="JL56" s="93"/>
      <c r="JM56" s="93"/>
      <c r="JN56" s="93"/>
      <c r="JO56" s="93"/>
      <c r="JP56" s="93"/>
      <c r="JQ56" s="93"/>
      <c r="JR56" s="93"/>
      <c r="JS56" s="93"/>
      <c r="JT56" s="93"/>
      <c r="JU56" s="93"/>
      <c r="JV56" s="93"/>
      <c r="JW56" s="93"/>
      <c r="JX56" s="93"/>
      <c r="JY56" s="93"/>
      <c r="JZ56" s="93"/>
      <c r="KA56" s="93"/>
      <c r="KB56" s="93"/>
      <c r="KC56" s="93"/>
      <c r="KD56" s="93"/>
      <c r="KE56" s="93"/>
      <c r="KF56" s="93"/>
      <c r="KG56" s="93"/>
      <c r="KH56" s="93"/>
      <c r="KI56" s="93"/>
      <c r="KJ56" s="93"/>
      <c r="KK56" s="93"/>
      <c r="KL56" s="93"/>
      <c r="KM56" s="93"/>
      <c r="KN56" s="93"/>
      <c r="KO56" s="93"/>
      <c r="KP56" s="93"/>
      <c r="KQ56" s="93"/>
      <c r="KR56" s="93"/>
      <c r="KS56" s="93"/>
      <c r="KT56" s="93"/>
      <c r="KU56" s="93"/>
      <c r="KV56" s="93"/>
      <c r="KW56" s="93"/>
      <c r="KX56" s="93"/>
      <c r="KY56" s="93"/>
      <c r="KZ56" s="93"/>
      <c r="LA56" s="93"/>
      <c r="LB56" s="93"/>
      <c r="LC56" s="93"/>
      <c r="LD56" s="93"/>
      <c r="LE56" s="93"/>
      <c r="LF56" s="93"/>
      <c r="LG56"/>
      <c r="LH56"/>
      <c r="LI56"/>
      <c r="LJ56"/>
      <c r="LK56"/>
      <c r="LL56"/>
      <c r="LM56"/>
      <c r="LN56"/>
      <c r="LO56"/>
      <c r="LP56"/>
      <c r="LQ56"/>
      <c r="LR56"/>
    </row>
    <row r="57" spans="1:330" x14ac:dyDescent="0.35">
      <c r="A57"/>
      <c r="B57"/>
      <c r="C57"/>
      <c r="D57"/>
      <c r="E57"/>
      <c r="F57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  <c r="CB57" s="93"/>
      <c r="CC57" s="93"/>
      <c r="CD57" s="93"/>
      <c r="CE57" s="93"/>
      <c r="CF57" s="93"/>
      <c r="CG57" s="93"/>
      <c r="CH57" s="93"/>
      <c r="CI57" s="93"/>
      <c r="CJ57" s="93"/>
      <c r="CK57" s="93"/>
      <c r="CL57" s="93"/>
      <c r="CM57" s="93"/>
      <c r="CN57" s="93"/>
      <c r="CO57" s="93"/>
      <c r="CP57" s="93"/>
      <c r="CQ57" s="93"/>
      <c r="CR57" s="93"/>
      <c r="CS57" s="93"/>
      <c r="CT57" s="93"/>
      <c r="CU57" s="93"/>
      <c r="CV57" s="93"/>
      <c r="CW57" s="93"/>
      <c r="CX57" s="93"/>
      <c r="CY57" s="93"/>
      <c r="CZ57" s="93"/>
      <c r="DA57" s="93"/>
      <c r="DB57" s="93"/>
      <c r="DC57" s="93"/>
      <c r="DD57" s="93"/>
      <c r="DE57" s="93"/>
      <c r="DF57" s="93"/>
      <c r="DG57" s="93"/>
      <c r="DH57" s="93"/>
      <c r="DI57" s="93"/>
      <c r="DJ57" s="93"/>
      <c r="DK57" s="93"/>
      <c r="DL57" s="93"/>
      <c r="DM57" s="93"/>
      <c r="DN57" s="93"/>
      <c r="DO57" s="93"/>
      <c r="DP57" s="93"/>
      <c r="DQ57" s="93"/>
      <c r="DR57" s="93"/>
      <c r="DS57" s="93"/>
      <c r="DT57" s="93"/>
      <c r="DU57" s="93"/>
      <c r="DV57" s="93"/>
      <c r="DW57" s="93"/>
      <c r="DX57" s="93"/>
      <c r="DY57" s="93"/>
      <c r="DZ57" s="93"/>
      <c r="EA57" s="93"/>
      <c r="EB57" s="93"/>
      <c r="EC57" s="93"/>
      <c r="ED57" s="93"/>
      <c r="EE57" s="93"/>
      <c r="EF57" s="93"/>
      <c r="EG57" s="93"/>
      <c r="EH57" s="93"/>
      <c r="EI57" s="93"/>
      <c r="EJ57" s="93"/>
      <c r="EK57" s="93"/>
      <c r="EL57" s="93"/>
      <c r="EM57" s="93"/>
      <c r="EN57" s="93"/>
      <c r="EO57" s="93"/>
      <c r="EP57" s="93"/>
      <c r="EQ57" s="93"/>
      <c r="ER57" s="93"/>
      <c r="ES57" s="93"/>
      <c r="ET57" s="93"/>
      <c r="EU57" s="93"/>
      <c r="EV57" s="93"/>
      <c r="EW57" s="93"/>
      <c r="EX57" s="93"/>
      <c r="EY57" s="93"/>
      <c r="EZ57" s="93"/>
      <c r="FA57" s="93"/>
      <c r="FB57" s="93"/>
      <c r="FC57" s="93"/>
      <c r="FD57" s="93"/>
      <c r="FE57" s="93"/>
      <c r="FF57" s="93"/>
      <c r="FG57" s="93"/>
      <c r="FH57" s="93"/>
      <c r="FI57" s="93"/>
      <c r="FJ57" s="93"/>
      <c r="FK57" s="93"/>
      <c r="FL57" s="93"/>
      <c r="FM57" s="93"/>
      <c r="FN57" s="93"/>
      <c r="FO57" s="93"/>
      <c r="FP57" s="93"/>
      <c r="FQ57" s="93"/>
      <c r="FR57" s="93"/>
      <c r="FS57" s="93"/>
      <c r="FT57" s="93"/>
      <c r="FU57" s="93"/>
      <c r="FV57" s="93"/>
      <c r="FW57" s="93"/>
      <c r="FX57" s="93"/>
      <c r="FY57" s="93"/>
      <c r="FZ57" s="93"/>
      <c r="GA57" s="93"/>
      <c r="GB57" s="93"/>
      <c r="GC57" s="93"/>
      <c r="GD57" s="93"/>
      <c r="GE57" s="93"/>
      <c r="GF57" s="93"/>
      <c r="GG57" s="93"/>
      <c r="GH57" s="93"/>
      <c r="GI57" s="93"/>
      <c r="GJ57" s="93"/>
      <c r="GK57" s="93"/>
      <c r="GL57" s="93"/>
      <c r="GM57" s="93"/>
      <c r="GN57" s="93"/>
      <c r="GO57" s="93"/>
      <c r="GP57" s="93"/>
      <c r="GQ57" s="93"/>
      <c r="GR57" s="93"/>
      <c r="GS57" s="93"/>
      <c r="GT57" s="93"/>
      <c r="GU57" s="93"/>
      <c r="GV57" s="93"/>
      <c r="GW57" s="93"/>
      <c r="GX57" s="93"/>
      <c r="GY57" s="93"/>
      <c r="GZ57" s="93"/>
      <c r="HA57" s="93"/>
      <c r="HB57" s="93"/>
      <c r="HC57" s="93"/>
      <c r="HD57" s="93"/>
      <c r="HE57" s="93"/>
      <c r="HF57" s="93"/>
      <c r="HG57" s="93"/>
      <c r="HH57" s="93"/>
      <c r="HI57" s="93"/>
      <c r="HJ57" s="93"/>
      <c r="HK57" s="93"/>
      <c r="HL57" s="93"/>
      <c r="HM57" s="93"/>
      <c r="HN57" s="93"/>
      <c r="HO57" s="93"/>
      <c r="HP57" s="93"/>
      <c r="HQ57" s="93"/>
      <c r="HR57" s="93"/>
      <c r="HS57" s="93"/>
      <c r="HT57" s="93"/>
      <c r="HU57" s="93"/>
      <c r="HV57" s="93"/>
      <c r="HW57" s="93"/>
      <c r="HX57" s="93"/>
      <c r="HY57" s="93"/>
      <c r="HZ57" s="93"/>
      <c r="IA57" s="93"/>
      <c r="IB57" s="93"/>
      <c r="IC57" s="93"/>
      <c r="ID57" s="93"/>
      <c r="IE57" s="93"/>
      <c r="IF57" s="93"/>
      <c r="IG57" s="93"/>
      <c r="IH57" s="93"/>
      <c r="II57" s="93"/>
      <c r="IJ57" s="93"/>
      <c r="IK57" s="93"/>
      <c r="IL57" s="93"/>
      <c r="IM57" s="93"/>
      <c r="IN57" s="93"/>
      <c r="IO57" s="93"/>
      <c r="IP57" s="93"/>
      <c r="IQ57" s="93"/>
      <c r="IR57" s="93"/>
      <c r="IS57" s="93"/>
      <c r="IT57" s="93"/>
      <c r="IU57" s="93"/>
      <c r="IV57" s="93"/>
      <c r="IW57" s="93"/>
      <c r="IX57" s="93"/>
      <c r="IY57" s="93"/>
      <c r="IZ57" s="93"/>
      <c r="JA57" s="93"/>
      <c r="JB57" s="93"/>
      <c r="JC57" s="93"/>
      <c r="JD57" s="93"/>
      <c r="JE57" s="93"/>
      <c r="JF57" s="93"/>
      <c r="JG57" s="93"/>
      <c r="JH57" s="93"/>
      <c r="JI57" s="93"/>
      <c r="JJ57" s="93"/>
      <c r="JK57" s="93"/>
      <c r="JL57" s="93"/>
      <c r="JM57" s="93"/>
      <c r="JN57" s="93"/>
      <c r="JO57" s="93"/>
      <c r="JP57" s="93"/>
      <c r="JQ57" s="93"/>
      <c r="JR57" s="93"/>
      <c r="JS57" s="93"/>
      <c r="JT57" s="93"/>
      <c r="JU57" s="93"/>
      <c r="JV57" s="93"/>
      <c r="JW57" s="93"/>
      <c r="JX57" s="93"/>
      <c r="JY57" s="93"/>
      <c r="JZ57" s="93"/>
      <c r="KA57" s="93"/>
      <c r="KB57" s="93"/>
      <c r="KC57" s="93"/>
      <c r="KD57" s="93"/>
      <c r="KE57" s="93"/>
      <c r="KF57" s="93"/>
      <c r="KG57" s="93"/>
      <c r="KH57" s="93"/>
      <c r="KI57" s="93"/>
      <c r="KJ57" s="93"/>
      <c r="KK57" s="93"/>
      <c r="KL57" s="93"/>
      <c r="KM57" s="93"/>
      <c r="KN57" s="93"/>
      <c r="KO57" s="93"/>
      <c r="KP57" s="93"/>
      <c r="KQ57" s="93"/>
      <c r="KR57" s="93"/>
      <c r="KS57" s="93"/>
      <c r="KT57" s="93"/>
      <c r="KU57" s="93"/>
      <c r="KV57" s="93"/>
      <c r="KW57" s="93"/>
      <c r="KX57" s="93"/>
      <c r="KY57" s="93"/>
      <c r="KZ57" s="93"/>
      <c r="LA57" s="93"/>
      <c r="LB57" s="93"/>
      <c r="LC57" s="93"/>
      <c r="LD57" s="93"/>
      <c r="LE57" s="93"/>
      <c r="LF57" s="93"/>
      <c r="LG57"/>
      <c r="LH57"/>
      <c r="LI57"/>
      <c r="LJ57"/>
      <c r="LK57"/>
      <c r="LL57"/>
      <c r="LM57"/>
      <c r="LN57"/>
      <c r="LO57"/>
      <c r="LP57"/>
      <c r="LQ57"/>
      <c r="LR57"/>
    </row>
    <row r="58" spans="1:330" x14ac:dyDescent="0.35">
      <c r="A58"/>
      <c r="B58"/>
      <c r="C58"/>
      <c r="D58"/>
      <c r="E58"/>
      <c r="F58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3"/>
      <c r="BG58" s="93"/>
      <c r="BH58" s="93"/>
      <c r="BI58" s="93"/>
      <c r="BJ58" s="93"/>
      <c r="BK58" s="93"/>
      <c r="BL58" s="93"/>
      <c r="BM58" s="93"/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3"/>
      <c r="CB58" s="93"/>
      <c r="CC58" s="93"/>
      <c r="CD58" s="93"/>
      <c r="CE58" s="93"/>
      <c r="CF58" s="93"/>
      <c r="CG58" s="93"/>
      <c r="CH58" s="93"/>
      <c r="CI58" s="93"/>
      <c r="CJ58" s="93"/>
      <c r="CK58" s="93"/>
      <c r="CL58" s="93"/>
      <c r="CM58" s="93"/>
      <c r="CN58" s="93"/>
      <c r="CO58" s="93"/>
      <c r="CP58" s="93"/>
      <c r="CQ58" s="93"/>
      <c r="CR58" s="93"/>
      <c r="CS58" s="93"/>
      <c r="CT58" s="93"/>
      <c r="CU58" s="93"/>
      <c r="CV58" s="93"/>
      <c r="CW58" s="93"/>
      <c r="CX58" s="93"/>
      <c r="CY58" s="93"/>
      <c r="CZ58" s="93"/>
      <c r="DA58" s="93"/>
      <c r="DB58" s="93"/>
      <c r="DC58" s="93"/>
      <c r="DD58" s="93"/>
      <c r="DE58" s="93"/>
      <c r="DF58" s="93"/>
      <c r="DG58" s="93"/>
      <c r="DH58" s="93"/>
      <c r="DI58" s="93"/>
      <c r="DJ58" s="93"/>
      <c r="DK58" s="93"/>
      <c r="DL58" s="93"/>
      <c r="DM58" s="93"/>
      <c r="DN58" s="93"/>
      <c r="DO58" s="93"/>
      <c r="DP58" s="93"/>
      <c r="DQ58" s="93"/>
      <c r="DR58" s="93"/>
      <c r="DS58" s="93"/>
      <c r="DT58" s="93"/>
      <c r="DU58" s="93"/>
      <c r="DV58" s="93"/>
      <c r="DW58" s="93"/>
      <c r="DX58" s="93"/>
      <c r="DY58" s="93"/>
      <c r="DZ58" s="93"/>
      <c r="EA58" s="93"/>
      <c r="EB58" s="93"/>
      <c r="EC58" s="93"/>
      <c r="ED58" s="93"/>
      <c r="EE58" s="93"/>
      <c r="EF58" s="93"/>
      <c r="EG58" s="93"/>
      <c r="EH58" s="93"/>
      <c r="EI58" s="93"/>
      <c r="EJ58" s="93"/>
      <c r="EK58" s="93"/>
      <c r="EL58" s="93"/>
      <c r="EM58" s="93"/>
      <c r="EN58" s="93"/>
      <c r="EO58" s="93"/>
      <c r="EP58" s="93"/>
      <c r="EQ58" s="93"/>
      <c r="ER58" s="93"/>
      <c r="ES58" s="93"/>
      <c r="ET58" s="93"/>
      <c r="EU58" s="93"/>
      <c r="EV58" s="93"/>
      <c r="EW58" s="93"/>
      <c r="EX58" s="93"/>
      <c r="EY58" s="93"/>
      <c r="EZ58" s="93"/>
      <c r="FA58" s="93"/>
      <c r="FB58" s="93"/>
      <c r="FC58" s="93"/>
      <c r="FD58" s="93"/>
      <c r="FE58" s="93"/>
      <c r="FF58" s="93"/>
      <c r="FG58" s="93"/>
      <c r="FH58" s="93"/>
      <c r="FI58" s="93"/>
      <c r="FJ58" s="93"/>
      <c r="FK58" s="93"/>
      <c r="FL58" s="93"/>
      <c r="FM58" s="93"/>
      <c r="FN58" s="93"/>
      <c r="FO58" s="93"/>
      <c r="FP58" s="93"/>
      <c r="FQ58" s="93"/>
      <c r="FR58" s="93"/>
      <c r="FS58" s="93"/>
      <c r="FT58" s="93"/>
      <c r="FU58" s="93"/>
      <c r="FV58" s="93"/>
      <c r="FW58" s="93"/>
      <c r="FX58" s="93"/>
      <c r="FY58" s="93"/>
      <c r="FZ58" s="93"/>
      <c r="GA58" s="93"/>
      <c r="GB58" s="93"/>
      <c r="GC58" s="93"/>
      <c r="GD58" s="93"/>
      <c r="GE58" s="93"/>
      <c r="GF58" s="93"/>
      <c r="GG58" s="93"/>
      <c r="GH58" s="93"/>
      <c r="GI58" s="93"/>
      <c r="GJ58" s="93"/>
      <c r="GK58" s="93"/>
      <c r="GL58" s="93"/>
      <c r="GM58" s="93"/>
      <c r="GN58" s="93"/>
      <c r="GO58" s="93"/>
      <c r="GP58" s="93"/>
      <c r="GQ58" s="93"/>
      <c r="GR58" s="93"/>
      <c r="GS58" s="93"/>
      <c r="GT58" s="93"/>
      <c r="GU58" s="93"/>
      <c r="GV58" s="93"/>
      <c r="GW58" s="93"/>
      <c r="GX58" s="93"/>
      <c r="GY58" s="93"/>
      <c r="GZ58" s="93"/>
      <c r="HA58" s="93"/>
      <c r="HB58" s="93"/>
      <c r="HC58" s="93"/>
      <c r="HD58" s="93"/>
      <c r="HE58" s="93"/>
      <c r="HF58" s="93"/>
      <c r="HG58" s="93"/>
      <c r="HH58" s="93"/>
      <c r="HI58" s="93"/>
      <c r="HJ58" s="93"/>
      <c r="HK58" s="93"/>
      <c r="HL58" s="93"/>
      <c r="HM58" s="93"/>
      <c r="HN58" s="93"/>
      <c r="HO58" s="93"/>
      <c r="HP58" s="93"/>
      <c r="HQ58" s="93"/>
      <c r="HR58" s="93"/>
      <c r="HS58" s="93"/>
      <c r="HT58" s="93"/>
      <c r="HU58" s="93"/>
      <c r="HV58" s="93"/>
      <c r="HW58" s="93"/>
      <c r="HX58" s="93"/>
      <c r="HY58" s="93"/>
      <c r="HZ58" s="93"/>
      <c r="IA58" s="93"/>
      <c r="IB58" s="93"/>
      <c r="IC58" s="93"/>
      <c r="ID58" s="93"/>
      <c r="IE58" s="93"/>
      <c r="IF58" s="93"/>
      <c r="IG58" s="93"/>
      <c r="IH58" s="93"/>
      <c r="II58" s="93"/>
      <c r="IJ58" s="93"/>
      <c r="IK58" s="93"/>
      <c r="IL58" s="93"/>
      <c r="IM58" s="93"/>
      <c r="IN58" s="93"/>
      <c r="IO58" s="93"/>
      <c r="IP58" s="93"/>
      <c r="IQ58" s="93"/>
      <c r="IR58" s="93"/>
      <c r="IS58" s="93"/>
      <c r="IT58" s="93"/>
      <c r="IU58" s="93"/>
      <c r="IV58" s="93"/>
      <c r="IW58" s="93"/>
      <c r="IX58" s="93"/>
      <c r="IY58" s="93"/>
      <c r="IZ58" s="93"/>
      <c r="JA58" s="93"/>
      <c r="JB58" s="93"/>
      <c r="JC58" s="93"/>
      <c r="JD58" s="93"/>
      <c r="JE58" s="93"/>
      <c r="JF58" s="93"/>
      <c r="JG58" s="93"/>
      <c r="JH58" s="93"/>
      <c r="JI58" s="93"/>
      <c r="JJ58" s="93"/>
      <c r="JK58" s="93"/>
      <c r="JL58" s="93"/>
      <c r="JM58" s="93"/>
      <c r="JN58" s="93"/>
      <c r="JO58" s="93"/>
      <c r="JP58" s="93"/>
      <c r="JQ58" s="93"/>
      <c r="JR58" s="93"/>
      <c r="JS58" s="93"/>
      <c r="JT58" s="93"/>
      <c r="JU58" s="93"/>
      <c r="JV58" s="93"/>
      <c r="JW58" s="93"/>
      <c r="JX58" s="93"/>
      <c r="JY58" s="93"/>
      <c r="JZ58" s="93"/>
      <c r="KA58" s="93"/>
      <c r="KB58" s="93"/>
      <c r="KC58" s="93"/>
      <c r="KD58" s="93"/>
      <c r="KE58" s="93"/>
      <c r="KF58" s="93"/>
      <c r="KG58" s="93"/>
      <c r="KH58" s="93"/>
      <c r="KI58" s="93"/>
      <c r="KJ58" s="93"/>
      <c r="KK58" s="93"/>
      <c r="KL58" s="93"/>
      <c r="KM58" s="93"/>
      <c r="KN58" s="93"/>
      <c r="KO58" s="93"/>
      <c r="KP58" s="93"/>
      <c r="KQ58" s="93"/>
      <c r="KR58" s="93"/>
      <c r="KS58" s="93"/>
      <c r="KT58" s="93"/>
      <c r="KU58" s="93"/>
      <c r="KV58" s="93"/>
      <c r="KW58" s="93"/>
      <c r="KX58" s="93"/>
      <c r="KY58" s="93"/>
      <c r="KZ58" s="93"/>
      <c r="LA58" s="93"/>
      <c r="LB58" s="93"/>
      <c r="LC58" s="93"/>
      <c r="LD58" s="93"/>
      <c r="LE58" s="93"/>
      <c r="LF58" s="93"/>
      <c r="LG58"/>
      <c r="LH58"/>
      <c r="LI58"/>
      <c r="LJ58"/>
      <c r="LK58"/>
      <c r="LL58"/>
      <c r="LM58"/>
      <c r="LN58"/>
      <c r="LO58"/>
      <c r="LP58"/>
      <c r="LQ58"/>
      <c r="LR58"/>
    </row>
    <row r="59" spans="1:330" x14ac:dyDescent="0.35">
      <c r="A59"/>
      <c r="B59"/>
      <c r="C59"/>
      <c r="D59"/>
      <c r="E59"/>
      <c r="F59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3"/>
      <c r="CF59" s="93"/>
      <c r="CG59" s="93"/>
      <c r="CH59" s="93"/>
      <c r="CI59" s="93"/>
      <c r="CJ59" s="93"/>
      <c r="CK59" s="93"/>
      <c r="CL59" s="93"/>
      <c r="CM59" s="93"/>
      <c r="CN59" s="93"/>
      <c r="CO59" s="93"/>
      <c r="CP59" s="93"/>
      <c r="CQ59" s="93"/>
      <c r="CR59" s="93"/>
      <c r="CS59" s="93"/>
      <c r="CT59" s="93"/>
      <c r="CU59" s="93"/>
      <c r="CV59" s="93"/>
      <c r="CW59" s="93"/>
      <c r="CX59" s="93"/>
      <c r="CY59" s="93"/>
      <c r="CZ59" s="93"/>
      <c r="DA59" s="93"/>
      <c r="DB59" s="93"/>
      <c r="DC59" s="93"/>
      <c r="DD59" s="93"/>
      <c r="DE59" s="93"/>
      <c r="DF59" s="93"/>
      <c r="DG59" s="93"/>
      <c r="DH59" s="93"/>
      <c r="DI59" s="93"/>
      <c r="DJ59" s="93"/>
      <c r="DK59" s="93"/>
      <c r="DL59" s="93"/>
      <c r="DM59" s="93"/>
      <c r="DN59" s="93"/>
      <c r="DO59" s="93"/>
      <c r="DP59" s="93"/>
      <c r="DQ59" s="93"/>
      <c r="DR59" s="93"/>
      <c r="DS59" s="93"/>
      <c r="DT59" s="93"/>
      <c r="DU59" s="93"/>
      <c r="DV59" s="93"/>
      <c r="DW59" s="93"/>
      <c r="DX59" s="93"/>
      <c r="DY59" s="93"/>
      <c r="DZ59" s="93"/>
      <c r="EA59" s="93"/>
      <c r="EB59" s="93"/>
      <c r="EC59" s="93"/>
      <c r="ED59" s="93"/>
      <c r="EE59" s="93"/>
      <c r="EF59" s="93"/>
      <c r="EG59" s="93"/>
      <c r="EH59" s="93"/>
      <c r="EI59" s="93"/>
      <c r="EJ59" s="93"/>
      <c r="EK59" s="93"/>
      <c r="EL59" s="93"/>
      <c r="EM59" s="93"/>
      <c r="EN59" s="93"/>
      <c r="EO59" s="93"/>
      <c r="EP59" s="93"/>
      <c r="EQ59" s="93"/>
      <c r="ER59" s="93"/>
      <c r="ES59" s="93"/>
      <c r="ET59" s="93"/>
      <c r="EU59" s="93"/>
      <c r="EV59" s="93"/>
      <c r="EW59" s="93"/>
      <c r="EX59" s="93"/>
      <c r="EY59" s="93"/>
      <c r="EZ59" s="93"/>
      <c r="FA59" s="93"/>
      <c r="FB59" s="93"/>
      <c r="FC59" s="93"/>
      <c r="FD59" s="93"/>
      <c r="FE59" s="93"/>
      <c r="FF59" s="93"/>
      <c r="FG59" s="93"/>
      <c r="FH59" s="93"/>
      <c r="FI59" s="93"/>
      <c r="FJ59" s="93"/>
      <c r="FK59" s="93"/>
      <c r="FL59" s="93"/>
      <c r="FM59" s="93"/>
      <c r="FN59" s="93"/>
      <c r="FO59" s="93"/>
      <c r="FP59" s="93"/>
      <c r="FQ59" s="93"/>
      <c r="FR59" s="93"/>
      <c r="FS59" s="93"/>
      <c r="FT59" s="93"/>
      <c r="FU59" s="93"/>
      <c r="FV59" s="93"/>
      <c r="FW59" s="93"/>
      <c r="FX59" s="93"/>
      <c r="FY59" s="93"/>
      <c r="FZ59" s="93"/>
      <c r="GA59" s="93"/>
      <c r="GB59" s="93"/>
      <c r="GC59" s="93"/>
      <c r="GD59" s="93"/>
      <c r="GE59" s="93"/>
      <c r="GF59" s="93"/>
      <c r="GG59" s="93"/>
      <c r="GH59" s="93"/>
      <c r="GI59" s="93"/>
      <c r="GJ59" s="93"/>
      <c r="GK59" s="93"/>
      <c r="GL59" s="93"/>
      <c r="GM59" s="93"/>
      <c r="GN59" s="93"/>
      <c r="GO59" s="93"/>
      <c r="GP59" s="93"/>
      <c r="GQ59" s="93"/>
      <c r="GR59" s="93"/>
      <c r="GS59" s="93"/>
      <c r="GT59" s="93"/>
      <c r="GU59" s="93"/>
      <c r="GV59" s="93"/>
      <c r="GW59" s="93"/>
      <c r="GX59" s="93"/>
      <c r="GY59" s="93"/>
      <c r="GZ59" s="93"/>
      <c r="HA59" s="93"/>
      <c r="HB59" s="93"/>
      <c r="HC59" s="93"/>
      <c r="HD59" s="93"/>
      <c r="HE59" s="93"/>
      <c r="HF59" s="93"/>
      <c r="HG59" s="93"/>
      <c r="HH59" s="93"/>
      <c r="HI59" s="93"/>
      <c r="HJ59" s="93"/>
      <c r="HK59" s="93"/>
      <c r="HL59" s="93"/>
      <c r="HM59" s="93"/>
      <c r="HN59" s="93"/>
      <c r="HO59" s="93"/>
      <c r="HP59" s="93"/>
      <c r="HQ59" s="93"/>
      <c r="HR59" s="93"/>
      <c r="HS59" s="93"/>
      <c r="HT59" s="93"/>
      <c r="HU59" s="93"/>
      <c r="HV59" s="93"/>
      <c r="HW59" s="93"/>
      <c r="HX59" s="93"/>
      <c r="HY59" s="93"/>
      <c r="HZ59" s="93"/>
      <c r="IA59" s="93"/>
      <c r="IB59" s="93"/>
      <c r="IC59" s="93"/>
      <c r="ID59" s="93"/>
      <c r="IE59" s="93"/>
      <c r="IF59" s="93"/>
      <c r="IG59" s="93"/>
      <c r="IH59" s="93"/>
      <c r="II59" s="93"/>
      <c r="IJ59" s="93"/>
      <c r="IK59" s="93"/>
      <c r="IL59" s="93"/>
      <c r="IM59" s="93"/>
      <c r="IN59" s="93"/>
      <c r="IO59" s="93"/>
      <c r="IP59" s="93"/>
      <c r="IQ59" s="93"/>
      <c r="IR59" s="93"/>
      <c r="IS59" s="93"/>
      <c r="IT59" s="93"/>
      <c r="IU59" s="93"/>
      <c r="IV59" s="93"/>
      <c r="IW59" s="93"/>
      <c r="IX59" s="93"/>
      <c r="IY59" s="93"/>
      <c r="IZ59" s="93"/>
      <c r="JA59" s="93"/>
      <c r="JB59" s="93"/>
      <c r="JC59" s="93"/>
      <c r="JD59" s="93"/>
      <c r="JE59" s="93"/>
      <c r="JF59" s="93"/>
      <c r="JG59" s="93"/>
      <c r="JH59" s="93"/>
      <c r="JI59" s="93"/>
      <c r="JJ59" s="93"/>
      <c r="JK59" s="93"/>
      <c r="JL59" s="93"/>
      <c r="JM59" s="93"/>
      <c r="JN59" s="93"/>
      <c r="JO59" s="93"/>
      <c r="JP59" s="93"/>
      <c r="JQ59" s="93"/>
      <c r="JR59" s="93"/>
      <c r="JS59" s="93"/>
      <c r="JT59" s="93"/>
      <c r="JU59" s="93"/>
      <c r="JV59" s="93"/>
      <c r="JW59" s="93"/>
      <c r="JX59" s="93"/>
      <c r="JY59" s="93"/>
      <c r="JZ59" s="93"/>
      <c r="KA59" s="93"/>
      <c r="KB59" s="93"/>
      <c r="KC59" s="93"/>
      <c r="KD59" s="93"/>
      <c r="KE59" s="93"/>
      <c r="KF59" s="93"/>
      <c r="KG59" s="93"/>
      <c r="KH59" s="93"/>
      <c r="KI59" s="93"/>
      <c r="KJ59" s="93"/>
      <c r="KK59" s="93"/>
      <c r="KL59" s="93"/>
      <c r="KM59" s="93"/>
      <c r="KN59" s="93"/>
      <c r="KO59" s="93"/>
      <c r="KP59" s="93"/>
      <c r="KQ59" s="93"/>
      <c r="KR59" s="93"/>
      <c r="KS59" s="93"/>
      <c r="KT59" s="93"/>
      <c r="KU59" s="93"/>
      <c r="KV59" s="93"/>
      <c r="KW59" s="93"/>
      <c r="KX59" s="93"/>
      <c r="KY59" s="93"/>
      <c r="KZ59" s="93"/>
      <c r="LA59" s="93"/>
      <c r="LB59" s="93"/>
      <c r="LC59" s="93"/>
      <c r="LD59" s="93"/>
      <c r="LE59" s="93"/>
      <c r="LF59" s="93"/>
      <c r="LG59"/>
      <c r="LH59"/>
      <c r="LI59"/>
      <c r="LJ59"/>
      <c r="LK59"/>
      <c r="LL59"/>
      <c r="LM59"/>
      <c r="LN59"/>
      <c r="LO59"/>
      <c r="LP59"/>
      <c r="LQ59"/>
      <c r="LR59"/>
    </row>
    <row r="60" spans="1:330" x14ac:dyDescent="0.35">
      <c r="A60"/>
      <c r="B60"/>
      <c r="C60"/>
      <c r="D60"/>
      <c r="E60"/>
      <c r="F60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3"/>
      <c r="CE60" s="93"/>
      <c r="CF60" s="93"/>
      <c r="CG60" s="93"/>
      <c r="CH60" s="93"/>
      <c r="CI60" s="93"/>
      <c r="CJ60" s="93"/>
      <c r="CK60" s="93"/>
      <c r="CL60" s="93"/>
      <c r="CM60" s="93"/>
      <c r="CN60" s="93"/>
      <c r="CO60" s="93"/>
      <c r="CP60" s="93"/>
      <c r="CQ60" s="93"/>
      <c r="CR60" s="93"/>
      <c r="CS60" s="93"/>
      <c r="CT60" s="93"/>
      <c r="CU60" s="93"/>
      <c r="CV60" s="93"/>
      <c r="CW60" s="93"/>
      <c r="CX60" s="93"/>
      <c r="CY60" s="93"/>
      <c r="CZ60" s="93"/>
      <c r="DA60" s="93"/>
      <c r="DB60" s="93"/>
      <c r="DC60" s="93"/>
      <c r="DD60" s="93"/>
      <c r="DE60" s="93"/>
      <c r="DF60" s="93"/>
      <c r="DG60" s="93"/>
      <c r="DH60" s="93"/>
      <c r="DI60" s="93"/>
      <c r="DJ60" s="93"/>
      <c r="DK60" s="93"/>
      <c r="DL60" s="93"/>
      <c r="DM60" s="93"/>
      <c r="DN60" s="93"/>
      <c r="DO60" s="93"/>
      <c r="DP60" s="93"/>
      <c r="DQ60" s="93"/>
      <c r="DR60" s="93"/>
      <c r="DS60" s="93"/>
      <c r="DT60" s="93"/>
      <c r="DU60" s="93"/>
      <c r="DV60" s="93"/>
      <c r="DW60" s="93"/>
      <c r="DX60" s="93"/>
      <c r="DY60" s="93"/>
      <c r="DZ60" s="93"/>
      <c r="EA60" s="93"/>
      <c r="EB60" s="93"/>
      <c r="EC60" s="93"/>
      <c r="ED60" s="93"/>
      <c r="EE60" s="93"/>
      <c r="EF60" s="93"/>
      <c r="EG60" s="93"/>
      <c r="EH60" s="93"/>
      <c r="EI60" s="93"/>
      <c r="EJ60" s="93"/>
      <c r="EK60" s="93"/>
      <c r="EL60" s="93"/>
      <c r="EM60" s="93"/>
      <c r="EN60" s="93"/>
      <c r="EO60" s="93"/>
      <c r="EP60" s="93"/>
      <c r="EQ60" s="93"/>
      <c r="ER60" s="93"/>
      <c r="ES60" s="93"/>
      <c r="ET60" s="93"/>
      <c r="EU60" s="93"/>
      <c r="EV60" s="93"/>
      <c r="EW60" s="93"/>
      <c r="EX60" s="93"/>
      <c r="EY60" s="93"/>
      <c r="EZ60" s="93"/>
      <c r="FA60" s="93"/>
      <c r="FB60" s="93"/>
      <c r="FC60" s="93"/>
      <c r="FD60" s="93"/>
      <c r="FE60" s="93"/>
      <c r="FF60" s="93"/>
      <c r="FG60" s="93"/>
      <c r="FH60" s="93"/>
      <c r="FI60" s="93"/>
      <c r="FJ60" s="93"/>
      <c r="FK60" s="93"/>
      <c r="FL60" s="93"/>
      <c r="FM60" s="93"/>
      <c r="FN60" s="93"/>
      <c r="FO60" s="93"/>
      <c r="FP60" s="93"/>
      <c r="FQ60" s="93"/>
      <c r="FR60" s="93"/>
      <c r="FS60" s="93"/>
      <c r="FT60" s="93"/>
      <c r="FU60" s="93"/>
      <c r="FV60" s="93"/>
      <c r="FW60" s="93"/>
      <c r="FX60" s="93"/>
      <c r="FY60" s="93"/>
      <c r="FZ60" s="93"/>
      <c r="GA60" s="93"/>
      <c r="GB60" s="93"/>
      <c r="GC60" s="93"/>
      <c r="GD60" s="93"/>
      <c r="GE60" s="93"/>
      <c r="GF60" s="93"/>
      <c r="GG60" s="93"/>
      <c r="GH60" s="93"/>
      <c r="GI60" s="93"/>
      <c r="GJ60" s="93"/>
      <c r="GK60" s="93"/>
      <c r="GL60" s="93"/>
      <c r="GM60" s="93"/>
      <c r="GN60" s="93"/>
      <c r="GO60" s="93"/>
      <c r="GP60" s="93"/>
      <c r="GQ60" s="93"/>
      <c r="GR60" s="93"/>
      <c r="GS60" s="93"/>
      <c r="GT60" s="93"/>
      <c r="GU60" s="93"/>
      <c r="GV60" s="93"/>
      <c r="GW60" s="93"/>
      <c r="GX60" s="93"/>
      <c r="GY60" s="93"/>
      <c r="GZ60" s="93"/>
      <c r="HA60" s="93"/>
      <c r="HB60" s="93"/>
      <c r="HC60" s="93"/>
      <c r="HD60" s="93"/>
      <c r="HE60" s="93"/>
      <c r="HF60" s="93"/>
      <c r="HG60" s="93"/>
      <c r="HH60" s="93"/>
      <c r="HI60" s="93"/>
      <c r="HJ60" s="93"/>
      <c r="HK60" s="93"/>
      <c r="HL60" s="93"/>
      <c r="HM60" s="93"/>
      <c r="HN60" s="93"/>
      <c r="HO60" s="93"/>
      <c r="HP60" s="93"/>
      <c r="HQ60" s="93"/>
      <c r="HR60" s="93"/>
      <c r="HS60" s="93"/>
      <c r="HT60" s="93"/>
      <c r="HU60" s="93"/>
      <c r="HV60" s="93"/>
      <c r="HW60" s="93"/>
      <c r="HX60" s="93"/>
      <c r="HY60" s="93"/>
      <c r="HZ60" s="93"/>
      <c r="IA60" s="93"/>
      <c r="IB60" s="93"/>
      <c r="IC60" s="93"/>
      <c r="ID60" s="93"/>
      <c r="IE60" s="93"/>
      <c r="IF60" s="93"/>
      <c r="IG60" s="93"/>
      <c r="IH60" s="93"/>
      <c r="II60" s="93"/>
      <c r="IJ60" s="93"/>
      <c r="IK60" s="93"/>
      <c r="IL60" s="93"/>
      <c r="IM60" s="93"/>
      <c r="IN60" s="93"/>
      <c r="IO60" s="93"/>
      <c r="IP60" s="93"/>
      <c r="IQ60" s="93"/>
      <c r="IR60" s="93"/>
      <c r="IS60" s="93"/>
      <c r="IT60" s="93"/>
      <c r="IU60" s="93"/>
      <c r="IV60" s="93"/>
      <c r="IW60" s="93"/>
      <c r="IX60" s="93"/>
      <c r="IY60" s="93"/>
      <c r="IZ60" s="93"/>
      <c r="JA60" s="93"/>
      <c r="JB60" s="93"/>
      <c r="JC60" s="93"/>
      <c r="JD60" s="93"/>
      <c r="JE60" s="93"/>
      <c r="JF60" s="93"/>
      <c r="JG60" s="93"/>
      <c r="JH60" s="93"/>
      <c r="JI60" s="93"/>
      <c r="JJ60" s="93"/>
      <c r="JK60" s="93"/>
      <c r="JL60" s="93"/>
      <c r="JM60" s="93"/>
      <c r="JN60" s="93"/>
      <c r="JO60" s="93"/>
      <c r="JP60" s="93"/>
      <c r="JQ60" s="93"/>
      <c r="JR60" s="93"/>
      <c r="JS60" s="93"/>
      <c r="JT60" s="93"/>
      <c r="JU60" s="93"/>
      <c r="JV60" s="93"/>
      <c r="JW60" s="93"/>
      <c r="JX60" s="93"/>
      <c r="JY60" s="93"/>
      <c r="JZ60" s="93"/>
      <c r="KA60" s="93"/>
      <c r="KB60" s="93"/>
      <c r="KC60" s="93"/>
      <c r="KD60" s="93"/>
      <c r="KE60" s="93"/>
      <c r="KF60" s="93"/>
      <c r="KG60" s="93"/>
      <c r="KH60" s="93"/>
      <c r="KI60" s="93"/>
      <c r="KJ60" s="93"/>
      <c r="KK60" s="93"/>
      <c r="KL60" s="93"/>
      <c r="KM60" s="93"/>
      <c r="KN60" s="93"/>
      <c r="KO60" s="93"/>
      <c r="KP60" s="93"/>
      <c r="KQ60" s="93"/>
      <c r="KR60" s="93"/>
      <c r="KS60" s="93"/>
      <c r="KT60" s="93"/>
      <c r="KU60" s="93"/>
      <c r="KV60" s="93"/>
      <c r="KW60" s="93"/>
      <c r="KX60" s="93"/>
      <c r="KY60" s="93"/>
      <c r="KZ60" s="93"/>
      <c r="LA60" s="93"/>
      <c r="LB60" s="93"/>
      <c r="LC60" s="93"/>
      <c r="LD60" s="93"/>
      <c r="LE60" s="93"/>
      <c r="LF60" s="93"/>
      <c r="LG60"/>
      <c r="LH60"/>
      <c r="LI60"/>
      <c r="LJ60"/>
      <c r="LK60"/>
      <c r="LL60"/>
      <c r="LM60"/>
      <c r="LN60"/>
      <c r="LO60"/>
      <c r="LP60"/>
      <c r="LQ60"/>
      <c r="LR60"/>
    </row>
    <row r="61" spans="1:330" x14ac:dyDescent="0.35">
      <c r="A61"/>
      <c r="B61"/>
      <c r="C61"/>
      <c r="D61"/>
      <c r="E61"/>
      <c r="F61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3"/>
      <c r="CZ61" s="93"/>
      <c r="DA61" s="93"/>
      <c r="DB61" s="93"/>
      <c r="DC61" s="93"/>
      <c r="DD61" s="93"/>
      <c r="DE61" s="93"/>
      <c r="DF61" s="93"/>
      <c r="DG61" s="93"/>
      <c r="DH61" s="93"/>
      <c r="DI61" s="93"/>
      <c r="DJ61" s="93"/>
      <c r="DK61" s="93"/>
      <c r="DL61" s="93"/>
      <c r="DM61" s="93"/>
      <c r="DN61" s="93"/>
      <c r="DO61" s="93"/>
      <c r="DP61" s="93"/>
      <c r="DQ61" s="93"/>
      <c r="DR61" s="93"/>
      <c r="DS61" s="93"/>
      <c r="DT61" s="93"/>
      <c r="DU61" s="93"/>
      <c r="DV61" s="93"/>
      <c r="DW61" s="93"/>
      <c r="DX61" s="93"/>
      <c r="DY61" s="93"/>
      <c r="DZ61" s="93"/>
      <c r="EA61" s="93"/>
      <c r="EB61" s="93"/>
      <c r="EC61" s="93"/>
      <c r="ED61" s="93"/>
      <c r="EE61" s="93"/>
      <c r="EF61" s="93"/>
      <c r="EG61" s="93"/>
      <c r="EH61" s="93"/>
      <c r="EI61" s="93"/>
      <c r="EJ61" s="93"/>
      <c r="EK61" s="93"/>
      <c r="EL61" s="93"/>
      <c r="EM61" s="93"/>
      <c r="EN61" s="93"/>
      <c r="EO61" s="93"/>
      <c r="EP61" s="93"/>
      <c r="EQ61" s="93"/>
      <c r="ER61" s="93"/>
      <c r="ES61" s="93"/>
      <c r="ET61" s="93"/>
      <c r="EU61" s="93"/>
      <c r="EV61" s="93"/>
      <c r="EW61" s="93"/>
      <c r="EX61" s="93"/>
      <c r="EY61" s="93"/>
      <c r="EZ61" s="93"/>
      <c r="FA61" s="93"/>
      <c r="FB61" s="93"/>
      <c r="FC61" s="93"/>
      <c r="FD61" s="93"/>
      <c r="FE61" s="93"/>
      <c r="FF61" s="93"/>
      <c r="FG61" s="93"/>
      <c r="FH61" s="93"/>
      <c r="FI61" s="93"/>
      <c r="FJ61" s="93"/>
      <c r="FK61" s="93"/>
      <c r="FL61" s="93"/>
      <c r="FM61" s="93"/>
      <c r="FN61" s="93"/>
      <c r="FO61" s="93"/>
      <c r="FP61" s="93"/>
      <c r="FQ61" s="93"/>
      <c r="FR61" s="93"/>
      <c r="FS61" s="93"/>
      <c r="FT61" s="93"/>
      <c r="FU61" s="93"/>
      <c r="FV61" s="93"/>
      <c r="FW61" s="93"/>
      <c r="FX61" s="93"/>
      <c r="FY61" s="93"/>
      <c r="FZ61" s="93"/>
      <c r="GA61" s="93"/>
      <c r="GB61" s="93"/>
      <c r="GC61" s="93"/>
      <c r="GD61" s="93"/>
      <c r="GE61" s="93"/>
      <c r="GF61" s="93"/>
      <c r="GG61" s="93"/>
      <c r="GH61" s="93"/>
      <c r="GI61" s="93"/>
      <c r="GJ61" s="93"/>
      <c r="GK61" s="93"/>
      <c r="GL61" s="93"/>
      <c r="GM61" s="93"/>
      <c r="GN61" s="93"/>
      <c r="GO61" s="93"/>
      <c r="GP61" s="93"/>
      <c r="GQ61" s="93"/>
      <c r="GR61" s="93"/>
      <c r="GS61" s="93"/>
      <c r="GT61" s="93"/>
      <c r="GU61" s="93"/>
      <c r="GV61" s="93"/>
      <c r="GW61" s="93"/>
      <c r="GX61" s="93"/>
      <c r="GY61" s="93"/>
      <c r="GZ61" s="93"/>
      <c r="HA61" s="93"/>
      <c r="HB61" s="93"/>
      <c r="HC61" s="93"/>
      <c r="HD61" s="93"/>
      <c r="HE61" s="93"/>
      <c r="HF61" s="93"/>
      <c r="HG61" s="93"/>
      <c r="HH61" s="93"/>
      <c r="HI61" s="93"/>
      <c r="HJ61" s="93"/>
      <c r="HK61" s="93"/>
      <c r="HL61" s="93"/>
      <c r="HM61" s="93"/>
      <c r="HN61" s="93"/>
      <c r="HO61" s="93"/>
      <c r="HP61" s="93"/>
      <c r="HQ61" s="93"/>
      <c r="HR61" s="93"/>
      <c r="HS61" s="93"/>
      <c r="HT61" s="93"/>
      <c r="HU61" s="93"/>
      <c r="HV61" s="93"/>
      <c r="HW61" s="93"/>
      <c r="HX61" s="93"/>
      <c r="HY61" s="93"/>
      <c r="HZ61" s="93"/>
      <c r="IA61" s="93"/>
      <c r="IB61" s="93"/>
      <c r="IC61" s="93"/>
      <c r="ID61" s="93"/>
      <c r="IE61" s="93"/>
      <c r="IF61" s="93"/>
      <c r="IG61" s="93"/>
      <c r="IH61" s="93"/>
      <c r="II61" s="93"/>
      <c r="IJ61" s="93"/>
      <c r="IK61" s="93"/>
      <c r="IL61" s="93"/>
      <c r="IM61" s="93"/>
      <c r="IN61" s="93"/>
      <c r="IO61" s="93"/>
      <c r="IP61" s="93"/>
      <c r="IQ61" s="93"/>
      <c r="IR61" s="93"/>
      <c r="IS61" s="93"/>
      <c r="IT61" s="93"/>
      <c r="IU61" s="93"/>
      <c r="IV61" s="93"/>
      <c r="IW61" s="93"/>
      <c r="IX61" s="93"/>
      <c r="IY61" s="93"/>
      <c r="IZ61" s="93"/>
      <c r="JA61" s="93"/>
      <c r="JB61" s="93"/>
      <c r="JC61" s="93"/>
      <c r="JD61" s="93"/>
      <c r="JE61" s="93"/>
      <c r="JF61" s="93"/>
      <c r="JG61" s="93"/>
      <c r="JH61" s="93"/>
      <c r="JI61" s="93"/>
      <c r="JJ61" s="93"/>
      <c r="JK61" s="93"/>
      <c r="JL61" s="93"/>
      <c r="JM61" s="93"/>
      <c r="JN61" s="93"/>
      <c r="JO61" s="93"/>
      <c r="JP61" s="93"/>
      <c r="JQ61" s="93"/>
      <c r="JR61" s="93"/>
      <c r="JS61" s="93"/>
      <c r="JT61" s="93"/>
      <c r="JU61" s="93"/>
      <c r="JV61" s="93"/>
      <c r="JW61" s="93"/>
      <c r="JX61" s="93"/>
      <c r="JY61" s="93"/>
      <c r="JZ61" s="93"/>
      <c r="KA61" s="93"/>
      <c r="KB61" s="93"/>
      <c r="KC61" s="93"/>
      <c r="KD61" s="93"/>
      <c r="KE61" s="93"/>
      <c r="KF61" s="93"/>
      <c r="KG61" s="93"/>
      <c r="KH61" s="93"/>
      <c r="KI61" s="93"/>
      <c r="KJ61" s="93"/>
      <c r="KK61" s="93"/>
      <c r="KL61" s="93"/>
      <c r="KM61" s="93"/>
      <c r="KN61" s="93"/>
      <c r="KO61" s="93"/>
      <c r="KP61" s="93"/>
      <c r="KQ61" s="93"/>
      <c r="KR61" s="93"/>
      <c r="KS61" s="93"/>
      <c r="KT61" s="93"/>
      <c r="KU61" s="93"/>
      <c r="KV61" s="93"/>
      <c r="KW61" s="93"/>
      <c r="KX61" s="93"/>
      <c r="KY61" s="93"/>
      <c r="KZ61" s="93"/>
      <c r="LA61" s="93"/>
      <c r="LB61" s="93"/>
      <c r="LC61" s="93"/>
      <c r="LD61" s="93"/>
      <c r="LE61" s="93"/>
      <c r="LF61" s="93"/>
      <c r="LG61"/>
      <c r="LH61"/>
      <c r="LI61"/>
      <c r="LJ61"/>
      <c r="LK61"/>
      <c r="LL61"/>
      <c r="LM61"/>
      <c r="LN61"/>
      <c r="LO61"/>
      <c r="LP61"/>
      <c r="LQ61"/>
      <c r="LR61"/>
    </row>
    <row r="62" spans="1:330" x14ac:dyDescent="0.35">
      <c r="A62"/>
      <c r="B62"/>
      <c r="C62"/>
      <c r="D62"/>
      <c r="E62"/>
      <c r="F62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  <c r="CR62" s="93"/>
      <c r="CS62" s="93"/>
      <c r="CT62" s="93"/>
      <c r="CU62" s="93"/>
      <c r="CV62" s="93"/>
      <c r="CW62" s="93"/>
      <c r="CX62" s="93"/>
      <c r="CY62" s="93"/>
      <c r="CZ62" s="93"/>
      <c r="DA62" s="93"/>
      <c r="DB62" s="93"/>
      <c r="DC62" s="93"/>
      <c r="DD62" s="93"/>
      <c r="DE62" s="93"/>
      <c r="DF62" s="93"/>
      <c r="DG62" s="93"/>
      <c r="DH62" s="93"/>
      <c r="DI62" s="93"/>
      <c r="DJ62" s="93"/>
      <c r="DK62" s="93"/>
      <c r="DL62" s="93"/>
      <c r="DM62" s="93"/>
      <c r="DN62" s="93"/>
      <c r="DO62" s="93"/>
      <c r="DP62" s="93"/>
      <c r="DQ62" s="93"/>
      <c r="DR62" s="93"/>
      <c r="DS62" s="93"/>
      <c r="DT62" s="93"/>
      <c r="DU62" s="93"/>
      <c r="DV62" s="93"/>
      <c r="DW62" s="93"/>
      <c r="DX62" s="93"/>
      <c r="DY62" s="93"/>
      <c r="DZ62" s="93"/>
      <c r="EA62" s="93"/>
      <c r="EB62" s="93"/>
      <c r="EC62" s="93"/>
      <c r="ED62" s="93"/>
      <c r="EE62" s="93"/>
      <c r="EF62" s="93"/>
      <c r="EG62" s="93"/>
      <c r="EH62" s="93"/>
      <c r="EI62" s="93"/>
      <c r="EJ62" s="93"/>
      <c r="EK62" s="93"/>
      <c r="EL62" s="93"/>
      <c r="EM62" s="93"/>
      <c r="EN62" s="93"/>
      <c r="EO62" s="93"/>
      <c r="EP62" s="93"/>
      <c r="EQ62" s="93"/>
      <c r="ER62" s="93"/>
      <c r="ES62" s="93"/>
      <c r="ET62" s="93"/>
      <c r="EU62" s="93"/>
      <c r="EV62" s="93"/>
      <c r="EW62" s="93"/>
      <c r="EX62" s="93"/>
      <c r="EY62" s="93"/>
      <c r="EZ62" s="93"/>
      <c r="FA62" s="93"/>
      <c r="FB62" s="93"/>
      <c r="FC62" s="93"/>
      <c r="FD62" s="93"/>
      <c r="FE62" s="93"/>
      <c r="FF62" s="93"/>
      <c r="FG62" s="93"/>
      <c r="FH62" s="93"/>
      <c r="FI62" s="93"/>
      <c r="FJ62" s="93"/>
      <c r="FK62" s="93"/>
      <c r="FL62" s="93"/>
      <c r="FM62" s="93"/>
      <c r="FN62" s="93"/>
      <c r="FO62" s="93"/>
      <c r="FP62" s="93"/>
      <c r="FQ62" s="93"/>
      <c r="FR62" s="93"/>
      <c r="FS62" s="93"/>
      <c r="FT62" s="93"/>
      <c r="FU62" s="93"/>
      <c r="FV62" s="93"/>
      <c r="FW62" s="93"/>
      <c r="FX62" s="93"/>
      <c r="FY62" s="93"/>
      <c r="FZ62" s="93"/>
      <c r="GA62" s="93"/>
      <c r="GB62" s="93"/>
      <c r="GC62" s="93"/>
      <c r="GD62" s="93"/>
      <c r="GE62" s="93"/>
      <c r="GF62" s="93"/>
      <c r="GG62" s="93"/>
      <c r="GH62" s="93"/>
      <c r="GI62" s="93"/>
      <c r="GJ62" s="93"/>
      <c r="GK62" s="93"/>
      <c r="GL62" s="93"/>
      <c r="GM62" s="93"/>
      <c r="GN62" s="93"/>
      <c r="GO62" s="93"/>
      <c r="GP62" s="93"/>
      <c r="GQ62" s="93"/>
      <c r="GR62" s="93"/>
      <c r="GS62" s="93"/>
      <c r="GT62" s="93"/>
      <c r="GU62" s="93"/>
      <c r="GV62" s="93"/>
      <c r="GW62" s="93"/>
      <c r="GX62" s="93"/>
      <c r="GY62" s="93"/>
      <c r="GZ62" s="93"/>
      <c r="HA62" s="93"/>
      <c r="HB62" s="93"/>
      <c r="HC62" s="93"/>
      <c r="HD62" s="93"/>
      <c r="HE62" s="93"/>
      <c r="HF62" s="93"/>
      <c r="HG62" s="93"/>
      <c r="HH62" s="93"/>
      <c r="HI62" s="93"/>
      <c r="HJ62" s="93"/>
      <c r="HK62" s="93"/>
      <c r="HL62" s="93"/>
      <c r="HM62" s="93"/>
      <c r="HN62" s="93"/>
      <c r="HO62" s="93"/>
      <c r="HP62" s="93"/>
      <c r="HQ62" s="93"/>
      <c r="HR62" s="93"/>
      <c r="HS62" s="93"/>
      <c r="HT62" s="93"/>
      <c r="HU62" s="93"/>
      <c r="HV62" s="93"/>
      <c r="HW62" s="93"/>
      <c r="HX62" s="93"/>
      <c r="HY62" s="93"/>
      <c r="HZ62" s="93"/>
      <c r="IA62" s="93"/>
      <c r="IB62" s="93"/>
      <c r="IC62" s="93"/>
      <c r="ID62" s="93"/>
      <c r="IE62" s="93"/>
      <c r="IF62" s="93"/>
      <c r="IG62" s="93"/>
      <c r="IH62" s="93"/>
      <c r="II62" s="93"/>
      <c r="IJ62" s="93"/>
      <c r="IK62" s="93"/>
      <c r="IL62" s="93"/>
      <c r="IM62" s="93"/>
      <c r="IN62" s="93"/>
      <c r="IO62" s="93"/>
      <c r="IP62" s="93"/>
      <c r="IQ62" s="93"/>
      <c r="IR62" s="93"/>
      <c r="IS62" s="93"/>
      <c r="IT62" s="93"/>
      <c r="IU62" s="93"/>
      <c r="IV62" s="93"/>
      <c r="IW62" s="93"/>
      <c r="IX62" s="93"/>
      <c r="IY62" s="93"/>
      <c r="IZ62" s="93"/>
      <c r="JA62" s="93"/>
      <c r="JB62" s="93"/>
      <c r="JC62" s="93"/>
      <c r="JD62" s="93"/>
      <c r="JE62" s="93"/>
      <c r="JF62" s="93"/>
      <c r="JG62" s="93"/>
      <c r="JH62" s="93"/>
      <c r="JI62" s="93"/>
      <c r="JJ62" s="93"/>
      <c r="JK62" s="93"/>
      <c r="JL62" s="93"/>
      <c r="JM62" s="93"/>
      <c r="JN62" s="93"/>
      <c r="JO62" s="93"/>
      <c r="JP62" s="93"/>
      <c r="JQ62" s="93"/>
      <c r="JR62" s="93"/>
      <c r="JS62" s="93"/>
      <c r="JT62" s="93"/>
      <c r="JU62" s="93"/>
      <c r="JV62" s="93"/>
      <c r="JW62" s="93"/>
      <c r="JX62" s="93"/>
      <c r="JY62" s="93"/>
      <c r="JZ62" s="93"/>
      <c r="KA62" s="93"/>
      <c r="KB62" s="93"/>
      <c r="KC62" s="93"/>
      <c r="KD62" s="93"/>
      <c r="KE62" s="93"/>
      <c r="KF62" s="93"/>
      <c r="KG62" s="93"/>
      <c r="KH62" s="93"/>
      <c r="KI62" s="93"/>
      <c r="KJ62" s="93"/>
      <c r="KK62" s="93"/>
      <c r="KL62" s="93"/>
      <c r="KM62" s="93"/>
      <c r="KN62" s="93"/>
      <c r="KO62" s="93"/>
      <c r="KP62" s="93"/>
      <c r="KQ62" s="93"/>
      <c r="KR62" s="93"/>
      <c r="KS62" s="93"/>
      <c r="KT62" s="93"/>
      <c r="KU62" s="93"/>
      <c r="KV62" s="93"/>
      <c r="KW62" s="93"/>
      <c r="KX62" s="93"/>
      <c r="KY62" s="93"/>
      <c r="KZ62" s="93"/>
      <c r="LA62" s="93"/>
      <c r="LB62" s="93"/>
      <c r="LC62" s="93"/>
      <c r="LD62" s="93"/>
      <c r="LE62" s="93"/>
      <c r="LF62" s="93"/>
      <c r="LG62"/>
      <c r="LH62"/>
      <c r="LI62"/>
      <c r="LJ62"/>
      <c r="LK62"/>
      <c r="LL62"/>
      <c r="LM62"/>
      <c r="LN62"/>
      <c r="LO62"/>
      <c r="LP62"/>
      <c r="LQ62"/>
      <c r="LR62"/>
    </row>
    <row r="63" spans="1:330" x14ac:dyDescent="0.35">
      <c r="A63"/>
      <c r="B63"/>
      <c r="C63"/>
      <c r="D63"/>
      <c r="E63"/>
      <c r="F6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3"/>
      <c r="CW63" s="93"/>
      <c r="CX63" s="93"/>
      <c r="CY63" s="93"/>
      <c r="CZ63" s="93"/>
      <c r="DA63" s="93"/>
      <c r="DB63" s="93"/>
      <c r="DC63" s="93"/>
      <c r="DD63" s="93"/>
      <c r="DE63" s="93"/>
      <c r="DF63" s="93"/>
      <c r="DG63" s="93"/>
      <c r="DH63" s="93"/>
      <c r="DI63" s="93"/>
      <c r="DJ63" s="93"/>
      <c r="DK63" s="93"/>
      <c r="DL63" s="93"/>
      <c r="DM63" s="93"/>
      <c r="DN63" s="93"/>
      <c r="DO63" s="93"/>
      <c r="DP63" s="93"/>
      <c r="DQ63" s="93"/>
      <c r="DR63" s="93"/>
      <c r="DS63" s="93"/>
      <c r="DT63" s="93"/>
      <c r="DU63" s="93"/>
      <c r="DV63" s="93"/>
      <c r="DW63" s="93"/>
      <c r="DX63" s="93"/>
      <c r="DY63" s="93"/>
      <c r="DZ63" s="93"/>
      <c r="EA63" s="93"/>
      <c r="EB63" s="93"/>
      <c r="EC63" s="93"/>
      <c r="ED63" s="93"/>
      <c r="EE63" s="93"/>
      <c r="EF63" s="93"/>
      <c r="EG63" s="93"/>
      <c r="EH63" s="93"/>
      <c r="EI63" s="93"/>
      <c r="EJ63" s="93"/>
      <c r="EK63" s="93"/>
      <c r="EL63" s="93"/>
      <c r="EM63" s="93"/>
      <c r="EN63" s="93"/>
      <c r="EO63" s="93"/>
      <c r="EP63" s="93"/>
      <c r="EQ63" s="93"/>
      <c r="ER63" s="93"/>
      <c r="ES63" s="93"/>
      <c r="ET63" s="93"/>
      <c r="EU63" s="93"/>
      <c r="EV63" s="93"/>
      <c r="EW63" s="93"/>
      <c r="EX63" s="93"/>
      <c r="EY63" s="93"/>
      <c r="EZ63" s="93"/>
      <c r="FA63" s="93"/>
      <c r="FB63" s="93"/>
      <c r="FC63" s="93"/>
      <c r="FD63" s="93"/>
      <c r="FE63" s="93"/>
      <c r="FF63" s="93"/>
      <c r="FG63" s="93"/>
      <c r="FH63" s="93"/>
      <c r="FI63" s="93"/>
      <c r="FJ63" s="93"/>
      <c r="FK63" s="93"/>
      <c r="FL63" s="93"/>
      <c r="FM63" s="93"/>
      <c r="FN63" s="93"/>
      <c r="FO63" s="93"/>
      <c r="FP63" s="93"/>
      <c r="FQ63" s="93"/>
      <c r="FR63" s="93"/>
      <c r="FS63" s="93"/>
      <c r="FT63" s="93"/>
      <c r="FU63" s="93"/>
      <c r="FV63" s="93"/>
      <c r="FW63" s="93"/>
      <c r="FX63" s="93"/>
      <c r="FY63" s="93"/>
      <c r="FZ63" s="93"/>
      <c r="GA63" s="93"/>
      <c r="GB63" s="93"/>
      <c r="GC63" s="93"/>
      <c r="GD63" s="93"/>
      <c r="GE63" s="93"/>
      <c r="GF63" s="93"/>
      <c r="GG63" s="93"/>
      <c r="GH63" s="93"/>
      <c r="GI63" s="93"/>
      <c r="GJ63" s="93"/>
      <c r="GK63" s="93"/>
      <c r="GL63" s="93"/>
      <c r="GM63" s="93"/>
      <c r="GN63" s="93"/>
      <c r="GO63" s="93"/>
      <c r="GP63" s="93"/>
      <c r="GQ63" s="93"/>
      <c r="GR63" s="93"/>
      <c r="GS63" s="93"/>
      <c r="GT63" s="93"/>
      <c r="GU63" s="93"/>
      <c r="GV63" s="93"/>
      <c r="GW63" s="93"/>
      <c r="GX63" s="93"/>
      <c r="GY63" s="93"/>
      <c r="GZ63" s="93"/>
      <c r="HA63" s="93"/>
      <c r="HB63" s="93"/>
      <c r="HC63" s="93"/>
      <c r="HD63" s="93"/>
      <c r="HE63" s="93"/>
      <c r="HF63" s="93"/>
      <c r="HG63" s="93"/>
      <c r="HH63" s="93"/>
      <c r="HI63" s="93"/>
      <c r="HJ63" s="93"/>
      <c r="HK63" s="93"/>
      <c r="HL63" s="93"/>
      <c r="HM63" s="93"/>
      <c r="HN63" s="93"/>
      <c r="HO63" s="93"/>
      <c r="HP63" s="93"/>
      <c r="HQ63" s="93"/>
      <c r="HR63" s="93"/>
      <c r="HS63" s="93"/>
      <c r="HT63" s="93"/>
      <c r="HU63" s="93"/>
      <c r="HV63" s="93"/>
      <c r="HW63" s="93"/>
      <c r="HX63" s="93"/>
      <c r="HY63" s="93"/>
      <c r="HZ63" s="93"/>
      <c r="IA63" s="93"/>
      <c r="IB63" s="93"/>
      <c r="IC63" s="93"/>
      <c r="ID63" s="93"/>
      <c r="IE63" s="93"/>
      <c r="IF63" s="93"/>
      <c r="IG63" s="93"/>
      <c r="IH63" s="93"/>
      <c r="II63" s="93"/>
      <c r="IJ63" s="93"/>
      <c r="IK63" s="93"/>
      <c r="IL63" s="93"/>
      <c r="IM63" s="93"/>
      <c r="IN63" s="93"/>
      <c r="IO63" s="93"/>
      <c r="IP63" s="93"/>
      <c r="IQ63" s="93"/>
      <c r="IR63" s="93"/>
      <c r="IS63" s="93"/>
      <c r="IT63" s="93"/>
      <c r="IU63" s="93"/>
      <c r="IV63" s="93"/>
      <c r="IW63" s="93"/>
      <c r="IX63" s="93"/>
      <c r="IY63" s="93"/>
      <c r="IZ63" s="93"/>
      <c r="JA63" s="93"/>
      <c r="JB63" s="93"/>
      <c r="JC63" s="93"/>
      <c r="JD63" s="93"/>
      <c r="JE63" s="93"/>
      <c r="JF63" s="93"/>
      <c r="JG63" s="93"/>
      <c r="JH63" s="93"/>
      <c r="JI63" s="93"/>
      <c r="JJ63" s="93"/>
      <c r="JK63" s="93"/>
      <c r="JL63" s="93"/>
      <c r="JM63" s="93"/>
      <c r="JN63" s="93"/>
      <c r="JO63" s="93"/>
      <c r="JP63" s="93"/>
      <c r="JQ63" s="93"/>
      <c r="JR63" s="93"/>
      <c r="JS63" s="93"/>
      <c r="JT63" s="93"/>
      <c r="JU63" s="93"/>
      <c r="JV63" s="93"/>
      <c r="JW63" s="93"/>
      <c r="JX63" s="93"/>
      <c r="JY63" s="93"/>
      <c r="JZ63" s="93"/>
      <c r="KA63" s="93"/>
      <c r="KB63" s="93"/>
      <c r="KC63" s="93"/>
      <c r="KD63" s="93"/>
      <c r="KE63" s="93"/>
      <c r="KF63" s="93"/>
      <c r="KG63" s="93"/>
      <c r="KH63" s="93"/>
      <c r="KI63" s="93"/>
      <c r="KJ63" s="93"/>
      <c r="KK63" s="93"/>
      <c r="KL63" s="93"/>
      <c r="KM63" s="93"/>
      <c r="KN63" s="93"/>
      <c r="KO63" s="93"/>
      <c r="KP63" s="93"/>
      <c r="KQ63" s="93"/>
      <c r="KR63" s="93"/>
      <c r="KS63" s="93"/>
      <c r="KT63" s="93"/>
      <c r="KU63" s="93"/>
      <c r="KV63" s="93"/>
      <c r="KW63" s="93"/>
      <c r="KX63" s="93"/>
      <c r="KY63" s="93"/>
      <c r="KZ63" s="93"/>
      <c r="LA63" s="93"/>
      <c r="LB63" s="93"/>
      <c r="LC63" s="93"/>
      <c r="LD63" s="93"/>
      <c r="LE63" s="93"/>
      <c r="LF63" s="93"/>
      <c r="LG63"/>
      <c r="LH63"/>
      <c r="LI63"/>
      <c r="LJ63"/>
      <c r="LK63"/>
      <c r="LL63"/>
      <c r="LM63"/>
      <c r="LN63"/>
      <c r="LO63"/>
      <c r="LP63"/>
      <c r="LQ63"/>
      <c r="LR63"/>
    </row>
    <row r="64" spans="1:330" x14ac:dyDescent="0.35">
      <c r="A64"/>
      <c r="B64"/>
      <c r="C64"/>
      <c r="D64"/>
      <c r="E64"/>
      <c r="F64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  <c r="DC64" s="93"/>
      <c r="DD64" s="93"/>
      <c r="DE64" s="93"/>
      <c r="DF64" s="93"/>
      <c r="DG64" s="93"/>
      <c r="DH64" s="93"/>
      <c r="DI64" s="93"/>
      <c r="DJ64" s="93"/>
      <c r="DK64" s="93"/>
      <c r="DL64" s="93"/>
      <c r="DM64" s="93"/>
      <c r="DN64" s="93"/>
      <c r="DO64" s="93"/>
      <c r="DP64" s="93"/>
      <c r="DQ64" s="93"/>
      <c r="DR64" s="93"/>
      <c r="DS64" s="93"/>
      <c r="DT64" s="93"/>
      <c r="DU64" s="93"/>
      <c r="DV64" s="93"/>
      <c r="DW64" s="93"/>
      <c r="DX64" s="93"/>
      <c r="DY64" s="93"/>
      <c r="DZ64" s="93"/>
      <c r="EA64" s="93"/>
      <c r="EB64" s="93"/>
      <c r="EC64" s="93"/>
      <c r="ED64" s="93"/>
      <c r="EE64" s="93"/>
      <c r="EF64" s="93"/>
      <c r="EG64" s="93"/>
      <c r="EH64" s="93"/>
      <c r="EI64" s="93"/>
      <c r="EJ64" s="93"/>
      <c r="EK64" s="93"/>
      <c r="EL64" s="93"/>
      <c r="EM64" s="93"/>
      <c r="EN64" s="93"/>
      <c r="EO64" s="93"/>
      <c r="EP64" s="93"/>
      <c r="EQ64" s="93"/>
      <c r="ER64" s="93"/>
      <c r="ES64" s="93"/>
      <c r="ET64" s="93"/>
      <c r="EU64" s="93"/>
      <c r="EV64" s="93"/>
      <c r="EW64" s="93"/>
      <c r="EX64" s="93"/>
      <c r="EY64" s="93"/>
      <c r="EZ64" s="93"/>
      <c r="FA64" s="93"/>
      <c r="FB64" s="93"/>
      <c r="FC64" s="93"/>
      <c r="FD64" s="93"/>
      <c r="FE64" s="93"/>
      <c r="FF64" s="93"/>
      <c r="FG64" s="93"/>
      <c r="FH64" s="93"/>
      <c r="FI64" s="93"/>
      <c r="FJ64" s="93"/>
      <c r="FK64" s="93"/>
      <c r="FL64" s="93"/>
      <c r="FM64" s="93"/>
      <c r="FN64" s="93"/>
      <c r="FO64" s="93"/>
      <c r="FP64" s="93"/>
      <c r="FQ64" s="93"/>
      <c r="FR64" s="93"/>
      <c r="FS64" s="93"/>
      <c r="FT64" s="93"/>
      <c r="FU64" s="93"/>
      <c r="FV64" s="93"/>
      <c r="FW64" s="93"/>
      <c r="FX64" s="93"/>
      <c r="FY64" s="93"/>
      <c r="FZ64" s="93"/>
      <c r="GA64" s="93"/>
      <c r="GB64" s="93"/>
      <c r="GC64" s="93"/>
      <c r="GD64" s="93"/>
      <c r="GE64" s="93"/>
      <c r="GF64" s="93"/>
      <c r="GG64" s="93"/>
      <c r="GH64" s="93"/>
      <c r="GI64" s="93"/>
      <c r="GJ64" s="93"/>
      <c r="GK64" s="93"/>
      <c r="GL64" s="93"/>
      <c r="GM64" s="93"/>
      <c r="GN64" s="93"/>
      <c r="GO64" s="93"/>
      <c r="GP64" s="93"/>
      <c r="GQ64" s="93"/>
      <c r="GR64" s="93"/>
      <c r="GS64" s="93"/>
      <c r="GT64" s="93"/>
      <c r="GU64" s="93"/>
      <c r="GV64" s="93"/>
      <c r="GW64" s="93"/>
      <c r="GX64" s="93"/>
      <c r="GY64" s="93"/>
      <c r="GZ64" s="93"/>
      <c r="HA64" s="93"/>
      <c r="HB64" s="93"/>
      <c r="HC64" s="93"/>
      <c r="HD64" s="93"/>
      <c r="HE64" s="93"/>
      <c r="HF64" s="93"/>
      <c r="HG64" s="93"/>
      <c r="HH64" s="93"/>
      <c r="HI64" s="93"/>
      <c r="HJ64" s="93"/>
      <c r="HK64" s="93"/>
      <c r="HL64" s="93"/>
      <c r="HM64" s="93"/>
      <c r="HN64" s="93"/>
      <c r="HO64" s="93"/>
      <c r="HP64" s="93"/>
      <c r="HQ64" s="93"/>
      <c r="HR64" s="93"/>
      <c r="HS64" s="93"/>
      <c r="HT64" s="93"/>
      <c r="HU64" s="93"/>
      <c r="HV64" s="93"/>
      <c r="HW64" s="93"/>
      <c r="HX64" s="93"/>
      <c r="HY64" s="93"/>
      <c r="HZ64" s="93"/>
      <c r="IA64" s="93"/>
      <c r="IB64" s="93"/>
      <c r="IC64" s="93"/>
      <c r="ID64" s="93"/>
      <c r="IE64" s="93"/>
      <c r="IF64" s="93"/>
      <c r="IG64" s="93"/>
      <c r="IH64" s="93"/>
      <c r="II64" s="93"/>
      <c r="IJ64" s="93"/>
      <c r="IK64" s="93"/>
      <c r="IL64" s="93"/>
      <c r="IM64" s="93"/>
      <c r="IN64" s="93"/>
      <c r="IO64" s="93"/>
      <c r="IP64" s="93"/>
      <c r="IQ64" s="93"/>
      <c r="IR64" s="93"/>
      <c r="IS64" s="93"/>
      <c r="IT64" s="93"/>
      <c r="IU64" s="93"/>
      <c r="IV64" s="93"/>
      <c r="IW64" s="93"/>
      <c r="IX64" s="93"/>
      <c r="IY64" s="93"/>
      <c r="IZ64" s="93"/>
      <c r="JA64" s="93"/>
      <c r="JB64" s="93"/>
      <c r="JC64" s="93"/>
      <c r="JD64" s="93"/>
      <c r="JE64" s="93"/>
      <c r="JF64" s="93"/>
      <c r="JG64" s="93"/>
      <c r="JH64" s="93"/>
      <c r="JI64" s="93"/>
      <c r="JJ64" s="93"/>
      <c r="JK64" s="93"/>
      <c r="JL64" s="93"/>
      <c r="JM64" s="93"/>
      <c r="JN64" s="93"/>
      <c r="JO64" s="93"/>
      <c r="JP64" s="93"/>
      <c r="JQ64" s="93"/>
      <c r="JR64" s="93"/>
      <c r="JS64" s="93"/>
      <c r="JT64" s="93"/>
      <c r="JU64" s="93"/>
      <c r="JV64" s="93"/>
      <c r="JW64" s="93"/>
      <c r="JX64" s="93"/>
      <c r="JY64" s="93"/>
      <c r="JZ64" s="93"/>
      <c r="KA64" s="93"/>
      <c r="KB64" s="93"/>
      <c r="KC64" s="93"/>
      <c r="KD64" s="93"/>
      <c r="KE64" s="93"/>
      <c r="KF64" s="93"/>
      <c r="KG64" s="93"/>
      <c r="KH64" s="93"/>
      <c r="KI64" s="93"/>
      <c r="KJ64" s="93"/>
      <c r="KK64" s="93"/>
      <c r="KL64" s="93"/>
      <c r="KM64" s="93"/>
      <c r="KN64" s="93"/>
      <c r="KO64" s="93"/>
      <c r="KP64" s="93"/>
      <c r="KQ64" s="93"/>
      <c r="KR64" s="93"/>
      <c r="KS64" s="93"/>
      <c r="KT64" s="93"/>
      <c r="KU64" s="93"/>
      <c r="KV64" s="93"/>
      <c r="KW64" s="93"/>
      <c r="KX64" s="93"/>
      <c r="KY64" s="93"/>
      <c r="KZ64" s="93"/>
      <c r="LA64" s="93"/>
      <c r="LB64" s="93"/>
      <c r="LC64" s="93"/>
      <c r="LD64" s="93"/>
      <c r="LE64" s="93"/>
      <c r="LF64" s="93"/>
      <c r="LG64"/>
      <c r="LH64"/>
      <c r="LI64"/>
      <c r="LJ64"/>
      <c r="LK64"/>
      <c r="LL64"/>
      <c r="LM64"/>
      <c r="LN64"/>
      <c r="LO64"/>
      <c r="LP64"/>
      <c r="LQ64"/>
      <c r="LR64"/>
    </row>
    <row r="65" spans="1:330" x14ac:dyDescent="0.35">
      <c r="A65"/>
      <c r="B65"/>
      <c r="C65"/>
      <c r="D65"/>
      <c r="E65"/>
      <c r="F65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3"/>
      <c r="CW65" s="93"/>
      <c r="CX65" s="93"/>
      <c r="CY65" s="93"/>
      <c r="CZ65" s="93"/>
      <c r="DA65" s="93"/>
      <c r="DB65" s="93"/>
      <c r="DC65" s="93"/>
      <c r="DD65" s="93"/>
      <c r="DE65" s="93"/>
      <c r="DF65" s="93"/>
      <c r="DG65" s="93"/>
      <c r="DH65" s="93"/>
      <c r="DI65" s="93"/>
      <c r="DJ65" s="93"/>
      <c r="DK65" s="93"/>
      <c r="DL65" s="93"/>
      <c r="DM65" s="93"/>
      <c r="DN65" s="93"/>
      <c r="DO65" s="93"/>
      <c r="DP65" s="93"/>
      <c r="DQ65" s="93"/>
      <c r="DR65" s="93"/>
      <c r="DS65" s="93"/>
      <c r="DT65" s="93"/>
      <c r="DU65" s="93"/>
      <c r="DV65" s="93"/>
      <c r="DW65" s="93"/>
      <c r="DX65" s="93"/>
      <c r="DY65" s="93"/>
      <c r="DZ65" s="93"/>
      <c r="EA65" s="93"/>
      <c r="EB65" s="93"/>
      <c r="EC65" s="93"/>
      <c r="ED65" s="93"/>
      <c r="EE65" s="93"/>
      <c r="EF65" s="93"/>
      <c r="EG65" s="93"/>
      <c r="EH65" s="93"/>
      <c r="EI65" s="93"/>
      <c r="EJ65" s="93"/>
      <c r="EK65" s="93"/>
      <c r="EL65" s="93"/>
      <c r="EM65" s="93"/>
      <c r="EN65" s="93"/>
      <c r="EO65" s="93"/>
      <c r="EP65" s="93"/>
      <c r="EQ65" s="93"/>
      <c r="ER65" s="93"/>
      <c r="ES65" s="93"/>
      <c r="ET65" s="93"/>
      <c r="EU65" s="93"/>
      <c r="EV65" s="93"/>
      <c r="EW65" s="93"/>
      <c r="EX65" s="93"/>
      <c r="EY65" s="93"/>
      <c r="EZ65" s="93"/>
      <c r="FA65" s="93"/>
      <c r="FB65" s="93"/>
      <c r="FC65" s="93"/>
      <c r="FD65" s="93"/>
      <c r="FE65" s="93"/>
      <c r="FF65" s="93"/>
      <c r="FG65" s="93"/>
      <c r="FH65" s="93"/>
      <c r="FI65" s="93"/>
      <c r="FJ65" s="93"/>
      <c r="FK65" s="93"/>
      <c r="FL65" s="93"/>
      <c r="FM65" s="93"/>
      <c r="FN65" s="93"/>
      <c r="FO65" s="93"/>
      <c r="FP65" s="93"/>
      <c r="FQ65" s="93"/>
      <c r="FR65" s="93"/>
      <c r="FS65" s="93"/>
      <c r="FT65" s="93"/>
      <c r="FU65" s="93"/>
      <c r="FV65" s="93"/>
      <c r="FW65" s="93"/>
      <c r="FX65" s="93"/>
      <c r="FY65" s="93"/>
      <c r="FZ65" s="93"/>
      <c r="GA65" s="93"/>
      <c r="GB65" s="93"/>
      <c r="GC65" s="93"/>
      <c r="GD65" s="93"/>
      <c r="GE65" s="93"/>
      <c r="GF65" s="93"/>
      <c r="GG65" s="93"/>
      <c r="GH65" s="93"/>
      <c r="GI65" s="93"/>
      <c r="GJ65" s="93"/>
      <c r="GK65" s="93"/>
      <c r="GL65" s="93"/>
      <c r="GM65" s="93"/>
      <c r="GN65" s="93"/>
      <c r="GO65" s="93"/>
      <c r="GP65" s="93"/>
      <c r="GQ65" s="93"/>
      <c r="GR65" s="93"/>
      <c r="GS65" s="93"/>
      <c r="GT65" s="93"/>
      <c r="GU65" s="93"/>
      <c r="GV65" s="93"/>
      <c r="GW65" s="93"/>
      <c r="GX65" s="93"/>
      <c r="GY65" s="93"/>
      <c r="GZ65" s="93"/>
      <c r="HA65" s="93"/>
      <c r="HB65" s="93"/>
      <c r="HC65" s="93"/>
      <c r="HD65" s="93"/>
      <c r="HE65" s="93"/>
      <c r="HF65" s="93"/>
      <c r="HG65" s="93"/>
      <c r="HH65" s="93"/>
      <c r="HI65" s="93"/>
      <c r="HJ65" s="93"/>
      <c r="HK65" s="93"/>
      <c r="HL65" s="93"/>
      <c r="HM65" s="93"/>
      <c r="HN65" s="93"/>
      <c r="HO65" s="93"/>
      <c r="HP65" s="93"/>
      <c r="HQ65" s="93"/>
      <c r="HR65" s="93"/>
      <c r="HS65" s="93"/>
      <c r="HT65" s="93"/>
      <c r="HU65" s="93"/>
      <c r="HV65" s="93"/>
      <c r="HW65" s="93"/>
      <c r="HX65" s="93"/>
      <c r="HY65" s="93"/>
      <c r="HZ65" s="93"/>
      <c r="IA65" s="93"/>
      <c r="IB65" s="93"/>
      <c r="IC65" s="93"/>
      <c r="ID65" s="93"/>
      <c r="IE65" s="93"/>
      <c r="IF65" s="93"/>
      <c r="IG65" s="93"/>
      <c r="IH65" s="93"/>
      <c r="II65" s="93"/>
      <c r="IJ65" s="93"/>
      <c r="IK65" s="93"/>
      <c r="IL65" s="93"/>
      <c r="IM65" s="93"/>
      <c r="IN65" s="93"/>
      <c r="IO65" s="93"/>
      <c r="IP65" s="93"/>
      <c r="IQ65" s="93"/>
      <c r="IR65" s="93"/>
      <c r="IS65" s="93"/>
      <c r="IT65" s="93"/>
      <c r="IU65" s="93"/>
      <c r="IV65" s="93"/>
      <c r="IW65" s="93"/>
      <c r="IX65" s="93"/>
      <c r="IY65" s="93"/>
      <c r="IZ65" s="93"/>
      <c r="JA65" s="93"/>
      <c r="JB65" s="93"/>
      <c r="JC65" s="93"/>
      <c r="JD65" s="93"/>
      <c r="JE65" s="93"/>
      <c r="JF65" s="93"/>
      <c r="JG65" s="93"/>
      <c r="JH65" s="93"/>
      <c r="JI65" s="93"/>
      <c r="JJ65" s="93"/>
      <c r="JK65" s="93"/>
      <c r="JL65" s="93"/>
      <c r="JM65" s="93"/>
      <c r="JN65" s="93"/>
      <c r="JO65" s="93"/>
      <c r="JP65" s="93"/>
      <c r="JQ65" s="93"/>
      <c r="JR65" s="93"/>
      <c r="JS65" s="93"/>
      <c r="JT65" s="93"/>
      <c r="JU65" s="93"/>
      <c r="JV65" s="93"/>
      <c r="JW65" s="93"/>
      <c r="JX65" s="93"/>
      <c r="JY65" s="93"/>
      <c r="JZ65" s="93"/>
      <c r="KA65" s="93"/>
      <c r="KB65" s="93"/>
      <c r="KC65" s="93"/>
      <c r="KD65" s="93"/>
      <c r="KE65" s="93"/>
      <c r="KF65" s="93"/>
      <c r="KG65" s="93"/>
      <c r="KH65" s="93"/>
      <c r="KI65" s="93"/>
      <c r="KJ65" s="93"/>
      <c r="KK65" s="93"/>
      <c r="KL65" s="93"/>
      <c r="KM65" s="93"/>
      <c r="KN65" s="93"/>
      <c r="KO65" s="93"/>
      <c r="KP65" s="93"/>
      <c r="KQ65" s="93"/>
      <c r="KR65" s="93"/>
      <c r="KS65" s="93"/>
      <c r="KT65" s="93"/>
      <c r="KU65" s="93"/>
      <c r="KV65" s="93"/>
      <c r="KW65" s="93"/>
      <c r="KX65" s="93"/>
      <c r="KY65" s="93"/>
      <c r="KZ65" s="93"/>
      <c r="LA65" s="93"/>
      <c r="LB65" s="93"/>
      <c r="LC65" s="93"/>
      <c r="LD65" s="93"/>
      <c r="LE65" s="93"/>
      <c r="LF65" s="93"/>
      <c r="LG65"/>
      <c r="LH65"/>
      <c r="LI65"/>
      <c r="LJ65"/>
      <c r="LK65"/>
      <c r="LL65"/>
      <c r="LM65"/>
      <c r="LN65"/>
      <c r="LO65"/>
      <c r="LP65"/>
      <c r="LQ65"/>
      <c r="LR65"/>
    </row>
    <row r="66" spans="1:330" x14ac:dyDescent="0.35">
      <c r="A66"/>
      <c r="B66"/>
      <c r="C66"/>
      <c r="D66"/>
      <c r="E66"/>
      <c r="F66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3"/>
      <c r="CF66" s="93"/>
      <c r="CG66" s="93"/>
      <c r="CH66" s="93"/>
      <c r="CI66" s="93"/>
      <c r="CJ66" s="93"/>
      <c r="CK66" s="93"/>
      <c r="CL66" s="93"/>
      <c r="CM66" s="93"/>
      <c r="CN66" s="93"/>
      <c r="CO66" s="93"/>
      <c r="CP66" s="93"/>
      <c r="CQ66" s="93"/>
      <c r="CR66" s="93"/>
      <c r="CS66" s="93"/>
      <c r="CT66" s="93"/>
      <c r="CU66" s="93"/>
      <c r="CV66" s="93"/>
      <c r="CW66" s="93"/>
      <c r="CX66" s="93"/>
      <c r="CY66" s="93"/>
      <c r="CZ66" s="93"/>
      <c r="DA66" s="93"/>
      <c r="DB66" s="93"/>
      <c r="DC66" s="93"/>
      <c r="DD66" s="93"/>
      <c r="DE66" s="93"/>
      <c r="DF66" s="93"/>
      <c r="DG66" s="93"/>
      <c r="DH66" s="93"/>
      <c r="DI66" s="93"/>
      <c r="DJ66" s="93"/>
      <c r="DK66" s="93"/>
      <c r="DL66" s="93"/>
      <c r="DM66" s="93"/>
      <c r="DN66" s="93"/>
      <c r="DO66" s="93"/>
      <c r="DP66" s="93"/>
      <c r="DQ66" s="93"/>
      <c r="DR66" s="93"/>
      <c r="DS66" s="93"/>
      <c r="DT66" s="93"/>
      <c r="DU66" s="93"/>
      <c r="DV66" s="93"/>
      <c r="DW66" s="93"/>
      <c r="DX66" s="93"/>
      <c r="DY66" s="93"/>
      <c r="DZ66" s="93"/>
      <c r="EA66" s="93"/>
      <c r="EB66" s="93"/>
      <c r="EC66" s="93"/>
      <c r="ED66" s="93"/>
      <c r="EE66" s="93"/>
      <c r="EF66" s="93"/>
      <c r="EG66" s="93"/>
      <c r="EH66" s="93"/>
      <c r="EI66" s="93"/>
      <c r="EJ66" s="93"/>
      <c r="EK66" s="93"/>
      <c r="EL66" s="93"/>
      <c r="EM66" s="93"/>
      <c r="EN66" s="93"/>
      <c r="EO66" s="93"/>
      <c r="EP66" s="93"/>
      <c r="EQ66" s="93"/>
      <c r="ER66" s="93"/>
      <c r="ES66" s="93"/>
      <c r="ET66" s="93"/>
      <c r="EU66" s="93"/>
      <c r="EV66" s="93"/>
      <c r="EW66" s="93"/>
      <c r="EX66" s="93"/>
      <c r="EY66" s="93"/>
      <c r="EZ66" s="93"/>
      <c r="FA66" s="93"/>
      <c r="FB66" s="93"/>
      <c r="FC66" s="93"/>
      <c r="FD66" s="93"/>
      <c r="FE66" s="93"/>
      <c r="FF66" s="93"/>
      <c r="FG66" s="93"/>
      <c r="FH66" s="93"/>
      <c r="FI66" s="93"/>
      <c r="FJ66" s="93"/>
      <c r="FK66" s="93"/>
      <c r="FL66" s="93"/>
      <c r="FM66" s="93"/>
      <c r="FN66" s="93"/>
      <c r="FO66" s="93"/>
      <c r="FP66" s="93"/>
      <c r="FQ66" s="93"/>
      <c r="FR66" s="93"/>
      <c r="FS66" s="93"/>
      <c r="FT66" s="93"/>
      <c r="FU66" s="93"/>
      <c r="FV66" s="93"/>
      <c r="FW66" s="93"/>
      <c r="FX66" s="93"/>
      <c r="FY66" s="93"/>
      <c r="FZ66" s="93"/>
      <c r="GA66" s="93"/>
      <c r="GB66" s="93"/>
      <c r="GC66" s="93"/>
      <c r="GD66" s="93"/>
      <c r="GE66" s="93"/>
      <c r="GF66" s="93"/>
      <c r="GG66" s="93"/>
      <c r="GH66" s="93"/>
      <c r="GI66" s="93"/>
      <c r="GJ66" s="93"/>
      <c r="GK66" s="93"/>
      <c r="GL66" s="93"/>
      <c r="GM66" s="93"/>
      <c r="GN66" s="93"/>
      <c r="GO66" s="93"/>
      <c r="GP66" s="93"/>
      <c r="GQ66" s="93"/>
      <c r="GR66" s="93"/>
      <c r="GS66" s="93"/>
      <c r="GT66" s="93"/>
      <c r="GU66" s="93"/>
      <c r="GV66" s="93"/>
      <c r="GW66" s="93"/>
      <c r="GX66" s="93"/>
      <c r="GY66" s="93"/>
      <c r="GZ66" s="93"/>
      <c r="HA66" s="93"/>
      <c r="HB66" s="93"/>
      <c r="HC66" s="93"/>
      <c r="HD66" s="93"/>
      <c r="HE66" s="93"/>
      <c r="HF66" s="93"/>
      <c r="HG66" s="93"/>
      <c r="HH66" s="93"/>
      <c r="HI66" s="93"/>
      <c r="HJ66" s="93"/>
      <c r="HK66" s="93"/>
      <c r="HL66" s="93"/>
      <c r="HM66" s="93"/>
      <c r="HN66" s="93"/>
      <c r="HO66" s="93"/>
      <c r="HP66" s="93"/>
      <c r="HQ66" s="93"/>
      <c r="HR66" s="93"/>
      <c r="HS66" s="93"/>
      <c r="HT66" s="93"/>
      <c r="HU66" s="93"/>
      <c r="HV66" s="93"/>
      <c r="HW66" s="93"/>
      <c r="HX66" s="93"/>
      <c r="HY66" s="93"/>
      <c r="HZ66" s="93"/>
      <c r="IA66" s="93"/>
      <c r="IB66" s="93"/>
      <c r="IC66" s="93"/>
      <c r="ID66" s="93"/>
      <c r="IE66" s="93"/>
      <c r="IF66" s="93"/>
      <c r="IG66" s="93"/>
      <c r="IH66" s="93"/>
      <c r="II66" s="93"/>
      <c r="IJ66" s="93"/>
      <c r="IK66" s="93"/>
      <c r="IL66" s="93"/>
      <c r="IM66" s="93"/>
      <c r="IN66" s="93"/>
      <c r="IO66" s="93"/>
      <c r="IP66" s="93"/>
      <c r="IQ66" s="93"/>
      <c r="IR66" s="93"/>
      <c r="IS66" s="93"/>
      <c r="IT66" s="93"/>
      <c r="IU66" s="93"/>
      <c r="IV66" s="93"/>
      <c r="IW66" s="93"/>
      <c r="IX66" s="93"/>
      <c r="IY66" s="93"/>
      <c r="IZ66" s="93"/>
      <c r="JA66" s="93"/>
      <c r="JB66" s="93"/>
      <c r="JC66" s="93"/>
      <c r="JD66" s="93"/>
      <c r="JE66" s="93"/>
      <c r="JF66" s="93"/>
      <c r="JG66" s="93"/>
      <c r="JH66" s="93"/>
      <c r="JI66" s="93"/>
      <c r="JJ66" s="93"/>
      <c r="JK66" s="93"/>
      <c r="JL66" s="93"/>
      <c r="JM66" s="93"/>
      <c r="JN66" s="93"/>
      <c r="JO66" s="93"/>
      <c r="JP66" s="93"/>
      <c r="JQ66" s="93"/>
      <c r="JR66" s="93"/>
      <c r="JS66" s="93"/>
      <c r="JT66" s="93"/>
      <c r="JU66" s="93"/>
      <c r="JV66" s="93"/>
      <c r="JW66" s="93"/>
      <c r="JX66" s="93"/>
      <c r="JY66" s="93"/>
      <c r="JZ66" s="93"/>
      <c r="KA66" s="93"/>
      <c r="KB66" s="93"/>
      <c r="KC66" s="93"/>
      <c r="KD66" s="93"/>
      <c r="KE66" s="93"/>
      <c r="KF66" s="93"/>
      <c r="KG66" s="93"/>
      <c r="KH66" s="93"/>
      <c r="KI66" s="93"/>
      <c r="KJ66" s="93"/>
      <c r="KK66" s="93"/>
      <c r="KL66" s="93"/>
      <c r="KM66" s="93"/>
      <c r="KN66" s="93"/>
      <c r="KO66" s="93"/>
      <c r="KP66" s="93"/>
      <c r="KQ66" s="93"/>
      <c r="KR66" s="93"/>
      <c r="KS66" s="93"/>
      <c r="KT66" s="93"/>
      <c r="KU66" s="93"/>
      <c r="KV66" s="93"/>
      <c r="KW66" s="93"/>
      <c r="KX66" s="93"/>
      <c r="KY66" s="93"/>
      <c r="KZ66" s="93"/>
      <c r="LA66" s="93"/>
      <c r="LB66" s="93"/>
      <c r="LC66" s="93"/>
      <c r="LD66" s="93"/>
      <c r="LE66" s="93"/>
      <c r="LF66" s="93"/>
      <c r="LG66"/>
      <c r="LH66"/>
      <c r="LI66"/>
      <c r="LJ66"/>
      <c r="LK66"/>
      <c r="LL66"/>
      <c r="LM66"/>
      <c r="LN66"/>
      <c r="LO66"/>
      <c r="LP66"/>
      <c r="LQ66"/>
      <c r="LR66"/>
    </row>
    <row r="67" spans="1:330" x14ac:dyDescent="0.35">
      <c r="A67"/>
      <c r="B67"/>
      <c r="C67"/>
      <c r="D67"/>
      <c r="E67"/>
      <c r="F67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3"/>
      <c r="CB67" s="93"/>
      <c r="CC67" s="93"/>
      <c r="CD67" s="93"/>
      <c r="CE67" s="93"/>
      <c r="CF67" s="93"/>
      <c r="CG67" s="93"/>
      <c r="CH67" s="93"/>
      <c r="CI67" s="93"/>
      <c r="CJ67" s="93"/>
      <c r="CK67" s="93"/>
      <c r="CL67" s="93"/>
      <c r="CM67" s="93"/>
      <c r="CN67" s="93"/>
      <c r="CO67" s="93"/>
      <c r="CP67" s="93"/>
      <c r="CQ67" s="93"/>
      <c r="CR67" s="93"/>
      <c r="CS67" s="93"/>
      <c r="CT67" s="93"/>
      <c r="CU67" s="93"/>
      <c r="CV67" s="93"/>
      <c r="CW67" s="93"/>
      <c r="CX67" s="93"/>
      <c r="CY67" s="93"/>
      <c r="CZ67" s="93"/>
      <c r="DA67" s="93"/>
      <c r="DB67" s="93"/>
      <c r="DC67" s="93"/>
      <c r="DD67" s="93"/>
      <c r="DE67" s="93"/>
      <c r="DF67" s="93"/>
      <c r="DG67" s="93"/>
      <c r="DH67" s="93"/>
      <c r="DI67" s="93"/>
      <c r="DJ67" s="93"/>
      <c r="DK67" s="93"/>
      <c r="DL67" s="93"/>
      <c r="DM67" s="93"/>
      <c r="DN67" s="93"/>
      <c r="DO67" s="93"/>
      <c r="DP67" s="93"/>
      <c r="DQ67" s="93"/>
      <c r="DR67" s="93"/>
      <c r="DS67" s="93"/>
      <c r="DT67" s="93"/>
      <c r="DU67" s="93"/>
      <c r="DV67" s="93"/>
      <c r="DW67" s="93"/>
      <c r="DX67" s="93"/>
      <c r="DY67" s="93"/>
      <c r="DZ67" s="93"/>
      <c r="EA67" s="93"/>
      <c r="EB67" s="93"/>
      <c r="EC67" s="93"/>
      <c r="ED67" s="93"/>
      <c r="EE67" s="93"/>
      <c r="EF67" s="93"/>
      <c r="EG67" s="93"/>
      <c r="EH67" s="93"/>
      <c r="EI67" s="93"/>
      <c r="EJ67" s="93"/>
      <c r="EK67" s="93"/>
      <c r="EL67" s="93"/>
      <c r="EM67" s="93"/>
      <c r="EN67" s="93"/>
      <c r="EO67" s="93"/>
      <c r="EP67" s="93"/>
      <c r="EQ67" s="93"/>
      <c r="ER67" s="93"/>
      <c r="ES67" s="93"/>
      <c r="ET67" s="93"/>
      <c r="EU67" s="93"/>
      <c r="EV67" s="93"/>
      <c r="EW67" s="93"/>
      <c r="EX67" s="93"/>
      <c r="EY67" s="93"/>
      <c r="EZ67" s="93"/>
      <c r="FA67" s="93"/>
      <c r="FB67" s="93"/>
      <c r="FC67" s="93"/>
      <c r="FD67" s="93"/>
      <c r="FE67" s="93"/>
      <c r="FF67" s="93"/>
      <c r="FG67" s="93"/>
      <c r="FH67" s="93"/>
      <c r="FI67" s="93"/>
      <c r="FJ67" s="93"/>
      <c r="FK67" s="93"/>
      <c r="FL67" s="93"/>
      <c r="FM67" s="93"/>
      <c r="FN67" s="93"/>
      <c r="FO67" s="93"/>
      <c r="FP67" s="93"/>
      <c r="FQ67" s="93"/>
      <c r="FR67" s="93"/>
      <c r="FS67" s="93"/>
      <c r="FT67" s="93"/>
      <c r="FU67" s="93"/>
      <c r="FV67" s="93"/>
      <c r="FW67" s="93"/>
      <c r="FX67" s="93"/>
      <c r="FY67" s="93"/>
      <c r="FZ67" s="93"/>
      <c r="GA67" s="93"/>
      <c r="GB67" s="93"/>
      <c r="GC67" s="93"/>
      <c r="GD67" s="93"/>
      <c r="GE67" s="93"/>
      <c r="GF67" s="93"/>
      <c r="GG67" s="93"/>
      <c r="GH67" s="93"/>
      <c r="GI67" s="93"/>
      <c r="GJ67" s="93"/>
      <c r="GK67" s="93"/>
      <c r="GL67" s="93"/>
      <c r="GM67" s="93"/>
      <c r="GN67" s="93"/>
      <c r="GO67" s="93"/>
      <c r="GP67" s="93"/>
      <c r="GQ67" s="93"/>
      <c r="GR67" s="93"/>
      <c r="GS67" s="93"/>
      <c r="GT67" s="93"/>
      <c r="GU67" s="93"/>
      <c r="GV67" s="93"/>
      <c r="GW67" s="93"/>
      <c r="GX67" s="93"/>
      <c r="GY67" s="93"/>
      <c r="GZ67" s="93"/>
      <c r="HA67" s="93"/>
      <c r="HB67" s="93"/>
      <c r="HC67" s="93"/>
      <c r="HD67" s="93"/>
      <c r="HE67" s="93"/>
      <c r="HF67" s="93"/>
      <c r="HG67" s="93"/>
      <c r="HH67" s="93"/>
      <c r="HI67" s="93"/>
      <c r="HJ67" s="93"/>
      <c r="HK67" s="93"/>
      <c r="HL67" s="93"/>
      <c r="HM67" s="93"/>
      <c r="HN67" s="93"/>
      <c r="HO67" s="93"/>
      <c r="HP67" s="93"/>
      <c r="HQ67" s="93"/>
      <c r="HR67" s="93"/>
      <c r="HS67" s="93"/>
      <c r="HT67" s="93"/>
      <c r="HU67" s="93"/>
      <c r="HV67" s="93"/>
      <c r="HW67" s="93"/>
      <c r="HX67" s="93"/>
      <c r="HY67" s="93"/>
      <c r="HZ67" s="93"/>
      <c r="IA67" s="93"/>
      <c r="IB67" s="93"/>
      <c r="IC67" s="93"/>
      <c r="ID67" s="93"/>
      <c r="IE67" s="93"/>
      <c r="IF67" s="93"/>
      <c r="IG67" s="93"/>
      <c r="IH67" s="93"/>
      <c r="II67" s="93"/>
      <c r="IJ67" s="93"/>
      <c r="IK67" s="93"/>
      <c r="IL67" s="93"/>
      <c r="IM67" s="93"/>
      <c r="IN67" s="93"/>
      <c r="IO67" s="93"/>
      <c r="IP67" s="93"/>
      <c r="IQ67" s="93"/>
      <c r="IR67" s="93"/>
      <c r="IS67" s="93"/>
      <c r="IT67" s="93"/>
      <c r="IU67" s="93"/>
      <c r="IV67" s="93"/>
      <c r="IW67" s="93"/>
      <c r="IX67" s="93"/>
      <c r="IY67" s="93"/>
      <c r="IZ67" s="93"/>
      <c r="JA67" s="93"/>
      <c r="JB67" s="93"/>
      <c r="JC67" s="93"/>
      <c r="JD67" s="93"/>
      <c r="JE67" s="93"/>
      <c r="JF67" s="93"/>
      <c r="JG67" s="93"/>
      <c r="JH67" s="93"/>
      <c r="JI67" s="93"/>
      <c r="JJ67" s="93"/>
      <c r="JK67" s="93"/>
      <c r="JL67" s="93"/>
      <c r="JM67" s="93"/>
      <c r="JN67" s="93"/>
      <c r="JO67" s="93"/>
      <c r="JP67" s="93"/>
      <c r="JQ67" s="93"/>
      <c r="JR67" s="93"/>
      <c r="JS67" s="93"/>
      <c r="JT67" s="93"/>
      <c r="JU67" s="93"/>
      <c r="JV67" s="93"/>
      <c r="JW67" s="93"/>
      <c r="JX67" s="93"/>
      <c r="JY67" s="93"/>
      <c r="JZ67" s="93"/>
      <c r="KA67" s="93"/>
      <c r="KB67" s="93"/>
      <c r="KC67" s="93"/>
      <c r="KD67" s="93"/>
      <c r="KE67" s="93"/>
      <c r="KF67" s="93"/>
      <c r="KG67" s="93"/>
      <c r="KH67" s="93"/>
      <c r="KI67" s="93"/>
      <c r="KJ67" s="93"/>
      <c r="KK67" s="93"/>
      <c r="KL67" s="93"/>
      <c r="KM67" s="93"/>
      <c r="KN67" s="93"/>
      <c r="KO67" s="93"/>
      <c r="KP67" s="93"/>
      <c r="KQ67" s="93"/>
      <c r="KR67" s="93"/>
      <c r="KS67" s="93"/>
      <c r="KT67" s="93"/>
      <c r="KU67" s="93"/>
      <c r="KV67" s="93"/>
      <c r="KW67" s="93"/>
      <c r="KX67" s="93"/>
      <c r="KY67" s="93"/>
      <c r="KZ67" s="93"/>
      <c r="LA67" s="93"/>
      <c r="LB67" s="93"/>
      <c r="LC67" s="93"/>
      <c r="LD67" s="93"/>
      <c r="LE67" s="93"/>
      <c r="LF67" s="93"/>
      <c r="LG67"/>
      <c r="LH67"/>
      <c r="LI67"/>
      <c r="LJ67"/>
      <c r="LK67"/>
      <c r="LL67"/>
      <c r="LM67"/>
      <c r="LN67"/>
      <c r="LO67"/>
      <c r="LP67"/>
      <c r="LQ67"/>
      <c r="LR67"/>
    </row>
    <row r="68" spans="1:330" x14ac:dyDescent="0.35">
      <c r="A68"/>
      <c r="B68"/>
      <c r="C68"/>
      <c r="D68"/>
      <c r="E68"/>
      <c r="F68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3"/>
      <c r="CF68" s="93"/>
      <c r="CG68" s="93"/>
      <c r="CH68" s="93"/>
      <c r="CI68" s="93"/>
      <c r="CJ68" s="93"/>
      <c r="CK68" s="93"/>
      <c r="CL68" s="93"/>
      <c r="CM68" s="93"/>
      <c r="CN68" s="93"/>
      <c r="CO68" s="93"/>
      <c r="CP68" s="93"/>
      <c r="CQ68" s="93"/>
      <c r="CR68" s="93"/>
      <c r="CS68" s="93"/>
      <c r="CT68" s="93"/>
      <c r="CU68" s="93"/>
      <c r="CV68" s="93"/>
      <c r="CW68" s="93"/>
      <c r="CX68" s="93"/>
      <c r="CY68" s="93"/>
      <c r="CZ68" s="93"/>
      <c r="DA68" s="93"/>
      <c r="DB68" s="93"/>
      <c r="DC68" s="93"/>
      <c r="DD68" s="93"/>
      <c r="DE68" s="93"/>
      <c r="DF68" s="93"/>
      <c r="DG68" s="93"/>
      <c r="DH68" s="93"/>
      <c r="DI68" s="93"/>
      <c r="DJ68" s="93"/>
      <c r="DK68" s="93"/>
      <c r="DL68" s="93"/>
      <c r="DM68" s="93"/>
      <c r="DN68" s="93"/>
      <c r="DO68" s="93"/>
      <c r="DP68" s="93"/>
      <c r="DQ68" s="93"/>
      <c r="DR68" s="93"/>
      <c r="DS68" s="93"/>
      <c r="DT68" s="93"/>
      <c r="DU68" s="93"/>
      <c r="DV68" s="93"/>
      <c r="DW68" s="93"/>
      <c r="DX68" s="93"/>
      <c r="DY68" s="93"/>
      <c r="DZ68" s="93"/>
      <c r="EA68" s="93"/>
      <c r="EB68" s="93"/>
      <c r="EC68" s="93"/>
      <c r="ED68" s="93"/>
      <c r="EE68" s="93"/>
      <c r="EF68" s="93"/>
      <c r="EG68" s="93"/>
      <c r="EH68" s="93"/>
      <c r="EI68" s="93"/>
      <c r="EJ68" s="93"/>
      <c r="EK68" s="93"/>
      <c r="EL68" s="93"/>
      <c r="EM68" s="93"/>
      <c r="EN68" s="93"/>
      <c r="EO68" s="93"/>
      <c r="EP68" s="93"/>
      <c r="EQ68" s="93"/>
      <c r="ER68" s="93"/>
      <c r="ES68" s="93"/>
      <c r="ET68" s="93"/>
      <c r="EU68" s="93"/>
      <c r="EV68" s="93"/>
      <c r="EW68" s="93"/>
      <c r="EX68" s="93"/>
      <c r="EY68" s="93"/>
      <c r="EZ68" s="93"/>
      <c r="FA68" s="93"/>
      <c r="FB68" s="93"/>
      <c r="FC68" s="93"/>
      <c r="FD68" s="93"/>
      <c r="FE68" s="93"/>
      <c r="FF68" s="93"/>
      <c r="FG68" s="93"/>
      <c r="FH68" s="93"/>
      <c r="FI68" s="93"/>
      <c r="FJ68" s="93"/>
      <c r="FK68" s="93"/>
      <c r="FL68" s="93"/>
      <c r="FM68" s="93"/>
      <c r="FN68" s="93"/>
      <c r="FO68" s="93"/>
      <c r="FP68" s="93"/>
      <c r="FQ68" s="93"/>
      <c r="FR68" s="93"/>
      <c r="FS68" s="93"/>
      <c r="FT68" s="93"/>
      <c r="FU68" s="93"/>
      <c r="FV68" s="93"/>
      <c r="FW68" s="93"/>
      <c r="FX68" s="93"/>
      <c r="FY68" s="93"/>
      <c r="FZ68" s="93"/>
      <c r="GA68" s="93"/>
      <c r="GB68" s="93"/>
      <c r="GC68" s="93"/>
      <c r="GD68" s="93"/>
      <c r="GE68" s="93"/>
      <c r="GF68" s="93"/>
      <c r="GG68" s="93"/>
      <c r="GH68" s="93"/>
      <c r="GI68" s="93"/>
      <c r="GJ68" s="93"/>
      <c r="GK68" s="93"/>
      <c r="GL68" s="93"/>
      <c r="GM68" s="93"/>
      <c r="GN68" s="93"/>
      <c r="GO68" s="93"/>
      <c r="GP68" s="93"/>
      <c r="GQ68" s="93"/>
      <c r="GR68" s="93"/>
      <c r="GS68" s="93"/>
      <c r="GT68" s="93"/>
      <c r="GU68" s="93"/>
      <c r="GV68" s="93"/>
      <c r="GW68" s="93"/>
      <c r="GX68" s="93"/>
      <c r="GY68" s="93"/>
      <c r="GZ68" s="93"/>
      <c r="HA68" s="93"/>
      <c r="HB68" s="93"/>
      <c r="HC68" s="93"/>
      <c r="HD68" s="93"/>
      <c r="HE68" s="93"/>
      <c r="HF68" s="93"/>
      <c r="HG68" s="93"/>
      <c r="HH68" s="93"/>
      <c r="HI68" s="93"/>
      <c r="HJ68" s="93"/>
      <c r="HK68" s="93"/>
      <c r="HL68" s="93"/>
      <c r="HM68" s="93"/>
      <c r="HN68" s="93"/>
      <c r="HO68" s="93"/>
      <c r="HP68" s="93"/>
      <c r="HQ68" s="93"/>
      <c r="HR68" s="93"/>
      <c r="HS68" s="93"/>
      <c r="HT68" s="93"/>
      <c r="HU68" s="93"/>
      <c r="HV68" s="93"/>
      <c r="HW68" s="93"/>
      <c r="HX68" s="93"/>
      <c r="HY68" s="93"/>
      <c r="HZ68" s="93"/>
      <c r="IA68" s="93"/>
      <c r="IB68" s="93"/>
      <c r="IC68" s="93"/>
      <c r="ID68" s="93"/>
      <c r="IE68" s="93"/>
      <c r="IF68" s="93"/>
      <c r="IG68" s="93"/>
      <c r="IH68" s="93"/>
      <c r="II68" s="93"/>
      <c r="IJ68" s="93"/>
      <c r="IK68" s="93"/>
      <c r="IL68" s="93"/>
      <c r="IM68" s="93"/>
      <c r="IN68" s="93"/>
      <c r="IO68" s="93"/>
      <c r="IP68" s="93"/>
      <c r="IQ68" s="93"/>
      <c r="IR68" s="93"/>
      <c r="IS68" s="93"/>
      <c r="IT68" s="93"/>
      <c r="IU68" s="93"/>
      <c r="IV68" s="93"/>
      <c r="IW68" s="93"/>
      <c r="IX68" s="93"/>
      <c r="IY68" s="93"/>
      <c r="IZ68" s="93"/>
      <c r="JA68" s="93"/>
      <c r="JB68" s="93"/>
      <c r="JC68" s="93"/>
      <c r="JD68" s="93"/>
      <c r="JE68" s="93"/>
      <c r="JF68" s="93"/>
      <c r="JG68" s="93"/>
      <c r="JH68" s="93"/>
      <c r="JI68" s="93"/>
      <c r="JJ68" s="93"/>
      <c r="JK68" s="93"/>
      <c r="JL68" s="93"/>
      <c r="JM68" s="93"/>
      <c r="JN68" s="93"/>
      <c r="JO68" s="93"/>
      <c r="JP68" s="93"/>
      <c r="JQ68" s="93"/>
      <c r="JR68" s="93"/>
      <c r="JS68" s="93"/>
      <c r="JT68" s="93"/>
      <c r="JU68" s="93"/>
      <c r="JV68" s="93"/>
      <c r="JW68" s="93"/>
      <c r="JX68" s="93"/>
      <c r="JY68" s="93"/>
      <c r="JZ68" s="93"/>
      <c r="KA68" s="93"/>
      <c r="KB68" s="93"/>
      <c r="KC68" s="93"/>
      <c r="KD68" s="93"/>
      <c r="KE68" s="93"/>
      <c r="KF68" s="93"/>
      <c r="KG68" s="93"/>
      <c r="KH68" s="93"/>
      <c r="KI68" s="93"/>
      <c r="KJ68" s="93"/>
      <c r="KK68" s="93"/>
      <c r="KL68" s="93"/>
      <c r="KM68" s="93"/>
      <c r="KN68" s="93"/>
      <c r="KO68" s="93"/>
      <c r="KP68" s="93"/>
      <c r="KQ68" s="93"/>
      <c r="KR68" s="93"/>
      <c r="KS68" s="93"/>
      <c r="KT68" s="93"/>
      <c r="KU68" s="93"/>
      <c r="KV68" s="93"/>
      <c r="KW68" s="93"/>
      <c r="KX68" s="93"/>
      <c r="KY68" s="93"/>
      <c r="KZ68" s="93"/>
      <c r="LA68" s="93"/>
      <c r="LB68" s="93"/>
      <c r="LC68" s="93"/>
      <c r="LD68" s="93"/>
      <c r="LE68" s="93"/>
      <c r="LF68" s="93"/>
      <c r="LG68"/>
      <c r="LH68"/>
      <c r="LI68"/>
      <c r="LJ68"/>
      <c r="LK68"/>
      <c r="LL68"/>
      <c r="LM68"/>
      <c r="LN68"/>
      <c r="LO68"/>
      <c r="LP68"/>
      <c r="LQ68"/>
      <c r="LR68"/>
    </row>
    <row r="69" spans="1:330" x14ac:dyDescent="0.35">
      <c r="A69"/>
      <c r="B69"/>
      <c r="C69"/>
      <c r="D69"/>
      <c r="E69"/>
      <c r="F69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3"/>
      <c r="CF69" s="93"/>
      <c r="CG69" s="93"/>
      <c r="CH69" s="93"/>
      <c r="CI69" s="93"/>
      <c r="CJ69" s="93"/>
      <c r="CK69" s="93"/>
      <c r="CL69" s="93"/>
      <c r="CM69" s="93"/>
      <c r="CN69" s="93"/>
      <c r="CO69" s="93"/>
      <c r="CP69" s="93"/>
      <c r="CQ69" s="93"/>
      <c r="CR69" s="93"/>
      <c r="CS69" s="93"/>
      <c r="CT69" s="93"/>
      <c r="CU69" s="93"/>
      <c r="CV69" s="93"/>
      <c r="CW69" s="93"/>
      <c r="CX69" s="93"/>
      <c r="CY69" s="93"/>
      <c r="CZ69" s="93"/>
      <c r="DA69" s="93"/>
      <c r="DB69" s="93"/>
      <c r="DC69" s="93"/>
      <c r="DD69" s="93"/>
      <c r="DE69" s="93"/>
      <c r="DF69" s="93"/>
      <c r="DG69" s="93"/>
      <c r="DH69" s="93"/>
      <c r="DI69" s="93"/>
      <c r="DJ69" s="93"/>
      <c r="DK69" s="93"/>
      <c r="DL69" s="93"/>
      <c r="DM69" s="93"/>
      <c r="DN69" s="93"/>
      <c r="DO69" s="93"/>
      <c r="DP69" s="93"/>
      <c r="DQ69" s="93"/>
      <c r="DR69" s="93"/>
      <c r="DS69" s="93"/>
      <c r="DT69" s="93"/>
      <c r="DU69" s="93"/>
      <c r="DV69" s="93"/>
      <c r="DW69" s="93"/>
      <c r="DX69" s="93"/>
      <c r="DY69" s="93"/>
      <c r="DZ69" s="93"/>
      <c r="EA69" s="93"/>
      <c r="EB69" s="93"/>
      <c r="EC69" s="93"/>
      <c r="ED69" s="93"/>
      <c r="EE69" s="93"/>
      <c r="EF69" s="93"/>
      <c r="EG69" s="93"/>
      <c r="EH69" s="93"/>
      <c r="EI69" s="93"/>
      <c r="EJ69" s="93"/>
      <c r="EK69" s="93"/>
      <c r="EL69" s="93"/>
      <c r="EM69" s="93"/>
      <c r="EN69" s="93"/>
      <c r="EO69" s="93"/>
      <c r="EP69" s="93"/>
      <c r="EQ69" s="93"/>
      <c r="ER69" s="93"/>
      <c r="ES69" s="93"/>
      <c r="ET69" s="93"/>
      <c r="EU69" s="93"/>
      <c r="EV69" s="93"/>
      <c r="EW69" s="93"/>
      <c r="EX69" s="93"/>
      <c r="EY69" s="93"/>
      <c r="EZ69" s="93"/>
      <c r="FA69" s="93"/>
      <c r="FB69" s="93"/>
      <c r="FC69" s="93"/>
      <c r="FD69" s="93"/>
      <c r="FE69" s="93"/>
      <c r="FF69" s="93"/>
      <c r="FG69" s="93"/>
      <c r="FH69" s="93"/>
      <c r="FI69" s="93"/>
      <c r="FJ69" s="93"/>
      <c r="FK69" s="93"/>
      <c r="FL69" s="93"/>
      <c r="FM69" s="93"/>
      <c r="FN69" s="93"/>
      <c r="FO69" s="93"/>
      <c r="FP69" s="93"/>
      <c r="FQ69" s="93"/>
      <c r="FR69" s="93"/>
      <c r="FS69" s="93"/>
      <c r="FT69" s="93"/>
      <c r="FU69" s="93"/>
      <c r="FV69" s="93"/>
      <c r="FW69" s="93"/>
      <c r="FX69" s="93"/>
      <c r="FY69" s="93"/>
      <c r="FZ69" s="93"/>
      <c r="GA69" s="93"/>
      <c r="GB69" s="93"/>
      <c r="GC69" s="93"/>
      <c r="GD69" s="93"/>
      <c r="GE69" s="93"/>
      <c r="GF69" s="93"/>
      <c r="GG69" s="93"/>
      <c r="GH69" s="93"/>
      <c r="GI69" s="93"/>
      <c r="GJ69" s="93"/>
      <c r="GK69" s="93"/>
      <c r="GL69" s="93"/>
      <c r="GM69" s="93"/>
      <c r="GN69" s="93"/>
      <c r="GO69" s="93"/>
      <c r="GP69" s="93"/>
      <c r="GQ69" s="93"/>
      <c r="GR69" s="93"/>
      <c r="GS69" s="93"/>
      <c r="GT69" s="93"/>
      <c r="GU69" s="93"/>
      <c r="GV69" s="93"/>
      <c r="GW69" s="93"/>
      <c r="GX69" s="93"/>
      <c r="GY69" s="93"/>
      <c r="GZ69" s="93"/>
      <c r="HA69" s="93"/>
      <c r="HB69" s="93"/>
      <c r="HC69" s="93"/>
      <c r="HD69" s="93"/>
      <c r="HE69" s="93"/>
      <c r="HF69" s="93"/>
      <c r="HG69" s="93"/>
      <c r="HH69" s="93"/>
      <c r="HI69" s="93"/>
      <c r="HJ69" s="93"/>
      <c r="HK69" s="93"/>
      <c r="HL69" s="93"/>
      <c r="HM69" s="93"/>
      <c r="HN69" s="93"/>
      <c r="HO69" s="93"/>
      <c r="HP69" s="93"/>
      <c r="HQ69" s="93"/>
      <c r="HR69" s="93"/>
      <c r="HS69" s="93"/>
      <c r="HT69" s="93"/>
      <c r="HU69" s="93"/>
      <c r="HV69" s="93"/>
      <c r="HW69" s="93"/>
      <c r="HX69" s="93"/>
      <c r="HY69" s="93"/>
      <c r="HZ69" s="93"/>
      <c r="IA69" s="93"/>
      <c r="IB69" s="93"/>
      <c r="IC69" s="93"/>
      <c r="ID69" s="93"/>
      <c r="IE69" s="93"/>
      <c r="IF69" s="93"/>
      <c r="IG69" s="93"/>
      <c r="IH69" s="93"/>
      <c r="II69" s="93"/>
      <c r="IJ69" s="93"/>
      <c r="IK69" s="93"/>
      <c r="IL69" s="93"/>
      <c r="IM69" s="93"/>
      <c r="IN69" s="93"/>
      <c r="IO69" s="93"/>
      <c r="IP69" s="93"/>
      <c r="IQ69" s="93"/>
      <c r="IR69" s="93"/>
      <c r="IS69" s="93"/>
      <c r="IT69" s="93"/>
      <c r="IU69" s="93"/>
      <c r="IV69" s="93"/>
      <c r="IW69" s="93"/>
      <c r="IX69" s="93"/>
      <c r="IY69" s="93"/>
      <c r="IZ69" s="93"/>
      <c r="JA69" s="93"/>
      <c r="JB69" s="93"/>
      <c r="JC69" s="93"/>
      <c r="JD69" s="93"/>
      <c r="JE69" s="93"/>
      <c r="JF69" s="93"/>
      <c r="JG69" s="93"/>
      <c r="JH69" s="93"/>
      <c r="JI69" s="93"/>
      <c r="JJ69" s="93"/>
      <c r="JK69" s="93"/>
      <c r="JL69" s="93"/>
      <c r="JM69" s="93"/>
      <c r="JN69" s="93"/>
      <c r="JO69" s="93"/>
      <c r="JP69" s="93"/>
      <c r="JQ69" s="93"/>
      <c r="JR69" s="93"/>
      <c r="JS69" s="93"/>
      <c r="JT69" s="93"/>
      <c r="JU69" s="93"/>
      <c r="JV69" s="93"/>
      <c r="JW69" s="93"/>
      <c r="JX69" s="93"/>
      <c r="JY69" s="93"/>
      <c r="JZ69" s="93"/>
      <c r="KA69" s="93"/>
      <c r="KB69" s="93"/>
      <c r="KC69" s="93"/>
      <c r="KD69" s="93"/>
      <c r="KE69" s="93"/>
      <c r="KF69" s="93"/>
      <c r="KG69" s="93"/>
      <c r="KH69" s="93"/>
      <c r="KI69" s="93"/>
      <c r="KJ69" s="93"/>
      <c r="KK69" s="93"/>
      <c r="KL69" s="93"/>
      <c r="KM69" s="93"/>
      <c r="KN69" s="93"/>
      <c r="KO69" s="93"/>
      <c r="KP69" s="93"/>
      <c r="KQ69" s="93"/>
      <c r="KR69" s="93"/>
      <c r="KS69" s="93"/>
      <c r="KT69" s="93"/>
      <c r="KU69" s="93"/>
      <c r="KV69" s="93"/>
      <c r="KW69" s="93"/>
      <c r="KX69" s="93"/>
      <c r="KY69" s="93"/>
      <c r="KZ69" s="93"/>
      <c r="LA69" s="93"/>
      <c r="LB69" s="93"/>
      <c r="LC69" s="93"/>
      <c r="LD69" s="93"/>
      <c r="LE69" s="93"/>
      <c r="LF69" s="93"/>
      <c r="LG69"/>
      <c r="LH69"/>
      <c r="LI69"/>
      <c r="LJ69"/>
      <c r="LK69"/>
      <c r="LL69"/>
      <c r="LM69"/>
      <c r="LN69"/>
      <c r="LO69"/>
      <c r="LP69"/>
      <c r="LQ69"/>
      <c r="LR69"/>
    </row>
    <row r="70" spans="1:330" x14ac:dyDescent="0.35">
      <c r="A70"/>
      <c r="B70"/>
      <c r="C70"/>
      <c r="D70"/>
      <c r="E70"/>
      <c r="F70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3"/>
      <c r="CF70" s="93"/>
      <c r="CG70" s="93"/>
      <c r="CH70" s="93"/>
      <c r="CI70" s="93"/>
      <c r="CJ70" s="93"/>
      <c r="CK70" s="93"/>
      <c r="CL70" s="93"/>
      <c r="CM70" s="93"/>
      <c r="CN70" s="93"/>
      <c r="CO70" s="93"/>
      <c r="CP70" s="93"/>
      <c r="CQ70" s="93"/>
      <c r="CR70" s="93"/>
      <c r="CS70" s="93"/>
      <c r="CT70" s="93"/>
      <c r="CU70" s="93"/>
      <c r="CV70" s="93"/>
      <c r="CW70" s="93"/>
      <c r="CX70" s="93"/>
      <c r="CY70" s="93"/>
      <c r="CZ70" s="93"/>
      <c r="DA70" s="93"/>
      <c r="DB70" s="93"/>
      <c r="DC70" s="93"/>
      <c r="DD70" s="93"/>
      <c r="DE70" s="93"/>
      <c r="DF70" s="93"/>
      <c r="DG70" s="93"/>
      <c r="DH70" s="93"/>
      <c r="DI70" s="93"/>
      <c r="DJ70" s="93"/>
      <c r="DK70" s="93"/>
      <c r="DL70" s="93"/>
      <c r="DM70" s="93"/>
      <c r="DN70" s="93"/>
      <c r="DO70" s="93"/>
      <c r="DP70" s="93"/>
      <c r="DQ70" s="93"/>
      <c r="DR70" s="93"/>
      <c r="DS70" s="93"/>
      <c r="DT70" s="93"/>
      <c r="DU70" s="93"/>
      <c r="DV70" s="93"/>
      <c r="DW70" s="93"/>
      <c r="DX70" s="93"/>
      <c r="DY70" s="93"/>
      <c r="DZ70" s="93"/>
      <c r="EA70" s="93"/>
      <c r="EB70" s="93"/>
      <c r="EC70" s="93"/>
      <c r="ED70" s="93"/>
      <c r="EE70" s="93"/>
      <c r="EF70" s="93"/>
      <c r="EG70" s="93"/>
      <c r="EH70" s="93"/>
      <c r="EI70" s="93"/>
      <c r="EJ70" s="93"/>
      <c r="EK70" s="93"/>
      <c r="EL70" s="93"/>
      <c r="EM70" s="93"/>
      <c r="EN70" s="93"/>
      <c r="EO70" s="93"/>
      <c r="EP70" s="93"/>
      <c r="EQ70" s="93"/>
      <c r="ER70" s="93"/>
      <c r="ES70" s="93"/>
      <c r="ET70" s="93"/>
      <c r="EU70" s="93"/>
      <c r="EV70" s="93"/>
      <c r="EW70" s="93"/>
      <c r="EX70" s="93"/>
      <c r="EY70" s="93"/>
      <c r="EZ70" s="93"/>
      <c r="FA70" s="93"/>
      <c r="FB70" s="93"/>
      <c r="FC70" s="93"/>
      <c r="FD70" s="93"/>
      <c r="FE70" s="93"/>
      <c r="FF70" s="93"/>
      <c r="FG70" s="93"/>
      <c r="FH70" s="93"/>
      <c r="FI70" s="93"/>
      <c r="FJ70" s="93"/>
      <c r="FK70" s="93"/>
      <c r="FL70" s="93"/>
      <c r="FM70" s="93"/>
      <c r="FN70" s="93"/>
      <c r="FO70" s="93"/>
      <c r="FP70" s="93"/>
      <c r="FQ70" s="93"/>
      <c r="FR70" s="93"/>
      <c r="FS70" s="93"/>
      <c r="FT70" s="93"/>
      <c r="FU70" s="93"/>
      <c r="FV70" s="93"/>
      <c r="FW70" s="93"/>
      <c r="FX70" s="93"/>
      <c r="FY70" s="93"/>
      <c r="FZ70" s="93"/>
      <c r="GA70" s="93"/>
      <c r="GB70" s="93"/>
      <c r="GC70" s="93"/>
      <c r="GD70" s="93"/>
      <c r="GE70" s="93"/>
      <c r="GF70" s="93"/>
      <c r="GG70" s="93"/>
      <c r="GH70" s="93"/>
      <c r="GI70" s="93"/>
      <c r="GJ70" s="93"/>
      <c r="GK70" s="93"/>
      <c r="GL70" s="93"/>
      <c r="GM70" s="93"/>
      <c r="GN70" s="93"/>
      <c r="GO70" s="93"/>
      <c r="GP70" s="93"/>
      <c r="GQ70" s="93"/>
      <c r="GR70" s="93"/>
      <c r="GS70" s="93"/>
      <c r="GT70" s="93"/>
      <c r="GU70" s="93"/>
      <c r="GV70" s="93"/>
      <c r="GW70" s="93"/>
      <c r="GX70" s="93"/>
      <c r="GY70" s="93"/>
      <c r="GZ70" s="93"/>
      <c r="HA70" s="93"/>
      <c r="HB70" s="93"/>
      <c r="HC70" s="93"/>
      <c r="HD70" s="93"/>
      <c r="HE70" s="93"/>
      <c r="HF70" s="93"/>
      <c r="HG70" s="93"/>
      <c r="HH70" s="93"/>
      <c r="HI70" s="93"/>
      <c r="HJ70" s="93"/>
      <c r="HK70" s="93"/>
      <c r="HL70" s="93"/>
      <c r="HM70" s="93"/>
      <c r="HN70" s="93"/>
      <c r="HO70" s="93"/>
      <c r="HP70" s="93"/>
      <c r="HQ70" s="93"/>
      <c r="HR70" s="93"/>
      <c r="HS70" s="93"/>
      <c r="HT70" s="93"/>
      <c r="HU70" s="93"/>
      <c r="HV70" s="93"/>
      <c r="HW70" s="93"/>
      <c r="HX70" s="93"/>
      <c r="HY70" s="93"/>
      <c r="HZ70" s="93"/>
      <c r="IA70" s="93"/>
      <c r="IB70" s="93"/>
      <c r="IC70" s="93"/>
      <c r="ID70" s="93"/>
      <c r="IE70" s="93"/>
      <c r="IF70" s="93"/>
      <c r="IG70" s="93"/>
      <c r="IH70" s="93"/>
      <c r="II70" s="93"/>
      <c r="IJ70" s="93"/>
      <c r="IK70" s="93"/>
      <c r="IL70" s="93"/>
      <c r="IM70" s="93"/>
      <c r="IN70" s="93"/>
      <c r="IO70" s="93"/>
      <c r="IP70" s="93"/>
      <c r="IQ70" s="93"/>
      <c r="IR70" s="93"/>
      <c r="IS70" s="93"/>
      <c r="IT70" s="93"/>
      <c r="IU70" s="93"/>
      <c r="IV70" s="93"/>
      <c r="IW70" s="93"/>
      <c r="IX70" s="93"/>
      <c r="IY70" s="93"/>
      <c r="IZ70" s="93"/>
      <c r="JA70" s="93"/>
      <c r="JB70" s="93"/>
      <c r="JC70" s="93"/>
      <c r="JD70" s="93"/>
      <c r="JE70" s="93"/>
      <c r="JF70" s="93"/>
      <c r="JG70" s="93"/>
      <c r="JH70" s="93"/>
      <c r="JI70" s="93"/>
      <c r="JJ70" s="93"/>
      <c r="JK70" s="93"/>
      <c r="JL70" s="93"/>
      <c r="JM70" s="93"/>
      <c r="JN70" s="93"/>
      <c r="JO70" s="93"/>
      <c r="JP70" s="93"/>
      <c r="JQ70" s="93"/>
      <c r="JR70" s="93"/>
      <c r="JS70" s="93"/>
      <c r="JT70" s="93"/>
      <c r="JU70" s="93"/>
      <c r="JV70" s="93"/>
      <c r="JW70" s="93"/>
      <c r="JX70" s="93"/>
      <c r="JY70" s="93"/>
      <c r="JZ70" s="93"/>
      <c r="KA70" s="93"/>
      <c r="KB70" s="93"/>
      <c r="KC70" s="93"/>
      <c r="KD70" s="93"/>
      <c r="KE70" s="93"/>
      <c r="KF70" s="93"/>
      <c r="KG70" s="93"/>
      <c r="KH70" s="93"/>
      <c r="KI70" s="93"/>
      <c r="KJ70" s="93"/>
      <c r="KK70" s="93"/>
      <c r="KL70" s="93"/>
      <c r="KM70" s="93"/>
      <c r="KN70" s="93"/>
      <c r="KO70" s="93"/>
      <c r="KP70" s="93"/>
      <c r="KQ70" s="93"/>
      <c r="KR70" s="93"/>
      <c r="KS70" s="93"/>
      <c r="KT70" s="93"/>
      <c r="KU70" s="93"/>
      <c r="KV70" s="93"/>
      <c r="KW70" s="93"/>
      <c r="KX70" s="93"/>
      <c r="KY70" s="93"/>
      <c r="KZ70" s="93"/>
      <c r="LA70" s="93"/>
      <c r="LB70" s="93"/>
      <c r="LC70" s="93"/>
      <c r="LD70" s="93"/>
      <c r="LE70" s="93"/>
      <c r="LF70" s="93"/>
      <c r="LG70"/>
      <c r="LH70"/>
      <c r="LI70"/>
      <c r="LJ70"/>
      <c r="LK70"/>
      <c r="LL70"/>
      <c r="LM70"/>
      <c r="LN70"/>
      <c r="LO70"/>
      <c r="LP70"/>
      <c r="LQ70"/>
      <c r="LR70"/>
    </row>
    <row r="71" spans="1:330" x14ac:dyDescent="0.35">
      <c r="A71"/>
      <c r="B71"/>
      <c r="C71"/>
      <c r="D71"/>
      <c r="E71"/>
      <c r="F71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  <c r="CI71" s="93"/>
      <c r="CJ71" s="93"/>
      <c r="CK71" s="93"/>
      <c r="CL71" s="93"/>
      <c r="CM71" s="93"/>
      <c r="CN71" s="93"/>
      <c r="CO71" s="93"/>
      <c r="CP71" s="93"/>
      <c r="CQ71" s="93"/>
      <c r="CR71" s="93"/>
      <c r="CS71" s="93"/>
      <c r="CT71" s="93"/>
      <c r="CU71" s="93"/>
      <c r="CV71" s="93"/>
      <c r="CW71" s="93"/>
      <c r="CX71" s="93"/>
      <c r="CY71" s="93"/>
      <c r="CZ71" s="93"/>
      <c r="DA71" s="93"/>
      <c r="DB71" s="93"/>
      <c r="DC71" s="93"/>
      <c r="DD71" s="93"/>
      <c r="DE71" s="93"/>
      <c r="DF71" s="93"/>
      <c r="DG71" s="93"/>
      <c r="DH71" s="93"/>
      <c r="DI71" s="93"/>
      <c r="DJ71" s="93"/>
      <c r="DK71" s="93"/>
      <c r="DL71" s="93"/>
      <c r="DM71" s="93"/>
      <c r="DN71" s="93"/>
      <c r="DO71" s="93"/>
      <c r="DP71" s="93"/>
      <c r="DQ71" s="93"/>
      <c r="DR71" s="93"/>
      <c r="DS71" s="93"/>
      <c r="DT71" s="93"/>
      <c r="DU71" s="93"/>
      <c r="DV71" s="93"/>
      <c r="DW71" s="93"/>
      <c r="DX71" s="93"/>
      <c r="DY71" s="93"/>
      <c r="DZ71" s="93"/>
      <c r="EA71" s="93"/>
      <c r="EB71" s="93"/>
      <c r="EC71" s="93"/>
      <c r="ED71" s="93"/>
      <c r="EE71" s="93"/>
      <c r="EF71" s="93"/>
      <c r="EG71" s="93"/>
      <c r="EH71" s="93"/>
      <c r="EI71" s="93"/>
      <c r="EJ71" s="93"/>
      <c r="EK71" s="93"/>
      <c r="EL71" s="93"/>
      <c r="EM71" s="93"/>
      <c r="EN71" s="93"/>
      <c r="EO71" s="93"/>
      <c r="EP71" s="93"/>
      <c r="EQ71" s="93"/>
      <c r="ER71" s="93"/>
      <c r="ES71" s="93"/>
      <c r="ET71" s="93"/>
      <c r="EU71" s="93"/>
      <c r="EV71" s="93"/>
      <c r="EW71" s="93"/>
      <c r="EX71" s="93"/>
      <c r="EY71" s="93"/>
      <c r="EZ71" s="93"/>
      <c r="FA71" s="93"/>
      <c r="FB71" s="93"/>
      <c r="FC71" s="93"/>
      <c r="FD71" s="93"/>
      <c r="FE71" s="93"/>
      <c r="FF71" s="93"/>
      <c r="FG71" s="93"/>
      <c r="FH71" s="93"/>
      <c r="FI71" s="93"/>
      <c r="FJ71" s="93"/>
      <c r="FK71" s="93"/>
      <c r="FL71" s="93"/>
      <c r="FM71" s="93"/>
      <c r="FN71" s="93"/>
      <c r="FO71" s="93"/>
      <c r="FP71" s="93"/>
      <c r="FQ71" s="93"/>
      <c r="FR71" s="93"/>
      <c r="FS71" s="93"/>
      <c r="FT71" s="93"/>
      <c r="FU71" s="93"/>
      <c r="FV71" s="93"/>
      <c r="FW71" s="93"/>
      <c r="FX71" s="93"/>
      <c r="FY71" s="93"/>
      <c r="FZ71" s="93"/>
      <c r="GA71" s="93"/>
      <c r="GB71" s="93"/>
      <c r="GC71" s="93"/>
      <c r="GD71" s="93"/>
      <c r="GE71" s="93"/>
      <c r="GF71" s="93"/>
      <c r="GG71" s="93"/>
      <c r="GH71" s="93"/>
      <c r="GI71" s="93"/>
      <c r="GJ71" s="93"/>
      <c r="GK71" s="93"/>
      <c r="GL71" s="93"/>
      <c r="GM71" s="93"/>
      <c r="GN71" s="93"/>
      <c r="GO71" s="93"/>
      <c r="GP71" s="93"/>
      <c r="GQ71" s="93"/>
      <c r="GR71" s="93"/>
      <c r="GS71" s="93"/>
      <c r="GT71" s="93"/>
      <c r="GU71" s="93"/>
      <c r="GV71" s="93"/>
      <c r="GW71" s="93"/>
      <c r="GX71" s="93"/>
      <c r="GY71" s="93"/>
      <c r="GZ71" s="93"/>
      <c r="HA71" s="93"/>
      <c r="HB71" s="93"/>
      <c r="HC71" s="93"/>
      <c r="HD71" s="93"/>
      <c r="HE71" s="93"/>
      <c r="HF71" s="93"/>
      <c r="HG71" s="93"/>
      <c r="HH71" s="93"/>
      <c r="HI71" s="93"/>
      <c r="HJ71" s="93"/>
      <c r="HK71" s="93"/>
      <c r="HL71" s="93"/>
      <c r="HM71" s="93"/>
      <c r="HN71" s="93"/>
      <c r="HO71" s="93"/>
      <c r="HP71" s="93"/>
      <c r="HQ71" s="93"/>
      <c r="HR71" s="93"/>
      <c r="HS71" s="93"/>
      <c r="HT71" s="93"/>
      <c r="HU71" s="93"/>
      <c r="HV71" s="93"/>
      <c r="HW71" s="93"/>
      <c r="HX71" s="93"/>
      <c r="HY71" s="93"/>
      <c r="HZ71" s="93"/>
      <c r="IA71" s="93"/>
      <c r="IB71" s="93"/>
      <c r="IC71" s="93"/>
      <c r="ID71" s="93"/>
      <c r="IE71" s="93"/>
      <c r="IF71" s="93"/>
      <c r="IG71" s="93"/>
      <c r="IH71" s="93"/>
      <c r="II71" s="93"/>
      <c r="IJ71" s="93"/>
      <c r="IK71" s="93"/>
      <c r="IL71" s="93"/>
      <c r="IM71" s="93"/>
      <c r="IN71" s="93"/>
      <c r="IO71" s="93"/>
      <c r="IP71" s="93"/>
      <c r="IQ71" s="93"/>
      <c r="IR71" s="93"/>
      <c r="IS71" s="93"/>
      <c r="IT71" s="93"/>
      <c r="IU71" s="93"/>
      <c r="IV71" s="93"/>
      <c r="IW71" s="93"/>
      <c r="IX71" s="93"/>
      <c r="IY71" s="93"/>
      <c r="IZ71" s="93"/>
      <c r="JA71" s="93"/>
      <c r="JB71" s="93"/>
      <c r="JC71" s="93"/>
      <c r="JD71" s="93"/>
      <c r="JE71" s="93"/>
      <c r="JF71" s="93"/>
      <c r="JG71" s="93"/>
      <c r="JH71" s="93"/>
      <c r="JI71" s="93"/>
      <c r="JJ71" s="93"/>
      <c r="JK71" s="93"/>
      <c r="JL71" s="93"/>
      <c r="JM71" s="93"/>
      <c r="JN71" s="93"/>
      <c r="JO71" s="93"/>
      <c r="JP71" s="93"/>
      <c r="JQ71" s="93"/>
      <c r="JR71" s="93"/>
      <c r="JS71" s="93"/>
      <c r="JT71" s="93"/>
      <c r="JU71" s="93"/>
      <c r="JV71" s="93"/>
      <c r="JW71" s="93"/>
      <c r="JX71" s="93"/>
      <c r="JY71" s="93"/>
      <c r="JZ71" s="93"/>
      <c r="KA71" s="93"/>
      <c r="KB71" s="93"/>
      <c r="KC71" s="93"/>
      <c r="KD71" s="93"/>
      <c r="KE71" s="93"/>
      <c r="KF71" s="93"/>
      <c r="KG71" s="93"/>
      <c r="KH71" s="93"/>
      <c r="KI71" s="93"/>
      <c r="KJ71" s="93"/>
      <c r="KK71" s="93"/>
      <c r="KL71" s="93"/>
      <c r="KM71" s="93"/>
      <c r="KN71" s="93"/>
      <c r="KO71" s="93"/>
      <c r="KP71" s="93"/>
      <c r="KQ71" s="93"/>
      <c r="KR71" s="93"/>
      <c r="KS71" s="93"/>
      <c r="KT71" s="93"/>
      <c r="KU71" s="93"/>
      <c r="KV71" s="93"/>
      <c r="KW71" s="93"/>
      <c r="KX71" s="93"/>
      <c r="KY71" s="93"/>
      <c r="KZ71" s="93"/>
      <c r="LA71" s="93"/>
      <c r="LB71" s="93"/>
      <c r="LC71" s="93"/>
      <c r="LD71" s="93"/>
      <c r="LE71" s="93"/>
      <c r="LF71" s="93"/>
      <c r="LG71"/>
      <c r="LH71"/>
      <c r="LI71"/>
      <c r="LJ71"/>
      <c r="LK71"/>
      <c r="LL71"/>
      <c r="LM71"/>
      <c r="LN71"/>
      <c r="LO71"/>
      <c r="LP71"/>
      <c r="LQ71"/>
      <c r="LR71"/>
    </row>
    <row r="72" spans="1:330" x14ac:dyDescent="0.35">
      <c r="A72"/>
      <c r="B72"/>
      <c r="C72"/>
      <c r="D72"/>
      <c r="E72"/>
      <c r="F72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3"/>
      <c r="AZ72" s="93"/>
      <c r="BA72" s="93"/>
      <c r="BB72" s="93"/>
      <c r="BC72" s="93"/>
      <c r="BD72" s="93"/>
      <c r="BE72" s="93"/>
      <c r="BF72" s="93"/>
      <c r="BG72" s="93"/>
      <c r="BH72" s="93"/>
      <c r="BI72" s="93"/>
      <c r="BJ72" s="93"/>
      <c r="BK72" s="93"/>
      <c r="BL72" s="93"/>
      <c r="BM72" s="93"/>
      <c r="BN72" s="93"/>
      <c r="BO72" s="93"/>
      <c r="BP72" s="93"/>
      <c r="BQ72" s="93"/>
      <c r="BR72" s="93"/>
      <c r="BS72" s="93"/>
      <c r="BT72" s="93"/>
      <c r="BU72" s="93"/>
      <c r="BV72" s="93"/>
      <c r="BW72" s="93"/>
      <c r="BX72" s="93"/>
      <c r="BY72" s="93"/>
      <c r="BZ72" s="93"/>
      <c r="CA72" s="93"/>
      <c r="CB72" s="93"/>
      <c r="CC72" s="93"/>
      <c r="CD72" s="93"/>
      <c r="CE72" s="93"/>
      <c r="CF72" s="93"/>
      <c r="CG72" s="93"/>
      <c r="CH72" s="93"/>
      <c r="CI72" s="93"/>
      <c r="CJ72" s="93"/>
      <c r="CK72" s="93"/>
      <c r="CL72" s="93"/>
      <c r="CM72" s="93"/>
      <c r="CN72" s="93"/>
      <c r="CO72" s="93"/>
      <c r="CP72" s="93"/>
      <c r="CQ72" s="93"/>
      <c r="CR72" s="93"/>
      <c r="CS72" s="93"/>
      <c r="CT72" s="93"/>
      <c r="CU72" s="93"/>
      <c r="CV72" s="93"/>
      <c r="CW72" s="93"/>
      <c r="CX72" s="93"/>
      <c r="CY72" s="93"/>
      <c r="CZ72" s="93"/>
      <c r="DA72" s="93"/>
      <c r="DB72" s="93"/>
      <c r="DC72" s="93"/>
      <c r="DD72" s="93"/>
      <c r="DE72" s="93"/>
      <c r="DF72" s="93"/>
      <c r="DG72" s="93"/>
      <c r="DH72" s="93"/>
      <c r="DI72" s="93"/>
      <c r="DJ72" s="93"/>
      <c r="DK72" s="93"/>
      <c r="DL72" s="93"/>
      <c r="DM72" s="93"/>
      <c r="DN72" s="93"/>
      <c r="DO72" s="93"/>
      <c r="DP72" s="93"/>
      <c r="DQ72" s="93"/>
      <c r="DR72" s="93"/>
      <c r="DS72" s="93"/>
      <c r="DT72" s="93"/>
      <c r="DU72" s="93"/>
      <c r="DV72" s="93"/>
      <c r="DW72" s="93"/>
      <c r="DX72" s="93"/>
      <c r="DY72" s="93"/>
      <c r="DZ72" s="93"/>
      <c r="EA72" s="93"/>
      <c r="EB72" s="93"/>
      <c r="EC72" s="93"/>
      <c r="ED72" s="93"/>
      <c r="EE72" s="93"/>
      <c r="EF72" s="93"/>
      <c r="EG72" s="93"/>
      <c r="EH72" s="93"/>
      <c r="EI72" s="93"/>
      <c r="EJ72" s="93"/>
      <c r="EK72" s="93"/>
      <c r="EL72" s="93"/>
      <c r="EM72" s="93"/>
      <c r="EN72" s="93"/>
      <c r="EO72" s="93"/>
      <c r="EP72" s="93"/>
      <c r="EQ72" s="93"/>
      <c r="ER72" s="93"/>
      <c r="ES72" s="93"/>
      <c r="ET72" s="93"/>
      <c r="EU72" s="93"/>
      <c r="EV72" s="93"/>
      <c r="EW72" s="93"/>
      <c r="EX72" s="93"/>
      <c r="EY72" s="93"/>
      <c r="EZ72" s="93"/>
      <c r="FA72" s="93"/>
      <c r="FB72" s="93"/>
      <c r="FC72" s="93"/>
      <c r="FD72" s="93"/>
      <c r="FE72" s="93"/>
      <c r="FF72" s="93"/>
      <c r="FG72" s="93"/>
      <c r="FH72" s="93"/>
      <c r="FI72" s="93"/>
      <c r="FJ72" s="93"/>
      <c r="FK72" s="93"/>
      <c r="FL72" s="93"/>
      <c r="FM72" s="93"/>
      <c r="FN72" s="93"/>
      <c r="FO72" s="93"/>
      <c r="FP72" s="93"/>
      <c r="FQ72" s="93"/>
      <c r="FR72" s="93"/>
      <c r="FS72" s="93"/>
      <c r="FT72" s="93"/>
      <c r="FU72" s="93"/>
      <c r="FV72" s="93"/>
      <c r="FW72" s="93"/>
      <c r="FX72" s="93"/>
      <c r="FY72" s="93"/>
      <c r="FZ72" s="93"/>
      <c r="GA72" s="93"/>
      <c r="GB72" s="93"/>
      <c r="GC72" s="93"/>
      <c r="GD72" s="93"/>
      <c r="GE72" s="93"/>
      <c r="GF72" s="93"/>
      <c r="GG72" s="93"/>
      <c r="GH72" s="93"/>
      <c r="GI72" s="93"/>
      <c r="GJ72" s="93"/>
      <c r="GK72" s="93"/>
      <c r="GL72" s="93"/>
      <c r="GM72" s="93"/>
      <c r="GN72" s="93"/>
      <c r="GO72" s="93"/>
      <c r="GP72" s="93"/>
      <c r="GQ72" s="93"/>
      <c r="GR72" s="93"/>
      <c r="GS72" s="93"/>
      <c r="GT72" s="93"/>
      <c r="GU72" s="93"/>
      <c r="GV72" s="93"/>
      <c r="GW72" s="93"/>
      <c r="GX72" s="93"/>
      <c r="GY72" s="93"/>
      <c r="GZ72" s="93"/>
      <c r="HA72" s="93"/>
      <c r="HB72" s="93"/>
      <c r="HC72" s="93"/>
      <c r="HD72" s="93"/>
      <c r="HE72" s="93"/>
      <c r="HF72" s="93"/>
      <c r="HG72" s="93"/>
      <c r="HH72" s="93"/>
      <c r="HI72" s="93"/>
      <c r="HJ72" s="93"/>
      <c r="HK72" s="93"/>
      <c r="HL72" s="93"/>
      <c r="HM72" s="93"/>
      <c r="HN72" s="93"/>
      <c r="HO72" s="93"/>
      <c r="HP72" s="93"/>
      <c r="HQ72" s="93"/>
      <c r="HR72" s="93"/>
      <c r="HS72" s="93"/>
      <c r="HT72" s="93"/>
      <c r="HU72" s="93"/>
      <c r="HV72" s="93"/>
      <c r="HW72" s="93"/>
      <c r="HX72" s="93"/>
      <c r="HY72" s="93"/>
      <c r="HZ72" s="93"/>
      <c r="IA72" s="93"/>
      <c r="IB72" s="93"/>
      <c r="IC72" s="93"/>
      <c r="ID72" s="93"/>
      <c r="IE72" s="93"/>
      <c r="IF72" s="93"/>
      <c r="IG72" s="93"/>
      <c r="IH72" s="93"/>
      <c r="II72" s="93"/>
      <c r="IJ72" s="93"/>
      <c r="IK72" s="93"/>
      <c r="IL72" s="93"/>
      <c r="IM72" s="93"/>
      <c r="IN72" s="93"/>
      <c r="IO72" s="93"/>
      <c r="IP72" s="93"/>
      <c r="IQ72" s="93"/>
      <c r="IR72" s="93"/>
      <c r="IS72" s="93"/>
      <c r="IT72" s="93"/>
      <c r="IU72" s="93"/>
      <c r="IV72" s="93"/>
      <c r="IW72" s="93"/>
      <c r="IX72" s="93"/>
      <c r="IY72" s="93"/>
      <c r="IZ72" s="93"/>
      <c r="JA72" s="93"/>
      <c r="JB72" s="93"/>
      <c r="JC72" s="93"/>
      <c r="JD72" s="93"/>
      <c r="JE72" s="93"/>
      <c r="JF72" s="93"/>
      <c r="JG72" s="93"/>
      <c r="JH72" s="93"/>
      <c r="JI72" s="93"/>
      <c r="JJ72" s="93"/>
      <c r="JK72" s="93"/>
      <c r="JL72" s="93"/>
      <c r="JM72" s="93"/>
      <c r="JN72" s="93"/>
      <c r="JO72" s="93"/>
      <c r="JP72" s="93"/>
      <c r="JQ72" s="93"/>
      <c r="JR72" s="93"/>
      <c r="JS72" s="93"/>
      <c r="JT72" s="93"/>
      <c r="JU72" s="93"/>
      <c r="JV72" s="93"/>
      <c r="JW72" s="93"/>
      <c r="JX72" s="93"/>
      <c r="JY72" s="93"/>
      <c r="JZ72" s="93"/>
      <c r="KA72" s="93"/>
      <c r="KB72" s="93"/>
      <c r="KC72" s="93"/>
      <c r="KD72" s="93"/>
      <c r="KE72" s="93"/>
      <c r="KF72" s="93"/>
      <c r="KG72" s="93"/>
      <c r="KH72" s="93"/>
      <c r="KI72" s="93"/>
      <c r="KJ72" s="93"/>
      <c r="KK72" s="93"/>
      <c r="KL72" s="93"/>
      <c r="KM72" s="93"/>
      <c r="KN72" s="93"/>
      <c r="KO72" s="93"/>
      <c r="KP72" s="93"/>
      <c r="KQ72" s="93"/>
      <c r="KR72" s="93"/>
      <c r="KS72" s="93"/>
      <c r="KT72" s="93"/>
      <c r="KU72" s="93"/>
      <c r="KV72" s="93"/>
      <c r="KW72" s="93"/>
      <c r="KX72" s="93"/>
      <c r="KY72" s="93"/>
      <c r="KZ72" s="93"/>
      <c r="LA72" s="93"/>
      <c r="LB72" s="93"/>
      <c r="LC72" s="93"/>
      <c r="LD72" s="93"/>
      <c r="LE72" s="93"/>
      <c r="LF72" s="93"/>
      <c r="LG72"/>
      <c r="LH72"/>
      <c r="LI72"/>
      <c r="LJ72"/>
      <c r="LK72"/>
      <c r="LL72"/>
      <c r="LM72"/>
      <c r="LN72"/>
      <c r="LO72"/>
      <c r="LP72"/>
      <c r="LQ72"/>
      <c r="LR72"/>
    </row>
    <row r="73" spans="1:330" x14ac:dyDescent="0.35">
      <c r="A73"/>
      <c r="B73"/>
      <c r="C73"/>
      <c r="D73"/>
      <c r="E73"/>
      <c r="F7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3"/>
      <c r="BK73" s="93"/>
      <c r="BL73" s="93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3"/>
      <c r="BX73" s="93"/>
      <c r="BY73" s="93"/>
      <c r="BZ73" s="93"/>
      <c r="CA73" s="93"/>
      <c r="CB73" s="93"/>
      <c r="CC73" s="93"/>
      <c r="CD73" s="93"/>
      <c r="CE73" s="93"/>
      <c r="CF73" s="93"/>
      <c r="CG73" s="93"/>
      <c r="CH73" s="93"/>
      <c r="CI73" s="93"/>
      <c r="CJ73" s="93"/>
      <c r="CK73" s="93"/>
      <c r="CL73" s="93"/>
      <c r="CM73" s="93"/>
      <c r="CN73" s="93"/>
      <c r="CO73" s="93"/>
      <c r="CP73" s="93"/>
      <c r="CQ73" s="93"/>
      <c r="CR73" s="93"/>
      <c r="CS73" s="93"/>
      <c r="CT73" s="93"/>
      <c r="CU73" s="93"/>
      <c r="CV73" s="93"/>
      <c r="CW73" s="93"/>
      <c r="CX73" s="93"/>
      <c r="CY73" s="93"/>
      <c r="CZ73" s="93"/>
      <c r="DA73" s="93"/>
      <c r="DB73" s="93"/>
      <c r="DC73" s="93"/>
      <c r="DD73" s="93"/>
      <c r="DE73" s="93"/>
      <c r="DF73" s="93"/>
      <c r="DG73" s="93"/>
      <c r="DH73" s="93"/>
      <c r="DI73" s="93"/>
      <c r="DJ73" s="93"/>
      <c r="DK73" s="93"/>
      <c r="DL73" s="93"/>
      <c r="DM73" s="93"/>
      <c r="DN73" s="93"/>
      <c r="DO73" s="93"/>
      <c r="DP73" s="93"/>
      <c r="DQ73" s="93"/>
      <c r="DR73" s="93"/>
      <c r="DS73" s="93"/>
      <c r="DT73" s="93"/>
      <c r="DU73" s="93"/>
      <c r="DV73" s="93"/>
      <c r="DW73" s="93"/>
      <c r="DX73" s="93"/>
      <c r="DY73" s="93"/>
      <c r="DZ73" s="93"/>
      <c r="EA73" s="93"/>
      <c r="EB73" s="93"/>
      <c r="EC73" s="93"/>
      <c r="ED73" s="93"/>
      <c r="EE73" s="93"/>
      <c r="EF73" s="93"/>
      <c r="EG73" s="93"/>
      <c r="EH73" s="93"/>
      <c r="EI73" s="93"/>
      <c r="EJ73" s="93"/>
      <c r="EK73" s="93"/>
      <c r="EL73" s="93"/>
      <c r="EM73" s="93"/>
      <c r="EN73" s="93"/>
      <c r="EO73" s="93"/>
      <c r="EP73" s="93"/>
      <c r="EQ73" s="93"/>
      <c r="ER73" s="93"/>
      <c r="ES73" s="93"/>
      <c r="ET73" s="93"/>
      <c r="EU73" s="93"/>
      <c r="EV73" s="93"/>
      <c r="EW73" s="93"/>
      <c r="EX73" s="93"/>
      <c r="EY73" s="93"/>
      <c r="EZ73" s="93"/>
      <c r="FA73" s="93"/>
      <c r="FB73" s="93"/>
      <c r="FC73" s="93"/>
      <c r="FD73" s="93"/>
      <c r="FE73" s="93"/>
      <c r="FF73" s="93"/>
      <c r="FG73" s="93"/>
      <c r="FH73" s="93"/>
      <c r="FI73" s="93"/>
      <c r="FJ73" s="93"/>
      <c r="FK73" s="93"/>
      <c r="FL73" s="93"/>
      <c r="FM73" s="93"/>
      <c r="FN73" s="93"/>
      <c r="FO73" s="93"/>
      <c r="FP73" s="93"/>
      <c r="FQ73" s="93"/>
      <c r="FR73" s="93"/>
      <c r="FS73" s="93"/>
      <c r="FT73" s="93"/>
      <c r="FU73" s="93"/>
      <c r="FV73" s="93"/>
      <c r="FW73" s="93"/>
      <c r="FX73" s="93"/>
      <c r="FY73" s="93"/>
      <c r="FZ73" s="93"/>
      <c r="GA73" s="93"/>
      <c r="GB73" s="93"/>
      <c r="GC73" s="93"/>
      <c r="GD73" s="93"/>
      <c r="GE73" s="93"/>
      <c r="GF73" s="93"/>
      <c r="GG73" s="93"/>
      <c r="GH73" s="93"/>
      <c r="GI73" s="93"/>
      <c r="GJ73" s="93"/>
      <c r="GK73" s="93"/>
      <c r="GL73" s="93"/>
      <c r="GM73" s="93"/>
      <c r="GN73" s="93"/>
      <c r="GO73" s="93"/>
      <c r="GP73" s="93"/>
      <c r="GQ73" s="93"/>
      <c r="GR73" s="93"/>
      <c r="GS73" s="93"/>
      <c r="GT73" s="93"/>
      <c r="GU73" s="93"/>
      <c r="GV73" s="93"/>
      <c r="GW73" s="93"/>
      <c r="GX73" s="93"/>
      <c r="GY73" s="93"/>
      <c r="GZ73" s="93"/>
      <c r="HA73" s="93"/>
      <c r="HB73" s="93"/>
      <c r="HC73" s="93"/>
      <c r="HD73" s="93"/>
      <c r="HE73" s="93"/>
      <c r="HF73" s="93"/>
      <c r="HG73" s="93"/>
      <c r="HH73" s="93"/>
      <c r="HI73" s="93"/>
      <c r="HJ73" s="93"/>
      <c r="HK73" s="93"/>
      <c r="HL73" s="93"/>
      <c r="HM73" s="93"/>
      <c r="HN73" s="93"/>
      <c r="HO73" s="93"/>
      <c r="HP73" s="93"/>
      <c r="HQ73" s="93"/>
      <c r="HR73" s="93"/>
      <c r="HS73" s="93"/>
      <c r="HT73" s="93"/>
      <c r="HU73" s="93"/>
      <c r="HV73" s="93"/>
      <c r="HW73" s="93"/>
      <c r="HX73" s="93"/>
      <c r="HY73" s="93"/>
      <c r="HZ73" s="93"/>
      <c r="IA73" s="93"/>
      <c r="IB73" s="93"/>
      <c r="IC73" s="93"/>
      <c r="ID73" s="93"/>
      <c r="IE73" s="93"/>
      <c r="IF73" s="93"/>
      <c r="IG73" s="93"/>
      <c r="IH73" s="93"/>
      <c r="II73" s="93"/>
      <c r="IJ73" s="93"/>
      <c r="IK73" s="93"/>
      <c r="IL73" s="93"/>
      <c r="IM73" s="93"/>
      <c r="IN73" s="93"/>
      <c r="IO73" s="93"/>
      <c r="IP73" s="93"/>
      <c r="IQ73" s="93"/>
      <c r="IR73" s="93"/>
      <c r="IS73" s="93"/>
      <c r="IT73" s="93"/>
      <c r="IU73" s="93"/>
      <c r="IV73" s="93"/>
      <c r="IW73" s="93"/>
      <c r="IX73" s="93"/>
      <c r="IY73" s="93"/>
      <c r="IZ73" s="93"/>
      <c r="JA73" s="93"/>
      <c r="JB73" s="93"/>
      <c r="JC73" s="93"/>
      <c r="JD73" s="93"/>
      <c r="JE73" s="93"/>
      <c r="JF73" s="93"/>
      <c r="JG73" s="93"/>
      <c r="JH73" s="93"/>
      <c r="JI73" s="93"/>
      <c r="JJ73" s="93"/>
      <c r="JK73" s="93"/>
      <c r="JL73" s="93"/>
      <c r="JM73" s="93"/>
      <c r="JN73" s="93"/>
      <c r="JO73" s="93"/>
      <c r="JP73" s="93"/>
      <c r="JQ73" s="93"/>
      <c r="JR73" s="93"/>
      <c r="JS73" s="93"/>
      <c r="JT73" s="93"/>
      <c r="JU73" s="93"/>
      <c r="JV73" s="93"/>
      <c r="JW73" s="93"/>
      <c r="JX73" s="93"/>
      <c r="JY73" s="93"/>
      <c r="JZ73" s="93"/>
      <c r="KA73" s="93"/>
      <c r="KB73" s="93"/>
      <c r="KC73" s="93"/>
      <c r="KD73" s="93"/>
      <c r="KE73" s="93"/>
      <c r="KF73" s="93"/>
      <c r="KG73" s="93"/>
      <c r="KH73" s="93"/>
      <c r="KI73" s="93"/>
      <c r="KJ73" s="93"/>
      <c r="KK73" s="93"/>
      <c r="KL73" s="93"/>
      <c r="KM73" s="93"/>
      <c r="KN73" s="93"/>
      <c r="KO73" s="93"/>
      <c r="KP73" s="93"/>
      <c r="KQ73" s="93"/>
      <c r="KR73" s="93"/>
      <c r="KS73" s="93"/>
      <c r="KT73" s="93"/>
      <c r="KU73" s="93"/>
      <c r="KV73" s="93"/>
      <c r="KW73" s="93"/>
      <c r="KX73" s="93"/>
      <c r="KY73" s="93"/>
      <c r="KZ73" s="93"/>
      <c r="LA73" s="93"/>
      <c r="LB73" s="93"/>
      <c r="LC73" s="93"/>
      <c r="LD73" s="93"/>
      <c r="LE73" s="93"/>
      <c r="LF73" s="93"/>
      <c r="LG73"/>
      <c r="LH73"/>
      <c r="LI73"/>
      <c r="LJ73"/>
      <c r="LK73"/>
      <c r="LL73"/>
      <c r="LM73"/>
      <c r="LN73"/>
      <c r="LO73"/>
      <c r="LP73"/>
      <c r="LQ73"/>
      <c r="LR73"/>
    </row>
    <row r="74" spans="1:330" x14ac:dyDescent="0.35">
      <c r="A74"/>
      <c r="B74"/>
      <c r="C74"/>
      <c r="D74"/>
      <c r="E74"/>
      <c r="F74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3"/>
      <c r="BT74" s="93"/>
      <c r="BU74" s="93"/>
      <c r="BV74" s="93"/>
      <c r="BW74" s="93"/>
      <c r="BX74" s="93"/>
      <c r="BY74" s="93"/>
      <c r="BZ74" s="93"/>
      <c r="CA74" s="93"/>
      <c r="CB74" s="93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3"/>
      <c r="ED74" s="93"/>
      <c r="EE74" s="93"/>
      <c r="EF74" s="93"/>
      <c r="EG74" s="93"/>
      <c r="EH74" s="93"/>
      <c r="EI74" s="93"/>
      <c r="EJ74" s="93"/>
      <c r="EK74" s="93"/>
      <c r="EL74" s="93"/>
      <c r="EM74" s="93"/>
      <c r="EN74" s="93"/>
      <c r="EO74" s="93"/>
      <c r="EP74" s="93"/>
      <c r="EQ74" s="93"/>
      <c r="ER74" s="93"/>
      <c r="ES74" s="93"/>
      <c r="ET74" s="93"/>
      <c r="EU74" s="93"/>
      <c r="EV74" s="93"/>
      <c r="EW74" s="93"/>
      <c r="EX74" s="93"/>
      <c r="EY74" s="93"/>
      <c r="EZ74" s="93"/>
      <c r="FA74" s="93"/>
      <c r="FB74" s="93"/>
      <c r="FC74" s="93"/>
      <c r="FD74" s="93"/>
      <c r="FE74" s="93"/>
      <c r="FF74" s="93"/>
      <c r="FG74" s="93"/>
      <c r="FH74" s="93"/>
      <c r="FI74" s="93"/>
      <c r="FJ74" s="93"/>
      <c r="FK74" s="93"/>
      <c r="FL74" s="93"/>
      <c r="FM74" s="93"/>
      <c r="FN74" s="93"/>
      <c r="FO74" s="93"/>
      <c r="FP74" s="93"/>
      <c r="FQ74" s="93"/>
      <c r="FR74" s="93"/>
      <c r="FS74" s="93"/>
      <c r="FT74" s="93"/>
      <c r="FU74" s="93"/>
      <c r="FV74" s="93"/>
      <c r="FW74" s="93"/>
      <c r="FX74" s="93"/>
      <c r="FY74" s="93"/>
      <c r="FZ74" s="93"/>
      <c r="GA74" s="93"/>
      <c r="GB74" s="93"/>
      <c r="GC74" s="93"/>
      <c r="GD74" s="93"/>
      <c r="GE74" s="93"/>
      <c r="GF74" s="93"/>
      <c r="GG74" s="93"/>
      <c r="GH74" s="93"/>
      <c r="GI74" s="93"/>
      <c r="GJ74" s="93"/>
      <c r="GK74" s="93"/>
      <c r="GL74" s="93"/>
      <c r="GM74" s="93"/>
      <c r="GN74" s="93"/>
      <c r="GO74" s="93"/>
      <c r="GP74" s="93"/>
      <c r="GQ74" s="93"/>
      <c r="GR74" s="93"/>
      <c r="GS74" s="93"/>
      <c r="GT74" s="93"/>
      <c r="GU74" s="93"/>
      <c r="GV74" s="93"/>
      <c r="GW74" s="93"/>
      <c r="GX74" s="93"/>
      <c r="GY74" s="93"/>
      <c r="GZ74" s="93"/>
      <c r="HA74" s="93"/>
      <c r="HB74" s="93"/>
      <c r="HC74" s="93"/>
      <c r="HD74" s="93"/>
      <c r="HE74" s="93"/>
      <c r="HF74" s="93"/>
      <c r="HG74" s="93"/>
      <c r="HH74" s="93"/>
      <c r="HI74" s="93"/>
      <c r="HJ74" s="93"/>
      <c r="HK74" s="93"/>
      <c r="HL74" s="93"/>
      <c r="HM74" s="93"/>
      <c r="HN74" s="93"/>
      <c r="HO74" s="93"/>
      <c r="HP74" s="93"/>
      <c r="HQ74" s="93"/>
      <c r="HR74" s="93"/>
      <c r="HS74" s="93"/>
      <c r="HT74" s="93"/>
      <c r="HU74" s="93"/>
      <c r="HV74" s="93"/>
      <c r="HW74" s="93"/>
      <c r="HX74" s="93"/>
      <c r="HY74" s="93"/>
      <c r="HZ74" s="93"/>
      <c r="IA74" s="93"/>
      <c r="IB74" s="93"/>
      <c r="IC74" s="93"/>
      <c r="ID74" s="93"/>
      <c r="IE74" s="93"/>
      <c r="IF74" s="93"/>
      <c r="IG74" s="93"/>
      <c r="IH74" s="93"/>
      <c r="II74" s="93"/>
      <c r="IJ74" s="93"/>
      <c r="IK74" s="93"/>
      <c r="IL74" s="93"/>
      <c r="IM74" s="93"/>
      <c r="IN74" s="93"/>
      <c r="IO74" s="93"/>
      <c r="IP74" s="93"/>
      <c r="IQ74" s="93"/>
      <c r="IR74" s="93"/>
      <c r="IS74" s="93"/>
      <c r="IT74" s="93"/>
      <c r="IU74" s="93"/>
      <c r="IV74" s="93"/>
      <c r="IW74" s="93"/>
      <c r="IX74" s="93"/>
      <c r="IY74" s="93"/>
      <c r="IZ74" s="93"/>
      <c r="JA74" s="93"/>
      <c r="JB74" s="93"/>
      <c r="JC74" s="93"/>
      <c r="JD74" s="93"/>
      <c r="JE74" s="93"/>
      <c r="JF74" s="93"/>
      <c r="JG74" s="93"/>
      <c r="JH74" s="93"/>
      <c r="JI74" s="93"/>
      <c r="JJ74" s="93"/>
      <c r="JK74" s="93"/>
      <c r="JL74" s="93"/>
      <c r="JM74" s="93"/>
      <c r="JN74" s="93"/>
      <c r="JO74" s="93"/>
      <c r="JP74" s="93"/>
      <c r="JQ74" s="93"/>
      <c r="JR74" s="93"/>
      <c r="JS74" s="93"/>
      <c r="JT74" s="93"/>
      <c r="JU74" s="93"/>
      <c r="JV74" s="93"/>
      <c r="JW74" s="93"/>
      <c r="JX74" s="93"/>
      <c r="JY74" s="93"/>
      <c r="JZ74" s="93"/>
      <c r="KA74" s="93"/>
      <c r="KB74" s="93"/>
      <c r="KC74" s="93"/>
      <c r="KD74" s="93"/>
      <c r="KE74" s="93"/>
      <c r="KF74" s="93"/>
      <c r="KG74" s="93"/>
      <c r="KH74" s="93"/>
      <c r="KI74" s="93"/>
      <c r="KJ74" s="93"/>
      <c r="KK74" s="93"/>
      <c r="KL74" s="93"/>
      <c r="KM74" s="93"/>
      <c r="KN74" s="93"/>
      <c r="KO74" s="93"/>
      <c r="KP74" s="93"/>
      <c r="KQ74" s="93"/>
      <c r="KR74" s="93"/>
      <c r="KS74" s="93"/>
      <c r="KT74" s="93"/>
      <c r="KU74" s="93"/>
      <c r="KV74" s="93"/>
      <c r="KW74" s="93"/>
      <c r="KX74" s="93"/>
      <c r="KY74" s="93"/>
      <c r="KZ74" s="93"/>
      <c r="LA74" s="93"/>
      <c r="LB74" s="93"/>
      <c r="LC74" s="93"/>
      <c r="LD74" s="93"/>
      <c r="LE74" s="93"/>
      <c r="LF74" s="93"/>
      <c r="LG74"/>
      <c r="LH74"/>
      <c r="LI74"/>
      <c r="LJ74"/>
      <c r="LK74"/>
      <c r="LL74"/>
      <c r="LM74"/>
      <c r="LN74"/>
      <c r="LO74"/>
      <c r="LP74"/>
      <c r="LQ74"/>
      <c r="LR74"/>
    </row>
    <row r="75" spans="1:330" x14ac:dyDescent="0.35">
      <c r="A75"/>
      <c r="B75"/>
      <c r="C75"/>
      <c r="D75"/>
      <c r="E75"/>
      <c r="F75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BM75" s="93"/>
      <c r="BN75" s="93"/>
      <c r="BO75" s="93"/>
      <c r="BP75" s="93"/>
      <c r="BQ75" s="93"/>
      <c r="BR75" s="93"/>
      <c r="BS75" s="93"/>
      <c r="BT75" s="93"/>
      <c r="BU75" s="93"/>
      <c r="BV75" s="93"/>
      <c r="BW75" s="93"/>
      <c r="BX75" s="93"/>
      <c r="BY75" s="93"/>
      <c r="BZ75" s="93"/>
      <c r="CA75" s="93"/>
      <c r="CB75" s="93"/>
      <c r="CC75" s="93"/>
      <c r="CD75" s="93"/>
      <c r="CE75" s="93"/>
      <c r="CF75" s="93"/>
      <c r="CG75" s="93"/>
      <c r="CH75" s="93"/>
      <c r="CI75" s="93"/>
      <c r="CJ75" s="93"/>
      <c r="CK75" s="93"/>
      <c r="CL75" s="93"/>
      <c r="CM75" s="93"/>
      <c r="CN75" s="93"/>
      <c r="CO75" s="93"/>
      <c r="CP75" s="93"/>
      <c r="CQ75" s="93"/>
      <c r="CR75" s="93"/>
      <c r="CS75" s="93"/>
      <c r="CT75" s="93"/>
      <c r="CU75" s="93"/>
      <c r="CV75" s="93"/>
      <c r="CW75" s="93"/>
      <c r="CX75" s="93"/>
      <c r="CY75" s="93"/>
      <c r="CZ75" s="93"/>
      <c r="DA75" s="93"/>
      <c r="DB75" s="93"/>
      <c r="DC75" s="93"/>
      <c r="DD75" s="93"/>
      <c r="DE75" s="93"/>
      <c r="DF75" s="93"/>
      <c r="DG75" s="93"/>
      <c r="DH75" s="93"/>
      <c r="DI75" s="93"/>
      <c r="DJ75" s="93"/>
      <c r="DK75" s="93"/>
      <c r="DL75" s="93"/>
      <c r="DM75" s="93"/>
      <c r="DN75" s="93"/>
      <c r="DO75" s="93"/>
      <c r="DP75" s="93"/>
      <c r="DQ75" s="93"/>
      <c r="DR75" s="93"/>
      <c r="DS75" s="93"/>
      <c r="DT75" s="93"/>
      <c r="DU75" s="93"/>
      <c r="DV75" s="93"/>
      <c r="DW75" s="93"/>
      <c r="DX75" s="93"/>
      <c r="DY75" s="93"/>
      <c r="DZ75" s="93"/>
      <c r="EA75" s="93"/>
      <c r="EB75" s="93"/>
      <c r="EC75" s="93"/>
      <c r="ED75" s="93"/>
      <c r="EE75" s="93"/>
      <c r="EF75" s="93"/>
      <c r="EG75" s="93"/>
      <c r="EH75" s="93"/>
      <c r="EI75" s="93"/>
      <c r="EJ75" s="93"/>
      <c r="EK75" s="93"/>
      <c r="EL75" s="93"/>
      <c r="EM75" s="93"/>
      <c r="EN75" s="93"/>
      <c r="EO75" s="93"/>
      <c r="EP75" s="93"/>
      <c r="EQ75" s="93"/>
      <c r="ER75" s="93"/>
      <c r="ES75" s="93"/>
      <c r="ET75" s="93"/>
      <c r="EU75" s="93"/>
      <c r="EV75" s="93"/>
      <c r="EW75" s="93"/>
      <c r="EX75" s="93"/>
      <c r="EY75" s="93"/>
      <c r="EZ75" s="93"/>
      <c r="FA75" s="93"/>
      <c r="FB75" s="93"/>
      <c r="FC75" s="93"/>
      <c r="FD75" s="93"/>
      <c r="FE75" s="93"/>
      <c r="FF75" s="93"/>
      <c r="FG75" s="93"/>
      <c r="FH75" s="93"/>
      <c r="FI75" s="93"/>
      <c r="FJ75" s="93"/>
      <c r="FK75" s="93"/>
      <c r="FL75" s="93"/>
      <c r="FM75" s="93"/>
      <c r="FN75" s="93"/>
      <c r="FO75" s="93"/>
      <c r="FP75" s="93"/>
      <c r="FQ75" s="93"/>
      <c r="FR75" s="93"/>
      <c r="FS75" s="93"/>
      <c r="FT75" s="93"/>
      <c r="FU75" s="93"/>
      <c r="FV75" s="93"/>
      <c r="FW75" s="93"/>
      <c r="FX75" s="93"/>
      <c r="FY75" s="93"/>
      <c r="FZ75" s="93"/>
      <c r="GA75" s="93"/>
      <c r="GB75" s="93"/>
      <c r="GC75" s="93"/>
      <c r="GD75" s="93"/>
      <c r="GE75" s="93"/>
      <c r="GF75" s="93"/>
      <c r="GG75" s="93"/>
      <c r="GH75" s="93"/>
      <c r="GI75" s="93"/>
      <c r="GJ75" s="93"/>
      <c r="GK75" s="93"/>
      <c r="GL75" s="93"/>
      <c r="GM75" s="93"/>
      <c r="GN75" s="93"/>
      <c r="GO75" s="93"/>
      <c r="GP75" s="93"/>
      <c r="GQ75" s="93"/>
      <c r="GR75" s="93"/>
      <c r="GS75" s="93"/>
      <c r="GT75" s="93"/>
      <c r="GU75" s="93"/>
      <c r="GV75" s="93"/>
      <c r="GW75" s="93"/>
      <c r="GX75" s="93"/>
      <c r="GY75" s="93"/>
      <c r="GZ75" s="93"/>
      <c r="HA75" s="93"/>
      <c r="HB75" s="93"/>
      <c r="HC75" s="93"/>
      <c r="HD75" s="93"/>
      <c r="HE75" s="93"/>
      <c r="HF75" s="93"/>
      <c r="HG75" s="93"/>
      <c r="HH75" s="93"/>
      <c r="HI75" s="93"/>
      <c r="HJ75" s="93"/>
      <c r="HK75" s="93"/>
      <c r="HL75" s="93"/>
      <c r="HM75" s="93"/>
      <c r="HN75" s="93"/>
      <c r="HO75" s="93"/>
      <c r="HP75" s="93"/>
      <c r="HQ75" s="93"/>
      <c r="HR75" s="93"/>
      <c r="HS75" s="93"/>
      <c r="HT75" s="93"/>
      <c r="HU75" s="93"/>
      <c r="HV75" s="93"/>
      <c r="HW75" s="93"/>
      <c r="HX75" s="93"/>
      <c r="HY75" s="93"/>
      <c r="HZ75" s="93"/>
      <c r="IA75" s="93"/>
      <c r="IB75" s="93"/>
      <c r="IC75" s="93"/>
      <c r="ID75" s="93"/>
      <c r="IE75" s="93"/>
      <c r="IF75" s="93"/>
      <c r="IG75" s="93"/>
      <c r="IH75" s="93"/>
      <c r="II75" s="93"/>
      <c r="IJ75" s="93"/>
      <c r="IK75" s="93"/>
      <c r="IL75" s="93"/>
      <c r="IM75" s="93"/>
      <c r="IN75" s="93"/>
      <c r="IO75" s="93"/>
      <c r="IP75" s="93"/>
      <c r="IQ75" s="93"/>
      <c r="IR75" s="93"/>
      <c r="IS75" s="93"/>
      <c r="IT75" s="93"/>
      <c r="IU75" s="93"/>
      <c r="IV75" s="93"/>
      <c r="IW75" s="93"/>
      <c r="IX75" s="93"/>
      <c r="IY75" s="93"/>
      <c r="IZ75" s="93"/>
      <c r="JA75" s="93"/>
      <c r="JB75" s="93"/>
      <c r="JC75" s="93"/>
      <c r="JD75" s="93"/>
      <c r="JE75" s="93"/>
      <c r="JF75" s="93"/>
      <c r="JG75" s="93"/>
      <c r="JH75" s="93"/>
      <c r="JI75" s="93"/>
      <c r="JJ75" s="93"/>
      <c r="JK75" s="93"/>
      <c r="JL75" s="93"/>
      <c r="JM75" s="93"/>
      <c r="JN75" s="93"/>
      <c r="JO75" s="93"/>
      <c r="JP75" s="93"/>
      <c r="JQ75" s="93"/>
      <c r="JR75" s="93"/>
      <c r="JS75" s="93"/>
      <c r="JT75" s="93"/>
      <c r="JU75" s="93"/>
      <c r="JV75" s="93"/>
      <c r="JW75" s="93"/>
      <c r="JX75" s="93"/>
      <c r="JY75" s="93"/>
      <c r="JZ75" s="93"/>
      <c r="KA75" s="93"/>
      <c r="KB75" s="93"/>
      <c r="KC75" s="93"/>
      <c r="KD75" s="93"/>
      <c r="KE75" s="93"/>
      <c r="KF75" s="93"/>
      <c r="KG75" s="93"/>
      <c r="KH75" s="93"/>
      <c r="KI75" s="93"/>
      <c r="KJ75" s="93"/>
      <c r="KK75" s="93"/>
      <c r="KL75" s="93"/>
      <c r="KM75" s="93"/>
      <c r="KN75" s="93"/>
      <c r="KO75" s="93"/>
      <c r="KP75" s="93"/>
      <c r="KQ75" s="93"/>
      <c r="KR75" s="93"/>
      <c r="KS75" s="93"/>
      <c r="KT75" s="93"/>
      <c r="KU75" s="93"/>
      <c r="KV75" s="93"/>
      <c r="KW75" s="93"/>
      <c r="KX75" s="93"/>
      <c r="KY75" s="93"/>
      <c r="KZ75" s="93"/>
      <c r="LA75" s="93"/>
      <c r="LB75" s="93"/>
      <c r="LC75" s="93"/>
      <c r="LD75" s="93"/>
      <c r="LE75" s="93"/>
      <c r="LF75" s="93"/>
      <c r="LG75"/>
      <c r="LH75"/>
      <c r="LI75"/>
      <c r="LJ75"/>
      <c r="LK75"/>
      <c r="LL75"/>
      <c r="LM75"/>
      <c r="LN75"/>
      <c r="LO75"/>
      <c r="LP75"/>
      <c r="LQ75"/>
      <c r="LR75"/>
    </row>
    <row r="76" spans="1:330" x14ac:dyDescent="0.35">
      <c r="A76"/>
      <c r="B76"/>
      <c r="C76"/>
      <c r="D76"/>
      <c r="E76"/>
      <c r="F76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3"/>
      <c r="CB76" s="93"/>
      <c r="CC76" s="93"/>
      <c r="CD76" s="93"/>
      <c r="CE76" s="93"/>
      <c r="CF76" s="93"/>
      <c r="CG76" s="93"/>
      <c r="CH76" s="93"/>
      <c r="CI76" s="93"/>
      <c r="CJ76" s="93"/>
      <c r="CK76" s="93"/>
      <c r="CL76" s="93"/>
      <c r="CM76" s="93"/>
      <c r="CN76" s="93"/>
      <c r="CO76" s="93"/>
      <c r="CP76" s="93"/>
      <c r="CQ76" s="93"/>
      <c r="CR76" s="93"/>
      <c r="CS76" s="93"/>
      <c r="CT76" s="93"/>
      <c r="CU76" s="93"/>
      <c r="CV76" s="93"/>
      <c r="CW76" s="93"/>
      <c r="CX76" s="93"/>
      <c r="CY76" s="93"/>
      <c r="CZ76" s="93"/>
      <c r="DA76" s="93"/>
      <c r="DB76" s="93"/>
      <c r="DC76" s="93"/>
      <c r="DD76" s="93"/>
      <c r="DE76" s="93"/>
      <c r="DF76" s="93"/>
      <c r="DG76" s="93"/>
      <c r="DH76" s="93"/>
      <c r="DI76" s="93"/>
      <c r="DJ76" s="93"/>
      <c r="DK76" s="93"/>
      <c r="DL76" s="93"/>
      <c r="DM76" s="93"/>
      <c r="DN76" s="93"/>
      <c r="DO76" s="93"/>
      <c r="DP76" s="93"/>
      <c r="DQ76" s="93"/>
      <c r="DR76" s="93"/>
      <c r="DS76" s="93"/>
      <c r="DT76" s="93"/>
      <c r="DU76" s="93"/>
      <c r="DV76" s="93"/>
      <c r="DW76" s="93"/>
      <c r="DX76" s="93"/>
      <c r="DY76" s="93"/>
      <c r="DZ76" s="93"/>
      <c r="EA76" s="93"/>
      <c r="EB76" s="93"/>
      <c r="EC76" s="93"/>
      <c r="ED76" s="93"/>
      <c r="EE76" s="93"/>
      <c r="EF76" s="93"/>
      <c r="EG76" s="93"/>
      <c r="EH76" s="93"/>
      <c r="EI76" s="93"/>
      <c r="EJ76" s="93"/>
      <c r="EK76" s="93"/>
      <c r="EL76" s="93"/>
      <c r="EM76" s="93"/>
      <c r="EN76" s="93"/>
      <c r="EO76" s="93"/>
      <c r="EP76" s="93"/>
      <c r="EQ76" s="93"/>
      <c r="ER76" s="93"/>
      <c r="ES76" s="93"/>
      <c r="ET76" s="93"/>
      <c r="EU76" s="93"/>
      <c r="EV76" s="93"/>
      <c r="EW76" s="93"/>
      <c r="EX76" s="93"/>
      <c r="EY76" s="93"/>
      <c r="EZ76" s="93"/>
      <c r="FA76" s="93"/>
      <c r="FB76" s="93"/>
      <c r="FC76" s="93"/>
      <c r="FD76" s="93"/>
      <c r="FE76" s="93"/>
      <c r="FF76" s="93"/>
      <c r="FG76" s="93"/>
      <c r="FH76" s="93"/>
      <c r="FI76" s="93"/>
      <c r="FJ76" s="93"/>
      <c r="FK76" s="93"/>
      <c r="FL76" s="93"/>
      <c r="FM76" s="93"/>
      <c r="FN76" s="93"/>
      <c r="FO76" s="93"/>
      <c r="FP76" s="93"/>
      <c r="FQ76" s="93"/>
      <c r="FR76" s="93"/>
      <c r="FS76" s="93"/>
      <c r="FT76" s="93"/>
      <c r="FU76" s="93"/>
      <c r="FV76" s="93"/>
      <c r="FW76" s="93"/>
      <c r="FX76" s="93"/>
      <c r="FY76" s="93"/>
      <c r="FZ76" s="93"/>
      <c r="GA76" s="93"/>
      <c r="GB76" s="93"/>
      <c r="GC76" s="93"/>
      <c r="GD76" s="93"/>
      <c r="GE76" s="93"/>
      <c r="GF76" s="93"/>
      <c r="GG76" s="93"/>
      <c r="GH76" s="93"/>
      <c r="GI76" s="93"/>
      <c r="GJ76" s="93"/>
      <c r="GK76" s="93"/>
      <c r="GL76" s="93"/>
      <c r="GM76" s="93"/>
      <c r="GN76" s="93"/>
      <c r="GO76" s="93"/>
      <c r="GP76" s="93"/>
      <c r="GQ76" s="93"/>
      <c r="GR76" s="93"/>
      <c r="GS76" s="93"/>
      <c r="GT76" s="93"/>
      <c r="GU76" s="93"/>
      <c r="GV76" s="93"/>
      <c r="GW76" s="93"/>
      <c r="GX76" s="93"/>
      <c r="GY76" s="93"/>
      <c r="GZ76" s="93"/>
      <c r="HA76" s="93"/>
      <c r="HB76" s="93"/>
      <c r="HC76" s="93"/>
      <c r="HD76" s="93"/>
      <c r="HE76" s="93"/>
      <c r="HF76" s="93"/>
      <c r="HG76" s="93"/>
      <c r="HH76" s="93"/>
      <c r="HI76" s="93"/>
      <c r="HJ76" s="93"/>
      <c r="HK76" s="93"/>
      <c r="HL76" s="93"/>
      <c r="HM76" s="93"/>
      <c r="HN76" s="93"/>
      <c r="HO76" s="93"/>
      <c r="HP76" s="93"/>
      <c r="HQ76" s="93"/>
      <c r="HR76" s="93"/>
      <c r="HS76" s="93"/>
      <c r="HT76" s="93"/>
      <c r="HU76" s="93"/>
      <c r="HV76" s="93"/>
      <c r="HW76" s="93"/>
      <c r="HX76" s="93"/>
      <c r="HY76" s="93"/>
      <c r="HZ76" s="93"/>
      <c r="IA76" s="93"/>
      <c r="IB76" s="93"/>
      <c r="IC76" s="93"/>
      <c r="ID76" s="93"/>
      <c r="IE76" s="93"/>
      <c r="IF76" s="93"/>
      <c r="IG76" s="93"/>
      <c r="IH76" s="93"/>
      <c r="II76" s="93"/>
      <c r="IJ76" s="93"/>
      <c r="IK76" s="93"/>
      <c r="IL76" s="93"/>
      <c r="IM76" s="93"/>
      <c r="IN76" s="93"/>
      <c r="IO76" s="93"/>
      <c r="IP76" s="93"/>
      <c r="IQ76" s="93"/>
      <c r="IR76" s="93"/>
      <c r="IS76" s="93"/>
      <c r="IT76" s="93"/>
      <c r="IU76" s="93"/>
      <c r="IV76" s="93"/>
      <c r="IW76" s="93"/>
      <c r="IX76" s="93"/>
      <c r="IY76" s="93"/>
      <c r="IZ76" s="93"/>
      <c r="JA76" s="93"/>
      <c r="JB76" s="93"/>
      <c r="JC76" s="93"/>
      <c r="JD76" s="93"/>
      <c r="JE76" s="93"/>
      <c r="JF76" s="93"/>
      <c r="JG76" s="93"/>
      <c r="JH76" s="93"/>
      <c r="JI76" s="93"/>
      <c r="JJ76" s="93"/>
      <c r="JK76" s="93"/>
      <c r="JL76" s="93"/>
      <c r="JM76" s="93"/>
      <c r="JN76" s="93"/>
      <c r="JO76" s="93"/>
      <c r="JP76" s="93"/>
      <c r="JQ76" s="93"/>
      <c r="JR76" s="93"/>
      <c r="JS76" s="93"/>
      <c r="JT76" s="93"/>
      <c r="JU76" s="93"/>
      <c r="JV76" s="93"/>
      <c r="JW76" s="93"/>
      <c r="JX76" s="93"/>
      <c r="JY76" s="93"/>
      <c r="JZ76" s="93"/>
      <c r="KA76" s="93"/>
      <c r="KB76" s="93"/>
      <c r="KC76" s="93"/>
      <c r="KD76" s="93"/>
      <c r="KE76" s="93"/>
      <c r="KF76" s="93"/>
      <c r="KG76" s="93"/>
      <c r="KH76" s="93"/>
      <c r="KI76" s="93"/>
      <c r="KJ76" s="93"/>
      <c r="KK76" s="93"/>
      <c r="KL76" s="93"/>
      <c r="KM76" s="93"/>
      <c r="KN76" s="93"/>
      <c r="KO76" s="93"/>
      <c r="KP76" s="93"/>
      <c r="KQ76" s="93"/>
      <c r="KR76" s="93"/>
      <c r="KS76" s="93"/>
      <c r="KT76" s="93"/>
      <c r="KU76" s="93"/>
      <c r="KV76" s="93"/>
      <c r="KW76" s="93"/>
      <c r="KX76" s="93"/>
      <c r="KY76" s="93"/>
      <c r="KZ76" s="93"/>
      <c r="LA76" s="93"/>
      <c r="LB76" s="93"/>
      <c r="LC76" s="93"/>
      <c r="LD76" s="93"/>
      <c r="LE76" s="93"/>
      <c r="LF76" s="93"/>
      <c r="LG76"/>
      <c r="LH76"/>
      <c r="LI76"/>
      <c r="LJ76"/>
      <c r="LK76"/>
      <c r="LL76"/>
      <c r="LM76"/>
      <c r="LN76"/>
      <c r="LO76"/>
      <c r="LP76"/>
      <c r="LQ76"/>
      <c r="LR76"/>
    </row>
    <row r="77" spans="1:330" x14ac:dyDescent="0.35">
      <c r="A77"/>
      <c r="B77"/>
      <c r="C77"/>
      <c r="D77"/>
      <c r="E77"/>
      <c r="F77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3"/>
      <c r="BG77" s="93"/>
      <c r="BH77" s="93"/>
      <c r="BI77" s="93"/>
      <c r="BJ77" s="93"/>
      <c r="BK77" s="93"/>
      <c r="BL77" s="93"/>
      <c r="BM77" s="93"/>
      <c r="BN77" s="93"/>
      <c r="BO77" s="93"/>
      <c r="BP77" s="93"/>
      <c r="BQ77" s="93"/>
      <c r="BR77" s="93"/>
      <c r="BS77" s="93"/>
      <c r="BT77" s="93"/>
      <c r="BU77" s="93"/>
      <c r="BV77" s="93"/>
      <c r="BW77" s="93"/>
      <c r="BX77" s="93"/>
      <c r="BY77" s="93"/>
      <c r="BZ77" s="93"/>
      <c r="CA77" s="93"/>
      <c r="CB77" s="93"/>
      <c r="CC77" s="93"/>
      <c r="CD77" s="93"/>
      <c r="CE77" s="93"/>
      <c r="CF77" s="93"/>
      <c r="CG77" s="93"/>
      <c r="CH77" s="93"/>
      <c r="CI77" s="93"/>
      <c r="CJ77" s="93"/>
      <c r="CK77" s="93"/>
      <c r="CL77" s="93"/>
      <c r="CM77" s="93"/>
      <c r="CN77" s="93"/>
      <c r="CO77" s="93"/>
      <c r="CP77" s="93"/>
      <c r="CQ77" s="93"/>
      <c r="CR77" s="93"/>
      <c r="CS77" s="93"/>
      <c r="CT77" s="93"/>
      <c r="CU77" s="93"/>
      <c r="CV77" s="93"/>
      <c r="CW77" s="93"/>
      <c r="CX77" s="93"/>
      <c r="CY77" s="93"/>
      <c r="CZ77" s="93"/>
      <c r="DA77" s="93"/>
      <c r="DB77" s="93"/>
      <c r="DC77" s="93"/>
      <c r="DD77" s="93"/>
      <c r="DE77" s="93"/>
      <c r="DF77" s="93"/>
      <c r="DG77" s="93"/>
      <c r="DH77" s="93"/>
      <c r="DI77" s="93"/>
      <c r="DJ77" s="93"/>
      <c r="DK77" s="93"/>
      <c r="DL77" s="93"/>
      <c r="DM77" s="93"/>
      <c r="DN77" s="93"/>
      <c r="DO77" s="93"/>
      <c r="DP77" s="93"/>
      <c r="DQ77" s="93"/>
      <c r="DR77" s="93"/>
      <c r="DS77" s="93"/>
      <c r="DT77" s="93"/>
      <c r="DU77" s="93"/>
      <c r="DV77" s="93"/>
      <c r="DW77" s="93"/>
      <c r="DX77" s="93"/>
      <c r="DY77" s="93"/>
      <c r="DZ77" s="93"/>
      <c r="EA77" s="93"/>
      <c r="EB77" s="93"/>
      <c r="EC77" s="93"/>
      <c r="ED77" s="93"/>
      <c r="EE77" s="93"/>
      <c r="EF77" s="93"/>
      <c r="EG77" s="93"/>
      <c r="EH77" s="93"/>
      <c r="EI77" s="93"/>
      <c r="EJ77" s="93"/>
      <c r="EK77" s="93"/>
      <c r="EL77" s="93"/>
      <c r="EM77" s="93"/>
      <c r="EN77" s="93"/>
      <c r="EO77" s="93"/>
      <c r="EP77" s="93"/>
      <c r="EQ77" s="93"/>
      <c r="ER77" s="93"/>
      <c r="ES77" s="93"/>
      <c r="ET77" s="93"/>
      <c r="EU77" s="93"/>
      <c r="EV77" s="93"/>
      <c r="EW77" s="93"/>
      <c r="EX77" s="93"/>
      <c r="EY77" s="93"/>
      <c r="EZ77" s="93"/>
      <c r="FA77" s="93"/>
      <c r="FB77" s="93"/>
      <c r="FC77" s="93"/>
      <c r="FD77" s="93"/>
      <c r="FE77" s="93"/>
      <c r="FF77" s="93"/>
      <c r="FG77" s="93"/>
      <c r="FH77" s="93"/>
      <c r="FI77" s="93"/>
      <c r="FJ77" s="93"/>
      <c r="FK77" s="93"/>
      <c r="FL77" s="93"/>
      <c r="FM77" s="93"/>
      <c r="FN77" s="93"/>
      <c r="FO77" s="93"/>
      <c r="FP77" s="93"/>
      <c r="FQ77" s="93"/>
      <c r="FR77" s="93"/>
      <c r="FS77" s="93"/>
      <c r="FT77" s="93"/>
      <c r="FU77" s="93"/>
      <c r="FV77" s="93"/>
      <c r="FW77" s="93"/>
      <c r="FX77" s="93"/>
      <c r="FY77" s="93"/>
      <c r="FZ77" s="93"/>
      <c r="GA77" s="93"/>
      <c r="GB77" s="93"/>
      <c r="GC77" s="93"/>
      <c r="GD77" s="93"/>
      <c r="GE77" s="93"/>
      <c r="GF77" s="93"/>
      <c r="GG77" s="93"/>
      <c r="GH77" s="93"/>
      <c r="GI77" s="93"/>
      <c r="GJ77" s="93"/>
      <c r="GK77" s="93"/>
      <c r="GL77" s="93"/>
      <c r="GM77" s="93"/>
      <c r="GN77" s="93"/>
      <c r="GO77" s="93"/>
      <c r="GP77" s="93"/>
      <c r="GQ77" s="93"/>
      <c r="GR77" s="93"/>
      <c r="GS77" s="93"/>
      <c r="GT77" s="93"/>
      <c r="GU77" s="93"/>
      <c r="GV77" s="93"/>
      <c r="GW77" s="93"/>
      <c r="GX77" s="93"/>
      <c r="GY77" s="93"/>
      <c r="GZ77" s="93"/>
      <c r="HA77" s="93"/>
      <c r="HB77" s="93"/>
      <c r="HC77" s="93"/>
      <c r="HD77" s="93"/>
      <c r="HE77" s="93"/>
      <c r="HF77" s="93"/>
      <c r="HG77" s="93"/>
      <c r="HH77" s="93"/>
      <c r="HI77" s="93"/>
      <c r="HJ77" s="93"/>
      <c r="HK77" s="93"/>
      <c r="HL77" s="93"/>
      <c r="HM77" s="93"/>
      <c r="HN77" s="93"/>
      <c r="HO77" s="93"/>
      <c r="HP77" s="93"/>
      <c r="HQ77" s="93"/>
      <c r="HR77" s="93"/>
      <c r="HS77" s="93"/>
      <c r="HT77" s="93"/>
      <c r="HU77" s="93"/>
      <c r="HV77" s="93"/>
      <c r="HW77" s="93"/>
      <c r="HX77" s="93"/>
      <c r="HY77" s="93"/>
      <c r="HZ77" s="93"/>
      <c r="IA77" s="93"/>
      <c r="IB77" s="93"/>
      <c r="IC77" s="93"/>
      <c r="ID77" s="93"/>
      <c r="IE77" s="93"/>
      <c r="IF77" s="93"/>
      <c r="IG77" s="93"/>
      <c r="IH77" s="93"/>
      <c r="II77" s="93"/>
      <c r="IJ77" s="93"/>
      <c r="IK77" s="93"/>
      <c r="IL77" s="93"/>
      <c r="IM77" s="93"/>
      <c r="IN77" s="93"/>
      <c r="IO77" s="93"/>
      <c r="IP77" s="93"/>
      <c r="IQ77" s="93"/>
      <c r="IR77" s="93"/>
      <c r="IS77" s="93"/>
      <c r="IT77" s="93"/>
      <c r="IU77" s="93"/>
      <c r="IV77" s="93"/>
      <c r="IW77" s="93"/>
      <c r="IX77" s="93"/>
      <c r="IY77" s="93"/>
      <c r="IZ77" s="93"/>
      <c r="JA77" s="93"/>
      <c r="JB77" s="93"/>
      <c r="JC77" s="93"/>
      <c r="JD77" s="93"/>
      <c r="JE77" s="93"/>
      <c r="JF77" s="93"/>
      <c r="JG77" s="93"/>
      <c r="JH77" s="93"/>
      <c r="JI77" s="93"/>
      <c r="JJ77" s="93"/>
      <c r="JK77" s="93"/>
      <c r="JL77" s="93"/>
      <c r="JM77" s="93"/>
      <c r="JN77" s="93"/>
      <c r="JO77" s="93"/>
      <c r="JP77" s="93"/>
      <c r="JQ77" s="93"/>
      <c r="JR77" s="93"/>
      <c r="JS77" s="93"/>
      <c r="JT77" s="93"/>
      <c r="JU77" s="93"/>
      <c r="JV77" s="93"/>
      <c r="JW77" s="93"/>
      <c r="JX77" s="93"/>
      <c r="JY77" s="93"/>
      <c r="JZ77" s="93"/>
      <c r="KA77" s="93"/>
      <c r="KB77" s="93"/>
      <c r="KC77" s="93"/>
      <c r="KD77" s="93"/>
      <c r="KE77" s="93"/>
      <c r="KF77" s="93"/>
      <c r="KG77" s="93"/>
      <c r="KH77" s="93"/>
      <c r="KI77" s="93"/>
      <c r="KJ77" s="93"/>
      <c r="KK77" s="93"/>
      <c r="KL77" s="93"/>
      <c r="KM77" s="93"/>
      <c r="KN77" s="93"/>
      <c r="KO77" s="93"/>
      <c r="KP77" s="93"/>
      <c r="KQ77" s="93"/>
      <c r="KR77" s="93"/>
      <c r="KS77" s="93"/>
      <c r="KT77" s="93"/>
      <c r="KU77" s="93"/>
      <c r="KV77" s="93"/>
      <c r="KW77" s="93"/>
      <c r="KX77" s="93"/>
      <c r="KY77" s="93"/>
      <c r="KZ77" s="93"/>
      <c r="LA77" s="93"/>
      <c r="LB77" s="93"/>
      <c r="LC77" s="93"/>
      <c r="LD77" s="93"/>
      <c r="LE77" s="93"/>
      <c r="LF77" s="93"/>
      <c r="LG77"/>
      <c r="LH77"/>
      <c r="LI77"/>
      <c r="LJ77"/>
      <c r="LK77"/>
      <c r="LL77"/>
      <c r="LM77"/>
      <c r="LN77"/>
      <c r="LO77"/>
      <c r="LP77"/>
      <c r="LQ77"/>
      <c r="LR77"/>
    </row>
    <row r="78" spans="1:330" x14ac:dyDescent="0.35">
      <c r="A78"/>
      <c r="B78"/>
      <c r="C78"/>
      <c r="D78"/>
      <c r="E78"/>
      <c r="F78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  <c r="BM78" s="93"/>
      <c r="BN78" s="93"/>
      <c r="BO78" s="93"/>
      <c r="BP78" s="93"/>
      <c r="BQ78" s="93"/>
      <c r="BR78" s="93"/>
      <c r="BS78" s="93"/>
      <c r="BT78" s="93"/>
      <c r="BU78" s="93"/>
      <c r="BV78" s="93"/>
      <c r="BW78" s="93"/>
      <c r="BX78" s="93"/>
      <c r="BY78" s="93"/>
      <c r="BZ78" s="93"/>
      <c r="CA78" s="93"/>
      <c r="CB78" s="93"/>
      <c r="CC78" s="93"/>
      <c r="CD78" s="93"/>
      <c r="CE78" s="93"/>
      <c r="CF78" s="93"/>
      <c r="CG78" s="93"/>
      <c r="CH78" s="93"/>
      <c r="CI78" s="93"/>
      <c r="CJ78" s="93"/>
      <c r="CK78" s="93"/>
      <c r="CL78" s="93"/>
      <c r="CM78" s="93"/>
      <c r="CN78" s="93"/>
      <c r="CO78" s="93"/>
      <c r="CP78" s="93"/>
      <c r="CQ78" s="93"/>
      <c r="CR78" s="93"/>
      <c r="CS78" s="93"/>
      <c r="CT78" s="93"/>
      <c r="CU78" s="93"/>
      <c r="CV78" s="93"/>
      <c r="CW78" s="93"/>
      <c r="CX78" s="93"/>
      <c r="CY78" s="93"/>
      <c r="CZ78" s="93"/>
      <c r="DA78" s="93"/>
      <c r="DB78" s="93"/>
      <c r="DC78" s="93"/>
      <c r="DD78" s="93"/>
      <c r="DE78" s="93"/>
      <c r="DF78" s="93"/>
      <c r="DG78" s="93"/>
      <c r="DH78" s="93"/>
      <c r="DI78" s="93"/>
      <c r="DJ78" s="93"/>
      <c r="DK78" s="93"/>
      <c r="DL78" s="93"/>
      <c r="DM78" s="93"/>
      <c r="DN78" s="93"/>
      <c r="DO78" s="93"/>
      <c r="DP78" s="93"/>
      <c r="DQ78" s="93"/>
      <c r="DR78" s="93"/>
      <c r="DS78" s="93"/>
      <c r="DT78" s="93"/>
      <c r="DU78" s="93"/>
      <c r="DV78" s="93"/>
      <c r="DW78" s="93"/>
      <c r="DX78" s="93"/>
      <c r="DY78" s="93"/>
      <c r="DZ78" s="93"/>
      <c r="EA78" s="93"/>
      <c r="EB78" s="93"/>
      <c r="EC78" s="93"/>
      <c r="ED78" s="93"/>
      <c r="EE78" s="93"/>
      <c r="EF78" s="93"/>
      <c r="EG78" s="93"/>
      <c r="EH78" s="93"/>
      <c r="EI78" s="93"/>
      <c r="EJ78" s="93"/>
      <c r="EK78" s="93"/>
      <c r="EL78" s="93"/>
      <c r="EM78" s="93"/>
      <c r="EN78" s="93"/>
      <c r="EO78" s="93"/>
      <c r="EP78" s="93"/>
      <c r="EQ78" s="93"/>
      <c r="ER78" s="93"/>
      <c r="ES78" s="93"/>
      <c r="ET78" s="93"/>
      <c r="EU78" s="93"/>
      <c r="EV78" s="93"/>
      <c r="EW78" s="93"/>
      <c r="EX78" s="93"/>
      <c r="EY78" s="93"/>
      <c r="EZ78" s="93"/>
      <c r="FA78" s="93"/>
      <c r="FB78" s="93"/>
      <c r="FC78" s="93"/>
      <c r="FD78" s="93"/>
      <c r="FE78" s="93"/>
      <c r="FF78" s="93"/>
      <c r="FG78" s="93"/>
      <c r="FH78" s="93"/>
      <c r="FI78" s="93"/>
      <c r="FJ78" s="93"/>
      <c r="FK78" s="93"/>
      <c r="FL78" s="93"/>
      <c r="FM78" s="93"/>
      <c r="FN78" s="93"/>
      <c r="FO78" s="93"/>
      <c r="FP78" s="93"/>
      <c r="FQ78" s="93"/>
      <c r="FR78" s="93"/>
      <c r="FS78" s="93"/>
      <c r="FT78" s="93"/>
      <c r="FU78" s="93"/>
      <c r="FV78" s="93"/>
      <c r="FW78" s="93"/>
      <c r="FX78" s="93"/>
      <c r="FY78" s="93"/>
      <c r="FZ78" s="93"/>
      <c r="GA78" s="93"/>
      <c r="GB78" s="93"/>
      <c r="GC78" s="93"/>
      <c r="GD78" s="93"/>
      <c r="GE78" s="93"/>
      <c r="GF78" s="93"/>
      <c r="GG78" s="93"/>
      <c r="GH78" s="93"/>
      <c r="GI78" s="93"/>
      <c r="GJ78" s="93"/>
      <c r="GK78" s="93"/>
      <c r="GL78" s="93"/>
      <c r="GM78" s="93"/>
      <c r="GN78" s="93"/>
      <c r="GO78" s="93"/>
      <c r="GP78" s="93"/>
      <c r="GQ78" s="93"/>
      <c r="GR78" s="93"/>
      <c r="GS78" s="93"/>
      <c r="GT78" s="93"/>
      <c r="GU78" s="93"/>
      <c r="GV78" s="93"/>
      <c r="GW78" s="93"/>
      <c r="GX78" s="93"/>
      <c r="GY78" s="93"/>
      <c r="GZ78" s="93"/>
      <c r="HA78" s="93"/>
      <c r="HB78" s="93"/>
      <c r="HC78" s="93"/>
      <c r="HD78" s="93"/>
      <c r="HE78" s="93"/>
      <c r="HF78" s="93"/>
      <c r="HG78" s="93"/>
      <c r="HH78" s="93"/>
      <c r="HI78" s="93"/>
      <c r="HJ78" s="93"/>
      <c r="HK78" s="93"/>
      <c r="HL78" s="93"/>
      <c r="HM78" s="93"/>
      <c r="HN78" s="93"/>
      <c r="HO78" s="93"/>
      <c r="HP78" s="93"/>
      <c r="HQ78" s="93"/>
      <c r="HR78" s="93"/>
      <c r="HS78" s="93"/>
      <c r="HT78" s="93"/>
      <c r="HU78" s="93"/>
      <c r="HV78" s="93"/>
      <c r="HW78" s="93"/>
      <c r="HX78" s="93"/>
      <c r="HY78" s="93"/>
      <c r="HZ78" s="93"/>
      <c r="IA78" s="93"/>
      <c r="IB78" s="93"/>
      <c r="IC78" s="93"/>
      <c r="ID78" s="93"/>
      <c r="IE78" s="93"/>
      <c r="IF78" s="93"/>
      <c r="IG78" s="93"/>
      <c r="IH78" s="93"/>
      <c r="II78" s="93"/>
      <c r="IJ78" s="93"/>
      <c r="IK78" s="93"/>
      <c r="IL78" s="93"/>
      <c r="IM78" s="93"/>
      <c r="IN78" s="93"/>
      <c r="IO78" s="93"/>
      <c r="IP78" s="93"/>
      <c r="IQ78" s="93"/>
      <c r="IR78" s="93"/>
      <c r="IS78" s="93"/>
      <c r="IT78" s="93"/>
      <c r="IU78" s="93"/>
      <c r="IV78" s="93"/>
      <c r="IW78" s="93"/>
      <c r="IX78" s="93"/>
      <c r="IY78" s="93"/>
      <c r="IZ78" s="93"/>
      <c r="JA78" s="93"/>
      <c r="JB78" s="93"/>
      <c r="JC78" s="93"/>
      <c r="JD78" s="93"/>
      <c r="JE78" s="93"/>
      <c r="JF78" s="93"/>
      <c r="JG78" s="93"/>
      <c r="JH78" s="93"/>
      <c r="JI78" s="93"/>
      <c r="JJ78" s="93"/>
      <c r="JK78" s="93"/>
      <c r="JL78" s="93"/>
      <c r="JM78" s="93"/>
      <c r="JN78" s="93"/>
      <c r="JO78" s="93"/>
      <c r="JP78" s="93"/>
      <c r="JQ78" s="93"/>
      <c r="JR78" s="93"/>
      <c r="JS78" s="93"/>
      <c r="JT78" s="93"/>
      <c r="JU78" s="93"/>
      <c r="JV78" s="93"/>
      <c r="JW78" s="93"/>
      <c r="JX78" s="93"/>
      <c r="JY78" s="93"/>
      <c r="JZ78" s="93"/>
      <c r="KA78" s="93"/>
      <c r="KB78" s="93"/>
      <c r="KC78" s="93"/>
      <c r="KD78" s="93"/>
      <c r="KE78" s="93"/>
      <c r="KF78" s="93"/>
      <c r="KG78" s="93"/>
      <c r="KH78" s="93"/>
      <c r="KI78" s="93"/>
      <c r="KJ78" s="93"/>
      <c r="KK78" s="93"/>
      <c r="KL78" s="93"/>
      <c r="KM78" s="93"/>
      <c r="KN78" s="93"/>
      <c r="KO78" s="93"/>
      <c r="KP78" s="93"/>
      <c r="KQ78" s="93"/>
      <c r="KR78" s="93"/>
      <c r="KS78" s="93"/>
      <c r="KT78" s="93"/>
      <c r="KU78" s="93"/>
      <c r="KV78" s="93"/>
      <c r="KW78" s="93"/>
      <c r="KX78" s="93"/>
      <c r="KY78" s="93"/>
      <c r="KZ78" s="93"/>
      <c r="LA78" s="93"/>
      <c r="LB78" s="93"/>
      <c r="LC78" s="93"/>
      <c r="LD78" s="93"/>
      <c r="LE78" s="93"/>
      <c r="LF78" s="93"/>
      <c r="LG78"/>
      <c r="LH78"/>
      <c r="LI78"/>
      <c r="LJ78"/>
      <c r="LK78"/>
      <c r="LL78"/>
      <c r="LM78"/>
      <c r="LN78"/>
      <c r="LO78"/>
      <c r="LP78"/>
      <c r="LQ78"/>
      <c r="LR78"/>
    </row>
    <row r="79" spans="1:330" x14ac:dyDescent="0.35">
      <c r="A79"/>
      <c r="B79"/>
      <c r="C79"/>
      <c r="D79"/>
      <c r="E79"/>
      <c r="F79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3"/>
      <c r="CB79" s="93"/>
      <c r="CC79" s="93"/>
      <c r="CD79" s="93"/>
      <c r="CE79" s="93"/>
      <c r="CF79" s="93"/>
      <c r="CG79" s="93"/>
      <c r="CH79" s="93"/>
      <c r="CI79" s="93"/>
      <c r="CJ79" s="93"/>
      <c r="CK79" s="93"/>
      <c r="CL79" s="93"/>
      <c r="CM79" s="93"/>
      <c r="CN79" s="93"/>
      <c r="CO79" s="93"/>
      <c r="CP79" s="93"/>
      <c r="CQ79" s="93"/>
      <c r="CR79" s="93"/>
      <c r="CS79" s="93"/>
      <c r="CT79" s="93"/>
      <c r="CU79" s="93"/>
      <c r="CV79" s="93"/>
      <c r="CW79" s="93"/>
      <c r="CX79" s="93"/>
      <c r="CY79" s="93"/>
      <c r="CZ79" s="93"/>
      <c r="DA79" s="93"/>
      <c r="DB79" s="93"/>
      <c r="DC79" s="93"/>
      <c r="DD79" s="93"/>
      <c r="DE79" s="93"/>
      <c r="DF79" s="93"/>
      <c r="DG79" s="93"/>
      <c r="DH79" s="93"/>
      <c r="DI79" s="93"/>
      <c r="DJ79" s="93"/>
      <c r="DK79" s="93"/>
      <c r="DL79" s="93"/>
      <c r="DM79" s="93"/>
      <c r="DN79" s="93"/>
      <c r="DO79" s="93"/>
      <c r="DP79" s="93"/>
      <c r="DQ79" s="93"/>
      <c r="DR79" s="93"/>
      <c r="DS79" s="93"/>
      <c r="DT79" s="93"/>
      <c r="DU79" s="93"/>
      <c r="DV79" s="93"/>
      <c r="DW79" s="93"/>
      <c r="DX79" s="93"/>
      <c r="DY79" s="93"/>
      <c r="DZ79" s="93"/>
      <c r="EA79" s="93"/>
      <c r="EB79" s="93"/>
      <c r="EC79" s="93"/>
      <c r="ED79" s="93"/>
      <c r="EE79" s="93"/>
      <c r="EF79" s="93"/>
      <c r="EG79" s="93"/>
      <c r="EH79" s="93"/>
      <c r="EI79" s="93"/>
      <c r="EJ79" s="93"/>
      <c r="EK79" s="93"/>
      <c r="EL79" s="93"/>
      <c r="EM79" s="93"/>
      <c r="EN79" s="93"/>
      <c r="EO79" s="93"/>
      <c r="EP79" s="93"/>
      <c r="EQ79" s="93"/>
      <c r="ER79" s="93"/>
      <c r="ES79" s="93"/>
      <c r="ET79" s="93"/>
      <c r="EU79" s="93"/>
      <c r="EV79" s="93"/>
      <c r="EW79" s="93"/>
      <c r="EX79" s="93"/>
      <c r="EY79" s="93"/>
      <c r="EZ79" s="93"/>
      <c r="FA79" s="93"/>
      <c r="FB79" s="93"/>
      <c r="FC79" s="93"/>
      <c r="FD79" s="93"/>
      <c r="FE79" s="93"/>
      <c r="FF79" s="93"/>
      <c r="FG79" s="93"/>
      <c r="FH79" s="93"/>
      <c r="FI79" s="93"/>
      <c r="FJ79" s="93"/>
      <c r="FK79" s="93"/>
      <c r="FL79" s="93"/>
      <c r="FM79" s="93"/>
      <c r="FN79" s="93"/>
      <c r="FO79" s="93"/>
      <c r="FP79" s="93"/>
      <c r="FQ79" s="93"/>
      <c r="FR79" s="93"/>
      <c r="FS79" s="93"/>
      <c r="FT79" s="93"/>
      <c r="FU79" s="93"/>
      <c r="FV79" s="93"/>
      <c r="FW79" s="93"/>
      <c r="FX79" s="93"/>
      <c r="FY79" s="93"/>
      <c r="FZ79" s="93"/>
      <c r="GA79" s="93"/>
      <c r="GB79" s="93"/>
      <c r="GC79" s="93"/>
      <c r="GD79" s="93"/>
      <c r="GE79" s="93"/>
      <c r="GF79" s="93"/>
      <c r="GG79" s="93"/>
      <c r="GH79" s="93"/>
      <c r="GI79" s="93"/>
      <c r="GJ79" s="93"/>
      <c r="GK79" s="93"/>
      <c r="GL79" s="93"/>
      <c r="GM79" s="93"/>
      <c r="GN79" s="93"/>
      <c r="GO79" s="93"/>
      <c r="GP79" s="93"/>
      <c r="GQ79" s="93"/>
      <c r="GR79" s="93"/>
      <c r="GS79" s="93"/>
      <c r="GT79" s="93"/>
      <c r="GU79" s="93"/>
      <c r="GV79" s="93"/>
      <c r="GW79" s="93"/>
      <c r="GX79" s="93"/>
      <c r="GY79" s="93"/>
      <c r="GZ79" s="93"/>
      <c r="HA79" s="93"/>
      <c r="HB79" s="93"/>
      <c r="HC79" s="93"/>
      <c r="HD79" s="93"/>
      <c r="HE79" s="93"/>
      <c r="HF79" s="93"/>
      <c r="HG79" s="93"/>
      <c r="HH79" s="93"/>
      <c r="HI79" s="93"/>
      <c r="HJ79" s="93"/>
      <c r="HK79" s="93"/>
      <c r="HL79" s="93"/>
      <c r="HM79" s="93"/>
      <c r="HN79" s="93"/>
      <c r="HO79" s="93"/>
      <c r="HP79" s="93"/>
      <c r="HQ79" s="93"/>
      <c r="HR79" s="93"/>
      <c r="HS79" s="93"/>
      <c r="HT79" s="93"/>
      <c r="HU79" s="93"/>
      <c r="HV79" s="93"/>
      <c r="HW79" s="93"/>
      <c r="HX79" s="93"/>
      <c r="HY79" s="93"/>
      <c r="HZ79" s="93"/>
      <c r="IA79" s="93"/>
      <c r="IB79" s="93"/>
      <c r="IC79" s="93"/>
      <c r="ID79" s="93"/>
      <c r="IE79" s="93"/>
      <c r="IF79" s="93"/>
      <c r="IG79" s="93"/>
      <c r="IH79" s="93"/>
      <c r="II79" s="93"/>
      <c r="IJ79" s="93"/>
      <c r="IK79" s="93"/>
      <c r="IL79" s="93"/>
      <c r="IM79" s="93"/>
      <c r="IN79" s="93"/>
      <c r="IO79" s="93"/>
      <c r="IP79" s="93"/>
      <c r="IQ79" s="93"/>
      <c r="IR79" s="93"/>
      <c r="IS79" s="93"/>
      <c r="IT79" s="93"/>
      <c r="IU79" s="93"/>
      <c r="IV79" s="93"/>
      <c r="IW79" s="93"/>
      <c r="IX79" s="93"/>
      <c r="IY79" s="93"/>
      <c r="IZ79" s="93"/>
      <c r="JA79" s="93"/>
      <c r="JB79" s="93"/>
      <c r="JC79" s="93"/>
      <c r="JD79" s="93"/>
      <c r="JE79" s="93"/>
      <c r="JF79" s="93"/>
      <c r="JG79" s="93"/>
      <c r="JH79" s="93"/>
      <c r="JI79" s="93"/>
      <c r="JJ79" s="93"/>
      <c r="JK79" s="93"/>
      <c r="JL79" s="93"/>
      <c r="JM79" s="93"/>
      <c r="JN79" s="93"/>
      <c r="JO79" s="93"/>
      <c r="JP79" s="93"/>
      <c r="JQ79" s="93"/>
      <c r="JR79" s="93"/>
      <c r="JS79" s="93"/>
      <c r="JT79" s="93"/>
      <c r="JU79" s="93"/>
      <c r="JV79" s="93"/>
      <c r="JW79" s="93"/>
      <c r="JX79" s="93"/>
      <c r="JY79" s="93"/>
      <c r="JZ79" s="93"/>
      <c r="KA79" s="93"/>
      <c r="KB79" s="93"/>
      <c r="KC79" s="93"/>
      <c r="KD79" s="93"/>
      <c r="KE79" s="93"/>
      <c r="KF79" s="93"/>
      <c r="KG79" s="93"/>
      <c r="KH79" s="93"/>
      <c r="KI79" s="93"/>
      <c r="KJ79" s="93"/>
      <c r="KK79" s="93"/>
      <c r="KL79" s="93"/>
      <c r="KM79" s="93"/>
      <c r="KN79" s="93"/>
      <c r="KO79" s="93"/>
      <c r="KP79" s="93"/>
      <c r="KQ79" s="93"/>
      <c r="KR79" s="93"/>
      <c r="KS79" s="93"/>
      <c r="KT79" s="93"/>
      <c r="KU79" s="93"/>
      <c r="KV79" s="93"/>
      <c r="KW79" s="93"/>
      <c r="KX79" s="93"/>
      <c r="KY79" s="93"/>
      <c r="KZ79" s="93"/>
      <c r="LA79" s="93"/>
      <c r="LB79" s="93"/>
      <c r="LC79" s="93"/>
      <c r="LD79" s="93"/>
      <c r="LE79" s="93"/>
      <c r="LF79" s="93"/>
      <c r="LG79"/>
      <c r="LH79"/>
      <c r="LI79"/>
      <c r="LJ79"/>
      <c r="LK79"/>
      <c r="LL79"/>
      <c r="LM79"/>
      <c r="LN79"/>
      <c r="LO79"/>
      <c r="LP79"/>
      <c r="LQ79"/>
      <c r="LR79"/>
    </row>
    <row r="80" spans="1:330" x14ac:dyDescent="0.35">
      <c r="A80"/>
      <c r="B80"/>
      <c r="C80"/>
      <c r="D80"/>
      <c r="E80"/>
      <c r="F80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3"/>
      <c r="BI80" s="93"/>
      <c r="BJ80" s="93"/>
      <c r="BK80" s="93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  <c r="CA80" s="93"/>
      <c r="CB80" s="93"/>
      <c r="CC80" s="93"/>
      <c r="CD80" s="93"/>
      <c r="CE80" s="93"/>
      <c r="CF80" s="93"/>
      <c r="CG80" s="93"/>
      <c r="CH80" s="93"/>
      <c r="CI80" s="93"/>
      <c r="CJ80" s="93"/>
      <c r="CK80" s="93"/>
      <c r="CL80" s="93"/>
      <c r="CM80" s="93"/>
      <c r="CN80" s="93"/>
      <c r="CO80" s="93"/>
      <c r="CP80" s="93"/>
      <c r="CQ80" s="93"/>
      <c r="CR80" s="93"/>
      <c r="CS80" s="93"/>
      <c r="CT80" s="93"/>
      <c r="CU80" s="93"/>
      <c r="CV80" s="93"/>
      <c r="CW80" s="93"/>
      <c r="CX80" s="93"/>
      <c r="CY80" s="93"/>
      <c r="CZ80" s="93"/>
      <c r="DA80" s="93"/>
      <c r="DB80" s="93"/>
      <c r="DC80" s="93"/>
      <c r="DD80" s="93"/>
      <c r="DE80" s="93"/>
      <c r="DF80" s="93"/>
      <c r="DG80" s="93"/>
      <c r="DH80" s="93"/>
      <c r="DI80" s="93"/>
      <c r="DJ80" s="93"/>
      <c r="DK80" s="93"/>
      <c r="DL80" s="93"/>
      <c r="DM80" s="93"/>
      <c r="DN80" s="93"/>
      <c r="DO80" s="93"/>
      <c r="DP80" s="93"/>
      <c r="DQ80" s="93"/>
      <c r="DR80" s="93"/>
      <c r="DS80" s="93"/>
      <c r="DT80" s="93"/>
      <c r="DU80" s="93"/>
      <c r="DV80" s="93"/>
      <c r="DW80" s="93"/>
      <c r="DX80" s="93"/>
      <c r="DY80" s="93"/>
      <c r="DZ80" s="93"/>
      <c r="EA80" s="93"/>
      <c r="EB80" s="93"/>
      <c r="EC80" s="93"/>
      <c r="ED80" s="93"/>
      <c r="EE80" s="93"/>
      <c r="EF80" s="93"/>
      <c r="EG80" s="93"/>
      <c r="EH80" s="93"/>
      <c r="EI80" s="93"/>
      <c r="EJ80" s="93"/>
      <c r="EK80" s="93"/>
      <c r="EL80" s="93"/>
      <c r="EM80" s="93"/>
      <c r="EN80" s="93"/>
      <c r="EO80" s="93"/>
      <c r="EP80" s="93"/>
      <c r="EQ80" s="93"/>
      <c r="ER80" s="93"/>
      <c r="ES80" s="93"/>
      <c r="ET80" s="93"/>
      <c r="EU80" s="93"/>
      <c r="EV80" s="93"/>
      <c r="EW80" s="93"/>
      <c r="EX80" s="93"/>
      <c r="EY80" s="93"/>
      <c r="EZ80" s="93"/>
      <c r="FA80" s="93"/>
      <c r="FB80" s="93"/>
      <c r="FC80" s="93"/>
      <c r="FD80" s="93"/>
      <c r="FE80" s="93"/>
      <c r="FF80" s="93"/>
      <c r="FG80" s="93"/>
      <c r="FH80" s="93"/>
      <c r="FI80" s="93"/>
      <c r="FJ80" s="93"/>
      <c r="FK80" s="93"/>
      <c r="FL80" s="93"/>
      <c r="FM80" s="93"/>
      <c r="FN80" s="93"/>
      <c r="FO80" s="93"/>
      <c r="FP80" s="93"/>
      <c r="FQ80" s="93"/>
      <c r="FR80" s="93"/>
      <c r="FS80" s="93"/>
      <c r="FT80" s="93"/>
      <c r="FU80" s="93"/>
      <c r="FV80" s="93"/>
      <c r="FW80" s="93"/>
      <c r="FX80" s="93"/>
      <c r="FY80" s="93"/>
      <c r="FZ80" s="93"/>
      <c r="GA80" s="93"/>
      <c r="GB80" s="93"/>
      <c r="GC80" s="93"/>
      <c r="GD80" s="93"/>
      <c r="GE80" s="93"/>
      <c r="GF80" s="93"/>
      <c r="GG80" s="93"/>
      <c r="GH80" s="93"/>
      <c r="GI80" s="93"/>
      <c r="GJ80" s="93"/>
      <c r="GK80" s="93"/>
      <c r="GL80" s="93"/>
      <c r="GM80" s="93"/>
      <c r="GN80" s="93"/>
      <c r="GO80" s="93"/>
      <c r="GP80" s="93"/>
      <c r="GQ80" s="93"/>
      <c r="GR80" s="93"/>
      <c r="GS80" s="93"/>
      <c r="GT80" s="93"/>
      <c r="GU80" s="93"/>
      <c r="GV80" s="93"/>
      <c r="GW80" s="93"/>
      <c r="GX80" s="93"/>
      <c r="GY80" s="93"/>
      <c r="GZ80" s="93"/>
      <c r="HA80" s="93"/>
      <c r="HB80" s="93"/>
      <c r="HC80" s="93"/>
      <c r="HD80" s="93"/>
      <c r="HE80" s="93"/>
      <c r="HF80" s="93"/>
      <c r="HG80" s="93"/>
      <c r="HH80" s="93"/>
      <c r="HI80" s="93"/>
      <c r="HJ80" s="93"/>
      <c r="HK80" s="93"/>
      <c r="HL80" s="93"/>
      <c r="HM80" s="93"/>
      <c r="HN80" s="93"/>
      <c r="HO80" s="93"/>
      <c r="HP80" s="93"/>
      <c r="HQ80" s="93"/>
      <c r="HR80" s="93"/>
      <c r="HS80" s="93"/>
      <c r="HT80" s="93"/>
      <c r="HU80" s="93"/>
      <c r="HV80" s="93"/>
      <c r="HW80" s="93"/>
      <c r="HX80" s="93"/>
      <c r="HY80" s="93"/>
      <c r="HZ80" s="93"/>
      <c r="IA80" s="93"/>
      <c r="IB80" s="93"/>
      <c r="IC80" s="93"/>
      <c r="ID80" s="93"/>
      <c r="IE80" s="93"/>
      <c r="IF80" s="93"/>
      <c r="IG80" s="93"/>
      <c r="IH80" s="93"/>
      <c r="II80" s="93"/>
      <c r="IJ80" s="93"/>
      <c r="IK80" s="93"/>
      <c r="IL80" s="93"/>
      <c r="IM80" s="93"/>
      <c r="IN80" s="93"/>
      <c r="IO80" s="93"/>
      <c r="IP80" s="93"/>
      <c r="IQ80" s="93"/>
      <c r="IR80" s="93"/>
      <c r="IS80" s="93"/>
      <c r="IT80" s="93"/>
      <c r="IU80" s="93"/>
      <c r="IV80" s="93"/>
      <c r="IW80" s="93"/>
      <c r="IX80" s="93"/>
      <c r="IY80" s="93"/>
      <c r="IZ80" s="93"/>
      <c r="JA80" s="93"/>
      <c r="JB80" s="93"/>
      <c r="JC80" s="93"/>
      <c r="JD80" s="93"/>
      <c r="JE80" s="93"/>
      <c r="JF80" s="93"/>
      <c r="JG80" s="93"/>
      <c r="JH80" s="93"/>
      <c r="JI80" s="93"/>
      <c r="JJ80" s="93"/>
      <c r="JK80" s="93"/>
      <c r="JL80" s="93"/>
      <c r="JM80" s="93"/>
      <c r="JN80" s="93"/>
      <c r="JO80" s="93"/>
      <c r="JP80" s="93"/>
      <c r="JQ80" s="93"/>
      <c r="JR80" s="93"/>
      <c r="JS80" s="93"/>
      <c r="JT80" s="93"/>
      <c r="JU80" s="93"/>
      <c r="JV80" s="93"/>
      <c r="JW80" s="93"/>
      <c r="JX80" s="93"/>
      <c r="JY80" s="93"/>
      <c r="JZ80" s="93"/>
      <c r="KA80" s="93"/>
      <c r="KB80" s="93"/>
      <c r="KC80" s="93"/>
      <c r="KD80" s="93"/>
      <c r="KE80" s="93"/>
      <c r="KF80" s="93"/>
      <c r="KG80" s="93"/>
      <c r="KH80" s="93"/>
      <c r="KI80" s="93"/>
      <c r="KJ80" s="93"/>
      <c r="KK80" s="93"/>
      <c r="KL80" s="93"/>
      <c r="KM80" s="93"/>
      <c r="KN80" s="93"/>
      <c r="KO80" s="93"/>
      <c r="KP80" s="93"/>
      <c r="KQ80" s="93"/>
      <c r="KR80" s="93"/>
      <c r="KS80" s="93"/>
      <c r="KT80" s="93"/>
      <c r="KU80" s="93"/>
      <c r="KV80" s="93"/>
      <c r="KW80" s="93"/>
      <c r="KX80" s="93"/>
      <c r="KY80" s="93"/>
      <c r="KZ80" s="93"/>
      <c r="LA80" s="93"/>
      <c r="LB80" s="93"/>
      <c r="LC80" s="93"/>
      <c r="LD80" s="93"/>
      <c r="LE80" s="93"/>
      <c r="LF80" s="93"/>
      <c r="LG80"/>
      <c r="LH80"/>
      <c r="LI80"/>
      <c r="LJ80"/>
      <c r="LK80"/>
      <c r="LL80"/>
      <c r="LM80"/>
      <c r="LN80"/>
      <c r="LO80"/>
      <c r="LP80"/>
      <c r="LQ80"/>
      <c r="LR80"/>
    </row>
    <row r="81" spans="1:330" x14ac:dyDescent="0.35">
      <c r="A81"/>
      <c r="B81"/>
      <c r="C81"/>
      <c r="D81"/>
      <c r="E81"/>
      <c r="F81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  <c r="BM81" s="93"/>
      <c r="BN81" s="93"/>
      <c r="BO81" s="93"/>
      <c r="BP81" s="93"/>
      <c r="BQ81" s="93"/>
      <c r="BR81" s="93"/>
      <c r="BS81" s="93"/>
      <c r="BT81" s="93"/>
      <c r="BU81" s="93"/>
      <c r="BV81" s="93"/>
      <c r="BW81" s="93"/>
      <c r="BX81" s="93"/>
      <c r="BY81" s="93"/>
      <c r="BZ81" s="93"/>
      <c r="CA81" s="93"/>
      <c r="CB81" s="93"/>
      <c r="CC81" s="93"/>
      <c r="CD81" s="93"/>
      <c r="CE81" s="93"/>
      <c r="CF81" s="93"/>
      <c r="CG81" s="93"/>
      <c r="CH81" s="93"/>
      <c r="CI81" s="93"/>
      <c r="CJ81" s="93"/>
      <c r="CK81" s="93"/>
      <c r="CL81" s="93"/>
      <c r="CM81" s="93"/>
      <c r="CN81" s="93"/>
      <c r="CO81" s="93"/>
      <c r="CP81" s="93"/>
      <c r="CQ81" s="93"/>
      <c r="CR81" s="93"/>
      <c r="CS81" s="93"/>
      <c r="CT81" s="93"/>
      <c r="CU81" s="93"/>
      <c r="CV81" s="93"/>
      <c r="CW81" s="93"/>
      <c r="CX81" s="93"/>
      <c r="CY81" s="93"/>
      <c r="CZ81" s="93"/>
      <c r="DA81" s="93"/>
      <c r="DB81" s="93"/>
      <c r="DC81" s="93"/>
      <c r="DD81" s="93"/>
      <c r="DE81" s="93"/>
      <c r="DF81" s="93"/>
      <c r="DG81" s="93"/>
      <c r="DH81" s="93"/>
      <c r="DI81" s="93"/>
      <c r="DJ81" s="93"/>
      <c r="DK81" s="93"/>
      <c r="DL81" s="93"/>
      <c r="DM81" s="93"/>
      <c r="DN81" s="93"/>
      <c r="DO81" s="93"/>
      <c r="DP81" s="93"/>
      <c r="DQ81" s="93"/>
      <c r="DR81" s="93"/>
      <c r="DS81" s="93"/>
      <c r="DT81" s="93"/>
      <c r="DU81" s="93"/>
      <c r="DV81" s="93"/>
      <c r="DW81" s="93"/>
      <c r="DX81" s="93"/>
      <c r="DY81" s="93"/>
      <c r="DZ81" s="93"/>
      <c r="EA81" s="93"/>
      <c r="EB81" s="93"/>
      <c r="EC81" s="93"/>
      <c r="ED81" s="93"/>
      <c r="EE81" s="93"/>
      <c r="EF81" s="93"/>
      <c r="EG81" s="93"/>
      <c r="EH81" s="93"/>
      <c r="EI81" s="93"/>
      <c r="EJ81" s="93"/>
      <c r="EK81" s="93"/>
      <c r="EL81" s="93"/>
      <c r="EM81" s="93"/>
      <c r="EN81" s="93"/>
      <c r="EO81" s="93"/>
      <c r="EP81" s="93"/>
      <c r="EQ81" s="93"/>
      <c r="ER81" s="93"/>
      <c r="ES81" s="93"/>
      <c r="ET81" s="93"/>
      <c r="EU81" s="93"/>
      <c r="EV81" s="93"/>
      <c r="EW81" s="93"/>
      <c r="EX81" s="93"/>
      <c r="EY81" s="93"/>
      <c r="EZ81" s="93"/>
      <c r="FA81" s="93"/>
      <c r="FB81" s="93"/>
      <c r="FC81" s="93"/>
      <c r="FD81" s="93"/>
      <c r="FE81" s="93"/>
      <c r="FF81" s="93"/>
      <c r="FG81" s="93"/>
      <c r="FH81" s="93"/>
      <c r="FI81" s="93"/>
      <c r="FJ81" s="93"/>
      <c r="FK81" s="93"/>
      <c r="FL81" s="93"/>
      <c r="FM81" s="93"/>
      <c r="FN81" s="93"/>
      <c r="FO81" s="93"/>
      <c r="FP81" s="93"/>
      <c r="FQ81" s="93"/>
      <c r="FR81" s="93"/>
      <c r="FS81" s="93"/>
      <c r="FT81" s="93"/>
      <c r="FU81" s="93"/>
      <c r="FV81" s="93"/>
      <c r="FW81" s="93"/>
      <c r="FX81" s="93"/>
      <c r="FY81" s="93"/>
      <c r="FZ81" s="93"/>
      <c r="GA81" s="93"/>
      <c r="GB81" s="93"/>
      <c r="GC81" s="93"/>
      <c r="GD81" s="93"/>
      <c r="GE81" s="93"/>
      <c r="GF81" s="93"/>
      <c r="GG81" s="93"/>
      <c r="GH81" s="93"/>
      <c r="GI81" s="93"/>
      <c r="GJ81" s="93"/>
      <c r="GK81" s="93"/>
      <c r="GL81" s="93"/>
      <c r="GM81" s="93"/>
      <c r="GN81" s="93"/>
      <c r="GO81" s="93"/>
      <c r="GP81" s="93"/>
      <c r="GQ81" s="93"/>
      <c r="GR81" s="93"/>
      <c r="GS81" s="93"/>
      <c r="GT81" s="93"/>
      <c r="GU81" s="93"/>
      <c r="GV81" s="93"/>
      <c r="GW81" s="93"/>
      <c r="GX81" s="93"/>
      <c r="GY81" s="93"/>
      <c r="GZ81" s="93"/>
      <c r="HA81" s="93"/>
      <c r="HB81" s="93"/>
      <c r="HC81" s="93"/>
      <c r="HD81" s="93"/>
      <c r="HE81" s="93"/>
      <c r="HF81" s="93"/>
      <c r="HG81" s="93"/>
      <c r="HH81" s="93"/>
      <c r="HI81" s="93"/>
      <c r="HJ81" s="93"/>
      <c r="HK81" s="93"/>
      <c r="HL81" s="93"/>
      <c r="HM81" s="93"/>
      <c r="HN81" s="93"/>
      <c r="HO81" s="93"/>
      <c r="HP81" s="93"/>
      <c r="HQ81" s="93"/>
      <c r="HR81" s="93"/>
      <c r="HS81" s="93"/>
      <c r="HT81" s="93"/>
      <c r="HU81" s="93"/>
      <c r="HV81" s="93"/>
      <c r="HW81" s="93"/>
      <c r="HX81" s="93"/>
      <c r="HY81" s="93"/>
      <c r="HZ81" s="93"/>
      <c r="IA81" s="93"/>
      <c r="IB81" s="93"/>
      <c r="IC81" s="93"/>
      <c r="ID81" s="93"/>
      <c r="IE81" s="93"/>
      <c r="IF81" s="93"/>
      <c r="IG81" s="93"/>
      <c r="IH81" s="93"/>
      <c r="II81" s="93"/>
      <c r="IJ81" s="93"/>
      <c r="IK81" s="93"/>
      <c r="IL81" s="93"/>
      <c r="IM81" s="93"/>
      <c r="IN81" s="93"/>
      <c r="IO81" s="93"/>
      <c r="IP81" s="93"/>
      <c r="IQ81" s="93"/>
      <c r="IR81" s="93"/>
      <c r="IS81" s="93"/>
      <c r="IT81" s="93"/>
      <c r="IU81" s="93"/>
      <c r="IV81" s="93"/>
      <c r="IW81" s="93"/>
      <c r="IX81" s="93"/>
      <c r="IY81" s="93"/>
      <c r="IZ81" s="93"/>
      <c r="JA81" s="93"/>
      <c r="JB81" s="93"/>
      <c r="JC81" s="93"/>
      <c r="JD81" s="93"/>
      <c r="JE81" s="93"/>
      <c r="JF81" s="93"/>
      <c r="JG81" s="93"/>
      <c r="JH81" s="93"/>
      <c r="JI81" s="93"/>
      <c r="JJ81" s="93"/>
      <c r="JK81" s="93"/>
      <c r="JL81" s="93"/>
      <c r="JM81" s="93"/>
      <c r="JN81" s="93"/>
      <c r="JO81" s="93"/>
      <c r="JP81" s="93"/>
      <c r="JQ81" s="93"/>
      <c r="JR81" s="93"/>
      <c r="JS81" s="93"/>
      <c r="JT81" s="93"/>
      <c r="JU81" s="93"/>
      <c r="JV81" s="93"/>
      <c r="JW81" s="93"/>
      <c r="JX81" s="93"/>
      <c r="JY81" s="93"/>
      <c r="JZ81" s="93"/>
      <c r="KA81" s="93"/>
      <c r="KB81" s="93"/>
      <c r="KC81" s="93"/>
      <c r="KD81" s="93"/>
      <c r="KE81" s="93"/>
      <c r="KF81" s="93"/>
      <c r="KG81" s="93"/>
      <c r="KH81" s="93"/>
      <c r="KI81" s="93"/>
      <c r="KJ81" s="93"/>
      <c r="KK81" s="93"/>
      <c r="KL81" s="93"/>
      <c r="KM81" s="93"/>
      <c r="KN81" s="93"/>
      <c r="KO81" s="93"/>
      <c r="KP81" s="93"/>
      <c r="KQ81" s="93"/>
      <c r="KR81" s="93"/>
      <c r="KS81" s="93"/>
      <c r="KT81" s="93"/>
      <c r="KU81" s="93"/>
      <c r="KV81" s="93"/>
      <c r="KW81" s="93"/>
      <c r="KX81" s="93"/>
      <c r="KY81" s="93"/>
      <c r="KZ81" s="93"/>
      <c r="LA81" s="93"/>
      <c r="LB81" s="93"/>
      <c r="LC81" s="93"/>
      <c r="LD81" s="93"/>
      <c r="LE81" s="93"/>
      <c r="LF81" s="93"/>
      <c r="LG81"/>
      <c r="LH81"/>
      <c r="LI81"/>
      <c r="LJ81"/>
      <c r="LK81"/>
      <c r="LL81"/>
      <c r="LM81"/>
      <c r="LN81"/>
      <c r="LO81"/>
      <c r="LP81"/>
      <c r="LQ81"/>
      <c r="LR81"/>
    </row>
    <row r="82" spans="1:330" x14ac:dyDescent="0.35">
      <c r="A82"/>
      <c r="B82"/>
      <c r="C82"/>
      <c r="D82"/>
      <c r="E82"/>
      <c r="F82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  <c r="BK82" s="93"/>
      <c r="BL82" s="93"/>
      <c r="BM82" s="93"/>
      <c r="BN82" s="93"/>
      <c r="BO82" s="93"/>
      <c r="BP82" s="93"/>
      <c r="BQ82" s="93"/>
      <c r="BR82" s="93"/>
      <c r="BS82" s="93"/>
      <c r="BT82" s="93"/>
      <c r="BU82" s="93"/>
      <c r="BV82" s="93"/>
      <c r="BW82" s="93"/>
      <c r="BX82" s="93"/>
      <c r="BY82" s="93"/>
      <c r="BZ82" s="93"/>
      <c r="CA82" s="93"/>
      <c r="CB82" s="93"/>
      <c r="CC82" s="93"/>
      <c r="CD82" s="93"/>
      <c r="CE82" s="93"/>
      <c r="CF82" s="93"/>
      <c r="CG82" s="93"/>
      <c r="CH82" s="93"/>
      <c r="CI82" s="93"/>
      <c r="CJ82" s="93"/>
      <c r="CK82" s="93"/>
      <c r="CL82" s="93"/>
      <c r="CM82" s="93"/>
      <c r="CN82" s="93"/>
      <c r="CO82" s="93"/>
      <c r="CP82" s="93"/>
      <c r="CQ82" s="93"/>
      <c r="CR82" s="93"/>
      <c r="CS82" s="93"/>
      <c r="CT82" s="93"/>
      <c r="CU82" s="93"/>
      <c r="CV82" s="93"/>
      <c r="CW82" s="93"/>
      <c r="CX82" s="93"/>
      <c r="CY82" s="93"/>
      <c r="CZ82" s="93"/>
      <c r="DA82" s="93"/>
      <c r="DB82" s="93"/>
      <c r="DC82" s="93"/>
      <c r="DD82" s="93"/>
      <c r="DE82" s="93"/>
      <c r="DF82" s="93"/>
      <c r="DG82" s="93"/>
      <c r="DH82" s="93"/>
      <c r="DI82" s="93"/>
      <c r="DJ82" s="93"/>
      <c r="DK82" s="93"/>
      <c r="DL82" s="93"/>
      <c r="DM82" s="93"/>
      <c r="DN82" s="93"/>
      <c r="DO82" s="93"/>
      <c r="DP82" s="93"/>
      <c r="DQ82" s="93"/>
      <c r="DR82" s="93"/>
      <c r="DS82" s="93"/>
      <c r="DT82" s="93"/>
      <c r="DU82" s="93"/>
      <c r="DV82" s="93"/>
      <c r="DW82" s="93"/>
      <c r="DX82" s="93"/>
      <c r="DY82" s="93"/>
      <c r="DZ82" s="93"/>
      <c r="EA82" s="93"/>
      <c r="EB82" s="93"/>
      <c r="EC82" s="93"/>
      <c r="ED82" s="93"/>
      <c r="EE82" s="93"/>
      <c r="EF82" s="93"/>
      <c r="EG82" s="93"/>
      <c r="EH82" s="93"/>
      <c r="EI82" s="93"/>
      <c r="EJ82" s="93"/>
      <c r="EK82" s="93"/>
      <c r="EL82" s="93"/>
      <c r="EM82" s="93"/>
      <c r="EN82" s="93"/>
      <c r="EO82" s="93"/>
      <c r="EP82" s="93"/>
      <c r="EQ82" s="93"/>
      <c r="ER82" s="93"/>
      <c r="ES82" s="93"/>
      <c r="ET82" s="93"/>
      <c r="EU82" s="93"/>
      <c r="EV82" s="93"/>
      <c r="EW82" s="93"/>
      <c r="EX82" s="93"/>
      <c r="EY82" s="93"/>
      <c r="EZ82" s="93"/>
      <c r="FA82" s="93"/>
      <c r="FB82" s="93"/>
      <c r="FC82" s="93"/>
      <c r="FD82" s="93"/>
      <c r="FE82" s="93"/>
      <c r="FF82" s="93"/>
      <c r="FG82" s="93"/>
      <c r="FH82" s="93"/>
      <c r="FI82" s="93"/>
      <c r="FJ82" s="93"/>
      <c r="FK82" s="93"/>
      <c r="FL82" s="93"/>
      <c r="FM82" s="93"/>
      <c r="FN82" s="93"/>
      <c r="FO82" s="93"/>
      <c r="FP82" s="93"/>
      <c r="FQ82" s="93"/>
      <c r="FR82" s="93"/>
      <c r="FS82" s="93"/>
      <c r="FT82" s="93"/>
      <c r="FU82" s="93"/>
      <c r="FV82" s="93"/>
      <c r="FW82" s="93"/>
      <c r="FX82" s="93"/>
      <c r="FY82" s="93"/>
      <c r="FZ82" s="93"/>
      <c r="GA82" s="93"/>
      <c r="GB82" s="93"/>
      <c r="GC82" s="93"/>
      <c r="GD82" s="93"/>
      <c r="GE82" s="93"/>
      <c r="GF82" s="93"/>
      <c r="GG82" s="93"/>
      <c r="GH82" s="93"/>
      <c r="GI82" s="93"/>
      <c r="GJ82" s="93"/>
      <c r="GK82" s="93"/>
      <c r="GL82" s="93"/>
      <c r="GM82" s="93"/>
      <c r="GN82" s="93"/>
      <c r="GO82" s="93"/>
      <c r="GP82" s="93"/>
      <c r="GQ82" s="93"/>
      <c r="GR82" s="93"/>
      <c r="GS82" s="93"/>
      <c r="GT82" s="93"/>
      <c r="GU82" s="93"/>
      <c r="GV82" s="93"/>
      <c r="GW82" s="93"/>
      <c r="GX82" s="93"/>
      <c r="GY82" s="93"/>
      <c r="GZ82" s="93"/>
      <c r="HA82" s="93"/>
      <c r="HB82" s="93"/>
      <c r="HC82" s="93"/>
      <c r="HD82" s="93"/>
      <c r="HE82" s="93"/>
      <c r="HF82" s="93"/>
      <c r="HG82" s="93"/>
      <c r="HH82" s="93"/>
      <c r="HI82" s="93"/>
      <c r="HJ82" s="93"/>
      <c r="HK82" s="93"/>
      <c r="HL82" s="93"/>
      <c r="HM82" s="93"/>
      <c r="HN82" s="93"/>
      <c r="HO82" s="93"/>
      <c r="HP82" s="93"/>
      <c r="HQ82" s="93"/>
      <c r="HR82" s="93"/>
      <c r="HS82" s="93"/>
      <c r="HT82" s="93"/>
      <c r="HU82" s="93"/>
      <c r="HV82" s="93"/>
      <c r="HW82" s="93"/>
      <c r="HX82" s="93"/>
      <c r="HY82" s="93"/>
      <c r="HZ82" s="93"/>
      <c r="IA82" s="93"/>
      <c r="IB82" s="93"/>
      <c r="IC82" s="93"/>
      <c r="ID82" s="93"/>
      <c r="IE82" s="93"/>
      <c r="IF82" s="93"/>
      <c r="IG82" s="93"/>
      <c r="IH82" s="93"/>
      <c r="II82" s="93"/>
      <c r="IJ82" s="93"/>
      <c r="IK82" s="93"/>
      <c r="IL82" s="93"/>
      <c r="IM82" s="93"/>
      <c r="IN82" s="93"/>
      <c r="IO82" s="93"/>
      <c r="IP82" s="93"/>
      <c r="IQ82" s="93"/>
      <c r="IR82" s="93"/>
      <c r="IS82" s="93"/>
      <c r="IT82" s="93"/>
      <c r="IU82" s="93"/>
      <c r="IV82" s="93"/>
      <c r="IW82" s="93"/>
      <c r="IX82" s="93"/>
      <c r="IY82" s="93"/>
      <c r="IZ82" s="93"/>
      <c r="JA82" s="93"/>
      <c r="JB82" s="93"/>
      <c r="JC82" s="93"/>
      <c r="JD82" s="93"/>
      <c r="JE82" s="93"/>
      <c r="JF82" s="93"/>
      <c r="JG82" s="93"/>
      <c r="JH82" s="93"/>
      <c r="JI82" s="93"/>
      <c r="JJ82" s="93"/>
      <c r="JK82" s="93"/>
      <c r="JL82" s="93"/>
      <c r="JM82" s="93"/>
      <c r="JN82" s="93"/>
      <c r="JO82" s="93"/>
      <c r="JP82" s="93"/>
      <c r="JQ82" s="93"/>
      <c r="JR82" s="93"/>
      <c r="JS82" s="93"/>
      <c r="JT82" s="93"/>
      <c r="JU82" s="93"/>
      <c r="JV82" s="93"/>
      <c r="JW82" s="93"/>
      <c r="JX82" s="93"/>
      <c r="JY82" s="93"/>
      <c r="JZ82" s="93"/>
      <c r="KA82" s="93"/>
      <c r="KB82" s="93"/>
      <c r="KC82" s="93"/>
      <c r="KD82" s="93"/>
      <c r="KE82" s="93"/>
      <c r="KF82" s="93"/>
      <c r="KG82" s="93"/>
      <c r="KH82" s="93"/>
      <c r="KI82" s="93"/>
      <c r="KJ82" s="93"/>
      <c r="KK82" s="93"/>
      <c r="KL82" s="93"/>
      <c r="KM82" s="93"/>
      <c r="KN82" s="93"/>
      <c r="KO82" s="93"/>
      <c r="KP82" s="93"/>
      <c r="KQ82" s="93"/>
      <c r="KR82" s="93"/>
      <c r="KS82" s="93"/>
      <c r="KT82" s="93"/>
      <c r="KU82" s="93"/>
      <c r="KV82" s="93"/>
      <c r="KW82" s="93"/>
      <c r="KX82" s="93"/>
      <c r="KY82" s="93"/>
      <c r="KZ82" s="93"/>
      <c r="LA82" s="93"/>
      <c r="LB82" s="93"/>
      <c r="LC82" s="93"/>
      <c r="LD82" s="93"/>
      <c r="LE82" s="93"/>
      <c r="LF82" s="93"/>
      <c r="LG82"/>
      <c r="LH82"/>
      <c r="LI82"/>
      <c r="LJ82"/>
      <c r="LK82"/>
      <c r="LL82"/>
      <c r="LM82"/>
      <c r="LN82"/>
      <c r="LO82"/>
      <c r="LP82"/>
      <c r="LQ82"/>
      <c r="LR82"/>
    </row>
    <row r="83" spans="1:330" x14ac:dyDescent="0.35">
      <c r="A83"/>
      <c r="B83"/>
      <c r="C83"/>
      <c r="D83"/>
      <c r="E83"/>
      <c r="F8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93"/>
      <c r="CE83" s="93"/>
      <c r="CF83" s="93"/>
      <c r="CG83" s="93"/>
      <c r="CH83" s="93"/>
      <c r="CI83" s="93"/>
      <c r="CJ83" s="93"/>
      <c r="CK83" s="93"/>
      <c r="CL83" s="93"/>
      <c r="CM83" s="93"/>
      <c r="CN83" s="93"/>
      <c r="CO83" s="93"/>
      <c r="CP83" s="93"/>
      <c r="CQ83" s="93"/>
      <c r="CR83" s="93"/>
      <c r="CS83" s="93"/>
      <c r="CT83" s="93"/>
      <c r="CU83" s="93"/>
      <c r="CV83" s="93"/>
      <c r="CW83" s="93"/>
      <c r="CX83" s="93"/>
      <c r="CY83" s="93"/>
      <c r="CZ83" s="93"/>
      <c r="DA83" s="93"/>
      <c r="DB83" s="93"/>
      <c r="DC83" s="93"/>
      <c r="DD83" s="93"/>
      <c r="DE83" s="93"/>
      <c r="DF83" s="93"/>
      <c r="DG83" s="93"/>
      <c r="DH83" s="93"/>
      <c r="DI83" s="93"/>
      <c r="DJ83" s="93"/>
      <c r="DK83" s="93"/>
      <c r="DL83" s="93"/>
      <c r="DM83" s="93"/>
      <c r="DN83" s="93"/>
      <c r="DO83" s="93"/>
      <c r="DP83" s="93"/>
      <c r="DQ83" s="93"/>
      <c r="DR83" s="93"/>
      <c r="DS83" s="93"/>
      <c r="DT83" s="93"/>
      <c r="DU83" s="93"/>
      <c r="DV83" s="93"/>
      <c r="DW83" s="93"/>
      <c r="DX83" s="93"/>
      <c r="DY83" s="93"/>
      <c r="DZ83" s="93"/>
      <c r="EA83" s="93"/>
      <c r="EB83" s="93"/>
      <c r="EC83" s="93"/>
      <c r="ED83" s="93"/>
      <c r="EE83" s="93"/>
      <c r="EF83" s="93"/>
      <c r="EG83" s="93"/>
      <c r="EH83" s="93"/>
      <c r="EI83" s="93"/>
      <c r="EJ83" s="93"/>
      <c r="EK83" s="93"/>
      <c r="EL83" s="93"/>
      <c r="EM83" s="93"/>
      <c r="EN83" s="93"/>
      <c r="EO83" s="93"/>
      <c r="EP83" s="93"/>
      <c r="EQ83" s="93"/>
      <c r="ER83" s="93"/>
      <c r="ES83" s="93"/>
      <c r="ET83" s="93"/>
      <c r="EU83" s="93"/>
      <c r="EV83" s="93"/>
      <c r="EW83" s="93"/>
      <c r="EX83" s="93"/>
      <c r="EY83" s="93"/>
      <c r="EZ83" s="93"/>
      <c r="FA83" s="93"/>
      <c r="FB83" s="93"/>
      <c r="FC83" s="93"/>
      <c r="FD83" s="93"/>
      <c r="FE83" s="93"/>
      <c r="FF83" s="93"/>
      <c r="FG83" s="93"/>
      <c r="FH83" s="93"/>
      <c r="FI83" s="93"/>
      <c r="FJ83" s="93"/>
      <c r="FK83" s="93"/>
      <c r="FL83" s="93"/>
      <c r="FM83" s="93"/>
      <c r="FN83" s="93"/>
      <c r="FO83" s="93"/>
      <c r="FP83" s="93"/>
      <c r="FQ83" s="93"/>
      <c r="FR83" s="93"/>
      <c r="FS83" s="93"/>
      <c r="FT83" s="93"/>
      <c r="FU83" s="93"/>
      <c r="FV83" s="93"/>
      <c r="FW83" s="93"/>
      <c r="FX83" s="93"/>
      <c r="FY83" s="93"/>
      <c r="FZ83" s="93"/>
      <c r="GA83" s="93"/>
      <c r="GB83" s="93"/>
      <c r="GC83" s="93"/>
      <c r="GD83" s="93"/>
      <c r="GE83" s="93"/>
      <c r="GF83" s="93"/>
      <c r="GG83" s="93"/>
      <c r="GH83" s="93"/>
      <c r="GI83" s="93"/>
      <c r="GJ83" s="93"/>
      <c r="GK83" s="93"/>
      <c r="GL83" s="93"/>
      <c r="GM83" s="93"/>
      <c r="GN83" s="93"/>
      <c r="GO83" s="93"/>
      <c r="GP83" s="93"/>
      <c r="GQ83" s="93"/>
      <c r="GR83" s="93"/>
      <c r="GS83" s="93"/>
      <c r="GT83" s="93"/>
      <c r="GU83" s="93"/>
      <c r="GV83" s="93"/>
      <c r="GW83" s="93"/>
      <c r="GX83" s="93"/>
      <c r="GY83" s="93"/>
      <c r="GZ83" s="93"/>
      <c r="HA83" s="93"/>
      <c r="HB83" s="93"/>
      <c r="HC83" s="93"/>
      <c r="HD83" s="93"/>
      <c r="HE83" s="93"/>
      <c r="HF83" s="93"/>
      <c r="HG83" s="93"/>
      <c r="HH83" s="93"/>
      <c r="HI83" s="93"/>
      <c r="HJ83" s="93"/>
      <c r="HK83" s="93"/>
      <c r="HL83" s="93"/>
      <c r="HM83" s="93"/>
      <c r="HN83" s="93"/>
      <c r="HO83" s="93"/>
      <c r="HP83" s="93"/>
      <c r="HQ83" s="93"/>
      <c r="HR83" s="93"/>
      <c r="HS83" s="93"/>
      <c r="HT83" s="93"/>
      <c r="HU83" s="93"/>
      <c r="HV83" s="93"/>
      <c r="HW83" s="93"/>
      <c r="HX83" s="93"/>
      <c r="HY83" s="93"/>
      <c r="HZ83" s="93"/>
      <c r="IA83" s="93"/>
      <c r="IB83" s="93"/>
      <c r="IC83" s="93"/>
      <c r="ID83" s="93"/>
      <c r="IE83" s="93"/>
      <c r="IF83" s="93"/>
      <c r="IG83" s="93"/>
      <c r="IH83" s="93"/>
      <c r="II83" s="93"/>
      <c r="IJ83" s="93"/>
      <c r="IK83" s="93"/>
      <c r="IL83" s="93"/>
      <c r="IM83" s="93"/>
      <c r="IN83" s="93"/>
      <c r="IO83" s="93"/>
      <c r="IP83" s="93"/>
      <c r="IQ83" s="93"/>
      <c r="IR83" s="93"/>
      <c r="IS83" s="93"/>
      <c r="IT83" s="93"/>
      <c r="IU83" s="93"/>
      <c r="IV83" s="93"/>
      <c r="IW83" s="93"/>
      <c r="IX83" s="93"/>
      <c r="IY83" s="93"/>
      <c r="IZ83" s="93"/>
      <c r="JA83" s="93"/>
      <c r="JB83" s="93"/>
      <c r="JC83" s="93"/>
      <c r="JD83" s="93"/>
      <c r="JE83" s="93"/>
      <c r="JF83" s="93"/>
      <c r="JG83" s="93"/>
      <c r="JH83" s="93"/>
      <c r="JI83" s="93"/>
      <c r="JJ83" s="93"/>
      <c r="JK83" s="93"/>
      <c r="JL83" s="93"/>
      <c r="JM83" s="93"/>
      <c r="JN83" s="93"/>
      <c r="JO83" s="93"/>
      <c r="JP83" s="93"/>
      <c r="JQ83" s="93"/>
      <c r="JR83" s="93"/>
      <c r="JS83" s="93"/>
      <c r="JT83" s="93"/>
      <c r="JU83" s="93"/>
      <c r="JV83" s="93"/>
      <c r="JW83" s="93"/>
      <c r="JX83" s="93"/>
      <c r="JY83" s="93"/>
      <c r="JZ83" s="93"/>
      <c r="KA83" s="93"/>
      <c r="KB83" s="93"/>
      <c r="KC83" s="93"/>
      <c r="KD83" s="93"/>
      <c r="KE83" s="93"/>
      <c r="KF83" s="93"/>
      <c r="KG83" s="93"/>
      <c r="KH83" s="93"/>
      <c r="KI83" s="93"/>
      <c r="KJ83" s="93"/>
      <c r="KK83" s="93"/>
      <c r="KL83" s="93"/>
      <c r="KM83" s="93"/>
      <c r="KN83" s="93"/>
      <c r="KO83" s="93"/>
      <c r="KP83" s="93"/>
      <c r="KQ83" s="93"/>
      <c r="KR83" s="93"/>
      <c r="KS83" s="93"/>
      <c r="KT83" s="93"/>
      <c r="KU83" s="93"/>
      <c r="KV83" s="93"/>
      <c r="KW83" s="93"/>
      <c r="KX83" s="93"/>
      <c r="KY83" s="93"/>
      <c r="KZ83" s="93"/>
      <c r="LA83" s="93"/>
      <c r="LB83" s="93"/>
      <c r="LC83" s="93"/>
      <c r="LD83" s="93"/>
      <c r="LE83" s="93"/>
      <c r="LF83" s="93"/>
      <c r="LG83"/>
      <c r="LH83"/>
      <c r="LI83"/>
      <c r="LJ83"/>
      <c r="LK83"/>
      <c r="LL83"/>
      <c r="LM83"/>
      <c r="LN83"/>
      <c r="LO83"/>
      <c r="LP83"/>
      <c r="LQ83"/>
      <c r="LR83"/>
    </row>
    <row r="84" spans="1:330" x14ac:dyDescent="0.35">
      <c r="A84"/>
      <c r="B84"/>
      <c r="C84"/>
      <c r="D84"/>
      <c r="E84"/>
      <c r="F84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  <c r="BM84" s="93"/>
      <c r="BN84" s="93"/>
      <c r="BO84" s="93"/>
      <c r="BP84" s="93"/>
      <c r="BQ84" s="93"/>
      <c r="BR84" s="93"/>
      <c r="BS84" s="93"/>
      <c r="BT84" s="93"/>
      <c r="BU84" s="93"/>
      <c r="BV84" s="93"/>
      <c r="BW84" s="93"/>
      <c r="BX84" s="93"/>
      <c r="BY84" s="93"/>
      <c r="BZ84" s="93"/>
      <c r="CA84" s="93"/>
      <c r="CB84" s="93"/>
      <c r="CC84" s="93"/>
      <c r="CD84" s="93"/>
      <c r="CE84" s="93"/>
      <c r="CF84" s="93"/>
      <c r="CG84" s="93"/>
      <c r="CH84" s="93"/>
      <c r="CI84" s="93"/>
      <c r="CJ84" s="93"/>
      <c r="CK84" s="93"/>
      <c r="CL84" s="93"/>
      <c r="CM84" s="93"/>
      <c r="CN84" s="93"/>
      <c r="CO84" s="93"/>
      <c r="CP84" s="93"/>
      <c r="CQ84" s="93"/>
      <c r="CR84" s="93"/>
      <c r="CS84" s="93"/>
      <c r="CT84" s="93"/>
      <c r="CU84" s="93"/>
      <c r="CV84" s="93"/>
      <c r="CW84" s="93"/>
      <c r="CX84" s="93"/>
      <c r="CY84" s="93"/>
      <c r="CZ84" s="93"/>
      <c r="DA84" s="93"/>
      <c r="DB84" s="93"/>
      <c r="DC84" s="93"/>
      <c r="DD84" s="93"/>
      <c r="DE84" s="93"/>
      <c r="DF84" s="93"/>
      <c r="DG84" s="93"/>
      <c r="DH84" s="93"/>
      <c r="DI84" s="93"/>
      <c r="DJ84" s="93"/>
      <c r="DK84" s="93"/>
      <c r="DL84" s="93"/>
      <c r="DM84" s="93"/>
      <c r="DN84" s="93"/>
      <c r="DO84" s="93"/>
      <c r="DP84" s="93"/>
      <c r="DQ84" s="93"/>
      <c r="DR84" s="93"/>
      <c r="DS84" s="93"/>
      <c r="DT84" s="93"/>
      <c r="DU84" s="93"/>
      <c r="DV84" s="93"/>
      <c r="DW84" s="93"/>
      <c r="DX84" s="93"/>
      <c r="DY84" s="93"/>
      <c r="DZ84" s="93"/>
      <c r="EA84" s="93"/>
      <c r="EB84" s="93"/>
      <c r="EC84" s="93"/>
      <c r="ED84" s="93"/>
      <c r="EE84" s="93"/>
      <c r="EF84" s="93"/>
      <c r="EG84" s="93"/>
      <c r="EH84" s="93"/>
      <c r="EI84" s="93"/>
      <c r="EJ84" s="93"/>
      <c r="EK84" s="93"/>
      <c r="EL84" s="93"/>
      <c r="EM84" s="93"/>
      <c r="EN84" s="93"/>
      <c r="EO84" s="93"/>
      <c r="EP84" s="93"/>
      <c r="EQ84" s="93"/>
      <c r="ER84" s="93"/>
      <c r="ES84" s="93"/>
      <c r="ET84" s="93"/>
      <c r="EU84" s="93"/>
      <c r="EV84" s="93"/>
      <c r="EW84" s="93"/>
      <c r="EX84" s="93"/>
      <c r="EY84" s="93"/>
      <c r="EZ84" s="93"/>
      <c r="FA84" s="93"/>
      <c r="FB84" s="93"/>
      <c r="FC84" s="93"/>
      <c r="FD84" s="93"/>
      <c r="FE84" s="93"/>
      <c r="FF84" s="93"/>
      <c r="FG84" s="93"/>
      <c r="FH84" s="93"/>
      <c r="FI84" s="93"/>
      <c r="FJ84" s="93"/>
      <c r="FK84" s="93"/>
      <c r="FL84" s="93"/>
      <c r="FM84" s="93"/>
      <c r="FN84" s="93"/>
      <c r="FO84" s="93"/>
      <c r="FP84" s="93"/>
      <c r="FQ84" s="93"/>
      <c r="FR84" s="93"/>
      <c r="FS84" s="93"/>
      <c r="FT84" s="93"/>
      <c r="FU84" s="93"/>
      <c r="FV84" s="93"/>
      <c r="FW84" s="93"/>
      <c r="FX84" s="93"/>
      <c r="FY84" s="93"/>
      <c r="FZ84" s="93"/>
      <c r="GA84" s="93"/>
      <c r="GB84" s="93"/>
      <c r="GC84" s="93"/>
      <c r="GD84" s="93"/>
      <c r="GE84" s="93"/>
      <c r="GF84" s="93"/>
      <c r="GG84" s="93"/>
      <c r="GH84" s="93"/>
      <c r="GI84" s="93"/>
      <c r="GJ84" s="93"/>
      <c r="GK84" s="93"/>
      <c r="GL84" s="93"/>
      <c r="GM84" s="93"/>
      <c r="GN84" s="93"/>
      <c r="GO84" s="93"/>
      <c r="GP84" s="93"/>
      <c r="GQ84" s="93"/>
      <c r="GR84" s="93"/>
      <c r="GS84" s="93"/>
      <c r="GT84" s="93"/>
      <c r="GU84" s="93"/>
      <c r="GV84" s="93"/>
      <c r="GW84" s="93"/>
      <c r="GX84" s="93"/>
      <c r="GY84" s="93"/>
      <c r="GZ84" s="93"/>
      <c r="HA84" s="93"/>
      <c r="HB84" s="93"/>
      <c r="HC84" s="93"/>
      <c r="HD84" s="93"/>
      <c r="HE84" s="93"/>
      <c r="HF84" s="93"/>
      <c r="HG84" s="93"/>
      <c r="HH84" s="93"/>
      <c r="HI84" s="93"/>
      <c r="HJ84" s="93"/>
      <c r="HK84" s="93"/>
      <c r="HL84" s="93"/>
      <c r="HM84" s="93"/>
      <c r="HN84" s="93"/>
      <c r="HO84" s="93"/>
      <c r="HP84" s="93"/>
      <c r="HQ84" s="93"/>
      <c r="HR84" s="93"/>
      <c r="HS84" s="93"/>
      <c r="HT84" s="93"/>
      <c r="HU84" s="93"/>
      <c r="HV84" s="93"/>
      <c r="HW84" s="93"/>
      <c r="HX84" s="93"/>
      <c r="HY84" s="93"/>
      <c r="HZ84" s="93"/>
      <c r="IA84" s="93"/>
      <c r="IB84" s="93"/>
      <c r="IC84" s="93"/>
      <c r="ID84" s="93"/>
      <c r="IE84" s="93"/>
      <c r="IF84" s="93"/>
      <c r="IG84" s="93"/>
      <c r="IH84" s="93"/>
      <c r="II84" s="93"/>
      <c r="IJ84" s="93"/>
      <c r="IK84" s="93"/>
      <c r="IL84" s="93"/>
      <c r="IM84" s="93"/>
      <c r="IN84" s="93"/>
      <c r="IO84" s="93"/>
      <c r="IP84" s="93"/>
      <c r="IQ84" s="93"/>
      <c r="IR84" s="93"/>
      <c r="IS84" s="93"/>
      <c r="IT84" s="93"/>
      <c r="IU84" s="93"/>
      <c r="IV84" s="93"/>
      <c r="IW84" s="93"/>
      <c r="IX84" s="93"/>
      <c r="IY84" s="93"/>
      <c r="IZ84" s="93"/>
      <c r="JA84" s="93"/>
      <c r="JB84" s="93"/>
      <c r="JC84" s="93"/>
      <c r="JD84" s="93"/>
      <c r="JE84" s="93"/>
      <c r="JF84" s="93"/>
      <c r="JG84" s="93"/>
      <c r="JH84" s="93"/>
      <c r="JI84" s="93"/>
      <c r="JJ84" s="93"/>
      <c r="JK84" s="93"/>
      <c r="JL84" s="93"/>
      <c r="JM84" s="93"/>
      <c r="JN84" s="93"/>
      <c r="JO84" s="93"/>
      <c r="JP84" s="93"/>
      <c r="JQ84" s="93"/>
      <c r="JR84" s="93"/>
      <c r="JS84" s="93"/>
      <c r="JT84" s="93"/>
      <c r="JU84" s="93"/>
      <c r="JV84" s="93"/>
      <c r="JW84" s="93"/>
      <c r="JX84" s="93"/>
      <c r="JY84" s="93"/>
      <c r="JZ84" s="93"/>
      <c r="KA84" s="93"/>
      <c r="KB84" s="93"/>
      <c r="KC84" s="93"/>
      <c r="KD84" s="93"/>
      <c r="KE84" s="93"/>
      <c r="KF84" s="93"/>
      <c r="KG84" s="93"/>
      <c r="KH84" s="93"/>
      <c r="KI84" s="93"/>
      <c r="KJ84" s="93"/>
      <c r="KK84" s="93"/>
      <c r="KL84" s="93"/>
      <c r="KM84" s="93"/>
      <c r="KN84" s="93"/>
      <c r="KO84" s="93"/>
      <c r="KP84" s="93"/>
      <c r="KQ84" s="93"/>
      <c r="KR84" s="93"/>
      <c r="KS84" s="93"/>
      <c r="KT84" s="93"/>
      <c r="KU84" s="93"/>
      <c r="KV84" s="93"/>
      <c r="KW84" s="93"/>
      <c r="KX84" s="93"/>
      <c r="KY84" s="93"/>
      <c r="KZ84" s="93"/>
      <c r="LA84" s="93"/>
      <c r="LB84" s="93"/>
      <c r="LC84" s="93"/>
      <c r="LD84" s="93"/>
      <c r="LE84" s="93"/>
      <c r="LF84" s="93"/>
      <c r="LG84"/>
      <c r="LH84"/>
      <c r="LI84"/>
      <c r="LJ84"/>
      <c r="LK84"/>
      <c r="LL84"/>
      <c r="LM84"/>
      <c r="LN84"/>
      <c r="LO84"/>
      <c r="LP84"/>
      <c r="LQ84"/>
      <c r="LR84"/>
    </row>
    <row r="85" spans="1:330" x14ac:dyDescent="0.35">
      <c r="A85"/>
      <c r="B85"/>
      <c r="C85"/>
      <c r="D85"/>
      <c r="E85"/>
      <c r="F85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/>
      <c r="BJ85" s="93"/>
      <c r="BK85" s="93"/>
      <c r="BL85" s="93"/>
      <c r="BM85" s="93"/>
      <c r="BN85" s="93"/>
      <c r="BO85" s="93"/>
      <c r="BP85" s="93"/>
      <c r="BQ85" s="93"/>
      <c r="BR85" s="93"/>
      <c r="BS85" s="93"/>
      <c r="BT85" s="93"/>
      <c r="BU85" s="93"/>
      <c r="BV85" s="93"/>
      <c r="BW85" s="93"/>
      <c r="BX85" s="93"/>
      <c r="BY85" s="93"/>
      <c r="BZ85" s="93"/>
      <c r="CA85" s="93"/>
      <c r="CB85" s="93"/>
      <c r="CC85" s="93"/>
      <c r="CD85" s="93"/>
      <c r="CE85" s="93"/>
      <c r="CF85" s="93"/>
      <c r="CG85" s="93"/>
      <c r="CH85" s="93"/>
      <c r="CI85" s="93"/>
      <c r="CJ85" s="93"/>
      <c r="CK85" s="93"/>
      <c r="CL85" s="93"/>
      <c r="CM85" s="93"/>
      <c r="CN85" s="93"/>
      <c r="CO85" s="93"/>
      <c r="CP85" s="93"/>
      <c r="CQ85" s="93"/>
      <c r="CR85" s="93"/>
      <c r="CS85" s="93"/>
      <c r="CT85" s="93"/>
      <c r="CU85" s="93"/>
      <c r="CV85" s="93"/>
      <c r="CW85" s="93"/>
      <c r="CX85" s="93"/>
      <c r="CY85" s="93"/>
      <c r="CZ85" s="93"/>
      <c r="DA85" s="93"/>
      <c r="DB85" s="93"/>
      <c r="DC85" s="93"/>
      <c r="DD85" s="93"/>
      <c r="DE85" s="93"/>
      <c r="DF85" s="93"/>
      <c r="DG85" s="93"/>
      <c r="DH85" s="93"/>
      <c r="DI85" s="93"/>
      <c r="DJ85" s="93"/>
      <c r="DK85" s="93"/>
      <c r="DL85" s="93"/>
      <c r="DM85" s="93"/>
      <c r="DN85" s="93"/>
      <c r="DO85" s="93"/>
      <c r="DP85" s="93"/>
      <c r="DQ85" s="93"/>
      <c r="DR85" s="93"/>
      <c r="DS85" s="93"/>
      <c r="DT85" s="93"/>
      <c r="DU85" s="93"/>
      <c r="DV85" s="93"/>
      <c r="DW85" s="93"/>
      <c r="DX85" s="93"/>
      <c r="DY85" s="93"/>
      <c r="DZ85" s="93"/>
      <c r="EA85" s="93"/>
      <c r="EB85" s="93"/>
      <c r="EC85" s="93"/>
      <c r="ED85" s="93"/>
      <c r="EE85" s="93"/>
      <c r="EF85" s="93"/>
      <c r="EG85" s="93"/>
      <c r="EH85" s="93"/>
      <c r="EI85" s="93"/>
      <c r="EJ85" s="93"/>
      <c r="EK85" s="93"/>
      <c r="EL85" s="93"/>
      <c r="EM85" s="93"/>
      <c r="EN85" s="93"/>
      <c r="EO85" s="93"/>
      <c r="EP85" s="93"/>
      <c r="EQ85" s="93"/>
      <c r="ER85" s="93"/>
      <c r="ES85" s="93"/>
      <c r="ET85" s="93"/>
      <c r="EU85" s="93"/>
      <c r="EV85" s="93"/>
      <c r="EW85" s="93"/>
      <c r="EX85" s="93"/>
      <c r="EY85" s="93"/>
      <c r="EZ85" s="93"/>
      <c r="FA85" s="93"/>
      <c r="FB85" s="93"/>
      <c r="FC85" s="93"/>
      <c r="FD85" s="93"/>
      <c r="FE85" s="93"/>
      <c r="FF85" s="93"/>
      <c r="FG85" s="93"/>
      <c r="FH85" s="93"/>
      <c r="FI85" s="93"/>
      <c r="FJ85" s="93"/>
      <c r="FK85" s="93"/>
      <c r="FL85" s="93"/>
      <c r="FM85" s="93"/>
      <c r="FN85" s="93"/>
      <c r="FO85" s="93"/>
      <c r="FP85" s="93"/>
      <c r="FQ85" s="93"/>
      <c r="FR85" s="93"/>
      <c r="FS85" s="93"/>
      <c r="FT85" s="93"/>
      <c r="FU85" s="93"/>
      <c r="FV85" s="93"/>
      <c r="FW85" s="93"/>
      <c r="FX85" s="93"/>
      <c r="FY85" s="93"/>
      <c r="FZ85" s="93"/>
      <c r="GA85" s="93"/>
      <c r="GB85" s="93"/>
      <c r="GC85" s="93"/>
      <c r="GD85" s="93"/>
      <c r="GE85" s="93"/>
      <c r="GF85" s="93"/>
      <c r="GG85" s="93"/>
      <c r="GH85" s="93"/>
      <c r="GI85" s="93"/>
      <c r="GJ85" s="93"/>
      <c r="GK85" s="93"/>
      <c r="GL85" s="93"/>
      <c r="GM85" s="93"/>
      <c r="GN85" s="93"/>
      <c r="GO85" s="93"/>
      <c r="GP85" s="93"/>
      <c r="GQ85" s="93"/>
      <c r="GR85" s="93"/>
      <c r="GS85" s="93"/>
      <c r="GT85" s="93"/>
      <c r="GU85" s="93"/>
      <c r="GV85" s="93"/>
      <c r="GW85" s="93"/>
      <c r="GX85" s="93"/>
      <c r="GY85" s="93"/>
      <c r="GZ85" s="93"/>
      <c r="HA85" s="93"/>
      <c r="HB85" s="93"/>
      <c r="HC85" s="93"/>
      <c r="HD85" s="93"/>
      <c r="HE85" s="93"/>
      <c r="HF85" s="93"/>
      <c r="HG85" s="93"/>
      <c r="HH85" s="93"/>
      <c r="HI85" s="93"/>
      <c r="HJ85" s="93"/>
      <c r="HK85" s="93"/>
      <c r="HL85" s="93"/>
      <c r="HM85" s="93"/>
      <c r="HN85" s="93"/>
      <c r="HO85" s="93"/>
      <c r="HP85" s="93"/>
      <c r="HQ85" s="93"/>
      <c r="HR85" s="93"/>
      <c r="HS85" s="93"/>
      <c r="HT85" s="93"/>
      <c r="HU85" s="93"/>
      <c r="HV85" s="93"/>
      <c r="HW85" s="93"/>
      <c r="HX85" s="93"/>
      <c r="HY85" s="93"/>
      <c r="HZ85" s="93"/>
      <c r="IA85" s="93"/>
      <c r="IB85" s="93"/>
      <c r="IC85" s="93"/>
      <c r="ID85" s="93"/>
      <c r="IE85" s="93"/>
      <c r="IF85" s="93"/>
      <c r="IG85" s="93"/>
      <c r="IH85" s="93"/>
      <c r="II85" s="93"/>
      <c r="IJ85" s="93"/>
      <c r="IK85" s="93"/>
      <c r="IL85" s="93"/>
      <c r="IM85" s="93"/>
      <c r="IN85" s="93"/>
      <c r="IO85" s="93"/>
      <c r="IP85" s="93"/>
      <c r="IQ85" s="93"/>
      <c r="IR85" s="93"/>
      <c r="IS85" s="93"/>
      <c r="IT85" s="93"/>
      <c r="IU85" s="93"/>
      <c r="IV85" s="93"/>
      <c r="IW85" s="93"/>
      <c r="IX85" s="93"/>
      <c r="IY85" s="93"/>
      <c r="IZ85" s="93"/>
      <c r="JA85" s="93"/>
      <c r="JB85" s="93"/>
      <c r="JC85" s="93"/>
      <c r="JD85" s="93"/>
      <c r="JE85" s="93"/>
      <c r="JF85" s="93"/>
      <c r="JG85" s="93"/>
      <c r="JH85" s="93"/>
      <c r="JI85" s="93"/>
      <c r="JJ85" s="93"/>
      <c r="JK85" s="93"/>
      <c r="JL85" s="93"/>
      <c r="JM85" s="93"/>
      <c r="JN85" s="93"/>
      <c r="JO85" s="93"/>
      <c r="JP85" s="93"/>
      <c r="JQ85" s="93"/>
      <c r="JR85" s="93"/>
      <c r="JS85" s="93"/>
      <c r="JT85" s="93"/>
      <c r="JU85" s="93"/>
      <c r="JV85" s="93"/>
      <c r="JW85" s="93"/>
      <c r="JX85" s="93"/>
      <c r="JY85" s="93"/>
      <c r="JZ85" s="93"/>
      <c r="KA85" s="93"/>
      <c r="KB85" s="93"/>
      <c r="KC85" s="93"/>
      <c r="KD85" s="93"/>
      <c r="KE85" s="93"/>
      <c r="KF85" s="93"/>
      <c r="KG85" s="93"/>
      <c r="KH85" s="93"/>
      <c r="KI85" s="93"/>
      <c r="KJ85" s="93"/>
      <c r="KK85" s="93"/>
      <c r="KL85" s="93"/>
      <c r="KM85" s="93"/>
      <c r="KN85" s="93"/>
      <c r="KO85" s="93"/>
      <c r="KP85" s="93"/>
      <c r="KQ85" s="93"/>
      <c r="KR85" s="93"/>
      <c r="KS85" s="93"/>
      <c r="KT85" s="93"/>
      <c r="KU85" s="93"/>
      <c r="KV85" s="93"/>
      <c r="KW85" s="93"/>
      <c r="KX85" s="93"/>
      <c r="KY85" s="93"/>
      <c r="KZ85" s="93"/>
      <c r="LA85" s="93"/>
      <c r="LB85" s="93"/>
      <c r="LC85" s="93"/>
      <c r="LD85" s="93"/>
      <c r="LE85" s="93"/>
      <c r="LF85" s="93"/>
      <c r="LG85"/>
      <c r="LH85"/>
      <c r="LI85"/>
      <c r="LJ85"/>
      <c r="LK85"/>
      <c r="LL85"/>
      <c r="LM85"/>
      <c r="LN85"/>
      <c r="LO85"/>
      <c r="LP85"/>
      <c r="LQ85"/>
      <c r="LR85"/>
    </row>
    <row r="86" spans="1:330" x14ac:dyDescent="0.35">
      <c r="A86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  <c r="BN86" s="94"/>
      <c r="BO86" s="94"/>
      <c r="BP86" s="94"/>
      <c r="BQ86" s="94"/>
      <c r="BR86" s="94"/>
      <c r="BS86" s="94"/>
      <c r="BT86" s="94"/>
      <c r="BU86" s="94"/>
      <c r="BV86" s="94"/>
      <c r="BW86" s="94"/>
      <c r="BX86" s="94"/>
      <c r="BY86" s="94"/>
      <c r="BZ86" s="94"/>
      <c r="CA86" s="94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  <c r="CN86" s="94"/>
      <c r="CO86" s="94"/>
      <c r="CP86" s="94"/>
      <c r="CQ86" s="94"/>
      <c r="CR86" s="94"/>
      <c r="CS86" s="94"/>
      <c r="CT86" s="94"/>
      <c r="CU86" s="94"/>
      <c r="CV86" s="94"/>
      <c r="CW86" s="94"/>
      <c r="CX86" s="94"/>
      <c r="CY86" s="94"/>
      <c r="CZ86" s="94"/>
      <c r="DA86" s="94"/>
      <c r="DB86" s="94"/>
      <c r="DC86" s="94"/>
      <c r="DD86" s="94"/>
      <c r="DE86" s="94"/>
      <c r="DF86" s="94"/>
      <c r="DG86" s="94"/>
      <c r="DH86" s="94"/>
      <c r="DI86" s="94"/>
      <c r="DJ86" s="94"/>
      <c r="DK86" s="94"/>
      <c r="DL86" s="94"/>
      <c r="DM86" s="94"/>
      <c r="DN86" s="94"/>
      <c r="DO86" s="94"/>
      <c r="DP86" s="94"/>
      <c r="DQ86" s="94"/>
      <c r="DR86" s="94"/>
      <c r="DS86" s="94"/>
      <c r="DT86" s="94"/>
      <c r="DU86" s="94"/>
      <c r="DV86" s="94"/>
      <c r="DW86" s="94"/>
      <c r="DX86" s="94"/>
      <c r="DY86" s="94"/>
      <c r="DZ86" s="94"/>
      <c r="EA86" s="94"/>
      <c r="EB86" s="94"/>
      <c r="EC86" s="94"/>
      <c r="ED86" s="94"/>
      <c r="EE86" s="94"/>
      <c r="EF86" s="94"/>
      <c r="EG86" s="94"/>
      <c r="EH86" s="94"/>
      <c r="EI86" s="94"/>
      <c r="EJ86" s="94"/>
      <c r="EK86" s="94"/>
      <c r="EL86" s="94"/>
      <c r="EM86" s="94"/>
      <c r="EN86" s="94"/>
      <c r="EO86" s="94"/>
      <c r="EP86" s="94"/>
      <c r="EQ86" s="94"/>
      <c r="ER86" s="94"/>
      <c r="ES86" s="94"/>
      <c r="ET86" s="94"/>
      <c r="EU86" s="94"/>
      <c r="EV86" s="94"/>
      <c r="EW86" s="94"/>
      <c r="EX86" s="94"/>
      <c r="EY86" s="94"/>
      <c r="EZ86" s="94"/>
      <c r="FA86" s="94"/>
      <c r="FB86" s="94"/>
      <c r="FC86" s="94"/>
      <c r="FD86" s="94"/>
      <c r="FE86" s="94"/>
      <c r="FF86" s="94"/>
      <c r="FG86" s="94"/>
      <c r="FH86" s="94"/>
      <c r="FI86" s="94"/>
      <c r="FJ86" s="94"/>
      <c r="FK86" s="94"/>
      <c r="FL86" s="94"/>
      <c r="FM86" s="94"/>
      <c r="FN86" s="94"/>
      <c r="FO86" s="94"/>
      <c r="FP86" s="94"/>
      <c r="FQ86" s="94"/>
      <c r="FR86" s="94"/>
      <c r="FS86" s="94"/>
      <c r="FT86" s="94"/>
      <c r="FU86" s="94"/>
      <c r="FV86" s="94"/>
      <c r="FW86" s="94"/>
      <c r="FX86" s="94"/>
      <c r="FY86" s="94"/>
      <c r="FZ86" s="94"/>
      <c r="GA86" s="94"/>
      <c r="GB86" s="94"/>
      <c r="GC86" s="94"/>
      <c r="GD86" s="94"/>
      <c r="GE86" s="94"/>
      <c r="GF86" s="94"/>
      <c r="GG86" s="94"/>
      <c r="GH86" s="94"/>
      <c r="GI86" s="94"/>
      <c r="GJ86" s="94"/>
      <c r="GK86" s="94"/>
      <c r="GL86" s="94"/>
      <c r="GM86" s="94"/>
      <c r="GN86" s="94"/>
      <c r="GO86" s="94"/>
      <c r="GP86" s="94"/>
      <c r="GQ86" s="94"/>
      <c r="GR86" s="94"/>
      <c r="GS86" s="94"/>
      <c r="GT86" s="94"/>
      <c r="GU86" s="94"/>
      <c r="GV86" s="94"/>
      <c r="GW86" s="94"/>
      <c r="GX86" s="94"/>
      <c r="GY86" s="94"/>
      <c r="GZ86" s="94"/>
      <c r="HA86" s="94"/>
      <c r="HB86" s="94"/>
      <c r="HC86" s="94"/>
      <c r="HD86" s="94"/>
      <c r="HE86" s="94"/>
      <c r="HF86" s="94"/>
      <c r="HG86" s="94"/>
      <c r="HH86" s="94"/>
      <c r="HI86" s="94"/>
      <c r="HJ86" s="94"/>
      <c r="HK86" s="94"/>
      <c r="HL86" s="94"/>
      <c r="HM86" s="94"/>
      <c r="HN86" s="94"/>
      <c r="HO86" s="94"/>
      <c r="HP86" s="94"/>
      <c r="HQ86" s="94"/>
      <c r="HR86" s="94"/>
      <c r="HS86" s="94"/>
      <c r="HT86" s="94"/>
      <c r="HU86" s="94"/>
      <c r="HV86" s="94"/>
      <c r="HW86" s="94"/>
      <c r="HX86" s="94"/>
      <c r="HY86" s="94"/>
      <c r="HZ86" s="94"/>
      <c r="IA86" s="94"/>
      <c r="IB86" s="94"/>
      <c r="IC86" s="94"/>
      <c r="ID86" s="94"/>
      <c r="IE86" s="94"/>
      <c r="IF86" s="94"/>
      <c r="IG86" s="94"/>
      <c r="IH86" s="94"/>
      <c r="II86" s="94"/>
      <c r="IJ86" s="94"/>
      <c r="IK86" s="94"/>
      <c r="IL86" s="94"/>
      <c r="IM86" s="94"/>
      <c r="IN86" s="94"/>
      <c r="IO86" s="94"/>
      <c r="IP86" s="94"/>
      <c r="IQ86" s="94"/>
      <c r="IR86" s="94"/>
      <c r="IS86" s="94"/>
      <c r="IT86" s="94"/>
      <c r="IU86" s="94"/>
      <c r="IV86" s="94"/>
      <c r="IW86" s="94"/>
      <c r="IX86" s="94"/>
      <c r="IY86" s="94"/>
      <c r="IZ86" s="94"/>
      <c r="JA86" s="94"/>
      <c r="JB86" s="94"/>
      <c r="JC86" s="94"/>
      <c r="JD86" s="94"/>
      <c r="JE86" s="94"/>
      <c r="JF86" s="94"/>
      <c r="JG86" s="94"/>
      <c r="JH86" s="94"/>
      <c r="JI86" s="94"/>
      <c r="JJ86" s="94"/>
      <c r="JK86" s="94"/>
      <c r="JL86" s="94"/>
      <c r="JM86" s="94"/>
      <c r="JN86" s="94"/>
      <c r="JO86" s="94"/>
      <c r="JP86" s="94"/>
      <c r="JQ86" s="94"/>
      <c r="JR86" s="94"/>
      <c r="JS86" s="94"/>
      <c r="JT86" s="94"/>
      <c r="JU86" s="94"/>
      <c r="JV86" s="94"/>
      <c r="JW86" s="94"/>
      <c r="JX86" s="94"/>
      <c r="JY86" s="94"/>
      <c r="JZ86" s="94"/>
      <c r="KA86" s="94"/>
      <c r="KB86" s="94"/>
      <c r="KC86" s="94"/>
      <c r="KD86" s="94"/>
      <c r="KE86" s="94"/>
      <c r="KF86" s="94"/>
      <c r="KG86" s="94"/>
      <c r="KH86" s="94"/>
      <c r="KI86" s="94"/>
      <c r="KJ86" s="94"/>
      <c r="KK86" s="94"/>
      <c r="KL86" s="94"/>
      <c r="KM86" s="94"/>
      <c r="KN86" s="94"/>
      <c r="KO86" s="94"/>
      <c r="KP86" s="94"/>
      <c r="KQ86" s="94"/>
      <c r="KR86" s="94"/>
      <c r="KS86" s="94"/>
      <c r="KT86" s="94"/>
      <c r="KU86" s="94"/>
      <c r="KV86" s="94"/>
      <c r="KW86" s="94"/>
      <c r="KX86" s="94"/>
      <c r="KY86" s="94"/>
      <c r="KZ86" s="94"/>
      <c r="LA86" s="94"/>
      <c r="LB86" s="94"/>
      <c r="LC86" s="94"/>
      <c r="LD86" s="94"/>
      <c r="LE86" s="94"/>
      <c r="LF86" s="94"/>
    </row>
    <row r="87" spans="1:330" x14ac:dyDescent="0.35">
      <c r="A87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  <c r="BG87" s="94"/>
      <c r="BH87" s="94"/>
      <c r="BI87" s="94"/>
      <c r="BJ87" s="94"/>
      <c r="BK87" s="94"/>
      <c r="BL87" s="94"/>
      <c r="BM87" s="94"/>
      <c r="BN87" s="94"/>
      <c r="BO87" s="94"/>
      <c r="BP87" s="94"/>
      <c r="BQ87" s="94"/>
      <c r="BR87" s="94"/>
      <c r="BS87" s="94"/>
      <c r="BT87" s="94"/>
      <c r="BU87" s="94"/>
      <c r="BV87" s="94"/>
      <c r="BW87" s="94"/>
      <c r="BX87" s="94"/>
      <c r="BY87" s="94"/>
      <c r="BZ87" s="94"/>
      <c r="CA87" s="94"/>
      <c r="CB87" s="94"/>
      <c r="CC87" s="94"/>
      <c r="CD87" s="94"/>
      <c r="CE87" s="94"/>
      <c r="CF87" s="94"/>
      <c r="CG87" s="94"/>
      <c r="CH87" s="94"/>
      <c r="CI87" s="94"/>
      <c r="CJ87" s="94"/>
      <c r="CK87" s="94"/>
      <c r="CL87" s="94"/>
      <c r="CM87" s="94"/>
      <c r="CN87" s="94"/>
      <c r="CO87" s="94"/>
      <c r="CP87" s="94"/>
      <c r="CQ87" s="94"/>
      <c r="CR87" s="94"/>
      <c r="CS87" s="94"/>
      <c r="CT87" s="94"/>
      <c r="CU87" s="94"/>
      <c r="CV87" s="94"/>
      <c r="CW87" s="94"/>
      <c r="CX87" s="94"/>
      <c r="CY87" s="94"/>
      <c r="CZ87" s="94"/>
      <c r="DA87" s="94"/>
      <c r="DB87" s="94"/>
      <c r="DC87" s="94"/>
      <c r="DD87" s="94"/>
      <c r="DE87" s="94"/>
      <c r="DF87" s="94"/>
      <c r="DG87" s="94"/>
      <c r="DH87" s="94"/>
      <c r="DI87" s="94"/>
      <c r="DJ87" s="94"/>
      <c r="DK87" s="94"/>
      <c r="DL87" s="94"/>
      <c r="DM87" s="94"/>
      <c r="DN87" s="94"/>
      <c r="DO87" s="94"/>
      <c r="DP87" s="94"/>
      <c r="DQ87" s="94"/>
      <c r="DR87" s="94"/>
      <c r="DS87" s="94"/>
      <c r="DT87" s="94"/>
      <c r="DU87" s="94"/>
      <c r="DV87" s="94"/>
      <c r="DW87" s="94"/>
      <c r="DX87" s="94"/>
      <c r="DY87" s="94"/>
      <c r="DZ87" s="94"/>
      <c r="EA87" s="94"/>
      <c r="EB87" s="94"/>
      <c r="EC87" s="94"/>
      <c r="ED87" s="94"/>
      <c r="EE87" s="94"/>
      <c r="EF87" s="94"/>
      <c r="EG87" s="94"/>
      <c r="EH87" s="94"/>
      <c r="EI87" s="94"/>
      <c r="EJ87" s="94"/>
      <c r="EK87" s="94"/>
      <c r="EL87" s="94"/>
      <c r="EM87" s="94"/>
      <c r="EN87" s="94"/>
      <c r="EO87" s="94"/>
      <c r="EP87" s="94"/>
      <c r="EQ87" s="94"/>
      <c r="ER87" s="94"/>
      <c r="ES87" s="94"/>
      <c r="ET87" s="94"/>
      <c r="EU87" s="94"/>
      <c r="EV87" s="94"/>
      <c r="EW87" s="94"/>
      <c r="EX87" s="94"/>
      <c r="EY87" s="94"/>
      <c r="EZ87" s="94"/>
      <c r="FA87" s="94"/>
      <c r="FB87" s="94"/>
      <c r="FC87" s="94"/>
      <c r="FD87" s="94"/>
      <c r="FE87" s="94"/>
      <c r="FF87" s="94"/>
      <c r="FG87" s="94"/>
      <c r="FH87" s="94"/>
      <c r="FI87" s="94"/>
      <c r="FJ87" s="94"/>
      <c r="FK87" s="94"/>
      <c r="FL87" s="94"/>
      <c r="FM87" s="94"/>
      <c r="FN87" s="94"/>
      <c r="FO87" s="94"/>
      <c r="FP87" s="94"/>
      <c r="FQ87" s="94"/>
      <c r="FR87" s="94"/>
      <c r="FS87" s="94"/>
      <c r="FT87" s="94"/>
      <c r="FU87" s="94"/>
      <c r="FV87" s="94"/>
      <c r="FW87" s="94"/>
      <c r="FX87" s="94"/>
      <c r="FY87" s="94"/>
      <c r="FZ87" s="94"/>
      <c r="GA87" s="94"/>
      <c r="GB87" s="94"/>
      <c r="GC87" s="94"/>
      <c r="GD87" s="94"/>
      <c r="GE87" s="94"/>
      <c r="GF87" s="94"/>
      <c r="GG87" s="94"/>
      <c r="GH87" s="94"/>
      <c r="GI87" s="94"/>
      <c r="GJ87" s="94"/>
      <c r="GK87" s="94"/>
      <c r="GL87" s="94"/>
      <c r="GM87" s="94"/>
      <c r="GN87" s="94"/>
      <c r="GO87" s="94"/>
      <c r="GP87" s="94"/>
      <c r="GQ87" s="94"/>
      <c r="GR87" s="94"/>
      <c r="GS87" s="94"/>
      <c r="GT87" s="94"/>
      <c r="GU87" s="94"/>
      <c r="GV87" s="94"/>
      <c r="GW87" s="94"/>
      <c r="GX87" s="94"/>
      <c r="GY87" s="94"/>
      <c r="GZ87" s="94"/>
      <c r="HA87" s="94"/>
      <c r="HB87" s="94"/>
      <c r="HC87" s="94"/>
      <c r="HD87" s="94"/>
      <c r="HE87" s="94"/>
      <c r="HF87" s="94"/>
      <c r="HG87" s="94"/>
      <c r="HH87" s="94"/>
      <c r="HI87" s="94"/>
      <c r="HJ87" s="94"/>
      <c r="HK87" s="94"/>
      <c r="HL87" s="94"/>
      <c r="HM87" s="94"/>
      <c r="HN87" s="94"/>
      <c r="HO87" s="94"/>
      <c r="HP87" s="94"/>
      <c r="HQ87" s="94"/>
      <c r="HR87" s="94"/>
      <c r="HS87" s="94"/>
      <c r="HT87" s="94"/>
      <c r="HU87" s="94"/>
      <c r="HV87" s="94"/>
      <c r="HW87" s="94"/>
      <c r="HX87" s="94"/>
      <c r="HY87" s="94"/>
      <c r="HZ87" s="94"/>
      <c r="IA87" s="94"/>
      <c r="IB87" s="94"/>
      <c r="IC87" s="94"/>
      <c r="ID87" s="94"/>
      <c r="IE87" s="94"/>
      <c r="IF87" s="94"/>
      <c r="IG87" s="94"/>
      <c r="IH87" s="94"/>
      <c r="II87" s="94"/>
      <c r="IJ87" s="94"/>
      <c r="IK87" s="94"/>
      <c r="IL87" s="94"/>
      <c r="IM87" s="94"/>
      <c r="IN87" s="94"/>
      <c r="IO87" s="94"/>
      <c r="IP87" s="94"/>
      <c r="IQ87" s="94"/>
      <c r="IR87" s="94"/>
      <c r="IS87" s="94"/>
      <c r="IT87" s="94"/>
      <c r="IU87" s="94"/>
      <c r="IV87" s="94"/>
      <c r="IW87" s="94"/>
      <c r="IX87" s="94"/>
      <c r="IY87" s="94"/>
      <c r="IZ87" s="94"/>
      <c r="JA87" s="94"/>
      <c r="JB87" s="94"/>
      <c r="JC87" s="94"/>
      <c r="JD87" s="94"/>
      <c r="JE87" s="94"/>
      <c r="JF87" s="94"/>
      <c r="JG87" s="94"/>
      <c r="JH87" s="94"/>
      <c r="JI87" s="94"/>
      <c r="JJ87" s="94"/>
      <c r="JK87" s="94"/>
      <c r="JL87" s="94"/>
      <c r="JM87" s="94"/>
      <c r="JN87" s="94"/>
      <c r="JO87" s="94"/>
      <c r="JP87" s="94"/>
      <c r="JQ87" s="94"/>
      <c r="JR87" s="94"/>
      <c r="JS87" s="94"/>
      <c r="JT87" s="94"/>
      <c r="JU87" s="94"/>
      <c r="JV87" s="94"/>
      <c r="JW87" s="94"/>
      <c r="JX87" s="94"/>
      <c r="JY87" s="94"/>
      <c r="JZ87" s="94"/>
      <c r="KA87" s="94"/>
      <c r="KB87" s="94"/>
      <c r="KC87" s="94"/>
      <c r="KD87" s="94"/>
      <c r="KE87" s="94"/>
      <c r="KF87" s="94"/>
      <c r="KG87" s="94"/>
      <c r="KH87" s="94"/>
      <c r="KI87" s="94"/>
      <c r="KJ87" s="94"/>
      <c r="KK87" s="94"/>
      <c r="KL87" s="94"/>
      <c r="KM87" s="94"/>
      <c r="KN87" s="94"/>
      <c r="KO87" s="94"/>
      <c r="KP87" s="94"/>
      <c r="KQ87" s="94"/>
      <c r="KR87" s="94"/>
      <c r="KS87" s="94"/>
      <c r="KT87" s="94"/>
      <c r="KU87" s="94"/>
      <c r="KV87" s="94"/>
      <c r="KW87" s="94"/>
      <c r="KX87" s="94"/>
      <c r="KY87" s="94"/>
      <c r="KZ87" s="94"/>
      <c r="LA87" s="94"/>
      <c r="LB87" s="94"/>
      <c r="LC87" s="94"/>
      <c r="LD87" s="94"/>
      <c r="LE87" s="94"/>
      <c r="LF87" s="94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32" baseType="lpstr">
      <vt:lpstr>Chart data</vt:lpstr>
      <vt:lpstr>HAVERM</vt:lpstr>
      <vt:lpstr>HAVER - UK Gas</vt:lpstr>
      <vt:lpstr>BoE feb MPR</vt:lpstr>
      <vt:lpstr>Charts &gt;&gt;&gt;</vt:lpstr>
      <vt:lpstr>Energy stuff &gt;&gt;&gt;</vt:lpstr>
      <vt:lpstr>EPC history</vt:lpstr>
      <vt:lpstr>EPC calculation</vt:lpstr>
      <vt:lpstr>Futures Curves</vt:lpstr>
      <vt:lpstr>Ofgem - summary</vt:lpstr>
      <vt:lpstr>Ofgem time series - Gas</vt:lpstr>
      <vt:lpstr>Ofgem time series - Electricity</vt:lpstr>
      <vt:lpstr>HAVER - UK Electricity</vt:lpstr>
      <vt:lpstr>Macro model data</vt:lpstr>
      <vt:lpstr>$template-default</vt:lpstr>
      <vt:lpstr>GMW</vt:lpstr>
      <vt:lpstr>OE vs BoE fcast</vt:lpstr>
      <vt:lpstr>Conts to CPI fcast</vt:lpstr>
      <vt:lpstr>Gas futures</vt:lpstr>
      <vt:lpstr>Food prices</vt:lpstr>
      <vt:lpstr>Food MoM</vt:lpstr>
      <vt:lpstr>Chart - Gas Ofgem</vt:lpstr>
      <vt:lpstr>Chart - Electricity Ofgem</vt:lpstr>
      <vt:lpstr>Chart - gas futures</vt:lpstr>
      <vt:lpstr>Chart - gas futures &amp; BoE</vt:lpstr>
      <vt:lpstr>_DLX1.INC</vt:lpstr>
      <vt:lpstr>_DLX2.INC</vt:lpstr>
      <vt:lpstr>_DLX3.INC</vt:lpstr>
      <vt:lpstr>_DLX4.INC</vt:lpstr>
      <vt:lpstr>_DLX5.INC</vt:lpstr>
      <vt:lpstr>'$template-default'!Annual_Data</vt:lpstr>
      <vt:lpstr>GMW!Annual_Data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Adwani</dc:creator>
  <cp:lastModifiedBy>Edward Allenby</cp:lastModifiedBy>
  <cp:lastPrinted>2023-01-12T10:46:41Z</cp:lastPrinted>
  <dcterms:created xsi:type="dcterms:W3CDTF">2022-06-30T11:01:04Z</dcterms:created>
  <dcterms:modified xsi:type="dcterms:W3CDTF">2024-04-11T06:30:32Z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2023-08-15T15:39:08Z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4617a148-3b20-4cb1-b648-d934b771f3d8</vt:lpwstr>
  </property>
  <property fmtid="{D5CDD505-2E9C-101B-9397-08002B2CF9AE}" pid="8" name="MSIP_Label_3b83b38b-8e91-4f17-8371-95d3d41e26c0_ContentBits">
    <vt:lpwstr>0</vt:lpwstr>
  </property>
</Properties>
</file>